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66" codeName="{3D1A710C-6663-3D7B-7F91-EC182F24A4BC}"/>
  <workbookPr codeName="DieseArbeitsmappe" hidePivotFieldList="1"/>
  <mc:AlternateContent xmlns:mc="http://schemas.openxmlformats.org/markup-compatibility/2006">
    <mc:Choice Requires="x15">
      <x15ac:absPath xmlns:x15ac="http://schemas.microsoft.com/office/spreadsheetml/2010/11/ac" url="G:\Transfer\Alex_W\"/>
    </mc:Choice>
  </mc:AlternateContent>
  <xr:revisionPtr revIDLastSave="0" documentId="13_ncr:1_{FBBBBB9A-F79C-4066-BEBF-921E8AA804B3}" xr6:coauthVersionLast="36" xr6:coauthVersionMax="36" xr10:uidLastSave="{00000000-0000-0000-0000-000000000000}"/>
  <bookViews>
    <workbookView xWindow="930" yWindow="0" windowWidth="20880" windowHeight="8505" tabRatio="909" activeTab="1" xr2:uid="{00000000-000D-0000-FFFF-FFFF00000000}"/>
  </bookViews>
  <sheets>
    <sheet name="Cap.Dev.Path" sheetId="35" r:id="rId1"/>
    <sheet name="NECP" sheetId="38" r:id="rId2"/>
  </sheets>
  <externalReferences>
    <externalReference r:id="rId3"/>
    <externalReference r:id="rId4"/>
    <externalReference r:id="rId5"/>
    <externalReference r:id="rId6"/>
  </externalReferences>
  <definedNames>
    <definedName name="Abbriviations">#REF!</definedName>
    <definedName name="Farbe">GET.CELL(63,INDIRECT("ZS(-1)",FALSE))</definedName>
  </definedNames>
  <calcPr calcId="191029"/>
</workbook>
</file>

<file path=xl/calcChain.xml><?xml version="1.0" encoding="utf-8"?>
<calcChain xmlns="http://schemas.openxmlformats.org/spreadsheetml/2006/main">
  <c r="P679" i="38" l="1"/>
  <c r="Q679" i="38" s="1"/>
  <c r="R679" i="38" s="1"/>
  <c r="O679" i="38"/>
  <c r="T679" i="38"/>
  <c r="S108" i="38" l="1"/>
  <c r="S107" i="38"/>
  <c r="S106" i="38"/>
  <c r="S105" i="38"/>
  <c r="N108" i="38"/>
  <c r="N107" i="38"/>
  <c r="N106" i="38"/>
  <c r="N105" i="38"/>
  <c r="I108" i="38"/>
  <c r="I107" i="38"/>
  <c r="I106" i="38"/>
  <c r="I105" i="38"/>
  <c r="A555" i="38" l="1"/>
  <c r="A556" i="38" s="1"/>
  <c r="I554" i="38" a="1"/>
  <c r="I554" i="38" s="1"/>
  <c r="A53" i="38" l="1"/>
  <c r="A54" i="38" s="1"/>
  <c r="A55" i="38" s="1"/>
  <c r="A56" i="38" s="1"/>
  <c r="A57" i="38" s="1"/>
  <c r="A58" i="38" s="1"/>
  <c r="A59" i="38" s="1"/>
  <c r="A60" i="38" s="1"/>
  <c r="A61" i="38" s="1"/>
  <c r="A62" i="38" s="1"/>
  <c r="A63" i="38" s="1"/>
  <c r="A64" i="38" s="1"/>
  <c r="A65" i="38" s="1"/>
  <c r="A66" i="38" s="1"/>
  <c r="A170" i="38"/>
  <c r="A171" i="38" s="1"/>
  <c r="A172" i="38" s="1"/>
  <c r="A173" i="38" s="1"/>
  <c r="A174" i="38" s="1"/>
  <c r="A175" i="38" s="1"/>
  <c r="A176" i="38" s="1"/>
  <c r="A177" i="38" s="1"/>
  <c r="A178" i="38" s="1"/>
  <c r="A179" i="38" s="1"/>
  <c r="A180" i="38" s="1"/>
  <c r="A264" i="38"/>
  <c r="A265" i="38" s="1"/>
  <c r="A266" i="38" s="1"/>
  <c r="A267" i="38" s="1"/>
  <c r="A268" i="38" s="1"/>
  <c r="A269" i="38" s="1"/>
  <c r="A270" i="38" s="1"/>
  <c r="A271" i="38" s="1"/>
  <c r="A272" i="38" s="1"/>
  <c r="A273" i="38" s="1"/>
  <c r="A274" i="38" s="1"/>
  <c r="A275" i="38" s="1"/>
  <c r="A276" i="38" s="1"/>
  <c r="A277" i="38" s="1"/>
  <c r="A278" i="38" s="1"/>
  <c r="A279" i="38" s="1"/>
  <c r="A280" i="38" s="1"/>
  <c r="A281" i="38" s="1"/>
  <c r="A282" i="38" s="1"/>
  <c r="A283" i="38" s="1"/>
  <c r="A284" i="38" s="1"/>
  <c r="A285" i="38" s="1"/>
  <c r="A286" i="38" s="1"/>
  <c r="A287" i="38" s="1"/>
  <c r="A288" i="38" s="1"/>
  <c r="A289" i="38" s="1"/>
  <c r="A290" i="38" s="1"/>
  <c r="A291" i="38" s="1"/>
  <c r="A292" i="38" s="1"/>
  <c r="A293" i="38" s="1"/>
  <c r="A294" i="38" s="1"/>
  <c r="A295" i="38" s="1"/>
  <c r="A296" i="38"/>
  <c r="A314" i="38"/>
  <c r="A315" i="38" s="1"/>
  <c r="A316" i="38" s="1"/>
  <c r="I316" i="38" s="1" a="1"/>
  <c r="I316" i="38" s="1"/>
  <c r="A346" i="38"/>
  <c r="A347" i="38" s="1"/>
  <c r="A364" i="38"/>
  <c r="A382" i="38"/>
  <c r="A383" i="38" s="1"/>
  <c r="A384" i="38" s="1"/>
  <c r="I384" i="38" s="1" a="1"/>
  <c r="I384" i="38" s="1"/>
  <c r="A414" i="38"/>
  <c r="A415" i="38" s="1"/>
  <c r="A446" i="38"/>
  <c r="A464" i="38"/>
  <c r="A465" i="38" s="1"/>
  <c r="A466" i="38" s="1"/>
  <c r="A467" i="38" s="1"/>
  <c r="A482" i="38"/>
  <c r="I482" i="38" s="1" a="1"/>
  <c r="I482" i="38" s="1"/>
  <c r="A500" i="38"/>
  <c r="A501" i="38" s="1"/>
  <c r="A502" i="38" s="1"/>
  <c r="A503" i="38" s="1"/>
  <c r="A504" i="38" s="1"/>
  <c r="A505" i="38" s="1"/>
  <c r="A506" i="38" s="1"/>
  <c r="A507" i="38" s="1"/>
  <c r="A508" i="38" s="1"/>
  <c r="A509" i="38" s="1"/>
  <c r="A510" i="38" s="1"/>
  <c r="A511" i="38" s="1"/>
  <c r="A518" i="38"/>
  <c r="A519" i="38" s="1"/>
  <c r="A520" i="38" s="1"/>
  <c r="A521" i="38" s="1"/>
  <c r="A536" i="38"/>
  <c r="A537" i="38" s="1"/>
  <c r="A557" i="38"/>
  <c r="A558" i="38" s="1"/>
  <c r="A559" i="38" s="1"/>
  <c r="A560" i="38" s="1"/>
  <c r="I560" i="38" s="1" a="1"/>
  <c r="I560" i="38" s="1"/>
  <c r="A572" i="38"/>
  <c r="A573" i="38" s="1"/>
  <c r="A574" i="38" s="1"/>
  <c r="A575" i="38" s="1"/>
  <c r="A591" i="38"/>
  <c r="A592" i="38" s="1"/>
  <c r="A593" i="38" s="1"/>
  <c r="A594" i="38" s="1"/>
  <c r="A595" i="38" s="1"/>
  <c r="A596" i="38" s="1"/>
  <c r="A597" i="38" s="1"/>
  <c r="A598" i="38" s="1"/>
  <c r="A599" i="38" s="1"/>
  <c r="A600" i="38" s="1"/>
  <c r="A601" i="38" s="1"/>
  <c r="A602" i="38" s="1"/>
  <c r="A603" i="38" s="1"/>
  <c r="A604" i="38" s="1"/>
  <c r="A605" i="38" s="1"/>
  <c r="A606" i="38" s="1"/>
  <c r="A607" i="38" s="1"/>
  <c r="A608" i="38" s="1"/>
  <c r="A609" i="38" s="1"/>
  <c r="A610" i="38" s="1"/>
  <c r="A611" i="38" s="1"/>
  <c r="A612" i="38" s="1"/>
  <c r="A613" i="38" s="1"/>
  <c r="A614" i="38" s="1"/>
  <c r="A615" i="38" s="1"/>
  <c r="A616" i="38" s="1"/>
  <c r="A617" i="38" s="1"/>
  <c r="A618" i="38" s="1"/>
  <c r="A619" i="38" s="1"/>
  <c r="A620" i="38" s="1"/>
  <c r="A621" i="38" s="1"/>
  <c r="A622" i="38"/>
  <c r="A623" i="38" s="1"/>
  <c r="A624" i="38" s="1"/>
  <c r="A654" i="38"/>
  <c r="A655" i="38" s="1"/>
  <c r="A656" i="38" s="1"/>
  <c r="A657" i="38" s="1"/>
  <c r="A658" i="38" s="1"/>
  <c r="A673" i="38"/>
  <c r="A674" i="38" s="1"/>
  <c r="A675" i="38" s="1"/>
  <c r="A676" i="38" s="1"/>
  <c r="A677" i="38" s="1"/>
  <c r="A678" i="38" s="1"/>
  <c r="A679" i="38" s="1"/>
  <c r="A680" i="38" s="1"/>
  <c r="A681" i="38" s="1"/>
  <c r="A682" i="38" s="1"/>
  <c r="A683" i="38" s="1"/>
  <c r="A684" i="38" s="1"/>
  <c r="A685" i="38" s="1"/>
  <c r="A686" i="38" s="1"/>
  <c r="A687" i="38" s="1"/>
  <c r="A688" i="38" s="1"/>
  <c r="A689" i="38" s="1"/>
  <c r="A690" i="38"/>
  <c r="A691" i="38" s="1"/>
  <c r="A692" i="38" s="1"/>
  <c r="A693" i="38" s="1"/>
  <c r="A694" i="38" s="1"/>
  <c r="A695" i="38" s="1"/>
  <c r="A696" i="38" s="1"/>
  <c r="A697" i="38" s="1"/>
  <c r="A698" i="38" s="1"/>
  <c r="A699" i="38" s="1"/>
  <c r="A700" i="38" s="1"/>
  <c r="A701" i="38" s="1"/>
  <c r="A702" i="38" s="1"/>
  <c r="A703" i="38" s="1"/>
  <c r="A704" i="38" s="1"/>
  <c r="A705" i="38" s="1"/>
  <c r="A706" i="38" s="1"/>
  <c r="A707" i="38" s="1"/>
  <c r="A708" i="38" s="1"/>
  <c r="A709" i="38" s="1"/>
  <c r="A710" i="38"/>
  <c r="A711" i="38" s="1"/>
  <c r="A712" i="38" s="1"/>
  <c r="A713" i="38" s="1"/>
  <c r="A714" i="38" s="1"/>
  <c r="A715" i="38" s="1"/>
  <c r="A716" i="38" s="1"/>
  <c r="A717" i="38" s="1"/>
  <c r="A718" i="38" s="1"/>
  <c r="A719" i="38" s="1"/>
  <c r="A720" i="38" s="1"/>
  <c r="A721" i="38" s="1"/>
  <c r="A722" i="38" s="1"/>
  <c r="A723" i="38" s="1"/>
  <c r="A724" i="38" s="1"/>
  <c r="A725" i="38" s="1"/>
  <c r="A726" i="38" s="1"/>
  <c r="A727" i="38" s="1"/>
  <c r="J123" i="38" a="1"/>
  <c r="J123" i="38" s="1"/>
  <c r="K123" i="38" a="1"/>
  <c r="K123" i="38" s="1"/>
  <c r="I47" i="38"/>
  <c r="I48" i="38"/>
  <c r="B124" i="38"/>
  <c r="J124" i="38" s="1"/>
  <c r="B125" i="38"/>
  <c r="J125" i="38" s="1"/>
  <c r="I51" i="38"/>
  <c r="B126" i="38"/>
  <c r="J126" i="38" s="1"/>
  <c r="I201" i="38"/>
  <c r="I217" i="38"/>
  <c r="I233" i="38"/>
  <c r="I219" i="38" s="1"/>
  <c r="B235" i="38"/>
  <c r="I221" i="38" s="1"/>
  <c r="B238" i="38"/>
  <c r="I224" i="38" s="1"/>
  <c r="I270" i="38"/>
  <c r="I284" i="38"/>
  <c r="I346" i="38" a="1"/>
  <c r="I346" i="38" s="1"/>
  <c r="I382" i="38" a="1"/>
  <c r="I382" i="38" s="1"/>
  <c r="I555" i="38" a="1"/>
  <c r="I555" i="38" s="1"/>
  <c r="I684" i="38"/>
  <c r="S695" i="38"/>
  <c r="S696" i="38"/>
  <c r="S697" i="38"/>
  <c r="S698" i="38"/>
  <c r="S699" i="38"/>
  <c r="Q251" i="38"/>
  <c r="Q249" i="38"/>
  <c r="J684" i="38"/>
  <c r="K684" i="38"/>
  <c r="L684" i="38"/>
  <c r="M684" i="38"/>
  <c r="N684" i="38"/>
  <c r="O684" i="38"/>
  <c r="P684" i="38"/>
  <c r="Q684" i="38"/>
  <c r="R684" i="38"/>
  <c r="S684" i="38"/>
  <c r="T684" i="38"/>
  <c r="U684" i="38"/>
  <c r="V684" i="38"/>
  <c r="H684" i="38"/>
  <c r="K37" i="38" a="1"/>
  <c r="K37" i="38" s="1"/>
  <c r="K38" i="38" a="1"/>
  <c r="K38" i="38" s="1"/>
  <c r="K39" i="38" a="1"/>
  <c r="K39" i="38" s="1"/>
  <c r="K40" i="38" a="1"/>
  <c r="K40" i="38" s="1"/>
  <c r="N37" i="38" a="1"/>
  <c r="N37" i="38" s="1"/>
  <c r="N38" i="38" a="1"/>
  <c r="N38" i="38" s="1"/>
  <c r="N39" i="38" a="1"/>
  <c r="N39" i="38" s="1"/>
  <c r="N40" i="38" a="1"/>
  <c r="N40" i="38" s="1"/>
  <c r="N123" i="38" a="1"/>
  <c r="N123" i="38" s="1"/>
  <c r="P37" i="38" a="1"/>
  <c r="P37" i="38" s="1"/>
  <c r="P38" i="38" a="1"/>
  <c r="P38" i="38" s="1"/>
  <c r="P39" i="38" a="1"/>
  <c r="P39" i="38" s="1"/>
  <c r="P40" i="38" a="1"/>
  <c r="P40" i="38" s="1"/>
  <c r="P123" i="38" a="1"/>
  <c r="P123" i="38" s="1"/>
  <c r="S37" i="38" a="1"/>
  <c r="S37" i="38" s="1"/>
  <c r="S38" i="38" a="1"/>
  <c r="S38" i="38" s="1"/>
  <c r="S39" i="38" a="1"/>
  <c r="S39" i="38" s="1"/>
  <c r="S40" i="38" a="1"/>
  <c r="S40" i="38" s="1"/>
  <c r="S123" i="38" a="1"/>
  <c r="S123" i="38" s="1"/>
  <c r="J37" i="38" a="1"/>
  <c r="J37" i="38" s="1"/>
  <c r="J38" i="38" a="1"/>
  <c r="J38" i="38" s="1"/>
  <c r="J39" i="38" a="1"/>
  <c r="J39" i="38" s="1"/>
  <c r="J40" i="38" a="1"/>
  <c r="J40" i="38" s="1"/>
  <c r="Q37" i="38" a="1"/>
  <c r="Q37" i="38" s="1"/>
  <c r="Q38" i="38" a="1"/>
  <c r="Q38" i="38" s="1"/>
  <c r="Q39" i="38" a="1"/>
  <c r="Q39" i="38" s="1"/>
  <c r="Q40" i="38" a="1"/>
  <c r="Q40" i="38" s="1"/>
  <c r="Q123" i="38" a="1"/>
  <c r="Q123" i="38" s="1"/>
  <c r="M37" i="38" a="1"/>
  <c r="M37" i="38" s="1"/>
  <c r="M38" i="38" a="1"/>
  <c r="M38" i="38" s="1"/>
  <c r="M39" i="38" a="1"/>
  <c r="M39" i="38" s="1"/>
  <c r="M40" i="38" a="1"/>
  <c r="M40" i="38" s="1"/>
  <c r="M123" i="38" a="1"/>
  <c r="M123" i="38" s="1"/>
  <c r="O37" i="38" a="1"/>
  <c r="O37" i="38" s="1"/>
  <c r="O38" i="38" a="1"/>
  <c r="O38" i="38" s="1"/>
  <c r="O39" i="38" a="1"/>
  <c r="O39" i="38" s="1"/>
  <c r="O40" i="38" a="1"/>
  <c r="O40" i="38" s="1"/>
  <c r="O123" i="38" a="1"/>
  <c r="O123" i="38" s="1"/>
  <c r="R37" i="38" a="1"/>
  <c r="R37" i="38" s="1"/>
  <c r="R38" i="38" a="1"/>
  <c r="R38" i="38" s="1"/>
  <c r="R39" i="38" a="1"/>
  <c r="R39" i="38" s="1"/>
  <c r="R40" i="38" a="1"/>
  <c r="R40" i="38" s="1"/>
  <c r="R123" i="38" a="1"/>
  <c r="R123" i="38" s="1"/>
  <c r="L37" i="38" a="1"/>
  <c r="L37" i="38" s="1"/>
  <c r="L38" i="38" a="1"/>
  <c r="L38" i="38" s="1"/>
  <c r="L39" i="38" a="1"/>
  <c r="L39" i="38" s="1"/>
  <c r="L40" i="38" a="1"/>
  <c r="L40" i="38" s="1"/>
  <c r="L123" i="38" a="1"/>
  <c r="L123" i="38" s="1"/>
  <c r="R346" i="38" a="1"/>
  <c r="R346" i="38" s="1"/>
  <c r="H383" i="38" a="1"/>
  <c r="H383" i="38" s="1"/>
  <c r="R414" i="38" a="1"/>
  <c r="R414" i="38" s="1"/>
  <c r="U465" i="38" a="1"/>
  <c r="U465" i="38" s="1"/>
  <c r="S482" i="38" a="1"/>
  <c r="S482" i="38" s="1"/>
  <c r="O519" i="38" a="1"/>
  <c r="O519" i="38" s="1"/>
  <c r="T655" i="38" a="1"/>
  <c r="T655" i="38" s="1"/>
  <c r="J52" i="38"/>
  <c r="S720" i="38"/>
  <c r="N720" i="38"/>
  <c r="S722" i="38"/>
  <c r="N722" i="38"/>
  <c r="S717" i="38"/>
  <c r="N717" i="38"/>
  <c r="S716" i="38"/>
  <c r="N716" i="38"/>
  <c r="S718" i="38"/>
  <c r="S721" i="38"/>
  <c r="N721" i="38"/>
  <c r="N697" i="38"/>
  <c r="N699" i="38"/>
  <c r="N695" i="38"/>
  <c r="N696" i="38"/>
  <c r="N698" i="38"/>
  <c r="K23" i="38"/>
  <c r="L23" i="38"/>
  <c r="M23" i="38"/>
  <c r="N23" i="38"/>
  <c r="O23" i="38"/>
  <c r="P23" i="38"/>
  <c r="Q23" i="38"/>
  <c r="R23" i="38"/>
  <c r="S23" i="38"/>
  <c r="K25" i="38"/>
  <c r="L25" i="38"/>
  <c r="M25" i="38"/>
  <c r="N25" i="38"/>
  <c r="O25" i="38"/>
  <c r="P25" i="38"/>
  <c r="Q25" i="38"/>
  <c r="R25" i="38"/>
  <c r="S25" i="38"/>
  <c r="K27" i="38"/>
  <c r="L27" i="38"/>
  <c r="M27" i="38"/>
  <c r="N27" i="38"/>
  <c r="O27" i="38"/>
  <c r="P27" i="38"/>
  <c r="Q27" i="38"/>
  <c r="R27" i="38"/>
  <c r="S27" i="38"/>
  <c r="K30" i="38"/>
  <c r="L30" i="38"/>
  <c r="M30" i="38"/>
  <c r="N30" i="38"/>
  <c r="O30" i="38"/>
  <c r="P30" i="38"/>
  <c r="Q30" i="38"/>
  <c r="R30" i="38"/>
  <c r="S30" i="38"/>
  <c r="K31" i="38"/>
  <c r="L31" i="38"/>
  <c r="M31" i="38"/>
  <c r="N31" i="38"/>
  <c r="O31" i="38"/>
  <c r="P31" i="38"/>
  <c r="Q31" i="38"/>
  <c r="R31" i="38"/>
  <c r="S31" i="38"/>
  <c r="K33" i="38"/>
  <c r="L33" i="38"/>
  <c r="M33" i="38"/>
  <c r="N33" i="38"/>
  <c r="O33" i="38"/>
  <c r="P33" i="38"/>
  <c r="Q33" i="38"/>
  <c r="R33" i="38"/>
  <c r="S33" i="38"/>
  <c r="J23" i="38"/>
  <c r="J25" i="38"/>
  <c r="J27" i="38"/>
  <c r="J33" i="38"/>
  <c r="J31" i="38"/>
  <c r="J30" i="38"/>
  <c r="J284" i="38"/>
  <c r="K284" i="38"/>
  <c r="L284" i="38"/>
  <c r="M284" i="38"/>
  <c r="J270" i="38"/>
  <c r="K270" i="38"/>
  <c r="L270" i="38"/>
  <c r="M270" i="38"/>
  <c r="O270" i="38"/>
  <c r="P270" i="38"/>
  <c r="Q270" i="38"/>
  <c r="R270" i="38"/>
  <c r="S270" i="38"/>
  <c r="N270" i="38"/>
  <c r="O284" i="38"/>
  <c r="P284" i="38"/>
  <c r="Q284" i="38"/>
  <c r="R284" i="38"/>
  <c r="S284" i="38"/>
  <c r="N284" i="38"/>
  <c r="Q259" i="38"/>
  <c r="Q255" i="38"/>
  <c r="Q253" i="38"/>
  <c r="Q252" i="38"/>
  <c r="Q250" i="38"/>
  <c r="S219" i="38"/>
  <c r="S217" i="38"/>
  <c r="P219" i="38"/>
  <c r="P217" i="38"/>
  <c r="N219" i="38"/>
  <c r="N217" i="38"/>
  <c r="K219" i="38"/>
  <c r="K217" i="38"/>
  <c r="K201" i="38"/>
  <c r="N201" i="38"/>
  <c r="P201" i="38"/>
  <c r="S201" i="38"/>
  <c r="N51" i="38"/>
  <c r="S48" i="38"/>
  <c r="S46" i="38"/>
  <c r="S47" i="38"/>
  <c r="S109" i="38"/>
  <c r="S110" i="38"/>
  <c r="L126" i="38"/>
  <c r="L52" i="38" s="1"/>
  <c r="R125" i="38"/>
  <c r="J110" i="38"/>
  <c r="K110" i="38" s="1"/>
  <c r="J109" i="38"/>
  <c r="K109" i="38" s="1"/>
  <c r="L109" i="38" s="1"/>
  <c r="M109" i="38" s="1"/>
  <c r="S97" i="38"/>
  <c r="H464" i="38" a="1"/>
  <c r="H464" i="38" s="1"/>
  <c r="W464" i="38" a="1"/>
  <c r="W464" i="38" s="1"/>
  <c r="M464" i="38" a="1"/>
  <c r="M464" i="38" s="1"/>
  <c r="J314" i="38" a="1"/>
  <c r="J314" i="38" s="1"/>
  <c r="V572" i="38" a="1"/>
  <c r="V572" i="38" s="1"/>
  <c r="L314" i="38" a="1"/>
  <c r="L314" i="38" s="1"/>
  <c r="T314" i="38" a="1"/>
  <c r="T314" i="38" s="1"/>
  <c r="Q464" i="38" a="1"/>
  <c r="Q464" i="38" s="1"/>
  <c r="X464" i="38" a="1"/>
  <c r="X464" i="38" s="1"/>
  <c r="H573" i="38" a="1"/>
  <c r="H573" i="38" s="1"/>
  <c r="O572" i="38" a="1"/>
  <c r="O572" i="38" s="1"/>
  <c r="L572" i="38" a="1"/>
  <c r="L572" i="38" s="1"/>
  <c r="K464" i="38" a="1"/>
  <c r="K464" i="38" s="1"/>
  <c r="J572" i="38" a="1"/>
  <c r="J572" i="38" s="1"/>
  <c r="H382" i="38" a="1"/>
  <c r="H382" i="38" s="1"/>
  <c r="P572" i="38" a="1"/>
  <c r="P572" i="38" s="1"/>
  <c r="M382" i="38" a="1"/>
  <c r="M382" i="38" s="1"/>
  <c r="U464" i="38" a="1"/>
  <c r="U464" i="38" s="1"/>
  <c r="T572" i="38" a="1"/>
  <c r="T572" i="38" s="1"/>
  <c r="U573" i="38" a="1"/>
  <c r="U573" i="38" s="1"/>
  <c r="W654" i="38" a="1"/>
  <c r="W654" i="38" s="1"/>
  <c r="T464" i="38" a="1"/>
  <c r="T464" i="38" s="1"/>
  <c r="V654" i="38" a="1"/>
  <c r="V654" i="38" s="1"/>
  <c r="X572" i="38" a="1"/>
  <c r="X572" i="38" s="1"/>
  <c r="J464" i="38" a="1"/>
  <c r="J464" i="38" s="1"/>
  <c r="N654" i="38" a="1"/>
  <c r="N654" i="38" s="1"/>
  <c r="K500" i="38" a="1"/>
  <c r="K500" i="38" s="1"/>
  <c r="Q465" i="38" a="1"/>
  <c r="Q465" i="38" s="1"/>
  <c r="U500" i="38" a="1"/>
  <c r="U500" i="38" s="1"/>
  <c r="N346" i="38" a="1"/>
  <c r="N346" i="38" s="1"/>
  <c r="K465" i="38" a="1"/>
  <c r="K465" i="38" s="1"/>
  <c r="T500" i="38" a="1"/>
  <c r="T500" i="38" s="1"/>
  <c r="L464" i="38" a="1"/>
  <c r="L464" i="38" s="1"/>
  <c r="P464" i="38" a="1"/>
  <c r="P464" i="38" s="1"/>
  <c r="U654" i="38" a="1"/>
  <c r="U654" i="38" s="1"/>
  <c r="T465" i="38" a="1"/>
  <c r="T465" i="38" s="1"/>
  <c r="L500" i="38" a="1"/>
  <c r="L500" i="38" s="1"/>
  <c r="N126" i="38"/>
  <c r="P126" i="38"/>
  <c r="P52" i="38" s="1"/>
  <c r="N465" i="38" a="1"/>
  <c r="N465" i="38" s="1"/>
  <c r="X465" i="38" a="1"/>
  <c r="X465" i="38" s="1"/>
  <c r="V465" i="38" a="1"/>
  <c r="V465" i="38" s="1"/>
  <c r="V573" i="38" a="1"/>
  <c r="V573" i="38" s="1"/>
  <c r="R364" i="38" a="1"/>
  <c r="R364" i="38" s="1"/>
  <c r="P364" i="38" a="1"/>
  <c r="P364" i="38" s="1"/>
  <c r="K622" i="38" a="1"/>
  <c r="K622" i="38" s="1"/>
  <c r="R126" i="38"/>
  <c r="R52" i="38" s="1"/>
  <c r="O126" i="38"/>
  <c r="O52" i="38" s="1"/>
  <c r="S126" i="38"/>
  <c r="S52" i="38" s="1"/>
  <c r="S221" i="38"/>
  <c r="U383" i="38" a="1"/>
  <c r="U383" i="38" s="1"/>
  <c r="V501" i="38" a="1"/>
  <c r="V501" i="38" s="1"/>
  <c r="J501" i="38" a="1"/>
  <c r="J501" i="38" s="1"/>
  <c r="Q314" i="38" a="1"/>
  <c r="Q314" i="38" s="1"/>
  <c r="K314" i="38" a="1"/>
  <c r="K314" i="38" s="1"/>
  <c r="J622" i="38" a="1"/>
  <c r="J622" i="38" s="1"/>
  <c r="K572" i="38" a="1"/>
  <c r="K572" i="38" s="1"/>
  <c r="L346" i="38" a="1"/>
  <c r="L346" i="38" s="1"/>
  <c r="O655" i="38" a="1"/>
  <c r="O655" i="38" s="1"/>
  <c r="M314" i="38" a="1"/>
  <c r="M314" i="38" s="1"/>
  <c r="J414" i="38" a="1"/>
  <c r="J414" i="38" s="1"/>
  <c r="W622" i="38" a="1"/>
  <c r="W622" i="38" s="1"/>
  <c r="K346" i="38" a="1"/>
  <c r="K346" i="38" s="1"/>
  <c r="J655" i="38" a="1"/>
  <c r="J655" i="38" s="1"/>
  <c r="O314" i="38" a="1"/>
  <c r="O314" i="38" s="1"/>
  <c r="N622" i="38" a="1"/>
  <c r="N622" i="38" s="1"/>
  <c r="V346" i="38" a="1"/>
  <c r="V346" i="38" s="1"/>
  <c r="Q383" i="38" a="1"/>
  <c r="Q383" i="38" s="1"/>
  <c r="P501" i="38" a="1"/>
  <c r="P501" i="38" s="1"/>
  <c r="J573" i="38" a="1"/>
  <c r="J573" i="38" s="1"/>
  <c r="X314" i="38" a="1"/>
  <c r="X314" i="38" s="1"/>
  <c r="X654" i="38" a="1"/>
  <c r="X654" i="38" s="1"/>
  <c r="T622" i="38" a="1"/>
  <c r="T622" i="38" s="1"/>
  <c r="T346" i="38" a="1"/>
  <c r="T346" i="38" s="1"/>
  <c r="S655" i="38" a="1"/>
  <c r="S655" i="38" s="1"/>
  <c r="Q655" i="38" a="1"/>
  <c r="Q655" i="38" s="1"/>
  <c r="H314" i="38" a="1"/>
  <c r="H314" i="38" s="1"/>
  <c r="N314" i="38" a="1"/>
  <c r="N314" i="38" s="1"/>
  <c r="M622" i="38" a="1"/>
  <c r="M622" i="38" s="1"/>
  <c r="M346" i="38" a="1"/>
  <c r="M346" i="38" s="1"/>
  <c r="X655" i="38" a="1"/>
  <c r="X655" i="38" s="1"/>
  <c r="W501" i="38" a="1"/>
  <c r="W501" i="38" s="1"/>
  <c r="Q414" i="38" a="1"/>
  <c r="Q414" i="38" s="1"/>
  <c r="W554" i="38" a="1"/>
  <c r="W554" i="38" s="1"/>
  <c r="P500" i="38" a="1"/>
  <c r="P500" i="38" s="1"/>
  <c r="X622" i="38" a="1"/>
  <c r="X622" i="38" s="1"/>
  <c r="K518" i="38" a="1"/>
  <c r="K518" i="38" s="1"/>
  <c r="H346" i="38" a="1"/>
  <c r="H346" i="38" s="1"/>
  <c r="V655" i="38" a="1"/>
  <c r="V655" i="38" s="1"/>
  <c r="W383" i="38" a="1"/>
  <c r="W383" i="38" s="1"/>
  <c r="L655" i="38" a="1"/>
  <c r="L655" i="38" s="1"/>
  <c r="L414" i="38" a="1"/>
  <c r="L414" i="38" s="1"/>
  <c r="O346" i="38" a="1"/>
  <c r="O346" i="38" s="1"/>
  <c r="P221" i="38"/>
  <c r="U655" i="38" a="1"/>
  <c r="U655" i="38" s="1"/>
  <c r="W655" i="38" a="1"/>
  <c r="W655" i="38" s="1"/>
  <c r="R314" i="38" a="1"/>
  <c r="R314" i="38" s="1"/>
  <c r="V314" i="38" a="1"/>
  <c r="V314" i="38" s="1"/>
  <c r="M414" i="38" a="1"/>
  <c r="M414" i="38" s="1"/>
  <c r="S500" i="38" a="1"/>
  <c r="S500" i="38" s="1"/>
  <c r="K655" i="38" a="1"/>
  <c r="K655" i="38" s="1"/>
  <c r="K414" i="38" a="1"/>
  <c r="K414" i="38" s="1"/>
  <c r="R654" i="38" a="1"/>
  <c r="R654" i="38" s="1"/>
  <c r="O125" i="38"/>
  <c r="N125" i="38"/>
  <c r="N50" i="38" s="1"/>
  <c r="L125" i="38"/>
  <c r="M125" i="38"/>
  <c r="M126" i="38"/>
  <c r="M52" i="38" s="1"/>
  <c r="P125" i="38"/>
  <c r="S125" i="38"/>
  <c r="W465" i="38" a="1"/>
  <c r="W465" i="38" s="1"/>
  <c r="W446" i="38" a="1"/>
  <c r="W446" i="38" s="1"/>
  <c r="H446" i="38" a="1"/>
  <c r="H446" i="38" s="1"/>
  <c r="Q446" i="38" a="1"/>
  <c r="Q446" i="38" s="1"/>
  <c r="O446" i="38" a="1"/>
  <c r="O446" i="38" s="1"/>
  <c r="X446" i="38" a="1"/>
  <c r="X446" i="38" s="1"/>
  <c r="P446" i="38" a="1"/>
  <c r="P446" i="38" s="1"/>
  <c r="N446" i="38" a="1"/>
  <c r="N446" i="38" s="1"/>
  <c r="R446" i="38" a="1"/>
  <c r="R446" i="38" s="1"/>
  <c r="S446" i="38" a="1"/>
  <c r="S446" i="38" s="1"/>
  <c r="T446" i="38" a="1"/>
  <c r="T446" i="38" s="1"/>
  <c r="V446" i="38" a="1"/>
  <c r="V446" i="38" s="1"/>
  <c r="L446" i="38" a="1"/>
  <c r="L446" i="38" s="1"/>
  <c r="J296" i="38" a="1"/>
  <c r="J296" i="38" s="1"/>
  <c r="V296" i="38" a="1"/>
  <c r="V296" i="38" s="1"/>
  <c r="P383" i="38" a="1"/>
  <c r="P383" i="38" s="1"/>
  <c r="T383" i="38" a="1"/>
  <c r="T383" i="38" s="1"/>
  <c r="O383" i="38" a="1"/>
  <c r="O383" i="38" s="1"/>
  <c r="L383" i="38" a="1"/>
  <c r="L383" i="38" s="1"/>
  <c r="S383" i="38" a="1"/>
  <c r="S383" i="38" s="1"/>
  <c r="J383" i="38" a="1"/>
  <c r="J383" i="38" s="1"/>
  <c r="S465" i="38" a="1"/>
  <c r="S465" i="38" s="1"/>
  <c r="M465" i="38" a="1"/>
  <c r="M465" i="38" s="1"/>
  <c r="O465" i="38" a="1"/>
  <c r="O465" i="38" s="1"/>
  <c r="J465" i="38" a="1"/>
  <c r="J465" i="38" s="1"/>
  <c r="H465" i="38" a="1"/>
  <c r="H465" i="38" s="1"/>
  <c r="R465" i="38" a="1"/>
  <c r="R465" i="38" s="1"/>
  <c r="P465" i="38" a="1"/>
  <c r="P465" i="38" s="1"/>
  <c r="L465" i="38" a="1"/>
  <c r="L465" i="38" s="1"/>
  <c r="X383" i="38" a="1"/>
  <c r="X383" i="38" s="1"/>
  <c r="K383" i="38" a="1"/>
  <c r="K383" i="38" s="1"/>
  <c r="V383" i="38" a="1"/>
  <c r="V383" i="38" s="1"/>
  <c r="L573" i="38" a="1"/>
  <c r="L573" i="38" s="1"/>
  <c r="N573" i="38" a="1"/>
  <c r="N573" i="38" s="1"/>
  <c r="Q519" i="38" a="1"/>
  <c r="Q519" i="38" s="1"/>
  <c r="N572" i="38" a="1"/>
  <c r="N572" i="38" s="1"/>
  <c r="Q572" i="38" a="1"/>
  <c r="Q572" i="38" s="1"/>
  <c r="M572" i="38" a="1"/>
  <c r="M572" i="38" s="1"/>
  <c r="U572" i="38" a="1"/>
  <c r="U572" i="38" s="1"/>
  <c r="S572" i="38" a="1"/>
  <c r="S572" i="38" s="1"/>
  <c r="H572" i="38" a="1"/>
  <c r="H572" i="38" s="1"/>
  <c r="H622" i="38" a="1"/>
  <c r="H622" i="38" s="1"/>
  <c r="S622" i="38" a="1"/>
  <c r="S622" i="38" s="1"/>
  <c r="Q622" i="38" a="1"/>
  <c r="Q622" i="38" s="1"/>
  <c r="R622" i="38" a="1"/>
  <c r="R622" i="38" s="1"/>
  <c r="T573" i="38" a="1"/>
  <c r="T573" i="38" s="1"/>
  <c r="K573" i="38" a="1"/>
  <c r="K573" i="38" s="1"/>
  <c r="R573" i="38" a="1"/>
  <c r="R573" i="38" s="1"/>
  <c r="Q573" i="38" a="1"/>
  <c r="Q573" i="38" s="1"/>
  <c r="S573" i="38" a="1"/>
  <c r="S573" i="38" s="1"/>
  <c r="X382" i="38" a="1"/>
  <c r="X382" i="38" s="1"/>
  <c r="S382" i="38" a="1"/>
  <c r="S382" i="38" s="1"/>
  <c r="W382" i="38" a="1"/>
  <c r="W382" i="38" s="1"/>
  <c r="N382" i="38" a="1"/>
  <c r="N382" i="38" s="1"/>
  <c r="P382" i="38" a="1"/>
  <c r="P382" i="38" s="1"/>
  <c r="T382" i="38" a="1"/>
  <c r="T382" i="38" s="1"/>
  <c r="V382" i="38" a="1"/>
  <c r="V382" i="38" s="1"/>
  <c r="V364" i="38" a="1"/>
  <c r="V364" i="38" s="1"/>
  <c r="W364" i="38" a="1"/>
  <c r="W364" i="38" s="1"/>
  <c r="L364" i="38" a="1"/>
  <c r="L364" i="38" s="1"/>
  <c r="J364" i="38" a="1"/>
  <c r="J364" i="38" s="1"/>
  <c r="M364" i="38" a="1"/>
  <c r="M364" i="38" s="1"/>
  <c r="P573" i="38" a="1"/>
  <c r="P573" i="38" s="1"/>
  <c r="O573" i="38" a="1"/>
  <c r="O573" i="38" s="1"/>
  <c r="K482" i="38" a="1"/>
  <c r="K482" i="38" s="1"/>
  <c r="X573" i="38" a="1"/>
  <c r="X573" i="38" s="1"/>
  <c r="P655" i="38" a="1"/>
  <c r="P655" i="38" s="1"/>
  <c r="R655" i="38" a="1"/>
  <c r="R655" i="38" s="1"/>
  <c r="J518" i="38" a="1"/>
  <c r="J518" i="38" s="1"/>
  <c r="R518" i="38" a="1"/>
  <c r="R518" i="38" s="1"/>
  <c r="W573" i="38" a="1"/>
  <c r="W573" i="38" s="1"/>
  <c r="M573" i="38" a="1"/>
  <c r="M573" i="38" s="1"/>
  <c r="L536" i="38" a="1"/>
  <c r="L536" i="38" s="1"/>
  <c r="H536" i="38" a="1"/>
  <c r="H536" i="38" s="1"/>
  <c r="U536" i="38" a="1"/>
  <c r="U536" i="38" s="1"/>
  <c r="S346" i="38" a="1"/>
  <c r="S346" i="38" s="1"/>
  <c r="Q346" i="38" a="1"/>
  <c r="Q346" i="38" s="1"/>
  <c r="X346" i="38" a="1"/>
  <c r="X346" i="38" s="1"/>
  <c r="P346" i="38" a="1"/>
  <c r="P346" i="38" s="1"/>
  <c r="W346" i="38" a="1"/>
  <c r="W346" i="38" s="1"/>
  <c r="J346" i="38" a="1"/>
  <c r="J346" i="38" s="1"/>
  <c r="U346" i="38" a="1"/>
  <c r="U346" i="38" s="1"/>
  <c r="S414" i="38" a="1"/>
  <c r="S414" i="38" s="1"/>
  <c r="W414" i="38" a="1"/>
  <c r="W414" i="38" s="1"/>
  <c r="P414" i="38" a="1"/>
  <c r="P414" i="38" s="1"/>
  <c r="W314" i="38" a="1"/>
  <c r="W314" i="38" s="1"/>
  <c r="P314" i="38" a="1"/>
  <c r="P314" i="38" s="1"/>
  <c r="S464" i="38" a="1"/>
  <c r="S464" i="38" s="1"/>
  <c r="O654" i="38" a="1"/>
  <c r="O654" i="38" s="1"/>
  <c r="L654" i="38" a="1"/>
  <c r="L654" i="38" s="1"/>
  <c r="S654" i="38" a="1"/>
  <c r="S654" i="38" s="1"/>
  <c r="M501" i="38" a="1"/>
  <c r="M501" i="38" s="1"/>
  <c r="O501" i="38" a="1"/>
  <c r="O501" i="38" s="1"/>
  <c r="X501" i="38" a="1"/>
  <c r="X501" i="38" s="1"/>
  <c r="R501" i="38" a="1"/>
  <c r="R501" i="38" s="1"/>
  <c r="S501" i="38" a="1"/>
  <c r="S501" i="38" s="1"/>
  <c r="K501" i="38" a="1"/>
  <c r="K501" i="38" s="1"/>
  <c r="N501" i="38" a="1"/>
  <c r="N501" i="38" s="1"/>
  <c r="Q501" i="38" a="1"/>
  <c r="Q501" i="38" s="1"/>
  <c r="T501" i="38" a="1"/>
  <c r="T501" i="38" s="1"/>
  <c r="U501" i="38" a="1"/>
  <c r="U501" i="38" s="1"/>
  <c r="L501" i="38" a="1"/>
  <c r="L501" i="38" s="1"/>
  <c r="H501" i="38" a="1"/>
  <c r="H501" i="38" s="1"/>
  <c r="M655" i="38" a="1"/>
  <c r="M655" i="38" s="1"/>
  <c r="N655" i="38" a="1"/>
  <c r="N655" i="38" s="1"/>
  <c r="N383" i="38" a="1"/>
  <c r="N383" i="38" s="1"/>
  <c r="M383" i="38" a="1"/>
  <c r="M383" i="38" s="1"/>
  <c r="R383" i="38" a="1"/>
  <c r="R383" i="38" s="1"/>
  <c r="H519" i="38" a="1"/>
  <c r="H519" i="38" s="1"/>
  <c r="J519" i="38" a="1"/>
  <c r="J519" i="38" s="1"/>
  <c r="N519" i="38" a="1"/>
  <c r="N519" i="38" s="1"/>
  <c r="X623" i="38" a="1"/>
  <c r="X623" i="38" s="1"/>
  <c r="J623" i="38" a="1"/>
  <c r="J623" i="38" s="1"/>
  <c r="R623" i="38" a="1"/>
  <c r="R623" i="38" s="1"/>
  <c r="L623" i="38" a="1"/>
  <c r="L623" i="38" s="1"/>
  <c r="W623" i="38" a="1"/>
  <c r="W623" i="38" s="1"/>
  <c r="U623" i="38" a="1"/>
  <c r="U623" i="38" s="1"/>
  <c r="T623" i="38" a="1"/>
  <c r="T623" i="38" s="1"/>
  <c r="H623" i="38" a="1"/>
  <c r="H623" i="38" s="1"/>
  <c r="N623" i="38" a="1"/>
  <c r="N623" i="38" s="1"/>
  <c r="M623" i="38" a="1"/>
  <c r="M623" i="38" s="1"/>
  <c r="O623" i="38" a="1"/>
  <c r="O623" i="38" s="1"/>
  <c r="P623" i="38" a="1"/>
  <c r="P623" i="38" s="1"/>
  <c r="V623" i="38" a="1"/>
  <c r="V623" i="38" s="1"/>
  <c r="Q623" i="38" a="1"/>
  <c r="Q623" i="38" s="1"/>
  <c r="S623" i="38" a="1"/>
  <c r="S623" i="38" s="1"/>
  <c r="K623" i="38" a="1"/>
  <c r="K623" i="38" s="1"/>
  <c r="O315" i="38" a="1"/>
  <c r="O315" i="38" s="1"/>
  <c r="K315" i="38" a="1"/>
  <c r="K315" i="38" s="1"/>
  <c r="L315" i="38" a="1"/>
  <c r="L315" i="38" s="1"/>
  <c r="X315" i="38" a="1"/>
  <c r="X315" i="38" s="1"/>
  <c r="Q315" i="38" a="1"/>
  <c r="Q315" i="38" s="1"/>
  <c r="U315" i="38" a="1"/>
  <c r="U315" i="38" s="1"/>
  <c r="R315" i="38" a="1"/>
  <c r="R315" i="38" s="1"/>
  <c r="W315" i="38" a="1"/>
  <c r="W315" i="38" s="1"/>
  <c r="P315" i="38" a="1"/>
  <c r="P315" i="38" s="1"/>
  <c r="T315" i="38" a="1"/>
  <c r="T315" i="38" s="1"/>
  <c r="H315" i="38" a="1"/>
  <c r="H315" i="38" s="1"/>
  <c r="N315" i="38" a="1"/>
  <c r="N315" i="38" s="1"/>
  <c r="J315" i="38" a="1"/>
  <c r="J315" i="38" s="1"/>
  <c r="V315" i="38" a="1"/>
  <c r="V315" i="38" s="1"/>
  <c r="M315" i="38" a="1"/>
  <c r="M315" i="38" s="1"/>
  <c r="S315" i="38" a="1"/>
  <c r="S315" i="38" s="1"/>
  <c r="T556" i="38" a="1"/>
  <c r="T556" i="38" s="1"/>
  <c r="L555" i="38" a="1"/>
  <c r="L555" i="38" s="1"/>
  <c r="X555" i="38" a="1"/>
  <c r="X555" i="38" s="1"/>
  <c r="U555" i="38" a="1"/>
  <c r="U555" i="38" s="1"/>
  <c r="J555" i="38" a="1"/>
  <c r="J555" i="38" s="1"/>
  <c r="O555" i="38" a="1"/>
  <c r="O555" i="38" s="1"/>
  <c r="W555" i="38" a="1"/>
  <c r="W555" i="38" s="1"/>
  <c r="V555" i="38" a="1"/>
  <c r="V555" i="38" s="1"/>
  <c r="S555" i="38" a="1"/>
  <c r="S555" i="38" s="1"/>
  <c r="K555" i="38" a="1"/>
  <c r="K555" i="38" s="1"/>
  <c r="P555" i="38" a="1"/>
  <c r="P555" i="38" s="1"/>
  <c r="N555" i="38" a="1"/>
  <c r="N555" i="38" s="1"/>
  <c r="M555" i="38" a="1"/>
  <c r="M555" i="38" s="1"/>
  <c r="Q555" i="38" a="1"/>
  <c r="Q555" i="38" s="1"/>
  <c r="H555" i="38" a="1"/>
  <c r="H555" i="38" s="1"/>
  <c r="R555" i="38" a="1"/>
  <c r="R555" i="38" s="1"/>
  <c r="T555" i="38" a="1"/>
  <c r="T555" i="38" s="1"/>
  <c r="R520" i="38" a="1"/>
  <c r="R520" i="38" s="1"/>
  <c r="N502" i="38" a="1"/>
  <c r="N502" i="38" s="1"/>
  <c r="J656" i="38" a="1"/>
  <c r="J656" i="38" s="1"/>
  <c r="M316" i="38" a="1"/>
  <c r="M316" i="38" s="1"/>
  <c r="Q347" i="38" a="1"/>
  <c r="Q347" i="38" s="1"/>
  <c r="K415" i="38" a="1"/>
  <c r="K415" i="38" s="1"/>
  <c r="W536" i="38" a="1"/>
  <c r="W536" i="38" s="1"/>
  <c r="M536" i="38" a="1"/>
  <c r="M536" i="38" s="1"/>
  <c r="U519" i="38" a="1"/>
  <c r="U519" i="38" s="1"/>
  <c r="X519" i="38" a="1"/>
  <c r="X519" i="38" s="1"/>
  <c r="L519" i="38" a="1"/>
  <c r="L519" i="38" s="1"/>
  <c r="K519" i="38" a="1"/>
  <c r="K519" i="38" s="1"/>
  <c r="O518" i="38" a="1"/>
  <c r="O518" i="38" s="1"/>
  <c r="P519" i="38" a="1"/>
  <c r="P519" i="38" s="1"/>
  <c r="W296" i="38" a="1"/>
  <c r="W296" i="38" s="1"/>
  <c r="R554" i="38" a="1"/>
  <c r="R554" i="38" s="1"/>
  <c r="S296" i="38" a="1"/>
  <c r="S296" i="38" s="1"/>
  <c r="Q554" i="38" a="1"/>
  <c r="Q554" i="38" s="1"/>
  <c r="N296" i="38" a="1"/>
  <c r="N296" i="38" s="1"/>
  <c r="M296" i="38" a="1"/>
  <c r="M296" i="38" s="1"/>
  <c r="U296" i="38" a="1"/>
  <c r="U296" i="38" s="1"/>
  <c r="S554" i="38" a="1"/>
  <c r="S554" i="38" s="1"/>
  <c r="O554" i="38" a="1"/>
  <c r="O554" i="38" s="1"/>
  <c r="L554" i="38" a="1"/>
  <c r="L554" i="38" s="1"/>
  <c r="H296" i="38" a="1"/>
  <c r="H296" i="38" s="1"/>
  <c r="N364" i="38" a="1"/>
  <c r="N364" i="38" s="1"/>
  <c r="T296" i="38" a="1"/>
  <c r="T296" i="38" s="1"/>
  <c r="O364" i="38" a="1"/>
  <c r="O364" i="38" s="1"/>
  <c r="N124" i="38"/>
  <c r="U364" i="38" a="1"/>
  <c r="U364" i="38" s="1"/>
  <c r="H364" i="38" a="1"/>
  <c r="H364" i="38" s="1"/>
  <c r="M124" i="38"/>
  <c r="U622" i="38" a="1"/>
  <c r="U622" i="38" s="1"/>
  <c r="L296" i="38" a="1"/>
  <c r="L296" i="38" s="1"/>
  <c r="X364" i="38" a="1"/>
  <c r="X364" i="38" s="1"/>
  <c r="P622" i="38" a="1"/>
  <c r="P622" i="38" s="1"/>
  <c r="O622" i="38" a="1"/>
  <c r="O622" i="38" s="1"/>
  <c r="P554" i="38" a="1"/>
  <c r="P554" i="38" s="1"/>
  <c r="Q296" i="38" a="1"/>
  <c r="Q296" i="38" s="1"/>
  <c r="S364" i="38" a="1"/>
  <c r="S364" i="38" s="1"/>
  <c r="Q126" i="38"/>
  <c r="Q52" i="38" s="1"/>
  <c r="Q364" i="38" a="1"/>
  <c r="Q364" i="38" s="1"/>
  <c r="J382" i="38" a="1"/>
  <c r="J382" i="38" s="1"/>
  <c r="P654" i="38" a="1"/>
  <c r="P654" i="38" s="1"/>
  <c r="K654" i="38" a="1"/>
  <c r="K654" i="38" s="1"/>
  <c r="M654" i="38" a="1"/>
  <c r="M654" i="38" s="1"/>
  <c r="H655" i="38" a="1"/>
  <c r="H655" i="38" s="1"/>
  <c r="U382" i="38" a="1"/>
  <c r="U382" i="38" s="1"/>
  <c r="L382" i="38" a="1"/>
  <c r="L382" i="38" s="1"/>
  <c r="T654" i="38" a="1"/>
  <c r="T654" i="38" s="1"/>
  <c r="H654" i="38" a="1"/>
  <c r="H654" i="38" s="1"/>
  <c r="J654" i="38" a="1"/>
  <c r="J654" i="38" s="1"/>
  <c r="M500" i="38" a="1"/>
  <c r="M500" i="38" s="1"/>
  <c r="W500" i="38" a="1"/>
  <c r="W500" i="38" s="1"/>
  <c r="V500" i="38" a="1"/>
  <c r="V500" i="38" s="1"/>
  <c r="P536" i="38" a="1"/>
  <c r="P536" i="38" s="1"/>
  <c r="T536" i="38" a="1"/>
  <c r="T536" i="38" s="1"/>
  <c r="J536" i="38" a="1"/>
  <c r="J536" i="38" s="1"/>
  <c r="X554" i="38" a="1"/>
  <c r="X554" i="38" s="1"/>
  <c r="T519" i="38" a="1"/>
  <c r="T519" i="38" s="1"/>
  <c r="L518" i="38" a="1"/>
  <c r="L518" i="38" s="1"/>
  <c r="R536" i="38" a="1"/>
  <c r="R536" i="38" s="1"/>
  <c r="M554" i="38" a="1"/>
  <c r="M554" i="38" s="1"/>
  <c r="W519" i="38" a="1"/>
  <c r="W519" i="38" s="1"/>
  <c r="W518" i="38" a="1"/>
  <c r="W518" i="38" s="1"/>
  <c r="T554" i="38" a="1"/>
  <c r="T554" i="38" s="1"/>
  <c r="K296" i="38" a="1"/>
  <c r="K296" i="38" s="1"/>
  <c r="Q518" i="38" a="1"/>
  <c r="Q518" i="38" s="1"/>
  <c r="S519" i="38" a="1"/>
  <c r="S519" i="38" s="1"/>
  <c r="N536" i="38" a="1"/>
  <c r="N536" i="38" s="1"/>
  <c r="S518" i="38" a="1"/>
  <c r="S518" i="38" s="1"/>
  <c r="J554" i="38" a="1"/>
  <c r="J554" i="38" s="1"/>
  <c r="P296" i="38" a="1"/>
  <c r="P296" i="38" s="1"/>
  <c r="H518" i="38" a="1"/>
  <c r="H518" i="38" s="1"/>
  <c r="S536" i="38" a="1"/>
  <c r="S536" i="38" s="1"/>
  <c r="R124" i="38"/>
  <c r="T518" i="38" a="1"/>
  <c r="T518" i="38" s="1"/>
  <c r="M518" i="38" a="1"/>
  <c r="M518" i="38" s="1"/>
  <c r="M519" i="38" a="1"/>
  <c r="M519" i="38" s="1"/>
  <c r="U518" i="38" a="1"/>
  <c r="U518" i="38" s="1"/>
  <c r="R296" i="38" a="1"/>
  <c r="R296" i="38" s="1"/>
  <c r="O536" i="38" a="1"/>
  <c r="O536" i="38" s="1"/>
  <c r="N554" i="38" a="1"/>
  <c r="N554" i="38" s="1"/>
  <c r="V518" i="38" a="1"/>
  <c r="V518" i="38" s="1"/>
  <c r="K554" i="38" a="1"/>
  <c r="K554" i="38" s="1"/>
  <c r="R519" i="38" a="1"/>
  <c r="R519" i="38" s="1"/>
  <c r="V519" i="38" a="1"/>
  <c r="V519" i="38" s="1"/>
  <c r="X296" i="38" a="1"/>
  <c r="X296" i="38" s="1"/>
  <c r="Q536" i="38" a="1"/>
  <c r="Q536" i="38" s="1"/>
  <c r="N518" i="38" a="1"/>
  <c r="N518" i="38" s="1"/>
  <c r="S124" i="38"/>
  <c r="X518" i="38" a="1"/>
  <c r="X518" i="38" s="1"/>
  <c r="V414" i="38" a="1"/>
  <c r="V414" i="38" s="1"/>
  <c r="X414" i="38" a="1"/>
  <c r="X414" i="38" s="1"/>
  <c r="N500" i="38" a="1"/>
  <c r="N500" i="38" s="1"/>
  <c r="T414" i="38" a="1"/>
  <c r="T414" i="38" s="1"/>
  <c r="U414" i="38" a="1"/>
  <c r="U414" i="38" s="1"/>
  <c r="K446" i="38" a="1"/>
  <c r="K446" i="38" s="1"/>
  <c r="J446" i="38" a="1"/>
  <c r="J446" i="38" s="1"/>
  <c r="O414" i="38" a="1"/>
  <c r="O414" i="38" s="1"/>
  <c r="M446" i="38" a="1"/>
  <c r="M446" i="38" s="1"/>
  <c r="V536" i="38" a="1"/>
  <c r="V536" i="38" s="1"/>
  <c r="N414" i="38" a="1"/>
  <c r="N414" i="38" s="1"/>
  <c r="H414" i="38" a="1"/>
  <c r="H414" i="38" s="1"/>
  <c r="W482" i="38" a="1"/>
  <c r="W482" i="38" s="1"/>
  <c r="K224" i="38"/>
  <c r="R482" i="38" a="1"/>
  <c r="R482" i="38" s="1"/>
  <c r="P482" i="38" a="1"/>
  <c r="P482" i="38" s="1"/>
  <c r="N224" i="38"/>
  <c r="V482" i="38" a="1"/>
  <c r="V482" i="38" s="1"/>
  <c r="S224" i="38"/>
  <c r="P224" i="38"/>
  <c r="U482" i="38" a="1"/>
  <c r="U482" i="38" s="1"/>
  <c r="L482" i="38" a="1"/>
  <c r="L482" i="38" s="1"/>
  <c r="Q482" i="38" a="1"/>
  <c r="Q482" i="38" s="1"/>
  <c r="M482" i="38" a="1"/>
  <c r="M482" i="38" s="1"/>
  <c r="N482" i="38" a="1"/>
  <c r="N482" i="38" s="1"/>
  <c r="T482" i="38" a="1"/>
  <c r="T482" i="38" s="1"/>
  <c r="J482" i="38" a="1"/>
  <c r="J482" i="38" s="1"/>
  <c r="H482" i="38" a="1"/>
  <c r="H482" i="38" s="1"/>
  <c r="X482" i="38" a="1"/>
  <c r="X482" i="38" s="1"/>
  <c r="K536" i="38" a="1"/>
  <c r="K536" i="38" s="1"/>
  <c r="L124" i="38"/>
  <c r="Q124" i="38"/>
  <c r="P124" i="38"/>
  <c r="O124" i="38"/>
  <c r="W572" i="38" a="1"/>
  <c r="W572" i="38" s="1"/>
  <c r="R500" i="38" a="1"/>
  <c r="R500" i="38" s="1"/>
  <c r="Q125" i="38"/>
  <c r="L415" i="38" a="1"/>
  <c r="L415" i="38" s="1"/>
  <c r="V502" i="38" a="1"/>
  <c r="V502" i="38" s="1"/>
  <c r="R464" i="38" a="1"/>
  <c r="R464" i="38" s="1"/>
  <c r="J384" i="38" a="1"/>
  <c r="J384" i="38" s="1"/>
  <c r="R556" i="38" a="1"/>
  <c r="R556" i="38" s="1"/>
  <c r="X384" i="38" a="1"/>
  <c r="X384" i="38" s="1"/>
  <c r="P520" i="38" a="1"/>
  <c r="P520" i="38" s="1"/>
  <c r="O464" i="38" a="1"/>
  <c r="O464" i="38" s="1"/>
  <c r="R347" i="38" a="1"/>
  <c r="R347" i="38" s="1"/>
  <c r="W466" i="38" a="1"/>
  <c r="W466" i="38" s="1"/>
  <c r="X466" i="38" a="1"/>
  <c r="X466" i="38" s="1"/>
  <c r="U656" i="38" a="1"/>
  <c r="U656" i="38" s="1"/>
  <c r="T656" i="38" a="1"/>
  <c r="T656" i="38" s="1"/>
  <c r="T415" i="38" a="1"/>
  <c r="T415" i="38" s="1"/>
  <c r="S415" i="38" a="1"/>
  <c r="S415" i="38" s="1"/>
  <c r="T384" i="38" a="1"/>
  <c r="T384" i="38" s="1"/>
  <c r="W384" i="38" a="1"/>
  <c r="W384" i="38" s="1"/>
  <c r="S347" i="38" a="1"/>
  <c r="S347" i="38" s="1"/>
  <c r="P656" i="38" a="1"/>
  <c r="P656" i="38" s="1"/>
  <c r="N656" i="38" a="1"/>
  <c r="N656" i="38" s="1"/>
  <c r="V415" i="38" a="1"/>
  <c r="V415" i="38" s="1"/>
  <c r="J466" i="38" a="1"/>
  <c r="J466" i="38" s="1"/>
  <c r="X347" i="38" a="1"/>
  <c r="X347" i="38" s="1"/>
  <c r="H415" i="38" a="1"/>
  <c r="H415" i="38" s="1"/>
  <c r="R466" i="38" a="1"/>
  <c r="R466" i="38" s="1"/>
  <c r="O482" i="38" a="1"/>
  <c r="O482" i="38" s="1"/>
  <c r="N316" i="38" a="1"/>
  <c r="N316" i="38" s="1"/>
  <c r="M556" i="38" a="1"/>
  <c r="M556" i="38" s="1"/>
  <c r="S556" i="38" a="1"/>
  <c r="S556" i="38" s="1"/>
  <c r="K556" i="38" a="1"/>
  <c r="K556" i="38" s="1"/>
  <c r="L556" i="38" a="1"/>
  <c r="L556" i="38" s="1"/>
  <c r="Q556" i="38" a="1"/>
  <c r="Q556" i="38" s="1"/>
  <c r="V656" i="38" a="1"/>
  <c r="V656" i="38" s="1"/>
  <c r="H556" i="38" a="1"/>
  <c r="H556" i="38" s="1"/>
  <c r="Q316" i="38" a="1"/>
  <c r="Q316" i="38" s="1"/>
  <c r="X316" i="38" a="1"/>
  <c r="X316" i="38" s="1"/>
  <c r="K316" i="38" a="1"/>
  <c r="K316" i="38" s="1"/>
  <c r="W316" i="38" a="1"/>
  <c r="W316" i="38" s="1"/>
  <c r="M384" i="38" a="1"/>
  <c r="M384" i="38" s="1"/>
  <c r="U446" i="38" a="1"/>
  <c r="U446" i="38" s="1"/>
  <c r="X536" i="38" a="1"/>
  <c r="X536" i="38" s="1"/>
  <c r="H554" i="38" a="1"/>
  <c r="H554" i="38" s="1"/>
  <c r="V464" i="38" a="1"/>
  <c r="V464" i="38" s="1"/>
  <c r="K384" i="38" a="1"/>
  <c r="K384" i="38" s="1"/>
  <c r="U384" i="38" a="1"/>
  <c r="U384" i="38" s="1"/>
  <c r="O384" i="38" a="1"/>
  <c r="O384" i="38" s="1"/>
  <c r="V384" i="38" a="1"/>
  <c r="V384" i="38" s="1"/>
  <c r="P384" i="38" a="1"/>
  <c r="P384" i="38" s="1"/>
  <c r="P415" i="38" a="1"/>
  <c r="P415" i="38" s="1"/>
  <c r="U415" i="38" a="1"/>
  <c r="U415" i="38" s="1"/>
  <c r="M415" i="38" a="1"/>
  <c r="M415" i="38" s="1"/>
  <c r="J415" i="38" a="1"/>
  <c r="J415" i="38" s="1"/>
  <c r="X415" i="38" a="1"/>
  <c r="X415" i="38" s="1"/>
  <c r="P347" i="38" a="1"/>
  <c r="P347" i="38" s="1"/>
  <c r="H347" i="38" a="1"/>
  <c r="H347" i="38" s="1"/>
  <c r="U347" i="38" a="1"/>
  <c r="U347" i="38" s="1"/>
  <c r="O347" i="38" a="1"/>
  <c r="O347" i="38" s="1"/>
  <c r="J347" i="38" a="1"/>
  <c r="J347" i="38" s="1"/>
  <c r="M347" i="38" a="1"/>
  <c r="M347" i="38" s="1"/>
  <c r="P466" i="38" a="1"/>
  <c r="P466" i="38" s="1"/>
  <c r="T466" i="38" a="1"/>
  <c r="T466" i="38" s="1"/>
  <c r="O466" i="38" a="1"/>
  <c r="O466" i="38" s="1"/>
  <c r="W656" i="38" a="1"/>
  <c r="W656" i="38" s="1"/>
  <c r="X656" i="38" a="1"/>
  <c r="X656" i="38" s="1"/>
  <c r="R656" i="38" a="1"/>
  <c r="R656" i="38" s="1"/>
  <c r="Q656" i="38" a="1"/>
  <c r="Q656" i="38" s="1"/>
  <c r="H656" i="38" a="1"/>
  <c r="H656" i="38" s="1"/>
  <c r="W520" i="38" a="1"/>
  <c r="W520" i="38" s="1"/>
  <c r="N221" i="38"/>
  <c r="V316" i="38" a="1"/>
  <c r="V316" i="38" s="1"/>
  <c r="J502" i="38" a="1"/>
  <c r="J502" i="38" s="1"/>
  <c r="R316" i="38" a="1"/>
  <c r="R316" i="38" s="1"/>
  <c r="K502" i="38" a="1"/>
  <c r="K502" i="38" s="1"/>
  <c r="X556" i="38" a="1"/>
  <c r="X556" i="38" s="1"/>
  <c r="N556" i="38" a="1"/>
  <c r="N556" i="38" s="1"/>
  <c r="O556" i="38" a="1"/>
  <c r="O556" i="38" s="1"/>
  <c r="L316" i="38" a="1"/>
  <c r="L316" i="38" s="1"/>
  <c r="M466" i="38" a="1"/>
  <c r="M466" i="38" s="1"/>
  <c r="U556" i="38" a="1"/>
  <c r="U556" i="38" s="1"/>
  <c r="J316" i="38" a="1"/>
  <c r="J316" i="38" s="1"/>
  <c r="H316" i="38" a="1"/>
  <c r="H316" i="38" s="1"/>
  <c r="U316" i="38" a="1"/>
  <c r="U316" i="38" s="1"/>
  <c r="T316" i="38" a="1"/>
  <c r="T316" i="38" s="1"/>
  <c r="P316" i="38" a="1"/>
  <c r="P316" i="38" s="1"/>
  <c r="N466" i="38" a="1"/>
  <c r="N466" i="38" s="1"/>
  <c r="O316" i="38" a="1"/>
  <c r="O316" i="38" s="1"/>
  <c r="Q466" i="38" a="1"/>
  <c r="Q466" i="38" s="1"/>
  <c r="K466" i="38" a="1"/>
  <c r="K466" i="38" s="1"/>
  <c r="U466" i="38" a="1"/>
  <c r="U466" i="38" s="1"/>
  <c r="H466" i="38" a="1"/>
  <c r="H466" i="38" s="1"/>
  <c r="S316" i="38" a="1"/>
  <c r="S316" i="38" s="1"/>
  <c r="S502" i="38" a="1"/>
  <c r="S502" i="38" s="1"/>
  <c r="V556" i="38" a="1"/>
  <c r="V556" i="38" s="1"/>
  <c r="N415" i="38" a="1"/>
  <c r="N415" i="38" s="1"/>
  <c r="Q415" i="38" a="1"/>
  <c r="Q415" i="38" s="1"/>
  <c r="O415" i="38" a="1"/>
  <c r="O415" i="38" s="1"/>
  <c r="Q384" i="38" a="1"/>
  <c r="Q384" i="38" s="1"/>
  <c r="N384" i="38" a="1"/>
  <c r="N384" i="38" s="1"/>
  <c r="K364" i="38" a="1"/>
  <c r="K364" i="38" s="1"/>
  <c r="X500" i="38" a="1"/>
  <c r="X500" i="38" s="1"/>
  <c r="K221" i="38"/>
  <c r="S656" i="38" a="1"/>
  <c r="S656" i="38" s="1"/>
  <c r="O502" i="38" a="1"/>
  <c r="O502" i="38" s="1"/>
  <c r="R415" i="38" a="1"/>
  <c r="R415" i="38" s="1"/>
  <c r="W415" i="38" a="1"/>
  <c r="W415" i="38" s="1"/>
  <c r="L384" i="38" a="1"/>
  <c r="L384" i="38" s="1"/>
  <c r="H384" i="38" a="1"/>
  <c r="H384" i="38" s="1"/>
  <c r="S384" i="38" a="1"/>
  <c r="S384" i="38" s="1"/>
  <c r="S466" i="38" a="1"/>
  <c r="S466" i="38" s="1"/>
  <c r="V466" i="38" a="1"/>
  <c r="V466" i="38" s="1"/>
  <c r="J556" i="38" a="1"/>
  <c r="J556" i="38" s="1"/>
  <c r="P556" i="38" a="1"/>
  <c r="P556" i="38" s="1"/>
  <c r="W556" i="38" a="1"/>
  <c r="W556" i="38" s="1"/>
  <c r="L656" i="38" a="1"/>
  <c r="L656" i="38" s="1"/>
  <c r="O656" i="38" a="1"/>
  <c r="O656" i="38" s="1"/>
  <c r="K656" i="38" a="1"/>
  <c r="K656" i="38" s="1"/>
  <c r="R384" i="38" a="1"/>
  <c r="R384" i="38" s="1"/>
  <c r="L466" i="38" a="1"/>
  <c r="L466" i="38" s="1"/>
  <c r="M656" i="38" a="1"/>
  <c r="M656" i="38" s="1"/>
  <c r="R502" i="38" a="1"/>
  <c r="R502" i="38" s="1"/>
  <c r="N347" i="38" a="1"/>
  <c r="N347" i="38" s="1"/>
  <c r="J500" i="38" a="1"/>
  <c r="J500" i="38" s="1"/>
  <c r="Q654" i="38" a="1"/>
  <c r="Q654" i="38" s="1"/>
  <c r="T364" i="38" a="1"/>
  <c r="T364" i="38" s="1"/>
  <c r="S314" i="38" a="1"/>
  <c r="S314" i="38" s="1"/>
  <c r="O296" i="38" a="1"/>
  <c r="O296" i="38" s="1"/>
  <c r="N464" i="38" a="1"/>
  <c r="N464" i="38" s="1"/>
  <c r="U314" i="38" a="1"/>
  <c r="U314" i="38" s="1"/>
  <c r="V554" i="38" a="1"/>
  <c r="V554" i="38" s="1"/>
  <c r="U554" i="38" a="1"/>
  <c r="U554" i="38" s="1"/>
  <c r="V520" i="38" a="1"/>
  <c r="V520" i="38" s="1"/>
  <c r="U520" i="38" a="1"/>
  <c r="U520" i="38" s="1"/>
  <c r="H520" i="38" a="1"/>
  <c r="H520" i="38" s="1"/>
  <c r="M502" i="38" a="1"/>
  <c r="M502" i="38" s="1"/>
  <c r="L347" i="38" a="1"/>
  <c r="L347" i="38" s="1"/>
  <c r="T347" i="38" a="1"/>
  <c r="T347" i="38" s="1"/>
  <c r="V347" i="38" a="1"/>
  <c r="V347" i="38" s="1"/>
  <c r="O520" i="38" a="1"/>
  <c r="O520" i="38" s="1"/>
  <c r="X520" i="38" a="1"/>
  <c r="X520" i="38" s="1"/>
  <c r="L502" i="38" a="1"/>
  <c r="L502" i="38" s="1"/>
  <c r="K347" i="38" a="1"/>
  <c r="K347" i="38" s="1"/>
  <c r="W347" i="38" a="1"/>
  <c r="W347" i="38" s="1"/>
  <c r="M520" i="38" a="1"/>
  <c r="M520" i="38" s="1"/>
  <c r="S520" i="38" a="1"/>
  <c r="S520" i="38" s="1"/>
  <c r="J520" i="38" a="1"/>
  <c r="J520" i="38" s="1"/>
  <c r="Q502" i="38" a="1"/>
  <c r="Q502" i="38" s="1"/>
  <c r="X502" i="38" a="1"/>
  <c r="X502" i="38" s="1"/>
  <c r="H502" i="38" a="1"/>
  <c r="H502" i="38" s="1"/>
  <c r="U502" i="38" a="1"/>
  <c r="U502" i="38" s="1"/>
  <c r="Q520" i="38" a="1"/>
  <c r="Q520" i="38" s="1"/>
  <c r="N520" i="38" a="1"/>
  <c r="N520" i="38" s="1"/>
  <c r="L520" i="38" a="1"/>
  <c r="L520" i="38" s="1"/>
  <c r="T502" i="38" a="1"/>
  <c r="T502" i="38" s="1"/>
  <c r="W502" i="38" a="1"/>
  <c r="W502" i="38" s="1"/>
  <c r="T520" i="38" a="1"/>
  <c r="T520" i="38" s="1"/>
  <c r="K520" i="38" a="1"/>
  <c r="K520" i="38" s="1"/>
  <c r="P502" i="38" a="1"/>
  <c r="P502" i="38" s="1"/>
  <c r="V622" i="38" a="1"/>
  <c r="V622" i="38" s="1"/>
  <c r="R572" i="38" a="1"/>
  <c r="R572" i="38" s="1"/>
  <c r="K382" i="38" a="1"/>
  <c r="K382" i="38" s="1"/>
  <c r="L622" i="38" a="1"/>
  <c r="L622" i="38" s="1"/>
  <c r="Q382" i="38" a="1"/>
  <c r="Q382" i="38" s="1"/>
  <c r="O382" i="38" a="1"/>
  <c r="O382" i="38" s="1"/>
  <c r="R382" i="38" a="1"/>
  <c r="R382" i="38" s="1"/>
  <c r="H500" i="38" a="1"/>
  <c r="H500" i="38" s="1"/>
  <c r="Q500" i="38" a="1"/>
  <c r="Q500" i="38" s="1"/>
  <c r="O500" i="38" a="1"/>
  <c r="O500" i="38" s="1"/>
  <c r="P518" i="38" a="1"/>
  <c r="P518" i="38" s="1"/>
  <c r="R521" i="38" a="1"/>
  <c r="R521" i="38" s="1"/>
  <c r="Q521" i="38" a="1"/>
  <c r="Q521" i="38" s="1"/>
  <c r="X521" i="38" a="1"/>
  <c r="X521" i="38" s="1"/>
  <c r="S521" i="38" a="1"/>
  <c r="S521" i="38" s="1"/>
  <c r="P521" i="38" a="1"/>
  <c r="P521" i="38" s="1"/>
  <c r="O521" i="38" a="1"/>
  <c r="O521" i="38" s="1"/>
  <c r="N521" i="38" a="1"/>
  <c r="N521" i="38" s="1"/>
  <c r="M521" i="38" a="1"/>
  <c r="M521" i="38" s="1"/>
  <c r="K521" i="38" a="1"/>
  <c r="K521" i="38" s="1"/>
  <c r="V521" i="38" a="1"/>
  <c r="V521" i="38" s="1"/>
  <c r="W521" i="38" a="1"/>
  <c r="W521" i="38" s="1"/>
  <c r="L521" i="38" a="1"/>
  <c r="L521" i="38" s="1"/>
  <c r="J521" i="38" a="1"/>
  <c r="J521" i="38" s="1"/>
  <c r="U521" i="38" a="1"/>
  <c r="U521" i="38" s="1"/>
  <c r="T521" i="38" a="1"/>
  <c r="T521" i="38" s="1"/>
  <c r="X503" i="38" a="1"/>
  <c r="X503" i="38" s="1"/>
  <c r="L503" i="38" a="1"/>
  <c r="L503" i="38" s="1"/>
  <c r="W503" i="38" a="1"/>
  <c r="W503" i="38" s="1"/>
  <c r="J503" i="38" a="1"/>
  <c r="J503" i="38" s="1"/>
  <c r="S503" i="38" a="1"/>
  <c r="S503" i="38" s="1"/>
  <c r="H503" i="38" a="1"/>
  <c r="H503" i="38" s="1"/>
  <c r="M503" i="38" a="1"/>
  <c r="M503" i="38" s="1"/>
  <c r="U503" i="38" a="1"/>
  <c r="U503" i="38" s="1"/>
  <c r="V503" i="38" a="1"/>
  <c r="V503" i="38" s="1"/>
  <c r="T503" i="38" a="1"/>
  <c r="T503" i="38" s="1"/>
  <c r="R503" i="38" a="1"/>
  <c r="R503" i="38" s="1"/>
  <c r="O503" i="38" a="1"/>
  <c r="O503" i="38" s="1"/>
  <c r="N503" i="38" a="1"/>
  <c r="N503" i="38" s="1"/>
  <c r="P503" i="38" a="1"/>
  <c r="P503" i="38" s="1"/>
  <c r="K503" i="38" a="1"/>
  <c r="K503" i="38" s="1"/>
  <c r="Q503" i="38" a="1"/>
  <c r="Q503" i="38" s="1"/>
  <c r="H521" i="38" a="1"/>
  <c r="H521" i="38" s="1"/>
  <c r="N557" i="38" a="1"/>
  <c r="N557" i="38" s="1"/>
  <c r="P557" i="38" a="1"/>
  <c r="P557" i="38" s="1"/>
  <c r="S557" i="38" a="1"/>
  <c r="S557" i="38" s="1"/>
  <c r="K557" i="38" a="1"/>
  <c r="K557" i="38" s="1"/>
  <c r="O557" i="38" a="1"/>
  <c r="O557" i="38" s="1"/>
  <c r="W557" i="38" a="1"/>
  <c r="W557" i="38" s="1"/>
  <c r="V557" i="38" a="1"/>
  <c r="V557" i="38" s="1"/>
  <c r="L557" i="38" a="1"/>
  <c r="L557" i="38" s="1"/>
  <c r="H557" i="38" a="1"/>
  <c r="H557" i="38" s="1"/>
  <c r="X557" i="38" a="1"/>
  <c r="X557" i="38" s="1"/>
  <c r="U557" i="38" a="1"/>
  <c r="U557" i="38" s="1"/>
  <c r="Q557" i="38" a="1"/>
  <c r="Q557" i="38" s="1"/>
  <c r="R557" i="38" a="1"/>
  <c r="R557" i="38" s="1"/>
  <c r="J557" i="38" a="1"/>
  <c r="J557" i="38" s="1"/>
  <c r="M557" i="38" a="1"/>
  <c r="M557" i="38" s="1"/>
  <c r="T557" i="38" a="1"/>
  <c r="T557" i="38" s="1"/>
  <c r="K657" i="38" a="1"/>
  <c r="K657" i="38" s="1"/>
  <c r="Q657" i="38" a="1"/>
  <c r="Q657" i="38" s="1"/>
  <c r="P657" i="38" a="1"/>
  <c r="P657" i="38" s="1"/>
  <c r="N657" i="38" a="1"/>
  <c r="N657" i="38" s="1"/>
  <c r="O657" i="38" a="1"/>
  <c r="O657" i="38" s="1"/>
  <c r="U657" i="38" a="1"/>
  <c r="U657" i="38" s="1"/>
  <c r="L657" i="38" a="1"/>
  <c r="L657" i="38" s="1"/>
  <c r="H657" i="38" a="1"/>
  <c r="H657" i="38" s="1"/>
  <c r="V657" i="38" a="1"/>
  <c r="V657" i="38" s="1"/>
  <c r="T657" i="38" a="1"/>
  <c r="T657" i="38" s="1"/>
  <c r="R657" i="38" a="1"/>
  <c r="R657" i="38" s="1"/>
  <c r="X657" i="38" a="1"/>
  <c r="X657" i="38" s="1"/>
  <c r="S657" i="38" a="1"/>
  <c r="S657" i="38" s="1"/>
  <c r="J657" i="38" a="1"/>
  <c r="J657" i="38" s="1"/>
  <c r="W657" i="38" a="1"/>
  <c r="W657" i="38" s="1"/>
  <c r="M657" i="38" a="1"/>
  <c r="M657" i="38" s="1"/>
  <c r="Q624" i="38" a="1"/>
  <c r="Q624" i="38" s="1"/>
  <c r="P624" i="38" a="1"/>
  <c r="P624" i="38" s="1"/>
  <c r="O624" i="38" a="1"/>
  <c r="O624" i="38" s="1"/>
  <c r="H624" i="38" a="1"/>
  <c r="H624" i="38" s="1"/>
  <c r="V624" i="38" a="1"/>
  <c r="V624" i="38" s="1"/>
  <c r="J624" i="38" a="1"/>
  <c r="J624" i="38" s="1"/>
  <c r="T624" i="38" a="1"/>
  <c r="T624" i="38" s="1"/>
  <c r="R624" i="38" a="1"/>
  <c r="R624" i="38" s="1"/>
  <c r="L624" i="38" a="1"/>
  <c r="L624" i="38" s="1"/>
  <c r="W624" i="38" a="1"/>
  <c r="W624" i="38" s="1"/>
  <c r="S624" i="38" a="1"/>
  <c r="S624" i="38" s="1"/>
  <c r="K624" i="38" a="1"/>
  <c r="K624" i="38" s="1"/>
  <c r="M624" i="38" a="1"/>
  <c r="M624" i="38" s="1"/>
  <c r="U624" i="38" a="1"/>
  <c r="U624" i="38" s="1"/>
  <c r="N624" i="38" a="1"/>
  <c r="N624" i="38" s="1"/>
  <c r="X624" i="38" a="1"/>
  <c r="X624" i="38" s="1"/>
  <c r="X574" i="38" a="1"/>
  <c r="X574" i="38" s="1"/>
  <c r="T574" i="38" a="1"/>
  <c r="T574" i="38" s="1"/>
  <c r="Q574" i="38" a="1"/>
  <c r="Q574" i="38" s="1"/>
  <c r="P574" i="38" a="1"/>
  <c r="P574" i="38" s="1"/>
  <c r="R574" i="38" a="1"/>
  <c r="R574" i="38" s="1"/>
  <c r="H574" i="38" a="1"/>
  <c r="H574" i="38" s="1"/>
  <c r="J574" i="38" a="1"/>
  <c r="J574" i="38" s="1"/>
  <c r="V574" i="38" a="1"/>
  <c r="V574" i="38" s="1"/>
  <c r="U574" i="38" a="1"/>
  <c r="U574" i="38" s="1"/>
  <c r="N574" i="38" a="1"/>
  <c r="N574" i="38" s="1"/>
  <c r="L574" i="38" a="1"/>
  <c r="L574" i="38" s="1"/>
  <c r="O574" i="38" a="1"/>
  <c r="O574" i="38" s="1"/>
  <c r="S574" i="38" a="1"/>
  <c r="S574" i="38" s="1"/>
  <c r="K574" i="38" a="1"/>
  <c r="K574" i="38" s="1"/>
  <c r="W574" i="38" a="1"/>
  <c r="W574" i="38" s="1"/>
  <c r="M574" i="38" a="1"/>
  <c r="M574" i="38" s="1"/>
  <c r="T504" i="38" a="1"/>
  <c r="T504" i="38" s="1"/>
  <c r="J504" i="38" a="1"/>
  <c r="J504" i="38" s="1"/>
  <c r="X504" i="38" a="1"/>
  <c r="X504" i="38" s="1"/>
  <c r="Q504" i="38" a="1"/>
  <c r="Q504" i="38" s="1"/>
  <c r="U504" i="38" a="1"/>
  <c r="U504" i="38" s="1"/>
  <c r="H504" i="38" a="1"/>
  <c r="H504" i="38" s="1"/>
  <c r="L504" i="38" a="1"/>
  <c r="L504" i="38" s="1"/>
  <c r="M504" i="38" a="1"/>
  <c r="M504" i="38" s="1"/>
  <c r="N504" i="38" a="1"/>
  <c r="N504" i="38" s="1"/>
  <c r="K504" i="38" a="1"/>
  <c r="K504" i="38" s="1"/>
  <c r="P504" i="38" a="1"/>
  <c r="P504" i="38" s="1"/>
  <c r="W504" i="38" a="1"/>
  <c r="W504" i="38" s="1"/>
  <c r="V504" i="38" a="1"/>
  <c r="V504" i="38" s="1"/>
  <c r="R504" i="38" a="1"/>
  <c r="R504" i="38" s="1"/>
  <c r="S504" i="38" a="1"/>
  <c r="S504" i="38" s="1"/>
  <c r="O504" i="38" a="1"/>
  <c r="O504" i="38" s="1"/>
  <c r="K575" i="38" a="1"/>
  <c r="K575" i="38" s="1"/>
  <c r="S575" i="38" a="1"/>
  <c r="S575" i="38" s="1"/>
  <c r="N575" i="38" a="1"/>
  <c r="N575" i="38" s="1"/>
  <c r="J575" i="38" a="1"/>
  <c r="J575" i="38" s="1"/>
  <c r="T575" i="38" a="1"/>
  <c r="T575" i="38" s="1"/>
  <c r="L575" i="38" a="1"/>
  <c r="L575" i="38" s="1"/>
  <c r="U575" i="38" a="1"/>
  <c r="U575" i="38" s="1"/>
  <c r="V575" i="38" a="1"/>
  <c r="V575" i="38" s="1"/>
  <c r="W575" i="38" a="1"/>
  <c r="W575" i="38" s="1"/>
  <c r="M575" i="38" a="1"/>
  <c r="M575" i="38" s="1"/>
  <c r="P575" i="38" a="1"/>
  <c r="P575" i="38" s="1"/>
  <c r="R575" i="38" a="1"/>
  <c r="R575" i="38" s="1"/>
  <c r="O575" i="38" a="1"/>
  <c r="O575" i="38" s="1"/>
  <c r="H575" i="38" a="1"/>
  <c r="H575" i="38" s="1"/>
  <c r="Q575" i="38" a="1"/>
  <c r="Q575" i="38" s="1"/>
  <c r="X575" i="38" a="1"/>
  <c r="X575" i="38" s="1"/>
  <c r="L558" i="38" a="1"/>
  <c r="L558" i="38" s="1"/>
  <c r="T558" i="38" a="1"/>
  <c r="T558" i="38" s="1"/>
  <c r="S558" i="38" a="1"/>
  <c r="S558" i="38" s="1"/>
  <c r="M558" i="38" a="1"/>
  <c r="M558" i="38" s="1"/>
  <c r="R558" i="38" a="1"/>
  <c r="R558" i="38" s="1"/>
  <c r="O558" i="38" a="1"/>
  <c r="O558" i="38" s="1"/>
  <c r="K558" i="38" a="1"/>
  <c r="K558" i="38" s="1"/>
  <c r="N558" i="38" a="1"/>
  <c r="N558" i="38" s="1"/>
  <c r="U558" i="38" a="1"/>
  <c r="U558" i="38" s="1"/>
  <c r="H558" i="38" a="1"/>
  <c r="H558" i="38" s="1"/>
  <c r="P558" i="38" a="1"/>
  <c r="P558" i="38" s="1"/>
  <c r="Q558" i="38" a="1"/>
  <c r="Q558" i="38" s="1"/>
  <c r="X558" i="38" a="1"/>
  <c r="X558" i="38" s="1"/>
  <c r="W558" i="38" a="1"/>
  <c r="W558" i="38" s="1"/>
  <c r="V558" i="38" a="1"/>
  <c r="V558" i="38" s="1"/>
  <c r="J558" i="38" a="1"/>
  <c r="J558" i="38" s="1"/>
  <c r="H658" i="38" a="1"/>
  <c r="H658" i="38" s="1"/>
  <c r="V658" i="38" a="1"/>
  <c r="V658" i="38" s="1"/>
  <c r="X658" i="38" a="1"/>
  <c r="X658" i="38" s="1"/>
  <c r="N658" i="38" a="1"/>
  <c r="N658" i="38" s="1"/>
  <c r="U658" i="38" a="1"/>
  <c r="U658" i="38" s="1"/>
  <c r="L658" i="38" a="1"/>
  <c r="L658" i="38" s="1"/>
  <c r="R658" i="38" a="1"/>
  <c r="R658" i="38" s="1"/>
  <c r="K658" i="38" a="1"/>
  <c r="K658" i="38" s="1"/>
  <c r="O658" i="38" a="1"/>
  <c r="O658" i="38" s="1"/>
  <c r="Q658" i="38" a="1"/>
  <c r="Q658" i="38" s="1"/>
  <c r="W658" i="38" a="1"/>
  <c r="W658" i="38" s="1"/>
  <c r="J658" i="38" a="1"/>
  <c r="J658" i="38" s="1"/>
  <c r="M658" i="38" a="1"/>
  <c r="M658" i="38" s="1"/>
  <c r="S658" i="38" a="1"/>
  <c r="S658" i="38" s="1"/>
  <c r="P658" i="38" a="1"/>
  <c r="P658" i="38" s="1"/>
  <c r="T658" i="38" a="1"/>
  <c r="T658" i="38" s="1"/>
  <c r="W505" i="38" a="1"/>
  <c r="W505" i="38" s="1"/>
  <c r="O505" i="38" a="1"/>
  <c r="O505" i="38" s="1"/>
  <c r="S505" i="38" a="1"/>
  <c r="S505" i="38" s="1"/>
  <c r="J505" i="38" a="1"/>
  <c r="J505" i="38" s="1"/>
  <c r="M505" i="38" a="1"/>
  <c r="M505" i="38" s="1"/>
  <c r="U505" i="38" a="1"/>
  <c r="U505" i="38" s="1"/>
  <c r="V505" i="38" a="1"/>
  <c r="V505" i="38" s="1"/>
  <c r="K505" i="38" a="1"/>
  <c r="K505" i="38" s="1"/>
  <c r="H505" i="38" a="1"/>
  <c r="H505" i="38" s="1"/>
  <c r="N505" i="38" a="1"/>
  <c r="N505" i="38" s="1"/>
  <c r="R505" i="38" a="1"/>
  <c r="R505" i="38" s="1"/>
  <c r="L505" i="38" a="1"/>
  <c r="L505" i="38" s="1"/>
  <c r="Q505" i="38" a="1"/>
  <c r="Q505" i="38" s="1"/>
  <c r="T505" i="38" a="1"/>
  <c r="T505" i="38" s="1"/>
  <c r="P505" i="38" a="1"/>
  <c r="P505" i="38" s="1"/>
  <c r="X505" i="38" a="1"/>
  <c r="X505" i="38" s="1"/>
  <c r="Q559" i="38" a="1"/>
  <c r="Q559" i="38" s="1"/>
  <c r="K559" i="38" a="1"/>
  <c r="K559" i="38" s="1"/>
  <c r="M559" i="38" a="1"/>
  <c r="M559" i="38" s="1"/>
  <c r="O559" i="38" a="1"/>
  <c r="O559" i="38" s="1"/>
  <c r="X559" i="38" a="1"/>
  <c r="X559" i="38" s="1"/>
  <c r="L559" i="38" a="1"/>
  <c r="L559" i="38" s="1"/>
  <c r="T559" i="38" a="1"/>
  <c r="T559" i="38" s="1"/>
  <c r="N559" i="38" a="1"/>
  <c r="N559" i="38" s="1"/>
  <c r="P559" i="38" a="1"/>
  <c r="P559" i="38" s="1"/>
  <c r="S559" i="38" a="1"/>
  <c r="S559" i="38" s="1"/>
  <c r="U559" i="38" a="1"/>
  <c r="U559" i="38" s="1"/>
  <c r="V559" i="38" a="1"/>
  <c r="V559" i="38" s="1"/>
  <c r="H559" i="38" a="1"/>
  <c r="H559" i="38" s="1"/>
  <c r="W559" i="38" a="1"/>
  <c r="W559" i="38" s="1"/>
  <c r="R559" i="38" a="1"/>
  <c r="R559" i="38" s="1"/>
  <c r="J559" i="38" a="1"/>
  <c r="J559" i="38" s="1"/>
  <c r="H506" i="38" a="1"/>
  <c r="H506" i="38" s="1"/>
  <c r="T506" i="38" a="1"/>
  <c r="T506" i="38" s="1"/>
  <c r="P506" i="38" a="1"/>
  <c r="P506" i="38" s="1"/>
  <c r="R506" i="38" a="1"/>
  <c r="R506" i="38" s="1"/>
  <c r="U506" i="38" a="1"/>
  <c r="U506" i="38" s="1"/>
  <c r="M506" i="38" a="1"/>
  <c r="M506" i="38" s="1"/>
  <c r="J506" i="38" a="1"/>
  <c r="J506" i="38" s="1"/>
  <c r="K506" i="38" a="1"/>
  <c r="K506" i="38" s="1"/>
  <c r="N506" i="38" a="1"/>
  <c r="N506" i="38" s="1"/>
  <c r="W506" i="38" a="1"/>
  <c r="W506" i="38" s="1"/>
  <c r="L506" i="38" a="1"/>
  <c r="L506" i="38" s="1"/>
  <c r="X506" i="38" a="1"/>
  <c r="X506" i="38" s="1"/>
  <c r="O506" i="38" a="1"/>
  <c r="O506" i="38" s="1"/>
  <c r="V506" i="38" a="1"/>
  <c r="V506" i="38" s="1"/>
  <c r="S506" i="38" a="1"/>
  <c r="S506" i="38" s="1"/>
  <c r="Q506" i="38" a="1"/>
  <c r="Q506" i="38" s="1"/>
  <c r="W560" i="38" a="1"/>
  <c r="W560" i="38" s="1"/>
  <c r="M560" i="38" a="1"/>
  <c r="M560" i="38" s="1"/>
  <c r="U560" i="38" a="1"/>
  <c r="U560" i="38" s="1"/>
  <c r="V560" i="38" a="1"/>
  <c r="V560" i="38" s="1"/>
  <c r="O560" i="38" a="1"/>
  <c r="O560" i="38" s="1"/>
  <c r="N560" i="38" a="1"/>
  <c r="N560" i="38" s="1"/>
  <c r="X560" i="38" a="1"/>
  <c r="X560" i="38" s="1"/>
  <c r="H560" i="38" a="1"/>
  <c r="H560" i="38" s="1"/>
  <c r="K560" i="38" a="1"/>
  <c r="K560" i="38" s="1"/>
  <c r="R560" i="38" a="1"/>
  <c r="R560" i="38" s="1"/>
  <c r="Q560" i="38" a="1"/>
  <c r="Q560" i="38" s="1"/>
  <c r="P560" i="38" a="1"/>
  <c r="P560" i="38" s="1"/>
  <c r="L560" i="38" a="1"/>
  <c r="L560" i="38" s="1"/>
  <c r="S560" i="38" a="1"/>
  <c r="S560" i="38" s="1"/>
  <c r="T560" i="38" a="1"/>
  <c r="T560" i="38" s="1"/>
  <c r="J560" i="38" a="1"/>
  <c r="J560" i="38" s="1"/>
  <c r="S507" i="38" a="1"/>
  <c r="S507" i="38" s="1"/>
  <c r="N507" i="38" a="1"/>
  <c r="N507" i="38" s="1"/>
  <c r="M507" i="38" a="1"/>
  <c r="M507" i="38" s="1"/>
  <c r="H507" i="38" a="1"/>
  <c r="H507" i="38" s="1"/>
  <c r="J507" i="38" a="1"/>
  <c r="J507" i="38" s="1"/>
  <c r="Q507" i="38" a="1"/>
  <c r="Q507" i="38" s="1"/>
  <c r="U507" i="38" a="1"/>
  <c r="U507" i="38" s="1"/>
  <c r="K507" i="38" a="1"/>
  <c r="K507" i="38" s="1"/>
  <c r="X507" i="38" a="1"/>
  <c r="X507" i="38" s="1"/>
  <c r="V507" i="38" a="1"/>
  <c r="V507" i="38" s="1"/>
  <c r="L507" i="38" a="1"/>
  <c r="L507" i="38" s="1"/>
  <c r="W507" i="38" a="1"/>
  <c r="W507" i="38" s="1"/>
  <c r="O507" i="38" a="1"/>
  <c r="O507" i="38" s="1"/>
  <c r="R507" i="38" a="1"/>
  <c r="R507" i="38" s="1"/>
  <c r="P507" i="38" a="1"/>
  <c r="P507" i="38" s="1"/>
  <c r="T507" i="38" a="1"/>
  <c r="T507" i="38" s="1"/>
  <c r="X508" i="38" a="1"/>
  <c r="X508" i="38" s="1"/>
  <c r="T508" i="38" a="1"/>
  <c r="T508" i="38" s="1"/>
  <c r="M508" i="38" a="1"/>
  <c r="M508" i="38" s="1"/>
  <c r="K508" i="38" a="1"/>
  <c r="K508" i="38" s="1"/>
  <c r="U508" i="38" a="1"/>
  <c r="U508" i="38" s="1"/>
  <c r="P508" i="38" a="1"/>
  <c r="P508" i="38" s="1"/>
  <c r="V508" i="38" a="1"/>
  <c r="V508" i="38" s="1"/>
  <c r="N508" i="38" a="1"/>
  <c r="N508" i="38" s="1"/>
  <c r="J508" i="38" a="1"/>
  <c r="J508" i="38" s="1"/>
  <c r="O508" i="38" a="1"/>
  <c r="O508" i="38" s="1"/>
  <c r="H508" i="38" a="1"/>
  <c r="H508" i="38" s="1"/>
  <c r="R508" i="38" a="1"/>
  <c r="R508" i="38" s="1"/>
  <c r="Q508" i="38" a="1"/>
  <c r="Q508" i="38" s="1"/>
  <c r="S508" i="38" a="1"/>
  <c r="S508" i="38" s="1"/>
  <c r="L508" i="38" a="1"/>
  <c r="L508" i="38" s="1"/>
  <c r="W508" i="38" a="1"/>
  <c r="W508" i="38" s="1"/>
  <c r="T509" i="38" a="1"/>
  <c r="T509" i="38" s="1"/>
  <c r="S509" i="38" a="1"/>
  <c r="S509" i="38" s="1"/>
  <c r="N509" i="38" a="1"/>
  <c r="N509" i="38" s="1"/>
  <c r="W509" i="38" a="1"/>
  <c r="W509" i="38" s="1"/>
  <c r="Q509" i="38" a="1"/>
  <c r="Q509" i="38" s="1"/>
  <c r="L509" i="38" a="1"/>
  <c r="L509" i="38" s="1"/>
  <c r="R509" i="38" a="1"/>
  <c r="R509" i="38" s="1"/>
  <c r="K509" i="38" a="1"/>
  <c r="K509" i="38" s="1"/>
  <c r="V509" i="38" a="1"/>
  <c r="V509" i="38" s="1"/>
  <c r="U509" i="38" a="1"/>
  <c r="U509" i="38" s="1"/>
  <c r="M509" i="38" a="1"/>
  <c r="M509" i="38" s="1"/>
  <c r="J509" i="38" a="1"/>
  <c r="J509" i="38" s="1"/>
  <c r="X509" i="38" a="1"/>
  <c r="X509" i="38" s="1"/>
  <c r="O509" i="38" a="1"/>
  <c r="O509" i="38" s="1"/>
  <c r="P509" i="38" a="1"/>
  <c r="P509" i="38" s="1"/>
  <c r="H509" i="38" a="1"/>
  <c r="H509" i="38" s="1"/>
  <c r="M510" i="38" a="1"/>
  <c r="M510" i="38" s="1"/>
  <c r="T510" i="38" a="1"/>
  <c r="T510" i="38" s="1"/>
  <c r="U510" i="38" a="1"/>
  <c r="U510" i="38" s="1"/>
  <c r="X510" i="38" a="1"/>
  <c r="X510" i="38" s="1"/>
  <c r="L510" i="38" a="1"/>
  <c r="L510" i="38" s="1"/>
  <c r="R510" i="38" a="1"/>
  <c r="R510" i="38" s="1"/>
  <c r="V510" i="38" a="1"/>
  <c r="V510" i="38" s="1"/>
  <c r="O510" i="38" a="1"/>
  <c r="O510" i="38" s="1"/>
  <c r="W510" i="38" a="1"/>
  <c r="W510" i="38" s="1"/>
  <c r="S510" i="38" a="1"/>
  <c r="S510" i="38" s="1"/>
  <c r="Q510" i="38" a="1"/>
  <c r="Q510" i="38" s="1"/>
  <c r="J510" i="38" a="1"/>
  <c r="J510" i="38" s="1"/>
  <c r="K510" i="38" a="1"/>
  <c r="K510" i="38" s="1"/>
  <c r="P510" i="38" a="1"/>
  <c r="P510" i="38" s="1"/>
  <c r="H510" i="38" a="1"/>
  <c r="H510" i="38" s="1"/>
  <c r="N510" i="38" a="1"/>
  <c r="N510" i="38" s="1"/>
  <c r="T511" i="38" a="1"/>
  <c r="T511" i="38" s="1"/>
  <c r="N511" i="38" a="1"/>
  <c r="N511" i="38" s="1"/>
  <c r="K511" i="38" a="1"/>
  <c r="K511" i="38" s="1"/>
  <c r="M511" i="38" a="1"/>
  <c r="M511" i="38" s="1"/>
  <c r="V511" i="38" a="1"/>
  <c r="V511" i="38" s="1"/>
  <c r="O511" i="38" a="1"/>
  <c r="O511" i="38" s="1"/>
  <c r="L511" i="38" a="1"/>
  <c r="L511" i="38" s="1"/>
  <c r="Q511" i="38" a="1"/>
  <c r="Q511" i="38" s="1"/>
  <c r="W511" i="38" a="1"/>
  <c r="W511" i="38" s="1"/>
  <c r="J511" i="38" a="1"/>
  <c r="J511" i="38" s="1"/>
  <c r="X511" i="38" a="1"/>
  <c r="X511" i="38" s="1"/>
  <c r="P511" i="38" a="1"/>
  <c r="P511" i="38" s="1"/>
  <c r="R511" i="38" a="1"/>
  <c r="R511" i="38" s="1"/>
  <c r="U511" i="38" a="1"/>
  <c r="U511" i="38" s="1"/>
  <c r="H511" i="38" a="1"/>
  <c r="H511" i="38" s="1"/>
  <c r="S511" i="38" a="1"/>
  <c r="S511" i="38" s="1"/>
  <c r="I314" i="38" l="1" a="1"/>
  <c r="I314" i="38" s="1"/>
  <c r="I510" i="38" a="1"/>
  <c r="I510" i="38" s="1"/>
  <c r="I622" i="38" a="1"/>
  <c r="I622" i="38" s="1"/>
  <c r="I536" i="38" a="1"/>
  <c r="I536" i="38" s="1"/>
  <c r="A561" i="38"/>
  <c r="I559" i="38" a="1"/>
  <c r="I559" i="38" s="1"/>
  <c r="I557" i="38" a="1"/>
  <c r="I557" i="38" s="1"/>
  <c r="N48" i="38"/>
  <c r="J107" i="38"/>
  <c r="K107" i="38" s="1"/>
  <c r="L107" i="38" s="1"/>
  <c r="N46" i="38"/>
  <c r="J105" i="38"/>
  <c r="O107" i="38"/>
  <c r="P107" i="38" s="1"/>
  <c r="S50" i="38"/>
  <c r="J106" i="38"/>
  <c r="J47" i="38" s="1"/>
  <c r="N47" i="38"/>
  <c r="L110" i="38"/>
  <c r="K51" i="38"/>
  <c r="J108" i="38"/>
  <c r="J49" i="38" s="1"/>
  <c r="O108" i="38"/>
  <c r="P108" i="38" s="1"/>
  <c r="P49" i="38" s="1"/>
  <c r="I414" i="38" a="1"/>
  <c r="I414" i="38" s="1"/>
  <c r="O105" i="38"/>
  <c r="N52" i="38"/>
  <c r="N49" i="38"/>
  <c r="M50" i="38"/>
  <c r="J51" i="38"/>
  <c r="O106" i="38"/>
  <c r="O47" i="38" s="1"/>
  <c r="I572" i="38" a="1"/>
  <c r="I572" i="38" s="1"/>
  <c r="O110" i="38"/>
  <c r="S51" i="38"/>
  <c r="S49" i="38"/>
  <c r="I507" i="38" a="1"/>
  <c r="I507" i="38" s="1"/>
  <c r="I503" i="38" a="1"/>
  <c r="I503" i="38" s="1"/>
  <c r="I466" i="38" a="1"/>
  <c r="I466" i="38" s="1"/>
  <c r="I464" i="38" a="1"/>
  <c r="I464" i="38" s="1"/>
  <c r="I574" i="38" a="1"/>
  <c r="I574" i="38" s="1"/>
  <c r="I654" i="38" a="1"/>
  <c r="I654" i="38" s="1"/>
  <c r="K125" i="38"/>
  <c r="K50" i="38" s="1"/>
  <c r="K124" i="38"/>
  <c r="I124" i="38" s="1"/>
  <c r="I49" i="38" s="1"/>
  <c r="L50" i="38"/>
  <c r="I573" i="38" a="1"/>
  <c r="I573" i="38" s="1"/>
  <c r="A538" i="38"/>
  <c r="I538" i="38" s="1" a="1"/>
  <c r="I538" i="38" s="1"/>
  <c r="P537" i="38" a="1"/>
  <c r="P537" i="38" s="1"/>
  <c r="U537" i="38" a="1"/>
  <c r="U537" i="38" s="1"/>
  <c r="N537" i="38" a="1"/>
  <c r="N537" i="38" s="1"/>
  <c r="L537" i="38" a="1"/>
  <c r="L537" i="38" s="1"/>
  <c r="Q537" i="38" a="1"/>
  <c r="Q537" i="38" s="1"/>
  <c r="W537" i="38" a="1"/>
  <c r="W537" i="38" s="1"/>
  <c r="R537" i="38" a="1"/>
  <c r="R537" i="38" s="1"/>
  <c r="M537" i="38" a="1"/>
  <c r="M537" i="38" s="1"/>
  <c r="V537" i="38" a="1"/>
  <c r="V537" i="38" s="1"/>
  <c r="X537" i="38" a="1"/>
  <c r="X537" i="38" s="1"/>
  <c r="J537" i="38" a="1"/>
  <c r="J537" i="38" s="1"/>
  <c r="S537" i="38" a="1"/>
  <c r="S537" i="38" s="1"/>
  <c r="K537" i="38" a="1"/>
  <c r="K537" i="38" s="1"/>
  <c r="T537" i="38" a="1"/>
  <c r="T537" i="38" s="1"/>
  <c r="O537" i="38" a="1"/>
  <c r="O537" i="38" s="1"/>
  <c r="H537" i="38" a="1"/>
  <c r="H537" i="38" s="1"/>
  <c r="J50" i="38"/>
  <c r="I519" i="38" a="1"/>
  <c r="I519" i="38" s="1"/>
  <c r="I518" i="38" a="1"/>
  <c r="I518" i="38" s="1"/>
  <c r="I508" i="38" a="1"/>
  <c r="I508" i="38" s="1"/>
  <c r="I556" i="38" a="1"/>
  <c r="I556" i="38" s="1"/>
  <c r="K48" i="38"/>
  <c r="A468" i="38"/>
  <c r="W467" i="38" a="1"/>
  <c r="W467" i="38" s="1"/>
  <c r="L467" i="38" a="1"/>
  <c r="L467" i="38" s="1"/>
  <c r="H467" i="38" a="1"/>
  <c r="H467" i="38" s="1"/>
  <c r="Q467" i="38" a="1"/>
  <c r="Q467" i="38" s="1"/>
  <c r="P467" i="38" a="1"/>
  <c r="P467" i="38" s="1"/>
  <c r="S467" i="38" a="1"/>
  <c r="S467" i="38" s="1"/>
  <c r="U467" i="38" a="1"/>
  <c r="U467" i="38" s="1"/>
  <c r="T467" i="38" a="1"/>
  <c r="T467" i="38" s="1"/>
  <c r="R467" i="38" a="1"/>
  <c r="R467" i="38" s="1"/>
  <c r="N467" i="38" a="1"/>
  <c r="N467" i="38" s="1"/>
  <c r="V467" i="38" a="1"/>
  <c r="V467" i="38" s="1"/>
  <c r="O467" i="38" a="1"/>
  <c r="O467" i="38" s="1"/>
  <c r="K467" i="38" a="1"/>
  <c r="K467" i="38" s="1"/>
  <c r="J467" i="38" a="1"/>
  <c r="J467" i="38" s="1"/>
  <c r="I467" i="38" a="1"/>
  <c r="I467" i="38" s="1"/>
  <c r="M467" i="38" a="1"/>
  <c r="M467" i="38" s="1"/>
  <c r="X467" i="38" a="1"/>
  <c r="X467" i="38" s="1"/>
  <c r="A348" i="38"/>
  <c r="A349" i="38" s="1"/>
  <c r="I347" i="38" a="1"/>
  <c r="I347" i="38" s="1"/>
  <c r="A512" i="38"/>
  <c r="A513" i="38" s="1"/>
  <c r="I511" i="38" a="1"/>
  <c r="I511" i="38" s="1"/>
  <c r="A659" i="38"/>
  <c r="I658" i="38" a="1"/>
  <c r="I658" i="38" s="1"/>
  <c r="A416" i="38"/>
  <c r="A417" i="38" s="1"/>
  <c r="I415" i="38" a="1"/>
  <c r="I415" i="38" s="1"/>
  <c r="A576" i="38"/>
  <c r="I576" i="38" s="1" a="1"/>
  <c r="I576" i="38" s="1"/>
  <c r="I575" i="38" a="1"/>
  <c r="I575" i="38" s="1"/>
  <c r="K126" i="38"/>
  <c r="K52" i="38" s="1"/>
  <c r="A483" i="38"/>
  <c r="I509" i="38" a="1"/>
  <c r="I509" i="38" s="1"/>
  <c r="I657" i="38" a="1"/>
  <c r="I657" i="38" s="1"/>
  <c r="I506" i="38" a="1"/>
  <c r="I506" i="38" s="1"/>
  <c r="I656" i="38" a="1"/>
  <c r="I656" i="38" s="1"/>
  <c r="I561" i="38" a="1"/>
  <c r="I561" i="38" s="1"/>
  <c r="I505" i="38" a="1"/>
  <c r="I505" i="38" s="1"/>
  <c r="I655" i="38" a="1"/>
  <c r="I655" i="38" s="1"/>
  <c r="I537" i="38" a="1"/>
  <c r="I537" i="38" s="1"/>
  <c r="I504" i="38" a="1"/>
  <c r="I504" i="38" s="1"/>
  <c r="I558" i="38" a="1"/>
  <c r="I558" i="38" s="1"/>
  <c r="I520" i="38" a="1"/>
  <c r="I520" i="38" s="1"/>
  <c r="I502" i="38" a="1"/>
  <c r="I502" i="38" s="1"/>
  <c r="I465" i="38" a="1"/>
  <c r="I465" i="38" s="1"/>
  <c r="I501" i="38" a="1"/>
  <c r="I501" i="38" s="1"/>
  <c r="I500" i="38" a="1"/>
  <c r="I500" i="38" s="1"/>
  <c r="I123" i="38"/>
  <c r="I46" i="38" s="1"/>
  <c r="I188" i="38"/>
  <c r="J188" i="38" s="1"/>
  <c r="Q107" i="38"/>
  <c r="P48" i="38"/>
  <c r="O109" i="38"/>
  <c r="O50" i="38" s="1"/>
  <c r="A625" i="38"/>
  <c r="I624" i="38" a="1"/>
  <c r="I624" i="38" s="1"/>
  <c r="I623" i="38" a="1"/>
  <c r="I623" i="38" s="1"/>
  <c r="A469" i="38"/>
  <c r="I468" i="38" a="1"/>
  <c r="I468" i="38" s="1"/>
  <c r="A522" i="38"/>
  <c r="I521" i="38" a="1"/>
  <c r="I521" i="38" s="1"/>
  <c r="I383" i="38" a="1"/>
  <c r="I383" i="38" s="1"/>
  <c r="A365" i="38"/>
  <c r="I364" i="38" a="1"/>
  <c r="I364" i="38" s="1"/>
  <c r="A317" i="38"/>
  <c r="A447" i="38"/>
  <c r="I446" i="38" a="1"/>
  <c r="I446" i="38" s="1"/>
  <c r="I315" i="38" a="1"/>
  <c r="I315" i="38" s="1"/>
  <c r="A385" i="38"/>
  <c r="A297" i="38"/>
  <c r="I296" i="38" a="1"/>
  <c r="I296" i="38" s="1"/>
  <c r="J48" i="38" l="1"/>
  <c r="O48" i="38"/>
  <c r="I348" i="38" a="1"/>
  <c r="I348" i="38" s="1"/>
  <c r="Q108" i="38"/>
  <c r="R108" i="38" s="1"/>
  <c r="R49" i="38" s="1"/>
  <c r="K106" i="38"/>
  <c r="K47" i="38" s="1"/>
  <c r="O49" i="38"/>
  <c r="J46" i="38"/>
  <c r="K105" i="38"/>
  <c r="K46" i="38" s="1"/>
  <c r="O46" i="38"/>
  <c r="P105" i="38"/>
  <c r="P46" i="38" s="1"/>
  <c r="P106" i="38"/>
  <c r="P47" i="38" s="1"/>
  <c r="A562" i="38"/>
  <c r="R561" i="38" a="1"/>
  <c r="R561" i="38" s="1"/>
  <c r="W561" i="38" a="1"/>
  <c r="W561" i="38" s="1"/>
  <c r="T561" i="38" a="1"/>
  <c r="T561" i="38" s="1"/>
  <c r="O561" i="38" a="1"/>
  <c r="O561" i="38" s="1"/>
  <c r="S561" i="38" a="1"/>
  <c r="S561" i="38" s="1"/>
  <c r="U561" i="38" a="1"/>
  <c r="U561" i="38" s="1"/>
  <c r="Q561" i="38" a="1"/>
  <c r="Q561" i="38" s="1"/>
  <c r="H561" i="38" a="1"/>
  <c r="H561" i="38" s="1"/>
  <c r="M561" i="38" a="1"/>
  <c r="M561" i="38" s="1"/>
  <c r="K561" i="38" a="1"/>
  <c r="K561" i="38" s="1"/>
  <c r="N561" i="38" a="1"/>
  <c r="N561" i="38" s="1"/>
  <c r="J561" i="38" a="1"/>
  <c r="J561" i="38" s="1"/>
  <c r="X561" i="38" a="1"/>
  <c r="X561" i="38" s="1"/>
  <c r="V561" i="38" a="1"/>
  <c r="V561" i="38" s="1"/>
  <c r="L561" i="38" a="1"/>
  <c r="L561" i="38" s="1"/>
  <c r="P561" i="38" a="1"/>
  <c r="P561" i="38" s="1"/>
  <c r="K108" i="38"/>
  <c r="L108" i="38" s="1"/>
  <c r="I125" i="38"/>
  <c r="I50" i="38" s="1"/>
  <c r="A577" i="38"/>
  <c r="M110" i="38"/>
  <c r="M51" i="38" s="1"/>
  <c r="L51" i="38"/>
  <c r="I416" i="38" a="1"/>
  <c r="I416" i="38" s="1"/>
  <c r="O51" i="38"/>
  <c r="P110" i="38"/>
  <c r="I126" i="38"/>
  <c r="I52" i="38" s="1"/>
  <c r="A539" i="38"/>
  <c r="H538" i="38" a="1"/>
  <c r="H538" i="38" s="1"/>
  <c r="O538" i="38" a="1"/>
  <c r="O538" i="38" s="1"/>
  <c r="L538" i="38" a="1"/>
  <c r="L538" i="38" s="1"/>
  <c r="K538" i="38" a="1"/>
  <c r="K538" i="38" s="1"/>
  <c r="W538" i="38" a="1"/>
  <c r="W538" i="38" s="1"/>
  <c r="N538" i="38" a="1"/>
  <c r="N538" i="38" s="1"/>
  <c r="P538" i="38" a="1"/>
  <c r="P538" i="38" s="1"/>
  <c r="U538" i="38" a="1"/>
  <c r="U538" i="38" s="1"/>
  <c r="Q538" i="38" a="1"/>
  <c r="Q538" i="38" s="1"/>
  <c r="R538" i="38" a="1"/>
  <c r="R538" i="38" s="1"/>
  <c r="T538" i="38" a="1"/>
  <c r="T538" i="38" s="1"/>
  <c r="X538" i="38" a="1"/>
  <c r="X538" i="38" s="1"/>
  <c r="S538" i="38" a="1"/>
  <c r="S538" i="38" s="1"/>
  <c r="M538" i="38" a="1"/>
  <c r="M538" i="38" s="1"/>
  <c r="J538" i="38" a="1"/>
  <c r="J538" i="38" s="1"/>
  <c r="V538" i="38" a="1"/>
  <c r="V538" i="38" s="1"/>
  <c r="I512" i="38" a="1"/>
  <c r="I512" i="38" s="1"/>
  <c r="M468" i="38" a="1"/>
  <c r="M468" i="38" s="1"/>
  <c r="T468" i="38" a="1"/>
  <c r="T468" i="38" s="1"/>
  <c r="K468" i="38" a="1"/>
  <c r="K468" i="38" s="1"/>
  <c r="N468" i="38" a="1"/>
  <c r="N468" i="38" s="1"/>
  <c r="V468" i="38" a="1"/>
  <c r="V468" i="38" s="1"/>
  <c r="H468" i="38" a="1"/>
  <c r="H468" i="38" s="1"/>
  <c r="R468" i="38" a="1"/>
  <c r="R468" i="38" s="1"/>
  <c r="P468" i="38" a="1"/>
  <c r="P468" i="38" s="1"/>
  <c r="O468" i="38" a="1"/>
  <c r="O468" i="38" s="1"/>
  <c r="X468" i="38" a="1"/>
  <c r="X468" i="38" s="1"/>
  <c r="L468" i="38" a="1"/>
  <c r="L468" i="38" s="1"/>
  <c r="Q468" i="38" a="1"/>
  <c r="Q468" i="38" s="1"/>
  <c r="U468" i="38" a="1"/>
  <c r="U468" i="38" s="1"/>
  <c r="J468" i="38" a="1"/>
  <c r="J468" i="38" s="1"/>
  <c r="W468" i="38" a="1"/>
  <c r="W468" i="38" s="1"/>
  <c r="S468" i="38" a="1"/>
  <c r="S468" i="38" s="1"/>
  <c r="L48" i="38"/>
  <c r="M107" i="38"/>
  <c r="M48" i="38" s="1"/>
  <c r="L416" i="38" a="1"/>
  <c r="L416" i="38" s="1"/>
  <c r="K416" i="38" a="1"/>
  <c r="K416" i="38" s="1"/>
  <c r="T416" i="38" a="1"/>
  <c r="T416" i="38" s="1"/>
  <c r="O416" i="38" a="1"/>
  <c r="O416" i="38" s="1"/>
  <c r="M416" i="38" a="1"/>
  <c r="M416" i="38" s="1"/>
  <c r="J416" i="38" a="1"/>
  <c r="J416" i="38" s="1"/>
  <c r="Q416" i="38" a="1"/>
  <c r="Q416" i="38" s="1"/>
  <c r="P416" i="38" a="1"/>
  <c r="P416" i="38" s="1"/>
  <c r="X416" i="38" a="1"/>
  <c r="X416" i="38" s="1"/>
  <c r="N416" i="38" a="1"/>
  <c r="N416" i="38" s="1"/>
  <c r="V416" i="38" a="1"/>
  <c r="V416" i="38" s="1"/>
  <c r="U416" i="38" a="1"/>
  <c r="U416" i="38" s="1"/>
  <c r="W416" i="38" a="1"/>
  <c r="W416" i="38" s="1"/>
  <c r="R416" i="38" a="1"/>
  <c r="R416" i="38" s="1"/>
  <c r="H416" i="38" a="1"/>
  <c r="H416" i="38" s="1"/>
  <c r="S416" i="38" a="1"/>
  <c r="S416" i="38" s="1"/>
  <c r="A660" i="38"/>
  <c r="I659" i="38" a="1"/>
  <c r="I659" i="38" s="1"/>
  <c r="H659" i="38" a="1"/>
  <c r="H659" i="38" s="1"/>
  <c r="R659" i="38" a="1"/>
  <c r="R659" i="38" s="1"/>
  <c r="V659" i="38" a="1"/>
  <c r="V659" i="38" s="1"/>
  <c r="T659" i="38" a="1"/>
  <c r="T659" i="38" s="1"/>
  <c r="M659" i="38" a="1"/>
  <c r="M659" i="38" s="1"/>
  <c r="W659" i="38" a="1"/>
  <c r="W659" i="38" s="1"/>
  <c r="Q659" i="38" a="1"/>
  <c r="Q659" i="38" s="1"/>
  <c r="J659" i="38" a="1"/>
  <c r="J659" i="38" s="1"/>
  <c r="O659" i="38" a="1"/>
  <c r="O659" i="38" s="1"/>
  <c r="K659" i="38" a="1"/>
  <c r="K659" i="38" s="1"/>
  <c r="N659" i="38" a="1"/>
  <c r="N659" i="38" s="1"/>
  <c r="S659" i="38" a="1"/>
  <c r="S659" i="38" s="1"/>
  <c r="L659" i="38" a="1"/>
  <c r="L659" i="38" s="1"/>
  <c r="P659" i="38" a="1"/>
  <c r="P659" i="38" s="1"/>
  <c r="X659" i="38" a="1"/>
  <c r="X659" i="38" s="1"/>
  <c r="U659" i="38" a="1"/>
  <c r="U659" i="38" s="1"/>
  <c r="U512" i="38" a="1"/>
  <c r="U512" i="38" s="1"/>
  <c r="H512" i="38" a="1"/>
  <c r="H512" i="38" s="1"/>
  <c r="K512" i="38" a="1"/>
  <c r="K512" i="38" s="1"/>
  <c r="O512" i="38" a="1"/>
  <c r="O512" i="38" s="1"/>
  <c r="P512" i="38" a="1"/>
  <c r="P512" i="38" s="1"/>
  <c r="R512" i="38" a="1"/>
  <c r="R512" i="38" s="1"/>
  <c r="W512" i="38" a="1"/>
  <c r="W512" i="38" s="1"/>
  <c r="J512" i="38" a="1"/>
  <c r="J512" i="38" s="1"/>
  <c r="N512" i="38" a="1"/>
  <c r="N512" i="38" s="1"/>
  <c r="V512" i="38" a="1"/>
  <c r="V512" i="38" s="1"/>
  <c r="Q512" i="38" a="1"/>
  <c r="Q512" i="38" s="1"/>
  <c r="M512" i="38" a="1"/>
  <c r="M512" i="38" s="1"/>
  <c r="S512" i="38" a="1"/>
  <c r="S512" i="38" s="1"/>
  <c r="X512" i="38" a="1"/>
  <c r="X512" i="38" s="1"/>
  <c r="T512" i="38" a="1"/>
  <c r="T512" i="38" s="1"/>
  <c r="L512" i="38" a="1"/>
  <c r="L512" i="38" s="1"/>
  <c r="A484" i="38"/>
  <c r="I483" i="38" a="1"/>
  <c r="I483" i="38" s="1"/>
  <c r="X483" i="38" a="1"/>
  <c r="X483" i="38" s="1"/>
  <c r="K483" i="38" a="1"/>
  <c r="K483" i="38" s="1"/>
  <c r="H483" i="38" a="1"/>
  <c r="H483" i="38" s="1"/>
  <c r="O483" i="38" a="1"/>
  <c r="O483" i="38" s="1"/>
  <c r="R483" i="38" a="1"/>
  <c r="R483" i="38" s="1"/>
  <c r="S483" i="38" a="1"/>
  <c r="S483" i="38" s="1"/>
  <c r="P483" i="38" a="1"/>
  <c r="P483" i="38" s="1"/>
  <c r="M483" i="38" a="1"/>
  <c r="M483" i="38" s="1"/>
  <c r="J483" i="38" a="1"/>
  <c r="J483" i="38" s="1"/>
  <c r="N483" i="38" a="1"/>
  <c r="N483" i="38" s="1"/>
  <c r="W483" i="38" a="1"/>
  <c r="W483" i="38" s="1"/>
  <c r="V483" i="38" a="1"/>
  <c r="V483" i="38" s="1"/>
  <c r="L483" i="38" a="1"/>
  <c r="L483" i="38" s="1"/>
  <c r="U483" i="38" a="1"/>
  <c r="U483" i="38" s="1"/>
  <c r="T483" i="38" a="1"/>
  <c r="T483" i="38" s="1"/>
  <c r="Q483" i="38" a="1"/>
  <c r="Q483" i="38" s="1"/>
  <c r="L348" i="38" a="1"/>
  <c r="L348" i="38" s="1"/>
  <c r="P348" i="38" a="1"/>
  <c r="P348" i="38" s="1"/>
  <c r="N348" i="38" a="1"/>
  <c r="N348" i="38" s="1"/>
  <c r="M348" i="38" a="1"/>
  <c r="M348" i="38" s="1"/>
  <c r="H348" i="38" a="1"/>
  <c r="H348" i="38" s="1"/>
  <c r="Q348" i="38" a="1"/>
  <c r="Q348" i="38" s="1"/>
  <c r="S348" i="38" a="1"/>
  <c r="S348" i="38" s="1"/>
  <c r="J348" i="38" a="1"/>
  <c r="J348" i="38" s="1"/>
  <c r="O348" i="38" a="1"/>
  <c r="O348" i="38" s="1"/>
  <c r="U348" i="38" a="1"/>
  <c r="U348" i="38" s="1"/>
  <c r="R348" i="38" a="1"/>
  <c r="R348" i="38" s="1"/>
  <c r="K348" i="38" a="1"/>
  <c r="K348" i="38" s="1"/>
  <c r="T348" i="38" a="1"/>
  <c r="T348" i="38" s="1"/>
  <c r="W348" i="38" a="1"/>
  <c r="W348" i="38" s="1"/>
  <c r="V348" i="38" a="1"/>
  <c r="V348" i="38" s="1"/>
  <c r="X348" i="38" a="1"/>
  <c r="X348" i="38" s="1"/>
  <c r="X576" i="38" a="1"/>
  <c r="X576" i="38" s="1"/>
  <c r="W576" i="38" a="1"/>
  <c r="W576" i="38" s="1"/>
  <c r="R576" i="38" a="1"/>
  <c r="R576" i="38" s="1"/>
  <c r="P576" i="38" a="1"/>
  <c r="P576" i="38" s="1"/>
  <c r="K576" i="38" a="1"/>
  <c r="K576" i="38" s="1"/>
  <c r="M576" i="38" a="1"/>
  <c r="M576" i="38" s="1"/>
  <c r="U576" i="38" a="1"/>
  <c r="U576" i="38" s="1"/>
  <c r="J576" i="38" a="1"/>
  <c r="J576" i="38" s="1"/>
  <c r="Q576" i="38" a="1"/>
  <c r="Q576" i="38" s="1"/>
  <c r="V576" i="38" a="1"/>
  <c r="V576" i="38" s="1"/>
  <c r="O576" i="38" a="1"/>
  <c r="O576" i="38" s="1"/>
  <c r="L576" i="38" a="1"/>
  <c r="L576" i="38" s="1"/>
  <c r="N576" i="38" a="1"/>
  <c r="N576" i="38" s="1"/>
  <c r="H576" i="38" a="1"/>
  <c r="H576" i="38" s="1"/>
  <c r="S576" i="38" a="1"/>
  <c r="S576" i="38" s="1"/>
  <c r="T576" i="38" a="1"/>
  <c r="T576" i="38" s="1"/>
  <c r="I317" i="38" a="1"/>
  <c r="I317" i="38" s="1"/>
  <c r="A318" i="38"/>
  <c r="N317" i="38" a="1"/>
  <c r="N317" i="38" s="1"/>
  <c r="Q317" i="38" a="1"/>
  <c r="Q317" i="38" s="1"/>
  <c r="P317" i="38" a="1"/>
  <c r="P317" i="38" s="1"/>
  <c r="J317" i="38" a="1"/>
  <c r="J317" i="38" s="1"/>
  <c r="K317" i="38" a="1"/>
  <c r="K317" i="38" s="1"/>
  <c r="H317" i="38" a="1"/>
  <c r="H317" i="38" s="1"/>
  <c r="X317" i="38" a="1"/>
  <c r="X317" i="38" s="1"/>
  <c r="M317" i="38" a="1"/>
  <c r="M317" i="38" s="1"/>
  <c r="L317" i="38" a="1"/>
  <c r="L317" i="38" s="1"/>
  <c r="T317" i="38" a="1"/>
  <c r="T317" i="38" s="1"/>
  <c r="R317" i="38" a="1"/>
  <c r="R317" i="38" s="1"/>
  <c r="S317" i="38" a="1"/>
  <c r="S317" i="38" s="1"/>
  <c r="W317" i="38" a="1"/>
  <c r="W317" i="38" s="1"/>
  <c r="V317" i="38" a="1"/>
  <c r="V317" i="38" s="1"/>
  <c r="U317" i="38" a="1"/>
  <c r="U317" i="38" s="1"/>
  <c r="O317" i="38" a="1"/>
  <c r="O317" i="38" s="1"/>
  <c r="A523" i="38"/>
  <c r="I522" i="38" a="1"/>
  <c r="I522" i="38" s="1"/>
  <c r="R522" i="38" a="1"/>
  <c r="R522" i="38" s="1"/>
  <c r="P522" i="38" a="1"/>
  <c r="P522" i="38" s="1"/>
  <c r="H522" i="38" a="1"/>
  <c r="H522" i="38" s="1"/>
  <c r="K522" i="38" a="1"/>
  <c r="K522" i="38" s="1"/>
  <c r="N522" i="38" a="1"/>
  <c r="N522" i="38" s="1"/>
  <c r="X522" i="38" a="1"/>
  <c r="X522" i="38" s="1"/>
  <c r="W522" i="38" a="1"/>
  <c r="W522" i="38" s="1"/>
  <c r="S522" i="38" a="1"/>
  <c r="S522" i="38" s="1"/>
  <c r="Q522" i="38" a="1"/>
  <c r="Q522" i="38" s="1"/>
  <c r="L522" i="38" a="1"/>
  <c r="L522" i="38" s="1"/>
  <c r="T522" i="38" a="1"/>
  <c r="T522" i="38" s="1"/>
  <c r="J522" i="38" a="1"/>
  <c r="J522" i="38" s="1"/>
  <c r="M522" i="38" a="1"/>
  <c r="M522" i="38" s="1"/>
  <c r="U522" i="38" a="1"/>
  <c r="U522" i="38" s="1"/>
  <c r="V522" i="38" a="1"/>
  <c r="V522" i="38" s="1"/>
  <c r="O522" i="38" a="1"/>
  <c r="O522" i="38" s="1"/>
  <c r="A626" i="38"/>
  <c r="I625" i="38" a="1"/>
  <c r="I625" i="38" s="1"/>
  <c r="J625" i="38" a="1"/>
  <c r="J625" i="38" s="1"/>
  <c r="M625" i="38" a="1"/>
  <c r="M625" i="38" s="1"/>
  <c r="L625" i="38" a="1"/>
  <c r="L625" i="38" s="1"/>
  <c r="V625" i="38" a="1"/>
  <c r="V625" i="38" s="1"/>
  <c r="X625" i="38" a="1"/>
  <c r="X625" i="38" s="1"/>
  <c r="O625" i="38" a="1"/>
  <c r="O625" i="38" s="1"/>
  <c r="W625" i="38" a="1"/>
  <c r="W625" i="38" s="1"/>
  <c r="H625" i="38" a="1"/>
  <c r="H625" i="38" s="1"/>
  <c r="U625" i="38" a="1"/>
  <c r="U625" i="38" s="1"/>
  <c r="Q625" i="38" a="1"/>
  <c r="Q625" i="38" s="1"/>
  <c r="S625" i="38" a="1"/>
  <c r="S625" i="38" s="1"/>
  <c r="P625" i="38" a="1"/>
  <c r="P625" i="38" s="1"/>
  <c r="R625" i="38" a="1"/>
  <c r="R625" i="38" s="1"/>
  <c r="T625" i="38" a="1"/>
  <c r="T625" i="38" s="1"/>
  <c r="K625" i="38" a="1"/>
  <c r="K625" i="38" s="1"/>
  <c r="N625" i="38" a="1"/>
  <c r="N625" i="38" s="1"/>
  <c r="A366" i="38"/>
  <c r="I365" i="38" a="1"/>
  <c r="I365" i="38" s="1"/>
  <c r="U365" i="38" a="1"/>
  <c r="U365" i="38" s="1"/>
  <c r="M365" i="38" a="1"/>
  <c r="M365" i="38" s="1"/>
  <c r="T365" i="38" a="1"/>
  <c r="T365" i="38" s="1"/>
  <c r="K365" i="38" a="1"/>
  <c r="K365" i="38" s="1"/>
  <c r="N365" i="38" a="1"/>
  <c r="N365" i="38" s="1"/>
  <c r="S365" i="38" a="1"/>
  <c r="S365" i="38" s="1"/>
  <c r="J365" i="38" a="1"/>
  <c r="J365" i="38" s="1"/>
  <c r="W365" i="38" a="1"/>
  <c r="W365" i="38" s="1"/>
  <c r="R365" i="38" a="1"/>
  <c r="R365" i="38" s="1"/>
  <c r="V365" i="38" a="1"/>
  <c r="V365" i="38" s="1"/>
  <c r="Q365" i="38" a="1"/>
  <c r="Q365" i="38" s="1"/>
  <c r="H365" i="38" a="1"/>
  <c r="H365" i="38" s="1"/>
  <c r="P365" i="38" a="1"/>
  <c r="P365" i="38" s="1"/>
  <c r="L365" i="38" a="1"/>
  <c r="L365" i="38" s="1"/>
  <c r="O365" i="38" a="1"/>
  <c r="O365" i="38" s="1"/>
  <c r="X365" i="38" a="1"/>
  <c r="X365" i="38" s="1"/>
  <c r="A470" i="38"/>
  <c r="I469" i="38" a="1"/>
  <c r="I469" i="38" s="1"/>
  <c r="T469" i="38" a="1"/>
  <c r="T469" i="38" s="1"/>
  <c r="Q469" i="38" a="1"/>
  <c r="Q469" i="38" s="1"/>
  <c r="M469" i="38" a="1"/>
  <c r="M469" i="38" s="1"/>
  <c r="P469" i="38" a="1"/>
  <c r="P469" i="38" s="1"/>
  <c r="X469" i="38" a="1"/>
  <c r="X469" i="38" s="1"/>
  <c r="K469" i="38" a="1"/>
  <c r="K469" i="38" s="1"/>
  <c r="L469" i="38" a="1"/>
  <c r="L469" i="38" s="1"/>
  <c r="H469" i="38" a="1"/>
  <c r="H469" i="38" s="1"/>
  <c r="N469" i="38" a="1"/>
  <c r="N469" i="38" s="1"/>
  <c r="R469" i="38" a="1"/>
  <c r="R469" i="38" s="1"/>
  <c r="J469" i="38" a="1"/>
  <c r="J469" i="38" s="1"/>
  <c r="V469" i="38" a="1"/>
  <c r="V469" i="38" s="1"/>
  <c r="S469" i="38" a="1"/>
  <c r="S469" i="38" s="1"/>
  <c r="W469" i="38" a="1"/>
  <c r="W469" i="38" s="1"/>
  <c r="O469" i="38" a="1"/>
  <c r="O469" i="38" s="1"/>
  <c r="U469" i="38" a="1"/>
  <c r="U469" i="38" s="1"/>
  <c r="A298" i="38"/>
  <c r="I297" i="38" a="1"/>
  <c r="I297" i="38" s="1"/>
  <c r="Q297" i="38" a="1"/>
  <c r="Q297" i="38" s="1"/>
  <c r="V297" i="38" a="1"/>
  <c r="V297" i="38" s="1"/>
  <c r="W297" i="38" a="1"/>
  <c r="W297" i="38" s="1"/>
  <c r="N297" i="38" a="1"/>
  <c r="N297" i="38" s="1"/>
  <c r="T297" i="38" a="1"/>
  <c r="T297" i="38" s="1"/>
  <c r="M297" i="38" a="1"/>
  <c r="M297" i="38" s="1"/>
  <c r="K297" i="38" a="1"/>
  <c r="K297" i="38" s="1"/>
  <c r="H297" i="38" a="1"/>
  <c r="H297" i="38" s="1"/>
  <c r="X297" i="38" a="1"/>
  <c r="X297" i="38" s="1"/>
  <c r="S297" i="38" a="1"/>
  <c r="S297" i="38" s="1"/>
  <c r="L297" i="38" a="1"/>
  <c r="L297" i="38" s="1"/>
  <c r="O297" i="38" a="1"/>
  <c r="O297" i="38" s="1"/>
  <c r="P297" i="38" a="1"/>
  <c r="P297" i="38" s="1"/>
  <c r="R297" i="38" a="1"/>
  <c r="R297" i="38" s="1"/>
  <c r="J297" i="38" a="1"/>
  <c r="J297" i="38" s="1"/>
  <c r="U297" i="38" a="1"/>
  <c r="U297" i="38" s="1"/>
  <c r="Q48" i="38"/>
  <c r="R107" i="38"/>
  <c r="R48" i="38" s="1"/>
  <c r="A418" i="38"/>
  <c r="I417" i="38" a="1"/>
  <c r="I417" i="38" s="1"/>
  <c r="N417" i="38" a="1"/>
  <c r="N417" i="38" s="1"/>
  <c r="Q417" i="38" a="1"/>
  <c r="Q417" i="38" s="1"/>
  <c r="U417" i="38" a="1"/>
  <c r="U417" i="38" s="1"/>
  <c r="R417" i="38" a="1"/>
  <c r="R417" i="38" s="1"/>
  <c r="H417" i="38" a="1"/>
  <c r="H417" i="38" s="1"/>
  <c r="O417" i="38" a="1"/>
  <c r="O417" i="38" s="1"/>
  <c r="M417" i="38" a="1"/>
  <c r="M417" i="38" s="1"/>
  <c r="W417" i="38" a="1"/>
  <c r="W417" i="38" s="1"/>
  <c r="X417" i="38" a="1"/>
  <c r="X417" i="38" s="1"/>
  <c r="J417" i="38" a="1"/>
  <c r="J417" i="38" s="1"/>
  <c r="L417" i="38" a="1"/>
  <c r="L417" i="38" s="1"/>
  <c r="V417" i="38" a="1"/>
  <c r="V417" i="38" s="1"/>
  <c r="K417" i="38" a="1"/>
  <c r="K417" i="38" s="1"/>
  <c r="S417" i="38" a="1"/>
  <c r="S417" i="38" s="1"/>
  <c r="T417" i="38" a="1"/>
  <c r="T417" i="38" s="1"/>
  <c r="P417" i="38" a="1"/>
  <c r="P417" i="38" s="1"/>
  <c r="K188" i="38"/>
  <c r="K187" i="38" s="1"/>
  <c r="L188" i="38"/>
  <c r="J187" i="38"/>
  <c r="A350" i="38"/>
  <c r="I349" i="38" a="1"/>
  <c r="I349" i="38" s="1"/>
  <c r="N349" i="38" a="1"/>
  <c r="N349" i="38" s="1"/>
  <c r="H349" i="38" a="1"/>
  <c r="H349" i="38" s="1"/>
  <c r="P349" i="38" a="1"/>
  <c r="P349" i="38" s="1"/>
  <c r="J349" i="38" a="1"/>
  <c r="J349" i="38" s="1"/>
  <c r="O349" i="38" a="1"/>
  <c r="O349" i="38" s="1"/>
  <c r="X349" i="38" a="1"/>
  <c r="X349" i="38" s="1"/>
  <c r="U349" i="38" a="1"/>
  <c r="U349" i="38" s="1"/>
  <c r="W349" i="38" a="1"/>
  <c r="W349" i="38" s="1"/>
  <c r="L349" i="38" a="1"/>
  <c r="L349" i="38" s="1"/>
  <c r="S349" i="38" a="1"/>
  <c r="S349" i="38" s="1"/>
  <c r="M349" i="38" a="1"/>
  <c r="M349" i="38" s="1"/>
  <c r="K349" i="38" a="1"/>
  <c r="K349" i="38" s="1"/>
  <c r="T349" i="38" a="1"/>
  <c r="T349" i="38" s="1"/>
  <c r="R349" i="38" a="1"/>
  <c r="R349" i="38" s="1"/>
  <c r="Q349" i="38" a="1"/>
  <c r="Q349" i="38" s="1"/>
  <c r="V349" i="38" a="1"/>
  <c r="V349" i="38" s="1"/>
  <c r="A386" i="38"/>
  <c r="I385" i="38" a="1"/>
  <c r="I385" i="38" s="1"/>
  <c r="L385" i="38" a="1"/>
  <c r="L385" i="38" s="1"/>
  <c r="M385" i="38" a="1"/>
  <c r="M385" i="38" s="1"/>
  <c r="P385" i="38" a="1"/>
  <c r="P385" i="38" s="1"/>
  <c r="W385" i="38" a="1"/>
  <c r="W385" i="38" s="1"/>
  <c r="X385" i="38" a="1"/>
  <c r="X385" i="38" s="1"/>
  <c r="N385" i="38" a="1"/>
  <c r="N385" i="38" s="1"/>
  <c r="K385" i="38" a="1"/>
  <c r="K385" i="38" s="1"/>
  <c r="H385" i="38" a="1"/>
  <c r="H385" i="38" s="1"/>
  <c r="T385" i="38" a="1"/>
  <c r="T385" i="38" s="1"/>
  <c r="Q385" i="38" a="1"/>
  <c r="Q385" i="38" s="1"/>
  <c r="O385" i="38" a="1"/>
  <c r="O385" i="38" s="1"/>
  <c r="J385" i="38" a="1"/>
  <c r="J385" i="38" s="1"/>
  <c r="R385" i="38" a="1"/>
  <c r="R385" i="38" s="1"/>
  <c r="V385" i="38" a="1"/>
  <c r="V385" i="38" s="1"/>
  <c r="S385" i="38" a="1"/>
  <c r="S385" i="38" s="1"/>
  <c r="U385" i="38" a="1"/>
  <c r="U385" i="38" s="1"/>
  <c r="A514" i="38"/>
  <c r="I513" i="38" a="1"/>
  <c r="I513" i="38" s="1"/>
  <c r="T513" i="38" a="1"/>
  <c r="T513" i="38" s="1"/>
  <c r="P513" i="38" a="1"/>
  <c r="P513" i="38" s="1"/>
  <c r="H513" i="38" a="1"/>
  <c r="H513" i="38" s="1"/>
  <c r="R513" i="38" a="1"/>
  <c r="R513" i="38" s="1"/>
  <c r="V513" i="38" a="1"/>
  <c r="V513" i="38" s="1"/>
  <c r="N513" i="38" a="1"/>
  <c r="N513" i="38" s="1"/>
  <c r="W513" i="38" a="1"/>
  <c r="W513" i="38" s="1"/>
  <c r="K513" i="38" a="1"/>
  <c r="K513" i="38" s="1"/>
  <c r="J513" i="38" a="1"/>
  <c r="J513" i="38" s="1"/>
  <c r="Q513" i="38" a="1"/>
  <c r="Q513" i="38" s="1"/>
  <c r="L513" i="38" a="1"/>
  <c r="L513" i="38" s="1"/>
  <c r="X513" i="38" a="1"/>
  <c r="X513" i="38" s="1"/>
  <c r="M513" i="38" a="1"/>
  <c r="M513" i="38" s="1"/>
  <c r="U513" i="38" a="1"/>
  <c r="U513" i="38" s="1"/>
  <c r="O513" i="38" a="1"/>
  <c r="O513" i="38" s="1"/>
  <c r="S513" i="38" a="1"/>
  <c r="S513" i="38" s="1"/>
  <c r="P109" i="38"/>
  <c r="A578" i="38"/>
  <c r="I577" i="38" a="1"/>
  <c r="I577" i="38" s="1"/>
  <c r="M577" i="38" a="1"/>
  <c r="M577" i="38" s="1"/>
  <c r="H577" i="38" a="1"/>
  <c r="H577" i="38" s="1"/>
  <c r="Q577" i="38" a="1"/>
  <c r="Q577" i="38" s="1"/>
  <c r="K577" i="38" a="1"/>
  <c r="K577" i="38" s="1"/>
  <c r="U577" i="38" a="1"/>
  <c r="U577" i="38" s="1"/>
  <c r="J577" i="38" a="1"/>
  <c r="J577" i="38" s="1"/>
  <c r="T577" i="38" a="1"/>
  <c r="T577" i="38" s="1"/>
  <c r="P577" i="38" a="1"/>
  <c r="P577" i="38" s="1"/>
  <c r="V577" i="38" a="1"/>
  <c r="V577" i="38" s="1"/>
  <c r="S577" i="38" a="1"/>
  <c r="S577" i="38" s="1"/>
  <c r="X577" i="38" a="1"/>
  <c r="X577" i="38" s="1"/>
  <c r="O577" i="38" a="1"/>
  <c r="O577" i="38" s="1"/>
  <c r="R577" i="38" a="1"/>
  <c r="R577" i="38" s="1"/>
  <c r="N577" i="38" a="1"/>
  <c r="N577" i="38" s="1"/>
  <c r="W577" i="38" a="1"/>
  <c r="W577" i="38" s="1"/>
  <c r="L577" i="38" a="1"/>
  <c r="L577" i="38" s="1"/>
  <c r="A448" i="38"/>
  <c r="I447" i="38" a="1"/>
  <c r="I447" i="38" s="1"/>
  <c r="P447" i="38" a="1"/>
  <c r="P447" i="38" s="1"/>
  <c r="U447" i="38" a="1"/>
  <c r="U447" i="38" s="1"/>
  <c r="H447" i="38" a="1"/>
  <c r="H447" i="38" s="1"/>
  <c r="M447" i="38" a="1"/>
  <c r="M447" i="38" s="1"/>
  <c r="J447" i="38" a="1"/>
  <c r="J447" i="38" s="1"/>
  <c r="O447" i="38" a="1"/>
  <c r="O447" i="38" s="1"/>
  <c r="W447" i="38" a="1"/>
  <c r="W447" i="38" s="1"/>
  <c r="X447" i="38" a="1"/>
  <c r="X447" i="38" s="1"/>
  <c r="L447" i="38" a="1"/>
  <c r="L447" i="38" s="1"/>
  <c r="N447" i="38" a="1"/>
  <c r="N447" i="38" s="1"/>
  <c r="R447" i="38" a="1"/>
  <c r="R447" i="38" s="1"/>
  <c r="Q447" i="38" a="1"/>
  <c r="Q447" i="38" s="1"/>
  <c r="V447" i="38" a="1"/>
  <c r="V447" i="38" s="1"/>
  <c r="K447" i="38" a="1"/>
  <c r="K447" i="38" s="1"/>
  <c r="S447" i="38" a="1"/>
  <c r="S447" i="38" s="1"/>
  <c r="T447" i="38" a="1"/>
  <c r="T447" i="38" s="1"/>
  <c r="Q106" i="38" l="1"/>
  <c r="Q49" i="38"/>
  <c r="L106" i="38"/>
  <c r="L47" i="38" s="1"/>
  <c r="Q105" i="38"/>
  <c r="L105" i="38"/>
  <c r="L46" i="38" s="1"/>
  <c r="K49" i="38"/>
  <c r="A563" i="38"/>
  <c r="P562" i="38" a="1"/>
  <c r="P562" i="38" s="1"/>
  <c r="X562" i="38" a="1"/>
  <c r="X562" i="38" s="1"/>
  <c r="H562" i="38" a="1"/>
  <c r="H562" i="38" s="1"/>
  <c r="K562" i="38" a="1"/>
  <c r="K562" i="38" s="1"/>
  <c r="S562" i="38" a="1"/>
  <c r="S562" i="38" s="1"/>
  <c r="V562" i="38" a="1"/>
  <c r="V562" i="38" s="1"/>
  <c r="M562" i="38" a="1"/>
  <c r="M562" i="38" s="1"/>
  <c r="U562" i="38" a="1"/>
  <c r="U562" i="38" s="1"/>
  <c r="W562" i="38" a="1"/>
  <c r="W562" i="38" s="1"/>
  <c r="Q562" i="38" a="1"/>
  <c r="Q562" i="38" s="1"/>
  <c r="T562" i="38" a="1"/>
  <c r="T562" i="38" s="1"/>
  <c r="N562" i="38" a="1"/>
  <c r="N562" i="38" s="1"/>
  <c r="R562" i="38" a="1"/>
  <c r="R562" i="38" s="1"/>
  <c r="O562" i="38" a="1"/>
  <c r="O562" i="38" s="1"/>
  <c r="L562" i="38" a="1"/>
  <c r="L562" i="38" s="1"/>
  <c r="J562" i="38" a="1"/>
  <c r="J562" i="38" s="1"/>
  <c r="I562" i="38" a="1"/>
  <c r="I562" i="38" s="1"/>
  <c r="M108" i="38"/>
  <c r="M49" i="38" s="1"/>
  <c r="L49" i="38"/>
  <c r="Q110" i="38"/>
  <c r="P51" i="38"/>
  <c r="M106" i="38"/>
  <c r="M47" i="38" s="1"/>
  <c r="M105" i="38"/>
  <c r="M46" i="38" s="1"/>
  <c r="A540" i="38"/>
  <c r="X539" i="38" a="1"/>
  <c r="X539" i="38" s="1"/>
  <c r="W539" i="38" a="1"/>
  <c r="W539" i="38" s="1"/>
  <c r="M539" i="38" a="1"/>
  <c r="M539" i="38" s="1"/>
  <c r="L539" i="38" a="1"/>
  <c r="L539" i="38" s="1"/>
  <c r="J539" i="38" a="1"/>
  <c r="J539" i="38" s="1"/>
  <c r="O539" i="38" a="1"/>
  <c r="O539" i="38" s="1"/>
  <c r="S539" i="38" a="1"/>
  <c r="S539" i="38" s="1"/>
  <c r="U539" i="38" a="1"/>
  <c r="U539" i="38" s="1"/>
  <c r="V539" i="38" a="1"/>
  <c r="V539" i="38" s="1"/>
  <c r="K539" i="38" a="1"/>
  <c r="K539" i="38" s="1"/>
  <c r="Q539" i="38" a="1"/>
  <c r="Q539" i="38" s="1"/>
  <c r="T539" i="38" a="1"/>
  <c r="T539" i="38" s="1"/>
  <c r="N539" i="38" a="1"/>
  <c r="N539" i="38" s="1"/>
  <c r="P539" i="38" a="1"/>
  <c r="P539" i="38" s="1"/>
  <c r="R539" i="38" a="1"/>
  <c r="R539" i="38" s="1"/>
  <c r="H539" i="38" a="1"/>
  <c r="H539" i="38" s="1"/>
  <c r="I539" i="38" a="1"/>
  <c r="I539" i="38" s="1"/>
  <c r="R106" i="38"/>
  <c r="R47" i="38" s="1"/>
  <c r="Q47" i="38"/>
  <c r="N660" i="38" a="1"/>
  <c r="N660" i="38" s="1"/>
  <c r="V660" i="38" a="1"/>
  <c r="V660" i="38" s="1"/>
  <c r="L660" i="38" a="1"/>
  <c r="L660" i="38" s="1"/>
  <c r="M660" i="38" a="1"/>
  <c r="M660" i="38" s="1"/>
  <c r="Q660" i="38" a="1"/>
  <c r="Q660" i="38" s="1"/>
  <c r="U660" i="38" a="1"/>
  <c r="U660" i="38" s="1"/>
  <c r="K660" i="38" a="1"/>
  <c r="K660" i="38" s="1"/>
  <c r="W660" i="38" a="1"/>
  <c r="W660" i="38" s="1"/>
  <c r="T660" i="38" a="1"/>
  <c r="T660" i="38" s="1"/>
  <c r="X660" i="38" a="1"/>
  <c r="X660" i="38" s="1"/>
  <c r="R660" i="38" a="1"/>
  <c r="R660" i="38" s="1"/>
  <c r="O660" i="38" a="1"/>
  <c r="O660" i="38" s="1"/>
  <c r="J660" i="38" a="1"/>
  <c r="J660" i="38" s="1"/>
  <c r="P660" i="38" a="1"/>
  <c r="P660" i="38" s="1"/>
  <c r="S660" i="38" a="1"/>
  <c r="S660" i="38" s="1"/>
  <c r="H660" i="38" a="1"/>
  <c r="H660" i="38" s="1"/>
  <c r="A661" i="38"/>
  <c r="I660" i="38" a="1"/>
  <c r="I660" i="38" s="1"/>
  <c r="R105" i="38"/>
  <c r="R46" i="38" s="1"/>
  <c r="Q46" i="38"/>
  <c r="A485" i="38"/>
  <c r="I484" i="38" a="1"/>
  <c r="I484" i="38" s="1"/>
  <c r="V484" i="38" a="1"/>
  <c r="V484" i="38" s="1"/>
  <c r="M484" i="38" a="1"/>
  <c r="M484" i="38" s="1"/>
  <c r="S484" i="38" a="1"/>
  <c r="S484" i="38" s="1"/>
  <c r="Q484" i="38" a="1"/>
  <c r="Q484" i="38" s="1"/>
  <c r="J484" i="38" a="1"/>
  <c r="J484" i="38" s="1"/>
  <c r="W484" i="38" a="1"/>
  <c r="W484" i="38" s="1"/>
  <c r="H484" i="38" a="1"/>
  <c r="H484" i="38" s="1"/>
  <c r="L484" i="38" a="1"/>
  <c r="L484" i="38" s="1"/>
  <c r="X484" i="38" a="1"/>
  <c r="X484" i="38" s="1"/>
  <c r="R484" i="38" a="1"/>
  <c r="R484" i="38" s="1"/>
  <c r="T484" i="38" a="1"/>
  <c r="T484" i="38" s="1"/>
  <c r="N484" i="38" a="1"/>
  <c r="N484" i="38" s="1"/>
  <c r="U484" i="38" a="1"/>
  <c r="U484" i="38" s="1"/>
  <c r="K484" i="38" a="1"/>
  <c r="K484" i="38" s="1"/>
  <c r="O484" i="38" a="1"/>
  <c r="O484" i="38" s="1"/>
  <c r="P484" i="38" a="1"/>
  <c r="P484" i="38" s="1"/>
  <c r="A579" i="38"/>
  <c r="I578" i="38" a="1"/>
  <c r="I578" i="38" s="1"/>
  <c r="T578" i="38" a="1"/>
  <c r="T578" i="38" s="1"/>
  <c r="V578" i="38" a="1"/>
  <c r="V578" i="38" s="1"/>
  <c r="K578" i="38" a="1"/>
  <c r="K578" i="38" s="1"/>
  <c r="P578" i="38" a="1"/>
  <c r="P578" i="38" s="1"/>
  <c r="O578" i="38" a="1"/>
  <c r="O578" i="38" s="1"/>
  <c r="N578" i="38" a="1"/>
  <c r="N578" i="38" s="1"/>
  <c r="S578" i="38" a="1"/>
  <c r="S578" i="38" s="1"/>
  <c r="W578" i="38" a="1"/>
  <c r="W578" i="38" s="1"/>
  <c r="J578" i="38" a="1"/>
  <c r="J578" i="38" s="1"/>
  <c r="Q578" i="38" a="1"/>
  <c r="Q578" i="38" s="1"/>
  <c r="M578" i="38" a="1"/>
  <c r="M578" i="38" s="1"/>
  <c r="X578" i="38" a="1"/>
  <c r="X578" i="38" s="1"/>
  <c r="R578" i="38" a="1"/>
  <c r="R578" i="38" s="1"/>
  <c r="U578" i="38" a="1"/>
  <c r="U578" i="38" s="1"/>
  <c r="L578" i="38" a="1"/>
  <c r="L578" i="38" s="1"/>
  <c r="H578" i="38" a="1"/>
  <c r="H578" i="38" s="1"/>
  <c r="P188" i="38"/>
  <c r="L187" i="38"/>
  <c r="M188" i="38"/>
  <c r="A515" i="38"/>
  <c r="I514" i="38" a="1"/>
  <c r="I514" i="38" s="1"/>
  <c r="W514" i="38" a="1"/>
  <c r="W514" i="38" s="1"/>
  <c r="X514" i="38" a="1"/>
  <c r="X514" i="38" s="1"/>
  <c r="H514" i="38" a="1"/>
  <c r="H514" i="38" s="1"/>
  <c r="L514" i="38" a="1"/>
  <c r="L514" i="38" s="1"/>
  <c r="O514" i="38" a="1"/>
  <c r="O514" i="38" s="1"/>
  <c r="P514" i="38" a="1"/>
  <c r="P514" i="38" s="1"/>
  <c r="U514" i="38" a="1"/>
  <c r="U514" i="38" s="1"/>
  <c r="M514" i="38" a="1"/>
  <c r="M514" i="38" s="1"/>
  <c r="V514" i="38" a="1"/>
  <c r="V514" i="38" s="1"/>
  <c r="S514" i="38" a="1"/>
  <c r="S514" i="38" s="1"/>
  <c r="N514" i="38" a="1"/>
  <c r="N514" i="38" s="1"/>
  <c r="T514" i="38" a="1"/>
  <c r="T514" i="38" s="1"/>
  <c r="J514" i="38" a="1"/>
  <c r="J514" i="38" s="1"/>
  <c r="R514" i="38" a="1"/>
  <c r="R514" i="38" s="1"/>
  <c r="K514" i="38" a="1"/>
  <c r="K514" i="38" s="1"/>
  <c r="Q514" i="38" a="1"/>
  <c r="Q514" i="38" s="1"/>
  <c r="A299" i="38"/>
  <c r="I298" i="38" a="1"/>
  <c r="I298" i="38" s="1"/>
  <c r="P298" i="38" a="1"/>
  <c r="P298" i="38" s="1"/>
  <c r="L298" i="38" a="1"/>
  <c r="L298" i="38" s="1"/>
  <c r="H298" i="38" a="1"/>
  <c r="H298" i="38" s="1"/>
  <c r="J298" i="38" a="1"/>
  <c r="J298" i="38" s="1"/>
  <c r="O298" i="38" a="1"/>
  <c r="O298" i="38" s="1"/>
  <c r="K298" i="38" a="1"/>
  <c r="K298" i="38" s="1"/>
  <c r="R298" i="38" a="1"/>
  <c r="R298" i="38" s="1"/>
  <c r="M298" i="38" a="1"/>
  <c r="M298" i="38" s="1"/>
  <c r="X298" i="38" a="1"/>
  <c r="X298" i="38" s="1"/>
  <c r="V298" i="38" a="1"/>
  <c r="V298" i="38" s="1"/>
  <c r="N298" i="38" a="1"/>
  <c r="N298" i="38" s="1"/>
  <c r="T298" i="38" a="1"/>
  <c r="T298" i="38" s="1"/>
  <c r="Q298" i="38" a="1"/>
  <c r="Q298" i="38" s="1"/>
  <c r="W298" i="38" a="1"/>
  <c r="W298" i="38" s="1"/>
  <c r="U298" i="38" a="1"/>
  <c r="U298" i="38" s="1"/>
  <c r="S298" i="38" a="1"/>
  <c r="S298" i="38" s="1"/>
  <c r="Q109" i="38"/>
  <c r="P50" i="38"/>
  <c r="A351" i="38"/>
  <c r="I350" i="38" a="1"/>
  <c r="I350" i="38" s="1"/>
  <c r="X350" i="38" a="1"/>
  <c r="X350" i="38" s="1"/>
  <c r="J350" i="38" a="1"/>
  <c r="J350" i="38" s="1"/>
  <c r="T350" i="38" a="1"/>
  <c r="T350" i="38" s="1"/>
  <c r="U350" i="38" a="1"/>
  <c r="U350" i="38" s="1"/>
  <c r="O350" i="38" a="1"/>
  <c r="O350" i="38" s="1"/>
  <c r="K350" i="38" a="1"/>
  <c r="K350" i="38" s="1"/>
  <c r="S350" i="38" a="1"/>
  <c r="S350" i="38" s="1"/>
  <c r="V350" i="38" a="1"/>
  <c r="V350" i="38" s="1"/>
  <c r="R350" i="38" a="1"/>
  <c r="R350" i="38" s="1"/>
  <c r="L350" i="38" a="1"/>
  <c r="L350" i="38" s="1"/>
  <c r="W350" i="38" a="1"/>
  <c r="W350" i="38" s="1"/>
  <c r="N350" i="38" a="1"/>
  <c r="N350" i="38" s="1"/>
  <c r="M350" i="38" a="1"/>
  <c r="M350" i="38" s="1"/>
  <c r="P350" i="38" a="1"/>
  <c r="P350" i="38" s="1"/>
  <c r="Q350" i="38" a="1"/>
  <c r="Q350" i="38" s="1"/>
  <c r="H350" i="38" a="1"/>
  <c r="H350" i="38" s="1"/>
  <c r="A524" i="38"/>
  <c r="I523" i="38" a="1"/>
  <c r="I523" i="38" s="1"/>
  <c r="K523" i="38" a="1"/>
  <c r="K523" i="38" s="1"/>
  <c r="R523" i="38" a="1"/>
  <c r="R523" i="38" s="1"/>
  <c r="T523" i="38" a="1"/>
  <c r="T523" i="38" s="1"/>
  <c r="Q523" i="38" a="1"/>
  <c r="Q523" i="38" s="1"/>
  <c r="L523" i="38" a="1"/>
  <c r="L523" i="38" s="1"/>
  <c r="S523" i="38" a="1"/>
  <c r="S523" i="38" s="1"/>
  <c r="P523" i="38" a="1"/>
  <c r="P523" i="38" s="1"/>
  <c r="H523" i="38" a="1"/>
  <c r="H523" i="38" s="1"/>
  <c r="M523" i="38" a="1"/>
  <c r="M523" i="38" s="1"/>
  <c r="J523" i="38" a="1"/>
  <c r="J523" i="38" s="1"/>
  <c r="W523" i="38" a="1"/>
  <c r="W523" i="38" s="1"/>
  <c r="V523" i="38" a="1"/>
  <c r="V523" i="38" s="1"/>
  <c r="N523" i="38" a="1"/>
  <c r="N523" i="38" s="1"/>
  <c r="U523" i="38" a="1"/>
  <c r="U523" i="38" s="1"/>
  <c r="X523" i="38" a="1"/>
  <c r="X523" i="38" s="1"/>
  <c r="O523" i="38" a="1"/>
  <c r="O523" i="38" s="1"/>
  <c r="A419" i="38"/>
  <c r="I418" i="38" a="1"/>
  <c r="I418" i="38" s="1"/>
  <c r="O418" i="38" a="1"/>
  <c r="O418" i="38" s="1"/>
  <c r="M418" i="38" a="1"/>
  <c r="M418" i="38" s="1"/>
  <c r="Q418" i="38" a="1"/>
  <c r="Q418" i="38" s="1"/>
  <c r="P418" i="38" a="1"/>
  <c r="P418" i="38" s="1"/>
  <c r="X418" i="38" a="1"/>
  <c r="X418" i="38" s="1"/>
  <c r="V418" i="38" a="1"/>
  <c r="V418" i="38" s="1"/>
  <c r="S418" i="38" a="1"/>
  <c r="S418" i="38" s="1"/>
  <c r="W418" i="38" a="1"/>
  <c r="W418" i="38" s="1"/>
  <c r="U418" i="38" a="1"/>
  <c r="U418" i="38" s="1"/>
  <c r="L418" i="38" a="1"/>
  <c r="L418" i="38" s="1"/>
  <c r="K418" i="38" a="1"/>
  <c r="K418" i="38" s="1"/>
  <c r="R418" i="38" a="1"/>
  <c r="R418" i="38" s="1"/>
  <c r="N418" i="38" a="1"/>
  <c r="N418" i="38" s="1"/>
  <c r="J418" i="38" a="1"/>
  <c r="J418" i="38" s="1"/>
  <c r="T418" i="38" a="1"/>
  <c r="T418" i="38" s="1"/>
  <c r="H418" i="38" a="1"/>
  <c r="H418" i="38" s="1"/>
  <c r="A471" i="38"/>
  <c r="I470" i="38" a="1"/>
  <c r="I470" i="38" s="1"/>
  <c r="R470" i="38" a="1"/>
  <c r="R470" i="38" s="1"/>
  <c r="V470" i="38" a="1"/>
  <c r="V470" i="38" s="1"/>
  <c r="W470" i="38" a="1"/>
  <c r="W470" i="38" s="1"/>
  <c r="X470" i="38" a="1"/>
  <c r="X470" i="38" s="1"/>
  <c r="J470" i="38" a="1"/>
  <c r="J470" i="38" s="1"/>
  <c r="P470" i="38" a="1"/>
  <c r="P470" i="38" s="1"/>
  <c r="H470" i="38" a="1"/>
  <c r="H470" i="38" s="1"/>
  <c r="K470" i="38" a="1"/>
  <c r="K470" i="38" s="1"/>
  <c r="L470" i="38" a="1"/>
  <c r="L470" i="38" s="1"/>
  <c r="T470" i="38" a="1"/>
  <c r="T470" i="38" s="1"/>
  <c r="M470" i="38" a="1"/>
  <c r="M470" i="38" s="1"/>
  <c r="Q470" i="38" a="1"/>
  <c r="Q470" i="38" s="1"/>
  <c r="O470" i="38" a="1"/>
  <c r="O470" i="38" s="1"/>
  <c r="S470" i="38" a="1"/>
  <c r="S470" i="38" s="1"/>
  <c r="N470" i="38" a="1"/>
  <c r="N470" i="38" s="1"/>
  <c r="U470" i="38" a="1"/>
  <c r="U470" i="38" s="1"/>
  <c r="A367" i="38"/>
  <c r="I366" i="38" a="1"/>
  <c r="I366" i="38" s="1"/>
  <c r="S366" i="38" a="1"/>
  <c r="S366" i="38" s="1"/>
  <c r="V366" i="38" a="1"/>
  <c r="V366" i="38" s="1"/>
  <c r="P366" i="38" a="1"/>
  <c r="P366" i="38" s="1"/>
  <c r="R366" i="38" a="1"/>
  <c r="R366" i="38" s="1"/>
  <c r="U366" i="38" a="1"/>
  <c r="U366" i="38" s="1"/>
  <c r="J366" i="38" a="1"/>
  <c r="J366" i="38" s="1"/>
  <c r="O366" i="38" a="1"/>
  <c r="O366" i="38" s="1"/>
  <c r="L366" i="38" a="1"/>
  <c r="L366" i="38" s="1"/>
  <c r="X366" i="38" a="1"/>
  <c r="X366" i="38" s="1"/>
  <c r="M366" i="38" a="1"/>
  <c r="M366" i="38" s="1"/>
  <c r="Q366" i="38" a="1"/>
  <c r="Q366" i="38" s="1"/>
  <c r="K366" i="38" a="1"/>
  <c r="K366" i="38" s="1"/>
  <c r="H366" i="38" a="1"/>
  <c r="H366" i="38" s="1"/>
  <c r="T366" i="38" a="1"/>
  <c r="T366" i="38" s="1"/>
  <c r="N366" i="38" a="1"/>
  <c r="N366" i="38" s="1"/>
  <c r="W366" i="38" a="1"/>
  <c r="W366" i="38" s="1"/>
  <c r="A627" i="38"/>
  <c r="I626" i="38" a="1"/>
  <c r="I626" i="38" s="1"/>
  <c r="N626" i="38" a="1"/>
  <c r="N626" i="38" s="1"/>
  <c r="J626" i="38" a="1"/>
  <c r="J626" i="38" s="1"/>
  <c r="V626" i="38" a="1"/>
  <c r="V626" i="38" s="1"/>
  <c r="M626" i="38" a="1"/>
  <c r="M626" i="38" s="1"/>
  <c r="T626" i="38" a="1"/>
  <c r="T626" i="38" s="1"/>
  <c r="O626" i="38" a="1"/>
  <c r="O626" i="38" s="1"/>
  <c r="H626" i="38" a="1"/>
  <c r="H626" i="38" s="1"/>
  <c r="Q626" i="38" a="1"/>
  <c r="Q626" i="38" s="1"/>
  <c r="S626" i="38" a="1"/>
  <c r="S626" i="38" s="1"/>
  <c r="P626" i="38" a="1"/>
  <c r="P626" i="38" s="1"/>
  <c r="W626" i="38" a="1"/>
  <c r="W626" i="38" s="1"/>
  <c r="U626" i="38" a="1"/>
  <c r="U626" i="38" s="1"/>
  <c r="X626" i="38" a="1"/>
  <c r="X626" i="38" s="1"/>
  <c r="R626" i="38" a="1"/>
  <c r="R626" i="38" s="1"/>
  <c r="K626" i="38" a="1"/>
  <c r="K626" i="38" s="1"/>
  <c r="L626" i="38" a="1"/>
  <c r="L626" i="38" s="1"/>
  <c r="A449" i="38"/>
  <c r="I448" i="38" a="1"/>
  <c r="I448" i="38" s="1"/>
  <c r="W448" i="38" a="1"/>
  <c r="W448" i="38" s="1"/>
  <c r="H448" i="38" a="1"/>
  <c r="H448" i="38" s="1"/>
  <c r="R448" i="38" a="1"/>
  <c r="R448" i="38" s="1"/>
  <c r="J448" i="38" a="1"/>
  <c r="J448" i="38" s="1"/>
  <c r="V448" i="38" a="1"/>
  <c r="V448" i="38" s="1"/>
  <c r="S448" i="38" a="1"/>
  <c r="S448" i="38" s="1"/>
  <c r="Q448" i="38" a="1"/>
  <c r="Q448" i="38" s="1"/>
  <c r="K448" i="38" a="1"/>
  <c r="K448" i="38" s="1"/>
  <c r="X448" i="38" a="1"/>
  <c r="X448" i="38" s="1"/>
  <c r="T448" i="38" a="1"/>
  <c r="T448" i="38" s="1"/>
  <c r="U448" i="38" a="1"/>
  <c r="U448" i="38" s="1"/>
  <c r="M448" i="38" a="1"/>
  <c r="M448" i="38" s="1"/>
  <c r="P448" i="38" a="1"/>
  <c r="P448" i="38" s="1"/>
  <c r="L448" i="38" a="1"/>
  <c r="L448" i="38" s="1"/>
  <c r="N448" i="38" a="1"/>
  <c r="N448" i="38" s="1"/>
  <c r="O448" i="38" a="1"/>
  <c r="O448" i="38" s="1"/>
  <c r="A387" i="38"/>
  <c r="I386" i="38" a="1"/>
  <c r="I386" i="38" s="1"/>
  <c r="N386" i="38" a="1"/>
  <c r="N386" i="38" s="1"/>
  <c r="U386" i="38" a="1"/>
  <c r="U386" i="38" s="1"/>
  <c r="R386" i="38" a="1"/>
  <c r="R386" i="38" s="1"/>
  <c r="T386" i="38" a="1"/>
  <c r="T386" i="38" s="1"/>
  <c r="J386" i="38" a="1"/>
  <c r="J386" i="38" s="1"/>
  <c r="K386" i="38" a="1"/>
  <c r="K386" i="38" s="1"/>
  <c r="L386" i="38" a="1"/>
  <c r="L386" i="38" s="1"/>
  <c r="Q386" i="38" a="1"/>
  <c r="Q386" i="38" s="1"/>
  <c r="W386" i="38" a="1"/>
  <c r="W386" i="38" s="1"/>
  <c r="H386" i="38" a="1"/>
  <c r="H386" i="38" s="1"/>
  <c r="O386" i="38" a="1"/>
  <c r="O386" i="38" s="1"/>
  <c r="V386" i="38" a="1"/>
  <c r="V386" i="38" s="1"/>
  <c r="P386" i="38" a="1"/>
  <c r="P386" i="38" s="1"/>
  <c r="X386" i="38" a="1"/>
  <c r="X386" i="38" s="1"/>
  <c r="S386" i="38" a="1"/>
  <c r="S386" i="38" s="1"/>
  <c r="M386" i="38" a="1"/>
  <c r="M386" i="38" s="1"/>
  <c r="A319" i="38"/>
  <c r="I318" i="38" a="1"/>
  <c r="I318" i="38" s="1"/>
  <c r="U318" i="38" a="1"/>
  <c r="U318" i="38" s="1"/>
  <c r="J318" i="38" a="1"/>
  <c r="J318" i="38" s="1"/>
  <c r="W318" i="38" a="1"/>
  <c r="W318" i="38" s="1"/>
  <c r="V318" i="38" a="1"/>
  <c r="V318" i="38" s="1"/>
  <c r="N318" i="38" a="1"/>
  <c r="N318" i="38" s="1"/>
  <c r="R318" i="38" a="1"/>
  <c r="R318" i="38" s="1"/>
  <c r="P318" i="38" a="1"/>
  <c r="P318" i="38" s="1"/>
  <c r="O318" i="38" a="1"/>
  <c r="O318" i="38" s="1"/>
  <c r="T318" i="38" a="1"/>
  <c r="T318" i="38" s="1"/>
  <c r="X318" i="38" a="1"/>
  <c r="X318" i="38" s="1"/>
  <c r="M318" i="38" a="1"/>
  <c r="M318" i="38" s="1"/>
  <c r="K318" i="38" a="1"/>
  <c r="K318" i="38" s="1"/>
  <c r="H318" i="38" a="1"/>
  <c r="H318" i="38" s="1"/>
  <c r="L318" i="38" a="1"/>
  <c r="L318" i="38" s="1"/>
  <c r="S318" i="38" a="1"/>
  <c r="S318" i="38" s="1"/>
  <c r="Q318" i="38" a="1"/>
  <c r="Q318" i="38" s="1"/>
  <c r="A564" i="38" l="1"/>
  <c r="T563" i="38" a="1"/>
  <c r="T563" i="38" s="1"/>
  <c r="J563" i="38" a="1"/>
  <c r="J563" i="38" s="1"/>
  <c r="P563" i="38" a="1"/>
  <c r="P563" i="38" s="1"/>
  <c r="W563" i="38" a="1"/>
  <c r="W563" i="38" s="1"/>
  <c r="Q563" i="38" a="1"/>
  <c r="Q563" i="38" s="1"/>
  <c r="U563" i="38" a="1"/>
  <c r="U563" i="38" s="1"/>
  <c r="M563" i="38" a="1"/>
  <c r="M563" i="38" s="1"/>
  <c r="H563" i="38" a="1"/>
  <c r="H563" i="38" s="1"/>
  <c r="L563" i="38" a="1"/>
  <c r="L563" i="38" s="1"/>
  <c r="X563" i="38" a="1"/>
  <c r="X563" i="38" s="1"/>
  <c r="S563" i="38" a="1"/>
  <c r="S563" i="38" s="1"/>
  <c r="K563" i="38" a="1"/>
  <c r="K563" i="38" s="1"/>
  <c r="R563" i="38" a="1"/>
  <c r="R563" i="38" s="1"/>
  <c r="O563" i="38" a="1"/>
  <c r="O563" i="38" s="1"/>
  <c r="V563" i="38" a="1"/>
  <c r="V563" i="38" s="1"/>
  <c r="N563" i="38" a="1"/>
  <c r="N563" i="38" s="1"/>
  <c r="I563" i="38" a="1"/>
  <c r="I563" i="38" s="1"/>
  <c r="R110" i="38"/>
  <c r="R51" i="38" s="1"/>
  <c r="Q51" i="38"/>
  <c r="A541" i="38"/>
  <c r="X540" i="38" a="1"/>
  <c r="X540" i="38" s="1"/>
  <c r="N540" i="38" a="1"/>
  <c r="N540" i="38" s="1"/>
  <c r="J540" i="38" a="1"/>
  <c r="J540" i="38" s="1"/>
  <c r="P540" i="38" a="1"/>
  <c r="P540" i="38" s="1"/>
  <c r="K540" i="38" a="1"/>
  <c r="K540" i="38" s="1"/>
  <c r="O540" i="38" a="1"/>
  <c r="O540" i="38" s="1"/>
  <c r="L540" i="38" a="1"/>
  <c r="L540" i="38" s="1"/>
  <c r="S540" i="38" a="1"/>
  <c r="S540" i="38" s="1"/>
  <c r="M540" i="38" a="1"/>
  <c r="M540" i="38" s="1"/>
  <c r="V540" i="38" a="1"/>
  <c r="V540" i="38" s="1"/>
  <c r="W540" i="38" a="1"/>
  <c r="W540" i="38" s="1"/>
  <c r="U540" i="38" a="1"/>
  <c r="U540" i="38" s="1"/>
  <c r="T540" i="38" a="1"/>
  <c r="T540" i="38" s="1"/>
  <c r="R540" i="38" a="1"/>
  <c r="R540" i="38" s="1"/>
  <c r="I540" i="38" a="1"/>
  <c r="I540" i="38" s="1"/>
  <c r="Q540" i="38" a="1"/>
  <c r="Q540" i="38" s="1"/>
  <c r="H540" i="38" a="1"/>
  <c r="H540" i="38" s="1"/>
  <c r="K661" i="38" a="1"/>
  <c r="K661" i="38" s="1"/>
  <c r="J661" i="38" a="1"/>
  <c r="J661" i="38" s="1"/>
  <c r="Q661" i="38" a="1"/>
  <c r="Q661" i="38" s="1"/>
  <c r="S661" i="38" a="1"/>
  <c r="S661" i="38" s="1"/>
  <c r="X661" i="38" a="1"/>
  <c r="X661" i="38" s="1"/>
  <c r="W661" i="38" a="1"/>
  <c r="W661" i="38" s="1"/>
  <c r="N661" i="38" a="1"/>
  <c r="N661" i="38" s="1"/>
  <c r="H661" i="38" a="1"/>
  <c r="H661" i="38" s="1"/>
  <c r="T661" i="38" a="1"/>
  <c r="T661" i="38" s="1"/>
  <c r="M661" i="38" a="1"/>
  <c r="M661" i="38" s="1"/>
  <c r="L661" i="38" a="1"/>
  <c r="L661" i="38" s="1"/>
  <c r="P661" i="38" a="1"/>
  <c r="P661" i="38" s="1"/>
  <c r="U661" i="38" a="1"/>
  <c r="U661" i="38" s="1"/>
  <c r="O661" i="38" a="1"/>
  <c r="O661" i="38" s="1"/>
  <c r="A662" i="38"/>
  <c r="R661" i="38" a="1"/>
  <c r="R661" i="38" s="1"/>
  <c r="I661" i="38" a="1"/>
  <c r="I661" i="38" s="1"/>
  <c r="V661" i="38" a="1"/>
  <c r="V661" i="38" s="1"/>
  <c r="A486" i="38"/>
  <c r="I485" i="38" a="1"/>
  <c r="I485" i="38" s="1"/>
  <c r="L485" i="38" a="1"/>
  <c r="L485" i="38" s="1"/>
  <c r="H485" i="38" a="1"/>
  <c r="H485" i="38" s="1"/>
  <c r="X485" i="38" a="1"/>
  <c r="X485" i="38" s="1"/>
  <c r="N485" i="38" a="1"/>
  <c r="N485" i="38" s="1"/>
  <c r="V485" i="38" a="1"/>
  <c r="V485" i="38" s="1"/>
  <c r="T485" i="38" a="1"/>
  <c r="T485" i="38" s="1"/>
  <c r="O485" i="38" a="1"/>
  <c r="O485" i="38" s="1"/>
  <c r="J485" i="38" a="1"/>
  <c r="J485" i="38" s="1"/>
  <c r="W485" i="38" a="1"/>
  <c r="W485" i="38" s="1"/>
  <c r="P485" i="38" a="1"/>
  <c r="P485" i="38" s="1"/>
  <c r="U485" i="38" a="1"/>
  <c r="U485" i="38" s="1"/>
  <c r="R485" i="38" a="1"/>
  <c r="R485" i="38" s="1"/>
  <c r="S485" i="38" a="1"/>
  <c r="S485" i="38" s="1"/>
  <c r="Q485" i="38" a="1"/>
  <c r="Q485" i="38" s="1"/>
  <c r="M485" i="38" a="1"/>
  <c r="M485" i="38" s="1"/>
  <c r="K485" i="38" a="1"/>
  <c r="K485" i="38" s="1"/>
  <c r="A320" i="38"/>
  <c r="I319" i="38" a="1"/>
  <c r="I319" i="38" s="1"/>
  <c r="L319" i="38" a="1"/>
  <c r="L319" i="38" s="1"/>
  <c r="N319" i="38" a="1"/>
  <c r="N319" i="38" s="1"/>
  <c r="O319" i="38" a="1"/>
  <c r="O319" i="38" s="1"/>
  <c r="T319" i="38" a="1"/>
  <c r="T319" i="38" s="1"/>
  <c r="V319" i="38" a="1"/>
  <c r="V319" i="38" s="1"/>
  <c r="J319" i="38" a="1"/>
  <c r="J319" i="38" s="1"/>
  <c r="H319" i="38" a="1"/>
  <c r="H319" i="38" s="1"/>
  <c r="S319" i="38" a="1"/>
  <c r="S319" i="38" s="1"/>
  <c r="Q319" i="38" a="1"/>
  <c r="Q319" i="38" s="1"/>
  <c r="M319" i="38" a="1"/>
  <c r="M319" i="38" s="1"/>
  <c r="K319" i="38" a="1"/>
  <c r="K319" i="38" s="1"/>
  <c r="X319" i="38" a="1"/>
  <c r="X319" i="38" s="1"/>
  <c r="W319" i="38" a="1"/>
  <c r="W319" i="38" s="1"/>
  <c r="U319" i="38" a="1"/>
  <c r="U319" i="38" s="1"/>
  <c r="R319" i="38" a="1"/>
  <c r="R319" i="38" s="1"/>
  <c r="P319" i="38" a="1"/>
  <c r="P319" i="38" s="1"/>
  <c r="A388" i="38"/>
  <c r="I387" i="38" a="1"/>
  <c r="I387" i="38" s="1"/>
  <c r="P387" i="38" a="1"/>
  <c r="P387" i="38" s="1"/>
  <c r="S387" i="38" a="1"/>
  <c r="S387" i="38" s="1"/>
  <c r="O387" i="38" a="1"/>
  <c r="O387" i="38" s="1"/>
  <c r="M387" i="38" a="1"/>
  <c r="M387" i="38" s="1"/>
  <c r="H387" i="38" a="1"/>
  <c r="H387" i="38" s="1"/>
  <c r="L387" i="38" a="1"/>
  <c r="L387" i="38" s="1"/>
  <c r="R387" i="38" a="1"/>
  <c r="R387" i="38" s="1"/>
  <c r="K387" i="38" a="1"/>
  <c r="K387" i="38" s="1"/>
  <c r="J387" i="38" a="1"/>
  <c r="J387" i="38" s="1"/>
  <c r="X387" i="38" a="1"/>
  <c r="X387" i="38" s="1"/>
  <c r="T387" i="38" a="1"/>
  <c r="T387" i="38" s="1"/>
  <c r="W387" i="38" a="1"/>
  <c r="W387" i="38" s="1"/>
  <c r="U387" i="38" a="1"/>
  <c r="U387" i="38" s="1"/>
  <c r="Q387" i="38" a="1"/>
  <c r="Q387" i="38" s="1"/>
  <c r="V387" i="38" a="1"/>
  <c r="V387" i="38" s="1"/>
  <c r="N387" i="38" a="1"/>
  <c r="N387" i="38" s="1"/>
  <c r="R109" i="38"/>
  <c r="R50" i="38" s="1"/>
  <c r="Q50" i="38"/>
  <c r="A300" i="38"/>
  <c r="I299" i="38" a="1"/>
  <c r="I299" i="38" s="1"/>
  <c r="S299" i="38" a="1"/>
  <c r="S299" i="38" s="1"/>
  <c r="K299" i="38" a="1"/>
  <c r="K299" i="38" s="1"/>
  <c r="M299" i="38" a="1"/>
  <c r="M299" i="38" s="1"/>
  <c r="Q299" i="38" a="1"/>
  <c r="Q299" i="38" s="1"/>
  <c r="R299" i="38" a="1"/>
  <c r="R299" i="38" s="1"/>
  <c r="X299" i="38" a="1"/>
  <c r="X299" i="38" s="1"/>
  <c r="H299" i="38" a="1"/>
  <c r="H299" i="38" s="1"/>
  <c r="U299" i="38" a="1"/>
  <c r="U299" i="38" s="1"/>
  <c r="N299" i="38" a="1"/>
  <c r="N299" i="38" s="1"/>
  <c r="W299" i="38" a="1"/>
  <c r="W299" i="38" s="1"/>
  <c r="V299" i="38" a="1"/>
  <c r="V299" i="38" s="1"/>
  <c r="L299" i="38" a="1"/>
  <c r="L299" i="38" s="1"/>
  <c r="J299" i="38" a="1"/>
  <c r="J299" i="38" s="1"/>
  <c r="O299" i="38" a="1"/>
  <c r="O299" i="38" s="1"/>
  <c r="T299" i="38" a="1"/>
  <c r="T299" i="38" s="1"/>
  <c r="P299" i="38" a="1"/>
  <c r="P299" i="38" s="1"/>
  <c r="A450" i="38"/>
  <c r="I449" i="38" a="1"/>
  <c r="I449" i="38" s="1"/>
  <c r="Q449" i="38" a="1"/>
  <c r="Q449" i="38" s="1"/>
  <c r="R449" i="38" a="1"/>
  <c r="R449" i="38" s="1"/>
  <c r="V449" i="38" a="1"/>
  <c r="V449" i="38" s="1"/>
  <c r="X449" i="38" a="1"/>
  <c r="X449" i="38" s="1"/>
  <c r="N449" i="38" a="1"/>
  <c r="N449" i="38" s="1"/>
  <c r="J449" i="38" a="1"/>
  <c r="J449" i="38" s="1"/>
  <c r="P449" i="38" a="1"/>
  <c r="P449" i="38" s="1"/>
  <c r="S449" i="38" a="1"/>
  <c r="S449" i="38" s="1"/>
  <c r="U449" i="38" a="1"/>
  <c r="U449" i="38" s="1"/>
  <c r="K449" i="38" a="1"/>
  <c r="K449" i="38" s="1"/>
  <c r="O449" i="38" a="1"/>
  <c r="O449" i="38" s="1"/>
  <c r="H449" i="38" a="1"/>
  <c r="H449" i="38" s="1"/>
  <c r="T449" i="38" a="1"/>
  <c r="T449" i="38" s="1"/>
  <c r="M449" i="38" a="1"/>
  <c r="M449" i="38" s="1"/>
  <c r="L449" i="38" a="1"/>
  <c r="L449" i="38" s="1"/>
  <c r="W449" i="38" a="1"/>
  <c r="W449" i="38" s="1"/>
  <c r="A420" i="38"/>
  <c r="I419" i="38" a="1"/>
  <c r="I419" i="38" s="1"/>
  <c r="K419" i="38" a="1"/>
  <c r="K419" i="38" s="1"/>
  <c r="V419" i="38" a="1"/>
  <c r="V419" i="38" s="1"/>
  <c r="L419" i="38" a="1"/>
  <c r="L419" i="38" s="1"/>
  <c r="M419" i="38" a="1"/>
  <c r="M419" i="38" s="1"/>
  <c r="J419" i="38" a="1"/>
  <c r="J419" i="38" s="1"/>
  <c r="Q419" i="38" a="1"/>
  <c r="Q419" i="38" s="1"/>
  <c r="X419" i="38" a="1"/>
  <c r="X419" i="38" s="1"/>
  <c r="P419" i="38" a="1"/>
  <c r="P419" i="38" s="1"/>
  <c r="H419" i="38" a="1"/>
  <c r="H419" i="38" s="1"/>
  <c r="S419" i="38" a="1"/>
  <c r="S419" i="38" s="1"/>
  <c r="R419" i="38" a="1"/>
  <c r="R419" i="38" s="1"/>
  <c r="W419" i="38" a="1"/>
  <c r="W419" i="38" s="1"/>
  <c r="O419" i="38" a="1"/>
  <c r="O419" i="38" s="1"/>
  <c r="T419" i="38" a="1"/>
  <c r="T419" i="38" s="1"/>
  <c r="N419" i="38" a="1"/>
  <c r="N419" i="38" s="1"/>
  <c r="U419" i="38" a="1"/>
  <c r="U419" i="38" s="1"/>
  <c r="A352" i="38"/>
  <c r="I351" i="38" a="1"/>
  <c r="I351" i="38" s="1"/>
  <c r="M351" i="38" a="1"/>
  <c r="M351" i="38" s="1"/>
  <c r="Q351" i="38" a="1"/>
  <c r="Q351" i="38" s="1"/>
  <c r="V351" i="38" a="1"/>
  <c r="V351" i="38" s="1"/>
  <c r="N351" i="38" a="1"/>
  <c r="N351" i="38" s="1"/>
  <c r="K351" i="38" a="1"/>
  <c r="K351" i="38" s="1"/>
  <c r="O351" i="38" a="1"/>
  <c r="O351" i="38" s="1"/>
  <c r="S351" i="38" a="1"/>
  <c r="S351" i="38" s="1"/>
  <c r="X351" i="38" a="1"/>
  <c r="X351" i="38" s="1"/>
  <c r="W351" i="38" a="1"/>
  <c r="W351" i="38" s="1"/>
  <c r="R351" i="38" a="1"/>
  <c r="R351" i="38" s="1"/>
  <c r="L351" i="38" a="1"/>
  <c r="L351" i="38" s="1"/>
  <c r="U351" i="38" a="1"/>
  <c r="U351" i="38" s="1"/>
  <c r="J351" i="38" a="1"/>
  <c r="J351" i="38" s="1"/>
  <c r="H351" i="38" a="1"/>
  <c r="H351" i="38" s="1"/>
  <c r="T351" i="38" a="1"/>
  <c r="T351" i="38" s="1"/>
  <c r="P351" i="38" a="1"/>
  <c r="P351" i="38" s="1"/>
  <c r="A628" i="38"/>
  <c r="I627" i="38" a="1"/>
  <c r="I627" i="38" s="1"/>
  <c r="Q627" i="38" a="1"/>
  <c r="Q627" i="38" s="1"/>
  <c r="V627" i="38" a="1"/>
  <c r="V627" i="38" s="1"/>
  <c r="T627" i="38" a="1"/>
  <c r="T627" i="38" s="1"/>
  <c r="R627" i="38" a="1"/>
  <c r="R627" i="38" s="1"/>
  <c r="U627" i="38" a="1"/>
  <c r="U627" i="38" s="1"/>
  <c r="L627" i="38" a="1"/>
  <c r="L627" i="38" s="1"/>
  <c r="H627" i="38" a="1"/>
  <c r="H627" i="38" s="1"/>
  <c r="W627" i="38" a="1"/>
  <c r="W627" i="38" s="1"/>
  <c r="J627" i="38" a="1"/>
  <c r="J627" i="38" s="1"/>
  <c r="P627" i="38" a="1"/>
  <c r="P627" i="38" s="1"/>
  <c r="N627" i="38" a="1"/>
  <c r="N627" i="38" s="1"/>
  <c r="M627" i="38" a="1"/>
  <c r="M627" i="38" s="1"/>
  <c r="S627" i="38" a="1"/>
  <c r="S627" i="38" s="1"/>
  <c r="O627" i="38" a="1"/>
  <c r="O627" i="38" s="1"/>
  <c r="X627" i="38" a="1"/>
  <c r="X627" i="38" s="1"/>
  <c r="K627" i="38" a="1"/>
  <c r="K627" i="38" s="1"/>
  <c r="A472" i="38"/>
  <c r="I471" i="38" a="1"/>
  <c r="I471" i="38" s="1"/>
  <c r="Q471" i="38" a="1"/>
  <c r="Q471" i="38" s="1"/>
  <c r="P471" i="38" a="1"/>
  <c r="P471" i="38" s="1"/>
  <c r="X471" i="38" a="1"/>
  <c r="X471" i="38" s="1"/>
  <c r="S471" i="38" a="1"/>
  <c r="S471" i="38" s="1"/>
  <c r="W471" i="38" a="1"/>
  <c r="W471" i="38" s="1"/>
  <c r="O471" i="38" a="1"/>
  <c r="O471" i="38" s="1"/>
  <c r="R471" i="38" a="1"/>
  <c r="R471" i="38" s="1"/>
  <c r="H471" i="38" a="1"/>
  <c r="H471" i="38" s="1"/>
  <c r="K471" i="38" a="1"/>
  <c r="K471" i="38" s="1"/>
  <c r="M471" i="38" a="1"/>
  <c r="M471" i="38" s="1"/>
  <c r="N471" i="38" a="1"/>
  <c r="N471" i="38" s="1"/>
  <c r="J471" i="38" a="1"/>
  <c r="J471" i="38" s="1"/>
  <c r="V471" i="38" a="1"/>
  <c r="V471" i="38" s="1"/>
  <c r="U471" i="38" a="1"/>
  <c r="U471" i="38" s="1"/>
  <c r="T471" i="38" a="1"/>
  <c r="T471" i="38" s="1"/>
  <c r="L471" i="38" a="1"/>
  <c r="L471" i="38" s="1"/>
  <c r="N188" i="38"/>
  <c r="M187" i="38"/>
  <c r="A525" i="38"/>
  <c r="I524" i="38" a="1"/>
  <c r="I524" i="38" s="1"/>
  <c r="K524" i="38" a="1"/>
  <c r="K524" i="38" s="1"/>
  <c r="X524" i="38" a="1"/>
  <c r="X524" i="38" s="1"/>
  <c r="L524" i="38" a="1"/>
  <c r="L524" i="38" s="1"/>
  <c r="S524" i="38" a="1"/>
  <c r="S524" i="38" s="1"/>
  <c r="N524" i="38" a="1"/>
  <c r="N524" i="38" s="1"/>
  <c r="W524" i="38" a="1"/>
  <c r="W524" i="38" s="1"/>
  <c r="M524" i="38" a="1"/>
  <c r="M524" i="38" s="1"/>
  <c r="J524" i="38" a="1"/>
  <c r="J524" i="38" s="1"/>
  <c r="R524" i="38" a="1"/>
  <c r="R524" i="38" s="1"/>
  <c r="H524" i="38" a="1"/>
  <c r="H524" i="38" s="1"/>
  <c r="Q524" i="38" a="1"/>
  <c r="Q524" i="38" s="1"/>
  <c r="U524" i="38" a="1"/>
  <c r="U524" i="38" s="1"/>
  <c r="P524" i="38" a="1"/>
  <c r="P524" i="38" s="1"/>
  <c r="O524" i="38" a="1"/>
  <c r="O524" i="38" s="1"/>
  <c r="T524" i="38" a="1"/>
  <c r="T524" i="38" s="1"/>
  <c r="V524" i="38" a="1"/>
  <c r="V524" i="38" s="1"/>
  <c r="P187" i="38"/>
  <c r="Q188" i="38"/>
  <c r="A516" i="38"/>
  <c r="I515" i="38" a="1"/>
  <c r="I515" i="38" s="1"/>
  <c r="S515" i="38" a="1"/>
  <c r="S515" i="38" s="1"/>
  <c r="P515" i="38" a="1"/>
  <c r="P515" i="38" s="1"/>
  <c r="L515" i="38" a="1"/>
  <c r="L515" i="38" s="1"/>
  <c r="N515" i="38" a="1"/>
  <c r="N515" i="38" s="1"/>
  <c r="U515" i="38" a="1"/>
  <c r="U515" i="38" s="1"/>
  <c r="K515" i="38" a="1"/>
  <c r="K515" i="38" s="1"/>
  <c r="Q515" i="38" a="1"/>
  <c r="Q515" i="38" s="1"/>
  <c r="R515" i="38" a="1"/>
  <c r="R515" i="38" s="1"/>
  <c r="W515" i="38" a="1"/>
  <c r="W515" i="38" s="1"/>
  <c r="X515" i="38" a="1"/>
  <c r="X515" i="38" s="1"/>
  <c r="H515" i="38" a="1"/>
  <c r="H515" i="38" s="1"/>
  <c r="J515" i="38" a="1"/>
  <c r="J515" i="38" s="1"/>
  <c r="V515" i="38" a="1"/>
  <c r="V515" i="38" s="1"/>
  <c r="T515" i="38" a="1"/>
  <c r="T515" i="38" s="1"/>
  <c r="O515" i="38" a="1"/>
  <c r="O515" i="38" s="1"/>
  <c r="M515" i="38" a="1"/>
  <c r="M515" i="38" s="1"/>
  <c r="A368" i="38"/>
  <c r="I367" i="38" a="1"/>
  <c r="I367" i="38" s="1"/>
  <c r="X367" i="38" a="1"/>
  <c r="X367" i="38" s="1"/>
  <c r="L367" i="38" a="1"/>
  <c r="L367" i="38" s="1"/>
  <c r="V367" i="38" a="1"/>
  <c r="V367" i="38" s="1"/>
  <c r="O367" i="38" a="1"/>
  <c r="O367" i="38" s="1"/>
  <c r="M367" i="38" a="1"/>
  <c r="M367" i="38" s="1"/>
  <c r="S367" i="38" a="1"/>
  <c r="S367" i="38" s="1"/>
  <c r="N367" i="38" a="1"/>
  <c r="N367" i="38" s="1"/>
  <c r="R367" i="38" a="1"/>
  <c r="R367" i="38" s="1"/>
  <c r="K367" i="38" a="1"/>
  <c r="K367" i="38" s="1"/>
  <c r="T367" i="38" a="1"/>
  <c r="T367" i="38" s="1"/>
  <c r="Q367" i="38" a="1"/>
  <c r="Q367" i="38" s="1"/>
  <c r="H367" i="38" a="1"/>
  <c r="H367" i="38" s="1"/>
  <c r="J367" i="38" a="1"/>
  <c r="J367" i="38" s="1"/>
  <c r="W367" i="38" a="1"/>
  <c r="W367" i="38" s="1"/>
  <c r="U367" i="38" a="1"/>
  <c r="U367" i="38" s="1"/>
  <c r="P367" i="38" a="1"/>
  <c r="P367" i="38" s="1"/>
  <c r="A580" i="38"/>
  <c r="I579" i="38" a="1"/>
  <c r="I579" i="38" s="1"/>
  <c r="U579" i="38" a="1"/>
  <c r="U579" i="38" s="1"/>
  <c r="W579" i="38" a="1"/>
  <c r="W579" i="38" s="1"/>
  <c r="N579" i="38" a="1"/>
  <c r="N579" i="38" s="1"/>
  <c r="V579" i="38" a="1"/>
  <c r="V579" i="38" s="1"/>
  <c r="X579" i="38" a="1"/>
  <c r="X579" i="38" s="1"/>
  <c r="O579" i="38" a="1"/>
  <c r="O579" i="38" s="1"/>
  <c r="K579" i="38" a="1"/>
  <c r="K579" i="38" s="1"/>
  <c r="H579" i="38" a="1"/>
  <c r="H579" i="38" s="1"/>
  <c r="R579" i="38" a="1"/>
  <c r="R579" i="38" s="1"/>
  <c r="P579" i="38" a="1"/>
  <c r="P579" i="38" s="1"/>
  <c r="S579" i="38" a="1"/>
  <c r="S579" i="38" s="1"/>
  <c r="J579" i="38" a="1"/>
  <c r="J579" i="38" s="1"/>
  <c r="L579" i="38" a="1"/>
  <c r="L579" i="38" s="1"/>
  <c r="Q579" i="38" a="1"/>
  <c r="Q579" i="38" s="1"/>
  <c r="T579" i="38" a="1"/>
  <c r="T579" i="38" s="1"/>
  <c r="M579" i="38" a="1"/>
  <c r="M579" i="38" s="1"/>
  <c r="A565" i="38" l="1"/>
  <c r="Q564" i="38" a="1"/>
  <c r="Q564" i="38" s="1"/>
  <c r="U564" i="38" a="1"/>
  <c r="U564" i="38" s="1"/>
  <c r="T564" i="38" a="1"/>
  <c r="T564" i="38" s="1"/>
  <c r="R564" i="38" a="1"/>
  <c r="R564" i="38" s="1"/>
  <c r="M564" i="38" a="1"/>
  <c r="M564" i="38" s="1"/>
  <c r="P564" i="38" a="1"/>
  <c r="P564" i="38" s="1"/>
  <c r="K564" i="38" a="1"/>
  <c r="K564" i="38" s="1"/>
  <c r="J564" i="38" a="1"/>
  <c r="J564" i="38" s="1"/>
  <c r="X564" i="38" a="1"/>
  <c r="X564" i="38" s="1"/>
  <c r="H564" i="38" a="1"/>
  <c r="H564" i="38" s="1"/>
  <c r="S564" i="38" a="1"/>
  <c r="S564" i="38" s="1"/>
  <c r="W564" i="38" a="1"/>
  <c r="W564" i="38" s="1"/>
  <c r="L564" i="38" a="1"/>
  <c r="L564" i="38" s="1"/>
  <c r="V564" i="38" a="1"/>
  <c r="V564" i="38" s="1"/>
  <c r="N564" i="38" a="1"/>
  <c r="N564" i="38" s="1"/>
  <c r="O564" i="38" a="1"/>
  <c r="O564" i="38" s="1"/>
  <c r="I564" i="38" a="1"/>
  <c r="I564" i="38" s="1"/>
  <c r="A542" i="38"/>
  <c r="I541" i="38" a="1"/>
  <c r="I541" i="38" s="1"/>
  <c r="R541" i="38" a="1"/>
  <c r="R541" i="38" s="1"/>
  <c r="M541" i="38" a="1"/>
  <c r="M541" i="38" s="1"/>
  <c r="S541" i="38" a="1"/>
  <c r="S541" i="38" s="1"/>
  <c r="U541" i="38" a="1"/>
  <c r="U541" i="38" s="1"/>
  <c r="X541" i="38" a="1"/>
  <c r="X541" i="38" s="1"/>
  <c r="N541" i="38" a="1"/>
  <c r="N541" i="38" s="1"/>
  <c r="O541" i="38" a="1"/>
  <c r="O541" i="38" s="1"/>
  <c r="H541" i="38" a="1"/>
  <c r="H541" i="38" s="1"/>
  <c r="J541" i="38" a="1"/>
  <c r="J541" i="38" s="1"/>
  <c r="L541" i="38" a="1"/>
  <c r="L541" i="38" s="1"/>
  <c r="P541" i="38" a="1"/>
  <c r="P541" i="38" s="1"/>
  <c r="T541" i="38" a="1"/>
  <c r="T541" i="38" s="1"/>
  <c r="V541" i="38" a="1"/>
  <c r="V541" i="38" s="1"/>
  <c r="W541" i="38" a="1"/>
  <c r="W541" i="38" s="1"/>
  <c r="K541" i="38" a="1"/>
  <c r="K541" i="38" s="1"/>
  <c r="Q541" i="38" a="1"/>
  <c r="Q541" i="38" s="1"/>
  <c r="K662" i="38" a="1"/>
  <c r="K662" i="38" s="1"/>
  <c r="V662" i="38" a="1"/>
  <c r="V662" i="38" s="1"/>
  <c r="X662" i="38" a="1"/>
  <c r="X662" i="38" s="1"/>
  <c r="L662" i="38" a="1"/>
  <c r="L662" i="38" s="1"/>
  <c r="S662" i="38" a="1"/>
  <c r="S662" i="38" s="1"/>
  <c r="J662" i="38" a="1"/>
  <c r="J662" i="38" s="1"/>
  <c r="U662" i="38" a="1"/>
  <c r="U662" i="38" s="1"/>
  <c r="Q662" i="38" a="1"/>
  <c r="Q662" i="38" s="1"/>
  <c r="A663" i="38"/>
  <c r="W662" i="38" a="1"/>
  <c r="W662" i="38" s="1"/>
  <c r="I662" i="38" a="1"/>
  <c r="I662" i="38" s="1"/>
  <c r="P662" i="38" a="1"/>
  <c r="P662" i="38" s="1"/>
  <c r="O662" i="38" a="1"/>
  <c r="O662" i="38" s="1"/>
  <c r="R662" i="38" a="1"/>
  <c r="R662" i="38" s="1"/>
  <c r="N662" i="38" a="1"/>
  <c r="N662" i="38" s="1"/>
  <c r="H662" i="38" a="1"/>
  <c r="H662" i="38" s="1"/>
  <c r="T662" i="38" a="1"/>
  <c r="T662" i="38" s="1"/>
  <c r="M662" i="38" a="1"/>
  <c r="M662" i="38" s="1"/>
  <c r="A487" i="38"/>
  <c r="I486" i="38" a="1"/>
  <c r="I486" i="38" s="1"/>
  <c r="S486" i="38" a="1"/>
  <c r="S486" i="38" s="1"/>
  <c r="X486" i="38" a="1"/>
  <c r="X486" i="38" s="1"/>
  <c r="K486" i="38" a="1"/>
  <c r="K486" i="38" s="1"/>
  <c r="M486" i="38" a="1"/>
  <c r="M486" i="38" s="1"/>
  <c r="L486" i="38" a="1"/>
  <c r="L486" i="38" s="1"/>
  <c r="N486" i="38" a="1"/>
  <c r="N486" i="38" s="1"/>
  <c r="T486" i="38" a="1"/>
  <c r="T486" i="38" s="1"/>
  <c r="W486" i="38" a="1"/>
  <c r="W486" i="38" s="1"/>
  <c r="H486" i="38" a="1"/>
  <c r="H486" i="38" s="1"/>
  <c r="J486" i="38" a="1"/>
  <c r="J486" i="38" s="1"/>
  <c r="V486" i="38" a="1"/>
  <c r="V486" i="38" s="1"/>
  <c r="P486" i="38" a="1"/>
  <c r="P486" i="38" s="1"/>
  <c r="R486" i="38" a="1"/>
  <c r="R486" i="38" s="1"/>
  <c r="U486" i="38" a="1"/>
  <c r="U486" i="38" s="1"/>
  <c r="O486" i="38" a="1"/>
  <c r="O486" i="38" s="1"/>
  <c r="Q486" i="38" a="1"/>
  <c r="Q486" i="38" s="1"/>
  <c r="I420" i="38" a="1"/>
  <c r="I420" i="38" s="1"/>
  <c r="A421" i="38"/>
  <c r="U420" i="38" a="1"/>
  <c r="U420" i="38" s="1"/>
  <c r="N420" i="38" a="1"/>
  <c r="N420" i="38" s="1"/>
  <c r="V420" i="38" a="1"/>
  <c r="V420" i="38" s="1"/>
  <c r="L420" i="38" a="1"/>
  <c r="L420" i="38" s="1"/>
  <c r="O420" i="38" a="1"/>
  <c r="O420" i="38" s="1"/>
  <c r="X420" i="38" a="1"/>
  <c r="X420" i="38" s="1"/>
  <c r="W420" i="38" a="1"/>
  <c r="W420" i="38" s="1"/>
  <c r="R420" i="38" a="1"/>
  <c r="R420" i="38" s="1"/>
  <c r="K420" i="38" a="1"/>
  <c r="K420" i="38" s="1"/>
  <c r="Q420" i="38" a="1"/>
  <c r="Q420" i="38" s="1"/>
  <c r="T420" i="38" a="1"/>
  <c r="T420" i="38" s="1"/>
  <c r="H420" i="38" a="1"/>
  <c r="H420" i="38" s="1"/>
  <c r="S420" i="38" a="1"/>
  <c r="S420" i="38" s="1"/>
  <c r="M420" i="38" a="1"/>
  <c r="M420" i="38" s="1"/>
  <c r="P420" i="38" a="1"/>
  <c r="P420" i="38" s="1"/>
  <c r="J420" i="38" a="1"/>
  <c r="J420" i="38" s="1"/>
  <c r="A389" i="38"/>
  <c r="I388" i="38" a="1"/>
  <c r="I388" i="38" s="1"/>
  <c r="X388" i="38" a="1"/>
  <c r="X388" i="38" s="1"/>
  <c r="R388" i="38" a="1"/>
  <c r="R388" i="38" s="1"/>
  <c r="T388" i="38" a="1"/>
  <c r="T388" i="38" s="1"/>
  <c r="H388" i="38" a="1"/>
  <c r="H388" i="38" s="1"/>
  <c r="P388" i="38" a="1"/>
  <c r="P388" i="38" s="1"/>
  <c r="Q388" i="38" a="1"/>
  <c r="Q388" i="38" s="1"/>
  <c r="W388" i="38" a="1"/>
  <c r="W388" i="38" s="1"/>
  <c r="M388" i="38" a="1"/>
  <c r="M388" i="38" s="1"/>
  <c r="O388" i="38" a="1"/>
  <c r="O388" i="38" s="1"/>
  <c r="K388" i="38" a="1"/>
  <c r="K388" i="38" s="1"/>
  <c r="L388" i="38" a="1"/>
  <c r="L388" i="38" s="1"/>
  <c r="J388" i="38" a="1"/>
  <c r="J388" i="38" s="1"/>
  <c r="V388" i="38" a="1"/>
  <c r="V388" i="38" s="1"/>
  <c r="N388" i="38" a="1"/>
  <c r="N388" i="38" s="1"/>
  <c r="S388" i="38" a="1"/>
  <c r="S388" i="38" s="1"/>
  <c r="U388" i="38" a="1"/>
  <c r="U388" i="38" s="1"/>
  <c r="N187" i="38"/>
  <c r="O188" i="38"/>
  <c r="O187" i="38" s="1"/>
  <c r="A526" i="38"/>
  <c r="I525" i="38" a="1"/>
  <c r="I525" i="38" s="1"/>
  <c r="V525" i="38" a="1"/>
  <c r="V525" i="38" s="1"/>
  <c r="Q525" i="38" a="1"/>
  <c r="Q525" i="38" s="1"/>
  <c r="L525" i="38" a="1"/>
  <c r="L525" i="38" s="1"/>
  <c r="K525" i="38" a="1"/>
  <c r="K525" i="38" s="1"/>
  <c r="W525" i="38" a="1"/>
  <c r="W525" i="38" s="1"/>
  <c r="U525" i="38" a="1"/>
  <c r="U525" i="38" s="1"/>
  <c r="M525" i="38" a="1"/>
  <c r="M525" i="38" s="1"/>
  <c r="J525" i="38" a="1"/>
  <c r="J525" i="38" s="1"/>
  <c r="R525" i="38" a="1"/>
  <c r="R525" i="38" s="1"/>
  <c r="S525" i="38" a="1"/>
  <c r="S525" i="38" s="1"/>
  <c r="H525" i="38" a="1"/>
  <c r="H525" i="38" s="1"/>
  <c r="P525" i="38" a="1"/>
  <c r="P525" i="38" s="1"/>
  <c r="X525" i="38" a="1"/>
  <c r="X525" i="38" s="1"/>
  <c r="O525" i="38" a="1"/>
  <c r="O525" i="38" s="1"/>
  <c r="N525" i="38" a="1"/>
  <c r="N525" i="38" s="1"/>
  <c r="T525" i="38" a="1"/>
  <c r="T525" i="38" s="1"/>
  <c r="I352" i="38" a="1"/>
  <c r="I352" i="38" s="1"/>
  <c r="A353" i="38"/>
  <c r="N352" i="38" a="1"/>
  <c r="N352" i="38" s="1"/>
  <c r="W352" i="38" a="1"/>
  <c r="W352" i="38" s="1"/>
  <c r="L352" i="38" a="1"/>
  <c r="L352" i="38" s="1"/>
  <c r="Q352" i="38" a="1"/>
  <c r="Q352" i="38" s="1"/>
  <c r="V352" i="38" a="1"/>
  <c r="V352" i="38" s="1"/>
  <c r="S352" i="38" a="1"/>
  <c r="S352" i="38" s="1"/>
  <c r="H352" i="38" a="1"/>
  <c r="H352" i="38" s="1"/>
  <c r="R352" i="38" a="1"/>
  <c r="R352" i="38" s="1"/>
  <c r="U352" i="38" a="1"/>
  <c r="U352" i="38" s="1"/>
  <c r="K352" i="38" a="1"/>
  <c r="K352" i="38" s="1"/>
  <c r="X352" i="38" a="1"/>
  <c r="X352" i="38" s="1"/>
  <c r="J352" i="38" a="1"/>
  <c r="J352" i="38" s="1"/>
  <c r="M352" i="38" a="1"/>
  <c r="M352" i="38" s="1"/>
  <c r="P352" i="38" a="1"/>
  <c r="P352" i="38" s="1"/>
  <c r="T352" i="38" a="1"/>
  <c r="T352" i="38" s="1"/>
  <c r="O352" i="38" a="1"/>
  <c r="O352" i="38" s="1"/>
  <c r="A473" i="38"/>
  <c r="I472" i="38" a="1"/>
  <c r="I472" i="38" s="1"/>
  <c r="M472" i="38" a="1"/>
  <c r="M472" i="38" s="1"/>
  <c r="T472" i="38" a="1"/>
  <c r="T472" i="38" s="1"/>
  <c r="U472" i="38" a="1"/>
  <c r="U472" i="38" s="1"/>
  <c r="R472" i="38" a="1"/>
  <c r="R472" i="38" s="1"/>
  <c r="Q472" i="38" a="1"/>
  <c r="Q472" i="38" s="1"/>
  <c r="W472" i="38" a="1"/>
  <c r="W472" i="38" s="1"/>
  <c r="V472" i="38" a="1"/>
  <c r="V472" i="38" s="1"/>
  <c r="H472" i="38" a="1"/>
  <c r="H472" i="38" s="1"/>
  <c r="P472" i="38" a="1"/>
  <c r="P472" i="38" s="1"/>
  <c r="K472" i="38" a="1"/>
  <c r="K472" i="38" s="1"/>
  <c r="L472" i="38" a="1"/>
  <c r="L472" i="38" s="1"/>
  <c r="X472" i="38" a="1"/>
  <c r="X472" i="38" s="1"/>
  <c r="S472" i="38" a="1"/>
  <c r="S472" i="38" s="1"/>
  <c r="N472" i="38" a="1"/>
  <c r="N472" i="38" s="1"/>
  <c r="J472" i="38" a="1"/>
  <c r="J472" i="38" s="1"/>
  <c r="O472" i="38" a="1"/>
  <c r="O472" i="38" s="1"/>
  <c r="A451" i="38"/>
  <c r="I450" i="38" a="1"/>
  <c r="I450" i="38" s="1"/>
  <c r="P450" i="38" a="1"/>
  <c r="P450" i="38" s="1"/>
  <c r="T450" i="38" a="1"/>
  <c r="T450" i="38" s="1"/>
  <c r="O450" i="38" a="1"/>
  <c r="O450" i="38" s="1"/>
  <c r="U450" i="38" a="1"/>
  <c r="U450" i="38" s="1"/>
  <c r="X450" i="38" a="1"/>
  <c r="X450" i="38" s="1"/>
  <c r="L450" i="38" a="1"/>
  <c r="L450" i="38" s="1"/>
  <c r="K450" i="38" a="1"/>
  <c r="K450" i="38" s="1"/>
  <c r="W450" i="38" a="1"/>
  <c r="W450" i="38" s="1"/>
  <c r="R450" i="38" a="1"/>
  <c r="R450" i="38" s="1"/>
  <c r="V450" i="38" a="1"/>
  <c r="V450" i="38" s="1"/>
  <c r="S450" i="38" a="1"/>
  <c r="S450" i="38" s="1"/>
  <c r="H450" i="38" a="1"/>
  <c r="H450" i="38" s="1"/>
  <c r="M450" i="38" a="1"/>
  <c r="M450" i="38" s="1"/>
  <c r="N450" i="38" a="1"/>
  <c r="N450" i="38" s="1"/>
  <c r="J450" i="38" a="1"/>
  <c r="J450" i="38" s="1"/>
  <c r="Q450" i="38" a="1"/>
  <c r="Q450" i="38" s="1"/>
  <c r="Q187" i="38"/>
  <c r="R188" i="38"/>
  <c r="A301" i="38"/>
  <c r="I300" i="38" a="1"/>
  <c r="I300" i="38" s="1"/>
  <c r="W300" i="38" a="1"/>
  <c r="W300" i="38" s="1"/>
  <c r="X300" i="38" a="1"/>
  <c r="X300" i="38" s="1"/>
  <c r="K300" i="38" a="1"/>
  <c r="K300" i="38" s="1"/>
  <c r="H300" i="38" a="1"/>
  <c r="H300" i="38" s="1"/>
  <c r="M300" i="38" a="1"/>
  <c r="M300" i="38" s="1"/>
  <c r="T300" i="38" a="1"/>
  <c r="T300" i="38" s="1"/>
  <c r="O300" i="38" a="1"/>
  <c r="O300" i="38" s="1"/>
  <c r="J300" i="38" a="1"/>
  <c r="J300" i="38" s="1"/>
  <c r="Q300" i="38" a="1"/>
  <c r="Q300" i="38" s="1"/>
  <c r="P300" i="38" a="1"/>
  <c r="P300" i="38" s="1"/>
  <c r="U300" i="38" a="1"/>
  <c r="U300" i="38" s="1"/>
  <c r="V300" i="38" a="1"/>
  <c r="V300" i="38" s="1"/>
  <c r="L300" i="38" a="1"/>
  <c r="L300" i="38" s="1"/>
  <c r="S300" i="38" a="1"/>
  <c r="S300" i="38" s="1"/>
  <c r="R300" i="38" a="1"/>
  <c r="R300" i="38" s="1"/>
  <c r="N300" i="38" a="1"/>
  <c r="N300" i="38" s="1"/>
  <c r="A321" i="38"/>
  <c r="I320" i="38" a="1"/>
  <c r="I320" i="38" s="1"/>
  <c r="S320" i="38" a="1"/>
  <c r="S320" i="38" s="1"/>
  <c r="U320" i="38" a="1"/>
  <c r="U320" i="38" s="1"/>
  <c r="W320" i="38" a="1"/>
  <c r="W320" i="38" s="1"/>
  <c r="T320" i="38" a="1"/>
  <c r="T320" i="38" s="1"/>
  <c r="X320" i="38" a="1"/>
  <c r="X320" i="38" s="1"/>
  <c r="H320" i="38" a="1"/>
  <c r="H320" i="38" s="1"/>
  <c r="J320" i="38" a="1"/>
  <c r="J320" i="38" s="1"/>
  <c r="L320" i="38" a="1"/>
  <c r="L320" i="38" s="1"/>
  <c r="Q320" i="38" a="1"/>
  <c r="Q320" i="38" s="1"/>
  <c r="N320" i="38" a="1"/>
  <c r="N320" i="38" s="1"/>
  <c r="M320" i="38" a="1"/>
  <c r="M320" i="38" s="1"/>
  <c r="O320" i="38" a="1"/>
  <c r="O320" i="38" s="1"/>
  <c r="P320" i="38" a="1"/>
  <c r="P320" i="38" s="1"/>
  <c r="K320" i="38" a="1"/>
  <c r="K320" i="38" s="1"/>
  <c r="V320" i="38" a="1"/>
  <c r="V320" i="38" s="1"/>
  <c r="R320" i="38" a="1"/>
  <c r="R320" i="38" s="1"/>
  <c r="A517" i="38"/>
  <c r="I516" i="38" a="1"/>
  <c r="I516" i="38" s="1"/>
  <c r="R516" i="38" a="1"/>
  <c r="R516" i="38" s="1"/>
  <c r="X516" i="38" a="1"/>
  <c r="X516" i="38" s="1"/>
  <c r="S516" i="38" a="1"/>
  <c r="S516" i="38" s="1"/>
  <c r="P516" i="38" a="1"/>
  <c r="P516" i="38" s="1"/>
  <c r="U516" i="38" a="1"/>
  <c r="U516" i="38" s="1"/>
  <c r="K516" i="38" a="1"/>
  <c r="K516" i="38" s="1"/>
  <c r="L516" i="38" a="1"/>
  <c r="L516" i="38" s="1"/>
  <c r="H516" i="38" a="1"/>
  <c r="H516" i="38" s="1"/>
  <c r="Q516" i="38" a="1"/>
  <c r="Q516" i="38" s="1"/>
  <c r="V516" i="38" a="1"/>
  <c r="V516" i="38" s="1"/>
  <c r="O516" i="38" a="1"/>
  <c r="O516" i="38" s="1"/>
  <c r="M516" i="38" a="1"/>
  <c r="M516" i="38" s="1"/>
  <c r="N516" i="38" a="1"/>
  <c r="N516" i="38" s="1"/>
  <c r="T516" i="38" a="1"/>
  <c r="T516" i="38" s="1"/>
  <c r="J516" i="38" a="1"/>
  <c r="J516" i="38" s="1"/>
  <c r="W516" i="38" a="1"/>
  <c r="W516" i="38" s="1"/>
  <c r="A581" i="38"/>
  <c r="I580" i="38" a="1"/>
  <c r="I580" i="38" s="1"/>
  <c r="X580" i="38" a="1"/>
  <c r="X580" i="38" s="1"/>
  <c r="Q580" i="38" a="1"/>
  <c r="Q580" i="38" s="1"/>
  <c r="V580" i="38" a="1"/>
  <c r="V580" i="38" s="1"/>
  <c r="M580" i="38" a="1"/>
  <c r="M580" i="38" s="1"/>
  <c r="S580" i="38" a="1"/>
  <c r="S580" i="38" s="1"/>
  <c r="T580" i="38" a="1"/>
  <c r="T580" i="38" s="1"/>
  <c r="P580" i="38" a="1"/>
  <c r="P580" i="38" s="1"/>
  <c r="N580" i="38" a="1"/>
  <c r="N580" i="38" s="1"/>
  <c r="H580" i="38" a="1"/>
  <c r="H580" i="38" s="1"/>
  <c r="U580" i="38" a="1"/>
  <c r="U580" i="38" s="1"/>
  <c r="J580" i="38" a="1"/>
  <c r="J580" i="38" s="1"/>
  <c r="K580" i="38" a="1"/>
  <c r="K580" i="38" s="1"/>
  <c r="L580" i="38" a="1"/>
  <c r="L580" i="38" s="1"/>
  <c r="W580" i="38" a="1"/>
  <c r="W580" i="38" s="1"/>
  <c r="R580" i="38" a="1"/>
  <c r="R580" i="38" s="1"/>
  <c r="O580" i="38" a="1"/>
  <c r="O580" i="38" s="1"/>
  <c r="A369" i="38"/>
  <c r="I368" i="38" a="1"/>
  <c r="I368" i="38" s="1"/>
  <c r="S368" i="38" a="1"/>
  <c r="S368" i="38" s="1"/>
  <c r="L368" i="38" a="1"/>
  <c r="L368" i="38" s="1"/>
  <c r="T368" i="38" a="1"/>
  <c r="T368" i="38" s="1"/>
  <c r="P368" i="38" a="1"/>
  <c r="P368" i="38" s="1"/>
  <c r="H368" i="38" a="1"/>
  <c r="H368" i="38" s="1"/>
  <c r="O368" i="38" a="1"/>
  <c r="O368" i="38" s="1"/>
  <c r="U368" i="38" a="1"/>
  <c r="U368" i="38" s="1"/>
  <c r="J368" i="38" a="1"/>
  <c r="J368" i="38" s="1"/>
  <c r="Q368" i="38" a="1"/>
  <c r="Q368" i="38" s="1"/>
  <c r="K368" i="38" a="1"/>
  <c r="K368" i="38" s="1"/>
  <c r="X368" i="38" a="1"/>
  <c r="X368" i="38" s="1"/>
  <c r="M368" i="38" a="1"/>
  <c r="M368" i="38" s="1"/>
  <c r="N368" i="38" a="1"/>
  <c r="N368" i="38" s="1"/>
  <c r="W368" i="38" a="1"/>
  <c r="W368" i="38" s="1"/>
  <c r="R368" i="38" a="1"/>
  <c r="R368" i="38" s="1"/>
  <c r="V368" i="38" a="1"/>
  <c r="V368" i="38" s="1"/>
  <c r="A629" i="38"/>
  <c r="I628" i="38" a="1"/>
  <c r="I628" i="38" s="1"/>
  <c r="J628" i="38" a="1"/>
  <c r="J628" i="38" s="1"/>
  <c r="V628" i="38" a="1"/>
  <c r="V628" i="38" s="1"/>
  <c r="S628" i="38" a="1"/>
  <c r="S628" i="38" s="1"/>
  <c r="N628" i="38" a="1"/>
  <c r="N628" i="38" s="1"/>
  <c r="L628" i="38" a="1"/>
  <c r="L628" i="38" s="1"/>
  <c r="K628" i="38" a="1"/>
  <c r="K628" i="38" s="1"/>
  <c r="H628" i="38" a="1"/>
  <c r="H628" i="38" s="1"/>
  <c r="O628" i="38" a="1"/>
  <c r="O628" i="38" s="1"/>
  <c r="P628" i="38" a="1"/>
  <c r="P628" i="38" s="1"/>
  <c r="R628" i="38" a="1"/>
  <c r="R628" i="38" s="1"/>
  <c r="W628" i="38" a="1"/>
  <c r="W628" i="38" s="1"/>
  <c r="X628" i="38" a="1"/>
  <c r="X628" i="38" s="1"/>
  <c r="U628" i="38" a="1"/>
  <c r="U628" i="38" s="1"/>
  <c r="M628" i="38" a="1"/>
  <c r="M628" i="38" s="1"/>
  <c r="Q628" i="38" a="1"/>
  <c r="Q628" i="38" s="1"/>
  <c r="T628" i="38" a="1"/>
  <c r="T628" i="38" s="1"/>
  <c r="S565" i="38" l="1" a="1"/>
  <c r="S565" i="38" s="1"/>
  <c r="U565" i="38" a="1"/>
  <c r="U565" i="38" s="1"/>
  <c r="W565" i="38" a="1"/>
  <c r="W565" i="38" s="1"/>
  <c r="R565" i="38" a="1"/>
  <c r="R565" i="38" s="1"/>
  <c r="H565" i="38" a="1"/>
  <c r="H565" i="38" s="1"/>
  <c r="V565" i="38" a="1"/>
  <c r="V565" i="38" s="1"/>
  <c r="T565" i="38" a="1"/>
  <c r="T565" i="38" s="1"/>
  <c r="K565" i="38" a="1"/>
  <c r="K565" i="38" s="1"/>
  <c r="O565" i="38" a="1"/>
  <c r="O565" i="38" s="1"/>
  <c r="P565" i="38" a="1"/>
  <c r="P565" i="38" s="1"/>
  <c r="Q565" i="38" a="1"/>
  <c r="Q565" i="38" s="1"/>
  <c r="N565" i="38" a="1"/>
  <c r="N565" i="38" s="1"/>
  <c r="L565" i="38" a="1"/>
  <c r="L565" i="38" s="1"/>
  <c r="X565" i="38" a="1"/>
  <c r="X565" i="38" s="1"/>
  <c r="M565" i="38" a="1"/>
  <c r="M565" i="38" s="1"/>
  <c r="J565" i="38" a="1"/>
  <c r="J565" i="38" s="1"/>
  <c r="A566" i="38"/>
  <c r="I565" i="38" a="1"/>
  <c r="I565" i="38" s="1"/>
  <c r="A543" i="38"/>
  <c r="V542" i="38" a="1"/>
  <c r="V542" i="38" s="1"/>
  <c r="O542" i="38" a="1"/>
  <c r="O542" i="38" s="1"/>
  <c r="P542" i="38" a="1"/>
  <c r="P542" i="38" s="1"/>
  <c r="W542" i="38" a="1"/>
  <c r="W542" i="38" s="1"/>
  <c r="R542" i="38" a="1"/>
  <c r="R542" i="38" s="1"/>
  <c r="T542" i="38" a="1"/>
  <c r="T542" i="38" s="1"/>
  <c r="J542" i="38" a="1"/>
  <c r="J542" i="38" s="1"/>
  <c r="N542" i="38" a="1"/>
  <c r="N542" i="38" s="1"/>
  <c r="S542" i="38" a="1"/>
  <c r="S542" i="38" s="1"/>
  <c r="L542" i="38" a="1"/>
  <c r="L542" i="38" s="1"/>
  <c r="U542" i="38" a="1"/>
  <c r="U542" i="38" s="1"/>
  <c r="K542" i="38" a="1"/>
  <c r="K542" i="38" s="1"/>
  <c r="Q542" i="38" a="1"/>
  <c r="Q542" i="38" s="1"/>
  <c r="X542" i="38" a="1"/>
  <c r="X542" i="38" s="1"/>
  <c r="M542" i="38" a="1"/>
  <c r="M542" i="38" s="1"/>
  <c r="H542" i="38" a="1"/>
  <c r="H542" i="38" s="1"/>
  <c r="I542" i="38" a="1"/>
  <c r="I542" i="38" s="1"/>
  <c r="V663" i="38" a="1"/>
  <c r="V663" i="38" s="1"/>
  <c r="W663" i="38" a="1"/>
  <c r="W663" i="38" s="1"/>
  <c r="K663" i="38" a="1"/>
  <c r="K663" i="38" s="1"/>
  <c r="J663" i="38" a="1"/>
  <c r="J663" i="38" s="1"/>
  <c r="A664" i="38"/>
  <c r="U663" i="38" a="1"/>
  <c r="U663" i="38" s="1"/>
  <c r="I663" i="38" a="1"/>
  <c r="I663" i="38" s="1"/>
  <c r="N663" i="38" a="1"/>
  <c r="N663" i="38" s="1"/>
  <c r="X663" i="38" a="1"/>
  <c r="X663" i="38" s="1"/>
  <c r="S663" i="38" a="1"/>
  <c r="S663" i="38" s="1"/>
  <c r="M663" i="38" a="1"/>
  <c r="M663" i="38" s="1"/>
  <c r="Q663" i="38" a="1"/>
  <c r="Q663" i="38" s="1"/>
  <c r="L663" i="38" a="1"/>
  <c r="L663" i="38" s="1"/>
  <c r="H663" i="38" a="1"/>
  <c r="H663" i="38" s="1"/>
  <c r="T663" i="38" a="1"/>
  <c r="T663" i="38" s="1"/>
  <c r="R663" i="38" a="1"/>
  <c r="R663" i="38" s="1"/>
  <c r="O663" i="38" a="1"/>
  <c r="O663" i="38" s="1"/>
  <c r="P663" i="38" a="1"/>
  <c r="P663" i="38" s="1"/>
  <c r="A488" i="38"/>
  <c r="I487" i="38" a="1"/>
  <c r="I487" i="38" s="1"/>
  <c r="R487" i="38" a="1"/>
  <c r="R487" i="38" s="1"/>
  <c r="S487" i="38" a="1"/>
  <c r="S487" i="38" s="1"/>
  <c r="H487" i="38" a="1"/>
  <c r="H487" i="38" s="1"/>
  <c r="J487" i="38" a="1"/>
  <c r="J487" i="38" s="1"/>
  <c r="N487" i="38" a="1"/>
  <c r="N487" i="38" s="1"/>
  <c r="X487" i="38" a="1"/>
  <c r="X487" i="38" s="1"/>
  <c r="Q487" i="38" a="1"/>
  <c r="Q487" i="38" s="1"/>
  <c r="L487" i="38" a="1"/>
  <c r="L487" i="38" s="1"/>
  <c r="O487" i="38" a="1"/>
  <c r="O487" i="38" s="1"/>
  <c r="W487" i="38" a="1"/>
  <c r="W487" i="38" s="1"/>
  <c r="K487" i="38" a="1"/>
  <c r="K487" i="38" s="1"/>
  <c r="M487" i="38" a="1"/>
  <c r="M487" i="38" s="1"/>
  <c r="T487" i="38" a="1"/>
  <c r="T487" i="38" s="1"/>
  <c r="V487" i="38" a="1"/>
  <c r="V487" i="38" s="1"/>
  <c r="P487" i="38" a="1"/>
  <c r="P487" i="38" s="1"/>
  <c r="U487" i="38" a="1"/>
  <c r="U487" i="38" s="1"/>
  <c r="A630" i="38"/>
  <c r="I629" i="38" a="1"/>
  <c r="I629" i="38" s="1"/>
  <c r="P629" i="38" a="1"/>
  <c r="P629" i="38" s="1"/>
  <c r="Q629" i="38" a="1"/>
  <c r="Q629" i="38" s="1"/>
  <c r="H629" i="38" a="1"/>
  <c r="H629" i="38" s="1"/>
  <c r="X629" i="38" a="1"/>
  <c r="X629" i="38" s="1"/>
  <c r="L629" i="38" a="1"/>
  <c r="L629" i="38" s="1"/>
  <c r="W629" i="38" a="1"/>
  <c r="W629" i="38" s="1"/>
  <c r="O629" i="38" a="1"/>
  <c r="O629" i="38" s="1"/>
  <c r="V629" i="38" a="1"/>
  <c r="V629" i="38" s="1"/>
  <c r="T629" i="38" a="1"/>
  <c r="T629" i="38" s="1"/>
  <c r="U629" i="38" a="1"/>
  <c r="U629" i="38" s="1"/>
  <c r="M629" i="38" a="1"/>
  <c r="M629" i="38" s="1"/>
  <c r="N629" i="38" a="1"/>
  <c r="N629" i="38" s="1"/>
  <c r="K629" i="38" a="1"/>
  <c r="K629" i="38" s="1"/>
  <c r="J629" i="38" a="1"/>
  <c r="J629" i="38" s="1"/>
  <c r="R629" i="38" a="1"/>
  <c r="R629" i="38" s="1"/>
  <c r="S629" i="38" a="1"/>
  <c r="S629" i="38" s="1"/>
  <c r="A527" i="38"/>
  <c r="I526" i="38" a="1"/>
  <c r="I526" i="38" s="1"/>
  <c r="W526" i="38" a="1"/>
  <c r="W526" i="38" s="1"/>
  <c r="P526" i="38" a="1"/>
  <c r="P526" i="38" s="1"/>
  <c r="N526" i="38" a="1"/>
  <c r="N526" i="38" s="1"/>
  <c r="S526" i="38" a="1"/>
  <c r="S526" i="38" s="1"/>
  <c r="M526" i="38" a="1"/>
  <c r="M526" i="38" s="1"/>
  <c r="Q526" i="38" a="1"/>
  <c r="Q526" i="38" s="1"/>
  <c r="R526" i="38" a="1"/>
  <c r="R526" i="38" s="1"/>
  <c r="V526" i="38" a="1"/>
  <c r="V526" i="38" s="1"/>
  <c r="X526" i="38" a="1"/>
  <c r="X526" i="38" s="1"/>
  <c r="U526" i="38" a="1"/>
  <c r="U526" i="38" s="1"/>
  <c r="H526" i="38" a="1"/>
  <c r="H526" i="38" s="1"/>
  <c r="O526" i="38" a="1"/>
  <c r="O526" i="38" s="1"/>
  <c r="T526" i="38" a="1"/>
  <c r="T526" i="38" s="1"/>
  <c r="L526" i="38" a="1"/>
  <c r="L526" i="38" s="1"/>
  <c r="K526" i="38" a="1"/>
  <c r="K526" i="38" s="1"/>
  <c r="J526" i="38" a="1"/>
  <c r="J526" i="38" s="1"/>
  <c r="I421" i="38" a="1"/>
  <c r="I421" i="38" s="1"/>
  <c r="A422" i="38"/>
  <c r="O421" i="38" a="1"/>
  <c r="O421" i="38" s="1"/>
  <c r="V421" i="38" a="1"/>
  <c r="V421" i="38" s="1"/>
  <c r="X421" i="38" a="1"/>
  <c r="X421" i="38" s="1"/>
  <c r="K421" i="38" a="1"/>
  <c r="K421" i="38" s="1"/>
  <c r="U421" i="38" a="1"/>
  <c r="U421" i="38" s="1"/>
  <c r="T421" i="38" a="1"/>
  <c r="T421" i="38" s="1"/>
  <c r="H421" i="38" a="1"/>
  <c r="H421" i="38" s="1"/>
  <c r="S421" i="38" a="1"/>
  <c r="S421" i="38" s="1"/>
  <c r="N421" i="38" a="1"/>
  <c r="N421" i="38" s="1"/>
  <c r="J421" i="38" a="1"/>
  <c r="J421" i="38" s="1"/>
  <c r="L421" i="38" a="1"/>
  <c r="L421" i="38" s="1"/>
  <c r="W421" i="38" a="1"/>
  <c r="W421" i="38" s="1"/>
  <c r="Q421" i="38" a="1"/>
  <c r="Q421" i="38" s="1"/>
  <c r="R421" i="38" a="1"/>
  <c r="R421" i="38" s="1"/>
  <c r="P421" i="38" a="1"/>
  <c r="P421" i="38" s="1"/>
  <c r="M421" i="38" a="1"/>
  <c r="M421" i="38" s="1"/>
  <c r="A354" i="38"/>
  <c r="I353" i="38" a="1"/>
  <c r="I353" i="38" s="1"/>
  <c r="M353" i="38" a="1"/>
  <c r="M353" i="38" s="1"/>
  <c r="O353" i="38" a="1"/>
  <c r="O353" i="38" s="1"/>
  <c r="K353" i="38" a="1"/>
  <c r="K353" i="38" s="1"/>
  <c r="S353" i="38" a="1"/>
  <c r="S353" i="38" s="1"/>
  <c r="P353" i="38" a="1"/>
  <c r="P353" i="38" s="1"/>
  <c r="W353" i="38" a="1"/>
  <c r="W353" i="38" s="1"/>
  <c r="U353" i="38" a="1"/>
  <c r="U353" i="38" s="1"/>
  <c r="Q353" i="38" a="1"/>
  <c r="Q353" i="38" s="1"/>
  <c r="J353" i="38" a="1"/>
  <c r="J353" i="38" s="1"/>
  <c r="T353" i="38" a="1"/>
  <c r="T353" i="38" s="1"/>
  <c r="V353" i="38" a="1"/>
  <c r="V353" i="38" s="1"/>
  <c r="R353" i="38" a="1"/>
  <c r="R353" i="38" s="1"/>
  <c r="L353" i="38" a="1"/>
  <c r="L353" i="38" s="1"/>
  <c r="X353" i="38" a="1"/>
  <c r="X353" i="38" s="1"/>
  <c r="H353" i="38" a="1"/>
  <c r="H353" i="38" s="1"/>
  <c r="N353" i="38" a="1"/>
  <c r="N353" i="38" s="1"/>
  <c r="I517" i="38" a="1"/>
  <c r="I517" i="38" s="1"/>
  <c r="V517" i="38" a="1"/>
  <c r="V517" i="38" s="1"/>
  <c r="T517" i="38" a="1"/>
  <c r="T517" i="38" s="1"/>
  <c r="S517" i="38" a="1"/>
  <c r="S517" i="38" s="1"/>
  <c r="Q517" i="38" a="1"/>
  <c r="Q517" i="38" s="1"/>
  <c r="O517" i="38" a="1"/>
  <c r="O517" i="38" s="1"/>
  <c r="H517" i="38" a="1"/>
  <c r="H517" i="38" s="1"/>
  <c r="R517" i="38" a="1"/>
  <c r="R517" i="38" s="1"/>
  <c r="X517" i="38" a="1"/>
  <c r="X517" i="38" s="1"/>
  <c r="L517" i="38" a="1"/>
  <c r="L517" i="38" s="1"/>
  <c r="P517" i="38" a="1"/>
  <c r="P517" i="38" s="1"/>
  <c r="N517" i="38" a="1"/>
  <c r="N517" i="38" s="1"/>
  <c r="W517" i="38" a="1"/>
  <c r="W517" i="38" s="1"/>
  <c r="M517" i="38" a="1"/>
  <c r="M517" i="38" s="1"/>
  <c r="J517" i="38" a="1"/>
  <c r="J517" i="38" s="1"/>
  <c r="K517" i="38" a="1"/>
  <c r="K517" i="38" s="1"/>
  <c r="U517" i="38" a="1"/>
  <c r="U517" i="38" s="1"/>
  <c r="A322" i="38"/>
  <c r="I321" i="38" a="1"/>
  <c r="I321" i="38" s="1"/>
  <c r="X321" i="38" a="1"/>
  <c r="X321" i="38" s="1"/>
  <c r="R321" i="38" a="1"/>
  <c r="R321" i="38" s="1"/>
  <c r="U321" i="38" a="1"/>
  <c r="U321" i="38" s="1"/>
  <c r="N321" i="38" a="1"/>
  <c r="N321" i="38" s="1"/>
  <c r="K321" i="38" a="1"/>
  <c r="K321" i="38" s="1"/>
  <c r="W321" i="38" a="1"/>
  <c r="W321" i="38" s="1"/>
  <c r="Q321" i="38" a="1"/>
  <c r="Q321" i="38" s="1"/>
  <c r="M321" i="38" a="1"/>
  <c r="M321" i="38" s="1"/>
  <c r="O321" i="38" a="1"/>
  <c r="O321" i="38" s="1"/>
  <c r="J321" i="38" a="1"/>
  <c r="J321" i="38" s="1"/>
  <c r="S321" i="38" a="1"/>
  <c r="S321" i="38" s="1"/>
  <c r="V321" i="38" a="1"/>
  <c r="V321" i="38" s="1"/>
  <c r="T321" i="38" a="1"/>
  <c r="T321" i="38" s="1"/>
  <c r="H321" i="38" a="1"/>
  <c r="H321" i="38" s="1"/>
  <c r="P321" i="38" a="1"/>
  <c r="P321" i="38" s="1"/>
  <c r="L321" i="38" a="1"/>
  <c r="L321" i="38" s="1"/>
  <c r="A370" i="38"/>
  <c r="I369" i="38" a="1"/>
  <c r="I369" i="38" s="1"/>
  <c r="V369" i="38" a="1"/>
  <c r="V369" i="38" s="1"/>
  <c r="T369" i="38" a="1"/>
  <c r="T369" i="38" s="1"/>
  <c r="Q369" i="38" a="1"/>
  <c r="Q369" i="38" s="1"/>
  <c r="N369" i="38" a="1"/>
  <c r="N369" i="38" s="1"/>
  <c r="P369" i="38" a="1"/>
  <c r="P369" i="38" s="1"/>
  <c r="W369" i="38" a="1"/>
  <c r="W369" i="38" s="1"/>
  <c r="X369" i="38" a="1"/>
  <c r="X369" i="38" s="1"/>
  <c r="K369" i="38" a="1"/>
  <c r="K369" i="38" s="1"/>
  <c r="L369" i="38" a="1"/>
  <c r="L369" i="38" s="1"/>
  <c r="S369" i="38" a="1"/>
  <c r="S369" i="38" s="1"/>
  <c r="H369" i="38" a="1"/>
  <c r="H369" i="38" s="1"/>
  <c r="J369" i="38" a="1"/>
  <c r="J369" i="38" s="1"/>
  <c r="R369" i="38" a="1"/>
  <c r="R369" i="38" s="1"/>
  <c r="U369" i="38" a="1"/>
  <c r="U369" i="38" s="1"/>
  <c r="O369" i="38" a="1"/>
  <c r="O369" i="38" s="1"/>
  <c r="M369" i="38" a="1"/>
  <c r="M369" i="38" s="1"/>
  <c r="A474" i="38"/>
  <c r="I473" i="38" a="1"/>
  <c r="I473" i="38" s="1"/>
  <c r="M473" i="38" a="1"/>
  <c r="M473" i="38" s="1"/>
  <c r="N473" i="38" a="1"/>
  <c r="N473" i="38" s="1"/>
  <c r="S473" i="38" a="1"/>
  <c r="S473" i="38" s="1"/>
  <c r="W473" i="38" a="1"/>
  <c r="W473" i="38" s="1"/>
  <c r="U473" i="38" a="1"/>
  <c r="U473" i="38" s="1"/>
  <c r="V473" i="38" a="1"/>
  <c r="V473" i="38" s="1"/>
  <c r="T473" i="38" a="1"/>
  <c r="T473" i="38" s="1"/>
  <c r="L473" i="38" a="1"/>
  <c r="L473" i="38" s="1"/>
  <c r="K473" i="38" a="1"/>
  <c r="K473" i="38" s="1"/>
  <c r="X473" i="38" a="1"/>
  <c r="X473" i="38" s="1"/>
  <c r="O473" i="38" a="1"/>
  <c r="O473" i="38" s="1"/>
  <c r="P473" i="38" a="1"/>
  <c r="P473" i="38" s="1"/>
  <c r="J473" i="38" a="1"/>
  <c r="J473" i="38" s="1"/>
  <c r="Q473" i="38" a="1"/>
  <c r="Q473" i="38" s="1"/>
  <c r="H473" i="38" a="1"/>
  <c r="H473" i="38" s="1"/>
  <c r="R473" i="38" a="1"/>
  <c r="R473" i="38" s="1"/>
  <c r="A582" i="38"/>
  <c r="I581" i="38" a="1"/>
  <c r="I581" i="38" s="1"/>
  <c r="K581" i="38" a="1"/>
  <c r="K581" i="38" s="1"/>
  <c r="R581" i="38" a="1"/>
  <c r="R581" i="38" s="1"/>
  <c r="H581" i="38" a="1"/>
  <c r="H581" i="38" s="1"/>
  <c r="Q581" i="38" a="1"/>
  <c r="Q581" i="38" s="1"/>
  <c r="L581" i="38" a="1"/>
  <c r="L581" i="38" s="1"/>
  <c r="N581" i="38" a="1"/>
  <c r="N581" i="38" s="1"/>
  <c r="J581" i="38" a="1"/>
  <c r="J581" i="38" s="1"/>
  <c r="M581" i="38" a="1"/>
  <c r="M581" i="38" s="1"/>
  <c r="U581" i="38" a="1"/>
  <c r="U581" i="38" s="1"/>
  <c r="T581" i="38" a="1"/>
  <c r="T581" i="38" s="1"/>
  <c r="W581" i="38" a="1"/>
  <c r="W581" i="38" s="1"/>
  <c r="X581" i="38" a="1"/>
  <c r="X581" i="38" s="1"/>
  <c r="V581" i="38" a="1"/>
  <c r="V581" i="38" s="1"/>
  <c r="S581" i="38" a="1"/>
  <c r="S581" i="38" s="1"/>
  <c r="O581" i="38" a="1"/>
  <c r="O581" i="38" s="1"/>
  <c r="P581" i="38" a="1"/>
  <c r="P581" i="38" s="1"/>
  <c r="A302" i="38"/>
  <c r="I301" i="38" a="1"/>
  <c r="I301" i="38" s="1"/>
  <c r="T301" i="38" a="1"/>
  <c r="T301" i="38" s="1"/>
  <c r="K301" i="38" a="1"/>
  <c r="K301" i="38" s="1"/>
  <c r="M301" i="38" a="1"/>
  <c r="M301" i="38" s="1"/>
  <c r="J301" i="38" a="1"/>
  <c r="J301" i="38" s="1"/>
  <c r="R301" i="38" a="1"/>
  <c r="R301" i="38" s="1"/>
  <c r="U301" i="38" a="1"/>
  <c r="U301" i="38" s="1"/>
  <c r="Q301" i="38" a="1"/>
  <c r="Q301" i="38" s="1"/>
  <c r="V301" i="38" a="1"/>
  <c r="V301" i="38" s="1"/>
  <c r="N301" i="38" a="1"/>
  <c r="N301" i="38" s="1"/>
  <c r="X301" i="38" a="1"/>
  <c r="X301" i="38" s="1"/>
  <c r="L301" i="38" a="1"/>
  <c r="L301" i="38" s="1"/>
  <c r="P301" i="38" a="1"/>
  <c r="P301" i="38" s="1"/>
  <c r="W301" i="38" a="1"/>
  <c r="W301" i="38" s="1"/>
  <c r="O301" i="38" a="1"/>
  <c r="O301" i="38" s="1"/>
  <c r="S301" i="38" a="1"/>
  <c r="S301" i="38" s="1"/>
  <c r="H301" i="38" a="1"/>
  <c r="H301" i="38" s="1"/>
  <c r="A452" i="38"/>
  <c r="I451" i="38" a="1"/>
  <c r="I451" i="38" s="1"/>
  <c r="K451" i="38" a="1"/>
  <c r="K451" i="38" s="1"/>
  <c r="X451" i="38" a="1"/>
  <c r="X451" i="38" s="1"/>
  <c r="T451" i="38" a="1"/>
  <c r="T451" i="38" s="1"/>
  <c r="M451" i="38" a="1"/>
  <c r="M451" i="38" s="1"/>
  <c r="J451" i="38" a="1"/>
  <c r="J451" i="38" s="1"/>
  <c r="W451" i="38" a="1"/>
  <c r="W451" i="38" s="1"/>
  <c r="H451" i="38" a="1"/>
  <c r="H451" i="38" s="1"/>
  <c r="R451" i="38" a="1"/>
  <c r="R451" i="38" s="1"/>
  <c r="P451" i="38" a="1"/>
  <c r="P451" i="38" s="1"/>
  <c r="Q451" i="38" a="1"/>
  <c r="Q451" i="38" s="1"/>
  <c r="L451" i="38" a="1"/>
  <c r="L451" i="38" s="1"/>
  <c r="O451" i="38" a="1"/>
  <c r="O451" i="38" s="1"/>
  <c r="V451" i="38" a="1"/>
  <c r="V451" i="38" s="1"/>
  <c r="N451" i="38" a="1"/>
  <c r="N451" i="38" s="1"/>
  <c r="S451" i="38" a="1"/>
  <c r="S451" i="38" s="1"/>
  <c r="U451" i="38" a="1"/>
  <c r="U451" i="38" s="1"/>
  <c r="A390" i="38"/>
  <c r="I389" i="38" a="1"/>
  <c r="I389" i="38" s="1"/>
  <c r="S389" i="38" a="1"/>
  <c r="S389" i="38" s="1"/>
  <c r="L389" i="38" a="1"/>
  <c r="L389" i="38" s="1"/>
  <c r="N389" i="38" a="1"/>
  <c r="N389" i="38" s="1"/>
  <c r="X389" i="38" a="1"/>
  <c r="X389" i="38" s="1"/>
  <c r="V389" i="38" a="1"/>
  <c r="V389" i="38" s="1"/>
  <c r="J389" i="38" a="1"/>
  <c r="J389" i="38" s="1"/>
  <c r="H389" i="38" a="1"/>
  <c r="H389" i="38" s="1"/>
  <c r="W389" i="38" a="1"/>
  <c r="W389" i="38" s="1"/>
  <c r="Q389" i="38" a="1"/>
  <c r="Q389" i="38" s="1"/>
  <c r="P389" i="38" a="1"/>
  <c r="P389" i="38" s="1"/>
  <c r="K389" i="38" a="1"/>
  <c r="K389" i="38" s="1"/>
  <c r="M389" i="38" a="1"/>
  <c r="M389" i="38" s="1"/>
  <c r="U389" i="38" a="1"/>
  <c r="U389" i="38" s="1"/>
  <c r="O389" i="38" a="1"/>
  <c r="O389" i="38" s="1"/>
  <c r="R389" i="38" a="1"/>
  <c r="R389" i="38" s="1"/>
  <c r="T389" i="38" a="1"/>
  <c r="T389" i="38" s="1"/>
  <c r="S188" i="38"/>
  <c r="S187" i="38" s="1"/>
  <c r="R187" i="38"/>
  <c r="I566" i="38" l="1" a="1"/>
  <c r="I566" i="38" s="1"/>
  <c r="L566" i="38" a="1"/>
  <c r="L566" i="38" s="1"/>
  <c r="Q566" i="38" a="1"/>
  <c r="Q566" i="38" s="1"/>
  <c r="X566" i="38" a="1"/>
  <c r="X566" i="38" s="1"/>
  <c r="T566" i="38" a="1"/>
  <c r="T566" i="38" s="1"/>
  <c r="W566" i="38" a="1"/>
  <c r="W566" i="38" s="1"/>
  <c r="J566" i="38" a="1"/>
  <c r="J566" i="38" s="1"/>
  <c r="K566" i="38" a="1"/>
  <c r="K566" i="38" s="1"/>
  <c r="V566" i="38" a="1"/>
  <c r="V566" i="38" s="1"/>
  <c r="S566" i="38" a="1"/>
  <c r="S566" i="38" s="1"/>
  <c r="O566" i="38" a="1"/>
  <c r="O566" i="38" s="1"/>
  <c r="R566" i="38" a="1"/>
  <c r="R566" i="38" s="1"/>
  <c r="A567" i="38"/>
  <c r="P566" i="38" a="1"/>
  <c r="P566" i="38" s="1"/>
  <c r="N566" i="38" a="1"/>
  <c r="N566" i="38" s="1"/>
  <c r="M566" i="38" a="1"/>
  <c r="M566" i="38" s="1"/>
  <c r="U566" i="38" a="1"/>
  <c r="U566" i="38" s="1"/>
  <c r="H566" i="38" a="1"/>
  <c r="H566" i="38" s="1"/>
  <c r="U543" i="38" a="1"/>
  <c r="U543" i="38" s="1"/>
  <c r="Q543" i="38" a="1"/>
  <c r="Q543" i="38" s="1"/>
  <c r="L543" i="38" a="1"/>
  <c r="L543" i="38" s="1"/>
  <c r="T543" i="38" a="1"/>
  <c r="T543" i="38" s="1"/>
  <c r="R543" i="38" a="1"/>
  <c r="R543" i="38" s="1"/>
  <c r="M543" i="38" a="1"/>
  <c r="M543" i="38" s="1"/>
  <c r="N543" i="38" a="1"/>
  <c r="N543" i="38" s="1"/>
  <c r="J543" i="38" a="1"/>
  <c r="J543" i="38" s="1"/>
  <c r="K543" i="38" a="1"/>
  <c r="K543" i="38" s="1"/>
  <c r="W543" i="38" a="1"/>
  <c r="W543" i="38" s="1"/>
  <c r="S543" i="38" a="1"/>
  <c r="S543" i="38" s="1"/>
  <c r="V543" i="38" a="1"/>
  <c r="V543" i="38" s="1"/>
  <c r="P543" i="38" a="1"/>
  <c r="P543" i="38" s="1"/>
  <c r="X543" i="38" a="1"/>
  <c r="X543" i="38" s="1"/>
  <c r="O543" i="38" a="1"/>
  <c r="O543" i="38" s="1"/>
  <c r="H543" i="38" a="1"/>
  <c r="H543" i="38" s="1"/>
  <c r="A544" i="38"/>
  <c r="I543" i="38" a="1"/>
  <c r="I543" i="38" s="1"/>
  <c r="A489" i="38"/>
  <c r="I488" i="38" a="1"/>
  <c r="I488" i="38" s="1"/>
  <c r="U488" i="38" a="1"/>
  <c r="U488" i="38" s="1"/>
  <c r="N488" i="38" a="1"/>
  <c r="N488" i="38" s="1"/>
  <c r="H488" i="38" a="1"/>
  <c r="H488" i="38" s="1"/>
  <c r="T488" i="38" a="1"/>
  <c r="T488" i="38" s="1"/>
  <c r="V488" i="38" a="1"/>
  <c r="V488" i="38" s="1"/>
  <c r="L488" i="38" a="1"/>
  <c r="L488" i="38" s="1"/>
  <c r="K488" i="38" a="1"/>
  <c r="K488" i="38" s="1"/>
  <c r="S488" i="38" a="1"/>
  <c r="S488" i="38" s="1"/>
  <c r="M488" i="38" a="1"/>
  <c r="M488" i="38" s="1"/>
  <c r="Q488" i="38" a="1"/>
  <c r="Q488" i="38" s="1"/>
  <c r="R488" i="38" a="1"/>
  <c r="R488" i="38" s="1"/>
  <c r="W488" i="38" a="1"/>
  <c r="W488" i="38" s="1"/>
  <c r="O488" i="38" a="1"/>
  <c r="O488" i="38" s="1"/>
  <c r="X488" i="38" a="1"/>
  <c r="X488" i="38" s="1"/>
  <c r="P488" i="38" a="1"/>
  <c r="P488" i="38" s="1"/>
  <c r="J488" i="38" a="1"/>
  <c r="J488" i="38" s="1"/>
  <c r="U664" i="38" a="1"/>
  <c r="U664" i="38" s="1"/>
  <c r="A665" i="38"/>
  <c r="X664" i="38" a="1"/>
  <c r="X664" i="38" s="1"/>
  <c r="I664" i="38" a="1"/>
  <c r="I664" i="38" s="1"/>
  <c r="R664" i="38" a="1"/>
  <c r="R664" i="38" s="1"/>
  <c r="J664" i="38" a="1"/>
  <c r="J664" i="38" s="1"/>
  <c r="N664" i="38" a="1"/>
  <c r="N664" i="38" s="1"/>
  <c r="M664" i="38" a="1"/>
  <c r="M664" i="38" s="1"/>
  <c r="S664" i="38" a="1"/>
  <c r="S664" i="38" s="1"/>
  <c r="W664" i="38" a="1"/>
  <c r="W664" i="38" s="1"/>
  <c r="P664" i="38" a="1"/>
  <c r="P664" i="38" s="1"/>
  <c r="O664" i="38" a="1"/>
  <c r="O664" i="38" s="1"/>
  <c r="K664" i="38" a="1"/>
  <c r="K664" i="38" s="1"/>
  <c r="T664" i="38" a="1"/>
  <c r="T664" i="38" s="1"/>
  <c r="H664" i="38" a="1"/>
  <c r="H664" i="38" s="1"/>
  <c r="V664" i="38" a="1"/>
  <c r="V664" i="38" s="1"/>
  <c r="Q664" i="38" a="1"/>
  <c r="Q664" i="38" s="1"/>
  <c r="L664" i="38" a="1"/>
  <c r="L664" i="38" s="1"/>
  <c r="A453" i="38"/>
  <c r="I452" i="38" a="1"/>
  <c r="I452" i="38" s="1"/>
  <c r="R452" i="38" a="1"/>
  <c r="R452" i="38" s="1"/>
  <c r="L452" i="38" a="1"/>
  <c r="L452" i="38" s="1"/>
  <c r="M452" i="38" a="1"/>
  <c r="M452" i="38" s="1"/>
  <c r="W452" i="38" a="1"/>
  <c r="W452" i="38" s="1"/>
  <c r="O452" i="38" a="1"/>
  <c r="O452" i="38" s="1"/>
  <c r="V452" i="38" a="1"/>
  <c r="V452" i="38" s="1"/>
  <c r="S452" i="38" a="1"/>
  <c r="S452" i="38" s="1"/>
  <c r="X452" i="38" a="1"/>
  <c r="X452" i="38" s="1"/>
  <c r="H452" i="38" a="1"/>
  <c r="H452" i="38" s="1"/>
  <c r="Q452" i="38" a="1"/>
  <c r="Q452" i="38" s="1"/>
  <c r="P452" i="38" a="1"/>
  <c r="P452" i="38" s="1"/>
  <c r="J452" i="38" a="1"/>
  <c r="J452" i="38" s="1"/>
  <c r="T452" i="38" a="1"/>
  <c r="T452" i="38" s="1"/>
  <c r="K452" i="38" a="1"/>
  <c r="K452" i="38" s="1"/>
  <c r="N452" i="38" a="1"/>
  <c r="N452" i="38" s="1"/>
  <c r="U452" i="38" a="1"/>
  <c r="U452" i="38" s="1"/>
  <c r="A371" i="38"/>
  <c r="I370" i="38" a="1"/>
  <c r="I370" i="38" s="1"/>
  <c r="J370" i="38" a="1"/>
  <c r="J370" i="38" s="1"/>
  <c r="H370" i="38" a="1"/>
  <c r="H370" i="38" s="1"/>
  <c r="R370" i="38" a="1"/>
  <c r="R370" i="38" s="1"/>
  <c r="L370" i="38" a="1"/>
  <c r="L370" i="38" s="1"/>
  <c r="X370" i="38" a="1"/>
  <c r="X370" i="38" s="1"/>
  <c r="P370" i="38" a="1"/>
  <c r="P370" i="38" s="1"/>
  <c r="O370" i="38" a="1"/>
  <c r="O370" i="38" s="1"/>
  <c r="V370" i="38" a="1"/>
  <c r="V370" i="38" s="1"/>
  <c r="U370" i="38" a="1"/>
  <c r="U370" i="38" s="1"/>
  <c r="T370" i="38" a="1"/>
  <c r="T370" i="38" s="1"/>
  <c r="Q370" i="38" a="1"/>
  <c r="Q370" i="38" s="1"/>
  <c r="N370" i="38" a="1"/>
  <c r="N370" i="38" s="1"/>
  <c r="S370" i="38" a="1"/>
  <c r="S370" i="38" s="1"/>
  <c r="M370" i="38" a="1"/>
  <c r="M370" i="38" s="1"/>
  <c r="K370" i="38" a="1"/>
  <c r="K370" i="38" s="1"/>
  <c r="W370" i="38" a="1"/>
  <c r="W370" i="38" s="1"/>
  <c r="A583" i="38"/>
  <c r="I582" i="38" a="1"/>
  <c r="I582" i="38" s="1"/>
  <c r="U582" i="38" a="1"/>
  <c r="U582" i="38" s="1"/>
  <c r="L582" i="38" a="1"/>
  <c r="L582" i="38" s="1"/>
  <c r="H582" i="38" a="1"/>
  <c r="H582" i="38" s="1"/>
  <c r="Q582" i="38" a="1"/>
  <c r="Q582" i="38" s="1"/>
  <c r="N582" i="38" a="1"/>
  <c r="N582" i="38" s="1"/>
  <c r="S582" i="38" a="1"/>
  <c r="S582" i="38" s="1"/>
  <c r="V582" i="38" a="1"/>
  <c r="V582" i="38" s="1"/>
  <c r="O582" i="38" a="1"/>
  <c r="O582" i="38" s="1"/>
  <c r="J582" i="38" a="1"/>
  <c r="J582" i="38" s="1"/>
  <c r="M582" i="38" a="1"/>
  <c r="M582" i="38" s="1"/>
  <c r="P582" i="38" a="1"/>
  <c r="P582" i="38" s="1"/>
  <c r="K582" i="38" a="1"/>
  <c r="K582" i="38" s="1"/>
  <c r="T582" i="38" a="1"/>
  <c r="T582" i="38" s="1"/>
  <c r="R582" i="38" a="1"/>
  <c r="R582" i="38" s="1"/>
  <c r="W582" i="38" a="1"/>
  <c r="W582" i="38" s="1"/>
  <c r="X582" i="38" a="1"/>
  <c r="X582" i="38" s="1"/>
  <c r="A528" i="38"/>
  <c r="I527" i="38" a="1"/>
  <c r="I527" i="38" s="1"/>
  <c r="P527" i="38" a="1"/>
  <c r="P527" i="38" s="1"/>
  <c r="T527" i="38" a="1"/>
  <c r="T527" i="38" s="1"/>
  <c r="V527" i="38" a="1"/>
  <c r="V527" i="38" s="1"/>
  <c r="R527" i="38" a="1"/>
  <c r="R527" i="38" s="1"/>
  <c r="J527" i="38" a="1"/>
  <c r="J527" i="38" s="1"/>
  <c r="K527" i="38" a="1"/>
  <c r="K527" i="38" s="1"/>
  <c r="N527" i="38" a="1"/>
  <c r="N527" i="38" s="1"/>
  <c r="Q527" i="38" a="1"/>
  <c r="Q527" i="38" s="1"/>
  <c r="M527" i="38" a="1"/>
  <c r="M527" i="38" s="1"/>
  <c r="H527" i="38" a="1"/>
  <c r="H527" i="38" s="1"/>
  <c r="U527" i="38" a="1"/>
  <c r="U527" i="38" s="1"/>
  <c r="W527" i="38" a="1"/>
  <c r="W527" i="38" s="1"/>
  <c r="S527" i="38" a="1"/>
  <c r="S527" i="38" s="1"/>
  <c r="L527" i="38" a="1"/>
  <c r="L527" i="38" s="1"/>
  <c r="X527" i="38" a="1"/>
  <c r="X527" i="38" s="1"/>
  <c r="O527" i="38" a="1"/>
  <c r="O527" i="38" s="1"/>
  <c r="A303" i="38"/>
  <c r="I302" i="38" a="1"/>
  <c r="I302" i="38" s="1"/>
  <c r="S302" i="38" a="1"/>
  <c r="S302" i="38" s="1"/>
  <c r="K302" i="38" a="1"/>
  <c r="K302" i="38" s="1"/>
  <c r="L302" i="38" a="1"/>
  <c r="L302" i="38" s="1"/>
  <c r="W302" i="38" a="1"/>
  <c r="W302" i="38" s="1"/>
  <c r="T302" i="38" a="1"/>
  <c r="T302" i="38" s="1"/>
  <c r="R302" i="38" a="1"/>
  <c r="R302" i="38" s="1"/>
  <c r="P302" i="38" a="1"/>
  <c r="P302" i="38" s="1"/>
  <c r="N302" i="38" a="1"/>
  <c r="N302" i="38" s="1"/>
  <c r="U302" i="38" a="1"/>
  <c r="U302" i="38" s="1"/>
  <c r="Q302" i="38" a="1"/>
  <c r="Q302" i="38" s="1"/>
  <c r="X302" i="38" a="1"/>
  <c r="X302" i="38" s="1"/>
  <c r="J302" i="38" a="1"/>
  <c r="J302" i="38" s="1"/>
  <c r="M302" i="38" a="1"/>
  <c r="M302" i="38" s="1"/>
  <c r="O302" i="38" a="1"/>
  <c r="O302" i="38" s="1"/>
  <c r="V302" i="38" a="1"/>
  <c r="V302" i="38" s="1"/>
  <c r="H302" i="38" a="1"/>
  <c r="H302" i="38" s="1"/>
  <c r="A323" i="38"/>
  <c r="I322" i="38" a="1"/>
  <c r="I322" i="38" s="1"/>
  <c r="O322" i="38" a="1"/>
  <c r="O322" i="38" s="1"/>
  <c r="H322" i="38" a="1"/>
  <c r="H322" i="38" s="1"/>
  <c r="R322" i="38" a="1"/>
  <c r="R322" i="38" s="1"/>
  <c r="K322" i="38" a="1"/>
  <c r="K322" i="38" s="1"/>
  <c r="S322" i="38" a="1"/>
  <c r="S322" i="38" s="1"/>
  <c r="Q322" i="38" a="1"/>
  <c r="Q322" i="38" s="1"/>
  <c r="T322" i="38" a="1"/>
  <c r="T322" i="38" s="1"/>
  <c r="W322" i="38" a="1"/>
  <c r="W322" i="38" s="1"/>
  <c r="P322" i="38" a="1"/>
  <c r="P322" i="38" s="1"/>
  <c r="L322" i="38" a="1"/>
  <c r="L322" i="38" s="1"/>
  <c r="V322" i="38" a="1"/>
  <c r="V322" i="38" s="1"/>
  <c r="U322" i="38" a="1"/>
  <c r="U322" i="38" s="1"/>
  <c r="J322" i="38" a="1"/>
  <c r="J322" i="38" s="1"/>
  <c r="M322" i="38" a="1"/>
  <c r="M322" i="38" s="1"/>
  <c r="N322" i="38" a="1"/>
  <c r="N322" i="38" s="1"/>
  <c r="X322" i="38" a="1"/>
  <c r="X322" i="38" s="1"/>
  <c r="A631" i="38"/>
  <c r="I630" i="38" a="1"/>
  <c r="I630" i="38" s="1"/>
  <c r="Q630" i="38" a="1"/>
  <c r="Q630" i="38" s="1"/>
  <c r="S630" i="38" a="1"/>
  <c r="S630" i="38" s="1"/>
  <c r="X630" i="38" a="1"/>
  <c r="X630" i="38" s="1"/>
  <c r="N630" i="38" a="1"/>
  <c r="N630" i="38" s="1"/>
  <c r="K630" i="38" a="1"/>
  <c r="K630" i="38" s="1"/>
  <c r="T630" i="38" a="1"/>
  <c r="T630" i="38" s="1"/>
  <c r="U630" i="38" a="1"/>
  <c r="U630" i="38" s="1"/>
  <c r="H630" i="38" a="1"/>
  <c r="H630" i="38" s="1"/>
  <c r="J630" i="38" a="1"/>
  <c r="J630" i="38" s="1"/>
  <c r="L630" i="38" a="1"/>
  <c r="L630" i="38" s="1"/>
  <c r="P630" i="38" a="1"/>
  <c r="P630" i="38" s="1"/>
  <c r="W630" i="38" a="1"/>
  <c r="W630" i="38" s="1"/>
  <c r="R630" i="38" a="1"/>
  <c r="R630" i="38" s="1"/>
  <c r="O630" i="38" a="1"/>
  <c r="O630" i="38" s="1"/>
  <c r="V630" i="38" a="1"/>
  <c r="V630" i="38" s="1"/>
  <c r="M630" i="38" a="1"/>
  <c r="M630" i="38" s="1"/>
  <c r="A355" i="38"/>
  <c r="I354" i="38" a="1"/>
  <c r="I354" i="38" s="1"/>
  <c r="O354" i="38" a="1"/>
  <c r="O354" i="38" s="1"/>
  <c r="H354" i="38" a="1"/>
  <c r="H354" i="38" s="1"/>
  <c r="K354" i="38" a="1"/>
  <c r="K354" i="38" s="1"/>
  <c r="S354" i="38" a="1"/>
  <c r="S354" i="38" s="1"/>
  <c r="R354" i="38" a="1"/>
  <c r="R354" i="38" s="1"/>
  <c r="T354" i="38" a="1"/>
  <c r="T354" i="38" s="1"/>
  <c r="P354" i="38" a="1"/>
  <c r="P354" i="38" s="1"/>
  <c r="J354" i="38" a="1"/>
  <c r="J354" i="38" s="1"/>
  <c r="M354" i="38" a="1"/>
  <c r="M354" i="38" s="1"/>
  <c r="U354" i="38" a="1"/>
  <c r="U354" i="38" s="1"/>
  <c r="Q354" i="38" a="1"/>
  <c r="Q354" i="38" s="1"/>
  <c r="L354" i="38" a="1"/>
  <c r="L354" i="38" s="1"/>
  <c r="V354" i="38" a="1"/>
  <c r="V354" i="38" s="1"/>
  <c r="W354" i="38" a="1"/>
  <c r="W354" i="38" s="1"/>
  <c r="N354" i="38" a="1"/>
  <c r="N354" i="38" s="1"/>
  <c r="X354" i="38" a="1"/>
  <c r="X354" i="38" s="1"/>
  <c r="A475" i="38"/>
  <c r="I474" i="38" a="1"/>
  <c r="I474" i="38" s="1"/>
  <c r="N474" i="38" a="1"/>
  <c r="N474" i="38" s="1"/>
  <c r="J474" i="38" a="1"/>
  <c r="J474" i="38" s="1"/>
  <c r="P474" i="38" a="1"/>
  <c r="P474" i="38" s="1"/>
  <c r="X474" i="38" a="1"/>
  <c r="X474" i="38" s="1"/>
  <c r="H474" i="38" a="1"/>
  <c r="H474" i="38" s="1"/>
  <c r="Q474" i="38" a="1"/>
  <c r="Q474" i="38" s="1"/>
  <c r="U474" i="38" a="1"/>
  <c r="U474" i="38" s="1"/>
  <c r="R474" i="38" a="1"/>
  <c r="R474" i="38" s="1"/>
  <c r="M474" i="38" a="1"/>
  <c r="M474" i="38" s="1"/>
  <c r="K474" i="38" a="1"/>
  <c r="K474" i="38" s="1"/>
  <c r="V474" i="38" a="1"/>
  <c r="V474" i="38" s="1"/>
  <c r="L474" i="38" a="1"/>
  <c r="L474" i="38" s="1"/>
  <c r="O474" i="38" a="1"/>
  <c r="O474" i="38" s="1"/>
  <c r="W474" i="38" a="1"/>
  <c r="W474" i="38" s="1"/>
  <c r="S474" i="38" a="1"/>
  <c r="S474" i="38" s="1"/>
  <c r="T474" i="38" a="1"/>
  <c r="T474" i="38" s="1"/>
  <c r="A391" i="38"/>
  <c r="I390" i="38" a="1"/>
  <c r="I390" i="38" s="1"/>
  <c r="U390" i="38" a="1"/>
  <c r="U390" i="38" s="1"/>
  <c r="R390" i="38" a="1"/>
  <c r="R390" i="38" s="1"/>
  <c r="H390" i="38" a="1"/>
  <c r="H390" i="38" s="1"/>
  <c r="W390" i="38" a="1"/>
  <c r="W390" i="38" s="1"/>
  <c r="K390" i="38" a="1"/>
  <c r="K390" i="38" s="1"/>
  <c r="N390" i="38" a="1"/>
  <c r="N390" i="38" s="1"/>
  <c r="L390" i="38" a="1"/>
  <c r="L390" i="38" s="1"/>
  <c r="P390" i="38" a="1"/>
  <c r="P390" i="38" s="1"/>
  <c r="V390" i="38" a="1"/>
  <c r="V390" i="38" s="1"/>
  <c r="M390" i="38" a="1"/>
  <c r="M390" i="38" s="1"/>
  <c r="T390" i="38" a="1"/>
  <c r="T390" i="38" s="1"/>
  <c r="S390" i="38" a="1"/>
  <c r="S390" i="38" s="1"/>
  <c r="X390" i="38" a="1"/>
  <c r="X390" i="38" s="1"/>
  <c r="O390" i="38" a="1"/>
  <c r="O390" i="38" s="1"/>
  <c r="J390" i="38" a="1"/>
  <c r="J390" i="38" s="1"/>
  <c r="Q390" i="38" a="1"/>
  <c r="Q390" i="38" s="1"/>
  <c r="A423" i="38"/>
  <c r="I422" i="38" a="1"/>
  <c r="I422" i="38" s="1"/>
  <c r="N422" i="38" a="1"/>
  <c r="N422" i="38" s="1"/>
  <c r="Q422" i="38" a="1"/>
  <c r="Q422" i="38" s="1"/>
  <c r="R422" i="38" a="1"/>
  <c r="R422" i="38" s="1"/>
  <c r="M422" i="38" a="1"/>
  <c r="M422" i="38" s="1"/>
  <c r="H422" i="38" a="1"/>
  <c r="H422" i="38" s="1"/>
  <c r="W422" i="38" a="1"/>
  <c r="W422" i="38" s="1"/>
  <c r="V422" i="38" a="1"/>
  <c r="V422" i="38" s="1"/>
  <c r="J422" i="38" a="1"/>
  <c r="J422" i="38" s="1"/>
  <c r="S422" i="38" a="1"/>
  <c r="S422" i="38" s="1"/>
  <c r="X422" i="38" a="1"/>
  <c r="X422" i="38" s="1"/>
  <c r="U422" i="38" a="1"/>
  <c r="U422" i="38" s="1"/>
  <c r="O422" i="38" a="1"/>
  <c r="O422" i="38" s="1"/>
  <c r="K422" i="38" a="1"/>
  <c r="K422" i="38" s="1"/>
  <c r="P422" i="38" a="1"/>
  <c r="P422" i="38" s="1"/>
  <c r="T422" i="38" a="1"/>
  <c r="T422" i="38" s="1"/>
  <c r="L422" i="38" a="1"/>
  <c r="L422" i="38" s="1"/>
  <c r="X567" i="38" l="1" a="1"/>
  <c r="X567" i="38" s="1"/>
  <c r="O567" i="38" a="1"/>
  <c r="O567" i="38" s="1"/>
  <c r="V567" i="38" a="1"/>
  <c r="V567" i="38" s="1"/>
  <c r="K567" i="38" a="1"/>
  <c r="K567" i="38" s="1"/>
  <c r="T567" i="38" a="1"/>
  <c r="T567" i="38" s="1"/>
  <c r="J567" i="38" a="1"/>
  <c r="J567" i="38" s="1"/>
  <c r="S567" i="38" a="1"/>
  <c r="S567" i="38" s="1"/>
  <c r="L567" i="38" a="1"/>
  <c r="L567" i="38" s="1"/>
  <c r="P567" i="38" a="1"/>
  <c r="P567" i="38" s="1"/>
  <c r="W567" i="38" a="1"/>
  <c r="W567" i="38" s="1"/>
  <c r="Q567" i="38" a="1"/>
  <c r="Q567" i="38" s="1"/>
  <c r="I567" i="38" a="1"/>
  <c r="I567" i="38" s="1"/>
  <c r="U567" i="38" a="1"/>
  <c r="U567" i="38" s="1"/>
  <c r="A568" i="38"/>
  <c r="N567" i="38" a="1"/>
  <c r="N567" i="38" s="1"/>
  <c r="R567" i="38" a="1"/>
  <c r="R567" i="38" s="1"/>
  <c r="M567" i="38" a="1"/>
  <c r="M567" i="38" s="1"/>
  <c r="H567" i="38" a="1"/>
  <c r="H567" i="38" s="1"/>
  <c r="I544" i="38" a="1"/>
  <c r="I544" i="38" s="1"/>
  <c r="R544" i="38" a="1"/>
  <c r="R544" i="38" s="1"/>
  <c r="H544" i="38" a="1"/>
  <c r="H544" i="38" s="1"/>
  <c r="X544" i="38" a="1"/>
  <c r="X544" i="38" s="1"/>
  <c r="M544" i="38" a="1"/>
  <c r="M544" i="38" s="1"/>
  <c r="O544" i="38" a="1"/>
  <c r="O544" i="38" s="1"/>
  <c r="K544" i="38" a="1"/>
  <c r="K544" i="38" s="1"/>
  <c r="V544" i="38" a="1"/>
  <c r="V544" i="38" s="1"/>
  <c r="U544" i="38" a="1"/>
  <c r="U544" i="38" s="1"/>
  <c r="S544" i="38" a="1"/>
  <c r="S544" i="38" s="1"/>
  <c r="W544" i="38" a="1"/>
  <c r="W544" i="38" s="1"/>
  <c r="N544" i="38" a="1"/>
  <c r="N544" i="38" s="1"/>
  <c r="P544" i="38" a="1"/>
  <c r="P544" i="38" s="1"/>
  <c r="L544" i="38" a="1"/>
  <c r="L544" i="38" s="1"/>
  <c r="T544" i="38" a="1"/>
  <c r="T544" i="38" s="1"/>
  <c r="Q544" i="38" a="1"/>
  <c r="Q544" i="38" s="1"/>
  <c r="A545" i="38"/>
  <c r="J544" i="38" a="1"/>
  <c r="J544" i="38" s="1"/>
  <c r="M489" i="38" a="1"/>
  <c r="M489" i="38" s="1"/>
  <c r="V489" i="38" a="1"/>
  <c r="V489" i="38" s="1"/>
  <c r="K489" i="38" a="1"/>
  <c r="K489" i="38" s="1"/>
  <c r="J489" i="38" a="1"/>
  <c r="J489" i="38" s="1"/>
  <c r="X489" i="38" a="1"/>
  <c r="X489" i="38" s="1"/>
  <c r="U489" i="38" a="1"/>
  <c r="U489" i="38" s="1"/>
  <c r="T489" i="38" a="1"/>
  <c r="T489" i="38" s="1"/>
  <c r="N489" i="38" a="1"/>
  <c r="N489" i="38" s="1"/>
  <c r="P489" i="38" a="1"/>
  <c r="P489" i="38" s="1"/>
  <c r="S489" i="38" a="1"/>
  <c r="S489" i="38" s="1"/>
  <c r="R489" i="38" a="1"/>
  <c r="R489" i="38" s="1"/>
  <c r="L489" i="38" a="1"/>
  <c r="L489" i="38" s="1"/>
  <c r="Q489" i="38" a="1"/>
  <c r="Q489" i="38" s="1"/>
  <c r="O489" i="38" a="1"/>
  <c r="O489" i="38" s="1"/>
  <c r="W489" i="38" a="1"/>
  <c r="W489" i="38" s="1"/>
  <c r="H489" i="38" a="1"/>
  <c r="H489" i="38" s="1"/>
  <c r="I489" i="38" a="1"/>
  <c r="I489" i="38" s="1"/>
  <c r="A490" i="38"/>
  <c r="O665" i="38" a="1"/>
  <c r="O665" i="38" s="1"/>
  <c r="T665" i="38" a="1"/>
  <c r="T665" i="38" s="1"/>
  <c r="L665" i="38" a="1"/>
  <c r="L665" i="38" s="1"/>
  <c r="W665" i="38" a="1"/>
  <c r="W665" i="38" s="1"/>
  <c r="K665" i="38" a="1"/>
  <c r="K665" i="38" s="1"/>
  <c r="J665" i="38" a="1"/>
  <c r="J665" i="38" s="1"/>
  <c r="R665" i="38" a="1"/>
  <c r="R665" i="38" s="1"/>
  <c r="X665" i="38" a="1"/>
  <c r="X665" i="38" s="1"/>
  <c r="A666" i="38"/>
  <c r="V665" i="38" a="1"/>
  <c r="V665" i="38" s="1"/>
  <c r="I665" i="38" a="1"/>
  <c r="I665" i="38" s="1"/>
  <c r="S665" i="38" a="1"/>
  <c r="S665" i="38" s="1"/>
  <c r="N665" i="38" a="1"/>
  <c r="N665" i="38" s="1"/>
  <c r="P665" i="38" a="1"/>
  <c r="P665" i="38" s="1"/>
  <c r="Q665" i="38" a="1"/>
  <c r="Q665" i="38" s="1"/>
  <c r="U665" i="38" a="1"/>
  <c r="U665" i="38" s="1"/>
  <c r="M665" i="38" a="1"/>
  <c r="M665" i="38" s="1"/>
  <c r="H665" i="38" a="1"/>
  <c r="H665" i="38" s="1"/>
  <c r="A392" i="38"/>
  <c r="I391" i="38" a="1"/>
  <c r="I391" i="38" s="1"/>
  <c r="Q391" i="38" a="1"/>
  <c r="Q391" i="38" s="1"/>
  <c r="K391" i="38" a="1"/>
  <c r="K391" i="38" s="1"/>
  <c r="U391" i="38" a="1"/>
  <c r="U391" i="38" s="1"/>
  <c r="T391" i="38" a="1"/>
  <c r="T391" i="38" s="1"/>
  <c r="X391" i="38" a="1"/>
  <c r="X391" i="38" s="1"/>
  <c r="R391" i="38" a="1"/>
  <c r="R391" i="38" s="1"/>
  <c r="V391" i="38" a="1"/>
  <c r="V391" i="38" s="1"/>
  <c r="W391" i="38" a="1"/>
  <c r="W391" i="38" s="1"/>
  <c r="M391" i="38" a="1"/>
  <c r="M391" i="38" s="1"/>
  <c r="H391" i="38" a="1"/>
  <c r="H391" i="38" s="1"/>
  <c r="L391" i="38" a="1"/>
  <c r="L391" i="38" s="1"/>
  <c r="S391" i="38" a="1"/>
  <c r="S391" i="38" s="1"/>
  <c r="O391" i="38" a="1"/>
  <c r="O391" i="38" s="1"/>
  <c r="N391" i="38" a="1"/>
  <c r="N391" i="38" s="1"/>
  <c r="J391" i="38" a="1"/>
  <c r="J391" i="38" s="1"/>
  <c r="P391" i="38" a="1"/>
  <c r="P391" i="38" s="1"/>
  <c r="A324" i="38"/>
  <c r="I323" i="38" a="1"/>
  <c r="I323" i="38" s="1"/>
  <c r="N323" i="38" a="1"/>
  <c r="N323" i="38" s="1"/>
  <c r="V323" i="38" a="1"/>
  <c r="V323" i="38" s="1"/>
  <c r="S323" i="38" a="1"/>
  <c r="S323" i="38" s="1"/>
  <c r="H323" i="38" a="1"/>
  <c r="H323" i="38" s="1"/>
  <c r="O323" i="38" a="1"/>
  <c r="O323" i="38" s="1"/>
  <c r="U323" i="38" a="1"/>
  <c r="U323" i="38" s="1"/>
  <c r="R323" i="38" a="1"/>
  <c r="R323" i="38" s="1"/>
  <c r="P323" i="38" a="1"/>
  <c r="P323" i="38" s="1"/>
  <c r="L323" i="38" a="1"/>
  <c r="L323" i="38" s="1"/>
  <c r="W323" i="38" a="1"/>
  <c r="W323" i="38" s="1"/>
  <c r="Q323" i="38" a="1"/>
  <c r="Q323" i="38" s="1"/>
  <c r="K323" i="38" a="1"/>
  <c r="K323" i="38" s="1"/>
  <c r="X323" i="38" a="1"/>
  <c r="X323" i="38" s="1"/>
  <c r="J323" i="38" a="1"/>
  <c r="J323" i="38" s="1"/>
  <c r="T323" i="38" a="1"/>
  <c r="T323" i="38" s="1"/>
  <c r="M323" i="38" a="1"/>
  <c r="M323" i="38" s="1"/>
  <c r="A584" i="38"/>
  <c r="I583" i="38" a="1"/>
  <c r="I583" i="38" s="1"/>
  <c r="S583" i="38" a="1"/>
  <c r="S583" i="38" s="1"/>
  <c r="K583" i="38" a="1"/>
  <c r="K583" i="38" s="1"/>
  <c r="Q583" i="38" a="1"/>
  <c r="Q583" i="38" s="1"/>
  <c r="P583" i="38" a="1"/>
  <c r="P583" i="38" s="1"/>
  <c r="L583" i="38" a="1"/>
  <c r="L583" i="38" s="1"/>
  <c r="J583" i="38" a="1"/>
  <c r="J583" i="38" s="1"/>
  <c r="H583" i="38" a="1"/>
  <c r="H583" i="38" s="1"/>
  <c r="W583" i="38" a="1"/>
  <c r="W583" i="38" s="1"/>
  <c r="R583" i="38" a="1"/>
  <c r="R583" i="38" s="1"/>
  <c r="M583" i="38" a="1"/>
  <c r="M583" i="38" s="1"/>
  <c r="V583" i="38" a="1"/>
  <c r="V583" i="38" s="1"/>
  <c r="O583" i="38" a="1"/>
  <c r="O583" i="38" s="1"/>
  <c r="T583" i="38" a="1"/>
  <c r="T583" i="38" s="1"/>
  <c r="X583" i="38" a="1"/>
  <c r="X583" i="38" s="1"/>
  <c r="N583" i="38" a="1"/>
  <c r="N583" i="38" s="1"/>
  <c r="U583" i="38" a="1"/>
  <c r="U583" i="38" s="1"/>
  <c r="A356" i="38"/>
  <c r="I355" i="38" a="1"/>
  <c r="I355" i="38" s="1"/>
  <c r="J355" i="38" a="1"/>
  <c r="J355" i="38" s="1"/>
  <c r="K355" i="38" a="1"/>
  <c r="K355" i="38" s="1"/>
  <c r="O355" i="38" a="1"/>
  <c r="O355" i="38" s="1"/>
  <c r="S355" i="38" a="1"/>
  <c r="S355" i="38" s="1"/>
  <c r="U355" i="38" a="1"/>
  <c r="U355" i="38" s="1"/>
  <c r="P355" i="38" a="1"/>
  <c r="P355" i="38" s="1"/>
  <c r="N355" i="38" a="1"/>
  <c r="N355" i="38" s="1"/>
  <c r="M355" i="38" a="1"/>
  <c r="M355" i="38" s="1"/>
  <c r="V355" i="38" a="1"/>
  <c r="V355" i="38" s="1"/>
  <c r="L355" i="38" a="1"/>
  <c r="L355" i="38" s="1"/>
  <c r="T355" i="38" a="1"/>
  <c r="T355" i="38" s="1"/>
  <c r="R355" i="38" a="1"/>
  <c r="R355" i="38" s="1"/>
  <c r="Q355" i="38" a="1"/>
  <c r="Q355" i="38" s="1"/>
  <c r="X355" i="38" a="1"/>
  <c r="X355" i="38" s="1"/>
  <c r="W355" i="38" a="1"/>
  <c r="W355" i="38" s="1"/>
  <c r="H355" i="38" a="1"/>
  <c r="H355" i="38" s="1"/>
  <c r="A304" i="38"/>
  <c r="I303" i="38" a="1"/>
  <c r="I303" i="38" s="1"/>
  <c r="O303" i="38" a="1"/>
  <c r="O303" i="38" s="1"/>
  <c r="N303" i="38" a="1"/>
  <c r="N303" i="38" s="1"/>
  <c r="H303" i="38" a="1"/>
  <c r="H303" i="38" s="1"/>
  <c r="M303" i="38" a="1"/>
  <c r="M303" i="38" s="1"/>
  <c r="L303" i="38" a="1"/>
  <c r="L303" i="38" s="1"/>
  <c r="X303" i="38" a="1"/>
  <c r="X303" i="38" s="1"/>
  <c r="R303" i="38" a="1"/>
  <c r="R303" i="38" s="1"/>
  <c r="T303" i="38" a="1"/>
  <c r="T303" i="38" s="1"/>
  <c r="Q303" i="38" a="1"/>
  <c r="Q303" i="38" s="1"/>
  <c r="S303" i="38" a="1"/>
  <c r="S303" i="38" s="1"/>
  <c r="U303" i="38" a="1"/>
  <c r="U303" i="38" s="1"/>
  <c r="V303" i="38" a="1"/>
  <c r="V303" i="38" s="1"/>
  <c r="W303" i="38" a="1"/>
  <c r="W303" i="38" s="1"/>
  <c r="J303" i="38" a="1"/>
  <c r="J303" i="38" s="1"/>
  <c r="P303" i="38" a="1"/>
  <c r="P303" i="38" s="1"/>
  <c r="K303" i="38" a="1"/>
  <c r="K303" i="38" s="1"/>
  <c r="A454" i="38"/>
  <c r="I453" i="38" a="1"/>
  <c r="I453" i="38" s="1"/>
  <c r="S453" i="38" a="1"/>
  <c r="S453" i="38" s="1"/>
  <c r="O453" i="38" a="1"/>
  <c r="O453" i="38" s="1"/>
  <c r="L453" i="38" a="1"/>
  <c r="L453" i="38" s="1"/>
  <c r="W453" i="38" a="1"/>
  <c r="W453" i="38" s="1"/>
  <c r="M453" i="38" a="1"/>
  <c r="M453" i="38" s="1"/>
  <c r="H453" i="38" a="1"/>
  <c r="H453" i="38" s="1"/>
  <c r="K453" i="38" a="1"/>
  <c r="K453" i="38" s="1"/>
  <c r="R453" i="38" a="1"/>
  <c r="R453" i="38" s="1"/>
  <c r="V453" i="38" a="1"/>
  <c r="V453" i="38" s="1"/>
  <c r="X453" i="38" a="1"/>
  <c r="X453" i="38" s="1"/>
  <c r="J453" i="38" a="1"/>
  <c r="J453" i="38" s="1"/>
  <c r="T453" i="38" a="1"/>
  <c r="T453" i="38" s="1"/>
  <c r="U453" i="38" a="1"/>
  <c r="U453" i="38" s="1"/>
  <c r="N453" i="38" a="1"/>
  <c r="N453" i="38" s="1"/>
  <c r="Q453" i="38" a="1"/>
  <c r="Q453" i="38" s="1"/>
  <c r="P453" i="38" a="1"/>
  <c r="P453" i="38" s="1"/>
  <c r="A424" i="38"/>
  <c r="I423" i="38" a="1"/>
  <c r="I423" i="38" s="1"/>
  <c r="U423" i="38" a="1"/>
  <c r="U423" i="38" s="1"/>
  <c r="T423" i="38" a="1"/>
  <c r="T423" i="38" s="1"/>
  <c r="J423" i="38" a="1"/>
  <c r="J423" i="38" s="1"/>
  <c r="V423" i="38" a="1"/>
  <c r="V423" i="38" s="1"/>
  <c r="L423" i="38" a="1"/>
  <c r="L423" i="38" s="1"/>
  <c r="P423" i="38" a="1"/>
  <c r="P423" i="38" s="1"/>
  <c r="R423" i="38" a="1"/>
  <c r="R423" i="38" s="1"/>
  <c r="N423" i="38" a="1"/>
  <c r="N423" i="38" s="1"/>
  <c r="X423" i="38" a="1"/>
  <c r="X423" i="38" s="1"/>
  <c r="K423" i="38" a="1"/>
  <c r="K423" i="38" s="1"/>
  <c r="Q423" i="38" a="1"/>
  <c r="Q423" i="38" s="1"/>
  <c r="H423" i="38" a="1"/>
  <c r="H423" i="38" s="1"/>
  <c r="W423" i="38" a="1"/>
  <c r="W423" i="38" s="1"/>
  <c r="S423" i="38" a="1"/>
  <c r="S423" i="38" s="1"/>
  <c r="O423" i="38" a="1"/>
  <c r="O423" i="38" s="1"/>
  <c r="M423" i="38" a="1"/>
  <c r="M423" i="38" s="1"/>
  <c r="A476" i="38"/>
  <c r="I475" i="38" a="1"/>
  <c r="I475" i="38" s="1"/>
  <c r="P475" i="38" a="1"/>
  <c r="P475" i="38" s="1"/>
  <c r="N475" i="38" a="1"/>
  <c r="N475" i="38" s="1"/>
  <c r="H475" i="38" a="1"/>
  <c r="H475" i="38" s="1"/>
  <c r="R475" i="38" a="1"/>
  <c r="R475" i="38" s="1"/>
  <c r="T475" i="38" a="1"/>
  <c r="T475" i="38" s="1"/>
  <c r="O475" i="38" a="1"/>
  <c r="O475" i="38" s="1"/>
  <c r="K475" i="38" a="1"/>
  <c r="K475" i="38" s="1"/>
  <c r="M475" i="38" a="1"/>
  <c r="M475" i="38" s="1"/>
  <c r="V475" i="38" a="1"/>
  <c r="V475" i="38" s="1"/>
  <c r="Q475" i="38" a="1"/>
  <c r="Q475" i="38" s="1"/>
  <c r="J475" i="38" a="1"/>
  <c r="J475" i="38" s="1"/>
  <c r="X475" i="38" a="1"/>
  <c r="X475" i="38" s="1"/>
  <c r="S475" i="38" a="1"/>
  <c r="S475" i="38" s="1"/>
  <c r="U475" i="38" a="1"/>
  <c r="U475" i="38" s="1"/>
  <c r="W475" i="38" a="1"/>
  <c r="W475" i="38" s="1"/>
  <c r="L475" i="38" a="1"/>
  <c r="L475" i="38" s="1"/>
  <c r="A529" i="38"/>
  <c r="I528" i="38" a="1"/>
  <c r="I528" i="38" s="1"/>
  <c r="N528" i="38" a="1"/>
  <c r="N528" i="38" s="1"/>
  <c r="J528" i="38" a="1"/>
  <c r="J528" i="38" s="1"/>
  <c r="L528" i="38" a="1"/>
  <c r="L528" i="38" s="1"/>
  <c r="S528" i="38" a="1"/>
  <c r="S528" i="38" s="1"/>
  <c r="Q528" i="38" a="1"/>
  <c r="Q528" i="38" s="1"/>
  <c r="V528" i="38" a="1"/>
  <c r="V528" i="38" s="1"/>
  <c r="K528" i="38" a="1"/>
  <c r="K528" i="38" s="1"/>
  <c r="M528" i="38" a="1"/>
  <c r="M528" i="38" s="1"/>
  <c r="H528" i="38" a="1"/>
  <c r="H528" i="38" s="1"/>
  <c r="T528" i="38" a="1"/>
  <c r="T528" i="38" s="1"/>
  <c r="U528" i="38" a="1"/>
  <c r="U528" i="38" s="1"/>
  <c r="R528" i="38" a="1"/>
  <c r="R528" i="38" s="1"/>
  <c r="X528" i="38" a="1"/>
  <c r="X528" i="38" s="1"/>
  <c r="P528" i="38" a="1"/>
  <c r="P528" i="38" s="1"/>
  <c r="W528" i="38" a="1"/>
  <c r="W528" i="38" s="1"/>
  <c r="O528" i="38" a="1"/>
  <c r="O528" i="38" s="1"/>
  <c r="A372" i="38"/>
  <c r="I371" i="38" a="1"/>
  <c r="I371" i="38" s="1"/>
  <c r="M371" i="38" a="1"/>
  <c r="M371" i="38" s="1"/>
  <c r="Q371" i="38" a="1"/>
  <c r="Q371" i="38" s="1"/>
  <c r="K371" i="38" a="1"/>
  <c r="K371" i="38" s="1"/>
  <c r="V371" i="38" a="1"/>
  <c r="V371" i="38" s="1"/>
  <c r="T371" i="38" a="1"/>
  <c r="T371" i="38" s="1"/>
  <c r="W371" i="38" a="1"/>
  <c r="W371" i="38" s="1"/>
  <c r="U371" i="38" a="1"/>
  <c r="U371" i="38" s="1"/>
  <c r="X371" i="38" a="1"/>
  <c r="X371" i="38" s="1"/>
  <c r="S371" i="38" a="1"/>
  <c r="S371" i="38" s="1"/>
  <c r="H371" i="38" a="1"/>
  <c r="H371" i="38" s="1"/>
  <c r="J371" i="38" a="1"/>
  <c r="J371" i="38" s="1"/>
  <c r="P371" i="38" a="1"/>
  <c r="P371" i="38" s="1"/>
  <c r="L371" i="38" a="1"/>
  <c r="L371" i="38" s="1"/>
  <c r="R371" i="38" a="1"/>
  <c r="R371" i="38" s="1"/>
  <c r="O371" i="38" a="1"/>
  <c r="O371" i="38" s="1"/>
  <c r="N371" i="38" a="1"/>
  <c r="N371" i="38" s="1"/>
  <c r="A632" i="38"/>
  <c r="I631" i="38" a="1"/>
  <c r="I631" i="38" s="1"/>
  <c r="T631" i="38" a="1"/>
  <c r="T631" i="38" s="1"/>
  <c r="L631" i="38" a="1"/>
  <c r="L631" i="38" s="1"/>
  <c r="M631" i="38" a="1"/>
  <c r="M631" i="38" s="1"/>
  <c r="X631" i="38" a="1"/>
  <c r="X631" i="38" s="1"/>
  <c r="W631" i="38" a="1"/>
  <c r="W631" i="38" s="1"/>
  <c r="H631" i="38" a="1"/>
  <c r="H631" i="38" s="1"/>
  <c r="N631" i="38" a="1"/>
  <c r="N631" i="38" s="1"/>
  <c r="R631" i="38" a="1"/>
  <c r="R631" i="38" s="1"/>
  <c r="J631" i="38" a="1"/>
  <c r="J631" i="38" s="1"/>
  <c r="S631" i="38" a="1"/>
  <c r="S631" i="38" s="1"/>
  <c r="V631" i="38" a="1"/>
  <c r="V631" i="38" s="1"/>
  <c r="P631" i="38" a="1"/>
  <c r="P631" i="38" s="1"/>
  <c r="U631" i="38" a="1"/>
  <c r="U631" i="38" s="1"/>
  <c r="O631" i="38" a="1"/>
  <c r="O631" i="38" s="1"/>
  <c r="K631" i="38" a="1"/>
  <c r="K631" i="38" s="1"/>
  <c r="Q631" i="38" a="1"/>
  <c r="Q631" i="38" s="1"/>
  <c r="K568" i="38" l="1" a="1"/>
  <c r="K568" i="38" s="1"/>
  <c r="Q568" i="38" a="1"/>
  <c r="Q568" i="38" s="1"/>
  <c r="U568" i="38" a="1"/>
  <c r="U568" i="38" s="1"/>
  <c r="R568" i="38" a="1"/>
  <c r="R568" i="38" s="1"/>
  <c r="P568" i="38" a="1"/>
  <c r="P568" i="38" s="1"/>
  <c r="M568" i="38" a="1"/>
  <c r="M568" i="38" s="1"/>
  <c r="S568" i="38" a="1"/>
  <c r="S568" i="38" s="1"/>
  <c r="A569" i="38"/>
  <c r="T568" i="38" a="1"/>
  <c r="T568" i="38" s="1"/>
  <c r="I568" i="38" a="1"/>
  <c r="I568" i="38" s="1"/>
  <c r="L568" i="38" a="1"/>
  <c r="L568" i="38" s="1"/>
  <c r="V568" i="38" a="1"/>
  <c r="V568" i="38" s="1"/>
  <c r="H568" i="38" a="1"/>
  <c r="H568" i="38" s="1"/>
  <c r="X568" i="38" a="1"/>
  <c r="X568" i="38" s="1"/>
  <c r="W568" i="38" a="1"/>
  <c r="W568" i="38" s="1"/>
  <c r="N568" i="38" a="1"/>
  <c r="N568" i="38" s="1"/>
  <c r="O568" i="38" a="1"/>
  <c r="O568" i="38" s="1"/>
  <c r="J568" i="38" a="1"/>
  <c r="J568" i="38" s="1"/>
  <c r="V545" i="38" a="1"/>
  <c r="V545" i="38" s="1"/>
  <c r="L545" i="38" a="1"/>
  <c r="L545" i="38" s="1"/>
  <c r="W545" i="38" a="1"/>
  <c r="W545" i="38" s="1"/>
  <c r="Q545" i="38" a="1"/>
  <c r="Q545" i="38" s="1"/>
  <c r="P545" i="38" a="1"/>
  <c r="P545" i="38" s="1"/>
  <c r="M545" i="38" a="1"/>
  <c r="M545" i="38" s="1"/>
  <c r="T545" i="38" a="1"/>
  <c r="T545" i="38" s="1"/>
  <c r="N545" i="38" a="1"/>
  <c r="N545" i="38" s="1"/>
  <c r="X545" i="38" a="1"/>
  <c r="X545" i="38" s="1"/>
  <c r="R545" i="38" a="1"/>
  <c r="R545" i="38" s="1"/>
  <c r="U545" i="38" a="1"/>
  <c r="U545" i="38" s="1"/>
  <c r="K545" i="38" a="1"/>
  <c r="K545" i="38" s="1"/>
  <c r="A546" i="38"/>
  <c r="H545" i="38" a="1"/>
  <c r="H545" i="38" s="1"/>
  <c r="I545" i="38" a="1"/>
  <c r="I545" i="38" s="1"/>
  <c r="O545" i="38" a="1"/>
  <c r="O545" i="38" s="1"/>
  <c r="J545" i="38" a="1"/>
  <c r="J545" i="38" s="1"/>
  <c r="S545" i="38" a="1"/>
  <c r="S545" i="38" s="1"/>
  <c r="I490" i="38" a="1"/>
  <c r="I490" i="38" s="1"/>
  <c r="H490" i="38" a="1"/>
  <c r="H490" i="38" s="1"/>
  <c r="J490" i="38" a="1"/>
  <c r="J490" i="38" s="1"/>
  <c r="V490" i="38" a="1"/>
  <c r="V490" i="38" s="1"/>
  <c r="K490" i="38" a="1"/>
  <c r="K490" i="38" s="1"/>
  <c r="R490" i="38" a="1"/>
  <c r="R490" i="38" s="1"/>
  <c r="O490" i="38" a="1"/>
  <c r="O490" i="38" s="1"/>
  <c r="M490" i="38" a="1"/>
  <c r="M490" i="38" s="1"/>
  <c r="T490" i="38" a="1"/>
  <c r="T490" i="38" s="1"/>
  <c r="X490" i="38" a="1"/>
  <c r="X490" i="38" s="1"/>
  <c r="S490" i="38" a="1"/>
  <c r="S490" i="38" s="1"/>
  <c r="U490" i="38" a="1"/>
  <c r="U490" i="38" s="1"/>
  <c r="N490" i="38" a="1"/>
  <c r="N490" i="38" s="1"/>
  <c r="L490" i="38" a="1"/>
  <c r="L490" i="38" s="1"/>
  <c r="Q490" i="38" a="1"/>
  <c r="Q490" i="38" s="1"/>
  <c r="P490" i="38" a="1"/>
  <c r="P490" i="38" s="1"/>
  <c r="A491" i="38"/>
  <c r="W490" i="38" a="1"/>
  <c r="W490" i="38" s="1"/>
  <c r="H666" i="38" a="1"/>
  <c r="H666" i="38" s="1"/>
  <c r="N666" i="38" a="1"/>
  <c r="N666" i="38" s="1"/>
  <c r="A667" i="38"/>
  <c r="M666" i="38" a="1"/>
  <c r="M666" i="38" s="1"/>
  <c r="I666" i="38" a="1"/>
  <c r="I666" i="38" s="1"/>
  <c r="V666" i="38" a="1"/>
  <c r="V666" i="38" s="1"/>
  <c r="U666" i="38" a="1"/>
  <c r="U666" i="38" s="1"/>
  <c r="O666" i="38" a="1"/>
  <c r="O666" i="38" s="1"/>
  <c r="P666" i="38" a="1"/>
  <c r="P666" i="38" s="1"/>
  <c r="S666" i="38" a="1"/>
  <c r="S666" i="38" s="1"/>
  <c r="W666" i="38" a="1"/>
  <c r="W666" i="38" s="1"/>
  <c r="K666" i="38" a="1"/>
  <c r="K666" i="38" s="1"/>
  <c r="J666" i="38" a="1"/>
  <c r="J666" i="38" s="1"/>
  <c r="T666" i="38" a="1"/>
  <c r="T666" i="38" s="1"/>
  <c r="L666" i="38" a="1"/>
  <c r="L666" i="38" s="1"/>
  <c r="X666" i="38" a="1"/>
  <c r="X666" i="38" s="1"/>
  <c r="Q666" i="38" a="1"/>
  <c r="Q666" i="38" s="1"/>
  <c r="R666" i="38" a="1"/>
  <c r="R666" i="38" s="1"/>
  <c r="A530" i="38"/>
  <c r="I529" i="38" a="1"/>
  <c r="I529" i="38" s="1"/>
  <c r="L529" i="38" a="1"/>
  <c r="L529" i="38" s="1"/>
  <c r="Q529" i="38" a="1"/>
  <c r="Q529" i="38" s="1"/>
  <c r="R529" i="38" a="1"/>
  <c r="R529" i="38" s="1"/>
  <c r="T529" i="38" a="1"/>
  <c r="T529" i="38" s="1"/>
  <c r="S529" i="38" a="1"/>
  <c r="S529" i="38" s="1"/>
  <c r="J529" i="38" a="1"/>
  <c r="J529" i="38" s="1"/>
  <c r="V529" i="38" a="1"/>
  <c r="V529" i="38" s="1"/>
  <c r="M529" i="38" a="1"/>
  <c r="M529" i="38" s="1"/>
  <c r="U529" i="38" a="1"/>
  <c r="U529" i="38" s="1"/>
  <c r="W529" i="38" a="1"/>
  <c r="W529" i="38" s="1"/>
  <c r="O529" i="38" a="1"/>
  <c r="O529" i="38" s="1"/>
  <c r="H529" i="38" a="1"/>
  <c r="H529" i="38" s="1"/>
  <c r="P529" i="38" a="1"/>
  <c r="P529" i="38" s="1"/>
  <c r="N529" i="38" a="1"/>
  <c r="N529" i="38" s="1"/>
  <c r="X529" i="38" a="1"/>
  <c r="X529" i="38" s="1"/>
  <c r="K529" i="38" a="1"/>
  <c r="K529" i="38" s="1"/>
  <c r="A477" i="38"/>
  <c r="I476" i="38" a="1"/>
  <c r="I476" i="38" s="1"/>
  <c r="R476" i="38" a="1"/>
  <c r="R476" i="38" s="1"/>
  <c r="T476" i="38" a="1"/>
  <c r="T476" i="38" s="1"/>
  <c r="U476" i="38" a="1"/>
  <c r="U476" i="38" s="1"/>
  <c r="W476" i="38" a="1"/>
  <c r="W476" i="38" s="1"/>
  <c r="O476" i="38" a="1"/>
  <c r="O476" i="38" s="1"/>
  <c r="P476" i="38" a="1"/>
  <c r="P476" i="38" s="1"/>
  <c r="Q476" i="38" a="1"/>
  <c r="Q476" i="38" s="1"/>
  <c r="L476" i="38" a="1"/>
  <c r="L476" i="38" s="1"/>
  <c r="V476" i="38" a="1"/>
  <c r="V476" i="38" s="1"/>
  <c r="M476" i="38" a="1"/>
  <c r="M476" i="38" s="1"/>
  <c r="S476" i="38" a="1"/>
  <c r="S476" i="38" s="1"/>
  <c r="K476" i="38" a="1"/>
  <c r="K476" i="38" s="1"/>
  <c r="N476" i="38" a="1"/>
  <c r="N476" i="38" s="1"/>
  <c r="J476" i="38" a="1"/>
  <c r="J476" i="38" s="1"/>
  <c r="H476" i="38" a="1"/>
  <c r="H476" i="38" s="1"/>
  <c r="X476" i="38" a="1"/>
  <c r="X476" i="38" s="1"/>
  <c r="A373" i="38"/>
  <c r="I372" i="38" a="1"/>
  <c r="I372" i="38" s="1"/>
  <c r="J372" i="38" a="1"/>
  <c r="J372" i="38" s="1"/>
  <c r="L372" i="38" a="1"/>
  <c r="L372" i="38" s="1"/>
  <c r="R372" i="38" a="1"/>
  <c r="R372" i="38" s="1"/>
  <c r="N372" i="38" a="1"/>
  <c r="N372" i="38" s="1"/>
  <c r="Q372" i="38" a="1"/>
  <c r="Q372" i="38" s="1"/>
  <c r="M372" i="38" a="1"/>
  <c r="M372" i="38" s="1"/>
  <c r="U372" i="38" a="1"/>
  <c r="U372" i="38" s="1"/>
  <c r="V372" i="38" a="1"/>
  <c r="V372" i="38" s="1"/>
  <c r="S372" i="38" a="1"/>
  <c r="S372" i="38" s="1"/>
  <c r="X372" i="38" a="1"/>
  <c r="X372" i="38" s="1"/>
  <c r="W372" i="38" a="1"/>
  <c r="W372" i="38" s="1"/>
  <c r="K372" i="38" a="1"/>
  <c r="K372" i="38" s="1"/>
  <c r="T372" i="38" a="1"/>
  <c r="T372" i="38" s="1"/>
  <c r="O372" i="38" a="1"/>
  <c r="O372" i="38" s="1"/>
  <c r="P372" i="38" a="1"/>
  <c r="P372" i="38" s="1"/>
  <c r="H372" i="38" a="1"/>
  <c r="H372" i="38" s="1"/>
  <c r="A585" i="38"/>
  <c r="I584" i="38" a="1"/>
  <c r="I584" i="38" s="1"/>
  <c r="W584" i="38" a="1"/>
  <c r="W584" i="38" s="1"/>
  <c r="L584" i="38" a="1"/>
  <c r="L584" i="38" s="1"/>
  <c r="J584" i="38" a="1"/>
  <c r="J584" i="38" s="1"/>
  <c r="P584" i="38" a="1"/>
  <c r="P584" i="38" s="1"/>
  <c r="S584" i="38" a="1"/>
  <c r="S584" i="38" s="1"/>
  <c r="U584" i="38" a="1"/>
  <c r="U584" i="38" s="1"/>
  <c r="K584" i="38" a="1"/>
  <c r="K584" i="38" s="1"/>
  <c r="Q584" i="38" a="1"/>
  <c r="Q584" i="38" s="1"/>
  <c r="N584" i="38" a="1"/>
  <c r="N584" i="38" s="1"/>
  <c r="M584" i="38" a="1"/>
  <c r="M584" i="38" s="1"/>
  <c r="H584" i="38" a="1"/>
  <c r="H584" i="38" s="1"/>
  <c r="O584" i="38" a="1"/>
  <c r="O584" i="38" s="1"/>
  <c r="V584" i="38" a="1"/>
  <c r="V584" i="38" s="1"/>
  <c r="X584" i="38" a="1"/>
  <c r="X584" i="38" s="1"/>
  <c r="R584" i="38" a="1"/>
  <c r="R584" i="38" s="1"/>
  <c r="T584" i="38" a="1"/>
  <c r="T584" i="38" s="1"/>
  <c r="A633" i="38"/>
  <c r="I632" i="38" a="1"/>
  <c r="I632" i="38" s="1"/>
  <c r="X632" i="38" a="1"/>
  <c r="X632" i="38" s="1"/>
  <c r="V632" i="38" a="1"/>
  <c r="V632" i="38" s="1"/>
  <c r="R632" i="38" a="1"/>
  <c r="R632" i="38" s="1"/>
  <c r="W632" i="38" a="1"/>
  <c r="W632" i="38" s="1"/>
  <c r="O632" i="38" a="1"/>
  <c r="O632" i="38" s="1"/>
  <c r="M632" i="38" a="1"/>
  <c r="M632" i="38" s="1"/>
  <c r="L632" i="38" a="1"/>
  <c r="L632" i="38" s="1"/>
  <c r="U632" i="38" a="1"/>
  <c r="U632" i="38" s="1"/>
  <c r="Q632" i="38" a="1"/>
  <c r="Q632" i="38" s="1"/>
  <c r="J632" i="38" a="1"/>
  <c r="J632" i="38" s="1"/>
  <c r="T632" i="38" a="1"/>
  <c r="T632" i="38" s="1"/>
  <c r="S632" i="38" a="1"/>
  <c r="S632" i="38" s="1"/>
  <c r="H632" i="38" a="1"/>
  <c r="H632" i="38" s="1"/>
  <c r="N632" i="38" a="1"/>
  <c r="N632" i="38" s="1"/>
  <c r="K632" i="38" a="1"/>
  <c r="K632" i="38" s="1"/>
  <c r="P632" i="38" a="1"/>
  <c r="P632" i="38" s="1"/>
  <c r="A357" i="38"/>
  <c r="I356" i="38" a="1"/>
  <c r="I356" i="38" s="1"/>
  <c r="O356" i="38" a="1"/>
  <c r="O356" i="38" s="1"/>
  <c r="U356" i="38" a="1"/>
  <c r="U356" i="38" s="1"/>
  <c r="N356" i="38" a="1"/>
  <c r="N356" i="38" s="1"/>
  <c r="T356" i="38" a="1"/>
  <c r="T356" i="38" s="1"/>
  <c r="Q356" i="38" a="1"/>
  <c r="Q356" i="38" s="1"/>
  <c r="P356" i="38" a="1"/>
  <c r="P356" i="38" s="1"/>
  <c r="L356" i="38" a="1"/>
  <c r="L356" i="38" s="1"/>
  <c r="R356" i="38" a="1"/>
  <c r="R356" i="38" s="1"/>
  <c r="S356" i="38" a="1"/>
  <c r="S356" i="38" s="1"/>
  <c r="W356" i="38" a="1"/>
  <c r="W356" i="38" s="1"/>
  <c r="M356" i="38" a="1"/>
  <c r="M356" i="38" s="1"/>
  <c r="J356" i="38" a="1"/>
  <c r="J356" i="38" s="1"/>
  <c r="K356" i="38" a="1"/>
  <c r="K356" i="38" s="1"/>
  <c r="H356" i="38" a="1"/>
  <c r="H356" i="38" s="1"/>
  <c r="X356" i="38" a="1"/>
  <c r="X356" i="38" s="1"/>
  <c r="V356" i="38" a="1"/>
  <c r="V356" i="38" s="1"/>
  <c r="A455" i="38"/>
  <c r="I454" i="38" a="1"/>
  <c r="I454" i="38" s="1"/>
  <c r="H454" i="38" a="1"/>
  <c r="H454" i="38" s="1"/>
  <c r="U454" i="38" a="1"/>
  <c r="U454" i="38" s="1"/>
  <c r="O454" i="38" a="1"/>
  <c r="O454" i="38" s="1"/>
  <c r="X454" i="38" a="1"/>
  <c r="X454" i="38" s="1"/>
  <c r="P454" i="38" a="1"/>
  <c r="P454" i="38" s="1"/>
  <c r="T454" i="38" a="1"/>
  <c r="T454" i="38" s="1"/>
  <c r="K454" i="38" a="1"/>
  <c r="K454" i="38" s="1"/>
  <c r="Q454" i="38" a="1"/>
  <c r="Q454" i="38" s="1"/>
  <c r="N454" i="38" a="1"/>
  <c r="N454" i="38" s="1"/>
  <c r="J454" i="38" a="1"/>
  <c r="J454" i="38" s="1"/>
  <c r="S454" i="38" a="1"/>
  <c r="S454" i="38" s="1"/>
  <c r="W454" i="38" a="1"/>
  <c r="W454" i="38" s="1"/>
  <c r="M454" i="38" a="1"/>
  <c r="M454" i="38" s="1"/>
  <c r="V454" i="38" a="1"/>
  <c r="V454" i="38" s="1"/>
  <c r="R454" i="38" a="1"/>
  <c r="R454" i="38" s="1"/>
  <c r="L454" i="38" a="1"/>
  <c r="L454" i="38" s="1"/>
  <c r="A325" i="38"/>
  <c r="I324" i="38" a="1"/>
  <c r="I324" i="38" s="1"/>
  <c r="Q324" i="38" a="1"/>
  <c r="Q324" i="38" s="1"/>
  <c r="W324" i="38" a="1"/>
  <c r="W324" i="38" s="1"/>
  <c r="P324" i="38" a="1"/>
  <c r="P324" i="38" s="1"/>
  <c r="J324" i="38" a="1"/>
  <c r="J324" i="38" s="1"/>
  <c r="L324" i="38" a="1"/>
  <c r="L324" i="38" s="1"/>
  <c r="V324" i="38" a="1"/>
  <c r="V324" i="38" s="1"/>
  <c r="S324" i="38" a="1"/>
  <c r="S324" i="38" s="1"/>
  <c r="H324" i="38" a="1"/>
  <c r="H324" i="38" s="1"/>
  <c r="T324" i="38" a="1"/>
  <c r="T324" i="38" s="1"/>
  <c r="N324" i="38" a="1"/>
  <c r="N324" i="38" s="1"/>
  <c r="K324" i="38" a="1"/>
  <c r="K324" i="38" s="1"/>
  <c r="M324" i="38" a="1"/>
  <c r="M324" i="38" s="1"/>
  <c r="U324" i="38" a="1"/>
  <c r="U324" i="38" s="1"/>
  <c r="R324" i="38" a="1"/>
  <c r="R324" i="38" s="1"/>
  <c r="O324" i="38" a="1"/>
  <c r="O324" i="38" s="1"/>
  <c r="X324" i="38" a="1"/>
  <c r="X324" i="38" s="1"/>
  <c r="A393" i="38"/>
  <c r="I392" i="38" a="1"/>
  <c r="I392" i="38" s="1"/>
  <c r="K392" i="38" a="1"/>
  <c r="K392" i="38" s="1"/>
  <c r="O392" i="38" a="1"/>
  <c r="O392" i="38" s="1"/>
  <c r="T392" i="38" a="1"/>
  <c r="T392" i="38" s="1"/>
  <c r="V392" i="38" a="1"/>
  <c r="V392" i="38" s="1"/>
  <c r="Q392" i="38" a="1"/>
  <c r="Q392" i="38" s="1"/>
  <c r="H392" i="38" a="1"/>
  <c r="H392" i="38" s="1"/>
  <c r="R392" i="38" a="1"/>
  <c r="R392" i="38" s="1"/>
  <c r="M392" i="38" a="1"/>
  <c r="M392" i="38" s="1"/>
  <c r="N392" i="38" a="1"/>
  <c r="N392" i="38" s="1"/>
  <c r="P392" i="38" a="1"/>
  <c r="P392" i="38" s="1"/>
  <c r="X392" i="38" a="1"/>
  <c r="X392" i="38" s="1"/>
  <c r="U392" i="38" a="1"/>
  <c r="U392" i="38" s="1"/>
  <c r="W392" i="38" a="1"/>
  <c r="W392" i="38" s="1"/>
  <c r="L392" i="38" a="1"/>
  <c r="L392" i="38" s="1"/>
  <c r="J392" i="38" a="1"/>
  <c r="J392" i="38" s="1"/>
  <c r="S392" i="38" a="1"/>
  <c r="S392" i="38" s="1"/>
  <c r="A305" i="38"/>
  <c r="I304" i="38" a="1"/>
  <c r="I304" i="38" s="1"/>
  <c r="R304" i="38" a="1"/>
  <c r="R304" i="38" s="1"/>
  <c r="K304" i="38" a="1"/>
  <c r="K304" i="38" s="1"/>
  <c r="H304" i="38" a="1"/>
  <c r="H304" i="38" s="1"/>
  <c r="T304" i="38" a="1"/>
  <c r="T304" i="38" s="1"/>
  <c r="L304" i="38" a="1"/>
  <c r="L304" i="38" s="1"/>
  <c r="M304" i="38" a="1"/>
  <c r="M304" i="38" s="1"/>
  <c r="Q304" i="38" a="1"/>
  <c r="Q304" i="38" s="1"/>
  <c r="J304" i="38" a="1"/>
  <c r="J304" i="38" s="1"/>
  <c r="W304" i="38" a="1"/>
  <c r="W304" i="38" s="1"/>
  <c r="U304" i="38" a="1"/>
  <c r="U304" i="38" s="1"/>
  <c r="O304" i="38" a="1"/>
  <c r="O304" i="38" s="1"/>
  <c r="X304" i="38" a="1"/>
  <c r="X304" i="38" s="1"/>
  <c r="S304" i="38" a="1"/>
  <c r="S304" i="38" s="1"/>
  <c r="N304" i="38" a="1"/>
  <c r="N304" i="38" s="1"/>
  <c r="P304" i="38" a="1"/>
  <c r="P304" i="38" s="1"/>
  <c r="V304" i="38" a="1"/>
  <c r="V304" i="38" s="1"/>
  <c r="A425" i="38"/>
  <c r="I424" i="38" a="1"/>
  <c r="I424" i="38" s="1"/>
  <c r="X424" i="38" a="1"/>
  <c r="X424" i="38" s="1"/>
  <c r="M424" i="38" a="1"/>
  <c r="M424" i="38" s="1"/>
  <c r="P424" i="38" a="1"/>
  <c r="P424" i="38" s="1"/>
  <c r="V424" i="38" a="1"/>
  <c r="V424" i="38" s="1"/>
  <c r="U424" i="38" a="1"/>
  <c r="U424" i="38" s="1"/>
  <c r="Q424" i="38" a="1"/>
  <c r="Q424" i="38" s="1"/>
  <c r="K424" i="38" a="1"/>
  <c r="K424" i="38" s="1"/>
  <c r="J424" i="38" a="1"/>
  <c r="J424" i="38" s="1"/>
  <c r="R424" i="38" a="1"/>
  <c r="R424" i="38" s="1"/>
  <c r="S424" i="38" a="1"/>
  <c r="S424" i="38" s="1"/>
  <c r="O424" i="38" a="1"/>
  <c r="O424" i="38" s="1"/>
  <c r="T424" i="38" a="1"/>
  <c r="T424" i="38" s="1"/>
  <c r="N424" i="38" a="1"/>
  <c r="N424" i="38" s="1"/>
  <c r="W424" i="38" a="1"/>
  <c r="W424" i="38" s="1"/>
  <c r="H424" i="38" a="1"/>
  <c r="H424" i="38" s="1"/>
  <c r="L424" i="38" a="1"/>
  <c r="L424" i="38" s="1"/>
  <c r="O569" i="38" l="1" a="1"/>
  <c r="O569" i="38" s="1"/>
  <c r="V569" i="38" a="1"/>
  <c r="V569" i="38" s="1"/>
  <c r="A570" i="38"/>
  <c r="R569" i="38" a="1"/>
  <c r="R569" i="38" s="1"/>
  <c r="I569" i="38" a="1"/>
  <c r="I569" i="38" s="1"/>
  <c r="P569" i="38" a="1"/>
  <c r="P569" i="38" s="1"/>
  <c r="T569" i="38" a="1"/>
  <c r="T569" i="38" s="1"/>
  <c r="X569" i="38" a="1"/>
  <c r="X569" i="38" s="1"/>
  <c r="N569" i="38" a="1"/>
  <c r="N569" i="38" s="1"/>
  <c r="H569" i="38" a="1"/>
  <c r="H569" i="38" s="1"/>
  <c r="W569" i="38" a="1"/>
  <c r="W569" i="38" s="1"/>
  <c r="M569" i="38" a="1"/>
  <c r="M569" i="38" s="1"/>
  <c r="K569" i="38" a="1"/>
  <c r="K569" i="38" s="1"/>
  <c r="L569" i="38" a="1"/>
  <c r="L569" i="38" s="1"/>
  <c r="U569" i="38" a="1"/>
  <c r="U569" i="38" s="1"/>
  <c r="J569" i="38" a="1"/>
  <c r="J569" i="38" s="1"/>
  <c r="Q569" i="38" a="1"/>
  <c r="Q569" i="38" s="1"/>
  <c r="S569" i="38" a="1"/>
  <c r="S569" i="38" s="1"/>
  <c r="M546" i="38" a="1"/>
  <c r="M546" i="38" s="1"/>
  <c r="N546" i="38" a="1"/>
  <c r="N546" i="38" s="1"/>
  <c r="H546" i="38" a="1"/>
  <c r="H546" i="38" s="1"/>
  <c r="X546" i="38" a="1"/>
  <c r="X546" i="38" s="1"/>
  <c r="J546" i="38" a="1"/>
  <c r="J546" i="38" s="1"/>
  <c r="A547" i="38"/>
  <c r="U546" i="38" a="1"/>
  <c r="U546" i="38" s="1"/>
  <c r="I546" i="38" a="1"/>
  <c r="I546" i="38" s="1"/>
  <c r="R546" i="38" a="1"/>
  <c r="R546" i="38" s="1"/>
  <c r="S546" i="38" a="1"/>
  <c r="S546" i="38" s="1"/>
  <c r="O546" i="38" a="1"/>
  <c r="O546" i="38" s="1"/>
  <c r="L546" i="38" a="1"/>
  <c r="L546" i="38" s="1"/>
  <c r="V546" i="38" a="1"/>
  <c r="V546" i="38" s="1"/>
  <c r="K546" i="38" a="1"/>
  <c r="K546" i="38" s="1"/>
  <c r="P546" i="38" a="1"/>
  <c r="P546" i="38" s="1"/>
  <c r="W546" i="38" a="1"/>
  <c r="W546" i="38" s="1"/>
  <c r="Q546" i="38" a="1"/>
  <c r="Q546" i="38" s="1"/>
  <c r="T546" i="38" a="1"/>
  <c r="T546" i="38" s="1"/>
  <c r="H667" i="38" a="1"/>
  <c r="H667" i="38" s="1"/>
  <c r="L667" i="38" a="1"/>
  <c r="L667" i="38" s="1"/>
  <c r="N667" i="38" a="1"/>
  <c r="N667" i="38" s="1"/>
  <c r="M667" i="38" a="1"/>
  <c r="M667" i="38" s="1"/>
  <c r="Q667" i="38" a="1"/>
  <c r="Q667" i="38" s="1"/>
  <c r="V667" i="38" a="1"/>
  <c r="V667" i="38" s="1"/>
  <c r="O667" i="38" a="1"/>
  <c r="O667" i="38" s="1"/>
  <c r="W667" i="38" a="1"/>
  <c r="W667" i="38" s="1"/>
  <c r="R667" i="38" a="1"/>
  <c r="R667" i="38" s="1"/>
  <c r="U667" i="38" a="1"/>
  <c r="U667" i="38" s="1"/>
  <c r="K667" i="38" a="1"/>
  <c r="K667" i="38" s="1"/>
  <c r="J667" i="38" a="1"/>
  <c r="J667" i="38" s="1"/>
  <c r="S667" i="38" a="1"/>
  <c r="S667" i="38" s="1"/>
  <c r="X667" i="38" a="1"/>
  <c r="X667" i="38" s="1"/>
  <c r="A668" i="38"/>
  <c r="T667" i="38" a="1"/>
  <c r="T667" i="38" s="1"/>
  <c r="I667" i="38" a="1"/>
  <c r="I667" i="38" s="1"/>
  <c r="P667" i="38" a="1"/>
  <c r="P667" i="38" s="1"/>
  <c r="Q491" i="38" a="1"/>
  <c r="Q491" i="38" s="1"/>
  <c r="T491" i="38" a="1"/>
  <c r="T491" i="38" s="1"/>
  <c r="S491" i="38" a="1"/>
  <c r="S491" i="38" s="1"/>
  <c r="K491" i="38" a="1"/>
  <c r="K491" i="38" s="1"/>
  <c r="J491" i="38" a="1"/>
  <c r="J491" i="38" s="1"/>
  <c r="P491" i="38" a="1"/>
  <c r="P491" i="38" s="1"/>
  <c r="O491" i="38" a="1"/>
  <c r="O491" i="38" s="1"/>
  <c r="L491" i="38" a="1"/>
  <c r="L491" i="38" s="1"/>
  <c r="A492" i="38"/>
  <c r="N491" i="38" a="1"/>
  <c r="N491" i="38" s="1"/>
  <c r="I491" i="38" a="1"/>
  <c r="I491" i="38" s="1"/>
  <c r="U491" i="38" a="1"/>
  <c r="U491" i="38" s="1"/>
  <c r="V491" i="38" a="1"/>
  <c r="V491" i="38" s="1"/>
  <c r="X491" i="38" a="1"/>
  <c r="X491" i="38" s="1"/>
  <c r="H491" i="38" a="1"/>
  <c r="H491" i="38" s="1"/>
  <c r="R491" i="38" a="1"/>
  <c r="R491" i="38" s="1"/>
  <c r="W491" i="38" a="1"/>
  <c r="W491" i="38" s="1"/>
  <c r="M491" i="38" a="1"/>
  <c r="M491" i="38" s="1"/>
  <c r="A478" i="38"/>
  <c r="I477" i="38" a="1"/>
  <c r="I477" i="38" s="1"/>
  <c r="H477" i="38" a="1"/>
  <c r="H477" i="38" s="1"/>
  <c r="R477" i="38" a="1"/>
  <c r="R477" i="38" s="1"/>
  <c r="O477" i="38" a="1"/>
  <c r="O477" i="38" s="1"/>
  <c r="V477" i="38" a="1"/>
  <c r="V477" i="38" s="1"/>
  <c r="M477" i="38" a="1"/>
  <c r="M477" i="38" s="1"/>
  <c r="L477" i="38" a="1"/>
  <c r="L477" i="38" s="1"/>
  <c r="X477" i="38" a="1"/>
  <c r="X477" i="38" s="1"/>
  <c r="U477" i="38" a="1"/>
  <c r="U477" i="38" s="1"/>
  <c r="W477" i="38" a="1"/>
  <c r="W477" i="38" s="1"/>
  <c r="P477" i="38" a="1"/>
  <c r="P477" i="38" s="1"/>
  <c r="S477" i="38" a="1"/>
  <c r="S477" i="38" s="1"/>
  <c r="J477" i="38" a="1"/>
  <c r="J477" i="38" s="1"/>
  <c r="Q477" i="38" a="1"/>
  <c r="Q477" i="38" s="1"/>
  <c r="K477" i="38" a="1"/>
  <c r="K477" i="38" s="1"/>
  <c r="T477" i="38" a="1"/>
  <c r="T477" i="38" s="1"/>
  <c r="N477" i="38" a="1"/>
  <c r="N477" i="38" s="1"/>
  <c r="A394" i="38"/>
  <c r="I393" i="38" a="1"/>
  <c r="I393" i="38" s="1"/>
  <c r="J393" i="38" a="1"/>
  <c r="J393" i="38" s="1"/>
  <c r="R393" i="38" a="1"/>
  <c r="R393" i="38" s="1"/>
  <c r="K393" i="38" a="1"/>
  <c r="K393" i="38" s="1"/>
  <c r="X393" i="38" a="1"/>
  <c r="X393" i="38" s="1"/>
  <c r="O393" i="38" a="1"/>
  <c r="O393" i="38" s="1"/>
  <c r="Q393" i="38" a="1"/>
  <c r="Q393" i="38" s="1"/>
  <c r="S393" i="38" a="1"/>
  <c r="S393" i="38" s="1"/>
  <c r="P393" i="38" a="1"/>
  <c r="P393" i="38" s="1"/>
  <c r="T393" i="38" a="1"/>
  <c r="T393" i="38" s="1"/>
  <c r="M393" i="38" a="1"/>
  <c r="M393" i="38" s="1"/>
  <c r="H393" i="38" a="1"/>
  <c r="H393" i="38" s="1"/>
  <c r="V393" i="38" a="1"/>
  <c r="V393" i="38" s="1"/>
  <c r="U393" i="38" a="1"/>
  <c r="U393" i="38" s="1"/>
  <c r="N393" i="38" a="1"/>
  <c r="N393" i="38" s="1"/>
  <c r="W393" i="38" a="1"/>
  <c r="W393" i="38" s="1"/>
  <c r="L393" i="38" a="1"/>
  <c r="L393" i="38" s="1"/>
  <c r="A374" i="38"/>
  <c r="I373" i="38" a="1"/>
  <c r="I373" i="38" s="1"/>
  <c r="J373" i="38" a="1"/>
  <c r="J373" i="38" s="1"/>
  <c r="L373" i="38" a="1"/>
  <c r="L373" i="38" s="1"/>
  <c r="X373" i="38" a="1"/>
  <c r="X373" i="38" s="1"/>
  <c r="R373" i="38" a="1"/>
  <c r="R373" i="38" s="1"/>
  <c r="P373" i="38" a="1"/>
  <c r="P373" i="38" s="1"/>
  <c r="K373" i="38" a="1"/>
  <c r="K373" i="38" s="1"/>
  <c r="S373" i="38" a="1"/>
  <c r="S373" i="38" s="1"/>
  <c r="Q373" i="38" a="1"/>
  <c r="Q373" i="38" s="1"/>
  <c r="M373" i="38" a="1"/>
  <c r="M373" i="38" s="1"/>
  <c r="V373" i="38" a="1"/>
  <c r="V373" i="38" s="1"/>
  <c r="U373" i="38" a="1"/>
  <c r="U373" i="38" s="1"/>
  <c r="T373" i="38" a="1"/>
  <c r="T373" i="38" s="1"/>
  <c r="H373" i="38" a="1"/>
  <c r="H373" i="38" s="1"/>
  <c r="O373" i="38" a="1"/>
  <c r="O373" i="38" s="1"/>
  <c r="W373" i="38" a="1"/>
  <c r="W373" i="38" s="1"/>
  <c r="N373" i="38" a="1"/>
  <c r="N373" i="38" s="1"/>
  <c r="A306" i="38"/>
  <c r="I305" i="38" a="1"/>
  <c r="I305" i="38" s="1"/>
  <c r="N305" i="38" a="1"/>
  <c r="N305" i="38" s="1"/>
  <c r="O305" i="38" a="1"/>
  <c r="O305" i="38" s="1"/>
  <c r="M305" i="38" a="1"/>
  <c r="M305" i="38" s="1"/>
  <c r="K305" i="38" a="1"/>
  <c r="K305" i="38" s="1"/>
  <c r="L305" i="38" a="1"/>
  <c r="L305" i="38" s="1"/>
  <c r="J305" i="38" a="1"/>
  <c r="J305" i="38" s="1"/>
  <c r="S305" i="38" a="1"/>
  <c r="S305" i="38" s="1"/>
  <c r="T305" i="38" a="1"/>
  <c r="T305" i="38" s="1"/>
  <c r="H305" i="38" a="1"/>
  <c r="H305" i="38" s="1"/>
  <c r="W305" i="38" a="1"/>
  <c r="W305" i="38" s="1"/>
  <c r="U305" i="38" a="1"/>
  <c r="U305" i="38" s="1"/>
  <c r="V305" i="38" a="1"/>
  <c r="V305" i="38" s="1"/>
  <c r="X305" i="38" a="1"/>
  <c r="X305" i="38" s="1"/>
  <c r="P305" i="38" a="1"/>
  <c r="P305" i="38" s="1"/>
  <c r="Q305" i="38" a="1"/>
  <c r="Q305" i="38" s="1"/>
  <c r="R305" i="38" a="1"/>
  <c r="R305" i="38" s="1"/>
  <c r="A586" i="38"/>
  <c r="I585" i="38" a="1"/>
  <c r="I585" i="38" s="1"/>
  <c r="O585" i="38" a="1"/>
  <c r="O585" i="38" s="1"/>
  <c r="R585" i="38" a="1"/>
  <c r="R585" i="38" s="1"/>
  <c r="K585" i="38" a="1"/>
  <c r="K585" i="38" s="1"/>
  <c r="J585" i="38" a="1"/>
  <c r="J585" i="38" s="1"/>
  <c r="T585" i="38" a="1"/>
  <c r="T585" i="38" s="1"/>
  <c r="X585" i="38" a="1"/>
  <c r="X585" i="38" s="1"/>
  <c r="S585" i="38" a="1"/>
  <c r="S585" i="38" s="1"/>
  <c r="N585" i="38" a="1"/>
  <c r="N585" i="38" s="1"/>
  <c r="W585" i="38" a="1"/>
  <c r="W585" i="38" s="1"/>
  <c r="U585" i="38" a="1"/>
  <c r="U585" i="38" s="1"/>
  <c r="Q585" i="38" a="1"/>
  <c r="Q585" i="38" s="1"/>
  <c r="P585" i="38" a="1"/>
  <c r="P585" i="38" s="1"/>
  <c r="H585" i="38" a="1"/>
  <c r="H585" i="38" s="1"/>
  <c r="L585" i="38" a="1"/>
  <c r="L585" i="38" s="1"/>
  <c r="V585" i="38" a="1"/>
  <c r="V585" i="38" s="1"/>
  <c r="M585" i="38" a="1"/>
  <c r="M585" i="38" s="1"/>
  <c r="A634" i="38"/>
  <c r="I633" i="38" a="1"/>
  <c r="I633" i="38" s="1"/>
  <c r="P633" i="38" a="1"/>
  <c r="P633" i="38" s="1"/>
  <c r="W633" i="38" a="1"/>
  <c r="W633" i="38" s="1"/>
  <c r="V633" i="38" a="1"/>
  <c r="V633" i="38" s="1"/>
  <c r="Q633" i="38" a="1"/>
  <c r="Q633" i="38" s="1"/>
  <c r="S633" i="38" a="1"/>
  <c r="S633" i="38" s="1"/>
  <c r="K633" i="38" a="1"/>
  <c r="K633" i="38" s="1"/>
  <c r="X633" i="38" a="1"/>
  <c r="X633" i="38" s="1"/>
  <c r="M633" i="38" a="1"/>
  <c r="M633" i="38" s="1"/>
  <c r="H633" i="38" a="1"/>
  <c r="H633" i="38" s="1"/>
  <c r="U633" i="38" a="1"/>
  <c r="U633" i="38" s="1"/>
  <c r="L633" i="38" a="1"/>
  <c r="L633" i="38" s="1"/>
  <c r="J633" i="38" a="1"/>
  <c r="J633" i="38" s="1"/>
  <c r="O633" i="38" a="1"/>
  <c r="O633" i="38" s="1"/>
  <c r="R633" i="38" a="1"/>
  <c r="R633" i="38" s="1"/>
  <c r="N633" i="38" a="1"/>
  <c r="N633" i="38" s="1"/>
  <c r="T633" i="38" a="1"/>
  <c r="T633" i="38" s="1"/>
  <c r="A326" i="38"/>
  <c r="I325" i="38" a="1"/>
  <c r="I325" i="38" s="1"/>
  <c r="S325" i="38" a="1"/>
  <c r="S325" i="38" s="1"/>
  <c r="X325" i="38" a="1"/>
  <c r="X325" i="38" s="1"/>
  <c r="N325" i="38" a="1"/>
  <c r="N325" i="38" s="1"/>
  <c r="W325" i="38" a="1"/>
  <c r="W325" i="38" s="1"/>
  <c r="K325" i="38" a="1"/>
  <c r="K325" i="38" s="1"/>
  <c r="R325" i="38" a="1"/>
  <c r="R325" i="38" s="1"/>
  <c r="V325" i="38" a="1"/>
  <c r="V325" i="38" s="1"/>
  <c r="P325" i="38" a="1"/>
  <c r="P325" i="38" s="1"/>
  <c r="Q325" i="38" a="1"/>
  <c r="Q325" i="38" s="1"/>
  <c r="U325" i="38" a="1"/>
  <c r="U325" i="38" s="1"/>
  <c r="O325" i="38" a="1"/>
  <c r="O325" i="38" s="1"/>
  <c r="H325" i="38" a="1"/>
  <c r="H325" i="38" s="1"/>
  <c r="T325" i="38" a="1"/>
  <c r="T325" i="38" s="1"/>
  <c r="M325" i="38" a="1"/>
  <c r="M325" i="38" s="1"/>
  <c r="J325" i="38" a="1"/>
  <c r="J325" i="38" s="1"/>
  <c r="L325" i="38" a="1"/>
  <c r="L325" i="38" s="1"/>
  <c r="A456" i="38"/>
  <c r="I455" i="38" a="1"/>
  <c r="I455" i="38" s="1"/>
  <c r="M455" i="38" a="1"/>
  <c r="M455" i="38" s="1"/>
  <c r="U455" i="38" a="1"/>
  <c r="U455" i="38" s="1"/>
  <c r="W455" i="38" a="1"/>
  <c r="W455" i="38" s="1"/>
  <c r="L455" i="38" a="1"/>
  <c r="L455" i="38" s="1"/>
  <c r="R455" i="38" a="1"/>
  <c r="R455" i="38" s="1"/>
  <c r="K455" i="38" a="1"/>
  <c r="K455" i="38" s="1"/>
  <c r="X455" i="38" a="1"/>
  <c r="X455" i="38" s="1"/>
  <c r="T455" i="38" a="1"/>
  <c r="T455" i="38" s="1"/>
  <c r="Q455" i="38" a="1"/>
  <c r="Q455" i="38" s="1"/>
  <c r="H455" i="38" a="1"/>
  <c r="H455" i="38" s="1"/>
  <c r="J455" i="38" a="1"/>
  <c r="J455" i="38" s="1"/>
  <c r="O455" i="38" a="1"/>
  <c r="O455" i="38" s="1"/>
  <c r="N455" i="38" a="1"/>
  <c r="N455" i="38" s="1"/>
  <c r="V455" i="38" a="1"/>
  <c r="V455" i="38" s="1"/>
  <c r="P455" i="38" a="1"/>
  <c r="P455" i="38" s="1"/>
  <c r="S455" i="38" a="1"/>
  <c r="S455" i="38" s="1"/>
  <c r="A531" i="38"/>
  <c r="I530" i="38" a="1"/>
  <c r="I530" i="38" s="1"/>
  <c r="O530" i="38" a="1"/>
  <c r="O530" i="38" s="1"/>
  <c r="R530" i="38" a="1"/>
  <c r="R530" i="38" s="1"/>
  <c r="S530" i="38" a="1"/>
  <c r="S530" i="38" s="1"/>
  <c r="Q530" i="38" a="1"/>
  <c r="Q530" i="38" s="1"/>
  <c r="V530" i="38" a="1"/>
  <c r="V530" i="38" s="1"/>
  <c r="U530" i="38" a="1"/>
  <c r="U530" i="38" s="1"/>
  <c r="P530" i="38" a="1"/>
  <c r="P530" i="38" s="1"/>
  <c r="M530" i="38" a="1"/>
  <c r="M530" i="38" s="1"/>
  <c r="T530" i="38" a="1"/>
  <c r="T530" i="38" s="1"/>
  <c r="J530" i="38" a="1"/>
  <c r="J530" i="38" s="1"/>
  <c r="L530" i="38" a="1"/>
  <c r="L530" i="38" s="1"/>
  <c r="X530" i="38" a="1"/>
  <c r="X530" i="38" s="1"/>
  <c r="H530" i="38" a="1"/>
  <c r="H530" i="38" s="1"/>
  <c r="N530" i="38" a="1"/>
  <c r="N530" i="38" s="1"/>
  <c r="W530" i="38" a="1"/>
  <c r="W530" i="38" s="1"/>
  <c r="K530" i="38" a="1"/>
  <c r="K530" i="38" s="1"/>
  <c r="A358" i="38"/>
  <c r="I357" i="38" a="1"/>
  <c r="I357" i="38" s="1"/>
  <c r="M357" i="38" a="1"/>
  <c r="M357" i="38" s="1"/>
  <c r="R357" i="38" a="1"/>
  <c r="R357" i="38" s="1"/>
  <c r="Q357" i="38" a="1"/>
  <c r="Q357" i="38" s="1"/>
  <c r="K357" i="38" a="1"/>
  <c r="K357" i="38" s="1"/>
  <c r="S357" i="38" a="1"/>
  <c r="S357" i="38" s="1"/>
  <c r="X357" i="38" a="1"/>
  <c r="X357" i="38" s="1"/>
  <c r="L357" i="38" a="1"/>
  <c r="L357" i="38" s="1"/>
  <c r="N357" i="38" a="1"/>
  <c r="N357" i="38" s="1"/>
  <c r="J357" i="38" a="1"/>
  <c r="J357" i="38" s="1"/>
  <c r="H357" i="38" a="1"/>
  <c r="H357" i="38" s="1"/>
  <c r="W357" i="38" a="1"/>
  <c r="W357" i="38" s="1"/>
  <c r="O357" i="38" a="1"/>
  <c r="O357" i="38" s="1"/>
  <c r="V357" i="38" a="1"/>
  <c r="V357" i="38" s="1"/>
  <c r="T357" i="38" a="1"/>
  <c r="T357" i="38" s="1"/>
  <c r="P357" i="38" a="1"/>
  <c r="P357" i="38" s="1"/>
  <c r="U357" i="38" a="1"/>
  <c r="U357" i="38" s="1"/>
  <c r="A426" i="38"/>
  <c r="I425" i="38" a="1"/>
  <c r="I425" i="38" s="1"/>
  <c r="Q425" i="38" a="1"/>
  <c r="Q425" i="38" s="1"/>
  <c r="T425" i="38" a="1"/>
  <c r="T425" i="38" s="1"/>
  <c r="V425" i="38" a="1"/>
  <c r="V425" i="38" s="1"/>
  <c r="M425" i="38" a="1"/>
  <c r="M425" i="38" s="1"/>
  <c r="O425" i="38" a="1"/>
  <c r="O425" i="38" s="1"/>
  <c r="X425" i="38" a="1"/>
  <c r="X425" i="38" s="1"/>
  <c r="P425" i="38" a="1"/>
  <c r="P425" i="38" s="1"/>
  <c r="H425" i="38" a="1"/>
  <c r="H425" i="38" s="1"/>
  <c r="W425" i="38" a="1"/>
  <c r="W425" i="38" s="1"/>
  <c r="J425" i="38" a="1"/>
  <c r="J425" i="38" s="1"/>
  <c r="R425" i="38" a="1"/>
  <c r="R425" i="38" s="1"/>
  <c r="S425" i="38" a="1"/>
  <c r="S425" i="38" s="1"/>
  <c r="N425" i="38" a="1"/>
  <c r="N425" i="38" s="1"/>
  <c r="K425" i="38" a="1"/>
  <c r="K425" i="38" s="1"/>
  <c r="U425" i="38" a="1"/>
  <c r="U425" i="38" s="1"/>
  <c r="L425" i="38" a="1"/>
  <c r="L425" i="38" s="1"/>
  <c r="S570" i="38" l="1" a="1"/>
  <c r="S570" i="38" s="1"/>
  <c r="U570" i="38" a="1"/>
  <c r="U570" i="38" s="1"/>
  <c r="J570" i="38" a="1"/>
  <c r="J570" i="38" s="1"/>
  <c r="X570" i="38" a="1"/>
  <c r="X570" i="38" s="1"/>
  <c r="R570" i="38" a="1"/>
  <c r="R570" i="38" s="1"/>
  <c r="A571" i="38"/>
  <c r="Q570" i="38" a="1"/>
  <c r="Q570" i="38" s="1"/>
  <c r="I570" i="38" a="1"/>
  <c r="I570" i="38" s="1"/>
  <c r="V570" i="38" a="1"/>
  <c r="V570" i="38" s="1"/>
  <c r="W570" i="38" a="1"/>
  <c r="W570" i="38" s="1"/>
  <c r="M570" i="38" a="1"/>
  <c r="M570" i="38" s="1"/>
  <c r="P570" i="38" a="1"/>
  <c r="P570" i="38" s="1"/>
  <c r="L570" i="38" a="1"/>
  <c r="L570" i="38" s="1"/>
  <c r="H570" i="38" a="1"/>
  <c r="H570" i="38" s="1"/>
  <c r="T570" i="38" a="1"/>
  <c r="T570" i="38" s="1"/>
  <c r="O570" i="38" a="1"/>
  <c r="O570" i="38" s="1"/>
  <c r="K570" i="38" a="1"/>
  <c r="K570" i="38" s="1"/>
  <c r="N570" i="38" a="1"/>
  <c r="N570" i="38" s="1"/>
  <c r="A548" i="38"/>
  <c r="U547" i="38" a="1"/>
  <c r="U547" i="38" s="1"/>
  <c r="L547" i="38" a="1"/>
  <c r="L547" i="38" s="1"/>
  <c r="N547" i="38" a="1"/>
  <c r="N547" i="38" s="1"/>
  <c r="I547" i="38" a="1"/>
  <c r="I547" i="38" s="1"/>
  <c r="H547" i="38" a="1"/>
  <c r="H547" i="38" s="1"/>
  <c r="K547" i="38" a="1"/>
  <c r="K547" i="38" s="1"/>
  <c r="P547" i="38" a="1"/>
  <c r="P547" i="38" s="1"/>
  <c r="J547" i="38" a="1"/>
  <c r="J547" i="38" s="1"/>
  <c r="S547" i="38" a="1"/>
  <c r="S547" i="38" s="1"/>
  <c r="R547" i="38" a="1"/>
  <c r="R547" i="38" s="1"/>
  <c r="V547" i="38" a="1"/>
  <c r="V547" i="38" s="1"/>
  <c r="X547" i="38" a="1"/>
  <c r="X547" i="38" s="1"/>
  <c r="O547" i="38" a="1"/>
  <c r="O547" i="38" s="1"/>
  <c r="W547" i="38" a="1"/>
  <c r="W547" i="38" s="1"/>
  <c r="T547" i="38" a="1"/>
  <c r="T547" i="38" s="1"/>
  <c r="M547" i="38" a="1"/>
  <c r="M547" i="38" s="1"/>
  <c r="Q547" i="38" a="1"/>
  <c r="Q547" i="38" s="1"/>
  <c r="P492" i="38" a="1"/>
  <c r="P492" i="38" s="1"/>
  <c r="N492" i="38" a="1"/>
  <c r="N492" i="38" s="1"/>
  <c r="R492" i="38" a="1"/>
  <c r="R492" i="38" s="1"/>
  <c r="V492" i="38" a="1"/>
  <c r="V492" i="38" s="1"/>
  <c r="A493" i="38"/>
  <c r="H492" i="38" a="1"/>
  <c r="H492" i="38" s="1"/>
  <c r="I492" i="38" a="1"/>
  <c r="I492" i="38" s="1"/>
  <c r="M492" i="38" a="1"/>
  <c r="M492" i="38" s="1"/>
  <c r="T492" i="38" a="1"/>
  <c r="T492" i="38" s="1"/>
  <c r="S492" i="38" a="1"/>
  <c r="S492" i="38" s="1"/>
  <c r="W492" i="38" a="1"/>
  <c r="W492" i="38" s="1"/>
  <c r="O492" i="38" a="1"/>
  <c r="O492" i="38" s="1"/>
  <c r="Q492" i="38" a="1"/>
  <c r="Q492" i="38" s="1"/>
  <c r="J492" i="38" a="1"/>
  <c r="J492" i="38" s="1"/>
  <c r="X492" i="38" a="1"/>
  <c r="X492" i="38" s="1"/>
  <c r="L492" i="38" a="1"/>
  <c r="L492" i="38" s="1"/>
  <c r="K492" i="38" a="1"/>
  <c r="K492" i="38" s="1"/>
  <c r="U492" i="38" a="1"/>
  <c r="U492" i="38" s="1"/>
  <c r="X668" i="38" a="1"/>
  <c r="X668" i="38" s="1"/>
  <c r="U668" i="38" a="1"/>
  <c r="U668" i="38" s="1"/>
  <c r="P668" i="38" a="1"/>
  <c r="P668" i="38" s="1"/>
  <c r="T668" i="38" a="1"/>
  <c r="T668" i="38" s="1"/>
  <c r="S668" i="38" a="1"/>
  <c r="S668" i="38" s="1"/>
  <c r="W668" i="38" a="1"/>
  <c r="W668" i="38" s="1"/>
  <c r="J668" i="38" a="1"/>
  <c r="J668" i="38" s="1"/>
  <c r="Q668" i="38" a="1"/>
  <c r="Q668" i="38" s="1"/>
  <c r="H668" i="38" a="1"/>
  <c r="H668" i="38" s="1"/>
  <c r="M668" i="38" a="1"/>
  <c r="M668" i="38" s="1"/>
  <c r="A669" i="38"/>
  <c r="O668" i="38" a="1"/>
  <c r="O668" i="38" s="1"/>
  <c r="I668" i="38" a="1"/>
  <c r="I668" i="38" s="1"/>
  <c r="L668" i="38" a="1"/>
  <c r="L668" i="38" s="1"/>
  <c r="K668" i="38" a="1"/>
  <c r="K668" i="38" s="1"/>
  <c r="N668" i="38" a="1"/>
  <c r="N668" i="38" s="1"/>
  <c r="R668" i="38" a="1"/>
  <c r="R668" i="38" s="1"/>
  <c r="V668" i="38" a="1"/>
  <c r="V668" i="38" s="1"/>
  <c r="I306" i="38" a="1"/>
  <c r="I306" i="38" s="1"/>
  <c r="A307" i="38"/>
  <c r="N306" i="38" a="1"/>
  <c r="N306" i="38" s="1"/>
  <c r="U306" i="38" a="1"/>
  <c r="U306" i="38" s="1"/>
  <c r="S306" i="38" a="1"/>
  <c r="S306" i="38" s="1"/>
  <c r="J306" i="38" a="1"/>
  <c r="J306" i="38" s="1"/>
  <c r="O306" i="38" a="1"/>
  <c r="O306" i="38" s="1"/>
  <c r="W306" i="38" a="1"/>
  <c r="W306" i="38" s="1"/>
  <c r="Q306" i="38" a="1"/>
  <c r="Q306" i="38" s="1"/>
  <c r="X306" i="38" a="1"/>
  <c r="X306" i="38" s="1"/>
  <c r="K306" i="38" a="1"/>
  <c r="K306" i="38" s="1"/>
  <c r="V306" i="38" a="1"/>
  <c r="V306" i="38" s="1"/>
  <c r="R306" i="38" a="1"/>
  <c r="R306" i="38" s="1"/>
  <c r="L306" i="38" a="1"/>
  <c r="L306" i="38" s="1"/>
  <c r="T306" i="38" a="1"/>
  <c r="T306" i="38" s="1"/>
  <c r="H306" i="38" a="1"/>
  <c r="H306" i="38" s="1"/>
  <c r="P306" i="38" a="1"/>
  <c r="P306" i="38" s="1"/>
  <c r="M306" i="38" a="1"/>
  <c r="M306" i="38" s="1"/>
  <c r="I374" i="38" a="1"/>
  <c r="I374" i="38" s="1"/>
  <c r="A375" i="38"/>
  <c r="Q374" i="38" a="1"/>
  <c r="Q374" i="38" s="1"/>
  <c r="M374" i="38" a="1"/>
  <c r="M374" i="38" s="1"/>
  <c r="J374" i="38" a="1"/>
  <c r="J374" i="38" s="1"/>
  <c r="O374" i="38" a="1"/>
  <c r="O374" i="38" s="1"/>
  <c r="P374" i="38" a="1"/>
  <c r="P374" i="38" s="1"/>
  <c r="K374" i="38" a="1"/>
  <c r="K374" i="38" s="1"/>
  <c r="R374" i="38" a="1"/>
  <c r="R374" i="38" s="1"/>
  <c r="H374" i="38" a="1"/>
  <c r="H374" i="38" s="1"/>
  <c r="X374" i="38" a="1"/>
  <c r="X374" i="38" s="1"/>
  <c r="S374" i="38" a="1"/>
  <c r="S374" i="38" s="1"/>
  <c r="W374" i="38" a="1"/>
  <c r="W374" i="38" s="1"/>
  <c r="U374" i="38" a="1"/>
  <c r="U374" i="38" s="1"/>
  <c r="T374" i="38" a="1"/>
  <c r="T374" i="38" s="1"/>
  <c r="V374" i="38" a="1"/>
  <c r="V374" i="38" s="1"/>
  <c r="N374" i="38" a="1"/>
  <c r="N374" i="38" s="1"/>
  <c r="L374" i="38" a="1"/>
  <c r="L374" i="38" s="1"/>
  <c r="I478" i="38" a="1"/>
  <c r="I478" i="38" s="1"/>
  <c r="A479" i="38"/>
  <c r="Q478" i="38" a="1"/>
  <c r="Q478" i="38" s="1"/>
  <c r="K478" i="38" a="1"/>
  <c r="K478" i="38" s="1"/>
  <c r="N478" i="38" a="1"/>
  <c r="N478" i="38" s="1"/>
  <c r="V478" i="38" a="1"/>
  <c r="V478" i="38" s="1"/>
  <c r="P478" i="38" a="1"/>
  <c r="P478" i="38" s="1"/>
  <c r="O478" i="38" a="1"/>
  <c r="O478" i="38" s="1"/>
  <c r="M478" i="38" a="1"/>
  <c r="M478" i="38" s="1"/>
  <c r="R478" i="38" a="1"/>
  <c r="R478" i="38" s="1"/>
  <c r="T478" i="38" a="1"/>
  <c r="T478" i="38" s="1"/>
  <c r="H478" i="38" a="1"/>
  <c r="H478" i="38" s="1"/>
  <c r="S478" i="38" a="1"/>
  <c r="S478" i="38" s="1"/>
  <c r="J478" i="38" a="1"/>
  <c r="J478" i="38" s="1"/>
  <c r="W478" i="38" a="1"/>
  <c r="W478" i="38" s="1"/>
  <c r="X478" i="38" a="1"/>
  <c r="X478" i="38" s="1"/>
  <c r="L478" i="38" a="1"/>
  <c r="L478" i="38" s="1"/>
  <c r="U478" i="38" a="1"/>
  <c r="U478" i="38" s="1"/>
  <c r="I456" i="38" a="1"/>
  <c r="I456" i="38" s="1"/>
  <c r="A457" i="38"/>
  <c r="W456" i="38" a="1"/>
  <c r="W456" i="38" s="1"/>
  <c r="M456" i="38" a="1"/>
  <c r="M456" i="38" s="1"/>
  <c r="H456" i="38" a="1"/>
  <c r="H456" i="38" s="1"/>
  <c r="X456" i="38" a="1"/>
  <c r="X456" i="38" s="1"/>
  <c r="O456" i="38" a="1"/>
  <c r="O456" i="38" s="1"/>
  <c r="L456" i="38" a="1"/>
  <c r="L456" i="38" s="1"/>
  <c r="P456" i="38" a="1"/>
  <c r="P456" i="38" s="1"/>
  <c r="V456" i="38" a="1"/>
  <c r="V456" i="38" s="1"/>
  <c r="U456" i="38" a="1"/>
  <c r="U456" i="38" s="1"/>
  <c r="N456" i="38" a="1"/>
  <c r="N456" i="38" s="1"/>
  <c r="J456" i="38" a="1"/>
  <c r="J456" i="38" s="1"/>
  <c r="Q456" i="38" a="1"/>
  <c r="Q456" i="38" s="1"/>
  <c r="K456" i="38" a="1"/>
  <c r="K456" i="38" s="1"/>
  <c r="S456" i="38" a="1"/>
  <c r="S456" i="38" s="1"/>
  <c r="T456" i="38" a="1"/>
  <c r="T456" i="38" s="1"/>
  <c r="R456" i="38" a="1"/>
  <c r="R456" i="38" s="1"/>
  <c r="A395" i="38"/>
  <c r="I394" i="38" a="1"/>
  <c r="I394" i="38" s="1"/>
  <c r="O394" i="38" a="1"/>
  <c r="O394" i="38" s="1"/>
  <c r="S394" i="38" a="1"/>
  <c r="S394" i="38" s="1"/>
  <c r="T394" i="38" a="1"/>
  <c r="T394" i="38" s="1"/>
  <c r="P394" i="38" a="1"/>
  <c r="P394" i="38" s="1"/>
  <c r="X394" i="38" a="1"/>
  <c r="X394" i="38" s="1"/>
  <c r="L394" i="38" a="1"/>
  <c r="L394" i="38" s="1"/>
  <c r="J394" i="38" a="1"/>
  <c r="J394" i="38" s="1"/>
  <c r="Q394" i="38" a="1"/>
  <c r="Q394" i="38" s="1"/>
  <c r="K394" i="38" a="1"/>
  <c r="K394" i="38" s="1"/>
  <c r="W394" i="38" a="1"/>
  <c r="W394" i="38" s="1"/>
  <c r="U394" i="38" a="1"/>
  <c r="U394" i="38" s="1"/>
  <c r="N394" i="38" a="1"/>
  <c r="N394" i="38" s="1"/>
  <c r="H394" i="38" a="1"/>
  <c r="H394" i="38" s="1"/>
  <c r="V394" i="38" a="1"/>
  <c r="V394" i="38" s="1"/>
  <c r="M394" i="38" a="1"/>
  <c r="M394" i="38" s="1"/>
  <c r="R394" i="38" a="1"/>
  <c r="R394" i="38" s="1"/>
  <c r="A359" i="38"/>
  <c r="I358" i="38" a="1"/>
  <c r="I358" i="38" s="1"/>
  <c r="H358" i="38" a="1"/>
  <c r="H358" i="38" s="1"/>
  <c r="S358" i="38" a="1"/>
  <c r="S358" i="38" s="1"/>
  <c r="Q358" i="38" a="1"/>
  <c r="Q358" i="38" s="1"/>
  <c r="X358" i="38" a="1"/>
  <c r="X358" i="38" s="1"/>
  <c r="J358" i="38" a="1"/>
  <c r="J358" i="38" s="1"/>
  <c r="P358" i="38" a="1"/>
  <c r="P358" i="38" s="1"/>
  <c r="T358" i="38" a="1"/>
  <c r="T358" i="38" s="1"/>
  <c r="K358" i="38" a="1"/>
  <c r="K358" i="38" s="1"/>
  <c r="L358" i="38" a="1"/>
  <c r="L358" i="38" s="1"/>
  <c r="M358" i="38" a="1"/>
  <c r="M358" i="38" s="1"/>
  <c r="R358" i="38" a="1"/>
  <c r="R358" i="38" s="1"/>
  <c r="V358" i="38" a="1"/>
  <c r="V358" i="38" s="1"/>
  <c r="N358" i="38" a="1"/>
  <c r="N358" i="38" s="1"/>
  <c r="W358" i="38" a="1"/>
  <c r="W358" i="38" s="1"/>
  <c r="O358" i="38" a="1"/>
  <c r="O358" i="38" s="1"/>
  <c r="U358" i="38" a="1"/>
  <c r="U358" i="38" s="1"/>
  <c r="A587" i="38"/>
  <c r="I586" i="38" a="1"/>
  <c r="I586" i="38" s="1"/>
  <c r="T586" i="38" a="1"/>
  <c r="T586" i="38" s="1"/>
  <c r="S586" i="38" a="1"/>
  <c r="S586" i="38" s="1"/>
  <c r="U586" i="38" a="1"/>
  <c r="U586" i="38" s="1"/>
  <c r="K586" i="38" a="1"/>
  <c r="K586" i="38" s="1"/>
  <c r="H586" i="38" a="1"/>
  <c r="H586" i="38" s="1"/>
  <c r="O586" i="38" a="1"/>
  <c r="O586" i="38" s="1"/>
  <c r="W586" i="38" a="1"/>
  <c r="W586" i="38" s="1"/>
  <c r="X586" i="38" a="1"/>
  <c r="X586" i="38" s="1"/>
  <c r="R586" i="38" a="1"/>
  <c r="R586" i="38" s="1"/>
  <c r="Q586" i="38" a="1"/>
  <c r="Q586" i="38" s="1"/>
  <c r="L586" i="38" a="1"/>
  <c r="L586" i="38" s="1"/>
  <c r="V586" i="38" a="1"/>
  <c r="V586" i="38" s="1"/>
  <c r="J586" i="38" a="1"/>
  <c r="J586" i="38" s="1"/>
  <c r="M586" i="38" a="1"/>
  <c r="M586" i="38" s="1"/>
  <c r="N586" i="38" a="1"/>
  <c r="N586" i="38" s="1"/>
  <c r="P586" i="38" a="1"/>
  <c r="P586" i="38" s="1"/>
  <c r="A427" i="38"/>
  <c r="I426" i="38" a="1"/>
  <c r="I426" i="38" s="1"/>
  <c r="M426" i="38" a="1"/>
  <c r="M426" i="38" s="1"/>
  <c r="R426" i="38" a="1"/>
  <c r="R426" i="38" s="1"/>
  <c r="O426" i="38" a="1"/>
  <c r="O426" i="38" s="1"/>
  <c r="J426" i="38" a="1"/>
  <c r="J426" i="38" s="1"/>
  <c r="L426" i="38" a="1"/>
  <c r="L426" i="38" s="1"/>
  <c r="K426" i="38" a="1"/>
  <c r="K426" i="38" s="1"/>
  <c r="U426" i="38" a="1"/>
  <c r="U426" i="38" s="1"/>
  <c r="V426" i="38" a="1"/>
  <c r="V426" i="38" s="1"/>
  <c r="P426" i="38" a="1"/>
  <c r="P426" i="38" s="1"/>
  <c r="N426" i="38" a="1"/>
  <c r="N426" i="38" s="1"/>
  <c r="W426" i="38" a="1"/>
  <c r="W426" i="38" s="1"/>
  <c r="H426" i="38" a="1"/>
  <c r="H426" i="38" s="1"/>
  <c r="X426" i="38" a="1"/>
  <c r="X426" i="38" s="1"/>
  <c r="S426" i="38" a="1"/>
  <c r="S426" i="38" s="1"/>
  <c r="T426" i="38" a="1"/>
  <c r="T426" i="38" s="1"/>
  <c r="Q426" i="38" a="1"/>
  <c r="Q426" i="38" s="1"/>
  <c r="A532" i="38"/>
  <c r="I531" i="38" a="1"/>
  <c r="I531" i="38" s="1"/>
  <c r="T531" i="38" a="1"/>
  <c r="T531" i="38" s="1"/>
  <c r="W531" i="38" a="1"/>
  <c r="W531" i="38" s="1"/>
  <c r="U531" i="38" a="1"/>
  <c r="U531" i="38" s="1"/>
  <c r="X531" i="38" a="1"/>
  <c r="X531" i="38" s="1"/>
  <c r="R531" i="38" a="1"/>
  <c r="R531" i="38" s="1"/>
  <c r="L531" i="38" a="1"/>
  <c r="L531" i="38" s="1"/>
  <c r="K531" i="38" a="1"/>
  <c r="K531" i="38" s="1"/>
  <c r="J531" i="38" a="1"/>
  <c r="J531" i="38" s="1"/>
  <c r="V531" i="38" a="1"/>
  <c r="V531" i="38" s="1"/>
  <c r="Q531" i="38" a="1"/>
  <c r="Q531" i="38" s="1"/>
  <c r="S531" i="38" a="1"/>
  <c r="S531" i="38" s="1"/>
  <c r="O531" i="38" a="1"/>
  <c r="O531" i="38" s="1"/>
  <c r="M531" i="38" a="1"/>
  <c r="M531" i="38" s="1"/>
  <c r="P531" i="38" a="1"/>
  <c r="P531" i="38" s="1"/>
  <c r="N531" i="38" a="1"/>
  <c r="N531" i="38" s="1"/>
  <c r="H531" i="38" a="1"/>
  <c r="H531" i="38" s="1"/>
  <c r="A327" i="38"/>
  <c r="I326" i="38" a="1"/>
  <c r="I326" i="38" s="1"/>
  <c r="T326" i="38" a="1"/>
  <c r="T326" i="38" s="1"/>
  <c r="L326" i="38" a="1"/>
  <c r="L326" i="38" s="1"/>
  <c r="U326" i="38" a="1"/>
  <c r="U326" i="38" s="1"/>
  <c r="H326" i="38" a="1"/>
  <c r="H326" i="38" s="1"/>
  <c r="K326" i="38" a="1"/>
  <c r="K326" i="38" s="1"/>
  <c r="N326" i="38" a="1"/>
  <c r="N326" i="38" s="1"/>
  <c r="M326" i="38" a="1"/>
  <c r="M326" i="38" s="1"/>
  <c r="P326" i="38" a="1"/>
  <c r="P326" i="38" s="1"/>
  <c r="S326" i="38" a="1"/>
  <c r="S326" i="38" s="1"/>
  <c r="V326" i="38" a="1"/>
  <c r="V326" i="38" s="1"/>
  <c r="J326" i="38" a="1"/>
  <c r="J326" i="38" s="1"/>
  <c r="R326" i="38" a="1"/>
  <c r="R326" i="38" s="1"/>
  <c r="Q326" i="38" a="1"/>
  <c r="Q326" i="38" s="1"/>
  <c r="X326" i="38" a="1"/>
  <c r="X326" i="38" s="1"/>
  <c r="W326" i="38" a="1"/>
  <c r="W326" i="38" s="1"/>
  <c r="O326" i="38" a="1"/>
  <c r="O326" i="38" s="1"/>
  <c r="I634" i="38" a="1"/>
  <c r="I634" i="38" s="1"/>
  <c r="A635" i="38"/>
  <c r="W634" i="38" a="1"/>
  <c r="W634" i="38" s="1"/>
  <c r="O634" i="38" a="1"/>
  <c r="O634" i="38" s="1"/>
  <c r="J634" i="38" a="1"/>
  <c r="J634" i="38" s="1"/>
  <c r="H634" i="38" a="1"/>
  <c r="H634" i="38" s="1"/>
  <c r="T634" i="38" a="1"/>
  <c r="T634" i="38" s="1"/>
  <c r="Q634" i="38" a="1"/>
  <c r="Q634" i="38" s="1"/>
  <c r="M634" i="38" a="1"/>
  <c r="M634" i="38" s="1"/>
  <c r="S634" i="38" a="1"/>
  <c r="S634" i="38" s="1"/>
  <c r="K634" i="38" a="1"/>
  <c r="K634" i="38" s="1"/>
  <c r="N634" i="38" a="1"/>
  <c r="N634" i="38" s="1"/>
  <c r="V634" i="38" a="1"/>
  <c r="V634" i="38" s="1"/>
  <c r="P634" i="38" a="1"/>
  <c r="P634" i="38" s="1"/>
  <c r="U634" i="38" a="1"/>
  <c r="U634" i="38" s="1"/>
  <c r="R634" i="38" a="1"/>
  <c r="R634" i="38" s="1"/>
  <c r="L634" i="38" a="1"/>
  <c r="L634" i="38" s="1"/>
  <c r="X634" i="38" a="1"/>
  <c r="X634" i="38" s="1"/>
  <c r="U571" i="38" l="1" a="1"/>
  <c r="U571" i="38" s="1"/>
  <c r="J571" i="38" a="1"/>
  <c r="J571" i="38" s="1"/>
  <c r="S571" i="38" a="1"/>
  <c r="S571" i="38" s="1"/>
  <c r="X571" i="38" a="1"/>
  <c r="X571" i="38" s="1"/>
  <c r="N571" i="38" a="1"/>
  <c r="N571" i="38" s="1"/>
  <c r="O571" i="38" a="1"/>
  <c r="O571" i="38" s="1"/>
  <c r="W571" i="38" a="1"/>
  <c r="W571" i="38" s="1"/>
  <c r="M571" i="38" a="1"/>
  <c r="M571" i="38" s="1"/>
  <c r="L571" i="38" a="1"/>
  <c r="L571" i="38" s="1"/>
  <c r="Q571" i="38" a="1"/>
  <c r="Q571" i="38" s="1"/>
  <c r="K571" i="38" a="1"/>
  <c r="K571" i="38" s="1"/>
  <c r="P571" i="38" a="1"/>
  <c r="P571" i="38" s="1"/>
  <c r="V571" i="38" a="1"/>
  <c r="V571" i="38" s="1"/>
  <c r="R571" i="38" a="1"/>
  <c r="R571" i="38" s="1"/>
  <c r="H571" i="38" a="1"/>
  <c r="H571" i="38" s="1"/>
  <c r="I571" i="38" a="1"/>
  <c r="I571" i="38" s="1"/>
  <c r="T571" i="38" a="1"/>
  <c r="T571" i="38" s="1"/>
  <c r="J548" i="38" a="1"/>
  <c r="J548" i="38" s="1"/>
  <c r="H548" i="38" a="1"/>
  <c r="H548" i="38" s="1"/>
  <c r="K548" i="38" a="1"/>
  <c r="K548" i="38" s="1"/>
  <c r="A549" i="38"/>
  <c r="T548" i="38" a="1"/>
  <c r="T548" i="38" s="1"/>
  <c r="I548" i="38" a="1"/>
  <c r="I548" i="38" s="1"/>
  <c r="U548" i="38" a="1"/>
  <c r="U548" i="38" s="1"/>
  <c r="X548" i="38" a="1"/>
  <c r="X548" i="38" s="1"/>
  <c r="P548" i="38" a="1"/>
  <c r="P548" i="38" s="1"/>
  <c r="V548" i="38" a="1"/>
  <c r="V548" i="38" s="1"/>
  <c r="Q548" i="38" a="1"/>
  <c r="Q548" i="38" s="1"/>
  <c r="S548" i="38" a="1"/>
  <c r="S548" i="38" s="1"/>
  <c r="O548" i="38" a="1"/>
  <c r="O548" i="38" s="1"/>
  <c r="N548" i="38" a="1"/>
  <c r="N548" i="38" s="1"/>
  <c r="W548" i="38" a="1"/>
  <c r="W548" i="38" s="1"/>
  <c r="L548" i="38" a="1"/>
  <c r="L548" i="38" s="1"/>
  <c r="R548" i="38" a="1"/>
  <c r="R548" i="38" s="1"/>
  <c r="M548" i="38" a="1"/>
  <c r="M548" i="38" s="1"/>
  <c r="H493" i="38" a="1"/>
  <c r="H493" i="38" s="1"/>
  <c r="U493" i="38" a="1"/>
  <c r="U493" i="38" s="1"/>
  <c r="A494" i="38"/>
  <c r="P493" i="38" a="1"/>
  <c r="P493" i="38" s="1"/>
  <c r="I493" i="38" a="1"/>
  <c r="I493" i="38" s="1"/>
  <c r="Q493" i="38" a="1"/>
  <c r="Q493" i="38" s="1"/>
  <c r="N493" i="38" a="1"/>
  <c r="N493" i="38" s="1"/>
  <c r="K493" i="38" a="1"/>
  <c r="K493" i="38" s="1"/>
  <c r="T493" i="38" a="1"/>
  <c r="T493" i="38" s="1"/>
  <c r="W493" i="38" a="1"/>
  <c r="W493" i="38" s="1"/>
  <c r="V493" i="38" a="1"/>
  <c r="V493" i="38" s="1"/>
  <c r="X493" i="38" a="1"/>
  <c r="X493" i="38" s="1"/>
  <c r="M493" i="38" a="1"/>
  <c r="M493" i="38" s="1"/>
  <c r="O493" i="38" a="1"/>
  <c r="O493" i="38" s="1"/>
  <c r="L493" i="38" a="1"/>
  <c r="L493" i="38" s="1"/>
  <c r="R493" i="38" a="1"/>
  <c r="R493" i="38" s="1"/>
  <c r="S493" i="38" a="1"/>
  <c r="S493" i="38" s="1"/>
  <c r="J493" i="38" a="1"/>
  <c r="J493" i="38" s="1"/>
  <c r="X669" i="38" a="1"/>
  <c r="X669" i="38" s="1"/>
  <c r="V669" i="38" a="1"/>
  <c r="V669" i="38" s="1"/>
  <c r="S669" i="38" a="1"/>
  <c r="S669" i="38" s="1"/>
  <c r="W669" i="38" a="1"/>
  <c r="W669" i="38" s="1"/>
  <c r="L669" i="38" a="1"/>
  <c r="L669" i="38" s="1"/>
  <c r="T669" i="38" a="1"/>
  <c r="T669" i="38" s="1"/>
  <c r="M669" i="38" a="1"/>
  <c r="M669" i="38" s="1"/>
  <c r="P669" i="38" a="1"/>
  <c r="P669" i="38" s="1"/>
  <c r="H669" i="38" a="1"/>
  <c r="H669" i="38" s="1"/>
  <c r="O669" i="38" a="1"/>
  <c r="O669" i="38" s="1"/>
  <c r="A670" i="38"/>
  <c r="U669" i="38" a="1"/>
  <c r="U669" i="38" s="1"/>
  <c r="I669" i="38" a="1"/>
  <c r="I669" i="38" s="1"/>
  <c r="J669" i="38" a="1"/>
  <c r="J669" i="38" s="1"/>
  <c r="K669" i="38" a="1"/>
  <c r="K669" i="38" s="1"/>
  <c r="R669" i="38" a="1"/>
  <c r="R669" i="38" s="1"/>
  <c r="Q669" i="38" a="1"/>
  <c r="Q669" i="38" s="1"/>
  <c r="N669" i="38" a="1"/>
  <c r="N669" i="38" s="1"/>
  <c r="A480" i="38"/>
  <c r="I479" i="38" a="1"/>
  <c r="I479" i="38" s="1"/>
  <c r="L479" i="38" a="1"/>
  <c r="L479" i="38" s="1"/>
  <c r="V479" i="38" a="1"/>
  <c r="V479" i="38" s="1"/>
  <c r="K479" i="38" a="1"/>
  <c r="K479" i="38" s="1"/>
  <c r="N479" i="38" a="1"/>
  <c r="N479" i="38" s="1"/>
  <c r="T479" i="38" a="1"/>
  <c r="T479" i="38" s="1"/>
  <c r="U479" i="38" a="1"/>
  <c r="U479" i="38" s="1"/>
  <c r="P479" i="38" a="1"/>
  <c r="P479" i="38" s="1"/>
  <c r="Q479" i="38" a="1"/>
  <c r="Q479" i="38" s="1"/>
  <c r="J479" i="38" a="1"/>
  <c r="J479" i="38" s="1"/>
  <c r="O479" i="38" a="1"/>
  <c r="O479" i="38" s="1"/>
  <c r="H479" i="38" a="1"/>
  <c r="H479" i="38" s="1"/>
  <c r="X479" i="38" a="1"/>
  <c r="X479" i="38" s="1"/>
  <c r="S479" i="38" a="1"/>
  <c r="S479" i="38" s="1"/>
  <c r="W479" i="38" a="1"/>
  <c r="W479" i="38" s="1"/>
  <c r="M479" i="38" a="1"/>
  <c r="M479" i="38" s="1"/>
  <c r="R479" i="38" a="1"/>
  <c r="R479" i="38" s="1"/>
  <c r="A636" i="38"/>
  <c r="I635" i="38" a="1"/>
  <c r="I635" i="38" s="1"/>
  <c r="Q635" i="38" a="1"/>
  <c r="Q635" i="38" s="1"/>
  <c r="K635" i="38" a="1"/>
  <c r="K635" i="38" s="1"/>
  <c r="M635" i="38" a="1"/>
  <c r="M635" i="38" s="1"/>
  <c r="X635" i="38" a="1"/>
  <c r="X635" i="38" s="1"/>
  <c r="H635" i="38" a="1"/>
  <c r="H635" i="38" s="1"/>
  <c r="W635" i="38" a="1"/>
  <c r="W635" i="38" s="1"/>
  <c r="L635" i="38" a="1"/>
  <c r="L635" i="38" s="1"/>
  <c r="P635" i="38" a="1"/>
  <c r="P635" i="38" s="1"/>
  <c r="O635" i="38" a="1"/>
  <c r="O635" i="38" s="1"/>
  <c r="N635" i="38" a="1"/>
  <c r="N635" i="38" s="1"/>
  <c r="R635" i="38" a="1"/>
  <c r="R635" i="38" s="1"/>
  <c r="V635" i="38" a="1"/>
  <c r="V635" i="38" s="1"/>
  <c r="T635" i="38" a="1"/>
  <c r="T635" i="38" s="1"/>
  <c r="S635" i="38" a="1"/>
  <c r="S635" i="38" s="1"/>
  <c r="U635" i="38" a="1"/>
  <c r="U635" i="38" s="1"/>
  <c r="J635" i="38" a="1"/>
  <c r="J635" i="38" s="1"/>
  <c r="A360" i="38"/>
  <c r="I359" i="38" a="1"/>
  <c r="I359" i="38" s="1"/>
  <c r="P359" i="38" a="1"/>
  <c r="P359" i="38" s="1"/>
  <c r="M359" i="38" a="1"/>
  <c r="M359" i="38" s="1"/>
  <c r="L359" i="38" a="1"/>
  <c r="L359" i="38" s="1"/>
  <c r="J359" i="38" a="1"/>
  <c r="J359" i="38" s="1"/>
  <c r="Q359" i="38" a="1"/>
  <c r="Q359" i="38" s="1"/>
  <c r="V359" i="38" a="1"/>
  <c r="V359" i="38" s="1"/>
  <c r="X359" i="38" a="1"/>
  <c r="X359" i="38" s="1"/>
  <c r="O359" i="38" a="1"/>
  <c r="O359" i="38" s="1"/>
  <c r="K359" i="38" a="1"/>
  <c r="K359" i="38" s="1"/>
  <c r="N359" i="38" a="1"/>
  <c r="N359" i="38" s="1"/>
  <c r="U359" i="38" a="1"/>
  <c r="U359" i="38" s="1"/>
  <c r="W359" i="38" a="1"/>
  <c r="W359" i="38" s="1"/>
  <c r="R359" i="38" a="1"/>
  <c r="R359" i="38" s="1"/>
  <c r="H359" i="38" a="1"/>
  <c r="H359" i="38" s="1"/>
  <c r="S359" i="38" a="1"/>
  <c r="S359" i="38" s="1"/>
  <c r="T359" i="38" a="1"/>
  <c r="T359" i="38" s="1"/>
  <c r="A428" i="38"/>
  <c r="I427" i="38" a="1"/>
  <c r="I427" i="38" s="1"/>
  <c r="O427" i="38" a="1"/>
  <c r="O427" i="38" s="1"/>
  <c r="X427" i="38" a="1"/>
  <c r="X427" i="38" s="1"/>
  <c r="M427" i="38" a="1"/>
  <c r="M427" i="38" s="1"/>
  <c r="U427" i="38" a="1"/>
  <c r="U427" i="38" s="1"/>
  <c r="N427" i="38" a="1"/>
  <c r="N427" i="38" s="1"/>
  <c r="V427" i="38" a="1"/>
  <c r="V427" i="38" s="1"/>
  <c r="W427" i="38" a="1"/>
  <c r="W427" i="38" s="1"/>
  <c r="H427" i="38" a="1"/>
  <c r="H427" i="38" s="1"/>
  <c r="Q427" i="38" a="1"/>
  <c r="Q427" i="38" s="1"/>
  <c r="L427" i="38" a="1"/>
  <c r="L427" i="38" s="1"/>
  <c r="S427" i="38" a="1"/>
  <c r="S427" i="38" s="1"/>
  <c r="T427" i="38" a="1"/>
  <c r="T427" i="38" s="1"/>
  <c r="J427" i="38" a="1"/>
  <c r="J427" i="38" s="1"/>
  <c r="P427" i="38" a="1"/>
  <c r="P427" i="38" s="1"/>
  <c r="R427" i="38" a="1"/>
  <c r="R427" i="38" s="1"/>
  <c r="K427" i="38" a="1"/>
  <c r="K427" i="38" s="1"/>
  <c r="A588" i="38"/>
  <c r="I587" i="38" a="1"/>
  <c r="I587" i="38" s="1"/>
  <c r="K587" i="38" a="1"/>
  <c r="K587" i="38" s="1"/>
  <c r="M587" i="38" a="1"/>
  <c r="M587" i="38" s="1"/>
  <c r="X587" i="38" a="1"/>
  <c r="X587" i="38" s="1"/>
  <c r="T587" i="38" a="1"/>
  <c r="T587" i="38" s="1"/>
  <c r="R587" i="38" a="1"/>
  <c r="R587" i="38" s="1"/>
  <c r="O587" i="38" a="1"/>
  <c r="O587" i="38" s="1"/>
  <c r="V587" i="38" a="1"/>
  <c r="V587" i="38" s="1"/>
  <c r="S587" i="38" a="1"/>
  <c r="S587" i="38" s="1"/>
  <c r="P587" i="38" a="1"/>
  <c r="P587" i="38" s="1"/>
  <c r="L587" i="38" a="1"/>
  <c r="L587" i="38" s="1"/>
  <c r="W587" i="38" a="1"/>
  <c r="W587" i="38" s="1"/>
  <c r="J587" i="38" a="1"/>
  <c r="J587" i="38" s="1"/>
  <c r="U587" i="38" a="1"/>
  <c r="U587" i="38" s="1"/>
  <c r="Q587" i="38" a="1"/>
  <c r="Q587" i="38" s="1"/>
  <c r="N587" i="38" a="1"/>
  <c r="N587" i="38" s="1"/>
  <c r="H587" i="38" a="1"/>
  <c r="H587" i="38" s="1"/>
  <c r="A458" i="38"/>
  <c r="I457" i="38" a="1"/>
  <c r="I457" i="38" s="1"/>
  <c r="M457" i="38" a="1"/>
  <c r="M457" i="38" s="1"/>
  <c r="X457" i="38" a="1"/>
  <c r="X457" i="38" s="1"/>
  <c r="V457" i="38" a="1"/>
  <c r="V457" i="38" s="1"/>
  <c r="L457" i="38" a="1"/>
  <c r="L457" i="38" s="1"/>
  <c r="J457" i="38" a="1"/>
  <c r="J457" i="38" s="1"/>
  <c r="P457" i="38" a="1"/>
  <c r="P457" i="38" s="1"/>
  <c r="S457" i="38" a="1"/>
  <c r="S457" i="38" s="1"/>
  <c r="O457" i="38" a="1"/>
  <c r="O457" i="38" s="1"/>
  <c r="K457" i="38" a="1"/>
  <c r="K457" i="38" s="1"/>
  <c r="Q457" i="38" a="1"/>
  <c r="Q457" i="38" s="1"/>
  <c r="T457" i="38" a="1"/>
  <c r="T457" i="38" s="1"/>
  <c r="N457" i="38" a="1"/>
  <c r="N457" i="38" s="1"/>
  <c r="W457" i="38" a="1"/>
  <c r="W457" i="38" s="1"/>
  <c r="U457" i="38" a="1"/>
  <c r="U457" i="38" s="1"/>
  <c r="H457" i="38" a="1"/>
  <c r="H457" i="38" s="1"/>
  <c r="R457" i="38" a="1"/>
  <c r="R457" i="38" s="1"/>
  <c r="A308" i="38"/>
  <c r="I307" i="38" a="1"/>
  <c r="I307" i="38" s="1"/>
  <c r="X307" i="38" a="1"/>
  <c r="X307" i="38" s="1"/>
  <c r="J307" i="38" a="1"/>
  <c r="J307" i="38" s="1"/>
  <c r="S307" i="38" a="1"/>
  <c r="S307" i="38" s="1"/>
  <c r="Q307" i="38" a="1"/>
  <c r="Q307" i="38" s="1"/>
  <c r="W307" i="38" a="1"/>
  <c r="W307" i="38" s="1"/>
  <c r="H307" i="38" a="1"/>
  <c r="H307" i="38" s="1"/>
  <c r="V307" i="38" a="1"/>
  <c r="V307" i="38" s="1"/>
  <c r="O307" i="38" a="1"/>
  <c r="O307" i="38" s="1"/>
  <c r="P307" i="38" a="1"/>
  <c r="P307" i="38" s="1"/>
  <c r="M307" i="38" a="1"/>
  <c r="M307" i="38" s="1"/>
  <c r="U307" i="38" a="1"/>
  <c r="U307" i="38" s="1"/>
  <c r="N307" i="38" a="1"/>
  <c r="N307" i="38" s="1"/>
  <c r="L307" i="38" a="1"/>
  <c r="L307" i="38" s="1"/>
  <c r="T307" i="38" a="1"/>
  <c r="T307" i="38" s="1"/>
  <c r="K307" i="38" a="1"/>
  <c r="K307" i="38" s="1"/>
  <c r="R307" i="38" a="1"/>
  <c r="R307" i="38" s="1"/>
  <c r="A533" i="38"/>
  <c r="I532" i="38" a="1"/>
  <c r="I532" i="38" s="1"/>
  <c r="P532" i="38" a="1"/>
  <c r="P532" i="38" s="1"/>
  <c r="R532" i="38" a="1"/>
  <c r="R532" i="38" s="1"/>
  <c r="X532" i="38" a="1"/>
  <c r="X532" i="38" s="1"/>
  <c r="K532" i="38" a="1"/>
  <c r="K532" i="38" s="1"/>
  <c r="V532" i="38" a="1"/>
  <c r="V532" i="38" s="1"/>
  <c r="J532" i="38" a="1"/>
  <c r="J532" i="38" s="1"/>
  <c r="S532" i="38" a="1"/>
  <c r="S532" i="38" s="1"/>
  <c r="H532" i="38" a="1"/>
  <c r="H532" i="38" s="1"/>
  <c r="N532" i="38" a="1"/>
  <c r="N532" i="38" s="1"/>
  <c r="T532" i="38" a="1"/>
  <c r="T532" i="38" s="1"/>
  <c r="W532" i="38" a="1"/>
  <c r="W532" i="38" s="1"/>
  <c r="U532" i="38" a="1"/>
  <c r="U532" i="38" s="1"/>
  <c r="Q532" i="38" a="1"/>
  <c r="Q532" i="38" s="1"/>
  <c r="M532" i="38" a="1"/>
  <c r="M532" i="38" s="1"/>
  <c r="L532" i="38" a="1"/>
  <c r="L532" i="38" s="1"/>
  <c r="O532" i="38" a="1"/>
  <c r="O532" i="38" s="1"/>
  <c r="A396" i="38"/>
  <c r="I395" i="38" a="1"/>
  <c r="I395" i="38" s="1"/>
  <c r="S395" i="38" a="1"/>
  <c r="S395" i="38" s="1"/>
  <c r="T395" i="38" a="1"/>
  <c r="T395" i="38" s="1"/>
  <c r="V395" i="38" a="1"/>
  <c r="V395" i="38" s="1"/>
  <c r="U395" i="38" a="1"/>
  <c r="U395" i="38" s="1"/>
  <c r="X395" i="38" a="1"/>
  <c r="X395" i="38" s="1"/>
  <c r="O395" i="38" a="1"/>
  <c r="O395" i="38" s="1"/>
  <c r="H395" i="38" a="1"/>
  <c r="H395" i="38" s="1"/>
  <c r="N395" i="38" a="1"/>
  <c r="N395" i="38" s="1"/>
  <c r="K395" i="38" a="1"/>
  <c r="K395" i="38" s="1"/>
  <c r="M395" i="38" a="1"/>
  <c r="M395" i="38" s="1"/>
  <c r="P395" i="38" a="1"/>
  <c r="P395" i="38" s="1"/>
  <c r="W395" i="38" a="1"/>
  <c r="W395" i="38" s="1"/>
  <c r="J395" i="38" a="1"/>
  <c r="J395" i="38" s="1"/>
  <c r="L395" i="38" a="1"/>
  <c r="L395" i="38" s="1"/>
  <c r="Q395" i="38" a="1"/>
  <c r="Q395" i="38" s="1"/>
  <c r="R395" i="38" a="1"/>
  <c r="R395" i="38" s="1"/>
  <c r="A328" i="38"/>
  <c r="I327" i="38" a="1"/>
  <c r="I327" i="38" s="1"/>
  <c r="L327" i="38" a="1"/>
  <c r="L327" i="38" s="1"/>
  <c r="O327" i="38" a="1"/>
  <c r="O327" i="38" s="1"/>
  <c r="T327" i="38" a="1"/>
  <c r="T327" i="38" s="1"/>
  <c r="U327" i="38" a="1"/>
  <c r="U327" i="38" s="1"/>
  <c r="R327" i="38" a="1"/>
  <c r="R327" i="38" s="1"/>
  <c r="N327" i="38" a="1"/>
  <c r="N327" i="38" s="1"/>
  <c r="S327" i="38" a="1"/>
  <c r="S327" i="38" s="1"/>
  <c r="P327" i="38" a="1"/>
  <c r="P327" i="38" s="1"/>
  <c r="H327" i="38" a="1"/>
  <c r="H327" i="38" s="1"/>
  <c r="V327" i="38" a="1"/>
  <c r="V327" i="38" s="1"/>
  <c r="K327" i="38" a="1"/>
  <c r="K327" i="38" s="1"/>
  <c r="J327" i="38" a="1"/>
  <c r="J327" i="38" s="1"/>
  <c r="M327" i="38" a="1"/>
  <c r="M327" i="38" s="1"/>
  <c r="X327" i="38" a="1"/>
  <c r="X327" i="38" s="1"/>
  <c r="W327" i="38" a="1"/>
  <c r="W327" i="38" s="1"/>
  <c r="Q327" i="38" a="1"/>
  <c r="Q327" i="38" s="1"/>
  <c r="A376" i="38"/>
  <c r="I375" i="38" a="1"/>
  <c r="I375" i="38" s="1"/>
  <c r="V375" i="38" a="1"/>
  <c r="V375" i="38" s="1"/>
  <c r="M375" i="38" a="1"/>
  <c r="M375" i="38" s="1"/>
  <c r="U375" i="38" a="1"/>
  <c r="U375" i="38" s="1"/>
  <c r="Q375" i="38" a="1"/>
  <c r="Q375" i="38" s="1"/>
  <c r="N375" i="38" a="1"/>
  <c r="N375" i="38" s="1"/>
  <c r="J375" i="38" a="1"/>
  <c r="J375" i="38" s="1"/>
  <c r="R375" i="38" a="1"/>
  <c r="R375" i="38" s="1"/>
  <c r="O375" i="38" a="1"/>
  <c r="O375" i="38" s="1"/>
  <c r="P375" i="38" a="1"/>
  <c r="P375" i="38" s="1"/>
  <c r="W375" i="38" a="1"/>
  <c r="W375" i="38" s="1"/>
  <c r="S375" i="38" a="1"/>
  <c r="S375" i="38" s="1"/>
  <c r="T375" i="38" a="1"/>
  <c r="T375" i="38" s="1"/>
  <c r="X375" i="38" a="1"/>
  <c r="X375" i="38" s="1"/>
  <c r="L375" i="38" a="1"/>
  <c r="L375" i="38" s="1"/>
  <c r="H375" i="38" a="1"/>
  <c r="H375" i="38" s="1"/>
  <c r="K375" i="38" a="1"/>
  <c r="K375" i="38" s="1"/>
  <c r="O549" i="38" l="1" a="1"/>
  <c r="O549" i="38" s="1"/>
  <c r="J549" i="38" a="1"/>
  <c r="J549" i="38" s="1"/>
  <c r="X549" i="38" a="1"/>
  <c r="X549" i="38" s="1"/>
  <c r="Q549" i="38" a="1"/>
  <c r="Q549" i="38" s="1"/>
  <c r="T549" i="38" a="1"/>
  <c r="T549" i="38" s="1"/>
  <c r="K549" i="38" a="1"/>
  <c r="K549" i="38" s="1"/>
  <c r="S549" i="38" a="1"/>
  <c r="S549" i="38" s="1"/>
  <c r="R549" i="38" a="1"/>
  <c r="R549" i="38" s="1"/>
  <c r="N549" i="38" a="1"/>
  <c r="N549" i="38" s="1"/>
  <c r="W549" i="38" a="1"/>
  <c r="W549" i="38" s="1"/>
  <c r="A550" i="38"/>
  <c r="U549" i="38" a="1"/>
  <c r="U549" i="38" s="1"/>
  <c r="I549" i="38" a="1"/>
  <c r="I549" i="38" s="1"/>
  <c r="H549" i="38" a="1"/>
  <c r="H549" i="38" s="1"/>
  <c r="L549" i="38" a="1"/>
  <c r="L549" i="38" s="1"/>
  <c r="P549" i="38" a="1"/>
  <c r="P549" i="38" s="1"/>
  <c r="V549" i="38" a="1"/>
  <c r="V549" i="38" s="1"/>
  <c r="M549" i="38" a="1"/>
  <c r="M549" i="38" s="1"/>
  <c r="O494" i="38" a="1"/>
  <c r="O494" i="38" s="1"/>
  <c r="H494" i="38" a="1"/>
  <c r="H494" i="38" s="1"/>
  <c r="Q494" i="38" a="1"/>
  <c r="Q494" i="38" s="1"/>
  <c r="M494" i="38" a="1"/>
  <c r="M494" i="38" s="1"/>
  <c r="P494" i="38" a="1"/>
  <c r="P494" i="38" s="1"/>
  <c r="V494" i="38" a="1"/>
  <c r="V494" i="38" s="1"/>
  <c r="R494" i="38" a="1"/>
  <c r="R494" i="38" s="1"/>
  <c r="U494" i="38" a="1"/>
  <c r="U494" i="38" s="1"/>
  <c r="K494" i="38" a="1"/>
  <c r="K494" i="38" s="1"/>
  <c r="S494" i="38" a="1"/>
  <c r="S494" i="38" s="1"/>
  <c r="X494" i="38" a="1"/>
  <c r="X494" i="38" s="1"/>
  <c r="N494" i="38" a="1"/>
  <c r="N494" i="38" s="1"/>
  <c r="T494" i="38" a="1"/>
  <c r="T494" i="38" s="1"/>
  <c r="W494" i="38" a="1"/>
  <c r="W494" i="38" s="1"/>
  <c r="A495" i="38"/>
  <c r="L494" i="38" a="1"/>
  <c r="L494" i="38" s="1"/>
  <c r="I494" i="38" a="1"/>
  <c r="I494" i="38" s="1"/>
  <c r="J494" i="38" a="1"/>
  <c r="J494" i="38" s="1"/>
  <c r="H670" i="38" a="1"/>
  <c r="H670" i="38" s="1"/>
  <c r="V670" i="38" a="1"/>
  <c r="V670" i="38" s="1"/>
  <c r="N670" i="38" a="1"/>
  <c r="N670" i="38" s="1"/>
  <c r="O670" i="38" a="1"/>
  <c r="O670" i="38" s="1"/>
  <c r="P670" i="38" a="1"/>
  <c r="P670" i="38" s="1"/>
  <c r="U670" i="38" a="1"/>
  <c r="U670" i="38" s="1"/>
  <c r="I670" i="38" a="1"/>
  <c r="I670" i="38" s="1"/>
  <c r="J670" i="38" a="1"/>
  <c r="J670" i="38" s="1"/>
  <c r="A671" i="38"/>
  <c r="R670" i="38" a="1"/>
  <c r="R670" i="38" s="1"/>
  <c r="T670" i="38" a="1"/>
  <c r="T670" i="38" s="1"/>
  <c r="X670" i="38" a="1"/>
  <c r="X670" i="38" s="1"/>
  <c r="S670" i="38" a="1"/>
  <c r="S670" i="38" s="1"/>
  <c r="K670" i="38" a="1"/>
  <c r="K670" i="38" s="1"/>
  <c r="Q670" i="38" a="1"/>
  <c r="Q670" i="38" s="1"/>
  <c r="W670" i="38" a="1"/>
  <c r="W670" i="38" s="1"/>
  <c r="M670" i="38" a="1"/>
  <c r="M670" i="38" s="1"/>
  <c r="L670" i="38" a="1"/>
  <c r="L670" i="38" s="1"/>
  <c r="I328" i="38" a="1"/>
  <c r="I328" i="38" s="1"/>
  <c r="A329" i="38"/>
  <c r="L328" i="38" a="1"/>
  <c r="L328" i="38" s="1"/>
  <c r="S328" i="38" a="1"/>
  <c r="S328" i="38" s="1"/>
  <c r="J328" i="38" a="1"/>
  <c r="J328" i="38" s="1"/>
  <c r="O328" i="38" a="1"/>
  <c r="O328" i="38" s="1"/>
  <c r="M328" i="38" a="1"/>
  <c r="M328" i="38" s="1"/>
  <c r="W328" i="38" a="1"/>
  <c r="W328" i="38" s="1"/>
  <c r="R328" i="38" a="1"/>
  <c r="R328" i="38" s="1"/>
  <c r="T328" i="38" a="1"/>
  <c r="T328" i="38" s="1"/>
  <c r="V328" i="38" a="1"/>
  <c r="V328" i="38" s="1"/>
  <c r="U328" i="38" a="1"/>
  <c r="U328" i="38" s="1"/>
  <c r="Q328" i="38" a="1"/>
  <c r="Q328" i="38" s="1"/>
  <c r="H328" i="38" a="1"/>
  <c r="H328" i="38" s="1"/>
  <c r="N328" i="38" a="1"/>
  <c r="N328" i="38" s="1"/>
  <c r="K328" i="38" a="1"/>
  <c r="K328" i="38" s="1"/>
  <c r="P328" i="38" a="1"/>
  <c r="P328" i="38" s="1"/>
  <c r="X328" i="38" a="1"/>
  <c r="X328" i="38" s="1"/>
  <c r="A377" i="38"/>
  <c r="I376" i="38" a="1"/>
  <c r="I376" i="38" s="1"/>
  <c r="O376" i="38" a="1"/>
  <c r="O376" i="38" s="1"/>
  <c r="K376" i="38" a="1"/>
  <c r="K376" i="38" s="1"/>
  <c r="T376" i="38" a="1"/>
  <c r="T376" i="38" s="1"/>
  <c r="H376" i="38" a="1"/>
  <c r="H376" i="38" s="1"/>
  <c r="W376" i="38" a="1"/>
  <c r="W376" i="38" s="1"/>
  <c r="R376" i="38" a="1"/>
  <c r="R376" i="38" s="1"/>
  <c r="S376" i="38" a="1"/>
  <c r="S376" i="38" s="1"/>
  <c r="V376" i="38" a="1"/>
  <c r="V376" i="38" s="1"/>
  <c r="X376" i="38" a="1"/>
  <c r="X376" i="38" s="1"/>
  <c r="L376" i="38" a="1"/>
  <c r="L376" i="38" s="1"/>
  <c r="Q376" i="38" a="1"/>
  <c r="Q376" i="38" s="1"/>
  <c r="M376" i="38" a="1"/>
  <c r="M376" i="38" s="1"/>
  <c r="N376" i="38" a="1"/>
  <c r="N376" i="38" s="1"/>
  <c r="P376" i="38" a="1"/>
  <c r="P376" i="38" s="1"/>
  <c r="J376" i="38" a="1"/>
  <c r="J376" i="38" s="1"/>
  <c r="U376" i="38" a="1"/>
  <c r="U376" i="38" s="1"/>
  <c r="A589" i="38"/>
  <c r="I588" i="38" a="1"/>
  <c r="I588" i="38" s="1"/>
  <c r="S588" i="38" a="1"/>
  <c r="S588" i="38" s="1"/>
  <c r="T588" i="38" a="1"/>
  <c r="T588" i="38" s="1"/>
  <c r="Q588" i="38" a="1"/>
  <c r="Q588" i="38" s="1"/>
  <c r="X588" i="38" a="1"/>
  <c r="X588" i="38" s="1"/>
  <c r="P588" i="38" a="1"/>
  <c r="P588" i="38" s="1"/>
  <c r="L588" i="38" a="1"/>
  <c r="L588" i="38" s="1"/>
  <c r="M588" i="38" a="1"/>
  <c r="M588" i="38" s="1"/>
  <c r="J588" i="38" a="1"/>
  <c r="J588" i="38" s="1"/>
  <c r="U588" i="38" a="1"/>
  <c r="U588" i="38" s="1"/>
  <c r="W588" i="38" a="1"/>
  <c r="W588" i="38" s="1"/>
  <c r="N588" i="38" a="1"/>
  <c r="N588" i="38" s="1"/>
  <c r="O588" i="38" a="1"/>
  <c r="O588" i="38" s="1"/>
  <c r="V588" i="38" a="1"/>
  <c r="V588" i="38" s="1"/>
  <c r="R588" i="38" a="1"/>
  <c r="R588" i="38" s="1"/>
  <c r="H588" i="38" a="1"/>
  <c r="H588" i="38" s="1"/>
  <c r="K588" i="38" a="1"/>
  <c r="K588" i="38" s="1"/>
  <c r="A637" i="38"/>
  <c r="I636" i="38" a="1"/>
  <c r="I636" i="38" s="1"/>
  <c r="L636" i="38" a="1"/>
  <c r="L636" i="38" s="1"/>
  <c r="W636" i="38" a="1"/>
  <c r="W636" i="38" s="1"/>
  <c r="T636" i="38" a="1"/>
  <c r="T636" i="38" s="1"/>
  <c r="J636" i="38" a="1"/>
  <c r="J636" i="38" s="1"/>
  <c r="Q636" i="38" a="1"/>
  <c r="Q636" i="38" s="1"/>
  <c r="N636" i="38" a="1"/>
  <c r="N636" i="38" s="1"/>
  <c r="H636" i="38" a="1"/>
  <c r="H636" i="38" s="1"/>
  <c r="M636" i="38" a="1"/>
  <c r="M636" i="38" s="1"/>
  <c r="K636" i="38" a="1"/>
  <c r="K636" i="38" s="1"/>
  <c r="X636" i="38" a="1"/>
  <c r="X636" i="38" s="1"/>
  <c r="S636" i="38" a="1"/>
  <c r="S636" i="38" s="1"/>
  <c r="U636" i="38" a="1"/>
  <c r="U636" i="38" s="1"/>
  <c r="O636" i="38" a="1"/>
  <c r="O636" i="38" s="1"/>
  <c r="P636" i="38" a="1"/>
  <c r="P636" i="38" s="1"/>
  <c r="R636" i="38" a="1"/>
  <c r="R636" i="38" s="1"/>
  <c r="V636" i="38" a="1"/>
  <c r="V636" i="38" s="1"/>
  <c r="A309" i="38"/>
  <c r="I308" i="38" a="1"/>
  <c r="I308" i="38" s="1"/>
  <c r="W308" i="38" a="1"/>
  <c r="W308" i="38" s="1"/>
  <c r="Q308" i="38" a="1"/>
  <c r="Q308" i="38" s="1"/>
  <c r="S308" i="38" a="1"/>
  <c r="S308" i="38" s="1"/>
  <c r="N308" i="38" a="1"/>
  <c r="N308" i="38" s="1"/>
  <c r="L308" i="38" a="1"/>
  <c r="L308" i="38" s="1"/>
  <c r="H308" i="38" a="1"/>
  <c r="H308" i="38" s="1"/>
  <c r="T308" i="38" a="1"/>
  <c r="T308" i="38" s="1"/>
  <c r="J308" i="38" a="1"/>
  <c r="J308" i="38" s="1"/>
  <c r="X308" i="38" a="1"/>
  <c r="X308" i="38" s="1"/>
  <c r="K308" i="38" a="1"/>
  <c r="K308" i="38" s="1"/>
  <c r="P308" i="38" a="1"/>
  <c r="P308" i="38" s="1"/>
  <c r="O308" i="38" a="1"/>
  <c r="O308" i="38" s="1"/>
  <c r="M308" i="38" a="1"/>
  <c r="M308" i="38" s="1"/>
  <c r="V308" i="38" a="1"/>
  <c r="V308" i="38" s="1"/>
  <c r="U308" i="38" a="1"/>
  <c r="U308" i="38" s="1"/>
  <c r="R308" i="38" a="1"/>
  <c r="R308" i="38" s="1"/>
  <c r="A481" i="38"/>
  <c r="I480" i="38" a="1"/>
  <c r="I480" i="38" s="1"/>
  <c r="P480" i="38" a="1"/>
  <c r="P480" i="38" s="1"/>
  <c r="O480" i="38" a="1"/>
  <c r="O480" i="38" s="1"/>
  <c r="W480" i="38" a="1"/>
  <c r="W480" i="38" s="1"/>
  <c r="T480" i="38" a="1"/>
  <c r="T480" i="38" s="1"/>
  <c r="Q480" i="38" a="1"/>
  <c r="Q480" i="38" s="1"/>
  <c r="N480" i="38" a="1"/>
  <c r="N480" i="38" s="1"/>
  <c r="K480" i="38" a="1"/>
  <c r="K480" i="38" s="1"/>
  <c r="J480" i="38" a="1"/>
  <c r="J480" i="38" s="1"/>
  <c r="H480" i="38" a="1"/>
  <c r="H480" i="38" s="1"/>
  <c r="M480" i="38" a="1"/>
  <c r="M480" i="38" s="1"/>
  <c r="R480" i="38" a="1"/>
  <c r="R480" i="38" s="1"/>
  <c r="U480" i="38" a="1"/>
  <c r="U480" i="38" s="1"/>
  <c r="V480" i="38" a="1"/>
  <c r="V480" i="38" s="1"/>
  <c r="X480" i="38" a="1"/>
  <c r="X480" i="38" s="1"/>
  <c r="S480" i="38" a="1"/>
  <c r="S480" i="38" s="1"/>
  <c r="L480" i="38" a="1"/>
  <c r="L480" i="38" s="1"/>
  <c r="I396" i="38" a="1"/>
  <c r="I396" i="38" s="1"/>
  <c r="A397" i="38"/>
  <c r="S396" i="38" a="1"/>
  <c r="S396" i="38" s="1"/>
  <c r="U396" i="38" a="1"/>
  <c r="U396" i="38" s="1"/>
  <c r="W396" i="38" a="1"/>
  <c r="W396" i="38" s="1"/>
  <c r="T396" i="38" a="1"/>
  <c r="T396" i="38" s="1"/>
  <c r="H396" i="38" a="1"/>
  <c r="H396" i="38" s="1"/>
  <c r="X396" i="38" a="1"/>
  <c r="X396" i="38" s="1"/>
  <c r="Q396" i="38" a="1"/>
  <c r="Q396" i="38" s="1"/>
  <c r="R396" i="38" a="1"/>
  <c r="R396" i="38" s="1"/>
  <c r="V396" i="38" a="1"/>
  <c r="V396" i="38" s="1"/>
  <c r="N396" i="38" a="1"/>
  <c r="N396" i="38" s="1"/>
  <c r="O396" i="38" a="1"/>
  <c r="O396" i="38" s="1"/>
  <c r="P396" i="38" a="1"/>
  <c r="P396" i="38" s="1"/>
  <c r="M396" i="38" a="1"/>
  <c r="M396" i="38" s="1"/>
  <c r="J396" i="38" a="1"/>
  <c r="J396" i="38" s="1"/>
  <c r="K396" i="38" a="1"/>
  <c r="K396" i="38" s="1"/>
  <c r="L396" i="38" a="1"/>
  <c r="L396" i="38" s="1"/>
  <c r="A534" i="38"/>
  <c r="I533" i="38" a="1"/>
  <c r="I533" i="38" s="1"/>
  <c r="K533" i="38" a="1"/>
  <c r="K533" i="38" s="1"/>
  <c r="S533" i="38" a="1"/>
  <c r="S533" i="38" s="1"/>
  <c r="X533" i="38" a="1"/>
  <c r="X533" i="38" s="1"/>
  <c r="P533" i="38" a="1"/>
  <c r="P533" i="38" s="1"/>
  <c r="N533" i="38" a="1"/>
  <c r="N533" i="38" s="1"/>
  <c r="O533" i="38" a="1"/>
  <c r="O533" i="38" s="1"/>
  <c r="R533" i="38" a="1"/>
  <c r="R533" i="38" s="1"/>
  <c r="W533" i="38" a="1"/>
  <c r="W533" i="38" s="1"/>
  <c r="U533" i="38" a="1"/>
  <c r="U533" i="38" s="1"/>
  <c r="Q533" i="38" a="1"/>
  <c r="Q533" i="38" s="1"/>
  <c r="V533" i="38" a="1"/>
  <c r="V533" i="38" s="1"/>
  <c r="T533" i="38" a="1"/>
  <c r="T533" i="38" s="1"/>
  <c r="L533" i="38" a="1"/>
  <c r="L533" i="38" s="1"/>
  <c r="H533" i="38" a="1"/>
  <c r="H533" i="38" s="1"/>
  <c r="M533" i="38" a="1"/>
  <c r="M533" i="38" s="1"/>
  <c r="J533" i="38" a="1"/>
  <c r="J533" i="38" s="1"/>
  <c r="A459" i="38"/>
  <c r="I458" i="38" a="1"/>
  <c r="I458" i="38" s="1"/>
  <c r="L458" i="38" a="1"/>
  <c r="L458" i="38" s="1"/>
  <c r="M458" i="38" a="1"/>
  <c r="M458" i="38" s="1"/>
  <c r="V458" i="38" a="1"/>
  <c r="V458" i="38" s="1"/>
  <c r="K458" i="38" a="1"/>
  <c r="K458" i="38" s="1"/>
  <c r="P458" i="38" a="1"/>
  <c r="P458" i="38" s="1"/>
  <c r="H458" i="38" a="1"/>
  <c r="H458" i="38" s="1"/>
  <c r="T458" i="38" a="1"/>
  <c r="T458" i="38" s="1"/>
  <c r="J458" i="38" a="1"/>
  <c r="J458" i="38" s="1"/>
  <c r="U458" i="38" a="1"/>
  <c r="U458" i="38" s="1"/>
  <c r="X458" i="38" a="1"/>
  <c r="X458" i="38" s="1"/>
  <c r="N458" i="38" a="1"/>
  <c r="N458" i="38" s="1"/>
  <c r="S458" i="38" a="1"/>
  <c r="S458" i="38" s="1"/>
  <c r="Q458" i="38" a="1"/>
  <c r="Q458" i="38" s="1"/>
  <c r="W458" i="38" a="1"/>
  <c r="W458" i="38" s="1"/>
  <c r="O458" i="38" a="1"/>
  <c r="O458" i="38" s="1"/>
  <c r="R458" i="38" a="1"/>
  <c r="R458" i="38" s="1"/>
  <c r="A429" i="38"/>
  <c r="I428" i="38" a="1"/>
  <c r="I428" i="38" s="1"/>
  <c r="T428" i="38" a="1"/>
  <c r="T428" i="38" s="1"/>
  <c r="Q428" i="38" a="1"/>
  <c r="Q428" i="38" s="1"/>
  <c r="S428" i="38" a="1"/>
  <c r="S428" i="38" s="1"/>
  <c r="R428" i="38" a="1"/>
  <c r="R428" i="38" s="1"/>
  <c r="W428" i="38" a="1"/>
  <c r="W428" i="38" s="1"/>
  <c r="U428" i="38" a="1"/>
  <c r="U428" i="38" s="1"/>
  <c r="L428" i="38" a="1"/>
  <c r="L428" i="38" s="1"/>
  <c r="H428" i="38" a="1"/>
  <c r="H428" i="38" s="1"/>
  <c r="O428" i="38" a="1"/>
  <c r="O428" i="38" s="1"/>
  <c r="P428" i="38" a="1"/>
  <c r="P428" i="38" s="1"/>
  <c r="J428" i="38" a="1"/>
  <c r="J428" i="38" s="1"/>
  <c r="V428" i="38" a="1"/>
  <c r="V428" i="38" s="1"/>
  <c r="X428" i="38" a="1"/>
  <c r="X428" i="38" s="1"/>
  <c r="M428" i="38" a="1"/>
  <c r="M428" i="38" s="1"/>
  <c r="N428" i="38" a="1"/>
  <c r="N428" i="38" s="1"/>
  <c r="K428" i="38" a="1"/>
  <c r="K428" i="38" s="1"/>
  <c r="A361" i="38"/>
  <c r="I360" i="38" a="1"/>
  <c r="I360" i="38" s="1"/>
  <c r="V360" i="38" a="1"/>
  <c r="V360" i="38" s="1"/>
  <c r="K360" i="38" a="1"/>
  <c r="K360" i="38" s="1"/>
  <c r="W360" i="38" a="1"/>
  <c r="W360" i="38" s="1"/>
  <c r="H360" i="38" a="1"/>
  <c r="H360" i="38" s="1"/>
  <c r="M360" i="38" a="1"/>
  <c r="M360" i="38" s="1"/>
  <c r="L360" i="38" a="1"/>
  <c r="L360" i="38" s="1"/>
  <c r="J360" i="38" a="1"/>
  <c r="J360" i="38" s="1"/>
  <c r="U360" i="38" a="1"/>
  <c r="U360" i="38" s="1"/>
  <c r="R360" i="38" a="1"/>
  <c r="R360" i="38" s="1"/>
  <c r="Q360" i="38" a="1"/>
  <c r="Q360" i="38" s="1"/>
  <c r="N360" i="38" a="1"/>
  <c r="N360" i="38" s="1"/>
  <c r="P360" i="38" a="1"/>
  <c r="P360" i="38" s="1"/>
  <c r="X360" i="38" a="1"/>
  <c r="X360" i="38" s="1"/>
  <c r="S360" i="38" a="1"/>
  <c r="S360" i="38" s="1"/>
  <c r="O360" i="38" a="1"/>
  <c r="O360" i="38" s="1"/>
  <c r="T360" i="38" a="1"/>
  <c r="T360" i="38" s="1"/>
  <c r="V550" i="38" l="1" a="1"/>
  <c r="V550" i="38" s="1"/>
  <c r="T550" i="38" a="1"/>
  <c r="T550" i="38" s="1"/>
  <c r="K550" i="38" a="1"/>
  <c r="K550" i="38" s="1"/>
  <c r="P550" i="38" a="1"/>
  <c r="P550" i="38" s="1"/>
  <c r="H550" i="38" a="1"/>
  <c r="H550" i="38" s="1"/>
  <c r="M550" i="38" a="1"/>
  <c r="M550" i="38" s="1"/>
  <c r="X550" i="38" a="1"/>
  <c r="X550" i="38" s="1"/>
  <c r="L550" i="38" a="1"/>
  <c r="L550" i="38" s="1"/>
  <c r="O550" i="38" a="1"/>
  <c r="O550" i="38" s="1"/>
  <c r="U550" i="38" a="1"/>
  <c r="U550" i="38" s="1"/>
  <c r="S550" i="38" a="1"/>
  <c r="S550" i="38" s="1"/>
  <c r="J550" i="38" a="1"/>
  <c r="J550" i="38" s="1"/>
  <c r="R550" i="38" a="1"/>
  <c r="R550" i="38" s="1"/>
  <c r="A551" i="38"/>
  <c r="Q550" i="38" a="1"/>
  <c r="Q550" i="38" s="1"/>
  <c r="N550" i="38" a="1"/>
  <c r="N550" i="38" s="1"/>
  <c r="I550" i="38" a="1"/>
  <c r="I550" i="38" s="1"/>
  <c r="W550" i="38" a="1"/>
  <c r="W550" i="38" s="1"/>
  <c r="Q671" i="38" a="1"/>
  <c r="Q671" i="38" s="1"/>
  <c r="M671" i="38" a="1"/>
  <c r="M671" i="38" s="1"/>
  <c r="I671" i="38" a="1"/>
  <c r="I671" i="38" s="1"/>
  <c r="K671" i="38" a="1"/>
  <c r="K671" i="38" s="1"/>
  <c r="P671" i="38" a="1"/>
  <c r="P671" i="38" s="1"/>
  <c r="U671" i="38" a="1"/>
  <c r="U671" i="38" s="1"/>
  <c r="R671" i="38" a="1"/>
  <c r="R671" i="38" s="1"/>
  <c r="N671" i="38" a="1"/>
  <c r="N671" i="38" s="1"/>
  <c r="T671" i="38" a="1"/>
  <c r="T671" i="38" s="1"/>
  <c r="O671" i="38" a="1"/>
  <c r="O671" i="38" s="1"/>
  <c r="S671" i="38" a="1"/>
  <c r="S671" i="38" s="1"/>
  <c r="W671" i="38" a="1"/>
  <c r="W671" i="38" s="1"/>
  <c r="L671" i="38" a="1"/>
  <c r="L671" i="38" s="1"/>
  <c r="J671" i="38" a="1"/>
  <c r="J671" i="38" s="1"/>
  <c r="H671" i="38" a="1"/>
  <c r="H671" i="38" s="1"/>
  <c r="V671" i="38" a="1"/>
  <c r="V671" i="38" s="1"/>
  <c r="X671" i="38" a="1"/>
  <c r="X671" i="38" s="1"/>
  <c r="N495" i="38" a="1"/>
  <c r="N495" i="38" s="1"/>
  <c r="V495" i="38" a="1"/>
  <c r="V495" i="38" s="1"/>
  <c r="W495" i="38" a="1"/>
  <c r="W495" i="38" s="1"/>
  <c r="X495" i="38" a="1"/>
  <c r="X495" i="38" s="1"/>
  <c r="K495" i="38" a="1"/>
  <c r="K495" i="38" s="1"/>
  <c r="T495" i="38" a="1"/>
  <c r="T495" i="38" s="1"/>
  <c r="P495" i="38" a="1"/>
  <c r="P495" i="38" s="1"/>
  <c r="U495" i="38" a="1"/>
  <c r="U495" i="38" s="1"/>
  <c r="L495" i="38" a="1"/>
  <c r="L495" i="38" s="1"/>
  <c r="R495" i="38" a="1"/>
  <c r="R495" i="38" s="1"/>
  <c r="Q495" i="38" a="1"/>
  <c r="Q495" i="38" s="1"/>
  <c r="M495" i="38" a="1"/>
  <c r="M495" i="38" s="1"/>
  <c r="J495" i="38" a="1"/>
  <c r="J495" i="38" s="1"/>
  <c r="S495" i="38" a="1"/>
  <c r="S495" i="38" s="1"/>
  <c r="A496" i="38"/>
  <c r="H495" i="38" a="1"/>
  <c r="H495" i="38" s="1"/>
  <c r="I495" i="38" a="1"/>
  <c r="I495" i="38" s="1"/>
  <c r="O495" i="38" a="1"/>
  <c r="O495" i="38" s="1"/>
  <c r="A460" i="38"/>
  <c r="I459" i="38" a="1"/>
  <c r="I459" i="38" s="1"/>
  <c r="T459" i="38" a="1"/>
  <c r="T459" i="38" s="1"/>
  <c r="M459" i="38" a="1"/>
  <c r="M459" i="38" s="1"/>
  <c r="K459" i="38" a="1"/>
  <c r="K459" i="38" s="1"/>
  <c r="H459" i="38" a="1"/>
  <c r="H459" i="38" s="1"/>
  <c r="N459" i="38" a="1"/>
  <c r="N459" i="38" s="1"/>
  <c r="V459" i="38" a="1"/>
  <c r="V459" i="38" s="1"/>
  <c r="L459" i="38" a="1"/>
  <c r="L459" i="38" s="1"/>
  <c r="R459" i="38" a="1"/>
  <c r="R459" i="38" s="1"/>
  <c r="J459" i="38" a="1"/>
  <c r="J459" i="38" s="1"/>
  <c r="W459" i="38" a="1"/>
  <c r="W459" i="38" s="1"/>
  <c r="X459" i="38" a="1"/>
  <c r="X459" i="38" s="1"/>
  <c r="Q459" i="38" a="1"/>
  <c r="Q459" i="38" s="1"/>
  <c r="O459" i="38" a="1"/>
  <c r="O459" i="38" s="1"/>
  <c r="S459" i="38" a="1"/>
  <c r="S459" i="38" s="1"/>
  <c r="P459" i="38" a="1"/>
  <c r="P459" i="38" s="1"/>
  <c r="U459" i="38" a="1"/>
  <c r="U459" i="38" s="1"/>
  <c r="A362" i="38"/>
  <c r="I361" i="38" a="1"/>
  <c r="I361" i="38" s="1"/>
  <c r="U361" i="38" a="1"/>
  <c r="U361" i="38" s="1"/>
  <c r="P361" i="38" a="1"/>
  <c r="P361" i="38" s="1"/>
  <c r="J361" i="38" a="1"/>
  <c r="J361" i="38" s="1"/>
  <c r="O361" i="38" a="1"/>
  <c r="O361" i="38" s="1"/>
  <c r="H361" i="38" a="1"/>
  <c r="H361" i="38" s="1"/>
  <c r="V361" i="38" a="1"/>
  <c r="V361" i="38" s="1"/>
  <c r="X361" i="38" a="1"/>
  <c r="X361" i="38" s="1"/>
  <c r="N361" i="38" a="1"/>
  <c r="N361" i="38" s="1"/>
  <c r="S361" i="38" a="1"/>
  <c r="S361" i="38" s="1"/>
  <c r="K361" i="38" a="1"/>
  <c r="K361" i="38" s="1"/>
  <c r="Q361" i="38" a="1"/>
  <c r="Q361" i="38" s="1"/>
  <c r="M361" i="38" a="1"/>
  <c r="M361" i="38" s="1"/>
  <c r="L361" i="38" a="1"/>
  <c r="L361" i="38" s="1"/>
  <c r="T361" i="38" a="1"/>
  <c r="T361" i="38" s="1"/>
  <c r="R361" i="38" a="1"/>
  <c r="R361" i="38" s="1"/>
  <c r="W361" i="38" a="1"/>
  <c r="W361" i="38" s="1"/>
  <c r="A398" i="38"/>
  <c r="I397" i="38" a="1"/>
  <c r="I397" i="38" s="1"/>
  <c r="S397" i="38" a="1"/>
  <c r="S397" i="38" s="1"/>
  <c r="W397" i="38" a="1"/>
  <c r="W397" i="38" s="1"/>
  <c r="V397" i="38" a="1"/>
  <c r="V397" i="38" s="1"/>
  <c r="N397" i="38" a="1"/>
  <c r="N397" i="38" s="1"/>
  <c r="K397" i="38" a="1"/>
  <c r="K397" i="38" s="1"/>
  <c r="H397" i="38" a="1"/>
  <c r="H397" i="38" s="1"/>
  <c r="T397" i="38" a="1"/>
  <c r="T397" i="38" s="1"/>
  <c r="J397" i="38" a="1"/>
  <c r="J397" i="38" s="1"/>
  <c r="Q397" i="38" a="1"/>
  <c r="Q397" i="38" s="1"/>
  <c r="O397" i="38" a="1"/>
  <c r="O397" i="38" s="1"/>
  <c r="M397" i="38" a="1"/>
  <c r="M397" i="38" s="1"/>
  <c r="U397" i="38" a="1"/>
  <c r="U397" i="38" s="1"/>
  <c r="P397" i="38" a="1"/>
  <c r="P397" i="38" s="1"/>
  <c r="X397" i="38" a="1"/>
  <c r="X397" i="38" s="1"/>
  <c r="L397" i="38" a="1"/>
  <c r="L397" i="38" s="1"/>
  <c r="R397" i="38" a="1"/>
  <c r="R397" i="38" s="1"/>
  <c r="A310" i="38"/>
  <c r="I309" i="38" a="1"/>
  <c r="I309" i="38" s="1"/>
  <c r="Q309" i="38" a="1"/>
  <c r="Q309" i="38" s="1"/>
  <c r="T309" i="38" a="1"/>
  <c r="T309" i="38" s="1"/>
  <c r="P309" i="38" a="1"/>
  <c r="P309" i="38" s="1"/>
  <c r="S309" i="38" a="1"/>
  <c r="S309" i="38" s="1"/>
  <c r="J309" i="38" a="1"/>
  <c r="J309" i="38" s="1"/>
  <c r="V309" i="38" a="1"/>
  <c r="V309" i="38" s="1"/>
  <c r="N309" i="38" a="1"/>
  <c r="N309" i="38" s="1"/>
  <c r="K309" i="38" a="1"/>
  <c r="K309" i="38" s="1"/>
  <c r="M309" i="38" a="1"/>
  <c r="M309" i="38" s="1"/>
  <c r="R309" i="38" a="1"/>
  <c r="R309" i="38" s="1"/>
  <c r="O309" i="38" a="1"/>
  <c r="O309" i="38" s="1"/>
  <c r="U309" i="38" a="1"/>
  <c r="U309" i="38" s="1"/>
  <c r="X309" i="38" a="1"/>
  <c r="X309" i="38" s="1"/>
  <c r="L309" i="38" a="1"/>
  <c r="L309" i="38" s="1"/>
  <c r="W309" i="38" a="1"/>
  <c r="W309" i="38" s="1"/>
  <c r="H309" i="38" a="1"/>
  <c r="H309" i="38" s="1"/>
  <c r="I481" i="38" a="1"/>
  <c r="I481" i="38" s="1"/>
  <c r="X481" i="38" a="1"/>
  <c r="X481" i="38" s="1"/>
  <c r="S481" i="38" a="1"/>
  <c r="S481" i="38" s="1"/>
  <c r="K481" i="38" a="1"/>
  <c r="K481" i="38" s="1"/>
  <c r="U481" i="38" a="1"/>
  <c r="U481" i="38" s="1"/>
  <c r="M481" i="38" a="1"/>
  <c r="M481" i="38" s="1"/>
  <c r="J481" i="38" a="1"/>
  <c r="J481" i="38" s="1"/>
  <c r="W481" i="38" a="1"/>
  <c r="W481" i="38" s="1"/>
  <c r="V481" i="38" a="1"/>
  <c r="V481" i="38" s="1"/>
  <c r="R481" i="38" a="1"/>
  <c r="R481" i="38" s="1"/>
  <c r="Q481" i="38" a="1"/>
  <c r="Q481" i="38" s="1"/>
  <c r="O481" i="38" a="1"/>
  <c r="O481" i="38" s="1"/>
  <c r="T481" i="38" a="1"/>
  <c r="T481" i="38" s="1"/>
  <c r="N481" i="38" a="1"/>
  <c r="N481" i="38" s="1"/>
  <c r="H481" i="38" a="1"/>
  <c r="H481" i="38" s="1"/>
  <c r="L481" i="38" a="1"/>
  <c r="L481" i="38" s="1"/>
  <c r="P481" i="38" a="1"/>
  <c r="P481" i="38" s="1"/>
  <c r="I329" i="38" a="1"/>
  <c r="I329" i="38" s="1"/>
  <c r="A330" i="38"/>
  <c r="T329" i="38" a="1"/>
  <c r="T329" i="38" s="1"/>
  <c r="W329" i="38" a="1"/>
  <c r="W329" i="38" s="1"/>
  <c r="V329" i="38" a="1"/>
  <c r="V329" i="38" s="1"/>
  <c r="P329" i="38" a="1"/>
  <c r="P329" i="38" s="1"/>
  <c r="R329" i="38" a="1"/>
  <c r="R329" i="38" s="1"/>
  <c r="S329" i="38" a="1"/>
  <c r="S329" i="38" s="1"/>
  <c r="Q329" i="38" a="1"/>
  <c r="Q329" i="38" s="1"/>
  <c r="X329" i="38" a="1"/>
  <c r="X329" i="38" s="1"/>
  <c r="K329" i="38" a="1"/>
  <c r="K329" i="38" s="1"/>
  <c r="J329" i="38" a="1"/>
  <c r="J329" i="38" s="1"/>
  <c r="O329" i="38" a="1"/>
  <c r="O329" i="38" s="1"/>
  <c r="M329" i="38" a="1"/>
  <c r="M329" i="38" s="1"/>
  <c r="L329" i="38" a="1"/>
  <c r="L329" i="38" s="1"/>
  <c r="N329" i="38" a="1"/>
  <c r="N329" i="38" s="1"/>
  <c r="H329" i="38" a="1"/>
  <c r="H329" i="38" s="1"/>
  <c r="U329" i="38" a="1"/>
  <c r="U329" i="38" s="1"/>
  <c r="A535" i="38"/>
  <c r="I534" i="38" a="1"/>
  <c r="I534" i="38" s="1"/>
  <c r="H534" i="38" a="1"/>
  <c r="H534" i="38" s="1"/>
  <c r="W534" i="38" a="1"/>
  <c r="W534" i="38" s="1"/>
  <c r="N534" i="38" a="1"/>
  <c r="N534" i="38" s="1"/>
  <c r="V534" i="38" a="1"/>
  <c r="V534" i="38" s="1"/>
  <c r="X534" i="38" a="1"/>
  <c r="X534" i="38" s="1"/>
  <c r="J534" i="38" a="1"/>
  <c r="J534" i="38" s="1"/>
  <c r="K534" i="38" a="1"/>
  <c r="K534" i="38" s="1"/>
  <c r="M534" i="38" a="1"/>
  <c r="M534" i="38" s="1"/>
  <c r="L534" i="38" a="1"/>
  <c r="L534" i="38" s="1"/>
  <c r="U534" i="38" a="1"/>
  <c r="U534" i="38" s="1"/>
  <c r="O534" i="38" a="1"/>
  <c r="O534" i="38" s="1"/>
  <c r="S534" i="38" a="1"/>
  <c r="S534" i="38" s="1"/>
  <c r="P534" i="38" a="1"/>
  <c r="P534" i="38" s="1"/>
  <c r="Q534" i="38" a="1"/>
  <c r="Q534" i="38" s="1"/>
  <c r="R534" i="38" a="1"/>
  <c r="R534" i="38" s="1"/>
  <c r="T534" i="38" a="1"/>
  <c r="T534" i="38" s="1"/>
  <c r="A638" i="38"/>
  <c r="I637" i="38" a="1"/>
  <c r="I637" i="38" s="1"/>
  <c r="L637" i="38" a="1"/>
  <c r="L637" i="38" s="1"/>
  <c r="V637" i="38" a="1"/>
  <c r="V637" i="38" s="1"/>
  <c r="O637" i="38" a="1"/>
  <c r="O637" i="38" s="1"/>
  <c r="U637" i="38" a="1"/>
  <c r="U637" i="38" s="1"/>
  <c r="T637" i="38" a="1"/>
  <c r="T637" i="38" s="1"/>
  <c r="R637" i="38" a="1"/>
  <c r="R637" i="38" s="1"/>
  <c r="X637" i="38" a="1"/>
  <c r="X637" i="38" s="1"/>
  <c r="J637" i="38" a="1"/>
  <c r="J637" i="38" s="1"/>
  <c r="H637" i="38" a="1"/>
  <c r="H637" i="38" s="1"/>
  <c r="M637" i="38" a="1"/>
  <c r="M637" i="38" s="1"/>
  <c r="P637" i="38" a="1"/>
  <c r="P637" i="38" s="1"/>
  <c r="Q637" i="38" a="1"/>
  <c r="Q637" i="38" s="1"/>
  <c r="S637" i="38" a="1"/>
  <c r="S637" i="38" s="1"/>
  <c r="K637" i="38" a="1"/>
  <c r="K637" i="38" s="1"/>
  <c r="N637" i="38" a="1"/>
  <c r="N637" i="38" s="1"/>
  <c r="W637" i="38" a="1"/>
  <c r="W637" i="38" s="1"/>
  <c r="I589" i="38" a="1"/>
  <c r="I589" i="38" s="1"/>
  <c r="R589" i="38" a="1"/>
  <c r="R589" i="38" s="1"/>
  <c r="X589" i="38" a="1"/>
  <c r="X589" i="38" s="1"/>
  <c r="S589" i="38" a="1"/>
  <c r="S589" i="38" s="1"/>
  <c r="N589" i="38" a="1"/>
  <c r="N589" i="38" s="1"/>
  <c r="O589" i="38" a="1"/>
  <c r="O589" i="38" s="1"/>
  <c r="M589" i="38" a="1"/>
  <c r="M589" i="38" s="1"/>
  <c r="Q589" i="38" a="1"/>
  <c r="Q589" i="38" s="1"/>
  <c r="V589" i="38" a="1"/>
  <c r="V589" i="38" s="1"/>
  <c r="P589" i="38" a="1"/>
  <c r="P589" i="38" s="1"/>
  <c r="U589" i="38" a="1"/>
  <c r="U589" i="38" s="1"/>
  <c r="W589" i="38" a="1"/>
  <c r="W589" i="38" s="1"/>
  <c r="K589" i="38" a="1"/>
  <c r="K589" i="38" s="1"/>
  <c r="L589" i="38" a="1"/>
  <c r="L589" i="38" s="1"/>
  <c r="J589" i="38" a="1"/>
  <c r="J589" i="38" s="1"/>
  <c r="T589" i="38" a="1"/>
  <c r="T589" i="38" s="1"/>
  <c r="H589" i="38" a="1"/>
  <c r="H589" i="38" s="1"/>
  <c r="A378" i="38"/>
  <c r="I377" i="38" a="1"/>
  <c r="I377" i="38" s="1"/>
  <c r="Q377" i="38" a="1"/>
  <c r="Q377" i="38" s="1"/>
  <c r="K377" i="38" a="1"/>
  <c r="K377" i="38" s="1"/>
  <c r="P377" i="38" a="1"/>
  <c r="P377" i="38" s="1"/>
  <c r="X377" i="38" a="1"/>
  <c r="X377" i="38" s="1"/>
  <c r="J377" i="38" a="1"/>
  <c r="J377" i="38" s="1"/>
  <c r="O377" i="38" a="1"/>
  <c r="O377" i="38" s="1"/>
  <c r="U377" i="38" a="1"/>
  <c r="U377" i="38" s="1"/>
  <c r="V377" i="38" a="1"/>
  <c r="V377" i="38" s="1"/>
  <c r="H377" i="38" a="1"/>
  <c r="H377" i="38" s="1"/>
  <c r="R377" i="38" a="1"/>
  <c r="R377" i="38" s="1"/>
  <c r="S377" i="38" a="1"/>
  <c r="S377" i="38" s="1"/>
  <c r="T377" i="38" a="1"/>
  <c r="T377" i="38" s="1"/>
  <c r="L377" i="38" a="1"/>
  <c r="L377" i="38" s="1"/>
  <c r="M377" i="38" a="1"/>
  <c r="M377" i="38" s="1"/>
  <c r="N377" i="38" a="1"/>
  <c r="N377" i="38" s="1"/>
  <c r="W377" i="38" a="1"/>
  <c r="W377" i="38" s="1"/>
  <c r="A430" i="38"/>
  <c r="I429" i="38" a="1"/>
  <c r="I429" i="38" s="1"/>
  <c r="K429" i="38" a="1"/>
  <c r="K429" i="38" s="1"/>
  <c r="N429" i="38" a="1"/>
  <c r="N429" i="38" s="1"/>
  <c r="W429" i="38" a="1"/>
  <c r="W429" i="38" s="1"/>
  <c r="Q429" i="38" a="1"/>
  <c r="Q429" i="38" s="1"/>
  <c r="O429" i="38" a="1"/>
  <c r="O429" i="38" s="1"/>
  <c r="H429" i="38" a="1"/>
  <c r="H429" i="38" s="1"/>
  <c r="P429" i="38" a="1"/>
  <c r="P429" i="38" s="1"/>
  <c r="S429" i="38" a="1"/>
  <c r="S429" i="38" s="1"/>
  <c r="J429" i="38" a="1"/>
  <c r="J429" i="38" s="1"/>
  <c r="M429" i="38" a="1"/>
  <c r="M429" i="38" s="1"/>
  <c r="T429" i="38" a="1"/>
  <c r="T429" i="38" s="1"/>
  <c r="R429" i="38" a="1"/>
  <c r="R429" i="38" s="1"/>
  <c r="U429" i="38" a="1"/>
  <c r="U429" i="38" s="1"/>
  <c r="X429" i="38" a="1"/>
  <c r="X429" i="38" s="1"/>
  <c r="V429" i="38" a="1"/>
  <c r="V429" i="38" s="1"/>
  <c r="L429" i="38" a="1"/>
  <c r="L429" i="38" s="1"/>
  <c r="K551" i="38" l="1" a="1"/>
  <c r="K551" i="38" s="1"/>
  <c r="Q551" i="38" a="1"/>
  <c r="Q551" i="38" s="1"/>
  <c r="T551" i="38" a="1"/>
  <c r="T551" i="38" s="1"/>
  <c r="U551" i="38" a="1"/>
  <c r="U551" i="38" s="1"/>
  <c r="V551" i="38" a="1"/>
  <c r="V551" i="38" s="1"/>
  <c r="A552" i="38"/>
  <c r="R551" i="38" a="1"/>
  <c r="R551" i="38" s="1"/>
  <c r="I551" i="38" a="1"/>
  <c r="I551" i="38" s="1"/>
  <c r="S551" i="38" a="1"/>
  <c r="S551" i="38" s="1"/>
  <c r="X551" i="38" a="1"/>
  <c r="X551" i="38" s="1"/>
  <c r="H551" i="38" a="1"/>
  <c r="H551" i="38" s="1"/>
  <c r="N551" i="38" a="1"/>
  <c r="N551" i="38" s="1"/>
  <c r="P551" i="38" a="1"/>
  <c r="P551" i="38" s="1"/>
  <c r="J551" i="38" a="1"/>
  <c r="J551" i="38" s="1"/>
  <c r="L551" i="38" a="1"/>
  <c r="L551" i="38" s="1"/>
  <c r="W551" i="38" a="1"/>
  <c r="W551" i="38" s="1"/>
  <c r="M551" i="38" a="1"/>
  <c r="M551" i="38" s="1"/>
  <c r="O551" i="38" a="1"/>
  <c r="O551" i="38" s="1"/>
  <c r="K496" i="38" a="1"/>
  <c r="K496" i="38" s="1"/>
  <c r="J496" i="38" a="1"/>
  <c r="J496" i="38" s="1"/>
  <c r="U496" i="38" a="1"/>
  <c r="U496" i="38" s="1"/>
  <c r="W496" i="38" a="1"/>
  <c r="W496" i="38" s="1"/>
  <c r="A497" i="38"/>
  <c r="L496" i="38" a="1"/>
  <c r="L496" i="38" s="1"/>
  <c r="I496" i="38" a="1"/>
  <c r="I496" i="38" s="1"/>
  <c r="V496" i="38" a="1"/>
  <c r="V496" i="38" s="1"/>
  <c r="P496" i="38" a="1"/>
  <c r="P496" i="38" s="1"/>
  <c r="R496" i="38" a="1"/>
  <c r="R496" i="38" s="1"/>
  <c r="M496" i="38" a="1"/>
  <c r="M496" i="38" s="1"/>
  <c r="H496" i="38" a="1"/>
  <c r="H496" i="38" s="1"/>
  <c r="N496" i="38" a="1"/>
  <c r="N496" i="38" s="1"/>
  <c r="X496" i="38" a="1"/>
  <c r="X496" i="38" s="1"/>
  <c r="T496" i="38" a="1"/>
  <c r="T496" i="38" s="1"/>
  <c r="Q496" i="38" a="1"/>
  <c r="Q496" i="38" s="1"/>
  <c r="S496" i="38" a="1"/>
  <c r="S496" i="38" s="1"/>
  <c r="O496" i="38" a="1"/>
  <c r="O496" i="38" s="1"/>
  <c r="A311" i="38"/>
  <c r="I310" i="38" a="1"/>
  <c r="I310" i="38" s="1"/>
  <c r="N310" i="38" a="1"/>
  <c r="N310" i="38" s="1"/>
  <c r="Q310" i="38" a="1"/>
  <c r="Q310" i="38" s="1"/>
  <c r="S310" i="38" a="1"/>
  <c r="S310" i="38" s="1"/>
  <c r="K310" i="38" a="1"/>
  <c r="K310" i="38" s="1"/>
  <c r="P310" i="38" a="1"/>
  <c r="P310" i="38" s="1"/>
  <c r="X310" i="38" a="1"/>
  <c r="X310" i="38" s="1"/>
  <c r="J310" i="38" a="1"/>
  <c r="J310" i="38" s="1"/>
  <c r="L310" i="38" a="1"/>
  <c r="L310" i="38" s="1"/>
  <c r="H310" i="38" a="1"/>
  <c r="H310" i="38" s="1"/>
  <c r="M310" i="38" a="1"/>
  <c r="M310" i="38" s="1"/>
  <c r="U310" i="38" a="1"/>
  <c r="U310" i="38" s="1"/>
  <c r="O310" i="38" a="1"/>
  <c r="O310" i="38" s="1"/>
  <c r="T310" i="38" a="1"/>
  <c r="T310" i="38" s="1"/>
  <c r="R310" i="38" a="1"/>
  <c r="R310" i="38" s="1"/>
  <c r="W310" i="38" a="1"/>
  <c r="W310" i="38" s="1"/>
  <c r="V310" i="38" a="1"/>
  <c r="V310" i="38" s="1"/>
  <c r="A431" i="38"/>
  <c r="I430" i="38" a="1"/>
  <c r="I430" i="38" s="1"/>
  <c r="L430" i="38" a="1"/>
  <c r="L430" i="38" s="1"/>
  <c r="T430" i="38" a="1"/>
  <c r="T430" i="38" s="1"/>
  <c r="W430" i="38" a="1"/>
  <c r="W430" i="38" s="1"/>
  <c r="J430" i="38" a="1"/>
  <c r="J430" i="38" s="1"/>
  <c r="O430" i="38" a="1"/>
  <c r="O430" i="38" s="1"/>
  <c r="N430" i="38" a="1"/>
  <c r="N430" i="38" s="1"/>
  <c r="H430" i="38" a="1"/>
  <c r="H430" i="38" s="1"/>
  <c r="P430" i="38" a="1"/>
  <c r="P430" i="38" s="1"/>
  <c r="M430" i="38" a="1"/>
  <c r="M430" i="38" s="1"/>
  <c r="X430" i="38" a="1"/>
  <c r="X430" i="38" s="1"/>
  <c r="K430" i="38" a="1"/>
  <c r="K430" i="38" s="1"/>
  <c r="S430" i="38" a="1"/>
  <c r="S430" i="38" s="1"/>
  <c r="R430" i="38" a="1"/>
  <c r="R430" i="38" s="1"/>
  <c r="U430" i="38" a="1"/>
  <c r="U430" i="38" s="1"/>
  <c r="Q430" i="38" a="1"/>
  <c r="Q430" i="38" s="1"/>
  <c r="V430" i="38" a="1"/>
  <c r="V430" i="38" s="1"/>
  <c r="I535" i="38" a="1"/>
  <c r="I535" i="38" s="1"/>
  <c r="U535" i="38" a="1"/>
  <c r="U535" i="38" s="1"/>
  <c r="P535" i="38" a="1"/>
  <c r="P535" i="38" s="1"/>
  <c r="K535" i="38" a="1"/>
  <c r="K535" i="38" s="1"/>
  <c r="J535" i="38" a="1"/>
  <c r="J535" i="38" s="1"/>
  <c r="L535" i="38" a="1"/>
  <c r="L535" i="38" s="1"/>
  <c r="T535" i="38" a="1"/>
  <c r="T535" i="38" s="1"/>
  <c r="S535" i="38" a="1"/>
  <c r="S535" i="38" s="1"/>
  <c r="W535" i="38" a="1"/>
  <c r="W535" i="38" s="1"/>
  <c r="X535" i="38" a="1"/>
  <c r="X535" i="38" s="1"/>
  <c r="V535" i="38" a="1"/>
  <c r="V535" i="38" s="1"/>
  <c r="M535" i="38" a="1"/>
  <c r="M535" i="38" s="1"/>
  <c r="H535" i="38" a="1"/>
  <c r="H535" i="38" s="1"/>
  <c r="N535" i="38" a="1"/>
  <c r="N535" i="38" s="1"/>
  <c r="R535" i="38" a="1"/>
  <c r="R535" i="38" s="1"/>
  <c r="O535" i="38" a="1"/>
  <c r="O535" i="38" s="1"/>
  <c r="Q535" i="38" a="1"/>
  <c r="Q535" i="38" s="1"/>
  <c r="A363" i="38"/>
  <c r="I362" i="38" a="1"/>
  <c r="I362" i="38" s="1"/>
  <c r="P362" i="38" a="1"/>
  <c r="P362" i="38" s="1"/>
  <c r="S362" i="38" a="1"/>
  <c r="S362" i="38" s="1"/>
  <c r="N362" i="38" a="1"/>
  <c r="N362" i="38" s="1"/>
  <c r="L362" i="38" a="1"/>
  <c r="L362" i="38" s="1"/>
  <c r="O362" i="38" a="1"/>
  <c r="O362" i="38" s="1"/>
  <c r="K362" i="38" a="1"/>
  <c r="K362" i="38" s="1"/>
  <c r="U362" i="38" a="1"/>
  <c r="U362" i="38" s="1"/>
  <c r="M362" i="38" a="1"/>
  <c r="M362" i="38" s="1"/>
  <c r="X362" i="38" a="1"/>
  <c r="X362" i="38" s="1"/>
  <c r="V362" i="38" a="1"/>
  <c r="V362" i="38" s="1"/>
  <c r="H362" i="38" a="1"/>
  <c r="H362" i="38" s="1"/>
  <c r="Q362" i="38" a="1"/>
  <c r="Q362" i="38" s="1"/>
  <c r="T362" i="38" a="1"/>
  <c r="T362" i="38" s="1"/>
  <c r="W362" i="38" a="1"/>
  <c r="W362" i="38" s="1"/>
  <c r="J362" i="38" a="1"/>
  <c r="J362" i="38" s="1"/>
  <c r="R362" i="38" a="1"/>
  <c r="R362" i="38" s="1"/>
  <c r="A639" i="38"/>
  <c r="I638" i="38" a="1"/>
  <c r="I638" i="38" s="1"/>
  <c r="N638" i="38" a="1"/>
  <c r="N638" i="38" s="1"/>
  <c r="U638" i="38" a="1"/>
  <c r="U638" i="38" s="1"/>
  <c r="L638" i="38" a="1"/>
  <c r="L638" i="38" s="1"/>
  <c r="J638" i="38" a="1"/>
  <c r="J638" i="38" s="1"/>
  <c r="X638" i="38" a="1"/>
  <c r="X638" i="38" s="1"/>
  <c r="O638" i="38" a="1"/>
  <c r="O638" i="38" s="1"/>
  <c r="Q638" i="38" a="1"/>
  <c r="Q638" i="38" s="1"/>
  <c r="V638" i="38" a="1"/>
  <c r="V638" i="38" s="1"/>
  <c r="P638" i="38" a="1"/>
  <c r="P638" i="38" s="1"/>
  <c r="M638" i="38" a="1"/>
  <c r="M638" i="38" s="1"/>
  <c r="K638" i="38" a="1"/>
  <c r="K638" i="38" s="1"/>
  <c r="H638" i="38" a="1"/>
  <c r="H638" i="38" s="1"/>
  <c r="S638" i="38" a="1"/>
  <c r="S638" i="38" s="1"/>
  <c r="R638" i="38" a="1"/>
  <c r="R638" i="38" s="1"/>
  <c r="T638" i="38" a="1"/>
  <c r="T638" i="38" s="1"/>
  <c r="W638" i="38" a="1"/>
  <c r="W638" i="38" s="1"/>
  <c r="A331" i="38"/>
  <c r="I330" i="38" a="1"/>
  <c r="I330" i="38" s="1"/>
  <c r="W330" i="38" a="1"/>
  <c r="W330" i="38" s="1"/>
  <c r="T330" i="38" a="1"/>
  <c r="T330" i="38" s="1"/>
  <c r="V330" i="38" a="1"/>
  <c r="V330" i="38" s="1"/>
  <c r="K330" i="38" a="1"/>
  <c r="K330" i="38" s="1"/>
  <c r="L330" i="38" a="1"/>
  <c r="L330" i="38" s="1"/>
  <c r="H330" i="38" a="1"/>
  <c r="H330" i="38" s="1"/>
  <c r="J330" i="38" a="1"/>
  <c r="J330" i="38" s="1"/>
  <c r="S330" i="38" a="1"/>
  <c r="S330" i="38" s="1"/>
  <c r="M330" i="38" a="1"/>
  <c r="M330" i="38" s="1"/>
  <c r="O330" i="38" a="1"/>
  <c r="O330" i="38" s="1"/>
  <c r="Q330" i="38" a="1"/>
  <c r="Q330" i="38" s="1"/>
  <c r="U330" i="38" a="1"/>
  <c r="U330" i="38" s="1"/>
  <c r="P330" i="38" a="1"/>
  <c r="P330" i="38" s="1"/>
  <c r="N330" i="38" a="1"/>
  <c r="N330" i="38" s="1"/>
  <c r="R330" i="38" a="1"/>
  <c r="R330" i="38" s="1"/>
  <c r="X330" i="38" a="1"/>
  <c r="X330" i="38" s="1"/>
  <c r="A461" i="38"/>
  <c r="I460" i="38" a="1"/>
  <c r="I460" i="38" s="1"/>
  <c r="O460" i="38" a="1"/>
  <c r="O460" i="38" s="1"/>
  <c r="U460" i="38" a="1"/>
  <c r="U460" i="38" s="1"/>
  <c r="P460" i="38" a="1"/>
  <c r="P460" i="38" s="1"/>
  <c r="V460" i="38" a="1"/>
  <c r="V460" i="38" s="1"/>
  <c r="K460" i="38" a="1"/>
  <c r="K460" i="38" s="1"/>
  <c r="N460" i="38" a="1"/>
  <c r="N460" i="38" s="1"/>
  <c r="M460" i="38" a="1"/>
  <c r="M460" i="38" s="1"/>
  <c r="R460" i="38" a="1"/>
  <c r="R460" i="38" s="1"/>
  <c r="L460" i="38" a="1"/>
  <c r="L460" i="38" s="1"/>
  <c r="W460" i="38" a="1"/>
  <c r="W460" i="38" s="1"/>
  <c r="X460" i="38" a="1"/>
  <c r="X460" i="38" s="1"/>
  <c r="H460" i="38" a="1"/>
  <c r="H460" i="38" s="1"/>
  <c r="J460" i="38" a="1"/>
  <c r="J460" i="38" s="1"/>
  <c r="S460" i="38" a="1"/>
  <c r="S460" i="38" s="1"/>
  <c r="T460" i="38" a="1"/>
  <c r="T460" i="38" s="1"/>
  <c r="Q460" i="38" a="1"/>
  <c r="Q460" i="38" s="1"/>
  <c r="A379" i="38"/>
  <c r="I378" i="38" a="1"/>
  <c r="I378" i="38" s="1"/>
  <c r="N378" i="38" a="1"/>
  <c r="N378" i="38" s="1"/>
  <c r="J378" i="38" a="1"/>
  <c r="J378" i="38" s="1"/>
  <c r="T378" i="38" a="1"/>
  <c r="T378" i="38" s="1"/>
  <c r="R378" i="38" a="1"/>
  <c r="R378" i="38" s="1"/>
  <c r="K378" i="38" a="1"/>
  <c r="K378" i="38" s="1"/>
  <c r="M378" i="38" a="1"/>
  <c r="M378" i="38" s="1"/>
  <c r="Q378" i="38" a="1"/>
  <c r="Q378" i="38" s="1"/>
  <c r="O378" i="38" a="1"/>
  <c r="O378" i="38" s="1"/>
  <c r="X378" i="38" a="1"/>
  <c r="X378" i="38" s="1"/>
  <c r="H378" i="38" a="1"/>
  <c r="H378" i="38" s="1"/>
  <c r="L378" i="38" a="1"/>
  <c r="L378" i="38" s="1"/>
  <c r="P378" i="38" a="1"/>
  <c r="P378" i="38" s="1"/>
  <c r="U378" i="38" a="1"/>
  <c r="U378" i="38" s="1"/>
  <c r="S378" i="38" a="1"/>
  <c r="S378" i="38" s="1"/>
  <c r="W378" i="38" a="1"/>
  <c r="W378" i="38" s="1"/>
  <c r="V378" i="38" a="1"/>
  <c r="V378" i="38" s="1"/>
  <c r="A399" i="38"/>
  <c r="I398" i="38" a="1"/>
  <c r="I398" i="38" s="1"/>
  <c r="Q398" i="38" a="1"/>
  <c r="Q398" i="38" s="1"/>
  <c r="H398" i="38" a="1"/>
  <c r="H398" i="38" s="1"/>
  <c r="O398" i="38" a="1"/>
  <c r="O398" i="38" s="1"/>
  <c r="V398" i="38" a="1"/>
  <c r="V398" i="38" s="1"/>
  <c r="L398" i="38" a="1"/>
  <c r="L398" i="38" s="1"/>
  <c r="M398" i="38" a="1"/>
  <c r="M398" i="38" s="1"/>
  <c r="S398" i="38" a="1"/>
  <c r="S398" i="38" s="1"/>
  <c r="W398" i="38" a="1"/>
  <c r="W398" i="38" s="1"/>
  <c r="U398" i="38" a="1"/>
  <c r="U398" i="38" s="1"/>
  <c r="P398" i="38" a="1"/>
  <c r="P398" i="38" s="1"/>
  <c r="T398" i="38" a="1"/>
  <c r="T398" i="38" s="1"/>
  <c r="J398" i="38" a="1"/>
  <c r="J398" i="38" s="1"/>
  <c r="N398" i="38" a="1"/>
  <c r="N398" i="38" s="1"/>
  <c r="R398" i="38" a="1"/>
  <c r="R398" i="38" s="1"/>
  <c r="K398" i="38" a="1"/>
  <c r="K398" i="38" s="1"/>
  <c r="X398" i="38" a="1"/>
  <c r="X398" i="38" s="1"/>
  <c r="A553" i="38" l="1"/>
  <c r="O552" i="38" a="1"/>
  <c r="O552" i="38" s="1"/>
  <c r="I552" i="38" a="1"/>
  <c r="I552" i="38" s="1"/>
  <c r="X552" i="38" a="1"/>
  <c r="X552" i="38" s="1"/>
  <c r="V552" i="38" a="1"/>
  <c r="V552" i="38" s="1"/>
  <c r="T552" i="38" a="1"/>
  <c r="T552" i="38" s="1"/>
  <c r="L552" i="38" a="1"/>
  <c r="L552" i="38" s="1"/>
  <c r="P552" i="38" a="1"/>
  <c r="P552" i="38" s="1"/>
  <c r="Q552" i="38" a="1"/>
  <c r="Q552" i="38" s="1"/>
  <c r="N552" i="38" a="1"/>
  <c r="N552" i="38" s="1"/>
  <c r="U552" i="38" a="1"/>
  <c r="U552" i="38" s="1"/>
  <c r="H552" i="38" a="1"/>
  <c r="H552" i="38" s="1"/>
  <c r="W552" i="38" a="1"/>
  <c r="W552" i="38" s="1"/>
  <c r="R552" i="38" a="1"/>
  <c r="R552" i="38" s="1"/>
  <c r="S552" i="38" a="1"/>
  <c r="S552" i="38" s="1"/>
  <c r="K552" i="38" a="1"/>
  <c r="K552" i="38" s="1"/>
  <c r="J552" i="38" a="1"/>
  <c r="J552" i="38" s="1"/>
  <c r="M552" i="38" a="1"/>
  <c r="M552" i="38" s="1"/>
  <c r="H497" i="38" a="1"/>
  <c r="H497" i="38" s="1"/>
  <c r="W497" i="38" a="1"/>
  <c r="W497" i="38" s="1"/>
  <c r="A498" i="38"/>
  <c r="J497" i="38" a="1"/>
  <c r="J497" i="38" s="1"/>
  <c r="I497" i="38" a="1"/>
  <c r="I497" i="38" s="1"/>
  <c r="L497" i="38" a="1"/>
  <c r="L497" i="38" s="1"/>
  <c r="X497" i="38" a="1"/>
  <c r="X497" i="38" s="1"/>
  <c r="K497" i="38" a="1"/>
  <c r="K497" i="38" s="1"/>
  <c r="R497" i="38" a="1"/>
  <c r="R497" i="38" s="1"/>
  <c r="S497" i="38" a="1"/>
  <c r="S497" i="38" s="1"/>
  <c r="T497" i="38" a="1"/>
  <c r="T497" i="38" s="1"/>
  <c r="N497" i="38" a="1"/>
  <c r="N497" i="38" s="1"/>
  <c r="U497" i="38" a="1"/>
  <c r="U497" i="38" s="1"/>
  <c r="M497" i="38" a="1"/>
  <c r="M497" i="38" s="1"/>
  <c r="O497" i="38" a="1"/>
  <c r="O497" i="38" s="1"/>
  <c r="Q497" i="38" a="1"/>
  <c r="Q497" i="38" s="1"/>
  <c r="P497" i="38" a="1"/>
  <c r="P497" i="38" s="1"/>
  <c r="V497" i="38" a="1"/>
  <c r="V497" i="38" s="1"/>
  <c r="A400" i="38"/>
  <c r="I399" i="38" a="1"/>
  <c r="I399" i="38" s="1"/>
  <c r="W399" i="38" a="1"/>
  <c r="W399" i="38" s="1"/>
  <c r="V399" i="38" a="1"/>
  <c r="V399" i="38" s="1"/>
  <c r="S399" i="38" a="1"/>
  <c r="S399" i="38" s="1"/>
  <c r="M399" i="38" a="1"/>
  <c r="M399" i="38" s="1"/>
  <c r="O399" i="38" a="1"/>
  <c r="O399" i="38" s="1"/>
  <c r="J399" i="38" a="1"/>
  <c r="J399" i="38" s="1"/>
  <c r="P399" i="38" a="1"/>
  <c r="P399" i="38" s="1"/>
  <c r="L399" i="38" a="1"/>
  <c r="L399" i="38" s="1"/>
  <c r="Q399" i="38" a="1"/>
  <c r="Q399" i="38" s="1"/>
  <c r="U399" i="38" a="1"/>
  <c r="U399" i="38" s="1"/>
  <c r="T399" i="38" a="1"/>
  <c r="T399" i="38" s="1"/>
  <c r="K399" i="38" a="1"/>
  <c r="K399" i="38" s="1"/>
  <c r="H399" i="38" a="1"/>
  <c r="H399" i="38" s="1"/>
  <c r="R399" i="38" a="1"/>
  <c r="R399" i="38" s="1"/>
  <c r="N399" i="38" a="1"/>
  <c r="N399" i="38" s="1"/>
  <c r="X399" i="38" a="1"/>
  <c r="X399" i="38" s="1"/>
  <c r="A640" i="38"/>
  <c r="I639" i="38" a="1"/>
  <c r="I639" i="38" s="1"/>
  <c r="W639" i="38" a="1"/>
  <c r="W639" i="38" s="1"/>
  <c r="N639" i="38" a="1"/>
  <c r="N639" i="38" s="1"/>
  <c r="X639" i="38" a="1"/>
  <c r="X639" i="38" s="1"/>
  <c r="P639" i="38" a="1"/>
  <c r="P639" i="38" s="1"/>
  <c r="V639" i="38" a="1"/>
  <c r="V639" i="38" s="1"/>
  <c r="M639" i="38" a="1"/>
  <c r="M639" i="38" s="1"/>
  <c r="L639" i="38" a="1"/>
  <c r="L639" i="38" s="1"/>
  <c r="T639" i="38" a="1"/>
  <c r="T639" i="38" s="1"/>
  <c r="J639" i="38" a="1"/>
  <c r="J639" i="38" s="1"/>
  <c r="S639" i="38" a="1"/>
  <c r="S639" i="38" s="1"/>
  <c r="O639" i="38" a="1"/>
  <c r="O639" i="38" s="1"/>
  <c r="U639" i="38" a="1"/>
  <c r="U639" i="38" s="1"/>
  <c r="K639" i="38" a="1"/>
  <c r="K639" i="38" s="1"/>
  <c r="H639" i="38" a="1"/>
  <c r="H639" i="38" s="1"/>
  <c r="R639" i="38" a="1"/>
  <c r="R639" i="38" s="1"/>
  <c r="Q639" i="38" a="1"/>
  <c r="Q639" i="38" s="1"/>
  <c r="A332" i="38"/>
  <c r="I331" i="38" a="1"/>
  <c r="I331" i="38" s="1"/>
  <c r="W331" i="38" a="1"/>
  <c r="W331" i="38" s="1"/>
  <c r="K331" i="38" a="1"/>
  <c r="K331" i="38" s="1"/>
  <c r="P331" i="38" a="1"/>
  <c r="P331" i="38" s="1"/>
  <c r="J331" i="38" a="1"/>
  <c r="J331" i="38" s="1"/>
  <c r="T331" i="38" a="1"/>
  <c r="T331" i="38" s="1"/>
  <c r="U331" i="38" a="1"/>
  <c r="U331" i="38" s="1"/>
  <c r="M331" i="38" a="1"/>
  <c r="M331" i="38" s="1"/>
  <c r="X331" i="38" a="1"/>
  <c r="X331" i="38" s="1"/>
  <c r="N331" i="38" a="1"/>
  <c r="N331" i="38" s="1"/>
  <c r="L331" i="38" a="1"/>
  <c r="L331" i="38" s="1"/>
  <c r="S331" i="38" a="1"/>
  <c r="S331" i="38" s="1"/>
  <c r="R331" i="38" a="1"/>
  <c r="R331" i="38" s="1"/>
  <c r="Q331" i="38" a="1"/>
  <c r="Q331" i="38" s="1"/>
  <c r="H331" i="38" a="1"/>
  <c r="H331" i="38" s="1"/>
  <c r="V331" i="38" a="1"/>
  <c r="V331" i="38" s="1"/>
  <c r="O331" i="38" a="1"/>
  <c r="O331" i="38" s="1"/>
  <c r="A462" i="38"/>
  <c r="I461" i="38" a="1"/>
  <c r="I461" i="38" s="1"/>
  <c r="H461" i="38" a="1"/>
  <c r="H461" i="38" s="1"/>
  <c r="V461" i="38" a="1"/>
  <c r="V461" i="38" s="1"/>
  <c r="R461" i="38" a="1"/>
  <c r="R461" i="38" s="1"/>
  <c r="N461" i="38" a="1"/>
  <c r="N461" i="38" s="1"/>
  <c r="M461" i="38" a="1"/>
  <c r="M461" i="38" s="1"/>
  <c r="O461" i="38" a="1"/>
  <c r="O461" i="38" s="1"/>
  <c r="L461" i="38" a="1"/>
  <c r="L461" i="38" s="1"/>
  <c r="S461" i="38" a="1"/>
  <c r="S461" i="38" s="1"/>
  <c r="U461" i="38" a="1"/>
  <c r="U461" i="38" s="1"/>
  <c r="J461" i="38" a="1"/>
  <c r="J461" i="38" s="1"/>
  <c r="T461" i="38" a="1"/>
  <c r="T461" i="38" s="1"/>
  <c r="W461" i="38" a="1"/>
  <c r="W461" i="38" s="1"/>
  <c r="X461" i="38" a="1"/>
  <c r="X461" i="38" s="1"/>
  <c r="K461" i="38" a="1"/>
  <c r="K461" i="38" s="1"/>
  <c r="Q461" i="38" a="1"/>
  <c r="Q461" i="38" s="1"/>
  <c r="P461" i="38" a="1"/>
  <c r="P461" i="38" s="1"/>
  <c r="A380" i="38"/>
  <c r="I379" i="38" a="1"/>
  <c r="I379" i="38" s="1"/>
  <c r="M379" i="38" a="1"/>
  <c r="M379" i="38" s="1"/>
  <c r="P379" i="38" a="1"/>
  <c r="P379" i="38" s="1"/>
  <c r="X379" i="38" a="1"/>
  <c r="X379" i="38" s="1"/>
  <c r="L379" i="38" a="1"/>
  <c r="L379" i="38" s="1"/>
  <c r="S379" i="38" a="1"/>
  <c r="S379" i="38" s="1"/>
  <c r="N379" i="38" a="1"/>
  <c r="N379" i="38" s="1"/>
  <c r="H379" i="38" a="1"/>
  <c r="H379" i="38" s="1"/>
  <c r="U379" i="38" a="1"/>
  <c r="U379" i="38" s="1"/>
  <c r="W379" i="38" a="1"/>
  <c r="W379" i="38" s="1"/>
  <c r="Q379" i="38" a="1"/>
  <c r="Q379" i="38" s="1"/>
  <c r="R379" i="38" a="1"/>
  <c r="R379" i="38" s="1"/>
  <c r="K379" i="38" a="1"/>
  <c r="K379" i="38" s="1"/>
  <c r="O379" i="38" a="1"/>
  <c r="O379" i="38" s="1"/>
  <c r="V379" i="38" a="1"/>
  <c r="V379" i="38" s="1"/>
  <c r="J379" i="38" a="1"/>
  <c r="J379" i="38" s="1"/>
  <c r="T379" i="38" a="1"/>
  <c r="T379" i="38" s="1"/>
  <c r="A432" i="38"/>
  <c r="I431" i="38" a="1"/>
  <c r="I431" i="38" s="1"/>
  <c r="X431" i="38" a="1"/>
  <c r="X431" i="38" s="1"/>
  <c r="S431" i="38" a="1"/>
  <c r="S431" i="38" s="1"/>
  <c r="T431" i="38" a="1"/>
  <c r="T431" i="38" s="1"/>
  <c r="O431" i="38" a="1"/>
  <c r="O431" i="38" s="1"/>
  <c r="R431" i="38" a="1"/>
  <c r="R431" i="38" s="1"/>
  <c r="U431" i="38" a="1"/>
  <c r="U431" i="38" s="1"/>
  <c r="W431" i="38" a="1"/>
  <c r="W431" i="38" s="1"/>
  <c r="M431" i="38" a="1"/>
  <c r="M431" i="38" s="1"/>
  <c r="Q431" i="38" a="1"/>
  <c r="Q431" i="38" s="1"/>
  <c r="P431" i="38" a="1"/>
  <c r="P431" i="38" s="1"/>
  <c r="N431" i="38" a="1"/>
  <c r="N431" i="38" s="1"/>
  <c r="J431" i="38" a="1"/>
  <c r="J431" i="38" s="1"/>
  <c r="H431" i="38" a="1"/>
  <c r="H431" i="38" s="1"/>
  <c r="L431" i="38" a="1"/>
  <c r="L431" i="38" s="1"/>
  <c r="V431" i="38" a="1"/>
  <c r="V431" i="38" s="1"/>
  <c r="K431" i="38" a="1"/>
  <c r="K431" i="38" s="1"/>
  <c r="A312" i="38"/>
  <c r="I311" i="38" a="1"/>
  <c r="I311" i="38" s="1"/>
  <c r="U311" i="38" a="1"/>
  <c r="U311" i="38" s="1"/>
  <c r="J311" i="38" a="1"/>
  <c r="J311" i="38" s="1"/>
  <c r="V311" i="38" a="1"/>
  <c r="V311" i="38" s="1"/>
  <c r="N311" i="38" a="1"/>
  <c r="N311" i="38" s="1"/>
  <c r="H311" i="38" a="1"/>
  <c r="H311" i="38" s="1"/>
  <c r="M311" i="38" a="1"/>
  <c r="M311" i="38" s="1"/>
  <c r="O311" i="38" a="1"/>
  <c r="O311" i="38" s="1"/>
  <c r="S311" i="38" a="1"/>
  <c r="S311" i="38" s="1"/>
  <c r="X311" i="38" a="1"/>
  <c r="X311" i="38" s="1"/>
  <c r="K311" i="38" a="1"/>
  <c r="K311" i="38" s="1"/>
  <c r="R311" i="38" a="1"/>
  <c r="R311" i="38" s="1"/>
  <c r="P311" i="38" a="1"/>
  <c r="P311" i="38" s="1"/>
  <c r="L311" i="38" a="1"/>
  <c r="L311" i="38" s="1"/>
  <c r="T311" i="38" a="1"/>
  <c r="T311" i="38" s="1"/>
  <c r="Q311" i="38" a="1"/>
  <c r="Q311" i="38" s="1"/>
  <c r="W311" i="38" a="1"/>
  <c r="W311" i="38" s="1"/>
  <c r="I363" i="38" a="1"/>
  <c r="I363" i="38" s="1"/>
  <c r="U363" i="38" a="1"/>
  <c r="U363" i="38" s="1"/>
  <c r="L363" i="38" a="1"/>
  <c r="L363" i="38" s="1"/>
  <c r="H363" i="38" a="1"/>
  <c r="H363" i="38" s="1"/>
  <c r="Q363" i="38" a="1"/>
  <c r="Q363" i="38" s="1"/>
  <c r="N363" i="38" a="1"/>
  <c r="N363" i="38" s="1"/>
  <c r="S363" i="38" a="1"/>
  <c r="S363" i="38" s="1"/>
  <c r="P363" i="38" a="1"/>
  <c r="P363" i="38" s="1"/>
  <c r="M363" i="38" a="1"/>
  <c r="M363" i="38" s="1"/>
  <c r="K363" i="38" a="1"/>
  <c r="K363" i="38" s="1"/>
  <c r="W363" i="38" a="1"/>
  <c r="W363" i="38" s="1"/>
  <c r="V363" i="38" a="1"/>
  <c r="V363" i="38" s="1"/>
  <c r="O363" i="38" a="1"/>
  <c r="O363" i="38" s="1"/>
  <c r="J363" i="38" a="1"/>
  <c r="J363" i="38" s="1"/>
  <c r="X363" i="38" a="1"/>
  <c r="X363" i="38" s="1"/>
  <c r="T363" i="38" a="1"/>
  <c r="T363" i="38" s="1"/>
  <c r="R363" i="38" a="1"/>
  <c r="R363" i="38" s="1"/>
  <c r="P553" i="38" l="1" a="1"/>
  <c r="P553" i="38" s="1"/>
  <c r="Q553" i="38" a="1"/>
  <c r="Q553" i="38" s="1"/>
  <c r="I553" i="38" a="1"/>
  <c r="I553" i="38" s="1"/>
  <c r="J553" i="38" a="1"/>
  <c r="J553" i="38" s="1"/>
  <c r="M553" i="38" a="1"/>
  <c r="M553" i="38" s="1"/>
  <c r="O553" i="38" a="1"/>
  <c r="O553" i="38" s="1"/>
  <c r="S553" i="38" a="1"/>
  <c r="S553" i="38" s="1"/>
  <c r="H553" i="38" a="1"/>
  <c r="H553" i="38" s="1"/>
  <c r="T553" i="38" a="1"/>
  <c r="T553" i="38" s="1"/>
  <c r="K553" i="38" a="1"/>
  <c r="K553" i="38" s="1"/>
  <c r="W553" i="38" a="1"/>
  <c r="W553" i="38" s="1"/>
  <c r="U553" i="38" a="1"/>
  <c r="U553" i="38" s="1"/>
  <c r="X553" i="38" a="1"/>
  <c r="X553" i="38" s="1"/>
  <c r="R553" i="38" a="1"/>
  <c r="R553" i="38" s="1"/>
  <c r="L553" i="38" a="1"/>
  <c r="L553" i="38" s="1"/>
  <c r="V553" i="38" a="1"/>
  <c r="V553" i="38" s="1"/>
  <c r="N553" i="38" a="1"/>
  <c r="N553" i="38" s="1"/>
  <c r="P498" i="38" a="1"/>
  <c r="P498" i="38" s="1"/>
  <c r="N498" i="38" a="1"/>
  <c r="N498" i="38" s="1"/>
  <c r="W498" i="38" a="1"/>
  <c r="W498" i="38" s="1"/>
  <c r="U498" i="38" a="1"/>
  <c r="U498" i="38" s="1"/>
  <c r="R498" i="38" a="1"/>
  <c r="R498" i="38" s="1"/>
  <c r="H498" i="38" a="1"/>
  <c r="H498" i="38" s="1"/>
  <c r="V498" i="38" a="1"/>
  <c r="V498" i="38" s="1"/>
  <c r="O498" i="38" a="1"/>
  <c r="O498" i="38" s="1"/>
  <c r="Q498" i="38" a="1"/>
  <c r="Q498" i="38" s="1"/>
  <c r="X498" i="38" a="1"/>
  <c r="X498" i="38" s="1"/>
  <c r="A499" i="38"/>
  <c r="J498" i="38" a="1"/>
  <c r="J498" i="38" s="1"/>
  <c r="I498" i="38" a="1"/>
  <c r="I498" i="38" s="1"/>
  <c r="K498" i="38" a="1"/>
  <c r="K498" i="38" s="1"/>
  <c r="T498" i="38" a="1"/>
  <c r="T498" i="38" s="1"/>
  <c r="M498" i="38" a="1"/>
  <c r="M498" i="38" s="1"/>
  <c r="L498" i="38" a="1"/>
  <c r="L498" i="38" s="1"/>
  <c r="S498" i="38" a="1"/>
  <c r="S498" i="38" s="1"/>
  <c r="A381" i="38"/>
  <c r="I380" i="38" a="1"/>
  <c r="I380" i="38" s="1"/>
  <c r="W380" i="38" a="1"/>
  <c r="W380" i="38" s="1"/>
  <c r="V380" i="38" a="1"/>
  <c r="V380" i="38" s="1"/>
  <c r="H380" i="38" a="1"/>
  <c r="H380" i="38" s="1"/>
  <c r="N380" i="38" a="1"/>
  <c r="N380" i="38" s="1"/>
  <c r="O380" i="38" a="1"/>
  <c r="O380" i="38" s="1"/>
  <c r="M380" i="38" a="1"/>
  <c r="M380" i="38" s="1"/>
  <c r="S380" i="38" a="1"/>
  <c r="S380" i="38" s="1"/>
  <c r="U380" i="38" a="1"/>
  <c r="U380" i="38" s="1"/>
  <c r="L380" i="38" a="1"/>
  <c r="L380" i="38" s="1"/>
  <c r="Q380" i="38" a="1"/>
  <c r="Q380" i="38" s="1"/>
  <c r="R380" i="38" a="1"/>
  <c r="R380" i="38" s="1"/>
  <c r="J380" i="38" a="1"/>
  <c r="J380" i="38" s="1"/>
  <c r="P380" i="38" a="1"/>
  <c r="P380" i="38" s="1"/>
  <c r="X380" i="38" a="1"/>
  <c r="X380" i="38" s="1"/>
  <c r="T380" i="38" a="1"/>
  <c r="T380" i="38" s="1"/>
  <c r="K380" i="38" a="1"/>
  <c r="K380" i="38" s="1"/>
  <c r="A401" i="38"/>
  <c r="I400" i="38" a="1"/>
  <c r="I400" i="38" s="1"/>
  <c r="U400" i="38" a="1"/>
  <c r="U400" i="38" s="1"/>
  <c r="M400" i="38" a="1"/>
  <c r="M400" i="38" s="1"/>
  <c r="V400" i="38" a="1"/>
  <c r="V400" i="38" s="1"/>
  <c r="H400" i="38" a="1"/>
  <c r="H400" i="38" s="1"/>
  <c r="T400" i="38" a="1"/>
  <c r="T400" i="38" s="1"/>
  <c r="W400" i="38" a="1"/>
  <c r="W400" i="38" s="1"/>
  <c r="P400" i="38" a="1"/>
  <c r="P400" i="38" s="1"/>
  <c r="R400" i="38" a="1"/>
  <c r="R400" i="38" s="1"/>
  <c r="J400" i="38" a="1"/>
  <c r="J400" i="38" s="1"/>
  <c r="S400" i="38" a="1"/>
  <c r="S400" i="38" s="1"/>
  <c r="L400" i="38" a="1"/>
  <c r="L400" i="38" s="1"/>
  <c r="X400" i="38" a="1"/>
  <c r="X400" i="38" s="1"/>
  <c r="N400" i="38" a="1"/>
  <c r="N400" i="38" s="1"/>
  <c r="Q400" i="38" a="1"/>
  <c r="Q400" i="38" s="1"/>
  <c r="O400" i="38" a="1"/>
  <c r="O400" i="38" s="1"/>
  <c r="K400" i="38" a="1"/>
  <c r="K400" i="38" s="1"/>
  <c r="A313" i="38"/>
  <c r="I312" i="38" a="1"/>
  <c r="I312" i="38" s="1"/>
  <c r="N312" i="38" a="1"/>
  <c r="N312" i="38" s="1"/>
  <c r="X312" i="38" a="1"/>
  <c r="X312" i="38" s="1"/>
  <c r="J312" i="38" a="1"/>
  <c r="J312" i="38" s="1"/>
  <c r="L312" i="38" a="1"/>
  <c r="L312" i="38" s="1"/>
  <c r="S312" i="38" a="1"/>
  <c r="S312" i="38" s="1"/>
  <c r="K312" i="38" a="1"/>
  <c r="K312" i="38" s="1"/>
  <c r="O312" i="38" a="1"/>
  <c r="O312" i="38" s="1"/>
  <c r="Q312" i="38" a="1"/>
  <c r="Q312" i="38" s="1"/>
  <c r="V312" i="38" a="1"/>
  <c r="V312" i="38" s="1"/>
  <c r="M312" i="38" a="1"/>
  <c r="M312" i="38" s="1"/>
  <c r="H312" i="38" a="1"/>
  <c r="H312" i="38" s="1"/>
  <c r="W312" i="38" a="1"/>
  <c r="W312" i="38" s="1"/>
  <c r="U312" i="38" a="1"/>
  <c r="U312" i="38" s="1"/>
  <c r="R312" i="38" a="1"/>
  <c r="R312" i="38" s="1"/>
  <c r="P312" i="38" a="1"/>
  <c r="P312" i="38" s="1"/>
  <c r="T312" i="38" a="1"/>
  <c r="T312" i="38" s="1"/>
  <c r="A333" i="38"/>
  <c r="I332" i="38" a="1"/>
  <c r="I332" i="38" s="1"/>
  <c r="Q332" i="38" a="1"/>
  <c r="Q332" i="38" s="1"/>
  <c r="O332" i="38" a="1"/>
  <c r="O332" i="38" s="1"/>
  <c r="J332" i="38" a="1"/>
  <c r="J332" i="38" s="1"/>
  <c r="S332" i="38" a="1"/>
  <c r="S332" i="38" s="1"/>
  <c r="N332" i="38" a="1"/>
  <c r="N332" i="38" s="1"/>
  <c r="R332" i="38" a="1"/>
  <c r="R332" i="38" s="1"/>
  <c r="W332" i="38" a="1"/>
  <c r="W332" i="38" s="1"/>
  <c r="H332" i="38" a="1"/>
  <c r="H332" i="38" s="1"/>
  <c r="V332" i="38" a="1"/>
  <c r="V332" i="38" s="1"/>
  <c r="K332" i="38" a="1"/>
  <c r="K332" i="38" s="1"/>
  <c r="T332" i="38" a="1"/>
  <c r="T332" i="38" s="1"/>
  <c r="M332" i="38" a="1"/>
  <c r="M332" i="38" s="1"/>
  <c r="U332" i="38" a="1"/>
  <c r="U332" i="38" s="1"/>
  <c r="L332" i="38" a="1"/>
  <c r="L332" i="38" s="1"/>
  <c r="P332" i="38" a="1"/>
  <c r="P332" i="38" s="1"/>
  <c r="X332" i="38" a="1"/>
  <c r="X332" i="38" s="1"/>
  <c r="A463" i="38"/>
  <c r="I462" i="38" a="1"/>
  <c r="I462" i="38" s="1"/>
  <c r="K462" i="38" a="1"/>
  <c r="K462" i="38" s="1"/>
  <c r="V462" i="38" a="1"/>
  <c r="V462" i="38" s="1"/>
  <c r="O462" i="38" a="1"/>
  <c r="O462" i="38" s="1"/>
  <c r="J462" i="38" a="1"/>
  <c r="J462" i="38" s="1"/>
  <c r="S462" i="38" a="1"/>
  <c r="S462" i="38" s="1"/>
  <c r="H462" i="38" a="1"/>
  <c r="H462" i="38" s="1"/>
  <c r="M462" i="38" a="1"/>
  <c r="M462" i="38" s="1"/>
  <c r="X462" i="38" a="1"/>
  <c r="X462" i="38" s="1"/>
  <c r="W462" i="38" a="1"/>
  <c r="W462" i="38" s="1"/>
  <c r="U462" i="38" a="1"/>
  <c r="U462" i="38" s="1"/>
  <c r="Q462" i="38" a="1"/>
  <c r="Q462" i="38" s="1"/>
  <c r="R462" i="38" a="1"/>
  <c r="R462" i="38" s="1"/>
  <c r="L462" i="38" a="1"/>
  <c r="L462" i="38" s="1"/>
  <c r="N462" i="38" a="1"/>
  <c r="N462" i="38" s="1"/>
  <c r="T462" i="38" a="1"/>
  <c r="T462" i="38" s="1"/>
  <c r="P462" i="38" a="1"/>
  <c r="P462" i="38" s="1"/>
  <c r="A641" i="38"/>
  <c r="I640" i="38" a="1"/>
  <c r="I640" i="38" s="1"/>
  <c r="Q640" i="38" a="1"/>
  <c r="Q640" i="38" s="1"/>
  <c r="H640" i="38" a="1"/>
  <c r="H640" i="38" s="1"/>
  <c r="V640" i="38" a="1"/>
  <c r="V640" i="38" s="1"/>
  <c r="S640" i="38" a="1"/>
  <c r="S640" i="38" s="1"/>
  <c r="P640" i="38" a="1"/>
  <c r="P640" i="38" s="1"/>
  <c r="J640" i="38" a="1"/>
  <c r="J640" i="38" s="1"/>
  <c r="R640" i="38" a="1"/>
  <c r="R640" i="38" s="1"/>
  <c r="L640" i="38" a="1"/>
  <c r="L640" i="38" s="1"/>
  <c r="T640" i="38" a="1"/>
  <c r="T640" i="38" s="1"/>
  <c r="N640" i="38" a="1"/>
  <c r="N640" i="38" s="1"/>
  <c r="U640" i="38" a="1"/>
  <c r="U640" i="38" s="1"/>
  <c r="K640" i="38" a="1"/>
  <c r="K640" i="38" s="1"/>
  <c r="M640" i="38" a="1"/>
  <c r="M640" i="38" s="1"/>
  <c r="W640" i="38" a="1"/>
  <c r="W640" i="38" s="1"/>
  <c r="X640" i="38" a="1"/>
  <c r="X640" i="38" s="1"/>
  <c r="O640" i="38" a="1"/>
  <c r="O640" i="38" s="1"/>
  <c r="I432" i="38" a="1"/>
  <c r="I432" i="38" s="1"/>
  <c r="A433" i="38"/>
  <c r="S432" i="38" a="1"/>
  <c r="S432" i="38" s="1"/>
  <c r="M432" i="38" a="1"/>
  <c r="M432" i="38" s="1"/>
  <c r="O432" i="38" a="1"/>
  <c r="O432" i="38" s="1"/>
  <c r="N432" i="38" a="1"/>
  <c r="N432" i="38" s="1"/>
  <c r="T432" i="38" a="1"/>
  <c r="T432" i="38" s="1"/>
  <c r="L432" i="38" a="1"/>
  <c r="L432" i="38" s="1"/>
  <c r="V432" i="38" a="1"/>
  <c r="V432" i="38" s="1"/>
  <c r="Q432" i="38" a="1"/>
  <c r="Q432" i="38" s="1"/>
  <c r="H432" i="38" a="1"/>
  <c r="H432" i="38" s="1"/>
  <c r="K432" i="38" a="1"/>
  <c r="K432" i="38" s="1"/>
  <c r="R432" i="38" a="1"/>
  <c r="R432" i="38" s="1"/>
  <c r="P432" i="38" a="1"/>
  <c r="P432" i="38" s="1"/>
  <c r="U432" i="38" a="1"/>
  <c r="U432" i="38" s="1"/>
  <c r="J432" i="38" a="1"/>
  <c r="J432" i="38" s="1"/>
  <c r="X432" i="38" a="1"/>
  <c r="X432" i="38" s="1"/>
  <c r="W432" i="38" a="1"/>
  <c r="W432" i="38" s="1"/>
  <c r="R499" i="38" l="1" a="1"/>
  <c r="R499" i="38" s="1"/>
  <c r="J499" i="38" a="1"/>
  <c r="J499" i="38" s="1"/>
  <c r="V499" i="38" a="1"/>
  <c r="V499" i="38" s="1"/>
  <c r="S499" i="38" a="1"/>
  <c r="S499" i="38" s="1"/>
  <c r="X499" i="38" a="1"/>
  <c r="X499" i="38" s="1"/>
  <c r="M499" i="38" a="1"/>
  <c r="M499" i="38" s="1"/>
  <c r="I499" i="38" a="1"/>
  <c r="I499" i="38" s="1"/>
  <c r="O499" i="38" a="1"/>
  <c r="O499" i="38" s="1"/>
  <c r="N499" i="38" a="1"/>
  <c r="N499" i="38" s="1"/>
  <c r="K499" i="38" a="1"/>
  <c r="K499" i="38" s="1"/>
  <c r="H499" i="38" a="1"/>
  <c r="H499" i="38" s="1"/>
  <c r="Q499" i="38" a="1"/>
  <c r="Q499" i="38" s="1"/>
  <c r="T499" i="38" a="1"/>
  <c r="T499" i="38" s="1"/>
  <c r="W499" i="38" a="1"/>
  <c r="W499" i="38" s="1"/>
  <c r="L499" i="38" a="1"/>
  <c r="L499" i="38" s="1"/>
  <c r="U499" i="38" a="1"/>
  <c r="U499" i="38" s="1"/>
  <c r="P499" i="38" a="1"/>
  <c r="P499" i="38" s="1"/>
  <c r="A434" i="38"/>
  <c r="I433" i="38" a="1"/>
  <c r="I433" i="38" s="1"/>
  <c r="W433" i="38" a="1"/>
  <c r="W433" i="38" s="1"/>
  <c r="U433" i="38" a="1"/>
  <c r="U433" i="38" s="1"/>
  <c r="V433" i="38" a="1"/>
  <c r="V433" i="38" s="1"/>
  <c r="T433" i="38" a="1"/>
  <c r="T433" i="38" s="1"/>
  <c r="P433" i="38" a="1"/>
  <c r="P433" i="38" s="1"/>
  <c r="K433" i="38" a="1"/>
  <c r="K433" i="38" s="1"/>
  <c r="H433" i="38" a="1"/>
  <c r="H433" i="38" s="1"/>
  <c r="L433" i="38" a="1"/>
  <c r="L433" i="38" s="1"/>
  <c r="S433" i="38" a="1"/>
  <c r="S433" i="38" s="1"/>
  <c r="N433" i="38" a="1"/>
  <c r="N433" i="38" s="1"/>
  <c r="O433" i="38" a="1"/>
  <c r="O433" i="38" s="1"/>
  <c r="J433" i="38" a="1"/>
  <c r="J433" i="38" s="1"/>
  <c r="R433" i="38" a="1"/>
  <c r="R433" i="38" s="1"/>
  <c r="Q433" i="38" a="1"/>
  <c r="Q433" i="38" s="1"/>
  <c r="M433" i="38" a="1"/>
  <c r="M433" i="38" s="1"/>
  <c r="X433" i="38" a="1"/>
  <c r="X433" i="38" s="1"/>
  <c r="A642" i="38"/>
  <c r="I641" i="38" a="1"/>
  <c r="I641" i="38" s="1"/>
  <c r="Q641" i="38" a="1"/>
  <c r="Q641" i="38" s="1"/>
  <c r="U641" i="38" a="1"/>
  <c r="U641" i="38" s="1"/>
  <c r="X641" i="38" a="1"/>
  <c r="X641" i="38" s="1"/>
  <c r="V641" i="38" a="1"/>
  <c r="V641" i="38" s="1"/>
  <c r="K641" i="38" a="1"/>
  <c r="K641" i="38" s="1"/>
  <c r="J641" i="38" a="1"/>
  <c r="J641" i="38" s="1"/>
  <c r="O641" i="38" a="1"/>
  <c r="O641" i="38" s="1"/>
  <c r="W641" i="38" a="1"/>
  <c r="W641" i="38" s="1"/>
  <c r="L641" i="38" a="1"/>
  <c r="L641" i="38" s="1"/>
  <c r="R641" i="38" a="1"/>
  <c r="R641" i="38" s="1"/>
  <c r="P641" i="38" a="1"/>
  <c r="P641" i="38" s="1"/>
  <c r="S641" i="38" a="1"/>
  <c r="S641" i="38" s="1"/>
  <c r="N641" i="38" a="1"/>
  <c r="N641" i="38" s="1"/>
  <c r="M641" i="38" a="1"/>
  <c r="M641" i="38" s="1"/>
  <c r="T641" i="38" a="1"/>
  <c r="T641" i="38" s="1"/>
  <c r="H641" i="38" a="1"/>
  <c r="H641" i="38" s="1"/>
  <c r="I313" i="38" a="1"/>
  <c r="I313" i="38" s="1"/>
  <c r="X313" i="38" a="1"/>
  <c r="X313" i="38" s="1"/>
  <c r="N313" i="38" a="1"/>
  <c r="N313" i="38" s="1"/>
  <c r="U313" i="38" a="1"/>
  <c r="U313" i="38" s="1"/>
  <c r="M313" i="38" a="1"/>
  <c r="M313" i="38" s="1"/>
  <c r="P313" i="38" a="1"/>
  <c r="P313" i="38" s="1"/>
  <c r="L313" i="38" a="1"/>
  <c r="L313" i="38" s="1"/>
  <c r="S313" i="38" a="1"/>
  <c r="S313" i="38" s="1"/>
  <c r="T313" i="38" a="1"/>
  <c r="T313" i="38" s="1"/>
  <c r="W313" i="38" a="1"/>
  <c r="W313" i="38" s="1"/>
  <c r="K313" i="38" a="1"/>
  <c r="K313" i="38" s="1"/>
  <c r="H313" i="38" a="1"/>
  <c r="H313" i="38" s="1"/>
  <c r="Q313" i="38" a="1"/>
  <c r="Q313" i="38" s="1"/>
  <c r="R313" i="38" a="1"/>
  <c r="R313" i="38" s="1"/>
  <c r="O313" i="38" a="1"/>
  <c r="O313" i="38" s="1"/>
  <c r="V313" i="38" a="1"/>
  <c r="V313" i="38" s="1"/>
  <c r="J313" i="38" a="1"/>
  <c r="J313" i="38" s="1"/>
  <c r="A402" i="38"/>
  <c r="I401" i="38" a="1"/>
  <c r="I401" i="38" s="1"/>
  <c r="O401" i="38" a="1"/>
  <c r="O401" i="38" s="1"/>
  <c r="N401" i="38" a="1"/>
  <c r="N401" i="38" s="1"/>
  <c r="L401" i="38" a="1"/>
  <c r="L401" i="38" s="1"/>
  <c r="R401" i="38" a="1"/>
  <c r="R401" i="38" s="1"/>
  <c r="M401" i="38" a="1"/>
  <c r="M401" i="38" s="1"/>
  <c r="U401" i="38" a="1"/>
  <c r="U401" i="38" s="1"/>
  <c r="V401" i="38" a="1"/>
  <c r="V401" i="38" s="1"/>
  <c r="K401" i="38" a="1"/>
  <c r="K401" i="38" s="1"/>
  <c r="X401" i="38" a="1"/>
  <c r="X401" i="38" s="1"/>
  <c r="Q401" i="38" a="1"/>
  <c r="Q401" i="38" s="1"/>
  <c r="S401" i="38" a="1"/>
  <c r="S401" i="38" s="1"/>
  <c r="W401" i="38" a="1"/>
  <c r="W401" i="38" s="1"/>
  <c r="P401" i="38" a="1"/>
  <c r="P401" i="38" s="1"/>
  <c r="J401" i="38" a="1"/>
  <c r="J401" i="38" s="1"/>
  <c r="H401" i="38" a="1"/>
  <c r="H401" i="38" s="1"/>
  <c r="T401" i="38" a="1"/>
  <c r="T401" i="38" s="1"/>
  <c r="I381" i="38" a="1"/>
  <c r="I381" i="38" s="1"/>
  <c r="H381" i="38" a="1"/>
  <c r="H381" i="38" s="1"/>
  <c r="V381" i="38" a="1"/>
  <c r="V381" i="38" s="1"/>
  <c r="L381" i="38" a="1"/>
  <c r="L381" i="38" s="1"/>
  <c r="T381" i="38" a="1"/>
  <c r="T381" i="38" s="1"/>
  <c r="K381" i="38" a="1"/>
  <c r="K381" i="38" s="1"/>
  <c r="U381" i="38" a="1"/>
  <c r="U381" i="38" s="1"/>
  <c r="R381" i="38" a="1"/>
  <c r="R381" i="38" s="1"/>
  <c r="P381" i="38" a="1"/>
  <c r="P381" i="38" s="1"/>
  <c r="N381" i="38" a="1"/>
  <c r="N381" i="38" s="1"/>
  <c r="M381" i="38" a="1"/>
  <c r="M381" i="38" s="1"/>
  <c r="J381" i="38" a="1"/>
  <c r="J381" i="38" s="1"/>
  <c r="O381" i="38" a="1"/>
  <c r="O381" i="38" s="1"/>
  <c r="X381" i="38" a="1"/>
  <c r="X381" i="38" s="1"/>
  <c r="S381" i="38" a="1"/>
  <c r="S381" i="38" s="1"/>
  <c r="W381" i="38" a="1"/>
  <c r="W381" i="38" s="1"/>
  <c r="Q381" i="38" a="1"/>
  <c r="Q381" i="38" s="1"/>
  <c r="A334" i="38"/>
  <c r="I333" i="38" a="1"/>
  <c r="I333" i="38" s="1"/>
  <c r="U333" i="38" a="1"/>
  <c r="U333" i="38" s="1"/>
  <c r="P333" i="38" a="1"/>
  <c r="P333" i="38" s="1"/>
  <c r="H333" i="38" a="1"/>
  <c r="H333" i="38" s="1"/>
  <c r="L333" i="38" a="1"/>
  <c r="L333" i="38" s="1"/>
  <c r="W333" i="38" a="1"/>
  <c r="W333" i="38" s="1"/>
  <c r="T333" i="38" a="1"/>
  <c r="T333" i="38" s="1"/>
  <c r="X333" i="38" a="1"/>
  <c r="X333" i="38" s="1"/>
  <c r="S333" i="38" a="1"/>
  <c r="S333" i="38" s="1"/>
  <c r="Q333" i="38" a="1"/>
  <c r="Q333" i="38" s="1"/>
  <c r="O333" i="38" a="1"/>
  <c r="O333" i="38" s="1"/>
  <c r="R333" i="38" a="1"/>
  <c r="R333" i="38" s="1"/>
  <c r="M333" i="38" a="1"/>
  <c r="M333" i="38" s="1"/>
  <c r="K333" i="38" a="1"/>
  <c r="K333" i="38" s="1"/>
  <c r="J333" i="38" a="1"/>
  <c r="J333" i="38" s="1"/>
  <c r="V333" i="38" a="1"/>
  <c r="V333" i="38" s="1"/>
  <c r="N333" i="38" a="1"/>
  <c r="N333" i="38" s="1"/>
  <c r="I463" i="38" a="1"/>
  <c r="I463" i="38" s="1"/>
  <c r="Q463" i="38" a="1"/>
  <c r="Q463" i="38" s="1"/>
  <c r="O463" i="38" a="1"/>
  <c r="O463" i="38" s="1"/>
  <c r="L463" i="38" a="1"/>
  <c r="L463" i="38" s="1"/>
  <c r="X463" i="38" a="1"/>
  <c r="X463" i="38" s="1"/>
  <c r="S463" i="38" a="1"/>
  <c r="S463" i="38" s="1"/>
  <c r="N463" i="38" a="1"/>
  <c r="N463" i="38" s="1"/>
  <c r="K463" i="38" a="1"/>
  <c r="K463" i="38" s="1"/>
  <c r="P463" i="38" a="1"/>
  <c r="P463" i="38" s="1"/>
  <c r="U463" i="38" a="1"/>
  <c r="U463" i="38" s="1"/>
  <c r="M463" i="38" a="1"/>
  <c r="M463" i="38" s="1"/>
  <c r="T463" i="38" a="1"/>
  <c r="T463" i="38" s="1"/>
  <c r="J463" i="38" a="1"/>
  <c r="J463" i="38" s="1"/>
  <c r="W463" i="38" a="1"/>
  <c r="W463" i="38" s="1"/>
  <c r="R463" i="38" a="1"/>
  <c r="R463" i="38" s="1"/>
  <c r="H463" i="38" a="1"/>
  <c r="H463" i="38" s="1"/>
  <c r="V463" i="38" a="1"/>
  <c r="V463" i="38" s="1"/>
  <c r="A403" i="38" l="1"/>
  <c r="I402" i="38" a="1"/>
  <c r="I402" i="38" s="1"/>
  <c r="M402" i="38" a="1"/>
  <c r="M402" i="38" s="1"/>
  <c r="U402" i="38" a="1"/>
  <c r="U402" i="38" s="1"/>
  <c r="K402" i="38" a="1"/>
  <c r="K402" i="38" s="1"/>
  <c r="X402" i="38" a="1"/>
  <c r="X402" i="38" s="1"/>
  <c r="R402" i="38" a="1"/>
  <c r="R402" i="38" s="1"/>
  <c r="N402" i="38" a="1"/>
  <c r="N402" i="38" s="1"/>
  <c r="S402" i="38" a="1"/>
  <c r="S402" i="38" s="1"/>
  <c r="P402" i="38" a="1"/>
  <c r="P402" i="38" s="1"/>
  <c r="V402" i="38" a="1"/>
  <c r="V402" i="38" s="1"/>
  <c r="O402" i="38" a="1"/>
  <c r="O402" i="38" s="1"/>
  <c r="L402" i="38" a="1"/>
  <c r="L402" i="38" s="1"/>
  <c r="W402" i="38" a="1"/>
  <c r="W402" i="38" s="1"/>
  <c r="H402" i="38" a="1"/>
  <c r="H402" i="38" s="1"/>
  <c r="T402" i="38" a="1"/>
  <c r="T402" i="38" s="1"/>
  <c r="J402" i="38" a="1"/>
  <c r="J402" i="38" s="1"/>
  <c r="Q402" i="38" a="1"/>
  <c r="Q402" i="38" s="1"/>
  <c r="A335" i="38"/>
  <c r="I334" i="38" a="1"/>
  <c r="I334" i="38" s="1"/>
  <c r="J334" i="38" a="1"/>
  <c r="J334" i="38" s="1"/>
  <c r="O334" i="38" a="1"/>
  <c r="O334" i="38" s="1"/>
  <c r="K334" i="38" a="1"/>
  <c r="K334" i="38" s="1"/>
  <c r="V334" i="38" a="1"/>
  <c r="V334" i="38" s="1"/>
  <c r="U334" i="38" a="1"/>
  <c r="U334" i="38" s="1"/>
  <c r="Q334" i="38" a="1"/>
  <c r="Q334" i="38" s="1"/>
  <c r="T334" i="38" a="1"/>
  <c r="T334" i="38" s="1"/>
  <c r="N334" i="38" a="1"/>
  <c r="N334" i="38" s="1"/>
  <c r="X334" i="38" a="1"/>
  <c r="X334" i="38" s="1"/>
  <c r="R334" i="38" a="1"/>
  <c r="R334" i="38" s="1"/>
  <c r="P334" i="38" a="1"/>
  <c r="P334" i="38" s="1"/>
  <c r="W334" i="38" a="1"/>
  <c r="W334" i="38" s="1"/>
  <c r="L334" i="38" a="1"/>
  <c r="L334" i="38" s="1"/>
  <c r="H334" i="38" a="1"/>
  <c r="H334" i="38" s="1"/>
  <c r="S334" i="38" a="1"/>
  <c r="S334" i="38" s="1"/>
  <c r="M334" i="38" a="1"/>
  <c r="M334" i="38" s="1"/>
  <c r="A435" i="38"/>
  <c r="I434" i="38" a="1"/>
  <c r="I434" i="38" s="1"/>
  <c r="O434" i="38" a="1"/>
  <c r="O434" i="38" s="1"/>
  <c r="K434" i="38" a="1"/>
  <c r="K434" i="38" s="1"/>
  <c r="V434" i="38" a="1"/>
  <c r="V434" i="38" s="1"/>
  <c r="W434" i="38" a="1"/>
  <c r="W434" i="38" s="1"/>
  <c r="R434" i="38" a="1"/>
  <c r="R434" i="38" s="1"/>
  <c r="L434" i="38" a="1"/>
  <c r="L434" i="38" s="1"/>
  <c r="M434" i="38" a="1"/>
  <c r="M434" i="38" s="1"/>
  <c r="X434" i="38" a="1"/>
  <c r="X434" i="38" s="1"/>
  <c r="Q434" i="38" a="1"/>
  <c r="Q434" i="38" s="1"/>
  <c r="S434" i="38" a="1"/>
  <c r="S434" i="38" s="1"/>
  <c r="N434" i="38" a="1"/>
  <c r="N434" i="38" s="1"/>
  <c r="H434" i="38" a="1"/>
  <c r="H434" i="38" s="1"/>
  <c r="T434" i="38" a="1"/>
  <c r="T434" i="38" s="1"/>
  <c r="P434" i="38" a="1"/>
  <c r="P434" i="38" s="1"/>
  <c r="J434" i="38" a="1"/>
  <c r="J434" i="38" s="1"/>
  <c r="U434" i="38" a="1"/>
  <c r="U434" i="38" s="1"/>
  <c r="A643" i="38"/>
  <c r="I642" i="38" a="1"/>
  <c r="I642" i="38" s="1"/>
  <c r="N642" i="38" a="1"/>
  <c r="N642" i="38" s="1"/>
  <c r="U642" i="38" a="1"/>
  <c r="U642" i="38" s="1"/>
  <c r="O642" i="38" a="1"/>
  <c r="O642" i="38" s="1"/>
  <c r="Q642" i="38" a="1"/>
  <c r="Q642" i="38" s="1"/>
  <c r="V642" i="38" a="1"/>
  <c r="V642" i="38" s="1"/>
  <c r="H642" i="38" a="1"/>
  <c r="H642" i="38" s="1"/>
  <c r="T642" i="38" a="1"/>
  <c r="T642" i="38" s="1"/>
  <c r="S642" i="38" a="1"/>
  <c r="S642" i="38" s="1"/>
  <c r="R642" i="38" a="1"/>
  <c r="R642" i="38" s="1"/>
  <c r="K642" i="38" a="1"/>
  <c r="K642" i="38" s="1"/>
  <c r="X642" i="38" a="1"/>
  <c r="X642" i="38" s="1"/>
  <c r="P642" i="38" a="1"/>
  <c r="P642" i="38" s="1"/>
  <c r="J642" i="38" a="1"/>
  <c r="J642" i="38" s="1"/>
  <c r="L642" i="38" a="1"/>
  <c r="L642" i="38" s="1"/>
  <c r="W642" i="38" a="1"/>
  <c r="W642" i="38" s="1"/>
  <c r="M642" i="38" a="1"/>
  <c r="M642" i="38" s="1"/>
  <c r="A404" i="38" l="1"/>
  <c r="I403" i="38" a="1"/>
  <c r="I403" i="38" s="1"/>
  <c r="T403" i="38" a="1"/>
  <c r="T403" i="38" s="1"/>
  <c r="V403" i="38" a="1"/>
  <c r="V403" i="38" s="1"/>
  <c r="Q403" i="38" a="1"/>
  <c r="Q403" i="38" s="1"/>
  <c r="K403" i="38" a="1"/>
  <c r="K403" i="38" s="1"/>
  <c r="N403" i="38" a="1"/>
  <c r="N403" i="38" s="1"/>
  <c r="U403" i="38" a="1"/>
  <c r="U403" i="38" s="1"/>
  <c r="P403" i="38" a="1"/>
  <c r="P403" i="38" s="1"/>
  <c r="X403" i="38" a="1"/>
  <c r="X403" i="38" s="1"/>
  <c r="H403" i="38" a="1"/>
  <c r="H403" i="38" s="1"/>
  <c r="W403" i="38" a="1"/>
  <c r="W403" i="38" s="1"/>
  <c r="L403" i="38" a="1"/>
  <c r="L403" i="38" s="1"/>
  <c r="S403" i="38" a="1"/>
  <c r="S403" i="38" s="1"/>
  <c r="R403" i="38" a="1"/>
  <c r="R403" i="38" s="1"/>
  <c r="O403" i="38" a="1"/>
  <c r="O403" i="38" s="1"/>
  <c r="M403" i="38" a="1"/>
  <c r="M403" i="38" s="1"/>
  <c r="J403" i="38" a="1"/>
  <c r="J403" i="38" s="1"/>
  <c r="A436" i="38"/>
  <c r="I435" i="38" a="1"/>
  <c r="I435" i="38" s="1"/>
  <c r="U435" i="38" a="1"/>
  <c r="U435" i="38" s="1"/>
  <c r="O435" i="38" a="1"/>
  <c r="O435" i="38" s="1"/>
  <c r="N435" i="38" a="1"/>
  <c r="N435" i="38" s="1"/>
  <c r="L435" i="38" a="1"/>
  <c r="L435" i="38" s="1"/>
  <c r="Q435" i="38" a="1"/>
  <c r="Q435" i="38" s="1"/>
  <c r="S435" i="38" a="1"/>
  <c r="S435" i="38" s="1"/>
  <c r="H435" i="38" a="1"/>
  <c r="H435" i="38" s="1"/>
  <c r="X435" i="38" a="1"/>
  <c r="X435" i="38" s="1"/>
  <c r="V435" i="38" a="1"/>
  <c r="V435" i="38" s="1"/>
  <c r="R435" i="38" a="1"/>
  <c r="R435" i="38" s="1"/>
  <c r="M435" i="38" a="1"/>
  <c r="M435" i="38" s="1"/>
  <c r="J435" i="38" a="1"/>
  <c r="J435" i="38" s="1"/>
  <c r="W435" i="38" a="1"/>
  <c r="W435" i="38" s="1"/>
  <c r="P435" i="38" a="1"/>
  <c r="P435" i="38" s="1"/>
  <c r="K435" i="38" a="1"/>
  <c r="K435" i="38" s="1"/>
  <c r="T435" i="38" a="1"/>
  <c r="T435" i="38" s="1"/>
  <c r="A644" i="38"/>
  <c r="I643" i="38" a="1"/>
  <c r="I643" i="38" s="1"/>
  <c r="K643" i="38" a="1"/>
  <c r="K643" i="38" s="1"/>
  <c r="W643" i="38" a="1"/>
  <c r="W643" i="38" s="1"/>
  <c r="L643" i="38" a="1"/>
  <c r="L643" i="38" s="1"/>
  <c r="O643" i="38" a="1"/>
  <c r="O643" i="38" s="1"/>
  <c r="N643" i="38" a="1"/>
  <c r="N643" i="38" s="1"/>
  <c r="V643" i="38" a="1"/>
  <c r="V643" i="38" s="1"/>
  <c r="P643" i="38" a="1"/>
  <c r="P643" i="38" s="1"/>
  <c r="J643" i="38" a="1"/>
  <c r="J643" i="38" s="1"/>
  <c r="U643" i="38" a="1"/>
  <c r="U643" i="38" s="1"/>
  <c r="T643" i="38" a="1"/>
  <c r="T643" i="38" s="1"/>
  <c r="R643" i="38" a="1"/>
  <c r="R643" i="38" s="1"/>
  <c r="S643" i="38" a="1"/>
  <c r="S643" i="38" s="1"/>
  <c r="X643" i="38" a="1"/>
  <c r="X643" i="38" s="1"/>
  <c r="Q643" i="38" a="1"/>
  <c r="Q643" i="38" s="1"/>
  <c r="H643" i="38" a="1"/>
  <c r="H643" i="38" s="1"/>
  <c r="M643" i="38" a="1"/>
  <c r="M643" i="38" s="1"/>
  <c r="A336" i="38"/>
  <c r="I335" i="38" a="1"/>
  <c r="I335" i="38" s="1"/>
  <c r="T335" i="38" a="1"/>
  <c r="T335" i="38" s="1"/>
  <c r="V335" i="38" a="1"/>
  <c r="V335" i="38" s="1"/>
  <c r="S335" i="38" a="1"/>
  <c r="S335" i="38" s="1"/>
  <c r="W335" i="38" a="1"/>
  <c r="W335" i="38" s="1"/>
  <c r="U335" i="38" a="1"/>
  <c r="U335" i="38" s="1"/>
  <c r="M335" i="38" a="1"/>
  <c r="M335" i="38" s="1"/>
  <c r="N335" i="38" a="1"/>
  <c r="N335" i="38" s="1"/>
  <c r="X335" i="38" a="1"/>
  <c r="X335" i="38" s="1"/>
  <c r="K335" i="38" a="1"/>
  <c r="K335" i="38" s="1"/>
  <c r="H335" i="38" a="1"/>
  <c r="H335" i="38" s="1"/>
  <c r="O335" i="38" a="1"/>
  <c r="O335" i="38" s="1"/>
  <c r="P335" i="38" a="1"/>
  <c r="P335" i="38" s="1"/>
  <c r="Q335" i="38" a="1"/>
  <c r="Q335" i="38" s="1"/>
  <c r="R335" i="38" a="1"/>
  <c r="R335" i="38" s="1"/>
  <c r="J335" i="38" a="1"/>
  <c r="J335" i="38" s="1"/>
  <c r="L335" i="38" a="1"/>
  <c r="L335" i="38" s="1"/>
  <c r="A645" i="38" l="1"/>
  <c r="I644" i="38" a="1"/>
  <c r="I644" i="38" s="1"/>
  <c r="U644" i="38" a="1"/>
  <c r="U644" i="38" s="1"/>
  <c r="T644" i="38" a="1"/>
  <c r="T644" i="38" s="1"/>
  <c r="S644" i="38" a="1"/>
  <c r="S644" i="38" s="1"/>
  <c r="W644" i="38" a="1"/>
  <c r="W644" i="38" s="1"/>
  <c r="V644" i="38" a="1"/>
  <c r="V644" i="38" s="1"/>
  <c r="M644" i="38" a="1"/>
  <c r="M644" i="38" s="1"/>
  <c r="L644" i="38" a="1"/>
  <c r="L644" i="38" s="1"/>
  <c r="N644" i="38" a="1"/>
  <c r="N644" i="38" s="1"/>
  <c r="K644" i="38" a="1"/>
  <c r="K644" i="38" s="1"/>
  <c r="H644" i="38" a="1"/>
  <c r="H644" i="38" s="1"/>
  <c r="J644" i="38" a="1"/>
  <c r="J644" i="38" s="1"/>
  <c r="P644" i="38" a="1"/>
  <c r="P644" i="38" s="1"/>
  <c r="X644" i="38" a="1"/>
  <c r="X644" i="38" s="1"/>
  <c r="Q644" i="38" a="1"/>
  <c r="Q644" i="38" s="1"/>
  <c r="O644" i="38" a="1"/>
  <c r="O644" i="38" s="1"/>
  <c r="R644" i="38" a="1"/>
  <c r="R644" i="38" s="1"/>
  <c r="A405" i="38"/>
  <c r="I404" i="38" a="1"/>
  <c r="I404" i="38" s="1"/>
  <c r="S404" i="38" a="1"/>
  <c r="S404" i="38" s="1"/>
  <c r="L404" i="38" a="1"/>
  <c r="L404" i="38" s="1"/>
  <c r="N404" i="38" a="1"/>
  <c r="N404" i="38" s="1"/>
  <c r="J404" i="38" a="1"/>
  <c r="J404" i="38" s="1"/>
  <c r="U404" i="38" a="1"/>
  <c r="U404" i="38" s="1"/>
  <c r="O404" i="38" a="1"/>
  <c r="O404" i="38" s="1"/>
  <c r="R404" i="38" a="1"/>
  <c r="R404" i="38" s="1"/>
  <c r="T404" i="38" a="1"/>
  <c r="T404" i="38" s="1"/>
  <c r="X404" i="38" a="1"/>
  <c r="X404" i="38" s="1"/>
  <c r="W404" i="38" a="1"/>
  <c r="W404" i="38" s="1"/>
  <c r="K404" i="38" a="1"/>
  <c r="K404" i="38" s="1"/>
  <c r="V404" i="38" a="1"/>
  <c r="V404" i="38" s="1"/>
  <c r="Q404" i="38" a="1"/>
  <c r="Q404" i="38" s="1"/>
  <c r="P404" i="38" a="1"/>
  <c r="P404" i="38" s="1"/>
  <c r="H404" i="38" a="1"/>
  <c r="H404" i="38" s="1"/>
  <c r="M404" i="38" a="1"/>
  <c r="M404" i="38" s="1"/>
  <c r="A337" i="38"/>
  <c r="I336" i="38" a="1"/>
  <c r="I336" i="38" s="1"/>
  <c r="T336" i="38" a="1"/>
  <c r="T336" i="38" s="1"/>
  <c r="V336" i="38" a="1"/>
  <c r="V336" i="38" s="1"/>
  <c r="X336" i="38" a="1"/>
  <c r="X336" i="38" s="1"/>
  <c r="J336" i="38" a="1"/>
  <c r="J336" i="38" s="1"/>
  <c r="H336" i="38" a="1"/>
  <c r="H336" i="38" s="1"/>
  <c r="Q336" i="38" a="1"/>
  <c r="Q336" i="38" s="1"/>
  <c r="S336" i="38" a="1"/>
  <c r="S336" i="38" s="1"/>
  <c r="K336" i="38" a="1"/>
  <c r="K336" i="38" s="1"/>
  <c r="L336" i="38" a="1"/>
  <c r="L336" i="38" s="1"/>
  <c r="R336" i="38" a="1"/>
  <c r="R336" i="38" s="1"/>
  <c r="M336" i="38" a="1"/>
  <c r="M336" i="38" s="1"/>
  <c r="P336" i="38" a="1"/>
  <c r="P336" i="38" s="1"/>
  <c r="U336" i="38" a="1"/>
  <c r="U336" i="38" s="1"/>
  <c r="N336" i="38" a="1"/>
  <c r="N336" i="38" s="1"/>
  <c r="O336" i="38" a="1"/>
  <c r="O336" i="38" s="1"/>
  <c r="W336" i="38" a="1"/>
  <c r="W336" i="38" s="1"/>
  <c r="A437" i="38"/>
  <c r="I436" i="38" a="1"/>
  <c r="I436" i="38" s="1"/>
  <c r="O436" i="38" a="1"/>
  <c r="O436" i="38" s="1"/>
  <c r="J436" i="38" a="1"/>
  <c r="J436" i="38" s="1"/>
  <c r="X436" i="38" a="1"/>
  <c r="X436" i="38" s="1"/>
  <c r="P436" i="38" a="1"/>
  <c r="P436" i="38" s="1"/>
  <c r="S436" i="38" a="1"/>
  <c r="S436" i="38" s="1"/>
  <c r="K436" i="38" a="1"/>
  <c r="K436" i="38" s="1"/>
  <c r="W436" i="38" a="1"/>
  <c r="W436" i="38" s="1"/>
  <c r="L436" i="38" a="1"/>
  <c r="L436" i="38" s="1"/>
  <c r="M436" i="38" a="1"/>
  <c r="M436" i="38" s="1"/>
  <c r="R436" i="38" a="1"/>
  <c r="R436" i="38" s="1"/>
  <c r="V436" i="38" a="1"/>
  <c r="V436" i="38" s="1"/>
  <c r="H436" i="38" a="1"/>
  <c r="H436" i="38" s="1"/>
  <c r="Q436" i="38" a="1"/>
  <c r="Q436" i="38" s="1"/>
  <c r="T436" i="38" a="1"/>
  <c r="T436" i="38" s="1"/>
  <c r="U436" i="38" a="1"/>
  <c r="U436" i="38" s="1"/>
  <c r="N436" i="38" a="1"/>
  <c r="N436" i="38" s="1"/>
  <c r="A438" i="38" l="1"/>
  <c r="I437" i="38" a="1"/>
  <c r="I437" i="38" s="1"/>
  <c r="O437" i="38" a="1"/>
  <c r="O437" i="38" s="1"/>
  <c r="K437" i="38" a="1"/>
  <c r="K437" i="38" s="1"/>
  <c r="N437" i="38" a="1"/>
  <c r="N437" i="38" s="1"/>
  <c r="X437" i="38" a="1"/>
  <c r="X437" i="38" s="1"/>
  <c r="V437" i="38" a="1"/>
  <c r="V437" i="38" s="1"/>
  <c r="Q437" i="38" a="1"/>
  <c r="Q437" i="38" s="1"/>
  <c r="W437" i="38" a="1"/>
  <c r="W437" i="38" s="1"/>
  <c r="P437" i="38" a="1"/>
  <c r="P437" i="38" s="1"/>
  <c r="J437" i="38" a="1"/>
  <c r="J437" i="38" s="1"/>
  <c r="U437" i="38" a="1"/>
  <c r="U437" i="38" s="1"/>
  <c r="S437" i="38" a="1"/>
  <c r="S437" i="38" s="1"/>
  <c r="R437" i="38" a="1"/>
  <c r="R437" i="38" s="1"/>
  <c r="H437" i="38" a="1"/>
  <c r="H437" i="38" s="1"/>
  <c r="L437" i="38" a="1"/>
  <c r="L437" i="38" s="1"/>
  <c r="M437" i="38" a="1"/>
  <c r="M437" i="38" s="1"/>
  <c r="T437" i="38" a="1"/>
  <c r="T437" i="38" s="1"/>
  <c r="A646" i="38"/>
  <c r="I645" i="38" a="1"/>
  <c r="I645" i="38" s="1"/>
  <c r="V645" i="38" a="1"/>
  <c r="V645" i="38" s="1"/>
  <c r="Q645" i="38" a="1"/>
  <c r="Q645" i="38" s="1"/>
  <c r="U645" i="38" a="1"/>
  <c r="U645" i="38" s="1"/>
  <c r="H645" i="38" a="1"/>
  <c r="H645" i="38" s="1"/>
  <c r="M645" i="38" a="1"/>
  <c r="M645" i="38" s="1"/>
  <c r="T645" i="38" a="1"/>
  <c r="T645" i="38" s="1"/>
  <c r="K645" i="38" a="1"/>
  <c r="K645" i="38" s="1"/>
  <c r="L645" i="38" a="1"/>
  <c r="L645" i="38" s="1"/>
  <c r="N645" i="38" a="1"/>
  <c r="N645" i="38" s="1"/>
  <c r="X645" i="38" a="1"/>
  <c r="X645" i="38" s="1"/>
  <c r="S645" i="38" a="1"/>
  <c r="S645" i="38" s="1"/>
  <c r="W645" i="38" a="1"/>
  <c r="W645" i="38" s="1"/>
  <c r="P645" i="38" a="1"/>
  <c r="P645" i="38" s="1"/>
  <c r="O645" i="38" a="1"/>
  <c r="O645" i="38" s="1"/>
  <c r="R645" i="38" a="1"/>
  <c r="R645" i="38" s="1"/>
  <c r="J645" i="38" a="1"/>
  <c r="J645" i="38" s="1"/>
  <c r="A406" i="38"/>
  <c r="I405" i="38" a="1"/>
  <c r="I405" i="38" s="1"/>
  <c r="W405" i="38" a="1"/>
  <c r="W405" i="38" s="1"/>
  <c r="J405" i="38" a="1"/>
  <c r="J405" i="38" s="1"/>
  <c r="S405" i="38" a="1"/>
  <c r="S405" i="38" s="1"/>
  <c r="O405" i="38" a="1"/>
  <c r="O405" i="38" s="1"/>
  <c r="M405" i="38" a="1"/>
  <c r="M405" i="38" s="1"/>
  <c r="V405" i="38" a="1"/>
  <c r="V405" i="38" s="1"/>
  <c r="R405" i="38" a="1"/>
  <c r="R405" i="38" s="1"/>
  <c r="H405" i="38" a="1"/>
  <c r="H405" i="38" s="1"/>
  <c r="U405" i="38" a="1"/>
  <c r="U405" i="38" s="1"/>
  <c r="T405" i="38" a="1"/>
  <c r="T405" i="38" s="1"/>
  <c r="L405" i="38" a="1"/>
  <c r="L405" i="38" s="1"/>
  <c r="X405" i="38" a="1"/>
  <c r="X405" i="38" s="1"/>
  <c r="K405" i="38" a="1"/>
  <c r="K405" i="38" s="1"/>
  <c r="Q405" i="38" a="1"/>
  <c r="Q405" i="38" s="1"/>
  <c r="N405" i="38" a="1"/>
  <c r="N405" i="38" s="1"/>
  <c r="P405" i="38" a="1"/>
  <c r="P405" i="38" s="1"/>
  <c r="A338" i="38"/>
  <c r="I337" i="38" a="1"/>
  <c r="I337" i="38" s="1"/>
  <c r="R337" i="38" a="1"/>
  <c r="R337" i="38" s="1"/>
  <c r="Q337" i="38" a="1"/>
  <c r="Q337" i="38" s="1"/>
  <c r="T337" i="38" a="1"/>
  <c r="T337" i="38" s="1"/>
  <c r="S337" i="38" a="1"/>
  <c r="S337" i="38" s="1"/>
  <c r="V337" i="38" a="1"/>
  <c r="V337" i="38" s="1"/>
  <c r="O337" i="38" a="1"/>
  <c r="O337" i="38" s="1"/>
  <c r="X337" i="38" a="1"/>
  <c r="X337" i="38" s="1"/>
  <c r="K337" i="38" a="1"/>
  <c r="K337" i="38" s="1"/>
  <c r="P337" i="38" a="1"/>
  <c r="P337" i="38" s="1"/>
  <c r="N337" i="38" a="1"/>
  <c r="N337" i="38" s="1"/>
  <c r="M337" i="38" a="1"/>
  <c r="M337" i="38" s="1"/>
  <c r="H337" i="38" a="1"/>
  <c r="H337" i="38" s="1"/>
  <c r="J337" i="38" a="1"/>
  <c r="J337" i="38" s="1"/>
  <c r="L337" i="38" a="1"/>
  <c r="L337" i="38" s="1"/>
  <c r="W337" i="38" a="1"/>
  <c r="W337" i="38" s="1"/>
  <c r="U337" i="38" a="1"/>
  <c r="U337" i="38" s="1"/>
  <c r="A407" i="38" l="1"/>
  <c r="I406" i="38" a="1"/>
  <c r="I406" i="38" s="1"/>
  <c r="X406" i="38" a="1"/>
  <c r="X406" i="38" s="1"/>
  <c r="H406" i="38" a="1"/>
  <c r="H406" i="38" s="1"/>
  <c r="M406" i="38" a="1"/>
  <c r="M406" i="38" s="1"/>
  <c r="V406" i="38" a="1"/>
  <c r="V406" i="38" s="1"/>
  <c r="Q406" i="38" a="1"/>
  <c r="Q406" i="38" s="1"/>
  <c r="U406" i="38" a="1"/>
  <c r="U406" i="38" s="1"/>
  <c r="O406" i="38" a="1"/>
  <c r="O406" i="38" s="1"/>
  <c r="J406" i="38" a="1"/>
  <c r="J406" i="38" s="1"/>
  <c r="T406" i="38" a="1"/>
  <c r="T406" i="38" s="1"/>
  <c r="N406" i="38" a="1"/>
  <c r="N406" i="38" s="1"/>
  <c r="R406" i="38" a="1"/>
  <c r="R406" i="38" s="1"/>
  <c r="W406" i="38" a="1"/>
  <c r="W406" i="38" s="1"/>
  <c r="S406" i="38" a="1"/>
  <c r="S406" i="38" s="1"/>
  <c r="K406" i="38" a="1"/>
  <c r="K406" i="38" s="1"/>
  <c r="P406" i="38" a="1"/>
  <c r="P406" i="38" s="1"/>
  <c r="L406" i="38" a="1"/>
  <c r="L406" i="38" s="1"/>
  <c r="I646" i="38" a="1"/>
  <c r="I646" i="38" s="1"/>
  <c r="A647" i="38"/>
  <c r="O646" i="38" a="1"/>
  <c r="O646" i="38" s="1"/>
  <c r="T646" i="38" a="1"/>
  <c r="T646" i="38" s="1"/>
  <c r="W646" i="38" a="1"/>
  <c r="W646" i="38" s="1"/>
  <c r="S646" i="38" a="1"/>
  <c r="S646" i="38" s="1"/>
  <c r="J646" i="38" a="1"/>
  <c r="J646" i="38" s="1"/>
  <c r="M646" i="38" a="1"/>
  <c r="M646" i="38" s="1"/>
  <c r="Q646" i="38" a="1"/>
  <c r="Q646" i="38" s="1"/>
  <c r="P646" i="38" a="1"/>
  <c r="P646" i="38" s="1"/>
  <c r="U646" i="38" a="1"/>
  <c r="U646" i="38" s="1"/>
  <c r="R646" i="38" a="1"/>
  <c r="R646" i="38" s="1"/>
  <c r="H646" i="38" a="1"/>
  <c r="H646" i="38" s="1"/>
  <c r="V646" i="38" a="1"/>
  <c r="V646" i="38" s="1"/>
  <c r="N646" i="38" a="1"/>
  <c r="N646" i="38" s="1"/>
  <c r="X646" i="38" a="1"/>
  <c r="X646" i="38" s="1"/>
  <c r="K646" i="38" a="1"/>
  <c r="K646" i="38" s="1"/>
  <c r="L646" i="38" a="1"/>
  <c r="L646" i="38" s="1"/>
  <c r="A339" i="38"/>
  <c r="I338" i="38" a="1"/>
  <c r="I338" i="38" s="1"/>
  <c r="R338" i="38" a="1"/>
  <c r="R338" i="38" s="1"/>
  <c r="S338" i="38" a="1"/>
  <c r="S338" i="38" s="1"/>
  <c r="N338" i="38" a="1"/>
  <c r="N338" i="38" s="1"/>
  <c r="K338" i="38" a="1"/>
  <c r="K338" i="38" s="1"/>
  <c r="X338" i="38" a="1"/>
  <c r="X338" i="38" s="1"/>
  <c r="O338" i="38" a="1"/>
  <c r="O338" i="38" s="1"/>
  <c r="L338" i="38" a="1"/>
  <c r="L338" i="38" s="1"/>
  <c r="P338" i="38" a="1"/>
  <c r="P338" i="38" s="1"/>
  <c r="W338" i="38" a="1"/>
  <c r="W338" i="38" s="1"/>
  <c r="H338" i="38" a="1"/>
  <c r="H338" i="38" s="1"/>
  <c r="U338" i="38" a="1"/>
  <c r="U338" i="38" s="1"/>
  <c r="M338" i="38" a="1"/>
  <c r="M338" i="38" s="1"/>
  <c r="T338" i="38" a="1"/>
  <c r="T338" i="38" s="1"/>
  <c r="Q338" i="38" a="1"/>
  <c r="Q338" i="38" s="1"/>
  <c r="V338" i="38" a="1"/>
  <c r="V338" i="38" s="1"/>
  <c r="J338" i="38" a="1"/>
  <c r="J338" i="38" s="1"/>
  <c r="A439" i="38"/>
  <c r="I438" i="38" a="1"/>
  <c r="I438" i="38" s="1"/>
  <c r="R438" i="38" a="1"/>
  <c r="R438" i="38" s="1"/>
  <c r="X438" i="38" a="1"/>
  <c r="X438" i="38" s="1"/>
  <c r="N438" i="38" a="1"/>
  <c r="N438" i="38" s="1"/>
  <c r="Q438" i="38" a="1"/>
  <c r="Q438" i="38" s="1"/>
  <c r="O438" i="38" a="1"/>
  <c r="O438" i="38" s="1"/>
  <c r="U438" i="38" a="1"/>
  <c r="U438" i="38" s="1"/>
  <c r="S438" i="38" a="1"/>
  <c r="S438" i="38" s="1"/>
  <c r="H438" i="38" a="1"/>
  <c r="H438" i="38" s="1"/>
  <c r="T438" i="38" a="1"/>
  <c r="T438" i="38" s="1"/>
  <c r="L438" i="38" a="1"/>
  <c r="L438" i="38" s="1"/>
  <c r="P438" i="38" a="1"/>
  <c r="P438" i="38" s="1"/>
  <c r="K438" i="38" a="1"/>
  <c r="K438" i="38" s="1"/>
  <c r="V438" i="38" a="1"/>
  <c r="V438" i="38" s="1"/>
  <c r="W438" i="38" a="1"/>
  <c r="W438" i="38" s="1"/>
  <c r="J438" i="38" a="1"/>
  <c r="J438" i="38" s="1"/>
  <c r="M438" i="38" a="1"/>
  <c r="M438" i="38" s="1"/>
  <c r="A408" i="38" l="1"/>
  <c r="I407" i="38" a="1"/>
  <c r="I407" i="38" s="1"/>
  <c r="R407" i="38" a="1"/>
  <c r="R407" i="38" s="1"/>
  <c r="O407" i="38" a="1"/>
  <c r="O407" i="38" s="1"/>
  <c r="J407" i="38" a="1"/>
  <c r="J407" i="38" s="1"/>
  <c r="Q407" i="38" a="1"/>
  <c r="Q407" i="38" s="1"/>
  <c r="P407" i="38" a="1"/>
  <c r="P407" i="38" s="1"/>
  <c r="L407" i="38" a="1"/>
  <c r="L407" i="38" s="1"/>
  <c r="S407" i="38" a="1"/>
  <c r="S407" i="38" s="1"/>
  <c r="N407" i="38" a="1"/>
  <c r="N407" i="38" s="1"/>
  <c r="H407" i="38" a="1"/>
  <c r="H407" i="38" s="1"/>
  <c r="T407" i="38" a="1"/>
  <c r="T407" i="38" s="1"/>
  <c r="V407" i="38" a="1"/>
  <c r="V407" i="38" s="1"/>
  <c r="K407" i="38" a="1"/>
  <c r="K407" i="38" s="1"/>
  <c r="U407" i="38" a="1"/>
  <c r="U407" i="38" s="1"/>
  <c r="M407" i="38" a="1"/>
  <c r="M407" i="38" s="1"/>
  <c r="W407" i="38" a="1"/>
  <c r="W407" i="38" s="1"/>
  <c r="X407" i="38" a="1"/>
  <c r="X407" i="38" s="1"/>
  <c r="A648" i="38"/>
  <c r="I647" i="38" a="1"/>
  <c r="I647" i="38" s="1"/>
  <c r="T647" i="38" a="1"/>
  <c r="T647" i="38" s="1"/>
  <c r="R647" i="38" a="1"/>
  <c r="R647" i="38" s="1"/>
  <c r="H647" i="38" a="1"/>
  <c r="H647" i="38" s="1"/>
  <c r="P647" i="38" a="1"/>
  <c r="P647" i="38" s="1"/>
  <c r="V647" i="38" a="1"/>
  <c r="V647" i="38" s="1"/>
  <c r="M647" i="38" a="1"/>
  <c r="M647" i="38" s="1"/>
  <c r="J647" i="38" a="1"/>
  <c r="J647" i="38" s="1"/>
  <c r="W647" i="38" a="1"/>
  <c r="W647" i="38" s="1"/>
  <c r="K647" i="38" a="1"/>
  <c r="K647" i="38" s="1"/>
  <c r="N647" i="38" a="1"/>
  <c r="N647" i="38" s="1"/>
  <c r="L647" i="38" a="1"/>
  <c r="L647" i="38" s="1"/>
  <c r="S647" i="38" a="1"/>
  <c r="S647" i="38" s="1"/>
  <c r="U647" i="38" a="1"/>
  <c r="U647" i="38" s="1"/>
  <c r="Q647" i="38" a="1"/>
  <c r="Q647" i="38" s="1"/>
  <c r="X647" i="38" a="1"/>
  <c r="X647" i="38" s="1"/>
  <c r="O647" i="38" a="1"/>
  <c r="O647" i="38" s="1"/>
  <c r="A340" i="38"/>
  <c r="I339" i="38" a="1"/>
  <c r="I339" i="38" s="1"/>
  <c r="R339" i="38" a="1"/>
  <c r="R339" i="38" s="1"/>
  <c r="W339" i="38" a="1"/>
  <c r="W339" i="38" s="1"/>
  <c r="Q339" i="38" a="1"/>
  <c r="Q339" i="38" s="1"/>
  <c r="H339" i="38" a="1"/>
  <c r="H339" i="38" s="1"/>
  <c r="T339" i="38" a="1"/>
  <c r="T339" i="38" s="1"/>
  <c r="U339" i="38" a="1"/>
  <c r="U339" i="38" s="1"/>
  <c r="L339" i="38" a="1"/>
  <c r="L339" i="38" s="1"/>
  <c r="P339" i="38" a="1"/>
  <c r="P339" i="38" s="1"/>
  <c r="X339" i="38" a="1"/>
  <c r="X339" i="38" s="1"/>
  <c r="S339" i="38" a="1"/>
  <c r="S339" i="38" s="1"/>
  <c r="V339" i="38" a="1"/>
  <c r="V339" i="38" s="1"/>
  <c r="N339" i="38" a="1"/>
  <c r="N339" i="38" s="1"/>
  <c r="J339" i="38" a="1"/>
  <c r="J339" i="38" s="1"/>
  <c r="O339" i="38" a="1"/>
  <c r="O339" i="38" s="1"/>
  <c r="K339" i="38" a="1"/>
  <c r="K339" i="38" s="1"/>
  <c r="M339" i="38" a="1"/>
  <c r="M339" i="38" s="1"/>
  <c r="A440" i="38"/>
  <c r="I439" i="38" a="1"/>
  <c r="I439" i="38" s="1"/>
  <c r="W439" i="38" a="1"/>
  <c r="W439" i="38" s="1"/>
  <c r="P439" i="38" a="1"/>
  <c r="P439" i="38" s="1"/>
  <c r="S439" i="38" a="1"/>
  <c r="S439" i="38" s="1"/>
  <c r="M439" i="38" a="1"/>
  <c r="M439" i="38" s="1"/>
  <c r="H439" i="38" a="1"/>
  <c r="H439" i="38" s="1"/>
  <c r="V439" i="38" a="1"/>
  <c r="V439" i="38" s="1"/>
  <c r="Q439" i="38" a="1"/>
  <c r="Q439" i="38" s="1"/>
  <c r="X439" i="38" a="1"/>
  <c r="X439" i="38" s="1"/>
  <c r="J439" i="38" a="1"/>
  <c r="J439" i="38" s="1"/>
  <c r="O439" i="38" a="1"/>
  <c r="O439" i="38" s="1"/>
  <c r="U439" i="38" a="1"/>
  <c r="U439" i="38" s="1"/>
  <c r="L439" i="38" a="1"/>
  <c r="L439" i="38" s="1"/>
  <c r="R439" i="38" a="1"/>
  <c r="R439" i="38" s="1"/>
  <c r="T439" i="38" a="1"/>
  <c r="T439" i="38" s="1"/>
  <c r="N439" i="38" a="1"/>
  <c r="N439" i="38" s="1"/>
  <c r="K439" i="38" a="1"/>
  <c r="K439" i="38" s="1"/>
  <c r="I340" i="38" l="1" a="1"/>
  <c r="I340" i="38" s="1"/>
  <c r="A341" i="38"/>
  <c r="W340" i="38" a="1"/>
  <c r="W340" i="38" s="1"/>
  <c r="K340" i="38" a="1"/>
  <c r="K340" i="38" s="1"/>
  <c r="P340" i="38" a="1"/>
  <c r="P340" i="38" s="1"/>
  <c r="M340" i="38" a="1"/>
  <c r="M340" i="38" s="1"/>
  <c r="V340" i="38" a="1"/>
  <c r="V340" i="38" s="1"/>
  <c r="R340" i="38" a="1"/>
  <c r="R340" i="38" s="1"/>
  <c r="O340" i="38" a="1"/>
  <c r="O340" i="38" s="1"/>
  <c r="X340" i="38" a="1"/>
  <c r="X340" i="38" s="1"/>
  <c r="Q340" i="38" a="1"/>
  <c r="Q340" i="38" s="1"/>
  <c r="T340" i="38" a="1"/>
  <c r="T340" i="38" s="1"/>
  <c r="S340" i="38" a="1"/>
  <c r="S340" i="38" s="1"/>
  <c r="H340" i="38" a="1"/>
  <c r="H340" i="38" s="1"/>
  <c r="J340" i="38" a="1"/>
  <c r="J340" i="38" s="1"/>
  <c r="N340" i="38" a="1"/>
  <c r="N340" i="38" s="1"/>
  <c r="U340" i="38" a="1"/>
  <c r="U340" i="38" s="1"/>
  <c r="L340" i="38" a="1"/>
  <c r="L340" i="38" s="1"/>
  <c r="A441" i="38"/>
  <c r="I440" i="38" a="1"/>
  <c r="I440" i="38" s="1"/>
  <c r="P440" i="38" a="1"/>
  <c r="P440" i="38" s="1"/>
  <c r="U440" i="38" a="1"/>
  <c r="U440" i="38" s="1"/>
  <c r="S440" i="38" a="1"/>
  <c r="S440" i="38" s="1"/>
  <c r="L440" i="38" a="1"/>
  <c r="L440" i="38" s="1"/>
  <c r="Q440" i="38" a="1"/>
  <c r="Q440" i="38" s="1"/>
  <c r="X440" i="38" a="1"/>
  <c r="X440" i="38" s="1"/>
  <c r="N440" i="38" a="1"/>
  <c r="N440" i="38" s="1"/>
  <c r="R440" i="38" a="1"/>
  <c r="R440" i="38" s="1"/>
  <c r="V440" i="38" a="1"/>
  <c r="V440" i="38" s="1"/>
  <c r="T440" i="38" a="1"/>
  <c r="T440" i="38" s="1"/>
  <c r="W440" i="38" a="1"/>
  <c r="W440" i="38" s="1"/>
  <c r="M440" i="38" a="1"/>
  <c r="M440" i="38" s="1"/>
  <c r="H440" i="38" a="1"/>
  <c r="H440" i="38" s="1"/>
  <c r="K440" i="38" a="1"/>
  <c r="K440" i="38" s="1"/>
  <c r="O440" i="38" a="1"/>
  <c r="O440" i="38" s="1"/>
  <c r="J440" i="38" a="1"/>
  <c r="J440" i="38" s="1"/>
  <c r="I408" i="38" a="1"/>
  <c r="I408" i="38" s="1"/>
  <c r="A409" i="38"/>
  <c r="T408" i="38" a="1"/>
  <c r="T408" i="38" s="1"/>
  <c r="V408" i="38" a="1"/>
  <c r="V408" i="38" s="1"/>
  <c r="U408" i="38" a="1"/>
  <c r="U408" i="38" s="1"/>
  <c r="M408" i="38" a="1"/>
  <c r="M408" i="38" s="1"/>
  <c r="X408" i="38" a="1"/>
  <c r="X408" i="38" s="1"/>
  <c r="O408" i="38" a="1"/>
  <c r="O408" i="38" s="1"/>
  <c r="K408" i="38" a="1"/>
  <c r="K408" i="38" s="1"/>
  <c r="Q408" i="38" a="1"/>
  <c r="Q408" i="38" s="1"/>
  <c r="P408" i="38" a="1"/>
  <c r="P408" i="38" s="1"/>
  <c r="J408" i="38" a="1"/>
  <c r="J408" i="38" s="1"/>
  <c r="S408" i="38" a="1"/>
  <c r="S408" i="38" s="1"/>
  <c r="N408" i="38" a="1"/>
  <c r="N408" i="38" s="1"/>
  <c r="H408" i="38" a="1"/>
  <c r="H408" i="38" s="1"/>
  <c r="R408" i="38" a="1"/>
  <c r="R408" i="38" s="1"/>
  <c r="W408" i="38" a="1"/>
  <c r="W408" i="38" s="1"/>
  <c r="L408" i="38" a="1"/>
  <c r="L408" i="38" s="1"/>
  <c r="A649" i="38"/>
  <c r="I648" i="38" a="1"/>
  <c r="I648" i="38" s="1"/>
  <c r="W648" i="38" a="1"/>
  <c r="W648" i="38" s="1"/>
  <c r="T648" i="38" a="1"/>
  <c r="T648" i="38" s="1"/>
  <c r="K648" i="38" a="1"/>
  <c r="K648" i="38" s="1"/>
  <c r="J648" i="38" a="1"/>
  <c r="J648" i="38" s="1"/>
  <c r="P648" i="38" a="1"/>
  <c r="P648" i="38" s="1"/>
  <c r="S648" i="38" a="1"/>
  <c r="S648" i="38" s="1"/>
  <c r="U648" i="38" a="1"/>
  <c r="U648" i="38" s="1"/>
  <c r="Q648" i="38" a="1"/>
  <c r="Q648" i="38" s="1"/>
  <c r="X648" i="38" a="1"/>
  <c r="X648" i="38" s="1"/>
  <c r="M648" i="38" a="1"/>
  <c r="M648" i="38" s="1"/>
  <c r="N648" i="38" a="1"/>
  <c r="N648" i="38" s="1"/>
  <c r="O648" i="38" a="1"/>
  <c r="O648" i="38" s="1"/>
  <c r="V648" i="38" a="1"/>
  <c r="V648" i="38" s="1"/>
  <c r="L648" i="38" a="1"/>
  <c r="L648" i="38" s="1"/>
  <c r="R648" i="38" a="1"/>
  <c r="R648" i="38" s="1"/>
  <c r="H648" i="38" a="1"/>
  <c r="H648" i="38" s="1"/>
  <c r="A410" i="38" l="1"/>
  <c r="I409" i="38" a="1"/>
  <c r="I409" i="38" s="1"/>
  <c r="P409" i="38" a="1"/>
  <c r="P409" i="38" s="1"/>
  <c r="V409" i="38" a="1"/>
  <c r="V409" i="38" s="1"/>
  <c r="J409" i="38" a="1"/>
  <c r="J409" i="38" s="1"/>
  <c r="R409" i="38" a="1"/>
  <c r="R409" i="38" s="1"/>
  <c r="X409" i="38" a="1"/>
  <c r="X409" i="38" s="1"/>
  <c r="S409" i="38" a="1"/>
  <c r="S409" i="38" s="1"/>
  <c r="Q409" i="38" a="1"/>
  <c r="Q409" i="38" s="1"/>
  <c r="W409" i="38" a="1"/>
  <c r="W409" i="38" s="1"/>
  <c r="L409" i="38" a="1"/>
  <c r="L409" i="38" s="1"/>
  <c r="H409" i="38" a="1"/>
  <c r="H409" i="38" s="1"/>
  <c r="O409" i="38" a="1"/>
  <c r="O409" i="38" s="1"/>
  <c r="N409" i="38" a="1"/>
  <c r="N409" i="38" s="1"/>
  <c r="M409" i="38" a="1"/>
  <c r="M409" i="38" s="1"/>
  <c r="K409" i="38" a="1"/>
  <c r="K409" i="38" s="1"/>
  <c r="U409" i="38" a="1"/>
  <c r="U409" i="38" s="1"/>
  <c r="T409" i="38" a="1"/>
  <c r="T409" i="38" s="1"/>
  <c r="A442" i="38"/>
  <c r="I441" i="38" a="1"/>
  <c r="I441" i="38" s="1"/>
  <c r="J441" i="38" a="1"/>
  <c r="J441" i="38" s="1"/>
  <c r="X441" i="38" a="1"/>
  <c r="X441" i="38" s="1"/>
  <c r="V441" i="38" a="1"/>
  <c r="V441" i="38" s="1"/>
  <c r="P441" i="38" a="1"/>
  <c r="P441" i="38" s="1"/>
  <c r="Q441" i="38" a="1"/>
  <c r="Q441" i="38" s="1"/>
  <c r="M441" i="38" a="1"/>
  <c r="M441" i="38" s="1"/>
  <c r="T441" i="38" a="1"/>
  <c r="T441" i="38" s="1"/>
  <c r="U441" i="38" a="1"/>
  <c r="U441" i="38" s="1"/>
  <c r="H441" i="38" a="1"/>
  <c r="H441" i="38" s="1"/>
  <c r="N441" i="38" a="1"/>
  <c r="N441" i="38" s="1"/>
  <c r="W441" i="38" a="1"/>
  <c r="W441" i="38" s="1"/>
  <c r="S441" i="38" a="1"/>
  <c r="S441" i="38" s="1"/>
  <c r="R441" i="38" a="1"/>
  <c r="R441" i="38" s="1"/>
  <c r="K441" i="38" a="1"/>
  <c r="K441" i="38" s="1"/>
  <c r="L441" i="38" a="1"/>
  <c r="L441" i="38" s="1"/>
  <c r="O441" i="38" a="1"/>
  <c r="O441" i="38" s="1"/>
  <c r="A342" i="38"/>
  <c r="I341" i="38" a="1"/>
  <c r="I341" i="38" s="1"/>
  <c r="J341" i="38" a="1"/>
  <c r="J341" i="38" s="1"/>
  <c r="X341" i="38" a="1"/>
  <c r="X341" i="38" s="1"/>
  <c r="O341" i="38" a="1"/>
  <c r="O341" i="38" s="1"/>
  <c r="N341" i="38" a="1"/>
  <c r="N341" i="38" s="1"/>
  <c r="L341" i="38" a="1"/>
  <c r="L341" i="38" s="1"/>
  <c r="W341" i="38" a="1"/>
  <c r="W341" i="38" s="1"/>
  <c r="P341" i="38" a="1"/>
  <c r="P341" i="38" s="1"/>
  <c r="K341" i="38" a="1"/>
  <c r="K341" i="38" s="1"/>
  <c r="H341" i="38" a="1"/>
  <c r="H341" i="38" s="1"/>
  <c r="M341" i="38" a="1"/>
  <c r="M341" i="38" s="1"/>
  <c r="Q341" i="38" a="1"/>
  <c r="Q341" i="38" s="1"/>
  <c r="T341" i="38" a="1"/>
  <c r="T341" i="38" s="1"/>
  <c r="U341" i="38" a="1"/>
  <c r="U341" i="38" s="1"/>
  <c r="V341" i="38" a="1"/>
  <c r="V341" i="38" s="1"/>
  <c r="R341" i="38" a="1"/>
  <c r="R341" i="38" s="1"/>
  <c r="S341" i="38" a="1"/>
  <c r="S341" i="38" s="1"/>
  <c r="A650" i="38"/>
  <c r="I649" i="38" a="1"/>
  <c r="I649" i="38" s="1"/>
  <c r="L649" i="38" a="1"/>
  <c r="L649" i="38" s="1"/>
  <c r="N649" i="38" a="1"/>
  <c r="N649" i="38" s="1"/>
  <c r="K649" i="38" a="1"/>
  <c r="K649" i="38" s="1"/>
  <c r="R649" i="38" a="1"/>
  <c r="R649" i="38" s="1"/>
  <c r="J649" i="38" a="1"/>
  <c r="J649" i="38" s="1"/>
  <c r="X649" i="38" a="1"/>
  <c r="X649" i="38" s="1"/>
  <c r="S649" i="38" a="1"/>
  <c r="S649" i="38" s="1"/>
  <c r="M649" i="38" a="1"/>
  <c r="M649" i="38" s="1"/>
  <c r="T649" i="38" a="1"/>
  <c r="T649" i="38" s="1"/>
  <c r="O649" i="38" a="1"/>
  <c r="O649" i="38" s="1"/>
  <c r="U649" i="38" a="1"/>
  <c r="U649" i="38" s="1"/>
  <c r="W649" i="38" a="1"/>
  <c r="W649" i="38" s="1"/>
  <c r="P649" i="38" a="1"/>
  <c r="P649" i="38" s="1"/>
  <c r="Q649" i="38" a="1"/>
  <c r="Q649" i="38" s="1"/>
  <c r="V649" i="38" a="1"/>
  <c r="V649" i="38" s="1"/>
  <c r="H649" i="38" a="1"/>
  <c r="H649" i="38" s="1"/>
  <c r="A443" i="38" l="1"/>
  <c r="I442" i="38" a="1"/>
  <c r="I442" i="38" s="1"/>
  <c r="H442" i="38" a="1"/>
  <c r="H442" i="38" s="1"/>
  <c r="L442" i="38" a="1"/>
  <c r="L442" i="38" s="1"/>
  <c r="V442" i="38" a="1"/>
  <c r="V442" i="38" s="1"/>
  <c r="N442" i="38" a="1"/>
  <c r="N442" i="38" s="1"/>
  <c r="K442" i="38" a="1"/>
  <c r="K442" i="38" s="1"/>
  <c r="T442" i="38" a="1"/>
  <c r="T442" i="38" s="1"/>
  <c r="X442" i="38" a="1"/>
  <c r="X442" i="38" s="1"/>
  <c r="O442" i="38" a="1"/>
  <c r="O442" i="38" s="1"/>
  <c r="Q442" i="38" a="1"/>
  <c r="Q442" i="38" s="1"/>
  <c r="S442" i="38" a="1"/>
  <c r="S442" i="38" s="1"/>
  <c r="M442" i="38" a="1"/>
  <c r="M442" i="38" s="1"/>
  <c r="J442" i="38" a="1"/>
  <c r="J442" i="38" s="1"/>
  <c r="W442" i="38" a="1"/>
  <c r="W442" i="38" s="1"/>
  <c r="R442" i="38" a="1"/>
  <c r="R442" i="38" s="1"/>
  <c r="P442" i="38" a="1"/>
  <c r="P442" i="38" s="1"/>
  <c r="U442" i="38" a="1"/>
  <c r="U442" i="38" s="1"/>
  <c r="A651" i="38"/>
  <c r="I650" i="38" a="1"/>
  <c r="I650" i="38" s="1"/>
  <c r="U650" i="38" a="1"/>
  <c r="U650" i="38" s="1"/>
  <c r="O650" i="38" a="1"/>
  <c r="O650" i="38" s="1"/>
  <c r="T650" i="38" a="1"/>
  <c r="T650" i="38" s="1"/>
  <c r="P650" i="38" a="1"/>
  <c r="P650" i="38" s="1"/>
  <c r="N650" i="38" a="1"/>
  <c r="N650" i="38" s="1"/>
  <c r="K650" i="38" a="1"/>
  <c r="K650" i="38" s="1"/>
  <c r="M650" i="38" a="1"/>
  <c r="M650" i="38" s="1"/>
  <c r="R650" i="38" a="1"/>
  <c r="R650" i="38" s="1"/>
  <c r="L650" i="38" a="1"/>
  <c r="L650" i="38" s="1"/>
  <c r="W650" i="38" a="1"/>
  <c r="W650" i="38" s="1"/>
  <c r="Q650" i="38" a="1"/>
  <c r="Q650" i="38" s="1"/>
  <c r="H650" i="38" a="1"/>
  <c r="H650" i="38" s="1"/>
  <c r="X650" i="38" a="1"/>
  <c r="X650" i="38" s="1"/>
  <c r="S650" i="38" a="1"/>
  <c r="S650" i="38" s="1"/>
  <c r="J650" i="38" a="1"/>
  <c r="J650" i="38" s="1"/>
  <c r="V650" i="38" a="1"/>
  <c r="V650" i="38" s="1"/>
  <c r="A411" i="38"/>
  <c r="I410" i="38" a="1"/>
  <c r="I410" i="38" s="1"/>
  <c r="T410" i="38" a="1"/>
  <c r="T410" i="38" s="1"/>
  <c r="J410" i="38" a="1"/>
  <c r="J410" i="38" s="1"/>
  <c r="M410" i="38" a="1"/>
  <c r="M410" i="38" s="1"/>
  <c r="P410" i="38" a="1"/>
  <c r="P410" i="38" s="1"/>
  <c r="Q410" i="38" a="1"/>
  <c r="Q410" i="38" s="1"/>
  <c r="L410" i="38" a="1"/>
  <c r="L410" i="38" s="1"/>
  <c r="N410" i="38" a="1"/>
  <c r="N410" i="38" s="1"/>
  <c r="X410" i="38" a="1"/>
  <c r="X410" i="38" s="1"/>
  <c r="W410" i="38" a="1"/>
  <c r="W410" i="38" s="1"/>
  <c r="V410" i="38" a="1"/>
  <c r="V410" i="38" s="1"/>
  <c r="O410" i="38" a="1"/>
  <c r="O410" i="38" s="1"/>
  <c r="R410" i="38" a="1"/>
  <c r="R410" i="38" s="1"/>
  <c r="S410" i="38" a="1"/>
  <c r="S410" i="38" s="1"/>
  <c r="U410" i="38" a="1"/>
  <c r="U410" i="38" s="1"/>
  <c r="K410" i="38" a="1"/>
  <c r="K410" i="38" s="1"/>
  <c r="H410" i="38" a="1"/>
  <c r="H410" i="38" s="1"/>
  <c r="A343" i="38"/>
  <c r="I342" i="38" a="1"/>
  <c r="I342" i="38" s="1"/>
  <c r="Q342" i="38" a="1"/>
  <c r="Q342" i="38" s="1"/>
  <c r="O342" i="38" a="1"/>
  <c r="O342" i="38" s="1"/>
  <c r="U342" i="38" a="1"/>
  <c r="U342" i="38" s="1"/>
  <c r="S342" i="38" a="1"/>
  <c r="S342" i="38" s="1"/>
  <c r="T342" i="38" a="1"/>
  <c r="T342" i="38" s="1"/>
  <c r="V342" i="38" a="1"/>
  <c r="V342" i="38" s="1"/>
  <c r="H342" i="38" a="1"/>
  <c r="H342" i="38" s="1"/>
  <c r="L342" i="38" a="1"/>
  <c r="L342" i="38" s="1"/>
  <c r="N342" i="38" a="1"/>
  <c r="N342" i="38" s="1"/>
  <c r="P342" i="38" a="1"/>
  <c r="P342" i="38" s="1"/>
  <c r="W342" i="38" a="1"/>
  <c r="W342" i="38" s="1"/>
  <c r="R342" i="38" a="1"/>
  <c r="R342" i="38" s="1"/>
  <c r="J342" i="38" a="1"/>
  <c r="J342" i="38" s="1"/>
  <c r="K342" i="38" a="1"/>
  <c r="K342" i="38" s="1"/>
  <c r="M342" i="38" a="1"/>
  <c r="M342" i="38" s="1"/>
  <c r="X342" i="38" a="1"/>
  <c r="X342" i="38" s="1"/>
  <c r="A344" i="38" l="1"/>
  <c r="I343" i="38" a="1"/>
  <c r="I343" i="38" s="1"/>
  <c r="X343" i="38" a="1"/>
  <c r="X343" i="38" s="1"/>
  <c r="W343" i="38" a="1"/>
  <c r="W343" i="38" s="1"/>
  <c r="J343" i="38" a="1"/>
  <c r="J343" i="38" s="1"/>
  <c r="K343" i="38" a="1"/>
  <c r="K343" i="38" s="1"/>
  <c r="V343" i="38" a="1"/>
  <c r="V343" i="38" s="1"/>
  <c r="S343" i="38" a="1"/>
  <c r="S343" i="38" s="1"/>
  <c r="Q343" i="38" a="1"/>
  <c r="Q343" i="38" s="1"/>
  <c r="M343" i="38" a="1"/>
  <c r="M343" i="38" s="1"/>
  <c r="R343" i="38" a="1"/>
  <c r="R343" i="38" s="1"/>
  <c r="O343" i="38" a="1"/>
  <c r="O343" i="38" s="1"/>
  <c r="H343" i="38" a="1"/>
  <c r="H343" i="38" s="1"/>
  <c r="U343" i="38" a="1"/>
  <c r="U343" i="38" s="1"/>
  <c r="N343" i="38" a="1"/>
  <c r="N343" i="38" s="1"/>
  <c r="L343" i="38" a="1"/>
  <c r="L343" i="38" s="1"/>
  <c r="P343" i="38" a="1"/>
  <c r="P343" i="38" s="1"/>
  <c r="T343" i="38" a="1"/>
  <c r="T343" i="38" s="1"/>
  <c r="A652" i="38"/>
  <c r="I651" i="38" a="1"/>
  <c r="I651" i="38" s="1"/>
  <c r="O651" i="38" a="1"/>
  <c r="O651" i="38" s="1"/>
  <c r="R651" i="38" a="1"/>
  <c r="R651" i="38" s="1"/>
  <c r="P651" i="38" a="1"/>
  <c r="P651" i="38" s="1"/>
  <c r="T651" i="38" a="1"/>
  <c r="T651" i="38" s="1"/>
  <c r="L651" i="38" a="1"/>
  <c r="L651" i="38" s="1"/>
  <c r="X651" i="38" a="1"/>
  <c r="X651" i="38" s="1"/>
  <c r="S651" i="38" a="1"/>
  <c r="S651" i="38" s="1"/>
  <c r="H651" i="38" a="1"/>
  <c r="H651" i="38" s="1"/>
  <c r="K651" i="38" a="1"/>
  <c r="K651" i="38" s="1"/>
  <c r="M651" i="38" a="1"/>
  <c r="M651" i="38" s="1"/>
  <c r="N651" i="38" a="1"/>
  <c r="N651" i="38" s="1"/>
  <c r="J651" i="38" a="1"/>
  <c r="J651" i="38" s="1"/>
  <c r="Q651" i="38" a="1"/>
  <c r="Q651" i="38" s="1"/>
  <c r="U651" i="38" a="1"/>
  <c r="U651" i="38" s="1"/>
  <c r="V651" i="38" a="1"/>
  <c r="V651" i="38" s="1"/>
  <c r="W651" i="38" a="1"/>
  <c r="W651" i="38" s="1"/>
  <c r="A444" i="38"/>
  <c r="I443" i="38" a="1"/>
  <c r="I443" i="38" s="1"/>
  <c r="L443" i="38" a="1"/>
  <c r="L443" i="38" s="1"/>
  <c r="V443" i="38" a="1"/>
  <c r="V443" i="38" s="1"/>
  <c r="J443" i="38" a="1"/>
  <c r="J443" i="38" s="1"/>
  <c r="O443" i="38" a="1"/>
  <c r="O443" i="38" s="1"/>
  <c r="U443" i="38" a="1"/>
  <c r="U443" i="38" s="1"/>
  <c r="T443" i="38" a="1"/>
  <c r="T443" i="38" s="1"/>
  <c r="H443" i="38" a="1"/>
  <c r="H443" i="38" s="1"/>
  <c r="X443" i="38" a="1"/>
  <c r="X443" i="38" s="1"/>
  <c r="P443" i="38" a="1"/>
  <c r="P443" i="38" s="1"/>
  <c r="W443" i="38" a="1"/>
  <c r="W443" i="38" s="1"/>
  <c r="K443" i="38" a="1"/>
  <c r="K443" i="38" s="1"/>
  <c r="R443" i="38" a="1"/>
  <c r="R443" i="38" s="1"/>
  <c r="Q443" i="38" a="1"/>
  <c r="Q443" i="38" s="1"/>
  <c r="M443" i="38" a="1"/>
  <c r="M443" i="38" s="1"/>
  <c r="N443" i="38" a="1"/>
  <c r="N443" i="38" s="1"/>
  <c r="S443" i="38" a="1"/>
  <c r="S443" i="38" s="1"/>
  <c r="A412" i="38"/>
  <c r="I411" i="38" a="1"/>
  <c r="I411" i="38" s="1"/>
  <c r="X411" i="38" a="1"/>
  <c r="X411" i="38" s="1"/>
  <c r="W411" i="38" a="1"/>
  <c r="W411" i="38" s="1"/>
  <c r="O411" i="38" a="1"/>
  <c r="O411" i="38" s="1"/>
  <c r="N411" i="38" a="1"/>
  <c r="N411" i="38" s="1"/>
  <c r="U411" i="38" a="1"/>
  <c r="U411" i="38" s="1"/>
  <c r="K411" i="38" a="1"/>
  <c r="K411" i="38" s="1"/>
  <c r="R411" i="38" a="1"/>
  <c r="R411" i="38" s="1"/>
  <c r="H411" i="38" a="1"/>
  <c r="H411" i="38" s="1"/>
  <c r="T411" i="38" a="1"/>
  <c r="T411" i="38" s="1"/>
  <c r="Q411" i="38" a="1"/>
  <c r="Q411" i="38" s="1"/>
  <c r="P411" i="38" a="1"/>
  <c r="P411" i="38" s="1"/>
  <c r="J411" i="38" a="1"/>
  <c r="J411" i="38" s="1"/>
  <c r="V411" i="38" a="1"/>
  <c r="V411" i="38" s="1"/>
  <c r="L411" i="38" a="1"/>
  <c r="L411" i="38" s="1"/>
  <c r="M411" i="38" a="1"/>
  <c r="M411" i="38" s="1"/>
  <c r="S411" i="38" a="1"/>
  <c r="S411" i="38" s="1"/>
  <c r="I444" i="38" l="1" a="1"/>
  <c r="I444" i="38" s="1"/>
  <c r="A445" i="38"/>
  <c r="Q444" i="38" a="1"/>
  <c r="Q444" i="38" s="1"/>
  <c r="T444" i="38" a="1"/>
  <c r="T444" i="38" s="1"/>
  <c r="P444" i="38" a="1"/>
  <c r="P444" i="38" s="1"/>
  <c r="W444" i="38" a="1"/>
  <c r="W444" i="38" s="1"/>
  <c r="U444" i="38" a="1"/>
  <c r="U444" i="38" s="1"/>
  <c r="K444" i="38" a="1"/>
  <c r="K444" i="38" s="1"/>
  <c r="O444" i="38" a="1"/>
  <c r="O444" i="38" s="1"/>
  <c r="R444" i="38" a="1"/>
  <c r="R444" i="38" s="1"/>
  <c r="L444" i="38" a="1"/>
  <c r="L444" i="38" s="1"/>
  <c r="N444" i="38" a="1"/>
  <c r="N444" i="38" s="1"/>
  <c r="M444" i="38" a="1"/>
  <c r="M444" i="38" s="1"/>
  <c r="X444" i="38" a="1"/>
  <c r="X444" i="38" s="1"/>
  <c r="S444" i="38" a="1"/>
  <c r="S444" i="38" s="1"/>
  <c r="H444" i="38" a="1"/>
  <c r="H444" i="38" s="1"/>
  <c r="J444" i="38" a="1"/>
  <c r="J444" i="38" s="1"/>
  <c r="V444" i="38" a="1"/>
  <c r="V444" i="38" s="1"/>
  <c r="A653" i="38"/>
  <c r="I652" i="38" a="1"/>
  <c r="I652" i="38" s="1"/>
  <c r="M652" i="38" a="1"/>
  <c r="M652" i="38" s="1"/>
  <c r="W652" i="38" a="1"/>
  <c r="W652" i="38" s="1"/>
  <c r="V652" i="38" a="1"/>
  <c r="V652" i="38" s="1"/>
  <c r="J652" i="38" a="1"/>
  <c r="J652" i="38" s="1"/>
  <c r="K652" i="38" a="1"/>
  <c r="K652" i="38" s="1"/>
  <c r="X652" i="38" a="1"/>
  <c r="X652" i="38" s="1"/>
  <c r="P652" i="38" a="1"/>
  <c r="P652" i="38" s="1"/>
  <c r="Q652" i="38" a="1"/>
  <c r="Q652" i="38" s="1"/>
  <c r="N652" i="38" a="1"/>
  <c r="N652" i="38" s="1"/>
  <c r="H652" i="38" a="1"/>
  <c r="H652" i="38" s="1"/>
  <c r="L652" i="38" a="1"/>
  <c r="L652" i="38" s="1"/>
  <c r="U652" i="38" a="1"/>
  <c r="U652" i="38" s="1"/>
  <c r="S652" i="38" a="1"/>
  <c r="S652" i="38" s="1"/>
  <c r="T652" i="38" a="1"/>
  <c r="T652" i="38" s="1"/>
  <c r="R652" i="38" a="1"/>
  <c r="R652" i="38" s="1"/>
  <c r="O652" i="38" a="1"/>
  <c r="O652" i="38" s="1"/>
  <c r="A345" i="38"/>
  <c r="I344" i="38" a="1"/>
  <c r="I344" i="38" s="1"/>
  <c r="N344" i="38" a="1"/>
  <c r="N344" i="38" s="1"/>
  <c r="R344" i="38" a="1"/>
  <c r="R344" i="38" s="1"/>
  <c r="M344" i="38" a="1"/>
  <c r="M344" i="38" s="1"/>
  <c r="X344" i="38" a="1"/>
  <c r="X344" i="38" s="1"/>
  <c r="H344" i="38" a="1"/>
  <c r="H344" i="38" s="1"/>
  <c r="T344" i="38" a="1"/>
  <c r="T344" i="38" s="1"/>
  <c r="L344" i="38" a="1"/>
  <c r="L344" i="38" s="1"/>
  <c r="V344" i="38" a="1"/>
  <c r="V344" i="38" s="1"/>
  <c r="O344" i="38" a="1"/>
  <c r="O344" i="38" s="1"/>
  <c r="P344" i="38" a="1"/>
  <c r="P344" i="38" s="1"/>
  <c r="U344" i="38" a="1"/>
  <c r="U344" i="38" s="1"/>
  <c r="Q344" i="38" a="1"/>
  <c r="Q344" i="38" s="1"/>
  <c r="S344" i="38" a="1"/>
  <c r="S344" i="38" s="1"/>
  <c r="J344" i="38" a="1"/>
  <c r="J344" i="38" s="1"/>
  <c r="K344" i="38" a="1"/>
  <c r="K344" i="38" s="1"/>
  <c r="W344" i="38" a="1"/>
  <c r="W344" i="38" s="1"/>
  <c r="A413" i="38"/>
  <c r="I412" i="38" a="1"/>
  <c r="I412" i="38" s="1"/>
  <c r="R412" i="38" a="1"/>
  <c r="R412" i="38" s="1"/>
  <c r="T412" i="38" a="1"/>
  <c r="T412" i="38" s="1"/>
  <c r="J412" i="38" a="1"/>
  <c r="J412" i="38" s="1"/>
  <c r="M412" i="38" a="1"/>
  <c r="M412" i="38" s="1"/>
  <c r="K412" i="38" a="1"/>
  <c r="K412" i="38" s="1"/>
  <c r="W412" i="38" a="1"/>
  <c r="W412" i="38" s="1"/>
  <c r="H412" i="38" a="1"/>
  <c r="H412" i="38" s="1"/>
  <c r="S412" i="38" a="1"/>
  <c r="S412" i="38" s="1"/>
  <c r="O412" i="38" a="1"/>
  <c r="O412" i="38" s="1"/>
  <c r="U412" i="38" a="1"/>
  <c r="U412" i="38" s="1"/>
  <c r="N412" i="38" a="1"/>
  <c r="N412" i="38" s="1"/>
  <c r="L412" i="38" a="1"/>
  <c r="L412" i="38" s="1"/>
  <c r="Q412" i="38" a="1"/>
  <c r="Q412" i="38" s="1"/>
  <c r="P412" i="38" a="1"/>
  <c r="P412" i="38" s="1"/>
  <c r="V412" i="38" a="1"/>
  <c r="V412" i="38" s="1"/>
  <c r="X412" i="38" a="1"/>
  <c r="X412" i="38" s="1"/>
  <c r="I413" i="38" l="1" a="1"/>
  <c r="I413" i="38" s="1"/>
  <c r="H413" i="38" a="1"/>
  <c r="H413" i="38" s="1"/>
  <c r="S413" i="38" a="1"/>
  <c r="S413" i="38" s="1"/>
  <c r="T413" i="38" a="1"/>
  <c r="T413" i="38" s="1"/>
  <c r="X413" i="38" a="1"/>
  <c r="X413" i="38" s="1"/>
  <c r="K413" i="38" a="1"/>
  <c r="K413" i="38" s="1"/>
  <c r="M413" i="38" a="1"/>
  <c r="M413" i="38" s="1"/>
  <c r="V413" i="38" a="1"/>
  <c r="V413" i="38" s="1"/>
  <c r="N413" i="38" a="1"/>
  <c r="N413" i="38" s="1"/>
  <c r="O413" i="38" a="1"/>
  <c r="O413" i="38" s="1"/>
  <c r="J413" i="38" a="1"/>
  <c r="J413" i="38" s="1"/>
  <c r="R413" i="38" a="1"/>
  <c r="R413" i="38" s="1"/>
  <c r="Q413" i="38" a="1"/>
  <c r="Q413" i="38" s="1"/>
  <c r="L413" i="38" a="1"/>
  <c r="L413" i="38" s="1"/>
  <c r="P413" i="38" a="1"/>
  <c r="P413" i="38" s="1"/>
  <c r="U413" i="38" a="1"/>
  <c r="U413" i="38" s="1"/>
  <c r="W413" i="38" a="1"/>
  <c r="W413" i="38" s="1"/>
  <c r="I345" i="38" a="1"/>
  <c r="I345" i="38" s="1"/>
  <c r="O345" i="38" a="1"/>
  <c r="O345" i="38" s="1"/>
  <c r="W345" i="38" a="1"/>
  <c r="W345" i="38" s="1"/>
  <c r="Q345" i="38" a="1"/>
  <c r="Q345" i="38" s="1"/>
  <c r="N345" i="38" a="1"/>
  <c r="N345" i="38" s="1"/>
  <c r="M345" i="38" a="1"/>
  <c r="M345" i="38" s="1"/>
  <c r="U345" i="38" a="1"/>
  <c r="U345" i="38" s="1"/>
  <c r="T345" i="38" a="1"/>
  <c r="T345" i="38" s="1"/>
  <c r="R345" i="38" a="1"/>
  <c r="R345" i="38" s="1"/>
  <c r="X345" i="38" a="1"/>
  <c r="X345" i="38" s="1"/>
  <c r="P345" i="38" a="1"/>
  <c r="P345" i="38" s="1"/>
  <c r="J345" i="38" a="1"/>
  <c r="J345" i="38" s="1"/>
  <c r="V345" i="38" a="1"/>
  <c r="V345" i="38" s="1"/>
  <c r="S345" i="38" a="1"/>
  <c r="S345" i="38" s="1"/>
  <c r="L345" i="38" a="1"/>
  <c r="L345" i="38" s="1"/>
  <c r="K345" i="38" a="1"/>
  <c r="K345" i="38" s="1"/>
  <c r="H345" i="38" a="1"/>
  <c r="H345" i="38" s="1"/>
  <c r="I653" i="38" a="1"/>
  <c r="I653" i="38" s="1"/>
  <c r="W653" i="38" a="1"/>
  <c r="W653" i="38" s="1"/>
  <c r="V653" i="38" a="1"/>
  <c r="V653" i="38" s="1"/>
  <c r="U653" i="38" a="1"/>
  <c r="U653" i="38" s="1"/>
  <c r="T653" i="38" a="1"/>
  <c r="T653" i="38" s="1"/>
  <c r="L653" i="38" a="1"/>
  <c r="L653" i="38" s="1"/>
  <c r="O653" i="38" a="1"/>
  <c r="O653" i="38" s="1"/>
  <c r="H653" i="38" a="1"/>
  <c r="H653" i="38" s="1"/>
  <c r="J653" i="38" a="1"/>
  <c r="J653" i="38" s="1"/>
  <c r="R653" i="38" a="1"/>
  <c r="R653" i="38" s="1"/>
  <c r="S653" i="38" a="1"/>
  <c r="S653" i="38" s="1"/>
  <c r="K653" i="38" a="1"/>
  <c r="K653" i="38" s="1"/>
  <c r="N653" i="38" a="1"/>
  <c r="N653" i="38" s="1"/>
  <c r="Q653" i="38" a="1"/>
  <c r="Q653" i="38" s="1"/>
  <c r="X653" i="38" a="1"/>
  <c r="X653" i="38" s="1"/>
  <c r="M653" i="38" a="1"/>
  <c r="M653" i="38" s="1"/>
  <c r="P653" i="38" a="1"/>
  <c r="P653" i="38" s="1"/>
  <c r="I445" i="38" a="1"/>
  <c r="I445" i="38" s="1"/>
  <c r="M445" i="38" a="1"/>
  <c r="M445" i="38" s="1"/>
  <c r="R445" i="38" a="1"/>
  <c r="R445" i="38" s="1"/>
  <c r="K445" i="38" a="1"/>
  <c r="K445" i="38" s="1"/>
  <c r="X445" i="38" a="1"/>
  <c r="X445" i="38" s="1"/>
  <c r="W445" i="38" a="1"/>
  <c r="W445" i="38" s="1"/>
  <c r="L445" i="38" a="1"/>
  <c r="L445" i="38" s="1"/>
  <c r="O445" i="38" a="1"/>
  <c r="O445" i="38" s="1"/>
  <c r="Q445" i="38" a="1"/>
  <c r="Q445" i="38" s="1"/>
  <c r="V445" i="38" a="1"/>
  <c r="V445" i="38" s="1"/>
  <c r="T445" i="38" a="1"/>
  <c r="T445" i="38" s="1"/>
  <c r="J445" i="38" a="1"/>
  <c r="J445" i="38" s="1"/>
  <c r="N445" i="38" a="1"/>
  <c r="N445" i="38" s="1"/>
  <c r="P445" i="38" a="1"/>
  <c r="P445" i="38" s="1"/>
  <c r="S445" i="38" a="1"/>
  <c r="S445" i="38" s="1"/>
  <c r="H445" i="38" a="1"/>
  <c r="H445" i="38" s="1"/>
  <c r="U445" i="38" a="1"/>
  <c r="U445" i="3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Steffen Rumpf</author>
    <author>strommarkt</author>
  </authors>
  <commentList>
    <comment ref="AC105" authorId="0" shapeId="0" xr:uid="{00000000-0006-0000-0100-000001000000}">
      <text>
        <r>
          <rPr>
            <b/>
            <sz val="9"/>
            <color indexed="81"/>
            <rFont val="Segoe UI"/>
            <family val="2"/>
          </rPr>
          <t>Steffen Rumpf:
Gemäß NECP aus Auktion in Q1 2023</t>
        </r>
      </text>
    </comment>
    <comment ref="AE105" authorId="0" shapeId="0" xr:uid="{00000000-0006-0000-0100-000002000000}">
      <text>
        <r>
          <rPr>
            <b/>
            <sz val="9"/>
            <color indexed="81"/>
            <rFont val="Segoe UI"/>
            <family val="2"/>
          </rPr>
          <t>Steffen Rumpf:</t>
        </r>
        <r>
          <rPr>
            <sz val="9"/>
            <color indexed="81"/>
            <rFont val="Segoe UI"/>
            <family val="2"/>
          </rPr>
          <t xml:space="preserve">
NECP: Kap. Aus Auktion 2025 (Zielmenge aufgeteilt auf Auktion 2025 und 2027)</t>
        </r>
      </text>
    </comment>
    <comment ref="AG105" authorId="0" shapeId="0" xr:uid="{00000000-0006-0000-0100-000003000000}">
      <text>
        <r>
          <rPr>
            <b/>
            <sz val="9"/>
            <color indexed="81"/>
            <rFont val="Segoe UI"/>
            <family val="2"/>
          </rPr>
          <t>Steffen Rumpf:</t>
        </r>
        <r>
          <rPr>
            <sz val="9"/>
            <color indexed="81"/>
            <rFont val="Segoe UI"/>
            <family val="2"/>
          </rPr>
          <t xml:space="preserve">
NECP: Kap. Aus Auktion 2025 (Zielmenge aufgeteilt auf Auktion 2025 und 2027)</t>
        </r>
      </text>
    </comment>
    <comment ref="V106" authorId="0" shapeId="0" xr:uid="{00000000-0006-0000-0100-000004000000}">
      <text>
        <r>
          <rPr>
            <b/>
            <sz val="9"/>
            <color indexed="81"/>
            <rFont val="Segoe UI"/>
            <family val="2"/>
          </rPr>
          <t>Steffen Rumpf:</t>
        </r>
        <r>
          <rPr>
            <sz val="9"/>
            <color indexed="81"/>
            <rFont val="Segoe UI"/>
            <family val="2"/>
          </rPr>
          <t xml:space="preserve">
RENTEL offshore wind project
</t>
        </r>
      </text>
    </comment>
    <comment ref="W106" authorId="0" shapeId="0" xr:uid="{00000000-0006-0000-0100-000005000000}">
      <text>
        <r>
          <rPr>
            <b/>
            <sz val="9"/>
            <color indexed="81"/>
            <rFont val="Segoe UI"/>
            <family val="2"/>
          </rPr>
          <t>Steffen Rumpf:</t>
        </r>
        <r>
          <rPr>
            <sz val="9"/>
            <color indexed="81"/>
            <rFont val="Segoe UI"/>
            <family val="2"/>
          </rPr>
          <t xml:space="preserve">
NORTHER windpark (370 MW) (95 MW wurden von ENGIE Merchant gekauft)</t>
        </r>
      </text>
    </comment>
    <comment ref="W531" authorId="0" shapeId="0" xr:uid="{00000000-0006-0000-0100-000006000000}">
      <text>
        <r>
          <rPr>
            <b/>
            <sz val="9"/>
            <color indexed="81"/>
            <rFont val="Segoe UI"/>
            <family val="2"/>
          </rPr>
          <t>Steffen Rumpf:</t>
        </r>
        <r>
          <rPr>
            <sz val="9"/>
            <color indexed="81"/>
            <rFont val="Segoe UI"/>
            <family val="2"/>
          </rPr>
          <t xml:space="preserve">
HornsREV3 (online seit August 2019): 400 MW</t>
        </r>
      </text>
    </comment>
    <comment ref="Y531" authorId="0" shapeId="0" xr:uid="{00000000-0006-0000-0100-000007000000}">
      <text>
        <r>
          <rPr>
            <b/>
            <sz val="9"/>
            <color indexed="81"/>
            <rFont val="Segoe UI"/>
            <family val="2"/>
          </rPr>
          <t>Steffen Rumpf:</t>
        </r>
        <r>
          <rPr>
            <sz val="9"/>
            <color indexed="81"/>
            <rFont val="Segoe UI"/>
            <family val="2"/>
          </rPr>
          <t xml:space="preserve">
Kriegers Flak (2021)</t>
        </r>
      </text>
    </comment>
    <comment ref="AA531" authorId="0" shapeId="0" xr:uid="{00000000-0006-0000-0100-000008000000}">
      <text>
        <r>
          <rPr>
            <b/>
            <sz val="9"/>
            <color indexed="81"/>
            <rFont val="Segoe UI"/>
            <family val="2"/>
          </rPr>
          <t>Steffen Rumpf:</t>
        </r>
        <r>
          <rPr>
            <sz val="9"/>
            <color indexed="81"/>
            <rFont val="Segoe UI"/>
            <family val="2"/>
          </rPr>
          <t xml:space="preserve">
Near-shore offshore</t>
        </r>
      </text>
    </comment>
    <comment ref="Y780" authorId="0" shapeId="0" xr:uid="{00000000-0006-0000-0100-000009000000}">
      <text>
        <r>
          <rPr>
            <b/>
            <sz val="9"/>
            <color indexed="81"/>
            <rFont val="Segoe UI"/>
            <family val="2"/>
          </rPr>
          <t>Steffen Rumpf:</t>
        </r>
        <r>
          <rPr>
            <sz val="9"/>
            <color indexed="81"/>
            <rFont val="Segoe UI"/>
            <family val="2"/>
          </rPr>
          <t xml:space="preserve">
Gemäß PPE beginnt der Zubau 2019.
Hier zwei Jahr verschoben um Zubau zeitlich zu entsprechen
Ist in Ausbaupfad nicht mit drin, da die Tender aus 2019 beretis gehalten wurde. 
Geplante Ausschreibungsmenge nicht erreicht.</t>
        </r>
      </text>
    </comment>
    <comment ref="Z780" authorId="0" shapeId="0" xr:uid="{00000000-0006-0000-0100-00000A000000}">
      <text>
        <r>
          <rPr>
            <b/>
            <sz val="9"/>
            <color indexed="81"/>
            <rFont val="Segoe UI"/>
            <family val="2"/>
          </rPr>
          <t>Steffen Rumpf:</t>
        </r>
        <r>
          <rPr>
            <sz val="9"/>
            <color indexed="81"/>
            <rFont val="Segoe UI"/>
            <family val="2"/>
          </rPr>
          <t xml:space="preserve">
Ausschreibungen gemäß neuem Dekret beginnen erst in H2 2020</t>
        </r>
      </text>
    </comment>
    <comment ref="X781" authorId="0" shapeId="0" xr:uid="{00000000-0006-0000-0100-00000B000000}">
      <text>
        <r>
          <rPr>
            <b/>
            <sz val="9"/>
            <color indexed="81"/>
            <rFont val="Segoe UI"/>
            <family val="2"/>
          </rPr>
          <t xml:space="preserve">Steffen Rumpf:
Tender Feb 18: 500 MW
Tender Sep 18: 118 MW
</t>
        </r>
      </text>
    </comment>
    <comment ref="Y781" authorId="0" shapeId="0" xr:uid="{00000000-0006-0000-0100-00000C000000}">
      <text>
        <r>
          <rPr>
            <b/>
            <sz val="9"/>
            <color indexed="81"/>
            <rFont val="Segoe UI"/>
            <family val="2"/>
          </rPr>
          <t>Steffen Rumpf:</t>
        </r>
        <r>
          <rPr>
            <sz val="9"/>
            <color indexed="81"/>
            <rFont val="Segoe UI"/>
            <family val="2"/>
          </rPr>
          <t xml:space="preserve">
Tender Jun 19: 516 MW
Tender Oct 2019: 576 MW
</t>
        </r>
      </text>
    </comment>
    <comment ref="W783" authorId="0" shapeId="0" xr:uid="{00000000-0006-0000-0100-00000D000000}">
      <text>
        <r>
          <rPr>
            <b/>
            <sz val="9"/>
            <color indexed="81"/>
            <rFont val="Segoe UI"/>
            <family val="2"/>
          </rPr>
          <t>Steffen Rumpf:</t>
        </r>
        <r>
          <rPr>
            <sz val="9"/>
            <color indexed="81"/>
            <rFont val="Segoe UI"/>
            <family val="2"/>
          </rPr>
          <t xml:space="preserve">
erste Hälfte des Jahres (523 MW) gemäß Platts (https://pmc.platts.com/Article.aspx?nl=Power%20in%20Europe&amp;id=8749ce8e-dc91-47e5-95e0-4cf652ca7ad5)
Annahme: zweite Hälfte ähnlich stark</t>
        </r>
      </text>
    </comment>
    <comment ref="AF785" authorId="0" shapeId="0" xr:uid="{00000000-0006-0000-0100-00000E000000}">
      <text>
        <r>
          <rPr>
            <b/>
            <sz val="9"/>
            <color indexed="81"/>
            <rFont val="Segoe UI"/>
            <family val="2"/>
          </rPr>
          <t>Steffen Rumpf:</t>
        </r>
        <r>
          <rPr>
            <sz val="9"/>
            <color indexed="81"/>
            <rFont val="Segoe UI"/>
            <family val="2"/>
          </rPr>
          <t xml:space="preserve">
max Ziel liegt bei 6,2 GW (siehe PPE) (Option Haute)</t>
        </r>
      </text>
    </comment>
    <comment ref="W786" authorId="0" shapeId="0" xr:uid="{00000000-0006-0000-0100-00000F000000}">
      <text>
        <r>
          <rPr>
            <b/>
            <sz val="9"/>
            <color indexed="81"/>
            <rFont val="Segoe UI"/>
            <family val="2"/>
          </rPr>
          <t>Steffen Rumpf:</t>
        </r>
        <r>
          <rPr>
            <sz val="9"/>
            <color indexed="81"/>
            <rFont val="Segoe UI"/>
            <family val="2"/>
          </rPr>
          <t xml:space="preserve">
Dunkirk Offshore project (Auction June 2019)
Vergeben an Konsortium aus EDF Renouvelables, Innogy and Ennbridge (invitation to tender no. 3)
Alter Ausbaupfad: https://www.ecologique-solidaire.gouv.fr/sites/default/files/Tableau%201%20date%20attribution%20appel%20d%27offre_0.pdf</t>
        </r>
      </text>
    </comment>
    <comment ref="X786" authorId="0" shapeId="0" xr:uid="{00000000-0006-0000-0100-000010000000}">
      <text>
        <r>
          <rPr>
            <b/>
            <sz val="9"/>
            <color indexed="81"/>
            <rFont val="Segoe UI"/>
            <family val="2"/>
          </rPr>
          <t>Steffen Rumpf:</t>
        </r>
        <r>
          <rPr>
            <sz val="9"/>
            <color indexed="81"/>
            <rFont val="Segoe UI"/>
            <family val="2"/>
          </rPr>
          <t xml:space="preserve">
Tender in 2020 im English Channel (Manche Est Mer du Nord""
</t>
        </r>
      </text>
    </comment>
    <comment ref="Y786" authorId="0" shapeId="0" xr:uid="{00000000-0006-0000-0100-000011000000}">
      <text>
        <r>
          <rPr>
            <b/>
            <sz val="9"/>
            <color indexed="81"/>
            <rFont val="Segoe UI"/>
            <family val="2"/>
          </rPr>
          <t>Steffen Rumpf:</t>
        </r>
        <r>
          <rPr>
            <sz val="9"/>
            <color indexed="81"/>
            <rFont val="Segoe UI"/>
            <family val="2"/>
          </rPr>
          <t xml:space="preserve">
Tender in Brittany (250 MW) 
Floating wind
+
Eolien pose (1500-1000)</t>
        </r>
      </text>
    </comment>
    <comment ref="Z786" authorId="0" shapeId="0" xr:uid="{00000000-0006-0000-0100-000012000000}">
      <text>
        <r>
          <rPr>
            <b/>
            <sz val="9"/>
            <color indexed="81"/>
            <rFont val="Segoe UI"/>
            <family val="2"/>
          </rPr>
          <t>Steffen Rumpf:</t>
        </r>
        <r>
          <rPr>
            <sz val="9"/>
            <color indexed="81"/>
            <rFont val="Segoe UI"/>
            <family val="2"/>
          </rPr>
          <t xml:space="preserve">
Tender in Meditarianiean (2*250 MW)
Floating wind (aus Dekret PPE (April 2020)
+
500-1000 MW Eolien pose</t>
        </r>
      </text>
    </comment>
    <comment ref="AA786" authorId="0" shapeId="0" xr:uid="{00000000-0006-0000-0100-000013000000}">
      <text>
        <r>
          <rPr>
            <b/>
            <sz val="9"/>
            <color indexed="81"/>
            <rFont val="Segoe UI"/>
            <family val="2"/>
          </rPr>
          <t>Steffen Rumpf:</t>
        </r>
        <r>
          <rPr>
            <sz val="9"/>
            <color indexed="81"/>
            <rFont val="Segoe UI"/>
            <family val="2"/>
          </rPr>
          <t xml:space="preserve">
1000 MW Eolien pose (Seite 8 Dekret PPE aus April 2020)
https://www.ecologique-solidaire.gouv.fr/sites/default/files/Tableau%201%20date%20attribution%20appel%20d%27offre_0.pdf</t>
        </r>
      </text>
    </comment>
    <comment ref="AB786" authorId="0" shapeId="0" xr:uid="{00000000-0006-0000-0100-000014000000}">
      <text>
        <r>
          <rPr>
            <b/>
            <sz val="9"/>
            <color indexed="81"/>
            <rFont val="Segoe UI"/>
            <family val="2"/>
          </rPr>
          <t>Steffen Rumpf:</t>
        </r>
        <r>
          <rPr>
            <sz val="9"/>
            <color indexed="81"/>
            <rFont val="Segoe UI"/>
            <family val="2"/>
          </rPr>
          <t xml:space="preserve">
From 2025 to 2028, France plans to issue annual tenders for 1000MW of capacity, either fixed foundation or floating wind</t>
        </r>
      </text>
    </comment>
    <comment ref="AC786" authorId="0" shapeId="0" xr:uid="{00000000-0006-0000-0100-000015000000}">
      <text>
        <r>
          <rPr>
            <b/>
            <sz val="9"/>
            <color indexed="81"/>
            <rFont val="Segoe UI"/>
            <family val="2"/>
          </rPr>
          <t>Steffen Rumpf:</t>
        </r>
        <r>
          <rPr>
            <sz val="9"/>
            <color indexed="81"/>
            <rFont val="Segoe UI"/>
            <family val="2"/>
          </rPr>
          <t xml:space="preserve">
From 2025 to 2028, France plans to issue annual tenders for 1000MW of capacity, either fixed foundation or floating wind</t>
        </r>
      </text>
    </comment>
    <comment ref="AD786" authorId="0" shapeId="0" xr:uid="{00000000-0006-0000-0100-000016000000}">
      <text>
        <r>
          <rPr>
            <b/>
            <sz val="9"/>
            <color indexed="81"/>
            <rFont val="Segoe UI"/>
            <family val="2"/>
          </rPr>
          <t>Steffen Rumpf:</t>
        </r>
        <r>
          <rPr>
            <sz val="9"/>
            <color indexed="81"/>
            <rFont val="Segoe UI"/>
            <family val="2"/>
          </rPr>
          <t xml:space="preserve">
From 2025 to 2028, France plans to issue annual tenders for 1000MW of capacity, either fixed foundation or floating wind</t>
        </r>
      </text>
    </comment>
    <comment ref="AE786" authorId="0" shapeId="0" xr:uid="{00000000-0006-0000-0100-000017000000}">
      <text>
        <r>
          <rPr>
            <b/>
            <sz val="9"/>
            <color indexed="81"/>
            <rFont val="Segoe UI"/>
            <family val="2"/>
          </rPr>
          <t>Steffen Rumpf:</t>
        </r>
        <r>
          <rPr>
            <sz val="9"/>
            <color indexed="81"/>
            <rFont val="Segoe UI"/>
            <family val="2"/>
          </rPr>
          <t xml:space="preserve">
From 2025 to 2028, France plans to issue annual tenders for 1000MW of capacity, either fixed foundation or floating wind</t>
        </r>
      </text>
    </comment>
    <comment ref="AF786" authorId="0" shapeId="0" xr:uid="{00000000-0006-0000-0100-000018000000}">
      <text>
        <r>
          <rPr>
            <b/>
            <sz val="9"/>
            <color indexed="81"/>
            <rFont val="Segoe UI"/>
            <family val="2"/>
          </rPr>
          <t>Steffen Rumpf:</t>
        </r>
        <r>
          <rPr>
            <sz val="9"/>
            <color indexed="81"/>
            <rFont val="Segoe UI"/>
            <family val="2"/>
          </rPr>
          <t xml:space="preserve">
From 2025 to 2028, France plans to issue annual tenders for 1000MW of capacity, either fixed foundation or floating wind</t>
        </r>
      </text>
    </comment>
    <comment ref="Y788" authorId="0" shapeId="0" xr:uid="{00000000-0006-0000-0100-000019000000}">
      <text>
        <r>
          <rPr>
            <b/>
            <sz val="9"/>
            <color indexed="81"/>
            <rFont val="Segoe UI"/>
            <family val="2"/>
          </rPr>
          <t>Steffen Rumpf:</t>
        </r>
        <r>
          <rPr>
            <sz val="9"/>
            <color indexed="81"/>
            <rFont val="Segoe UI"/>
            <family val="2"/>
          </rPr>
          <t xml:space="preserve">
Off_1: Pilot Projekt: Provence Grand Large (3*8,4 MW) (https://www.provencegrandlarge.fr/)
Off_2: Dieppe-Le Tréport (https://dieppe-le-treport.eoliennes-mer.fr/le-projet/le-projet-en-bref/)</t>
        </r>
      </text>
    </comment>
    <comment ref="Z788" authorId="0" shapeId="0" xr:uid="{00000000-0006-0000-0100-00001A000000}">
      <text>
        <r>
          <rPr>
            <b/>
            <sz val="9"/>
            <color indexed="81"/>
            <rFont val="Segoe UI"/>
            <family val="2"/>
          </rPr>
          <t>Steffen Rumpf:</t>
        </r>
        <r>
          <rPr>
            <sz val="9"/>
            <color indexed="81"/>
            <rFont val="Segoe UI"/>
            <family val="2"/>
          </rPr>
          <t xml:space="preserve">
Off_1: Saint-Nazaire (http://parc-eolien-en-mer-de-saint-nazaire.fr/)
Off_2: Saint Brieuc (https://www.iberdrola.com/about-us/lines-business/flagship-projects/saint-brieuc-offshore-wind-farm)
</t>
        </r>
      </text>
    </comment>
    <comment ref="AA788" authorId="0" shapeId="0" xr:uid="{00000000-0006-0000-0100-00001B000000}">
      <text>
        <r>
          <rPr>
            <b/>
            <sz val="9"/>
            <color indexed="81"/>
            <rFont val="Segoe UI"/>
            <family val="2"/>
          </rPr>
          <t>Steffen Rumpf:</t>
        </r>
        <r>
          <rPr>
            <sz val="9"/>
            <color indexed="81"/>
            <rFont val="Segoe UI"/>
            <family val="2"/>
          </rPr>
          <t xml:space="preserve">
Off_1: Courseulles-sur-Mer (http://www.parc-eolien-en-mer-du-calvados.fr/le-parc-eolien-en-mer/presentation-projet/)
Off_2: Fecamp (http://parc-eolien-en-mer-de-fecamp.fr/le-parc-eolien-en-mer/presentation-du-projet/)
Off_3: Ile d’Yeu et de Noirmoutier (https://iles-yeu-noirmoutier.eoliennes-mer.fr/le-projet/le-projet-en-bref/)</t>
        </r>
      </text>
    </comment>
    <comment ref="AD788" authorId="0" shapeId="0" xr:uid="{00000000-0006-0000-0100-00001C000000}">
      <text>
        <r>
          <rPr>
            <b/>
            <sz val="9"/>
            <color indexed="81"/>
            <rFont val="Segoe UI"/>
            <family val="2"/>
          </rPr>
          <t>Steffen Rumpf:</t>
        </r>
        <r>
          <rPr>
            <sz val="9"/>
            <color indexed="81"/>
            <rFont val="Segoe UI"/>
            <family val="2"/>
          </rPr>
          <t xml:space="preserve">
Off_1: Dunkirk (https://translate.google.com/translate?hl=en&amp;sl=auto&amp;tl=en&amp;u=https%3A%2F%2Fwww.edf-renouvelables.com%2Fpresse%2Fcommuniques-de-presse%2Fle-consortium-mene-par-le-groupe-edf-remporte-le-projet-eolien-en-mer-de-dunkerque%2F)
</t>
        </r>
      </text>
    </comment>
    <comment ref="Y794" authorId="0" shapeId="0" xr:uid="{00000000-0006-0000-0100-00001D000000}">
      <text>
        <r>
          <rPr>
            <b/>
            <sz val="9"/>
            <color indexed="81"/>
            <rFont val="Segoe UI"/>
            <family val="2"/>
          </rPr>
          <t>Steffen Rumpf:</t>
        </r>
        <r>
          <rPr>
            <sz val="9"/>
            <color indexed="81"/>
            <rFont val="Segoe UI"/>
            <family val="2"/>
          </rPr>
          <t xml:space="preserve">
gemäß PPE Entwurf S. 112</t>
        </r>
      </text>
    </comment>
    <comment ref="Z794" authorId="0" shapeId="0" xr:uid="{00000000-0006-0000-0100-00001E000000}">
      <text>
        <r>
          <rPr>
            <b/>
            <sz val="9"/>
            <color indexed="81"/>
            <rFont val="Segoe UI"/>
            <family val="2"/>
          </rPr>
          <t>Steffen Rumpf:</t>
        </r>
        <r>
          <rPr>
            <sz val="9"/>
            <color indexed="81"/>
            <rFont val="Segoe UI"/>
            <family val="2"/>
          </rPr>
          <t xml:space="preserve">
gemäß PPE Entwurf S. 112</t>
        </r>
      </text>
    </comment>
    <comment ref="AA794" authorId="0" shapeId="0" xr:uid="{00000000-0006-0000-0100-00001F000000}">
      <text>
        <r>
          <rPr>
            <b/>
            <sz val="9"/>
            <color indexed="81"/>
            <rFont val="Segoe UI"/>
            <family val="2"/>
          </rPr>
          <t>Steffen Rumpf:</t>
        </r>
        <r>
          <rPr>
            <sz val="9"/>
            <color indexed="81"/>
            <rFont val="Segoe UI"/>
            <family val="2"/>
          </rPr>
          <t xml:space="preserve">
gemäß PPE Entwurf S. 112</t>
        </r>
      </text>
    </comment>
    <comment ref="AB794" authorId="0" shapeId="0" xr:uid="{00000000-0006-0000-0100-000020000000}">
      <text>
        <r>
          <rPr>
            <b/>
            <sz val="9"/>
            <color indexed="81"/>
            <rFont val="Segoe UI"/>
            <family val="2"/>
          </rPr>
          <t>Steffen Rumpf:</t>
        </r>
        <r>
          <rPr>
            <sz val="9"/>
            <color indexed="81"/>
            <rFont val="Segoe UI"/>
            <family val="2"/>
          </rPr>
          <t xml:space="preserve">
gemäß PPE Entwurf S. 112</t>
        </r>
      </text>
    </comment>
    <comment ref="AC794" authorId="0" shapeId="0" xr:uid="{00000000-0006-0000-0100-000021000000}">
      <text>
        <r>
          <rPr>
            <b/>
            <sz val="9"/>
            <color indexed="81"/>
            <rFont val="Segoe UI"/>
            <family val="2"/>
          </rPr>
          <t>Steffen Rumpf:</t>
        </r>
        <r>
          <rPr>
            <sz val="9"/>
            <color indexed="81"/>
            <rFont val="Segoe UI"/>
            <family val="2"/>
          </rPr>
          <t xml:space="preserve">
PPE Dekret sieht Zeitplan nur bis 2024 vor (für Ausschreibungen)</t>
        </r>
      </text>
    </comment>
    <comment ref="Y795" authorId="0" shapeId="0" xr:uid="{00000000-0006-0000-0100-000022000000}">
      <text>
        <r>
          <rPr>
            <b/>
            <sz val="9"/>
            <color indexed="81"/>
            <rFont val="Segoe UI"/>
            <family val="2"/>
          </rPr>
          <t>Steffen Rumpf:</t>
        </r>
        <r>
          <rPr>
            <sz val="9"/>
            <color indexed="81"/>
            <rFont val="Segoe UI"/>
            <family val="2"/>
          </rPr>
          <t xml:space="preserve">
gemäß PPE Entwurf S. 112</t>
        </r>
      </text>
    </comment>
    <comment ref="Z795" authorId="0" shapeId="0" xr:uid="{00000000-0006-0000-0100-000023000000}">
      <text>
        <r>
          <rPr>
            <b/>
            <sz val="9"/>
            <color indexed="81"/>
            <rFont val="Segoe UI"/>
            <family val="2"/>
          </rPr>
          <t>Steffen Rumpf:</t>
        </r>
        <r>
          <rPr>
            <sz val="9"/>
            <color indexed="81"/>
            <rFont val="Segoe UI"/>
            <family val="2"/>
          </rPr>
          <t xml:space="preserve">
gemäß PPE Entwurf S. 112</t>
        </r>
      </text>
    </comment>
    <comment ref="AA795" authorId="0" shapeId="0" xr:uid="{00000000-0006-0000-0100-000024000000}">
      <text>
        <r>
          <rPr>
            <b/>
            <sz val="9"/>
            <color indexed="81"/>
            <rFont val="Segoe UI"/>
            <family val="2"/>
          </rPr>
          <t>Steffen Rumpf:</t>
        </r>
        <r>
          <rPr>
            <sz val="9"/>
            <color indexed="81"/>
            <rFont val="Segoe UI"/>
            <family val="2"/>
          </rPr>
          <t xml:space="preserve">
gemäß PPE Entwurf S. 112</t>
        </r>
      </text>
    </comment>
    <comment ref="AB795" authorId="0" shapeId="0" xr:uid="{00000000-0006-0000-0100-000025000000}">
      <text>
        <r>
          <rPr>
            <b/>
            <sz val="9"/>
            <color indexed="81"/>
            <rFont val="Segoe UI"/>
            <family val="2"/>
          </rPr>
          <t>Steffen Rumpf:</t>
        </r>
        <r>
          <rPr>
            <sz val="9"/>
            <color indexed="81"/>
            <rFont val="Segoe UI"/>
            <family val="2"/>
          </rPr>
          <t xml:space="preserve">
gemäß PPE Entwurf S. 112</t>
        </r>
      </text>
    </comment>
    <comment ref="X796" authorId="0" shapeId="0" xr:uid="{00000000-0006-0000-0100-000026000000}">
      <text>
        <r>
          <rPr>
            <b/>
            <sz val="9"/>
            <color indexed="81"/>
            <rFont val="Segoe UI"/>
            <family val="2"/>
          </rPr>
          <t>Steffen Rumpf:</t>
        </r>
        <r>
          <rPr>
            <sz val="9"/>
            <color indexed="81"/>
            <rFont val="Segoe UI"/>
            <family val="2"/>
          </rPr>
          <t xml:space="preserve">
Ground Tender Jun 19: 858 MW
Roof Top Tender Oct 19: 129 MW
</t>
        </r>
      </text>
    </comment>
    <comment ref="W798" authorId="0" shapeId="0" xr:uid="{00000000-0006-0000-0100-000027000000}">
      <text>
        <r>
          <rPr>
            <b/>
            <sz val="9"/>
            <color indexed="81"/>
            <rFont val="Segoe UI"/>
            <family val="2"/>
          </rPr>
          <t xml:space="preserve">Steffen Rumpf:
Erwarteter Zubau in 2019 ca. 1000 MW (https://www.pv-magazine.com/2019/09/05/france-added-just-397-mw-of-solar-in-six-months/)
</t>
        </r>
      </text>
    </comment>
    <comment ref="V872" authorId="0" shapeId="0" xr:uid="{00000000-0006-0000-0100-000028000000}">
      <text>
        <r>
          <rPr>
            <b/>
            <sz val="9"/>
            <color indexed="81"/>
            <rFont val="Segoe UI"/>
            <family val="2"/>
          </rPr>
          <t>Steffen Rumpf:</t>
        </r>
        <r>
          <rPr>
            <sz val="9"/>
            <color indexed="81"/>
            <rFont val="Segoe UI"/>
            <family val="2"/>
          </rPr>
          <t xml:space="preserve">
Auktionierte Menge in 2018 (Offshore)</t>
        </r>
      </text>
    </comment>
    <comment ref="W1125" authorId="0" shapeId="0" xr:uid="{00000000-0006-0000-0100-000029000000}">
      <text>
        <r>
          <rPr>
            <b/>
            <sz val="9"/>
            <color indexed="81"/>
            <rFont val="Segoe UI"/>
            <family val="2"/>
          </rPr>
          <t>Steffen Rumpf:</t>
        </r>
        <r>
          <rPr>
            <sz val="9"/>
            <color indexed="81"/>
            <rFont val="Segoe UI"/>
            <family val="2"/>
          </rPr>
          <t xml:space="preserve">
REFIT_Projekte von ESP und Bord na Mona</t>
        </r>
      </text>
    </comment>
    <comment ref="AB1201" authorId="0" shapeId="0" xr:uid="{00000000-0006-0000-0100-00002A000000}">
      <text>
        <r>
          <rPr>
            <b/>
            <sz val="9"/>
            <color indexed="81"/>
            <rFont val="Segoe UI"/>
            <family val="2"/>
          </rPr>
          <t>Steffen Rumpf:</t>
        </r>
        <r>
          <rPr>
            <sz val="9"/>
            <color indexed="81"/>
            <rFont val="Segoe UI"/>
            <family val="2"/>
          </rPr>
          <t xml:space="preserve">
Annahme, dass selbst wenn noch in diesem Jahr auktioniert wird, die Parks frühestens nach 4 Jahren online sind.</t>
        </r>
      </text>
    </comment>
    <comment ref="V1212" authorId="0" shapeId="0" xr:uid="{00000000-0006-0000-0100-00002B000000}">
      <text>
        <r>
          <rPr>
            <b/>
            <sz val="9"/>
            <color indexed="81"/>
            <rFont val="Segoe UI"/>
            <family val="2"/>
          </rPr>
          <t>Steffen Rumpf:</t>
        </r>
        <r>
          <rPr>
            <sz val="9"/>
            <color indexed="81"/>
            <rFont val="Segoe UI"/>
            <family val="2"/>
          </rPr>
          <t xml:space="preserve">
Im Gesamtwert bereits enthalten: 
https://www.pv-magazine.com/2019/02/21/italy-tops-20-gw-of-solar/</t>
        </r>
      </text>
    </comment>
    <comment ref="W1212" authorId="0" shapeId="0" xr:uid="{00000000-0006-0000-0100-00002C000000}">
      <text>
        <r>
          <rPr>
            <b/>
            <sz val="9"/>
            <color indexed="81"/>
            <rFont val="Segoe UI"/>
            <family val="2"/>
          </rPr>
          <t>Steffen Rumpf:</t>
        </r>
        <r>
          <rPr>
            <sz val="9"/>
            <color indexed="81"/>
            <rFont val="Segoe UI"/>
            <family val="2"/>
          </rPr>
          <t xml:space="preserve">
erwaretete Zuabu PV-Dach</t>
        </r>
      </text>
    </comment>
    <comment ref="AH1369" authorId="0" shapeId="0" xr:uid="{00000000-0006-0000-0100-00002D000000}">
      <text>
        <r>
          <rPr>
            <b/>
            <sz val="9"/>
            <color indexed="81"/>
            <rFont val="Segoe UI"/>
            <family val="2"/>
          </rPr>
          <t>Steffen Rumpf:</t>
        </r>
        <r>
          <rPr>
            <sz val="9"/>
            <color indexed="81"/>
            <rFont val="Segoe UI"/>
            <family val="2"/>
          </rPr>
          <t xml:space="preserve">
ICIS geht von bis zu 3,5 GW aus
https://www.icis.com/explore/resources/news/2019/08/09/10402562/icis-power-horizon-scenario-3-5gw-of-offshore-wind-in-lithuania-shows-strong-effects-of-price-cannibalisation</t>
        </r>
      </text>
    </comment>
    <comment ref="X1633" authorId="0" shapeId="0" xr:uid="{00000000-0006-0000-0100-00002E000000}">
      <text>
        <r>
          <rPr>
            <b/>
            <sz val="9"/>
            <color indexed="81"/>
            <rFont val="Segoe UI"/>
            <family val="2"/>
          </rPr>
          <t>Steffen Rumpf:</t>
        </r>
        <r>
          <rPr>
            <sz val="9"/>
            <color indexed="81"/>
            <rFont val="Segoe UI"/>
            <family val="2"/>
          </rPr>
          <t xml:space="preserve">
Borsselle I &amp; II sowie III &amp; iV und Borssele V</t>
        </r>
      </text>
    </comment>
    <comment ref="Z1633" authorId="0" shapeId="0" xr:uid="{00000000-0006-0000-0100-00002F000000}">
      <text>
        <r>
          <rPr>
            <b/>
            <sz val="9"/>
            <color indexed="81"/>
            <rFont val="Segoe UI"/>
            <family val="2"/>
          </rPr>
          <t>Steffen Rumpf:</t>
        </r>
        <r>
          <rPr>
            <sz val="9"/>
            <color indexed="81"/>
            <rFont val="Segoe UI"/>
            <family val="2"/>
          </rPr>
          <t xml:space="preserve">
hollandse kust I &amp; II</t>
        </r>
      </text>
    </comment>
    <comment ref="AA1633" authorId="0" shapeId="0" xr:uid="{00000000-0006-0000-0100-000030000000}">
      <text>
        <r>
          <rPr>
            <b/>
            <sz val="9"/>
            <color indexed="81"/>
            <rFont val="Segoe UI"/>
            <family val="2"/>
          </rPr>
          <t>Steffen Rumpf:</t>
        </r>
        <r>
          <rPr>
            <sz val="9"/>
            <color indexed="81"/>
            <rFont val="Segoe UI"/>
            <family val="2"/>
          </rPr>
          <t xml:space="preserve">
Hollandse Kust III &amp; IV
Hollandse Kust Noord V</t>
        </r>
      </text>
    </comment>
    <comment ref="AB1633" authorId="0" shapeId="0" xr:uid="{00000000-0006-0000-0100-000031000000}">
      <text>
        <r>
          <rPr>
            <b/>
            <sz val="9"/>
            <color indexed="81"/>
            <rFont val="Segoe UI"/>
            <family val="2"/>
          </rPr>
          <t>Steffen Rumpf:</t>
        </r>
        <r>
          <rPr>
            <sz val="9"/>
            <color indexed="81"/>
            <rFont val="Segoe UI"/>
            <family val="2"/>
          </rPr>
          <t xml:space="preserve">
Hollands Kust West VI (700)</t>
        </r>
      </text>
    </comment>
    <comment ref="AC1633" authorId="0" shapeId="0" xr:uid="{00000000-0006-0000-0100-000032000000}">
      <text>
        <r>
          <rPr>
            <b/>
            <sz val="9"/>
            <color indexed="81"/>
            <rFont val="Segoe UI"/>
            <family val="2"/>
          </rPr>
          <t>Steffen Rumpf:</t>
        </r>
        <r>
          <rPr>
            <sz val="9"/>
            <color indexed="81"/>
            <rFont val="Segoe UI"/>
            <family val="2"/>
          </rPr>
          <t xml:space="preserve">
Hollandse Kust WEST VII (700 MW) tender in 2021</t>
        </r>
      </text>
    </comment>
    <comment ref="AD1633" authorId="0" shapeId="0" xr:uid="{00000000-0006-0000-0100-000033000000}">
      <text>
        <r>
          <rPr>
            <b/>
            <sz val="9"/>
            <color indexed="81"/>
            <rFont val="Segoe UI"/>
            <family val="2"/>
          </rPr>
          <t>Steffen Rumpf:</t>
        </r>
        <r>
          <rPr>
            <sz val="9"/>
            <color indexed="81"/>
            <rFont val="Segoe UI"/>
            <family val="2"/>
          </rPr>
          <t xml:space="preserve">
Ten Noorden van de Waddeneilanden (700MW) tender in 2022</t>
        </r>
      </text>
    </comment>
    <comment ref="X1804" authorId="0" shapeId="0" xr:uid="{00000000-0006-0000-0100-000034000000}">
      <text>
        <r>
          <rPr>
            <b/>
            <sz val="9"/>
            <color indexed="81"/>
            <rFont val="Segoe UI"/>
            <family val="2"/>
          </rPr>
          <t>Steffen Rumpf:</t>
        </r>
        <r>
          <rPr>
            <sz val="9"/>
            <color indexed="81"/>
            <rFont val="Segoe UI"/>
            <family val="2"/>
          </rPr>
          <t xml:space="preserve">
Nov. 2018 Auktion verteilt auf 2020 und 2021
Realisierungszeitraum im Dekret nachschauen!</t>
        </r>
      </text>
    </comment>
    <comment ref="Y1804" authorId="0" shapeId="0" xr:uid="{00000000-0006-0000-0100-000035000000}">
      <text>
        <r>
          <rPr>
            <b/>
            <sz val="9"/>
            <color indexed="81"/>
            <rFont val="Segoe UI"/>
            <family val="2"/>
          </rPr>
          <t>Steffen Rumpf:</t>
        </r>
        <r>
          <rPr>
            <sz val="9"/>
            <color indexed="81"/>
            <rFont val="Segoe UI"/>
            <family val="2"/>
          </rPr>
          <t xml:space="preserve">
Nov. 2018 Auktion verteilt auf 2020 und 2021</t>
        </r>
      </text>
    </comment>
    <comment ref="C1808" authorId="0" shapeId="0" xr:uid="{00000000-0006-0000-0100-000036000000}">
      <text>
        <r>
          <rPr>
            <b/>
            <sz val="9"/>
            <color indexed="81"/>
            <rFont val="Segoe UI"/>
            <family val="2"/>
          </rPr>
          <t>Steffen Rumpf:</t>
        </r>
        <r>
          <rPr>
            <sz val="9"/>
            <color indexed="81"/>
            <rFont val="Segoe UI"/>
            <family val="2"/>
          </rPr>
          <t xml:space="preserve">
Annahme Betriebsdauer: 25 Jahre</t>
        </r>
      </text>
    </comment>
    <comment ref="AC1812" authorId="0" shapeId="0" xr:uid="{00000000-0006-0000-0100-000037000000}">
      <text>
        <r>
          <rPr>
            <b/>
            <sz val="9"/>
            <color indexed="81"/>
            <rFont val="Segoe UI"/>
            <family val="2"/>
          </rPr>
          <t>Steffen Rumpf:</t>
        </r>
        <r>
          <rPr>
            <sz val="9"/>
            <color indexed="81"/>
            <rFont val="Segoe UI"/>
            <family val="2"/>
          </rPr>
          <t xml:space="preserve">
Baltik 3</t>
        </r>
      </text>
    </comment>
    <comment ref="AE1812" authorId="0" shapeId="0" xr:uid="{00000000-0006-0000-0100-000038000000}">
      <text>
        <r>
          <rPr>
            <b/>
            <sz val="9"/>
            <color indexed="81"/>
            <rFont val="Segoe UI"/>
            <family val="2"/>
          </rPr>
          <t>Steffen Rumpf:</t>
        </r>
        <r>
          <rPr>
            <sz val="9"/>
            <color indexed="81"/>
            <rFont val="Segoe UI"/>
            <family val="2"/>
          </rPr>
          <t xml:space="preserve">
Baltik 2</t>
        </r>
      </text>
    </comment>
    <comment ref="Z1905" authorId="0" shapeId="0" xr:uid="{00000000-0006-0000-0100-000039000000}">
      <text>
        <r>
          <rPr>
            <b/>
            <sz val="9"/>
            <color indexed="81"/>
            <rFont val="Segoe UI"/>
            <family val="2"/>
          </rPr>
          <t>Steffen Rumpf:</t>
        </r>
        <r>
          <rPr>
            <sz val="9"/>
            <color indexed="81"/>
            <rFont val="Segoe UI"/>
            <family val="2"/>
          </rPr>
          <t xml:space="preserve">
Auktion August 2020 (realization 36 Moante)
Annahme, dass alles in 2022 realisiert wird</t>
        </r>
      </text>
    </comment>
    <comment ref="AA1905" authorId="0" shapeId="0" xr:uid="{00000000-0006-0000-0100-00003A000000}">
      <text>
        <r>
          <rPr>
            <b/>
            <sz val="9"/>
            <color indexed="81"/>
            <rFont val="Segoe UI"/>
            <family val="2"/>
          </rPr>
          <t>Steffen Rumpf:</t>
        </r>
        <r>
          <rPr>
            <sz val="9"/>
            <color indexed="81"/>
            <rFont val="Segoe UI"/>
            <family val="2"/>
          </rPr>
          <t xml:space="preserve">
Auktion August 2020 (realization 36 Moante)
Annahme, dass alles in 2022 realisiert wird</t>
        </r>
      </text>
    </comment>
    <comment ref="AB1990" authorId="0" shapeId="0" xr:uid="{00000000-0006-0000-0100-00003B000000}">
      <text>
        <r>
          <rPr>
            <b/>
            <sz val="9"/>
            <color indexed="81"/>
            <rFont val="Segoe UI"/>
            <family val="2"/>
          </rPr>
          <t>Steffen Rumpf:</t>
        </r>
        <r>
          <rPr>
            <sz val="9"/>
            <color indexed="81"/>
            <rFont val="Segoe UI"/>
            <family val="2"/>
          </rPr>
          <t xml:space="preserve">
insg. 3 Plants incl. Das aus 2025 (siehe NeCP S. 112)</t>
        </r>
      </text>
    </comment>
    <comment ref="Y2234" authorId="0" shapeId="0" xr:uid="{00000000-0006-0000-0100-00003C000000}">
      <text>
        <r>
          <rPr>
            <b/>
            <sz val="9"/>
            <color indexed="81"/>
            <rFont val="Segoe UI"/>
            <family val="2"/>
          </rPr>
          <t>Steffen Rumpf:</t>
        </r>
        <r>
          <rPr>
            <sz val="9"/>
            <color indexed="81"/>
            <rFont val="Segoe UI"/>
            <family val="2"/>
          </rPr>
          <t xml:space="preserve">
Angenommener Zubau aus Tender 2017 plus Annahme zu Merchant; Ab 2024 werden Kapazitäten aus eventuell neuer Auktion angenommen</t>
        </r>
      </text>
    </comment>
    <comment ref="X2249" authorId="0" shapeId="0" xr:uid="{00000000-0006-0000-0100-00003D000000}">
      <text>
        <r>
          <rPr>
            <b/>
            <sz val="9"/>
            <color indexed="81"/>
            <rFont val="Segoe UI"/>
            <family val="2"/>
          </rPr>
          <t>Steffen Rumpf:</t>
        </r>
        <r>
          <rPr>
            <sz val="9"/>
            <color indexed="81"/>
            <rFont val="Segoe UI"/>
            <family val="2"/>
          </rPr>
          <t xml:space="preserve">
https://renewablesnow.com/news/spains-solaria-goes-for-33-gw-of-installed-pv-by-2023-658801/</t>
        </r>
      </text>
    </comment>
    <comment ref="W2314" authorId="0" shapeId="0" xr:uid="{00000000-0006-0000-0100-00003E000000}">
      <text>
        <r>
          <rPr>
            <b/>
            <sz val="9"/>
            <color indexed="81"/>
            <rFont val="Segoe UI"/>
            <family val="2"/>
          </rPr>
          <t>Steffen Rumpf:</t>
        </r>
        <r>
          <rPr>
            <sz val="9"/>
            <color indexed="81"/>
            <rFont val="Segoe UI"/>
            <family val="2"/>
          </rPr>
          <t xml:space="preserve">
https://svenskvindenergi.org/wp-content/uploads/2020/07/Statistics-and-forecast-Svensk-Vindenergi-2020-07-03.pdf
S. 5</t>
        </r>
      </text>
    </comment>
    <comment ref="X2569" authorId="0" shapeId="0" xr:uid="{00000000-0006-0000-0100-00003F000000}">
      <text>
        <r>
          <rPr>
            <b/>
            <sz val="9"/>
            <color indexed="81"/>
            <rFont val="Segoe UI"/>
            <family val="2"/>
          </rPr>
          <t>Steffen Rumpf:</t>
        </r>
        <r>
          <rPr>
            <sz val="9"/>
            <color indexed="81"/>
            <rFont val="Segoe UI"/>
            <family val="2"/>
          </rPr>
          <t xml:space="preserve">
NREAP 2018-2020</t>
        </r>
      </text>
    </comment>
    <comment ref="X2576" authorId="0" shapeId="0" xr:uid="{00000000-0006-0000-0100-000040000000}">
      <text>
        <r>
          <rPr>
            <b/>
            <sz val="9"/>
            <color indexed="81"/>
            <rFont val="Segoe UI"/>
            <family val="2"/>
          </rPr>
          <t>Steffen Rumpf:</t>
        </r>
        <r>
          <rPr>
            <sz val="9"/>
            <color indexed="81"/>
            <rFont val="Segoe UI"/>
            <family val="2"/>
          </rPr>
          <t xml:space="preserve">
NREAP 2018-2020</t>
        </r>
      </text>
    </comment>
    <comment ref="X2577" authorId="0" shapeId="0" xr:uid="{00000000-0006-0000-0100-000041000000}">
      <text>
        <r>
          <rPr>
            <b/>
            <sz val="9"/>
            <color indexed="81"/>
            <rFont val="Segoe UI"/>
            <family val="2"/>
          </rPr>
          <t>Steffen Rumpf:</t>
        </r>
        <r>
          <rPr>
            <sz val="9"/>
            <color indexed="81"/>
            <rFont val="Segoe UI"/>
            <family val="2"/>
          </rPr>
          <t xml:space="preserve">
Beinhaltet PV-Plant aus Auktion 1 (2018) (18 Monate Zeit um online zu gehen)
 plus 2 mW Statkraft floating PV plus 12,8 MW floating PV KESH</t>
        </r>
      </text>
    </comment>
    <comment ref="Z2577" authorId="0" shapeId="0" xr:uid="{00000000-0006-0000-0100-000042000000}">
      <text>
        <r>
          <rPr>
            <b/>
            <sz val="9"/>
            <color indexed="81"/>
            <rFont val="Segoe UI"/>
            <family val="2"/>
          </rPr>
          <t>Steffen Rumpf:
Auktion 2 (mai 2020) Annahme: 18 Moante Zeit um online zu gehen</t>
        </r>
      </text>
    </comment>
    <comment ref="V2584" authorId="1" shapeId="0" xr:uid="{00000000-0006-0000-0100-000043000000}">
      <text>
        <r>
          <rPr>
            <b/>
            <sz val="9"/>
            <color indexed="81"/>
            <rFont val="Segoe UI"/>
            <family val="2"/>
          </rPr>
          <t>strommarkt:</t>
        </r>
        <r>
          <rPr>
            <sz val="9"/>
            <color indexed="81"/>
            <rFont val="Segoe UI"/>
            <family val="2"/>
          </rPr>
          <t xml:space="preserve">
ERA Annual report 2018, p. 27-31
https://www.ere.gov.al/mat.php?idr=184&amp;idm=243&amp;lang=2
</t>
        </r>
      </text>
    </comment>
    <comment ref="W2584" authorId="1" shapeId="0" xr:uid="{00000000-0006-0000-0100-000044000000}">
      <text>
        <r>
          <rPr>
            <b/>
            <sz val="9"/>
            <color indexed="81"/>
            <rFont val="Segoe UI"/>
            <family val="2"/>
          </rPr>
          <t>strommarkt:</t>
        </r>
        <r>
          <rPr>
            <sz val="9"/>
            <color indexed="81"/>
            <rFont val="Segoe UI"/>
            <family val="2"/>
          </rPr>
          <t xml:space="preserve">
ERA Annual report 2018, p. 27-31
https://www.ere.gov.al/mat.php?idr=184&amp;idm=243&amp;lang=2
</t>
        </r>
      </text>
    </comment>
    <comment ref="AC2586" authorId="0" shapeId="0" xr:uid="{00000000-0006-0000-0100-000045000000}">
      <text>
        <r>
          <rPr>
            <b/>
            <sz val="9"/>
            <color indexed="81"/>
            <rFont val="Segoe UI"/>
            <family val="2"/>
          </rPr>
          <t>Steffen Rumpf:</t>
        </r>
        <r>
          <rPr>
            <sz val="9"/>
            <color indexed="81"/>
            <rFont val="Segoe UI"/>
            <family val="2"/>
          </rPr>
          <t xml:space="preserve">
Construction begin: 2021 , Building time 4 years (Quelle: https://balkangreenenergynews.com/albanias-hydropower-plant-skavica-to-cost-up-to-eur-510-million/)</t>
        </r>
      </text>
    </comment>
    <comment ref="A2646" authorId="1" shapeId="0" xr:uid="{00000000-0006-0000-0100-000046000000}">
      <text>
        <r>
          <rPr>
            <b/>
            <sz val="9"/>
            <color indexed="81"/>
            <rFont val="Segoe UI"/>
            <family val="2"/>
          </rPr>
          <t>strommarkt:</t>
        </r>
        <r>
          <rPr>
            <sz val="9"/>
            <color indexed="81"/>
            <rFont val="Segoe UI"/>
            <family val="2"/>
          </rPr>
          <t xml:space="preserve">
Bei Bedarf wieder in Spalte B schreiben</t>
        </r>
      </text>
    </comment>
    <comment ref="W2654" authorId="0" shapeId="0" xr:uid="{00000000-0006-0000-0100-000047000000}">
      <text>
        <r>
          <rPr>
            <b/>
            <sz val="9"/>
            <color indexed="81"/>
            <rFont val="Segoe UI"/>
            <family val="2"/>
          </rPr>
          <t>Steffen Rumpf:</t>
        </r>
        <r>
          <rPr>
            <sz val="9"/>
            <color indexed="81"/>
            <rFont val="Segoe UI"/>
            <family val="2"/>
          </rPr>
          <t xml:space="preserve">
Source: State Energy Regulatory Agency Report for 2019.
Stammt von Damir (Excel und Email vom 25.05.2020)</t>
        </r>
      </text>
    </comment>
    <comment ref="W2732" authorId="0" shapeId="0" xr:uid="{00000000-0006-0000-0100-000048000000}">
      <text>
        <r>
          <rPr>
            <b/>
            <sz val="9"/>
            <color indexed="81"/>
            <rFont val="Segoe UI"/>
            <family val="2"/>
          </rPr>
          <t>Steffen Rumpf:</t>
        </r>
        <r>
          <rPr>
            <sz val="9"/>
            <color indexed="81"/>
            <rFont val="Segoe UI"/>
            <family val="2"/>
          </rPr>
          <t xml:space="preserve">
Source: State Energy Regulatory Agency Report for 2019.
Stammt von Damir (Excel und Email vom 25.05.2020)</t>
        </r>
      </text>
    </comment>
    <comment ref="AG2803" authorId="0" shapeId="0" xr:uid="{00000000-0006-0000-0100-000049000000}">
      <text>
        <r>
          <rPr>
            <b/>
            <sz val="9"/>
            <color indexed="81"/>
            <rFont val="Segoe UI"/>
            <family val="2"/>
          </rPr>
          <t>Steffen Rumpf:</t>
        </r>
        <r>
          <rPr>
            <sz val="9"/>
            <color indexed="81"/>
            <rFont val="Segoe UI"/>
            <family val="2"/>
          </rPr>
          <t xml:space="preserve">
Differenz aus dem Zubauwert für den Zeitraum 2020-29 (NDP) und dem Selaci Projekt, welches im gleichen Zeitraum online gehen wird</t>
        </r>
      </text>
    </comment>
    <comment ref="Y2805" authorId="0" shapeId="0" xr:uid="{00000000-0006-0000-0100-00004A000000}">
      <text>
        <r>
          <rPr>
            <b/>
            <sz val="9"/>
            <color indexed="81"/>
            <rFont val="Segoe UI"/>
            <family val="2"/>
          </rPr>
          <t>Steffen Rumpf:</t>
        </r>
        <r>
          <rPr>
            <sz val="9"/>
            <color indexed="81"/>
            <rFont val="Segoe UI"/>
            <family val="2"/>
          </rPr>
          <t xml:space="preserve">
INB_Jahr ist Schätzung durch uns</t>
        </r>
      </text>
    </comment>
    <comment ref="AG2810" authorId="0" shapeId="0" xr:uid="{00000000-0006-0000-0100-00004B000000}">
      <text>
        <r>
          <rPr>
            <b/>
            <sz val="9"/>
            <color indexed="81"/>
            <rFont val="Segoe UI"/>
            <family val="2"/>
          </rPr>
          <t>Steffen Rumpf:</t>
        </r>
        <r>
          <rPr>
            <sz val="9"/>
            <color indexed="81"/>
            <rFont val="Segoe UI"/>
            <family val="2"/>
          </rPr>
          <t xml:space="preserve">
NDP 2020-2029 sieht additional Kapazität von 30 MW vor</t>
        </r>
      </text>
    </comment>
    <comment ref="Z2820" authorId="0" shapeId="0" xr:uid="{00000000-0006-0000-0100-00004C000000}">
      <text>
        <r>
          <rPr>
            <b/>
            <sz val="9"/>
            <color indexed="81"/>
            <rFont val="Segoe UI"/>
            <family val="2"/>
          </rPr>
          <t>Steffen Rumpf:</t>
        </r>
        <r>
          <rPr>
            <sz val="9"/>
            <color indexed="81"/>
            <rFont val="Segoe UI"/>
            <family val="2"/>
          </rPr>
          <t xml:space="preserve">
gemäß NDP (IBN-Jahr ist Schätzung)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Steffen Rumpf</author>
  </authors>
  <commentList>
    <comment ref="S105" authorId="0" shapeId="0" xr:uid="{00000000-0006-0000-0300-000001000000}">
      <text>
        <r>
          <rPr>
            <b/>
            <sz val="9"/>
            <color indexed="81"/>
            <rFont val="Segoe UI"/>
            <family val="2"/>
          </rPr>
          <t>Steffen Rumpf:</t>
        </r>
        <r>
          <rPr>
            <sz val="9"/>
            <color indexed="81"/>
            <rFont val="Segoe UI"/>
            <family val="2"/>
          </rPr>
          <t xml:space="preserve">
exakte Zahlen aus Entwurf, weil Energieerzeugungswerte gleich in beiden NECP-Versionen</t>
        </r>
      </text>
    </comment>
    <comment ref="I123" authorId="0" shapeId="0" xr:uid="{00000000-0006-0000-0300-000002000000}">
      <text>
        <r>
          <rPr>
            <b/>
            <sz val="9"/>
            <color indexed="81"/>
            <rFont val="Segoe UI"/>
            <family val="2"/>
          </rPr>
          <t>Steffen Rumpf:</t>
        </r>
        <r>
          <rPr>
            <sz val="9"/>
            <color indexed="81"/>
            <rFont val="Segoe UI"/>
            <family val="2"/>
          </rPr>
          <t xml:space="preserve">
Werte selbst berechnet, weil nich in NECP vorhanden
</t>
        </r>
      </text>
    </comment>
    <comment ref="D155" authorId="0" shapeId="0" xr:uid="{00000000-0006-0000-0300-000003000000}">
      <text>
        <r>
          <rPr>
            <b/>
            <sz val="9"/>
            <color indexed="81"/>
            <rFont val="Segoe UI"/>
            <family val="2"/>
          </rPr>
          <t>Steffen Rumpf:</t>
        </r>
        <r>
          <rPr>
            <sz val="9"/>
            <color indexed="81"/>
            <rFont val="Segoe UI"/>
            <family val="2"/>
          </rPr>
          <t xml:space="preserve">
in NecP als Biomasse deklariert. Aber anzunehmen, da fest und gas gemeint ist, da der Kap.Sprung sonst zu hoch wäre
</t>
        </r>
      </text>
    </comment>
    <comment ref="D163" authorId="0" shapeId="0" xr:uid="{00000000-0006-0000-0300-000004000000}">
      <text>
        <r>
          <rPr>
            <b/>
            <sz val="9"/>
            <color indexed="81"/>
            <rFont val="Segoe UI"/>
            <family val="2"/>
          </rPr>
          <t>Steffen Rumpf:</t>
        </r>
        <r>
          <rPr>
            <sz val="9"/>
            <color indexed="81"/>
            <rFont val="Segoe UI"/>
            <family val="2"/>
          </rPr>
          <t xml:space="preserve">
PPM Scenario</t>
        </r>
      </text>
    </comment>
    <comment ref="D167" authorId="0" shapeId="0" xr:uid="{00000000-0006-0000-0300-000005000000}">
      <text>
        <r>
          <rPr>
            <b/>
            <sz val="9"/>
            <color indexed="81"/>
            <rFont val="Segoe UI"/>
            <family val="2"/>
          </rPr>
          <t>Steffen Rumpf:</t>
        </r>
        <r>
          <rPr>
            <sz val="9"/>
            <color indexed="81"/>
            <rFont val="Segoe UI"/>
            <family val="2"/>
          </rPr>
          <t xml:space="preserve">
Original: "Wind" ob Onshore oder Offshore nicht bekannt</t>
        </r>
      </text>
    </comment>
    <comment ref="D187" authorId="0" shapeId="0" xr:uid="{00000000-0006-0000-0300-000006000000}">
      <text>
        <r>
          <rPr>
            <b/>
            <sz val="9"/>
            <color indexed="81"/>
            <rFont val="Segoe UI"/>
            <family val="2"/>
          </rPr>
          <t>Steffen Rumpf:</t>
        </r>
        <r>
          <rPr>
            <sz val="9"/>
            <color indexed="81"/>
            <rFont val="Segoe UI"/>
            <family val="2"/>
          </rPr>
          <t xml:space="preserve">
Annahmen (Differenz aus Gesamt-Wind und den Offshorekapazitäten</t>
        </r>
      </text>
    </comment>
    <comment ref="D188" authorId="0" shapeId="0" xr:uid="{00000000-0006-0000-0300-000007000000}">
      <text>
        <r>
          <rPr>
            <b/>
            <sz val="9"/>
            <color indexed="81"/>
            <rFont val="Segoe UI"/>
            <family val="2"/>
          </rPr>
          <t>Steffen Rumpf:</t>
        </r>
        <r>
          <rPr>
            <sz val="9"/>
            <color indexed="81"/>
            <rFont val="Segoe UI"/>
            <family val="2"/>
          </rPr>
          <t xml:space="preserve">
Annahmen basierend auf den angekündigten Windparkkapazitäten in den jewiligen Jahren</t>
        </r>
      </text>
    </comment>
    <comment ref="I188" authorId="0" shapeId="0" xr:uid="{00000000-0006-0000-0300-000008000000}">
      <text>
        <r>
          <rPr>
            <b/>
            <sz val="9"/>
            <color indexed="81"/>
            <rFont val="Segoe UI"/>
            <family val="2"/>
          </rPr>
          <t>Steffen Rumpf:
Horns Rev 3: 400 MW (August 2019)</t>
        </r>
      </text>
    </comment>
    <comment ref="J188" authorId="0" shapeId="0" xr:uid="{00000000-0006-0000-0300-000009000000}">
      <text>
        <r>
          <rPr>
            <b/>
            <sz val="9"/>
            <color indexed="81"/>
            <rFont val="Segoe UI"/>
            <family val="2"/>
          </rPr>
          <t>Steffen Rumpf:</t>
        </r>
        <r>
          <rPr>
            <sz val="9"/>
            <color indexed="81"/>
            <rFont val="Segoe UI"/>
            <family val="2"/>
          </rPr>
          <t xml:space="preserve">
Kriegers flak: 600
</t>
        </r>
      </text>
    </comment>
    <comment ref="L188" authorId="0" shapeId="0" xr:uid="{00000000-0006-0000-0300-00000A000000}">
      <text>
        <r>
          <rPr>
            <b/>
            <sz val="9"/>
            <color indexed="81"/>
            <rFont val="Segoe UI"/>
            <family val="2"/>
          </rPr>
          <t>Steffen Rumpf:</t>
        </r>
        <r>
          <rPr>
            <sz val="9"/>
            <color indexed="81"/>
            <rFont val="Segoe UI"/>
            <family val="2"/>
          </rPr>
          <t xml:space="preserve">
Vesterhav Nord and Syd "near shore tender": 350 MW</t>
        </r>
      </text>
    </comment>
    <comment ref="P188" authorId="0" shapeId="0" xr:uid="{00000000-0006-0000-0300-00000B000000}">
      <text>
        <r>
          <rPr>
            <b/>
            <sz val="9"/>
            <color indexed="81"/>
            <rFont val="Segoe UI"/>
            <family val="2"/>
          </rPr>
          <t>Steffen Rumpf:</t>
        </r>
        <r>
          <rPr>
            <sz val="9"/>
            <color indexed="81"/>
            <rFont val="Segoe UI"/>
            <family val="2"/>
          </rPr>
          <t xml:space="preserve">
Annahme</t>
        </r>
      </text>
    </comment>
    <comment ref="Q188" authorId="0" shapeId="0" xr:uid="{00000000-0006-0000-0300-00000C000000}">
      <text>
        <r>
          <rPr>
            <b/>
            <sz val="9"/>
            <color indexed="81"/>
            <rFont val="Segoe UI"/>
            <family val="2"/>
          </rPr>
          <t>Steffen Rumpf:</t>
        </r>
        <r>
          <rPr>
            <sz val="9"/>
            <color indexed="81"/>
            <rFont val="Segoe UI"/>
            <family val="2"/>
          </rPr>
          <t xml:space="preserve">
Annahme</t>
        </r>
      </text>
    </comment>
    <comment ref="R188" authorId="0" shapeId="0" xr:uid="{00000000-0006-0000-0300-00000D000000}">
      <text>
        <r>
          <rPr>
            <b/>
            <sz val="9"/>
            <color indexed="81"/>
            <rFont val="Segoe UI"/>
            <family val="2"/>
          </rPr>
          <t>Steffen Rumpf:</t>
        </r>
        <r>
          <rPr>
            <sz val="9"/>
            <color indexed="81"/>
            <rFont val="Segoe UI"/>
            <family val="2"/>
          </rPr>
          <t xml:space="preserve">
Annahme
</t>
        </r>
      </text>
    </comment>
    <comment ref="D190" authorId="0" shapeId="0" xr:uid="{00000000-0006-0000-0300-00000E000000}">
      <text>
        <r>
          <rPr>
            <b/>
            <sz val="9"/>
            <color indexed="81"/>
            <rFont val="Segoe UI"/>
            <family val="2"/>
          </rPr>
          <t>Steffen Rumpf:</t>
        </r>
        <r>
          <rPr>
            <sz val="9"/>
            <color indexed="81"/>
            <rFont val="Segoe UI"/>
            <family val="2"/>
          </rPr>
          <t xml:space="preserve">
Im NECP als "Biomass"</t>
        </r>
      </text>
    </comment>
    <comment ref="D197" authorId="0" shapeId="0" xr:uid="{00000000-0006-0000-0300-00000F000000}">
      <text>
        <r>
          <rPr>
            <b/>
            <sz val="9"/>
            <color indexed="81"/>
            <rFont val="Segoe UI"/>
            <family val="2"/>
          </rPr>
          <t>Steffen Rumpf:</t>
        </r>
        <r>
          <rPr>
            <sz val="9"/>
            <color indexed="81"/>
            <rFont val="Segoe UI"/>
            <family val="2"/>
          </rPr>
          <t xml:space="preserve">
Im NECP wird nur auf die kategorie "Wind" bezug genommen</t>
        </r>
      </text>
    </comment>
    <comment ref="B231" authorId="0" shapeId="0" xr:uid="{00000000-0006-0000-0300-000010000000}">
      <text>
        <r>
          <rPr>
            <b/>
            <sz val="9"/>
            <color indexed="81"/>
            <rFont val="Segoe UI"/>
            <family val="2"/>
          </rPr>
          <t>Steffen Rumpf:</t>
        </r>
        <r>
          <rPr>
            <sz val="9"/>
            <color indexed="81"/>
            <rFont val="Segoe UI"/>
            <family val="2"/>
          </rPr>
          <t xml:space="preserve">
S. 50</t>
        </r>
      </text>
    </comment>
    <comment ref="B235" authorId="0" shapeId="0" xr:uid="{00000000-0006-0000-0300-000011000000}">
      <text>
        <r>
          <rPr>
            <b/>
            <sz val="9"/>
            <color indexed="81"/>
            <rFont val="Segoe UI"/>
            <family val="2"/>
          </rPr>
          <t>Steffen Rumpf:</t>
        </r>
        <r>
          <rPr>
            <sz val="9"/>
            <color indexed="81"/>
            <rFont val="Segoe UI"/>
            <family val="2"/>
          </rPr>
          <t xml:space="preserve">
installed capacity in 2019 is 3200 MW, S. 50</t>
        </r>
      </text>
    </comment>
    <comment ref="B238" authorId="0" shapeId="0" xr:uid="{00000000-0006-0000-0300-000012000000}">
      <text>
        <r>
          <rPr>
            <b/>
            <sz val="9"/>
            <color indexed="81"/>
            <rFont val="Segoe UI"/>
            <family val="2"/>
          </rPr>
          <t>Steffen Rumpf:</t>
        </r>
        <r>
          <rPr>
            <sz val="9"/>
            <color indexed="81"/>
            <rFont val="Segoe UI"/>
            <family val="2"/>
          </rPr>
          <t xml:space="preserve">
Installierte Kap aus 2019 zu grunde gelegt (biomass)</t>
        </r>
      </text>
    </comment>
    <comment ref="Q249" authorId="0" shapeId="0" xr:uid="{00000000-0006-0000-0300-000013000000}">
      <text>
        <r>
          <rPr>
            <b/>
            <sz val="9"/>
            <color indexed="81"/>
            <rFont val="Segoe UI"/>
            <family val="2"/>
          </rPr>
          <t>Steffen Rumpf:</t>
        </r>
        <r>
          <rPr>
            <sz val="9"/>
            <color indexed="81"/>
            <rFont val="Segoe UI"/>
            <family val="2"/>
          </rPr>
          <t xml:space="preserve">
33,2 bis 34,7 GW
</t>
        </r>
      </text>
    </comment>
    <comment ref="Q250" authorId="0" shapeId="0" xr:uid="{00000000-0006-0000-0300-000014000000}">
      <text>
        <r>
          <rPr>
            <b/>
            <sz val="9"/>
            <color indexed="81"/>
            <rFont val="Segoe UI"/>
            <family val="2"/>
          </rPr>
          <t>Steffen Rumpf:</t>
        </r>
        <r>
          <rPr>
            <sz val="9"/>
            <color indexed="81"/>
            <rFont val="Segoe UI"/>
            <family val="2"/>
          </rPr>
          <t xml:space="preserve">
5200 bis 6200</t>
        </r>
      </text>
    </comment>
    <comment ref="Q251" authorId="0" shapeId="0" xr:uid="{00000000-0006-0000-0300-000015000000}">
      <text>
        <r>
          <rPr>
            <b/>
            <sz val="9"/>
            <color indexed="81"/>
            <rFont val="Segoe UI"/>
            <family val="2"/>
          </rPr>
          <t>Steffen Rumpf:</t>
        </r>
        <r>
          <rPr>
            <sz val="9"/>
            <color indexed="81"/>
            <rFont val="Segoe UI"/>
            <family val="2"/>
          </rPr>
          <t xml:space="preserve">
35100 bis 44000</t>
        </r>
      </text>
    </comment>
    <comment ref="Q252" authorId="0" shapeId="0" xr:uid="{00000000-0006-0000-0300-000016000000}">
      <text>
        <r>
          <rPr>
            <b/>
            <sz val="9"/>
            <color indexed="81"/>
            <rFont val="Segoe UI"/>
            <family val="2"/>
          </rPr>
          <t>Steffen Rumpf:</t>
        </r>
        <r>
          <rPr>
            <sz val="9"/>
            <color indexed="81"/>
            <rFont val="Segoe UI"/>
            <family val="2"/>
          </rPr>
          <t xml:space="preserve">
20600 bis 25000</t>
        </r>
      </text>
    </comment>
    <comment ref="Q253" authorId="0" shapeId="0" xr:uid="{00000000-0006-0000-0300-000017000000}">
      <text>
        <r>
          <rPr>
            <b/>
            <sz val="9"/>
            <color indexed="81"/>
            <rFont val="Segoe UI"/>
            <family val="2"/>
          </rPr>
          <t>Steffen Rumpf:</t>
        </r>
        <r>
          <rPr>
            <sz val="9"/>
            <color indexed="81"/>
            <rFont val="Segoe UI"/>
            <family val="2"/>
          </rPr>
          <t xml:space="preserve">
14500 bis 19000</t>
        </r>
      </text>
    </comment>
    <comment ref="Q255" authorId="0" shapeId="0" xr:uid="{00000000-0006-0000-0300-000018000000}">
      <text>
        <r>
          <rPr>
            <b/>
            <sz val="9"/>
            <color indexed="81"/>
            <rFont val="Segoe UI"/>
            <family val="2"/>
          </rPr>
          <t>Steffen Rumpf:</t>
        </r>
        <r>
          <rPr>
            <sz val="9"/>
            <color indexed="81"/>
            <rFont val="Segoe UI"/>
            <family val="2"/>
          </rPr>
          <t xml:space="preserve">
26400 bis 26700
</t>
        </r>
      </text>
    </comment>
    <comment ref="Q259" authorId="0" shapeId="0" xr:uid="{00000000-0006-0000-0300-000019000000}">
      <text>
        <r>
          <rPr>
            <b/>
            <sz val="9"/>
            <color indexed="81"/>
            <rFont val="Segoe UI"/>
            <family val="2"/>
          </rPr>
          <t>Steffen Rumpf:</t>
        </r>
        <r>
          <rPr>
            <sz val="9"/>
            <color indexed="81"/>
            <rFont val="Segoe UI"/>
            <family val="2"/>
          </rPr>
          <t xml:space="preserve">
340 bis 410</t>
        </r>
      </text>
    </comment>
    <comment ref="I274" authorId="0" shapeId="0" xr:uid="{00000000-0006-0000-0300-00001A000000}">
      <text>
        <r>
          <rPr>
            <b/>
            <sz val="9"/>
            <color indexed="81"/>
            <rFont val="Segoe UI"/>
            <family val="2"/>
          </rPr>
          <t>Steffen Rumpf:</t>
        </r>
        <r>
          <rPr>
            <sz val="9"/>
            <color indexed="81"/>
            <rFont val="Segoe UI"/>
            <family val="2"/>
          </rPr>
          <t xml:space="preserve">
including mixed pumping</t>
        </r>
      </text>
    </comment>
    <comment ref="D326" authorId="0" shapeId="0" xr:uid="{00000000-0006-0000-0300-00001B000000}">
      <text>
        <r>
          <rPr>
            <b/>
            <sz val="9"/>
            <color indexed="81"/>
            <rFont val="Segoe UI"/>
            <family val="2"/>
          </rPr>
          <t>Steffen Rumpf:</t>
        </r>
        <r>
          <rPr>
            <sz val="9"/>
            <color indexed="81"/>
            <rFont val="Segoe UI"/>
            <family val="2"/>
          </rPr>
          <t xml:space="preserve">
In NECP als "Biomass" bezeichnet</t>
        </r>
      </text>
    </comment>
    <comment ref="T704" authorId="0" shapeId="0" xr:uid="{00000000-0006-0000-0300-00001C000000}">
      <text>
        <r>
          <rPr>
            <b/>
            <sz val="9"/>
            <color indexed="81"/>
            <rFont val="Segoe UI"/>
            <family val="2"/>
          </rPr>
          <t>Steffen Rumpf:</t>
        </r>
        <r>
          <rPr>
            <sz val="9"/>
            <color indexed="81"/>
            <rFont val="Segoe UI"/>
            <family val="2"/>
          </rPr>
          <t xml:space="preserve">
Energiegesetz 2018</t>
        </r>
      </text>
    </comment>
    <comment ref="T705" authorId="0" shapeId="0" xr:uid="{00000000-0006-0000-0300-00001D000000}">
      <text>
        <r>
          <rPr>
            <b/>
            <sz val="9"/>
            <color indexed="81"/>
            <rFont val="Segoe UI"/>
            <family val="2"/>
          </rPr>
          <t>Steffen Rumpf:</t>
        </r>
        <r>
          <rPr>
            <sz val="9"/>
            <color indexed="81"/>
            <rFont val="Segoe UI"/>
            <family val="2"/>
          </rPr>
          <t xml:space="preserve">
Energiegesetz 2018</t>
        </r>
      </text>
    </comment>
  </commentList>
</comments>
</file>

<file path=xl/sharedStrings.xml><?xml version="1.0" encoding="utf-8"?>
<sst xmlns="http://schemas.openxmlformats.org/spreadsheetml/2006/main" count="11408" uniqueCount="262">
  <si>
    <t>Wind</t>
  </si>
  <si>
    <t>Wind Offshore</t>
  </si>
  <si>
    <t>Portugal</t>
  </si>
  <si>
    <t>UK</t>
  </si>
  <si>
    <t>Geothermie</t>
  </si>
  <si>
    <t>Biomass</t>
  </si>
  <si>
    <t>Wind Onshore</t>
  </si>
  <si>
    <t>RES Database</t>
  </si>
  <si>
    <t>Quelle</t>
  </si>
  <si>
    <t>Sweden</t>
  </si>
  <si>
    <t>Finland</t>
  </si>
  <si>
    <t>Germany</t>
  </si>
  <si>
    <t>Spain</t>
  </si>
  <si>
    <t>Italy</t>
  </si>
  <si>
    <t>Poland</t>
  </si>
  <si>
    <t>Norway</t>
  </si>
  <si>
    <t>Denmark</t>
  </si>
  <si>
    <t>France</t>
  </si>
  <si>
    <t>Kommentar</t>
  </si>
  <si>
    <t>2015</t>
  </si>
  <si>
    <t>2016</t>
  </si>
  <si>
    <t>2017</t>
  </si>
  <si>
    <t>2018</t>
  </si>
  <si>
    <t>2019</t>
  </si>
  <si>
    <t>2020</t>
  </si>
  <si>
    <t>2021</t>
  </si>
  <si>
    <t>2022</t>
  </si>
  <si>
    <t>2023</t>
  </si>
  <si>
    <t>2024</t>
  </si>
  <si>
    <t>2025</t>
  </si>
  <si>
    <t>2026</t>
  </si>
  <si>
    <t>2027</t>
  </si>
  <si>
    <t>2028</t>
  </si>
  <si>
    <t>2029</t>
  </si>
  <si>
    <t>2030</t>
  </si>
  <si>
    <t>Belgium</t>
  </si>
  <si>
    <t>Solar PV</t>
  </si>
  <si>
    <t>Indicator</t>
  </si>
  <si>
    <t>Country/area</t>
  </si>
  <si>
    <t>Technology</t>
  </si>
  <si>
    <t>Electricity capacity (MW)</t>
  </si>
  <si>
    <t>Hydropower</t>
  </si>
  <si>
    <t>Renewable hydropower</t>
  </si>
  <si>
    <t>Pumped storage</t>
  </si>
  <si>
    <t>Marine</t>
  </si>
  <si>
    <t>Concentrated solar power</t>
  </si>
  <si>
    <t>Bioenergy</t>
  </si>
  <si>
    <t>Biogas</t>
  </si>
  <si>
    <t>Geothermal</t>
  </si>
  <si>
    <t>Austria</t>
  </si>
  <si>
    <t>Bulgaria</t>
  </si>
  <si>
    <t>Croatia</t>
  </si>
  <si>
    <t>Cyprus</t>
  </si>
  <si>
    <t>Estonia</t>
  </si>
  <si>
    <t>Greece</t>
  </si>
  <si>
    <t>Hungary</t>
  </si>
  <si>
    <t>Ireland</t>
  </si>
  <si>
    <t>Latvia</t>
  </si>
  <si>
    <t>Lithuania</t>
  </si>
  <si>
    <t>Luxembourg</t>
  </si>
  <si>
    <t>Malta</t>
  </si>
  <si>
    <t>Netherlands</t>
  </si>
  <si>
    <t>Romania</t>
  </si>
  <si>
    <t>Slovenia</t>
  </si>
  <si>
    <t>Switzerland</t>
  </si>
  <si>
    <t>Zielerreichungskategorie</t>
  </si>
  <si>
    <t>Non-ETS (Reduktion gegenüber 2005)</t>
  </si>
  <si>
    <t>EE-Anteil Bruttoendenergieverbrauch</t>
  </si>
  <si>
    <t>EE-Anteil Gesamtstromverbrauch</t>
  </si>
  <si>
    <t>EE-Netto-Zubau jährlich [TWh]</t>
  </si>
  <si>
    <t>EE-Netto-Stromerzeugung [TWh]</t>
  </si>
  <si>
    <t>PV</t>
  </si>
  <si>
    <t>Wasserkraft</t>
  </si>
  <si>
    <t>EE Kapazitäten kummuliert [MW]</t>
  </si>
  <si>
    <t>historic (total)</t>
  </si>
  <si>
    <t>auctions (extension)</t>
  </si>
  <si>
    <t>Total</t>
  </si>
  <si>
    <t>NECP</t>
  </si>
  <si>
    <t>announced by media (extension)</t>
  </si>
  <si>
    <t>merchant (extension) (as part of auctions)</t>
  </si>
  <si>
    <t>merchant (extension) additional (no tenders)</t>
  </si>
  <si>
    <t>rooftop and others</t>
  </si>
  <si>
    <t>Total (development path) [MW]</t>
  </si>
  <si>
    <t>NECP (extension) (linear approach)</t>
  </si>
  <si>
    <t>Gas</t>
  </si>
  <si>
    <t>Nuclear</t>
  </si>
  <si>
    <t>IRENA oder Historisch aus anderer Quelle</t>
  </si>
  <si>
    <t>RES decret FER I (Zeitpunkt bis zur Realisierung)</t>
  </si>
  <si>
    <t>MW</t>
  </si>
  <si>
    <t>Montenegro</t>
  </si>
  <si>
    <t>Kosovo</t>
  </si>
  <si>
    <t>Wind energy Total</t>
  </si>
  <si>
    <t>linear approach</t>
  </si>
  <si>
    <t>Liquid Biofuels</t>
  </si>
  <si>
    <t>Belgium Federal</t>
  </si>
  <si>
    <t>Belgium Flandern</t>
  </si>
  <si>
    <t>Belgium Brüssel</t>
  </si>
  <si>
    <t>VBH</t>
  </si>
  <si>
    <t>Mothballing after 25 years</t>
  </si>
  <si>
    <t>NECP (extension)</t>
  </si>
  <si>
    <t/>
  </si>
  <si>
    <t>Hier Solaria Pipeline eintragen!!</t>
  </si>
  <si>
    <t>AT</t>
  </si>
  <si>
    <t>Albania</t>
  </si>
  <si>
    <t>Projektion - Kapaz. über VBH  [MW]</t>
  </si>
  <si>
    <t>TYNDP 2018</t>
  </si>
  <si>
    <t>Slovak Republic</t>
  </si>
  <si>
    <t>Great Britain</t>
  </si>
  <si>
    <t>Czech Republic</t>
  </si>
  <si>
    <t>Solar Rita</t>
  </si>
  <si>
    <r>
      <t xml:space="preserve">auctions </t>
    </r>
    <r>
      <rPr>
        <b/>
        <sz val="10"/>
        <color theme="1"/>
        <rFont val="Arial"/>
        <family val="2"/>
      </rPr>
      <t>ground</t>
    </r>
    <r>
      <rPr>
        <sz val="10"/>
        <color theme="1"/>
        <rFont val="Arial"/>
        <family val="2"/>
      </rPr>
      <t xml:space="preserve"> mounted (extension)</t>
    </r>
  </si>
  <si>
    <r>
      <t xml:space="preserve">auctions </t>
    </r>
    <r>
      <rPr>
        <b/>
        <sz val="10"/>
        <color theme="1"/>
        <rFont val="Arial"/>
        <family val="2"/>
      </rPr>
      <t>rooftop</t>
    </r>
    <r>
      <rPr>
        <sz val="10"/>
        <color theme="1"/>
        <rFont val="Arial"/>
        <family val="2"/>
      </rPr>
      <t xml:space="preserve"> (extension)</t>
    </r>
  </si>
  <si>
    <t>Climate Action Plan MACC</t>
  </si>
  <si>
    <t>unknown</t>
  </si>
  <si>
    <t>NEU Climate Action Plan!! --&gt;</t>
  </si>
  <si>
    <t>2013</t>
  </si>
  <si>
    <t>2014</t>
  </si>
  <si>
    <t>2010</t>
  </si>
  <si>
    <t>2011</t>
  </si>
  <si>
    <t>2012</t>
  </si>
  <si>
    <t>Held tenders (expected operational year)</t>
  </si>
  <si>
    <t xml:space="preserve">Future Online Tender Capacity </t>
  </si>
  <si>
    <t>Addition unknown</t>
  </si>
  <si>
    <t>REFIT projects</t>
  </si>
  <si>
    <t>RES Auctions (pot 2, 2017 und 2019)</t>
  </si>
  <si>
    <t>Held Auctions and windparks being built</t>
  </si>
  <si>
    <t>Future Auctions</t>
  </si>
  <si>
    <t>Kapazitäten [MWe]</t>
  </si>
  <si>
    <t>EE-Netto-Stromerzeugung [GWH] WAM</t>
  </si>
  <si>
    <t>EE-Netto-Stromerzeugung [GWh]</t>
  </si>
  <si>
    <t>Kommunale Abfälle</t>
  </si>
  <si>
    <t>Flüssige Biobrennstoffe</t>
  </si>
  <si>
    <t>Belgium Wallonia</t>
  </si>
  <si>
    <t>36,2-36,9%</t>
  </si>
  <si>
    <t>39,2-40,9%</t>
  </si>
  <si>
    <t>41,8-44,4%</t>
  </si>
  <si>
    <t>46-50%</t>
  </si>
  <si>
    <t>Erwarteter Entwicklungspfad - WAM [PJ]</t>
  </si>
  <si>
    <t>Biomasse - flüssig</t>
  </si>
  <si>
    <t>Biomasse - fest</t>
  </si>
  <si>
    <t>Umgebungswärme</t>
  </si>
  <si>
    <t>Biomasse - Strom</t>
  </si>
  <si>
    <t>Geothermie - Strom und FW</t>
  </si>
  <si>
    <t>Wasserstoff</t>
  </si>
  <si>
    <t>Umwandlungseinsatz Strom für H2</t>
  </si>
  <si>
    <t>Implementiert/NEU</t>
  </si>
  <si>
    <t>RES-HC</t>
  </si>
  <si>
    <t>RES-T</t>
  </si>
  <si>
    <t>RES-E</t>
  </si>
  <si>
    <t>RES-FEC</t>
  </si>
  <si>
    <t>Fuel Oil</t>
  </si>
  <si>
    <t>Coal</t>
  </si>
  <si>
    <t>Onshore Wind</t>
  </si>
  <si>
    <t>New CCGT</t>
  </si>
  <si>
    <t>Other renewablses</t>
  </si>
  <si>
    <t>EE Generation kummuliert [GWh]</t>
  </si>
  <si>
    <t>Bosnia Herzg</t>
  </si>
  <si>
    <t>North Macedonia</t>
  </si>
  <si>
    <t>Serbia</t>
  </si>
  <si>
    <t>2000</t>
  </si>
  <si>
    <t>2001</t>
  </si>
  <si>
    <t>2002</t>
  </si>
  <si>
    <t>2003</t>
  </si>
  <si>
    <t>2004</t>
  </si>
  <si>
    <t>2005</t>
  </si>
  <si>
    <t>2006</t>
  </si>
  <si>
    <t>2007</t>
  </si>
  <si>
    <t>2008</t>
  </si>
  <si>
    <t>2009</t>
  </si>
  <si>
    <t>2031</t>
  </si>
  <si>
    <t>2032</t>
  </si>
  <si>
    <t>2033</t>
  </si>
  <si>
    <t>2034</t>
  </si>
  <si>
    <t>2035</t>
  </si>
  <si>
    <t>2036</t>
  </si>
  <si>
    <t>2037</t>
  </si>
  <si>
    <t>2038</t>
  </si>
  <si>
    <t>2039</t>
  </si>
  <si>
    <t>2040</t>
  </si>
  <si>
    <t>2041</t>
  </si>
  <si>
    <t>2042</t>
  </si>
  <si>
    <t>2043</t>
  </si>
  <si>
    <t>2044</t>
  </si>
  <si>
    <t>2045</t>
  </si>
  <si>
    <t>2046</t>
  </si>
  <si>
    <t>2047</t>
  </si>
  <si>
    <t>2048</t>
  </si>
  <si>
    <t>2049</t>
  </si>
  <si>
    <t>2050</t>
  </si>
  <si>
    <t>2051</t>
  </si>
  <si>
    <t>2052</t>
  </si>
  <si>
    <t>2053</t>
  </si>
  <si>
    <t>2054</t>
  </si>
  <si>
    <t>2055</t>
  </si>
  <si>
    <t>2056</t>
  </si>
  <si>
    <t>2057</t>
  </si>
  <si>
    <t>2058</t>
  </si>
  <si>
    <t>2059</t>
  </si>
  <si>
    <t>2060</t>
  </si>
  <si>
    <t>PV roof top</t>
  </si>
  <si>
    <t>PV ground-mounted</t>
  </si>
  <si>
    <t>Berechnung</t>
  </si>
  <si>
    <t>Berechnet</t>
  </si>
  <si>
    <t>NecP S. 45</t>
  </si>
  <si>
    <t>EE Kapazitäten kummuliert [GWh]</t>
  </si>
  <si>
    <t>GWh</t>
  </si>
  <si>
    <t>S. 51</t>
  </si>
  <si>
    <t>S. 64</t>
  </si>
  <si>
    <t>Cogeneration CSR (Combustibles Solides de Récupération)</t>
  </si>
  <si>
    <t>Solar PV (Ground mounted)</t>
  </si>
  <si>
    <t>Solar PV (rooftop)</t>
  </si>
  <si>
    <t>Including mixed pumping</t>
  </si>
  <si>
    <t>%</t>
  </si>
  <si>
    <t>Unit</t>
  </si>
  <si>
    <t>Spain - Objectivo</t>
  </si>
  <si>
    <t>Spain - Tendencial</t>
  </si>
  <si>
    <t>P. 236 A.13</t>
  </si>
  <si>
    <t>P 239 A.17 Directiva 2018/2001 Escenario Objectivo</t>
  </si>
  <si>
    <t>P.237 A.14 Escenario Objetivo</t>
  </si>
  <si>
    <t>P 238 A.15 Directiva 2018/2001 Escenario Objectivo</t>
  </si>
  <si>
    <t>Selaci 1,2,3</t>
  </si>
  <si>
    <t>HPP Lepenci</t>
  </si>
  <si>
    <t>Modelldaten verwendet</t>
  </si>
  <si>
    <t>Community Renewables Sezenario setzt auf dezentrale Erzeugung von EE</t>
  </si>
  <si>
    <t>Renewable Hydropower</t>
  </si>
  <si>
    <t>Damir</t>
  </si>
  <si>
    <t>--&gt; Projekte gemäß Projektliste NDP 2021-2030</t>
  </si>
  <si>
    <t>Lineare Entwicklung aus Strategy Ziel</t>
  </si>
  <si>
    <t>--&gt; Projekte gemäß Projektliste Damir</t>
  </si>
  <si>
    <t>Zielwert aus NDP 2020-209</t>
  </si>
  <si>
    <t>Kombination aus Strategy bis 2026 und dem Zielwert für zusätztliche Kapazität in 2029 aus dem NDP</t>
  </si>
  <si>
    <t>Bis 2026 Strategy</t>
  </si>
  <si>
    <t>Zielmarke aus NDP</t>
  </si>
  <si>
    <t>Kombi aus Projekten aus NDP bis 2025 und dann linear bis 2030 aus Strategy</t>
  </si>
  <si>
    <t>Zielmarken aus Strategy NICHT genommen!</t>
  </si>
  <si>
    <t>Projekte aus NDP</t>
  </si>
  <si>
    <t>Nur Projekte aus NDP berücksichtig</t>
  </si>
  <si>
    <t>HPP Scavica</t>
  </si>
  <si>
    <t>Ab hier aus Kapazitätsprojektion Agora: \\apollo2\Daten\Projekte\extern\Agora Energiewende\2020_Phase-Out Western Balkans\04_Modellierung &amp; Auswertung\01_Prämissen\Agora - WB6 Coal Exit - Dataset_10.xlsx</t>
  </si>
  <si>
    <t>According to Wind database Finland</t>
  </si>
  <si>
    <t>Merchant PPA Database</t>
  </si>
  <si>
    <t>merchant (extension) (as part of auctions) (aus Merchant Database)</t>
  </si>
  <si>
    <t>Aus 2040 forecast der Svennsk Vindenergi (siehe Reiter SE)</t>
  </si>
  <si>
    <t>NECP/PPE Ausbaupfad (tender years)</t>
  </si>
  <si>
    <t>other tenders (held tenders)</t>
  </si>
  <si>
    <t>PPE Frankreich (indikative Zeitplan geht vorläufig erst bis 2024 (was geplante Ausschreibungen etc. angeht)</t>
  </si>
  <si>
    <t>NECP/PPE Ausbaupfad (commissioning years)</t>
  </si>
  <si>
    <t>--&gt; Tender starts in late 2019 (commissioning um zwei Jahre verschoben)</t>
  </si>
  <si>
    <t>NECP Pfad Wasserkraft gemäß NECP</t>
  </si>
  <si>
    <t>Sonstige Erneuerbare Energien</t>
  </si>
  <si>
    <t>--&gt; basierend auf Förderprognose der Eidgenossenschaft (Revision des Energiegesetzes - Erläuternder Bericht zur Vernehmungsvorlage), S. 7</t>
  </si>
  <si>
    <t>Einmalvergütung (Investitionsanreiz)</t>
  </si>
  <si>
    <t>Kleinstwasserkraft</t>
  </si>
  <si>
    <t>Prognose Zubau Auktion "ohne Eigenverbrauch"</t>
  </si>
  <si>
    <t>PV from CE Oltenia (nahe alter TPP)</t>
  </si>
  <si>
    <t>BG - G:\Projekte\extern\Best Guess\2020_enervis Best Guess\Best Guess 2020 Q3\3 Erneuerbare Energien\1 EE Kapazitäten\Deutschland\Wind DE Best Guess Q2 2020.xlsx</t>
  </si>
  <si>
    <t>BG - G:\Projekte\extern\Best Guess\2020_enervis Best Guess\Best Guess 2020 Q3\3 Erneuerbare Energien\1 EE Kapazitäten\Deutschland\Wind Offshore DE Best Guess Q2 2020 - 40 GW.xlsx</t>
  </si>
  <si>
    <t>G:\Projekte\extern\Best Guess\2020_enervis Best Guess\Best Guess 2020 Q3\3 Erneuerbare Energien\1 EE Kapazitäten\Deutschland\PV-Zubau DE Best Guess Q2 2020.xlsx</t>
  </si>
  <si>
    <t>BG - G:\Projekte\extern\Best Guess\2020_enervis Best Guess\Best Guess 2020 Q3\3 Erneuerbare Energien\1 EE</t>
  </si>
  <si>
    <t>RES am FEC</t>
  </si>
  <si>
    <t>RES-e</t>
  </si>
  <si>
    <t>HIER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</si>
</sst>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4">
    <numFmt numFmtId="42" formatCode="_-* #,##0\ &quot;€&quot;_-;\-* #,##0\ &quot;€&quot;_-;_-* &quot;-&quot;\ &quot;€&quot;_-;_-@_-"/>
    <numFmt numFmtId="44" formatCode="_-* #,##0.00\ &quot;€&quot;_-;\-* #,##0.00\ &quot;€&quot;_-;_-* &quot;-&quot;??\ &quot;€&quot;_-;_-@_-"/>
    <numFmt numFmtId="164" formatCode="_-* #,##0.00_-;\-* #,##0.00_-;_-* &quot;-&quot;??_-;_-@_-"/>
    <numFmt numFmtId="165" formatCode="#,##0.00_ ;\-#,##0.00\ "/>
    <numFmt numFmtId="166" formatCode="#,##0_ ;\-#,##0\ "/>
    <numFmt numFmtId="167" formatCode="#,##0.0"/>
    <numFmt numFmtId="168" formatCode="0.0"/>
    <numFmt numFmtId="170" formatCode="0.0%"/>
    <numFmt numFmtId="171" formatCode="#\ ###\ ##0;\-#\ ###\ ##0;&quot;&quot;"/>
    <numFmt numFmtId="172" formatCode="#\ ###\ ##0"/>
    <numFmt numFmtId="173" formatCode="#.0\ ###\ ##0"/>
    <numFmt numFmtId="174" formatCode="[$$-C09]#,##0.0"/>
    <numFmt numFmtId="175" formatCode="0.00_ ;\-0.00\ "/>
    <numFmt numFmtId="179" formatCode="0_ ;\-0\ "/>
  </numFmts>
  <fonts count="36"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9C6500"/>
      <name val="Calibri"/>
      <family val="2"/>
      <scheme val="minor"/>
    </font>
    <font>
      <sz val="11"/>
      <color rgb="FF3F3F76"/>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0"/>
      <color theme="0"/>
      <name val="Arial"/>
      <family val="2"/>
    </font>
    <font>
      <sz val="10"/>
      <name val="Arial"/>
      <family val="2"/>
    </font>
    <font>
      <sz val="10"/>
      <color theme="0"/>
      <name val="Arial"/>
      <family val="2"/>
    </font>
    <font>
      <b/>
      <sz val="10"/>
      <color theme="1"/>
      <name val="Arial"/>
      <family val="2"/>
    </font>
    <font>
      <b/>
      <sz val="10"/>
      <name val="Arial"/>
      <family val="2"/>
    </font>
    <font>
      <sz val="9"/>
      <color indexed="81"/>
      <name val="Segoe UI"/>
      <family val="2"/>
    </font>
    <font>
      <b/>
      <sz val="9"/>
      <color indexed="81"/>
      <name val="Segoe UI"/>
      <family val="2"/>
    </font>
    <font>
      <b/>
      <sz val="11"/>
      <color theme="0" tint="-4.9989318521683403E-2"/>
      <name val="Arial"/>
      <family val="2"/>
    </font>
    <font>
      <b/>
      <sz val="12"/>
      <color theme="4" tint="-0.499984740745262"/>
      <name val="Arial"/>
      <family val="2"/>
    </font>
    <font>
      <sz val="10"/>
      <color theme="1"/>
      <name val="Arial"/>
      <family val="2"/>
    </font>
    <font>
      <sz val="10"/>
      <color rgb="FF000000"/>
      <name val="Arial"/>
      <family val="2"/>
    </font>
    <font>
      <sz val="10"/>
      <color theme="1"/>
      <name val="Calibri"/>
      <family val="2"/>
      <scheme val="minor"/>
    </font>
    <font>
      <sz val="9"/>
      <color theme="1"/>
      <name val="Calibri"/>
      <family val="2"/>
      <charset val="238"/>
      <scheme val="minor"/>
    </font>
    <font>
      <sz val="11"/>
      <color theme="1"/>
      <name val="Calibri"/>
      <family val="2"/>
      <charset val="238"/>
      <scheme val="minor"/>
    </font>
    <font>
      <sz val="10"/>
      <name val="Arial"/>
      <family val="2"/>
      <charset val="238"/>
    </font>
    <font>
      <sz val="10"/>
      <color rgb="FF000000"/>
      <name val="Times New Roman"/>
      <family val="1"/>
    </font>
  </fonts>
  <fills count="5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2"/>
        <bgColor indexed="64"/>
      </patternFill>
    </fill>
    <fill>
      <patternFill patternType="solid">
        <fgColor theme="6"/>
        <bgColor indexed="64"/>
      </patternFill>
    </fill>
    <fill>
      <patternFill patternType="solid">
        <fgColor theme="1" tint="-0.24994659260841701"/>
        <bgColor indexed="64"/>
      </patternFill>
    </fill>
    <fill>
      <patternFill patternType="solid">
        <fgColor rgb="FFFFFF00"/>
        <bgColor indexed="64"/>
      </patternFill>
    </fill>
    <fill>
      <patternFill patternType="solid">
        <fgColor theme="0"/>
        <bgColor indexed="64"/>
      </patternFill>
    </fill>
    <fill>
      <patternFill patternType="solid">
        <fgColor theme="4"/>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2" tint="0.79998168889431442"/>
        <bgColor indexed="64"/>
      </patternFill>
    </fill>
    <fill>
      <patternFill patternType="solid">
        <fgColor theme="1" tint="0.79998168889431442"/>
        <bgColor indexed="64"/>
      </patternFill>
    </fill>
    <fill>
      <patternFill patternType="solid">
        <fgColor theme="8" tint="0.39997558519241921"/>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8"/>
        <bgColor indexed="64"/>
      </patternFill>
    </fill>
    <fill>
      <patternFill patternType="solid">
        <fgColor theme="9" tint="0.59999389629810485"/>
        <bgColor indexed="64"/>
      </patternFill>
    </fill>
    <fill>
      <patternFill patternType="solid">
        <fgColor rgb="FF92D050"/>
        <bgColor indexed="64"/>
      </patternFill>
    </fill>
    <fill>
      <patternFill patternType="solid">
        <fgColor theme="7" tint="0.39997558519241921"/>
        <bgColor indexed="64"/>
      </patternFill>
    </fill>
    <fill>
      <patternFill patternType="solid">
        <fgColor theme="6" tint="0.59999389629810485"/>
        <bgColor indexed="64"/>
      </patternFill>
    </fill>
    <fill>
      <patternFill patternType="solid">
        <fgColor theme="7" tint="0.59999389629810485"/>
        <bgColor indexed="64"/>
      </patternFill>
    </fill>
    <fill>
      <patternFill patternType="solid">
        <fgColor theme="2" tint="0.39997558519241921"/>
        <bgColor indexed="64"/>
      </patternFill>
    </fill>
  </fills>
  <borders count="3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left>
      <right style="thin">
        <color theme="0"/>
      </right>
      <top style="thin">
        <color theme="0"/>
      </top>
      <bottom style="thin">
        <color theme="0"/>
      </bottom>
      <diagonal/>
    </border>
    <border>
      <left style="thin">
        <color auto="1"/>
      </left>
      <right style="thin">
        <color auto="1"/>
      </right>
      <top style="thin">
        <color auto="1"/>
      </top>
      <bottom style="thin">
        <color auto="1"/>
      </bottom>
      <diagonal/>
    </border>
    <border>
      <left/>
      <right/>
      <top style="medium">
        <color indexed="64"/>
      </top>
      <bottom/>
      <diagonal/>
    </border>
    <border>
      <left style="medium">
        <color indexed="64"/>
      </left>
      <right/>
      <top/>
      <bottom/>
      <diagonal/>
    </border>
    <border>
      <left/>
      <right style="medium">
        <color indexed="64"/>
      </right>
      <top/>
      <bottom style="medium">
        <color indexed="64"/>
      </bottom>
      <diagonal/>
    </border>
    <border>
      <left/>
      <right style="medium">
        <color indexed="64"/>
      </right>
      <top/>
      <bottom/>
      <diagonal/>
    </border>
    <border>
      <left style="thin">
        <color theme="4" tint="-0.24994659260841701"/>
      </left>
      <right style="thin">
        <color theme="4" tint="-0.24994659260841701"/>
      </right>
      <top style="thin">
        <color theme="0" tint="-0.499984740745262"/>
      </top>
      <bottom style="thin">
        <color theme="0" tint="-0.499984740745262"/>
      </bottom>
      <diagonal/>
    </border>
    <border>
      <left style="thin">
        <color theme="4" tint="-0.499984740745262"/>
      </left>
      <right style="thin">
        <color theme="4" tint="-0.499984740745262"/>
      </right>
      <top style="thin">
        <color theme="1" tint="0.34998626667073579"/>
      </top>
      <bottom style="thin">
        <color theme="1" tint="0.34998626667073579"/>
      </bottom>
      <diagonal/>
    </border>
    <border>
      <left/>
      <right/>
      <top/>
      <bottom style="medium">
        <color theme="4"/>
      </bottom>
      <diagonal/>
    </border>
    <border>
      <left/>
      <right/>
      <top/>
      <bottom style="double">
        <color theme="4"/>
      </bottom>
      <diagonal/>
    </border>
    <border>
      <left style="thin">
        <color indexed="64"/>
      </left>
      <right/>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style="thin">
        <color indexed="64"/>
      </left>
      <right/>
      <top style="medium">
        <color indexed="64"/>
      </top>
      <bottom/>
      <diagonal/>
    </border>
    <border>
      <left style="medium">
        <color indexed="64"/>
      </left>
      <right style="thin">
        <color indexed="64"/>
      </right>
      <top/>
      <bottom/>
      <diagonal/>
    </border>
    <border>
      <left style="thin">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s>
  <cellStyleXfs count="73">
    <xf numFmtId="0" fontId="0" fillId="0" borderId="0"/>
    <xf numFmtId="165" fontId="6" fillId="0" borderId="10" applyFont="0" applyFill="0" applyProtection="0">
      <alignment horizontal="center" vertical="center"/>
    </xf>
    <xf numFmtId="166" fontId="6" fillId="0" borderId="10" applyFont="0" applyFill="0" applyProtection="0">
      <alignment horizontal="center" vertical="center"/>
    </xf>
    <xf numFmtId="44" fontId="6" fillId="0" borderId="0" applyFont="0" applyFill="0" applyBorder="0" applyAlignment="0" applyProtection="0"/>
    <xf numFmtId="42" fontId="6" fillId="0" borderId="0" applyFont="0" applyFill="0" applyBorder="0" applyAlignment="0" applyProtection="0"/>
    <xf numFmtId="9" fontId="6" fillId="0" borderId="10" applyFont="0" applyFill="0" applyProtection="0">
      <alignment horizontal="center" vertical="center"/>
    </xf>
    <xf numFmtId="0" fontId="7" fillId="0" borderId="0" applyNumberFormat="0" applyFill="0" applyBorder="0" applyAlignment="0" applyProtection="0"/>
    <xf numFmtId="0" fontId="8" fillId="0" borderId="1" applyNumberFormat="0" applyFill="0" applyAlignment="0" applyProtection="0"/>
    <xf numFmtId="0" fontId="9" fillId="0" borderId="2" applyNumberFormat="0" applyFill="0" applyAlignment="0" applyProtection="0"/>
    <xf numFmtId="0" fontId="10" fillId="0" borderId="3" applyNumberFormat="0" applyFill="0" applyAlignment="0" applyProtection="0"/>
    <xf numFmtId="0" fontId="10" fillId="0" borderId="0" applyNumberFormat="0" applyFill="0" applyBorder="0" applyAlignment="0" applyProtection="0"/>
    <xf numFmtId="0" fontId="6" fillId="2" borderId="0" applyNumberFormat="0" applyBorder="0" applyProtection="0">
      <alignment horizontal="center" vertical="center"/>
    </xf>
    <xf numFmtId="0" fontId="6" fillId="3" borderId="0" applyNumberFormat="0" applyBorder="0" applyProtection="0">
      <alignment horizontal="center" vertical="center"/>
    </xf>
    <xf numFmtId="0" fontId="11" fillId="4" borderId="0" applyNumberFormat="0" applyBorder="0" applyAlignment="0" applyProtection="0"/>
    <xf numFmtId="0" fontId="12" fillId="5" borderId="4" applyNumberFormat="0" applyAlignment="0" applyProtection="0"/>
    <xf numFmtId="0" fontId="20" fillId="33" borderId="9" applyNumberFormat="0" applyProtection="0">
      <alignment horizontal="center" vertical="center" wrapText="1"/>
    </xf>
    <xf numFmtId="0" fontId="13" fillId="6" borderId="4" applyNumberFormat="0" applyAlignment="0" applyProtection="0"/>
    <xf numFmtId="0" fontId="14" fillId="0" borderId="5" applyNumberFormat="0" applyFill="0" applyAlignment="0" applyProtection="0"/>
    <xf numFmtId="0" fontId="15" fillId="7" borderId="6" applyNumberFormat="0" applyAlignment="0" applyProtection="0"/>
    <xf numFmtId="0" fontId="16" fillId="0" borderId="0" applyNumberFormat="0" applyFill="0" applyBorder="0" applyAlignment="0" applyProtection="0"/>
    <xf numFmtId="0" fontId="6" fillId="8" borderId="7" applyNumberFormat="0" applyFont="0" applyAlignment="0" applyProtection="0"/>
    <xf numFmtId="0" fontId="17" fillId="0" borderId="0" applyNumberFormat="0" applyFill="0" applyBorder="0" applyAlignment="0" applyProtection="0"/>
    <xf numFmtId="0" fontId="18" fillId="0" borderId="8" applyNumberFormat="0" applyFill="0" applyAlignment="0" applyProtection="0"/>
    <xf numFmtId="0" fontId="19"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19" fillId="12" borderId="0" applyNumberFormat="0" applyBorder="0" applyAlignment="0" applyProtection="0"/>
    <xf numFmtId="0" fontId="19"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19" fillId="16" borderId="0" applyNumberFormat="0" applyBorder="0" applyAlignment="0" applyProtection="0"/>
    <xf numFmtId="0" fontId="19"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19" fillId="20" borderId="0" applyNumberFormat="0" applyBorder="0" applyAlignment="0" applyProtection="0"/>
    <xf numFmtId="0" fontId="19"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19" fillId="24" borderId="0" applyNumberFormat="0" applyBorder="0" applyAlignment="0" applyProtection="0"/>
    <xf numFmtId="0" fontId="19" fillId="25" borderId="0" applyNumberFormat="0" applyBorder="0" applyAlignment="0" applyProtection="0"/>
    <xf numFmtId="0" fontId="5" fillId="26" borderId="0" applyNumberFormat="0" applyBorder="0" applyAlignment="0" applyProtection="0"/>
    <xf numFmtId="0" fontId="5" fillId="27" borderId="0" applyNumberFormat="0" applyBorder="0" applyAlignment="0" applyProtection="0"/>
    <xf numFmtId="0" fontId="19" fillId="28" borderId="0" applyNumberFormat="0" applyBorder="0" applyAlignment="0" applyProtection="0"/>
    <xf numFmtId="0" fontId="19" fillId="29" borderId="0" applyNumberFormat="0" applyBorder="0" applyAlignment="0" applyProtection="0"/>
    <xf numFmtId="0" fontId="5" fillId="30" borderId="0" applyNumberFormat="0" applyBorder="0" applyAlignment="0" applyProtection="0"/>
    <xf numFmtId="0" fontId="5" fillId="31" borderId="0" applyNumberFormat="0" applyBorder="0" applyAlignment="0" applyProtection="0"/>
    <xf numFmtId="0" fontId="19" fillId="32" borderId="0" applyNumberFormat="0" applyBorder="0" applyAlignment="0" applyProtection="0"/>
    <xf numFmtId="0" fontId="22" fillId="34" borderId="10" applyProtection="0">
      <alignment horizontal="center" vertical="center" wrapText="1"/>
    </xf>
    <xf numFmtId="0" fontId="22" fillId="36" borderId="10" applyProtection="0">
      <alignment horizontal="center" vertical="center" wrapText="1"/>
    </xf>
    <xf numFmtId="0" fontId="22" fillId="35" borderId="10" applyProtection="0">
      <alignment horizontal="center" vertical="center" wrapText="1"/>
    </xf>
    <xf numFmtId="49" fontId="6" fillId="0" borderId="10" applyFont="0" applyFill="0" applyProtection="0">
      <alignment horizontal="left" vertical="center" wrapText="1" indent="1"/>
    </xf>
    <xf numFmtId="165" fontId="6" fillId="0" borderId="10" applyFont="0" applyFill="0" applyProtection="0">
      <alignment horizontal="center" vertical="center"/>
    </xf>
    <xf numFmtId="14" fontId="21" fillId="0" borderId="10">
      <alignment horizontal="center" vertical="center" wrapText="1"/>
    </xf>
    <xf numFmtId="167" fontId="6" fillId="0" borderId="10">
      <alignment horizontal="center" vertical="center" wrapText="1"/>
    </xf>
    <xf numFmtId="9" fontId="6" fillId="0" borderId="10" applyFont="0" applyFill="0" applyProtection="0">
      <alignment horizontal="center" vertical="center" wrapText="1"/>
    </xf>
    <xf numFmtId="166" fontId="6" fillId="0" borderId="10" applyFont="0" applyFill="0" applyProtection="0">
      <alignment horizontal="center" vertical="center"/>
    </xf>
    <xf numFmtId="0" fontId="6" fillId="0" borderId="0"/>
    <xf numFmtId="14" fontId="6" fillId="0" borderId="10">
      <alignment horizontal="center" vertical="center" wrapText="1"/>
    </xf>
    <xf numFmtId="0" fontId="4" fillId="0" borderId="0"/>
    <xf numFmtId="3" fontId="3" fillId="38" borderId="0">
      <alignment horizontal="left" vertical="center"/>
    </xf>
    <xf numFmtId="3" fontId="3" fillId="38" borderId="15">
      <alignment horizontal="right" vertical="center" wrapText="1"/>
    </xf>
    <xf numFmtId="0" fontId="27" fillId="39" borderId="16" applyProtection="0">
      <alignment horizontal="right" vertical="center" wrapText="1"/>
    </xf>
    <xf numFmtId="3" fontId="28" fillId="38" borderId="17" applyProtection="0">
      <alignment horizontal="left" vertical="center"/>
    </xf>
    <xf numFmtId="0" fontId="28" fillId="38" borderId="18" applyProtection="0">
      <alignment horizontal="left" vertical="center"/>
    </xf>
    <xf numFmtId="0" fontId="30" fillId="0" borderId="0"/>
    <xf numFmtId="174" fontId="30" fillId="0" borderId="0" applyFont="0" applyBorder="0" applyProtection="0"/>
    <xf numFmtId="0" fontId="32" fillId="0" borderId="0"/>
    <xf numFmtId="0" fontId="33" fillId="0" borderId="0"/>
    <xf numFmtId="2" fontId="34" fillId="0" borderId="10" applyFill="0" applyProtection="0">
      <alignment horizontal="right" vertical="top" wrapText="1"/>
    </xf>
    <xf numFmtId="0" fontId="2" fillId="0" borderId="0"/>
    <xf numFmtId="0" fontId="35" fillId="0" borderId="0"/>
    <xf numFmtId="164" fontId="1" fillId="0" borderId="0" applyFont="0" applyFill="0" applyBorder="0" applyAlignment="0" applyProtection="0"/>
    <xf numFmtId="9" fontId="6" fillId="0" borderId="0" applyFont="0" applyFill="0" applyBorder="0" applyAlignment="0" applyProtection="0"/>
  </cellStyleXfs>
  <cellXfs count="252">
    <xf numFmtId="0" fontId="0" fillId="0" borderId="0" xfId="0"/>
    <xf numFmtId="0" fontId="6" fillId="0" borderId="0" xfId="0" applyFont="1"/>
    <xf numFmtId="0" fontId="0" fillId="0" borderId="0" xfId="0" applyFill="1"/>
    <xf numFmtId="0" fontId="6" fillId="37" borderId="0" xfId="0" applyFont="1" applyFill="1"/>
    <xf numFmtId="0" fontId="0" fillId="0" borderId="0" xfId="0" applyBorder="1"/>
    <xf numFmtId="0" fontId="6" fillId="0" borderId="0" xfId="0" applyFont="1" applyBorder="1"/>
    <xf numFmtId="0" fontId="6" fillId="38" borderId="0" xfId="0" applyFont="1" applyFill="1"/>
    <xf numFmtId="3" fontId="0" fillId="0" borderId="0" xfId="0" applyNumberFormat="1" applyBorder="1"/>
    <xf numFmtId="0" fontId="0" fillId="0" borderId="11" xfId="0" applyBorder="1"/>
    <xf numFmtId="0" fontId="6" fillId="0" borderId="11" xfId="0" applyFont="1" applyBorder="1"/>
    <xf numFmtId="0" fontId="0" fillId="0" borderId="23" xfId="0" applyBorder="1"/>
    <xf numFmtId="0" fontId="0" fillId="0" borderId="25" xfId="0" applyBorder="1"/>
    <xf numFmtId="0" fontId="0" fillId="0" borderId="13" xfId="0" applyBorder="1"/>
    <xf numFmtId="0" fontId="0" fillId="0" borderId="14" xfId="0" applyBorder="1"/>
    <xf numFmtId="171" fontId="29" fillId="38" borderId="0" xfId="0" applyNumberFormat="1" applyFont="1" applyFill="1" applyBorder="1"/>
    <xf numFmtId="172" fontId="29" fillId="38" borderId="0" xfId="0" applyNumberFormat="1" applyFont="1" applyFill="1" applyBorder="1"/>
    <xf numFmtId="3" fontId="29" fillId="38" borderId="0" xfId="0" applyNumberFormat="1" applyFont="1" applyFill="1" applyBorder="1"/>
    <xf numFmtId="172" fontId="29" fillId="40" borderId="0" xfId="0" applyNumberFormat="1" applyFont="1" applyFill="1" applyBorder="1"/>
    <xf numFmtId="172" fontId="29" fillId="42" borderId="0" xfId="0" applyNumberFormat="1" applyFont="1" applyFill="1" applyBorder="1"/>
    <xf numFmtId="172" fontId="29" fillId="41" borderId="0" xfId="0" applyNumberFormat="1" applyFont="1" applyFill="1" applyBorder="1"/>
    <xf numFmtId="172" fontId="29" fillId="43" borderId="0" xfId="0" applyNumberFormat="1" applyFont="1" applyFill="1" applyBorder="1"/>
    <xf numFmtId="172" fontId="29" fillId="45" borderId="0" xfId="0" applyNumberFormat="1" applyFont="1" applyFill="1" applyBorder="1"/>
    <xf numFmtId="171" fontId="23" fillId="38" borderId="21" xfId="0" applyNumberFormat="1" applyFont="1" applyFill="1" applyBorder="1" applyAlignment="1">
      <alignment horizontal="center"/>
    </xf>
    <xf numFmtId="171" fontId="29" fillId="38" borderId="20" xfId="0" applyNumberFormat="1" applyFont="1" applyFill="1" applyBorder="1"/>
    <xf numFmtId="172" fontId="29" fillId="38" borderId="19" xfId="0" applyNumberFormat="1" applyFont="1" applyFill="1" applyBorder="1" applyAlignment="1">
      <alignment horizontal="left" indent="2"/>
    </xf>
    <xf numFmtId="3" fontId="29" fillId="0" borderId="19" xfId="0" applyNumberFormat="1" applyFont="1" applyFill="1" applyBorder="1"/>
    <xf numFmtId="3" fontId="29" fillId="0" borderId="0" xfId="0" applyNumberFormat="1" applyFont="1" applyFill="1" applyBorder="1"/>
    <xf numFmtId="3" fontId="29" fillId="42" borderId="19" xfId="0" applyNumberFormat="1" applyFont="1" applyFill="1" applyBorder="1"/>
    <xf numFmtId="3" fontId="29" fillId="42" borderId="0" xfId="0" applyNumberFormat="1" applyFont="1" applyFill="1" applyBorder="1"/>
    <xf numFmtId="3" fontId="29" fillId="41" borderId="0" xfId="0" applyNumberFormat="1" applyFont="1" applyFill="1" applyBorder="1"/>
    <xf numFmtId="3" fontId="29" fillId="40" borderId="0" xfId="0" applyNumberFormat="1" applyFont="1" applyFill="1" applyBorder="1"/>
    <xf numFmtId="172" fontId="29" fillId="42" borderId="19" xfId="0" applyNumberFormat="1" applyFont="1" applyFill="1" applyBorder="1"/>
    <xf numFmtId="3" fontId="29" fillId="44" borderId="0" xfId="0" applyNumberFormat="1" applyFont="1" applyFill="1" applyBorder="1"/>
    <xf numFmtId="3" fontId="29" fillId="43" borderId="0" xfId="0" applyNumberFormat="1" applyFont="1" applyFill="1" applyBorder="1"/>
    <xf numFmtId="3" fontId="29" fillId="45" borderId="0" xfId="0" applyNumberFormat="1" applyFont="1" applyFill="1" applyBorder="1"/>
    <xf numFmtId="3" fontId="29" fillId="41" borderId="19" xfId="0" applyNumberFormat="1" applyFont="1" applyFill="1" applyBorder="1"/>
    <xf numFmtId="171" fontId="29" fillId="38" borderId="22" xfId="0" applyNumberFormat="1" applyFont="1" applyFill="1" applyBorder="1"/>
    <xf numFmtId="172" fontId="29" fillId="42" borderId="26" xfId="0" applyNumberFormat="1" applyFont="1" applyFill="1" applyBorder="1"/>
    <xf numFmtId="3" fontId="29" fillId="42" borderId="11" xfId="0" applyNumberFormat="1" applyFont="1" applyFill="1" applyBorder="1"/>
    <xf numFmtId="3" fontId="29" fillId="42" borderId="23" xfId="0" applyNumberFormat="1" applyFont="1" applyFill="1" applyBorder="1"/>
    <xf numFmtId="171" fontId="29" fillId="38" borderId="12" xfId="0" applyNumberFormat="1" applyFont="1" applyFill="1" applyBorder="1"/>
    <xf numFmtId="3" fontId="29" fillId="0" borderId="14" xfId="0" applyNumberFormat="1" applyFont="1" applyFill="1" applyBorder="1"/>
    <xf numFmtId="3" fontId="29" fillId="42" borderId="14" xfId="0" applyNumberFormat="1" applyFont="1" applyFill="1" applyBorder="1"/>
    <xf numFmtId="3" fontId="29" fillId="40" borderId="14" xfId="0" applyNumberFormat="1" applyFont="1" applyFill="1" applyBorder="1"/>
    <xf numFmtId="3" fontId="6" fillId="40" borderId="0" xfId="0" applyNumberFormat="1" applyFont="1" applyFill="1" applyBorder="1"/>
    <xf numFmtId="3" fontId="6" fillId="40" borderId="14" xfId="0" applyNumberFormat="1" applyFont="1" applyFill="1" applyBorder="1"/>
    <xf numFmtId="171" fontId="29" fillId="38" borderId="27" xfId="0" applyNumberFormat="1" applyFont="1" applyFill="1" applyBorder="1"/>
    <xf numFmtId="167" fontId="29" fillId="42" borderId="0" xfId="0" applyNumberFormat="1" applyFont="1" applyFill="1" applyBorder="1"/>
    <xf numFmtId="0" fontId="0" fillId="0" borderId="0" xfId="0" applyFill="1" applyBorder="1"/>
    <xf numFmtId="171" fontId="29" fillId="38" borderId="24" xfId="0" applyNumberFormat="1" applyFont="1" applyFill="1" applyBorder="1"/>
    <xf numFmtId="172" fontId="29" fillId="38" borderId="28" xfId="0" applyNumberFormat="1" applyFont="1" applyFill="1" applyBorder="1" applyAlignment="1">
      <alignment horizontal="left" indent="2"/>
    </xf>
    <xf numFmtId="3" fontId="29" fillId="0" borderId="28" xfId="0" applyNumberFormat="1" applyFont="1" applyFill="1" applyBorder="1"/>
    <xf numFmtId="3" fontId="29" fillId="0" borderId="25" xfId="0" applyNumberFormat="1" applyFont="1" applyFill="1" applyBorder="1"/>
    <xf numFmtId="3" fontId="29" fillId="0" borderId="13" xfId="0" applyNumberFormat="1" applyFont="1" applyFill="1" applyBorder="1"/>
    <xf numFmtId="167" fontId="29" fillId="42" borderId="14" xfId="0" applyNumberFormat="1" applyFont="1" applyFill="1" applyBorder="1"/>
    <xf numFmtId="171" fontId="29" fillId="45" borderId="22" xfId="0" applyNumberFormat="1" applyFont="1" applyFill="1" applyBorder="1"/>
    <xf numFmtId="171" fontId="29" fillId="0" borderId="22" xfId="0" applyNumberFormat="1" applyFont="1" applyFill="1" applyBorder="1"/>
    <xf numFmtId="167" fontId="6" fillId="40" borderId="0" xfId="0" applyNumberFormat="1" applyFont="1" applyFill="1" applyBorder="1"/>
    <xf numFmtId="0" fontId="6" fillId="40" borderId="0" xfId="0" applyFont="1" applyFill="1"/>
    <xf numFmtId="172" fontId="29" fillId="46" borderId="0" xfId="0" applyNumberFormat="1" applyFont="1" applyFill="1" applyBorder="1"/>
    <xf numFmtId="172" fontId="31" fillId="46" borderId="0" xfId="0" applyNumberFormat="1" applyFont="1" applyFill="1" applyBorder="1" applyAlignment="1">
      <alignment horizontal="center" vertical="center"/>
    </xf>
    <xf numFmtId="3" fontId="29" fillId="46" borderId="0" xfId="0" applyNumberFormat="1" applyFont="1" applyFill="1" applyBorder="1"/>
    <xf numFmtId="167" fontId="29" fillId="40" borderId="0" xfId="0" applyNumberFormat="1" applyFont="1" applyFill="1" applyBorder="1"/>
    <xf numFmtId="167" fontId="29" fillId="42" borderId="11" xfId="0" applyNumberFormat="1" applyFont="1" applyFill="1" applyBorder="1"/>
    <xf numFmtId="171" fontId="23" fillId="38" borderId="32" xfId="0" applyNumberFormat="1" applyFont="1" applyFill="1" applyBorder="1" applyAlignment="1">
      <alignment horizontal="center"/>
    </xf>
    <xf numFmtId="172" fontId="23" fillId="38" borderId="33" xfId="0" applyNumberFormat="1" applyFont="1" applyFill="1" applyBorder="1" applyAlignment="1">
      <alignment horizontal="center"/>
    </xf>
    <xf numFmtId="167" fontId="29" fillId="42" borderId="23" xfId="0" applyNumberFormat="1" applyFont="1" applyFill="1" applyBorder="1"/>
    <xf numFmtId="171" fontId="29" fillId="37" borderId="12" xfId="0" applyNumberFormat="1" applyFont="1" applyFill="1" applyBorder="1"/>
    <xf numFmtId="172" fontId="29" fillId="37" borderId="19" xfId="0" applyNumberFormat="1" applyFont="1" applyFill="1" applyBorder="1" applyAlignment="1">
      <alignment horizontal="left" indent="2"/>
    </xf>
    <xf numFmtId="3" fontId="29" fillId="37" borderId="19" xfId="0" applyNumberFormat="1" applyFont="1" applyFill="1" applyBorder="1"/>
    <xf numFmtId="3" fontId="29" fillId="37" borderId="0" xfId="0" applyNumberFormat="1" applyFont="1" applyFill="1" applyBorder="1"/>
    <xf numFmtId="3" fontId="29" fillId="37" borderId="14" xfId="0" applyNumberFormat="1" applyFont="1" applyFill="1" applyBorder="1"/>
    <xf numFmtId="0" fontId="6" fillId="0" borderId="23" xfId="0" applyFont="1" applyBorder="1"/>
    <xf numFmtId="0" fontId="6" fillId="0" borderId="14" xfId="0" applyFont="1" applyBorder="1"/>
    <xf numFmtId="3" fontId="29" fillId="48" borderId="0" xfId="0" applyNumberFormat="1" applyFont="1" applyFill="1" applyBorder="1"/>
    <xf numFmtId="172" fontId="29" fillId="48" borderId="0" xfId="0" applyNumberFormat="1" applyFont="1" applyFill="1" applyBorder="1"/>
    <xf numFmtId="3" fontId="6" fillId="0" borderId="0" xfId="0" applyNumberFormat="1" applyFont="1" applyFill="1" applyBorder="1"/>
    <xf numFmtId="3" fontId="0" fillId="0" borderId="14" xfId="0" applyNumberFormat="1" applyBorder="1"/>
    <xf numFmtId="0" fontId="0" fillId="0" borderId="12" xfId="0" applyBorder="1"/>
    <xf numFmtId="0" fontId="0" fillId="0" borderId="24" xfId="0" applyBorder="1"/>
    <xf numFmtId="0" fontId="6" fillId="0" borderId="12" xfId="0" applyFont="1" applyBorder="1"/>
    <xf numFmtId="167" fontId="29" fillId="0" borderId="0" xfId="0" applyNumberFormat="1" applyFont="1" applyFill="1" applyBorder="1"/>
    <xf numFmtId="0" fontId="24" fillId="0" borderId="12" xfId="0" applyFont="1" applyBorder="1"/>
    <xf numFmtId="0" fontId="24" fillId="0" borderId="30" xfId="0" applyFont="1" applyBorder="1"/>
    <xf numFmtId="170" fontId="6" fillId="40" borderId="0" xfId="5" applyNumberFormat="1" applyFont="1" applyFill="1" applyBorder="1">
      <alignment horizontal="center" vertical="center"/>
    </xf>
    <xf numFmtId="0" fontId="6" fillId="40" borderId="0" xfId="0" applyFont="1" applyFill="1" applyBorder="1"/>
    <xf numFmtId="171" fontId="29" fillId="0" borderId="0" xfId="0" applyNumberFormat="1" applyFont="1" applyFill="1" applyBorder="1"/>
    <xf numFmtId="172" fontId="23" fillId="0" borderId="0" xfId="0" applyNumberFormat="1" applyFont="1" applyFill="1" applyBorder="1"/>
    <xf numFmtId="172" fontId="29" fillId="0" borderId="0" xfId="0" applyNumberFormat="1" applyFont="1" applyFill="1" applyBorder="1" applyAlignment="1">
      <alignment horizontal="center" vertical="center"/>
    </xf>
    <xf numFmtId="172" fontId="29" fillId="0" borderId="0" xfId="0" applyNumberFormat="1" applyFont="1" applyFill="1" applyBorder="1"/>
    <xf numFmtId="171" fontId="23" fillId="0" borderId="29" xfId="0" applyNumberFormat="1" applyFont="1" applyFill="1" applyBorder="1" applyAlignment="1">
      <alignment horizontal="center"/>
    </xf>
    <xf numFmtId="172" fontId="23" fillId="0" borderId="11" xfId="0" applyNumberFormat="1" applyFont="1" applyFill="1" applyBorder="1" applyAlignment="1">
      <alignment horizontal="center"/>
    </xf>
    <xf numFmtId="172" fontId="23" fillId="0" borderId="22" xfId="0" applyNumberFormat="1" applyFont="1" applyFill="1" applyBorder="1"/>
    <xf numFmtId="172" fontId="29" fillId="0" borderId="22" xfId="0" applyNumberFormat="1" applyFont="1" applyFill="1" applyBorder="1" applyAlignment="1">
      <alignment horizontal="center" vertical="center"/>
    </xf>
    <xf numFmtId="172" fontId="29" fillId="0" borderId="11" xfId="0" applyNumberFormat="1" applyFont="1" applyFill="1" applyBorder="1" applyAlignment="1">
      <alignment horizontal="center" vertical="center"/>
    </xf>
    <xf numFmtId="172" fontId="29" fillId="0" borderId="11" xfId="0" applyNumberFormat="1" applyFont="1" applyFill="1" applyBorder="1"/>
    <xf numFmtId="0" fontId="6" fillId="0" borderId="30" xfId="0" applyFont="1" applyBorder="1"/>
    <xf numFmtId="171" fontId="29" fillId="0" borderId="30" xfId="0" applyNumberFormat="1" applyFont="1" applyFill="1" applyBorder="1"/>
    <xf numFmtId="172" fontId="23" fillId="0" borderId="12" xfId="0" applyNumberFormat="1" applyFont="1" applyFill="1" applyBorder="1"/>
    <xf numFmtId="170" fontId="29" fillId="0" borderId="12" xfId="5" applyNumberFormat="1" applyFont="1" applyFill="1" applyBorder="1">
      <alignment horizontal="center" vertical="center"/>
    </xf>
    <xf numFmtId="170" fontId="29" fillId="40" borderId="0" xfId="5" applyNumberFormat="1" applyFont="1" applyFill="1" applyBorder="1">
      <alignment horizontal="center" vertical="center"/>
    </xf>
    <xf numFmtId="170" fontId="6" fillId="0" borderId="0" xfId="5" applyNumberFormat="1" applyFont="1" applyBorder="1">
      <alignment horizontal="center" vertical="center"/>
    </xf>
    <xf numFmtId="170" fontId="6" fillId="0" borderId="14" xfId="5" applyNumberFormat="1" applyFont="1" applyBorder="1">
      <alignment horizontal="center" vertical="center"/>
    </xf>
    <xf numFmtId="172" fontId="29" fillId="0" borderId="12" xfId="0" applyNumberFormat="1" applyFont="1" applyFill="1" applyBorder="1" applyAlignment="1">
      <alignment horizontal="center" vertical="center"/>
    </xf>
    <xf numFmtId="172" fontId="29" fillId="0" borderId="12" xfId="0" applyNumberFormat="1" applyFont="1" applyFill="1" applyBorder="1" applyAlignment="1">
      <alignment horizontal="left" indent="1"/>
    </xf>
    <xf numFmtId="172" fontId="29" fillId="40" borderId="12" xfId="0" applyNumberFormat="1" applyFont="1" applyFill="1" applyBorder="1" applyAlignment="1">
      <alignment horizontal="left" indent="1"/>
    </xf>
    <xf numFmtId="3" fontId="6" fillId="0" borderId="0" xfId="0" applyNumberFormat="1" applyFont="1" applyBorder="1"/>
    <xf numFmtId="172" fontId="29" fillId="0" borderId="12" xfId="0" applyNumberFormat="1" applyFont="1" applyFill="1" applyBorder="1"/>
    <xf numFmtId="171" fontId="29" fillId="0" borderId="31" xfId="0" applyNumberFormat="1" applyFont="1" applyFill="1" applyBorder="1"/>
    <xf numFmtId="172" fontId="29" fillId="0" borderId="31" xfId="0" applyNumberFormat="1" applyFont="1" applyFill="1" applyBorder="1"/>
    <xf numFmtId="172" fontId="23" fillId="0" borderId="11" xfId="0" applyNumberFormat="1" applyFont="1" applyFill="1" applyBorder="1" applyAlignment="1">
      <alignment horizontal="center" vertical="center"/>
    </xf>
    <xf numFmtId="1" fontId="23" fillId="0" borderId="11" xfId="0" applyNumberFormat="1" applyFont="1" applyFill="1" applyBorder="1" applyAlignment="1">
      <alignment horizontal="center" vertical="center"/>
    </xf>
    <xf numFmtId="1" fontId="23" fillId="0" borderId="23" xfId="0" applyNumberFormat="1" applyFont="1" applyFill="1" applyBorder="1" applyAlignment="1">
      <alignment horizontal="center" vertical="center"/>
    </xf>
    <xf numFmtId="9" fontId="29" fillId="0" borderId="0" xfId="5" applyFont="1" applyFill="1" applyBorder="1" applyAlignment="1">
      <alignment horizontal="center" vertical="center"/>
    </xf>
    <xf numFmtId="9" fontId="29" fillId="0" borderId="14" xfId="5" applyFont="1" applyFill="1" applyBorder="1" applyAlignment="1">
      <alignment horizontal="center" vertical="center"/>
    </xf>
    <xf numFmtId="171" fontId="29" fillId="0" borderId="12" xfId="0" applyNumberFormat="1" applyFont="1" applyFill="1" applyBorder="1"/>
    <xf numFmtId="172" fontId="29" fillId="0" borderId="14" xfId="0" applyNumberFormat="1" applyFont="1" applyFill="1" applyBorder="1" applyAlignment="1">
      <alignment horizontal="center" vertical="center"/>
    </xf>
    <xf numFmtId="171" fontId="29" fillId="0" borderId="24" xfId="0" applyNumberFormat="1" applyFont="1" applyFill="1" applyBorder="1"/>
    <xf numFmtId="172" fontId="29" fillId="0" borderId="24" xfId="0" applyNumberFormat="1" applyFont="1" applyFill="1" applyBorder="1"/>
    <xf numFmtId="172" fontId="29" fillId="0" borderId="25" xfId="0" applyNumberFormat="1" applyFont="1" applyFill="1" applyBorder="1" applyAlignment="1">
      <alignment horizontal="center" vertical="center"/>
    </xf>
    <xf numFmtId="172" fontId="29" fillId="0" borderId="13" xfId="0" applyNumberFormat="1" applyFont="1" applyFill="1" applyBorder="1" applyAlignment="1">
      <alignment horizontal="center" vertical="center"/>
    </xf>
    <xf numFmtId="175" fontId="29" fillId="0" borderId="22" xfId="0" applyNumberFormat="1" applyFont="1" applyFill="1" applyBorder="1" applyAlignment="1">
      <alignment horizontal="center" vertical="center"/>
    </xf>
    <xf numFmtId="175" fontId="29" fillId="0" borderId="11" xfId="0" applyNumberFormat="1" applyFont="1" applyFill="1" applyBorder="1" applyAlignment="1">
      <alignment horizontal="center" vertical="center"/>
    </xf>
    <xf numFmtId="175" fontId="29" fillId="0" borderId="11" xfId="5" applyNumberFormat="1" applyFont="1" applyFill="1" applyBorder="1" applyAlignment="1">
      <alignment horizontal="center" vertical="center"/>
    </xf>
    <xf numFmtId="175" fontId="29" fillId="0" borderId="23" xfId="5" applyNumberFormat="1" applyFont="1" applyFill="1" applyBorder="1" applyAlignment="1">
      <alignment horizontal="center" vertical="center"/>
    </xf>
    <xf numFmtId="170" fontId="29" fillId="0" borderId="0" xfId="5" applyNumberFormat="1" applyFont="1" applyFill="1" applyBorder="1">
      <alignment horizontal="center" vertical="center"/>
    </xf>
    <xf numFmtId="175" fontId="29" fillId="0" borderId="30" xfId="0" applyNumberFormat="1" applyFont="1" applyFill="1" applyBorder="1"/>
    <xf numFmtId="175" fontId="29" fillId="0" borderId="12" xfId="0" applyNumberFormat="1" applyFont="1" applyFill="1" applyBorder="1" applyAlignment="1">
      <alignment horizontal="center" vertical="center"/>
    </xf>
    <xf numFmtId="175" fontId="29" fillId="0" borderId="0" xfId="0" applyNumberFormat="1" applyFont="1" applyFill="1" applyBorder="1" applyAlignment="1">
      <alignment horizontal="center" vertical="center"/>
    </xf>
    <xf numFmtId="175" fontId="29" fillId="0" borderId="0" xfId="5" applyNumberFormat="1" applyFont="1" applyFill="1" applyBorder="1" applyAlignment="1">
      <alignment horizontal="center" vertical="center"/>
    </xf>
    <xf numFmtId="175" fontId="29" fillId="0" borderId="14" xfId="5" applyNumberFormat="1" applyFont="1" applyFill="1" applyBorder="1" applyAlignment="1">
      <alignment horizontal="center" vertical="center"/>
    </xf>
    <xf numFmtId="175" fontId="29" fillId="0" borderId="14" xfId="0" applyNumberFormat="1" applyFont="1" applyFill="1" applyBorder="1" applyAlignment="1">
      <alignment horizontal="center" vertical="center"/>
    </xf>
    <xf numFmtId="179" fontId="29" fillId="40" borderId="0" xfId="0" applyNumberFormat="1" applyFont="1" applyFill="1" applyBorder="1" applyAlignment="1">
      <alignment horizontal="center" vertical="center"/>
    </xf>
    <xf numFmtId="171" fontId="29" fillId="49" borderId="22" xfId="0" applyNumberFormat="1" applyFont="1" applyFill="1" applyBorder="1"/>
    <xf numFmtId="0" fontId="6" fillId="0" borderId="11" xfId="0" applyFont="1" applyFill="1" applyBorder="1"/>
    <xf numFmtId="0" fontId="6" fillId="0" borderId="23" xfId="0" applyFont="1" applyFill="1" applyBorder="1"/>
    <xf numFmtId="0" fontId="6" fillId="0" borderId="0" xfId="0" applyFont="1" applyFill="1" applyBorder="1"/>
    <xf numFmtId="0" fontId="6" fillId="0" borderId="14" xfId="0" applyFont="1" applyFill="1" applyBorder="1"/>
    <xf numFmtId="0" fontId="6" fillId="0" borderId="25" xfId="0" applyFont="1" applyFill="1" applyBorder="1"/>
    <xf numFmtId="0" fontId="6" fillId="0" borderId="13" xfId="0" applyFont="1" applyFill="1" applyBorder="1"/>
    <xf numFmtId="168" fontId="6" fillId="0" borderId="0" xfId="0" applyNumberFormat="1" applyFont="1"/>
    <xf numFmtId="168" fontId="6" fillId="40" borderId="0" xfId="0" applyNumberFormat="1" applyFont="1" applyFill="1"/>
    <xf numFmtId="172" fontId="29" fillId="0" borderId="23" xfId="0" applyNumberFormat="1" applyFont="1" applyFill="1" applyBorder="1" applyAlignment="1">
      <alignment horizontal="center" vertical="center"/>
    </xf>
    <xf numFmtId="9" fontId="29" fillId="0" borderId="0" xfId="5" applyFont="1" applyFill="1" applyBorder="1">
      <alignment horizontal="center" vertical="center"/>
    </xf>
    <xf numFmtId="9" fontId="29" fillId="0" borderId="14" xfId="5" applyFont="1" applyFill="1" applyBorder="1">
      <alignment horizontal="center" vertical="center"/>
    </xf>
    <xf numFmtId="170" fontId="29" fillId="0" borderId="14" xfId="5" applyNumberFormat="1" applyFont="1" applyFill="1" applyBorder="1">
      <alignment horizontal="center" vertical="center"/>
    </xf>
    <xf numFmtId="3" fontId="29" fillId="0" borderId="0" xfId="5" applyNumberFormat="1" applyFont="1" applyFill="1" applyBorder="1">
      <alignment horizontal="center" vertical="center"/>
    </xf>
    <xf numFmtId="3" fontId="29" fillId="40" borderId="0" xfId="5" applyNumberFormat="1" applyFont="1" applyFill="1" applyBorder="1">
      <alignment horizontal="center" vertical="center"/>
    </xf>
    <xf numFmtId="172" fontId="29" fillId="40" borderId="0" xfId="0" applyNumberFormat="1" applyFont="1" applyFill="1" applyBorder="1" applyAlignment="1">
      <alignment horizontal="center" vertical="center"/>
    </xf>
    <xf numFmtId="172" fontId="23" fillId="0" borderId="11" xfId="0" applyNumberFormat="1" applyFont="1" applyFill="1" applyBorder="1"/>
    <xf numFmtId="0" fontId="29" fillId="0" borderId="0" xfId="0" applyNumberFormat="1" applyFont="1" applyFill="1" applyBorder="1" applyAlignment="1">
      <alignment horizontal="center" vertical="center"/>
    </xf>
    <xf numFmtId="0" fontId="29" fillId="0" borderId="25" xfId="0" applyNumberFormat="1" applyFont="1" applyFill="1" applyBorder="1" applyAlignment="1">
      <alignment horizontal="center" vertical="center"/>
    </xf>
    <xf numFmtId="170" fontId="29" fillId="0" borderId="0" xfId="0" applyNumberFormat="1" applyFont="1" applyFill="1" applyBorder="1" applyAlignment="1">
      <alignment horizontal="center" vertical="center"/>
    </xf>
    <xf numFmtId="0" fontId="29" fillId="0" borderId="0" xfId="0" applyNumberFormat="1" applyFont="1" applyFill="1" applyBorder="1"/>
    <xf numFmtId="0" fontId="29" fillId="0" borderId="29" xfId="0" applyFont="1" applyBorder="1"/>
    <xf numFmtId="0" fontId="29" fillId="0" borderId="30" xfId="0" applyFont="1" applyBorder="1"/>
    <xf numFmtId="171" fontId="29" fillId="0" borderId="11" xfId="0" applyNumberFormat="1" applyFont="1" applyFill="1" applyBorder="1"/>
    <xf numFmtId="171" fontId="29" fillId="0" borderId="25" xfId="0" applyNumberFormat="1" applyFont="1" applyFill="1" applyBorder="1"/>
    <xf numFmtId="171" fontId="29" fillId="0" borderId="29" xfId="0" applyNumberFormat="1" applyFont="1" applyFill="1" applyBorder="1"/>
    <xf numFmtId="172" fontId="29" fillId="40" borderId="25" xfId="0" applyNumberFormat="1" applyFont="1" applyFill="1" applyBorder="1" applyAlignment="1">
      <alignment horizontal="center" vertical="center"/>
    </xf>
    <xf numFmtId="0" fontId="6" fillId="0" borderId="25" xfId="0" applyFont="1" applyBorder="1"/>
    <xf numFmtId="172" fontId="6" fillId="0" borderId="0" xfId="0" applyNumberFormat="1" applyFont="1" applyBorder="1"/>
    <xf numFmtId="0" fontId="6" fillId="40" borderId="25" xfId="0" applyFont="1" applyFill="1" applyBorder="1"/>
    <xf numFmtId="0" fontId="6" fillId="0" borderId="13" xfId="0" applyFont="1" applyBorder="1"/>
    <xf numFmtId="173" fontId="29" fillId="0" borderId="0" xfId="0" applyNumberFormat="1" applyFont="1" applyFill="1" applyBorder="1" applyAlignment="1">
      <alignment horizontal="center" vertical="center"/>
    </xf>
    <xf numFmtId="170" fontId="29" fillId="0" borderId="11" xfId="0" applyNumberFormat="1" applyFont="1" applyFill="1" applyBorder="1" applyAlignment="1">
      <alignment horizontal="center" vertical="center"/>
    </xf>
    <xf numFmtId="170" fontId="29" fillId="0" borderId="23" xfId="0" applyNumberFormat="1" applyFont="1" applyFill="1" applyBorder="1" applyAlignment="1">
      <alignment horizontal="center" vertical="center"/>
    </xf>
    <xf numFmtId="170" fontId="29" fillId="0" borderId="14" xfId="0" applyNumberFormat="1" applyFont="1" applyFill="1" applyBorder="1" applyAlignment="1">
      <alignment horizontal="center" vertical="center"/>
    </xf>
    <xf numFmtId="170" fontId="29" fillId="0" borderId="0" xfId="0" applyNumberFormat="1" applyFont="1"/>
    <xf numFmtId="0" fontId="29" fillId="0" borderId="0" xfId="0" applyFont="1"/>
    <xf numFmtId="0" fontId="31" fillId="38" borderId="20" xfId="0" applyNumberFormat="1" applyFont="1" applyFill="1" applyBorder="1"/>
    <xf numFmtId="49" fontId="23" fillId="0" borderId="26" xfId="0" applyNumberFormat="1" applyFont="1" applyFill="1" applyBorder="1" applyAlignment="1">
      <alignment horizontal="center"/>
    </xf>
    <xf numFmtId="0" fontId="29" fillId="38" borderId="0" xfId="0" applyNumberFormat="1" applyFont="1" applyFill="1" applyBorder="1" applyAlignment="1">
      <alignment horizontal="center"/>
    </xf>
    <xf numFmtId="170" fontId="0" fillId="0" borderId="0" xfId="5" applyNumberFormat="1" applyFont="1" applyBorder="1">
      <alignment horizontal="center" vertical="center"/>
    </xf>
    <xf numFmtId="170" fontId="0" fillId="0" borderId="0" xfId="0" applyNumberFormat="1" applyBorder="1"/>
    <xf numFmtId="172" fontId="29" fillId="0" borderId="0" xfId="0" applyNumberFormat="1" applyFont="1" applyFill="1" applyBorder="1" applyAlignment="1">
      <alignment horizontal="left" indent="1"/>
    </xf>
    <xf numFmtId="171" fontId="23" fillId="0" borderId="11" xfId="0" applyNumberFormat="1" applyFont="1" applyFill="1" applyBorder="1" applyAlignment="1">
      <alignment horizontal="center"/>
    </xf>
    <xf numFmtId="175" fontId="29" fillId="0" borderId="0" xfId="0" applyNumberFormat="1" applyFont="1" applyFill="1" applyBorder="1"/>
    <xf numFmtId="170" fontId="29" fillId="0" borderId="11" xfId="5" applyNumberFormat="1" applyFont="1" applyFill="1" applyBorder="1">
      <alignment horizontal="center" vertical="center"/>
    </xf>
    <xf numFmtId="170" fontId="0" fillId="0" borderId="11" xfId="5" applyNumberFormat="1" applyFont="1" applyBorder="1">
      <alignment horizontal="center" vertical="center"/>
    </xf>
    <xf numFmtId="170" fontId="0" fillId="0" borderId="23" xfId="5" applyNumberFormat="1" applyFont="1" applyBorder="1">
      <alignment horizontal="center" vertical="center"/>
    </xf>
    <xf numFmtId="170" fontId="0" fillId="0" borderId="14" xfId="5" applyNumberFormat="1" applyFont="1" applyBorder="1">
      <alignment horizontal="center" vertical="center"/>
    </xf>
    <xf numFmtId="49" fontId="23" fillId="0" borderId="34" xfId="0" applyNumberFormat="1" applyFont="1" applyFill="1" applyBorder="1" applyAlignment="1">
      <alignment horizontal="center" vertical="center"/>
    </xf>
    <xf numFmtId="49" fontId="23" fillId="0" borderId="35" xfId="0" applyNumberFormat="1" applyFont="1" applyFill="1" applyBorder="1" applyAlignment="1">
      <alignment horizontal="center" vertical="center"/>
    </xf>
    <xf numFmtId="49" fontId="23" fillId="0" borderId="36" xfId="0" applyNumberFormat="1" applyFont="1" applyFill="1" applyBorder="1" applyAlignment="1">
      <alignment horizontal="center" vertical="center"/>
    </xf>
    <xf numFmtId="170" fontId="29" fillId="0" borderId="11" xfId="0" applyNumberFormat="1" applyFont="1" applyBorder="1"/>
    <xf numFmtId="170" fontId="29" fillId="0" borderId="0" xfId="0" applyNumberFormat="1" applyFont="1" applyBorder="1"/>
    <xf numFmtId="170" fontId="29" fillId="0" borderId="11" xfId="5" applyNumberFormat="1" applyFont="1" applyBorder="1">
      <alignment horizontal="center" vertical="center"/>
    </xf>
    <xf numFmtId="170" fontId="29" fillId="0" borderId="23" xfId="5" applyNumberFormat="1" applyFont="1" applyBorder="1">
      <alignment horizontal="center" vertical="center"/>
    </xf>
    <xf numFmtId="170" fontId="29" fillId="0" borderId="0" xfId="5" applyNumberFormat="1" applyFont="1" applyBorder="1">
      <alignment horizontal="center" vertical="center"/>
    </xf>
    <xf numFmtId="170" fontId="29" fillId="0" borderId="14" xfId="5" applyNumberFormat="1" applyFont="1" applyBorder="1">
      <alignment horizontal="center" vertical="center"/>
    </xf>
    <xf numFmtId="167" fontId="29" fillId="0" borderId="0" xfId="0" applyNumberFormat="1" applyFont="1" applyFill="1" applyBorder="1" applyAlignment="1">
      <alignment horizontal="center" vertical="center"/>
    </xf>
    <xf numFmtId="167" fontId="29" fillId="0" borderId="0" xfId="0" applyNumberFormat="1" applyFont="1" applyBorder="1"/>
    <xf numFmtId="167" fontId="29" fillId="0" borderId="14" xfId="0" applyNumberFormat="1" applyFont="1" applyBorder="1"/>
    <xf numFmtId="3" fontId="29" fillId="0" borderId="0" xfId="0" applyNumberFormat="1" applyFont="1" applyFill="1" applyBorder="1" applyAlignment="1">
      <alignment horizontal="center" vertical="center"/>
    </xf>
    <xf numFmtId="3" fontId="29" fillId="0" borderId="0" xfId="0" applyNumberFormat="1" applyFont="1" applyBorder="1"/>
    <xf numFmtId="3" fontId="29" fillId="0" borderId="14" xfId="0" applyNumberFormat="1" applyFont="1" applyBorder="1"/>
    <xf numFmtId="3" fontId="29" fillId="0" borderId="25" xfId="0" applyNumberFormat="1" applyFont="1" applyFill="1" applyBorder="1" applyAlignment="1">
      <alignment horizontal="center" vertical="center"/>
    </xf>
    <xf numFmtId="3" fontId="29" fillId="0" borderId="25" xfId="0" applyNumberFormat="1" applyFont="1" applyBorder="1"/>
    <xf numFmtId="3" fontId="29" fillId="0" borderId="13" xfId="0" applyNumberFormat="1" applyFont="1" applyBorder="1"/>
    <xf numFmtId="172" fontId="29" fillId="0" borderId="30" xfId="0" applyNumberFormat="1" applyFont="1" applyFill="1" applyBorder="1"/>
    <xf numFmtId="172" fontId="29" fillId="0" borderId="29" xfId="0" applyNumberFormat="1" applyFont="1" applyFill="1" applyBorder="1"/>
    <xf numFmtId="1" fontId="6" fillId="40" borderId="0" xfId="0" applyNumberFormat="1" applyFont="1" applyFill="1" applyBorder="1"/>
    <xf numFmtId="0" fontId="6" fillId="0" borderId="0" xfId="0" applyFont="1" applyFill="1"/>
    <xf numFmtId="171" fontId="29" fillId="50" borderId="22" xfId="0" applyNumberFormat="1" applyFont="1" applyFill="1" applyBorder="1"/>
    <xf numFmtId="171" fontId="29" fillId="51" borderId="22" xfId="0" applyNumberFormat="1" applyFont="1" applyFill="1" applyBorder="1"/>
    <xf numFmtId="171" fontId="29" fillId="52" borderId="22" xfId="0" applyNumberFormat="1" applyFont="1" applyFill="1" applyBorder="1"/>
    <xf numFmtId="3" fontId="29" fillId="0" borderId="0" xfId="0" quotePrefix="1" applyNumberFormat="1" applyFont="1" applyFill="1" applyBorder="1"/>
    <xf numFmtId="0" fontId="31" fillId="37" borderId="20" xfId="0" applyNumberFormat="1" applyFont="1" applyFill="1" applyBorder="1"/>
    <xf numFmtId="3" fontId="0" fillId="37" borderId="0" xfId="0" applyNumberFormat="1" applyFill="1"/>
    <xf numFmtId="3" fontId="29" fillId="53" borderId="11" xfId="0" applyNumberFormat="1" applyFont="1" applyFill="1" applyBorder="1"/>
    <xf numFmtId="3" fontId="29" fillId="53" borderId="0" xfId="0" applyNumberFormat="1" applyFont="1" applyFill="1" applyBorder="1"/>
    <xf numFmtId="3" fontId="29" fillId="53" borderId="14" xfId="0" applyNumberFormat="1" applyFont="1" applyFill="1" applyBorder="1"/>
    <xf numFmtId="3" fontId="29" fillId="47" borderId="0" xfId="0" applyNumberFormat="1" applyFont="1" applyFill="1" applyBorder="1"/>
    <xf numFmtId="3" fontId="29" fillId="46" borderId="19" xfId="0" applyNumberFormat="1" applyFont="1" applyFill="1" applyBorder="1"/>
    <xf numFmtId="0" fontId="22" fillId="36" borderId="10" xfId="48">
      <alignment horizontal="center" vertical="center" wrapText="1"/>
    </xf>
    <xf numFmtId="175" fontId="29" fillId="0" borderId="12" xfId="0" applyNumberFormat="1" applyFont="1" applyFill="1" applyBorder="1" applyAlignment="1">
      <alignment horizontal="left" indent="1"/>
    </xf>
    <xf numFmtId="0" fontId="0" fillId="0" borderId="22" xfId="0" applyBorder="1"/>
    <xf numFmtId="172" fontId="29" fillId="0" borderId="23" xfId="0" applyNumberFormat="1" applyFont="1" applyFill="1" applyBorder="1"/>
    <xf numFmtId="175" fontId="29" fillId="0" borderId="14" xfId="0" applyNumberFormat="1" applyFont="1" applyFill="1" applyBorder="1" applyAlignment="1">
      <alignment horizontal="left" indent="1"/>
    </xf>
    <xf numFmtId="172" fontId="29" fillId="0" borderId="14" xfId="0" applyNumberFormat="1" applyFont="1" applyFill="1" applyBorder="1"/>
    <xf numFmtId="172" fontId="29" fillId="0" borderId="14" xfId="0" applyNumberFormat="1" applyFont="1" applyFill="1" applyBorder="1" applyAlignment="1">
      <alignment horizontal="left" indent="1"/>
    </xf>
    <xf numFmtId="172" fontId="23" fillId="0" borderId="14" xfId="0" applyNumberFormat="1" applyFont="1" applyFill="1" applyBorder="1"/>
    <xf numFmtId="172" fontId="29" fillId="0" borderId="13" xfId="0" applyNumberFormat="1" applyFont="1" applyFill="1" applyBorder="1" applyAlignment="1">
      <alignment horizontal="left" indent="1"/>
    </xf>
    <xf numFmtId="0" fontId="0" fillId="0" borderId="29" xfId="0" applyBorder="1"/>
    <xf numFmtId="172" fontId="29" fillId="0" borderId="22" xfId="0" applyNumberFormat="1" applyFont="1" applyFill="1" applyBorder="1"/>
    <xf numFmtId="172" fontId="23" fillId="0" borderId="30" xfId="0" applyNumberFormat="1" applyFont="1" applyFill="1" applyBorder="1"/>
    <xf numFmtId="172" fontId="29" fillId="0" borderId="30" xfId="0" applyNumberFormat="1" applyFont="1" applyFill="1" applyBorder="1" applyAlignment="1">
      <alignment horizontal="left" indent="1"/>
    </xf>
    <xf numFmtId="172" fontId="29" fillId="0" borderId="31" xfId="0" applyNumberFormat="1" applyFont="1" applyFill="1" applyBorder="1" applyAlignment="1">
      <alignment horizontal="left" indent="1"/>
    </xf>
    <xf numFmtId="172" fontId="23" fillId="0" borderId="29" xfId="0" applyNumberFormat="1" applyFont="1" applyFill="1" applyBorder="1"/>
    <xf numFmtId="172" fontId="29" fillId="40" borderId="30" xfId="0" applyNumberFormat="1" applyFont="1" applyFill="1" applyBorder="1" applyAlignment="1">
      <alignment horizontal="left" indent="1"/>
    </xf>
    <xf numFmtId="172" fontId="29" fillId="40" borderId="31" xfId="0" applyNumberFormat="1" applyFont="1" applyFill="1" applyBorder="1" applyAlignment="1">
      <alignment horizontal="left" indent="1"/>
    </xf>
    <xf numFmtId="170" fontId="29" fillId="0" borderId="22" xfId="5" applyNumberFormat="1" applyFont="1" applyFill="1" applyBorder="1">
      <alignment horizontal="center" vertical="center"/>
    </xf>
    <xf numFmtId="0" fontId="29" fillId="0" borderId="12" xfId="0" applyNumberFormat="1" applyFont="1" applyFill="1" applyBorder="1" applyAlignment="1">
      <alignment horizontal="center" vertical="center"/>
    </xf>
    <xf numFmtId="0" fontId="29" fillId="0" borderId="24" xfId="0" applyNumberFormat="1" applyFont="1" applyFill="1" applyBorder="1" applyAlignment="1">
      <alignment horizontal="center" vertical="center"/>
    </xf>
    <xf numFmtId="167" fontId="29" fillId="0" borderId="12" xfId="0" applyNumberFormat="1" applyFont="1" applyFill="1" applyBorder="1" applyAlignment="1">
      <alignment horizontal="center" vertical="center"/>
    </xf>
    <xf numFmtId="3" fontId="29" fillId="0" borderId="12" xfId="0" applyNumberFormat="1" applyFont="1" applyFill="1" applyBorder="1" applyAlignment="1">
      <alignment horizontal="center" vertical="center"/>
    </xf>
    <xf numFmtId="3" fontId="29" fillId="0" borderId="24" xfId="0" applyNumberFormat="1" applyFont="1" applyFill="1" applyBorder="1" applyAlignment="1">
      <alignment horizontal="center" vertical="center"/>
    </xf>
    <xf numFmtId="0" fontId="0" fillId="46" borderId="0" xfId="0" applyFill="1" applyBorder="1"/>
    <xf numFmtId="0" fontId="0" fillId="46" borderId="14" xfId="0" applyFill="1" applyBorder="1"/>
    <xf numFmtId="0" fontId="0" fillId="46" borderId="25" xfId="0" applyFill="1" applyBorder="1"/>
    <xf numFmtId="0" fontId="0" fillId="46" borderId="13" xfId="0" applyFill="1" applyBorder="1"/>
    <xf numFmtId="3" fontId="29" fillId="41" borderId="28" xfId="0" applyNumberFormat="1" applyFont="1" applyFill="1" applyBorder="1"/>
    <xf numFmtId="3" fontId="29" fillId="41" borderId="25" xfId="0" applyNumberFormat="1" applyFont="1" applyFill="1" applyBorder="1"/>
    <xf numFmtId="0" fontId="0" fillId="0" borderId="29" xfId="0" applyFill="1" applyBorder="1"/>
    <xf numFmtId="0" fontId="6" fillId="38" borderId="30" xfId="0" applyFont="1" applyFill="1" applyBorder="1"/>
    <xf numFmtId="0" fontId="6" fillId="38" borderId="31" xfId="0" applyFont="1" applyFill="1" applyBorder="1"/>
    <xf numFmtId="171" fontId="29" fillId="50" borderId="12" xfId="0" applyNumberFormat="1" applyFont="1" applyFill="1" applyBorder="1"/>
    <xf numFmtId="3" fontId="29" fillId="42" borderId="26" xfId="0" applyNumberFormat="1" applyFont="1" applyFill="1" applyBorder="1"/>
    <xf numFmtId="0" fontId="6" fillId="38" borderId="12" xfId="0" applyFont="1" applyFill="1" applyBorder="1"/>
    <xf numFmtId="3" fontId="29" fillId="37" borderId="11" xfId="0" applyNumberFormat="1" applyFont="1" applyFill="1" applyBorder="1"/>
    <xf numFmtId="171" fontId="29" fillId="38" borderId="37" xfId="0" applyNumberFormat="1" applyFont="1" applyFill="1" applyBorder="1"/>
  </cellXfs>
  <cellStyles count="73">
    <cellStyle name="[Datum]" xfId="52" xr:uid="{00000000-0005-0000-0000-000000000000}"/>
    <cellStyle name="[Datum] 2" xfId="57" xr:uid="{00000000-0005-0000-0000-000001000000}"/>
    <cellStyle name="[Dezimal 0]" xfId="55" xr:uid="{00000000-0005-0000-0000-000002000000}"/>
    <cellStyle name="[Komma 1]" xfId="53" xr:uid="{00000000-0005-0000-0000-000003000000}"/>
    <cellStyle name="[Komma 2]" xfId="51" xr:uid="{00000000-0005-0000-0000-000004000000}"/>
    <cellStyle name="[Prozent %]" xfId="54" xr:uid="{00000000-0005-0000-0000-000005000000}"/>
    <cellStyle name="[Text]" xfId="50" xr:uid="{00000000-0005-0000-0000-000006000000}"/>
    <cellStyle name="20 % - Akzent1" xfId="24" builtinId="30" hidden="1"/>
    <cellStyle name="20 % - Akzent2" xfId="28" builtinId="34" hidden="1"/>
    <cellStyle name="20 % - Akzent3" xfId="32" builtinId="38" hidden="1"/>
    <cellStyle name="20 % - Akzent4" xfId="36" builtinId="42" hidden="1"/>
    <cellStyle name="20 % - Akzent5" xfId="40" builtinId="46" hidden="1"/>
    <cellStyle name="20 % - Akzent6" xfId="44" builtinId="50" hidden="1"/>
    <cellStyle name="40 % - Akzent1" xfId="25" builtinId="31" hidden="1"/>
    <cellStyle name="40 % - Akzent2" xfId="29" builtinId="35" hidden="1"/>
    <cellStyle name="40 % - Akzent3" xfId="33" builtinId="39" hidden="1"/>
    <cellStyle name="40 % - Akzent4" xfId="37" builtinId="43" hidden="1"/>
    <cellStyle name="40 % - Akzent5" xfId="41" builtinId="47" hidden="1"/>
    <cellStyle name="40 % - Akzent6" xfId="45" builtinId="51" hidden="1"/>
    <cellStyle name="60 % - Akzent1" xfId="26" builtinId="32" hidden="1"/>
    <cellStyle name="60 % - Akzent2" xfId="30" builtinId="36" hidden="1"/>
    <cellStyle name="60 % - Akzent3" xfId="34" builtinId="40" hidden="1"/>
    <cellStyle name="60 % - Akzent4" xfId="38" builtinId="44" hidden="1"/>
    <cellStyle name="60 % - Akzent5" xfId="42" builtinId="48" hidden="1"/>
    <cellStyle name="60 % - Akzent6" xfId="46" builtinId="52" hidden="1"/>
    <cellStyle name="Akzent1" xfId="23" builtinId="29" hidden="1"/>
    <cellStyle name="Akzent2" xfId="27" builtinId="33" hidden="1"/>
    <cellStyle name="Akzent3" xfId="31" builtinId="37" hidden="1"/>
    <cellStyle name="Akzent4" xfId="35" builtinId="41" hidden="1"/>
    <cellStyle name="Akzent5" xfId="39" builtinId="45" hidden="1"/>
    <cellStyle name="Akzent6" xfId="43" builtinId="49" hidden="1"/>
    <cellStyle name="Ausgabe" xfId="15" builtinId="21" hidden="1" customBuiltin="1"/>
    <cellStyle name="Berechnung" xfId="16" builtinId="22" hidden="1"/>
    <cellStyle name="Column Header" xfId="61" xr:uid="{00000000-0005-0000-0000-000021000000}"/>
    <cellStyle name="Data Table" xfId="60" xr:uid="{00000000-0005-0000-0000-000022000000}"/>
    <cellStyle name="Dezimal [0]" xfId="2" builtinId="6" customBuiltin="1"/>
    <cellStyle name="Eingabe" xfId="14" builtinId="20" hidden="1"/>
    <cellStyle name="Ergebnis" xfId="22" builtinId="25" hidden="1"/>
    <cellStyle name="Erklärender Text" xfId="21" builtinId="53" hidden="1"/>
    <cellStyle name="Gut" xfId="11" builtinId="26" hidden="1" customBuiltin="1"/>
    <cellStyle name="Komma" xfId="1" builtinId="3" hidden="1" customBuiltin="1"/>
    <cellStyle name="Komma" xfId="71" xr:uid="{00000000-0005-0000-0000-000029000000}"/>
    <cellStyle name="Neutral" xfId="13" builtinId="28" hidden="1"/>
    <cellStyle name="Normal 13" xfId="65" xr:uid="{00000000-0005-0000-0000-00002C000000}"/>
    <cellStyle name="Normal 2" xfId="67" xr:uid="{00000000-0005-0000-0000-00002D000000}"/>
    <cellStyle name="Notiz" xfId="20" builtinId="10" hidden="1"/>
    <cellStyle name="Prozent" xfId="5" builtinId="5" customBuiltin="1"/>
    <cellStyle name="Prozent 2" xfId="72" xr:uid="{00000000-0005-0000-0000-000030000000}"/>
    <cellStyle name="Schlecht" xfId="12" builtinId="27" hidden="1" customBuiltin="1"/>
    <cellStyle name="Standard" xfId="0" builtinId="0" customBuiltin="1"/>
    <cellStyle name="Standard 2" xfId="56" xr:uid="{00000000-0005-0000-0000-000033000000}"/>
    <cellStyle name="Standard 3" xfId="58" xr:uid="{00000000-0005-0000-0000-000034000000}"/>
    <cellStyle name="Standard 4" xfId="59" xr:uid="{00000000-0005-0000-0000-000035000000}"/>
    <cellStyle name="Standard 5" xfId="64" xr:uid="{00000000-0005-0000-0000-000036000000}"/>
    <cellStyle name="Standard 6" xfId="66" xr:uid="{00000000-0005-0000-0000-000037000000}"/>
    <cellStyle name="Standard 7" xfId="69" xr:uid="{00000000-0005-0000-0000-000038000000}"/>
    <cellStyle name="Standard 8" xfId="70" xr:uid="{00000000-0005-0000-0000-000039000000}"/>
    <cellStyle name="Style 28" xfId="68" xr:uid="{00000000-0005-0000-0000-00003A000000}"/>
    <cellStyle name="Überschrift" xfId="6" builtinId="15" hidden="1"/>
    <cellStyle name="Überschrift 1" xfId="7" builtinId="16" hidden="1"/>
    <cellStyle name="Überschrift 1" xfId="47" xr:uid="{00000000-0005-0000-0000-00003E000000}"/>
    <cellStyle name="Überschrift 1 2" xfId="63" xr:uid="{00000000-0005-0000-0000-00003F000000}"/>
    <cellStyle name="Überschrift 2" xfId="8" builtinId="17" hidden="1"/>
    <cellStyle name="Überschrift 2" xfId="48" xr:uid="{00000000-0005-0000-0000-000041000000}"/>
    <cellStyle name="Überschrift 2 2" xfId="62" xr:uid="{00000000-0005-0000-0000-000042000000}"/>
    <cellStyle name="Überschrift 3" xfId="9" builtinId="18" hidden="1"/>
    <cellStyle name="Überschrift 3" xfId="49" xr:uid="{00000000-0005-0000-0000-000044000000}"/>
    <cellStyle name="Überschrift 4" xfId="10" builtinId="19" hidden="1"/>
    <cellStyle name="Verknüpfte Zelle" xfId="17" builtinId="24" hidden="1"/>
    <cellStyle name="Währung" xfId="3" builtinId="4" hidden="1"/>
    <cellStyle name="Währung [0]" xfId="4" builtinId="7" hidden="1"/>
    <cellStyle name="Warnender Text" xfId="19" builtinId="11" hidden="1"/>
    <cellStyle name="Zelle überprüfen" xfId="18" builtinId="23" hidden="1"/>
  </cellStyles>
  <dxfs count="3">
    <dxf>
      <font>
        <b/>
        <i val="0"/>
        <strike val="0"/>
        <condense val="0"/>
        <extend val="0"/>
        <outline val="0"/>
        <shadow val="0"/>
        <u val="none"/>
        <vertAlign val="baseline"/>
        <sz val="10"/>
        <color theme="1"/>
        <name val="Arial"/>
        <scheme val="none"/>
      </font>
      <numFmt numFmtId="30" formatCode="@"/>
      <fill>
        <patternFill patternType="none">
          <fgColor indexed="64"/>
          <bgColor indexed="65"/>
        </patternFill>
      </fill>
      <alignment horizontal="center" vertical="center" textRotation="0" wrapText="0" indent="0" justifyLastLine="0" shrinkToFit="0" readingOrder="0"/>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2"/>
      <tableStyleElement type="headerRow" dxfId="1"/>
    </tableStyle>
  </tableStyles>
  <colors>
    <mruColors>
      <color rgb="FFE4E5E4"/>
      <color rgb="FFFFFFFF"/>
      <color rgb="FF58A61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externalLink" Target="externalLinks/externalLink1.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4.xml"/><Relationship Id="rId11" Type="http://schemas.openxmlformats.org/officeDocument/2006/relationships/customXml" Target="../customXml/item1.xml"/><Relationship Id="rId5" Type="http://schemas.openxmlformats.org/officeDocument/2006/relationships/externalLink" Target="externalLinks/externalLink3.xml"/><Relationship Id="rId10" Type="http://schemas.openxmlformats.org/officeDocument/2006/relationships/calcChain" Target="calcChain.xml"/><Relationship Id="rId4" Type="http://schemas.openxmlformats.org/officeDocument/2006/relationships/externalLink" Target="externalLinks/externalLink2.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stacked"/>
        <c:varyColors val="0"/>
        <c:ser>
          <c:idx val="0"/>
          <c:order val="0"/>
          <c:tx>
            <c:strRef>
              <c:f>'Cap.Dev.Path'!$C$1206</c:f>
              <c:strCache>
                <c:ptCount val="1"/>
                <c:pt idx="0">
                  <c:v>Solar PV</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6901-400F-B1F8-8FADD8881BDF}"/>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6901-400F-B1F8-8FADD8881BDF}"/>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6901-400F-B1F8-8FADD8881BDF}"/>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6901-400F-B1F8-8FADD8881BDF}"/>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6901-400F-B1F8-8FADD8881BDF}"/>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6901-400F-B1F8-8FADD8881BDF}"/>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6901-400F-B1F8-8FADD8881BDF}"/>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6901-400F-B1F8-8FADD8881BDF}"/>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6901-400F-B1F8-8FADD8881BDF}"/>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6901-400F-B1F8-8FADD8881BDF}"/>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6901-400F-B1F8-8FADD8881BDF}"/>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6901-400F-B1F8-8FADD8881BDF}"/>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6-844E-4CA6-98E1-A8DA47530481}"/>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C-844E-4CA6-98E1-A8DA47530481}"/>
              </c:ext>
            </c:extLst>
          </c:dPt>
          <c:dPt>
            <c:idx val="1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6-604C-408B-9DFB-21D7CD60BA2A}"/>
              </c:ext>
            </c:extLst>
          </c:dPt>
          <c:dPt>
            <c:idx val="15"/>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35-604C-408B-9DFB-21D7CD60BA2A}"/>
              </c:ext>
            </c:extLst>
          </c:dPt>
          <c:dPt>
            <c:idx val="16"/>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19-6901-400F-B1F8-8FADD8881BDF}"/>
              </c:ext>
            </c:extLst>
          </c:dPt>
          <c:dPt>
            <c:idx val="17"/>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1B-6901-400F-B1F8-8FADD8881BDF}"/>
              </c:ext>
            </c:extLst>
          </c:dPt>
          <c:dPt>
            <c:idx val="18"/>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1D-6901-400F-B1F8-8FADD8881BDF}"/>
              </c:ext>
            </c:extLst>
          </c:dPt>
          <c:dPt>
            <c:idx val="19"/>
            <c:invertIfNegative val="0"/>
            <c:bubble3D val="0"/>
            <c:extLst>
              <c:ext xmlns:c16="http://schemas.microsoft.com/office/drawing/2014/chart" uri="{C3380CC4-5D6E-409C-BE32-E72D297353CC}">
                <c16:uniqueId val="{0000001F-6901-400F-B1F8-8FADD8881BDF}"/>
              </c:ext>
            </c:extLst>
          </c:dPt>
          <c:dPt>
            <c:idx val="20"/>
            <c:invertIfNegative val="0"/>
            <c:bubble3D val="0"/>
            <c:extLst>
              <c:ext xmlns:c16="http://schemas.microsoft.com/office/drawing/2014/chart" uri="{C3380CC4-5D6E-409C-BE32-E72D297353CC}">
                <c16:uniqueId val="{00000021-6901-400F-B1F8-8FADD8881BDF}"/>
              </c:ext>
            </c:extLst>
          </c:dPt>
          <c:dPt>
            <c:idx val="21"/>
            <c:invertIfNegative val="0"/>
            <c:bubble3D val="0"/>
            <c:extLst>
              <c:ext xmlns:c16="http://schemas.microsoft.com/office/drawing/2014/chart" uri="{C3380CC4-5D6E-409C-BE32-E72D297353CC}">
                <c16:uniqueId val="{00000023-6901-400F-B1F8-8FADD8881BDF}"/>
              </c:ext>
            </c:extLst>
          </c:dPt>
          <c:dPt>
            <c:idx val="22"/>
            <c:invertIfNegative val="0"/>
            <c:bubble3D val="0"/>
            <c:extLst>
              <c:ext xmlns:c16="http://schemas.microsoft.com/office/drawing/2014/chart" uri="{C3380CC4-5D6E-409C-BE32-E72D297353CC}">
                <c16:uniqueId val="{00000025-6901-400F-B1F8-8FADD8881BDF}"/>
              </c:ext>
            </c:extLst>
          </c:dPt>
          <c:dPt>
            <c:idx val="23"/>
            <c:invertIfNegative val="0"/>
            <c:bubble3D val="0"/>
            <c:extLst>
              <c:ext xmlns:c16="http://schemas.microsoft.com/office/drawing/2014/chart" uri="{C3380CC4-5D6E-409C-BE32-E72D297353CC}">
                <c16:uniqueId val="{00000027-6901-400F-B1F8-8FADD8881BDF}"/>
              </c:ext>
            </c:extLst>
          </c:dPt>
          <c:dPt>
            <c:idx val="24"/>
            <c:invertIfNegative val="0"/>
            <c:bubble3D val="0"/>
            <c:extLst>
              <c:ext xmlns:c16="http://schemas.microsoft.com/office/drawing/2014/chart" uri="{C3380CC4-5D6E-409C-BE32-E72D297353CC}">
                <c16:uniqueId val="{00000029-6901-400F-B1F8-8FADD8881BDF}"/>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'Cap.Dev.Path'!$I$1206:$AH$1206</c:f>
              <c:numCache>
                <c:formatCode>#,##0</c:formatCode>
                <c:ptCount val="26"/>
                <c:pt idx="0">
                  <c:v>34</c:v>
                </c:pt>
                <c:pt idx="1">
                  <c:v>45</c:v>
                </c:pt>
                <c:pt idx="2">
                  <c:v>110</c:v>
                </c:pt>
                <c:pt idx="3">
                  <c:v>483</c:v>
                </c:pt>
                <c:pt idx="4">
                  <c:v>1264</c:v>
                </c:pt>
                <c:pt idx="5">
                  <c:v>3592</c:v>
                </c:pt>
                <c:pt idx="6">
                  <c:v>13131</c:v>
                </c:pt>
                <c:pt idx="7">
                  <c:v>16785</c:v>
                </c:pt>
                <c:pt idx="8">
                  <c:v>18185</c:v>
                </c:pt>
                <c:pt idx="9">
                  <c:v>18594</c:v>
                </c:pt>
                <c:pt idx="10">
                  <c:v>18901</c:v>
                </c:pt>
                <c:pt idx="11">
                  <c:v>19283</c:v>
                </c:pt>
                <c:pt idx="12">
                  <c:v>19682.3</c:v>
                </c:pt>
                <c:pt idx="13">
                  <c:v>20107.599999999999</c:v>
                </c:pt>
                <c:pt idx="14">
                  <c:v>20900</c:v>
                </c:pt>
                <c:pt idx="15">
                  <c:v>21653</c:v>
                </c:pt>
                <c:pt idx="16">
                  <c:v>23093</c:v>
                </c:pt>
                <c:pt idx="17">
                  <c:v>24790</c:v>
                </c:pt>
                <c:pt idx="18">
                  <c:v>26498</c:v>
                </c:pt>
                <c:pt idx="19">
                  <c:v>26898</c:v>
                </c:pt>
                <c:pt idx="20">
                  <c:v>27298</c:v>
                </c:pt>
                <c:pt idx="21">
                  <c:v>32062.400000000001</c:v>
                </c:pt>
                <c:pt idx="22">
                  <c:v>36826.800000000003</c:v>
                </c:pt>
                <c:pt idx="23">
                  <c:v>41591.200000000004</c:v>
                </c:pt>
                <c:pt idx="24">
                  <c:v>46355.600000000006</c:v>
                </c:pt>
                <c:pt idx="25">
                  <c:v>51120.000000000007</c:v>
                </c:pt>
              </c:numCache>
            </c:numRef>
          </c:val>
          <c:extLst>
            <c:ext xmlns:c16="http://schemas.microsoft.com/office/drawing/2014/chart" uri="{C3380CC4-5D6E-409C-BE32-E72D297353CC}">
              <c16:uniqueId val="{0000002A-6901-400F-B1F8-8FADD8881BDF}"/>
            </c:ext>
          </c:extLst>
        </c:ser>
        <c:ser>
          <c:idx val="1"/>
          <c:order val="1"/>
          <c:tx>
            <c:strRef>
              <c:f>'Cap.Dev.Path'!$C$1214</c:f>
              <c:strCache>
                <c:ptCount val="1"/>
                <c:pt idx="0">
                  <c:v>Concentrated solar power</c:v>
                </c:pt>
              </c:strCache>
            </c:strRef>
          </c:tx>
          <c:spPr>
            <a:solidFill>
              <a:schemeClr val="bg2"/>
            </a:solidFill>
            <a:ln>
              <a:solidFill>
                <a:schemeClr val="bg1"/>
              </a:solidFill>
            </a:ln>
          </c:spPr>
          <c:invertIfNegative val="0"/>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'Cap.Dev.Path'!$I$1214:$AH$1214</c:f>
              <c:numCache>
                <c:formatCode>#,##0</c:formatCode>
                <c:ptCount val="26"/>
                <c:pt idx="0">
                  <c:v>0</c:v>
                </c:pt>
                <c:pt idx="1">
                  <c:v>0</c:v>
                </c:pt>
                <c:pt idx="2">
                  <c:v>0</c:v>
                </c:pt>
                <c:pt idx="3">
                  <c:v>0</c:v>
                </c:pt>
                <c:pt idx="4">
                  <c:v>0</c:v>
                </c:pt>
                <c:pt idx="5">
                  <c:v>4.7</c:v>
                </c:pt>
                <c:pt idx="6">
                  <c:v>4.7</c:v>
                </c:pt>
                <c:pt idx="7">
                  <c:v>4.7</c:v>
                </c:pt>
                <c:pt idx="8">
                  <c:v>5.0999999999999996</c:v>
                </c:pt>
                <c:pt idx="9">
                  <c:v>6.1</c:v>
                </c:pt>
                <c:pt idx="10">
                  <c:v>6.1</c:v>
                </c:pt>
                <c:pt idx="11">
                  <c:v>6.1</c:v>
                </c:pt>
                <c:pt idx="12">
                  <c:v>6.1</c:v>
                </c:pt>
                <c:pt idx="13">
                  <c:v>6.1</c:v>
                </c:pt>
                <c:pt idx="14">
                  <c:v>6.1</c:v>
                </c:pt>
                <c:pt idx="15">
                  <c:v>40.942857142857143</c:v>
                </c:pt>
                <c:pt idx="16">
                  <c:v>75.785714285714278</c:v>
                </c:pt>
                <c:pt idx="17">
                  <c:v>110.62857142857142</c:v>
                </c:pt>
                <c:pt idx="18">
                  <c:v>145.47142857142856</c:v>
                </c:pt>
                <c:pt idx="19">
                  <c:v>180.31428571428569</c:v>
                </c:pt>
                <c:pt idx="20">
                  <c:v>215.15714285714284</c:v>
                </c:pt>
                <c:pt idx="21">
                  <c:v>348.12571428571425</c:v>
                </c:pt>
                <c:pt idx="22">
                  <c:v>481.09428571428566</c:v>
                </c:pt>
                <c:pt idx="23">
                  <c:v>614.06285714285707</c:v>
                </c:pt>
                <c:pt idx="24">
                  <c:v>747.03142857142848</c:v>
                </c:pt>
                <c:pt idx="25">
                  <c:v>879.99999999999989</c:v>
                </c:pt>
              </c:numCache>
            </c:numRef>
          </c:val>
          <c:extLst>
            <c:ext xmlns:c16="http://schemas.microsoft.com/office/drawing/2014/chart" uri="{C3380CC4-5D6E-409C-BE32-E72D297353CC}">
              <c16:uniqueId val="{0000002C-4594-4DAA-818A-8D9461AB53DE}"/>
            </c:ext>
          </c:extLst>
        </c:ser>
        <c:dLbls>
          <c:showLegendKey val="0"/>
          <c:showVal val="0"/>
          <c:showCatName val="0"/>
          <c:showSerName val="0"/>
          <c:showPercent val="0"/>
          <c:showBubbleSize val="0"/>
        </c:dLbls>
        <c:gapWidth val="0"/>
        <c:overlap val="100"/>
        <c:axId val="201346432"/>
        <c:axId val="201348224"/>
      </c:barChart>
      <c:catAx>
        <c:axId val="201346432"/>
        <c:scaling>
          <c:orientation val="minMax"/>
        </c:scaling>
        <c:delete val="0"/>
        <c:axPos val="b"/>
        <c:numFmt formatCode="General" sourceLinked="1"/>
        <c:majorTickMark val="out"/>
        <c:minorTickMark val="none"/>
        <c:tickLblPos val="nextTo"/>
        <c:crossAx val="201348224"/>
        <c:crosses val="autoZero"/>
        <c:auto val="1"/>
        <c:lblAlgn val="ctr"/>
        <c:lblOffset val="100"/>
        <c:noMultiLvlLbl val="0"/>
      </c:catAx>
      <c:valAx>
        <c:axId val="201348224"/>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201346432"/>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stacked"/>
        <c:varyColors val="0"/>
        <c:ser>
          <c:idx val="1"/>
          <c:order val="0"/>
          <c:tx>
            <c:strRef>
              <c:f>'Cap.Dev.Path'!$C$2250</c:f>
              <c:strCache>
                <c:ptCount val="1"/>
                <c:pt idx="0">
                  <c:v>Concentrated solar power</c:v>
                </c:pt>
              </c:strCache>
            </c:strRef>
          </c:tx>
          <c:spPr>
            <a:solidFill>
              <a:schemeClr val="bg2"/>
            </a:solidFill>
            <a:ln>
              <a:solidFill>
                <a:schemeClr val="bg1"/>
              </a:solidFill>
            </a:ln>
          </c:spPr>
          <c:invertIfNegative val="0"/>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'Cap.Dev.Path'!$I$2250:$AH$2250</c:f>
              <c:numCache>
                <c:formatCode>#,##0</c:formatCode>
                <c:ptCount val="26"/>
                <c:pt idx="0">
                  <c:v>0</c:v>
                </c:pt>
                <c:pt idx="1">
                  <c:v>11</c:v>
                </c:pt>
                <c:pt idx="2">
                  <c:v>11</c:v>
                </c:pt>
                <c:pt idx="3">
                  <c:v>61</c:v>
                </c:pt>
                <c:pt idx="4">
                  <c:v>282</c:v>
                </c:pt>
                <c:pt idx="5">
                  <c:v>732</c:v>
                </c:pt>
                <c:pt idx="6">
                  <c:v>1149</c:v>
                </c:pt>
                <c:pt idx="7">
                  <c:v>2000</c:v>
                </c:pt>
                <c:pt idx="8">
                  <c:v>2304.1</c:v>
                </c:pt>
                <c:pt idx="9">
                  <c:v>2304.1</c:v>
                </c:pt>
                <c:pt idx="10">
                  <c:v>2304.1</c:v>
                </c:pt>
                <c:pt idx="11">
                  <c:v>2304.1</c:v>
                </c:pt>
                <c:pt idx="12">
                  <c:v>2304.1</c:v>
                </c:pt>
                <c:pt idx="13">
                  <c:v>2304.1</c:v>
                </c:pt>
                <c:pt idx="14">
                  <c:v>2304.1</c:v>
                </c:pt>
                <c:pt idx="15">
                  <c:v>2661.0857142857144</c:v>
                </c:pt>
                <c:pt idx="16">
                  <c:v>3018.0714285714289</c:v>
                </c:pt>
                <c:pt idx="17">
                  <c:v>3375.0571428571434</c:v>
                </c:pt>
                <c:pt idx="18">
                  <c:v>3732.0428571428579</c:v>
                </c:pt>
                <c:pt idx="19">
                  <c:v>4089.0285714285724</c:v>
                </c:pt>
                <c:pt idx="20">
                  <c:v>4446.0142857142864</c:v>
                </c:pt>
                <c:pt idx="21">
                  <c:v>5017.4114285714295</c:v>
                </c:pt>
                <c:pt idx="22">
                  <c:v>5588.8085714285726</c:v>
                </c:pt>
                <c:pt idx="23">
                  <c:v>6160.2057142857157</c:v>
                </c:pt>
                <c:pt idx="24">
                  <c:v>6731.6028571428587</c:v>
                </c:pt>
                <c:pt idx="25">
                  <c:v>7303.0000000000018</c:v>
                </c:pt>
              </c:numCache>
            </c:numRef>
          </c:val>
          <c:extLst>
            <c:ext xmlns:c16="http://schemas.microsoft.com/office/drawing/2014/chart" uri="{C3380CC4-5D6E-409C-BE32-E72D297353CC}">
              <c16:uniqueId val="{00000034-25B4-4C5F-A395-DA69416D40EC}"/>
            </c:ext>
          </c:extLst>
        </c:ser>
        <c:ser>
          <c:idx val="0"/>
          <c:order val="1"/>
          <c:tx>
            <c:strRef>
              <c:f>'Cap.Dev.Path'!$C$2242</c:f>
              <c:strCache>
                <c:ptCount val="1"/>
                <c:pt idx="0">
                  <c:v>Solar PV</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5EA7-416C-9B78-91824DDD90F6}"/>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5EA7-416C-9B78-91824DDD90F6}"/>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5EA7-416C-9B78-91824DDD90F6}"/>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5EA7-416C-9B78-91824DDD90F6}"/>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5EA7-416C-9B78-91824DDD90F6}"/>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5EA7-416C-9B78-91824DDD90F6}"/>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5EA7-416C-9B78-91824DDD90F6}"/>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5EA7-416C-9B78-91824DDD90F6}"/>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5EA7-416C-9B78-91824DDD90F6}"/>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5EA7-416C-9B78-91824DDD90F6}"/>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5EA7-416C-9B78-91824DDD90F6}"/>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5EA7-416C-9B78-91824DDD90F6}"/>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2-25B4-4C5F-A395-DA69416D40EC}"/>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3-25B4-4C5F-A395-DA69416D40EC}"/>
              </c:ext>
            </c:extLst>
          </c:dPt>
          <c:dPt>
            <c:idx val="14"/>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31-25B4-4C5F-A395-DA69416D40EC}"/>
              </c:ext>
            </c:extLst>
          </c:dPt>
          <c:dPt>
            <c:idx val="15"/>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30-25B4-4C5F-A395-DA69416D40EC}"/>
              </c:ext>
            </c:extLst>
          </c:dPt>
          <c:dPt>
            <c:idx val="16"/>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19-5EA7-416C-9B78-91824DDD90F6}"/>
              </c:ext>
            </c:extLst>
          </c:dPt>
          <c:dPt>
            <c:idx val="17"/>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1B-5EA7-416C-9B78-91824DDD90F6}"/>
              </c:ext>
            </c:extLst>
          </c:dPt>
          <c:dPt>
            <c:idx val="18"/>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1D-5EA7-416C-9B78-91824DDD90F6}"/>
              </c:ext>
            </c:extLst>
          </c:dPt>
          <c:dPt>
            <c:idx val="19"/>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1F-5EA7-416C-9B78-91824DDD90F6}"/>
              </c:ext>
            </c:extLst>
          </c:dPt>
          <c:dPt>
            <c:idx val="20"/>
            <c:invertIfNegative val="0"/>
            <c:bubble3D val="0"/>
            <c:extLst>
              <c:ext xmlns:c16="http://schemas.microsoft.com/office/drawing/2014/chart" uri="{C3380CC4-5D6E-409C-BE32-E72D297353CC}">
                <c16:uniqueId val="{00000021-5EA7-416C-9B78-91824DDD90F6}"/>
              </c:ext>
            </c:extLst>
          </c:dPt>
          <c:dPt>
            <c:idx val="21"/>
            <c:invertIfNegative val="0"/>
            <c:bubble3D val="0"/>
            <c:extLst>
              <c:ext xmlns:c16="http://schemas.microsoft.com/office/drawing/2014/chart" uri="{C3380CC4-5D6E-409C-BE32-E72D297353CC}">
                <c16:uniqueId val="{00000023-5EA7-416C-9B78-91824DDD90F6}"/>
              </c:ext>
            </c:extLst>
          </c:dPt>
          <c:dPt>
            <c:idx val="22"/>
            <c:invertIfNegative val="0"/>
            <c:bubble3D val="0"/>
            <c:extLst>
              <c:ext xmlns:c16="http://schemas.microsoft.com/office/drawing/2014/chart" uri="{C3380CC4-5D6E-409C-BE32-E72D297353CC}">
                <c16:uniqueId val="{00000025-5EA7-416C-9B78-91824DDD90F6}"/>
              </c:ext>
            </c:extLst>
          </c:dPt>
          <c:dPt>
            <c:idx val="23"/>
            <c:invertIfNegative val="0"/>
            <c:bubble3D val="0"/>
            <c:extLst>
              <c:ext xmlns:c16="http://schemas.microsoft.com/office/drawing/2014/chart" uri="{C3380CC4-5D6E-409C-BE32-E72D297353CC}">
                <c16:uniqueId val="{00000027-5EA7-416C-9B78-91824DDD90F6}"/>
              </c:ext>
            </c:extLst>
          </c:dPt>
          <c:dPt>
            <c:idx val="24"/>
            <c:invertIfNegative val="0"/>
            <c:bubble3D val="0"/>
            <c:extLst>
              <c:ext xmlns:c16="http://schemas.microsoft.com/office/drawing/2014/chart" uri="{C3380CC4-5D6E-409C-BE32-E72D297353CC}">
                <c16:uniqueId val="{00000029-5EA7-416C-9B78-91824DDD90F6}"/>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'Cap.Dev.Path'!$I$2242:$AH$2242</c:f>
              <c:numCache>
                <c:formatCode>#,##0</c:formatCode>
                <c:ptCount val="26"/>
                <c:pt idx="0">
                  <c:v>52</c:v>
                </c:pt>
                <c:pt idx="1">
                  <c:v>130</c:v>
                </c:pt>
                <c:pt idx="2">
                  <c:v>494</c:v>
                </c:pt>
                <c:pt idx="3">
                  <c:v>3384</c:v>
                </c:pt>
                <c:pt idx="4">
                  <c:v>3423</c:v>
                </c:pt>
                <c:pt idx="5">
                  <c:v>3873</c:v>
                </c:pt>
                <c:pt idx="6">
                  <c:v>4283</c:v>
                </c:pt>
                <c:pt idx="7">
                  <c:v>4569</c:v>
                </c:pt>
                <c:pt idx="8">
                  <c:v>4690</c:v>
                </c:pt>
                <c:pt idx="9">
                  <c:v>4697</c:v>
                </c:pt>
                <c:pt idx="10">
                  <c:v>4704</c:v>
                </c:pt>
                <c:pt idx="11">
                  <c:v>4713</c:v>
                </c:pt>
                <c:pt idx="12">
                  <c:v>4723</c:v>
                </c:pt>
                <c:pt idx="13">
                  <c:v>4763.5</c:v>
                </c:pt>
                <c:pt idx="14">
                  <c:v>8760.5</c:v>
                </c:pt>
                <c:pt idx="15">
                  <c:v>12305.2</c:v>
                </c:pt>
                <c:pt idx="16">
                  <c:v>14155.557142857144</c:v>
                </c:pt>
                <c:pt idx="17">
                  <c:v>16005.914285714287</c:v>
                </c:pt>
                <c:pt idx="18">
                  <c:v>17856.271428571428</c:v>
                </c:pt>
                <c:pt idx="19">
                  <c:v>19706.62857142857</c:v>
                </c:pt>
                <c:pt idx="20">
                  <c:v>21556.985714285711</c:v>
                </c:pt>
                <c:pt idx="21">
                  <c:v>25081.788571428569</c:v>
                </c:pt>
                <c:pt idx="22">
                  <c:v>28606.591428571428</c:v>
                </c:pt>
                <c:pt idx="23">
                  <c:v>32131.394285714287</c:v>
                </c:pt>
                <c:pt idx="24">
                  <c:v>35656.197142857141</c:v>
                </c:pt>
                <c:pt idx="25">
                  <c:v>39181</c:v>
                </c:pt>
              </c:numCache>
            </c:numRef>
          </c:val>
          <c:extLst>
            <c:ext xmlns:c16="http://schemas.microsoft.com/office/drawing/2014/chart" uri="{C3380CC4-5D6E-409C-BE32-E72D297353CC}">
              <c16:uniqueId val="{0000002A-5EA7-416C-9B78-91824DDD90F6}"/>
            </c:ext>
          </c:extLst>
        </c:ser>
        <c:dLbls>
          <c:showLegendKey val="0"/>
          <c:showVal val="0"/>
          <c:showCatName val="0"/>
          <c:showSerName val="0"/>
          <c:showPercent val="0"/>
          <c:showBubbleSize val="0"/>
        </c:dLbls>
        <c:gapWidth val="0"/>
        <c:overlap val="100"/>
        <c:axId val="80896384"/>
        <c:axId val="80897920"/>
      </c:barChart>
      <c:catAx>
        <c:axId val="80896384"/>
        <c:scaling>
          <c:orientation val="minMax"/>
        </c:scaling>
        <c:delete val="0"/>
        <c:axPos val="b"/>
        <c:numFmt formatCode="General" sourceLinked="1"/>
        <c:majorTickMark val="out"/>
        <c:minorTickMark val="none"/>
        <c:tickLblPos val="nextTo"/>
        <c:crossAx val="80897920"/>
        <c:crosses val="autoZero"/>
        <c:auto val="1"/>
        <c:lblAlgn val="ctr"/>
        <c:lblOffset val="100"/>
        <c:noMultiLvlLbl val="0"/>
      </c:catAx>
      <c:valAx>
        <c:axId val="80897920"/>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80896384"/>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3016185476815"/>
          <c:y val="5.0345452486125299E-2"/>
          <c:w val="0.863514216972878"/>
          <c:h val="0.81960272964095604"/>
        </c:manualLayout>
      </c:layout>
      <c:barChart>
        <c:barDir val="col"/>
        <c:grouping val="stacked"/>
        <c:varyColors val="0"/>
        <c:ser>
          <c:idx val="1"/>
          <c:order val="0"/>
          <c:tx>
            <c:strRef>
              <c:f>'Cap.Dev.Path'!$C$2235</c:f>
              <c:strCache>
                <c:ptCount val="1"/>
                <c:pt idx="0">
                  <c:v>Wind Offshore</c:v>
                </c:pt>
              </c:strCache>
            </c:strRef>
          </c:tx>
          <c:spPr>
            <a:solidFill>
              <a:schemeClr val="accent6">
                <a:lumMod val="50000"/>
              </a:schemeClr>
            </a:solidFill>
            <a:ln>
              <a:solidFill>
                <a:schemeClr val="bg1"/>
              </a:solidFill>
            </a:ln>
          </c:spPr>
          <c:invertIfNegative val="0"/>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'Cap.Dev.Path'!$I$2235:$AH$2235</c:f>
              <c:numCache>
                <c:formatCode>#,##0</c:formatCode>
                <c:ptCount val="26"/>
                <c:pt idx="0">
                  <c:v>0</c:v>
                </c:pt>
                <c:pt idx="1">
                  <c:v>0</c:v>
                </c:pt>
                <c:pt idx="2">
                  <c:v>0</c:v>
                </c:pt>
                <c:pt idx="3">
                  <c:v>0</c:v>
                </c:pt>
                <c:pt idx="4">
                  <c:v>0</c:v>
                </c:pt>
                <c:pt idx="5">
                  <c:v>0</c:v>
                </c:pt>
                <c:pt idx="6">
                  <c:v>0</c:v>
                </c:pt>
                <c:pt idx="7">
                  <c:v>0</c:v>
                </c:pt>
                <c:pt idx="8">
                  <c:v>5</c:v>
                </c:pt>
                <c:pt idx="9">
                  <c:v>5</c:v>
                </c:pt>
                <c:pt idx="10">
                  <c:v>5</c:v>
                </c:pt>
                <c:pt idx="11">
                  <c:v>5</c:v>
                </c:pt>
                <c:pt idx="12">
                  <c:v>5</c:v>
                </c:pt>
                <c:pt idx="13">
                  <c:v>5</c:v>
                </c:pt>
                <c:pt idx="14">
                  <c:v>5</c:v>
                </c:pt>
                <c:pt idx="15">
                  <c:v>5</c:v>
                </c:pt>
                <c:pt idx="16">
                  <c:v>5</c:v>
                </c:pt>
                <c:pt idx="17">
                  <c:v>5</c:v>
                </c:pt>
                <c:pt idx="18">
                  <c:v>5</c:v>
                </c:pt>
                <c:pt idx="19">
                  <c:v>5</c:v>
                </c:pt>
                <c:pt idx="20">
                  <c:v>5</c:v>
                </c:pt>
                <c:pt idx="21">
                  <c:v>5</c:v>
                </c:pt>
                <c:pt idx="22">
                  <c:v>5</c:v>
                </c:pt>
                <c:pt idx="23">
                  <c:v>5</c:v>
                </c:pt>
                <c:pt idx="24">
                  <c:v>5</c:v>
                </c:pt>
                <c:pt idx="25">
                  <c:v>5</c:v>
                </c:pt>
              </c:numCache>
            </c:numRef>
          </c:val>
          <c:extLst>
            <c:ext xmlns:c16="http://schemas.microsoft.com/office/drawing/2014/chart" uri="{C3380CC4-5D6E-409C-BE32-E72D297353CC}">
              <c16:uniqueId val="{0000002E-E86F-4CE0-BCAE-D1126EF3C715}"/>
            </c:ext>
          </c:extLst>
        </c:ser>
        <c:ser>
          <c:idx val="0"/>
          <c:order val="1"/>
          <c:tx>
            <c:strRef>
              <c:f>'Cap.Dev.Path'!$C$2228</c:f>
              <c:strCache>
                <c:ptCount val="1"/>
                <c:pt idx="0">
                  <c:v>Wind Onshore</c:v>
                </c:pt>
              </c:strCache>
            </c:strRef>
          </c:tx>
          <c:spPr>
            <a:solidFill>
              <a:schemeClr val="accent2">
                <a:lumMod val="50000"/>
              </a:schemeClr>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993F-4583-BF1E-5AEFB6B83322}"/>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993F-4583-BF1E-5AEFB6B83322}"/>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993F-4583-BF1E-5AEFB6B83322}"/>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993F-4583-BF1E-5AEFB6B83322}"/>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993F-4583-BF1E-5AEFB6B83322}"/>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993F-4583-BF1E-5AEFB6B83322}"/>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993F-4583-BF1E-5AEFB6B83322}"/>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993F-4583-BF1E-5AEFB6B83322}"/>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993F-4583-BF1E-5AEFB6B83322}"/>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993F-4583-BF1E-5AEFB6B83322}"/>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993F-4583-BF1E-5AEFB6B83322}"/>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993F-4583-BF1E-5AEFB6B83322}"/>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2F-993F-4583-BF1E-5AEFB6B83322}"/>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4-993F-4583-BF1E-5AEFB6B83322}"/>
              </c:ext>
            </c:extLst>
          </c:dPt>
          <c:dPt>
            <c:idx val="14"/>
            <c:invertIfNegative val="0"/>
            <c:bubble3D val="0"/>
            <c:spPr>
              <a:solidFill>
                <a:schemeClr val="accent2"/>
              </a:solidFill>
              <a:ln w="3175">
                <a:solidFill>
                  <a:schemeClr val="bg1"/>
                </a:solidFill>
              </a:ln>
            </c:spPr>
            <c:extLst>
              <c:ext xmlns:c16="http://schemas.microsoft.com/office/drawing/2014/chart" uri="{C3380CC4-5D6E-409C-BE32-E72D297353CC}">
                <c16:uniqueId val="{00000035-E86F-4CE0-BCAE-D1126EF3C715}"/>
              </c:ext>
            </c:extLst>
          </c:dPt>
          <c:dPt>
            <c:idx val="15"/>
            <c:invertIfNegative val="0"/>
            <c:bubble3D val="0"/>
            <c:spPr>
              <a:solidFill>
                <a:schemeClr val="accent2"/>
              </a:solidFill>
              <a:ln w="3175">
                <a:solidFill>
                  <a:schemeClr val="bg1"/>
                </a:solidFill>
              </a:ln>
            </c:spPr>
            <c:extLst>
              <c:ext xmlns:c16="http://schemas.microsoft.com/office/drawing/2014/chart" uri="{C3380CC4-5D6E-409C-BE32-E72D297353CC}">
                <c16:uniqueId val="{00000036-E86F-4CE0-BCAE-D1126EF3C715}"/>
              </c:ext>
            </c:extLst>
          </c:dPt>
          <c:dPt>
            <c:idx val="16"/>
            <c:invertIfNegative val="0"/>
            <c:bubble3D val="0"/>
            <c:spPr>
              <a:solidFill>
                <a:schemeClr val="accent2"/>
              </a:solidFill>
              <a:ln w="3175">
                <a:solidFill>
                  <a:schemeClr val="bg1"/>
                </a:solidFill>
              </a:ln>
            </c:spPr>
            <c:extLst>
              <c:ext xmlns:c16="http://schemas.microsoft.com/office/drawing/2014/chart" uri="{C3380CC4-5D6E-409C-BE32-E72D297353CC}">
                <c16:uniqueId val="{00000019-993F-4583-BF1E-5AEFB6B83322}"/>
              </c:ext>
            </c:extLst>
          </c:dPt>
          <c:dPt>
            <c:idx val="17"/>
            <c:invertIfNegative val="0"/>
            <c:bubble3D val="0"/>
            <c:spPr>
              <a:solidFill>
                <a:schemeClr val="accent2"/>
              </a:solidFill>
              <a:ln w="3175">
                <a:solidFill>
                  <a:schemeClr val="bg1"/>
                </a:solidFill>
              </a:ln>
            </c:spPr>
            <c:extLst>
              <c:ext xmlns:c16="http://schemas.microsoft.com/office/drawing/2014/chart" uri="{C3380CC4-5D6E-409C-BE32-E72D297353CC}">
                <c16:uniqueId val="{0000001B-993F-4583-BF1E-5AEFB6B83322}"/>
              </c:ext>
            </c:extLst>
          </c:dPt>
          <c:dPt>
            <c:idx val="18"/>
            <c:invertIfNegative val="0"/>
            <c:bubble3D val="0"/>
            <c:spPr>
              <a:solidFill>
                <a:schemeClr val="accent2"/>
              </a:solidFill>
              <a:ln w="3175">
                <a:solidFill>
                  <a:schemeClr val="bg1"/>
                </a:solidFill>
              </a:ln>
            </c:spPr>
            <c:extLst>
              <c:ext xmlns:c16="http://schemas.microsoft.com/office/drawing/2014/chart" uri="{C3380CC4-5D6E-409C-BE32-E72D297353CC}">
                <c16:uniqueId val="{0000001D-993F-4583-BF1E-5AEFB6B83322}"/>
              </c:ext>
            </c:extLst>
          </c:dPt>
          <c:dPt>
            <c:idx val="19"/>
            <c:invertIfNegative val="0"/>
            <c:bubble3D val="0"/>
            <c:spPr>
              <a:solidFill>
                <a:schemeClr val="accent2"/>
              </a:solidFill>
              <a:ln w="3175">
                <a:solidFill>
                  <a:schemeClr val="bg1"/>
                </a:solidFill>
              </a:ln>
            </c:spPr>
            <c:extLst>
              <c:ext xmlns:c16="http://schemas.microsoft.com/office/drawing/2014/chart" uri="{C3380CC4-5D6E-409C-BE32-E72D297353CC}">
                <c16:uniqueId val="{0000001F-993F-4583-BF1E-5AEFB6B83322}"/>
              </c:ext>
            </c:extLst>
          </c:dPt>
          <c:dPt>
            <c:idx val="20"/>
            <c:invertIfNegative val="0"/>
            <c:bubble3D val="0"/>
            <c:extLst>
              <c:ext xmlns:c16="http://schemas.microsoft.com/office/drawing/2014/chart" uri="{C3380CC4-5D6E-409C-BE32-E72D297353CC}">
                <c16:uniqueId val="{00000021-993F-4583-BF1E-5AEFB6B83322}"/>
              </c:ext>
            </c:extLst>
          </c:dPt>
          <c:dPt>
            <c:idx val="21"/>
            <c:invertIfNegative val="0"/>
            <c:bubble3D val="0"/>
            <c:extLst>
              <c:ext xmlns:c16="http://schemas.microsoft.com/office/drawing/2014/chart" uri="{C3380CC4-5D6E-409C-BE32-E72D297353CC}">
                <c16:uniqueId val="{00000023-993F-4583-BF1E-5AEFB6B83322}"/>
              </c:ext>
            </c:extLst>
          </c:dPt>
          <c:dPt>
            <c:idx val="22"/>
            <c:invertIfNegative val="0"/>
            <c:bubble3D val="0"/>
            <c:extLst>
              <c:ext xmlns:c16="http://schemas.microsoft.com/office/drawing/2014/chart" uri="{C3380CC4-5D6E-409C-BE32-E72D297353CC}">
                <c16:uniqueId val="{00000025-993F-4583-BF1E-5AEFB6B83322}"/>
              </c:ext>
            </c:extLst>
          </c:dPt>
          <c:dPt>
            <c:idx val="23"/>
            <c:invertIfNegative val="0"/>
            <c:bubble3D val="0"/>
            <c:extLst>
              <c:ext xmlns:c16="http://schemas.microsoft.com/office/drawing/2014/chart" uri="{C3380CC4-5D6E-409C-BE32-E72D297353CC}">
                <c16:uniqueId val="{00000027-993F-4583-BF1E-5AEFB6B83322}"/>
              </c:ext>
            </c:extLst>
          </c:dPt>
          <c:dPt>
            <c:idx val="24"/>
            <c:invertIfNegative val="0"/>
            <c:bubble3D val="0"/>
            <c:extLst>
              <c:ext xmlns:c16="http://schemas.microsoft.com/office/drawing/2014/chart" uri="{C3380CC4-5D6E-409C-BE32-E72D297353CC}">
                <c16:uniqueId val="{00000029-993F-4583-BF1E-5AEFB6B83322}"/>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'Cap.Dev.Path'!$I$2228:$AH$2228</c:f>
              <c:numCache>
                <c:formatCode>#,##0</c:formatCode>
                <c:ptCount val="26"/>
                <c:pt idx="0">
                  <c:v>9918</c:v>
                </c:pt>
                <c:pt idx="1">
                  <c:v>11722</c:v>
                </c:pt>
                <c:pt idx="2">
                  <c:v>14820</c:v>
                </c:pt>
                <c:pt idx="3">
                  <c:v>16555</c:v>
                </c:pt>
                <c:pt idx="4">
                  <c:v>19176</c:v>
                </c:pt>
                <c:pt idx="5">
                  <c:v>20693</c:v>
                </c:pt>
                <c:pt idx="6">
                  <c:v>21529</c:v>
                </c:pt>
                <c:pt idx="7">
                  <c:v>22789</c:v>
                </c:pt>
                <c:pt idx="8">
                  <c:v>22953</c:v>
                </c:pt>
                <c:pt idx="9">
                  <c:v>22920</c:v>
                </c:pt>
                <c:pt idx="10">
                  <c:v>22938</c:v>
                </c:pt>
                <c:pt idx="11">
                  <c:v>22985</c:v>
                </c:pt>
                <c:pt idx="12">
                  <c:v>23119.5</c:v>
                </c:pt>
                <c:pt idx="13">
                  <c:v>23400.1</c:v>
                </c:pt>
                <c:pt idx="14">
                  <c:v>25548.1</c:v>
                </c:pt>
                <c:pt idx="15">
                  <c:v>27703.085714285713</c:v>
                </c:pt>
                <c:pt idx="16">
                  <c:v>29858.071428571428</c:v>
                </c:pt>
                <c:pt idx="17">
                  <c:v>32013.057142857142</c:v>
                </c:pt>
                <c:pt idx="18">
                  <c:v>34168.042857142857</c:v>
                </c:pt>
                <c:pt idx="19">
                  <c:v>36323.028571428571</c:v>
                </c:pt>
                <c:pt idx="20">
                  <c:v>38478.014285714286</c:v>
                </c:pt>
                <c:pt idx="21">
                  <c:v>40849.01142857143</c:v>
                </c:pt>
                <c:pt idx="22">
                  <c:v>43220.008571428574</c:v>
                </c:pt>
                <c:pt idx="23">
                  <c:v>45591.005714285719</c:v>
                </c:pt>
                <c:pt idx="24">
                  <c:v>47962.002857142863</c:v>
                </c:pt>
                <c:pt idx="25">
                  <c:v>50333.000000000007</c:v>
                </c:pt>
              </c:numCache>
            </c:numRef>
          </c:val>
          <c:extLst>
            <c:ext xmlns:c16="http://schemas.microsoft.com/office/drawing/2014/chart" uri="{C3380CC4-5D6E-409C-BE32-E72D297353CC}">
              <c16:uniqueId val="{0000002A-993F-4583-BF1E-5AEFB6B83322}"/>
            </c:ext>
          </c:extLst>
        </c:ser>
        <c:dLbls>
          <c:showLegendKey val="0"/>
          <c:showVal val="0"/>
          <c:showCatName val="0"/>
          <c:showSerName val="0"/>
          <c:showPercent val="0"/>
          <c:showBubbleSize val="0"/>
        </c:dLbls>
        <c:gapWidth val="0"/>
        <c:overlap val="100"/>
        <c:axId val="81945728"/>
        <c:axId val="81947264"/>
      </c:barChart>
      <c:catAx>
        <c:axId val="81945728"/>
        <c:scaling>
          <c:orientation val="minMax"/>
        </c:scaling>
        <c:delete val="0"/>
        <c:axPos val="b"/>
        <c:numFmt formatCode="General" sourceLinked="1"/>
        <c:majorTickMark val="out"/>
        <c:minorTickMark val="none"/>
        <c:tickLblPos val="nextTo"/>
        <c:crossAx val="81947264"/>
        <c:crosses val="autoZero"/>
        <c:auto val="1"/>
        <c:lblAlgn val="ctr"/>
        <c:lblOffset val="100"/>
        <c:noMultiLvlLbl val="0"/>
      </c:catAx>
      <c:valAx>
        <c:axId val="81947264"/>
        <c:scaling>
          <c:orientation val="minMax"/>
        </c:scaling>
        <c:delete val="0"/>
        <c:axPos val="l"/>
        <c:title>
          <c:tx>
            <c:rich>
              <a:bodyPr rot="0" vert="horz"/>
              <a:lstStyle/>
              <a:p>
                <a:pPr>
                  <a:defRPr/>
                </a:pPr>
                <a:r>
                  <a:rPr lang="de-DE" b="0"/>
                  <a:t>MW</a:t>
                </a:r>
              </a:p>
            </c:rich>
          </c:tx>
          <c:layout>
            <c:manualLayout>
              <c:xMode val="edge"/>
              <c:yMode val="edge"/>
              <c:x val="0.11944444444444401"/>
              <c:y val="7.4442179182240202E-4"/>
            </c:manualLayout>
          </c:layout>
          <c:overlay val="0"/>
        </c:title>
        <c:numFmt formatCode="#,##0" sourceLinked="0"/>
        <c:majorTickMark val="out"/>
        <c:minorTickMark val="none"/>
        <c:tickLblPos val="nextTo"/>
        <c:crossAx val="81945728"/>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clustered"/>
        <c:varyColors val="0"/>
        <c:ser>
          <c:idx val="0"/>
          <c:order val="0"/>
          <c:tx>
            <c:strRef>
              <c:f>'Cap.Dev.Path'!$C$2497</c:f>
              <c:strCache>
                <c:ptCount val="1"/>
                <c:pt idx="0">
                  <c:v>Solar PV</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7499-4BAE-9692-F8BE3F630106}"/>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7499-4BAE-9692-F8BE3F630106}"/>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7499-4BAE-9692-F8BE3F630106}"/>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7499-4BAE-9692-F8BE3F630106}"/>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7499-4BAE-9692-F8BE3F630106}"/>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7499-4BAE-9692-F8BE3F630106}"/>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7499-4BAE-9692-F8BE3F630106}"/>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7499-4BAE-9692-F8BE3F630106}"/>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7499-4BAE-9692-F8BE3F630106}"/>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7499-4BAE-9692-F8BE3F630106}"/>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7499-4BAE-9692-F8BE3F630106}"/>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7499-4BAE-9692-F8BE3F630106}"/>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2A-F593-4F46-B8DB-1AE2722A2250}"/>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2B-F593-4F46-B8DB-1AE2722A2250}"/>
              </c:ext>
            </c:extLst>
          </c:dPt>
          <c:dPt>
            <c:idx val="1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2C-F593-4F46-B8DB-1AE2722A2250}"/>
              </c:ext>
            </c:extLst>
          </c:dPt>
          <c:dPt>
            <c:idx val="15"/>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D-F593-4F46-B8DB-1AE2722A2250}"/>
              </c:ext>
            </c:extLst>
          </c:dPt>
          <c:dPt>
            <c:idx val="16"/>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19-7499-4BAE-9692-F8BE3F630106}"/>
              </c:ext>
            </c:extLst>
          </c:dPt>
          <c:dPt>
            <c:idx val="17"/>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1B-7499-4BAE-9692-F8BE3F630106}"/>
              </c:ext>
            </c:extLst>
          </c:dPt>
          <c:dPt>
            <c:idx val="18"/>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1D-7499-4BAE-9692-F8BE3F630106}"/>
              </c:ext>
            </c:extLst>
          </c:dPt>
          <c:dPt>
            <c:idx val="19"/>
            <c:invertIfNegative val="0"/>
            <c:bubble3D val="0"/>
            <c:extLst>
              <c:ext xmlns:c16="http://schemas.microsoft.com/office/drawing/2014/chart" uri="{C3380CC4-5D6E-409C-BE32-E72D297353CC}">
                <c16:uniqueId val="{0000001F-7499-4BAE-9692-F8BE3F630106}"/>
              </c:ext>
            </c:extLst>
          </c:dPt>
          <c:dPt>
            <c:idx val="20"/>
            <c:invertIfNegative val="0"/>
            <c:bubble3D val="0"/>
            <c:extLst>
              <c:ext xmlns:c16="http://schemas.microsoft.com/office/drawing/2014/chart" uri="{C3380CC4-5D6E-409C-BE32-E72D297353CC}">
                <c16:uniqueId val="{00000021-7499-4BAE-9692-F8BE3F630106}"/>
              </c:ext>
            </c:extLst>
          </c:dPt>
          <c:dPt>
            <c:idx val="21"/>
            <c:invertIfNegative val="0"/>
            <c:bubble3D val="0"/>
            <c:extLst>
              <c:ext xmlns:c16="http://schemas.microsoft.com/office/drawing/2014/chart" uri="{C3380CC4-5D6E-409C-BE32-E72D297353CC}">
                <c16:uniqueId val="{00000023-7499-4BAE-9692-F8BE3F630106}"/>
              </c:ext>
            </c:extLst>
          </c:dPt>
          <c:dPt>
            <c:idx val="22"/>
            <c:invertIfNegative val="0"/>
            <c:bubble3D val="0"/>
            <c:extLst>
              <c:ext xmlns:c16="http://schemas.microsoft.com/office/drawing/2014/chart" uri="{C3380CC4-5D6E-409C-BE32-E72D297353CC}">
                <c16:uniqueId val="{00000025-7499-4BAE-9692-F8BE3F630106}"/>
              </c:ext>
            </c:extLst>
          </c:dPt>
          <c:dPt>
            <c:idx val="23"/>
            <c:invertIfNegative val="0"/>
            <c:bubble3D val="0"/>
            <c:extLst>
              <c:ext xmlns:c16="http://schemas.microsoft.com/office/drawing/2014/chart" uri="{C3380CC4-5D6E-409C-BE32-E72D297353CC}">
                <c16:uniqueId val="{00000027-7499-4BAE-9692-F8BE3F630106}"/>
              </c:ext>
            </c:extLst>
          </c:dPt>
          <c:dPt>
            <c:idx val="24"/>
            <c:invertIfNegative val="0"/>
            <c:bubble3D val="0"/>
            <c:extLst>
              <c:ext xmlns:c16="http://schemas.microsoft.com/office/drawing/2014/chart" uri="{C3380CC4-5D6E-409C-BE32-E72D297353CC}">
                <c16:uniqueId val="{00000029-7499-4BAE-9692-F8BE3F630106}"/>
              </c:ext>
            </c:extLst>
          </c:dPt>
          <c:cat>
            <c:strRef>
              <c:f>'Cap.Dev.Path'!$I$9:$BB$9</c:f>
              <c:strCach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strCache>
            </c:strRef>
          </c:cat>
          <c:val>
            <c:numRef>
              <c:f>'Cap.Dev.Path'!$I$2497:$BB$2497</c:f>
              <c:numCache>
                <c:formatCode>#,##0</c:formatCode>
                <c:ptCount val="46"/>
                <c:pt idx="0">
                  <c:v>11</c:v>
                </c:pt>
                <c:pt idx="1">
                  <c:v>14</c:v>
                </c:pt>
                <c:pt idx="2">
                  <c:v>18</c:v>
                </c:pt>
                <c:pt idx="3">
                  <c:v>23</c:v>
                </c:pt>
                <c:pt idx="4">
                  <c:v>27</c:v>
                </c:pt>
                <c:pt idx="5">
                  <c:v>95</c:v>
                </c:pt>
                <c:pt idx="6">
                  <c:v>1000</c:v>
                </c:pt>
                <c:pt idx="7">
                  <c:v>1753</c:v>
                </c:pt>
                <c:pt idx="8">
                  <c:v>2937</c:v>
                </c:pt>
                <c:pt idx="9">
                  <c:v>5528</c:v>
                </c:pt>
                <c:pt idx="10">
                  <c:v>9601.2000000000007</c:v>
                </c:pt>
                <c:pt idx="11">
                  <c:v>11930.5</c:v>
                </c:pt>
                <c:pt idx="12">
                  <c:v>12781.8</c:v>
                </c:pt>
                <c:pt idx="13">
                  <c:v>13118.3</c:v>
                </c:pt>
                <c:pt idx="14">
                  <c:v>13398.3</c:v>
                </c:pt>
                <c:pt idx="15">
                  <c:v>13830</c:v>
                </c:pt>
                <c:pt idx="16">
                  <c:v>14531</c:v>
                </c:pt>
                <c:pt idx="17">
                  <c:v>15687</c:v>
                </c:pt>
                <c:pt idx="18">
                  <c:v>17134</c:v>
                </c:pt>
                <c:pt idx="19">
                  <c:v>18708</c:v>
                </c:pt>
                <c:pt idx="20">
                  <c:v>20430</c:v>
                </c:pt>
                <c:pt idx="21">
                  <c:v>22228</c:v>
                </c:pt>
                <c:pt idx="22">
                  <c:v>23972</c:v>
                </c:pt>
                <c:pt idx="23">
                  <c:v>25761</c:v>
                </c:pt>
                <c:pt idx="24">
                  <c:v>27665</c:v>
                </c:pt>
                <c:pt idx="25">
                  <c:v>29715</c:v>
                </c:pt>
                <c:pt idx="26">
                  <c:v>32107</c:v>
                </c:pt>
                <c:pt idx="27">
                  <c:v>34499</c:v>
                </c:pt>
                <c:pt idx="28">
                  <c:v>36891</c:v>
                </c:pt>
                <c:pt idx="29">
                  <c:v>39283</c:v>
                </c:pt>
                <c:pt idx="30">
                  <c:v>41675</c:v>
                </c:pt>
                <c:pt idx="31">
                  <c:v>43032.800000000003</c:v>
                </c:pt>
                <c:pt idx="32">
                  <c:v>44390.600000000006</c:v>
                </c:pt>
                <c:pt idx="33">
                  <c:v>45748.400000000009</c:v>
                </c:pt>
                <c:pt idx="34">
                  <c:v>47106.200000000012</c:v>
                </c:pt>
                <c:pt idx="35">
                  <c:v>48464.000000000015</c:v>
                </c:pt>
                <c:pt idx="36">
                  <c:v>48839.100000000013</c:v>
                </c:pt>
                <c:pt idx="37">
                  <c:v>49214.200000000012</c:v>
                </c:pt>
                <c:pt idx="38">
                  <c:v>49589.30000000001</c:v>
                </c:pt>
                <c:pt idx="39">
                  <c:v>49964.400000000009</c:v>
                </c:pt>
                <c:pt idx="40">
                  <c:v>50339.500000000007</c:v>
                </c:pt>
                <c:pt idx="41">
                  <c:v>50714.600000000006</c:v>
                </c:pt>
                <c:pt idx="42">
                  <c:v>51089.700000000004</c:v>
                </c:pt>
                <c:pt idx="43">
                  <c:v>51464.800000000003</c:v>
                </c:pt>
                <c:pt idx="44">
                  <c:v>51839.9</c:v>
                </c:pt>
                <c:pt idx="45">
                  <c:v>52215</c:v>
                </c:pt>
              </c:numCache>
            </c:numRef>
          </c:val>
          <c:extLst>
            <c:ext xmlns:c16="http://schemas.microsoft.com/office/drawing/2014/chart" uri="{C3380CC4-5D6E-409C-BE32-E72D297353CC}">
              <c16:uniqueId val="{0000002A-7499-4BAE-9692-F8BE3F630106}"/>
            </c:ext>
          </c:extLst>
        </c:ser>
        <c:dLbls>
          <c:showLegendKey val="0"/>
          <c:showVal val="0"/>
          <c:showCatName val="0"/>
          <c:showSerName val="0"/>
          <c:showPercent val="0"/>
          <c:showBubbleSize val="0"/>
        </c:dLbls>
        <c:gapWidth val="0"/>
        <c:axId val="82016512"/>
        <c:axId val="82018304"/>
      </c:barChart>
      <c:catAx>
        <c:axId val="82016512"/>
        <c:scaling>
          <c:orientation val="minMax"/>
        </c:scaling>
        <c:delete val="0"/>
        <c:axPos val="b"/>
        <c:numFmt formatCode="General" sourceLinked="1"/>
        <c:majorTickMark val="out"/>
        <c:minorTickMark val="none"/>
        <c:tickLblPos val="nextTo"/>
        <c:crossAx val="82018304"/>
        <c:crosses val="autoZero"/>
        <c:auto val="1"/>
        <c:lblAlgn val="ctr"/>
        <c:lblOffset val="100"/>
        <c:noMultiLvlLbl val="0"/>
      </c:catAx>
      <c:valAx>
        <c:axId val="82018304"/>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82016512"/>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clustered"/>
        <c:varyColors val="0"/>
        <c:ser>
          <c:idx val="0"/>
          <c:order val="0"/>
          <c:tx>
            <c:strRef>
              <c:f>'Cap.Dev.Path'!$C$109</c:f>
              <c:strCache>
                <c:ptCount val="1"/>
                <c:pt idx="0">
                  <c:v>Solar PV</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6353-418D-B02E-6D084FB57BC2}"/>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6353-418D-B02E-6D084FB57BC2}"/>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6353-418D-B02E-6D084FB57BC2}"/>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6353-418D-B02E-6D084FB57BC2}"/>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6353-418D-B02E-6D084FB57BC2}"/>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6353-418D-B02E-6D084FB57BC2}"/>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6353-418D-B02E-6D084FB57BC2}"/>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6353-418D-B02E-6D084FB57BC2}"/>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6353-418D-B02E-6D084FB57BC2}"/>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6353-418D-B02E-6D084FB57BC2}"/>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6353-418D-B02E-6D084FB57BC2}"/>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6353-418D-B02E-6D084FB57BC2}"/>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6353-418D-B02E-6D084FB57BC2}"/>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6353-418D-B02E-6D084FB57BC2}"/>
              </c:ext>
            </c:extLst>
          </c:dPt>
          <c:dPt>
            <c:idx val="1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D-6353-418D-B02E-6D084FB57BC2}"/>
              </c:ext>
            </c:extLst>
          </c:dPt>
          <c:dPt>
            <c:idx val="15"/>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1F-6353-418D-B02E-6D084FB57BC2}"/>
              </c:ext>
            </c:extLst>
          </c:dPt>
          <c:dPt>
            <c:idx val="16"/>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1-6353-418D-B02E-6D084FB57BC2}"/>
              </c:ext>
            </c:extLst>
          </c:dPt>
          <c:dPt>
            <c:idx val="17"/>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3-6353-418D-B02E-6D084FB57BC2}"/>
              </c:ext>
            </c:extLst>
          </c:dPt>
          <c:dPt>
            <c:idx val="18"/>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5-6353-418D-B02E-6D084FB57BC2}"/>
              </c:ext>
            </c:extLst>
          </c:dPt>
          <c:dPt>
            <c:idx val="19"/>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6-6353-418D-B02E-6D084FB57BC2}"/>
              </c:ext>
            </c:extLst>
          </c:dPt>
          <c:dPt>
            <c:idx val="20"/>
            <c:invertIfNegative val="0"/>
            <c:bubble3D val="0"/>
            <c:extLst>
              <c:ext xmlns:c16="http://schemas.microsoft.com/office/drawing/2014/chart" uri="{C3380CC4-5D6E-409C-BE32-E72D297353CC}">
                <c16:uniqueId val="{00000027-6353-418D-B02E-6D084FB57BC2}"/>
              </c:ext>
            </c:extLst>
          </c:dPt>
          <c:dPt>
            <c:idx val="21"/>
            <c:invertIfNegative val="0"/>
            <c:bubble3D val="0"/>
            <c:extLst>
              <c:ext xmlns:c16="http://schemas.microsoft.com/office/drawing/2014/chart" uri="{C3380CC4-5D6E-409C-BE32-E72D297353CC}">
                <c16:uniqueId val="{00000028-6353-418D-B02E-6D084FB57BC2}"/>
              </c:ext>
            </c:extLst>
          </c:dPt>
          <c:dPt>
            <c:idx val="22"/>
            <c:invertIfNegative val="0"/>
            <c:bubble3D val="0"/>
            <c:extLst>
              <c:ext xmlns:c16="http://schemas.microsoft.com/office/drawing/2014/chart" uri="{C3380CC4-5D6E-409C-BE32-E72D297353CC}">
                <c16:uniqueId val="{00000029-6353-418D-B02E-6D084FB57BC2}"/>
              </c:ext>
            </c:extLst>
          </c:dPt>
          <c:dPt>
            <c:idx val="23"/>
            <c:invertIfNegative val="0"/>
            <c:bubble3D val="0"/>
            <c:extLst>
              <c:ext xmlns:c16="http://schemas.microsoft.com/office/drawing/2014/chart" uri="{C3380CC4-5D6E-409C-BE32-E72D297353CC}">
                <c16:uniqueId val="{0000002A-6353-418D-B02E-6D084FB57BC2}"/>
              </c:ext>
            </c:extLst>
          </c:dPt>
          <c:dPt>
            <c:idx val="24"/>
            <c:invertIfNegative val="0"/>
            <c:bubble3D val="0"/>
            <c:extLst>
              <c:ext xmlns:c16="http://schemas.microsoft.com/office/drawing/2014/chart" uri="{C3380CC4-5D6E-409C-BE32-E72D297353CC}">
                <c16:uniqueId val="{0000002B-6353-418D-B02E-6D084FB57BC2}"/>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'Cap.Dev.Path'!$I$109:$AH$109</c:f>
              <c:numCache>
                <c:formatCode>#,##0</c:formatCode>
                <c:ptCount val="26"/>
                <c:pt idx="0">
                  <c:v>2</c:v>
                </c:pt>
                <c:pt idx="1">
                  <c:v>2</c:v>
                </c:pt>
                <c:pt idx="2">
                  <c:v>20</c:v>
                </c:pt>
                <c:pt idx="3">
                  <c:v>62</c:v>
                </c:pt>
                <c:pt idx="4">
                  <c:v>386</c:v>
                </c:pt>
                <c:pt idx="5">
                  <c:v>1007</c:v>
                </c:pt>
                <c:pt idx="6">
                  <c:v>1979</c:v>
                </c:pt>
                <c:pt idx="7">
                  <c:v>2647</c:v>
                </c:pt>
                <c:pt idx="8">
                  <c:v>2902</c:v>
                </c:pt>
                <c:pt idx="9">
                  <c:v>3015.2</c:v>
                </c:pt>
                <c:pt idx="10">
                  <c:v>3131.7</c:v>
                </c:pt>
                <c:pt idx="11">
                  <c:v>3327</c:v>
                </c:pt>
                <c:pt idx="12">
                  <c:v>3616.2</c:v>
                </c:pt>
                <c:pt idx="13">
                  <c:v>3986.5</c:v>
                </c:pt>
                <c:pt idx="14">
                  <c:v>4530.5</c:v>
                </c:pt>
                <c:pt idx="15">
                  <c:v>4948.8048780487807</c:v>
                </c:pt>
                <c:pt idx="16">
                  <c:v>5476.4585365853663</c:v>
                </c:pt>
                <c:pt idx="17">
                  <c:v>6004.112195121952</c:v>
                </c:pt>
                <c:pt idx="18">
                  <c:v>6532.1439024390238</c:v>
                </c:pt>
                <c:pt idx="19">
                  <c:v>7060.5902439024385</c:v>
                </c:pt>
                <c:pt idx="20">
                  <c:v>7589.4634146341459</c:v>
                </c:pt>
                <c:pt idx="21">
                  <c:v>8151.4097560975615</c:v>
                </c:pt>
                <c:pt idx="22">
                  <c:v>8706.8926829268294</c:v>
                </c:pt>
                <c:pt idx="23">
                  <c:v>9261.9487804878063</c:v>
                </c:pt>
                <c:pt idx="24">
                  <c:v>9818.6756097560974</c:v>
                </c:pt>
                <c:pt idx="25">
                  <c:v>10376.219512195123</c:v>
                </c:pt>
              </c:numCache>
            </c:numRef>
          </c:val>
          <c:extLst>
            <c:ext xmlns:c16="http://schemas.microsoft.com/office/drawing/2014/chart" uri="{C3380CC4-5D6E-409C-BE32-E72D297353CC}">
              <c16:uniqueId val="{0000002C-6353-418D-B02E-6D084FB57BC2}"/>
            </c:ext>
          </c:extLst>
        </c:ser>
        <c:dLbls>
          <c:showLegendKey val="0"/>
          <c:showVal val="0"/>
          <c:showCatName val="0"/>
          <c:showSerName val="0"/>
          <c:showPercent val="0"/>
          <c:showBubbleSize val="0"/>
        </c:dLbls>
        <c:gapWidth val="0"/>
        <c:axId val="82483456"/>
        <c:axId val="82497536"/>
      </c:barChart>
      <c:catAx>
        <c:axId val="82483456"/>
        <c:scaling>
          <c:orientation val="minMax"/>
        </c:scaling>
        <c:delete val="0"/>
        <c:axPos val="b"/>
        <c:numFmt formatCode="General" sourceLinked="1"/>
        <c:majorTickMark val="out"/>
        <c:minorTickMark val="none"/>
        <c:tickLblPos val="nextTo"/>
        <c:crossAx val="82497536"/>
        <c:crosses val="autoZero"/>
        <c:auto val="1"/>
        <c:lblAlgn val="ctr"/>
        <c:lblOffset val="100"/>
        <c:noMultiLvlLbl val="0"/>
      </c:catAx>
      <c:valAx>
        <c:axId val="82497536"/>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82483456"/>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3016185476815"/>
          <c:y val="5.0345452486125299E-2"/>
          <c:w val="0.863514216972878"/>
          <c:h val="0.81960272964095604"/>
        </c:manualLayout>
      </c:layout>
      <c:barChart>
        <c:barDir val="col"/>
        <c:grouping val="stacked"/>
        <c:varyColors val="0"/>
        <c:ser>
          <c:idx val="1"/>
          <c:order val="0"/>
          <c:tx>
            <c:strRef>
              <c:f>'Cap.Dev.Path'!$C$102</c:f>
              <c:strCache>
                <c:ptCount val="1"/>
                <c:pt idx="0">
                  <c:v>Wind Offshore</c:v>
                </c:pt>
              </c:strCache>
            </c:strRef>
          </c:tx>
          <c:spPr>
            <a:ln w="3175">
              <a:solidFill>
                <a:schemeClr val="bg1"/>
              </a:solidFill>
            </a:ln>
          </c:spPr>
          <c:invertIfNegative val="0"/>
          <c:dPt>
            <c:idx val="5"/>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46-0F5D-41B4-9FB2-9ABFAFE7AEE9}"/>
              </c:ext>
            </c:extLst>
          </c:dPt>
          <c:dPt>
            <c:idx val="6"/>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45-0F5D-41B4-9FB2-9ABFAFE7AEE9}"/>
              </c:ext>
            </c:extLst>
          </c:dPt>
          <c:dPt>
            <c:idx val="7"/>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44-0F5D-41B4-9FB2-9ABFAFE7AEE9}"/>
              </c:ext>
            </c:extLst>
          </c:dPt>
          <c:dPt>
            <c:idx val="8"/>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42-0F5D-41B4-9FB2-9ABFAFE7AEE9}"/>
              </c:ext>
            </c:extLst>
          </c:dPt>
          <c:dPt>
            <c:idx val="9"/>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43-0F5D-41B4-9FB2-9ABFAFE7AEE9}"/>
              </c:ext>
            </c:extLst>
          </c:dPt>
          <c:dPt>
            <c:idx val="10"/>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41-0F5D-41B4-9FB2-9ABFAFE7AEE9}"/>
              </c:ext>
            </c:extLst>
          </c:dPt>
          <c:dPt>
            <c:idx val="11"/>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40-0F5D-41B4-9FB2-9ABFAFE7AEE9}"/>
              </c:ext>
            </c:extLst>
          </c:dPt>
          <c:dPt>
            <c:idx val="12"/>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3F-0F5D-41B4-9FB2-9ABFAFE7AEE9}"/>
              </c:ext>
            </c:extLst>
          </c:dPt>
          <c:dPt>
            <c:idx val="13"/>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3E-0F5D-41B4-9FB2-9ABFAFE7AEE9}"/>
              </c:ext>
            </c:extLst>
          </c:dPt>
          <c:dPt>
            <c:idx val="14"/>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57-0F5D-41B4-9FB2-9ABFAFE7AEE9}"/>
              </c:ext>
            </c:extLst>
          </c:dPt>
          <c:dPt>
            <c:idx val="15"/>
            <c:invertIfNegative val="0"/>
            <c:bubble3D val="0"/>
            <c:spPr>
              <a:solidFill>
                <a:schemeClr val="accent6"/>
              </a:solidFill>
              <a:ln w="3175">
                <a:solidFill>
                  <a:schemeClr val="bg1"/>
                </a:solidFill>
              </a:ln>
            </c:spPr>
            <c:extLst>
              <c:ext xmlns:c16="http://schemas.microsoft.com/office/drawing/2014/chart" uri="{C3380CC4-5D6E-409C-BE32-E72D297353CC}">
                <c16:uniqueId val="{00000058-0F5D-41B4-9FB2-9ABFAFE7AEE9}"/>
              </c:ext>
            </c:extLst>
          </c:dPt>
          <c:dPt>
            <c:idx val="16"/>
            <c:invertIfNegative val="0"/>
            <c:bubble3D val="0"/>
            <c:spPr>
              <a:solidFill>
                <a:schemeClr val="accent6"/>
              </a:solidFill>
              <a:ln w="3175">
                <a:solidFill>
                  <a:schemeClr val="bg1"/>
                </a:solidFill>
              </a:ln>
            </c:spPr>
            <c:extLst>
              <c:ext xmlns:c16="http://schemas.microsoft.com/office/drawing/2014/chart" uri="{C3380CC4-5D6E-409C-BE32-E72D297353CC}">
                <c16:uniqueId val="{00000059-0F5D-41B4-9FB2-9ABFAFE7AEE9}"/>
              </c:ext>
            </c:extLst>
          </c:dPt>
          <c:dPt>
            <c:idx val="17"/>
            <c:invertIfNegative val="0"/>
            <c:bubble3D val="0"/>
            <c:spPr>
              <a:solidFill>
                <a:schemeClr val="accent6"/>
              </a:solidFill>
              <a:ln w="3175">
                <a:solidFill>
                  <a:schemeClr val="bg1"/>
                </a:solidFill>
              </a:ln>
            </c:spPr>
            <c:extLst>
              <c:ext xmlns:c16="http://schemas.microsoft.com/office/drawing/2014/chart" uri="{C3380CC4-5D6E-409C-BE32-E72D297353CC}">
                <c16:uniqueId val="{0000005A-0F5D-41B4-9FB2-9ABFAFE7AEE9}"/>
              </c:ext>
            </c:extLst>
          </c:dPt>
          <c:dPt>
            <c:idx val="18"/>
            <c:invertIfNegative val="0"/>
            <c:bubble3D val="0"/>
            <c:spPr>
              <a:solidFill>
                <a:schemeClr val="accent6"/>
              </a:solidFill>
              <a:ln w="3175">
                <a:solidFill>
                  <a:schemeClr val="bg1"/>
                </a:solidFill>
              </a:ln>
            </c:spPr>
            <c:extLst>
              <c:ext xmlns:c16="http://schemas.microsoft.com/office/drawing/2014/chart" uri="{C3380CC4-5D6E-409C-BE32-E72D297353CC}">
                <c16:uniqueId val="{0000005B-0F5D-41B4-9FB2-9ABFAFE7AEE9}"/>
              </c:ext>
            </c:extLst>
          </c:dPt>
          <c:dPt>
            <c:idx val="19"/>
            <c:invertIfNegative val="0"/>
            <c:bubble3D val="0"/>
            <c:spPr>
              <a:solidFill>
                <a:schemeClr val="accent6"/>
              </a:solidFill>
              <a:ln w="3175">
                <a:solidFill>
                  <a:schemeClr val="bg1"/>
                </a:solidFill>
              </a:ln>
            </c:spPr>
            <c:extLst>
              <c:ext xmlns:c16="http://schemas.microsoft.com/office/drawing/2014/chart" uri="{C3380CC4-5D6E-409C-BE32-E72D297353CC}">
                <c16:uniqueId val="{0000006B-0F5D-41B4-9FB2-9ABFAFE7AEE9}"/>
              </c:ext>
            </c:extLst>
          </c:dPt>
          <c:dPt>
            <c:idx val="20"/>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72-0F5D-41B4-9FB2-9ABFAFE7AEE9}"/>
              </c:ext>
            </c:extLst>
          </c:dPt>
          <c:dPt>
            <c:idx val="21"/>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73-0F5D-41B4-9FB2-9ABFAFE7AEE9}"/>
              </c:ext>
            </c:extLst>
          </c:dPt>
          <c:dPt>
            <c:idx val="22"/>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74-0F5D-41B4-9FB2-9ABFAFE7AEE9}"/>
              </c:ext>
            </c:extLst>
          </c:dPt>
          <c:dPt>
            <c:idx val="23"/>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75-0F5D-41B4-9FB2-9ABFAFE7AEE9}"/>
              </c:ext>
            </c:extLst>
          </c:dPt>
          <c:dPt>
            <c:idx val="24"/>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76-0F5D-41B4-9FB2-9ABFAFE7AEE9}"/>
              </c:ext>
            </c:extLst>
          </c:dPt>
          <c:dPt>
            <c:idx val="25"/>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77-0F5D-41B4-9FB2-9ABFAFE7AEE9}"/>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'Cap.Dev.Path'!$I$102:$AH$102</c:f>
              <c:numCache>
                <c:formatCode>#,##0</c:formatCode>
                <c:ptCount val="26"/>
                <c:pt idx="0">
                  <c:v>0</c:v>
                </c:pt>
                <c:pt idx="1">
                  <c:v>0</c:v>
                </c:pt>
                <c:pt idx="2">
                  <c:v>0</c:v>
                </c:pt>
                <c:pt idx="3">
                  <c:v>0</c:v>
                </c:pt>
                <c:pt idx="4">
                  <c:v>31.5</c:v>
                </c:pt>
                <c:pt idx="5">
                  <c:v>196.5</c:v>
                </c:pt>
                <c:pt idx="6">
                  <c:v>196.5</c:v>
                </c:pt>
                <c:pt idx="7">
                  <c:v>381</c:v>
                </c:pt>
                <c:pt idx="8">
                  <c:v>707.7</c:v>
                </c:pt>
                <c:pt idx="9">
                  <c:v>707.7</c:v>
                </c:pt>
                <c:pt idx="10">
                  <c:v>712</c:v>
                </c:pt>
                <c:pt idx="11">
                  <c:v>712.2</c:v>
                </c:pt>
                <c:pt idx="12">
                  <c:v>877.2</c:v>
                </c:pt>
                <c:pt idx="13">
                  <c:v>1185.9000000000001</c:v>
                </c:pt>
                <c:pt idx="14">
                  <c:v>1555.9</c:v>
                </c:pt>
                <c:pt idx="15">
                  <c:v>2266.9</c:v>
                </c:pt>
                <c:pt idx="16">
                  <c:v>2266.9</c:v>
                </c:pt>
                <c:pt idx="17">
                  <c:v>2266.9</c:v>
                </c:pt>
                <c:pt idx="18">
                  <c:v>2266.9</c:v>
                </c:pt>
                <c:pt idx="19">
                  <c:v>2266.9</c:v>
                </c:pt>
                <c:pt idx="20">
                  <c:v>2966.9</c:v>
                </c:pt>
                <c:pt idx="21">
                  <c:v>2966.9</c:v>
                </c:pt>
                <c:pt idx="22">
                  <c:v>3491.9</c:v>
                </c:pt>
                <c:pt idx="23">
                  <c:v>3491.9</c:v>
                </c:pt>
                <c:pt idx="24">
                  <c:v>4016.9</c:v>
                </c:pt>
                <c:pt idx="25">
                  <c:v>4016.9</c:v>
                </c:pt>
              </c:numCache>
            </c:numRef>
          </c:val>
          <c:extLst>
            <c:ext xmlns:c16="http://schemas.microsoft.com/office/drawing/2014/chart" uri="{C3380CC4-5D6E-409C-BE32-E72D297353CC}">
              <c16:uniqueId val="{0000002D-0F5D-41B4-9FB2-9ABFAFE7AEE9}"/>
            </c:ext>
          </c:extLst>
        </c:ser>
        <c:ser>
          <c:idx val="0"/>
          <c:order val="1"/>
          <c:tx>
            <c:strRef>
              <c:f>'Cap.Dev.Path'!$C$95</c:f>
              <c:strCache>
                <c:ptCount val="1"/>
                <c:pt idx="0">
                  <c:v>Wind Onshore</c:v>
                </c:pt>
              </c:strCache>
            </c:strRef>
          </c:tx>
          <c:spPr>
            <a:solidFill>
              <a:schemeClr val="accent2">
                <a:lumMod val="50000"/>
              </a:schemeClr>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0F5D-41B4-9FB2-9ABFAFE7AEE9}"/>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0F5D-41B4-9FB2-9ABFAFE7AEE9}"/>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0F5D-41B4-9FB2-9ABFAFE7AEE9}"/>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0F5D-41B4-9FB2-9ABFAFE7AEE9}"/>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0F5D-41B4-9FB2-9ABFAFE7AEE9}"/>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0F5D-41B4-9FB2-9ABFAFE7AEE9}"/>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0F5D-41B4-9FB2-9ABFAFE7AEE9}"/>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0F5D-41B4-9FB2-9ABFAFE7AEE9}"/>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0F5D-41B4-9FB2-9ABFAFE7AEE9}"/>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0F5D-41B4-9FB2-9ABFAFE7AEE9}"/>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0F5D-41B4-9FB2-9ABFAFE7AEE9}"/>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0F5D-41B4-9FB2-9ABFAFE7AEE9}"/>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0F5D-41B4-9FB2-9ABFAFE7AEE9}"/>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0F5D-41B4-9FB2-9ABFAFE7AEE9}"/>
              </c:ext>
            </c:extLst>
          </c:dPt>
          <c:dPt>
            <c:idx val="1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D-0F5D-41B4-9FB2-9ABFAFE7AEE9}"/>
              </c:ext>
            </c:extLst>
          </c:dPt>
          <c:dPt>
            <c:idx val="15"/>
            <c:invertIfNegative val="0"/>
            <c:bubble3D val="0"/>
            <c:spPr>
              <a:solidFill>
                <a:schemeClr val="accent2"/>
              </a:solidFill>
              <a:ln w="3175">
                <a:solidFill>
                  <a:schemeClr val="bg1"/>
                </a:solidFill>
              </a:ln>
            </c:spPr>
            <c:extLst>
              <c:ext xmlns:c16="http://schemas.microsoft.com/office/drawing/2014/chart" uri="{C3380CC4-5D6E-409C-BE32-E72D297353CC}">
                <c16:uniqueId val="{0000001F-0F5D-41B4-9FB2-9ABFAFE7AEE9}"/>
              </c:ext>
            </c:extLst>
          </c:dPt>
          <c:dPt>
            <c:idx val="16"/>
            <c:invertIfNegative val="0"/>
            <c:bubble3D val="0"/>
            <c:spPr>
              <a:solidFill>
                <a:schemeClr val="accent2"/>
              </a:solidFill>
              <a:ln w="3175">
                <a:solidFill>
                  <a:schemeClr val="bg1"/>
                </a:solidFill>
              </a:ln>
            </c:spPr>
            <c:extLst>
              <c:ext xmlns:c16="http://schemas.microsoft.com/office/drawing/2014/chart" uri="{C3380CC4-5D6E-409C-BE32-E72D297353CC}">
                <c16:uniqueId val="{00000021-0F5D-41B4-9FB2-9ABFAFE7AEE9}"/>
              </c:ext>
            </c:extLst>
          </c:dPt>
          <c:dPt>
            <c:idx val="17"/>
            <c:invertIfNegative val="0"/>
            <c:bubble3D val="0"/>
            <c:spPr>
              <a:solidFill>
                <a:schemeClr val="accent2"/>
              </a:solidFill>
              <a:ln w="3175">
                <a:solidFill>
                  <a:schemeClr val="bg1"/>
                </a:solidFill>
              </a:ln>
            </c:spPr>
            <c:extLst>
              <c:ext xmlns:c16="http://schemas.microsoft.com/office/drawing/2014/chart" uri="{C3380CC4-5D6E-409C-BE32-E72D297353CC}">
                <c16:uniqueId val="{00000023-0F5D-41B4-9FB2-9ABFAFE7AEE9}"/>
              </c:ext>
            </c:extLst>
          </c:dPt>
          <c:dPt>
            <c:idx val="18"/>
            <c:invertIfNegative val="0"/>
            <c:bubble3D val="0"/>
            <c:spPr>
              <a:solidFill>
                <a:schemeClr val="accent2"/>
              </a:solidFill>
              <a:ln w="3175">
                <a:solidFill>
                  <a:schemeClr val="bg1"/>
                </a:solidFill>
              </a:ln>
            </c:spPr>
            <c:extLst>
              <c:ext xmlns:c16="http://schemas.microsoft.com/office/drawing/2014/chart" uri="{C3380CC4-5D6E-409C-BE32-E72D297353CC}">
                <c16:uniqueId val="{00000025-0F5D-41B4-9FB2-9ABFAFE7AEE9}"/>
              </c:ext>
            </c:extLst>
          </c:dPt>
          <c:dPt>
            <c:idx val="19"/>
            <c:invertIfNegative val="0"/>
            <c:bubble3D val="0"/>
            <c:spPr>
              <a:solidFill>
                <a:schemeClr val="accent2"/>
              </a:solidFill>
              <a:ln w="3175">
                <a:solidFill>
                  <a:schemeClr val="bg1"/>
                </a:solidFill>
              </a:ln>
            </c:spPr>
            <c:extLst>
              <c:ext xmlns:c16="http://schemas.microsoft.com/office/drawing/2014/chart" uri="{C3380CC4-5D6E-409C-BE32-E72D297353CC}">
                <c16:uniqueId val="{00000026-0F5D-41B4-9FB2-9ABFAFE7AEE9}"/>
              </c:ext>
            </c:extLst>
          </c:dPt>
          <c:dPt>
            <c:idx val="20"/>
            <c:invertIfNegative val="0"/>
            <c:bubble3D val="0"/>
            <c:extLst>
              <c:ext xmlns:c16="http://schemas.microsoft.com/office/drawing/2014/chart" uri="{C3380CC4-5D6E-409C-BE32-E72D297353CC}">
                <c16:uniqueId val="{00000027-0F5D-41B4-9FB2-9ABFAFE7AEE9}"/>
              </c:ext>
            </c:extLst>
          </c:dPt>
          <c:dPt>
            <c:idx val="21"/>
            <c:invertIfNegative val="0"/>
            <c:bubble3D val="0"/>
            <c:extLst>
              <c:ext xmlns:c16="http://schemas.microsoft.com/office/drawing/2014/chart" uri="{C3380CC4-5D6E-409C-BE32-E72D297353CC}">
                <c16:uniqueId val="{00000028-0F5D-41B4-9FB2-9ABFAFE7AEE9}"/>
              </c:ext>
            </c:extLst>
          </c:dPt>
          <c:dPt>
            <c:idx val="22"/>
            <c:invertIfNegative val="0"/>
            <c:bubble3D val="0"/>
            <c:extLst>
              <c:ext xmlns:c16="http://schemas.microsoft.com/office/drawing/2014/chart" uri="{C3380CC4-5D6E-409C-BE32-E72D297353CC}">
                <c16:uniqueId val="{00000029-0F5D-41B4-9FB2-9ABFAFE7AEE9}"/>
              </c:ext>
            </c:extLst>
          </c:dPt>
          <c:dPt>
            <c:idx val="23"/>
            <c:invertIfNegative val="0"/>
            <c:bubble3D val="0"/>
            <c:extLst>
              <c:ext xmlns:c16="http://schemas.microsoft.com/office/drawing/2014/chart" uri="{C3380CC4-5D6E-409C-BE32-E72D297353CC}">
                <c16:uniqueId val="{0000002A-0F5D-41B4-9FB2-9ABFAFE7AEE9}"/>
              </c:ext>
            </c:extLst>
          </c:dPt>
          <c:dPt>
            <c:idx val="24"/>
            <c:invertIfNegative val="0"/>
            <c:bubble3D val="0"/>
            <c:extLst>
              <c:ext xmlns:c16="http://schemas.microsoft.com/office/drawing/2014/chart" uri="{C3380CC4-5D6E-409C-BE32-E72D297353CC}">
                <c16:uniqueId val="{0000002B-0F5D-41B4-9FB2-9ABFAFE7AEE9}"/>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'Cap.Dev.Path'!$I$95:$AH$95</c:f>
              <c:numCache>
                <c:formatCode>#,##0</c:formatCode>
                <c:ptCount val="26"/>
                <c:pt idx="0">
                  <c:v>167</c:v>
                </c:pt>
                <c:pt idx="1">
                  <c:v>212</c:v>
                </c:pt>
                <c:pt idx="2">
                  <c:v>276</c:v>
                </c:pt>
                <c:pt idx="3">
                  <c:v>324</c:v>
                </c:pt>
                <c:pt idx="4">
                  <c:v>576.5</c:v>
                </c:pt>
                <c:pt idx="5">
                  <c:v>715.5</c:v>
                </c:pt>
                <c:pt idx="6">
                  <c:v>872.5</c:v>
                </c:pt>
                <c:pt idx="7">
                  <c:v>989</c:v>
                </c:pt>
                <c:pt idx="8">
                  <c:v>1072.3</c:v>
                </c:pt>
                <c:pt idx="9">
                  <c:v>1236.3</c:v>
                </c:pt>
                <c:pt idx="10">
                  <c:v>1464</c:v>
                </c:pt>
                <c:pt idx="11">
                  <c:v>1657.8</c:v>
                </c:pt>
                <c:pt idx="12">
                  <c:v>1919.3</c:v>
                </c:pt>
                <c:pt idx="13">
                  <c:v>2074.8000000000002</c:v>
                </c:pt>
                <c:pt idx="14">
                  <c:v>2223.8000000000002</c:v>
                </c:pt>
                <c:pt idx="15">
                  <c:v>2674</c:v>
                </c:pt>
                <c:pt idx="16">
                  <c:v>2896.2</c:v>
                </c:pt>
                <c:pt idx="17">
                  <c:v>3118.4</c:v>
                </c:pt>
                <c:pt idx="18">
                  <c:v>3340.6000000000004</c:v>
                </c:pt>
                <c:pt idx="19">
                  <c:v>3562.8</c:v>
                </c:pt>
                <c:pt idx="20">
                  <c:v>3785</c:v>
                </c:pt>
                <c:pt idx="21">
                  <c:v>4006</c:v>
                </c:pt>
                <c:pt idx="22">
                  <c:v>4227</c:v>
                </c:pt>
                <c:pt idx="23">
                  <c:v>4448</c:v>
                </c:pt>
                <c:pt idx="24">
                  <c:v>4669</c:v>
                </c:pt>
                <c:pt idx="25">
                  <c:v>4890</c:v>
                </c:pt>
              </c:numCache>
            </c:numRef>
          </c:val>
          <c:extLst>
            <c:ext xmlns:c16="http://schemas.microsoft.com/office/drawing/2014/chart" uri="{C3380CC4-5D6E-409C-BE32-E72D297353CC}">
              <c16:uniqueId val="{0000002C-0F5D-41B4-9FB2-9ABFAFE7AEE9}"/>
            </c:ext>
          </c:extLst>
        </c:ser>
        <c:dLbls>
          <c:showLegendKey val="0"/>
          <c:showVal val="0"/>
          <c:showCatName val="0"/>
          <c:showSerName val="0"/>
          <c:showPercent val="0"/>
          <c:showBubbleSize val="0"/>
        </c:dLbls>
        <c:gapWidth val="0"/>
        <c:overlap val="100"/>
        <c:axId val="82069760"/>
        <c:axId val="82083840"/>
      </c:barChart>
      <c:catAx>
        <c:axId val="82069760"/>
        <c:scaling>
          <c:orientation val="minMax"/>
        </c:scaling>
        <c:delete val="0"/>
        <c:axPos val="b"/>
        <c:numFmt formatCode="General" sourceLinked="1"/>
        <c:majorTickMark val="out"/>
        <c:minorTickMark val="none"/>
        <c:tickLblPos val="nextTo"/>
        <c:crossAx val="82083840"/>
        <c:crosses val="autoZero"/>
        <c:auto val="1"/>
        <c:lblAlgn val="ctr"/>
        <c:lblOffset val="100"/>
        <c:noMultiLvlLbl val="0"/>
      </c:catAx>
      <c:valAx>
        <c:axId val="82083840"/>
        <c:scaling>
          <c:orientation val="minMax"/>
        </c:scaling>
        <c:delete val="0"/>
        <c:axPos val="l"/>
        <c:title>
          <c:tx>
            <c:rich>
              <a:bodyPr rot="0" vert="horz"/>
              <a:lstStyle/>
              <a:p>
                <a:pPr>
                  <a:defRPr/>
                </a:pPr>
                <a:r>
                  <a:rPr lang="de-DE" b="0"/>
                  <a:t>MW</a:t>
                </a:r>
              </a:p>
            </c:rich>
          </c:tx>
          <c:layout>
            <c:manualLayout>
              <c:xMode val="edge"/>
              <c:yMode val="edge"/>
              <c:x val="0.11944444444444401"/>
              <c:y val="7.4442179182240202E-4"/>
            </c:manualLayout>
          </c:layout>
          <c:overlay val="0"/>
        </c:title>
        <c:numFmt formatCode="#,##0" sourceLinked="0"/>
        <c:majorTickMark val="out"/>
        <c:minorTickMark val="none"/>
        <c:tickLblPos val="nextTo"/>
        <c:crossAx val="82069760"/>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clustered"/>
        <c:varyColors val="0"/>
        <c:ser>
          <c:idx val="0"/>
          <c:order val="0"/>
          <c:tx>
            <c:strRef>
              <c:f>'Cap.Dev.Path'!$C$791</c:f>
              <c:strCache>
                <c:ptCount val="1"/>
                <c:pt idx="0">
                  <c:v>Solar PV</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FC35-472C-B0D7-6CF96396E2A3}"/>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FC35-472C-B0D7-6CF96396E2A3}"/>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FC35-472C-B0D7-6CF96396E2A3}"/>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FC35-472C-B0D7-6CF96396E2A3}"/>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FC35-472C-B0D7-6CF96396E2A3}"/>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FC35-472C-B0D7-6CF96396E2A3}"/>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FC35-472C-B0D7-6CF96396E2A3}"/>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FC35-472C-B0D7-6CF96396E2A3}"/>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FC35-472C-B0D7-6CF96396E2A3}"/>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FC35-472C-B0D7-6CF96396E2A3}"/>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FC35-472C-B0D7-6CF96396E2A3}"/>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FC35-472C-B0D7-6CF96396E2A3}"/>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FC35-472C-B0D7-6CF96396E2A3}"/>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FC35-472C-B0D7-6CF96396E2A3}"/>
              </c:ext>
            </c:extLst>
          </c:dPt>
          <c:dPt>
            <c:idx val="1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D-FC35-472C-B0D7-6CF96396E2A3}"/>
              </c:ext>
            </c:extLst>
          </c:dPt>
          <c:dPt>
            <c:idx val="15"/>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1F-FC35-472C-B0D7-6CF96396E2A3}"/>
              </c:ext>
            </c:extLst>
          </c:dPt>
          <c:dPt>
            <c:idx val="16"/>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1-FC35-472C-B0D7-6CF96396E2A3}"/>
              </c:ext>
            </c:extLst>
          </c:dPt>
          <c:dPt>
            <c:idx val="17"/>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3-FC35-472C-B0D7-6CF96396E2A3}"/>
              </c:ext>
            </c:extLst>
          </c:dPt>
          <c:dPt>
            <c:idx val="18"/>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5-FC35-472C-B0D7-6CF96396E2A3}"/>
              </c:ext>
            </c:extLst>
          </c:dPt>
          <c:dPt>
            <c:idx val="19"/>
            <c:invertIfNegative val="0"/>
            <c:bubble3D val="0"/>
            <c:extLst>
              <c:ext xmlns:c16="http://schemas.microsoft.com/office/drawing/2014/chart" uri="{C3380CC4-5D6E-409C-BE32-E72D297353CC}">
                <c16:uniqueId val="{00000026-FC35-472C-B0D7-6CF96396E2A3}"/>
              </c:ext>
            </c:extLst>
          </c:dPt>
          <c:dPt>
            <c:idx val="20"/>
            <c:invertIfNegative val="0"/>
            <c:bubble3D val="0"/>
            <c:extLst>
              <c:ext xmlns:c16="http://schemas.microsoft.com/office/drawing/2014/chart" uri="{C3380CC4-5D6E-409C-BE32-E72D297353CC}">
                <c16:uniqueId val="{00000027-FC35-472C-B0D7-6CF96396E2A3}"/>
              </c:ext>
            </c:extLst>
          </c:dPt>
          <c:dPt>
            <c:idx val="21"/>
            <c:invertIfNegative val="0"/>
            <c:bubble3D val="0"/>
            <c:extLst>
              <c:ext xmlns:c16="http://schemas.microsoft.com/office/drawing/2014/chart" uri="{C3380CC4-5D6E-409C-BE32-E72D297353CC}">
                <c16:uniqueId val="{00000028-FC35-472C-B0D7-6CF96396E2A3}"/>
              </c:ext>
            </c:extLst>
          </c:dPt>
          <c:dPt>
            <c:idx val="22"/>
            <c:invertIfNegative val="0"/>
            <c:bubble3D val="0"/>
            <c:extLst>
              <c:ext xmlns:c16="http://schemas.microsoft.com/office/drawing/2014/chart" uri="{C3380CC4-5D6E-409C-BE32-E72D297353CC}">
                <c16:uniqueId val="{00000029-FC35-472C-B0D7-6CF96396E2A3}"/>
              </c:ext>
            </c:extLst>
          </c:dPt>
          <c:dPt>
            <c:idx val="23"/>
            <c:invertIfNegative val="0"/>
            <c:bubble3D val="0"/>
            <c:extLst>
              <c:ext xmlns:c16="http://schemas.microsoft.com/office/drawing/2014/chart" uri="{C3380CC4-5D6E-409C-BE32-E72D297353CC}">
                <c16:uniqueId val="{0000002A-FC35-472C-B0D7-6CF96396E2A3}"/>
              </c:ext>
            </c:extLst>
          </c:dPt>
          <c:dPt>
            <c:idx val="24"/>
            <c:invertIfNegative val="0"/>
            <c:bubble3D val="0"/>
            <c:extLst>
              <c:ext xmlns:c16="http://schemas.microsoft.com/office/drawing/2014/chart" uri="{C3380CC4-5D6E-409C-BE32-E72D297353CC}">
                <c16:uniqueId val="{0000002B-FC35-472C-B0D7-6CF96396E2A3}"/>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'Cap.Dev.Path'!$I$791:$AH$791</c:f>
              <c:numCache>
                <c:formatCode>#,##0</c:formatCode>
                <c:ptCount val="26"/>
                <c:pt idx="0">
                  <c:v>13</c:v>
                </c:pt>
                <c:pt idx="1">
                  <c:v>15</c:v>
                </c:pt>
                <c:pt idx="2">
                  <c:v>26</c:v>
                </c:pt>
                <c:pt idx="3">
                  <c:v>80</c:v>
                </c:pt>
                <c:pt idx="4">
                  <c:v>277</c:v>
                </c:pt>
                <c:pt idx="5">
                  <c:v>1044</c:v>
                </c:pt>
                <c:pt idx="6">
                  <c:v>3003.6</c:v>
                </c:pt>
                <c:pt idx="7">
                  <c:v>4358.8</c:v>
                </c:pt>
                <c:pt idx="8">
                  <c:v>5277.3</c:v>
                </c:pt>
                <c:pt idx="9">
                  <c:v>6034.4</c:v>
                </c:pt>
                <c:pt idx="10">
                  <c:v>7137.5</c:v>
                </c:pt>
                <c:pt idx="11">
                  <c:v>7702.1</c:v>
                </c:pt>
                <c:pt idx="12">
                  <c:v>8610.4</c:v>
                </c:pt>
                <c:pt idx="13">
                  <c:v>9617</c:v>
                </c:pt>
                <c:pt idx="14">
                  <c:v>10562</c:v>
                </c:pt>
                <c:pt idx="15">
                  <c:v>11566</c:v>
                </c:pt>
                <c:pt idx="16">
                  <c:v>14568.761904761905</c:v>
                </c:pt>
                <c:pt idx="17">
                  <c:v>17534.761904761905</c:v>
                </c:pt>
                <c:pt idx="18">
                  <c:v>20720.761904761905</c:v>
                </c:pt>
                <c:pt idx="19">
                  <c:v>23620.761904761905</c:v>
                </c:pt>
                <c:pt idx="20">
                  <c:v>26521.761904761905</c:v>
                </c:pt>
                <c:pt idx="21">
                  <c:v>29423.761904761905</c:v>
                </c:pt>
                <c:pt idx="22">
                  <c:v>34486.880952380954</c:v>
                </c:pt>
                <c:pt idx="23">
                  <c:v>39550</c:v>
                </c:pt>
                <c:pt idx="24">
                  <c:v>39550</c:v>
                </c:pt>
                <c:pt idx="25">
                  <c:v>39550</c:v>
                </c:pt>
              </c:numCache>
            </c:numRef>
          </c:val>
          <c:extLst>
            <c:ext xmlns:c16="http://schemas.microsoft.com/office/drawing/2014/chart" uri="{C3380CC4-5D6E-409C-BE32-E72D297353CC}">
              <c16:uniqueId val="{0000002C-FC35-472C-B0D7-6CF96396E2A3}"/>
            </c:ext>
          </c:extLst>
        </c:ser>
        <c:dLbls>
          <c:showLegendKey val="0"/>
          <c:showVal val="0"/>
          <c:showCatName val="0"/>
          <c:showSerName val="0"/>
          <c:showPercent val="0"/>
          <c:showBubbleSize val="0"/>
        </c:dLbls>
        <c:gapWidth val="0"/>
        <c:axId val="82605568"/>
        <c:axId val="82607104"/>
      </c:barChart>
      <c:catAx>
        <c:axId val="82605568"/>
        <c:scaling>
          <c:orientation val="minMax"/>
        </c:scaling>
        <c:delete val="0"/>
        <c:axPos val="b"/>
        <c:numFmt formatCode="General" sourceLinked="1"/>
        <c:majorTickMark val="out"/>
        <c:minorTickMark val="none"/>
        <c:tickLblPos val="nextTo"/>
        <c:crossAx val="82607104"/>
        <c:crosses val="autoZero"/>
        <c:auto val="1"/>
        <c:lblAlgn val="ctr"/>
        <c:lblOffset val="100"/>
        <c:noMultiLvlLbl val="0"/>
      </c:catAx>
      <c:valAx>
        <c:axId val="82607104"/>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82605568"/>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3016185476815"/>
          <c:y val="5.0345452486125299E-2"/>
          <c:w val="0.863514216972878"/>
          <c:h val="0.81960272964095604"/>
        </c:manualLayout>
      </c:layout>
      <c:barChart>
        <c:barDir val="col"/>
        <c:grouping val="stacked"/>
        <c:varyColors val="0"/>
        <c:ser>
          <c:idx val="1"/>
          <c:order val="0"/>
          <c:tx>
            <c:strRef>
              <c:f>'Cap.Dev.Path'!$C$784</c:f>
              <c:strCache>
                <c:ptCount val="1"/>
                <c:pt idx="0">
                  <c:v>Wind Offshore</c:v>
                </c:pt>
              </c:strCache>
            </c:strRef>
          </c:tx>
          <c:spPr>
            <a:ln w="3175">
              <a:solidFill>
                <a:schemeClr val="bg1"/>
              </a:solidFill>
            </a:ln>
          </c:spPr>
          <c:invertIfNegative val="0"/>
          <c:dPt>
            <c:idx val="5"/>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1-77D1-40CD-A58C-E84647F6DCB2}"/>
              </c:ext>
            </c:extLst>
          </c:dPt>
          <c:dPt>
            <c:idx val="6"/>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3-77D1-40CD-A58C-E84647F6DCB2}"/>
              </c:ext>
            </c:extLst>
          </c:dPt>
          <c:dPt>
            <c:idx val="7"/>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5-77D1-40CD-A58C-E84647F6DCB2}"/>
              </c:ext>
            </c:extLst>
          </c:dPt>
          <c:dPt>
            <c:idx val="8"/>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7-77D1-40CD-A58C-E84647F6DCB2}"/>
              </c:ext>
            </c:extLst>
          </c:dPt>
          <c:dPt>
            <c:idx val="9"/>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9-77D1-40CD-A58C-E84647F6DCB2}"/>
              </c:ext>
            </c:extLst>
          </c:dPt>
          <c:dPt>
            <c:idx val="10"/>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B-77D1-40CD-A58C-E84647F6DCB2}"/>
              </c:ext>
            </c:extLst>
          </c:dPt>
          <c:dPt>
            <c:idx val="11"/>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D-77D1-40CD-A58C-E84647F6DCB2}"/>
              </c:ext>
            </c:extLst>
          </c:dPt>
          <c:dPt>
            <c:idx val="12"/>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F-77D1-40CD-A58C-E84647F6DCB2}"/>
              </c:ext>
            </c:extLst>
          </c:dPt>
          <c:dPt>
            <c:idx val="13"/>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11-77D1-40CD-A58C-E84647F6DCB2}"/>
              </c:ext>
            </c:extLst>
          </c:dPt>
          <c:dPt>
            <c:idx val="14"/>
            <c:invertIfNegative val="0"/>
            <c:bubble3D val="0"/>
            <c:spPr>
              <a:solidFill>
                <a:schemeClr val="accent6"/>
              </a:solidFill>
              <a:ln w="3175">
                <a:solidFill>
                  <a:schemeClr val="bg1"/>
                </a:solidFill>
              </a:ln>
            </c:spPr>
            <c:extLst>
              <c:ext xmlns:c16="http://schemas.microsoft.com/office/drawing/2014/chart" uri="{C3380CC4-5D6E-409C-BE32-E72D297353CC}">
                <c16:uniqueId val="{00000013-77D1-40CD-A58C-E84647F6DCB2}"/>
              </c:ext>
            </c:extLst>
          </c:dPt>
          <c:dPt>
            <c:idx val="15"/>
            <c:invertIfNegative val="0"/>
            <c:bubble3D val="0"/>
            <c:spPr>
              <a:solidFill>
                <a:schemeClr val="accent6"/>
              </a:solidFill>
              <a:ln w="3175">
                <a:solidFill>
                  <a:schemeClr val="bg1"/>
                </a:solidFill>
              </a:ln>
            </c:spPr>
            <c:extLst>
              <c:ext xmlns:c16="http://schemas.microsoft.com/office/drawing/2014/chart" uri="{C3380CC4-5D6E-409C-BE32-E72D297353CC}">
                <c16:uniqueId val="{00000015-77D1-40CD-A58C-E84647F6DCB2}"/>
              </c:ext>
            </c:extLst>
          </c:dPt>
          <c:dPt>
            <c:idx val="16"/>
            <c:invertIfNegative val="0"/>
            <c:bubble3D val="0"/>
            <c:spPr>
              <a:solidFill>
                <a:schemeClr val="accent6"/>
              </a:solidFill>
              <a:ln w="3175">
                <a:solidFill>
                  <a:schemeClr val="bg1"/>
                </a:solidFill>
              </a:ln>
            </c:spPr>
            <c:extLst>
              <c:ext xmlns:c16="http://schemas.microsoft.com/office/drawing/2014/chart" uri="{C3380CC4-5D6E-409C-BE32-E72D297353CC}">
                <c16:uniqueId val="{00000017-77D1-40CD-A58C-E84647F6DCB2}"/>
              </c:ext>
            </c:extLst>
          </c:dPt>
          <c:dPt>
            <c:idx val="17"/>
            <c:invertIfNegative val="0"/>
            <c:bubble3D val="0"/>
            <c:spPr>
              <a:solidFill>
                <a:schemeClr val="accent6"/>
              </a:solidFill>
              <a:ln w="3175">
                <a:solidFill>
                  <a:schemeClr val="bg1"/>
                </a:solidFill>
              </a:ln>
            </c:spPr>
            <c:extLst>
              <c:ext xmlns:c16="http://schemas.microsoft.com/office/drawing/2014/chart" uri="{C3380CC4-5D6E-409C-BE32-E72D297353CC}">
                <c16:uniqueId val="{00000019-77D1-40CD-A58C-E84647F6DCB2}"/>
              </c:ext>
            </c:extLst>
          </c:dPt>
          <c:dPt>
            <c:idx val="18"/>
            <c:invertIfNegative val="0"/>
            <c:bubble3D val="0"/>
            <c:spPr>
              <a:solidFill>
                <a:schemeClr val="accent6"/>
              </a:solidFill>
              <a:ln w="3175">
                <a:solidFill>
                  <a:schemeClr val="bg1"/>
                </a:solidFill>
              </a:ln>
            </c:spPr>
            <c:extLst>
              <c:ext xmlns:c16="http://schemas.microsoft.com/office/drawing/2014/chart" uri="{C3380CC4-5D6E-409C-BE32-E72D297353CC}">
                <c16:uniqueId val="{0000001B-77D1-40CD-A58C-E84647F6DCB2}"/>
              </c:ext>
            </c:extLst>
          </c:dPt>
          <c:dPt>
            <c:idx val="19"/>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1D-77D1-40CD-A58C-E84647F6DCB2}"/>
              </c:ext>
            </c:extLst>
          </c:dPt>
          <c:dPt>
            <c:idx val="20"/>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1F-77D1-40CD-A58C-E84647F6DCB2}"/>
              </c:ext>
            </c:extLst>
          </c:dPt>
          <c:dPt>
            <c:idx val="21"/>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1-77D1-40CD-A58C-E84647F6DCB2}"/>
              </c:ext>
            </c:extLst>
          </c:dPt>
          <c:dPt>
            <c:idx val="22"/>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3-77D1-40CD-A58C-E84647F6DCB2}"/>
              </c:ext>
            </c:extLst>
          </c:dPt>
          <c:dPt>
            <c:idx val="23"/>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5-77D1-40CD-A58C-E84647F6DCB2}"/>
              </c:ext>
            </c:extLst>
          </c:dPt>
          <c:dPt>
            <c:idx val="24"/>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7-77D1-40CD-A58C-E84647F6DCB2}"/>
              </c:ext>
            </c:extLst>
          </c:dPt>
          <c:dPt>
            <c:idx val="25"/>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9-77D1-40CD-A58C-E84647F6DCB2}"/>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'Cap.Dev.Path'!$I$784:$AH$784</c:f>
              <c:numCache>
                <c:formatCode>#,##0</c:formatCode>
                <c:ptCount val="26"/>
                <c:pt idx="0">
                  <c:v>0</c:v>
                </c:pt>
                <c:pt idx="1">
                  <c:v>0</c:v>
                </c:pt>
                <c:pt idx="2">
                  <c:v>0</c:v>
                </c:pt>
                <c:pt idx="3">
                  <c:v>0</c:v>
                </c:pt>
                <c:pt idx="4">
                  <c:v>0</c:v>
                </c:pt>
                <c:pt idx="5">
                  <c:v>0</c:v>
                </c:pt>
                <c:pt idx="6">
                  <c:v>0</c:v>
                </c:pt>
                <c:pt idx="7">
                  <c:v>0</c:v>
                </c:pt>
                <c:pt idx="8">
                  <c:v>0</c:v>
                </c:pt>
                <c:pt idx="9">
                  <c:v>0</c:v>
                </c:pt>
                <c:pt idx="10">
                  <c:v>0</c:v>
                </c:pt>
                <c:pt idx="11">
                  <c:v>0</c:v>
                </c:pt>
                <c:pt idx="12">
                  <c:v>2</c:v>
                </c:pt>
                <c:pt idx="13">
                  <c:v>2</c:v>
                </c:pt>
                <c:pt idx="14">
                  <c:v>2</c:v>
                </c:pt>
                <c:pt idx="15">
                  <c:v>2</c:v>
                </c:pt>
                <c:pt idx="16">
                  <c:v>523.20000000000005</c:v>
                </c:pt>
                <c:pt idx="17">
                  <c:v>1499.2</c:v>
                </c:pt>
                <c:pt idx="18">
                  <c:v>2995.2</c:v>
                </c:pt>
                <c:pt idx="19">
                  <c:v>2995.2</c:v>
                </c:pt>
                <c:pt idx="20">
                  <c:v>2995.2</c:v>
                </c:pt>
                <c:pt idx="21">
                  <c:v>4595.2</c:v>
                </c:pt>
                <c:pt idx="22">
                  <c:v>5345.2</c:v>
                </c:pt>
                <c:pt idx="23">
                  <c:v>6345.2</c:v>
                </c:pt>
                <c:pt idx="24">
                  <c:v>7095.2</c:v>
                </c:pt>
                <c:pt idx="25">
                  <c:v>8095.2</c:v>
                </c:pt>
              </c:numCache>
            </c:numRef>
          </c:val>
          <c:extLst>
            <c:ext xmlns:c16="http://schemas.microsoft.com/office/drawing/2014/chart" uri="{C3380CC4-5D6E-409C-BE32-E72D297353CC}">
              <c16:uniqueId val="{0000002A-77D1-40CD-A58C-E84647F6DCB2}"/>
            </c:ext>
          </c:extLst>
        </c:ser>
        <c:ser>
          <c:idx val="0"/>
          <c:order val="1"/>
          <c:tx>
            <c:strRef>
              <c:f>'Cap.Dev.Path'!$C$777</c:f>
              <c:strCache>
                <c:ptCount val="1"/>
                <c:pt idx="0">
                  <c:v>Wind Onshore</c:v>
                </c:pt>
              </c:strCache>
            </c:strRef>
          </c:tx>
          <c:spPr>
            <a:solidFill>
              <a:schemeClr val="accent2">
                <a:lumMod val="50000"/>
              </a:schemeClr>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2C-77D1-40CD-A58C-E84647F6DCB2}"/>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2E-77D1-40CD-A58C-E84647F6DCB2}"/>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0-77D1-40CD-A58C-E84647F6DCB2}"/>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2-77D1-40CD-A58C-E84647F6DCB2}"/>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4-77D1-40CD-A58C-E84647F6DCB2}"/>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6-77D1-40CD-A58C-E84647F6DCB2}"/>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8-77D1-40CD-A58C-E84647F6DCB2}"/>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A-77D1-40CD-A58C-E84647F6DCB2}"/>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C-77D1-40CD-A58C-E84647F6DCB2}"/>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E-77D1-40CD-A58C-E84647F6DCB2}"/>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0-77D1-40CD-A58C-E84647F6DCB2}"/>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2-77D1-40CD-A58C-E84647F6DCB2}"/>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4-77D1-40CD-A58C-E84647F6DCB2}"/>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6-77D1-40CD-A58C-E84647F6DCB2}"/>
              </c:ext>
            </c:extLst>
          </c:dPt>
          <c:dPt>
            <c:idx val="1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8-77D1-40CD-A58C-E84647F6DCB2}"/>
              </c:ext>
            </c:extLst>
          </c:dPt>
          <c:dPt>
            <c:idx val="15"/>
            <c:invertIfNegative val="0"/>
            <c:bubble3D val="0"/>
            <c:spPr>
              <a:solidFill>
                <a:schemeClr val="accent2"/>
              </a:solidFill>
              <a:ln w="3175">
                <a:solidFill>
                  <a:schemeClr val="bg1"/>
                </a:solidFill>
              </a:ln>
            </c:spPr>
            <c:extLst>
              <c:ext xmlns:c16="http://schemas.microsoft.com/office/drawing/2014/chart" uri="{C3380CC4-5D6E-409C-BE32-E72D297353CC}">
                <c16:uniqueId val="{0000004A-77D1-40CD-A58C-E84647F6DCB2}"/>
              </c:ext>
            </c:extLst>
          </c:dPt>
          <c:dPt>
            <c:idx val="16"/>
            <c:invertIfNegative val="0"/>
            <c:bubble3D val="0"/>
            <c:spPr>
              <a:solidFill>
                <a:schemeClr val="accent2"/>
              </a:solidFill>
              <a:ln w="3175">
                <a:solidFill>
                  <a:schemeClr val="bg1"/>
                </a:solidFill>
              </a:ln>
            </c:spPr>
            <c:extLst>
              <c:ext xmlns:c16="http://schemas.microsoft.com/office/drawing/2014/chart" uri="{C3380CC4-5D6E-409C-BE32-E72D297353CC}">
                <c16:uniqueId val="{0000004C-77D1-40CD-A58C-E84647F6DCB2}"/>
              </c:ext>
            </c:extLst>
          </c:dPt>
          <c:dPt>
            <c:idx val="17"/>
            <c:invertIfNegative val="0"/>
            <c:bubble3D val="0"/>
            <c:spPr>
              <a:solidFill>
                <a:schemeClr val="accent2"/>
              </a:solidFill>
              <a:ln w="3175">
                <a:solidFill>
                  <a:schemeClr val="bg1"/>
                </a:solidFill>
              </a:ln>
            </c:spPr>
            <c:extLst>
              <c:ext xmlns:c16="http://schemas.microsoft.com/office/drawing/2014/chart" uri="{C3380CC4-5D6E-409C-BE32-E72D297353CC}">
                <c16:uniqueId val="{0000004E-77D1-40CD-A58C-E84647F6DCB2}"/>
              </c:ext>
            </c:extLst>
          </c:dPt>
          <c:dPt>
            <c:idx val="18"/>
            <c:invertIfNegative val="0"/>
            <c:bubble3D val="0"/>
            <c:spPr>
              <a:solidFill>
                <a:schemeClr val="accent2"/>
              </a:solidFill>
              <a:ln w="3175">
                <a:solidFill>
                  <a:schemeClr val="bg1"/>
                </a:solidFill>
              </a:ln>
            </c:spPr>
            <c:extLst>
              <c:ext xmlns:c16="http://schemas.microsoft.com/office/drawing/2014/chart" uri="{C3380CC4-5D6E-409C-BE32-E72D297353CC}">
                <c16:uniqueId val="{00000050-77D1-40CD-A58C-E84647F6DCB2}"/>
              </c:ext>
            </c:extLst>
          </c:dPt>
          <c:dPt>
            <c:idx val="19"/>
            <c:invertIfNegative val="0"/>
            <c:bubble3D val="0"/>
            <c:extLst>
              <c:ext xmlns:c16="http://schemas.microsoft.com/office/drawing/2014/chart" uri="{C3380CC4-5D6E-409C-BE32-E72D297353CC}">
                <c16:uniqueId val="{00000051-77D1-40CD-A58C-E84647F6DCB2}"/>
              </c:ext>
            </c:extLst>
          </c:dPt>
          <c:dPt>
            <c:idx val="20"/>
            <c:invertIfNegative val="0"/>
            <c:bubble3D val="0"/>
            <c:extLst>
              <c:ext xmlns:c16="http://schemas.microsoft.com/office/drawing/2014/chart" uri="{C3380CC4-5D6E-409C-BE32-E72D297353CC}">
                <c16:uniqueId val="{00000052-77D1-40CD-A58C-E84647F6DCB2}"/>
              </c:ext>
            </c:extLst>
          </c:dPt>
          <c:dPt>
            <c:idx val="21"/>
            <c:invertIfNegative val="0"/>
            <c:bubble3D val="0"/>
            <c:extLst>
              <c:ext xmlns:c16="http://schemas.microsoft.com/office/drawing/2014/chart" uri="{C3380CC4-5D6E-409C-BE32-E72D297353CC}">
                <c16:uniqueId val="{00000053-77D1-40CD-A58C-E84647F6DCB2}"/>
              </c:ext>
            </c:extLst>
          </c:dPt>
          <c:dPt>
            <c:idx val="22"/>
            <c:invertIfNegative val="0"/>
            <c:bubble3D val="0"/>
            <c:extLst>
              <c:ext xmlns:c16="http://schemas.microsoft.com/office/drawing/2014/chart" uri="{C3380CC4-5D6E-409C-BE32-E72D297353CC}">
                <c16:uniqueId val="{00000054-77D1-40CD-A58C-E84647F6DCB2}"/>
              </c:ext>
            </c:extLst>
          </c:dPt>
          <c:dPt>
            <c:idx val="23"/>
            <c:invertIfNegative val="0"/>
            <c:bubble3D val="0"/>
            <c:extLst>
              <c:ext xmlns:c16="http://schemas.microsoft.com/office/drawing/2014/chart" uri="{C3380CC4-5D6E-409C-BE32-E72D297353CC}">
                <c16:uniqueId val="{00000055-77D1-40CD-A58C-E84647F6DCB2}"/>
              </c:ext>
            </c:extLst>
          </c:dPt>
          <c:dPt>
            <c:idx val="24"/>
            <c:invertIfNegative val="0"/>
            <c:bubble3D val="0"/>
            <c:extLst>
              <c:ext xmlns:c16="http://schemas.microsoft.com/office/drawing/2014/chart" uri="{C3380CC4-5D6E-409C-BE32-E72D297353CC}">
                <c16:uniqueId val="{00000056-77D1-40CD-A58C-E84647F6DCB2}"/>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'Cap.Dev.Path'!$I$777:$AH$777</c:f>
              <c:numCache>
                <c:formatCode>#,##0</c:formatCode>
                <c:ptCount val="26"/>
                <c:pt idx="0">
                  <c:v>690</c:v>
                </c:pt>
                <c:pt idx="1">
                  <c:v>1412</c:v>
                </c:pt>
                <c:pt idx="2">
                  <c:v>2223</c:v>
                </c:pt>
                <c:pt idx="3">
                  <c:v>3403</c:v>
                </c:pt>
                <c:pt idx="4">
                  <c:v>4582</c:v>
                </c:pt>
                <c:pt idx="5">
                  <c:v>5912</c:v>
                </c:pt>
                <c:pt idx="6">
                  <c:v>6758</c:v>
                </c:pt>
                <c:pt idx="7">
                  <c:v>7607.5</c:v>
                </c:pt>
                <c:pt idx="8">
                  <c:v>8156</c:v>
                </c:pt>
                <c:pt idx="9">
                  <c:v>9201.4</c:v>
                </c:pt>
                <c:pt idx="10">
                  <c:v>10298.200000000001</c:v>
                </c:pt>
                <c:pt idx="11">
                  <c:v>11566.6</c:v>
                </c:pt>
                <c:pt idx="12">
                  <c:v>13497.4</c:v>
                </c:pt>
                <c:pt idx="13">
                  <c:v>14898.1</c:v>
                </c:pt>
                <c:pt idx="14">
                  <c:v>16258.1</c:v>
                </c:pt>
                <c:pt idx="15">
                  <c:v>16876.099999999999</c:v>
                </c:pt>
                <c:pt idx="16">
                  <c:v>17968.099999999999</c:v>
                </c:pt>
                <c:pt idx="17">
                  <c:v>18893.099999999999</c:v>
                </c:pt>
                <c:pt idx="18">
                  <c:v>20743.099999999999</c:v>
                </c:pt>
                <c:pt idx="19">
                  <c:v>22593.1</c:v>
                </c:pt>
                <c:pt idx="20">
                  <c:v>25432.324999999997</c:v>
                </c:pt>
                <c:pt idx="21">
                  <c:v>28271.549999999996</c:v>
                </c:pt>
                <c:pt idx="22">
                  <c:v>31110.774999999994</c:v>
                </c:pt>
                <c:pt idx="23">
                  <c:v>33949.999999999993</c:v>
                </c:pt>
                <c:pt idx="24">
                  <c:v>33949.999999999993</c:v>
                </c:pt>
                <c:pt idx="25">
                  <c:v>33949.999999999993</c:v>
                </c:pt>
              </c:numCache>
            </c:numRef>
          </c:val>
          <c:extLst>
            <c:ext xmlns:c16="http://schemas.microsoft.com/office/drawing/2014/chart" uri="{C3380CC4-5D6E-409C-BE32-E72D297353CC}">
              <c16:uniqueId val="{00000057-77D1-40CD-A58C-E84647F6DCB2}"/>
            </c:ext>
          </c:extLst>
        </c:ser>
        <c:dLbls>
          <c:showLegendKey val="0"/>
          <c:showVal val="0"/>
          <c:showCatName val="0"/>
          <c:showSerName val="0"/>
          <c:showPercent val="0"/>
          <c:showBubbleSize val="0"/>
        </c:dLbls>
        <c:gapWidth val="0"/>
        <c:overlap val="100"/>
        <c:axId val="82335616"/>
        <c:axId val="82337152"/>
      </c:barChart>
      <c:catAx>
        <c:axId val="82335616"/>
        <c:scaling>
          <c:orientation val="minMax"/>
        </c:scaling>
        <c:delete val="0"/>
        <c:axPos val="b"/>
        <c:numFmt formatCode="General" sourceLinked="1"/>
        <c:majorTickMark val="out"/>
        <c:minorTickMark val="none"/>
        <c:tickLblPos val="nextTo"/>
        <c:crossAx val="82337152"/>
        <c:crosses val="autoZero"/>
        <c:auto val="1"/>
        <c:lblAlgn val="ctr"/>
        <c:lblOffset val="100"/>
        <c:noMultiLvlLbl val="0"/>
      </c:catAx>
      <c:valAx>
        <c:axId val="82337152"/>
        <c:scaling>
          <c:orientation val="minMax"/>
        </c:scaling>
        <c:delete val="0"/>
        <c:axPos val="l"/>
        <c:title>
          <c:tx>
            <c:rich>
              <a:bodyPr rot="0" vert="horz"/>
              <a:lstStyle/>
              <a:p>
                <a:pPr>
                  <a:defRPr/>
                </a:pPr>
                <a:r>
                  <a:rPr lang="de-DE" b="0"/>
                  <a:t>MW</a:t>
                </a:r>
              </a:p>
            </c:rich>
          </c:tx>
          <c:layout>
            <c:manualLayout>
              <c:xMode val="edge"/>
              <c:yMode val="edge"/>
              <c:x val="0.11944444444444401"/>
              <c:y val="7.4442179182240202E-4"/>
            </c:manualLayout>
          </c:layout>
          <c:overlay val="0"/>
        </c:title>
        <c:numFmt formatCode="#,##0" sourceLinked="0"/>
        <c:majorTickMark val="out"/>
        <c:minorTickMark val="none"/>
        <c:tickLblPos val="nextTo"/>
        <c:crossAx val="82335616"/>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stacked"/>
        <c:varyColors val="0"/>
        <c:ser>
          <c:idx val="0"/>
          <c:order val="0"/>
          <c:tx>
            <c:strRef>
              <c:f>'Cap.Dev.Path'!$C$1902</c:f>
              <c:strCache>
                <c:ptCount val="1"/>
                <c:pt idx="0">
                  <c:v>Solar PV</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F9C5-4E0C-A5BE-DD16302A210B}"/>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F9C5-4E0C-A5BE-DD16302A210B}"/>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F9C5-4E0C-A5BE-DD16302A210B}"/>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F9C5-4E0C-A5BE-DD16302A210B}"/>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F9C5-4E0C-A5BE-DD16302A210B}"/>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F9C5-4E0C-A5BE-DD16302A210B}"/>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F9C5-4E0C-A5BE-DD16302A210B}"/>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F9C5-4E0C-A5BE-DD16302A210B}"/>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F9C5-4E0C-A5BE-DD16302A210B}"/>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F9C5-4E0C-A5BE-DD16302A210B}"/>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F9C5-4E0C-A5BE-DD16302A210B}"/>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F9C5-4E0C-A5BE-DD16302A210B}"/>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2E-7B6B-44A7-8511-194C510C25E0}"/>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1-7B6B-44A7-8511-194C510C25E0}"/>
              </c:ext>
            </c:extLst>
          </c:dPt>
          <c:dPt>
            <c:idx val="14"/>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30-7B6B-44A7-8511-194C510C25E0}"/>
              </c:ext>
            </c:extLst>
          </c:dPt>
          <c:dPt>
            <c:idx val="15"/>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F-7B6B-44A7-8511-194C510C25E0}"/>
              </c:ext>
            </c:extLst>
          </c:dPt>
          <c:dPt>
            <c:idx val="16"/>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19-F9C5-4E0C-A5BE-DD16302A210B}"/>
              </c:ext>
            </c:extLst>
          </c:dPt>
          <c:dPt>
            <c:idx val="17"/>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1B-F9C5-4E0C-A5BE-DD16302A210B}"/>
              </c:ext>
            </c:extLst>
          </c:dPt>
          <c:dPt>
            <c:idx val="18"/>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1D-F9C5-4E0C-A5BE-DD16302A210B}"/>
              </c:ext>
            </c:extLst>
          </c:dPt>
          <c:dPt>
            <c:idx val="19"/>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1F-F9C5-4E0C-A5BE-DD16302A210B}"/>
              </c:ext>
            </c:extLst>
          </c:dPt>
          <c:dPt>
            <c:idx val="20"/>
            <c:invertIfNegative val="0"/>
            <c:bubble3D val="0"/>
            <c:extLst>
              <c:ext xmlns:c16="http://schemas.microsoft.com/office/drawing/2014/chart" uri="{C3380CC4-5D6E-409C-BE32-E72D297353CC}">
                <c16:uniqueId val="{00000021-F9C5-4E0C-A5BE-DD16302A210B}"/>
              </c:ext>
            </c:extLst>
          </c:dPt>
          <c:dPt>
            <c:idx val="21"/>
            <c:invertIfNegative val="0"/>
            <c:bubble3D val="0"/>
            <c:extLst>
              <c:ext xmlns:c16="http://schemas.microsoft.com/office/drawing/2014/chart" uri="{C3380CC4-5D6E-409C-BE32-E72D297353CC}">
                <c16:uniqueId val="{00000023-F9C5-4E0C-A5BE-DD16302A210B}"/>
              </c:ext>
            </c:extLst>
          </c:dPt>
          <c:dPt>
            <c:idx val="22"/>
            <c:invertIfNegative val="0"/>
            <c:bubble3D val="0"/>
            <c:extLst>
              <c:ext xmlns:c16="http://schemas.microsoft.com/office/drawing/2014/chart" uri="{C3380CC4-5D6E-409C-BE32-E72D297353CC}">
                <c16:uniqueId val="{00000025-F9C5-4E0C-A5BE-DD16302A210B}"/>
              </c:ext>
            </c:extLst>
          </c:dPt>
          <c:dPt>
            <c:idx val="23"/>
            <c:invertIfNegative val="0"/>
            <c:bubble3D val="0"/>
            <c:extLst>
              <c:ext xmlns:c16="http://schemas.microsoft.com/office/drawing/2014/chart" uri="{C3380CC4-5D6E-409C-BE32-E72D297353CC}">
                <c16:uniqueId val="{00000027-F9C5-4E0C-A5BE-DD16302A210B}"/>
              </c:ext>
            </c:extLst>
          </c:dPt>
          <c:dPt>
            <c:idx val="24"/>
            <c:invertIfNegative val="0"/>
            <c:bubble3D val="0"/>
            <c:extLst>
              <c:ext xmlns:c16="http://schemas.microsoft.com/office/drawing/2014/chart" uri="{C3380CC4-5D6E-409C-BE32-E72D297353CC}">
                <c16:uniqueId val="{00000029-F9C5-4E0C-A5BE-DD16302A210B}"/>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'Cap.Dev.Path'!$I$1902:$AH$1902</c:f>
              <c:numCache>
                <c:formatCode>#,##0</c:formatCode>
                <c:ptCount val="26"/>
                <c:pt idx="0">
                  <c:v>2</c:v>
                </c:pt>
                <c:pt idx="1">
                  <c:v>3</c:v>
                </c:pt>
                <c:pt idx="2">
                  <c:v>24</c:v>
                </c:pt>
                <c:pt idx="3">
                  <c:v>59</c:v>
                </c:pt>
                <c:pt idx="4">
                  <c:v>115</c:v>
                </c:pt>
                <c:pt idx="5">
                  <c:v>134</c:v>
                </c:pt>
                <c:pt idx="6">
                  <c:v>172</c:v>
                </c:pt>
                <c:pt idx="7">
                  <c:v>238</c:v>
                </c:pt>
                <c:pt idx="8">
                  <c:v>296</c:v>
                </c:pt>
                <c:pt idx="9">
                  <c:v>415</c:v>
                </c:pt>
                <c:pt idx="10">
                  <c:v>447</c:v>
                </c:pt>
                <c:pt idx="11">
                  <c:v>512.79999999999995</c:v>
                </c:pt>
                <c:pt idx="12">
                  <c:v>579.20000000000005</c:v>
                </c:pt>
                <c:pt idx="13">
                  <c:v>667.4</c:v>
                </c:pt>
                <c:pt idx="14">
                  <c:v>827.6</c:v>
                </c:pt>
                <c:pt idx="15">
                  <c:v>1640.4333333333334</c:v>
                </c:pt>
                <c:pt idx="16">
                  <c:v>2457.1</c:v>
                </c:pt>
                <c:pt idx="17">
                  <c:v>3273.7666666666664</c:v>
                </c:pt>
                <c:pt idx="18">
                  <c:v>4382.5111111111109</c:v>
                </c:pt>
                <c:pt idx="19">
                  <c:v>5491.2555555555555</c:v>
                </c:pt>
                <c:pt idx="20">
                  <c:v>6600</c:v>
                </c:pt>
                <c:pt idx="21">
                  <c:v>7080</c:v>
                </c:pt>
                <c:pt idx="22">
                  <c:v>7560</c:v>
                </c:pt>
                <c:pt idx="23">
                  <c:v>8040</c:v>
                </c:pt>
                <c:pt idx="24">
                  <c:v>8520</c:v>
                </c:pt>
                <c:pt idx="25">
                  <c:v>9000</c:v>
                </c:pt>
              </c:numCache>
            </c:numRef>
          </c:val>
          <c:extLst>
            <c:ext xmlns:c16="http://schemas.microsoft.com/office/drawing/2014/chart" uri="{C3380CC4-5D6E-409C-BE32-E72D297353CC}">
              <c16:uniqueId val="{0000002A-F9C5-4E0C-A5BE-DD16302A210B}"/>
            </c:ext>
          </c:extLst>
        </c:ser>
        <c:ser>
          <c:idx val="1"/>
          <c:order val="1"/>
          <c:tx>
            <c:strRef>
              <c:f>'Cap.Dev.Path'!$C$1910</c:f>
              <c:strCache>
                <c:ptCount val="1"/>
                <c:pt idx="0">
                  <c:v>Concentrated solar power</c:v>
                </c:pt>
              </c:strCache>
            </c:strRef>
          </c:tx>
          <c:spPr>
            <a:solidFill>
              <a:schemeClr val="bg2"/>
            </a:solidFill>
            <a:ln>
              <a:solidFill>
                <a:schemeClr val="bg1"/>
              </a:solidFill>
            </a:ln>
          </c:spPr>
          <c:invertIfNegative val="0"/>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'Cap.Dev.Path'!$I$1910:$AH$1910</c:f>
              <c:numCache>
                <c:formatCode>#,##0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20</c:v>
                </c:pt>
                <c:pt idx="17">
                  <c:v>40</c:v>
                </c:pt>
                <c:pt idx="18">
                  <c:v>60</c:v>
                </c:pt>
                <c:pt idx="19">
                  <c:v>80</c:v>
                </c:pt>
                <c:pt idx="20">
                  <c:v>100</c:v>
                </c:pt>
                <c:pt idx="21">
                  <c:v>140</c:v>
                </c:pt>
                <c:pt idx="22">
                  <c:v>180</c:v>
                </c:pt>
                <c:pt idx="23">
                  <c:v>220</c:v>
                </c:pt>
                <c:pt idx="24">
                  <c:v>260</c:v>
                </c:pt>
                <c:pt idx="25">
                  <c:v>300</c:v>
                </c:pt>
              </c:numCache>
            </c:numRef>
          </c:val>
          <c:extLst>
            <c:ext xmlns:c16="http://schemas.microsoft.com/office/drawing/2014/chart" uri="{C3380CC4-5D6E-409C-BE32-E72D297353CC}">
              <c16:uniqueId val="{0000002A-7B6B-44A7-8511-194C510C25E0}"/>
            </c:ext>
          </c:extLst>
        </c:ser>
        <c:dLbls>
          <c:showLegendKey val="0"/>
          <c:showVal val="0"/>
          <c:showCatName val="0"/>
          <c:showSerName val="0"/>
          <c:showPercent val="0"/>
          <c:showBubbleSize val="0"/>
        </c:dLbls>
        <c:gapWidth val="0"/>
        <c:overlap val="100"/>
        <c:axId val="82397824"/>
        <c:axId val="82407808"/>
      </c:barChart>
      <c:catAx>
        <c:axId val="82397824"/>
        <c:scaling>
          <c:orientation val="minMax"/>
        </c:scaling>
        <c:delete val="0"/>
        <c:axPos val="b"/>
        <c:numFmt formatCode="General" sourceLinked="1"/>
        <c:majorTickMark val="out"/>
        <c:minorTickMark val="none"/>
        <c:tickLblPos val="nextTo"/>
        <c:crossAx val="82407808"/>
        <c:crosses val="autoZero"/>
        <c:auto val="1"/>
        <c:lblAlgn val="ctr"/>
        <c:lblOffset val="100"/>
        <c:noMultiLvlLbl val="0"/>
      </c:catAx>
      <c:valAx>
        <c:axId val="82407808"/>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82397824"/>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3016185476815"/>
          <c:y val="5.0345452486125299E-2"/>
          <c:w val="0.863514216972878"/>
          <c:h val="0.81960272964095604"/>
        </c:manualLayout>
      </c:layout>
      <c:barChart>
        <c:barDir val="col"/>
        <c:grouping val="stacked"/>
        <c:varyColors val="0"/>
        <c:ser>
          <c:idx val="1"/>
          <c:order val="0"/>
          <c:tx>
            <c:strRef>
              <c:f>'Cap.Dev.Path'!$C$1199</c:f>
              <c:strCache>
                <c:ptCount val="1"/>
                <c:pt idx="0">
                  <c:v>Wind Offshore</c:v>
                </c:pt>
              </c:strCache>
            </c:strRef>
          </c:tx>
          <c:spPr>
            <a:ln w="3175">
              <a:solidFill>
                <a:schemeClr val="bg1"/>
              </a:solidFill>
            </a:ln>
          </c:spPr>
          <c:invertIfNegative val="0"/>
          <c:dPt>
            <c:idx val="5"/>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1-9A33-4445-AD98-E92857D84775}"/>
              </c:ext>
            </c:extLst>
          </c:dPt>
          <c:dPt>
            <c:idx val="6"/>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3-9A33-4445-AD98-E92857D84775}"/>
              </c:ext>
            </c:extLst>
          </c:dPt>
          <c:dPt>
            <c:idx val="7"/>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5-9A33-4445-AD98-E92857D84775}"/>
              </c:ext>
            </c:extLst>
          </c:dPt>
          <c:dPt>
            <c:idx val="8"/>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7-9A33-4445-AD98-E92857D84775}"/>
              </c:ext>
            </c:extLst>
          </c:dPt>
          <c:dPt>
            <c:idx val="9"/>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9-9A33-4445-AD98-E92857D84775}"/>
              </c:ext>
            </c:extLst>
          </c:dPt>
          <c:dPt>
            <c:idx val="10"/>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B-9A33-4445-AD98-E92857D84775}"/>
              </c:ext>
            </c:extLst>
          </c:dPt>
          <c:dPt>
            <c:idx val="11"/>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D-9A33-4445-AD98-E92857D84775}"/>
              </c:ext>
            </c:extLst>
          </c:dPt>
          <c:dPt>
            <c:idx val="12"/>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F-9A33-4445-AD98-E92857D84775}"/>
              </c:ext>
            </c:extLst>
          </c:dPt>
          <c:dPt>
            <c:idx val="13"/>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11-9A33-4445-AD98-E92857D84775}"/>
              </c:ext>
            </c:extLst>
          </c:dPt>
          <c:dPt>
            <c:idx val="14"/>
            <c:invertIfNegative val="0"/>
            <c:bubble3D val="0"/>
            <c:spPr>
              <a:solidFill>
                <a:schemeClr val="accent6"/>
              </a:solidFill>
              <a:ln w="3175">
                <a:solidFill>
                  <a:schemeClr val="bg1"/>
                </a:solidFill>
              </a:ln>
            </c:spPr>
            <c:extLst>
              <c:ext xmlns:c16="http://schemas.microsoft.com/office/drawing/2014/chart" uri="{C3380CC4-5D6E-409C-BE32-E72D297353CC}">
                <c16:uniqueId val="{00000013-9A33-4445-AD98-E92857D84775}"/>
              </c:ext>
            </c:extLst>
          </c:dPt>
          <c:dPt>
            <c:idx val="15"/>
            <c:invertIfNegative val="0"/>
            <c:bubble3D val="0"/>
            <c:spPr>
              <a:solidFill>
                <a:schemeClr val="accent6"/>
              </a:solidFill>
              <a:ln w="3175">
                <a:solidFill>
                  <a:schemeClr val="bg1"/>
                </a:solidFill>
              </a:ln>
            </c:spPr>
            <c:extLst>
              <c:ext xmlns:c16="http://schemas.microsoft.com/office/drawing/2014/chart" uri="{C3380CC4-5D6E-409C-BE32-E72D297353CC}">
                <c16:uniqueId val="{00000015-9A33-4445-AD98-E92857D84775}"/>
              </c:ext>
            </c:extLst>
          </c:dPt>
          <c:dPt>
            <c:idx val="16"/>
            <c:invertIfNegative val="0"/>
            <c:bubble3D val="0"/>
            <c:spPr>
              <a:solidFill>
                <a:schemeClr val="accent6"/>
              </a:solidFill>
              <a:ln w="3175">
                <a:solidFill>
                  <a:schemeClr val="bg1"/>
                </a:solidFill>
              </a:ln>
            </c:spPr>
            <c:extLst>
              <c:ext xmlns:c16="http://schemas.microsoft.com/office/drawing/2014/chart" uri="{C3380CC4-5D6E-409C-BE32-E72D297353CC}">
                <c16:uniqueId val="{00000017-9A33-4445-AD98-E92857D84775}"/>
              </c:ext>
            </c:extLst>
          </c:dPt>
          <c:dPt>
            <c:idx val="17"/>
            <c:invertIfNegative val="0"/>
            <c:bubble3D val="0"/>
            <c:spPr>
              <a:solidFill>
                <a:schemeClr val="accent6"/>
              </a:solidFill>
              <a:ln w="3175">
                <a:solidFill>
                  <a:schemeClr val="bg1"/>
                </a:solidFill>
              </a:ln>
            </c:spPr>
            <c:extLst>
              <c:ext xmlns:c16="http://schemas.microsoft.com/office/drawing/2014/chart" uri="{C3380CC4-5D6E-409C-BE32-E72D297353CC}">
                <c16:uniqueId val="{00000019-9A33-4445-AD98-E92857D84775}"/>
              </c:ext>
            </c:extLst>
          </c:dPt>
          <c:dPt>
            <c:idx val="18"/>
            <c:invertIfNegative val="0"/>
            <c:bubble3D val="0"/>
            <c:spPr>
              <a:solidFill>
                <a:schemeClr val="accent6"/>
              </a:solidFill>
              <a:ln w="3175">
                <a:solidFill>
                  <a:schemeClr val="bg1"/>
                </a:solidFill>
              </a:ln>
            </c:spPr>
            <c:extLst>
              <c:ext xmlns:c16="http://schemas.microsoft.com/office/drawing/2014/chart" uri="{C3380CC4-5D6E-409C-BE32-E72D297353CC}">
                <c16:uniqueId val="{0000001B-9A33-4445-AD98-E92857D84775}"/>
              </c:ext>
            </c:extLst>
          </c:dPt>
          <c:dPt>
            <c:idx val="19"/>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1D-9A33-4445-AD98-E92857D84775}"/>
              </c:ext>
            </c:extLst>
          </c:dPt>
          <c:dPt>
            <c:idx val="20"/>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1F-9A33-4445-AD98-E92857D84775}"/>
              </c:ext>
            </c:extLst>
          </c:dPt>
          <c:dPt>
            <c:idx val="21"/>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1-9A33-4445-AD98-E92857D84775}"/>
              </c:ext>
            </c:extLst>
          </c:dPt>
          <c:dPt>
            <c:idx val="22"/>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3-9A33-4445-AD98-E92857D84775}"/>
              </c:ext>
            </c:extLst>
          </c:dPt>
          <c:dPt>
            <c:idx val="23"/>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5-9A33-4445-AD98-E92857D84775}"/>
              </c:ext>
            </c:extLst>
          </c:dPt>
          <c:dPt>
            <c:idx val="24"/>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7-9A33-4445-AD98-E92857D84775}"/>
              </c:ext>
            </c:extLst>
          </c:dPt>
          <c:dPt>
            <c:idx val="25"/>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9-9A33-4445-AD98-E92857D84775}"/>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'Cap.Dev.Path'!$I$1199:$AH$1199</c:f>
              <c:numCache>
                <c:formatCode>#,##0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150</c:v>
                </c:pt>
                <c:pt idx="20">
                  <c:v>300</c:v>
                </c:pt>
                <c:pt idx="21">
                  <c:v>420</c:v>
                </c:pt>
                <c:pt idx="22">
                  <c:v>540</c:v>
                </c:pt>
                <c:pt idx="23">
                  <c:v>660</c:v>
                </c:pt>
                <c:pt idx="24">
                  <c:v>780</c:v>
                </c:pt>
                <c:pt idx="25">
                  <c:v>900</c:v>
                </c:pt>
              </c:numCache>
            </c:numRef>
          </c:val>
          <c:extLst>
            <c:ext xmlns:c16="http://schemas.microsoft.com/office/drawing/2014/chart" uri="{C3380CC4-5D6E-409C-BE32-E72D297353CC}">
              <c16:uniqueId val="{0000002A-9A33-4445-AD98-E92857D84775}"/>
            </c:ext>
          </c:extLst>
        </c:ser>
        <c:ser>
          <c:idx val="0"/>
          <c:order val="1"/>
          <c:tx>
            <c:strRef>
              <c:f>'Cap.Dev.Path'!$C$1192</c:f>
              <c:strCache>
                <c:ptCount val="1"/>
                <c:pt idx="0">
                  <c:v>Wind Onshore</c:v>
                </c:pt>
              </c:strCache>
            </c:strRef>
          </c:tx>
          <c:spPr>
            <a:solidFill>
              <a:schemeClr val="accent2">
                <a:lumMod val="50000"/>
              </a:schemeClr>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2C-9A33-4445-AD98-E92857D84775}"/>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2E-9A33-4445-AD98-E92857D84775}"/>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0-9A33-4445-AD98-E92857D84775}"/>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2-9A33-4445-AD98-E92857D84775}"/>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4-9A33-4445-AD98-E92857D84775}"/>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6-9A33-4445-AD98-E92857D84775}"/>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8-9A33-4445-AD98-E92857D84775}"/>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A-9A33-4445-AD98-E92857D84775}"/>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C-9A33-4445-AD98-E92857D84775}"/>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E-9A33-4445-AD98-E92857D84775}"/>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0-9A33-4445-AD98-E92857D84775}"/>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2-9A33-4445-AD98-E92857D84775}"/>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4-9A33-4445-AD98-E92857D84775}"/>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6-9A33-4445-AD98-E92857D84775}"/>
              </c:ext>
            </c:extLst>
          </c:dPt>
          <c:dPt>
            <c:idx val="1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8-9A33-4445-AD98-E92857D84775}"/>
              </c:ext>
            </c:extLst>
          </c:dPt>
          <c:dPt>
            <c:idx val="15"/>
            <c:invertIfNegative val="0"/>
            <c:bubble3D val="0"/>
            <c:spPr>
              <a:solidFill>
                <a:schemeClr val="accent2"/>
              </a:solidFill>
              <a:ln w="3175">
                <a:solidFill>
                  <a:schemeClr val="bg1"/>
                </a:solidFill>
              </a:ln>
            </c:spPr>
            <c:extLst>
              <c:ext xmlns:c16="http://schemas.microsoft.com/office/drawing/2014/chart" uri="{C3380CC4-5D6E-409C-BE32-E72D297353CC}">
                <c16:uniqueId val="{0000004A-9A33-4445-AD98-E92857D84775}"/>
              </c:ext>
            </c:extLst>
          </c:dPt>
          <c:dPt>
            <c:idx val="16"/>
            <c:invertIfNegative val="0"/>
            <c:bubble3D val="0"/>
            <c:spPr>
              <a:solidFill>
                <a:schemeClr val="accent2"/>
              </a:solidFill>
              <a:ln w="3175">
                <a:solidFill>
                  <a:schemeClr val="bg1"/>
                </a:solidFill>
              </a:ln>
            </c:spPr>
            <c:extLst>
              <c:ext xmlns:c16="http://schemas.microsoft.com/office/drawing/2014/chart" uri="{C3380CC4-5D6E-409C-BE32-E72D297353CC}">
                <c16:uniqueId val="{0000004C-9A33-4445-AD98-E92857D84775}"/>
              </c:ext>
            </c:extLst>
          </c:dPt>
          <c:dPt>
            <c:idx val="17"/>
            <c:invertIfNegative val="0"/>
            <c:bubble3D val="0"/>
            <c:spPr>
              <a:solidFill>
                <a:schemeClr val="accent2"/>
              </a:solidFill>
              <a:ln w="3175">
                <a:solidFill>
                  <a:schemeClr val="bg1"/>
                </a:solidFill>
              </a:ln>
            </c:spPr>
            <c:extLst>
              <c:ext xmlns:c16="http://schemas.microsoft.com/office/drawing/2014/chart" uri="{C3380CC4-5D6E-409C-BE32-E72D297353CC}">
                <c16:uniqueId val="{0000004E-9A33-4445-AD98-E92857D84775}"/>
              </c:ext>
            </c:extLst>
          </c:dPt>
          <c:dPt>
            <c:idx val="18"/>
            <c:invertIfNegative val="0"/>
            <c:bubble3D val="0"/>
            <c:spPr>
              <a:solidFill>
                <a:schemeClr val="accent2"/>
              </a:solidFill>
              <a:ln w="3175">
                <a:solidFill>
                  <a:schemeClr val="bg1"/>
                </a:solidFill>
              </a:ln>
            </c:spPr>
            <c:extLst>
              <c:ext xmlns:c16="http://schemas.microsoft.com/office/drawing/2014/chart" uri="{C3380CC4-5D6E-409C-BE32-E72D297353CC}">
                <c16:uniqueId val="{00000050-9A33-4445-AD98-E92857D84775}"/>
              </c:ext>
            </c:extLst>
          </c:dPt>
          <c:dPt>
            <c:idx val="19"/>
            <c:invertIfNegative val="0"/>
            <c:bubble3D val="0"/>
            <c:extLst>
              <c:ext xmlns:c16="http://schemas.microsoft.com/office/drawing/2014/chart" uri="{C3380CC4-5D6E-409C-BE32-E72D297353CC}">
                <c16:uniqueId val="{00000051-9A33-4445-AD98-E92857D84775}"/>
              </c:ext>
            </c:extLst>
          </c:dPt>
          <c:dPt>
            <c:idx val="20"/>
            <c:invertIfNegative val="0"/>
            <c:bubble3D val="0"/>
            <c:extLst>
              <c:ext xmlns:c16="http://schemas.microsoft.com/office/drawing/2014/chart" uri="{C3380CC4-5D6E-409C-BE32-E72D297353CC}">
                <c16:uniqueId val="{00000052-9A33-4445-AD98-E92857D84775}"/>
              </c:ext>
            </c:extLst>
          </c:dPt>
          <c:dPt>
            <c:idx val="21"/>
            <c:invertIfNegative val="0"/>
            <c:bubble3D val="0"/>
            <c:extLst>
              <c:ext xmlns:c16="http://schemas.microsoft.com/office/drawing/2014/chart" uri="{C3380CC4-5D6E-409C-BE32-E72D297353CC}">
                <c16:uniqueId val="{00000053-9A33-4445-AD98-E92857D84775}"/>
              </c:ext>
            </c:extLst>
          </c:dPt>
          <c:dPt>
            <c:idx val="22"/>
            <c:invertIfNegative val="0"/>
            <c:bubble3D val="0"/>
            <c:extLst>
              <c:ext xmlns:c16="http://schemas.microsoft.com/office/drawing/2014/chart" uri="{C3380CC4-5D6E-409C-BE32-E72D297353CC}">
                <c16:uniqueId val="{00000054-9A33-4445-AD98-E92857D84775}"/>
              </c:ext>
            </c:extLst>
          </c:dPt>
          <c:dPt>
            <c:idx val="23"/>
            <c:invertIfNegative val="0"/>
            <c:bubble3D val="0"/>
            <c:extLst>
              <c:ext xmlns:c16="http://schemas.microsoft.com/office/drawing/2014/chart" uri="{C3380CC4-5D6E-409C-BE32-E72D297353CC}">
                <c16:uniqueId val="{00000055-9A33-4445-AD98-E92857D84775}"/>
              </c:ext>
            </c:extLst>
          </c:dPt>
          <c:dPt>
            <c:idx val="24"/>
            <c:invertIfNegative val="0"/>
            <c:bubble3D val="0"/>
            <c:extLst>
              <c:ext xmlns:c16="http://schemas.microsoft.com/office/drawing/2014/chart" uri="{C3380CC4-5D6E-409C-BE32-E72D297353CC}">
                <c16:uniqueId val="{00000056-9A33-4445-AD98-E92857D84775}"/>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'Cap.Dev.Path'!$I$1192:$AH$1192</c:f>
              <c:numCache>
                <c:formatCode>#,##0</c:formatCode>
                <c:ptCount val="26"/>
                <c:pt idx="0">
                  <c:v>1635</c:v>
                </c:pt>
                <c:pt idx="1">
                  <c:v>1902</c:v>
                </c:pt>
                <c:pt idx="2">
                  <c:v>2702</c:v>
                </c:pt>
                <c:pt idx="3">
                  <c:v>3525</c:v>
                </c:pt>
                <c:pt idx="4">
                  <c:v>4879</c:v>
                </c:pt>
                <c:pt idx="5">
                  <c:v>5794</c:v>
                </c:pt>
                <c:pt idx="6">
                  <c:v>6918</c:v>
                </c:pt>
                <c:pt idx="7">
                  <c:v>8102</c:v>
                </c:pt>
                <c:pt idx="8">
                  <c:v>8542</c:v>
                </c:pt>
                <c:pt idx="9">
                  <c:v>8683</c:v>
                </c:pt>
                <c:pt idx="10">
                  <c:v>9137</c:v>
                </c:pt>
                <c:pt idx="11">
                  <c:v>9384</c:v>
                </c:pt>
                <c:pt idx="12">
                  <c:v>9736.6</c:v>
                </c:pt>
                <c:pt idx="13">
                  <c:v>10230.200000000001</c:v>
                </c:pt>
                <c:pt idx="14">
                  <c:v>10758</c:v>
                </c:pt>
                <c:pt idx="15">
                  <c:v>10808.2</c:v>
                </c:pt>
                <c:pt idx="16">
                  <c:v>10808.2</c:v>
                </c:pt>
                <c:pt idx="17">
                  <c:v>11312.2</c:v>
                </c:pt>
                <c:pt idx="18">
                  <c:v>13508.2</c:v>
                </c:pt>
                <c:pt idx="19">
                  <c:v>16316.2</c:v>
                </c:pt>
                <c:pt idx="20">
                  <c:v>16316.2</c:v>
                </c:pt>
                <c:pt idx="21">
                  <c:v>16912.96</c:v>
                </c:pt>
                <c:pt idx="22">
                  <c:v>17509.719999999998</c:v>
                </c:pt>
                <c:pt idx="23">
                  <c:v>18106.479999999996</c:v>
                </c:pt>
                <c:pt idx="24">
                  <c:v>18703.239999999994</c:v>
                </c:pt>
                <c:pt idx="25">
                  <c:v>19299.999999999993</c:v>
                </c:pt>
              </c:numCache>
            </c:numRef>
          </c:val>
          <c:extLst>
            <c:ext xmlns:c16="http://schemas.microsoft.com/office/drawing/2014/chart" uri="{C3380CC4-5D6E-409C-BE32-E72D297353CC}">
              <c16:uniqueId val="{00000057-9A33-4445-AD98-E92857D84775}"/>
            </c:ext>
          </c:extLst>
        </c:ser>
        <c:dLbls>
          <c:showLegendKey val="0"/>
          <c:showVal val="0"/>
          <c:showCatName val="0"/>
          <c:showSerName val="0"/>
          <c:showPercent val="0"/>
          <c:showBubbleSize val="0"/>
        </c:dLbls>
        <c:gapWidth val="0"/>
        <c:overlap val="100"/>
        <c:axId val="82915712"/>
        <c:axId val="82917248"/>
      </c:barChart>
      <c:catAx>
        <c:axId val="82915712"/>
        <c:scaling>
          <c:orientation val="minMax"/>
        </c:scaling>
        <c:delete val="0"/>
        <c:axPos val="b"/>
        <c:numFmt formatCode="General" sourceLinked="1"/>
        <c:majorTickMark val="out"/>
        <c:minorTickMark val="none"/>
        <c:tickLblPos val="nextTo"/>
        <c:crossAx val="82917248"/>
        <c:crosses val="autoZero"/>
        <c:auto val="1"/>
        <c:lblAlgn val="ctr"/>
        <c:lblOffset val="100"/>
        <c:noMultiLvlLbl val="0"/>
      </c:catAx>
      <c:valAx>
        <c:axId val="82917248"/>
        <c:scaling>
          <c:orientation val="minMax"/>
        </c:scaling>
        <c:delete val="0"/>
        <c:axPos val="l"/>
        <c:title>
          <c:tx>
            <c:rich>
              <a:bodyPr rot="0" vert="horz"/>
              <a:lstStyle/>
              <a:p>
                <a:pPr>
                  <a:defRPr/>
                </a:pPr>
                <a:r>
                  <a:rPr lang="de-DE" b="0"/>
                  <a:t>MW</a:t>
                </a:r>
              </a:p>
            </c:rich>
          </c:tx>
          <c:layout>
            <c:manualLayout>
              <c:xMode val="edge"/>
              <c:yMode val="edge"/>
              <c:x val="0.11944444444444401"/>
              <c:y val="7.4442179182240202E-4"/>
            </c:manualLayout>
          </c:layout>
          <c:overlay val="0"/>
        </c:title>
        <c:numFmt formatCode="#,##0" sourceLinked="0"/>
        <c:majorTickMark val="out"/>
        <c:minorTickMark val="none"/>
        <c:tickLblPos val="nextTo"/>
        <c:crossAx val="82915712"/>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clustered"/>
        <c:varyColors val="0"/>
        <c:ser>
          <c:idx val="0"/>
          <c:order val="0"/>
          <c:tx>
            <c:strRef>
              <c:f>'Cap.Dev.Path'!$C$24</c:f>
              <c:strCache>
                <c:ptCount val="1"/>
                <c:pt idx="0">
                  <c:v>Solar PV</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FF69-4C3A-A218-460316E1F372}"/>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FF69-4C3A-A218-460316E1F372}"/>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FF69-4C3A-A218-460316E1F372}"/>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FF69-4C3A-A218-460316E1F372}"/>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FF69-4C3A-A218-460316E1F372}"/>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FF69-4C3A-A218-460316E1F372}"/>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FF69-4C3A-A218-460316E1F372}"/>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FF69-4C3A-A218-460316E1F372}"/>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FF69-4C3A-A218-460316E1F372}"/>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FF69-4C3A-A218-460316E1F372}"/>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FF69-4C3A-A218-460316E1F372}"/>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FF69-4C3A-A218-460316E1F372}"/>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FF69-4C3A-A218-460316E1F372}"/>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FF69-4C3A-A218-460316E1F372}"/>
              </c:ext>
            </c:extLst>
          </c:dPt>
          <c:dPt>
            <c:idx val="1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D-FF69-4C3A-A218-460316E1F372}"/>
              </c:ext>
            </c:extLst>
          </c:dPt>
          <c:dPt>
            <c:idx val="15"/>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1F-FF69-4C3A-A218-460316E1F372}"/>
              </c:ext>
            </c:extLst>
          </c:dPt>
          <c:dPt>
            <c:idx val="16"/>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1-FF69-4C3A-A218-460316E1F372}"/>
              </c:ext>
            </c:extLst>
          </c:dPt>
          <c:dPt>
            <c:idx val="17"/>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3-FF69-4C3A-A218-460316E1F372}"/>
              </c:ext>
            </c:extLst>
          </c:dPt>
          <c:dPt>
            <c:idx val="18"/>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5-FF69-4C3A-A218-460316E1F372}"/>
              </c:ext>
            </c:extLst>
          </c:dPt>
          <c:dPt>
            <c:idx val="19"/>
            <c:invertIfNegative val="0"/>
            <c:bubble3D val="0"/>
            <c:extLst>
              <c:ext xmlns:c16="http://schemas.microsoft.com/office/drawing/2014/chart" uri="{C3380CC4-5D6E-409C-BE32-E72D297353CC}">
                <c16:uniqueId val="{00000026-FF69-4C3A-A218-460316E1F372}"/>
              </c:ext>
            </c:extLst>
          </c:dPt>
          <c:dPt>
            <c:idx val="20"/>
            <c:invertIfNegative val="0"/>
            <c:bubble3D val="0"/>
            <c:extLst>
              <c:ext xmlns:c16="http://schemas.microsoft.com/office/drawing/2014/chart" uri="{C3380CC4-5D6E-409C-BE32-E72D297353CC}">
                <c16:uniqueId val="{00000027-FF69-4C3A-A218-460316E1F372}"/>
              </c:ext>
            </c:extLst>
          </c:dPt>
          <c:dPt>
            <c:idx val="21"/>
            <c:invertIfNegative val="0"/>
            <c:bubble3D val="0"/>
            <c:extLst>
              <c:ext xmlns:c16="http://schemas.microsoft.com/office/drawing/2014/chart" uri="{C3380CC4-5D6E-409C-BE32-E72D297353CC}">
                <c16:uniqueId val="{00000028-FF69-4C3A-A218-460316E1F372}"/>
              </c:ext>
            </c:extLst>
          </c:dPt>
          <c:dPt>
            <c:idx val="22"/>
            <c:invertIfNegative val="0"/>
            <c:bubble3D val="0"/>
            <c:extLst>
              <c:ext xmlns:c16="http://schemas.microsoft.com/office/drawing/2014/chart" uri="{C3380CC4-5D6E-409C-BE32-E72D297353CC}">
                <c16:uniqueId val="{00000029-FF69-4C3A-A218-460316E1F372}"/>
              </c:ext>
            </c:extLst>
          </c:dPt>
          <c:dPt>
            <c:idx val="23"/>
            <c:invertIfNegative val="0"/>
            <c:bubble3D val="0"/>
            <c:extLst>
              <c:ext xmlns:c16="http://schemas.microsoft.com/office/drawing/2014/chart" uri="{C3380CC4-5D6E-409C-BE32-E72D297353CC}">
                <c16:uniqueId val="{0000002A-FF69-4C3A-A218-460316E1F372}"/>
              </c:ext>
            </c:extLst>
          </c:dPt>
          <c:dPt>
            <c:idx val="24"/>
            <c:invertIfNegative val="0"/>
            <c:bubble3D val="0"/>
            <c:extLst>
              <c:ext xmlns:c16="http://schemas.microsoft.com/office/drawing/2014/chart" uri="{C3380CC4-5D6E-409C-BE32-E72D297353CC}">
                <c16:uniqueId val="{0000002B-FF69-4C3A-A218-460316E1F372}"/>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'Cap.Dev.Path'!$I$24:$AH$24</c:f>
              <c:numCache>
                <c:formatCode>#,##0</c:formatCode>
                <c:ptCount val="26"/>
                <c:pt idx="0">
                  <c:v>21</c:v>
                </c:pt>
                <c:pt idx="1">
                  <c:v>22.4</c:v>
                </c:pt>
                <c:pt idx="2">
                  <c:v>24.2</c:v>
                </c:pt>
                <c:pt idx="3">
                  <c:v>30.1</c:v>
                </c:pt>
                <c:pt idx="4">
                  <c:v>48.9</c:v>
                </c:pt>
                <c:pt idx="5">
                  <c:v>88.8</c:v>
                </c:pt>
                <c:pt idx="6">
                  <c:v>174.1</c:v>
                </c:pt>
                <c:pt idx="7">
                  <c:v>337.5</c:v>
                </c:pt>
                <c:pt idx="8">
                  <c:v>626</c:v>
                </c:pt>
                <c:pt idx="9">
                  <c:v>785.2</c:v>
                </c:pt>
                <c:pt idx="10">
                  <c:v>937.1</c:v>
                </c:pt>
                <c:pt idx="11">
                  <c:v>1096</c:v>
                </c:pt>
                <c:pt idx="12">
                  <c:v>1269</c:v>
                </c:pt>
                <c:pt idx="13">
                  <c:v>1437.6</c:v>
                </c:pt>
                <c:pt idx="14">
                  <c:v>1577.6</c:v>
                </c:pt>
                <c:pt idx="15">
                  <c:v>2663.7278873889463</c:v>
                </c:pt>
                <c:pt idx="16">
                  <c:v>3749.8557747778932</c:v>
                </c:pt>
                <c:pt idx="17">
                  <c:v>4679.3072061330977</c:v>
                </c:pt>
                <c:pt idx="18">
                  <c:v>5608.7586374883022</c:v>
                </c:pt>
                <c:pt idx="19">
                  <c:v>6538.2100688435066</c:v>
                </c:pt>
                <c:pt idx="20">
                  <c:v>7467.6615001987111</c:v>
                </c:pt>
                <c:pt idx="21">
                  <c:v>8397.1129315539147</c:v>
                </c:pt>
                <c:pt idx="22">
                  <c:v>9326.5643629091192</c:v>
                </c:pt>
                <c:pt idx="23">
                  <c:v>10256.015794264324</c:v>
                </c:pt>
                <c:pt idx="24">
                  <c:v>11185.467225619528</c:v>
                </c:pt>
                <c:pt idx="25">
                  <c:v>12114.918656974733</c:v>
                </c:pt>
              </c:numCache>
            </c:numRef>
          </c:val>
          <c:extLst>
            <c:ext xmlns:c16="http://schemas.microsoft.com/office/drawing/2014/chart" uri="{C3380CC4-5D6E-409C-BE32-E72D297353CC}">
              <c16:uniqueId val="{0000002C-FF69-4C3A-A218-460316E1F372}"/>
            </c:ext>
          </c:extLst>
        </c:ser>
        <c:dLbls>
          <c:showLegendKey val="0"/>
          <c:showVal val="0"/>
          <c:showCatName val="0"/>
          <c:showSerName val="0"/>
          <c:showPercent val="0"/>
          <c:showBubbleSize val="0"/>
        </c:dLbls>
        <c:gapWidth val="0"/>
        <c:axId val="83037568"/>
        <c:axId val="83039360"/>
      </c:barChart>
      <c:catAx>
        <c:axId val="83037568"/>
        <c:scaling>
          <c:orientation val="minMax"/>
        </c:scaling>
        <c:delete val="0"/>
        <c:axPos val="b"/>
        <c:numFmt formatCode="General" sourceLinked="1"/>
        <c:majorTickMark val="out"/>
        <c:minorTickMark val="none"/>
        <c:tickLblPos val="nextTo"/>
        <c:crossAx val="83039360"/>
        <c:crosses val="autoZero"/>
        <c:auto val="1"/>
        <c:lblAlgn val="ctr"/>
        <c:lblOffset val="100"/>
        <c:noMultiLvlLbl val="0"/>
      </c:catAx>
      <c:valAx>
        <c:axId val="83039360"/>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83037568"/>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3016185476815"/>
          <c:y val="5.0345452486125299E-2"/>
          <c:w val="0.863514216972878"/>
          <c:h val="0.81960272964095604"/>
        </c:manualLayout>
      </c:layout>
      <c:barChart>
        <c:barDir val="col"/>
        <c:grouping val="stacked"/>
        <c:varyColors val="0"/>
        <c:ser>
          <c:idx val="1"/>
          <c:order val="0"/>
          <c:tx>
            <c:strRef>
              <c:f>'Cap.Dev.Path'!$C$17</c:f>
              <c:strCache>
                <c:ptCount val="1"/>
                <c:pt idx="0">
                  <c:v>Wind Offshore</c:v>
                </c:pt>
              </c:strCache>
            </c:strRef>
          </c:tx>
          <c:spPr>
            <a:ln w="3175">
              <a:solidFill>
                <a:schemeClr val="bg1"/>
              </a:solidFill>
            </a:ln>
          </c:spPr>
          <c:invertIfNegative val="0"/>
          <c:dPt>
            <c:idx val="5"/>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1-B106-46D5-A03A-58D99991524E}"/>
              </c:ext>
            </c:extLst>
          </c:dPt>
          <c:dPt>
            <c:idx val="6"/>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3-B106-46D5-A03A-58D99991524E}"/>
              </c:ext>
            </c:extLst>
          </c:dPt>
          <c:dPt>
            <c:idx val="7"/>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5-B106-46D5-A03A-58D99991524E}"/>
              </c:ext>
            </c:extLst>
          </c:dPt>
          <c:dPt>
            <c:idx val="8"/>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7-B106-46D5-A03A-58D99991524E}"/>
              </c:ext>
            </c:extLst>
          </c:dPt>
          <c:dPt>
            <c:idx val="9"/>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9-B106-46D5-A03A-58D99991524E}"/>
              </c:ext>
            </c:extLst>
          </c:dPt>
          <c:dPt>
            <c:idx val="10"/>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B-B106-46D5-A03A-58D99991524E}"/>
              </c:ext>
            </c:extLst>
          </c:dPt>
          <c:dPt>
            <c:idx val="11"/>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D-B106-46D5-A03A-58D99991524E}"/>
              </c:ext>
            </c:extLst>
          </c:dPt>
          <c:dPt>
            <c:idx val="12"/>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F-B106-46D5-A03A-58D99991524E}"/>
              </c:ext>
            </c:extLst>
          </c:dPt>
          <c:dPt>
            <c:idx val="13"/>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11-B106-46D5-A03A-58D99991524E}"/>
              </c:ext>
            </c:extLst>
          </c:dPt>
          <c:dPt>
            <c:idx val="14"/>
            <c:invertIfNegative val="0"/>
            <c:bubble3D val="0"/>
            <c:spPr>
              <a:solidFill>
                <a:schemeClr val="accent6"/>
              </a:solidFill>
              <a:ln w="3175">
                <a:solidFill>
                  <a:schemeClr val="bg1"/>
                </a:solidFill>
              </a:ln>
            </c:spPr>
            <c:extLst>
              <c:ext xmlns:c16="http://schemas.microsoft.com/office/drawing/2014/chart" uri="{C3380CC4-5D6E-409C-BE32-E72D297353CC}">
                <c16:uniqueId val="{00000013-B106-46D5-A03A-58D99991524E}"/>
              </c:ext>
            </c:extLst>
          </c:dPt>
          <c:dPt>
            <c:idx val="15"/>
            <c:invertIfNegative val="0"/>
            <c:bubble3D val="0"/>
            <c:spPr>
              <a:solidFill>
                <a:schemeClr val="accent6"/>
              </a:solidFill>
              <a:ln w="3175">
                <a:solidFill>
                  <a:schemeClr val="bg1"/>
                </a:solidFill>
              </a:ln>
            </c:spPr>
            <c:extLst>
              <c:ext xmlns:c16="http://schemas.microsoft.com/office/drawing/2014/chart" uri="{C3380CC4-5D6E-409C-BE32-E72D297353CC}">
                <c16:uniqueId val="{00000015-B106-46D5-A03A-58D99991524E}"/>
              </c:ext>
            </c:extLst>
          </c:dPt>
          <c:dPt>
            <c:idx val="16"/>
            <c:invertIfNegative val="0"/>
            <c:bubble3D val="0"/>
            <c:spPr>
              <a:solidFill>
                <a:schemeClr val="accent6"/>
              </a:solidFill>
              <a:ln w="3175">
                <a:solidFill>
                  <a:schemeClr val="bg1"/>
                </a:solidFill>
              </a:ln>
            </c:spPr>
            <c:extLst>
              <c:ext xmlns:c16="http://schemas.microsoft.com/office/drawing/2014/chart" uri="{C3380CC4-5D6E-409C-BE32-E72D297353CC}">
                <c16:uniqueId val="{00000017-B106-46D5-A03A-58D99991524E}"/>
              </c:ext>
            </c:extLst>
          </c:dPt>
          <c:dPt>
            <c:idx val="17"/>
            <c:invertIfNegative val="0"/>
            <c:bubble3D val="0"/>
            <c:spPr>
              <a:solidFill>
                <a:schemeClr val="accent6"/>
              </a:solidFill>
              <a:ln w="3175">
                <a:solidFill>
                  <a:schemeClr val="bg1"/>
                </a:solidFill>
              </a:ln>
            </c:spPr>
            <c:extLst>
              <c:ext xmlns:c16="http://schemas.microsoft.com/office/drawing/2014/chart" uri="{C3380CC4-5D6E-409C-BE32-E72D297353CC}">
                <c16:uniqueId val="{00000019-B106-46D5-A03A-58D99991524E}"/>
              </c:ext>
            </c:extLst>
          </c:dPt>
          <c:dPt>
            <c:idx val="18"/>
            <c:invertIfNegative val="0"/>
            <c:bubble3D val="0"/>
            <c:spPr>
              <a:solidFill>
                <a:schemeClr val="accent6"/>
              </a:solidFill>
              <a:ln w="3175">
                <a:solidFill>
                  <a:schemeClr val="bg1"/>
                </a:solidFill>
              </a:ln>
            </c:spPr>
            <c:extLst>
              <c:ext xmlns:c16="http://schemas.microsoft.com/office/drawing/2014/chart" uri="{C3380CC4-5D6E-409C-BE32-E72D297353CC}">
                <c16:uniqueId val="{0000001B-B106-46D5-A03A-58D99991524E}"/>
              </c:ext>
            </c:extLst>
          </c:dPt>
          <c:dPt>
            <c:idx val="19"/>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1D-B106-46D5-A03A-58D99991524E}"/>
              </c:ext>
            </c:extLst>
          </c:dPt>
          <c:dPt>
            <c:idx val="20"/>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1F-B106-46D5-A03A-58D99991524E}"/>
              </c:ext>
            </c:extLst>
          </c:dPt>
          <c:dPt>
            <c:idx val="21"/>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1-B106-46D5-A03A-58D99991524E}"/>
              </c:ext>
            </c:extLst>
          </c:dPt>
          <c:dPt>
            <c:idx val="22"/>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3-B106-46D5-A03A-58D99991524E}"/>
              </c:ext>
            </c:extLst>
          </c:dPt>
          <c:dPt>
            <c:idx val="23"/>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5-B106-46D5-A03A-58D99991524E}"/>
              </c:ext>
            </c:extLst>
          </c:dPt>
          <c:dPt>
            <c:idx val="24"/>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7-B106-46D5-A03A-58D99991524E}"/>
              </c:ext>
            </c:extLst>
          </c:dPt>
          <c:dPt>
            <c:idx val="25"/>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9-B106-46D5-A03A-58D99991524E}"/>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'Cap.Dev.Path'!$I$17:$AH$17</c:f>
              <c:numCache>
                <c:formatCode>#,##0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2A-B106-46D5-A03A-58D99991524E}"/>
            </c:ext>
          </c:extLst>
        </c:ser>
        <c:ser>
          <c:idx val="0"/>
          <c:order val="1"/>
          <c:tx>
            <c:strRef>
              <c:f>'Cap.Dev.Path'!$C$10</c:f>
              <c:strCache>
                <c:ptCount val="1"/>
                <c:pt idx="0">
                  <c:v>Wind Onshore</c:v>
                </c:pt>
              </c:strCache>
            </c:strRef>
          </c:tx>
          <c:spPr>
            <a:solidFill>
              <a:schemeClr val="accent2">
                <a:lumMod val="50000"/>
              </a:schemeClr>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2C-B106-46D5-A03A-58D99991524E}"/>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2E-B106-46D5-A03A-58D99991524E}"/>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0-B106-46D5-A03A-58D99991524E}"/>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2-B106-46D5-A03A-58D99991524E}"/>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4-B106-46D5-A03A-58D99991524E}"/>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6-B106-46D5-A03A-58D99991524E}"/>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8-B106-46D5-A03A-58D99991524E}"/>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A-B106-46D5-A03A-58D99991524E}"/>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C-B106-46D5-A03A-58D99991524E}"/>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E-B106-46D5-A03A-58D99991524E}"/>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0-B106-46D5-A03A-58D99991524E}"/>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2-B106-46D5-A03A-58D99991524E}"/>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4-B106-46D5-A03A-58D99991524E}"/>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6-B106-46D5-A03A-58D99991524E}"/>
              </c:ext>
            </c:extLst>
          </c:dPt>
          <c:dPt>
            <c:idx val="1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8-B106-46D5-A03A-58D99991524E}"/>
              </c:ext>
            </c:extLst>
          </c:dPt>
          <c:dPt>
            <c:idx val="15"/>
            <c:invertIfNegative val="0"/>
            <c:bubble3D val="0"/>
            <c:spPr>
              <a:solidFill>
                <a:schemeClr val="accent2"/>
              </a:solidFill>
              <a:ln w="3175">
                <a:solidFill>
                  <a:schemeClr val="bg1"/>
                </a:solidFill>
              </a:ln>
            </c:spPr>
            <c:extLst>
              <c:ext xmlns:c16="http://schemas.microsoft.com/office/drawing/2014/chart" uri="{C3380CC4-5D6E-409C-BE32-E72D297353CC}">
                <c16:uniqueId val="{0000004A-B106-46D5-A03A-58D99991524E}"/>
              </c:ext>
            </c:extLst>
          </c:dPt>
          <c:dPt>
            <c:idx val="16"/>
            <c:invertIfNegative val="0"/>
            <c:bubble3D val="0"/>
            <c:spPr>
              <a:solidFill>
                <a:schemeClr val="accent2"/>
              </a:solidFill>
              <a:ln w="3175">
                <a:solidFill>
                  <a:schemeClr val="bg1"/>
                </a:solidFill>
              </a:ln>
            </c:spPr>
            <c:extLst>
              <c:ext xmlns:c16="http://schemas.microsoft.com/office/drawing/2014/chart" uri="{C3380CC4-5D6E-409C-BE32-E72D297353CC}">
                <c16:uniqueId val="{0000004C-B106-46D5-A03A-58D99991524E}"/>
              </c:ext>
            </c:extLst>
          </c:dPt>
          <c:dPt>
            <c:idx val="17"/>
            <c:invertIfNegative val="0"/>
            <c:bubble3D val="0"/>
            <c:spPr>
              <a:solidFill>
                <a:schemeClr val="accent2"/>
              </a:solidFill>
              <a:ln w="3175">
                <a:solidFill>
                  <a:schemeClr val="bg1"/>
                </a:solidFill>
              </a:ln>
            </c:spPr>
            <c:extLst>
              <c:ext xmlns:c16="http://schemas.microsoft.com/office/drawing/2014/chart" uri="{C3380CC4-5D6E-409C-BE32-E72D297353CC}">
                <c16:uniqueId val="{0000004E-B106-46D5-A03A-58D99991524E}"/>
              </c:ext>
            </c:extLst>
          </c:dPt>
          <c:dPt>
            <c:idx val="18"/>
            <c:invertIfNegative val="0"/>
            <c:bubble3D val="0"/>
            <c:spPr>
              <a:solidFill>
                <a:schemeClr val="accent2"/>
              </a:solidFill>
              <a:ln w="3175">
                <a:solidFill>
                  <a:schemeClr val="bg1"/>
                </a:solidFill>
              </a:ln>
            </c:spPr>
            <c:extLst>
              <c:ext xmlns:c16="http://schemas.microsoft.com/office/drawing/2014/chart" uri="{C3380CC4-5D6E-409C-BE32-E72D297353CC}">
                <c16:uniqueId val="{00000050-B106-46D5-A03A-58D99991524E}"/>
              </c:ext>
            </c:extLst>
          </c:dPt>
          <c:dPt>
            <c:idx val="19"/>
            <c:invertIfNegative val="0"/>
            <c:bubble3D val="0"/>
            <c:extLst>
              <c:ext xmlns:c16="http://schemas.microsoft.com/office/drawing/2014/chart" uri="{C3380CC4-5D6E-409C-BE32-E72D297353CC}">
                <c16:uniqueId val="{00000051-B106-46D5-A03A-58D99991524E}"/>
              </c:ext>
            </c:extLst>
          </c:dPt>
          <c:dPt>
            <c:idx val="20"/>
            <c:invertIfNegative val="0"/>
            <c:bubble3D val="0"/>
            <c:extLst>
              <c:ext xmlns:c16="http://schemas.microsoft.com/office/drawing/2014/chart" uri="{C3380CC4-5D6E-409C-BE32-E72D297353CC}">
                <c16:uniqueId val="{00000052-B106-46D5-A03A-58D99991524E}"/>
              </c:ext>
            </c:extLst>
          </c:dPt>
          <c:dPt>
            <c:idx val="21"/>
            <c:invertIfNegative val="0"/>
            <c:bubble3D val="0"/>
            <c:extLst>
              <c:ext xmlns:c16="http://schemas.microsoft.com/office/drawing/2014/chart" uri="{C3380CC4-5D6E-409C-BE32-E72D297353CC}">
                <c16:uniqueId val="{00000053-B106-46D5-A03A-58D99991524E}"/>
              </c:ext>
            </c:extLst>
          </c:dPt>
          <c:dPt>
            <c:idx val="22"/>
            <c:invertIfNegative val="0"/>
            <c:bubble3D val="0"/>
            <c:extLst>
              <c:ext xmlns:c16="http://schemas.microsoft.com/office/drawing/2014/chart" uri="{C3380CC4-5D6E-409C-BE32-E72D297353CC}">
                <c16:uniqueId val="{00000054-B106-46D5-A03A-58D99991524E}"/>
              </c:ext>
            </c:extLst>
          </c:dPt>
          <c:dPt>
            <c:idx val="23"/>
            <c:invertIfNegative val="0"/>
            <c:bubble3D val="0"/>
            <c:extLst>
              <c:ext xmlns:c16="http://schemas.microsoft.com/office/drawing/2014/chart" uri="{C3380CC4-5D6E-409C-BE32-E72D297353CC}">
                <c16:uniqueId val="{00000055-B106-46D5-A03A-58D99991524E}"/>
              </c:ext>
            </c:extLst>
          </c:dPt>
          <c:dPt>
            <c:idx val="24"/>
            <c:invertIfNegative val="0"/>
            <c:bubble3D val="0"/>
            <c:extLst>
              <c:ext xmlns:c16="http://schemas.microsoft.com/office/drawing/2014/chart" uri="{C3380CC4-5D6E-409C-BE32-E72D297353CC}">
                <c16:uniqueId val="{00000056-B106-46D5-A03A-58D99991524E}"/>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'Cap.Dev.Path'!$I$10:$AH$10</c:f>
              <c:numCache>
                <c:formatCode>#,##0</c:formatCode>
                <c:ptCount val="26"/>
                <c:pt idx="0">
                  <c:v>825.2</c:v>
                </c:pt>
                <c:pt idx="1">
                  <c:v>968.3</c:v>
                </c:pt>
                <c:pt idx="2">
                  <c:v>991.2</c:v>
                </c:pt>
                <c:pt idx="3">
                  <c:v>992</c:v>
                </c:pt>
                <c:pt idx="4">
                  <c:v>1001</c:v>
                </c:pt>
                <c:pt idx="5">
                  <c:v>1015.8</c:v>
                </c:pt>
                <c:pt idx="6">
                  <c:v>1106</c:v>
                </c:pt>
                <c:pt idx="7">
                  <c:v>1337.2</c:v>
                </c:pt>
                <c:pt idx="8">
                  <c:v>1674.5</c:v>
                </c:pt>
                <c:pt idx="9">
                  <c:v>2110.3000000000002</c:v>
                </c:pt>
                <c:pt idx="10">
                  <c:v>2488.6999999999998</c:v>
                </c:pt>
                <c:pt idx="11">
                  <c:v>2730</c:v>
                </c:pt>
                <c:pt idx="12">
                  <c:v>2886.7</c:v>
                </c:pt>
                <c:pt idx="13">
                  <c:v>3132.7</c:v>
                </c:pt>
                <c:pt idx="14">
                  <c:v>3159</c:v>
                </c:pt>
                <c:pt idx="15">
                  <c:v>3743.0413962239923</c:v>
                </c:pt>
                <c:pt idx="16">
                  <c:v>4327.0827924479845</c:v>
                </c:pt>
                <c:pt idx="17">
                  <c:v>4565.2382224709827</c:v>
                </c:pt>
                <c:pt idx="18">
                  <c:v>4803.3936524939809</c:v>
                </c:pt>
                <c:pt idx="19">
                  <c:v>5041.5490825169791</c:v>
                </c:pt>
                <c:pt idx="20">
                  <c:v>5279.7045125399773</c:v>
                </c:pt>
                <c:pt idx="21">
                  <c:v>5517.8599425629754</c:v>
                </c:pt>
                <c:pt idx="22">
                  <c:v>5756.0153725859736</c:v>
                </c:pt>
                <c:pt idx="23">
                  <c:v>5994.1708026089718</c:v>
                </c:pt>
                <c:pt idx="24">
                  <c:v>6232.32623263197</c:v>
                </c:pt>
                <c:pt idx="25">
                  <c:v>6470.4816626549682</c:v>
                </c:pt>
              </c:numCache>
            </c:numRef>
          </c:val>
          <c:extLst>
            <c:ext xmlns:c16="http://schemas.microsoft.com/office/drawing/2014/chart" uri="{C3380CC4-5D6E-409C-BE32-E72D297353CC}">
              <c16:uniqueId val="{00000057-B106-46D5-A03A-58D99991524E}"/>
            </c:ext>
          </c:extLst>
        </c:ser>
        <c:dLbls>
          <c:showLegendKey val="0"/>
          <c:showVal val="0"/>
          <c:showCatName val="0"/>
          <c:showSerName val="0"/>
          <c:showPercent val="0"/>
          <c:showBubbleSize val="0"/>
        </c:dLbls>
        <c:gapWidth val="0"/>
        <c:overlap val="100"/>
        <c:axId val="83153664"/>
        <c:axId val="83155200"/>
      </c:barChart>
      <c:catAx>
        <c:axId val="83153664"/>
        <c:scaling>
          <c:orientation val="minMax"/>
        </c:scaling>
        <c:delete val="0"/>
        <c:axPos val="b"/>
        <c:numFmt formatCode="General" sourceLinked="1"/>
        <c:majorTickMark val="out"/>
        <c:minorTickMark val="none"/>
        <c:tickLblPos val="nextTo"/>
        <c:crossAx val="83155200"/>
        <c:crosses val="autoZero"/>
        <c:auto val="1"/>
        <c:lblAlgn val="ctr"/>
        <c:lblOffset val="100"/>
        <c:noMultiLvlLbl val="0"/>
      </c:catAx>
      <c:valAx>
        <c:axId val="83155200"/>
        <c:scaling>
          <c:orientation val="minMax"/>
        </c:scaling>
        <c:delete val="0"/>
        <c:axPos val="l"/>
        <c:title>
          <c:tx>
            <c:rich>
              <a:bodyPr rot="0" vert="horz"/>
              <a:lstStyle/>
              <a:p>
                <a:pPr>
                  <a:defRPr/>
                </a:pPr>
                <a:r>
                  <a:rPr lang="de-DE" b="0"/>
                  <a:t>MW</a:t>
                </a:r>
              </a:p>
            </c:rich>
          </c:tx>
          <c:layout>
            <c:manualLayout>
              <c:xMode val="edge"/>
              <c:yMode val="edge"/>
              <c:x val="0.11944444444444401"/>
              <c:y val="7.4442179182240202E-4"/>
            </c:manualLayout>
          </c:layout>
          <c:overlay val="0"/>
        </c:title>
        <c:numFmt formatCode="#,##0" sourceLinked="0"/>
        <c:majorTickMark val="out"/>
        <c:minorTickMark val="none"/>
        <c:tickLblPos val="nextTo"/>
        <c:crossAx val="83153664"/>
        <c:crosses val="autoZero"/>
        <c:crossBetween val="between"/>
      </c:valAx>
    </c:plotArea>
    <c:legend>
      <c:legendPos val="r"/>
      <c:layout>
        <c:manualLayout>
          <c:xMode val="edge"/>
          <c:yMode val="edge"/>
          <c:x val="0.50007583778158682"/>
          <c:y val="5.3881957030159064E-2"/>
          <c:w val="0.21849607117262851"/>
          <c:h val="0.11616094205380638"/>
        </c:manualLayout>
      </c:layout>
      <c:overlay val="0"/>
    </c:legend>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clustered"/>
        <c:varyColors val="0"/>
        <c:ser>
          <c:idx val="0"/>
          <c:order val="0"/>
          <c:tx>
            <c:strRef>
              <c:f>'Cap.Dev.Path'!$C$451</c:f>
              <c:strCache>
                <c:ptCount val="1"/>
                <c:pt idx="0">
                  <c:v>Solar PV</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DD77-4498-B0B2-049085C4220D}"/>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DD77-4498-B0B2-049085C4220D}"/>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DD77-4498-B0B2-049085C4220D}"/>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DD77-4498-B0B2-049085C4220D}"/>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DD77-4498-B0B2-049085C4220D}"/>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DD77-4498-B0B2-049085C4220D}"/>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DD77-4498-B0B2-049085C4220D}"/>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DD77-4498-B0B2-049085C4220D}"/>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DD77-4498-B0B2-049085C4220D}"/>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DD77-4498-B0B2-049085C4220D}"/>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DD77-4498-B0B2-049085C4220D}"/>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DD77-4498-B0B2-049085C4220D}"/>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DD77-4498-B0B2-049085C4220D}"/>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DD77-4498-B0B2-049085C4220D}"/>
              </c:ext>
            </c:extLst>
          </c:dPt>
          <c:dPt>
            <c:idx val="14"/>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1D-DD77-4498-B0B2-049085C4220D}"/>
              </c:ext>
            </c:extLst>
          </c:dPt>
          <c:dPt>
            <c:idx val="15"/>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1F-DD77-4498-B0B2-049085C4220D}"/>
              </c:ext>
            </c:extLst>
          </c:dPt>
          <c:dPt>
            <c:idx val="16"/>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1-DD77-4498-B0B2-049085C4220D}"/>
              </c:ext>
            </c:extLst>
          </c:dPt>
          <c:dPt>
            <c:idx val="17"/>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3-DD77-4498-B0B2-049085C4220D}"/>
              </c:ext>
            </c:extLst>
          </c:dPt>
          <c:dPt>
            <c:idx val="18"/>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5-DD77-4498-B0B2-049085C4220D}"/>
              </c:ext>
            </c:extLst>
          </c:dPt>
          <c:dPt>
            <c:idx val="19"/>
            <c:invertIfNegative val="0"/>
            <c:bubble3D val="0"/>
            <c:extLst>
              <c:ext xmlns:c16="http://schemas.microsoft.com/office/drawing/2014/chart" uri="{C3380CC4-5D6E-409C-BE32-E72D297353CC}">
                <c16:uniqueId val="{00000026-DD77-4498-B0B2-049085C4220D}"/>
              </c:ext>
            </c:extLst>
          </c:dPt>
          <c:dPt>
            <c:idx val="20"/>
            <c:invertIfNegative val="0"/>
            <c:bubble3D val="0"/>
            <c:extLst>
              <c:ext xmlns:c16="http://schemas.microsoft.com/office/drawing/2014/chart" uri="{C3380CC4-5D6E-409C-BE32-E72D297353CC}">
                <c16:uniqueId val="{00000027-DD77-4498-B0B2-049085C4220D}"/>
              </c:ext>
            </c:extLst>
          </c:dPt>
          <c:dPt>
            <c:idx val="21"/>
            <c:invertIfNegative val="0"/>
            <c:bubble3D val="0"/>
            <c:extLst>
              <c:ext xmlns:c16="http://schemas.microsoft.com/office/drawing/2014/chart" uri="{C3380CC4-5D6E-409C-BE32-E72D297353CC}">
                <c16:uniqueId val="{00000028-DD77-4498-B0B2-049085C4220D}"/>
              </c:ext>
            </c:extLst>
          </c:dPt>
          <c:dPt>
            <c:idx val="22"/>
            <c:invertIfNegative val="0"/>
            <c:bubble3D val="0"/>
            <c:extLst>
              <c:ext xmlns:c16="http://schemas.microsoft.com/office/drawing/2014/chart" uri="{C3380CC4-5D6E-409C-BE32-E72D297353CC}">
                <c16:uniqueId val="{00000029-DD77-4498-B0B2-049085C4220D}"/>
              </c:ext>
            </c:extLst>
          </c:dPt>
          <c:dPt>
            <c:idx val="23"/>
            <c:invertIfNegative val="0"/>
            <c:bubble3D val="0"/>
            <c:extLst>
              <c:ext xmlns:c16="http://schemas.microsoft.com/office/drawing/2014/chart" uri="{C3380CC4-5D6E-409C-BE32-E72D297353CC}">
                <c16:uniqueId val="{0000002A-DD77-4498-B0B2-049085C4220D}"/>
              </c:ext>
            </c:extLst>
          </c:dPt>
          <c:dPt>
            <c:idx val="24"/>
            <c:invertIfNegative val="0"/>
            <c:bubble3D val="0"/>
            <c:extLst>
              <c:ext xmlns:c16="http://schemas.microsoft.com/office/drawing/2014/chart" uri="{C3380CC4-5D6E-409C-BE32-E72D297353CC}">
                <c16:uniqueId val="{0000002B-DD77-4498-B0B2-049085C4220D}"/>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'Cap.Dev.Path'!$I$451:$AH$451</c:f>
              <c:numCache>
                <c:formatCode>#,##0</c:formatCode>
                <c:ptCount val="26"/>
                <c:pt idx="0">
                  <c:v>0.6</c:v>
                </c:pt>
                <c:pt idx="1">
                  <c:v>0.8</c:v>
                </c:pt>
                <c:pt idx="2">
                  <c:v>4</c:v>
                </c:pt>
                <c:pt idx="3">
                  <c:v>39.5</c:v>
                </c:pt>
                <c:pt idx="4">
                  <c:v>464.6</c:v>
                </c:pt>
                <c:pt idx="5">
                  <c:v>1727</c:v>
                </c:pt>
                <c:pt idx="6">
                  <c:v>1913</c:v>
                </c:pt>
                <c:pt idx="7">
                  <c:v>2022</c:v>
                </c:pt>
                <c:pt idx="8">
                  <c:v>2063.5</c:v>
                </c:pt>
                <c:pt idx="9">
                  <c:v>2067.4</c:v>
                </c:pt>
                <c:pt idx="10">
                  <c:v>2074.9</c:v>
                </c:pt>
                <c:pt idx="11">
                  <c:v>2067.9</c:v>
                </c:pt>
                <c:pt idx="12">
                  <c:v>2069.5</c:v>
                </c:pt>
                <c:pt idx="13">
                  <c:v>2075.1</c:v>
                </c:pt>
                <c:pt idx="14">
                  <c:v>2070.5</c:v>
                </c:pt>
                <c:pt idx="15">
                  <c:v>2082</c:v>
                </c:pt>
                <c:pt idx="16">
                  <c:v>2153</c:v>
                </c:pt>
                <c:pt idx="17">
                  <c:v>2236</c:v>
                </c:pt>
                <c:pt idx="18">
                  <c:v>2340</c:v>
                </c:pt>
                <c:pt idx="19">
                  <c:v>2470</c:v>
                </c:pt>
                <c:pt idx="20">
                  <c:v>2628</c:v>
                </c:pt>
                <c:pt idx="21">
                  <c:v>2822</c:v>
                </c:pt>
                <c:pt idx="22">
                  <c:v>3051</c:v>
                </c:pt>
                <c:pt idx="23">
                  <c:v>3319</c:v>
                </c:pt>
                <c:pt idx="24">
                  <c:v>3625</c:v>
                </c:pt>
                <c:pt idx="25">
                  <c:v>3975</c:v>
                </c:pt>
              </c:numCache>
            </c:numRef>
          </c:val>
          <c:extLst>
            <c:ext xmlns:c16="http://schemas.microsoft.com/office/drawing/2014/chart" uri="{C3380CC4-5D6E-409C-BE32-E72D297353CC}">
              <c16:uniqueId val="{0000002C-DD77-4498-B0B2-049085C4220D}"/>
            </c:ext>
          </c:extLst>
        </c:ser>
        <c:dLbls>
          <c:showLegendKey val="0"/>
          <c:showVal val="0"/>
          <c:showCatName val="0"/>
          <c:showSerName val="0"/>
          <c:showPercent val="0"/>
          <c:showBubbleSize val="0"/>
        </c:dLbls>
        <c:gapWidth val="0"/>
        <c:axId val="82698624"/>
        <c:axId val="82700160"/>
      </c:barChart>
      <c:catAx>
        <c:axId val="82698624"/>
        <c:scaling>
          <c:orientation val="minMax"/>
        </c:scaling>
        <c:delete val="0"/>
        <c:axPos val="b"/>
        <c:numFmt formatCode="General" sourceLinked="1"/>
        <c:majorTickMark val="out"/>
        <c:minorTickMark val="none"/>
        <c:tickLblPos val="nextTo"/>
        <c:crossAx val="82700160"/>
        <c:crosses val="autoZero"/>
        <c:auto val="1"/>
        <c:lblAlgn val="ctr"/>
        <c:lblOffset val="100"/>
        <c:noMultiLvlLbl val="0"/>
      </c:catAx>
      <c:valAx>
        <c:axId val="82700160"/>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82698624"/>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3016185476815"/>
          <c:y val="5.0345452486125299E-2"/>
          <c:w val="0.863514216972878"/>
          <c:h val="0.81960272964095604"/>
        </c:manualLayout>
      </c:layout>
      <c:barChart>
        <c:barDir val="col"/>
        <c:grouping val="stacked"/>
        <c:varyColors val="0"/>
        <c:ser>
          <c:idx val="1"/>
          <c:order val="0"/>
          <c:tx>
            <c:strRef>
              <c:f>'Cap.Dev.Path'!$C$444</c:f>
              <c:strCache>
                <c:ptCount val="1"/>
                <c:pt idx="0">
                  <c:v>Wind Offshore</c:v>
                </c:pt>
              </c:strCache>
            </c:strRef>
          </c:tx>
          <c:spPr>
            <a:ln w="3175">
              <a:solidFill>
                <a:schemeClr val="bg1"/>
              </a:solidFill>
            </a:ln>
          </c:spPr>
          <c:invertIfNegative val="0"/>
          <c:dPt>
            <c:idx val="5"/>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1-3850-4793-83CD-6059F0CAA369}"/>
              </c:ext>
            </c:extLst>
          </c:dPt>
          <c:dPt>
            <c:idx val="6"/>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3-3850-4793-83CD-6059F0CAA369}"/>
              </c:ext>
            </c:extLst>
          </c:dPt>
          <c:dPt>
            <c:idx val="7"/>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5-3850-4793-83CD-6059F0CAA369}"/>
              </c:ext>
            </c:extLst>
          </c:dPt>
          <c:dPt>
            <c:idx val="8"/>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7-3850-4793-83CD-6059F0CAA369}"/>
              </c:ext>
            </c:extLst>
          </c:dPt>
          <c:dPt>
            <c:idx val="9"/>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9-3850-4793-83CD-6059F0CAA369}"/>
              </c:ext>
            </c:extLst>
          </c:dPt>
          <c:dPt>
            <c:idx val="10"/>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B-3850-4793-83CD-6059F0CAA369}"/>
              </c:ext>
            </c:extLst>
          </c:dPt>
          <c:dPt>
            <c:idx val="11"/>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D-3850-4793-83CD-6059F0CAA369}"/>
              </c:ext>
            </c:extLst>
          </c:dPt>
          <c:dPt>
            <c:idx val="12"/>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F-3850-4793-83CD-6059F0CAA369}"/>
              </c:ext>
            </c:extLst>
          </c:dPt>
          <c:dPt>
            <c:idx val="13"/>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11-3850-4793-83CD-6059F0CAA369}"/>
              </c:ext>
            </c:extLst>
          </c:dPt>
          <c:dPt>
            <c:idx val="14"/>
            <c:invertIfNegative val="0"/>
            <c:bubble3D val="0"/>
            <c:spPr>
              <a:solidFill>
                <a:schemeClr val="accent6"/>
              </a:solidFill>
              <a:ln w="3175">
                <a:solidFill>
                  <a:schemeClr val="bg1"/>
                </a:solidFill>
              </a:ln>
            </c:spPr>
            <c:extLst>
              <c:ext xmlns:c16="http://schemas.microsoft.com/office/drawing/2014/chart" uri="{C3380CC4-5D6E-409C-BE32-E72D297353CC}">
                <c16:uniqueId val="{00000013-3850-4793-83CD-6059F0CAA369}"/>
              </c:ext>
            </c:extLst>
          </c:dPt>
          <c:dPt>
            <c:idx val="15"/>
            <c:invertIfNegative val="0"/>
            <c:bubble3D val="0"/>
            <c:spPr>
              <a:solidFill>
                <a:schemeClr val="accent6"/>
              </a:solidFill>
              <a:ln w="3175">
                <a:solidFill>
                  <a:schemeClr val="bg1"/>
                </a:solidFill>
              </a:ln>
            </c:spPr>
            <c:extLst>
              <c:ext xmlns:c16="http://schemas.microsoft.com/office/drawing/2014/chart" uri="{C3380CC4-5D6E-409C-BE32-E72D297353CC}">
                <c16:uniqueId val="{00000015-3850-4793-83CD-6059F0CAA369}"/>
              </c:ext>
            </c:extLst>
          </c:dPt>
          <c:dPt>
            <c:idx val="16"/>
            <c:invertIfNegative val="0"/>
            <c:bubble3D val="0"/>
            <c:spPr>
              <a:solidFill>
                <a:schemeClr val="accent6"/>
              </a:solidFill>
              <a:ln w="3175">
                <a:solidFill>
                  <a:schemeClr val="bg1"/>
                </a:solidFill>
              </a:ln>
            </c:spPr>
            <c:extLst>
              <c:ext xmlns:c16="http://schemas.microsoft.com/office/drawing/2014/chart" uri="{C3380CC4-5D6E-409C-BE32-E72D297353CC}">
                <c16:uniqueId val="{00000017-3850-4793-83CD-6059F0CAA369}"/>
              </c:ext>
            </c:extLst>
          </c:dPt>
          <c:dPt>
            <c:idx val="17"/>
            <c:invertIfNegative val="0"/>
            <c:bubble3D val="0"/>
            <c:spPr>
              <a:solidFill>
                <a:schemeClr val="accent6"/>
              </a:solidFill>
              <a:ln w="3175">
                <a:solidFill>
                  <a:schemeClr val="bg1"/>
                </a:solidFill>
              </a:ln>
            </c:spPr>
            <c:extLst>
              <c:ext xmlns:c16="http://schemas.microsoft.com/office/drawing/2014/chart" uri="{C3380CC4-5D6E-409C-BE32-E72D297353CC}">
                <c16:uniqueId val="{00000019-3850-4793-83CD-6059F0CAA369}"/>
              </c:ext>
            </c:extLst>
          </c:dPt>
          <c:dPt>
            <c:idx val="18"/>
            <c:invertIfNegative val="0"/>
            <c:bubble3D val="0"/>
            <c:spPr>
              <a:solidFill>
                <a:schemeClr val="accent6"/>
              </a:solidFill>
              <a:ln w="3175">
                <a:solidFill>
                  <a:schemeClr val="bg1"/>
                </a:solidFill>
              </a:ln>
            </c:spPr>
            <c:extLst>
              <c:ext xmlns:c16="http://schemas.microsoft.com/office/drawing/2014/chart" uri="{C3380CC4-5D6E-409C-BE32-E72D297353CC}">
                <c16:uniqueId val="{0000001B-3850-4793-83CD-6059F0CAA369}"/>
              </c:ext>
            </c:extLst>
          </c:dPt>
          <c:dPt>
            <c:idx val="19"/>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1D-3850-4793-83CD-6059F0CAA369}"/>
              </c:ext>
            </c:extLst>
          </c:dPt>
          <c:dPt>
            <c:idx val="20"/>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1F-3850-4793-83CD-6059F0CAA369}"/>
              </c:ext>
            </c:extLst>
          </c:dPt>
          <c:dPt>
            <c:idx val="21"/>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1-3850-4793-83CD-6059F0CAA369}"/>
              </c:ext>
            </c:extLst>
          </c:dPt>
          <c:dPt>
            <c:idx val="22"/>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3-3850-4793-83CD-6059F0CAA369}"/>
              </c:ext>
            </c:extLst>
          </c:dPt>
          <c:dPt>
            <c:idx val="23"/>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5-3850-4793-83CD-6059F0CAA369}"/>
              </c:ext>
            </c:extLst>
          </c:dPt>
          <c:dPt>
            <c:idx val="24"/>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7-3850-4793-83CD-6059F0CAA369}"/>
              </c:ext>
            </c:extLst>
          </c:dPt>
          <c:dPt>
            <c:idx val="25"/>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9-3850-4793-83CD-6059F0CAA369}"/>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'Cap.Dev.Path'!$I$444:$AH$444</c:f>
              <c:numCache>
                <c:formatCode>#,##0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2A-3850-4793-83CD-6059F0CAA369}"/>
            </c:ext>
          </c:extLst>
        </c:ser>
        <c:ser>
          <c:idx val="0"/>
          <c:order val="1"/>
          <c:tx>
            <c:strRef>
              <c:f>'Cap.Dev.Path'!$C$437</c:f>
              <c:strCache>
                <c:ptCount val="1"/>
                <c:pt idx="0">
                  <c:v>Wind Onshore</c:v>
                </c:pt>
              </c:strCache>
            </c:strRef>
          </c:tx>
          <c:spPr>
            <a:solidFill>
              <a:schemeClr val="accent2">
                <a:lumMod val="50000"/>
              </a:schemeClr>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2C-3850-4793-83CD-6059F0CAA369}"/>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2E-3850-4793-83CD-6059F0CAA369}"/>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0-3850-4793-83CD-6059F0CAA369}"/>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2-3850-4793-83CD-6059F0CAA369}"/>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4-3850-4793-83CD-6059F0CAA369}"/>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6-3850-4793-83CD-6059F0CAA369}"/>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8-3850-4793-83CD-6059F0CAA369}"/>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A-3850-4793-83CD-6059F0CAA369}"/>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C-3850-4793-83CD-6059F0CAA369}"/>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E-3850-4793-83CD-6059F0CAA369}"/>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0-3850-4793-83CD-6059F0CAA369}"/>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2-3850-4793-83CD-6059F0CAA369}"/>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4-3850-4793-83CD-6059F0CAA369}"/>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6-3850-4793-83CD-6059F0CAA369}"/>
              </c:ext>
            </c:extLst>
          </c:dPt>
          <c:dPt>
            <c:idx val="14"/>
            <c:invertIfNegative val="0"/>
            <c:bubble3D val="0"/>
            <c:spPr>
              <a:solidFill>
                <a:schemeClr val="accent2"/>
              </a:solidFill>
              <a:ln w="3175">
                <a:solidFill>
                  <a:schemeClr val="bg1"/>
                </a:solidFill>
              </a:ln>
            </c:spPr>
            <c:extLst>
              <c:ext xmlns:c16="http://schemas.microsoft.com/office/drawing/2014/chart" uri="{C3380CC4-5D6E-409C-BE32-E72D297353CC}">
                <c16:uniqueId val="{00000048-3850-4793-83CD-6059F0CAA369}"/>
              </c:ext>
            </c:extLst>
          </c:dPt>
          <c:dPt>
            <c:idx val="15"/>
            <c:invertIfNegative val="0"/>
            <c:bubble3D val="0"/>
            <c:spPr>
              <a:solidFill>
                <a:schemeClr val="accent2"/>
              </a:solidFill>
              <a:ln w="3175">
                <a:solidFill>
                  <a:schemeClr val="bg1"/>
                </a:solidFill>
              </a:ln>
            </c:spPr>
            <c:extLst>
              <c:ext xmlns:c16="http://schemas.microsoft.com/office/drawing/2014/chart" uri="{C3380CC4-5D6E-409C-BE32-E72D297353CC}">
                <c16:uniqueId val="{0000004A-3850-4793-83CD-6059F0CAA369}"/>
              </c:ext>
            </c:extLst>
          </c:dPt>
          <c:dPt>
            <c:idx val="16"/>
            <c:invertIfNegative val="0"/>
            <c:bubble3D val="0"/>
            <c:spPr>
              <a:solidFill>
                <a:schemeClr val="accent2"/>
              </a:solidFill>
              <a:ln w="3175">
                <a:solidFill>
                  <a:schemeClr val="bg1"/>
                </a:solidFill>
              </a:ln>
            </c:spPr>
            <c:extLst>
              <c:ext xmlns:c16="http://schemas.microsoft.com/office/drawing/2014/chart" uri="{C3380CC4-5D6E-409C-BE32-E72D297353CC}">
                <c16:uniqueId val="{0000004C-3850-4793-83CD-6059F0CAA369}"/>
              </c:ext>
            </c:extLst>
          </c:dPt>
          <c:dPt>
            <c:idx val="17"/>
            <c:invertIfNegative val="0"/>
            <c:bubble3D val="0"/>
            <c:spPr>
              <a:solidFill>
                <a:schemeClr val="accent2"/>
              </a:solidFill>
              <a:ln w="3175">
                <a:solidFill>
                  <a:schemeClr val="bg1"/>
                </a:solidFill>
              </a:ln>
            </c:spPr>
            <c:extLst>
              <c:ext xmlns:c16="http://schemas.microsoft.com/office/drawing/2014/chart" uri="{C3380CC4-5D6E-409C-BE32-E72D297353CC}">
                <c16:uniqueId val="{0000004E-3850-4793-83CD-6059F0CAA369}"/>
              </c:ext>
            </c:extLst>
          </c:dPt>
          <c:dPt>
            <c:idx val="18"/>
            <c:invertIfNegative val="0"/>
            <c:bubble3D val="0"/>
            <c:spPr>
              <a:solidFill>
                <a:schemeClr val="accent2"/>
              </a:solidFill>
              <a:ln w="3175">
                <a:solidFill>
                  <a:schemeClr val="bg1"/>
                </a:solidFill>
              </a:ln>
            </c:spPr>
            <c:extLst>
              <c:ext xmlns:c16="http://schemas.microsoft.com/office/drawing/2014/chart" uri="{C3380CC4-5D6E-409C-BE32-E72D297353CC}">
                <c16:uniqueId val="{00000050-3850-4793-83CD-6059F0CAA369}"/>
              </c:ext>
            </c:extLst>
          </c:dPt>
          <c:dPt>
            <c:idx val="19"/>
            <c:invertIfNegative val="0"/>
            <c:bubble3D val="0"/>
            <c:extLst>
              <c:ext xmlns:c16="http://schemas.microsoft.com/office/drawing/2014/chart" uri="{C3380CC4-5D6E-409C-BE32-E72D297353CC}">
                <c16:uniqueId val="{00000051-3850-4793-83CD-6059F0CAA369}"/>
              </c:ext>
            </c:extLst>
          </c:dPt>
          <c:dPt>
            <c:idx val="20"/>
            <c:invertIfNegative val="0"/>
            <c:bubble3D val="0"/>
            <c:extLst>
              <c:ext xmlns:c16="http://schemas.microsoft.com/office/drawing/2014/chart" uri="{C3380CC4-5D6E-409C-BE32-E72D297353CC}">
                <c16:uniqueId val="{00000052-3850-4793-83CD-6059F0CAA369}"/>
              </c:ext>
            </c:extLst>
          </c:dPt>
          <c:dPt>
            <c:idx val="21"/>
            <c:invertIfNegative val="0"/>
            <c:bubble3D val="0"/>
            <c:extLst>
              <c:ext xmlns:c16="http://schemas.microsoft.com/office/drawing/2014/chart" uri="{C3380CC4-5D6E-409C-BE32-E72D297353CC}">
                <c16:uniqueId val="{00000053-3850-4793-83CD-6059F0CAA369}"/>
              </c:ext>
            </c:extLst>
          </c:dPt>
          <c:dPt>
            <c:idx val="22"/>
            <c:invertIfNegative val="0"/>
            <c:bubble3D val="0"/>
            <c:extLst>
              <c:ext xmlns:c16="http://schemas.microsoft.com/office/drawing/2014/chart" uri="{C3380CC4-5D6E-409C-BE32-E72D297353CC}">
                <c16:uniqueId val="{00000054-3850-4793-83CD-6059F0CAA369}"/>
              </c:ext>
            </c:extLst>
          </c:dPt>
          <c:dPt>
            <c:idx val="23"/>
            <c:invertIfNegative val="0"/>
            <c:bubble3D val="0"/>
            <c:extLst>
              <c:ext xmlns:c16="http://schemas.microsoft.com/office/drawing/2014/chart" uri="{C3380CC4-5D6E-409C-BE32-E72D297353CC}">
                <c16:uniqueId val="{00000055-3850-4793-83CD-6059F0CAA369}"/>
              </c:ext>
            </c:extLst>
          </c:dPt>
          <c:dPt>
            <c:idx val="24"/>
            <c:invertIfNegative val="0"/>
            <c:bubble3D val="0"/>
            <c:extLst>
              <c:ext xmlns:c16="http://schemas.microsoft.com/office/drawing/2014/chart" uri="{C3380CC4-5D6E-409C-BE32-E72D297353CC}">
                <c16:uniqueId val="{00000056-3850-4793-83CD-6059F0CAA369}"/>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'Cap.Dev.Path'!$I$437:$AH$437</c:f>
              <c:numCache>
                <c:formatCode>#,##0</c:formatCode>
                <c:ptCount val="26"/>
                <c:pt idx="0">
                  <c:v>22</c:v>
                </c:pt>
                <c:pt idx="1">
                  <c:v>43.5</c:v>
                </c:pt>
                <c:pt idx="2">
                  <c:v>113.8</c:v>
                </c:pt>
                <c:pt idx="3">
                  <c:v>150</c:v>
                </c:pt>
                <c:pt idx="4">
                  <c:v>193</c:v>
                </c:pt>
                <c:pt idx="5">
                  <c:v>213</c:v>
                </c:pt>
                <c:pt idx="6">
                  <c:v>213</c:v>
                </c:pt>
                <c:pt idx="7">
                  <c:v>258</c:v>
                </c:pt>
                <c:pt idx="8">
                  <c:v>262</c:v>
                </c:pt>
                <c:pt idx="9">
                  <c:v>278</c:v>
                </c:pt>
                <c:pt idx="10">
                  <c:v>281</c:v>
                </c:pt>
                <c:pt idx="11">
                  <c:v>282</c:v>
                </c:pt>
                <c:pt idx="12">
                  <c:v>308.2</c:v>
                </c:pt>
                <c:pt idx="13">
                  <c:v>316.2</c:v>
                </c:pt>
                <c:pt idx="14">
                  <c:v>339.4</c:v>
                </c:pt>
                <c:pt idx="15">
                  <c:v>370</c:v>
                </c:pt>
                <c:pt idx="16">
                  <c:v>410</c:v>
                </c:pt>
                <c:pt idx="17">
                  <c:v>455</c:v>
                </c:pt>
                <c:pt idx="18">
                  <c:v>505</c:v>
                </c:pt>
                <c:pt idx="19">
                  <c:v>565</c:v>
                </c:pt>
                <c:pt idx="20">
                  <c:v>625</c:v>
                </c:pt>
                <c:pt idx="21">
                  <c:v>685</c:v>
                </c:pt>
                <c:pt idx="22">
                  <c:v>745</c:v>
                </c:pt>
                <c:pt idx="23">
                  <c:v>820</c:v>
                </c:pt>
                <c:pt idx="24">
                  <c:v>895</c:v>
                </c:pt>
                <c:pt idx="25">
                  <c:v>970</c:v>
                </c:pt>
              </c:numCache>
            </c:numRef>
          </c:val>
          <c:extLst>
            <c:ext xmlns:c16="http://schemas.microsoft.com/office/drawing/2014/chart" uri="{C3380CC4-5D6E-409C-BE32-E72D297353CC}">
              <c16:uniqueId val="{00000057-3850-4793-83CD-6059F0CAA369}"/>
            </c:ext>
          </c:extLst>
        </c:ser>
        <c:dLbls>
          <c:showLegendKey val="0"/>
          <c:showVal val="0"/>
          <c:showCatName val="0"/>
          <c:showSerName val="0"/>
          <c:showPercent val="0"/>
          <c:showBubbleSize val="0"/>
        </c:dLbls>
        <c:gapWidth val="0"/>
        <c:overlap val="100"/>
        <c:axId val="82802176"/>
        <c:axId val="82803712"/>
      </c:barChart>
      <c:catAx>
        <c:axId val="82802176"/>
        <c:scaling>
          <c:orientation val="minMax"/>
        </c:scaling>
        <c:delete val="0"/>
        <c:axPos val="b"/>
        <c:numFmt formatCode="General" sourceLinked="1"/>
        <c:majorTickMark val="out"/>
        <c:minorTickMark val="none"/>
        <c:tickLblPos val="nextTo"/>
        <c:crossAx val="82803712"/>
        <c:crosses val="autoZero"/>
        <c:auto val="1"/>
        <c:lblAlgn val="ctr"/>
        <c:lblOffset val="100"/>
        <c:noMultiLvlLbl val="0"/>
      </c:catAx>
      <c:valAx>
        <c:axId val="82803712"/>
        <c:scaling>
          <c:orientation val="minMax"/>
        </c:scaling>
        <c:delete val="0"/>
        <c:axPos val="l"/>
        <c:title>
          <c:tx>
            <c:rich>
              <a:bodyPr rot="0" vert="horz"/>
              <a:lstStyle/>
              <a:p>
                <a:pPr>
                  <a:defRPr/>
                </a:pPr>
                <a:r>
                  <a:rPr lang="de-DE" b="0"/>
                  <a:t>MW</a:t>
                </a:r>
              </a:p>
            </c:rich>
          </c:tx>
          <c:layout>
            <c:manualLayout>
              <c:xMode val="edge"/>
              <c:yMode val="edge"/>
              <c:x val="0.11944444444444401"/>
              <c:y val="7.4442179182240202E-4"/>
            </c:manualLayout>
          </c:layout>
          <c:overlay val="0"/>
        </c:title>
        <c:numFmt formatCode="#,##0" sourceLinked="0"/>
        <c:majorTickMark val="out"/>
        <c:minorTickMark val="none"/>
        <c:tickLblPos val="nextTo"/>
        <c:crossAx val="82802176"/>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clustered"/>
        <c:varyColors val="0"/>
        <c:ser>
          <c:idx val="0"/>
          <c:order val="0"/>
          <c:tx>
            <c:strRef>
              <c:f>'Cap.Dev.Path'!$C$536</c:f>
              <c:strCache>
                <c:ptCount val="1"/>
                <c:pt idx="0">
                  <c:v>Solar PV</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0AC5-4E3F-B93C-7F8714EB2CD3}"/>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0AC5-4E3F-B93C-7F8714EB2CD3}"/>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0AC5-4E3F-B93C-7F8714EB2CD3}"/>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0AC5-4E3F-B93C-7F8714EB2CD3}"/>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0AC5-4E3F-B93C-7F8714EB2CD3}"/>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0AC5-4E3F-B93C-7F8714EB2CD3}"/>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0AC5-4E3F-B93C-7F8714EB2CD3}"/>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0AC5-4E3F-B93C-7F8714EB2CD3}"/>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0AC5-4E3F-B93C-7F8714EB2CD3}"/>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0AC5-4E3F-B93C-7F8714EB2CD3}"/>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0AC5-4E3F-B93C-7F8714EB2CD3}"/>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0AC5-4E3F-B93C-7F8714EB2CD3}"/>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0AC5-4E3F-B93C-7F8714EB2CD3}"/>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0AC5-4E3F-B93C-7F8714EB2CD3}"/>
              </c:ext>
            </c:extLst>
          </c:dPt>
          <c:dPt>
            <c:idx val="14"/>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1D-0AC5-4E3F-B93C-7F8714EB2CD3}"/>
              </c:ext>
            </c:extLst>
          </c:dPt>
          <c:dPt>
            <c:idx val="15"/>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1F-0AC5-4E3F-B93C-7F8714EB2CD3}"/>
              </c:ext>
            </c:extLst>
          </c:dPt>
          <c:dPt>
            <c:idx val="16"/>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1-0AC5-4E3F-B93C-7F8714EB2CD3}"/>
              </c:ext>
            </c:extLst>
          </c:dPt>
          <c:dPt>
            <c:idx val="17"/>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3-0AC5-4E3F-B93C-7F8714EB2CD3}"/>
              </c:ext>
            </c:extLst>
          </c:dPt>
          <c:dPt>
            <c:idx val="18"/>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5-0AC5-4E3F-B93C-7F8714EB2CD3}"/>
              </c:ext>
            </c:extLst>
          </c:dPt>
          <c:dPt>
            <c:idx val="19"/>
            <c:invertIfNegative val="0"/>
            <c:bubble3D val="0"/>
            <c:extLst>
              <c:ext xmlns:c16="http://schemas.microsoft.com/office/drawing/2014/chart" uri="{C3380CC4-5D6E-409C-BE32-E72D297353CC}">
                <c16:uniqueId val="{00000026-0AC5-4E3F-B93C-7F8714EB2CD3}"/>
              </c:ext>
            </c:extLst>
          </c:dPt>
          <c:dPt>
            <c:idx val="20"/>
            <c:invertIfNegative val="0"/>
            <c:bubble3D val="0"/>
            <c:extLst>
              <c:ext xmlns:c16="http://schemas.microsoft.com/office/drawing/2014/chart" uri="{C3380CC4-5D6E-409C-BE32-E72D297353CC}">
                <c16:uniqueId val="{00000027-0AC5-4E3F-B93C-7F8714EB2CD3}"/>
              </c:ext>
            </c:extLst>
          </c:dPt>
          <c:dPt>
            <c:idx val="21"/>
            <c:invertIfNegative val="0"/>
            <c:bubble3D val="0"/>
            <c:extLst>
              <c:ext xmlns:c16="http://schemas.microsoft.com/office/drawing/2014/chart" uri="{C3380CC4-5D6E-409C-BE32-E72D297353CC}">
                <c16:uniqueId val="{00000028-0AC5-4E3F-B93C-7F8714EB2CD3}"/>
              </c:ext>
            </c:extLst>
          </c:dPt>
          <c:dPt>
            <c:idx val="22"/>
            <c:invertIfNegative val="0"/>
            <c:bubble3D val="0"/>
            <c:extLst>
              <c:ext xmlns:c16="http://schemas.microsoft.com/office/drawing/2014/chart" uri="{C3380CC4-5D6E-409C-BE32-E72D297353CC}">
                <c16:uniqueId val="{00000029-0AC5-4E3F-B93C-7F8714EB2CD3}"/>
              </c:ext>
            </c:extLst>
          </c:dPt>
          <c:dPt>
            <c:idx val="23"/>
            <c:invertIfNegative val="0"/>
            <c:bubble3D val="0"/>
            <c:extLst>
              <c:ext xmlns:c16="http://schemas.microsoft.com/office/drawing/2014/chart" uri="{C3380CC4-5D6E-409C-BE32-E72D297353CC}">
                <c16:uniqueId val="{0000002A-0AC5-4E3F-B93C-7F8714EB2CD3}"/>
              </c:ext>
            </c:extLst>
          </c:dPt>
          <c:dPt>
            <c:idx val="24"/>
            <c:invertIfNegative val="0"/>
            <c:bubble3D val="0"/>
            <c:extLst>
              <c:ext xmlns:c16="http://schemas.microsoft.com/office/drawing/2014/chart" uri="{C3380CC4-5D6E-409C-BE32-E72D297353CC}">
                <c16:uniqueId val="{0000002B-0AC5-4E3F-B93C-7F8714EB2CD3}"/>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'Cap.Dev.Path'!$I$536:$AH$536</c:f>
              <c:numCache>
                <c:formatCode>#,##0</c:formatCode>
                <c:ptCount val="26"/>
                <c:pt idx="0">
                  <c:v>3</c:v>
                </c:pt>
                <c:pt idx="1">
                  <c:v>3</c:v>
                </c:pt>
                <c:pt idx="2">
                  <c:v>3</c:v>
                </c:pt>
                <c:pt idx="3">
                  <c:v>3</c:v>
                </c:pt>
                <c:pt idx="4">
                  <c:v>5</c:v>
                </c:pt>
                <c:pt idx="5">
                  <c:v>7</c:v>
                </c:pt>
                <c:pt idx="6">
                  <c:v>17</c:v>
                </c:pt>
                <c:pt idx="7">
                  <c:v>402</c:v>
                </c:pt>
                <c:pt idx="8">
                  <c:v>571</c:v>
                </c:pt>
                <c:pt idx="9">
                  <c:v>607</c:v>
                </c:pt>
                <c:pt idx="10">
                  <c:v>782.1</c:v>
                </c:pt>
                <c:pt idx="11">
                  <c:v>851</c:v>
                </c:pt>
                <c:pt idx="12">
                  <c:v>906.4</c:v>
                </c:pt>
                <c:pt idx="13">
                  <c:v>998</c:v>
                </c:pt>
                <c:pt idx="14">
                  <c:v>1079</c:v>
                </c:pt>
                <c:pt idx="15">
                  <c:v>1879.5</c:v>
                </c:pt>
                <c:pt idx="16">
                  <c:v>2464</c:v>
                </c:pt>
                <c:pt idx="17">
                  <c:v>2671</c:v>
                </c:pt>
                <c:pt idx="18">
                  <c:v>3096</c:v>
                </c:pt>
                <c:pt idx="19">
                  <c:v>3522</c:v>
                </c:pt>
                <c:pt idx="20">
                  <c:v>3902</c:v>
                </c:pt>
                <c:pt idx="21">
                  <c:v>4237</c:v>
                </c:pt>
                <c:pt idx="22">
                  <c:v>4576</c:v>
                </c:pt>
                <c:pt idx="23">
                  <c:v>4923</c:v>
                </c:pt>
                <c:pt idx="24">
                  <c:v>6492</c:v>
                </c:pt>
                <c:pt idx="25">
                  <c:v>7842</c:v>
                </c:pt>
              </c:numCache>
            </c:numRef>
          </c:val>
          <c:extLst>
            <c:ext xmlns:c16="http://schemas.microsoft.com/office/drawing/2014/chart" uri="{C3380CC4-5D6E-409C-BE32-E72D297353CC}">
              <c16:uniqueId val="{0000002C-0AC5-4E3F-B93C-7F8714EB2CD3}"/>
            </c:ext>
          </c:extLst>
        </c:ser>
        <c:dLbls>
          <c:showLegendKey val="0"/>
          <c:showVal val="0"/>
          <c:showCatName val="0"/>
          <c:showSerName val="0"/>
          <c:showPercent val="0"/>
          <c:showBubbleSize val="0"/>
        </c:dLbls>
        <c:gapWidth val="0"/>
        <c:axId val="83456384"/>
        <c:axId val="83457920"/>
      </c:barChart>
      <c:catAx>
        <c:axId val="83456384"/>
        <c:scaling>
          <c:orientation val="minMax"/>
        </c:scaling>
        <c:delete val="0"/>
        <c:axPos val="b"/>
        <c:numFmt formatCode="General" sourceLinked="1"/>
        <c:majorTickMark val="out"/>
        <c:minorTickMark val="none"/>
        <c:tickLblPos val="nextTo"/>
        <c:crossAx val="83457920"/>
        <c:crosses val="autoZero"/>
        <c:auto val="1"/>
        <c:lblAlgn val="ctr"/>
        <c:lblOffset val="100"/>
        <c:noMultiLvlLbl val="0"/>
      </c:catAx>
      <c:valAx>
        <c:axId val="83457920"/>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83456384"/>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3016185476815"/>
          <c:y val="5.0345452486125299E-2"/>
          <c:w val="0.863514216972878"/>
          <c:h val="0.81960272964095604"/>
        </c:manualLayout>
      </c:layout>
      <c:barChart>
        <c:barDir val="col"/>
        <c:grouping val="stacked"/>
        <c:varyColors val="0"/>
        <c:ser>
          <c:idx val="1"/>
          <c:order val="0"/>
          <c:tx>
            <c:strRef>
              <c:f>'Cap.Dev.Path'!$C$529</c:f>
              <c:strCache>
                <c:ptCount val="1"/>
                <c:pt idx="0">
                  <c:v>Wind Offshore</c:v>
                </c:pt>
              </c:strCache>
            </c:strRef>
          </c:tx>
          <c:spPr>
            <a:ln w="3175">
              <a:solidFill>
                <a:schemeClr val="bg1"/>
              </a:solidFill>
            </a:ln>
          </c:spPr>
          <c:invertIfNegative val="0"/>
          <c:dPt>
            <c:idx val="0"/>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60-F8E2-4F01-83ED-0582C85CD29E}"/>
              </c:ext>
            </c:extLst>
          </c:dPt>
          <c:dPt>
            <c:idx val="1"/>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5F-F8E2-4F01-83ED-0582C85CD29E}"/>
              </c:ext>
            </c:extLst>
          </c:dPt>
          <c:dPt>
            <c:idx val="2"/>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5E-F8E2-4F01-83ED-0582C85CD29E}"/>
              </c:ext>
            </c:extLst>
          </c:dPt>
          <c:dPt>
            <c:idx val="3"/>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5D-F8E2-4F01-83ED-0582C85CD29E}"/>
              </c:ext>
            </c:extLst>
          </c:dPt>
          <c:dPt>
            <c:idx val="4"/>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5C-F8E2-4F01-83ED-0582C85CD29E}"/>
              </c:ext>
            </c:extLst>
          </c:dPt>
          <c:dPt>
            <c:idx val="5"/>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1-DE58-4521-B971-AFD884C67625}"/>
              </c:ext>
            </c:extLst>
          </c:dPt>
          <c:dPt>
            <c:idx val="6"/>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3-DE58-4521-B971-AFD884C67625}"/>
              </c:ext>
            </c:extLst>
          </c:dPt>
          <c:dPt>
            <c:idx val="7"/>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5-DE58-4521-B971-AFD884C67625}"/>
              </c:ext>
            </c:extLst>
          </c:dPt>
          <c:dPt>
            <c:idx val="8"/>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7-DE58-4521-B971-AFD884C67625}"/>
              </c:ext>
            </c:extLst>
          </c:dPt>
          <c:dPt>
            <c:idx val="9"/>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9-DE58-4521-B971-AFD884C67625}"/>
              </c:ext>
            </c:extLst>
          </c:dPt>
          <c:dPt>
            <c:idx val="10"/>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B-DE58-4521-B971-AFD884C67625}"/>
              </c:ext>
            </c:extLst>
          </c:dPt>
          <c:dPt>
            <c:idx val="11"/>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D-DE58-4521-B971-AFD884C67625}"/>
              </c:ext>
            </c:extLst>
          </c:dPt>
          <c:dPt>
            <c:idx val="12"/>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F-DE58-4521-B971-AFD884C67625}"/>
              </c:ext>
            </c:extLst>
          </c:dPt>
          <c:dPt>
            <c:idx val="13"/>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11-DE58-4521-B971-AFD884C67625}"/>
              </c:ext>
            </c:extLst>
          </c:dPt>
          <c:dPt>
            <c:idx val="14"/>
            <c:invertIfNegative val="0"/>
            <c:bubble3D val="0"/>
            <c:spPr>
              <a:solidFill>
                <a:schemeClr val="accent6"/>
              </a:solidFill>
              <a:ln w="3175">
                <a:solidFill>
                  <a:schemeClr val="bg1"/>
                </a:solidFill>
              </a:ln>
            </c:spPr>
            <c:extLst>
              <c:ext xmlns:c16="http://schemas.microsoft.com/office/drawing/2014/chart" uri="{C3380CC4-5D6E-409C-BE32-E72D297353CC}">
                <c16:uniqueId val="{00000013-DE58-4521-B971-AFD884C67625}"/>
              </c:ext>
            </c:extLst>
          </c:dPt>
          <c:dPt>
            <c:idx val="15"/>
            <c:invertIfNegative val="0"/>
            <c:bubble3D val="0"/>
            <c:spPr>
              <a:solidFill>
                <a:schemeClr val="accent6"/>
              </a:solidFill>
              <a:ln w="3175">
                <a:solidFill>
                  <a:schemeClr val="bg1"/>
                </a:solidFill>
              </a:ln>
            </c:spPr>
            <c:extLst>
              <c:ext xmlns:c16="http://schemas.microsoft.com/office/drawing/2014/chart" uri="{C3380CC4-5D6E-409C-BE32-E72D297353CC}">
                <c16:uniqueId val="{00000015-DE58-4521-B971-AFD884C67625}"/>
              </c:ext>
            </c:extLst>
          </c:dPt>
          <c:dPt>
            <c:idx val="16"/>
            <c:invertIfNegative val="0"/>
            <c:bubble3D val="0"/>
            <c:spPr>
              <a:solidFill>
                <a:schemeClr val="accent6"/>
              </a:solidFill>
              <a:ln w="3175">
                <a:solidFill>
                  <a:schemeClr val="bg1"/>
                </a:solidFill>
              </a:ln>
            </c:spPr>
            <c:extLst>
              <c:ext xmlns:c16="http://schemas.microsoft.com/office/drawing/2014/chart" uri="{C3380CC4-5D6E-409C-BE32-E72D297353CC}">
                <c16:uniqueId val="{00000017-DE58-4521-B971-AFD884C67625}"/>
              </c:ext>
            </c:extLst>
          </c:dPt>
          <c:dPt>
            <c:idx val="17"/>
            <c:invertIfNegative val="0"/>
            <c:bubble3D val="0"/>
            <c:spPr>
              <a:solidFill>
                <a:schemeClr val="accent6"/>
              </a:solidFill>
              <a:ln w="3175">
                <a:solidFill>
                  <a:schemeClr val="bg1"/>
                </a:solidFill>
              </a:ln>
            </c:spPr>
            <c:extLst>
              <c:ext xmlns:c16="http://schemas.microsoft.com/office/drawing/2014/chart" uri="{C3380CC4-5D6E-409C-BE32-E72D297353CC}">
                <c16:uniqueId val="{00000019-DE58-4521-B971-AFD884C67625}"/>
              </c:ext>
            </c:extLst>
          </c:dPt>
          <c:dPt>
            <c:idx val="18"/>
            <c:invertIfNegative val="0"/>
            <c:bubble3D val="0"/>
            <c:spPr>
              <a:solidFill>
                <a:schemeClr val="accent6"/>
              </a:solidFill>
              <a:ln w="3175">
                <a:solidFill>
                  <a:schemeClr val="bg1"/>
                </a:solidFill>
              </a:ln>
            </c:spPr>
            <c:extLst>
              <c:ext xmlns:c16="http://schemas.microsoft.com/office/drawing/2014/chart" uri="{C3380CC4-5D6E-409C-BE32-E72D297353CC}">
                <c16:uniqueId val="{0000001B-DE58-4521-B971-AFD884C67625}"/>
              </c:ext>
            </c:extLst>
          </c:dPt>
          <c:dPt>
            <c:idx val="19"/>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1D-DE58-4521-B971-AFD884C67625}"/>
              </c:ext>
            </c:extLst>
          </c:dPt>
          <c:dPt>
            <c:idx val="20"/>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1F-DE58-4521-B971-AFD884C67625}"/>
              </c:ext>
            </c:extLst>
          </c:dPt>
          <c:dPt>
            <c:idx val="21"/>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1-DE58-4521-B971-AFD884C67625}"/>
              </c:ext>
            </c:extLst>
          </c:dPt>
          <c:dPt>
            <c:idx val="22"/>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3-DE58-4521-B971-AFD884C67625}"/>
              </c:ext>
            </c:extLst>
          </c:dPt>
          <c:dPt>
            <c:idx val="23"/>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5-DE58-4521-B971-AFD884C67625}"/>
              </c:ext>
            </c:extLst>
          </c:dPt>
          <c:dPt>
            <c:idx val="24"/>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7-DE58-4521-B971-AFD884C67625}"/>
              </c:ext>
            </c:extLst>
          </c:dPt>
          <c:dPt>
            <c:idx val="25"/>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9-DE58-4521-B971-AFD884C67625}"/>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'Cap.Dev.Path'!$I$529:$AH$529</c:f>
              <c:numCache>
                <c:formatCode>#,##0</c:formatCode>
                <c:ptCount val="26"/>
                <c:pt idx="0">
                  <c:v>423.4</c:v>
                </c:pt>
                <c:pt idx="1">
                  <c:v>423.4</c:v>
                </c:pt>
                <c:pt idx="2">
                  <c:v>423.4</c:v>
                </c:pt>
                <c:pt idx="3">
                  <c:v>423.4</c:v>
                </c:pt>
                <c:pt idx="4">
                  <c:v>660.9</c:v>
                </c:pt>
                <c:pt idx="5">
                  <c:v>867.9</c:v>
                </c:pt>
                <c:pt idx="6">
                  <c:v>871.5</c:v>
                </c:pt>
                <c:pt idx="7">
                  <c:v>921.9</c:v>
                </c:pt>
                <c:pt idx="8">
                  <c:v>1271.0999999999999</c:v>
                </c:pt>
                <c:pt idx="9">
                  <c:v>1271.0999999999999</c:v>
                </c:pt>
                <c:pt idx="10">
                  <c:v>1271.0999999999999</c:v>
                </c:pt>
                <c:pt idx="11">
                  <c:v>1271.0999999999999</c:v>
                </c:pt>
                <c:pt idx="12">
                  <c:v>1263.8</c:v>
                </c:pt>
                <c:pt idx="13">
                  <c:v>1700.8</c:v>
                </c:pt>
                <c:pt idx="14">
                  <c:v>2100.8000000000002</c:v>
                </c:pt>
                <c:pt idx="15">
                  <c:v>2100.8000000000002</c:v>
                </c:pt>
                <c:pt idx="16">
                  <c:v>2700.8</c:v>
                </c:pt>
                <c:pt idx="17">
                  <c:v>2700.8</c:v>
                </c:pt>
                <c:pt idx="18">
                  <c:v>3050.8</c:v>
                </c:pt>
                <c:pt idx="19">
                  <c:v>3050.8</c:v>
                </c:pt>
                <c:pt idx="20">
                  <c:v>3050.8</c:v>
                </c:pt>
                <c:pt idx="21">
                  <c:v>3050.8</c:v>
                </c:pt>
                <c:pt idx="22">
                  <c:v>3850.8</c:v>
                </c:pt>
                <c:pt idx="23">
                  <c:v>4650.8</c:v>
                </c:pt>
                <c:pt idx="24">
                  <c:v>5450.8</c:v>
                </c:pt>
                <c:pt idx="25">
                  <c:v>5450.8</c:v>
                </c:pt>
              </c:numCache>
            </c:numRef>
          </c:val>
          <c:extLst>
            <c:ext xmlns:c16="http://schemas.microsoft.com/office/drawing/2014/chart" uri="{C3380CC4-5D6E-409C-BE32-E72D297353CC}">
              <c16:uniqueId val="{0000002A-DE58-4521-B971-AFD884C67625}"/>
            </c:ext>
          </c:extLst>
        </c:ser>
        <c:ser>
          <c:idx val="0"/>
          <c:order val="1"/>
          <c:tx>
            <c:strRef>
              <c:f>'Cap.Dev.Path'!$C$522</c:f>
              <c:strCache>
                <c:ptCount val="1"/>
                <c:pt idx="0">
                  <c:v>Wind Onshore</c:v>
                </c:pt>
              </c:strCache>
            </c:strRef>
          </c:tx>
          <c:spPr>
            <a:solidFill>
              <a:schemeClr val="accent2">
                <a:lumMod val="50000"/>
              </a:schemeClr>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2C-DE58-4521-B971-AFD884C67625}"/>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2E-DE58-4521-B971-AFD884C67625}"/>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0-DE58-4521-B971-AFD884C67625}"/>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2-DE58-4521-B971-AFD884C67625}"/>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4-DE58-4521-B971-AFD884C67625}"/>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6-DE58-4521-B971-AFD884C67625}"/>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8-DE58-4521-B971-AFD884C67625}"/>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A-DE58-4521-B971-AFD884C67625}"/>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C-DE58-4521-B971-AFD884C67625}"/>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E-DE58-4521-B971-AFD884C67625}"/>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0-DE58-4521-B971-AFD884C67625}"/>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2-DE58-4521-B971-AFD884C67625}"/>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4-DE58-4521-B971-AFD884C67625}"/>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6-DE58-4521-B971-AFD884C67625}"/>
              </c:ext>
            </c:extLst>
          </c:dPt>
          <c:dPt>
            <c:idx val="14"/>
            <c:invertIfNegative val="0"/>
            <c:bubble3D val="0"/>
            <c:spPr>
              <a:solidFill>
                <a:schemeClr val="accent2"/>
              </a:solidFill>
              <a:ln w="3175">
                <a:solidFill>
                  <a:schemeClr val="bg1"/>
                </a:solidFill>
              </a:ln>
            </c:spPr>
            <c:extLst>
              <c:ext xmlns:c16="http://schemas.microsoft.com/office/drawing/2014/chart" uri="{C3380CC4-5D6E-409C-BE32-E72D297353CC}">
                <c16:uniqueId val="{00000048-DE58-4521-B971-AFD884C67625}"/>
              </c:ext>
            </c:extLst>
          </c:dPt>
          <c:dPt>
            <c:idx val="15"/>
            <c:invertIfNegative val="0"/>
            <c:bubble3D val="0"/>
            <c:spPr>
              <a:solidFill>
                <a:schemeClr val="accent2"/>
              </a:solidFill>
              <a:ln w="3175">
                <a:solidFill>
                  <a:schemeClr val="bg1"/>
                </a:solidFill>
              </a:ln>
            </c:spPr>
            <c:extLst>
              <c:ext xmlns:c16="http://schemas.microsoft.com/office/drawing/2014/chart" uri="{C3380CC4-5D6E-409C-BE32-E72D297353CC}">
                <c16:uniqueId val="{0000004A-DE58-4521-B971-AFD884C67625}"/>
              </c:ext>
            </c:extLst>
          </c:dPt>
          <c:dPt>
            <c:idx val="16"/>
            <c:invertIfNegative val="0"/>
            <c:bubble3D val="0"/>
            <c:spPr>
              <a:solidFill>
                <a:schemeClr val="accent2"/>
              </a:solidFill>
              <a:ln w="3175">
                <a:solidFill>
                  <a:schemeClr val="bg1"/>
                </a:solidFill>
              </a:ln>
            </c:spPr>
            <c:extLst>
              <c:ext xmlns:c16="http://schemas.microsoft.com/office/drawing/2014/chart" uri="{C3380CC4-5D6E-409C-BE32-E72D297353CC}">
                <c16:uniqueId val="{0000004C-DE58-4521-B971-AFD884C67625}"/>
              </c:ext>
            </c:extLst>
          </c:dPt>
          <c:dPt>
            <c:idx val="17"/>
            <c:invertIfNegative val="0"/>
            <c:bubble3D val="0"/>
            <c:spPr>
              <a:solidFill>
                <a:schemeClr val="accent2"/>
              </a:solidFill>
              <a:ln w="3175">
                <a:solidFill>
                  <a:schemeClr val="bg1"/>
                </a:solidFill>
              </a:ln>
            </c:spPr>
            <c:extLst>
              <c:ext xmlns:c16="http://schemas.microsoft.com/office/drawing/2014/chart" uri="{C3380CC4-5D6E-409C-BE32-E72D297353CC}">
                <c16:uniqueId val="{0000004E-DE58-4521-B971-AFD884C67625}"/>
              </c:ext>
            </c:extLst>
          </c:dPt>
          <c:dPt>
            <c:idx val="18"/>
            <c:invertIfNegative val="0"/>
            <c:bubble3D val="0"/>
            <c:spPr>
              <a:solidFill>
                <a:schemeClr val="accent2"/>
              </a:solidFill>
              <a:ln w="3175">
                <a:solidFill>
                  <a:schemeClr val="bg1"/>
                </a:solidFill>
              </a:ln>
            </c:spPr>
            <c:extLst>
              <c:ext xmlns:c16="http://schemas.microsoft.com/office/drawing/2014/chart" uri="{C3380CC4-5D6E-409C-BE32-E72D297353CC}">
                <c16:uniqueId val="{00000050-DE58-4521-B971-AFD884C67625}"/>
              </c:ext>
            </c:extLst>
          </c:dPt>
          <c:dPt>
            <c:idx val="19"/>
            <c:invertIfNegative val="0"/>
            <c:bubble3D val="0"/>
            <c:extLst>
              <c:ext xmlns:c16="http://schemas.microsoft.com/office/drawing/2014/chart" uri="{C3380CC4-5D6E-409C-BE32-E72D297353CC}">
                <c16:uniqueId val="{00000051-DE58-4521-B971-AFD884C67625}"/>
              </c:ext>
            </c:extLst>
          </c:dPt>
          <c:dPt>
            <c:idx val="20"/>
            <c:invertIfNegative val="0"/>
            <c:bubble3D val="0"/>
            <c:extLst>
              <c:ext xmlns:c16="http://schemas.microsoft.com/office/drawing/2014/chart" uri="{C3380CC4-5D6E-409C-BE32-E72D297353CC}">
                <c16:uniqueId val="{00000052-DE58-4521-B971-AFD884C67625}"/>
              </c:ext>
            </c:extLst>
          </c:dPt>
          <c:dPt>
            <c:idx val="21"/>
            <c:invertIfNegative val="0"/>
            <c:bubble3D val="0"/>
            <c:extLst>
              <c:ext xmlns:c16="http://schemas.microsoft.com/office/drawing/2014/chart" uri="{C3380CC4-5D6E-409C-BE32-E72D297353CC}">
                <c16:uniqueId val="{00000053-DE58-4521-B971-AFD884C67625}"/>
              </c:ext>
            </c:extLst>
          </c:dPt>
          <c:dPt>
            <c:idx val="22"/>
            <c:invertIfNegative val="0"/>
            <c:bubble3D val="0"/>
            <c:extLst>
              <c:ext xmlns:c16="http://schemas.microsoft.com/office/drawing/2014/chart" uri="{C3380CC4-5D6E-409C-BE32-E72D297353CC}">
                <c16:uniqueId val="{00000054-DE58-4521-B971-AFD884C67625}"/>
              </c:ext>
            </c:extLst>
          </c:dPt>
          <c:dPt>
            <c:idx val="23"/>
            <c:invertIfNegative val="0"/>
            <c:bubble3D val="0"/>
            <c:extLst>
              <c:ext xmlns:c16="http://schemas.microsoft.com/office/drawing/2014/chart" uri="{C3380CC4-5D6E-409C-BE32-E72D297353CC}">
                <c16:uniqueId val="{00000055-DE58-4521-B971-AFD884C67625}"/>
              </c:ext>
            </c:extLst>
          </c:dPt>
          <c:dPt>
            <c:idx val="24"/>
            <c:invertIfNegative val="0"/>
            <c:bubble3D val="0"/>
            <c:extLst>
              <c:ext xmlns:c16="http://schemas.microsoft.com/office/drawing/2014/chart" uri="{C3380CC4-5D6E-409C-BE32-E72D297353CC}">
                <c16:uniqueId val="{00000056-DE58-4521-B971-AFD884C67625}"/>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'Cap.Dev.Path'!$I$522:$AH$522</c:f>
              <c:numCache>
                <c:formatCode>#,##0</c:formatCode>
                <c:ptCount val="26"/>
                <c:pt idx="0">
                  <c:v>2704.5</c:v>
                </c:pt>
                <c:pt idx="1">
                  <c:v>2712.3</c:v>
                </c:pt>
                <c:pt idx="2">
                  <c:v>2700.9</c:v>
                </c:pt>
                <c:pt idx="3">
                  <c:v>2739.5</c:v>
                </c:pt>
                <c:pt idx="4">
                  <c:v>2821.2</c:v>
                </c:pt>
                <c:pt idx="5">
                  <c:v>2934</c:v>
                </c:pt>
                <c:pt idx="6">
                  <c:v>3080.5</c:v>
                </c:pt>
                <c:pt idx="7">
                  <c:v>3240.1</c:v>
                </c:pt>
                <c:pt idx="8">
                  <c:v>3547.9</c:v>
                </c:pt>
                <c:pt idx="9">
                  <c:v>3615.4</c:v>
                </c:pt>
                <c:pt idx="10">
                  <c:v>3805.9</c:v>
                </c:pt>
                <c:pt idx="11">
                  <c:v>3974.5</c:v>
                </c:pt>
                <c:pt idx="12">
                  <c:v>4225.8</c:v>
                </c:pt>
                <c:pt idx="13">
                  <c:v>4419.8</c:v>
                </c:pt>
                <c:pt idx="14">
                  <c:v>4415.8</c:v>
                </c:pt>
                <c:pt idx="15">
                  <c:v>4652.5</c:v>
                </c:pt>
                <c:pt idx="16">
                  <c:v>4889.2</c:v>
                </c:pt>
                <c:pt idx="17">
                  <c:v>5268.2</c:v>
                </c:pt>
                <c:pt idx="18">
                  <c:v>4850.2</c:v>
                </c:pt>
                <c:pt idx="19">
                  <c:v>5598.2</c:v>
                </c:pt>
                <c:pt idx="20">
                  <c:v>5959.2</c:v>
                </c:pt>
                <c:pt idx="21">
                  <c:v>5920.2</c:v>
                </c:pt>
                <c:pt idx="22">
                  <c:v>5473.2</c:v>
                </c:pt>
                <c:pt idx="23">
                  <c:v>5022.2</c:v>
                </c:pt>
                <c:pt idx="24">
                  <c:v>5175.2</c:v>
                </c:pt>
                <c:pt idx="25">
                  <c:v>4696.2</c:v>
                </c:pt>
              </c:numCache>
            </c:numRef>
          </c:val>
          <c:extLst>
            <c:ext xmlns:c16="http://schemas.microsoft.com/office/drawing/2014/chart" uri="{C3380CC4-5D6E-409C-BE32-E72D297353CC}">
              <c16:uniqueId val="{00000057-DE58-4521-B971-AFD884C67625}"/>
            </c:ext>
          </c:extLst>
        </c:ser>
        <c:dLbls>
          <c:showLegendKey val="0"/>
          <c:showVal val="0"/>
          <c:showCatName val="0"/>
          <c:showSerName val="0"/>
          <c:showPercent val="0"/>
          <c:showBubbleSize val="0"/>
        </c:dLbls>
        <c:gapWidth val="0"/>
        <c:overlap val="100"/>
        <c:axId val="83510784"/>
        <c:axId val="83512320"/>
      </c:barChart>
      <c:catAx>
        <c:axId val="83510784"/>
        <c:scaling>
          <c:orientation val="minMax"/>
        </c:scaling>
        <c:delete val="0"/>
        <c:axPos val="b"/>
        <c:numFmt formatCode="General" sourceLinked="1"/>
        <c:majorTickMark val="out"/>
        <c:minorTickMark val="none"/>
        <c:tickLblPos val="nextTo"/>
        <c:crossAx val="83512320"/>
        <c:crosses val="autoZero"/>
        <c:auto val="1"/>
        <c:lblAlgn val="ctr"/>
        <c:lblOffset val="100"/>
        <c:noMultiLvlLbl val="0"/>
      </c:catAx>
      <c:valAx>
        <c:axId val="83512320"/>
        <c:scaling>
          <c:orientation val="minMax"/>
        </c:scaling>
        <c:delete val="0"/>
        <c:axPos val="l"/>
        <c:title>
          <c:tx>
            <c:rich>
              <a:bodyPr rot="0" vert="horz"/>
              <a:lstStyle/>
              <a:p>
                <a:pPr>
                  <a:defRPr/>
                </a:pPr>
                <a:r>
                  <a:rPr lang="de-DE" b="0"/>
                  <a:t>MW</a:t>
                </a:r>
              </a:p>
            </c:rich>
          </c:tx>
          <c:layout>
            <c:manualLayout>
              <c:xMode val="edge"/>
              <c:yMode val="edge"/>
              <c:x val="0.11944444444444401"/>
              <c:y val="7.4442179182240202E-4"/>
            </c:manualLayout>
          </c:layout>
          <c:overlay val="0"/>
        </c:title>
        <c:numFmt formatCode="#,##0" sourceLinked="0"/>
        <c:majorTickMark val="out"/>
        <c:minorTickMark val="none"/>
        <c:tickLblPos val="nextTo"/>
        <c:crossAx val="83510784"/>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stacked"/>
        <c:varyColors val="0"/>
        <c:ser>
          <c:idx val="0"/>
          <c:order val="0"/>
          <c:tx>
            <c:strRef>
              <c:f>'Cap.Dev.Path'!$C$1638</c:f>
              <c:strCache>
                <c:ptCount val="1"/>
                <c:pt idx="0">
                  <c:v>Solar PV</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E124-4B90-ADBB-0DF721B2B893}"/>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E124-4B90-ADBB-0DF721B2B893}"/>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E124-4B90-ADBB-0DF721B2B893}"/>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E124-4B90-ADBB-0DF721B2B893}"/>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E124-4B90-ADBB-0DF721B2B893}"/>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E124-4B90-ADBB-0DF721B2B893}"/>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E124-4B90-ADBB-0DF721B2B893}"/>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E124-4B90-ADBB-0DF721B2B893}"/>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E124-4B90-ADBB-0DF721B2B893}"/>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E124-4B90-ADBB-0DF721B2B893}"/>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E124-4B90-ADBB-0DF721B2B893}"/>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E124-4B90-ADBB-0DF721B2B893}"/>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E124-4B90-ADBB-0DF721B2B893}"/>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E124-4B90-ADBB-0DF721B2B893}"/>
              </c:ext>
            </c:extLst>
          </c:dPt>
          <c:dPt>
            <c:idx val="1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D-E124-4B90-ADBB-0DF721B2B893}"/>
              </c:ext>
            </c:extLst>
          </c:dPt>
          <c:dPt>
            <c:idx val="15"/>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1F-E124-4B90-ADBB-0DF721B2B893}"/>
              </c:ext>
            </c:extLst>
          </c:dPt>
          <c:dPt>
            <c:idx val="16"/>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1-E124-4B90-ADBB-0DF721B2B893}"/>
              </c:ext>
            </c:extLst>
          </c:dPt>
          <c:dPt>
            <c:idx val="17"/>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3-E124-4B90-ADBB-0DF721B2B893}"/>
              </c:ext>
            </c:extLst>
          </c:dPt>
          <c:dPt>
            <c:idx val="18"/>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5-E124-4B90-ADBB-0DF721B2B893}"/>
              </c:ext>
            </c:extLst>
          </c:dPt>
          <c:dPt>
            <c:idx val="19"/>
            <c:invertIfNegative val="0"/>
            <c:bubble3D val="0"/>
            <c:extLst>
              <c:ext xmlns:c16="http://schemas.microsoft.com/office/drawing/2014/chart" uri="{C3380CC4-5D6E-409C-BE32-E72D297353CC}">
                <c16:uniqueId val="{00000026-E124-4B90-ADBB-0DF721B2B893}"/>
              </c:ext>
            </c:extLst>
          </c:dPt>
          <c:dPt>
            <c:idx val="20"/>
            <c:invertIfNegative val="0"/>
            <c:bubble3D val="0"/>
            <c:extLst>
              <c:ext xmlns:c16="http://schemas.microsoft.com/office/drawing/2014/chart" uri="{C3380CC4-5D6E-409C-BE32-E72D297353CC}">
                <c16:uniqueId val="{00000027-E124-4B90-ADBB-0DF721B2B893}"/>
              </c:ext>
            </c:extLst>
          </c:dPt>
          <c:dPt>
            <c:idx val="21"/>
            <c:invertIfNegative val="0"/>
            <c:bubble3D val="0"/>
            <c:extLst>
              <c:ext xmlns:c16="http://schemas.microsoft.com/office/drawing/2014/chart" uri="{C3380CC4-5D6E-409C-BE32-E72D297353CC}">
                <c16:uniqueId val="{00000028-E124-4B90-ADBB-0DF721B2B893}"/>
              </c:ext>
            </c:extLst>
          </c:dPt>
          <c:dPt>
            <c:idx val="22"/>
            <c:invertIfNegative val="0"/>
            <c:bubble3D val="0"/>
            <c:extLst>
              <c:ext xmlns:c16="http://schemas.microsoft.com/office/drawing/2014/chart" uri="{C3380CC4-5D6E-409C-BE32-E72D297353CC}">
                <c16:uniqueId val="{00000029-E124-4B90-ADBB-0DF721B2B893}"/>
              </c:ext>
            </c:extLst>
          </c:dPt>
          <c:dPt>
            <c:idx val="23"/>
            <c:invertIfNegative val="0"/>
            <c:bubble3D val="0"/>
            <c:extLst>
              <c:ext xmlns:c16="http://schemas.microsoft.com/office/drawing/2014/chart" uri="{C3380CC4-5D6E-409C-BE32-E72D297353CC}">
                <c16:uniqueId val="{0000002A-E124-4B90-ADBB-0DF721B2B893}"/>
              </c:ext>
            </c:extLst>
          </c:dPt>
          <c:dPt>
            <c:idx val="24"/>
            <c:invertIfNegative val="0"/>
            <c:bubble3D val="0"/>
            <c:extLst>
              <c:ext xmlns:c16="http://schemas.microsoft.com/office/drawing/2014/chart" uri="{C3380CC4-5D6E-409C-BE32-E72D297353CC}">
                <c16:uniqueId val="{0000002B-E124-4B90-ADBB-0DF721B2B893}"/>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'Cap.Dev.Path'!$I$1638:$AH$1638</c:f>
              <c:numCache>
                <c:formatCode>#,##0</c:formatCode>
                <c:ptCount val="26"/>
                <c:pt idx="0">
                  <c:v>51</c:v>
                </c:pt>
                <c:pt idx="1">
                  <c:v>53</c:v>
                </c:pt>
                <c:pt idx="2">
                  <c:v>54</c:v>
                </c:pt>
                <c:pt idx="3">
                  <c:v>59</c:v>
                </c:pt>
                <c:pt idx="4">
                  <c:v>69</c:v>
                </c:pt>
                <c:pt idx="5">
                  <c:v>90</c:v>
                </c:pt>
                <c:pt idx="6">
                  <c:v>149</c:v>
                </c:pt>
                <c:pt idx="7">
                  <c:v>369</c:v>
                </c:pt>
                <c:pt idx="8">
                  <c:v>746</c:v>
                </c:pt>
                <c:pt idx="9">
                  <c:v>1048</c:v>
                </c:pt>
                <c:pt idx="10">
                  <c:v>1515</c:v>
                </c:pt>
                <c:pt idx="11">
                  <c:v>2049</c:v>
                </c:pt>
                <c:pt idx="12">
                  <c:v>2903</c:v>
                </c:pt>
                <c:pt idx="13">
                  <c:v>4522</c:v>
                </c:pt>
                <c:pt idx="14">
                  <c:v>6725</c:v>
                </c:pt>
                <c:pt idx="15">
                  <c:v>8113.636363636364</c:v>
                </c:pt>
                <c:pt idx="16">
                  <c:v>9502.2727272727279</c:v>
                </c:pt>
                <c:pt idx="17">
                  <c:v>10890.909090909092</c:v>
                </c:pt>
                <c:pt idx="18">
                  <c:v>12279.545454545456</c:v>
                </c:pt>
                <c:pt idx="19">
                  <c:v>13668.18181818182</c:v>
                </c:pt>
                <c:pt idx="20">
                  <c:v>15056.818181818184</c:v>
                </c:pt>
                <c:pt idx="21">
                  <c:v>16445.454545454548</c:v>
                </c:pt>
                <c:pt idx="22">
                  <c:v>17834.090909090912</c:v>
                </c:pt>
                <c:pt idx="23">
                  <c:v>19222.727272727276</c:v>
                </c:pt>
                <c:pt idx="24">
                  <c:v>20611.36363636364</c:v>
                </c:pt>
                <c:pt idx="25">
                  <c:v>22000.000000000004</c:v>
                </c:pt>
              </c:numCache>
            </c:numRef>
          </c:val>
          <c:extLst>
            <c:ext xmlns:c16="http://schemas.microsoft.com/office/drawing/2014/chart" uri="{C3380CC4-5D6E-409C-BE32-E72D297353CC}">
              <c16:uniqueId val="{0000002C-E124-4B90-ADBB-0DF721B2B893}"/>
            </c:ext>
          </c:extLst>
        </c:ser>
        <c:ser>
          <c:idx val="1"/>
          <c:order val="1"/>
          <c:tx>
            <c:strRef>
              <c:f>'Cap.Dev.Path'!$C$1646</c:f>
              <c:strCache>
                <c:ptCount val="1"/>
                <c:pt idx="0">
                  <c:v>Concentrated solar power</c:v>
                </c:pt>
              </c:strCache>
            </c:strRef>
          </c:tx>
          <c:invertIfNegative val="0"/>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'Cap.Dev.Path'!$I$1646:$AH$1646</c:f>
              <c:numCache>
                <c:formatCode>#,##0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2C-A919-437A-B24C-64FC99E71218}"/>
            </c:ext>
          </c:extLst>
        </c:ser>
        <c:dLbls>
          <c:showLegendKey val="0"/>
          <c:showVal val="0"/>
          <c:showCatName val="0"/>
          <c:showSerName val="0"/>
          <c:showPercent val="0"/>
          <c:showBubbleSize val="0"/>
        </c:dLbls>
        <c:gapWidth val="0"/>
        <c:overlap val="100"/>
        <c:axId val="83646336"/>
        <c:axId val="83647872"/>
      </c:barChart>
      <c:catAx>
        <c:axId val="83646336"/>
        <c:scaling>
          <c:orientation val="minMax"/>
        </c:scaling>
        <c:delete val="0"/>
        <c:axPos val="b"/>
        <c:numFmt formatCode="General" sourceLinked="1"/>
        <c:majorTickMark val="out"/>
        <c:minorTickMark val="none"/>
        <c:tickLblPos val="nextTo"/>
        <c:crossAx val="83647872"/>
        <c:crosses val="autoZero"/>
        <c:auto val="1"/>
        <c:lblAlgn val="ctr"/>
        <c:lblOffset val="100"/>
        <c:noMultiLvlLbl val="0"/>
      </c:catAx>
      <c:valAx>
        <c:axId val="83647872"/>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83646336"/>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3016185476815"/>
          <c:y val="5.0345452486125299E-2"/>
          <c:w val="0.863514216972878"/>
          <c:h val="0.81960272964095604"/>
        </c:manualLayout>
      </c:layout>
      <c:barChart>
        <c:barDir val="col"/>
        <c:grouping val="stacked"/>
        <c:varyColors val="0"/>
        <c:ser>
          <c:idx val="1"/>
          <c:order val="0"/>
          <c:tx>
            <c:strRef>
              <c:f>'Cap.Dev.Path'!$C$1631</c:f>
              <c:strCache>
                <c:ptCount val="1"/>
                <c:pt idx="0">
                  <c:v>Wind Offshore</c:v>
                </c:pt>
              </c:strCache>
            </c:strRef>
          </c:tx>
          <c:spPr>
            <a:ln w="3175">
              <a:solidFill>
                <a:schemeClr val="bg1"/>
              </a:solidFill>
            </a:ln>
          </c:spPr>
          <c:invertIfNegative val="0"/>
          <c:dPt>
            <c:idx val="1"/>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59-FBCC-428F-9558-4894E3B600BB}"/>
              </c:ext>
            </c:extLst>
          </c:dPt>
          <c:dPt>
            <c:idx val="2"/>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58-FBCC-428F-9558-4894E3B600BB}"/>
              </c:ext>
            </c:extLst>
          </c:dPt>
          <c:dPt>
            <c:idx val="3"/>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57-FBCC-428F-9558-4894E3B600BB}"/>
              </c:ext>
            </c:extLst>
          </c:dPt>
          <c:dPt>
            <c:idx val="4"/>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56-FBCC-428F-9558-4894E3B600BB}"/>
              </c:ext>
            </c:extLst>
          </c:dPt>
          <c:dPt>
            <c:idx val="5"/>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1-0CE7-4B7C-977A-1CA64E96B0D3}"/>
              </c:ext>
            </c:extLst>
          </c:dPt>
          <c:dPt>
            <c:idx val="6"/>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3-0CE7-4B7C-977A-1CA64E96B0D3}"/>
              </c:ext>
            </c:extLst>
          </c:dPt>
          <c:dPt>
            <c:idx val="7"/>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5-0CE7-4B7C-977A-1CA64E96B0D3}"/>
              </c:ext>
            </c:extLst>
          </c:dPt>
          <c:dPt>
            <c:idx val="8"/>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7-0CE7-4B7C-977A-1CA64E96B0D3}"/>
              </c:ext>
            </c:extLst>
          </c:dPt>
          <c:dPt>
            <c:idx val="9"/>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9-0CE7-4B7C-977A-1CA64E96B0D3}"/>
              </c:ext>
            </c:extLst>
          </c:dPt>
          <c:dPt>
            <c:idx val="10"/>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B-0CE7-4B7C-977A-1CA64E96B0D3}"/>
              </c:ext>
            </c:extLst>
          </c:dPt>
          <c:dPt>
            <c:idx val="11"/>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D-0CE7-4B7C-977A-1CA64E96B0D3}"/>
              </c:ext>
            </c:extLst>
          </c:dPt>
          <c:dPt>
            <c:idx val="12"/>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F-0CE7-4B7C-977A-1CA64E96B0D3}"/>
              </c:ext>
            </c:extLst>
          </c:dPt>
          <c:dPt>
            <c:idx val="13"/>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11-0CE7-4B7C-977A-1CA64E96B0D3}"/>
              </c:ext>
            </c:extLst>
          </c:dPt>
          <c:dPt>
            <c:idx val="14"/>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13-0CE7-4B7C-977A-1CA64E96B0D3}"/>
              </c:ext>
            </c:extLst>
          </c:dPt>
          <c:dPt>
            <c:idx val="15"/>
            <c:invertIfNegative val="0"/>
            <c:bubble3D val="0"/>
            <c:spPr>
              <a:solidFill>
                <a:schemeClr val="accent6"/>
              </a:solidFill>
              <a:ln w="3175">
                <a:solidFill>
                  <a:schemeClr val="bg1"/>
                </a:solidFill>
              </a:ln>
            </c:spPr>
            <c:extLst>
              <c:ext xmlns:c16="http://schemas.microsoft.com/office/drawing/2014/chart" uri="{C3380CC4-5D6E-409C-BE32-E72D297353CC}">
                <c16:uniqueId val="{00000015-0CE7-4B7C-977A-1CA64E96B0D3}"/>
              </c:ext>
            </c:extLst>
          </c:dPt>
          <c:dPt>
            <c:idx val="16"/>
            <c:invertIfNegative val="0"/>
            <c:bubble3D val="0"/>
            <c:spPr>
              <a:solidFill>
                <a:schemeClr val="accent6"/>
              </a:solidFill>
              <a:ln w="3175">
                <a:solidFill>
                  <a:schemeClr val="bg1"/>
                </a:solidFill>
              </a:ln>
            </c:spPr>
            <c:extLst>
              <c:ext xmlns:c16="http://schemas.microsoft.com/office/drawing/2014/chart" uri="{C3380CC4-5D6E-409C-BE32-E72D297353CC}">
                <c16:uniqueId val="{00000017-0CE7-4B7C-977A-1CA64E96B0D3}"/>
              </c:ext>
            </c:extLst>
          </c:dPt>
          <c:dPt>
            <c:idx val="17"/>
            <c:invertIfNegative val="0"/>
            <c:bubble3D val="0"/>
            <c:spPr>
              <a:solidFill>
                <a:schemeClr val="accent6"/>
              </a:solidFill>
              <a:ln w="3175">
                <a:solidFill>
                  <a:schemeClr val="bg1"/>
                </a:solidFill>
              </a:ln>
            </c:spPr>
            <c:extLst>
              <c:ext xmlns:c16="http://schemas.microsoft.com/office/drawing/2014/chart" uri="{C3380CC4-5D6E-409C-BE32-E72D297353CC}">
                <c16:uniqueId val="{00000019-0CE7-4B7C-977A-1CA64E96B0D3}"/>
              </c:ext>
            </c:extLst>
          </c:dPt>
          <c:dPt>
            <c:idx val="18"/>
            <c:invertIfNegative val="0"/>
            <c:bubble3D val="0"/>
            <c:spPr>
              <a:solidFill>
                <a:schemeClr val="accent6"/>
              </a:solidFill>
              <a:ln w="3175">
                <a:solidFill>
                  <a:schemeClr val="bg1"/>
                </a:solidFill>
              </a:ln>
            </c:spPr>
            <c:extLst>
              <c:ext xmlns:c16="http://schemas.microsoft.com/office/drawing/2014/chart" uri="{C3380CC4-5D6E-409C-BE32-E72D297353CC}">
                <c16:uniqueId val="{0000001B-0CE7-4B7C-977A-1CA64E96B0D3}"/>
              </c:ext>
            </c:extLst>
          </c:dPt>
          <c:dPt>
            <c:idx val="19"/>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1D-0CE7-4B7C-977A-1CA64E96B0D3}"/>
              </c:ext>
            </c:extLst>
          </c:dPt>
          <c:dPt>
            <c:idx val="20"/>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1F-0CE7-4B7C-977A-1CA64E96B0D3}"/>
              </c:ext>
            </c:extLst>
          </c:dPt>
          <c:dPt>
            <c:idx val="21"/>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1-0CE7-4B7C-977A-1CA64E96B0D3}"/>
              </c:ext>
            </c:extLst>
          </c:dPt>
          <c:dPt>
            <c:idx val="22"/>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3-0CE7-4B7C-977A-1CA64E96B0D3}"/>
              </c:ext>
            </c:extLst>
          </c:dPt>
          <c:dPt>
            <c:idx val="23"/>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5-0CE7-4B7C-977A-1CA64E96B0D3}"/>
              </c:ext>
            </c:extLst>
          </c:dPt>
          <c:dPt>
            <c:idx val="24"/>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7-0CE7-4B7C-977A-1CA64E96B0D3}"/>
              </c:ext>
            </c:extLst>
          </c:dPt>
          <c:dPt>
            <c:idx val="25"/>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9-0CE7-4B7C-977A-1CA64E96B0D3}"/>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'Cap.Dev.Path'!$I$1631:$AH$1631</c:f>
              <c:numCache>
                <c:formatCode>#,##0</c:formatCode>
                <c:ptCount val="26"/>
                <c:pt idx="0">
                  <c:v>0</c:v>
                </c:pt>
                <c:pt idx="1">
                  <c:v>108</c:v>
                </c:pt>
                <c:pt idx="2">
                  <c:v>108</c:v>
                </c:pt>
                <c:pt idx="3">
                  <c:v>228</c:v>
                </c:pt>
                <c:pt idx="4">
                  <c:v>228</c:v>
                </c:pt>
                <c:pt idx="5">
                  <c:v>228</c:v>
                </c:pt>
                <c:pt idx="6">
                  <c:v>228</c:v>
                </c:pt>
                <c:pt idx="7">
                  <c:v>228</c:v>
                </c:pt>
                <c:pt idx="8">
                  <c:v>228</c:v>
                </c:pt>
                <c:pt idx="9">
                  <c:v>228</c:v>
                </c:pt>
                <c:pt idx="10">
                  <c:v>357</c:v>
                </c:pt>
                <c:pt idx="11">
                  <c:v>957</c:v>
                </c:pt>
                <c:pt idx="12">
                  <c:v>957</c:v>
                </c:pt>
                <c:pt idx="13">
                  <c:v>957</c:v>
                </c:pt>
                <c:pt idx="14">
                  <c:v>957</c:v>
                </c:pt>
                <c:pt idx="15">
                  <c:v>2459.5</c:v>
                </c:pt>
                <c:pt idx="16">
                  <c:v>2459.5</c:v>
                </c:pt>
                <c:pt idx="17">
                  <c:v>3199.5</c:v>
                </c:pt>
                <c:pt idx="18">
                  <c:v>4659.5</c:v>
                </c:pt>
                <c:pt idx="19">
                  <c:v>5359.5</c:v>
                </c:pt>
                <c:pt idx="20">
                  <c:v>6059.5</c:v>
                </c:pt>
                <c:pt idx="21">
                  <c:v>6759.5</c:v>
                </c:pt>
                <c:pt idx="22">
                  <c:v>7819.625</c:v>
                </c:pt>
                <c:pt idx="23">
                  <c:v>8879.75</c:v>
                </c:pt>
                <c:pt idx="24">
                  <c:v>9939.875</c:v>
                </c:pt>
                <c:pt idx="25">
                  <c:v>11000</c:v>
                </c:pt>
              </c:numCache>
            </c:numRef>
          </c:val>
          <c:extLst>
            <c:ext xmlns:c16="http://schemas.microsoft.com/office/drawing/2014/chart" uri="{C3380CC4-5D6E-409C-BE32-E72D297353CC}">
              <c16:uniqueId val="{0000002A-0CE7-4B7C-977A-1CA64E96B0D3}"/>
            </c:ext>
          </c:extLst>
        </c:ser>
        <c:ser>
          <c:idx val="0"/>
          <c:order val="1"/>
          <c:tx>
            <c:strRef>
              <c:f>'Cap.Dev.Path'!$C$1624</c:f>
              <c:strCache>
                <c:ptCount val="1"/>
                <c:pt idx="0">
                  <c:v>Wind Onshore</c:v>
                </c:pt>
              </c:strCache>
            </c:strRef>
          </c:tx>
          <c:spPr>
            <a:solidFill>
              <a:schemeClr val="accent2">
                <a:lumMod val="50000"/>
              </a:schemeClr>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2C-0CE7-4B7C-977A-1CA64E96B0D3}"/>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2E-0CE7-4B7C-977A-1CA64E96B0D3}"/>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0-0CE7-4B7C-977A-1CA64E96B0D3}"/>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2-0CE7-4B7C-977A-1CA64E96B0D3}"/>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4-0CE7-4B7C-977A-1CA64E96B0D3}"/>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6-0CE7-4B7C-977A-1CA64E96B0D3}"/>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8-0CE7-4B7C-977A-1CA64E96B0D3}"/>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A-0CE7-4B7C-977A-1CA64E96B0D3}"/>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C-0CE7-4B7C-977A-1CA64E96B0D3}"/>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E-0CE7-4B7C-977A-1CA64E96B0D3}"/>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0-0CE7-4B7C-977A-1CA64E96B0D3}"/>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2-0CE7-4B7C-977A-1CA64E96B0D3}"/>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4-0CE7-4B7C-977A-1CA64E96B0D3}"/>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6-0CE7-4B7C-977A-1CA64E96B0D3}"/>
              </c:ext>
            </c:extLst>
          </c:dPt>
          <c:dPt>
            <c:idx val="1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8-0CE7-4B7C-977A-1CA64E96B0D3}"/>
              </c:ext>
            </c:extLst>
          </c:dPt>
          <c:dPt>
            <c:idx val="15"/>
            <c:invertIfNegative val="0"/>
            <c:bubble3D val="0"/>
            <c:spPr>
              <a:solidFill>
                <a:schemeClr val="accent2"/>
              </a:solidFill>
              <a:ln w="3175">
                <a:solidFill>
                  <a:schemeClr val="bg1"/>
                </a:solidFill>
              </a:ln>
            </c:spPr>
            <c:extLst>
              <c:ext xmlns:c16="http://schemas.microsoft.com/office/drawing/2014/chart" uri="{C3380CC4-5D6E-409C-BE32-E72D297353CC}">
                <c16:uniqueId val="{0000004A-0CE7-4B7C-977A-1CA64E96B0D3}"/>
              </c:ext>
            </c:extLst>
          </c:dPt>
          <c:dPt>
            <c:idx val="16"/>
            <c:invertIfNegative val="0"/>
            <c:bubble3D val="0"/>
            <c:spPr>
              <a:solidFill>
                <a:schemeClr val="accent2"/>
              </a:solidFill>
              <a:ln w="3175">
                <a:solidFill>
                  <a:schemeClr val="bg1"/>
                </a:solidFill>
              </a:ln>
            </c:spPr>
            <c:extLst>
              <c:ext xmlns:c16="http://schemas.microsoft.com/office/drawing/2014/chart" uri="{C3380CC4-5D6E-409C-BE32-E72D297353CC}">
                <c16:uniqueId val="{0000004C-0CE7-4B7C-977A-1CA64E96B0D3}"/>
              </c:ext>
            </c:extLst>
          </c:dPt>
          <c:dPt>
            <c:idx val="17"/>
            <c:invertIfNegative val="0"/>
            <c:bubble3D val="0"/>
            <c:spPr>
              <a:solidFill>
                <a:schemeClr val="accent2"/>
              </a:solidFill>
              <a:ln w="3175">
                <a:solidFill>
                  <a:schemeClr val="bg1"/>
                </a:solidFill>
              </a:ln>
            </c:spPr>
            <c:extLst>
              <c:ext xmlns:c16="http://schemas.microsoft.com/office/drawing/2014/chart" uri="{C3380CC4-5D6E-409C-BE32-E72D297353CC}">
                <c16:uniqueId val="{0000004E-0CE7-4B7C-977A-1CA64E96B0D3}"/>
              </c:ext>
            </c:extLst>
          </c:dPt>
          <c:dPt>
            <c:idx val="18"/>
            <c:invertIfNegative val="0"/>
            <c:bubble3D val="0"/>
            <c:spPr>
              <a:solidFill>
                <a:schemeClr val="accent2"/>
              </a:solidFill>
              <a:ln w="3175">
                <a:solidFill>
                  <a:schemeClr val="bg1"/>
                </a:solidFill>
              </a:ln>
            </c:spPr>
            <c:extLst>
              <c:ext xmlns:c16="http://schemas.microsoft.com/office/drawing/2014/chart" uri="{C3380CC4-5D6E-409C-BE32-E72D297353CC}">
                <c16:uniqueId val="{00000050-0CE7-4B7C-977A-1CA64E96B0D3}"/>
              </c:ext>
            </c:extLst>
          </c:dPt>
          <c:dPt>
            <c:idx val="19"/>
            <c:invertIfNegative val="0"/>
            <c:bubble3D val="0"/>
            <c:extLst>
              <c:ext xmlns:c16="http://schemas.microsoft.com/office/drawing/2014/chart" uri="{C3380CC4-5D6E-409C-BE32-E72D297353CC}">
                <c16:uniqueId val="{00000051-0CE7-4B7C-977A-1CA64E96B0D3}"/>
              </c:ext>
            </c:extLst>
          </c:dPt>
          <c:dPt>
            <c:idx val="20"/>
            <c:invertIfNegative val="0"/>
            <c:bubble3D val="0"/>
            <c:extLst>
              <c:ext xmlns:c16="http://schemas.microsoft.com/office/drawing/2014/chart" uri="{C3380CC4-5D6E-409C-BE32-E72D297353CC}">
                <c16:uniqueId val="{00000052-0CE7-4B7C-977A-1CA64E96B0D3}"/>
              </c:ext>
            </c:extLst>
          </c:dPt>
          <c:dPt>
            <c:idx val="21"/>
            <c:invertIfNegative val="0"/>
            <c:bubble3D val="0"/>
            <c:extLst>
              <c:ext xmlns:c16="http://schemas.microsoft.com/office/drawing/2014/chart" uri="{C3380CC4-5D6E-409C-BE32-E72D297353CC}">
                <c16:uniqueId val="{00000053-0CE7-4B7C-977A-1CA64E96B0D3}"/>
              </c:ext>
            </c:extLst>
          </c:dPt>
          <c:dPt>
            <c:idx val="22"/>
            <c:invertIfNegative val="0"/>
            <c:bubble3D val="0"/>
            <c:extLst>
              <c:ext xmlns:c16="http://schemas.microsoft.com/office/drawing/2014/chart" uri="{C3380CC4-5D6E-409C-BE32-E72D297353CC}">
                <c16:uniqueId val="{00000054-0CE7-4B7C-977A-1CA64E96B0D3}"/>
              </c:ext>
            </c:extLst>
          </c:dPt>
          <c:dPt>
            <c:idx val="23"/>
            <c:invertIfNegative val="0"/>
            <c:bubble3D val="0"/>
            <c:extLst>
              <c:ext xmlns:c16="http://schemas.microsoft.com/office/drawing/2014/chart" uri="{C3380CC4-5D6E-409C-BE32-E72D297353CC}">
                <c16:uniqueId val="{00000055-0CE7-4B7C-977A-1CA64E96B0D3}"/>
              </c:ext>
            </c:extLst>
          </c:dPt>
          <c:dPt>
            <c:idx val="24"/>
            <c:invertIfNegative val="0"/>
            <c:bubble3D val="0"/>
            <c:extLst>
              <c:ext xmlns:c16="http://schemas.microsoft.com/office/drawing/2014/chart" uri="{C3380CC4-5D6E-409C-BE32-E72D297353CC}">
                <c16:uniqueId val="{00000056-0CE7-4B7C-977A-1CA64E96B0D3}"/>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'Cap.Dev.Path'!$I$1624:$AH$1624</c:f>
              <c:numCache>
                <c:formatCode>#,##0</c:formatCode>
                <c:ptCount val="26"/>
                <c:pt idx="0">
                  <c:v>1224</c:v>
                </c:pt>
                <c:pt idx="1">
                  <c:v>1453</c:v>
                </c:pt>
                <c:pt idx="2">
                  <c:v>1641</c:v>
                </c:pt>
                <c:pt idx="3">
                  <c:v>1921</c:v>
                </c:pt>
                <c:pt idx="4">
                  <c:v>1994</c:v>
                </c:pt>
                <c:pt idx="5">
                  <c:v>2009</c:v>
                </c:pt>
                <c:pt idx="6">
                  <c:v>2088</c:v>
                </c:pt>
                <c:pt idx="7">
                  <c:v>2205</c:v>
                </c:pt>
                <c:pt idx="8">
                  <c:v>2485</c:v>
                </c:pt>
                <c:pt idx="9">
                  <c:v>2637</c:v>
                </c:pt>
                <c:pt idx="10">
                  <c:v>3034</c:v>
                </c:pt>
                <c:pt idx="11">
                  <c:v>3300</c:v>
                </c:pt>
                <c:pt idx="12">
                  <c:v>3245</c:v>
                </c:pt>
                <c:pt idx="13">
                  <c:v>3436</c:v>
                </c:pt>
                <c:pt idx="14">
                  <c:v>3505.5</c:v>
                </c:pt>
                <c:pt idx="15">
                  <c:v>4254.125</c:v>
                </c:pt>
                <c:pt idx="16">
                  <c:v>5002.75</c:v>
                </c:pt>
                <c:pt idx="17">
                  <c:v>5751.375</c:v>
                </c:pt>
                <c:pt idx="18">
                  <c:v>6500</c:v>
                </c:pt>
                <c:pt idx="19">
                  <c:v>6500</c:v>
                </c:pt>
                <c:pt idx="20">
                  <c:v>6500</c:v>
                </c:pt>
                <c:pt idx="21">
                  <c:v>6500</c:v>
                </c:pt>
                <c:pt idx="22">
                  <c:v>6500</c:v>
                </c:pt>
                <c:pt idx="23">
                  <c:v>6500</c:v>
                </c:pt>
                <c:pt idx="24">
                  <c:v>6500</c:v>
                </c:pt>
                <c:pt idx="25">
                  <c:v>6500</c:v>
                </c:pt>
              </c:numCache>
            </c:numRef>
          </c:val>
          <c:extLst>
            <c:ext xmlns:c16="http://schemas.microsoft.com/office/drawing/2014/chart" uri="{C3380CC4-5D6E-409C-BE32-E72D297353CC}">
              <c16:uniqueId val="{00000057-0CE7-4B7C-977A-1CA64E96B0D3}"/>
            </c:ext>
          </c:extLst>
        </c:ser>
        <c:dLbls>
          <c:showLegendKey val="0"/>
          <c:showVal val="0"/>
          <c:showCatName val="0"/>
          <c:showSerName val="0"/>
          <c:showPercent val="0"/>
          <c:showBubbleSize val="0"/>
        </c:dLbls>
        <c:gapWidth val="0"/>
        <c:overlap val="100"/>
        <c:axId val="83171584"/>
        <c:axId val="83181568"/>
      </c:barChart>
      <c:catAx>
        <c:axId val="83171584"/>
        <c:scaling>
          <c:orientation val="minMax"/>
        </c:scaling>
        <c:delete val="0"/>
        <c:axPos val="b"/>
        <c:numFmt formatCode="General" sourceLinked="1"/>
        <c:majorTickMark val="out"/>
        <c:minorTickMark val="none"/>
        <c:tickLblPos val="nextTo"/>
        <c:crossAx val="83181568"/>
        <c:crosses val="autoZero"/>
        <c:auto val="1"/>
        <c:lblAlgn val="ctr"/>
        <c:lblOffset val="100"/>
        <c:noMultiLvlLbl val="0"/>
      </c:catAx>
      <c:valAx>
        <c:axId val="83181568"/>
        <c:scaling>
          <c:orientation val="minMax"/>
        </c:scaling>
        <c:delete val="0"/>
        <c:axPos val="l"/>
        <c:title>
          <c:tx>
            <c:rich>
              <a:bodyPr rot="0" vert="horz"/>
              <a:lstStyle/>
              <a:p>
                <a:pPr>
                  <a:defRPr/>
                </a:pPr>
                <a:r>
                  <a:rPr lang="de-DE" b="0"/>
                  <a:t>MW</a:t>
                </a:r>
              </a:p>
            </c:rich>
          </c:tx>
          <c:layout>
            <c:manualLayout>
              <c:xMode val="edge"/>
              <c:yMode val="edge"/>
              <c:x val="0.11944444444444401"/>
              <c:y val="7.4442179182240202E-4"/>
            </c:manualLayout>
          </c:layout>
          <c:overlay val="0"/>
        </c:title>
        <c:numFmt formatCode="#,##0" sourceLinked="0"/>
        <c:majorTickMark val="out"/>
        <c:minorTickMark val="none"/>
        <c:tickLblPos val="nextTo"/>
        <c:crossAx val="83171584"/>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clustered"/>
        <c:varyColors val="0"/>
        <c:ser>
          <c:idx val="0"/>
          <c:order val="0"/>
          <c:tx>
            <c:strRef>
              <c:f>'Cap.Dev.Path'!$C$1817</c:f>
              <c:strCache>
                <c:ptCount val="1"/>
                <c:pt idx="0">
                  <c:v>Solar PV</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8C99-48F6-AAB5-B8879A574027}"/>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8C99-48F6-AAB5-B8879A574027}"/>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8C99-48F6-AAB5-B8879A574027}"/>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8C99-48F6-AAB5-B8879A574027}"/>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8C99-48F6-AAB5-B8879A574027}"/>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8C99-48F6-AAB5-B8879A574027}"/>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8C99-48F6-AAB5-B8879A574027}"/>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8C99-48F6-AAB5-B8879A574027}"/>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8C99-48F6-AAB5-B8879A574027}"/>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8C99-48F6-AAB5-B8879A574027}"/>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8C99-48F6-AAB5-B8879A574027}"/>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8C99-48F6-AAB5-B8879A574027}"/>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8C99-48F6-AAB5-B8879A574027}"/>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8C99-48F6-AAB5-B8879A574027}"/>
              </c:ext>
            </c:extLst>
          </c:dPt>
          <c:dPt>
            <c:idx val="14"/>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1D-8C99-48F6-AAB5-B8879A574027}"/>
              </c:ext>
            </c:extLst>
          </c:dPt>
          <c:dPt>
            <c:idx val="15"/>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1F-8C99-48F6-AAB5-B8879A574027}"/>
              </c:ext>
            </c:extLst>
          </c:dPt>
          <c:dPt>
            <c:idx val="16"/>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1-8C99-48F6-AAB5-B8879A574027}"/>
              </c:ext>
            </c:extLst>
          </c:dPt>
          <c:dPt>
            <c:idx val="17"/>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3-8C99-48F6-AAB5-B8879A574027}"/>
              </c:ext>
            </c:extLst>
          </c:dPt>
          <c:dPt>
            <c:idx val="18"/>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5-8C99-48F6-AAB5-B8879A574027}"/>
              </c:ext>
            </c:extLst>
          </c:dPt>
          <c:dPt>
            <c:idx val="19"/>
            <c:invertIfNegative val="0"/>
            <c:bubble3D val="0"/>
            <c:extLst>
              <c:ext xmlns:c16="http://schemas.microsoft.com/office/drawing/2014/chart" uri="{C3380CC4-5D6E-409C-BE32-E72D297353CC}">
                <c16:uniqueId val="{00000026-8C99-48F6-AAB5-B8879A574027}"/>
              </c:ext>
            </c:extLst>
          </c:dPt>
          <c:dPt>
            <c:idx val="20"/>
            <c:invertIfNegative val="0"/>
            <c:bubble3D val="0"/>
            <c:extLst>
              <c:ext xmlns:c16="http://schemas.microsoft.com/office/drawing/2014/chart" uri="{C3380CC4-5D6E-409C-BE32-E72D297353CC}">
                <c16:uniqueId val="{00000027-8C99-48F6-AAB5-B8879A574027}"/>
              </c:ext>
            </c:extLst>
          </c:dPt>
          <c:dPt>
            <c:idx val="21"/>
            <c:invertIfNegative val="0"/>
            <c:bubble3D val="0"/>
            <c:extLst>
              <c:ext xmlns:c16="http://schemas.microsoft.com/office/drawing/2014/chart" uri="{C3380CC4-5D6E-409C-BE32-E72D297353CC}">
                <c16:uniqueId val="{00000028-8C99-48F6-AAB5-B8879A574027}"/>
              </c:ext>
            </c:extLst>
          </c:dPt>
          <c:dPt>
            <c:idx val="22"/>
            <c:invertIfNegative val="0"/>
            <c:bubble3D val="0"/>
            <c:extLst>
              <c:ext xmlns:c16="http://schemas.microsoft.com/office/drawing/2014/chart" uri="{C3380CC4-5D6E-409C-BE32-E72D297353CC}">
                <c16:uniqueId val="{00000029-8C99-48F6-AAB5-B8879A574027}"/>
              </c:ext>
            </c:extLst>
          </c:dPt>
          <c:dPt>
            <c:idx val="23"/>
            <c:invertIfNegative val="0"/>
            <c:bubble3D val="0"/>
            <c:extLst>
              <c:ext xmlns:c16="http://schemas.microsoft.com/office/drawing/2014/chart" uri="{C3380CC4-5D6E-409C-BE32-E72D297353CC}">
                <c16:uniqueId val="{0000002A-8C99-48F6-AAB5-B8879A574027}"/>
              </c:ext>
            </c:extLst>
          </c:dPt>
          <c:dPt>
            <c:idx val="24"/>
            <c:invertIfNegative val="0"/>
            <c:bubble3D val="0"/>
            <c:extLst>
              <c:ext xmlns:c16="http://schemas.microsoft.com/office/drawing/2014/chart" uri="{C3380CC4-5D6E-409C-BE32-E72D297353CC}">
                <c16:uniqueId val="{0000002B-8C99-48F6-AAB5-B8879A574027}"/>
              </c:ext>
            </c:extLst>
          </c:dPt>
          <c:cat>
            <c:strRef>
              <c:f>'Cap.Dev.Path'!$I$9:$AR$9</c:f>
              <c:strCache>
                <c:ptCount val="3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strCache>
            </c:strRef>
          </c:cat>
          <c:val>
            <c:numRef>
              <c:f>'Cap.Dev.Path'!$I$1817:$AR$1817</c:f>
              <c:numCache>
                <c:formatCode>#,##0</c:formatCode>
                <c:ptCount val="36"/>
                <c:pt idx="0">
                  <c:v>0</c:v>
                </c:pt>
                <c:pt idx="1">
                  <c:v>0</c:v>
                </c:pt>
                <c:pt idx="2">
                  <c:v>0</c:v>
                </c:pt>
                <c:pt idx="3">
                  <c:v>0</c:v>
                </c:pt>
                <c:pt idx="4">
                  <c:v>0</c:v>
                </c:pt>
                <c:pt idx="5">
                  <c:v>0</c:v>
                </c:pt>
                <c:pt idx="6">
                  <c:v>1.1000000000000001</c:v>
                </c:pt>
                <c:pt idx="7">
                  <c:v>1.3</c:v>
                </c:pt>
                <c:pt idx="8">
                  <c:v>2.4</c:v>
                </c:pt>
                <c:pt idx="9">
                  <c:v>27.2</c:v>
                </c:pt>
                <c:pt idx="10">
                  <c:v>107.8</c:v>
                </c:pt>
                <c:pt idx="11">
                  <c:v>187.2</c:v>
                </c:pt>
                <c:pt idx="12">
                  <c:v>287.10000000000002</c:v>
                </c:pt>
                <c:pt idx="13">
                  <c:v>562</c:v>
                </c:pt>
                <c:pt idx="14">
                  <c:v>1299.5999999999999</c:v>
                </c:pt>
                <c:pt idx="15">
                  <c:v>2370</c:v>
                </c:pt>
                <c:pt idx="16">
                  <c:v>2963</c:v>
                </c:pt>
                <c:pt idx="17">
                  <c:v>3531</c:v>
                </c:pt>
                <c:pt idx="18">
                  <c:v>4094</c:v>
                </c:pt>
                <c:pt idx="19">
                  <c:v>4657</c:v>
                </c:pt>
                <c:pt idx="20">
                  <c:v>5220</c:v>
                </c:pt>
                <c:pt idx="21">
                  <c:v>5627.8</c:v>
                </c:pt>
                <c:pt idx="22">
                  <c:v>6035.6</c:v>
                </c:pt>
                <c:pt idx="23">
                  <c:v>6443.4000000000005</c:v>
                </c:pt>
                <c:pt idx="24">
                  <c:v>6851.2000000000007</c:v>
                </c:pt>
                <c:pt idx="25">
                  <c:v>7259.0000000000009</c:v>
                </c:pt>
                <c:pt idx="26">
                  <c:v>6304.8000000000011</c:v>
                </c:pt>
                <c:pt idx="27">
                  <c:v>5350.6000000000013</c:v>
                </c:pt>
                <c:pt idx="28">
                  <c:v>4396.4000000000015</c:v>
                </c:pt>
                <c:pt idx="29">
                  <c:v>3442.2000000000012</c:v>
                </c:pt>
                <c:pt idx="30">
                  <c:v>2488.0000000000009</c:v>
                </c:pt>
                <c:pt idx="31">
                  <c:v>2597.8000000000006</c:v>
                </c:pt>
                <c:pt idx="32">
                  <c:v>2707.6000000000004</c:v>
                </c:pt>
                <c:pt idx="33">
                  <c:v>2817.4</c:v>
                </c:pt>
                <c:pt idx="34">
                  <c:v>2927.2</c:v>
                </c:pt>
                <c:pt idx="35">
                  <c:v>3036.9999999999995</c:v>
                </c:pt>
              </c:numCache>
            </c:numRef>
          </c:val>
          <c:extLst>
            <c:ext xmlns:c16="http://schemas.microsoft.com/office/drawing/2014/chart" uri="{C3380CC4-5D6E-409C-BE32-E72D297353CC}">
              <c16:uniqueId val="{0000002C-8C99-48F6-AAB5-B8879A574027}"/>
            </c:ext>
          </c:extLst>
        </c:ser>
        <c:dLbls>
          <c:showLegendKey val="0"/>
          <c:showVal val="0"/>
          <c:showCatName val="0"/>
          <c:showSerName val="0"/>
          <c:showPercent val="0"/>
          <c:showBubbleSize val="0"/>
        </c:dLbls>
        <c:gapWidth val="0"/>
        <c:axId val="83236352"/>
        <c:axId val="83237888"/>
      </c:barChart>
      <c:catAx>
        <c:axId val="83236352"/>
        <c:scaling>
          <c:orientation val="minMax"/>
        </c:scaling>
        <c:delete val="0"/>
        <c:axPos val="b"/>
        <c:numFmt formatCode="General" sourceLinked="1"/>
        <c:majorTickMark val="out"/>
        <c:minorTickMark val="none"/>
        <c:tickLblPos val="nextTo"/>
        <c:crossAx val="83237888"/>
        <c:crosses val="autoZero"/>
        <c:auto val="1"/>
        <c:lblAlgn val="ctr"/>
        <c:lblOffset val="100"/>
        <c:noMultiLvlLbl val="0"/>
      </c:catAx>
      <c:valAx>
        <c:axId val="83237888"/>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83236352"/>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3016185476815"/>
          <c:y val="5.0345452486125299E-2"/>
          <c:w val="0.863514216972878"/>
          <c:h val="0.81960272964095604"/>
        </c:manualLayout>
      </c:layout>
      <c:barChart>
        <c:barDir val="col"/>
        <c:grouping val="stacked"/>
        <c:varyColors val="0"/>
        <c:ser>
          <c:idx val="1"/>
          <c:order val="0"/>
          <c:tx>
            <c:strRef>
              <c:f>'Cap.Dev.Path'!$C$1809</c:f>
              <c:strCache>
                <c:ptCount val="1"/>
                <c:pt idx="0">
                  <c:v>Wind Offshore</c:v>
                </c:pt>
              </c:strCache>
            </c:strRef>
          </c:tx>
          <c:spPr>
            <a:ln w="3175">
              <a:solidFill>
                <a:schemeClr val="bg1"/>
              </a:solidFill>
            </a:ln>
          </c:spPr>
          <c:invertIfNegative val="0"/>
          <c:dPt>
            <c:idx val="5"/>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1-C2CC-4763-90AE-3C9D31CD831F}"/>
              </c:ext>
            </c:extLst>
          </c:dPt>
          <c:dPt>
            <c:idx val="6"/>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3-C2CC-4763-90AE-3C9D31CD831F}"/>
              </c:ext>
            </c:extLst>
          </c:dPt>
          <c:dPt>
            <c:idx val="7"/>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5-C2CC-4763-90AE-3C9D31CD831F}"/>
              </c:ext>
            </c:extLst>
          </c:dPt>
          <c:dPt>
            <c:idx val="8"/>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7-C2CC-4763-90AE-3C9D31CD831F}"/>
              </c:ext>
            </c:extLst>
          </c:dPt>
          <c:dPt>
            <c:idx val="9"/>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9-C2CC-4763-90AE-3C9D31CD831F}"/>
              </c:ext>
            </c:extLst>
          </c:dPt>
          <c:dPt>
            <c:idx val="10"/>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B-C2CC-4763-90AE-3C9D31CD831F}"/>
              </c:ext>
            </c:extLst>
          </c:dPt>
          <c:dPt>
            <c:idx val="11"/>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D-C2CC-4763-90AE-3C9D31CD831F}"/>
              </c:ext>
            </c:extLst>
          </c:dPt>
          <c:dPt>
            <c:idx val="12"/>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F-C2CC-4763-90AE-3C9D31CD831F}"/>
              </c:ext>
            </c:extLst>
          </c:dPt>
          <c:dPt>
            <c:idx val="13"/>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11-C2CC-4763-90AE-3C9D31CD831F}"/>
              </c:ext>
            </c:extLst>
          </c:dPt>
          <c:dPt>
            <c:idx val="14"/>
            <c:invertIfNegative val="0"/>
            <c:bubble3D val="0"/>
            <c:spPr>
              <a:solidFill>
                <a:schemeClr val="accent6"/>
              </a:solidFill>
              <a:ln w="3175">
                <a:solidFill>
                  <a:schemeClr val="bg1"/>
                </a:solidFill>
              </a:ln>
            </c:spPr>
            <c:extLst>
              <c:ext xmlns:c16="http://schemas.microsoft.com/office/drawing/2014/chart" uri="{C3380CC4-5D6E-409C-BE32-E72D297353CC}">
                <c16:uniqueId val="{00000013-C2CC-4763-90AE-3C9D31CD831F}"/>
              </c:ext>
            </c:extLst>
          </c:dPt>
          <c:dPt>
            <c:idx val="15"/>
            <c:invertIfNegative val="0"/>
            <c:bubble3D val="0"/>
            <c:spPr>
              <a:solidFill>
                <a:schemeClr val="accent6"/>
              </a:solidFill>
              <a:ln w="3175">
                <a:solidFill>
                  <a:schemeClr val="bg1"/>
                </a:solidFill>
              </a:ln>
            </c:spPr>
            <c:extLst>
              <c:ext xmlns:c16="http://schemas.microsoft.com/office/drawing/2014/chart" uri="{C3380CC4-5D6E-409C-BE32-E72D297353CC}">
                <c16:uniqueId val="{00000015-C2CC-4763-90AE-3C9D31CD831F}"/>
              </c:ext>
            </c:extLst>
          </c:dPt>
          <c:dPt>
            <c:idx val="16"/>
            <c:invertIfNegative val="0"/>
            <c:bubble3D val="0"/>
            <c:spPr>
              <a:solidFill>
                <a:schemeClr val="accent6"/>
              </a:solidFill>
              <a:ln w="3175">
                <a:solidFill>
                  <a:schemeClr val="bg1"/>
                </a:solidFill>
              </a:ln>
            </c:spPr>
            <c:extLst>
              <c:ext xmlns:c16="http://schemas.microsoft.com/office/drawing/2014/chart" uri="{C3380CC4-5D6E-409C-BE32-E72D297353CC}">
                <c16:uniqueId val="{00000017-C2CC-4763-90AE-3C9D31CD831F}"/>
              </c:ext>
            </c:extLst>
          </c:dPt>
          <c:dPt>
            <c:idx val="17"/>
            <c:invertIfNegative val="0"/>
            <c:bubble3D val="0"/>
            <c:spPr>
              <a:solidFill>
                <a:schemeClr val="accent6"/>
              </a:solidFill>
              <a:ln w="3175">
                <a:solidFill>
                  <a:schemeClr val="bg1"/>
                </a:solidFill>
              </a:ln>
            </c:spPr>
            <c:extLst>
              <c:ext xmlns:c16="http://schemas.microsoft.com/office/drawing/2014/chart" uri="{C3380CC4-5D6E-409C-BE32-E72D297353CC}">
                <c16:uniqueId val="{00000019-C2CC-4763-90AE-3C9D31CD831F}"/>
              </c:ext>
            </c:extLst>
          </c:dPt>
          <c:dPt>
            <c:idx val="18"/>
            <c:invertIfNegative val="0"/>
            <c:bubble3D val="0"/>
            <c:spPr>
              <a:solidFill>
                <a:schemeClr val="accent6"/>
              </a:solidFill>
              <a:ln w="3175">
                <a:solidFill>
                  <a:schemeClr val="bg1"/>
                </a:solidFill>
              </a:ln>
            </c:spPr>
            <c:extLst>
              <c:ext xmlns:c16="http://schemas.microsoft.com/office/drawing/2014/chart" uri="{C3380CC4-5D6E-409C-BE32-E72D297353CC}">
                <c16:uniqueId val="{0000001B-C2CC-4763-90AE-3C9D31CD831F}"/>
              </c:ext>
            </c:extLst>
          </c:dPt>
          <c:dPt>
            <c:idx val="19"/>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1D-C2CC-4763-90AE-3C9D31CD831F}"/>
              </c:ext>
            </c:extLst>
          </c:dPt>
          <c:dPt>
            <c:idx val="20"/>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1F-C2CC-4763-90AE-3C9D31CD831F}"/>
              </c:ext>
            </c:extLst>
          </c:dPt>
          <c:dPt>
            <c:idx val="21"/>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1-C2CC-4763-90AE-3C9D31CD831F}"/>
              </c:ext>
            </c:extLst>
          </c:dPt>
          <c:dPt>
            <c:idx val="22"/>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3-C2CC-4763-90AE-3C9D31CD831F}"/>
              </c:ext>
            </c:extLst>
          </c:dPt>
          <c:dPt>
            <c:idx val="23"/>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5-C2CC-4763-90AE-3C9D31CD831F}"/>
              </c:ext>
            </c:extLst>
          </c:dPt>
          <c:dPt>
            <c:idx val="24"/>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7-C2CC-4763-90AE-3C9D31CD831F}"/>
              </c:ext>
            </c:extLst>
          </c:dPt>
          <c:dPt>
            <c:idx val="25"/>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9-C2CC-4763-90AE-3C9D31CD831F}"/>
              </c:ext>
            </c:extLst>
          </c:dPt>
          <c:dPt>
            <c:idx val="26"/>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58-C2CC-4763-90AE-3C9D31CD831F}"/>
              </c:ext>
            </c:extLst>
          </c:dPt>
          <c:dPt>
            <c:idx val="27"/>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59-C2CC-4763-90AE-3C9D31CD831F}"/>
              </c:ext>
            </c:extLst>
          </c:dPt>
          <c:dPt>
            <c:idx val="28"/>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5A-C2CC-4763-90AE-3C9D31CD831F}"/>
              </c:ext>
            </c:extLst>
          </c:dPt>
          <c:dPt>
            <c:idx val="29"/>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5B-C2CC-4763-90AE-3C9D31CD831F}"/>
              </c:ext>
            </c:extLst>
          </c:dPt>
          <c:dPt>
            <c:idx val="30"/>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5C-C2CC-4763-90AE-3C9D31CD831F}"/>
              </c:ext>
            </c:extLst>
          </c:dPt>
          <c:dPt>
            <c:idx val="31"/>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5D-C2CC-4763-90AE-3C9D31CD831F}"/>
              </c:ext>
            </c:extLst>
          </c:dPt>
          <c:dPt>
            <c:idx val="32"/>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5E-C2CC-4763-90AE-3C9D31CD831F}"/>
              </c:ext>
            </c:extLst>
          </c:dPt>
          <c:dPt>
            <c:idx val="33"/>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5F-C2CC-4763-90AE-3C9D31CD831F}"/>
              </c:ext>
            </c:extLst>
          </c:dPt>
          <c:dPt>
            <c:idx val="34"/>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60-C2CC-4763-90AE-3C9D31CD831F}"/>
              </c:ext>
            </c:extLst>
          </c:dPt>
          <c:dPt>
            <c:idx val="35"/>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61-C2CC-4763-90AE-3C9D31CD831F}"/>
              </c:ext>
            </c:extLst>
          </c:dPt>
          <c:cat>
            <c:strRef>
              <c:f>'Cap.Dev.Path'!$I$9:$AR$9</c:f>
              <c:strCache>
                <c:ptCount val="3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strCache>
            </c:strRef>
          </c:cat>
          <c:val>
            <c:numRef>
              <c:f>'Cap.Dev.Path'!$I$1809:$AR$1809</c:f>
              <c:numCache>
                <c:formatCode>#,##0</c:formatCode>
                <c:ptCount val="3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720</c:v>
                </c:pt>
                <c:pt idx="21">
                  <c:v>720</c:v>
                </c:pt>
                <c:pt idx="22">
                  <c:v>1440</c:v>
                </c:pt>
                <c:pt idx="23">
                  <c:v>2194.6666666666665</c:v>
                </c:pt>
                <c:pt idx="24">
                  <c:v>2949.333333333333</c:v>
                </c:pt>
                <c:pt idx="25">
                  <c:v>3703.9999999999995</c:v>
                </c:pt>
                <c:pt idx="26">
                  <c:v>4333.5999999999995</c:v>
                </c:pt>
                <c:pt idx="27">
                  <c:v>4963.2</c:v>
                </c:pt>
                <c:pt idx="28">
                  <c:v>5592.8</c:v>
                </c:pt>
                <c:pt idx="29">
                  <c:v>6222.4000000000005</c:v>
                </c:pt>
                <c:pt idx="30">
                  <c:v>6852.0000000000009</c:v>
                </c:pt>
                <c:pt idx="31">
                  <c:v>7481.6000000000013</c:v>
                </c:pt>
                <c:pt idx="32">
                  <c:v>8111.2000000000016</c:v>
                </c:pt>
                <c:pt idx="33">
                  <c:v>8740.8000000000011</c:v>
                </c:pt>
                <c:pt idx="34">
                  <c:v>9370.4000000000015</c:v>
                </c:pt>
                <c:pt idx="35">
                  <c:v>10000.000000000002</c:v>
                </c:pt>
              </c:numCache>
            </c:numRef>
          </c:val>
          <c:extLst>
            <c:ext xmlns:c16="http://schemas.microsoft.com/office/drawing/2014/chart" uri="{C3380CC4-5D6E-409C-BE32-E72D297353CC}">
              <c16:uniqueId val="{0000002A-C2CC-4763-90AE-3C9D31CD831F}"/>
            </c:ext>
          </c:extLst>
        </c:ser>
        <c:ser>
          <c:idx val="0"/>
          <c:order val="1"/>
          <c:tx>
            <c:strRef>
              <c:f>'Cap.Dev.Path'!$C$1801</c:f>
              <c:strCache>
                <c:ptCount val="1"/>
                <c:pt idx="0">
                  <c:v>Wind Onshore</c:v>
                </c:pt>
              </c:strCache>
            </c:strRef>
          </c:tx>
          <c:spPr>
            <a:solidFill>
              <a:schemeClr val="accent2">
                <a:lumMod val="50000"/>
              </a:schemeClr>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2C-C2CC-4763-90AE-3C9D31CD831F}"/>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2E-C2CC-4763-90AE-3C9D31CD831F}"/>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0-C2CC-4763-90AE-3C9D31CD831F}"/>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2-C2CC-4763-90AE-3C9D31CD831F}"/>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4-C2CC-4763-90AE-3C9D31CD831F}"/>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6-C2CC-4763-90AE-3C9D31CD831F}"/>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8-C2CC-4763-90AE-3C9D31CD831F}"/>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A-C2CC-4763-90AE-3C9D31CD831F}"/>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C-C2CC-4763-90AE-3C9D31CD831F}"/>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E-C2CC-4763-90AE-3C9D31CD831F}"/>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0-C2CC-4763-90AE-3C9D31CD831F}"/>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2-C2CC-4763-90AE-3C9D31CD831F}"/>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4-C2CC-4763-90AE-3C9D31CD831F}"/>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6-C2CC-4763-90AE-3C9D31CD831F}"/>
              </c:ext>
            </c:extLst>
          </c:dPt>
          <c:dPt>
            <c:idx val="14"/>
            <c:invertIfNegative val="0"/>
            <c:bubble3D val="0"/>
            <c:spPr>
              <a:solidFill>
                <a:schemeClr val="accent2"/>
              </a:solidFill>
              <a:ln w="3175">
                <a:solidFill>
                  <a:schemeClr val="bg1"/>
                </a:solidFill>
              </a:ln>
            </c:spPr>
            <c:extLst>
              <c:ext xmlns:c16="http://schemas.microsoft.com/office/drawing/2014/chart" uri="{C3380CC4-5D6E-409C-BE32-E72D297353CC}">
                <c16:uniqueId val="{00000048-C2CC-4763-90AE-3C9D31CD831F}"/>
              </c:ext>
            </c:extLst>
          </c:dPt>
          <c:dPt>
            <c:idx val="15"/>
            <c:invertIfNegative val="0"/>
            <c:bubble3D val="0"/>
            <c:spPr>
              <a:solidFill>
                <a:schemeClr val="accent2"/>
              </a:solidFill>
              <a:ln w="3175">
                <a:solidFill>
                  <a:schemeClr val="bg1"/>
                </a:solidFill>
              </a:ln>
            </c:spPr>
            <c:extLst>
              <c:ext xmlns:c16="http://schemas.microsoft.com/office/drawing/2014/chart" uri="{C3380CC4-5D6E-409C-BE32-E72D297353CC}">
                <c16:uniqueId val="{0000004A-C2CC-4763-90AE-3C9D31CD831F}"/>
              </c:ext>
            </c:extLst>
          </c:dPt>
          <c:dPt>
            <c:idx val="16"/>
            <c:invertIfNegative val="0"/>
            <c:bubble3D val="0"/>
            <c:spPr>
              <a:solidFill>
                <a:schemeClr val="accent2"/>
              </a:solidFill>
              <a:ln w="3175">
                <a:solidFill>
                  <a:schemeClr val="bg1"/>
                </a:solidFill>
              </a:ln>
            </c:spPr>
            <c:extLst>
              <c:ext xmlns:c16="http://schemas.microsoft.com/office/drawing/2014/chart" uri="{C3380CC4-5D6E-409C-BE32-E72D297353CC}">
                <c16:uniqueId val="{0000004C-C2CC-4763-90AE-3C9D31CD831F}"/>
              </c:ext>
            </c:extLst>
          </c:dPt>
          <c:dPt>
            <c:idx val="17"/>
            <c:invertIfNegative val="0"/>
            <c:bubble3D val="0"/>
            <c:spPr>
              <a:solidFill>
                <a:schemeClr val="accent2"/>
              </a:solidFill>
              <a:ln w="3175">
                <a:solidFill>
                  <a:schemeClr val="bg1"/>
                </a:solidFill>
              </a:ln>
            </c:spPr>
            <c:extLst>
              <c:ext xmlns:c16="http://schemas.microsoft.com/office/drawing/2014/chart" uri="{C3380CC4-5D6E-409C-BE32-E72D297353CC}">
                <c16:uniqueId val="{0000004E-C2CC-4763-90AE-3C9D31CD831F}"/>
              </c:ext>
            </c:extLst>
          </c:dPt>
          <c:dPt>
            <c:idx val="18"/>
            <c:invertIfNegative val="0"/>
            <c:bubble3D val="0"/>
            <c:spPr>
              <a:solidFill>
                <a:schemeClr val="accent2"/>
              </a:solidFill>
              <a:ln w="3175">
                <a:solidFill>
                  <a:schemeClr val="bg1"/>
                </a:solidFill>
              </a:ln>
            </c:spPr>
            <c:extLst>
              <c:ext xmlns:c16="http://schemas.microsoft.com/office/drawing/2014/chart" uri="{C3380CC4-5D6E-409C-BE32-E72D297353CC}">
                <c16:uniqueId val="{00000050-C2CC-4763-90AE-3C9D31CD831F}"/>
              </c:ext>
            </c:extLst>
          </c:dPt>
          <c:dPt>
            <c:idx val="19"/>
            <c:invertIfNegative val="0"/>
            <c:bubble3D val="0"/>
            <c:extLst>
              <c:ext xmlns:c16="http://schemas.microsoft.com/office/drawing/2014/chart" uri="{C3380CC4-5D6E-409C-BE32-E72D297353CC}">
                <c16:uniqueId val="{00000051-C2CC-4763-90AE-3C9D31CD831F}"/>
              </c:ext>
            </c:extLst>
          </c:dPt>
          <c:dPt>
            <c:idx val="20"/>
            <c:invertIfNegative val="0"/>
            <c:bubble3D val="0"/>
            <c:extLst>
              <c:ext xmlns:c16="http://schemas.microsoft.com/office/drawing/2014/chart" uri="{C3380CC4-5D6E-409C-BE32-E72D297353CC}">
                <c16:uniqueId val="{00000052-C2CC-4763-90AE-3C9D31CD831F}"/>
              </c:ext>
            </c:extLst>
          </c:dPt>
          <c:dPt>
            <c:idx val="21"/>
            <c:invertIfNegative val="0"/>
            <c:bubble3D val="0"/>
            <c:extLst>
              <c:ext xmlns:c16="http://schemas.microsoft.com/office/drawing/2014/chart" uri="{C3380CC4-5D6E-409C-BE32-E72D297353CC}">
                <c16:uniqueId val="{00000053-C2CC-4763-90AE-3C9D31CD831F}"/>
              </c:ext>
            </c:extLst>
          </c:dPt>
          <c:dPt>
            <c:idx val="22"/>
            <c:invertIfNegative val="0"/>
            <c:bubble3D val="0"/>
            <c:extLst>
              <c:ext xmlns:c16="http://schemas.microsoft.com/office/drawing/2014/chart" uri="{C3380CC4-5D6E-409C-BE32-E72D297353CC}">
                <c16:uniqueId val="{00000054-C2CC-4763-90AE-3C9D31CD831F}"/>
              </c:ext>
            </c:extLst>
          </c:dPt>
          <c:dPt>
            <c:idx val="23"/>
            <c:invertIfNegative val="0"/>
            <c:bubble3D val="0"/>
            <c:extLst>
              <c:ext xmlns:c16="http://schemas.microsoft.com/office/drawing/2014/chart" uri="{C3380CC4-5D6E-409C-BE32-E72D297353CC}">
                <c16:uniqueId val="{00000055-C2CC-4763-90AE-3C9D31CD831F}"/>
              </c:ext>
            </c:extLst>
          </c:dPt>
          <c:dPt>
            <c:idx val="24"/>
            <c:invertIfNegative val="0"/>
            <c:bubble3D val="0"/>
            <c:extLst>
              <c:ext xmlns:c16="http://schemas.microsoft.com/office/drawing/2014/chart" uri="{C3380CC4-5D6E-409C-BE32-E72D297353CC}">
                <c16:uniqueId val="{00000056-C2CC-4763-90AE-3C9D31CD831F}"/>
              </c:ext>
            </c:extLst>
          </c:dPt>
          <c:cat>
            <c:strRef>
              <c:f>'Cap.Dev.Path'!$I$9:$AR$9</c:f>
              <c:strCache>
                <c:ptCount val="3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strCache>
            </c:strRef>
          </c:cat>
          <c:val>
            <c:numRef>
              <c:f>'Cap.Dev.Path'!$I$1801:$AR$1801</c:f>
              <c:numCache>
                <c:formatCode>#,##0</c:formatCode>
                <c:ptCount val="36"/>
                <c:pt idx="0">
                  <c:v>121</c:v>
                </c:pt>
                <c:pt idx="1">
                  <c:v>172</c:v>
                </c:pt>
                <c:pt idx="2">
                  <c:v>306</c:v>
                </c:pt>
                <c:pt idx="3">
                  <c:v>526</c:v>
                </c:pt>
                <c:pt idx="4">
                  <c:v>709</c:v>
                </c:pt>
                <c:pt idx="5">
                  <c:v>1108</c:v>
                </c:pt>
                <c:pt idx="6">
                  <c:v>1800</c:v>
                </c:pt>
                <c:pt idx="7">
                  <c:v>2564</c:v>
                </c:pt>
                <c:pt idx="8">
                  <c:v>3429</c:v>
                </c:pt>
                <c:pt idx="9">
                  <c:v>3836</c:v>
                </c:pt>
                <c:pt idx="10">
                  <c:v>4886</c:v>
                </c:pt>
                <c:pt idx="11">
                  <c:v>5747</c:v>
                </c:pt>
                <c:pt idx="12">
                  <c:v>5759.4</c:v>
                </c:pt>
                <c:pt idx="13">
                  <c:v>5766.1</c:v>
                </c:pt>
                <c:pt idx="14">
                  <c:v>5917</c:v>
                </c:pt>
                <c:pt idx="15">
                  <c:v>6417</c:v>
                </c:pt>
                <c:pt idx="16">
                  <c:v>7047</c:v>
                </c:pt>
                <c:pt idx="17">
                  <c:v>7692.75</c:v>
                </c:pt>
                <c:pt idx="18">
                  <c:v>8338.5</c:v>
                </c:pt>
                <c:pt idx="19">
                  <c:v>8984.25</c:v>
                </c:pt>
                <c:pt idx="20">
                  <c:v>9630</c:v>
                </c:pt>
                <c:pt idx="21">
                  <c:v>9626</c:v>
                </c:pt>
                <c:pt idx="22">
                  <c:v>9611</c:v>
                </c:pt>
                <c:pt idx="23">
                  <c:v>9598</c:v>
                </c:pt>
                <c:pt idx="24">
                  <c:v>9595</c:v>
                </c:pt>
                <c:pt idx="25">
                  <c:v>9590</c:v>
                </c:pt>
                <c:pt idx="26">
                  <c:v>9509</c:v>
                </c:pt>
                <c:pt idx="27">
                  <c:v>9458</c:v>
                </c:pt>
                <c:pt idx="28">
                  <c:v>9324</c:v>
                </c:pt>
                <c:pt idx="29">
                  <c:v>9104</c:v>
                </c:pt>
                <c:pt idx="30">
                  <c:v>8921</c:v>
                </c:pt>
                <c:pt idx="31">
                  <c:v>8522</c:v>
                </c:pt>
                <c:pt idx="32">
                  <c:v>7830</c:v>
                </c:pt>
                <c:pt idx="33">
                  <c:v>7066</c:v>
                </c:pt>
                <c:pt idx="34">
                  <c:v>6201</c:v>
                </c:pt>
                <c:pt idx="35">
                  <c:v>5794</c:v>
                </c:pt>
              </c:numCache>
            </c:numRef>
          </c:val>
          <c:extLst>
            <c:ext xmlns:c16="http://schemas.microsoft.com/office/drawing/2014/chart" uri="{C3380CC4-5D6E-409C-BE32-E72D297353CC}">
              <c16:uniqueId val="{00000057-C2CC-4763-90AE-3C9D31CD831F}"/>
            </c:ext>
          </c:extLst>
        </c:ser>
        <c:dLbls>
          <c:showLegendKey val="0"/>
          <c:showVal val="0"/>
          <c:showCatName val="0"/>
          <c:showSerName val="0"/>
          <c:showPercent val="0"/>
          <c:showBubbleSize val="0"/>
        </c:dLbls>
        <c:gapWidth val="0"/>
        <c:overlap val="100"/>
        <c:axId val="83368576"/>
        <c:axId val="83370368"/>
      </c:barChart>
      <c:catAx>
        <c:axId val="83368576"/>
        <c:scaling>
          <c:orientation val="minMax"/>
        </c:scaling>
        <c:delete val="0"/>
        <c:axPos val="b"/>
        <c:numFmt formatCode="General" sourceLinked="1"/>
        <c:majorTickMark val="out"/>
        <c:minorTickMark val="none"/>
        <c:tickLblPos val="nextTo"/>
        <c:crossAx val="83370368"/>
        <c:crosses val="autoZero"/>
        <c:auto val="1"/>
        <c:lblAlgn val="ctr"/>
        <c:lblOffset val="100"/>
        <c:noMultiLvlLbl val="0"/>
      </c:catAx>
      <c:valAx>
        <c:axId val="83370368"/>
        <c:scaling>
          <c:orientation val="minMax"/>
        </c:scaling>
        <c:delete val="0"/>
        <c:axPos val="l"/>
        <c:title>
          <c:tx>
            <c:rich>
              <a:bodyPr rot="0" vert="horz"/>
              <a:lstStyle/>
              <a:p>
                <a:pPr>
                  <a:defRPr/>
                </a:pPr>
                <a:r>
                  <a:rPr lang="de-DE" b="0"/>
                  <a:t>MW</a:t>
                </a:r>
              </a:p>
            </c:rich>
          </c:tx>
          <c:layout>
            <c:manualLayout>
              <c:xMode val="edge"/>
              <c:yMode val="edge"/>
              <c:x val="0.11944444444444401"/>
              <c:y val="7.4442179182240202E-4"/>
            </c:manualLayout>
          </c:layout>
          <c:overlay val="0"/>
        </c:title>
        <c:numFmt formatCode="#,##0" sourceLinked="0"/>
        <c:majorTickMark val="out"/>
        <c:minorTickMark val="none"/>
        <c:tickLblPos val="nextTo"/>
        <c:crossAx val="83368576"/>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clustered"/>
        <c:varyColors val="0"/>
        <c:ser>
          <c:idx val="0"/>
          <c:order val="0"/>
          <c:tx>
            <c:strRef>
              <c:f>'Cap.Dev.Path'!$C$194</c:f>
              <c:strCache>
                <c:ptCount val="1"/>
                <c:pt idx="0">
                  <c:v>Solar PV</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2373-4C45-9170-7D24128C8466}"/>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2373-4C45-9170-7D24128C8466}"/>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2373-4C45-9170-7D24128C8466}"/>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2373-4C45-9170-7D24128C8466}"/>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2373-4C45-9170-7D24128C8466}"/>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2373-4C45-9170-7D24128C8466}"/>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2373-4C45-9170-7D24128C8466}"/>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2373-4C45-9170-7D24128C8466}"/>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2373-4C45-9170-7D24128C8466}"/>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2373-4C45-9170-7D24128C8466}"/>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2373-4C45-9170-7D24128C8466}"/>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2373-4C45-9170-7D24128C8466}"/>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2373-4C45-9170-7D24128C8466}"/>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2373-4C45-9170-7D24128C8466}"/>
              </c:ext>
            </c:extLst>
          </c:dPt>
          <c:dPt>
            <c:idx val="14"/>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1D-2373-4C45-9170-7D24128C8466}"/>
              </c:ext>
            </c:extLst>
          </c:dPt>
          <c:dPt>
            <c:idx val="15"/>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1F-2373-4C45-9170-7D24128C8466}"/>
              </c:ext>
            </c:extLst>
          </c:dPt>
          <c:dPt>
            <c:idx val="16"/>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1-2373-4C45-9170-7D24128C8466}"/>
              </c:ext>
            </c:extLst>
          </c:dPt>
          <c:dPt>
            <c:idx val="17"/>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3-2373-4C45-9170-7D24128C8466}"/>
              </c:ext>
            </c:extLst>
          </c:dPt>
          <c:dPt>
            <c:idx val="18"/>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5-2373-4C45-9170-7D24128C8466}"/>
              </c:ext>
            </c:extLst>
          </c:dPt>
          <c:dPt>
            <c:idx val="19"/>
            <c:invertIfNegative val="0"/>
            <c:bubble3D val="0"/>
            <c:extLst>
              <c:ext xmlns:c16="http://schemas.microsoft.com/office/drawing/2014/chart" uri="{C3380CC4-5D6E-409C-BE32-E72D297353CC}">
                <c16:uniqueId val="{00000026-2373-4C45-9170-7D24128C8466}"/>
              </c:ext>
            </c:extLst>
          </c:dPt>
          <c:dPt>
            <c:idx val="20"/>
            <c:invertIfNegative val="0"/>
            <c:bubble3D val="0"/>
            <c:extLst>
              <c:ext xmlns:c16="http://schemas.microsoft.com/office/drawing/2014/chart" uri="{C3380CC4-5D6E-409C-BE32-E72D297353CC}">
                <c16:uniqueId val="{00000027-2373-4C45-9170-7D24128C8466}"/>
              </c:ext>
            </c:extLst>
          </c:dPt>
          <c:dPt>
            <c:idx val="21"/>
            <c:invertIfNegative val="0"/>
            <c:bubble3D val="0"/>
            <c:extLst>
              <c:ext xmlns:c16="http://schemas.microsoft.com/office/drawing/2014/chart" uri="{C3380CC4-5D6E-409C-BE32-E72D297353CC}">
                <c16:uniqueId val="{00000028-2373-4C45-9170-7D24128C8466}"/>
              </c:ext>
            </c:extLst>
          </c:dPt>
          <c:dPt>
            <c:idx val="22"/>
            <c:invertIfNegative val="0"/>
            <c:bubble3D val="0"/>
            <c:extLst>
              <c:ext xmlns:c16="http://schemas.microsoft.com/office/drawing/2014/chart" uri="{C3380CC4-5D6E-409C-BE32-E72D297353CC}">
                <c16:uniqueId val="{00000029-2373-4C45-9170-7D24128C8466}"/>
              </c:ext>
            </c:extLst>
          </c:dPt>
          <c:dPt>
            <c:idx val="23"/>
            <c:invertIfNegative val="0"/>
            <c:bubble3D val="0"/>
            <c:extLst>
              <c:ext xmlns:c16="http://schemas.microsoft.com/office/drawing/2014/chart" uri="{C3380CC4-5D6E-409C-BE32-E72D297353CC}">
                <c16:uniqueId val="{0000002A-2373-4C45-9170-7D24128C8466}"/>
              </c:ext>
            </c:extLst>
          </c:dPt>
          <c:dPt>
            <c:idx val="24"/>
            <c:invertIfNegative val="0"/>
            <c:bubble3D val="0"/>
            <c:extLst>
              <c:ext xmlns:c16="http://schemas.microsoft.com/office/drawing/2014/chart" uri="{C3380CC4-5D6E-409C-BE32-E72D297353CC}">
                <c16:uniqueId val="{0000002B-2373-4C45-9170-7D24128C8466}"/>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'Cap.Dev.Path'!$I$194:$AH$194</c:f>
              <c:numCache>
                <c:formatCode>#,##0</c:formatCode>
                <c:ptCount val="26"/>
                <c:pt idx="0">
                  <c:v>0</c:v>
                </c:pt>
                <c:pt idx="1">
                  <c:v>0</c:v>
                </c:pt>
                <c:pt idx="2">
                  <c:v>0</c:v>
                </c:pt>
                <c:pt idx="3">
                  <c:v>0.1</c:v>
                </c:pt>
                <c:pt idx="4">
                  <c:v>2</c:v>
                </c:pt>
                <c:pt idx="5">
                  <c:v>25</c:v>
                </c:pt>
                <c:pt idx="6">
                  <c:v>154</c:v>
                </c:pt>
                <c:pt idx="7">
                  <c:v>1013</c:v>
                </c:pt>
                <c:pt idx="8">
                  <c:v>1020</c:v>
                </c:pt>
                <c:pt idx="9">
                  <c:v>1026</c:v>
                </c:pt>
                <c:pt idx="10">
                  <c:v>1029</c:v>
                </c:pt>
                <c:pt idx="11">
                  <c:v>1028</c:v>
                </c:pt>
                <c:pt idx="12">
                  <c:v>1035.5999999999999</c:v>
                </c:pt>
                <c:pt idx="13">
                  <c:v>1032.7</c:v>
                </c:pt>
                <c:pt idx="14">
                  <c:v>1065.0999999999999</c:v>
                </c:pt>
                <c:pt idx="15">
                  <c:v>1128.05</c:v>
                </c:pt>
                <c:pt idx="16">
                  <c:v>1191</c:v>
                </c:pt>
                <c:pt idx="17">
                  <c:v>1339</c:v>
                </c:pt>
                <c:pt idx="18">
                  <c:v>1488</c:v>
                </c:pt>
                <c:pt idx="19">
                  <c:v>1636</c:v>
                </c:pt>
                <c:pt idx="20">
                  <c:v>1785</c:v>
                </c:pt>
                <c:pt idx="21">
                  <c:v>2071</c:v>
                </c:pt>
                <c:pt idx="22">
                  <c:v>2357</c:v>
                </c:pt>
                <c:pt idx="23">
                  <c:v>2643</c:v>
                </c:pt>
                <c:pt idx="24">
                  <c:v>2930</c:v>
                </c:pt>
                <c:pt idx="25">
                  <c:v>3216</c:v>
                </c:pt>
              </c:numCache>
            </c:numRef>
          </c:val>
          <c:extLst>
            <c:ext xmlns:c16="http://schemas.microsoft.com/office/drawing/2014/chart" uri="{C3380CC4-5D6E-409C-BE32-E72D297353CC}">
              <c16:uniqueId val="{0000002C-2373-4C45-9170-7D24128C8466}"/>
            </c:ext>
          </c:extLst>
        </c:ser>
        <c:dLbls>
          <c:showLegendKey val="0"/>
          <c:showVal val="0"/>
          <c:showCatName val="0"/>
          <c:showSerName val="0"/>
          <c:showPercent val="0"/>
          <c:showBubbleSize val="0"/>
        </c:dLbls>
        <c:gapWidth val="0"/>
        <c:axId val="84154624"/>
        <c:axId val="84156416"/>
      </c:barChart>
      <c:catAx>
        <c:axId val="84154624"/>
        <c:scaling>
          <c:orientation val="minMax"/>
        </c:scaling>
        <c:delete val="0"/>
        <c:axPos val="b"/>
        <c:numFmt formatCode="General" sourceLinked="1"/>
        <c:majorTickMark val="out"/>
        <c:minorTickMark val="none"/>
        <c:tickLblPos val="nextTo"/>
        <c:crossAx val="84156416"/>
        <c:crosses val="autoZero"/>
        <c:auto val="1"/>
        <c:lblAlgn val="ctr"/>
        <c:lblOffset val="100"/>
        <c:noMultiLvlLbl val="0"/>
      </c:catAx>
      <c:valAx>
        <c:axId val="84156416"/>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84154624"/>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3016185476815"/>
          <c:y val="5.0345452486125299E-2"/>
          <c:w val="0.863514216972878"/>
          <c:h val="0.81960272964095604"/>
        </c:manualLayout>
      </c:layout>
      <c:barChart>
        <c:barDir val="col"/>
        <c:grouping val="stacked"/>
        <c:varyColors val="0"/>
        <c:ser>
          <c:idx val="0"/>
          <c:order val="0"/>
          <c:tx>
            <c:strRef>
              <c:f>'Cap.Dev.Path'!$C$180</c:f>
              <c:strCache>
                <c:ptCount val="1"/>
                <c:pt idx="0">
                  <c:v>Wind Onshore</c:v>
                </c:pt>
              </c:strCache>
            </c:strRef>
          </c:tx>
          <c:spPr>
            <a:solidFill>
              <a:schemeClr val="accent2">
                <a:lumMod val="50000"/>
              </a:schemeClr>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2C-50DD-4657-8CD0-2E7E64077173}"/>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2E-50DD-4657-8CD0-2E7E64077173}"/>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0-50DD-4657-8CD0-2E7E64077173}"/>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2-50DD-4657-8CD0-2E7E64077173}"/>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4-50DD-4657-8CD0-2E7E64077173}"/>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6-50DD-4657-8CD0-2E7E64077173}"/>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8-50DD-4657-8CD0-2E7E64077173}"/>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A-50DD-4657-8CD0-2E7E64077173}"/>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C-50DD-4657-8CD0-2E7E64077173}"/>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E-50DD-4657-8CD0-2E7E64077173}"/>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0-50DD-4657-8CD0-2E7E64077173}"/>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2-50DD-4657-8CD0-2E7E64077173}"/>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4-50DD-4657-8CD0-2E7E64077173}"/>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6-50DD-4657-8CD0-2E7E64077173}"/>
              </c:ext>
            </c:extLst>
          </c:dPt>
          <c:dPt>
            <c:idx val="14"/>
            <c:invertIfNegative val="0"/>
            <c:bubble3D val="0"/>
            <c:spPr>
              <a:solidFill>
                <a:schemeClr val="accent2"/>
              </a:solidFill>
              <a:ln w="3175">
                <a:solidFill>
                  <a:schemeClr val="bg1"/>
                </a:solidFill>
              </a:ln>
            </c:spPr>
            <c:extLst>
              <c:ext xmlns:c16="http://schemas.microsoft.com/office/drawing/2014/chart" uri="{C3380CC4-5D6E-409C-BE32-E72D297353CC}">
                <c16:uniqueId val="{00000048-50DD-4657-8CD0-2E7E64077173}"/>
              </c:ext>
            </c:extLst>
          </c:dPt>
          <c:dPt>
            <c:idx val="15"/>
            <c:invertIfNegative val="0"/>
            <c:bubble3D val="0"/>
            <c:spPr>
              <a:solidFill>
                <a:schemeClr val="accent2"/>
              </a:solidFill>
              <a:ln w="3175">
                <a:solidFill>
                  <a:schemeClr val="bg1"/>
                </a:solidFill>
              </a:ln>
            </c:spPr>
            <c:extLst>
              <c:ext xmlns:c16="http://schemas.microsoft.com/office/drawing/2014/chart" uri="{C3380CC4-5D6E-409C-BE32-E72D297353CC}">
                <c16:uniqueId val="{0000004A-50DD-4657-8CD0-2E7E64077173}"/>
              </c:ext>
            </c:extLst>
          </c:dPt>
          <c:dPt>
            <c:idx val="16"/>
            <c:invertIfNegative val="0"/>
            <c:bubble3D val="0"/>
            <c:spPr>
              <a:solidFill>
                <a:schemeClr val="accent2"/>
              </a:solidFill>
              <a:ln w="3175">
                <a:solidFill>
                  <a:schemeClr val="bg1"/>
                </a:solidFill>
              </a:ln>
            </c:spPr>
            <c:extLst>
              <c:ext xmlns:c16="http://schemas.microsoft.com/office/drawing/2014/chart" uri="{C3380CC4-5D6E-409C-BE32-E72D297353CC}">
                <c16:uniqueId val="{0000004C-50DD-4657-8CD0-2E7E64077173}"/>
              </c:ext>
            </c:extLst>
          </c:dPt>
          <c:dPt>
            <c:idx val="17"/>
            <c:invertIfNegative val="0"/>
            <c:bubble3D val="0"/>
            <c:spPr>
              <a:solidFill>
                <a:schemeClr val="accent2"/>
              </a:solidFill>
              <a:ln w="3175">
                <a:solidFill>
                  <a:schemeClr val="bg1"/>
                </a:solidFill>
              </a:ln>
            </c:spPr>
            <c:extLst>
              <c:ext xmlns:c16="http://schemas.microsoft.com/office/drawing/2014/chart" uri="{C3380CC4-5D6E-409C-BE32-E72D297353CC}">
                <c16:uniqueId val="{0000004E-50DD-4657-8CD0-2E7E64077173}"/>
              </c:ext>
            </c:extLst>
          </c:dPt>
          <c:dPt>
            <c:idx val="18"/>
            <c:invertIfNegative val="0"/>
            <c:bubble3D val="0"/>
            <c:spPr>
              <a:solidFill>
                <a:schemeClr val="accent2"/>
              </a:solidFill>
              <a:ln w="3175">
                <a:solidFill>
                  <a:schemeClr val="bg1"/>
                </a:solidFill>
              </a:ln>
            </c:spPr>
            <c:extLst>
              <c:ext xmlns:c16="http://schemas.microsoft.com/office/drawing/2014/chart" uri="{C3380CC4-5D6E-409C-BE32-E72D297353CC}">
                <c16:uniqueId val="{00000050-50DD-4657-8CD0-2E7E64077173}"/>
              </c:ext>
            </c:extLst>
          </c:dPt>
          <c:dPt>
            <c:idx val="19"/>
            <c:invertIfNegative val="0"/>
            <c:bubble3D val="0"/>
            <c:extLst>
              <c:ext xmlns:c16="http://schemas.microsoft.com/office/drawing/2014/chart" uri="{C3380CC4-5D6E-409C-BE32-E72D297353CC}">
                <c16:uniqueId val="{00000051-50DD-4657-8CD0-2E7E64077173}"/>
              </c:ext>
            </c:extLst>
          </c:dPt>
          <c:dPt>
            <c:idx val="20"/>
            <c:invertIfNegative val="0"/>
            <c:bubble3D val="0"/>
            <c:extLst>
              <c:ext xmlns:c16="http://schemas.microsoft.com/office/drawing/2014/chart" uri="{C3380CC4-5D6E-409C-BE32-E72D297353CC}">
                <c16:uniqueId val="{00000052-50DD-4657-8CD0-2E7E64077173}"/>
              </c:ext>
            </c:extLst>
          </c:dPt>
          <c:dPt>
            <c:idx val="21"/>
            <c:invertIfNegative val="0"/>
            <c:bubble3D val="0"/>
            <c:extLst>
              <c:ext xmlns:c16="http://schemas.microsoft.com/office/drawing/2014/chart" uri="{C3380CC4-5D6E-409C-BE32-E72D297353CC}">
                <c16:uniqueId val="{00000053-50DD-4657-8CD0-2E7E64077173}"/>
              </c:ext>
            </c:extLst>
          </c:dPt>
          <c:dPt>
            <c:idx val="22"/>
            <c:invertIfNegative val="0"/>
            <c:bubble3D val="0"/>
            <c:extLst>
              <c:ext xmlns:c16="http://schemas.microsoft.com/office/drawing/2014/chart" uri="{C3380CC4-5D6E-409C-BE32-E72D297353CC}">
                <c16:uniqueId val="{00000054-50DD-4657-8CD0-2E7E64077173}"/>
              </c:ext>
            </c:extLst>
          </c:dPt>
          <c:dPt>
            <c:idx val="23"/>
            <c:invertIfNegative val="0"/>
            <c:bubble3D val="0"/>
            <c:extLst>
              <c:ext xmlns:c16="http://schemas.microsoft.com/office/drawing/2014/chart" uri="{C3380CC4-5D6E-409C-BE32-E72D297353CC}">
                <c16:uniqueId val="{00000055-50DD-4657-8CD0-2E7E64077173}"/>
              </c:ext>
            </c:extLst>
          </c:dPt>
          <c:dPt>
            <c:idx val="24"/>
            <c:invertIfNegative val="0"/>
            <c:bubble3D val="0"/>
            <c:extLst>
              <c:ext xmlns:c16="http://schemas.microsoft.com/office/drawing/2014/chart" uri="{C3380CC4-5D6E-409C-BE32-E72D297353CC}">
                <c16:uniqueId val="{00000056-50DD-4657-8CD0-2E7E64077173}"/>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'Cap.Dev.Path'!$I$180:$AH$180</c:f>
              <c:numCache>
                <c:formatCode>#,##0</c:formatCode>
                <c:ptCount val="26"/>
                <c:pt idx="0">
                  <c:v>8</c:v>
                </c:pt>
                <c:pt idx="1">
                  <c:v>27</c:v>
                </c:pt>
                <c:pt idx="2">
                  <c:v>30</c:v>
                </c:pt>
                <c:pt idx="3">
                  <c:v>114</c:v>
                </c:pt>
                <c:pt idx="4">
                  <c:v>333</c:v>
                </c:pt>
                <c:pt idx="5">
                  <c:v>488</c:v>
                </c:pt>
                <c:pt idx="6">
                  <c:v>541</c:v>
                </c:pt>
                <c:pt idx="7">
                  <c:v>677</c:v>
                </c:pt>
                <c:pt idx="8">
                  <c:v>683</c:v>
                </c:pt>
                <c:pt idx="9">
                  <c:v>699</c:v>
                </c:pt>
                <c:pt idx="10">
                  <c:v>699</c:v>
                </c:pt>
                <c:pt idx="11">
                  <c:v>699</c:v>
                </c:pt>
                <c:pt idx="12">
                  <c:v>698.4</c:v>
                </c:pt>
                <c:pt idx="13">
                  <c:v>698.9</c:v>
                </c:pt>
                <c:pt idx="14">
                  <c:v>698.9</c:v>
                </c:pt>
                <c:pt idx="15">
                  <c:v>699</c:v>
                </c:pt>
                <c:pt idx="16">
                  <c:v>709</c:v>
                </c:pt>
                <c:pt idx="17">
                  <c:v>719</c:v>
                </c:pt>
                <c:pt idx="18">
                  <c:v>729</c:v>
                </c:pt>
                <c:pt idx="19">
                  <c:v>739</c:v>
                </c:pt>
                <c:pt idx="20">
                  <c:v>759</c:v>
                </c:pt>
                <c:pt idx="21">
                  <c:v>788</c:v>
                </c:pt>
                <c:pt idx="22">
                  <c:v>828</c:v>
                </c:pt>
                <c:pt idx="23">
                  <c:v>868</c:v>
                </c:pt>
                <c:pt idx="24">
                  <c:v>908</c:v>
                </c:pt>
                <c:pt idx="25">
                  <c:v>948</c:v>
                </c:pt>
              </c:numCache>
            </c:numRef>
          </c:val>
          <c:extLst>
            <c:ext xmlns:c16="http://schemas.microsoft.com/office/drawing/2014/chart" uri="{C3380CC4-5D6E-409C-BE32-E72D297353CC}">
              <c16:uniqueId val="{00000057-50DD-4657-8CD0-2E7E64077173}"/>
            </c:ext>
          </c:extLst>
        </c:ser>
        <c:ser>
          <c:idx val="1"/>
          <c:order val="1"/>
          <c:tx>
            <c:strRef>
              <c:f>'Cap.Dev.Path'!$C$187</c:f>
              <c:strCache>
                <c:ptCount val="1"/>
                <c:pt idx="0">
                  <c:v>Wind Offshore</c:v>
                </c:pt>
              </c:strCache>
            </c:strRef>
          </c:tx>
          <c:invertIfNegative val="0"/>
          <c:val>
            <c:numRef>
              <c:f>'Cap.Dev.Path'!$I$187:$AH$187</c:f>
              <c:numCache>
                <c:formatCode>#,##0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2C-9314-422D-8C6A-7E0D2251DE6C}"/>
            </c:ext>
          </c:extLst>
        </c:ser>
        <c:dLbls>
          <c:showLegendKey val="0"/>
          <c:showVal val="0"/>
          <c:showCatName val="0"/>
          <c:showSerName val="0"/>
          <c:showPercent val="0"/>
          <c:showBubbleSize val="0"/>
        </c:dLbls>
        <c:gapWidth val="0"/>
        <c:overlap val="100"/>
        <c:axId val="83831424"/>
        <c:axId val="83837312"/>
      </c:barChart>
      <c:catAx>
        <c:axId val="83831424"/>
        <c:scaling>
          <c:orientation val="minMax"/>
        </c:scaling>
        <c:delete val="0"/>
        <c:axPos val="b"/>
        <c:numFmt formatCode="General" sourceLinked="1"/>
        <c:majorTickMark val="out"/>
        <c:minorTickMark val="none"/>
        <c:tickLblPos val="nextTo"/>
        <c:crossAx val="83837312"/>
        <c:crosses val="autoZero"/>
        <c:auto val="1"/>
        <c:lblAlgn val="ctr"/>
        <c:lblOffset val="100"/>
        <c:noMultiLvlLbl val="0"/>
      </c:catAx>
      <c:valAx>
        <c:axId val="83837312"/>
        <c:scaling>
          <c:orientation val="minMax"/>
        </c:scaling>
        <c:delete val="0"/>
        <c:axPos val="l"/>
        <c:title>
          <c:tx>
            <c:rich>
              <a:bodyPr rot="0" vert="horz"/>
              <a:lstStyle/>
              <a:p>
                <a:pPr>
                  <a:defRPr/>
                </a:pPr>
                <a:r>
                  <a:rPr lang="de-DE" b="0"/>
                  <a:t>MW</a:t>
                </a:r>
              </a:p>
            </c:rich>
          </c:tx>
          <c:layout>
            <c:manualLayout>
              <c:xMode val="edge"/>
              <c:yMode val="edge"/>
              <c:x val="0.11944444444444401"/>
              <c:y val="7.4442179182240202E-4"/>
            </c:manualLayout>
          </c:layout>
          <c:overlay val="0"/>
        </c:title>
        <c:numFmt formatCode="#,##0" sourceLinked="0"/>
        <c:majorTickMark val="out"/>
        <c:minorTickMark val="none"/>
        <c:tickLblPos val="nextTo"/>
        <c:crossAx val="83831424"/>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clustered"/>
        <c:varyColors val="0"/>
        <c:ser>
          <c:idx val="0"/>
          <c:order val="0"/>
          <c:tx>
            <c:strRef>
              <c:f>'Cap.Dev.Path'!$C$279</c:f>
              <c:strCache>
                <c:ptCount val="1"/>
                <c:pt idx="0">
                  <c:v>Solar PV</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D35F-4546-913B-ED92BE6FC4F1}"/>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D35F-4546-913B-ED92BE6FC4F1}"/>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D35F-4546-913B-ED92BE6FC4F1}"/>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D35F-4546-913B-ED92BE6FC4F1}"/>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D35F-4546-913B-ED92BE6FC4F1}"/>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D35F-4546-913B-ED92BE6FC4F1}"/>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D35F-4546-913B-ED92BE6FC4F1}"/>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D35F-4546-913B-ED92BE6FC4F1}"/>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D35F-4546-913B-ED92BE6FC4F1}"/>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D35F-4546-913B-ED92BE6FC4F1}"/>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D35F-4546-913B-ED92BE6FC4F1}"/>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D35F-4546-913B-ED92BE6FC4F1}"/>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D35F-4546-913B-ED92BE6FC4F1}"/>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D35F-4546-913B-ED92BE6FC4F1}"/>
              </c:ext>
            </c:extLst>
          </c:dPt>
          <c:dPt>
            <c:idx val="14"/>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1D-D35F-4546-913B-ED92BE6FC4F1}"/>
              </c:ext>
            </c:extLst>
          </c:dPt>
          <c:dPt>
            <c:idx val="15"/>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1F-D35F-4546-913B-ED92BE6FC4F1}"/>
              </c:ext>
            </c:extLst>
          </c:dPt>
          <c:dPt>
            <c:idx val="16"/>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1-D35F-4546-913B-ED92BE6FC4F1}"/>
              </c:ext>
            </c:extLst>
          </c:dPt>
          <c:dPt>
            <c:idx val="17"/>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3-D35F-4546-913B-ED92BE6FC4F1}"/>
              </c:ext>
            </c:extLst>
          </c:dPt>
          <c:dPt>
            <c:idx val="18"/>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5-D35F-4546-913B-ED92BE6FC4F1}"/>
              </c:ext>
            </c:extLst>
          </c:dPt>
          <c:dPt>
            <c:idx val="19"/>
            <c:invertIfNegative val="0"/>
            <c:bubble3D val="0"/>
            <c:extLst>
              <c:ext xmlns:c16="http://schemas.microsoft.com/office/drawing/2014/chart" uri="{C3380CC4-5D6E-409C-BE32-E72D297353CC}">
                <c16:uniqueId val="{00000026-D35F-4546-913B-ED92BE6FC4F1}"/>
              </c:ext>
            </c:extLst>
          </c:dPt>
          <c:dPt>
            <c:idx val="20"/>
            <c:invertIfNegative val="0"/>
            <c:bubble3D val="0"/>
            <c:extLst>
              <c:ext xmlns:c16="http://schemas.microsoft.com/office/drawing/2014/chart" uri="{C3380CC4-5D6E-409C-BE32-E72D297353CC}">
                <c16:uniqueId val="{00000027-D35F-4546-913B-ED92BE6FC4F1}"/>
              </c:ext>
            </c:extLst>
          </c:dPt>
          <c:dPt>
            <c:idx val="21"/>
            <c:invertIfNegative val="0"/>
            <c:bubble3D val="0"/>
            <c:extLst>
              <c:ext xmlns:c16="http://schemas.microsoft.com/office/drawing/2014/chart" uri="{C3380CC4-5D6E-409C-BE32-E72D297353CC}">
                <c16:uniqueId val="{00000028-D35F-4546-913B-ED92BE6FC4F1}"/>
              </c:ext>
            </c:extLst>
          </c:dPt>
          <c:dPt>
            <c:idx val="22"/>
            <c:invertIfNegative val="0"/>
            <c:bubble3D val="0"/>
            <c:extLst>
              <c:ext xmlns:c16="http://schemas.microsoft.com/office/drawing/2014/chart" uri="{C3380CC4-5D6E-409C-BE32-E72D297353CC}">
                <c16:uniqueId val="{00000029-D35F-4546-913B-ED92BE6FC4F1}"/>
              </c:ext>
            </c:extLst>
          </c:dPt>
          <c:dPt>
            <c:idx val="23"/>
            <c:invertIfNegative val="0"/>
            <c:bubble3D val="0"/>
            <c:extLst>
              <c:ext xmlns:c16="http://schemas.microsoft.com/office/drawing/2014/chart" uri="{C3380CC4-5D6E-409C-BE32-E72D297353CC}">
                <c16:uniqueId val="{0000002A-D35F-4546-913B-ED92BE6FC4F1}"/>
              </c:ext>
            </c:extLst>
          </c:dPt>
          <c:dPt>
            <c:idx val="24"/>
            <c:invertIfNegative val="0"/>
            <c:bubble3D val="0"/>
            <c:extLst>
              <c:ext xmlns:c16="http://schemas.microsoft.com/office/drawing/2014/chart" uri="{C3380CC4-5D6E-409C-BE32-E72D297353CC}">
                <c16:uniqueId val="{0000002B-D35F-4546-913B-ED92BE6FC4F1}"/>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'Cap.Dev.Path'!$I$279:$AH$279</c:f>
              <c:numCache>
                <c:formatCode>#,##0</c:formatCode>
                <c:ptCount val="26"/>
                <c:pt idx="0">
                  <c:v>0</c:v>
                </c:pt>
                <c:pt idx="1">
                  <c:v>0</c:v>
                </c:pt>
                <c:pt idx="2">
                  <c:v>0</c:v>
                </c:pt>
                <c:pt idx="3">
                  <c:v>0</c:v>
                </c:pt>
                <c:pt idx="4">
                  <c:v>0.3</c:v>
                </c:pt>
                <c:pt idx="5">
                  <c:v>0.3</c:v>
                </c:pt>
                <c:pt idx="6">
                  <c:v>0.3</c:v>
                </c:pt>
                <c:pt idx="7">
                  <c:v>4</c:v>
                </c:pt>
                <c:pt idx="8">
                  <c:v>19</c:v>
                </c:pt>
                <c:pt idx="9">
                  <c:v>33</c:v>
                </c:pt>
                <c:pt idx="10">
                  <c:v>47.8</c:v>
                </c:pt>
                <c:pt idx="11">
                  <c:v>55.8</c:v>
                </c:pt>
                <c:pt idx="12">
                  <c:v>60</c:v>
                </c:pt>
                <c:pt idx="13">
                  <c:v>67.7</c:v>
                </c:pt>
                <c:pt idx="14">
                  <c:v>68.7</c:v>
                </c:pt>
                <c:pt idx="15">
                  <c:v>96</c:v>
                </c:pt>
                <c:pt idx="16">
                  <c:v>134</c:v>
                </c:pt>
                <c:pt idx="17">
                  <c:v>174</c:v>
                </c:pt>
                <c:pt idx="18">
                  <c:v>215</c:v>
                </c:pt>
                <c:pt idx="19">
                  <c:v>266</c:v>
                </c:pt>
                <c:pt idx="20">
                  <c:v>316</c:v>
                </c:pt>
                <c:pt idx="21">
                  <c:v>369</c:v>
                </c:pt>
                <c:pt idx="22">
                  <c:v>421</c:v>
                </c:pt>
                <c:pt idx="23">
                  <c:v>474</c:v>
                </c:pt>
                <c:pt idx="24">
                  <c:v>526</c:v>
                </c:pt>
                <c:pt idx="25">
                  <c:v>768</c:v>
                </c:pt>
              </c:numCache>
            </c:numRef>
          </c:val>
          <c:extLst>
            <c:ext xmlns:c16="http://schemas.microsoft.com/office/drawing/2014/chart" uri="{C3380CC4-5D6E-409C-BE32-E72D297353CC}">
              <c16:uniqueId val="{0000002C-D35F-4546-913B-ED92BE6FC4F1}"/>
            </c:ext>
          </c:extLst>
        </c:ser>
        <c:dLbls>
          <c:showLegendKey val="0"/>
          <c:showVal val="0"/>
          <c:showCatName val="0"/>
          <c:showSerName val="0"/>
          <c:showPercent val="0"/>
          <c:showBubbleSize val="0"/>
        </c:dLbls>
        <c:gapWidth val="0"/>
        <c:axId val="83908480"/>
        <c:axId val="83910016"/>
      </c:barChart>
      <c:catAx>
        <c:axId val="83908480"/>
        <c:scaling>
          <c:orientation val="minMax"/>
        </c:scaling>
        <c:delete val="0"/>
        <c:axPos val="b"/>
        <c:numFmt formatCode="General" sourceLinked="1"/>
        <c:majorTickMark val="out"/>
        <c:minorTickMark val="none"/>
        <c:tickLblPos val="nextTo"/>
        <c:crossAx val="83910016"/>
        <c:crosses val="autoZero"/>
        <c:auto val="1"/>
        <c:lblAlgn val="ctr"/>
        <c:lblOffset val="100"/>
        <c:noMultiLvlLbl val="0"/>
      </c:catAx>
      <c:valAx>
        <c:axId val="83910016"/>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83908480"/>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3016185476815"/>
          <c:y val="5.0345452486125299E-2"/>
          <c:w val="0.863514216972878"/>
          <c:h val="0.81960272964095604"/>
        </c:manualLayout>
      </c:layout>
      <c:barChart>
        <c:barDir val="col"/>
        <c:grouping val="stacked"/>
        <c:varyColors val="0"/>
        <c:ser>
          <c:idx val="0"/>
          <c:order val="0"/>
          <c:tx>
            <c:strRef>
              <c:f>'Cap.Dev.Path'!$C$265</c:f>
              <c:strCache>
                <c:ptCount val="1"/>
                <c:pt idx="0">
                  <c:v>Wind Onshore</c:v>
                </c:pt>
              </c:strCache>
            </c:strRef>
          </c:tx>
          <c:spPr>
            <a:solidFill>
              <a:schemeClr val="accent2">
                <a:lumMod val="50000"/>
              </a:schemeClr>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D552-44B1-B6C4-BCDDDDF034BD}"/>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D552-44B1-B6C4-BCDDDDF034BD}"/>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D552-44B1-B6C4-BCDDDDF034BD}"/>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D552-44B1-B6C4-BCDDDDF034BD}"/>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D552-44B1-B6C4-BCDDDDF034BD}"/>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D552-44B1-B6C4-BCDDDDF034BD}"/>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D552-44B1-B6C4-BCDDDDF034BD}"/>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D552-44B1-B6C4-BCDDDDF034BD}"/>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D552-44B1-B6C4-BCDDDDF034BD}"/>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D552-44B1-B6C4-BCDDDDF034BD}"/>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D552-44B1-B6C4-BCDDDDF034BD}"/>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D552-44B1-B6C4-BCDDDDF034BD}"/>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D552-44B1-B6C4-BCDDDDF034BD}"/>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D552-44B1-B6C4-BCDDDDF034BD}"/>
              </c:ext>
            </c:extLst>
          </c:dPt>
          <c:dPt>
            <c:idx val="14"/>
            <c:invertIfNegative val="0"/>
            <c:bubble3D val="0"/>
            <c:spPr>
              <a:solidFill>
                <a:schemeClr val="accent2"/>
              </a:solidFill>
              <a:ln w="3175">
                <a:solidFill>
                  <a:schemeClr val="bg1"/>
                </a:solidFill>
              </a:ln>
            </c:spPr>
            <c:extLst>
              <c:ext xmlns:c16="http://schemas.microsoft.com/office/drawing/2014/chart" uri="{C3380CC4-5D6E-409C-BE32-E72D297353CC}">
                <c16:uniqueId val="{0000001D-D552-44B1-B6C4-BCDDDDF034BD}"/>
              </c:ext>
            </c:extLst>
          </c:dPt>
          <c:dPt>
            <c:idx val="15"/>
            <c:invertIfNegative val="0"/>
            <c:bubble3D val="0"/>
            <c:spPr>
              <a:solidFill>
                <a:schemeClr val="accent2"/>
              </a:solidFill>
              <a:ln w="3175">
                <a:solidFill>
                  <a:schemeClr val="bg1"/>
                </a:solidFill>
              </a:ln>
            </c:spPr>
            <c:extLst>
              <c:ext xmlns:c16="http://schemas.microsoft.com/office/drawing/2014/chart" uri="{C3380CC4-5D6E-409C-BE32-E72D297353CC}">
                <c16:uniqueId val="{0000001F-D552-44B1-B6C4-BCDDDDF034BD}"/>
              </c:ext>
            </c:extLst>
          </c:dPt>
          <c:dPt>
            <c:idx val="16"/>
            <c:invertIfNegative val="0"/>
            <c:bubble3D val="0"/>
            <c:spPr>
              <a:solidFill>
                <a:schemeClr val="accent2"/>
              </a:solidFill>
              <a:ln w="3175">
                <a:solidFill>
                  <a:schemeClr val="bg1"/>
                </a:solidFill>
              </a:ln>
            </c:spPr>
            <c:extLst>
              <c:ext xmlns:c16="http://schemas.microsoft.com/office/drawing/2014/chart" uri="{C3380CC4-5D6E-409C-BE32-E72D297353CC}">
                <c16:uniqueId val="{00000021-D552-44B1-B6C4-BCDDDDF034BD}"/>
              </c:ext>
            </c:extLst>
          </c:dPt>
          <c:dPt>
            <c:idx val="17"/>
            <c:invertIfNegative val="0"/>
            <c:bubble3D val="0"/>
            <c:spPr>
              <a:solidFill>
                <a:schemeClr val="accent2"/>
              </a:solidFill>
              <a:ln w="3175">
                <a:solidFill>
                  <a:schemeClr val="bg1"/>
                </a:solidFill>
              </a:ln>
            </c:spPr>
            <c:extLst>
              <c:ext xmlns:c16="http://schemas.microsoft.com/office/drawing/2014/chart" uri="{C3380CC4-5D6E-409C-BE32-E72D297353CC}">
                <c16:uniqueId val="{00000023-D552-44B1-B6C4-BCDDDDF034BD}"/>
              </c:ext>
            </c:extLst>
          </c:dPt>
          <c:dPt>
            <c:idx val="18"/>
            <c:invertIfNegative val="0"/>
            <c:bubble3D val="0"/>
            <c:spPr>
              <a:solidFill>
                <a:schemeClr val="accent2"/>
              </a:solidFill>
              <a:ln w="3175">
                <a:solidFill>
                  <a:schemeClr val="bg1"/>
                </a:solidFill>
              </a:ln>
            </c:spPr>
            <c:extLst>
              <c:ext xmlns:c16="http://schemas.microsoft.com/office/drawing/2014/chart" uri="{C3380CC4-5D6E-409C-BE32-E72D297353CC}">
                <c16:uniqueId val="{00000025-D552-44B1-B6C4-BCDDDDF034BD}"/>
              </c:ext>
            </c:extLst>
          </c:dPt>
          <c:dPt>
            <c:idx val="19"/>
            <c:invertIfNegative val="0"/>
            <c:bubble3D val="0"/>
            <c:extLst>
              <c:ext xmlns:c16="http://schemas.microsoft.com/office/drawing/2014/chart" uri="{C3380CC4-5D6E-409C-BE32-E72D297353CC}">
                <c16:uniqueId val="{00000026-D552-44B1-B6C4-BCDDDDF034BD}"/>
              </c:ext>
            </c:extLst>
          </c:dPt>
          <c:dPt>
            <c:idx val="20"/>
            <c:invertIfNegative val="0"/>
            <c:bubble3D val="0"/>
            <c:extLst>
              <c:ext xmlns:c16="http://schemas.microsoft.com/office/drawing/2014/chart" uri="{C3380CC4-5D6E-409C-BE32-E72D297353CC}">
                <c16:uniqueId val="{00000027-D552-44B1-B6C4-BCDDDDF034BD}"/>
              </c:ext>
            </c:extLst>
          </c:dPt>
          <c:dPt>
            <c:idx val="21"/>
            <c:invertIfNegative val="0"/>
            <c:bubble3D val="0"/>
            <c:extLst>
              <c:ext xmlns:c16="http://schemas.microsoft.com/office/drawing/2014/chart" uri="{C3380CC4-5D6E-409C-BE32-E72D297353CC}">
                <c16:uniqueId val="{00000028-D552-44B1-B6C4-BCDDDDF034BD}"/>
              </c:ext>
            </c:extLst>
          </c:dPt>
          <c:dPt>
            <c:idx val="22"/>
            <c:invertIfNegative val="0"/>
            <c:bubble3D val="0"/>
            <c:extLst>
              <c:ext xmlns:c16="http://schemas.microsoft.com/office/drawing/2014/chart" uri="{C3380CC4-5D6E-409C-BE32-E72D297353CC}">
                <c16:uniqueId val="{00000029-D552-44B1-B6C4-BCDDDDF034BD}"/>
              </c:ext>
            </c:extLst>
          </c:dPt>
          <c:dPt>
            <c:idx val="23"/>
            <c:invertIfNegative val="0"/>
            <c:bubble3D val="0"/>
            <c:extLst>
              <c:ext xmlns:c16="http://schemas.microsoft.com/office/drawing/2014/chart" uri="{C3380CC4-5D6E-409C-BE32-E72D297353CC}">
                <c16:uniqueId val="{0000002A-D552-44B1-B6C4-BCDDDDF034BD}"/>
              </c:ext>
            </c:extLst>
          </c:dPt>
          <c:dPt>
            <c:idx val="24"/>
            <c:invertIfNegative val="0"/>
            <c:bubble3D val="0"/>
            <c:extLst>
              <c:ext xmlns:c16="http://schemas.microsoft.com/office/drawing/2014/chart" uri="{C3380CC4-5D6E-409C-BE32-E72D297353CC}">
                <c16:uniqueId val="{0000002B-D552-44B1-B6C4-BCDDDDF034BD}"/>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'Cap.Dev.Path'!$I$265:$AH$265</c:f>
              <c:numCache>
                <c:formatCode>#,##0</c:formatCode>
                <c:ptCount val="26"/>
                <c:pt idx="0">
                  <c:v>6</c:v>
                </c:pt>
                <c:pt idx="1">
                  <c:v>17</c:v>
                </c:pt>
                <c:pt idx="2">
                  <c:v>17</c:v>
                </c:pt>
                <c:pt idx="3">
                  <c:v>17</c:v>
                </c:pt>
                <c:pt idx="4">
                  <c:v>70</c:v>
                </c:pt>
                <c:pt idx="5">
                  <c:v>79</c:v>
                </c:pt>
                <c:pt idx="6">
                  <c:v>130</c:v>
                </c:pt>
                <c:pt idx="7">
                  <c:v>180</c:v>
                </c:pt>
                <c:pt idx="8">
                  <c:v>254</c:v>
                </c:pt>
                <c:pt idx="9">
                  <c:v>339</c:v>
                </c:pt>
                <c:pt idx="10">
                  <c:v>418</c:v>
                </c:pt>
                <c:pt idx="11">
                  <c:v>483</c:v>
                </c:pt>
                <c:pt idx="12">
                  <c:v>576.1</c:v>
                </c:pt>
                <c:pt idx="13">
                  <c:v>586.29999999999995</c:v>
                </c:pt>
                <c:pt idx="14">
                  <c:v>606.29999999999995</c:v>
                </c:pt>
                <c:pt idx="15">
                  <c:v>734</c:v>
                </c:pt>
                <c:pt idx="16">
                  <c:v>769</c:v>
                </c:pt>
                <c:pt idx="17">
                  <c:v>804</c:v>
                </c:pt>
                <c:pt idx="18">
                  <c:v>839</c:v>
                </c:pt>
                <c:pt idx="19">
                  <c:v>874</c:v>
                </c:pt>
                <c:pt idx="20">
                  <c:v>909</c:v>
                </c:pt>
                <c:pt idx="21">
                  <c:v>962</c:v>
                </c:pt>
                <c:pt idx="22">
                  <c:v>1014</c:v>
                </c:pt>
                <c:pt idx="23">
                  <c:v>1084</c:v>
                </c:pt>
                <c:pt idx="24">
                  <c:v>1154</c:v>
                </c:pt>
                <c:pt idx="25">
                  <c:v>1364</c:v>
                </c:pt>
              </c:numCache>
            </c:numRef>
          </c:val>
          <c:extLst>
            <c:ext xmlns:c16="http://schemas.microsoft.com/office/drawing/2014/chart" uri="{C3380CC4-5D6E-409C-BE32-E72D297353CC}">
              <c16:uniqueId val="{0000002C-D552-44B1-B6C4-BCDDDDF034BD}"/>
            </c:ext>
          </c:extLst>
        </c:ser>
        <c:ser>
          <c:idx val="1"/>
          <c:order val="1"/>
          <c:tx>
            <c:strRef>
              <c:f>'Cap.Dev.Path'!$C$272</c:f>
              <c:strCache>
                <c:ptCount val="1"/>
                <c:pt idx="0">
                  <c:v>Wind Offshore</c:v>
                </c:pt>
              </c:strCache>
            </c:strRef>
          </c:tx>
          <c:invertIfNegative val="0"/>
          <c:val>
            <c:numRef>
              <c:f>'Cap.Dev.Path'!$I$272:$AH$272</c:f>
              <c:numCache>
                <c:formatCode>#,##0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2C-6C69-4AF9-BC15-D80DB64DE53C}"/>
            </c:ext>
          </c:extLst>
        </c:ser>
        <c:dLbls>
          <c:showLegendKey val="0"/>
          <c:showVal val="0"/>
          <c:showCatName val="0"/>
          <c:showSerName val="0"/>
          <c:showPercent val="0"/>
          <c:showBubbleSize val="0"/>
        </c:dLbls>
        <c:gapWidth val="0"/>
        <c:overlap val="100"/>
        <c:axId val="83970304"/>
        <c:axId val="83984384"/>
      </c:barChart>
      <c:catAx>
        <c:axId val="83970304"/>
        <c:scaling>
          <c:orientation val="minMax"/>
        </c:scaling>
        <c:delete val="0"/>
        <c:axPos val="b"/>
        <c:numFmt formatCode="General" sourceLinked="1"/>
        <c:majorTickMark val="out"/>
        <c:minorTickMark val="none"/>
        <c:tickLblPos val="nextTo"/>
        <c:crossAx val="83984384"/>
        <c:crosses val="autoZero"/>
        <c:auto val="1"/>
        <c:lblAlgn val="ctr"/>
        <c:lblOffset val="100"/>
        <c:noMultiLvlLbl val="0"/>
      </c:catAx>
      <c:valAx>
        <c:axId val="83984384"/>
        <c:scaling>
          <c:orientation val="minMax"/>
        </c:scaling>
        <c:delete val="0"/>
        <c:axPos val="l"/>
        <c:title>
          <c:tx>
            <c:rich>
              <a:bodyPr rot="0" vert="horz"/>
              <a:lstStyle/>
              <a:p>
                <a:pPr>
                  <a:defRPr/>
                </a:pPr>
                <a:r>
                  <a:rPr lang="de-DE" b="0"/>
                  <a:t>MW</a:t>
                </a:r>
              </a:p>
            </c:rich>
          </c:tx>
          <c:layout>
            <c:manualLayout>
              <c:xMode val="edge"/>
              <c:yMode val="edge"/>
              <c:x val="0.11944444444444401"/>
              <c:y val="7.4442179182240202E-4"/>
            </c:manualLayout>
          </c:layout>
          <c:overlay val="0"/>
        </c:title>
        <c:numFmt formatCode="#,##0" sourceLinked="0"/>
        <c:majorTickMark val="out"/>
        <c:minorTickMark val="none"/>
        <c:tickLblPos val="nextTo"/>
        <c:crossAx val="83970304"/>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stacked"/>
        <c:varyColors val="0"/>
        <c:ser>
          <c:idx val="1"/>
          <c:order val="0"/>
          <c:tx>
            <c:strRef>
              <c:f>'Cap.Dev.Path'!$C$372</c:f>
              <c:strCache>
                <c:ptCount val="1"/>
                <c:pt idx="0">
                  <c:v>Concentrated solar power</c:v>
                </c:pt>
              </c:strCache>
            </c:strRef>
          </c:tx>
          <c:spPr>
            <a:solidFill>
              <a:schemeClr val="bg2"/>
            </a:solidFill>
            <a:ln>
              <a:solidFill>
                <a:schemeClr val="bg1"/>
              </a:solidFill>
            </a:ln>
          </c:spPr>
          <c:invertIfNegative val="0"/>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'Cap.Dev.Path'!$I$372:$AH$372</c:f>
              <c:numCache>
                <c:formatCode>#,##0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5</c:v>
                </c:pt>
                <c:pt idx="17">
                  <c:v>10</c:v>
                </c:pt>
                <c:pt idx="18">
                  <c:v>15</c:v>
                </c:pt>
                <c:pt idx="19">
                  <c:v>20</c:v>
                </c:pt>
                <c:pt idx="20">
                  <c:v>25</c:v>
                </c:pt>
                <c:pt idx="21">
                  <c:v>30</c:v>
                </c:pt>
                <c:pt idx="22">
                  <c:v>35</c:v>
                </c:pt>
                <c:pt idx="23">
                  <c:v>40</c:v>
                </c:pt>
                <c:pt idx="24">
                  <c:v>45</c:v>
                </c:pt>
                <c:pt idx="25">
                  <c:v>50</c:v>
                </c:pt>
              </c:numCache>
            </c:numRef>
          </c:val>
          <c:extLst>
            <c:ext xmlns:c16="http://schemas.microsoft.com/office/drawing/2014/chart" uri="{C3380CC4-5D6E-409C-BE32-E72D297353CC}">
              <c16:uniqueId val="{0000002C-10F8-4AB4-9EC2-FD2288FACE1D}"/>
            </c:ext>
          </c:extLst>
        </c:ser>
        <c:ser>
          <c:idx val="0"/>
          <c:order val="1"/>
          <c:tx>
            <c:strRef>
              <c:f>'Cap.Dev.Path'!$C$364</c:f>
              <c:strCache>
                <c:ptCount val="1"/>
                <c:pt idx="0">
                  <c:v>Solar PV</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BED3-4DA9-ADDE-CBE735BF9654}"/>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BED3-4DA9-ADDE-CBE735BF9654}"/>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BED3-4DA9-ADDE-CBE735BF9654}"/>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BED3-4DA9-ADDE-CBE735BF9654}"/>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BED3-4DA9-ADDE-CBE735BF9654}"/>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BED3-4DA9-ADDE-CBE735BF9654}"/>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BED3-4DA9-ADDE-CBE735BF9654}"/>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BED3-4DA9-ADDE-CBE735BF9654}"/>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BED3-4DA9-ADDE-CBE735BF9654}"/>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BED3-4DA9-ADDE-CBE735BF9654}"/>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BED3-4DA9-ADDE-CBE735BF9654}"/>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BED3-4DA9-ADDE-CBE735BF9654}"/>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BED3-4DA9-ADDE-CBE735BF9654}"/>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BED3-4DA9-ADDE-CBE735BF9654}"/>
              </c:ext>
            </c:extLst>
          </c:dPt>
          <c:dPt>
            <c:idx val="14"/>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1D-BED3-4DA9-ADDE-CBE735BF9654}"/>
              </c:ext>
            </c:extLst>
          </c:dPt>
          <c:dPt>
            <c:idx val="15"/>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1F-BED3-4DA9-ADDE-CBE735BF9654}"/>
              </c:ext>
            </c:extLst>
          </c:dPt>
          <c:dPt>
            <c:idx val="16"/>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1-BED3-4DA9-ADDE-CBE735BF9654}"/>
              </c:ext>
            </c:extLst>
          </c:dPt>
          <c:dPt>
            <c:idx val="17"/>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3-BED3-4DA9-ADDE-CBE735BF9654}"/>
              </c:ext>
            </c:extLst>
          </c:dPt>
          <c:dPt>
            <c:idx val="18"/>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5-BED3-4DA9-ADDE-CBE735BF9654}"/>
              </c:ext>
            </c:extLst>
          </c:dPt>
          <c:dPt>
            <c:idx val="19"/>
            <c:invertIfNegative val="0"/>
            <c:bubble3D val="0"/>
            <c:extLst>
              <c:ext xmlns:c16="http://schemas.microsoft.com/office/drawing/2014/chart" uri="{C3380CC4-5D6E-409C-BE32-E72D297353CC}">
                <c16:uniqueId val="{00000026-BED3-4DA9-ADDE-CBE735BF9654}"/>
              </c:ext>
            </c:extLst>
          </c:dPt>
          <c:dPt>
            <c:idx val="20"/>
            <c:invertIfNegative val="0"/>
            <c:bubble3D val="0"/>
            <c:extLst>
              <c:ext xmlns:c16="http://schemas.microsoft.com/office/drawing/2014/chart" uri="{C3380CC4-5D6E-409C-BE32-E72D297353CC}">
                <c16:uniqueId val="{00000027-BED3-4DA9-ADDE-CBE735BF9654}"/>
              </c:ext>
            </c:extLst>
          </c:dPt>
          <c:dPt>
            <c:idx val="21"/>
            <c:invertIfNegative val="0"/>
            <c:bubble3D val="0"/>
            <c:extLst>
              <c:ext xmlns:c16="http://schemas.microsoft.com/office/drawing/2014/chart" uri="{C3380CC4-5D6E-409C-BE32-E72D297353CC}">
                <c16:uniqueId val="{00000028-BED3-4DA9-ADDE-CBE735BF9654}"/>
              </c:ext>
            </c:extLst>
          </c:dPt>
          <c:dPt>
            <c:idx val="22"/>
            <c:invertIfNegative val="0"/>
            <c:bubble3D val="0"/>
            <c:extLst>
              <c:ext xmlns:c16="http://schemas.microsoft.com/office/drawing/2014/chart" uri="{C3380CC4-5D6E-409C-BE32-E72D297353CC}">
                <c16:uniqueId val="{00000029-BED3-4DA9-ADDE-CBE735BF9654}"/>
              </c:ext>
            </c:extLst>
          </c:dPt>
          <c:dPt>
            <c:idx val="23"/>
            <c:invertIfNegative val="0"/>
            <c:bubble3D val="0"/>
            <c:extLst>
              <c:ext xmlns:c16="http://schemas.microsoft.com/office/drawing/2014/chart" uri="{C3380CC4-5D6E-409C-BE32-E72D297353CC}">
                <c16:uniqueId val="{0000002A-BED3-4DA9-ADDE-CBE735BF9654}"/>
              </c:ext>
            </c:extLst>
          </c:dPt>
          <c:dPt>
            <c:idx val="24"/>
            <c:invertIfNegative val="0"/>
            <c:bubble3D val="0"/>
            <c:extLst>
              <c:ext xmlns:c16="http://schemas.microsoft.com/office/drawing/2014/chart" uri="{C3380CC4-5D6E-409C-BE32-E72D297353CC}">
                <c16:uniqueId val="{0000002B-BED3-4DA9-ADDE-CBE735BF9654}"/>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'Cap.Dev.Path'!$I$364:$AH$364</c:f>
              <c:numCache>
                <c:formatCode>#,##0</c:formatCode>
                <c:ptCount val="26"/>
                <c:pt idx="0">
                  <c:v>1</c:v>
                </c:pt>
                <c:pt idx="1">
                  <c:v>1</c:v>
                </c:pt>
                <c:pt idx="2">
                  <c:v>1</c:v>
                </c:pt>
                <c:pt idx="3">
                  <c:v>2</c:v>
                </c:pt>
                <c:pt idx="4">
                  <c:v>4</c:v>
                </c:pt>
                <c:pt idx="5">
                  <c:v>7</c:v>
                </c:pt>
                <c:pt idx="6">
                  <c:v>10</c:v>
                </c:pt>
                <c:pt idx="7">
                  <c:v>17</c:v>
                </c:pt>
                <c:pt idx="8">
                  <c:v>35</c:v>
                </c:pt>
                <c:pt idx="9">
                  <c:v>64</c:v>
                </c:pt>
                <c:pt idx="10">
                  <c:v>76</c:v>
                </c:pt>
                <c:pt idx="11">
                  <c:v>84</c:v>
                </c:pt>
                <c:pt idx="12">
                  <c:v>110</c:v>
                </c:pt>
                <c:pt idx="13">
                  <c:v>118.5</c:v>
                </c:pt>
                <c:pt idx="14">
                  <c:v>128.6</c:v>
                </c:pt>
                <c:pt idx="15">
                  <c:v>360</c:v>
                </c:pt>
                <c:pt idx="16">
                  <c:v>380</c:v>
                </c:pt>
                <c:pt idx="17">
                  <c:v>400</c:v>
                </c:pt>
                <c:pt idx="18">
                  <c:v>420</c:v>
                </c:pt>
                <c:pt idx="19">
                  <c:v>440</c:v>
                </c:pt>
                <c:pt idx="20">
                  <c:v>460</c:v>
                </c:pt>
                <c:pt idx="21">
                  <c:v>528.79999999999995</c:v>
                </c:pt>
                <c:pt idx="22">
                  <c:v>597.59999999999991</c:v>
                </c:pt>
                <c:pt idx="23">
                  <c:v>666.39999999999986</c:v>
                </c:pt>
                <c:pt idx="24">
                  <c:v>735.19999999999982</c:v>
                </c:pt>
                <c:pt idx="25">
                  <c:v>803.99999999999977</c:v>
                </c:pt>
              </c:numCache>
            </c:numRef>
          </c:val>
          <c:extLst>
            <c:ext xmlns:c16="http://schemas.microsoft.com/office/drawing/2014/chart" uri="{C3380CC4-5D6E-409C-BE32-E72D297353CC}">
              <c16:uniqueId val="{0000002C-BED3-4DA9-ADDE-CBE735BF9654}"/>
            </c:ext>
          </c:extLst>
        </c:ser>
        <c:dLbls>
          <c:showLegendKey val="0"/>
          <c:showVal val="0"/>
          <c:showCatName val="0"/>
          <c:showSerName val="0"/>
          <c:showPercent val="0"/>
          <c:showBubbleSize val="0"/>
        </c:dLbls>
        <c:gapWidth val="0"/>
        <c:overlap val="100"/>
        <c:axId val="84580608"/>
        <c:axId val="84586496"/>
      </c:barChart>
      <c:catAx>
        <c:axId val="84580608"/>
        <c:scaling>
          <c:orientation val="minMax"/>
        </c:scaling>
        <c:delete val="0"/>
        <c:axPos val="b"/>
        <c:numFmt formatCode="General" sourceLinked="1"/>
        <c:majorTickMark val="out"/>
        <c:minorTickMark val="none"/>
        <c:tickLblPos val="nextTo"/>
        <c:crossAx val="84586496"/>
        <c:crosses val="autoZero"/>
        <c:auto val="1"/>
        <c:lblAlgn val="ctr"/>
        <c:lblOffset val="100"/>
        <c:noMultiLvlLbl val="0"/>
      </c:catAx>
      <c:valAx>
        <c:axId val="84586496"/>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84580608"/>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3016185476815"/>
          <c:y val="5.0345452486125299E-2"/>
          <c:w val="0.863514216972878"/>
          <c:h val="0.81960272964095604"/>
        </c:manualLayout>
      </c:layout>
      <c:barChart>
        <c:barDir val="col"/>
        <c:grouping val="stacked"/>
        <c:varyColors val="0"/>
        <c:ser>
          <c:idx val="1"/>
          <c:order val="0"/>
          <c:tx>
            <c:strRef>
              <c:f>'Cap.Dev.Path'!$C$870</c:f>
              <c:strCache>
                <c:ptCount val="1"/>
                <c:pt idx="0">
                  <c:v>Wind Offshore</c:v>
                </c:pt>
              </c:strCache>
            </c:strRef>
          </c:tx>
          <c:spPr>
            <a:ln w="3175">
              <a:solidFill>
                <a:schemeClr val="bg1"/>
              </a:solidFill>
            </a:ln>
          </c:spPr>
          <c:invertIfNegative val="0"/>
          <c:dPt>
            <c:idx val="5"/>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1-A1B2-413D-9CEC-6B06EF628B50}"/>
              </c:ext>
            </c:extLst>
          </c:dPt>
          <c:dPt>
            <c:idx val="6"/>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3-A1B2-413D-9CEC-6B06EF628B50}"/>
              </c:ext>
            </c:extLst>
          </c:dPt>
          <c:dPt>
            <c:idx val="7"/>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5-A1B2-413D-9CEC-6B06EF628B50}"/>
              </c:ext>
            </c:extLst>
          </c:dPt>
          <c:dPt>
            <c:idx val="8"/>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7-A1B2-413D-9CEC-6B06EF628B50}"/>
              </c:ext>
            </c:extLst>
          </c:dPt>
          <c:dPt>
            <c:idx val="9"/>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9-A1B2-413D-9CEC-6B06EF628B50}"/>
              </c:ext>
            </c:extLst>
          </c:dPt>
          <c:dPt>
            <c:idx val="10"/>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B-A1B2-413D-9CEC-6B06EF628B50}"/>
              </c:ext>
            </c:extLst>
          </c:dPt>
          <c:dPt>
            <c:idx val="11"/>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D-A1B2-413D-9CEC-6B06EF628B50}"/>
              </c:ext>
            </c:extLst>
          </c:dPt>
          <c:dPt>
            <c:idx val="12"/>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F-A1B2-413D-9CEC-6B06EF628B50}"/>
              </c:ext>
            </c:extLst>
          </c:dPt>
          <c:dPt>
            <c:idx val="13"/>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11-A1B2-413D-9CEC-6B06EF628B50}"/>
              </c:ext>
            </c:extLst>
          </c:dPt>
          <c:dPt>
            <c:idx val="14"/>
            <c:invertIfNegative val="0"/>
            <c:bubble3D val="0"/>
            <c:spPr>
              <a:solidFill>
                <a:schemeClr val="accent6"/>
              </a:solidFill>
              <a:ln w="3175">
                <a:solidFill>
                  <a:schemeClr val="bg1"/>
                </a:solidFill>
              </a:ln>
            </c:spPr>
            <c:extLst>
              <c:ext xmlns:c16="http://schemas.microsoft.com/office/drawing/2014/chart" uri="{C3380CC4-5D6E-409C-BE32-E72D297353CC}">
                <c16:uniqueId val="{00000013-A1B2-413D-9CEC-6B06EF628B50}"/>
              </c:ext>
            </c:extLst>
          </c:dPt>
          <c:dPt>
            <c:idx val="15"/>
            <c:invertIfNegative val="0"/>
            <c:bubble3D val="0"/>
            <c:spPr>
              <a:solidFill>
                <a:schemeClr val="accent6"/>
              </a:solidFill>
              <a:ln w="3175">
                <a:solidFill>
                  <a:schemeClr val="bg1"/>
                </a:solidFill>
              </a:ln>
            </c:spPr>
            <c:extLst>
              <c:ext xmlns:c16="http://schemas.microsoft.com/office/drawing/2014/chart" uri="{C3380CC4-5D6E-409C-BE32-E72D297353CC}">
                <c16:uniqueId val="{00000015-A1B2-413D-9CEC-6B06EF628B50}"/>
              </c:ext>
            </c:extLst>
          </c:dPt>
          <c:dPt>
            <c:idx val="16"/>
            <c:invertIfNegative val="0"/>
            <c:bubble3D val="0"/>
            <c:spPr>
              <a:solidFill>
                <a:schemeClr val="accent6"/>
              </a:solidFill>
              <a:ln w="3175">
                <a:solidFill>
                  <a:schemeClr val="bg1"/>
                </a:solidFill>
              </a:ln>
            </c:spPr>
            <c:extLst>
              <c:ext xmlns:c16="http://schemas.microsoft.com/office/drawing/2014/chart" uri="{C3380CC4-5D6E-409C-BE32-E72D297353CC}">
                <c16:uniqueId val="{00000017-A1B2-413D-9CEC-6B06EF628B50}"/>
              </c:ext>
            </c:extLst>
          </c:dPt>
          <c:dPt>
            <c:idx val="17"/>
            <c:invertIfNegative val="0"/>
            <c:bubble3D val="0"/>
            <c:spPr>
              <a:solidFill>
                <a:schemeClr val="accent6"/>
              </a:solidFill>
              <a:ln w="3175">
                <a:solidFill>
                  <a:schemeClr val="bg1"/>
                </a:solidFill>
              </a:ln>
            </c:spPr>
            <c:extLst>
              <c:ext xmlns:c16="http://schemas.microsoft.com/office/drawing/2014/chart" uri="{C3380CC4-5D6E-409C-BE32-E72D297353CC}">
                <c16:uniqueId val="{00000019-A1B2-413D-9CEC-6B06EF628B50}"/>
              </c:ext>
            </c:extLst>
          </c:dPt>
          <c:dPt>
            <c:idx val="18"/>
            <c:invertIfNegative val="0"/>
            <c:bubble3D val="0"/>
            <c:spPr>
              <a:solidFill>
                <a:schemeClr val="accent6"/>
              </a:solidFill>
              <a:ln w="3175">
                <a:solidFill>
                  <a:schemeClr val="bg1"/>
                </a:solidFill>
              </a:ln>
            </c:spPr>
            <c:extLst>
              <c:ext xmlns:c16="http://schemas.microsoft.com/office/drawing/2014/chart" uri="{C3380CC4-5D6E-409C-BE32-E72D297353CC}">
                <c16:uniqueId val="{0000001B-A1B2-413D-9CEC-6B06EF628B50}"/>
              </c:ext>
            </c:extLst>
          </c:dPt>
          <c:dPt>
            <c:idx val="19"/>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1D-A1B2-413D-9CEC-6B06EF628B50}"/>
              </c:ext>
            </c:extLst>
          </c:dPt>
          <c:dPt>
            <c:idx val="20"/>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1F-A1B2-413D-9CEC-6B06EF628B50}"/>
              </c:ext>
            </c:extLst>
          </c:dPt>
          <c:dPt>
            <c:idx val="21"/>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1-A1B2-413D-9CEC-6B06EF628B50}"/>
              </c:ext>
            </c:extLst>
          </c:dPt>
          <c:dPt>
            <c:idx val="22"/>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3-A1B2-413D-9CEC-6B06EF628B50}"/>
              </c:ext>
            </c:extLst>
          </c:dPt>
          <c:dPt>
            <c:idx val="23"/>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5-A1B2-413D-9CEC-6B06EF628B50}"/>
              </c:ext>
            </c:extLst>
          </c:dPt>
          <c:dPt>
            <c:idx val="24"/>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7-A1B2-413D-9CEC-6B06EF628B50}"/>
              </c:ext>
            </c:extLst>
          </c:dPt>
          <c:dPt>
            <c:idx val="25"/>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9-A1B2-413D-9CEC-6B06EF628B50}"/>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'Cap.Dev.Path'!$I$870:$AH$870</c:f>
              <c:numCache>
                <c:formatCode>#,##0</c:formatCode>
                <c:ptCount val="26"/>
                <c:pt idx="0">
                  <c:v>0</c:v>
                </c:pt>
                <c:pt idx="1">
                  <c:v>0</c:v>
                </c:pt>
                <c:pt idx="2">
                  <c:v>0</c:v>
                </c:pt>
                <c:pt idx="3">
                  <c:v>0</c:v>
                </c:pt>
                <c:pt idx="4">
                  <c:v>35</c:v>
                </c:pt>
                <c:pt idx="5">
                  <c:v>80</c:v>
                </c:pt>
                <c:pt idx="6">
                  <c:v>188</c:v>
                </c:pt>
                <c:pt idx="7">
                  <c:v>268</c:v>
                </c:pt>
                <c:pt idx="8">
                  <c:v>508</c:v>
                </c:pt>
                <c:pt idx="9">
                  <c:v>994</c:v>
                </c:pt>
                <c:pt idx="10">
                  <c:v>3283</c:v>
                </c:pt>
                <c:pt idx="11">
                  <c:v>4132</c:v>
                </c:pt>
                <c:pt idx="12">
                  <c:v>5406</c:v>
                </c:pt>
                <c:pt idx="13">
                  <c:v>6396</c:v>
                </c:pt>
                <c:pt idx="14">
                  <c:v>7507</c:v>
                </c:pt>
                <c:pt idx="15">
                  <c:v>7723.3</c:v>
                </c:pt>
                <c:pt idx="16">
                  <c:v>7723.3</c:v>
                </c:pt>
                <c:pt idx="17">
                  <c:v>8295.2999999999993</c:v>
                </c:pt>
                <c:pt idx="18">
                  <c:v>8295.2999999999993</c:v>
                </c:pt>
                <c:pt idx="19">
                  <c:v>9021.2999999999993</c:v>
                </c:pt>
                <c:pt idx="20">
                  <c:v>10823.3</c:v>
                </c:pt>
                <c:pt idx="21">
                  <c:v>10823.3</c:v>
                </c:pt>
                <c:pt idx="22">
                  <c:v>13117.474999999999</c:v>
                </c:pt>
                <c:pt idx="23">
                  <c:v>15411.649999999998</c:v>
                </c:pt>
                <c:pt idx="24">
                  <c:v>17705.824999999997</c:v>
                </c:pt>
                <c:pt idx="25">
                  <c:v>19999.999999999996</c:v>
                </c:pt>
              </c:numCache>
            </c:numRef>
          </c:val>
          <c:extLst>
            <c:ext xmlns:c16="http://schemas.microsoft.com/office/drawing/2014/chart" uri="{C3380CC4-5D6E-409C-BE32-E72D297353CC}">
              <c16:uniqueId val="{0000002A-A1B2-413D-9CEC-6B06EF628B50}"/>
            </c:ext>
          </c:extLst>
        </c:ser>
        <c:ser>
          <c:idx val="0"/>
          <c:order val="1"/>
          <c:tx>
            <c:strRef>
              <c:f>'Cap.Dev.Path'!$C$863</c:f>
              <c:strCache>
                <c:ptCount val="1"/>
                <c:pt idx="0">
                  <c:v>Wind Onshore</c:v>
                </c:pt>
              </c:strCache>
            </c:strRef>
          </c:tx>
          <c:spPr>
            <a:solidFill>
              <a:schemeClr val="accent2">
                <a:lumMod val="50000"/>
              </a:schemeClr>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2C-A1B2-413D-9CEC-6B06EF628B50}"/>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2E-A1B2-413D-9CEC-6B06EF628B50}"/>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0-A1B2-413D-9CEC-6B06EF628B50}"/>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2-A1B2-413D-9CEC-6B06EF628B50}"/>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4-A1B2-413D-9CEC-6B06EF628B50}"/>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6-A1B2-413D-9CEC-6B06EF628B50}"/>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8-A1B2-413D-9CEC-6B06EF628B50}"/>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A-A1B2-413D-9CEC-6B06EF628B50}"/>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C-A1B2-413D-9CEC-6B06EF628B50}"/>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E-A1B2-413D-9CEC-6B06EF628B50}"/>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0-A1B2-413D-9CEC-6B06EF628B50}"/>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2-A1B2-413D-9CEC-6B06EF628B50}"/>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4-A1B2-413D-9CEC-6B06EF628B50}"/>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6-A1B2-413D-9CEC-6B06EF628B50}"/>
              </c:ext>
            </c:extLst>
          </c:dPt>
          <c:dPt>
            <c:idx val="14"/>
            <c:invertIfNegative val="0"/>
            <c:bubble3D val="0"/>
            <c:spPr>
              <a:solidFill>
                <a:schemeClr val="accent2"/>
              </a:solidFill>
              <a:ln w="3175">
                <a:solidFill>
                  <a:schemeClr val="bg1"/>
                </a:solidFill>
              </a:ln>
            </c:spPr>
            <c:extLst>
              <c:ext xmlns:c16="http://schemas.microsoft.com/office/drawing/2014/chart" uri="{C3380CC4-5D6E-409C-BE32-E72D297353CC}">
                <c16:uniqueId val="{00000048-A1B2-413D-9CEC-6B06EF628B50}"/>
              </c:ext>
            </c:extLst>
          </c:dPt>
          <c:dPt>
            <c:idx val="15"/>
            <c:invertIfNegative val="0"/>
            <c:bubble3D val="0"/>
            <c:spPr>
              <a:solidFill>
                <a:schemeClr val="accent2"/>
              </a:solidFill>
              <a:ln w="3175">
                <a:solidFill>
                  <a:schemeClr val="bg1"/>
                </a:solidFill>
              </a:ln>
            </c:spPr>
            <c:extLst>
              <c:ext xmlns:c16="http://schemas.microsoft.com/office/drawing/2014/chart" uri="{C3380CC4-5D6E-409C-BE32-E72D297353CC}">
                <c16:uniqueId val="{0000004A-A1B2-413D-9CEC-6B06EF628B50}"/>
              </c:ext>
            </c:extLst>
          </c:dPt>
          <c:dPt>
            <c:idx val="16"/>
            <c:invertIfNegative val="0"/>
            <c:bubble3D val="0"/>
            <c:spPr>
              <a:solidFill>
                <a:schemeClr val="accent2"/>
              </a:solidFill>
              <a:ln w="3175">
                <a:solidFill>
                  <a:schemeClr val="bg1"/>
                </a:solidFill>
              </a:ln>
            </c:spPr>
            <c:extLst>
              <c:ext xmlns:c16="http://schemas.microsoft.com/office/drawing/2014/chart" uri="{C3380CC4-5D6E-409C-BE32-E72D297353CC}">
                <c16:uniqueId val="{0000004C-A1B2-413D-9CEC-6B06EF628B50}"/>
              </c:ext>
            </c:extLst>
          </c:dPt>
          <c:dPt>
            <c:idx val="17"/>
            <c:invertIfNegative val="0"/>
            <c:bubble3D val="0"/>
            <c:spPr>
              <a:solidFill>
                <a:schemeClr val="accent2"/>
              </a:solidFill>
              <a:ln w="3175">
                <a:solidFill>
                  <a:schemeClr val="bg1"/>
                </a:solidFill>
              </a:ln>
            </c:spPr>
            <c:extLst>
              <c:ext xmlns:c16="http://schemas.microsoft.com/office/drawing/2014/chart" uri="{C3380CC4-5D6E-409C-BE32-E72D297353CC}">
                <c16:uniqueId val="{0000004E-A1B2-413D-9CEC-6B06EF628B50}"/>
              </c:ext>
            </c:extLst>
          </c:dPt>
          <c:dPt>
            <c:idx val="18"/>
            <c:invertIfNegative val="0"/>
            <c:bubble3D val="0"/>
            <c:spPr>
              <a:solidFill>
                <a:schemeClr val="accent2"/>
              </a:solidFill>
              <a:ln w="3175">
                <a:solidFill>
                  <a:schemeClr val="bg1"/>
                </a:solidFill>
              </a:ln>
            </c:spPr>
            <c:extLst>
              <c:ext xmlns:c16="http://schemas.microsoft.com/office/drawing/2014/chart" uri="{C3380CC4-5D6E-409C-BE32-E72D297353CC}">
                <c16:uniqueId val="{00000050-A1B2-413D-9CEC-6B06EF628B50}"/>
              </c:ext>
            </c:extLst>
          </c:dPt>
          <c:dPt>
            <c:idx val="19"/>
            <c:invertIfNegative val="0"/>
            <c:bubble3D val="0"/>
            <c:extLst>
              <c:ext xmlns:c16="http://schemas.microsoft.com/office/drawing/2014/chart" uri="{C3380CC4-5D6E-409C-BE32-E72D297353CC}">
                <c16:uniqueId val="{00000051-A1B2-413D-9CEC-6B06EF628B50}"/>
              </c:ext>
            </c:extLst>
          </c:dPt>
          <c:dPt>
            <c:idx val="20"/>
            <c:invertIfNegative val="0"/>
            <c:bubble3D val="0"/>
            <c:extLst>
              <c:ext xmlns:c16="http://schemas.microsoft.com/office/drawing/2014/chart" uri="{C3380CC4-5D6E-409C-BE32-E72D297353CC}">
                <c16:uniqueId val="{00000052-A1B2-413D-9CEC-6B06EF628B50}"/>
              </c:ext>
            </c:extLst>
          </c:dPt>
          <c:dPt>
            <c:idx val="21"/>
            <c:invertIfNegative val="0"/>
            <c:bubble3D val="0"/>
            <c:extLst>
              <c:ext xmlns:c16="http://schemas.microsoft.com/office/drawing/2014/chart" uri="{C3380CC4-5D6E-409C-BE32-E72D297353CC}">
                <c16:uniqueId val="{00000053-A1B2-413D-9CEC-6B06EF628B50}"/>
              </c:ext>
            </c:extLst>
          </c:dPt>
          <c:dPt>
            <c:idx val="22"/>
            <c:invertIfNegative val="0"/>
            <c:bubble3D val="0"/>
            <c:extLst>
              <c:ext xmlns:c16="http://schemas.microsoft.com/office/drawing/2014/chart" uri="{C3380CC4-5D6E-409C-BE32-E72D297353CC}">
                <c16:uniqueId val="{00000054-A1B2-413D-9CEC-6B06EF628B50}"/>
              </c:ext>
            </c:extLst>
          </c:dPt>
          <c:dPt>
            <c:idx val="23"/>
            <c:invertIfNegative val="0"/>
            <c:bubble3D val="0"/>
            <c:extLst>
              <c:ext xmlns:c16="http://schemas.microsoft.com/office/drawing/2014/chart" uri="{C3380CC4-5D6E-409C-BE32-E72D297353CC}">
                <c16:uniqueId val="{00000055-A1B2-413D-9CEC-6B06EF628B50}"/>
              </c:ext>
            </c:extLst>
          </c:dPt>
          <c:dPt>
            <c:idx val="24"/>
            <c:invertIfNegative val="0"/>
            <c:bubble3D val="0"/>
            <c:extLst>
              <c:ext xmlns:c16="http://schemas.microsoft.com/office/drawing/2014/chart" uri="{C3380CC4-5D6E-409C-BE32-E72D297353CC}">
                <c16:uniqueId val="{00000056-A1B2-413D-9CEC-6B06EF628B50}"/>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'Cap.Dev.Path'!$I$863:$AH$863</c:f>
              <c:numCache>
                <c:formatCode>#,##0</c:formatCode>
                <c:ptCount val="26"/>
                <c:pt idx="0">
                  <c:v>18248</c:v>
                </c:pt>
                <c:pt idx="1">
                  <c:v>20474</c:v>
                </c:pt>
                <c:pt idx="2">
                  <c:v>22116</c:v>
                </c:pt>
                <c:pt idx="3">
                  <c:v>22794</c:v>
                </c:pt>
                <c:pt idx="4">
                  <c:v>25697</c:v>
                </c:pt>
                <c:pt idx="5">
                  <c:v>26823</c:v>
                </c:pt>
                <c:pt idx="6">
                  <c:v>28524</c:v>
                </c:pt>
                <c:pt idx="7">
                  <c:v>30711</c:v>
                </c:pt>
                <c:pt idx="8">
                  <c:v>32969</c:v>
                </c:pt>
                <c:pt idx="9">
                  <c:v>37620</c:v>
                </c:pt>
                <c:pt idx="10">
                  <c:v>41297</c:v>
                </c:pt>
                <c:pt idx="11">
                  <c:v>45303</c:v>
                </c:pt>
                <c:pt idx="12">
                  <c:v>50174</c:v>
                </c:pt>
                <c:pt idx="13">
                  <c:v>52447</c:v>
                </c:pt>
                <c:pt idx="14">
                  <c:v>53315</c:v>
                </c:pt>
                <c:pt idx="15">
                  <c:v>57688</c:v>
                </c:pt>
                <c:pt idx="16">
                  <c:v>55255</c:v>
                </c:pt>
                <c:pt idx="17">
                  <c:v>55366</c:v>
                </c:pt>
                <c:pt idx="18">
                  <c:v>55664</c:v>
                </c:pt>
                <c:pt idx="19">
                  <c:v>55875</c:v>
                </c:pt>
                <c:pt idx="20">
                  <c:v>55752</c:v>
                </c:pt>
                <c:pt idx="21">
                  <c:v>56135</c:v>
                </c:pt>
                <c:pt idx="22">
                  <c:v>56509</c:v>
                </c:pt>
                <c:pt idx="23">
                  <c:v>57184</c:v>
                </c:pt>
                <c:pt idx="24">
                  <c:v>58075</c:v>
                </c:pt>
                <c:pt idx="25">
                  <c:v>59353</c:v>
                </c:pt>
              </c:numCache>
            </c:numRef>
          </c:val>
          <c:extLst>
            <c:ext xmlns:c16="http://schemas.microsoft.com/office/drawing/2014/chart" uri="{C3380CC4-5D6E-409C-BE32-E72D297353CC}">
              <c16:uniqueId val="{00000057-A1B2-413D-9CEC-6B06EF628B50}"/>
            </c:ext>
          </c:extLst>
        </c:ser>
        <c:dLbls>
          <c:showLegendKey val="0"/>
          <c:showVal val="0"/>
          <c:showCatName val="0"/>
          <c:showSerName val="0"/>
          <c:showPercent val="0"/>
          <c:showBubbleSize val="0"/>
        </c:dLbls>
        <c:gapWidth val="0"/>
        <c:overlap val="100"/>
        <c:axId val="84032896"/>
        <c:axId val="84042880"/>
      </c:barChart>
      <c:catAx>
        <c:axId val="84032896"/>
        <c:scaling>
          <c:orientation val="minMax"/>
        </c:scaling>
        <c:delete val="0"/>
        <c:axPos val="b"/>
        <c:numFmt formatCode="General" sourceLinked="1"/>
        <c:majorTickMark val="out"/>
        <c:minorTickMark val="none"/>
        <c:tickLblPos val="nextTo"/>
        <c:crossAx val="84042880"/>
        <c:crosses val="autoZero"/>
        <c:auto val="1"/>
        <c:lblAlgn val="ctr"/>
        <c:lblOffset val="100"/>
        <c:noMultiLvlLbl val="0"/>
      </c:catAx>
      <c:valAx>
        <c:axId val="84042880"/>
        <c:scaling>
          <c:orientation val="minMax"/>
        </c:scaling>
        <c:delete val="0"/>
        <c:axPos val="l"/>
        <c:title>
          <c:tx>
            <c:rich>
              <a:bodyPr rot="0" vert="horz"/>
              <a:lstStyle/>
              <a:p>
                <a:pPr>
                  <a:defRPr/>
                </a:pPr>
                <a:r>
                  <a:rPr lang="de-DE" b="0"/>
                  <a:t>MW</a:t>
                </a:r>
              </a:p>
            </c:rich>
          </c:tx>
          <c:layout>
            <c:manualLayout>
              <c:xMode val="edge"/>
              <c:yMode val="edge"/>
              <c:x val="0.11944444444444401"/>
              <c:y val="7.4442179182240202E-4"/>
            </c:manualLayout>
          </c:layout>
          <c:overlay val="0"/>
        </c:title>
        <c:numFmt formatCode="#,##0" sourceLinked="0"/>
        <c:majorTickMark val="out"/>
        <c:minorTickMark val="none"/>
        <c:tickLblPos val="nextTo"/>
        <c:crossAx val="84032896"/>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3016185476815"/>
          <c:y val="5.0345452486125299E-2"/>
          <c:w val="0.863514216972878"/>
          <c:h val="0.81960272964095604"/>
        </c:manualLayout>
      </c:layout>
      <c:barChart>
        <c:barDir val="col"/>
        <c:grouping val="stacked"/>
        <c:varyColors val="0"/>
        <c:ser>
          <c:idx val="1"/>
          <c:order val="0"/>
          <c:tx>
            <c:strRef>
              <c:f>'Cap.Dev.Path'!$C$955</c:f>
              <c:strCache>
                <c:ptCount val="1"/>
                <c:pt idx="0">
                  <c:v>Wind Offshore</c:v>
                </c:pt>
              </c:strCache>
            </c:strRef>
          </c:tx>
          <c:spPr>
            <a:ln w="3175">
              <a:solidFill>
                <a:schemeClr val="bg1"/>
              </a:solidFill>
            </a:ln>
          </c:spPr>
          <c:invertIfNegative val="0"/>
          <c:dPt>
            <c:idx val="5"/>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1-C892-443C-845E-A3E710563537}"/>
              </c:ext>
            </c:extLst>
          </c:dPt>
          <c:dPt>
            <c:idx val="6"/>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3-C892-443C-845E-A3E710563537}"/>
              </c:ext>
            </c:extLst>
          </c:dPt>
          <c:dPt>
            <c:idx val="7"/>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5-C892-443C-845E-A3E710563537}"/>
              </c:ext>
            </c:extLst>
          </c:dPt>
          <c:dPt>
            <c:idx val="8"/>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7-C892-443C-845E-A3E710563537}"/>
              </c:ext>
            </c:extLst>
          </c:dPt>
          <c:dPt>
            <c:idx val="9"/>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9-C892-443C-845E-A3E710563537}"/>
              </c:ext>
            </c:extLst>
          </c:dPt>
          <c:dPt>
            <c:idx val="10"/>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B-C892-443C-845E-A3E710563537}"/>
              </c:ext>
            </c:extLst>
          </c:dPt>
          <c:dPt>
            <c:idx val="11"/>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D-C892-443C-845E-A3E710563537}"/>
              </c:ext>
            </c:extLst>
          </c:dPt>
          <c:dPt>
            <c:idx val="12"/>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F-C892-443C-845E-A3E710563537}"/>
              </c:ext>
            </c:extLst>
          </c:dPt>
          <c:dPt>
            <c:idx val="13"/>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11-C892-443C-845E-A3E710563537}"/>
              </c:ext>
            </c:extLst>
          </c:dPt>
          <c:dPt>
            <c:idx val="14"/>
            <c:invertIfNegative val="0"/>
            <c:bubble3D val="0"/>
            <c:spPr>
              <a:solidFill>
                <a:schemeClr val="accent6"/>
              </a:solidFill>
              <a:ln w="3175">
                <a:solidFill>
                  <a:schemeClr val="bg1"/>
                </a:solidFill>
              </a:ln>
            </c:spPr>
            <c:extLst>
              <c:ext xmlns:c16="http://schemas.microsoft.com/office/drawing/2014/chart" uri="{C3380CC4-5D6E-409C-BE32-E72D297353CC}">
                <c16:uniqueId val="{00000013-C892-443C-845E-A3E710563537}"/>
              </c:ext>
            </c:extLst>
          </c:dPt>
          <c:dPt>
            <c:idx val="15"/>
            <c:invertIfNegative val="0"/>
            <c:bubble3D val="0"/>
            <c:spPr>
              <a:solidFill>
                <a:schemeClr val="accent6"/>
              </a:solidFill>
              <a:ln w="3175">
                <a:solidFill>
                  <a:schemeClr val="bg1"/>
                </a:solidFill>
              </a:ln>
            </c:spPr>
            <c:extLst>
              <c:ext xmlns:c16="http://schemas.microsoft.com/office/drawing/2014/chart" uri="{C3380CC4-5D6E-409C-BE32-E72D297353CC}">
                <c16:uniqueId val="{00000015-C892-443C-845E-A3E710563537}"/>
              </c:ext>
            </c:extLst>
          </c:dPt>
          <c:dPt>
            <c:idx val="16"/>
            <c:invertIfNegative val="0"/>
            <c:bubble3D val="0"/>
            <c:spPr>
              <a:solidFill>
                <a:schemeClr val="accent6"/>
              </a:solidFill>
              <a:ln w="3175">
                <a:solidFill>
                  <a:schemeClr val="bg1"/>
                </a:solidFill>
              </a:ln>
            </c:spPr>
            <c:extLst>
              <c:ext xmlns:c16="http://schemas.microsoft.com/office/drawing/2014/chart" uri="{C3380CC4-5D6E-409C-BE32-E72D297353CC}">
                <c16:uniqueId val="{00000017-C892-443C-845E-A3E710563537}"/>
              </c:ext>
            </c:extLst>
          </c:dPt>
          <c:dPt>
            <c:idx val="17"/>
            <c:invertIfNegative val="0"/>
            <c:bubble3D val="0"/>
            <c:spPr>
              <a:solidFill>
                <a:schemeClr val="accent6"/>
              </a:solidFill>
              <a:ln w="3175">
                <a:solidFill>
                  <a:schemeClr val="bg1"/>
                </a:solidFill>
              </a:ln>
            </c:spPr>
            <c:extLst>
              <c:ext xmlns:c16="http://schemas.microsoft.com/office/drawing/2014/chart" uri="{C3380CC4-5D6E-409C-BE32-E72D297353CC}">
                <c16:uniqueId val="{00000019-C892-443C-845E-A3E710563537}"/>
              </c:ext>
            </c:extLst>
          </c:dPt>
          <c:dPt>
            <c:idx val="18"/>
            <c:invertIfNegative val="0"/>
            <c:bubble3D val="0"/>
            <c:spPr>
              <a:solidFill>
                <a:schemeClr val="accent6"/>
              </a:solidFill>
              <a:ln w="3175">
                <a:solidFill>
                  <a:schemeClr val="bg1"/>
                </a:solidFill>
              </a:ln>
            </c:spPr>
            <c:extLst>
              <c:ext xmlns:c16="http://schemas.microsoft.com/office/drawing/2014/chart" uri="{C3380CC4-5D6E-409C-BE32-E72D297353CC}">
                <c16:uniqueId val="{0000001B-C892-443C-845E-A3E710563537}"/>
              </c:ext>
            </c:extLst>
          </c:dPt>
          <c:dPt>
            <c:idx val="19"/>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1D-C892-443C-845E-A3E710563537}"/>
              </c:ext>
            </c:extLst>
          </c:dPt>
          <c:dPt>
            <c:idx val="20"/>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1F-C892-443C-845E-A3E710563537}"/>
              </c:ext>
            </c:extLst>
          </c:dPt>
          <c:dPt>
            <c:idx val="21"/>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1-C892-443C-845E-A3E710563537}"/>
              </c:ext>
            </c:extLst>
          </c:dPt>
          <c:dPt>
            <c:idx val="22"/>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3-C892-443C-845E-A3E710563537}"/>
              </c:ext>
            </c:extLst>
          </c:dPt>
          <c:dPt>
            <c:idx val="23"/>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5-C892-443C-845E-A3E710563537}"/>
              </c:ext>
            </c:extLst>
          </c:dPt>
          <c:dPt>
            <c:idx val="24"/>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7-C892-443C-845E-A3E710563537}"/>
              </c:ext>
            </c:extLst>
          </c:dPt>
          <c:dPt>
            <c:idx val="25"/>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9-C892-443C-845E-A3E710563537}"/>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'Cap.Dev.Path'!$I$955:$AH$955</c:f>
              <c:numCache>
                <c:formatCode>#,##0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2A-C892-443C-845E-A3E710563537}"/>
            </c:ext>
          </c:extLst>
        </c:ser>
        <c:ser>
          <c:idx val="0"/>
          <c:order val="1"/>
          <c:tx>
            <c:strRef>
              <c:f>'Cap.Dev.Path'!$C$948</c:f>
              <c:strCache>
                <c:ptCount val="1"/>
                <c:pt idx="0">
                  <c:v>Wind Onshore</c:v>
                </c:pt>
              </c:strCache>
            </c:strRef>
          </c:tx>
          <c:spPr>
            <a:solidFill>
              <a:schemeClr val="accent2">
                <a:lumMod val="50000"/>
              </a:schemeClr>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2C-C892-443C-845E-A3E710563537}"/>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2E-C892-443C-845E-A3E710563537}"/>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0-C892-443C-845E-A3E710563537}"/>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2-C892-443C-845E-A3E710563537}"/>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4-C892-443C-845E-A3E710563537}"/>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6-C892-443C-845E-A3E710563537}"/>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8-C892-443C-845E-A3E710563537}"/>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A-C892-443C-845E-A3E710563537}"/>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C-C892-443C-845E-A3E710563537}"/>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E-C892-443C-845E-A3E710563537}"/>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0-C892-443C-845E-A3E710563537}"/>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2-C892-443C-845E-A3E710563537}"/>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4-C892-443C-845E-A3E710563537}"/>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6-C892-443C-845E-A3E710563537}"/>
              </c:ext>
            </c:extLst>
          </c:dPt>
          <c:dPt>
            <c:idx val="14"/>
            <c:invertIfNegative val="0"/>
            <c:bubble3D val="0"/>
            <c:spPr>
              <a:solidFill>
                <a:schemeClr val="accent2"/>
              </a:solidFill>
              <a:ln w="3175">
                <a:solidFill>
                  <a:schemeClr val="bg1"/>
                </a:solidFill>
              </a:ln>
            </c:spPr>
            <c:extLst>
              <c:ext xmlns:c16="http://schemas.microsoft.com/office/drawing/2014/chart" uri="{C3380CC4-5D6E-409C-BE32-E72D297353CC}">
                <c16:uniqueId val="{00000048-C892-443C-845E-A3E710563537}"/>
              </c:ext>
            </c:extLst>
          </c:dPt>
          <c:dPt>
            <c:idx val="15"/>
            <c:invertIfNegative val="0"/>
            <c:bubble3D val="0"/>
            <c:spPr>
              <a:solidFill>
                <a:schemeClr val="accent2"/>
              </a:solidFill>
              <a:ln w="3175">
                <a:solidFill>
                  <a:schemeClr val="bg1"/>
                </a:solidFill>
              </a:ln>
            </c:spPr>
            <c:extLst>
              <c:ext xmlns:c16="http://schemas.microsoft.com/office/drawing/2014/chart" uri="{C3380CC4-5D6E-409C-BE32-E72D297353CC}">
                <c16:uniqueId val="{0000004A-C892-443C-845E-A3E710563537}"/>
              </c:ext>
            </c:extLst>
          </c:dPt>
          <c:dPt>
            <c:idx val="16"/>
            <c:invertIfNegative val="0"/>
            <c:bubble3D val="0"/>
            <c:spPr>
              <a:solidFill>
                <a:schemeClr val="accent2"/>
              </a:solidFill>
              <a:ln w="3175">
                <a:solidFill>
                  <a:schemeClr val="bg1"/>
                </a:solidFill>
              </a:ln>
            </c:spPr>
            <c:extLst>
              <c:ext xmlns:c16="http://schemas.microsoft.com/office/drawing/2014/chart" uri="{C3380CC4-5D6E-409C-BE32-E72D297353CC}">
                <c16:uniqueId val="{0000004C-C892-443C-845E-A3E710563537}"/>
              </c:ext>
            </c:extLst>
          </c:dPt>
          <c:dPt>
            <c:idx val="17"/>
            <c:invertIfNegative val="0"/>
            <c:bubble3D val="0"/>
            <c:spPr>
              <a:solidFill>
                <a:schemeClr val="accent2"/>
              </a:solidFill>
              <a:ln w="3175">
                <a:solidFill>
                  <a:schemeClr val="bg1"/>
                </a:solidFill>
              </a:ln>
            </c:spPr>
            <c:extLst>
              <c:ext xmlns:c16="http://schemas.microsoft.com/office/drawing/2014/chart" uri="{C3380CC4-5D6E-409C-BE32-E72D297353CC}">
                <c16:uniqueId val="{0000004E-C892-443C-845E-A3E710563537}"/>
              </c:ext>
            </c:extLst>
          </c:dPt>
          <c:dPt>
            <c:idx val="18"/>
            <c:invertIfNegative val="0"/>
            <c:bubble3D val="0"/>
            <c:spPr>
              <a:solidFill>
                <a:schemeClr val="accent2"/>
              </a:solidFill>
              <a:ln w="3175">
                <a:solidFill>
                  <a:schemeClr val="bg1"/>
                </a:solidFill>
              </a:ln>
            </c:spPr>
            <c:extLst>
              <c:ext xmlns:c16="http://schemas.microsoft.com/office/drawing/2014/chart" uri="{C3380CC4-5D6E-409C-BE32-E72D297353CC}">
                <c16:uniqueId val="{00000050-C892-443C-845E-A3E710563537}"/>
              </c:ext>
            </c:extLst>
          </c:dPt>
          <c:dPt>
            <c:idx val="19"/>
            <c:invertIfNegative val="0"/>
            <c:bubble3D val="0"/>
            <c:extLst>
              <c:ext xmlns:c16="http://schemas.microsoft.com/office/drawing/2014/chart" uri="{C3380CC4-5D6E-409C-BE32-E72D297353CC}">
                <c16:uniqueId val="{00000051-C892-443C-845E-A3E710563537}"/>
              </c:ext>
            </c:extLst>
          </c:dPt>
          <c:dPt>
            <c:idx val="20"/>
            <c:invertIfNegative val="0"/>
            <c:bubble3D val="0"/>
            <c:extLst>
              <c:ext xmlns:c16="http://schemas.microsoft.com/office/drawing/2014/chart" uri="{C3380CC4-5D6E-409C-BE32-E72D297353CC}">
                <c16:uniqueId val="{00000052-C892-443C-845E-A3E710563537}"/>
              </c:ext>
            </c:extLst>
          </c:dPt>
          <c:dPt>
            <c:idx val="21"/>
            <c:invertIfNegative val="0"/>
            <c:bubble3D val="0"/>
            <c:extLst>
              <c:ext xmlns:c16="http://schemas.microsoft.com/office/drawing/2014/chart" uri="{C3380CC4-5D6E-409C-BE32-E72D297353CC}">
                <c16:uniqueId val="{00000053-C892-443C-845E-A3E710563537}"/>
              </c:ext>
            </c:extLst>
          </c:dPt>
          <c:dPt>
            <c:idx val="22"/>
            <c:invertIfNegative val="0"/>
            <c:bubble3D val="0"/>
            <c:extLst>
              <c:ext xmlns:c16="http://schemas.microsoft.com/office/drawing/2014/chart" uri="{C3380CC4-5D6E-409C-BE32-E72D297353CC}">
                <c16:uniqueId val="{00000054-C892-443C-845E-A3E710563537}"/>
              </c:ext>
            </c:extLst>
          </c:dPt>
          <c:dPt>
            <c:idx val="23"/>
            <c:invertIfNegative val="0"/>
            <c:bubble3D val="0"/>
            <c:extLst>
              <c:ext xmlns:c16="http://schemas.microsoft.com/office/drawing/2014/chart" uri="{C3380CC4-5D6E-409C-BE32-E72D297353CC}">
                <c16:uniqueId val="{00000055-C892-443C-845E-A3E710563537}"/>
              </c:ext>
            </c:extLst>
          </c:dPt>
          <c:dPt>
            <c:idx val="24"/>
            <c:invertIfNegative val="0"/>
            <c:bubble3D val="0"/>
            <c:extLst>
              <c:ext xmlns:c16="http://schemas.microsoft.com/office/drawing/2014/chart" uri="{C3380CC4-5D6E-409C-BE32-E72D297353CC}">
                <c16:uniqueId val="{00000056-C892-443C-845E-A3E710563537}"/>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'Cap.Dev.Path'!$I$948:$AH$948</c:f>
              <c:numCache>
                <c:formatCode>#,##0</c:formatCode>
                <c:ptCount val="26"/>
                <c:pt idx="0">
                  <c:v>491</c:v>
                </c:pt>
                <c:pt idx="1">
                  <c:v>749</c:v>
                </c:pt>
                <c:pt idx="2">
                  <c:v>846</c:v>
                </c:pt>
                <c:pt idx="3">
                  <c:v>1022</c:v>
                </c:pt>
                <c:pt idx="4">
                  <c:v>1171</c:v>
                </c:pt>
                <c:pt idx="5">
                  <c:v>1298</c:v>
                </c:pt>
                <c:pt idx="6">
                  <c:v>1640</c:v>
                </c:pt>
                <c:pt idx="7">
                  <c:v>1753</c:v>
                </c:pt>
                <c:pt idx="8">
                  <c:v>1809</c:v>
                </c:pt>
                <c:pt idx="9">
                  <c:v>1978</c:v>
                </c:pt>
                <c:pt idx="10">
                  <c:v>2091</c:v>
                </c:pt>
                <c:pt idx="11">
                  <c:v>2370</c:v>
                </c:pt>
                <c:pt idx="12">
                  <c:v>2624</c:v>
                </c:pt>
                <c:pt idx="13">
                  <c:v>2877.5</c:v>
                </c:pt>
                <c:pt idx="14">
                  <c:v>3547.5</c:v>
                </c:pt>
                <c:pt idx="15">
                  <c:v>3600</c:v>
                </c:pt>
                <c:pt idx="16">
                  <c:v>3900</c:v>
                </c:pt>
                <c:pt idx="17">
                  <c:v>4200</c:v>
                </c:pt>
                <c:pt idx="18">
                  <c:v>4533.333333333333</c:v>
                </c:pt>
                <c:pt idx="19">
                  <c:v>4866.6666666666661</c:v>
                </c:pt>
                <c:pt idx="20">
                  <c:v>5199.9999999999991</c:v>
                </c:pt>
                <c:pt idx="21">
                  <c:v>5600</c:v>
                </c:pt>
                <c:pt idx="22">
                  <c:v>6000</c:v>
                </c:pt>
                <c:pt idx="23">
                  <c:v>6333.333333333333</c:v>
                </c:pt>
                <c:pt idx="24">
                  <c:v>6666.6666666666661</c:v>
                </c:pt>
                <c:pt idx="25">
                  <c:v>6999.9999999999991</c:v>
                </c:pt>
              </c:numCache>
            </c:numRef>
          </c:val>
          <c:extLst>
            <c:ext xmlns:c16="http://schemas.microsoft.com/office/drawing/2014/chart" uri="{C3380CC4-5D6E-409C-BE32-E72D297353CC}">
              <c16:uniqueId val="{00000057-C892-443C-845E-A3E710563537}"/>
            </c:ext>
          </c:extLst>
        </c:ser>
        <c:dLbls>
          <c:showLegendKey val="0"/>
          <c:showVal val="0"/>
          <c:showCatName val="0"/>
          <c:showSerName val="0"/>
          <c:showPercent val="0"/>
          <c:showBubbleSize val="0"/>
        </c:dLbls>
        <c:gapWidth val="0"/>
        <c:overlap val="100"/>
        <c:axId val="84677376"/>
        <c:axId val="84678912"/>
      </c:barChart>
      <c:catAx>
        <c:axId val="84677376"/>
        <c:scaling>
          <c:orientation val="minMax"/>
        </c:scaling>
        <c:delete val="0"/>
        <c:axPos val="b"/>
        <c:numFmt formatCode="General" sourceLinked="1"/>
        <c:majorTickMark val="out"/>
        <c:minorTickMark val="none"/>
        <c:tickLblPos val="nextTo"/>
        <c:crossAx val="84678912"/>
        <c:crosses val="autoZero"/>
        <c:auto val="1"/>
        <c:lblAlgn val="ctr"/>
        <c:lblOffset val="100"/>
        <c:noMultiLvlLbl val="0"/>
      </c:catAx>
      <c:valAx>
        <c:axId val="84678912"/>
        <c:scaling>
          <c:orientation val="minMax"/>
        </c:scaling>
        <c:delete val="0"/>
        <c:axPos val="l"/>
        <c:title>
          <c:tx>
            <c:rich>
              <a:bodyPr rot="0" vert="horz"/>
              <a:lstStyle/>
              <a:p>
                <a:pPr>
                  <a:defRPr/>
                </a:pPr>
                <a:r>
                  <a:rPr lang="de-DE" b="0"/>
                  <a:t>MW</a:t>
                </a:r>
              </a:p>
            </c:rich>
          </c:tx>
          <c:layout>
            <c:manualLayout>
              <c:xMode val="edge"/>
              <c:yMode val="edge"/>
              <c:x val="0.11944444444444401"/>
              <c:y val="7.4442179182240202E-4"/>
            </c:manualLayout>
          </c:layout>
          <c:overlay val="0"/>
        </c:title>
        <c:numFmt formatCode="#,##0" sourceLinked="0"/>
        <c:majorTickMark val="out"/>
        <c:minorTickMark val="none"/>
        <c:tickLblPos val="nextTo"/>
        <c:crossAx val="84677376"/>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clustered"/>
        <c:varyColors val="0"/>
        <c:ser>
          <c:idx val="0"/>
          <c:order val="0"/>
          <c:tx>
            <c:strRef>
              <c:f>'Cap.Dev.Path'!$C$1047</c:f>
              <c:strCache>
                <c:ptCount val="1"/>
                <c:pt idx="0">
                  <c:v>Solar PV</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6CD7-4E8B-93FC-7F66D28F9F41}"/>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6CD7-4E8B-93FC-7F66D28F9F41}"/>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6CD7-4E8B-93FC-7F66D28F9F41}"/>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6CD7-4E8B-93FC-7F66D28F9F41}"/>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6CD7-4E8B-93FC-7F66D28F9F41}"/>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6CD7-4E8B-93FC-7F66D28F9F41}"/>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6CD7-4E8B-93FC-7F66D28F9F41}"/>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6CD7-4E8B-93FC-7F66D28F9F41}"/>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6CD7-4E8B-93FC-7F66D28F9F41}"/>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6CD7-4E8B-93FC-7F66D28F9F41}"/>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6CD7-4E8B-93FC-7F66D28F9F41}"/>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6CD7-4E8B-93FC-7F66D28F9F41}"/>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6CD7-4E8B-93FC-7F66D28F9F41}"/>
              </c:ext>
            </c:extLst>
          </c:dPt>
          <c:dPt>
            <c:idx val="13"/>
            <c:invertIfNegative val="0"/>
            <c:bubble3D val="0"/>
            <c:spPr>
              <a:solidFill>
                <a:srgbClr val="E4E5E4"/>
              </a:solidFill>
              <a:ln w="3175">
                <a:solidFill>
                  <a:srgbClr val="FFFFFF"/>
                </a:solidFill>
              </a:ln>
            </c:spPr>
            <c:extLst>
              <c:ext xmlns:c16="http://schemas.microsoft.com/office/drawing/2014/chart" uri="{C3380CC4-5D6E-409C-BE32-E72D297353CC}">
                <c16:uniqueId val="{0000001B-6CD7-4E8B-93FC-7F66D28F9F41}"/>
              </c:ext>
            </c:extLst>
          </c:dPt>
          <c:dPt>
            <c:idx val="14"/>
            <c:invertIfNegative val="0"/>
            <c:bubble3D val="0"/>
            <c:spPr>
              <a:solidFill>
                <a:srgbClr val="E4E5E4"/>
              </a:solidFill>
              <a:ln w="3175">
                <a:solidFill>
                  <a:srgbClr val="FFFFFF"/>
                </a:solidFill>
              </a:ln>
            </c:spPr>
            <c:extLst>
              <c:ext xmlns:c16="http://schemas.microsoft.com/office/drawing/2014/chart" uri="{C3380CC4-5D6E-409C-BE32-E72D297353CC}">
                <c16:uniqueId val="{0000001D-6CD7-4E8B-93FC-7F66D28F9F41}"/>
              </c:ext>
            </c:extLst>
          </c:dPt>
          <c:dPt>
            <c:idx val="15"/>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1F-6CD7-4E8B-93FC-7F66D28F9F41}"/>
              </c:ext>
            </c:extLst>
          </c:dPt>
          <c:dPt>
            <c:idx val="16"/>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1-6CD7-4E8B-93FC-7F66D28F9F41}"/>
              </c:ext>
            </c:extLst>
          </c:dPt>
          <c:dPt>
            <c:idx val="17"/>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3-6CD7-4E8B-93FC-7F66D28F9F41}"/>
              </c:ext>
            </c:extLst>
          </c:dPt>
          <c:dPt>
            <c:idx val="18"/>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5-6CD7-4E8B-93FC-7F66D28F9F41}"/>
              </c:ext>
            </c:extLst>
          </c:dPt>
          <c:dPt>
            <c:idx val="19"/>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6-6CD7-4E8B-93FC-7F66D28F9F41}"/>
              </c:ext>
            </c:extLst>
          </c:dPt>
          <c:dPt>
            <c:idx val="20"/>
            <c:invertIfNegative val="0"/>
            <c:bubble3D val="0"/>
            <c:extLst>
              <c:ext xmlns:c16="http://schemas.microsoft.com/office/drawing/2014/chart" uri="{C3380CC4-5D6E-409C-BE32-E72D297353CC}">
                <c16:uniqueId val="{00000027-6CD7-4E8B-93FC-7F66D28F9F41}"/>
              </c:ext>
            </c:extLst>
          </c:dPt>
          <c:dPt>
            <c:idx val="21"/>
            <c:invertIfNegative val="0"/>
            <c:bubble3D val="0"/>
            <c:extLst>
              <c:ext xmlns:c16="http://schemas.microsoft.com/office/drawing/2014/chart" uri="{C3380CC4-5D6E-409C-BE32-E72D297353CC}">
                <c16:uniqueId val="{00000028-6CD7-4E8B-93FC-7F66D28F9F41}"/>
              </c:ext>
            </c:extLst>
          </c:dPt>
          <c:dPt>
            <c:idx val="22"/>
            <c:invertIfNegative val="0"/>
            <c:bubble3D val="0"/>
            <c:extLst>
              <c:ext xmlns:c16="http://schemas.microsoft.com/office/drawing/2014/chart" uri="{C3380CC4-5D6E-409C-BE32-E72D297353CC}">
                <c16:uniqueId val="{00000029-6CD7-4E8B-93FC-7F66D28F9F41}"/>
              </c:ext>
            </c:extLst>
          </c:dPt>
          <c:dPt>
            <c:idx val="23"/>
            <c:invertIfNegative val="0"/>
            <c:bubble3D val="0"/>
            <c:extLst>
              <c:ext xmlns:c16="http://schemas.microsoft.com/office/drawing/2014/chart" uri="{C3380CC4-5D6E-409C-BE32-E72D297353CC}">
                <c16:uniqueId val="{0000002A-6CD7-4E8B-93FC-7F66D28F9F41}"/>
              </c:ext>
            </c:extLst>
          </c:dPt>
          <c:dPt>
            <c:idx val="24"/>
            <c:invertIfNegative val="0"/>
            <c:bubble3D val="0"/>
            <c:extLst>
              <c:ext xmlns:c16="http://schemas.microsoft.com/office/drawing/2014/chart" uri="{C3380CC4-5D6E-409C-BE32-E72D297353CC}">
                <c16:uniqueId val="{0000002B-6CD7-4E8B-93FC-7F66D28F9F41}"/>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'Cap.Dev.Path'!$I$1047:$AH$1047</c:f>
              <c:numCache>
                <c:formatCode>#,##0</c:formatCode>
                <c:ptCount val="26"/>
                <c:pt idx="0">
                  <c:v>0</c:v>
                </c:pt>
                <c:pt idx="1">
                  <c:v>0</c:v>
                </c:pt>
                <c:pt idx="2">
                  <c:v>0.4</c:v>
                </c:pt>
                <c:pt idx="3">
                  <c:v>1</c:v>
                </c:pt>
                <c:pt idx="4">
                  <c:v>1</c:v>
                </c:pt>
                <c:pt idx="5">
                  <c:v>2</c:v>
                </c:pt>
                <c:pt idx="6">
                  <c:v>4</c:v>
                </c:pt>
                <c:pt idx="7">
                  <c:v>12</c:v>
                </c:pt>
                <c:pt idx="8">
                  <c:v>35</c:v>
                </c:pt>
                <c:pt idx="9">
                  <c:v>89</c:v>
                </c:pt>
                <c:pt idx="10">
                  <c:v>172</c:v>
                </c:pt>
                <c:pt idx="11">
                  <c:v>235</c:v>
                </c:pt>
                <c:pt idx="12">
                  <c:v>344</c:v>
                </c:pt>
                <c:pt idx="13">
                  <c:v>726</c:v>
                </c:pt>
                <c:pt idx="14">
                  <c:v>1277</c:v>
                </c:pt>
                <c:pt idx="15">
                  <c:v>1484</c:v>
                </c:pt>
                <c:pt idx="16">
                  <c:v>1691</c:v>
                </c:pt>
                <c:pt idx="17">
                  <c:v>2212</c:v>
                </c:pt>
                <c:pt idx="18">
                  <c:v>2733</c:v>
                </c:pt>
                <c:pt idx="19">
                  <c:v>3255</c:v>
                </c:pt>
                <c:pt idx="20">
                  <c:v>3777</c:v>
                </c:pt>
                <c:pt idx="21">
                  <c:v>4310</c:v>
                </c:pt>
                <c:pt idx="22">
                  <c:v>4845</c:v>
                </c:pt>
                <c:pt idx="23">
                  <c:v>5380</c:v>
                </c:pt>
                <c:pt idx="24">
                  <c:v>5915</c:v>
                </c:pt>
                <c:pt idx="25">
                  <c:v>6454</c:v>
                </c:pt>
              </c:numCache>
            </c:numRef>
          </c:val>
          <c:extLst>
            <c:ext xmlns:c16="http://schemas.microsoft.com/office/drawing/2014/chart" uri="{C3380CC4-5D6E-409C-BE32-E72D297353CC}">
              <c16:uniqueId val="{0000002C-6CD7-4E8B-93FC-7F66D28F9F41}"/>
            </c:ext>
          </c:extLst>
        </c:ser>
        <c:dLbls>
          <c:showLegendKey val="0"/>
          <c:showVal val="0"/>
          <c:showCatName val="0"/>
          <c:showSerName val="0"/>
          <c:showPercent val="0"/>
          <c:showBubbleSize val="0"/>
        </c:dLbls>
        <c:gapWidth val="0"/>
        <c:axId val="84414848"/>
        <c:axId val="84416384"/>
      </c:barChart>
      <c:catAx>
        <c:axId val="84414848"/>
        <c:scaling>
          <c:orientation val="minMax"/>
        </c:scaling>
        <c:delete val="0"/>
        <c:axPos val="b"/>
        <c:numFmt formatCode="General" sourceLinked="1"/>
        <c:majorTickMark val="out"/>
        <c:minorTickMark val="none"/>
        <c:tickLblPos val="nextTo"/>
        <c:crossAx val="84416384"/>
        <c:crosses val="autoZero"/>
        <c:auto val="1"/>
        <c:lblAlgn val="ctr"/>
        <c:lblOffset val="100"/>
        <c:noMultiLvlLbl val="0"/>
      </c:catAx>
      <c:valAx>
        <c:axId val="84416384"/>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84414848"/>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3016185476815"/>
          <c:y val="5.0345452486125299E-2"/>
          <c:w val="0.863514216972878"/>
          <c:h val="0.81960272964095604"/>
        </c:manualLayout>
      </c:layout>
      <c:barChart>
        <c:barDir val="col"/>
        <c:grouping val="stacked"/>
        <c:varyColors val="0"/>
        <c:ser>
          <c:idx val="1"/>
          <c:order val="0"/>
          <c:tx>
            <c:strRef>
              <c:f>'Cap.Dev.Path'!$C$1040</c:f>
              <c:strCache>
                <c:ptCount val="1"/>
                <c:pt idx="0">
                  <c:v>Wind Offshore</c:v>
                </c:pt>
              </c:strCache>
            </c:strRef>
          </c:tx>
          <c:spPr>
            <a:ln w="3175">
              <a:solidFill>
                <a:schemeClr val="bg1"/>
              </a:solidFill>
            </a:ln>
          </c:spPr>
          <c:invertIfNegative val="0"/>
          <c:dPt>
            <c:idx val="5"/>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1-DD4D-4E67-ADF3-4F836FB32726}"/>
              </c:ext>
            </c:extLst>
          </c:dPt>
          <c:dPt>
            <c:idx val="6"/>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3-DD4D-4E67-ADF3-4F836FB32726}"/>
              </c:ext>
            </c:extLst>
          </c:dPt>
          <c:dPt>
            <c:idx val="7"/>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5-DD4D-4E67-ADF3-4F836FB32726}"/>
              </c:ext>
            </c:extLst>
          </c:dPt>
          <c:dPt>
            <c:idx val="8"/>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7-DD4D-4E67-ADF3-4F836FB32726}"/>
              </c:ext>
            </c:extLst>
          </c:dPt>
          <c:dPt>
            <c:idx val="9"/>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9-DD4D-4E67-ADF3-4F836FB32726}"/>
              </c:ext>
            </c:extLst>
          </c:dPt>
          <c:dPt>
            <c:idx val="10"/>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B-DD4D-4E67-ADF3-4F836FB32726}"/>
              </c:ext>
            </c:extLst>
          </c:dPt>
          <c:dPt>
            <c:idx val="11"/>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D-DD4D-4E67-ADF3-4F836FB32726}"/>
              </c:ext>
            </c:extLst>
          </c:dPt>
          <c:dPt>
            <c:idx val="12"/>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F-DD4D-4E67-ADF3-4F836FB32726}"/>
              </c:ext>
            </c:extLst>
          </c:dPt>
          <c:dPt>
            <c:idx val="13"/>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11-DD4D-4E67-ADF3-4F836FB32726}"/>
              </c:ext>
            </c:extLst>
          </c:dPt>
          <c:dPt>
            <c:idx val="14"/>
            <c:invertIfNegative val="0"/>
            <c:bubble3D val="0"/>
            <c:spPr>
              <a:solidFill>
                <a:schemeClr val="accent6"/>
              </a:solidFill>
              <a:ln w="3175">
                <a:solidFill>
                  <a:schemeClr val="bg1"/>
                </a:solidFill>
              </a:ln>
            </c:spPr>
            <c:extLst>
              <c:ext xmlns:c16="http://schemas.microsoft.com/office/drawing/2014/chart" uri="{C3380CC4-5D6E-409C-BE32-E72D297353CC}">
                <c16:uniqueId val="{00000013-DD4D-4E67-ADF3-4F836FB32726}"/>
              </c:ext>
            </c:extLst>
          </c:dPt>
          <c:dPt>
            <c:idx val="15"/>
            <c:invertIfNegative val="0"/>
            <c:bubble3D val="0"/>
            <c:spPr>
              <a:solidFill>
                <a:schemeClr val="accent6"/>
              </a:solidFill>
              <a:ln w="3175">
                <a:solidFill>
                  <a:schemeClr val="bg1"/>
                </a:solidFill>
              </a:ln>
            </c:spPr>
            <c:extLst>
              <c:ext xmlns:c16="http://schemas.microsoft.com/office/drawing/2014/chart" uri="{C3380CC4-5D6E-409C-BE32-E72D297353CC}">
                <c16:uniqueId val="{00000015-DD4D-4E67-ADF3-4F836FB32726}"/>
              </c:ext>
            </c:extLst>
          </c:dPt>
          <c:dPt>
            <c:idx val="16"/>
            <c:invertIfNegative val="0"/>
            <c:bubble3D val="0"/>
            <c:spPr>
              <a:solidFill>
                <a:schemeClr val="accent6"/>
              </a:solidFill>
              <a:ln w="3175">
                <a:solidFill>
                  <a:schemeClr val="bg1"/>
                </a:solidFill>
              </a:ln>
            </c:spPr>
            <c:extLst>
              <c:ext xmlns:c16="http://schemas.microsoft.com/office/drawing/2014/chart" uri="{C3380CC4-5D6E-409C-BE32-E72D297353CC}">
                <c16:uniqueId val="{00000017-DD4D-4E67-ADF3-4F836FB32726}"/>
              </c:ext>
            </c:extLst>
          </c:dPt>
          <c:dPt>
            <c:idx val="17"/>
            <c:invertIfNegative val="0"/>
            <c:bubble3D val="0"/>
            <c:spPr>
              <a:solidFill>
                <a:schemeClr val="accent6"/>
              </a:solidFill>
              <a:ln w="3175">
                <a:solidFill>
                  <a:schemeClr val="bg1"/>
                </a:solidFill>
              </a:ln>
            </c:spPr>
            <c:extLst>
              <c:ext xmlns:c16="http://schemas.microsoft.com/office/drawing/2014/chart" uri="{C3380CC4-5D6E-409C-BE32-E72D297353CC}">
                <c16:uniqueId val="{00000019-DD4D-4E67-ADF3-4F836FB32726}"/>
              </c:ext>
            </c:extLst>
          </c:dPt>
          <c:dPt>
            <c:idx val="18"/>
            <c:invertIfNegative val="0"/>
            <c:bubble3D val="0"/>
            <c:spPr>
              <a:solidFill>
                <a:schemeClr val="accent6"/>
              </a:solidFill>
              <a:ln w="3175">
                <a:solidFill>
                  <a:schemeClr val="bg1"/>
                </a:solidFill>
              </a:ln>
            </c:spPr>
            <c:extLst>
              <c:ext xmlns:c16="http://schemas.microsoft.com/office/drawing/2014/chart" uri="{C3380CC4-5D6E-409C-BE32-E72D297353CC}">
                <c16:uniqueId val="{0000001B-DD4D-4E67-ADF3-4F836FB32726}"/>
              </c:ext>
            </c:extLst>
          </c:dPt>
          <c:dPt>
            <c:idx val="19"/>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1D-DD4D-4E67-ADF3-4F836FB32726}"/>
              </c:ext>
            </c:extLst>
          </c:dPt>
          <c:dPt>
            <c:idx val="20"/>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1F-DD4D-4E67-ADF3-4F836FB32726}"/>
              </c:ext>
            </c:extLst>
          </c:dPt>
          <c:dPt>
            <c:idx val="21"/>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1-DD4D-4E67-ADF3-4F836FB32726}"/>
              </c:ext>
            </c:extLst>
          </c:dPt>
          <c:dPt>
            <c:idx val="22"/>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3-DD4D-4E67-ADF3-4F836FB32726}"/>
              </c:ext>
            </c:extLst>
          </c:dPt>
          <c:dPt>
            <c:idx val="23"/>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5-DD4D-4E67-ADF3-4F836FB32726}"/>
              </c:ext>
            </c:extLst>
          </c:dPt>
          <c:dPt>
            <c:idx val="24"/>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7-DD4D-4E67-ADF3-4F836FB32726}"/>
              </c:ext>
            </c:extLst>
          </c:dPt>
          <c:dPt>
            <c:idx val="25"/>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9-DD4D-4E67-ADF3-4F836FB32726}"/>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'Cap.Dev.Path'!$I$1040:$AH$1040</c:f>
              <c:numCache>
                <c:formatCode>#,##0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2A-DD4D-4E67-ADF3-4F836FB32726}"/>
            </c:ext>
          </c:extLst>
        </c:ser>
        <c:ser>
          <c:idx val="0"/>
          <c:order val="1"/>
          <c:tx>
            <c:strRef>
              <c:f>'Cap.Dev.Path'!$C$1033</c:f>
              <c:strCache>
                <c:ptCount val="1"/>
                <c:pt idx="0">
                  <c:v>Wind Onshore</c:v>
                </c:pt>
              </c:strCache>
            </c:strRef>
          </c:tx>
          <c:spPr>
            <a:solidFill>
              <a:schemeClr val="accent2">
                <a:lumMod val="50000"/>
              </a:schemeClr>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2C-DD4D-4E67-ADF3-4F836FB32726}"/>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2E-DD4D-4E67-ADF3-4F836FB32726}"/>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0-DD4D-4E67-ADF3-4F836FB32726}"/>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2-DD4D-4E67-ADF3-4F836FB32726}"/>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4-DD4D-4E67-ADF3-4F836FB32726}"/>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6-DD4D-4E67-ADF3-4F836FB32726}"/>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8-DD4D-4E67-ADF3-4F836FB32726}"/>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A-DD4D-4E67-ADF3-4F836FB32726}"/>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C-DD4D-4E67-ADF3-4F836FB32726}"/>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E-DD4D-4E67-ADF3-4F836FB32726}"/>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0-DD4D-4E67-ADF3-4F836FB32726}"/>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2-DD4D-4E67-ADF3-4F836FB32726}"/>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4-DD4D-4E67-ADF3-4F836FB32726}"/>
              </c:ext>
            </c:extLst>
          </c:dPt>
          <c:dPt>
            <c:idx val="13"/>
            <c:invertIfNegative val="0"/>
            <c:bubble3D val="0"/>
            <c:spPr>
              <a:solidFill>
                <a:srgbClr val="E4E5E4"/>
              </a:solidFill>
              <a:ln w="3175">
                <a:solidFill>
                  <a:schemeClr val="bg1"/>
                </a:solidFill>
              </a:ln>
            </c:spPr>
            <c:extLst>
              <c:ext xmlns:c16="http://schemas.microsoft.com/office/drawing/2014/chart" uri="{C3380CC4-5D6E-409C-BE32-E72D297353CC}">
                <c16:uniqueId val="{00000046-DD4D-4E67-ADF3-4F836FB32726}"/>
              </c:ext>
            </c:extLst>
          </c:dPt>
          <c:dPt>
            <c:idx val="14"/>
            <c:invertIfNegative val="0"/>
            <c:bubble3D val="0"/>
            <c:spPr>
              <a:solidFill>
                <a:srgbClr val="E4E5E4"/>
              </a:solidFill>
              <a:ln w="3175">
                <a:solidFill>
                  <a:schemeClr val="bg1"/>
                </a:solidFill>
              </a:ln>
            </c:spPr>
            <c:extLst>
              <c:ext xmlns:c16="http://schemas.microsoft.com/office/drawing/2014/chart" uri="{C3380CC4-5D6E-409C-BE32-E72D297353CC}">
                <c16:uniqueId val="{00000048-DD4D-4E67-ADF3-4F836FB32726}"/>
              </c:ext>
            </c:extLst>
          </c:dPt>
          <c:dPt>
            <c:idx val="15"/>
            <c:invertIfNegative val="0"/>
            <c:bubble3D val="0"/>
            <c:spPr>
              <a:solidFill>
                <a:schemeClr val="accent2"/>
              </a:solidFill>
              <a:ln w="3175">
                <a:solidFill>
                  <a:schemeClr val="bg1"/>
                </a:solidFill>
              </a:ln>
            </c:spPr>
            <c:extLst>
              <c:ext xmlns:c16="http://schemas.microsoft.com/office/drawing/2014/chart" uri="{C3380CC4-5D6E-409C-BE32-E72D297353CC}">
                <c16:uniqueId val="{0000004A-DD4D-4E67-ADF3-4F836FB32726}"/>
              </c:ext>
            </c:extLst>
          </c:dPt>
          <c:dPt>
            <c:idx val="16"/>
            <c:invertIfNegative val="0"/>
            <c:bubble3D val="0"/>
            <c:spPr>
              <a:solidFill>
                <a:schemeClr val="accent2"/>
              </a:solidFill>
              <a:ln w="3175">
                <a:solidFill>
                  <a:schemeClr val="bg1"/>
                </a:solidFill>
              </a:ln>
            </c:spPr>
            <c:extLst>
              <c:ext xmlns:c16="http://schemas.microsoft.com/office/drawing/2014/chart" uri="{C3380CC4-5D6E-409C-BE32-E72D297353CC}">
                <c16:uniqueId val="{0000004C-DD4D-4E67-ADF3-4F836FB32726}"/>
              </c:ext>
            </c:extLst>
          </c:dPt>
          <c:dPt>
            <c:idx val="17"/>
            <c:invertIfNegative val="0"/>
            <c:bubble3D val="0"/>
            <c:spPr>
              <a:solidFill>
                <a:schemeClr val="accent2"/>
              </a:solidFill>
              <a:ln w="3175">
                <a:solidFill>
                  <a:schemeClr val="bg1"/>
                </a:solidFill>
              </a:ln>
            </c:spPr>
            <c:extLst>
              <c:ext xmlns:c16="http://schemas.microsoft.com/office/drawing/2014/chart" uri="{C3380CC4-5D6E-409C-BE32-E72D297353CC}">
                <c16:uniqueId val="{0000004E-DD4D-4E67-ADF3-4F836FB32726}"/>
              </c:ext>
            </c:extLst>
          </c:dPt>
          <c:dPt>
            <c:idx val="18"/>
            <c:invertIfNegative val="0"/>
            <c:bubble3D val="0"/>
            <c:spPr>
              <a:solidFill>
                <a:schemeClr val="accent2"/>
              </a:solidFill>
              <a:ln w="3175">
                <a:solidFill>
                  <a:schemeClr val="bg1"/>
                </a:solidFill>
              </a:ln>
            </c:spPr>
            <c:extLst>
              <c:ext xmlns:c16="http://schemas.microsoft.com/office/drawing/2014/chart" uri="{C3380CC4-5D6E-409C-BE32-E72D297353CC}">
                <c16:uniqueId val="{00000050-DD4D-4E67-ADF3-4F836FB32726}"/>
              </c:ext>
            </c:extLst>
          </c:dPt>
          <c:dPt>
            <c:idx val="19"/>
            <c:invertIfNegative val="0"/>
            <c:bubble3D val="0"/>
            <c:spPr>
              <a:solidFill>
                <a:schemeClr val="accent2"/>
              </a:solidFill>
              <a:ln w="3175">
                <a:solidFill>
                  <a:schemeClr val="bg1"/>
                </a:solidFill>
              </a:ln>
            </c:spPr>
            <c:extLst>
              <c:ext xmlns:c16="http://schemas.microsoft.com/office/drawing/2014/chart" uri="{C3380CC4-5D6E-409C-BE32-E72D297353CC}">
                <c16:uniqueId val="{00000051-DD4D-4E67-ADF3-4F836FB32726}"/>
              </c:ext>
            </c:extLst>
          </c:dPt>
          <c:dPt>
            <c:idx val="20"/>
            <c:invertIfNegative val="0"/>
            <c:bubble3D val="0"/>
            <c:extLst>
              <c:ext xmlns:c16="http://schemas.microsoft.com/office/drawing/2014/chart" uri="{C3380CC4-5D6E-409C-BE32-E72D297353CC}">
                <c16:uniqueId val="{00000052-DD4D-4E67-ADF3-4F836FB32726}"/>
              </c:ext>
            </c:extLst>
          </c:dPt>
          <c:dPt>
            <c:idx val="21"/>
            <c:invertIfNegative val="0"/>
            <c:bubble3D val="0"/>
            <c:extLst>
              <c:ext xmlns:c16="http://schemas.microsoft.com/office/drawing/2014/chart" uri="{C3380CC4-5D6E-409C-BE32-E72D297353CC}">
                <c16:uniqueId val="{00000053-DD4D-4E67-ADF3-4F836FB32726}"/>
              </c:ext>
            </c:extLst>
          </c:dPt>
          <c:dPt>
            <c:idx val="22"/>
            <c:invertIfNegative val="0"/>
            <c:bubble3D val="0"/>
            <c:extLst>
              <c:ext xmlns:c16="http://schemas.microsoft.com/office/drawing/2014/chart" uri="{C3380CC4-5D6E-409C-BE32-E72D297353CC}">
                <c16:uniqueId val="{00000054-DD4D-4E67-ADF3-4F836FB32726}"/>
              </c:ext>
            </c:extLst>
          </c:dPt>
          <c:dPt>
            <c:idx val="23"/>
            <c:invertIfNegative val="0"/>
            <c:bubble3D val="0"/>
            <c:extLst>
              <c:ext xmlns:c16="http://schemas.microsoft.com/office/drawing/2014/chart" uri="{C3380CC4-5D6E-409C-BE32-E72D297353CC}">
                <c16:uniqueId val="{00000055-DD4D-4E67-ADF3-4F836FB32726}"/>
              </c:ext>
            </c:extLst>
          </c:dPt>
          <c:dPt>
            <c:idx val="24"/>
            <c:invertIfNegative val="0"/>
            <c:bubble3D val="0"/>
            <c:extLst>
              <c:ext xmlns:c16="http://schemas.microsoft.com/office/drawing/2014/chart" uri="{C3380CC4-5D6E-409C-BE32-E72D297353CC}">
                <c16:uniqueId val="{00000056-DD4D-4E67-ADF3-4F836FB32726}"/>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'Cap.Dev.Path'!$I$1033:$AH$1033</c:f>
              <c:numCache>
                <c:formatCode>#,##0</c:formatCode>
                <c:ptCount val="26"/>
                <c:pt idx="0">
                  <c:v>17</c:v>
                </c:pt>
                <c:pt idx="1">
                  <c:v>33</c:v>
                </c:pt>
                <c:pt idx="2">
                  <c:v>61</c:v>
                </c:pt>
                <c:pt idx="3">
                  <c:v>134</c:v>
                </c:pt>
                <c:pt idx="4">
                  <c:v>203</c:v>
                </c:pt>
                <c:pt idx="5">
                  <c:v>293</c:v>
                </c:pt>
                <c:pt idx="6">
                  <c:v>331</c:v>
                </c:pt>
                <c:pt idx="7">
                  <c:v>325</c:v>
                </c:pt>
                <c:pt idx="8">
                  <c:v>329</c:v>
                </c:pt>
                <c:pt idx="9">
                  <c:v>329</c:v>
                </c:pt>
                <c:pt idx="10">
                  <c:v>329</c:v>
                </c:pt>
                <c:pt idx="11">
                  <c:v>329</c:v>
                </c:pt>
                <c:pt idx="12">
                  <c:v>329</c:v>
                </c:pt>
                <c:pt idx="13">
                  <c:v>329</c:v>
                </c:pt>
                <c:pt idx="14">
                  <c:v>329</c:v>
                </c:pt>
                <c:pt idx="15">
                  <c:v>329</c:v>
                </c:pt>
                <c:pt idx="16">
                  <c:v>329</c:v>
                </c:pt>
                <c:pt idx="17">
                  <c:v>329</c:v>
                </c:pt>
                <c:pt idx="18">
                  <c:v>329</c:v>
                </c:pt>
                <c:pt idx="19">
                  <c:v>329</c:v>
                </c:pt>
                <c:pt idx="20">
                  <c:v>329</c:v>
                </c:pt>
                <c:pt idx="21">
                  <c:v>329</c:v>
                </c:pt>
                <c:pt idx="22">
                  <c:v>329</c:v>
                </c:pt>
                <c:pt idx="23">
                  <c:v>329</c:v>
                </c:pt>
                <c:pt idx="24">
                  <c:v>329</c:v>
                </c:pt>
                <c:pt idx="25">
                  <c:v>329</c:v>
                </c:pt>
              </c:numCache>
            </c:numRef>
          </c:val>
          <c:extLst>
            <c:ext xmlns:c16="http://schemas.microsoft.com/office/drawing/2014/chart" uri="{C3380CC4-5D6E-409C-BE32-E72D297353CC}">
              <c16:uniqueId val="{00000057-DD4D-4E67-ADF3-4F836FB32726}"/>
            </c:ext>
          </c:extLst>
        </c:ser>
        <c:dLbls>
          <c:showLegendKey val="0"/>
          <c:showVal val="0"/>
          <c:showCatName val="0"/>
          <c:showSerName val="0"/>
          <c:showPercent val="0"/>
          <c:showBubbleSize val="0"/>
        </c:dLbls>
        <c:gapWidth val="0"/>
        <c:overlap val="100"/>
        <c:axId val="84531072"/>
        <c:axId val="84532608"/>
      </c:barChart>
      <c:catAx>
        <c:axId val="84531072"/>
        <c:scaling>
          <c:orientation val="minMax"/>
        </c:scaling>
        <c:delete val="0"/>
        <c:axPos val="b"/>
        <c:numFmt formatCode="General" sourceLinked="1"/>
        <c:majorTickMark val="out"/>
        <c:minorTickMark val="none"/>
        <c:tickLblPos val="nextTo"/>
        <c:crossAx val="84532608"/>
        <c:crosses val="autoZero"/>
        <c:auto val="1"/>
        <c:lblAlgn val="ctr"/>
        <c:lblOffset val="100"/>
        <c:noMultiLvlLbl val="0"/>
      </c:catAx>
      <c:valAx>
        <c:axId val="84532608"/>
        <c:scaling>
          <c:orientation val="minMax"/>
        </c:scaling>
        <c:delete val="0"/>
        <c:axPos val="l"/>
        <c:title>
          <c:tx>
            <c:rich>
              <a:bodyPr rot="0" vert="horz"/>
              <a:lstStyle/>
              <a:p>
                <a:pPr>
                  <a:defRPr/>
                </a:pPr>
                <a:r>
                  <a:rPr lang="de-DE" b="0"/>
                  <a:t>MW</a:t>
                </a:r>
              </a:p>
            </c:rich>
          </c:tx>
          <c:layout>
            <c:manualLayout>
              <c:xMode val="edge"/>
              <c:yMode val="edge"/>
              <c:x val="0.11944444444444401"/>
              <c:y val="7.4442179182240202E-4"/>
            </c:manualLayout>
          </c:layout>
          <c:overlay val="0"/>
        </c:title>
        <c:numFmt formatCode="#,##0" sourceLinked="0"/>
        <c:majorTickMark val="out"/>
        <c:minorTickMark val="none"/>
        <c:tickLblPos val="nextTo"/>
        <c:crossAx val="84531072"/>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clustered"/>
        <c:varyColors val="0"/>
        <c:ser>
          <c:idx val="0"/>
          <c:order val="0"/>
          <c:tx>
            <c:strRef>
              <c:f>'Cap.Dev.Path'!$C$1134</c:f>
              <c:strCache>
                <c:ptCount val="1"/>
                <c:pt idx="0">
                  <c:v>Solar PV</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8D81-41C9-A74D-BB5414318180}"/>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8D81-41C9-A74D-BB5414318180}"/>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8D81-41C9-A74D-BB5414318180}"/>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8D81-41C9-A74D-BB5414318180}"/>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8D81-41C9-A74D-BB5414318180}"/>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8D81-41C9-A74D-BB5414318180}"/>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8D81-41C9-A74D-BB5414318180}"/>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8D81-41C9-A74D-BB5414318180}"/>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8D81-41C9-A74D-BB5414318180}"/>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8D81-41C9-A74D-BB5414318180}"/>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8D81-41C9-A74D-BB5414318180}"/>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8D81-41C9-A74D-BB5414318180}"/>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8D81-41C9-A74D-BB5414318180}"/>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8D81-41C9-A74D-BB5414318180}"/>
              </c:ext>
            </c:extLst>
          </c:dPt>
          <c:dPt>
            <c:idx val="1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D-8D81-41C9-A74D-BB5414318180}"/>
              </c:ext>
            </c:extLst>
          </c:dPt>
          <c:dPt>
            <c:idx val="15"/>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1F-8D81-41C9-A74D-BB5414318180}"/>
              </c:ext>
            </c:extLst>
          </c:dPt>
          <c:dPt>
            <c:idx val="16"/>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1-8D81-41C9-A74D-BB5414318180}"/>
              </c:ext>
            </c:extLst>
          </c:dPt>
          <c:dPt>
            <c:idx val="17"/>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3-8D81-41C9-A74D-BB5414318180}"/>
              </c:ext>
            </c:extLst>
          </c:dPt>
          <c:dPt>
            <c:idx val="18"/>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5-8D81-41C9-A74D-BB5414318180}"/>
              </c:ext>
            </c:extLst>
          </c:dPt>
          <c:dPt>
            <c:idx val="19"/>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6-8D81-41C9-A74D-BB5414318180}"/>
              </c:ext>
            </c:extLst>
          </c:dPt>
          <c:dPt>
            <c:idx val="20"/>
            <c:invertIfNegative val="0"/>
            <c:bubble3D val="0"/>
            <c:extLst>
              <c:ext xmlns:c16="http://schemas.microsoft.com/office/drawing/2014/chart" uri="{C3380CC4-5D6E-409C-BE32-E72D297353CC}">
                <c16:uniqueId val="{00000027-8D81-41C9-A74D-BB5414318180}"/>
              </c:ext>
            </c:extLst>
          </c:dPt>
          <c:dPt>
            <c:idx val="21"/>
            <c:invertIfNegative val="0"/>
            <c:bubble3D val="0"/>
            <c:extLst>
              <c:ext xmlns:c16="http://schemas.microsoft.com/office/drawing/2014/chart" uri="{C3380CC4-5D6E-409C-BE32-E72D297353CC}">
                <c16:uniqueId val="{00000028-8D81-41C9-A74D-BB5414318180}"/>
              </c:ext>
            </c:extLst>
          </c:dPt>
          <c:dPt>
            <c:idx val="22"/>
            <c:invertIfNegative val="0"/>
            <c:bubble3D val="0"/>
            <c:extLst>
              <c:ext xmlns:c16="http://schemas.microsoft.com/office/drawing/2014/chart" uri="{C3380CC4-5D6E-409C-BE32-E72D297353CC}">
                <c16:uniqueId val="{00000029-8D81-41C9-A74D-BB5414318180}"/>
              </c:ext>
            </c:extLst>
          </c:dPt>
          <c:dPt>
            <c:idx val="23"/>
            <c:invertIfNegative val="0"/>
            <c:bubble3D val="0"/>
            <c:extLst>
              <c:ext xmlns:c16="http://schemas.microsoft.com/office/drawing/2014/chart" uri="{C3380CC4-5D6E-409C-BE32-E72D297353CC}">
                <c16:uniqueId val="{0000002A-8D81-41C9-A74D-BB5414318180}"/>
              </c:ext>
            </c:extLst>
          </c:dPt>
          <c:dPt>
            <c:idx val="24"/>
            <c:invertIfNegative val="0"/>
            <c:bubble3D val="0"/>
            <c:extLst>
              <c:ext xmlns:c16="http://schemas.microsoft.com/office/drawing/2014/chart" uri="{C3380CC4-5D6E-409C-BE32-E72D297353CC}">
                <c16:uniqueId val="{0000002B-8D81-41C9-A74D-BB5414318180}"/>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'Cap.Dev.Path'!$I$1134:$AH$1134</c:f>
              <c:numCache>
                <c:formatCode>#,##0</c:formatCode>
                <c:ptCount val="26"/>
                <c:pt idx="0">
                  <c:v>0</c:v>
                </c:pt>
                <c:pt idx="1">
                  <c:v>0</c:v>
                </c:pt>
                <c:pt idx="2">
                  <c:v>0</c:v>
                </c:pt>
                <c:pt idx="3">
                  <c:v>0</c:v>
                </c:pt>
                <c:pt idx="4">
                  <c:v>0.6</c:v>
                </c:pt>
                <c:pt idx="5">
                  <c:v>0.7</c:v>
                </c:pt>
                <c:pt idx="6">
                  <c:v>0.8</c:v>
                </c:pt>
                <c:pt idx="7">
                  <c:v>0.9</c:v>
                </c:pt>
                <c:pt idx="8">
                  <c:v>1</c:v>
                </c:pt>
                <c:pt idx="9">
                  <c:v>1.6</c:v>
                </c:pt>
                <c:pt idx="10">
                  <c:v>2.4</c:v>
                </c:pt>
                <c:pt idx="11">
                  <c:v>5.9</c:v>
                </c:pt>
                <c:pt idx="12">
                  <c:v>15.7</c:v>
                </c:pt>
                <c:pt idx="13">
                  <c:v>24.2</c:v>
                </c:pt>
                <c:pt idx="14">
                  <c:v>36.200000000000003</c:v>
                </c:pt>
                <c:pt idx="15">
                  <c:v>64.75</c:v>
                </c:pt>
                <c:pt idx="16">
                  <c:v>93.3</c:v>
                </c:pt>
                <c:pt idx="17">
                  <c:v>121.85</c:v>
                </c:pt>
                <c:pt idx="18">
                  <c:v>150.4</c:v>
                </c:pt>
                <c:pt idx="19">
                  <c:v>178.95000000000002</c:v>
                </c:pt>
                <c:pt idx="20">
                  <c:v>207.50000000000003</c:v>
                </c:pt>
                <c:pt idx="21">
                  <c:v>247.50000000000003</c:v>
                </c:pt>
                <c:pt idx="22">
                  <c:v>287.5</c:v>
                </c:pt>
                <c:pt idx="23">
                  <c:v>327.5</c:v>
                </c:pt>
                <c:pt idx="24">
                  <c:v>367.5</c:v>
                </c:pt>
                <c:pt idx="25">
                  <c:v>407.5</c:v>
                </c:pt>
              </c:numCache>
            </c:numRef>
          </c:val>
          <c:extLst>
            <c:ext xmlns:c16="http://schemas.microsoft.com/office/drawing/2014/chart" uri="{C3380CC4-5D6E-409C-BE32-E72D297353CC}">
              <c16:uniqueId val="{0000002C-8D81-41C9-A74D-BB5414318180}"/>
            </c:ext>
          </c:extLst>
        </c:ser>
        <c:dLbls>
          <c:showLegendKey val="0"/>
          <c:showVal val="0"/>
          <c:showCatName val="0"/>
          <c:showSerName val="0"/>
          <c:showPercent val="0"/>
          <c:showBubbleSize val="0"/>
        </c:dLbls>
        <c:gapWidth val="0"/>
        <c:axId val="84846080"/>
        <c:axId val="84847616"/>
      </c:barChart>
      <c:catAx>
        <c:axId val="84846080"/>
        <c:scaling>
          <c:orientation val="minMax"/>
        </c:scaling>
        <c:delete val="0"/>
        <c:axPos val="b"/>
        <c:numFmt formatCode="General" sourceLinked="1"/>
        <c:majorTickMark val="out"/>
        <c:minorTickMark val="none"/>
        <c:tickLblPos val="nextTo"/>
        <c:crossAx val="84847616"/>
        <c:crosses val="autoZero"/>
        <c:auto val="1"/>
        <c:lblAlgn val="ctr"/>
        <c:lblOffset val="100"/>
        <c:noMultiLvlLbl val="0"/>
      </c:catAx>
      <c:valAx>
        <c:axId val="84847616"/>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84846080"/>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3016185476815"/>
          <c:y val="5.0345452486125299E-2"/>
          <c:w val="0.863514216972878"/>
          <c:h val="0.81960272964095604"/>
        </c:manualLayout>
      </c:layout>
      <c:barChart>
        <c:barDir val="col"/>
        <c:grouping val="stacked"/>
        <c:varyColors val="0"/>
        <c:ser>
          <c:idx val="1"/>
          <c:order val="0"/>
          <c:tx>
            <c:strRef>
              <c:f>'Cap.Dev.Path'!$C$1126</c:f>
              <c:strCache>
                <c:ptCount val="1"/>
                <c:pt idx="0">
                  <c:v>Wind Offshore</c:v>
                </c:pt>
              </c:strCache>
            </c:strRef>
          </c:tx>
          <c:spPr>
            <a:solidFill>
              <a:schemeClr val="accent6">
                <a:lumMod val="50000"/>
              </a:schemeClr>
            </a:solidFill>
            <a:ln w="3175">
              <a:solidFill>
                <a:schemeClr val="bg1"/>
              </a:solidFill>
            </a:ln>
          </c:spPr>
          <c:invertIfNegative val="0"/>
          <c:dPt>
            <c:idx val="5"/>
            <c:invertIfNegative val="0"/>
            <c:bubble3D val="0"/>
            <c:extLst>
              <c:ext xmlns:c16="http://schemas.microsoft.com/office/drawing/2014/chart" uri="{C3380CC4-5D6E-409C-BE32-E72D297353CC}">
                <c16:uniqueId val="{00000001-08D9-4E3A-85A7-69C8431A205C}"/>
              </c:ext>
            </c:extLst>
          </c:dPt>
          <c:dPt>
            <c:idx val="6"/>
            <c:invertIfNegative val="0"/>
            <c:bubble3D val="0"/>
            <c:extLst>
              <c:ext xmlns:c16="http://schemas.microsoft.com/office/drawing/2014/chart" uri="{C3380CC4-5D6E-409C-BE32-E72D297353CC}">
                <c16:uniqueId val="{00000003-08D9-4E3A-85A7-69C8431A205C}"/>
              </c:ext>
            </c:extLst>
          </c:dPt>
          <c:dPt>
            <c:idx val="7"/>
            <c:invertIfNegative val="0"/>
            <c:bubble3D val="0"/>
            <c:extLst>
              <c:ext xmlns:c16="http://schemas.microsoft.com/office/drawing/2014/chart" uri="{C3380CC4-5D6E-409C-BE32-E72D297353CC}">
                <c16:uniqueId val="{00000005-08D9-4E3A-85A7-69C8431A205C}"/>
              </c:ext>
            </c:extLst>
          </c:dPt>
          <c:dPt>
            <c:idx val="8"/>
            <c:invertIfNegative val="0"/>
            <c:bubble3D val="0"/>
            <c:extLst>
              <c:ext xmlns:c16="http://schemas.microsoft.com/office/drawing/2014/chart" uri="{C3380CC4-5D6E-409C-BE32-E72D297353CC}">
                <c16:uniqueId val="{00000007-08D9-4E3A-85A7-69C8431A205C}"/>
              </c:ext>
            </c:extLst>
          </c:dPt>
          <c:dPt>
            <c:idx val="9"/>
            <c:invertIfNegative val="0"/>
            <c:bubble3D val="0"/>
            <c:extLst>
              <c:ext xmlns:c16="http://schemas.microsoft.com/office/drawing/2014/chart" uri="{C3380CC4-5D6E-409C-BE32-E72D297353CC}">
                <c16:uniqueId val="{00000009-08D9-4E3A-85A7-69C8431A205C}"/>
              </c:ext>
            </c:extLst>
          </c:dPt>
          <c:dPt>
            <c:idx val="10"/>
            <c:invertIfNegative val="0"/>
            <c:bubble3D val="0"/>
            <c:extLst>
              <c:ext xmlns:c16="http://schemas.microsoft.com/office/drawing/2014/chart" uri="{C3380CC4-5D6E-409C-BE32-E72D297353CC}">
                <c16:uniqueId val="{0000000B-08D9-4E3A-85A7-69C8431A205C}"/>
              </c:ext>
            </c:extLst>
          </c:dPt>
          <c:dPt>
            <c:idx val="11"/>
            <c:invertIfNegative val="0"/>
            <c:bubble3D val="0"/>
            <c:extLst>
              <c:ext xmlns:c16="http://schemas.microsoft.com/office/drawing/2014/chart" uri="{C3380CC4-5D6E-409C-BE32-E72D297353CC}">
                <c16:uniqueId val="{0000000D-08D9-4E3A-85A7-69C8431A205C}"/>
              </c:ext>
            </c:extLst>
          </c:dPt>
          <c:dPt>
            <c:idx val="12"/>
            <c:invertIfNegative val="0"/>
            <c:bubble3D val="0"/>
            <c:extLst>
              <c:ext xmlns:c16="http://schemas.microsoft.com/office/drawing/2014/chart" uri="{C3380CC4-5D6E-409C-BE32-E72D297353CC}">
                <c16:uniqueId val="{0000000F-08D9-4E3A-85A7-69C8431A205C}"/>
              </c:ext>
            </c:extLst>
          </c:dPt>
          <c:dPt>
            <c:idx val="13"/>
            <c:invertIfNegative val="0"/>
            <c:bubble3D val="0"/>
            <c:extLst>
              <c:ext xmlns:c16="http://schemas.microsoft.com/office/drawing/2014/chart" uri="{C3380CC4-5D6E-409C-BE32-E72D297353CC}">
                <c16:uniqueId val="{00000011-08D9-4E3A-85A7-69C8431A205C}"/>
              </c:ext>
            </c:extLst>
          </c:dPt>
          <c:dPt>
            <c:idx val="14"/>
            <c:invertIfNegative val="0"/>
            <c:bubble3D val="0"/>
            <c:extLst>
              <c:ext xmlns:c16="http://schemas.microsoft.com/office/drawing/2014/chart" uri="{C3380CC4-5D6E-409C-BE32-E72D297353CC}">
                <c16:uniqueId val="{00000013-08D9-4E3A-85A7-69C8431A205C}"/>
              </c:ext>
            </c:extLst>
          </c:dPt>
          <c:dPt>
            <c:idx val="15"/>
            <c:invertIfNegative val="0"/>
            <c:bubble3D val="0"/>
            <c:extLst>
              <c:ext xmlns:c16="http://schemas.microsoft.com/office/drawing/2014/chart" uri="{C3380CC4-5D6E-409C-BE32-E72D297353CC}">
                <c16:uniqueId val="{00000015-08D9-4E3A-85A7-69C8431A205C}"/>
              </c:ext>
            </c:extLst>
          </c:dPt>
          <c:dPt>
            <c:idx val="16"/>
            <c:invertIfNegative val="0"/>
            <c:bubble3D val="0"/>
            <c:extLst>
              <c:ext xmlns:c16="http://schemas.microsoft.com/office/drawing/2014/chart" uri="{C3380CC4-5D6E-409C-BE32-E72D297353CC}">
                <c16:uniqueId val="{00000017-08D9-4E3A-85A7-69C8431A205C}"/>
              </c:ext>
            </c:extLst>
          </c:dPt>
          <c:dPt>
            <c:idx val="17"/>
            <c:invertIfNegative val="0"/>
            <c:bubble3D val="0"/>
            <c:extLst>
              <c:ext xmlns:c16="http://schemas.microsoft.com/office/drawing/2014/chart" uri="{C3380CC4-5D6E-409C-BE32-E72D297353CC}">
                <c16:uniqueId val="{00000019-08D9-4E3A-85A7-69C8431A205C}"/>
              </c:ext>
            </c:extLst>
          </c:dPt>
          <c:dPt>
            <c:idx val="18"/>
            <c:invertIfNegative val="0"/>
            <c:bubble3D val="0"/>
            <c:extLst>
              <c:ext xmlns:c16="http://schemas.microsoft.com/office/drawing/2014/chart" uri="{C3380CC4-5D6E-409C-BE32-E72D297353CC}">
                <c16:uniqueId val="{0000001B-08D9-4E3A-85A7-69C8431A205C}"/>
              </c:ext>
            </c:extLst>
          </c:dPt>
          <c:dPt>
            <c:idx val="19"/>
            <c:invertIfNegative val="0"/>
            <c:bubble3D val="0"/>
            <c:extLst>
              <c:ext xmlns:c16="http://schemas.microsoft.com/office/drawing/2014/chart" uri="{C3380CC4-5D6E-409C-BE32-E72D297353CC}">
                <c16:uniqueId val="{0000001D-08D9-4E3A-85A7-69C8431A205C}"/>
              </c:ext>
            </c:extLst>
          </c:dPt>
          <c:dPt>
            <c:idx val="20"/>
            <c:invertIfNegative val="0"/>
            <c:bubble3D val="0"/>
            <c:extLst>
              <c:ext xmlns:c16="http://schemas.microsoft.com/office/drawing/2014/chart" uri="{C3380CC4-5D6E-409C-BE32-E72D297353CC}">
                <c16:uniqueId val="{0000001F-08D9-4E3A-85A7-69C8431A205C}"/>
              </c:ext>
            </c:extLst>
          </c:dPt>
          <c:dPt>
            <c:idx val="21"/>
            <c:invertIfNegative val="0"/>
            <c:bubble3D val="0"/>
            <c:extLst>
              <c:ext xmlns:c16="http://schemas.microsoft.com/office/drawing/2014/chart" uri="{C3380CC4-5D6E-409C-BE32-E72D297353CC}">
                <c16:uniqueId val="{00000021-08D9-4E3A-85A7-69C8431A205C}"/>
              </c:ext>
            </c:extLst>
          </c:dPt>
          <c:dPt>
            <c:idx val="22"/>
            <c:invertIfNegative val="0"/>
            <c:bubble3D val="0"/>
            <c:extLst>
              <c:ext xmlns:c16="http://schemas.microsoft.com/office/drawing/2014/chart" uri="{C3380CC4-5D6E-409C-BE32-E72D297353CC}">
                <c16:uniqueId val="{00000023-08D9-4E3A-85A7-69C8431A205C}"/>
              </c:ext>
            </c:extLst>
          </c:dPt>
          <c:dPt>
            <c:idx val="23"/>
            <c:invertIfNegative val="0"/>
            <c:bubble3D val="0"/>
            <c:extLst>
              <c:ext xmlns:c16="http://schemas.microsoft.com/office/drawing/2014/chart" uri="{C3380CC4-5D6E-409C-BE32-E72D297353CC}">
                <c16:uniqueId val="{00000025-08D9-4E3A-85A7-69C8431A205C}"/>
              </c:ext>
            </c:extLst>
          </c:dPt>
          <c:dPt>
            <c:idx val="24"/>
            <c:invertIfNegative val="0"/>
            <c:bubble3D val="0"/>
            <c:extLst>
              <c:ext xmlns:c16="http://schemas.microsoft.com/office/drawing/2014/chart" uri="{C3380CC4-5D6E-409C-BE32-E72D297353CC}">
                <c16:uniqueId val="{00000027-08D9-4E3A-85A7-69C8431A205C}"/>
              </c:ext>
            </c:extLst>
          </c:dPt>
          <c:dPt>
            <c:idx val="25"/>
            <c:invertIfNegative val="0"/>
            <c:bubble3D val="0"/>
            <c:extLst>
              <c:ext xmlns:c16="http://schemas.microsoft.com/office/drawing/2014/chart" uri="{C3380CC4-5D6E-409C-BE32-E72D297353CC}">
                <c16:uniqueId val="{00000029-08D9-4E3A-85A7-69C8431A205C}"/>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'Cap.Dev.Path'!$I$1126:$AH$1126</c:f>
              <c:numCache>
                <c:formatCode>#,##0</c:formatCode>
                <c:ptCount val="26"/>
                <c:pt idx="0">
                  <c:v>25.2</c:v>
                </c:pt>
                <c:pt idx="1">
                  <c:v>25.2</c:v>
                </c:pt>
                <c:pt idx="2">
                  <c:v>25.2</c:v>
                </c:pt>
                <c:pt idx="3">
                  <c:v>25.2</c:v>
                </c:pt>
                <c:pt idx="4">
                  <c:v>25.2</c:v>
                </c:pt>
                <c:pt idx="5">
                  <c:v>25.2</c:v>
                </c:pt>
                <c:pt idx="6">
                  <c:v>25.2</c:v>
                </c:pt>
                <c:pt idx="7">
                  <c:v>25.2</c:v>
                </c:pt>
                <c:pt idx="8">
                  <c:v>25.2</c:v>
                </c:pt>
                <c:pt idx="9">
                  <c:v>25.2</c:v>
                </c:pt>
                <c:pt idx="10">
                  <c:v>25.2</c:v>
                </c:pt>
                <c:pt idx="11">
                  <c:v>25.2</c:v>
                </c:pt>
                <c:pt idx="12">
                  <c:v>25.2</c:v>
                </c:pt>
                <c:pt idx="13">
                  <c:v>25.2</c:v>
                </c:pt>
                <c:pt idx="14">
                  <c:v>25.2</c:v>
                </c:pt>
                <c:pt idx="15">
                  <c:v>25.2</c:v>
                </c:pt>
                <c:pt idx="16">
                  <c:v>25.2</c:v>
                </c:pt>
                <c:pt idx="17">
                  <c:v>25.2</c:v>
                </c:pt>
                <c:pt idx="18">
                  <c:v>25.2</c:v>
                </c:pt>
                <c:pt idx="19">
                  <c:v>25.2</c:v>
                </c:pt>
                <c:pt idx="20">
                  <c:v>1000</c:v>
                </c:pt>
                <c:pt idx="21">
                  <c:v>1500</c:v>
                </c:pt>
                <c:pt idx="22">
                  <c:v>2000</c:v>
                </c:pt>
                <c:pt idx="23">
                  <c:v>2500</c:v>
                </c:pt>
                <c:pt idx="24">
                  <c:v>3000</c:v>
                </c:pt>
                <c:pt idx="25">
                  <c:v>3500</c:v>
                </c:pt>
              </c:numCache>
            </c:numRef>
          </c:val>
          <c:extLst>
            <c:ext xmlns:c16="http://schemas.microsoft.com/office/drawing/2014/chart" uri="{C3380CC4-5D6E-409C-BE32-E72D297353CC}">
              <c16:uniqueId val="{0000002A-08D9-4E3A-85A7-69C8431A205C}"/>
            </c:ext>
          </c:extLst>
        </c:ser>
        <c:ser>
          <c:idx val="0"/>
          <c:order val="1"/>
          <c:tx>
            <c:strRef>
              <c:f>'Cap.Dev.Path'!$C$1118</c:f>
              <c:strCache>
                <c:ptCount val="1"/>
                <c:pt idx="0">
                  <c:v>Wind Onshore</c:v>
                </c:pt>
              </c:strCache>
            </c:strRef>
          </c:tx>
          <c:spPr>
            <a:solidFill>
              <a:schemeClr val="accent2">
                <a:lumMod val="50000"/>
              </a:schemeClr>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2C-08D9-4E3A-85A7-69C8431A205C}"/>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2E-08D9-4E3A-85A7-69C8431A205C}"/>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0-08D9-4E3A-85A7-69C8431A205C}"/>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2-08D9-4E3A-85A7-69C8431A205C}"/>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4-08D9-4E3A-85A7-69C8431A205C}"/>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6-08D9-4E3A-85A7-69C8431A205C}"/>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8-08D9-4E3A-85A7-69C8431A205C}"/>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A-08D9-4E3A-85A7-69C8431A205C}"/>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C-08D9-4E3A-85A7-69C8431A205C}"/>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E-08D9-4E3A-85A7-69C8431A205C}"/>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0-08D9-4E3A-85A7-69C8431A205C}"/>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2-08D9-4E3A-85A7-69C8431A205C}"/>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4-08D9-4E3A-85A7-69C8431A205C}"/>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6-08D9-4E3A-85A7-69C8431A205C}"/>
              </c:ext>
            </c:extLst>
          </c:dPt>
          <c:dPt>
            <c:idx val="1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8-08D9-4E3A-85A7-69C8431A205C}"/>
              </c:ext>
            </c:extLst>
          </c:dPt>
          <c:dPt>
            <c:idx val="15"/>
            <c:invertIfNegative val="0"/>
            <c:bubble3D val="0"/>
            <c:spPr>
              <a:solidFill>
                <a:schemeClr val="accent2"/>
              </a:solidFill>
              <a:ln w="3175">
                <a:solidFill>
                  <a:schemeClr val="bg1"/>
                </a:solidFill>
              </a:ln>
            </c:spPr>
            <c:extLst>
              <c:ext xmlns:c16="http://schemas.microsoft.com/office/drawing/2014/chart" uri="{C3380CC4-5D6E-409C-BE32-E72D297353CC}">
                <c16:uniqueId val="{0000004A-08D9-4E3A-85A7-69C8431A205C}"/>
              </c:ext>
            </c:extLst>
          </c:dPt>
          <c:dPt>
            <c:idx val="16"/>
            <c:invertIfNegative val="0"/>
            <c:bubble3D val="0"/>
            <c:spPr>
              <a:solidFill>
                <a:schemeClr val="accent2"/>
              </a:solidFill>
              <a:ln w="3175">
                <a:solidFill>
                  <a:schemeClr val="bg1"/>
                </a:solidFill>
              </a:ln>
            </c:spPr>
            <c:extLst>
              <c:ext xmlns:c16="http://schemas.microsoft.com/office/drawing/2014/chart" uri="{C3380CC4-5D6E-409C-BE32-E72D297353CC}">
                <c16:uniqueId val="{0000004C-08D9-4E3A-85A7-69C8431A205C}"/>
              </c:ext>
            </c:extLst>
          </c:dPt>
          <c:dPt>
            <c:idx val="17"/>
            <c:invertIfNegative val="0"/>
            <c:bubble3D val="0"/>
            <c:spPr>
              <a:solidFill>
                <a:schemeClr val="accent2"/>
              </a:solidFill>
              <a:ln w="3175">
                <a:solidFill>
                  <a:schemeClr val="bg1"/>
                </a:solidFill>
              </a:ln>
            </c:spPr>
            <c:extLst>
              <c:ext xmlns:c16="http://schemas.microsoft.com/office/drawing/2014/chart" uri="{C3380CC4-5D6E-409C-BE32-E72D297353CC}">
                <c16:uniqueId val="{0000004E-08D9-4E3A-85A7-69C8431A205C}"/>
              </c:ext>
            </c:extLst>
          </c:dPt>
          <c:dPt>
            <c:idx val="18"/>
            <c:invertIfNegative val="0"/>
            <c:bubble3D val="0"/>
            <c:spPr>
              <a:solidFill>
                <a:schemeClr val="accent2"/>
              </a:solidFill>
              <a:ln w="3175">
                <a:solidFill>
                  <a:schemeClr val="bg1"/>
                </a:solidFill>
              </a:ln>
            </c:spPr>
            <c:extLst>
              <c:ext xmlns:c16="http://schemas.microsoft.com/office/drawing/2014/chart" uri="{C3380CC4-5D6E-409C-BE32-E72D297353CC}">
                <c16:uniqueId val="{00000050-08D9-4E3A-85A7-69C8431A205C}"/>
              </c:ext>
            </c:extLst>
          </c:dPt>
          <c:dPt>
            <c:idx val="19"/>
            <c:invertIfNegative val="0"/>
            <c:bubble3D val="0"/>
            <c:spPr>
              <a:solidFill>
                <a:schemeClr val="accent2"/>
              </a:solidFill>
              <a:ln w="3175">
                <a:solidFill>
                  <a:schemeClr val="bg1"/>
                </a:solidFill>
              </a:ln>
            </c:spPr>
            <c:extLst>
              <c:ext xmlns:c16="http://schemas.microsoft.com/office/drawing/2014/chart" uri="{C3380CC4-5D6E-409C-BE32-E72D297353CC}">
                <c16:uniqueId val="{00000051-08D9-4E3A-85A7-69C8431A205C}"/>
              </c:ext>
            </c:extLst>
          </c:dPt>
          <c:dPt>
            <c:idx val="20"/>
            <c:invertIfNegative val="0"/>
            <c:bubble3D val="0"/>
            <c:extLst>
              <c:ext xmlns:c16="http://schemas.microsoft.com/office/drawing/2014/chart" uri="{C3380CC4-5D6E-409C-BE32-E72D297353CC}">
                <c16:uniqueId val="{00000052-08D9-4E3A-85A7-69C8431A205C}"/>
              </c:ext>
            </c:extLst>
          </c:dPt>
          <c:dPt>
            <c:idx val="21"/>
            <c:invertIfNegative val="0"/>
            <c:bubble3D val="0"/>
            <c:extLst>
              <c:ext xmlns:c16="http://schemas.microsoft.com/office/drawing/2014/chart" uri="{C3380CC4-5D6E-409C-BE32-E72D297353CC}">
                <c16:uniqueId val="{00000053-08D9-4E3A-85A7-69C8431A205C}"/>
              </c:ext>
            </c:extLst>
          </c:dPt>
          <c:dPt>
            <c:idx val="22"/>
            <c:invertIfNegative val="0"/>
            <c:bubble3D val="0"/>
            <c:extLst>
              <c:ext xmlns:c16="http://schemas.microsoft.com/office/drawing/2014/chart" uri="{C3380CC4-5D6E-409C-BE32-E72D297353CC}">
                <c16:uniqueId val="{00000054-08D9-4E3A-85A7-69C8431A205C}"/>
              </c:ext>
            </c:extLst>
          </c:dPt>
          <c:dPt>
            <c:idx val="23"/>
            <c:invertIfNegative val="0"/>
            <c:bubble3D val="0"/>
            <c:extLst>
              <c:ext xmlns:c16="http://schemas.microsoft.com/office/drawing/2014/chart" uri="{C3380CC4-5D6E-409C-BE32-E72D297353CC}">
                <c16:uniqueId val="{00000055-08D9-4E3A-85A7-69C8431A205C}"/>
              </c:ext>
            </c:extLst>
          </c:dPt>
          <c:dPt>
            <c:idx val="24"/>
            <c:invertIfNegative val="0"/>
            <c:bubble3D val="0"/>
            <c:extLst>
              <c:ext xmlns:c16="http://schemas.microsoft.com/office/drawing/2014/chart" uri="{C3380CC4-5D6E-409C-BE32-E72D297353CC}">
                <c16:uniqueId val="{00000056-08D9-4E3A-85A7-69C8431A205C}"/>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'Cap.Dev.Path'!$I$1118:$AH$1118</c:f>
              <c:numCache>
                <c:formatCode>#,##0</c:formatCode>
                <c:ptCount val="26"/>
                <c:pt idx="0">
                  <c:v>468.1</c:v>
                </c:pt>
                <c:pt idx="1">
                  <c:v>651.29999999999995</c:v>
                </c:pt>
                <c:pt idx="2">
                  <c:v>715.3</c:v>
                </c:pt>
                <c:pt idx="3">
                  <c:v>917.1</c:v>
                </c:pt>
                <c:pt idx="4">
                  <c:v>1226.0999999999999</c:v>
                </c:pt>
                <c:pt idx="5">
                  <c:v>1365.2</c:v>
                </c:pt>
                <c:pt idx="6">
                  <c:v>1559.4</c:v>
                </c:pt>
                <c:pt idx="7">
                  <c:v>1679.2</c:v>
                </c:pt>
                <c:pt idx="8">
                  <c:v>1983</c:v>
                </c:pt>
                <c:pt idx="9">
                  <c:v>2258.1</c:v>
                </c:pt>
                <c:pt idx="10">
                  <c:v>2426</c:v>
                </c:pt>
                <c:pt idx="11">
                  <c:v>2760.8</c:v>
                </c:pt>
                <c:pt idx="12">
                  <c:v>3292.8</c:v>
                </c:pt>
                <c:pt idx="13">
                  <c:v>3650.9</c:v>
                </c:pt>
                <c:pt idx="14">
                  <c:v>4146.8999999999996</c:v>
                </c:pt>
                <c:pt idx="15">
                  <c:v>4146.8999999999996</c:v>
                </c:pt>
                <c:pt idx="16">
                  <c:v>4798.9399999999996</c:v>
                </c:pt>
                <c:pt idx="17">
                  <c:v>5359.78</c:v>
                </c:pt>
                <c:pt idx="18">
                  <c:v>5920.62</c:v>
                </c:pt>
                <c:pt idx="19">
                  <c:v>6481.46</c:v>
                </c:pt>
                <c:pt idx="20">
                  <c:v>7042.3</c:v>
                </c:pt>
                <c:pt idx="21">
                  <c:v>7364.06</c:v>
                </c:pt>
                <c:pt idx="22">
                  <c:v>7685.8200000000006</c:v>
                </c:pt>
                <c:pt idx="23">
                  <c:v>8007.5800000000008</c:v>
                </c:pt>
                <c:pt idx="24">
                  <c:v>8329.34</c:v>
                </c:pt>
                <c:pt idx="25">
                  <c:v>8651.1</c:v>
                </c:pt>
              </c:numCache>
            </c:numRef>
          </c:val>
          <c:extLst>
            <c:ext xmlns:c16="http://schemas.microsoft.com/office/drawing/2014/chart" uri="{C3380CC4-5D6E-409C-BE32-E72D297353CC}">
              <c16:uniqueId val="{00000057-08D9-4E3A-85A7-69C8431A205C}"/>
            </c:ext>
          </c:extLst>
        </c:ser>
        <c:dLbls>
          <c:showLegendKey val="0"/>
          <c:showVal val="0"/>
          <c:showCatName val="0"/>
          <c:showSerName val="0"/>
          <c:showPercent val="0"/>
          <c:showBubbleSize val="0"/>
        </c:dLbls>
        <c:gapWidth val="0"/>
        <c:overlap val="100"/>
        <c:axId val="85261312"/>
        <c:axId val="85132032"/>
      </c:barChart>
      <c:catAx>
        <c:axId val="85261312"/>
        <c:scaling>
          <c:orientation val="minMax"/>
        </c:scaling>
        <c:delete val="0"/>
        <c:axPos val="b"/>
        <c:numFmt formatCode="General" sourceLinked="1"/>
        <c:majorTickMark val="out"/>
        <c:minorTickMark val="none"/>
        <c:tickLblPos val="nextTo"/>
        <c:crossAx val="85132032"/>
        <c:crosses val="autoZero"/>
        <c:auto val="1"/>
        <c:lblAlgn val="ctr"/>
        <c:lblOffset val="100"/>
        <c:noMultiLvlLbl val="0"/>
      </c:catAx>
      <c:valAx>
        <c:axId val="85132032"/>
        <c:scaling>
          <c:orientation val="minMax"/>
        </c:scaling>
        <c:delete val="0"/>
        <c:axPos val="l"/>
        <c:title>
          <c:tx>
            <c:rich>
              <a:bodyPr rot="0" vert="horz"/>
              <a:lstStyle/>
              <a:p>
                <a:pPr>
                  <a:defRPr/>
                </a:pPr>
                <a:r>
                  <a:rPr lang="de-DE" b="0"/>
                  <a:t>MW</a:t>
                </a:r>
              </a:p>
            </c:rich>
          </c:tx>
          <c:layout>
            <c:manualLayout>
              <c:xMode val="edge"/>
              <c:yMode val="edge"/>
              <c:x val="0.11944444444444401"/>
              <c:y val="7.4442179182240202E-4"/>
            </c:manualLayout>
          </c:layout>
          <c:overlay val="0"/>
        </c:title>
        <c:numFmt formatCode="#,##0" sourceLinked="0"/>
        <c:majorTickMark val="out"/>
        <c:minorTickMark val="none"/>
        <c:tickLblPos val="nextTo"/>
        <c:crossAx val="85261312"/>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clustered"/>
        <c:varyColors val="0"/>
        <c:ser>
          <c:idx val="0"/>
          <c:order val="0"/>
          <c:tx>
            <c:strRef>
              <c:f>'Cap.Dev.Path'!$C$1376</c:f>
              <c:strCache>
                <c:ptCount val="1"/>
                <c:pt idx="0">
                  <c:v>Solar PV</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D5B3-4686-9853-1C7C477A8AC5}"/>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D5B3-4686-9853-1C7C477A8AC5}"/>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D5B3-4686-9853-1C7C477A8AC5}"/>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D5B3-4686-9853-1C7C477A8AC5}"/>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D5B3-4686-9853-1C7C477A8AC5}"/>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D5B3-4686-9853-1C7C477A8AC5}"/>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D5B3-4686-9853-1C7C477A8AC5}"/>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D5B3-4686-9853-1C7C477A8AC5}"/>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D5B3-4686-9853-1C7C477A8AC5}"/>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D5B3-4686-9853-1C7C477A8AC5}"/>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D5B3-4686-9853-1C7C477A8AC5}"/>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D5B3-4686-9853-1C7C477A8AC5}"/>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D5B3-4686-9853-1C7C477A8AC5}"/>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D5B3-4686-9853-1C7C477A8AC5}"/>
              </c:ext>
            </c:extLst>
          </c:dPt>
          <c:dPt>
            <c:idx val="14"/>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1D-D5B3-4686-9853-1C7C477A8AC5}"/>
              </c:ext>
            </c:extLst>
          </c:dPt>
          <c:dPt>
            <c:idx val="15"/>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1F-D5B3-4686-9853-1C7C477A8AC5}"/>
              </c:ext>
            </c:extLst>
          </c:dPt>
          <c:dPt>
            <c:idx val="16"/>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1-D5B3-4686-9853-1C7C477A8AC5}"/>
              </c:ext>
            </c:extLst>
          </c:dPt>
          <c:dPt>
            <c:idx val="17"/>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3-D5B3-4686-9853-1C7C477A8AC5}"/>
              </c:ext>
            </c:extLst>
          </c:dPt>
          <c:dPt>
            <c:idx val="18"/>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5-D5B3-4686-9853-1C7C477A8AC5}"/>
              </c:ext>
            </c:extLst>
          </c:dPt>
          <c:dPt>
            <c:idx val="19"/>
            <c:invertIfNegative val="0"/>
            <c:bubble3D val="0"/>
            <c:extLst>
              <c:ext xmlns:c16="http://schemas.microsoft.com/office/drawing/2014/chart" uri="{C3380CC4-5D6E-409C-BE32-E72D297353CC}">
                <c16:uniqueId val="{00000026-D5B3-4686-9853-1C7C477A8AC5}"/>
              </c:ext>
            </c:extLst>
          </c:dPt>
          <c:dPt>
            <c:idx val="20"/>
            <c:invertIfNegative val="0"/>
            <c:bubble3D val="0"/>
            <c:extLst>
              <c:ext xmlns:c16="http://schemas.microsoft.com/office/drawing/2014/chart" uri="{C3380CC4-5D6E-409C-BE32-E72D297353CC}">
                <c16:uniqueId val="{00000027-D5B3-4686-9853-1C7C477A8AC5}"/>
              </c:ext>
            </c:extLst>
          </c:dPt>
          <c:dPt>
            <c:idx val="21"/>
            <c:invertIfNegative val="0"/>
            <c:bubble3D val="0"/>
            <c:extLst>
              <c:ext xmlns:c16="http://schemas.microsoft.com/office/drawing/2014/chart" uri="{C3380CC4-5D6E-409C-BE32-E72D297353CC}">
                <c16:uniqueId val="{00000028-D5B3-4686-9853-1C7C477A8AC5}"/>
              </c:ext>
            </c:extLst>
          </c:dPt>
          <c:dPt>
            <c:idx val="22"/>
            <c:invertIfNegative val="0"/>
            <c:bubble3D val="0"/>
            <c:extLst>
              <c:ext xmlns:c16="http://schemas.microsoft.com/office/drawing/2014/chart" uri="{C3380CC4-5D6E-409C-BE32-E72D297353CC}">
                <c16:uniqueId val="{00000029-D5B3-4686-9853-1C7C477A8AC5}"/>
              </c:ext>
            </c:extLst>
          </c:dPt>
          <c:dPt>
            <c:idx val="23"/>
            <c:invertIfNegative val="0"/>
            <c:bubble3D val="0"/>
            <c:extLst>
              <c:ext xmlns:c16="http://schemas.microsoft.com/office/drawing/2014/chart" uri="{C3380CC4-5D6E-409C-BE32-E72D297353CC}">
                <c16:uniqueId val="{0000002A-D5B3-4686-9853-1C7C477A8AC5}"/>
              </c:ext>
            </c:extLst>
          </c:dPt>
          <c:dPt>
            <c:idx val="24"/>
            <c:invertIfNegative val="0"/>
            <c:bubble3D val="0"/>
            <c:extLst>
              <c:ext xmlns:c16="http://schemas.microsoft.com/office/drawing/2014/chart" uri="{C3380CC4-5D6E-409C-BE32-E72D297353CC}">
                <c16:uniqueId val="{0000002B-D5B3-4686-9853-1C7C477A8AC5}"/>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'Cap.Dev.Path'!$I$1376:$AH$1376</c:f>
              <c:numCache>
                <c:formatCode>#,##0</c:formatCode>
                <c:ptCount val="26"/>
                <c:pt idx="0">
                  <c:v>0</c:v>
                </c:pt>
                <c:pt idx="1">
                  <c:v>0</c:v>
                </c:pt>
                <c:pt idx="2">
                  <c:v>0</c:v>
                </c:pt>
                <c:pt idx="3">
                  <c:v>0.1</c:v>
                </c:pt>
                <c:pt idx="4">
                  <c:v>0.1</c:v>
                </c:pt>
                <c:pt idx="5">
                  <c:v>0.1</c:v>
                </c:pt>
                <c:pt idx="6">
                  <c:v>0.3</c:v>
                </c:pt>
                <c:pt idx="7">
                  <c:v>7</c:v>
                </c:pt>
                <c:pt idx="8">
                  <c:v>68</c:v>
                </c:pt>
                <c:pt idx="9">
                  <c:v>69</c:v>
                </c:pt>
                <c:pt idx="10">
                  <c:v>69</c:v>
                </c:pt>
                <c:pt idx="11">
                  <c:v>70</c:v>
                </c:pt>
                <c:pt idx="12">
                  <c:v>73.8</c:v>
                </c:pt>
                <c:pt idx="13">
                  <c:v>82</c:v>
                </c:pt>
                <c:pt idx="14">
                  <c:v>103</c:v>
                </c:pt>
                <c:pt idx="15">
                  <c:v>104.97954529896663</c:v>
                </c:pt>
                <c:pt idx="16">
                  <c:v>106.95909059793325</c:v>
                </c:pt>
                <c:pt idx="17">
                  <c:v>108.93863589689988</c:v>
                </c:pt>
                <c:pt idx="18">
                  <c:v>252.22729212165109</c:v>
                </c:pt>
                <c:pt idx="19">
                  <c:v>395.5159483464023</c:v>
                </c:pt>
                <c:pt idx="20">
                  <c:v>538.8046045711535</c:v>
                </c:pt>
                <c:pt idx="21">
                  <c:v>728.71114552656002</c:v>
                </c:pt>
                <c:pt idx="22">
                  <c:v>918.61768648196653</c:v>
                </c:pt>
                <c:pt idx="23">
                  <c:v>975.54057731097726</c:v>
                </c:pt>
                <c:pt idx="24">
                  <c:v>1032.463468139988</c:v>
                </c:pt>
                <c:pt idx="25">
                  <c:v>1089.3863589689988</c:v>
                </c:pt>
              </c:numCache>
            </c:numRef>
          </c:val>
          <c:extLst>
            <c:ext xmlns:c16="http://schemas.microsoft.com/office/drawing/2014/chart" uri="{C3380CC4-5D6E-409C-BE32-E72D297353CC}">
              <c16:uniqueId val="{0000002C-D5B3-4686-9853-1C7C477A8AC5}"/>
            </c:ext>
          </c:extLst>
        </c:ser>
        <c:dLbls>
          <c:showLegendKey val="0"/>
          <c:showVal val="0"/>
          <c:showCatName val="0"/>
          <c:showSerName val="0"/>
          <c:showPercent val="0"/>
          <c:showBubbleSize val="0"/>
        </c:dLbls>
        <c:gapWidth val="0"/>
        <c:axId val="85195392"/>
        <c:axId val="85262720"/>
      </c:barChart>
      <c:catAx>
        <c:axId val="85195392"/>
        <c:scaling>
          <c:orientation val="minMax"/>
        </c:scaling>
        <c:delete val="0"/>
        <c:axPos val="b"/>
        <c:numFmt formatCode="General" sourceLinked="1"/>
        <c:majorTickMark val="out"/>
        <c:minorTickMark val="none"/>
        <c:tickLblPos val="nextTo"/>
        <c:crossAx val="85262720"/>
        <c:crosses val="autoZero"/>
        <c:auto val="1"/>
        <c:lblAlgn val="ctr"/>
        <c:lblOffset val="100"/>
        <c:noMultiLvlLbl val="0"/>
      </c:catAx>
      <c:valAx>
        <c:axId val="85262720"/>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85195392"/>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3016185476815"/>
          <c:y val="5.0345452486125299E-2"/>
          <c:w val="0.863514216972878"/>
          <c:h val="0.81960272964095604"/>
        </c:manualLayout>
      </c:layout>
      <c:barChart>
        <c:barDir val="col"/>
        <c:grouping val="stacked"/>
        <c:varyColors val="0"/>
        <c:ser>
          <c:idx val="1"/>
          <c:order val="0"/>
          <c:tx>
            <c:strRef>
              <c:f>'Cap.Dev.Path'!$C$1369</c:f>
              <c:strCache>
                <c:ptCount val="1"/>
                <c:pt idx="0">
                  <c:v>Wind Offshore</c:v>
                </c:pt>
              </c:strCache>
            </c:strRef>
          </c:tx>
          <c:spPr>
            <a:ln w="3175">
              <a:solidFill>
                <a:schemeClr val="bg1"/>
              </a:solidFill>
            </a:ln>
          </c:spPr>
          <c:invertIfNegative val="0"/>
          <c:dPt>
            <c:idx val="5"/>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1-6A35-47CF-A2DD-7D29167B72E3}"/>
              </c:ext>
            </c:extLst>
          </c:dPt>
          <c:dPt>
            <c:idx val="6"/>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3-6A35-47CF-A2DD-7D29167B72E3}"/>
              </c:ext>
            </c:extLst>
          </c:dPt>
          <c:dPt>
            <c:idx val="7"/>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5-6A35-47CF-A2DD-7D29167B72E3}"/>
              </c:ext>
            </c:extLst>
          </c:dPt>
          <c:dPt>
            <c:idx val="8"/>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7-6A35-47CF-A2DD-7D29167B72E3}"/>
              </c:ext>
            </c:extLst>
          </c:dPt>
          <c:dPt>
            <c:idx val="9"/>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9-6A35-47CF-A2DD-7D29167B72E3}"/>
              </c:ext>
            </c:extLst>
          </c:dPt>
          <c:dPt>
            <c:idx val="10"/>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B-6A35-47CF-A2DD-7D29167B72E3}"/>
              </c:ext>
            </c:extLst>
          </c:dPt>
          <c:dPt>
            <c:idx val="11"/>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D-6A35-47CF-A2DD-7D29167B72E3}"/>
              </c:ext>
            </c:extLst>
          </c:dPt>
          <c:dPt>
            <c:idx val="12"/>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F-6A35-47CF-A2DD-7D29167B72E3}"/>
              </c:ext>
            </c:extLst>
          </c:dPt>
          <c:dPt>
            <c:idx val="13"/>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11-6A35-47CF-A2DD-7D29167B72E3}"/>
              </c:ext>
            </c:extLst>
          </c:dPt>
          <c:dPt>
            <c:idx val="14"/>
            <c:invertIfNegative val="0"/>
            <c:bubble3D val="0"/>
            <c:spPr>
              <a:solidFill>
                <a:schemeClr val="accent6"/>
              </a:solidFill>
              <a:ln w="3175">
                <a:solidFill>
                  <a:schemeClr val="bg1"/>
                </a:solidFill>
              </a:ln>
            </c:spPr>
            <c:extLst>
              <c:ext xmlns:c16="http://schemas.microsoft.com/office/drawing/2014/chart" uri="{C3380CC4-5D6E-409C-BE32-E72D297353CC}">
                <c16:uniqueId val="{00000013-6A35-47CF-A2DD-7D29167B72E3}"/>
              </c:ext>
            </c:extLst>
          </c:dPt>
          <c:dPt>
            <c:idx val="15"/>
            <c:invertIfNegative val="0"/>
            <c:bubble3D val="0"/>
            <c:spPr>
              <a:solidFill>
                <a:schemeClr val="accent6"/>
              </a:solidFill>
              <a:ln w="3175">
                <a:solidFill>
                  <a:schemeClr val="bg1"/>
                </a:solidFill>
              </a:ln>
            </c:spPr>
            <c:extLst>
              <c:ext xmlns:c16="http://schemas.microsoft.com/office/drawing/2014/chart" uri="{C3380CC4-5D6E-409C-BE32-E72D297353CC}">
                <c16:uniqueId val="{00000015-6A35-47CF-A2DD-7D29167B72E3}"/>
              </c:ext>
            </c:extLst>
          </c:dPt>
          <c:dPt>
            <c:idx val="16"/>
            <c:invertIfNegative val="0"/>
            <c:bubble3D val="0"/>
            <c:spPr>
              <a:solidFill>
                <a:schemeClr val="accent6"/>
              </a:solidFill>
              <a:ln w="3175">
                <a:solidFill>
                  <a:schemeClr val="bg1"/>
                </a:solidFill>
              </a:ln>
            </c:spPr>
            <c:extLst>
              <c:ext xmlns:c16="http://schemas.microsoft.com/office/drawing/2014/chart" uri="{C3380CC4-5D6E-409C-BE32-E72D297353CC}">
                <c16:uniqueId val="{00000017-6A35-47CF-A2DD-7D29167B72E3}"/>
              </c:ext>
            </c:extLst>
          </c:dPt>
          <c:dPt>
            <c:idx val="17"/>
            <c:invertIfNegative val="0"/>
            <c:bubble3D val="0"/>
            <c:spPr>
              <a:solidFill>
                <a:schemeClr val="accent6"/>
              </a:solidFill>
              <a:ln w="3175">
                <a:solidFill>
                  <a:schemeClr val="bg1"/>
                </a:solidFill>
              </a:ln>
            </c:spPr>
            <c:extLst>
              <c:ext xmlns:c16="http://schemas.microsoft.com/office/drawing/2014/chart" uri="{C3380CC4-5D6E-409C-BE32-E72D297353CC}">
                <c16:uniqueId val="{00000019-6A35-47CF-A2DD-7D29167B72E3}"/>
              </c:ext>
            </c:extLst>
          </c:dPt>
          <c:dPt>
            <c:idx val="18"/>
            <c:invertIfNegative val="0"/>
            <c:bubble3D val="0"/>
            <c:spPr>
              <a:solidFill>
                <a:schemeClr val="accent6"/>
              </a:solidFill>
              <a:ln w="3175">
                <a:solidFill>
                  <a:schemeClr val="bg1"/>
                </a:solidFill>
              </a:ln>
            </c:spPr>
            <c:extLst>
              <c:ext xmlns:c16="http://schemas.microsoft.com/office/drawing/2014/chart" uri="{C3380CC4-5D6E-409C-BE32-E72D297353CC}">
                <c16:uniqueId val="{0000001B-6A35-47CF-A2DD-7D29167B72E3}"/>
              </c:ext>
            </c:extLst>
          </c:dPt>
          <c:dPt>
            <c:idx val="19"/>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1D-6A35-47CF-A2DD-7D29167B72E3}"/>
              </c:ext>
            </c:extLst>
          </c:dPt>
          <c:dPt>
            <c:idx val="20"/>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1F-6A35-47CF-A2DD-7D29167B72E3}"/>
              </c:ext>
            </c:extLst>
          </c:dPt>
          <c:dPt>
            <c:idx val="21"/>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1-6A35-47CF-A2DD-7D29167B72E3}"/>
              </c:ext>
            </c:extLst>
          </c:dPt>
          <c:dPt>
            <c:idx val="22"/>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3-6A35-47CF-A2DD-7D29167B72E3}"/>
              </c:ext>
            </c:extLst>
          </c:dPt>
          <c:dPt>
            <c:idx val="23"/>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5-6A35-47CF-A2DD-7D29167B72E3}"/>
              </c:ext>
            </c:extLst>
          </c:dPt>
          <c:dPt>
            <c:idx val="24"/>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7-6A35-47CF-A2DD-7D29167B72E3}"/>
              </c:ext>
            </c:extLst>
          </c:dPt>
          <c:dPt>
            <c:idx val="25"/>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9-6A35-47CF-A2DD-7D29167B72E3}"/>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'Cap.Dev.Path'!$I$1369:$AH$1369</c:f>
              <c:numCache>
                <c:formatCode>#,##0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2A-6A35-47CF-A2DD-7D29167B72E3}"/>
            </c:ext>
          </c:extLst>
        </c:ser>
        <c:ser>
          <c:idx val="0"/>
          <c:order val="1"/>
          <c:tx>
            <c:strRef>
              <c:f>'Cap.Dev.Path'!$C$1362</c:f>
              <c:strCache>
                <c:ptCount val="1"/>
                <c:pt idx="0">
                  <c:v>Wind Onshore</c:v>
                </c:pt>
              </c:strCache>
            </c:strRef>
          </c:tx>
          <c:spPr>
            <a:solidFill>
              <a:schemeClr val="accent2">
                <a:lumMod val="50000"/>
              </a:schemeClr>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2C-6A35-47CF-A2DD-7D29167B72E3}"/>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2E-6A35-47CF-A2DD-7D29167B72E3}"/>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0-6A35-47CF-A2DD-7D29167B72E3}"/>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2-6A35-47CF-A2DD-7D29167B72E3}"/>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4-6A35-47CF-A2DD-7D29167B72E3}"/>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6-6A35-47CF-A2DD-7D29167B72E3}"/>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8-6A35-47CF-A2DD-7D29167B72E3}"/>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A-6A35-47CF-A2DD-7D29167B72E3}"/>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C-6A35-47CF-A2DD-7D29167B72E3}"/>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E-6A35-47CF-A2DD-7D29167B72E3}"/>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0-6A35-47CF-A2DD-7D29167B72E3}"/>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2-6A35-47CF-A2DD-7D29167B72E3}"/>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4-6A35-47CF-A2DD-7D29167B72E3}"/>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6-6A35-47CF-A2DD-7D29167B72E3}"/>
              </c:ext>
            </c:extLst>
          </c:dPt>
          <c:dPt>
            <c:idx val="14"/>
            <c:invertIfNegative val="0"/>
            <c:bubble3D val="0"/>
            <c:spPr>
              <a:solidFill>
                <a:schemeClr val="accent2"/>
              </a:solidFill>
              <a:ln w="3175">
                <a:solidFill>
                  <a:schemeClr val="bg1"/>
                </a:solidFill>
              </a:ln>
            </c:spPr>
            <c:extLst>
              <c:ext xmlns:c16="http://schemas.microsoft.com/office/drawing/2014/chart" uri="{C3380CC4-5D6E-409C-BE32-E72D297353CC}">
                <c16:uniqueId val="{00000048-6A35-47CF-A2DD-7D29167B72E3}"/>
              </c:ext>
            </c:extLst>
          </c:dPt>
          <c:dPt>
            <c:idx val="15"/>
            <c:invertIfNegative val="0"/>
            <c:bubble3D val="0"/>
            <c:spPr>
              <a:solidFill>
                <a:schemeClr val="accent2"/>
              </a:solidFill>
              <a:ln w="3175">
                <a:solidFill>
                  <a:schemeClr val="bg1"/>
                </a:solidFill>
              </a:ln>
            </c:spPr>
            <c:extLst>
              <c:ext xmlns:c16="http://schemas.microsoft.com/office/drawing/2014/chart" uri="{C3380CC4-5D6E-409C-BE32-E72D297353CC}">
                <c16:uniqueId val="{0000004A-6A35-47CF-A2DD-7D29167B72E3}"/>
              </c:ext>
            </c:extLst>
          </c:dPt>
          <c:dPt>
            <c:idx val="16"/>
            <c:invertIfNegative val="0"/>
            <c:bubble3D val="0"/>
            <c:spPr>
              <a:solidFill>
                <a:schemeClr val="accent2"/>
              </a:solidFill>
              <a:ln w="3175">
                <a:solidFill>
                  <a:schemeClr val="bg1"/>
                </a:solidFill>
              </a:ln>
            </c:spPr>
            <c:extLst>
              <c:ext xmlns:c16="http://schemas.microsoft.com/office/drawing/2014/chart" uri="{C3380CC4-5D6E-409C-BE32-E72D297353CC}">
                <c16:uniqueId val="{0000004C-6A35-47CF-A2DD-7D29167B72E3}"/>
              </c:ext>
            </c:extLst>
          </c:dPt>
          <c:dPt>
            <c:idx val="17"/>
            <c:invertIfNegative val="0"/>
            <c:bubble3D val="0"/>
            <c:spPr>
              <a:solidFill>
                <a:schemeClr val="accent2"/>
              </a:solidFill>
              <a:ln w="3175">
                <a:solidFill>
                  <a:schemeClr val="bg1"/>
                </a:solidFill>
              </a:ln>
            </c:spPr>
            <c:extLst>
              <c:ext xmlns:c16="http://schemas.microsoft.com/office/drawing/2014/chart" uri="{C3380CC4-5D6E-409C-BE32-E72D297353CC}">
                <c16:uniqueId val="{0000004E-6A35-47CF-A2DD-7D29167B72E3}"/>
              </c:ext>
            </c:extLst>
          </c:dPt>
          <c:dPt>
            <c:idx val="18"/>
            <c:invertIfNegative val="0"/>
            <c:bubble3D val="0"/>
            <c:spPr>
              <a:solidFill>
                <a:schemeClr val="accent2"/>
              </a:solidFill>
              <a:ln w="3175">
                <a:solidFill>
                  <a:schemeClr val="bg1"/>
                </a:solidFill>
              </a:ln>
            </c:spPr>
            <c:extLst>
              <c:ext xmlns:c16="http://schemas.microsoft.com/office/drawing/2014/chart" uri="{C3380CC4-5D6E-409C-BE32-E72D297353CC}">
                <c16:uniqueId val="{00000050-6A35-47CF-A2DD-7D29167B72E3}"/>
              </c:ext>
            </c:extLst>
          </c:dPt>
          <c:dPt>
            <c:idx val="19"/>
            <c:invertIfNegative val="0"/>
            <c:bubble3D val="0"/>
            <c:extLst>
              <c:ext xmlns:c16="http://schemas.microsoft.com/office/drawing/2014/chart" uri="{C3380CC4-5D6E-409C-BE32-E72D297353CC}">
                <c16:uniqueId val="{00000051-6A35-47CF-A2DD-7D29167B72E3}"/>
              </c:ext>
            </c:extLst>
          </c:dPt>
          <c:dPt>
            <c:idx val="20"/>
            <c:invertIfNegative val="0"/>
            <c:bubble3D val="0"/>
            <c:extLst>
              <c:ext xmlns:c16="http://schemas.microsoft.com/office/drawing/2014/chart" uri="{C3380CC4-5D6E-409C-BE32-E72D297353CC}">
                <c16:uniqueId val="{00000052-6A35-47CF-A2DD-7D29167B72E3}"/>
              </c:ext>
            </c:extLst>
          </c:dPt>
          <c:dPt>
            <c:idx val="21"/>
            <c:invertIfNegative val="0"/>
            <c:bubble3D val="0"/>
            <c:extLst>
              <c:ext xmlns:c16="http://schemas.microsoft.com/office/drawing/2014/chart" uri="{C3380CC4-5D6E-409C-BE32-E72D297353CC}">
                <c16:uniqueId val="{00000053-6A35-47CF-A2DD-7D29167B72E3}"/>
              </c:ext>
            </c:extLst>
          </c:dPt>
          <c:dPt>
            <c:idx val="22"/>
            <c:invertIfNegative val="0"/>
            <c:bubble3D val="0"/>
            <c:extLst>
              <c:ext xmlns:c16="http://schemas.microsoft.com/office/drawing/2014/chart" uri="{C3380CC4-5D6E-409C-BE32-E72D297353CC}">
                <c16:uniqueId val="{00000054-6A35-47CF-A2DD-7D29167B72E3}"/>
              </c:ext>
            </c:extLst>
          </c:dPt>
          <c:dPt>
            <c:idx val="23"/>
            <c:invertIfNegative val="0"/>
            <c:bubble3D val="0"/>
            <c:extLst>
              <c:ext xmlns:c16="http://schemas.microsoft.com/office/drawing/2014/chart" uri="{C3380CC4-5D6E-409C-BE32-E72D297353CC}">
                <c16:uniqueId val="{00000055-6A35-47CF-A2DD-7D29167B72E3}"/>
              </c:ext>
            </c:extLst>
          </c:dPt>
          <c:dPt>
            <c:idx val="24"/>
            <c:invertIfNegative val="0"/>
            <c:bubble3D val="0"/>
            <c:extLst>
              <c:ext xmlns:c16="http://schemas.microsoft.com/office/drawing/2014/chart" uri="{C3380CC4-5D6E-409C-BE32-E72D297353CC}">
                <c16:uniqueId val="{00000056-6A35-47CF-A2DD-7D29167B72E3}"/>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'Cap.Dev.Path'!$I$1362:$AH$1362</c:f>
              <c:numCache>
                <c:formatCode>#,##0</c:formatCode>
                <c:ptCount val="26"/>
                <c:pt idx="0">
                  <c:v>1</c:v>
                </c:pt>
                <c:pt idx="1">
                  <c:v>31</c:v>
                </c:pt>
                <c:pt idx="2">
                  <c:v>47</c:v>
                </c:pt>
                <c:pt idx="3">
                  <c:v>54</c:v>
                </c:pt>
                <c:pt idx="4">
                  <c:v>98</c:v>
                </c:pt>
                <c:pt idx="5">
                  <c:v>133</c:v>
                </c:pt>
                <c:pt idx="6">
                  <c:v>202</c:v>
                </c:pt>
                <c:pt idx="7">
                  <c:v>275</c:v>
                </c:pt>
                <c:pt idx="8">
                  <c:v>279</c:v>
                </c:pt>
                <c:pt idx="9">
                  <c:v>288</c:v>
                </c:pt>
                <c:pt idx="10">
                  <c:v>436</c:v>
                </c:pt>
                <c:pt idx="11">
                  <c:v>509</c:v>
                </c:pt>
                <c:pt idx="12">
                  <c:v>518</c:v>
                </c:pt>
                <c:pt idx="13">
                  <c:v>533</c:v>
                </c:pt>
                <c:pt idx="14">
                  <c:v>546</c:v>
                </c:pt>
                <c:pt idx="15">
                  <c:v>613.8206720117438</c:v>
                </c:pt>
                <c:pt idx="16">
                  <c:v>681.64134402348759</c:v>
                </c:pt>
                <c:pt idx="17">
                  <c:v>749.46201603523139</c:v>
                </c:pt>
                <c:pt idx="18">
                  <c:v>817.28268804697518</c:v>
                </c:pt>
                <c:pt idx="19">
                  <c:v>885.10336005871898</c:v>
                </c:pt>
                <c:pt idx="20">
                  <c:v>952.92403207046277</c:v>
                </c:pt>
                <c:pt idx="21">
                  <c:v>1020.7447040822066</c:v>
                </c:pt>
                <c:pt idx="22">
                  <c:v>1088.5653760939504</c:v>
                </c:pt>
                <c:pt idx="23">
                  <c:v>1156.3860481056943</c:v>
                </c:pt>
                <c:pt idx="24">
                  <c:v>1224.2067201174382</c:v>
                </c:pt>
                <c:pt idx="25">
                  <c:v>1292.0273921291821</c:v>
                </c:pt>
              </c:numCache>
            </c:numRef>
          </c:val>
          <c:extLst>
            <c:ext xmlns:c16="http://schemas.microsoft.com/office/drawing/2014/chart" uri="{C3380CC4-5D6E-409C-BE32-E72D297353CC}">
              <c16:uniqueId val="{00000057-6A35-47CF-A2DD-7D29167B72E3}"/>
            </c:ext>
          </c:extLst>
        </c:ser>
        <c:dLbls>
          <c:showLegendKey val="0"/>
          <c:showVal val="0"/>
          <c:showCatName val="0"/>
          <c:showSerName val="0"/>
          <c:showPercent val="0"/>
          <c:showBubbleSize val="0"/>
        </c:dLbls>
        <c:gapWidth val="0"/>
        <c:overlap val="100"/>
        <c:axId val="85377024"/>
        <c:axId val="85378560"/>
      </c:barChart>
      <c:catAx>
        <c:axId val="85377024"/>
        <c:scaling>
          <c:orientation val="minMax"/>
        </c:scaling>
        <c:delete val="0"/>
        <c:axPos val="b"/>
        <c:numFmt formatCode="General" sourceLinked="1"/>
        <c:majorTickMark val="out"/>
        <c:minorTickMark val="none"/>
        <c:tickLblPos val="nextTo"/>
        <c:crossAx val="85378560"/>
        <c:crosses val="autoZero"/>
        <c:auto val="1"/>
        <c:lblAlgn val="ctr"/>
        <c:lblOffset val="100"/>
        <c:noMultiLvlLbl val="0"/>
      </c:catAx>
      <c:valAx>
        <c:axId val="85378560"/>
        <c:scaling>
          <c:orientation val="minMax"/>
        </c:scaling>
        <c:delete val="0"/>
        <c:axPos val="l"/>
        <c:title>
          <c:tx>
            <c:rich>
              <a:bodyPr rot="0" vert="horz"/>
              <a:lstStyle/>
              <a:p>
                <a:pPr>
                  <a:defRPr/>
                </a:pPr>
                <a:r>
                  <a:rPr lang="de-DE" b="0"/>
                  <a:t>MW</a:t>
                </a:r>
              </a:p>
            </c:rich>
          </c:tx>
          <c:layout>
            <c:manualLayout>
              <c:xMode val="edge"/>
              <c:yMode val="edge"/>
              <c:x val="0.11944444444444401"/>
              <c:y val="7.4442179182240202E-4"/>
            </c:manualLayout>
          </c:layout>
          <c:overlay val="0"/>
        </c:title>
        <c:numFmt formatCode="#,##0" sourceLinked="0"/>
        <c:majorTickMark val="out"/>
        <c:minorTickMark val="none"/>
        <c:tickLblPos val="nextTo"/>
        <c:crossAx val="85377024"/>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3016185476815"/>
          <c:y val="5.0345452486125299E-2"/>
          <c:w val="0.863514216972878"/>
          <c:h val="0.81960272964095604"/>
        </c:manualLayout>
      </c:layout>
      <c:barChart>
        <c:barDir val="col"/>
        <c:grouping val="stacked"/>
        <c:varyColors val="0"/>
        <c:ser>
          <c:idx val="0"/>
          <c:order val="0"/>
          <c:tx>
            <c:strRef>
              <c:f>'Cap.Dev.Path'!$C$350</c:f>
              <c:strCache>
                <c:ptCount val="1"/>
                <c:pt idx="0">
                  <c:v>Wind Onshore</c:v>
                </c:pt>
              </c:strCache>
            </c:strRef>
          </c:tx>
          <c:spPr>
            <a:solidFill>
              <a:schemeClr val="accent2">
                <a:lumMod val="50000"/>
              </a:schemeClr>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F94D-4BD8-A61A-141F62DEDB8A}"/>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F94D-4BD8-A61A-141F62DEDB8A}"/>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F94D-4BD8-A61A-141F62DEDB8A}"/>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F94D-4BD8-A61A-141F62DEDB8A}"/>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F94D-4BD8-A61A-141F62DEDB8A}"/>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F94D-4BD8-A61A-141F62DEDB8A}"/>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F94D-4BD8-A61A-141F62DEDB8A}"/>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F94D-4BD8-A61A-141F62DEDB8A}"/>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F94D-4BD8-A61A-141F62DEDB8A}"/>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F94D-4BD8-A61A-141F62DEDB8A}"/>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F94D-4BD8-A61A-141F62DEDB8A}"/>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F94D-4BD8-A61A-141F62DEDB8A}"/>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F94D-4BD8-A61A-141F62DEDB8A}"/>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F94D-4BD8-A61A-141F62DEDB8A}"/>
              </c:ext>
            </c:extLst>
          </c:dPt>
          <c:dPt>
            <c:idx val="14"/>
            <c:invertIfNegative val="0"/>
            <c:bubble3D val="0"/>
            <c:spPr>
              <a:solidFill>
                <a:schemeClr val="accent2"/>
              </a:solidFill>
              <a:ln w="3175">
                <a:solidFill>
                  <a:schemeClr val="bg1"/>
                </a:solidFill>
              </a:ln>
            </c:spPr>
            <c:extLst>
              <c:ext xmlns:c16="http://schemas.microsoft.com/office/drawing/2014/chart" uri="{C3380CC4-5D6E-409C-BE32-E72D297353CC}">
                <c16:uniqueId val="{0000001D-F94D-4BD8-A61A-141F62DEDB8A}"/>
              </c:ext>
            </c:extLst>
          </c:dPt>
          <c:dPt>
            <c:idx val="15"/>
            <c:invertIfNegative val="0"/>
            <c:bubble3D val="0"/>
            <c:spPr>
              <a:solidFill>
                <a:schemeClr val="accent2"/>
              </a:solidFill>
              <a:ln w="3175">
                <a:solidFill>
                  <a:schemeClr val="bg1"/>
                </a:solidFill>
              </a:ln>
            </c:spPr>
            <c:extLst>
              <c:ext xmlns:c16="http://schemas.microsoft.com/office/drawing/2014/chart" uri="{C3380CC4-5D6E-409C-BE32-E72D297353CC}">
                <c16:uniqueId val="{0000001F-F94D-4BD8-A61A-141F62DEDB8A}"/>
              </c:ext>
            </c:extLst>
          </c:dPt>
          <c:dPt>
            <c:idx val="16"/>
            <c:invertIfNegative val="0"/>
            <c:bubble3D val="0"/>
            <c:spPr>
              <a:solidFill>
                <a:schemeClr val="accent2"/>
              </a:solidFill>
              <a:ln w="3175">
                <a:solidFill>
                  <a:schemeClr val="bg1"/>
                </a:solidFill>
              </a:ln>
            </c:spPr>
            <c:extLst>
              <c:ext xmlns:c16="http://schemas.microsoft.com/office/drawing/2014/chart" uri="{C3380CC4-5D6E-409C-BE32-E72D297353CC}">
                <c16:uniqueId val="{00000021-F94D-4BD8-A61A-141F62DEDB8A}"/>
              </c:ext>
            </c:extLst>
          </c:dPt>
          <c:dPt>
            <c:idx val="17"/>
            <c:invertIfNegative val="0"/>
            <c:bubble3D val="0"/>
            <c:spPr>
              <a:solidFill>
                <a:schemeClr val="accent2"/>
              </a:solidFill>
              <a:ln w="3175">
                <a:solidFill>
                  <a:schemeClr val="bg1"/>
                </a:solidFill>
              </a:ln>
            </c:spPr>
            <c:extLst>
              <c:ext xmlns:c16="http://schemas.microsoft.com/office/drawing/2014/chart" uri="{C3380CC4-5D6E-409C-BE32-E72D297353CC}">
                <c16:uniqueId val="{00000023-F94D-4BD8-A61A-141F62DEDB8A}"/>
              </c:ext>
            </c:extLst>
          </c:dPt>
          <c:dPt>
            <c:idx val="18"/>
            <c:invertIfNegative val="0"/>
            <c:bubble3D val="0"/>
            <c:spPr>
              <a:solidFill>
                <a:schemeClr val="accent2"/>
              </a:solidFill>
              <a:ln w="3175">
                <a:solidFill>
                  <a:schemeClr val="bg1"/>
                </a:solidFill>
              </a:ln>
            </c:spPr>
            <c:extLst>
              <c:ext xmlns:c16="http://schemas.microsoft.com/office/drawing/2014/chart" uri="{C3380CC4-5D6E-409C-BE32-E72D297353CC}">
                <c16:uniqueId val="{00000025-F94D-4BD8-A61A-141F62DEDB8A}"/>
              </c:ext>
            </c:extLst>
          </c:dPt>
          <c:dPt>
            <c:idx val="19"/>
            <c:invertIfNegative val="0"/>
            <c:bubble3D val="0"/>
            <c:extLst>
              <c:ext xmlns:c16="http://schemas.microsoft.com/office/drawing/2014/chart" uri="{C3380CC4-5D6E-409C-BE32-E72D297353CC}">
                <c16:uniqueId val="{00000026-F94D-4BD8-A61A-141F62DEDB8A}"/>
              </c:ext>
            </c:extLst>
          </c:dPt>
          <c:dPt>
            <c:idx val="20"/>
            <c:invertIfNegative val="0"/>
            <c:bubble3D val="0"/>
            <c:extLst>
              <c:ext xmlns:c16="http://schemas.microsoft.com/office/drawing/2014/chart" uri="{C3380CC4-5D6E-409C-BE32-E72D297353CC}">
                <c16:uniqueId val="{00000027-F94D-4BD8-A61A-141F62DEDB8A}"/>
              </c:ext>
            </c:extLst>
          </c:dPt>
          <c:dPt>
            <c:idx val="21"/>
            <c:invertIfNegative val="0"/>
            <c:bubble3D val="0"/>
            <c:extLst>
              <c:ext xmlns:c16="http://schemas.microsoft.com/office/drawing/2014/chart" uri="{C3380CC4-5D6E-409C-BE32-E72D297353CC}">
                <c16:uniqueId val="{00000028-F94D-4BD8-A61A-141F62DEDB8A}"/>
              </c:ext>
            </c:extLst>
          </c:dPt>
          <c:dPt>
            <c:idx val="22"/>
            <c:invertIfNegative val="0"/>
            <c:bubble3D val="0"/>
            <c:extLst>
              <c:ext xmlns:c16="http://schemas.microsoft.com/office/drawing/2014/chart" uri="{C3380CC4-5D6E-409C-BE32-E72D297353CC}">
                <c16:uniqueId val="{00000029-F94D-4BD8-A61A-141F62DEDB8A}"/>
              </c:ext>
            </c:extLst>
          </c:dPt>
          <c:dPt>
            <c:idx val="23"/>
            <c:invertIfNegative val="0"/>
            <c:bubble3D val="0"/>
            <c:extLst>
              <c:ext xmlns:c16="http://schemas.microsoft.com/office/drawing/2014/chart" uri="{C3380CC4-5D6E-409C-BE32-E72D297353CC}">
                <c16:uniqueId val="{0000002A-F94D-4BD8-A61A-141F62DEDB8A}"/>
              </c:ext>
            </c:extLst>
          </c:dPt>
          <c:dPt>
            <c:idx val="24"/>
            <c:invertIfNegative val="0"/>
            <c:bubble3D val="0"/>
            <c:extLst>
              <c:ext xmlns:c16="http://schemas.microsoft.com/office/drawing/2014/chart" uri="{C3380CC4-5D6E-409C-BE32-E72D297353CC}">
                <c16:uniqueId val="{0000002B-F94D-4BD8-A61A-141F62DEDB8A}"/>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'Cap.Dev.Path'!$I$350:$AH$350</c:f>
              <c:numCache>
                <c:formatCode>#,##0</c:formatCode>
                <c:ptCount val="26"/>
                <c:pt idx="0">
                  <c:v>0.2</c:v>
                </c:pt>
                <c:pt idx="1">
                  <c:v>0.2</c:v>
                </c:pt>
                <c:pt idx="2">
                  <c:v>0.2</c:v>
                </c:pt>
                <c:pt idx="3">
                  <c:v>0.2</c:v>
                </c:pt>
                <c:pt idx="4">
                  <c:v>0.2</c:v>
                </c:pt>
                <c:pt idx="5">
                  <c:v>82.2</c:v>
                </c:pt>
                <c:pt idx="6">
                  <c:v>134.19999999999999</c:v>
                </c:pt>
                <c:pt idx="7">
                  <c:v>147.19999999999999</c:v>
                </c:pt>
                <c:pt idx="8">
                  <c:v>147.19999999999999</c:v>
                </c:pt>
                <c:pt idx="9">
                  <c:v>147.19999999999999</c:v>
                </c:pt>
                <c:pt idx="10">
                  <c:v>157.69999999999999</c:v>
                </c:pt>
                <c:pt idx="11">
                  <c:v>157.69999999999999</c:v>
                </c:pt>
                <c:pt idx="12">
                  <c:v>157.69999999999999</c:v>
                </c:pt>
                <c:pt idx="13">
                  <c:v>157.69999999999999</c:v>
                </c:pt>
                <c:pt idx="14">
                  <c:v>157.69999999999999</c:v>
                </c:pt>
                <c:pt idx="15">
                  <c:v>158</c:v>
                </c:pt>
                <c:pt idx="16">
                  <c:v>158</c:v>
                </c:pt>
                <c:pt idx="17">
                  <c:v>168</c:v>
                </c:pt>
                <c:pt idx="18">
                  <c:v>178</c:v>
                </c:pt>
                <c:pt idx="19">
                  <c:v>188</c:v>
                </c:pt>
                <c:pt idx="20">
                  <c:v>198</c:v>
                </c:pt>
                <c:pt idx="21">
                  <c:v>198</c:v>
                </c:pt>
                <c:pt idx="22">
                  <c:v>198</c:v>
                </c:pt>
                <c:pt idx="23">
                  <c:v>198</c:v>
                </c:pt>
                <c:pt idx="24">
                  <c:v>198</c:v>
                </c:pt>
                <c:pt idx="25">
                  <c:v>198</c:v>
                </c:pt>
              </c:numCache>
            </c:numRef>
          </c:val>
          <c:extLst>
            <c:ext xmlns:c16="http://schemas.microsoft.com/office/drawing/2014/chart" uri="{C3380CC4-5D6E-409C-BE32-E72D297353CC}">
              <c16:uniqueId val="{0000002C-F94D-4BD8-A61A-141F62DEDB8A}"/>
            </c:ext>
          </c:extLst>
        </c:ser>
        <c:ser>
          <c:idx val="1"/>
          <c:order val="1"/>
          <c:tx>
            <c:strRef>
              <c:f>'Cap.Dev.Path'!$C$357</c:f>
              <c:strCache>
                <c:ptCount val="1"/>
                <c:pt idx="0">
                  <c:v>Wind Offshore</c:v>
                </c:pt>
              </c:strCache>
            </c:strRef>
          </c:tx>
          <c:invertIfNegative val="0"/>
          <c:val>
            <c:numRef>
              <c:f>'Cap.Dev.Path'!$I$357:$AH$357</c:f>
              <c:numCache>
                <c:formatCode>#,##0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2D-F94D-4BD8-A61A-141F62DEDB8A}"/>
            </c:ext>
          </c:extLst>
        </c:ser>
        <c:dLbls>
          <c:showLegendKey val="0"/>
          <c:showVal val="0"/>
          <c:showCatName val="0"/>
          <c:showSerName val="0"/>
          <c:showPercent val="0"/>
          <c:showBubbleSize val="0"/>
        </c:dLbls>
        <c:gapWidth val="0"/>
        <c:overlap val="100"/>
        <c:axId val="85012480"/>
        <c:axId val="85014016"/>
      </c:barChart>
      <c:catAx>
        <c:axId val="85012480"/>
        <c:scaling>
          <c:orientation val="minMax"/>
        </c:scaling>
        <c:delete val="0"/>
        <c:axPos val="b"/>
        <c:numFmt formatCode="General" sourceLinked="1"/>
        <c:majorTickMark val="out"/>
        <c:minorTickMark val="none"/>
        <c:tickLblPos val="nextTo"/>
        <c:crossAx val="85014016"/>
        <c:crosses val="autoZero"/>
        <c:auto val="1"/>
        <c:lblAlgn val="ctr"/>
        <c:lblOffset val="100"/>
        <c:noMultiLvlLbl val="0"/>
      </c:catAx>
      <c:valAx>
        <c:axId val="85014016"/>
        <c:scaling>
          <c:orientation val="minMax"/>
        </c:scaling>
        <c:delete val="0"/>
        <c:axPos val="l"/>
        <c:title>
          <c:tx>
            <c:rich>
              <a:bodyPr rot="0" vert="horz"/>
              <a:lstStyle/>
              <a:p>
                <a:pPr>
                  <a:defRPr/>
                </a:pPr>
                <a:r>
                  <a:rPr lang="de-DE" b="0"/>
                  <a:t>MW</a:t>
                </a:r>
              </a:p>
            </c:rich>
          </c:tx>
          <c:layout>
            <c:manualLayout>
              <c:xMode val="edge"/>
              <c:yMode val="edge"/>
              <c:x val="0.11944444444444401"/>
              <c:y val="7.4442179182240202E-4"/>
            </c:manualLayout>
          </c:layout>
          <c:overlay val="0"/>
        </c:title>
        <c:numFmt formatCode="#,##0" sourceLinked="0"/>
        <c:majorTickMark val="out"/>
        <c:minorTickMark val="none"/>
        <c:tickLblPos val="nextTo"/>
        <c:crossAx val="85012480"/>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stacked"/>
        <c:varyColors val="0"/>
        <c:ser>
          <c:idx val="0"/>
          <c:order val="0"/>
          <c:tx>
            <c:strRef>
              <c:f>'Cap.Dev.Path'!$C$621</c:f>
              <c:strCache>
                <c:ptCount val="1"/>
                <c:pt idx="0">
                  <c:v>Solar PV</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3B16-4CBC-8BB1-CB2FE75AE11C}"/>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3B16-4CBC-8BB1-CB2FE75AE11C}"/>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3B16-4CBC-8BB1-CB2FE75AE11C}"/>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3B16-4CBC-8BB1-CB2FE75AE11C}"/>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3B16-4CBC-8BB1-CB2FE75AE11C}"/>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3B16-4CBC-8BB1-CB2FE75AE11C}"/>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3B16-4CBC-8BB1-CB2FE75AE11C}"/>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3B16-4CBC-8BB1-CB2FE75AE11C}"/>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3B16-4CBC-8BB1-CB2FE75AE11C}"/>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3B16-4CBC-8BB1-CB2FE75AE11C}"/>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3B16-4CBC-8BB1-CB2FE75AE11C}"/>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3B16-4CBC-8BB1-CB2FE75AE11C}"/>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3B16-4CBC-8BB1-CB2FE75AE11C}"/>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3B16-4CBC-8BB1-CB2FE75AE11C}"/>
              </c:ext>
            </c:extLst>
          </c:dPt>
          <c:dPt>
            <c:idx val="14"/>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1D-3B16-4CBC-8BB1-CB2FE75AE11C}"/>
              </c:ext>
            </c:extLst>
          </c:dPt>
          <c:dPt>
            <c:idx val="15"/>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1F-3B16-4CBC-8BB1-CB2FE75AE11C}"/>
              </c:ext>
            </c:extLst>
          </c:dPt>
          <c:dPt>
            <c:idx val="16"/>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1-3B16-4CBC-8BB1-CB2FE75AE11C}"/>
              </c:ext>
            </c:extLst>
          </c:dPt>
          <c:dPt>
            <c:idx val="17"/>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3-3B16-4CBC-8BB1-CB2FE75AE11C}"/>
              </c:ext>
            </c:extLst>
          </c:dPt>
          <c:dPt>
            <c:idx val="18"/>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5-3B16-4CBC-8BB1-CB2FE75AE11C}"/>
              </c:ext>
            </c:extLst>
          </c:dPt>
          <c:dPt>
            <c:idx val="19"/>
            <c:invertIfNegative val="0"/>
            <c:bubble3D val="0"/>
            <c:extLst>
              <c:ext xmlns:c16="http://schemas.microsoft.com/office/drawing/2014/chart" uri="{C3380CC4-5D6E-409C-BE32-E72D297353CC}">
                <c16:uniqueId val="{00000026-3B16-4CBC-8BB1-CB2FE75AE11C}"/>
              </c:ext>
            </c:extLst>
          </c:dPt>
          <c:dPt>
            <c:idx val="20"/>
            <c:invertIfNegative val="0"/>
            <c:bubble3D val="0"/>
            <c:extLst>
              <c:ext xmlns:c16="http://schemas.microsoft.com/office/drawing/2014/chart" uri="{C3380CC4-5D6E-409C-BE32-E72D297353CC}">
                <c16:uniqueId val="{00000027-3B16-4CBC-8BB1-CB2FE75AE11C}"/>
              </c:ext>
            </c:extLst>
          </c:dPt>
          <c:dPt>
            <c:idx val="21"/>
            <c:invertIfNegative val="0"/>
            <c:bubble3D val="0"/>
            <c:extLst>
              <c:ext xmlns:c16="http://schemas.microsoft.com/office/drawing/2014/chart" uri="{C3380CC4-5D6E-409C-BE32-E72D297353CC}">
                <c16:uniqueId val="{00000028-3B16-4CBC-8BB1-CB2FE75AE11C}"/>
              </c:ext>
            </c:extLst>
          </c:dPt>
          <c:dPt>
            <c:idx val="22"/>
            <c:invertIfNegative val="0"/>
            <c:bubble3D val="0"/>
            <c:extLst>
              <c:ext xmlns:c16="http://schemas.microsoft.com/office/drawing/2014/chart" uri="{C3380CC4-5D6E-409C-BE32-E72D297353CC}">
                <c16:uniqueId val="{00000029-3B16-4CBC-8BB1-CB2FE75AE11C}"/>
              </c:ext>
            </c:extLst>
          </c:dPt>
          <c:dPt>
            <c:idx val="23"/>
            <c:invertIfNegative val="0"/>
            <c:bubble3D val="0"/>
            <c:extLst>
              <c:ext xmlns:c16="http://schemas.microsoft.com/office/drawing/2014/chart" uri="{C3380CC4-5D6E-409C-BE32-E72D297353CC}">
                <c16:uniqueId val="{0000002A-3B16-4CBC-8BB1-CB2FE75AE11C}"/>
              </c:ext>
            </c:extLst>
          </c:dPt>
          <c:dPt>
            <c:idx val="24"/>
            <c:invertIfNegative val="0"/>
            <c:bubble3D val="0"/>
            <c:extLst>
              <c:ext xmlns:c16="http://schemas.microsoft.com/office/drawing/2014/chart" uri="{C3380CC4-5D6E-409C-BE32-E72D297353CC}">
                <c16:uniqueId val="{0000002B-3B16-4CBC-8BB1-CB2FE75AE11C}"/>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'Cap.Dev.Path'!$I$621:$AH$621</c:f>
              <c:numCache>
                <c:formatCode>#,##0</c:formatCode>
                <c:ptCount val="26"/>
                <c:pt idx="0">
                  <c:v>0</c:v>
                </c:pt>
                <c:pt idx="1">
                  <c:v>0</c:v>
                </c:pt>
                <c:pt idx="2">
                  <c:v>0</c:v>
                </c:pt>
                <c:pt idx="3">
                  <c:v>0</c:v>
                </c:pt>
                <c:pt idx="4">
                  <c:v>0.1</c:v>
                </c:pt>
                <c:pt idx="5">
                  <c:v>0.1</c:v>
                </c:pt>
                <c:pt idx="6">
                  <c:v>0.2</c:v>
                </c:pt>
                <c:pt idx="7">
                  <c:v>0.4</c:v>
                </c:pt>
                <c:pt idx="8">
                  <c:v>1.5</c:v>
                </c:pt>
                <c:pt idx="9">
                  <c:v>3.3</c:v>
                </c:pt>
                <c:pt idx="10">
                  <c:v>6.5</c:v>
                </c:pt>
                <c:pt idx="11">
                  <c:v>10</c:v>
                </c:pt>
                <c:pt idx="12">
                  <c:v>15</c:v>
                </c:pt>
                <c:pt idx="13">
                  <c:v>31.9</c:v>
                </c:pt>
                <c:pt idx="14">
                  <c:v>107</c:v>
                </c:pt>
                <c:pt idx="15">
                  <c:v>124.66666666666667</c:v>
                </c:pt>
                <c:pt idx="16">
                  <c:v>142.33333333333334</c:v>
                </c:pt>
                <c:pt idx="17">
                  <c:v>160</c:v>
                </c:pt>
                <c:pt idx="18">
                  <c:v>193.33333333333334</c:v>
                </c:pt>
                <c:pt idx="19">
                  <c:v>226.66666666666669</c:v>
                </c:pt>
                <c:pt idx="20">
                  <c:v>260</c:v>
                </c:pt>
                <c:pt idx="21">
                  <c:v>291</c:v>
                </c:pt>
                <c:pt idx="22">
                  <c:v>322</c:v>
                </c:pt>
                <c:pt idx="23">
                  <c:v>353</c:v>
                </c:pt>
                <c:pt idx="24">
                  <c:v>384</c:v>
                </c:pt>
                <c:pt idx="25">
                  <c:v>415</c:v>
                </c:pt>
              </c:numCache>
            </c:numRef>
          </c:val>
          <c:extLst>
            <c:ext xmlns:c16="http://schemas.microsoft.com/office/drawing/2014/chart" uri="{C3380CC4-5D6E-409C-BE32-E72D297353CC}">
              <c16:uniqueId val="{0000002C-3B16-4CBC-8BB1-CB2FE75AE11C}"/>
            </c:ext>
          </c:extLst>
        </c:ser>
        <c:ser>
          <c:idx val="1"/>
          <c:order val="1"/>
          <c:tx>
            <c:strRef>
              <c:f>'Cap.Dev.Path'!$C$629</c:f>
              <c:strCache>
                <c:ptCount val="1"/>
                <c:pt idx="0">
                  <c:v>Concentrated solar power</c:v>
                </c:pt>
              </c:strCache>
            </c:strRef>
          </c:tx>
          <c:invertIfNegative val="0"/>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'Cap.Dev.Path'!$I$629:$AH$629</c:f>
              <c:numCache>
                <c:formatCode>#,##0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2D-3B16-4CBC-8BB1-CB2FE75AE11C}"/>
            </c:ext>
          </c:extLst>
        </c:ser>
        <c:dLbls>
          <c:showLegendKey val="0"/>
          <c:showVal val="0"/>
          <c:showCatName val="0"/>
          <c:showSerName val="0"/>
          <c:showPercent val="0"/>
          <c:showBubbleSize val="0"/>
        </c:dLbls>
        <c:gapWidth val="0"/>
        <c:overlap val="100"/>
        <c:axId val="197738880"/>
        <c:axId val="197740416"/>
      </c:barChart>
      <c:catAx>
        <c:axId val="197738880"/>
        <c:scaling>
          <c:orientation val="minMax"/>
        </c:scaling>
        <c:delete val="0"/>
        <c:axPos val="b"/>
        <c:numFmt formatCode="General" sourceLinked="1"/>
        <c:majorTickMark val="out"/>
        <c:minorTickMark val="none"/>
        <c:tickLblPos val="nextTo"/>
        <c:crossAx val="197740416"/>
        <c:crosses val="autoZero"/>
        <c:auto val="1"/>
        <c:lblAlgn val="ctr"/>
        <c:lblOffset val="100"/>
        <c:noMultiLvlLbl val="0"/>
      </c:catAx>
      <c:valAx>
        <c:axId val="197740416"/>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197738880"/>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3016185476815"/>
          <c:y val="5.0345452486125299E-2"/>
          <c:w val="0.863514216972878"/>
          <c:h val="0.81960272964095604"/>
        </c:manualLayout>
      </c:layout>
      <c:barChart>
        <c:barDir val="col"/>
        <c:grouping val="stacked"/>
        <c:varyColors val="0"/>
        <c:ser>
          <c:idx val="1"/>
          <c:order val="0"/>
          <c:tx>
            <c:strRef>
              <c:f>'Cap.Dev.Path'!$C$614</c:f>
              <c:strCache>
                <c:ptCount val="1"/>
                <c:pt idx="0">
                  <c:v>Wind Offshore</c:v>
                </c:pt>
              </c:strCache>
            </c:strRef>
          </c:tx>
          <c:spPr>
            <a:ln w="3175">
              <a:solidFill>
                <a:schemeClr val="bg1"/>
              </a:solidFill>
            </a:ln>
          </c:spPr>
          <c:invertIfNegative val="0"/>
          <c:dPt>
            <c:idx val="0"/>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1-2F5E-464F-8C17-687FA97CDC59}"/>
              </c:ext>
            </c:extLst>
          </c:dPt>
          <c:dPt>
            <c:idx val="1"/>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3-2F5E-464F-8C17-687FA97CDC59}"/>
              </c:ext>
            </c:extLst>
          </c:dPt>
          <c:dPt>
            <c:idx val="2"/>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5-2F5E-464F-8C17-687FA97CDC59}"/>
              </c:ext>
            </c:extLst>
          </c:dPt>
          <c:dPt>
            <c:idx val="3"/>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7-2F5E-464F-8C17-687FA97CDC59}"/>
              </c:ext>
            </c:extLst>
          </c:dPt>
          <c:dPt>
            <c:idx val="4"/>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9-2F5E-464F-8C17-687FA97CDC59}"/>
              </c:ext>
            </c:extLst>
          </c:dPt>
          <c:dPt>
            <c:idx val="5"/>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B-2F5E-464F-8C17-687FA97CDC59}"/>
              </c:ext>
            </c:extLst>
          </c:dPt>
          <c:dPt>
            <c:idx val="6"/>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D-2F5E-464F-8C17-687FA97CDC59}"/>
              </c:ext>
            </c:extLst>
          </c:dPt>
          <c:dPt>
            <c:idx val="7"/>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F-2F5E-464F-8C17-687FA97CDC59}"/>
              </c:ext>
            </c:extLst>
          </c:dPt>
          <c:dPt>
            <c:idx val="8"/>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11-2F5E-464F-8C17-687FA97CDC59}"/>
              </c:ext>
            </c:extLst>
          </c:dPt>
          <c:dPt>
            <c:idx val="9"/>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13-2F5E-464F-8C17-687FA97CDC59}"/>
              </c:ext>
            </c:extLst>
          </c:dPt>
          <c:dPt>
            <c:idx val="10"/>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15-2F5E-464F-8C17-687FA97CDC59}"/>
              </c:ext>
            </c:extLst>
          </c:dPt>
          <c:dPt>
            <c:idx val="11"/>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17-2F5E-464F-8C17-687FA97CDC59}"/>
              </c:ext>
            </c:extLst>
          </c:dPt>
          <c:dPt>
            <c:idx val="12"/>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19-2F5E-464F-8C17-687FA97CDC59}"/>
              </c:ext>
            </c:extLst>
          </c:dPt>
          <c:dPt>
            <c:idx val="13"/>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1B-2F5E-464F-8C17-687FA97CDC59}"/>
              </c:ext>
            </c:extLst>
          </c:dPt>
          <c:dPt>
            <c:idx val="14"/>
            <c:invertIfNegative val="0"/>
            <c:bubble3D val="0"/>
            <c:spPr>
              <a:solidFill>
                <a:schemeClr val="accent6"/>
              </a:solidFill>
              <a:ln w="3175">
                <a:solidFill>
                  <a:schemeClr val="bg1"/>
                </a:solidFill>
              </a:ln>
            </c:spPr>
            <c:extLst>
              <c:ext xmlns:c16="http://schemas.microsoft.com/office/drawing/2014/chart" uri="{C3380CC4-5D6E-409C-BE32-E72D297353CC}">
                <c16:uniqueId val="{0000001D-2F5E-464F-8C17-687FA97CDC59}"/>
              </c:ext>
            </c:extLst>
          </c:dPt>
          <c:dPt>
            <c:idx val="15"/>
            <c:invertIfNegative val="0"/>
            <c:bubble3D val="0"/>
            <c:spPr>
              <a:solidFill>
                <a:schemeClr val="accent6"/>
              </a:solidFill>
              <a:ln w="3175">
                <a:solidFill>
                  <a:schemeClr val="bg1"/>
                </a:solidFill>
              </a:ln>
            </c:spPr>
            <c:extLst>
              <c:ext xmlns:c16="http://schemas.microsoft.com/office/drawing/2014/chart" uri="{C3380CC4-5D6E-409C-BE32-E72D297353CC}">
                <c16:uniqueId val="{0000001F-2F5E-464F-8C17-687FA97CDC59}"/>
              </c:ext>
            </c:extLst>
          </c:dPt>
          <c:dPt>
            <c:idx val="16"/>
            <c:invertIfNegative val="0"/>
            <c:bubble3D val="0"/>
            <c:spPr>
              <a:solidFill>
                <a:schemeClr val="accent6"/>
              </a:solidFill>
              <a:ln w="3175">
                <a:solidFill>
                  <a:schemeClr val="bg1"/>
                </a:solidFill>
              </a:ln>
            </c:spPr>
            <c:extLst>
              <c:ext xmlns:c16="http://schemas.microsoft.com/office/drawing/2014/chart" uri="{C3380CC4-5D6E-409C-BE32-E72D297353CC}">
                <c16:uniqueId val="{00000021-2F5E-464F-8C17-687FA97CDC59}"/>
              </c:ext>
            </c:extLst>
          </c:dPt>
          <c:dPt>
            <c:idx val="17"/>
            <c:invertIfNegative val="0"/>
            <c:bubble3D val="0"/>
            <c:spPr>
              <a:solidFill>
                <a:schemeClr val="accent6"/>
              </a:solidFill>
              <a:ln w="3175">
                <a:solidFill>
                  <a:schemeClr val="bg1"/>
                </a:solidFill>
              </a:ln>
            </c:spPr>
            <c:extLst>
              <c:ext xmlns:c16="http://schemas.microsoft.com/office/drawing/2014/chart" uri="{C3380CC4-5D6E-409C-BE32-E72D297353CC}">
                <c16:uniqueId val="{00000023-2F5E-464F-8C17-687FA97CDC59}"/>
              </c:ext>
            </c:extLst>
          </c:dPt>
          <c:dPt>
            <c:idx val="18"/>
            <c:invertIfNegative val="0"/>
            <c:bubble3D val="0"/>
            <c:spPr>
              <a:solidFill>
                <a:schemeClr val="accent6"/>
              </a:solidFill>
              <a:ln w="3175">
                <a:solidFill>
                  <a:schemeClr val="bg1"/>
                </a:solidFill>
              </a:ln>
            </c:spPr>
            <c:extLst>
              <c:ext xmlns:c16="http://schemas.microsoft.com/office/drawing/2014/chart" uri="{C3380CC4-5D6E-409C-BE32-E72D297353CC}">
                <c16:uniqueId val="{00000025-2F5E-464F-8C17-687FA97CDC59}"/>
              </c:ext>
            </c:extLst>
          </c:dPt>
          <c:dPt>
            <c:idx val="19"/>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7-2F5E-464F-8C17-687FA97CDC59}"/>
              </c:ext>
            </c:extLst>
          </c:dPt>
          <c:dPt>
            <c:idx val="20"/>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9-2F5E-464F-8C17-687FA97CDC59}"/>
              </c:ext>
            </c:extLst>
          </c:dPt>
          <c:dPt>
            <c:idx val="21"/>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B-2F5E-464F-8C17-687FA97CDC59}"/>
              </c:ext>
            </c:extLst>
          </c:dPt>
          <c:dPt>
            <c:idx val="22"/>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D-2F5E-464F-8C17-687FA97CDC59}"/>
              </c:ext>
            </c:extLst>
          </c:dPt>
          <c:dPt>
            <c:idx val="23"/>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F-2F5E-464F-8C17-687FA97CDC59}"/>
              </c:ext>
            </c:extLst>
          </c:dPt>
          <c:dPt>
            <c:idx val="24"/>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31-2F5E-464F-8C17-687FA97CDC59}"/>
              </c:ext>
            </c:extLst>
          </c:dPt>
          <c:dPt>
            <c:idx val="25"/>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33-2F5E-464F-8C17-687FA97CDC59}"/>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'Cap.Dev.Path'!$I$614:$AH$614</c:f>
              <c:numCache>
                <c:formatCode>#,##0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34-2F5E-464F-8C17-687FA97CDC59}"/>
            </c:ext>
          </c:extLst>
        </c:ser>
        <c:ser>
          <c:idx val="0"/>
          <c:order val="1"/>
          <c:tx>
            <c:strRef>
              <c:f>'Cap.Dev.Path'!$C$607</c:f>
              <c:strCache>
                <c:ptCount val="1"/>
                <c:pt idx="0">
                  <c:v>Wind Onshore</c:v>
                </c:pt>
              </c:strCache>
            </c:strRef>
          </c:tx>
          <c:spPr>
            <a:solidFill>
              <a:schemeClr val="accent2">
                <a:lumMod val="50000"/>
              </a:schemeClr>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6-2F5E-464F-8C17-687FA97CDC59}"/>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8-2F5E-464F-8C17-687FA97CDC59}"/>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A-2F5E-464F-8C17-687FA97CDC59}"/>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C-2F5E-464F-8C17-687FA97CDC59}"/>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E-2F5E-464F-8C17-687FA97CDC59}"/>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0-2F5E-464F-8C17-687FA97CDC59}"/>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2-2F5E-464F-8C17-687FA97CDC59}"/>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4-2F5E-464F-8C17-687FA97CDC59}"/>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6-2F5E-464F-8C17-687FA97CDC59}"/>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8-2F5E-464F-8C17-687FA97CDC59}"/>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A-2F5E-464F-8C17-687FA97CDC59}"/>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C-2F5E-464F-8C17-687FA97CDC59}"/>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E-2F5E-464F-8C17-687FA97CDC59}"/>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50-2F5E-464F-8C17-687FA97CDC59}"/>
              </c:ext>
            </c:extLst>
          </c:dPt>
          <c:dPt>
            <c:idx val="14"/>
            <c:invertIfNegative val="0"/>
            <c:bubble3D val="0"/>
            <c:spPr>
              <a:solidFill>
                <a:schemeClr val="accent2"/>
              </a:solidFill>
              <a:ln w="3175">
                <a:solidFill>
                  <a:schemeClr val="bg1"/>
                </a:solidFill>
              </a:ln>
            </c:spPr>
            <c:extLst>
              <c:ext xmlns:c16="http://schemas.microsoft.com/office/drawing/2014/chart" uri="{C3380CC4-5D6E-409C-BE32-E72D297353CC}">
                <c16:uniqueId val="{00000052-2F5E-464F-8C17-687FA97CDC59}"/>
              </c:ext>
            </c:extLst>
          </c:dPt>
          <c:dPt>
            <c:idx val="15"/>
            <c:invertIfNegative val="0"/>
            <c:bubble3D val="0"/>
            <c:spPr>
              <a:solidFill>
                <a:schemeClr val="accent2"/>
              </a:solidFill>
              <a:ln w="3175">
                <a:solidFill>
                  <a:schemeClr val="bg1"/>
                </a:solidFill>
              </a:ln>
            </c:spPr>
            <c:extLst>
              <c:ext xmlns:c16="http://schemas.microsoft.com/office/drawing/2014/chart" uri="{C3380CC4-5D6E-409C-BE32-E72D297353CC}">
                <c16:uniqueId val="{00000054-2F5E-464F-8C17-687FA97CDC59}"/>
              </c:ext>
            </c:extLst>
          </c:dPt>
          <c:dPt>
            <c:idx val="16"/>
            <c:invertIfNegative val="0"/>
            <c:bubble3D val="0"/>
            <c:spPr>
              <a:solidFill>
                <a:schemeClr val="accent2"/>
              </a:solidFill>
              <a:ln w="3175">
                <a:solidFill>
                  <a:schemeClr val="bg1"/>
                </a:solidFill>
              </a:ln>
            </c:spPr>
            <c:extLst>
              <c:ext xmlns:c16="http://schemas.microsoft.com/office/drawing/2014/chart" uri="{C3380CC4-5D6E-409C-BE32-E72D297353CC}">
                <c16:uniqueId val="{00000056-2F5E-464F-8C17-687FA97CDC59}"/>
              </c:ext>
            </c:extLst>
          </c:dPt>
          <c:dPt>
            <c:idx val="17"/>
            <c:invertIfNegative val="0"/>
            <c:bubble3D val="0"/>
            <c:spPr>
              <a:solidFill>
                <a:schemeClr val="accent2"/>
              </a:solidFill>
              <a:ln w="3175">
                <a:solidFill>
                  <a:schemeClr val="bg1"/>
                </a:solidFill>
              </a:ln>
            </c:spPr>
            <c:extLst>
              <c:ext xmlns:c16="http://schemas.microsoft.com/office/drawing/2014/chart" uri="{C3380CC4-5D6E-409C-BE32-E72D297353CC}">
                <c16:uniqueId val="{00000058-2F5E-464F-8C17-687FA97CDC59}"/>
              </c:ext>
            </c:extLst>
          </c:dPt>
          <c:dPt>
            <c:idx val="18"/>
            <c:invertIfNegative val="0"/>
            <c:bubble3D val="0"/>
            <c:spPr>
              <a:solidFill>
                <a:schemeClr val="accent2"/>
              </a:solidFill>
              <a:ln w="3175">
                <a:solidFill>
                  <a:schemeClr val="bg1"/>
                </a:solidFill>
              </a:ln>
            </c:spPr>
            <c:extLst>
              <c:ext xmlns:c16="http://schemas.microsoft.com/office/drawing/2014/chart" uri="{C3380CC4-5D6E-409C-BE32-E72D297353CC}">
                <c16:uniqueId val="{0000005A-2F5E-464F-8C17-687FA97CDC59}"/>
              </c:ext>
            </c:extLst>
          </c:dPt>
          <c:dPt>
            <c:idx val="19"/>
            <c:invertIfNegative val="0"/>
            <c:bubble3D val="0"/>
            <c:extLst>
              <c:ext xmlns:c16="http://schemas.microsoft.com/office/drawing/2014/chart" uri="{C3380CC4-5D6E-409C-BE32-E72D297353CC}">
                <c16:uniqueId val="{0000005B-2F5E-464F-8C17-687FA97CDC59}"/>
              </c:ext>
            </c:extLst>
          </c:dPt>
          <c:dPt>
            <c:idx val="20"/>
            <c:invertIfNegative val="0"/>
            <c:bubble3D val="0"/>
            <c:extLst>
              <c:ext xmlns:c16="http://schemas.microsoft.com/office/drawing/2014/chart" uri="{C3380CC4-5D6E-409C-BE32-E72D297353CC}">
                <c16:uniqueId val="{0000005C-2F5E-464F-8C17-687FA97CDC59}"/>
              </c:ext>
            </c:extLst>
          </c:dPt>
          <c:dPt>
            <c:idx val="21"/>
            <c:invertIfNegative val="0"/>
            <c:bubble3D val="0"/>
            <c:extLst>
              <c:ext xmlns:c16="http://schemas.microsoft.com/office/drawing/2014/chart" uri="{C3380CC4-5D6E-409C-BE32-E72D297353CC}">
                <c16:uniqueId val="{0000005D-2F5E-464F-8C17-687FA97CDC59}"/>
              </c:ext>
            </c:extLst>
          </c:dPt>
          <c:dPt>
            <c:idx val="22"/>
            <c:invertIfNegative val="0"/>
            <c:bubble3D val="0"/>
            <c:extLst>
              <c:ext xmlns:c16="http://schemas.microsoft.com/office/drawing/2014/chart" uri="{C3380CC4-5D6E-409C-BE32-E72D297353CC}">
                <c16:uniqueId val="{0000005E-2F5E-464F-8C17-687FA97CDC59}"/>
              </c:ext>
            </c:extLst>
          </c:dPt>
          <c:dPt>
            <c:idx val="23"/>
            <c:invertIfNegative val="0"/>
            <c:bubble3D val="0"/>
            <c:extLst>
              <c:ext xmlns:c16="http://schemas.microsoft.com/office/drawing/2014/chart" uri="{C3380CC4-5D6E-409C-BE32-E72D297353CC}">
                <c16:uniqueId val="{0000005F-2F5E-464F-8C17-687FA97CDC59}"/>
              </c:ext>
            </c:extLst>
          </c:dPt>
          <c:dPt>
            <c:idx val="24"/>
            <c:invertIfNegative val="0"/>
            <c:bubble3D val="0"/>
            <c:extLst>
              <c:ext xmlns:c16="http://schemas.microsoft.com/office/drawing/2014/chart" uri="{C3380CC4-5D6E-409C-BE32-E72D297353CC}">
                <c16:uniqueId val="{00000060-2F5E-464F-8C17-687FA97CDC59}"/>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'Cap.Dev.Path'!$I$607:$AH$607</c:f>
              <c:numCache>
                <c:formatCode>#,##0</c:formatCode>
                <c:ptCount val="26"/>
                <c:pt idx="0">
                  <c:v>31</c:v>
                </c:pt>
                <c:pt idx="1">
                  <c:v>31</c:v>
                </c:pt>
                <c:pt idx="2">
                  <c:v>50</c:v>
                </c:pt>
                <c:pt idx="3">
                  <c:v>77</c:v>
                </c:pt>
                <c:pt idx="4">
                  <c:v>104</c:v>
                </c:pt>
                <c:pt idx="5">
                  <c:v>108</c:v>
                </c:pt>
                <c:pt idx="6">
                  <c:v>180</c:v>
                </c:pt>
                <c:pt idx="7">
                  <c:v>266</c:v>
                </c:pt>
                <c:pt idx="8">
                  <c:v>248</c:v>
                </c:pt>
                <c:pt idx="9">
                  <c:v>275</c:v>
                </c:pt>
                <c:pt idx="10">
                  <c:v>300</c:v>
                </c:pt>
                <c:pt idx="11">
                  <c:v>310</c:v>
                </c:pt>
                <c:pt idx="12">
                  <c:v>311.8</c:v>
                </c:pt>
                <c:pt idx="13">
                  <c:v>310</c:v>
                </c:pt>
                <c:pt idx="14">
                  <c:v>320</c:v>
                </c:pt>
                <c:pt idx="15">
                  <c:v>353.33333333333331</c:v>
                </c:pt>
                <c:pt idx="16">
                  <c:v>386.66666666666663</c:v>
                </c:pt>
                <c:pt idx="17">
                  <c:v>419.99999999999994</c:v>
                </c:pt>
                <c:pt idx="18">
                  <c:v>453.33333333333326</c:v>
                </c:pt>
                <c:pt idx="19">
                  <c:v>486.66666666666657</c:v>
                </c:pt>
                <c:pt idx="20">
                  <c:v>519.99999999999989</c:v>
                </c:pt>
                <c:pt idx="21">
                  <c:v>665</c:v>
                </c:pt>
                <c:pt idx="22">
                  <c:v>810</c:v>
                </c:pt>
                <c:pt idx="23">
                  <c:v>940</c:v>
                </c:pt>
                <c:pt idx="24">
                  <c:v>1070</c:v>
                </c:pt>
                <c:pt idx="25">
                  <c:v>1200</c:v>
                </c:pt>
              </c:numCache>
            </c:numRef>
          </c:val>
          <c:extLst>
            <c:ext xmlns:c16="http://schemas.microsoft.com/office/drawing/2014/chart" uri="{C3380CC4-5D6E-409C-BE32-E72D297353CC}">
              <c16:uniqueId val="{00000061-2F5E-464F-8C17-687FA97CDC59}"/>
            </c:ext>
          </c:extLst>
        </c:ser>
        <c:dLbls>
          <c:showLegendKey val="0"/>
          <c:showVal val="0"/>
          <c:showCatName val="0"/>
          <c:showSerName val="0"/>
          <c:showPercent val="0"/>
          <c:showBubbleSize val="0"/>
        </c:dLbls>
        <c:gapWidth val="0"/>
        <c:overlap val="100"/>
        <c:axId val="85468672"/>
        <c:axId val="85470208"/>
      </c:barChart>
      <c:catAx>
        <c:axId val="85468672"/>
        <c:scaling>
          <c:orientation val="minMax"/>
        </c:scaling>
        <c:delete val="0"/>
        <c:axPos val="b"/>
        <c:numFmt formatCode="General" sourceLinked="1"/>
        <c:majorTickMark val="out"/>
        <c:minorTickMark val="none"/>
        <c:tickLblPos val="nextTo"/>
        <c:crossAx val="85470208"/>
        <c:crosses val="autoZero"/>
        <c:auto val="1"/>
        <c:lblAlgn val="ctr"/>
        <c:lblOffset val="100"/>
        <c:noMultiLvlLbl val="0"/>
      </c:catAx>
      <c:valAx>
        <c:axId val="85470208"/>
        <c:scaling>
          <c:orientation val="minMax"/>
        </c:scaling>
        <c:delete val="0"/>
        <c:axPos val="l"/>
        <c:title>
          <c:tx>
            <c:rich>
              <a:bodyPr rot="0" vert="horz"/>
              <a:lstStyle/>
              <a:p>
                <a:pPr>
                  <a:defRPr/>
                </a:pPr>
                <a:r>
                  <a:rPr lang="de-DE" b="0"/>
                  <a:t>MW</a:t>
                </a:r>
              </a:p>
            </c:rich>
          </c:tx>
          <c:layout>
            <c:manualLayout>
              <c:xMode val="edge"/>
              <c:yMode val="edge"/>
              <c:x val="0.11944444444444401"/>
              <c:y val="7.4442179182240202E-4"/>
            </c:manualLayout>
          </c:layout>
          <c:overlay val="0"/>
        </c:title>
        <c:numFmt formatCode="#,##0" sourceLinked="0"/>
        <c:majorTickMark val="out"/>
        <c:minorTickMark val="none"/>
        <c:tickLblPos val="nextTo"/>
        <c:crossAx val="85468672"/>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stacked"/>
        <c:varyColors val="0"/>
        <c:ser>
          <c:idx val="0"/>
          <c:order val="0"/>
          <c:tx>
            <c:strRef>
              <c:f>'Cap.Dev.Path'!$C$706</c:f>
              <c:strCache>
                <c:ptCount val="1"/>
                <c:pt idx="0">
                  <c:v>Solar PV</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C2CB-4F27-A20F-790B0C50F658}"/>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C2CB-4F27-A20F-790B0C50F658}"/>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C2CB-4F27-A20F-790B0C50F658}"/>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C2CB-4F27-A20F-790B0C50F658}"/>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C2CB-4F27-A20F-790B0C50F658}"/>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C2CB-4F27-A20F-790B0C50F658}"/>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C2CB-4F27-A20F-790B0C50F658}"/>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C2CB-4F27-A20F-790B0C50F658}"/>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C2CB-4F27-A20F-790B0C50F658}"/>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C2CB-4F27-A20F-790B0C50F658}"/>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C2CB-4F27-A20F-790B0C50F658}"/>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C2CB-4F27-A20F-790B0C50F658}"/>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C2CB-4F27-A20F-790B0C50F658}"/>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C2CB-4F27-A20F-790B0C50F658}"/>
              </c:ext>
            </c:extLst>
          </c:dPt>
          <c:dPt>
            <c:idx val="1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D-C2CB-4F27-A20F-790B0C50F658}"/>
              </c:ext>
            </c:extLst>
          </c:dPt>
          <c:dPt>
            <c:idx val="15"/>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1F-C2CB-4F27-A20F-790B0C50F658}"/>
              </c:ext>
            </c:extLst>
          </c:dPt>
          <c:dPt>
            <c:idx val="16"/>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1-C2CB-4F27-A20F-790B0C50F658}"/>
              </c:ext>
            </c:extLst>
          </c:dPt>
          <c:dPt>
            <c:idx val="17"/>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3-C2CB-4F27-A20F-790B0C50F658}"/>
              </c:ext>
            </c:extLst>
          </c:dPt>
          <c:dPt>
            <c:idx val="18"/>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5-C2CB-4F27-A20F-790B0C50F658}"/>
              </c:ext>
            </c:extLst>
          </c:dPt>
          <c:dPt>
            <c:idx val="19"/>
            <c:invertIfNegative val="0"/>
            <c:bubble3D val="0"/>
            <c:extLst>
              <c:ext xmlns:c16="http://schemas.microsoft.com/office/drawing/2014/chart" uri="{C3380CC4-5D6E-409C-BE32-E72D297353CC}">
                <c16:uniqueId val="{00000026-C2CB-4F27-A20F-790B0C50F658}"/>
              </c:ext>
            </c:extLst>
          </c:dPt>
          <c:dPt>
            <c:idx val="20"/>
            <c:invertIfNegative val="0"/>
            <c:bubble3D val="0"/>
            <c:extLst>
              <c:ext xmlns:c16="http://schemas.microsoft.com/office/drawing/2014/chart" uri="{C3380CC4-5D6E-409C-BE32-E72D297353CC}">
                <c16:uniqueId val="{00000027-C2CB-4F27-A20F-790B0C50F658}"/>
              </c:ext>
            </c:extLst>
          </c:dPt>
          <c:dPt>
            <c:idx val="21"/>
            <c:invertIfNegative val="0"/>
            <c:bubble3D val="0"/>
            <c:extLst>
              <c:ext xmlns:c16="http://schemas.microsoft.com/office/drawing/2014/chart" uri="{C3380CC4-5D6E-409C-BE32-E72D297353CC}">
                <c16:uniqueId val="{00000028-C2CB-4F27-A20F-790B0C50F658}"/>
              </c:ext>
            </c:extLst>
          </c:dPt>
          <c:dPt>
            <c:idx val="22"/>
            <c:invertIfNegative val="0"/>
            <c:bubble3D val="0"/>
            <c:extLst>
              <c:ext xmlns:c16="http://schemas.microsoft.com/office/drawing/2014/chart" uri="{C3380CC4-5D6E-409C-BE32-E72D297353CC}">
                <c16:uniqueId val="{00000029-C2CB-4F27-A20F-790B0C50F658}"/>
              </c:ext>
            </c:extLst>
          </c:dPt>
          <c:dPt>
            <c:idx val="23"/>
            <c:invertIfNegative val="0"/>
            <c:bubble3D val="0"/>
            <c:extLst>
              <c:ext xmlns:c16="http://schemas.microsoft.com/office/drawing/2014/chart" uri="{C3380CC4-5D6E-409C-BE32-E72D297353CC}">
                <c16:uniqueId val="{0000002A-C2CB-4F27-A20F-790B0C50F658}"/>
              </c:ext>
            </c:extLst>
          </c:dPt>
          <c:dPt>
            <c:idx val="24"/>
            <c:invertIfNegative val="0"/>
            <c:bubble3D val="0"/>
            <c:extLst>
              <c:ext xmlns:c16="http://schemas.microsoft.com/office/drawing/2014/chart" uri="{C3380CC4-5D6E-409C-BE32-E72D297353CC}">
                <c16:uniqueId val="{0000002B-C2CB-4F27-A20F-790B0C50F658}"/>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'Cap.Dev.Path'!$I$706:$AH$706</c:f>
              <c:numCache>
                <c:formatCode>#,##0</c:formatCode>
                <c:ptCount val="26"/>
                <c:pt idx="0">
                  <c:v>4</c:v>
                </c:pt>
                <c:pt idx="1">
                  <c:v>5</c:v>
                </c:pt>
                <c:pt idx="2">
                  <c:v>5</c:v>
                </c:pt>
                <c:pt idx="3">
                  <c:v>6</c:v>
                </c:pt>
                <c:pt idx="4">
                  <c:v>6</c:v>
                </c:pt>
                <c:pt idx="5">
                  <c:v>7</c:v>
                </c:pt>
                <c:pt idx="6">
                  <c:v>7</c:v>
                </c:pt>
                <c:pt idx="7">
                  <c:v>8</c:v>
                </c:pt>
                <c:pt idx="8">
                  <c:v>9</c:v>
                </c:pt>
                <c:pt idx="9">
                  <c:v>11</c:v>
                </c:pt>
                <c:pt idx="10">
                  <c:v>17</c:v>
                </c:pt>
                <c:pt idx="11">
                  <c:v>39</c:v>
                </c:pt>
                <c:pt idx="12">
                  <c:v>82</c:v>
                </c:pt>
                <c:pt idx="13">
                  <c:v>140</c:v>
                </c:pt>
                <c:pt idx="14">
                  <c:v>215.4</c:v>
                </c:pt>
                <c:pt idx="15">
                  <c:v>222.2222222222222</c:v>
                </c:pt>
                <c:pt idx="16">
                  <c:v>277.77777777777777</c:v>
                </c:pt>
                <c:pt idx="17">
                  <c:v>333.33333333333331</c:v>
                </c:pt>
                <c:pt idx="18">
                  <c:v>370.37037037037032</c:v>
                </c:pt>
                <c:pt idx="19">
                  <c:v>407.40740740740733</c:v>
                </c:pt>
                <c:pt idx="20">
                  <c:v>444.44444444444434</c:v>
                </c:pt>
                <c:pt idx="21">
                  <c:v>611.11111111111109</c:v>
                </c:pt>
                <c:pt idx="22">
                  <c:v>777.77777777777783</c:v>
                </c:pt>
                <c:pt idx="23">
                  <c:v>925.92592592592598</c:v>
                </c:pt>
                <c:pt idx="24">
                  <c:v>1074.0740740740741</c:v>
                </c:pt>
                <c:pt idx="25">
                  <c:v>1222.2222222222224</c:v>
                </c:pt>
              </c:numCache>
            </c:numRef>
          </c:val>
          <c:extLst>
            <c:ext xmlns:c16="http://schemas.microsoft.com/office/drawing/2014/chart" uri="{C3380CC4-5D6E-409C-BE32-E72D297353CC}">
              <c16:uniqueId val="{0000002C-C2CB-4F27-A20F-790B0C50F658}"/>
            </c:ext>
          </c:extLst>
        </c:ser>
        <c:ser>
          <c:idx val="1"/>
          <c:order val="1"/>
          <c:tx>
            <c:strRef>
              <c:f>'Cap.Dev.Path'!$C$629</c:f>
              <c:strCache>
                <c:ptCount val="1"/>
                <c:pt idx="0">
                  <c:v>Concentrated solar power</c:v>
                </c:pt>
              </c:strCache>
            </c:strRef>
          </c:tx>
          <c:invertIfNegative val="0"/>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'Cap.Dev.Path'!$I$629:$AH$629</c:f>
              <c:numCache>
                <c:formatCode>#,##0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2D-C2CB-4F27-A20F-790B0C50F658}"/>
            </c:ext>
          </c:extLst>
        </c:ser>
        <c:dLbls>
          <c:showLegendKey val="0"/>
          <c:showVal val="0"/>
          <c:showCatName val="0"/>
          <c:showSerName val="0"/>
          <c:showPercent val="0"/>
          <c:showBubbleSize val="0"/>
        </c:dLbls>
        <c:gapWidth val="0"/>
        <c:overlap val="100"/>
        <c:axId val="85530496"/>
        <c:axId val="85532032"/>
      </c:barChart>
      <c:catAx>
        <c:axId val="85530496"/>
        <c:scaling>
          <c:orientation val="minMax"/>
        </c:scaling>
        <c:delete val="0"/>
        <c:axPos val="b"/>
        <c:numFmt formatCode="General" sourceLinked="1"/>
        <c:majorTickMark val="out"/>
        <c:minorTickMark val="none"/>
        <c:tickLblPos val="nextTo"/>
        <c:crossAx val="85532032"/>
        <c:crosses val="autoZero"/>
        <c:auto val="1"/>
        <c:lblAlgn val="ctr"/>
        <c:lblOffset val="100"/>
        <c:noMultiLvlLbl val="0"/>
      </c:catAx>
      <c:valAx>
        <c:axId val="85532032"/>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85530496"/>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3016185476815"/>
          <c:y val="5.0345452486125299E-2"/>
          <c:w val="0.863514216972878"/>
          <c:h val="0.81960272964095604"/>
        </c:manualLayout>
      </c:layout>
      <c:barChart>
        <c:barDir val="col"/>
        <c:grouping val="stacked"/>
        <c:varyColors val="0"/>
        <c:ser>
          <c:idx val="1"/>
          <c:order val="0"/>
          <c:tx>
            <c:strRef>
              <c:f>'Cap.Dev.Path'!$C$699</c:f>
              <c:strCache>
                <c:ptCount val="1"/>
                <c:pt idx="0">
                  <c:v>Wind Offshore</c:v>
                </c:pt>
              </c:strCache>
            </c:strRef>
          </c:tx>
          <c:spPr>
            <a:ln w="3175">
              <a:solidFill>
                <a:schemeClr val="bg1"/>
              </a:solidFill>
            </a:ln>
          </c:spPr>
          <c:invertIfNegative val="0"/>
          <c:dPt>
            <c:idx val="0"/>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1-58AB-441F-8FD6-7D66FE5AAED7}"/>
              </c:ext>
            </c:extLst>
          </c:dPt>
          <c:dPt>
            <c:idx val="1"/>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3-58AB-441F-8FD6-7D66FE5AAED7}"/>
              </c:ext>
            </c:extLst>
          </c:dPt>
          <c:dPt>
            <c:idx val="2"/>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5-58AB-441F-8FD6-7D66FE5AAED7}"/>
              </c:ext>
            </c:extLst>
          </c:dPt>
          <c:dPt>
            <c:idx val="3"/>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7-58AB-441F-8FD6-7D66FE5AAED7}"/>
              </c:ext>
            </c:extLst>
          </c:dPt>
          <c:dPt>
            <c:idx val="4"/>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9-58AB-441F-8FD6-7D66FE5AAED7}"/>
              </c:ext>
            </c:extLst>
          </c:dPt>
          <c:dPt>
            <c:idx val="5"/>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B-58AB-441F-8FD6-7D66FE5AAED7}"/>
              </c:ext>
            </c:extLst>
          </c:dPt>
          <c:dPt>
            <c:idx val="6"/>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D-58AB-441F-8FD6-7D66FE5AAED7}"/>
              </c:ext>
            </c:extLst>
          </c:dPt>
          <c:dPt>
            <c:idx val="7"/>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F-58AB-441F-8FD6-7D66FE5AAED7}"/>
              </c:ext>
            </c:extLst>
          </c:dPt>
          <c:dPt>
            <c:idx val="8"/>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11-58AB-441F-8FD6-7D66FE5AAED7}"/>
              </c:ext>
            </c:extLst>
          </c:dPt>
          <c:dPt>
            <c:idx val="9"/>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13-58AB-441F-8FD6-7D66FE5AAED7}"/>
              </c:ext>
            </c:extLst>
          </c:dPt>
          <c:dPt>
            <c:idx val="10"/>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15-58AB-441F-8FD6-7D66FE5AAED7}"/>
              </c:ext>
            </c:extLst>
          </c:dPt>
          <c:dPt>
            <c:idx val="11"/>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17-58AB-441F-8FD6-7D66FE5AAED7}"/>
              </c:ext>
            </c:extLst>
          </c:dPt>
          <c:dPt>
            <c:idx val="12"/>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19-58AB-441F-8FD6-7D66FE5AAED7}"/>
              </c:ext>
            </c:extLst>
          </c:dPt>
          <c:dPt>
            <c:idx val="13"/>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1B-58AB-441F-8FD6-7D66FE5AAED7}"/>
              </c:ext>
            </c:extLst>
          </c:dPt>
          <c:dPt>
            <c:idx val="14"/>
            <c:invertIfNegative val="0"/>
            <c:bubble3D val="0"/>
            <c:spPr>
              <a:solidFill>
                <a:schemeClr val="accent6"/>
              </a:solidFill>
              <a:ln w="3175">
                <a:solidFill>
                  <a:schemeClr val="bg1"/>
                </a:solidFill>
              </a:ln>
            </c:spPr>
            <c:extLst>
              <c:ext xmlns:c16="http://schemas.microsoft.com/office/drawing/2014/chart" uri="{C3380CC4-5D6E-409C-BE32-E72D297353CC}">
                <c16:uniqueId val="{0000001D-58AB-441F-8FD6-7D66FE5AAED7}"/>
              </c:ext>
            </c:extLst>
          </c:dPt>
          <c:dPt>
            <c:idx val="15"/>
            <c:invertIfNegative val="0"/>
            <c:bubble3D val="0"/>
            <c:spPr>
              <a:solidFill>
                <a:schemeClr val="accent6"/>
              </a:solidFill>
              <a:ln w="3175">
                <a:solidFill>
                  <a:schemeClr val="bg1"/>
                </a:solidFill>
              </a:ln>
            </c:spPr>
            <c:extLst>
              <c:ext xmlns:c16="http://schemas.microsoft.com/office/drawing/2014/chart" uri="{C3380CC4-5D6E-409C-BE32-E72D297353CC}">
                <c16:uniqueId val="{0000001F-58AB-441F-8FD6-7D66FE5AAED7}"/>
              </c:ext>
            </c:extLst>
          </c:dPt>
          <c:dPt>
            <c:idx val="16"/>
            <c:invertIfNegative val="0"/>
            <c:bubble3D val="0"/>
            <c:spPr>
              <a:solidFill>
                <a:schemeClr val="accent6"/>
              </a:solidFill>
              <a:ln w="3175">
                <a:solidFill>
                  <a:schemeClr val="bg1"/>
                </a:solidFill>
              </a:ln>
            </c:spPr>
            <c:extLst>
              <c:ext xmlns:c16="http://schemas.microsoft.com/office/drawing/2014/chart" uri="{C3380CC4-5D6E-409C-BE32-E72D297353CC}">
                <c16:uniqueId val="{00000021-58AB-441F-8FD6-7D66FE5AAED7}"/>
              </c:ext>
            </c:extLst>
          </c:dPt>
          <c:dPt>
            <c:idx val="17"/>
            <c:invertIfNegative val="0"/>
            <c:bubble3D val="0"/>
            <c:spPr>
              <a:solidFill>
                <a:schemeClr val="accent6"/>
              </a:solidFill>
              <a:ln w="3175">
                <a:solidFill>
                  <a:schemeClr val="bg1"/>
                </a:solidFill>
              </a:ln>
            </c:spPr>
            <c:extLst>
              <c:ext xmlns:c16="http://schemas.microsoft.com/office/drawing/2014/chart" uri="{C3380CC4-5D6E-409C-BE32-E72D297353CC}">
                <c16:uniqueId val="{00000023-58AB-441F-8FD6-7D66FE5AAED7}"/>
              </c:ext>
            </c:extLst>
          </c:dPt>
          <c:dPt>
            <c:idx val="18"/>
            <c:invertIfNegative val="0"/>
            <c:bubble3D val="0"/>
            <c:spPr>
              <a:solidFill>
                <a:schemeClr val="accent6"/>
              </a:solidFill>
              <a:ln w="3175">
                <a:solidFill>
                  <a:schemeClr val="bg1"/>
                </a:solidFill>
              </a:ln>
            </c:spPr>
            <c:extLst>
              <c:ext xmlns:c16="http://schemas.microsoft.com/office/drawing/2014/chart" uri="{C3380CC4-5D6E-409C-BE32-E72D297353CC}">
                <c16:uniqueId val="{00000025-58AB-441F-8FD6-7D66FE5AAED7}"/>
              </c:ext>
            </c:extLst>
          </c:dPt>
          <c:dPt>
            <c:idx val="19"/>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7-58AB-441F-8FD6-7D66FE5AAED7}"/>
              </c:ext>
            </c:extLst>
          </c:dPt>
          <c:dPt>
            <c:idx val="20"/>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9-58AB-441F-8FD6-7D66FE5AAED7}"/>
              </c:ext>
            </c:extLst>
          </c:dPt>
          <c:dPt>
            <c:idx val="21"/>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B-58AB-441F-8FD6-7D66FE5AAED7}"/>
              </c:ext>
            </c:extLst>
          </c:dPt>
          <c:dPt>
            <c:idx val="22"/>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D-58AB-441F-8FD6-7D66FE5AAED7}"/>
              </c:ext>
            </c:extLst>
          </c:dPt>
          <c:dPt>
            <c:idx val="23"/>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F-58AB-441F-8FD6-7D66FE5AAED7}"/>
              </c:ext>
            </c:extLst>
          </c:dPt>
          <c:dPt>
            <c:idx val="24"/>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31-58AB-441F-8FD6-7D66FE5AAED7}"/>
              </c:ext>
            </c:extLst>
          </c:dPt>
          <c:dPt>
            <c:idx val="25"/>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33-58AB-441F-8FD6-7D66FE5AAED7}"/>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'Cap.Dev.Path'!$I$699:$AH$699</c:f>
              <c:numCache>
                <c:formatCode>#,##0</c:formatCode>
                <c:ptCount val="26"/>
                <c:pt idx="0">
                  <c:v>0</c:v>
                </c:pt>
                <c:pt idx="1">
                  <c:v>0</c:v>
                </c:pt>
                <c:pt idx="2">
                  <c:v>0</c:v>
                </c:pt>
                <c:pt idx="3">
                  <c:v>24</c:v>
                </c:pt>
                <c:pt idx="4">
                  <c:v>24</c:v>
                </c:pt>
                <c:pt idx="5">
                  <c:v>26.3</c:v>
                </c:pt>
                <c:pt idx="6">
                  <c:v>26.3</c:v>
                </c:pt>
                <c:pt idx="7">
                  <c:v>26.3</c:v>
                </c:pt>
                <c:pt idx="8">
                  <c:v>26.3</c:v>
                </c:pt>
                <c:pt idx="9">
                  <c:v>26.3</c:v>
                </c:pt>
                <c:pt idx="10">
                  <c:v>32</c:v>
                </c:pt>
                <c:pt idx="11">
                  <c:v>32</c:v>
                </c:pt>
                <c:pt idx="12">
                  <c:v>72.7</c:v>
                </c:pt>
                <c:pt idx="13">
                  <c:v>72.7</c:v>
                </c:pt>
                <c:pt idx="14">
                  <c:v>72.7</c:v>
                </c:pt>
                <c:pt idx="15">
                  <c:v>72.7</c:v>
                </c:pt>
                <c:pt idx="16">
                  <c:v>72.7</c:v>
                </c:pt>
                <c:pt idx="17">
                  <c:v>72.7</c:v>
                </c:pt>
                <c:pt idx="18">
                  <c:v>72.7</c:v>
                </c:pt>
                <c:pt idx="19">
                  <c:v>72.7</c:v>
                </c:pt>
                <c:pt idx="20">
                  <c:v>72.7</c:v>
                </c:pt>
                <c:pt idx="21">
                  <c:v>72.7</c:v>
                </c:pt>
                <c:pt idx="22">
                  <c:v>72.7</c:v>
                </c:pt>
                <c:pt idx="23">
                  <c:v>72.7</c:v>
                </c:pt>
                <c:pt idx="24">
                  <c:v>72.7</c:v>
                </c:pt>
                <c:pt idx="25">
                  <c:v>2812.7</c:v>
                </c:pt>
              </c:numCache>
            </c:numRef>
          </c:val>
          <c:extLst>
            <c:ext xmlns:c16="http://schemas.microsoft.com/office/drawing/2014/chart" uri="{C3380CC4-5D6E-409C-BE32-E72D297353CC}">
              <c16:uniqueId val="{00000034-58AB-441F-8FD6-7D66FE5AAED7}"/>
            </c:ext>
          </c:extLst>
        </c:ser>
        <c:ser>
          <c:idx val="0"/>
          <c:order val="1"/>
          <c:tx>
            <c:strRef>
              <c:f>'Cap.Dev.Path'!$C$692</c:f>
              <c:strCache>
                <c:ptCount val="1"/>
                <c:pt idx="0">
                  <c:v>Wind Onshore</c:v>
                </c:pt>
              </c:strCache>
            </c:strRef>
          </c:tx>
          <c:spPr>
            <a:solidFill>
              <a:schemeClr val="accent2">
                <a:lumMod val="50000"/>
              </a:schemeClr>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6-58AB-441F-8FD6-7D66FE5AAED7}"/>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8-58AB-441F-8FD6-7D66FE5AAED7}"/>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A-58AB-441F-8FD6-7D66FE5AAED7}"/>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C-58AB-441F-8FD6-7D66FE5AAED7}"/>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E-58AB-441F-8FD6-7D66FE5AAED7}"/>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0-58AB-441F-8FD6-7D66FE5AAED7}"/>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2-58AB-441F-8FD6-7D66FE5AAED7}"/>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4-58AB-441F-8FD6-7D66FE5AAED7}"/>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6-58AB-441F-8FD6-7D66FE5AAED7}"/>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8-58AB-441F-8FD6-7D66FE5AAED7}"/>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A-58AB-441F-8FD6-7D66FE5AAED7}"/>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C-58AB-441F-8FD6-7D66FE5AAED7}"/>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E-58AB-441F-8FD6-7D66FE5AAED7}"/>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50-58AB-441F-8FD6-7D66FE5AAED7}"/>
              </c:ext>
            </c:extLst>
          </c:dPt>
          <c:dPt>
            <c:idx val="1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52-58AB-441F-8FD6-7D66FE5AAED7}"/>
              </c:ext>
            </c:extLst>
          </c:dPt>
          <c:dPt>
            <c:idx val="15"/>
            <c:invertIfNegative val="0"/>
            <c:bubble3D val="0"/>
            <c:spPr>
              <a:solidFill>
                <a:schemeClr val="accent2"/>
              </a:solidFill>
              <a:ln w="3175">
                <a:solidFill>
                  <a:schemeClr val="bg1"/>
                </a:solidFill>
              </a:ln>
            </c:spPr>
            <c:extLst>
              <c:ext xmlns:c16="http://schemas.microsoft.com/office/drawing/2014/chart" uri="{C3380CC4-5D6E-409C-BE32-E72D297353CC}">
                <c16:uniqueId val="{00000054-58AB-441F-8FD6-7D66FE5AAED7}"/>
              </c:ext>
            </c:extLst>
          </c:dPt>
          <c:dPt>
            <c:idx val="16"/>
            <c:invertIfNegative val="0"/>
            <c:bubble3D val="0"/>
            <c:spPr>
              <a:solidFill>
                <a:schemeClr val="accent2"/>
              </a:solidFill>
              <a:ln w="3175">
                <a:solidFill>
                  <a:schemeClr val="bg1"/>
                </a:solidFill>
              </a:ln>
            </c:spPr>
            <c:extLst>
              <c:ext xmlns:c16="http://schemas.microsoft.com/office/drawing/2014/chart" uri="{C3380CC4-5D6E-409C-BE32-E72D297353CC}">
                <c16:uniqueId val="{00000056-58AB-441F-8FD6-7D66FE5AAED7}"/>
              </c:ext>
            </c:extLst>
          </c:dPt>
          <c:dPt>
            <c:idx val="17"/>
            <c:invertIfNegative val="0"/>
            <c:bubble3D val="0"/>
            <c:spPr>
              <a:solidFill>
                <a:schemeClr val="accent2"/>
              </a:solidFill>
              <a:ln w="3175">
                <a:solidFill>
                  <a:schemeClr val="bg1"/>
                </a:solidFill>
              </a:ln>
            </c:spPr>
            <c:extLst>
              <c:ext xmlns:c16="http://schemas.microsoft.com/office/drawing/2014/chart" uri="{C3380CC4-5D6E-409C-BE32-E72D297353CC}">
                <c16:uniqueId val="{00000058-58AB-441F-8FD6-7D66FE5AAED7}"/>
              </c:ext>
            </c:extLst>
          </c:dPt>
          <c:dPt>
            <c:idx val="18"/>
            <c:invertIfNegative val="0"/>
            <c:bubble3D val="0"/>
            <c:spPr>
              <a:solidFill>
                <a:schemeClr val="accent2"/>
              </a:solidFill>
              <a:ln w="3175">
                <a:solidFill>
                  <a:schemeClr val="bg1"/>
                </a:solidFill>
              </a:ln>
            </c:spPr>
            <c:extLst>
              <c:ext xmlns:c16="http://schemas.microsoft.com/office/drawing/2014/chart" uri="{C3380CC4-5D6E-409C-BE32-E72D297353CC}">
                <c16:uniqueId val="{0000005A-58AB-441F-8FD6-7D66FE5AAED7}"/>
              </c:ext>
            </c:extLst>
          </c:dPt>
          <c:dPt>
            <c:idx val="19"/>
            <c:invertIfNegative val="0"/>
            <c:bubble3D val="0"/>
            <c:extLst>
              <c:ext xmlns:c16="http://schemas.microsoft.com/office/drawing/2014/chart" uri="{C3380CC4-5D6E-409C-BE32-E72D297353CC}">
                <c16:uniqueId val="{0000005B-58AB-441F-8FD6-7D66FE5AAED7}"/>
              </c:ext>
            </c:extLst>
          </c:dPt>
          <c:dPt>
            <c:idx val="20"/>
            <c:invertIfNegative val="0"/>
            <c:bubble3D val="0"/>
            <c:extLst>
              <c:ext xmlns:c16="http://schemas.microsoft.com/office/drawing/2014/chart" uri="{C3380CC4-5D6E-409C-BE32-E72D297353CC}">
                <c16:uniqueId val="{0000005C-58AB-441F-8FD6-7D66FE5AAED7}"/>
              </c:ext>
            </c:extLst>
          </c:dPt>
          <c:dPt>
            <c:idx val="21"/>
            <c:invertIfNegative val="0"/>
            <c:bubble3D val="0"/>
            <c:extLst>
              <c:ext xmlns:c16="http://schemas.microsoft.com/office/drawing/2014/chart" uri="{C3380CC4-5D6E-409C-BE32-E72D297353CC}">
                <c16:uniqueId val="{0000005D-58AB-441F-8FD6-7D66FE5AAED7}"/>
              </c:ext>
            </c:extLst>
          </c:dPt>
          <c:dPt>
            <c:idx val="22"/>
            <c:invertIfNegative val="0"/>
            <c:bubble3D val="0"/>
            <c:extLst>
              <c:ext xmlns:c16="http://schemas.microsoft.com/office/drawing/2014/chart" uri="{C3380CC4-5D6E-409C-BE32-E72D297353CC}">
                <c16:uniqueId val="{0000005E-58AB-441F-8FD6-7D66FE5AAED7}"/>
              </c:ext>
            </c:extLst>
          </c:dPt>
          <c:dPt>
            <c:idx val="23"/>
            <c:invertIfNegative val="0"/>
            <c:bubble3D val="0"/>
            <c:extLst>
              <c:ext xmlns:c16="http://schemas.microsoft.com/office/drawing/2014/chart" uri="{C3380CC4-5D6E-409C-BE32-E72D297353CC}">
                <c16:uniqueId val="{0000005F-58AB-441F-8FD6-7D66FE5AAED7}"/>
              </c:ext>
            </c:extLst>
          </c:dPt>
          <c:dPt>
            <c:idx val="24"/>
            <c:invertIfNegative val="0"/>
            <c:bubble3D val="0"/>
            <c:extLst>
              <c:ext xmlns:c16="http://schemas.microsoft.com/office/drawing/2014/chart" uri="{C3380CC4-5D6E-409C-BE32-E72D297353CC}">
                <c16:uniqueId val="{00000060-58AB-441F-8FD6-7D66FE5AAED7}"/>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'Cap.Dev.Path'!$I$692:$AH$692</c:f>
              <c:numCache>
                <c:formatCode>#,##0</c:formatCode>
                <c:ptCount val="26"/>
                <c:pt idx="0">
                  <c:v>82</c:v>
                </c:pt>
                <c:pt idx="1">
                  <c:v>86</c:v>
                </c:pt>
                <c:pt idx="2">
                  <c:v>110</c:v>
                </c:pt>
                <c:pt idx="3">
                  <c:v>119</c:v>
                </c:pt>
                <c:pt idx="4">
                  <c:v>123</c:v>
                </c:pt>
                <c:pt idx="5">
                  <c:v>170.7</c:v>
                </c:pt>
                <c:pt idx="6">
                  <c:v>172.7</c:v>
                </c:pt>
                <c:pt idx="7">
                  <c:v>230.7</c:v>
                </c:pt>
                <c:pt idx="8">
                  <c:v>420.7</c:v>
                </c:pt>
                <c:pt idx="9">
                  <c:v>600.70000000000005</c:v>
                </c:pt>
                <c:pt idx="10">
                  <c:v>973</c:v>
                </c:pt>
                <c:pt idx="11">
                  <c:v>1533</c:v>
                </c:pt>
                <c:pt idx="12">
                  <c:v>1971.3</c:v>
                </c:pt>
                <c:pt idx="13">
                  <c:v>1968.3</c:v>
                </c:pt>
                <c:pt idx="14">
                  <c:v>2208.9</c:v>
                </c:pt>
                <c:pt idx="15">
                  <c:v>2782.3</c:v>
                </c:pt>
                <c:pt idx="16">
                  <c:v>3200.3</c:v>
                </c:pt>
                <c:pt idx="17">
                  <c:v>3535.6333333333337</c:v>
                </c:pt>
                <c:pt idx="18">
                  <c:v>3711.2555555555559</c:v>
                </c:pt>
                <c:pt idx="19">
                  <c:v>3886.8777777777782</c:v>
                </c:pt>
                <c:pt idx="20">
                  <c:v>4062.5000000000005</c:v>
                </c:pt>
                <c:pt idx="21">
                  <c:v>4375</c:v>
                </c:pt>
                <c:pt idx="22">
                  <c:v>4687.5</c:v>
                </c:pt>
                <c:pt idx="23">
                  <c:v>5000</c:v>
                </c:pt>
                <c:pt idx="24">
                  <c:v>5312.5</c:v>
                </c:pt>
                <c:pt idx="25">
                  <c:v>5625</c:v>
                </c:pt>
              </c:numCache>
            </c:numRef>
          </c:val>
          <c:extLst>
            <c:ext xmlns:c16="http://schemas.microsoft.com/office/drawing/2014/chart" uri="{C3380CC4-5D6E-409C-BE32-E72D297353CC}">
              <c16:uniqueId val="{00000061-58AB-441F-8FD6-7D66FE5AAED7}"/>
            </c:ext>
          </c:extLst>
        </c:ser>
        <c:dLbls>
          <c:showLegendKey val="0"/>
          <c:showVal val="0"/>
          <c:showCatName val="0"/>
          <c:showSerName val="0"/>
          <c:showPercent val="0"/>
          <c:showBubbleSize val="0"/>
        </c:dLbls>
        <c:gapWidth val="0"/>
        <c:overlap val="100"/>
        <c:axId val="85650816"/>
        <c:axId val="85726336"/>
      </c:barChart>
      <c:catAx>
        <c:axId val="85650816"/>
        <c:scaling>
          <c:orientation val="minMax"/>
        </c:scaling>
        <c:delete val="0"/>
        <c:axPos val="b"/>
        <c:numFmt formatCode="General" sourceLinked="1"/>
        <c:majorTickMark val="out"/>
        <c:minorTickMark val="none"/>
        <c:tickLblPos val="nextTo"/>
        <c:txPr>
          <a:bodyPr/>
          <a:lstStyle/>
          <a:p>
            <a:pPr>
              <a:defRPr b="0"/>
            </a:pPr>
            <a:endParaRPr lang="de-DE"/>
          </a:p>
        </c:txPr>
        <c:crossAx val="85726336"/>
        <c:crosses val="autoZero"/>
        <c:auto val="1"/>
        <c:lblAlgn val="ctr"/>
        <c:lblOffset val="100"/>
        <c:noMultiLvlLbl val="0"/>
      </c:catAx>
      <c:valAx>
        <c:axId val="85726336"/>
        <c:scaling>
          <c:orientation val="minMax"/>
        </c:scaling>
        <c:delete val="0"/>
        <c:axPos val="l"/>
        <c:title>
          <c:tx>
            <c:rich>
              <a:bodyPr rot="0" vert="horz"/>
              <a:lstStyle/>
              <a:p>
                <a:pPr>
                  <a:defRPr/>
                </a:pPr>
                <a:r>
                  <a:rPr lang="de-DE" b="0"/>
                  <a:t>MW</a:t>
                </a:r>
              </a:p>
            </c:rich>
          </c:tx>
          <c:layout>
            <c:manualLayout>
              <c:xMode val="edge"/>
              <c:yMode val="edge"/>
              <c:x val="0.11944444444444401"/>
              <c:y val="7.4442179182240202E-4"/>
            </c:manualLayout>
          </c:layout>
          <c:overlay val="0"/>
        </c:title>
        <c:numFmt formatCode="#,##0" sourceLinked="0"/>
        <c:majorTickMark val="out"/>
        <c:minorTickMark val="none"/>
        <c:tickLblPos val="nextTo"/>
        <c:crossAx val="85650816"/>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stacked"/>
        <c:varyColors val="0"/>
        <c:ser>
          <c:idx val="1"/>
          <c:order val="0"/>
          <c:tx>
            <c:strRef>
              <c:f>'Cap.Dev.Path'!$C$885</c:f>
              <c:strCache>
                <c:ptCount val="1"/>
                <c:pt idx="0">
                  <c:v>Concentrated solar power</c:v>
                </c:pt>
              </c:strCache>
            </c:strRef>
          </c:tx>
          <c:spPr>
            <a:solidFill>
              <a:schemeClr val="bg2"/>
            </a:solidFill>
            <a:ln>
              <a:solidFill>
                <a:schemeClr val="bg1"/>
              </a:solidFill>
            </a:ln>
          </c:spPr>
          <c:invertIfNegative val="0"/>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'Cap.Dev.Path'!$I$885:$AH$885</c:f>
              <c:numCache>
                <c:formatCode>#,##0</c:formatCode>
                <c:ptCount val="26"/>
                <c:pt idx="0">
                  <c:v>0</c:v>
                </c:pt>
                <c:pt idx="1">
                  <c:v>0</c:v>
                </c:pt>
                <c:pt idx="2">
                  <c:v>0</c:v>
                </c:pt>
                <c:pt idx="3">
                  <c:v>0</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2</c:v>
                </c:pt>
                <c:pt idx="21">
                  <c:v>2</c:v>
                </c:pt>
                <c:pt idx="22">
                  <c:v>2</c:v>
                </c:pt>
                <c:pt idx="23">
                  <c:v>2</c:v>
                </c:pt>
                <c:pt idx="24">
                  <c:v>2</c:v>
                </c:pt>
                <c:pt idx="25">
                  <c:v>2</c:v>
                </c:pt>
              </c:numCache>
            </c:numRef>
          </c:val>
          <c:extLst>
            <c:ext xmlns:c16="http://schemas.microsoft.com/office/drawing/2014/chart" uri="{C3380CC4-5D6E-409C-BE32-E72D297353CC}">
              <c16:uniqueId val="{00000000-541E-46D8-B6BB-2CECC22CFF5F}"/>
            </c:ext>
          </c:extLst>
        </c:ser>
        <c:ser>
          <c:idx val="0"/>
          <c:order val="1"/>
          <c:tx>
            <c:strRef>
              <c:f>'Cap.Dev.Path'!$C$877</c:f>
              <c:strCache>
                <c:ptCount val="1"/>
                <c:pt idx="0">
                  <c:v>Solar PV</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2-541E-46D8-B6BB-2CECC22CFF5F}"/>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4-541E-46D8-B6BB-2CECC22CFF5F}"/>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6-541E-46D8-B6BB-2CECC22CFF5F}"/>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8-541E-46D8-B6BB-2CECC22CFF5F}"/>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A-541E-46D8-B6BB-2CECC22CFF5F}"/>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C-541E-46D8-B6BB-2CECC22CFF5F}"/>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E-541E-46D8-B6BB-2CECC22CFF5F}"/>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0-541E-46D8-B6BB-2CECC22CFF5F}"/>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2-541E-46D8-B6BB-2CECC22CFF5F}"/>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4-541E-46D8-B6BB-2CECC22CFF5F}"/>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6-541E-46D8-B6BB-2CECC22CFF5F}"/>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8-541E-46D8-B6BB-2CECC22CFF5F}"/>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A-541E-46D8-B6BB-2CECC22CFF5F}"/>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C-541E-46D8-B6BB-2CECC22CFF5F}"/>
              </c:ext>
            </c:extLst>
          </c:dPt>
          <c:dPt>
            <c:idx val="14"/>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1E-541E-46D8-B6BB-2CECC22CFF5F}"/>
              </c:ext>
            </c:extLst>
          </c:dPt>
          <c:dPt>
            <c:idx val="15"/>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0-541E-46D8-B6BB-2CECC22CFF5F}"/>
              </c:ext>
            </c:extLst>
          </c:dPt>
          <c:dPt>
            <c:idx val="16"/>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2-541E-46D8-B6BB-2CECC22CFF5F}"/>
              </c:ext>
            </c:extLst>
          </c:dPt>
          <c:dPt>
            <c:idx val="17"/>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4-541E-46D8-B6BB-2CECC22CFF5F}"/>
              </c:ext>
            </c:extLst>
          </c:dPt>
          <c:dPt>
            <c:idx val="18"/>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6-541E-46D8-B6BB-2CECC22CFF5F}"/>
              </c:ext>
            </c:extLst>
          </c:dPt>
          <c:dPt>
            <c:idx val="19"/>
            <c:invertIfNegative val="0"/>
            <c:bubble3D val="0"/>
            <c:extLst>
              <c:ext xmlns:c16="http://schemas.microsoft.com/office/drawing/2014/chart" uri="{C3380CC4-5D6E-409C-BE32-E72D297353CC}">
                <c16:uniqueId val="{00000027-541E-46D8-B6BB-2CECC22CFF5F}"/>
              </c:ext>
            </c:extLst>
          </c:dPt>
          <c:dPt>
            <c:idx val="20"/>
            <c:invertIfNegative val="0"/>
            <c:bubble3D val="0"/>
            <c:extLst>
              <c:ext xmlns:c16="http://schemas.microsoft.com/office/drawing/2014/chart" uri="{C3380CC4-5D6E-409C-BE32-E72D297353CC}">
                <c16:uniqueId val="{00000028-541E-46D8-B6BB-2CECC22CFF5F}"/>
              </c:ext>
            </c:extLst>
          </c:dPt>
          <c:dPt>
            <c:idx val="21"/>
            <c:invertIfNegative val="0"/>
            <c:bubble3D val="0"/>
            <c:extLst>
              <c:ext xmlns:c16="http://schemas.microsoft.com/office/drawing/2014/chart" uri="{C3380CC4-5D6E-409C-BE32-E72D297353CC}">
                <c16:uniqueId val="{00000029-541E-46D8-B6BB-2CECC22CFF5F}"/>
              </c:ext>
            </c:extLst>
          </c:dPt>
          <c:dPt>
            <c:idx val="22"/>
            <c:invertIfNegative val="0"/>
            <c:bubble3D val="0"/>
            <c:extLst>
              <c:ext xmlns:c16="http://schemas.microsoft.com/office/drawing/2014/chart" uri="{C3380CC4-5D6E-409C-BE32-E72D297353CC}">
                <c16:uniqueId val="{0000002A-541E-46D8-B6BB-2CECC22CFF5F}"/>
              </c:ext>
            </c:extLst>
          </c:dPt>
          <c:dPt>
            <c:idx val="23"/>
            <c:invertIfNegative val="0"/>
            <c:bubble3D val="0"/>
            <c:extLst>
              <c:ext xmlns:c16="http://schemas.microsoft.com/office/drawing/2014/chart" uri="{C3380CC4-5D6E-409C-BE32-E72D297353CC}">
                <c16:uniqueId val="{0000002B-541E-46D8-B6BB-2CECC22CFF5F}"/>
              </c:ext>
            </c:extLst>
          </c:dPt>
          <c:dPt>
            <c:idx val="24"/>
            <c:invertIfNegative val="0"/>
            <c:bubble3D val="0"/>
            <c:extLst>
              <c:ext xmlns:c16="http://schemas.microsoft.com/office/drawing/2014/chart" uri="{C3380CC4-5D6E-409C-BE32-E72D297353CC}">
                <c16:uniqueId val="{0000002C-541E-46D8-B6BB-2CECC22CFF5F}"/>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'Cap.Dev.Path'!$I$877:$AH$877</c:f>
              <c:numCache>
                <c:formatCode>#,##0</c:formatCode>
                <c:ptCount val="26"/>
                <c:pt idx="0">
                  <c:v>2056</c:v>
                </c:pt>
                <c:pt idx="1">
                  <c:v>2899</c:v>
                </c:pt>
                <c:pt idx="2">
                  <c:v>4170</c:v>
                </c:pt>
                <c:pt idx="3">
                  <c:v>6120</c:v>
                </c:pt>
                <c:pt idx="4">
                  <c:v>10564</c:v>
                </c:pt>
                <c:pt idx="5">
                  <c:v>18004</c:v>
                </c:pt>
                <c:pt idx="6">
                  <c:v>25914</c:v>
                </c:pt>
                <c:pt idx="7">
                  <c:v>34075</c:v>
                </c:pt>
                <c:pt idx="8">
                  <c:v>36708</c:v>
                </c:pt>
                <c:pt idx="9">
                  <c:v>37898</c:v>
                </c:pt>
                <c:pt idx="10">
                  <c:v>39222</c:v>
                </c:pt>
                <c:pt idx="11">
                  <c:v>40677</c:v>
                </c:pt>
                <c:pt idx="12">
                  <c:v>42291</c:v>
                </c:pt>
                <c:pt idx="13">
                  <c:v>45179</c:v>
                </c:pt>
                <c:pt idx="14">
                  <c:v>48960</c:v>
                </c:pt>
                <c:pt idx="15">
                  <c:v>52348.066024469255</c:v>
                </c:pt>
                <c:pt idx="16">
                  <c:v>56716.236234106313</c:v>
                </c:pt>
                <c:pt idx="17">
                  <c:v>61633.294002730727</c:v>
                </c:pt>
                <c:pt idx="18">
                  <c:v>66497.650901072149</c:v>
                </c:pt>
                <c:pt idx="19">
                  <c:v>70577.394260027402</c:v>
                </c:pt>
                <c:pt idx="20">
                  <c:v>74584.043151228034</c:v>
                </c:pt>
                <c:pt idx="21">
                  <c:v>78552.353923871182</c:v>
                </c:pt>
                <c:pt idx="22">
                  <c:v>82531.885159092315</c:v>
                </c:pt>
                <c:pt idx="23">
                  <c:v>86452.922008003312</c:v>
                </c:pt>
                <c:pt idx="24">
                  <c:v>90270.224900415837</c:v>
                </c:pt>
                <c:pt idx="25">
                  <c:v>93729.635840656818</c:v>
                </c:pt>
              </c:numCache>
            </c:numRef>
          </c:val>
          <c:extLst>
            <c:ext xmlns:c16="http://schemas.microsoft.com/office/drawing/2014/chart" uri="{C3380CC4-5D6E-409C-BE32-E72D297353CC}">
              <c16:uniqueId val="{0000002D-541E-46D8-B6BB-2CECC22CFF5F}"/>
            </c:ext>
          </c:extLst>
        </c:ser>
        <c:dLbls>
          <c:showLegendKey val="0"/>
          <c:showVal val="0"/>
          <c:showCatName val="0"/>
          <c:showSerName val="0"/>
          <c:showPercent val="0"/>
          <c:showBubbleSize val="0"/>
        </c:dLbls>
        <c:gapWidth val="0"/>
        <c:overlap val="100"/>
        <c:axId val="85784832"/>
        <c:axId val="85868544"/>
      </c:barChart>
      <c:catAx>
        <c:axId val="85784832"/>
        <c:scaling>
          <c:orientation val="minMax"/>
        </c:scaling>
        <c:delete val="0"/>
        <c:axPos val="b"/>
        <c:numFmt formatCode="General" sourceLinked="1"/>
        <c:majorTickMark val="out"/>
        <c:minorTickMark val="none"/>
        <c:tickLblPos val="nextTo"/>
        <c:crossAx val="85868544"/>
        <c:crosses val="autoZero"/>
        <c:auto val="1"/>
        <c:lblAlgn val="ctr"/>
        <c:lblOffset val="100"/>
        <c:noMultiLvlLbl val="0"/>
      </c:catAx>
      <c:valAx>
        <c:axId val="85868544"/>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85784832"/>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stacked"/>
        <c:varyColors val="0"/>
        <c:ser>
          <c:idx val="1"/>
          <c:order val="0"/>
          <c:tx>
            <c:strRef>
              <c:f>'Cap.Dev.Path'!$C$970</c:f>
              <c:strCache>
                <c:ptCount val="1"/>
                <c:pt idx="0">
                  <c:v>Concentrated solar power</c:v>
                </c:pt>
              </c:strCache>
            </c:strRef>
          </c:tx>
          <c:spPr>
            <a:solidFill>
              <a:schemeClr val="bg2"/>
            </a:solidFill>
            <a:ln>
              <a:solidFill>
                <a:schemeClr val="bg1"/>
              </a:solidFill>
            </a:ln>
          </c:spPr>
          <c:invertIfNegative val="0"/>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'Cap.Dev.Path'!$I$970:$AH$970</c:f>
              <c:numCache>
                <c:formatCode>#,##0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16.666666666666668</c:v>
                </c:pt>
                <c:pt idx="16">
                  <c:v>33.333333333333336</c:v>
                </c:pt>
                <c:pt idx="17">
                  <c:v>50</c:v>
                </c:pt>
                <c:pt idx="18">
                  <c:v>66.666666666666671</c:v>
                </c:pt>
                <c:pt idx="19">
                  <c:v>83.333333333333343</c:v>
                </c:pt>
                <c:pt idx="20">
                  <c:v>100.00000000000001</c:v>
                </c:pt>
                <c:pt idx="21">
                  <c:v>100</c:v>
                </c:pt>
                <c:pt idx="22">
                  <c:v>100</c:v>
                </c:pt>
                <c:pt idx="23">
                  <c:v>100</c:v>
                </c:pt>
                <c:pt idx="24">
                  <c:v>100</c:v>
                </c:pt>
                <c:pt idx="25">
                  <c:v>100</c:v>
                </c:pt>
              </c:numCache>
            </c:numRef>
          </c:val>
          <c:extLst>
            <c:ext xmlns:c16="http://schemas.microsoft.com/office/drawing/2014/chart" uri="{C3380CC4-5D6E-409C-BE32-E72D297353CC}">
              <c16:uniqueId val="{00000000-AB95-4C5D-AA87-D0DF1F9E4CBD}"/>
            </c:ext>
          </c:extLst>
        </c:ser>
        <c:ser>
          <c:idx val="0"/>
          <c:order val="1"/>
          <c:tx>
            <c:strRef>
              <c:f>'Cap.Dev.Path'!$C$962</c:f>
              <c:strCache>
                <c:ptCount val="1"/>
                <c:pt idx="0">
                  <c:v>Solar PV</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2-AB95-4C5D-AA87-D0DF1F9E4CBD}"/>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4-AB95-4C5D-AA87-D0DF1F9E4CBD}"/>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6-AB95-4C5D-AA87-D0DF1F9E4CBD}"/>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8-AB95-4C5D-AA87-D0DF1F9E4CBD}"/>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A-AB95-4C5D-AA87-D0DF1F9E4CBD}"/>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C-AB95-4C5D-AA87-D0DF1F9E4CBD}"/>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E-AB95-4C5D-AA87-D0DF1F9E4CBD}"/>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0-AB95-4C5D-AA87-D0DF1F9E4CBD}"/>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2-AB95-4C5D-AA87-D0DF1F9E4CBD}"/>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4-AB95-4C5D-AA87-D0DF1F9E4CBD}"/>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6-AB95-4C5D-AA87-D0DF1F9E4CBD}"/>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8-AB95-4C5D-AA87-D0DF1F9E4CBD}"/>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A-AB95-4C5D-AA87-D0DF1F9E4CBD}"/>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C-AB95-4C5D-AA87-D0DF1F9E4CBD}"/>
              </c:ext>
            </c:extLst>
          </c:dPt>
          <c:dPt>
            <c:idx val="14"/>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1E-AB95-4C5D-AA87-D0DF1F9E4CBD}"/>
              </c:ext>
            </c:extLst>
          </c:dPt>
          <c:dPt>
            <c:idx val="15"/>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0-AB95-4C5D-AA87-D0DF1F9E4CBD}"/>
              </c:ext>
            </c:extLst>
          </c:dPt>
          <c:dPt>
            <c:idx val="16"/>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2-AB95-4C5D-AA87-D0DF1F9E4CBD}"/>
              </c:ext>
            </c:extLst>
          </c:dPt>
          <c:dPt>
            <c:idx val="17"/>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4-AB95-4C5D-AA87-D0DF1F9E4CBD}"/>
              </c:ext>
            </c:extLst>
          </c:dPt>
          <c:dPt>
            <c:idx val="18"/>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6-AB95-4C5D-AA87-D0DF1F9E4CBD}"/>
              </c:ext>
            </c:extLst>
          </c:dPt>
          <c:dPt>
            <c:idx val="19"/>
            <c:invertIfNegative val="0"/>
            <c:bubble3D val="0"/>
            <c:extLst>
              <c:ext xmlns:c16="http://schemas.microsoft.com/office/drawing/2014/chart" uri="{C3380CC4-5D6E-409C-BE32-E72D297353CC}">
                <c16:uniqueId val="{00000027-AB95-4C5D-AA87-D0DF1F9E4CBD}"/>
              </c:ext>
            </c:extLst>
          </c:dPt>
          <c:dPt>
            <c:idx val="20"/>
            <c:invertIfNegative val="0"/>
            <c:bubble3D val="0"/>
            <c:extLst>
              <c:ext xmlns:c16="http://schemas.microsoft.com/office/drawing/2014/chart" uri="{C3380CC4-5D6E-409C-BE32-E72D297353CC}">
                <c16:uniqueId val="{00000028-AB95-4C5D-AA87-D0DF1F9E4CBD}"/>
              </c:ext>
            </c:extLst>
          </c:dPt>
          <c:dPt>
            <c:idx val="21"/>
            <c:invertIfNegative val="0"/>
            <c:bubble3D val="0"/>
            <c:extLst>
              <c:ext xmlns:c16="http://schemas.microsoft.com/office/drawing/2014/chart" uri="{C3380CC4-5D6E-409C-BE32-E72D297353CC}">
                <c16:uniqueId val="{00000029-AB95-4C5D-AA87-D0DF1F9E4CBD}"/>
              </c:ext>
            </c:extLst>
          </c:dPt>
          <c:dPt>
            <c:idx val="22"/>
            <c:invertIfNegative val="0"/>
            <c:bubble3D val="0"/>
            <c:extLst>
              <c:ext xmlns:c16="http://schemas.microsoft.com/office/drawing/2014/chart" uri="{C3380CC4-5D6E-409C-BE32-E72D297353CC}">
                <c16:uniqueId val="{0000002A-AB95-4C5D-AA87-D0DF1F9E4CBD}"/>
              </c:ext>
            </c:extLst>
          </c:dPt>
          <c:dPt>
            <c:idx val="23"/>
            <c:invertIfNegative val="0"/>
            <c:bubble3D val="0"/>
            <c:extLst>
              <c:ext xmlns:c16="http://schemas.microsoft.com/office/drawing/2014/chart" uri="{C3380CC4-5D6E-409C-BE32-E72D297353CC}">
                <c16:uniqueId val="{0000002B-AB95-4C5D-AA87-D0DF1F9E4CBD}"/>
              </c:ext>
            </c:extLst>
          </c:dPt>
          <c:dPt>
            <c:idx val="24"/>
            <c:invertIfNegative val="0"/>
            <c:bubble3D val="0"/>
            <c:extLst>
              <c:ext xmlns:c16="http://schemas.microsoft.com/office/drawing/2014/chart" uri="{C3380CC4-5D6E-409C-BE32-E72D297353CC}">
                <c16:uniqueId val="{0000002C-AB95-4C5D-AA87-D0DF1F9E4CBD}"/>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'Cap.Dev.Path'!$I$962:$AH$962</c:f>
              <c:numCache>
                <c:formatCode>#,##0</c:formatCode>
                <c:ptCount val="26"/>
                <c:pt idx="0">
                  <c:v>1</c:v>
                </c:pt>
                <c:pt idx="1">
                  <c:v>5</c:v>
                </c:pt>
                <c:pt idx="2">
                  <c:v>9</c:v>
                </c:pt>
                <c:pt idx="3">
                  <c:v>12</c:v>
                </c:pt>
                <c:pt idx="4">
                  <c:v>46</c:v>
                </c:pt>
                <c:pt idx="5">
                  <c:v>202</c:v>
                </c:pt>
                <c:pt idx="6">
                  <c:v>612</c:v>
                </c:pt>
                <c:pt idx="7">
                  <c:v>1536</c:v>
                </c:pt>
                <c:pt idx="8">
                  <c:v>2579</c:v>
                </c:pt>
                <c:pt idx="9">
                  <c:v>2596</c:v>
                </c:pt>
                <c:pt idx="10">
                  <c:v>2604</c:v>
                </c:pt>
                <c:pt idx="11">
                  <c:v>2604</c:v>
                </c:pt>
                <c:pt idx="12">
                  <c:v>2605.5</c:v>
                </c:pt>
                <c:pt idx="13">
                  <c:v>2651.6</c:v>
                </c:pt>
                <c:pt idx="14">
                  <c:v>2762.6</c:v>
                </c:pt>
                <c:pt idx="15">
                  <c:v>3000</c:v>
                </c:pt>
                <c:pt idx="16">
                  <c:v>3450</c:v>
                </c:pt>
                <c:pt idx="17">
                  <c:v>3900</c:v>
                </c:pt>
                <c:pt idx="18">
                  <c:v>4366.666666666667</c:v>
                </c:pt>
                <c:pt idx="19">
                  <c:v>4833.3333333333339</c:v>
                </c:pt>
                <c:pt idx="20">
                  <c:v>5300.0000000000009</c:v>
                </c:pt>
                <c:pt idx="21">
                  <c:v>5800</c:v>
                </c:pt>
                <c:pt idx="22">
                  <c:v>6300</c:v>
                </c:pt>
                <c:pt idx="23">
                  <c:v>6766.666666666667</c:v>
                </c:pt>
                <c:pt idx="24">
                  <c:v>7233.3333333333339</c:v>
                </c:pt>
                <c:pt idx="25">
                  <c:v>7700.0000000000009</c:v>
                </c:pt>
              </c:numCache>
            </c:numRef>
          </c:val>
          <c:extLst>
            <c:ext xmlns:c16="http://schemas.microsoft.com/office/drawing/2014/chart" uri="{C3380CC4-5D6E-409C-BE32-E72D297353CC}">
              <c16:uniqueId val="{0000002D-AB95-4C5D-AA87-D0DF1F9E4CBD}"/>
            </c:ext>
          </c:extLst>
        </c:ser>
        <c:dLbls>
          <c:showLegendKey val="0"/>
          <c:showVal val="0"/>
          <c:showCatName val="0"/>
          <c:showSerName val="0"/>
          <c:showPercent val="0"/>
          <c:showBubbleSize val="0"/>
        </c:dLbls>
        <c:gapWidth val="0"/>
        <c:overlap val="100"/>
        <c:axId val="85924480"/>
        <c:axId val="85930368"/>
      </c:barChart>
      <c:catAx>
        <c:axId val="85924480"/>
        <c:scaling>
          <c:orientation val="minMax"/>
        </c:scaling>
        <c:delete val="0"/>
        <c:axPos val="b"/>
        <c:numFmt formatCode="General" sourceLinked="1"/>
        <c:majorTickMark val="out"/>
        <c:minorTickMark val="none"/>
        <c:tickLblPos val="nextTo"/>
        <c:crossAx val="85930368"/>
        <c:crosses val="autoZero"/>
        <c:auto val="1"/>
        <c:lblAlgn val="ctr"/>
        <c:lblOffset val="100"/>
        <c:noMultiLvlLbl val="0"/>
      </c:catAx>
      <c:valAx>
        <c:axId val="85930368"/>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85924480"/>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stacked"/>
        <c:varyColors val="0"/>
        <c:ser>
          <c:idx val="0"/>
          <c:order val="0"/>
          <c:tx>
            <c:strRef>
              <c:f>'Cap.Dev.Path'!$C$1291</c:f>
              <c:strCache>
                <c:ptCount val="1"/>
                <c:pt idx="0">
                  <c:v>Solar PV</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6918-4644-99ED-2C7E4C77339C}"/>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6918-4644-99ED-2C7E4C77339C}"/>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6918-4644-99ED-2C7E4C77339C}"/>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6918-4644-99ED-2C7E4C77339C}"/>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6918-4644-99ED-2C7E4C77339C}"/>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6918-4644-99ED-2C7E4C77339C}"/>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6918-4644-99ED-2C7E4C77339C}"/>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6918-4644-99ED-2C7E4C77339C}"/>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6918-4644-99ED-2C7E4C77339C}"/>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6918-4644-99ED-2C7E4C77339C}"/>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6918-4644-99ED-2C7E4C77339C}"/>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6918-4644-99ED-2C7E4C77339C}"/>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6918-4644-99ED-2C7E4C77339C}"/>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6918-4644-99ED-2C7E4C77339C}"/>
              </c:ext>
            </c:extLst>
          </c:dPt>
          <c:dPt>
            <c:idx val="14"/>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1D-6918-4644-99ED-2C7E4C77339C}"/>
              </c:ext>
            </c:extLst>
          </c:dPt>
          <c:dPt>
            <c:idx val="15"/>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1F-6918-4644-99ED-2C7E4C77339C}"/>
              </c:ext>
            </c:extLst>
          </c:dPt>
          <c:dPt>
            <c:idx val="16"/>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1-6918-4644-99ED-2C7E4C77339C}"/>
              </c:ext>
            </c:extLst>
          </c:dPt>
          <c:dPt>
            <c:idx val="17"/>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3-6918-4644-99ED-2C7E4C77339C}"/>
              </c:ext>
            </c:extLst>
          </c:dPt>
          <c:dPt>
            <c:idx val="18"/>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5-6918-4644-99ED-2C7E4C77339C}"/>
              </c:ext>
            </c:extLst>
          </c:dPt>
          <c:dPt>
            <c:idx val="19"/>
            <c:invertIfNegative val="0"/>
            <c:bubble3D val="0"/>
            <c:extLst>
              <c:ext xmlns:c16="http://schemas.microsoft.com/office/drawing/2014/chart" uri="{C3380CC4-5D6E-409C-BE32-E72D297353CC}">
                <c16:uniqueId val="{00000026-6918-4644-99ED-2C7E4C77339C}"/>
              </c:ext>
            </c:extLst>
          </c:dPt>
          <c:dPt>
            <c:idx val="20"/>
            <c:invertIfNegative val="0"/>
            <c:bubble3D val="0"/>
            <c:extLst>
              <c:ext xmlns:c16="http://schemas.microsoft.com/office/drawing/2014/chart" uri="{C3380CC4-5D6E-409C-BE32-E72D297353CC}">
                <c16:uniqueId val="{00000027-6918-4644-99ED-2C7E4C77339C}"/>
              </c:ext>
            </c:extLst>
          </c:dPt>
          <c:dPt>
            <c:idx val="21"/>
            <c:invertIfNegative val="0"/>
            <c:bubble3D val="0"/>
            <c:extLst>
              <c:ext xmlns:c16="http://schemas.microsoft.com/office/drawing/2014/chart" uri="{C3380CC4-5D6E-409C-BE32-E72D297353CC}">
                <c16:uniqueId val="{00000028-6918-4644-99ED-2C7E4C77339C}"/>
              </c:ext>
            </c:extLst>
          </c:dPt>
          <c:dPt>
            <c:idx val="22"/>
            <c:invertIfNegative val="0"/>
            <c:bubble3D val="0"/>
            <c:extLst>
              <c:ext xmlns:c16="http://schemas.microsoft.com/office/drawing/2014/chart" uri="{C3380CC4-5D6E-409C-BE32-E72D297353CC}">
                <c16:uniqueId val="{00000029-6918-4644-99ED-2C7E4C77339C}"/>
              </c:ext>
            </c:extLst>
          </c:dPt>
          <c:dPt>
            <c:idx val="23"/>
            <c:invertIfNegative val="0"/>
            <c:bubble3D val="0"/>
            <c:extLst>
              <c:ext xmlns:c16="http://schemas.microsoft.com/office/drawing/2014/chart" uri="{C3380CC4-5D6E-409C-BE32-E72D297353CC}">
                <c16:uniqueId val="{0000002A-6918-4644-99ED-2C7E4C77339C}"/>
              </c:ext>
            </c:extLst>
          </c:dPt>
          <c:dPt>
            <c:idx val="24"/>
            <c:invertIfNegative val="0"/>
            <c:bubble3D val="0"/>
            <c:extLst>
              <c:ext xmlns:c16="http://schemas.microsoft.com/office/drawing/2014/chart" uri="{C3380CC4-5D6E-409C-BE32-E72D297353CC}">
                <c16:uniqueId val="{0000002B-6918-4644-99ED-2C7E4C77339C}"/>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'Cap.Dev.Path'!$I$1291:$AH$1291</c:f>
              <c:numCache>
                <c:formatCode>#,##0</c:formatCode>
                <c:ptCount val="26"/>
                <c:pt idx="0">
                  <c:v>0</c:v>
                </c:pt>
                <c:pt idx="1">
                  <c:v>0</c:v>
                </c:pt>
                <c:pt idx="2">
                  <c:v>0</c:v>
                </c:pt>
                <c:pt idx="3">
                  <c:v>0</c:v>
                </c:pt>
                <c:pt idx="4">
                  <c:v>0</c:v>
                </c:pt>
                <c:pt idx="5">
                  <c:v>0</c:v>
                </c:pt>
                <c:pt idx="6">
                  <c:v>0</c:v>
                </c:pt>
                <c:pt idx="7">
                  <c:v>0.2</c:v>
                </c:pt>
                <c:pt idx="8">
                  <c:v>0.2</c:v>
                </c:pt>
                <c:pt idx="9">
                  <c:v>0.2</c:v>
                </c:pt>
                <c:pt idx="10">
                  <c:v>0.2</c:v>
                </c:pt>
                <c:pt idx="11">
                  <c:v>0.7</c:v>
                </c:pt>
                <c:pt idx="12">
                  <c:v>0.7</c:v>
                </c:pt>
                <c:pt idx="13">
                  <c:v>2</c:v>
                </c:pt>
                <c:pt idx="14">
                  <c:v>3.2</c:v>
                </c:pt>
                <c:pt idx="15">
                  <c:v>3.2</c:v>
                </c:pt>
                <c:pt idx="16">
                  <c:v>3.2</c:v>
                </c:pt>
                <c:pt idx="17">
                  <c:v>3.2</c:v>
                </c:pt>
                <c:pt idx="18">
                  <c:v>3.2</c:v>
                </c:pt>
                <c:pt idx="19">
                  <c:v>3.2</c:v>
                </c:pt>
                <c:pt idx="20">
                  <c:v>3.2</c:v>
                </c:pt>
                <c:pt idx="21">
                  <c:v>3.2</c:v>
                </c:pt>
                <c:pt idx="22">
                  <c:v>3.2</c:v>
                </c:pt>
                <c:pt idx="23">
                  <c:v>3.2</c:v>
                </c:pt>
                <c:pt idx="24">
                  <c:v>3.2</c:v>
                </c:pt>
                <c:pt idx="25">
                  <c:v>3.2</c:v>
                </c:pt>
              </c:numCache>
            </c:numRef>
          </c:val>
          <c:extLst>
            <c:ext xmlns:c16="http://schemas.microsoft.com/office/drawing/2014/chart" uri="{C3380CC4-5D6E-409C-BE32-E72D297353CC}">
              <c16:uniqueId val="{0000002C-6918-4644-99ED-2C7E4C77339C}"/>
            </c:ext>
          </c:extLst>
        </c:ser>
        <c:ser>
          <c:idx val="1"/>
          <c:order val="1"/>
          <c:tx>
            <c:strRef>
              <c:f>'Cap.Dev.Path'!$C$1299</c:f>
              <c:strCache>
                <c:ptCount val="1"/>
                <c:pt idx="0">
                  <c:v>Concentrated solar power</c:v>
                </c:pt>
              </c:strCache>
            </c:strRef>
          </c:tx>
          <c:spPr>
            <a:solidFill>
              <a:schemeClr val="bg2"/>
            </a:solidFill>
            <a:ln>
              <a:solidFill>
                <a:schemeClr val="bg1"/>
              </a:solidFill>
            </a:ln>
          </c:spPr>
          <c:invertIfNegative val="0"/>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'Cap.Dev.Path'!$I$1299:$AH$1299</c:f>
              <c:numCache>
                <c:formatCode>#,##0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2D-6918-4644-99ED-2C7E4C77339C}"/>
            </c:ext>
          </c:extLst>
        </c:ser>
        <c:dLbls>
          <c:showLegendKey val="0"/>
          <c:showVal val="0"/>
          <c:showCatName val="0"/>
          <c:showSerName val="0"/>
          <c:showPercent val="0"/>
          <c:showBubbleSize val="0"/>
        </c:dLbls>
        <c:gapWidth val="0"/>
        <c:overlap val="100"/>
        <c:axId val="86014976"/>
        <c:axId val="86016768"/>
      </c:barChart>
      <c:catAx>
        <c:axId val="86014976"/>
        <c:scaling>
          <c:orientation val="minMax"/>
        </c:scaling>
        <c:delete val="0"/>
        <c:axPos val="b"/>
        <c:numFmt formatCode="General" sourceLinked="1"/>
        <c:majorTickMark val="out"/>
        <c:minorTickMark val="none"/>
        <c:tickLblPos val="nextTo"/>
        <c:crossAx val="86016768"/>
        <c:crosses val="autoZero"/>
        <c:auto val="1"/>
        <c:lblAlgn val="ctr"/>
        <c:lblOffset val="100"/>
        <c:noMultiLvlLbl val="0"/>
      </c:catAx>
      <c:valAx>
        <c:axId val="86016768"/>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86014976"/>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3016185476815"/>
          <c:y val="5.0345452486125299E-2"/>
          <c:w val="0.863514216972878"/>
          <c:h val="0.81960272964095604"/>
        </c:manualLayout>
      </c:layout>
      <c:barChart>
        <c:barDir val="col"/>
        <c:grouping val="stacked"/>
        <c:varyColors val="0"/>
        <c:ser>
          <c:idx val="1"/>
          <c:order val="0"/>
          <c:tx>
            <c:strRef>
              <c:f>'Cap.Dev.Path'!$C$1284</c:f>
              <c:strCache>
                <c:ptCount val="1"/>
                <c:pt idx="0">
                  <c:v>Wind Offshore</c:v>
                </c:pt>
              </c:strCache>
            </c:strRef>
          </c:tx>
          <c:spPr>
            <a:ln w="3175">
              <a:solidFill>
                <a:schemeClr val="bg1"/>
              </a:solidFill>
            </a:ln>
          </c:spPr>
          <c:invertIfNegative val="0"/>
          <c:dPt>
            <c:idx val="5"/>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1-13F4-4FE8-88BA-4286B8ECC971}"/>
              </c:ext>
            </c:extLst>
          </c:dPt>
          <c:dPt>
            <c:idx val="6"/>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3-13F4-4FE8-88BA-4286B8ECC971}"/>
              </c:ext>
            </c:extLst>
          </c:dPt>
          <c:dPt>
            <c:idx val="7"/>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5-13F4-4FE8-88BA-4286B8ECC971}"/>
              </c:ext>
            </c:extLst>
          </c:dPt>
          <c:dPt>
            <c:idx val="8"/>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7-13F4-4FE8-88BA-4286B8ECC971}"/>
              </c:ext>
            </c:extLst>
          </c:dPt>
          <c:dPt>
            <c:idx val="9"/>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9-13F4-4FE8-88BA-4286B8ECC971}"/>
              </c:ext>
            </c:extLst>
          </c:dPt>
          <c:dPt>
            <c:idx val="10"/>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B-13F4-4FE8-88BA-4286B8ECC971}"/>
              </c:ext>
            </c:extLst>
          </c:dPt>
          <c:dPt>
            <c:idx val="11"/>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D-13F4-4FE8-88BA-4286B8ECC971}"/>
              </c:ext>
            </c:extLst>
          </c:dPt>
          <c:dPt>
            <c:idx val="12"/>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F-13F4-4FE8-88BA-4286B8ECC971}"/>
              </c:ext>
            </c:extLst>
          </c:dPt>
          <c:dPt>
            <c:idx val="13"/>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11-13F4-4FE8-88BA-4286B8ECC971}"/>
              </c:ext>
            </c:extLst>
          </c:dPt>
          <c:dPt>
            <c:idx val="14"/>
            <c:invertIfNegative val="0"/>
            <c:bubble3D val="0"/>
            <c:spPr>
              <a:solidFill>
                <a:schemeClr val="accent6"/>
              </a:solidFill>
              <a:ln w="3175">
                <a:solidFill>
                  <a:schemeClr val="bg1"/>
                </a:solidFill>
              </a:ln>
            </c:spPr>
            <c:extLst>
              <c:ext xmlns:c16="http://schemas.microsoft.com/office/drawing/2014/chart" uri="{C3380CC4-5D6E-409C-BE32-E72D297353CC}">
                <c16:uniqueId val="{00000013-13F4-4FE8-88BA-4286B8ECC971}"/>
              </c:ext>
            </c:extLst>
          </c:dPt>
          <c:dPt>
            <c:idx val="15"/>
            <c:invertIfNegative val="0"/>
            <c:bubble3D val="0"/>
            <c:spPr>
              <a:solidFill>
                <a:schemeClr val="accent6"/>
              </a:solidFill>
              <a:ln w="3175">
                <a:solidFill>
                  <a:schemeClr val="bg1"/>
                </a:solidFill>
              </a:ln>
            </c:spPr>
            <c:extLst>
              <c:ext xmlns:c16="http://schemas.microsoft.com/office/drawing/2014/chart" uri="{C3380CC4-5D6E-409C-BE32-E72D297353CC}">
                <c16:uniqueId val="{00000015-13F4-4FE8-88BA-4286B8ECC971}"/>
              </c:ext>
            </c:extLst>
          </c:dPt>
          <c:dPt>
            <c:idx val="16"/>
            <c:invertIfNegative val="0"/>
            <c:bubble3D val="0"/>
            <c:spPr>
              <a:solidFill>
                <a:schemeClr val="accent6"/>
              </a:solidFill>
              <a:ln w="3175">
                <a:solidFill>
                  <a:schemeClr val="bg1"/>
                </a:solidFill>
              </a:ln>
            </c:spPr>
            <c:extLst>
              <c:ext xmlns:c16="http://schemas.microsoft.com/office/drawing/2014/chart" uri="{C3380CC4-5D6E-409C-BE32-E72D297353CC}">
                <c16:uniqueId val="{00000017-13F4-4FE8-88BA-4286B8ECC971}"/>
              </c:ext>
            </c:extLst>
          </c:dPt>
          <c:dPt>
            <c:idx val="17"/>
            <c:invertIfNegative val="0"/>
            <c:bubble3D val="0"/>
            <c:spPr>
              <a:solidFill>
                <a:schemeClr val="accent6"/>
              </a:solidFill>
              <a:ln w="3175">
                <a:solidFill>
                  <a:schemeClr val="bg1"/>
                </a:solidFill>
              </a:ln>
            </c:spPr>
            <c:extLst>
              <c:ext xmlns:c16="http://schemas.microsoft.com/office/drawing/2014/chart" uri="{C3380CC4-5D6E-409C-BE32-E72D297353CC}">
                <c16:uniqueId val="{00000019-13F4-4FE8-88BA-4286B8ECC971}"/>
              </c:ext>
            </c:extLst>
          </c:dPt>
          <c:dPt>
            <c:idx val="18"/>
            <c:invertIfNegative val="0"/>
            <c:bubble3D val="0"/>
            <c:spPr>
              <a:solidFill>
                <a:schemeClr val="accent6"/>
              </a:solidFill>
              <a:ln w="3175">
                <a:solidFill>
                  <a:schemeClr val="bg1"/>
                </a:solidFill>
              </a:ln>
            </c:spPr>
            <c:extLst>
              <c:ext xmlns:c16="http://schemas.microsoft.com/office/drawing/2014/chart" uri="{C3380CC4-5D6E-409C-BE32-E72D297353CC}">
                <c16:uniqueId val="{0000001B-13F4-4FE8-88BA-4286B8ECC971}"/>
              </c:ext>
            </c:extLst>
          </c:dPt>
          <c:dPt>
            <c:idx val="19"/>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1D-13F4-4FE8-88BA-4286B8ECC971}"/>
              </c:ext>
            </c:extLst>
          </c:dPt>
          <c:dPt>
            <c:idx val="20"/>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1F-13F4-4FE8-88BA-4286B8ECC971}"/>
              </c:ext>
            </c:extLst>
          </c:dPt>
          <c:dPt>
            <c:idx val="21"/>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1-13F4-4FE8-88BA-4286B8ECC971}"/>
              </c:ext>
            </c:extLst>
          </c:dPt>
          <c:dPt>
            <c:idx val="22"/>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3-13F4-4FE8-88BA-4286B8ECC971}"/>
              </c:ext>
            </c:extLst>
          </c:dPt>
          <c:dPt>
            <c:idx val="23"/>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5-13F4-4FE8-88BA-4286B8ECC971}"/>
              </c:ext>
            </c:extLst>
          </c:dPt>
          <c:dPt>
            <c:idx val="24"/>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7-13F4-4FE8-88BA-4286B8ECC971}"/>
              </c:ext>
            </c:extLst>
          </c:dPt>
          <c:dPt>
            <c:idx val="25"/>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9-13F4-4FE8-88BA-4286B8ECC971}"/>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'Cap.Dev.Path'!$I$1284:$AH$1284</c:f>
              <c:numCache>
                <c:formatCode>#,##0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2A-13F4-4FE8-88BA-4286B8ECC971}"/>
            </c:ext>
          </c:extLst>
        </c:ser>
        <c:ser>
          <c:idx val="0"/>
          <c:order val="1"/>
          <c:tx>
            <c:strRef>
              <c:f>'Cap.Dev.Path'!$C$1277</c:f>
              <c:strCache>
                <c:ptCount val="1"/>
                <c:pt idx="0">
                  <c:v>Wind Onshore</c:v>
                </c:pt>
              </c:strCache>
            </c:strRef>
          </c:tx>
          <c:spPr>
            <a:solidFill>
              <a:schemeClr val="accent2">
                <a:lumMod val="50000"/>
              </a:schemeClr>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2C-13F4-4FE8-88BA-4286B8ECC971}"/>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2E-13F4-4FE8-88BA-4286B8ECC971}"/>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0-13F4-4FE8-88BA-4286B8ECC971}"/>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2-13F4-4FE8-88BA-4286B8ECC971}"/>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4-13F4-4FE8-88BA-4286B8ECC971}"/>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6-13F4-4FE8-88BA-4286B8ECC971}"/>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8-13F4-4FE8-88BA-4286B8ECC971}"/>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A-13F4-4FE8-88BA-4286B8ECC971}"/>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C-13F4-4FE8-88BA-4286B8ECC971}"/>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E-13F4-4FE8-88BA-4286B8ECC971}"/>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0-13F4-4FE8-88BA-4286B8ECC971}"/>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2-13F4-4FE8-88BA-4286B8ECC971}"/>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4-13F4-4FE8-88BA-4286B8ECC971}"/>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6-13F4-4FE8-88BA-4286B8ECC971}"/>
              </c:ext>
            </c:extLst>
          </c:dPt>
          <c:dPt>
            <c:idx val="14"/>
            <c:invertIfNegative val="0"/>
            <c:bubble3D val="0"/>
            <c:spPr>
              <a:solidFill>
                <a:schemeClr val="accent2"/>
              </a:solidFill>
              <a:ln w="3175">
                <a:solidFill>
                  <a:schemeClr val="bg1"/>
                </a:solidFill>
              </a:ln>
            </c:spPr>
            <c:extLst>
              <c:ext xmlns:c16="http://schemas.microsoft.com/office/drawing/2014/chart" uri="{C3380CC4-5D6E-409C-BE32-E72D297353CC}">
                <c16:uniqueId val="{00000048-13F4-4FE8-88BA-4286B8ECC971}"/>
              </c:ext>
            </c:extLst>
          </c:dPt>
          <c:dPt>
            <c:idx val="15"/>
            <c:invertIfNegative val="0"/>
            <c:bubble3D val="0"/>
            <c:spPr>
              <a:solidFill>
                <a:schemeClr val="accent2"/>
              </a:solidFill>
              <a:ln w="3175">
                <a:solidFill>
                  <a:schemeClr val="bg1"/>
                </a:solidFill>
              </a:ln>
            </c:spPr>
            <c:extLst>
              <c:ext xmlns:c16="http://schemas.microsoft.com/office/drawing/2014/chart" uri="{C3380CC4-5D6E-409C-BE32-E72D297353CC}">
                <c16:uniqueId val="{0000004A-13F4-4FE8-88BA-4286B8ECC971}"/>
              </c:ext>
            </c:extLst>
          </c:dPt>
          <c:dPt>
            <c:idx val="16"/>
            <c:invertIfNegative val="0"/>
            <c:bubble3D val="0"/>
            <c:spPr>
              <a:solidFill>
                <a:schemeClr val="accent2"/>
              </a:solidFill>
              <a:ln w="3175">
                <a:solidFill>
                  <a:schemeClr val="bg1"/>
                </a:solidFill>
              </a:ln>
            </c:spPr>
            <c:extLst>
              <c:ext xmlns:c16="http://schemas.microsoft.com/office/drawing/2014/chart" uri="{C3380CC4-5D6E-409C-BE32-E72D297353CC}">
                <c16:uniqueId val="{0000004C-13F4-4FE8-88BA-4286B8ECC971}"/>
              </c:ext>
            </c:extLst>
          </c:dPt>
          <c:dPt>
            <c:idx val="17"/>
            <c:invertIfNegative val="0"/>
            <c:bubble3D val="0"/>
            <c:spPr>
              <a:solidFill>
                <a:schemeClr val="accent2"/>
              </a:solidFill>
              <a:ln w="3175">
                <a:solidFill>
                  <a:schemeClr val="bg1"/>
                </a:solidFill>
              </a:ln>
            </c:spPr>
            <c:extLst>
              <c:ext xmlns:c16="http://schemas.microsoft.com/office/drawing/2014/chart" uri="{C3380CC4-5D6E-409C-BE32-E72D297353CC}">
                <c16:uniqueId val="{0000004E-13F4-4FE8-88BA-4286B8ECC971}"/>
              </c:ext>
            </c:extLst>
          </c:dPt>
          <c:dPt>
            <c:idx val="18"/>
            <c:invertIfNegative val="0"/>
            <c:bubble3D val="0"/>
            <c:spPr>
              <a:solidFill>
                <a:schemeClr val="accent2"/>
              </a:solidFill>
              <a:ln w="3175">
                <a:solidFill>
                  <a:schemeClr val="bg1"/>
                </a:solidFill>
              </a:ln>
            </c:spPr>
            <c:extLst>
              <c:ext xmlns:c16="http://schemas.microsoft.com/office/drawing/2014/chart" uri="{C3380CC4-5D6E-409C-BE32-E72D297353CC}">
                <c16:uniqueId val="{00000050-13F4-4FE8-88BA-4286B8ECC971}"/>
              </c:ext>
            </c:extLst>
          </c:dPt>
          <c:dPt>
            <c:idx val="19"/>
            <c:invertIfNegative val="0"/>
            <c:bubble3D val="0"/>
            <c:extLst>
              <c:ext xmlns:c16="http://schemas.microsoft.com/office/drawing/2014/chart" uri="{C3380CC4-5D6E-409C-BE32-E72D297353CC}">
                <c16:uniqueId val="{00000051-13F4-4FE8-88BA-4286B8ECC971}"/>
              </c:ext>
            </c:extLst>
          </c:dPt>
          <c:dPt>
            <c:idx val="20"/>
            <c:invertIfNegative val="0"/>
            <c:bubble3D val="0"/>
            <c:extLst>
              <c:ext xmlns:c16="http://schemas.microsoft.com/office/drawing/2014/chart" uri="{C3380CC4-5D6E-409C-BE32-E72D297353CC}">
                <c16:uniqueId val="{00000052-13F4-4FE8-88BA-4286B8ECC971}"/>
              </c:ext>
            </c:extLst>
          </c:dPt>
          <c:dPt>
            <c:idx val="21"/>
            <c:invertIfNegative val="0"/>
            <c:bubble3D val="0"/>
            <c:extLst>
              <c:ext xmlns:c16="http://schemas.microsoft.com/office/drawing/2014/chart" uri="{C3380CC4-5D6E-409C-BE32-E72D297353CC}">
                <c16:uniqueId val="{00000053-13F4-4FE8-88BA-4286B8ECC971}"/>
              </c:ext>
            </c:extLst>
          </c:dPt>
          <c:dPt>
            <c:idx val="22"/>
            <c:invertIfNegative val="0"/>
            <c:bubble3D val="0"/>
            <c:extLst>
              <c:ext xmlns:c16="http://schemas.microsoft.com/office/drawing/2014/chart" uri="{C3380CC4-5D6E-409C-BE32-E72D297353CC}">
                <c16:uniqueId val="{00000054-13F4-4FE8-88BA-4286B8ECC971}"/>
              </c:ext>
            </c:extLst>
          </c:dPt>
          <c:dPt>
            <c:idx val="23"/>
            <c:invertIfNegative val="0"/>
            <c:bubble3D val="0"/>
            <c:extLst>
              <c:ext xmlns:c16="http://schemas.microsoft.com/office/drawing/2014/chart" uri="{C3380CC4-5D6E-409C-BE32-E72D297353CC}">
                <c16:uniqueId val="{00000055-13F4-4FE8-88BA-4286B8ECC971}"/>
              </c:ext>
            </c:extLst>
          </c:dPt>
          <c:dPt>
            <c:idx val="24"/>
            <c:invertIfNegative val="0"/>
            <c:bubble3D val="0"/>
            <c:extLst>
              <c:ext xmlns:c16="http://schemas.microsoft.com/office/drawing/2014/chart" uri="{C3380CC4-5D6E-409C-BE32-E72D297353CC}">
                <c16:uniqueId val="{00000056-13F4-4FE8-88BA-4286B8ECC971}"/>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'Cap.Dev.Path'!$I$1277:$AH$1277</c:f>
              <c:numCache>
                <c:formatCode>#,##0</c:formatCode>
                <c:ptCount val="26"/>
                <c:pt idx="0">
                  <c:v>26</c:v>
                </c:pt>
                <c:pt idx="1">
                  <c:v>26</c:v>
                </c:pt>
                <c:pt idx="2">
                  <c:v>26</c:v>
                </c:pt>
                <c:pt idx="3">
                  <c:v>28</c:v>
                </c:pt>
                <c:pt idx="4">
                  <c:v>29</c:v>
                </c:pt>
                <c:pt idx="5">
                  <c:v>30</c:v>
                </c:pt>
                <c:pt idx="6">
                  <c:v>36</c:v>
                </c:pt>
                <c:pt idx="7">
                  <c:v>59</c:v>
                </c:pt>
                <c:pt idx="8">
                  <c:v>65.900000000000006</c:v>
                </c:pt>
                <c:pt idx="9">
                  <c:v>68.900000000000006</c:v>
                </c:pt>
                <c:pt idx="10">
                  <c:v>68.2</c:v>
                </c:pt>
                <c:pt idx="11">
                  <c:v>69.900000000000006</c:v>
                </c:pt>
                <c:pt idx="12">
                  <c:v>77.099999999999994</c:v>
                </c:pt>
                <c:pt idx="13">
                  <c:v>78.2</c:v>
                </c:pt>
                <c:pt idx="14">
                  <c:v>78.2</c:v>
                </c:pt>
                <c:pt idx="15">
                  <c:v>125.75360260860418</c:v>
                </c:pt>
                <c:pt idx="16">
                  <c:v>173.30720521720838</c:v>
                </c:pt>
                <c:pt idx="17">
                  <c:v>220.86080782581257</c:v>
                </c:pt>
                <c:pt idx="18">
                  <c:v>268.41441043441677</c:v>
                </c:pt>
                <c:pt idx="19">
                  <c:v>315.96801304302096</c:v>
                </c:pt>
                <c:pt idx="20">
                  <c:v>363.52161565162515</c:v>
                </c:pt>
                <c:pt idx="21">
                  <c:v>423.25992975626963</c:v>
                </c:pt>
                <c:pt idx="22">
                  <c:v>482.9982438609141</c:v>
                </c:pt>
                <c:pt idx="23">
                  <c:v>542.73655796555852</c:v>
                </c:pt>
                <c:pt idx="24">
                  <c:v>602.47487207020299</c:v>
                </c:pt>
                <c:pt idx="25">
                  <c:v>662.21318617484746</c:v>
                </c:pt>
              </c:numCache>
            </c:numRef>
          </c:val>
          <c:extLst>
            <c:ext xmlns:c16="http://schemas.microsoft.com/office/drawing/2014/chart" uri="{C3380CC4-5D6E-409C-BE32-E72D297353CC}">
              <c16:uniqueId val="{00000057-13F4-4FE8-88BA-4286B8ECC971}"/>
            </c:ext>
          </c:extLst>
        </c:ser>
        <c:dLbls>
          <c:showLegendKey val="0"/>
          <c:showVal val="0"/>
          <c:showCatName val="0"/>
          <c:showSerName val="0"/>
          <c:showPercent val="0"/>
          <c:showBubbleSize val="0"/>
        </c:dLbls>
        <c:gapWidth val="0"/>
        <c:overlap val="100"/>
        <c:axId val="86118784"/>
        <c:axId val="86120320"/>
      </c:barChart>
      <c:catAx>
        <c:axId val="86118784"/>
        <c:scaling>
          <c:orientation val="minMax"/>
        </c:scaling>
        <c:delete val="0"/>
        <c:axPos val="b"/>
        <c:numFmt formatCode="General" sourceLinked="1"/>
        <c:majorTickMark val="out"/>
        <c:minorTickMark val="none"/>
        <c:tickLblPos val="nextTo"/>
        <c:crossAx val="86120320"/>
        <c:crosses val="autoZero"/>
        <c:auto val="1"/>
        <c:lblAlgn val="ctr"/>
        <c:lblOffset val="100"/>
        <c:noMultiLvlLbl val="0"/>
      </c:catAx>
      <c:valAx>
        <c:axId val="86120320"/>
        <c:scaling>
          <c:orientation val="minMax"/>
        </c:scaling>
        <c:delete val="0"/>
        <c:axPos val="l"/>
        <c:title>
          <c:tx>
            <c:rich>
              <a:bodyPr rot="0" vert="horz"/>
              <a:lstStyle/>
              <a:p>
                <a:pPr>
                  <a:defRPr/>
                </a:pPr>
                <a:r>
                  <a:rPr lang="de-DE" b="0"/>
                  <a:t>MW</a:t>
                </a:r>
              </a:p>
            </c:rich>
          </c:tx>
          <c:layout>
            <c:manualLayout>
              <c:xMode val="edge"/>
              <c:yMode val="edge"/>
              <c:x val="0.11944444444444401"/>
              <c:y val="7.4442179182240202E-4"/>
            </c:manualLayout>
          </c:layout>
          <c:overlay val="0"/>
        </c:title>
        <c:numFmt formatCode="#,##0" sourceLinked="0"/>
        <c:majorTickMark val="out"/>
        <c:minorTickMark val="none"/>
        <c:tickLblPos val="nextTo"/>
        <c:crossAx val="86118784"/>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stacked"/>
        <c:varyColors val="0"/>
        <c:ser>
          <c:idx val="0"/>
          <c:order val="0"/>
          <c:tx>
            <c:strRef>
              <c:f>'Cap.Dev.Path'!$C$1461</c:f>
              <c:strCache>
                <c:ptCount val="1"/>
                <c:pt idx="0">
                  <c:v>Solar PV</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8754-4116-B095-E2B5102CC16C}"/>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8754-4116-B095-E2B5102CC16C}"/>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8754-4116-B095-E2B5102CC16C}"/>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8754-4116-B095-E2B5102CC16C}"/>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8754-4116-B095-E2B5102CC16C}"/>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8754-4116-B095-E2B5102CC16C}"/>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8754-4116-B095-E2B5102CC16C}"/>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8754-4116-B095-E2B5102CC16C}"/>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8754-4116-B095-E2B5102CC16C}"/>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8754-4116-B095-E2B5102CC16C}"/>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8754-4116-B095-E2B5102CC16C}"/>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8754-4116-B095-E2B5102CC16C}"/>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8754-4116-B095-E2B5102CC16C}"/>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8754-4116-B095-E2B5102CC16C}"/>
              </c:ext>
            </c:extLst>
          </c:dPt>
          <c:dPt>
            <c:idx val="14"/>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1D-8754-4116-B095-E2B5102CC16C}"/>
              </c:ext>
            </c:extLst>
          </c:dPt>
          <c:dPt>
            <c:idx val="15"/>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1F-8754-4116-B095-E2B5102CC16C}"/>
              </c:ext>
            </c:extLst>
          </c:dPt>
          <c:dPt>
            <c:idx val="16"/>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1-8754-4116-B095-E2B5102CC16C}"/>
              </c:ext>
            </c:extLst>
          </c:dPt>
          <c:dPt>
            <c:idx val="17"/>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3-8754-4116-B095-E2B5102CC16C}"/>
              </c:ext>
            </c:extLst>
          </c:dPt>
          <c:dPt>
            <c:idx val="18"/>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5-8754-4116-B095-E2B5102CC16C}"/>
              </c:ext>
            </c:extLst>
          </c:dPt>
          <c:dPt>
            <c:idx val="19"/>
            <c:invertIfNegative val="0"/>
            <c:bubble3D val="0"/>
            <c:extLst>
              <c:ext xmlns:c16="http://schemas.microsoft.com/office/drawing/2014/chart" uri="{C3380CC4-5D6E-409C-BE32-E72D297353CC}">
                <c16:uniqueId val="{00000026-8754-4116-B095-E2B5102CC16C}"/>
              </c:ext>
            </c:extLst>
          </c:dPt>
          <c:dPt>
            <c:idx val="20"/>
            <c:invertIfNegative val="0"/>
            <c:bubble3D val="0"/>
            <c:extLst>
              <c:ext xmlns:c16="http://schemas.microsoft.com/office/drawing/2014/chart" uri="{C3380CC4-5D6E-409C-BE32-E72D297353CC}">
                <c16:uniqueId val="{00000027-8754-4116-B095-E2B5102CC16C}"/>
              </c:ext>
            </c:extLst>
          </c:dPt>
          <c:dPt>
            <c:idx val="21"/>
            <c:invertIfNegative val="0"/>
            <c:bubble3D val="0"/>
            <c:extLst>
              <c:ext xmlns:c16="http://schemas.microsoft.com/office/drawing/2014/chart" uri="{C3380CC4-5D6E-409C-BE32-E72D297353CC}">
                <c16:uniqueId val="{00000028-8754-4116-B095-E2B5102CC16C}"/>
              </c:ext>
            </c:extLst>
          </c:dPt>
          <c:dPt>
            <c:idx val="22"/>
            <c:invertIfNegative val="0"/>
            <c:bubble3D val="0"/>
            <c:extLst>
              <c:ext xmlns:c16="http://schemas.microsoft.com/office/drawing/2014/chart" uri="{C3380CC4-5D6E-409C-BE32-E72D297353CC}">
                <c16:uniqueId val="{00000029-8754-4116-B095-E2B5102CC16C}"/>
              </c:ext>
            </c:extLst>
          </c:dPt>
          <c:dPt>
            <c:idx val="23"/>
            <c:invertIfNegative val="0"/>
            <c:bubble3D val="0"/>
            <c:extLst>
              <c:ext xmlns:c16="http://schemas.microsoft.com/office/drawing/2014/chart" uri="{C3380CC4-5D6E-409C-BE32-E72D297353CC}">
                <c16:uniqueId val="{0000002A-8754-4116-B095-E2B5102CC16C}"/>
              </c:ext>
            </c:extLst>
          </c:dPt>
          <c:dPt>
            <c:idx val="24"/>
            <c:invertIfNegative val="0"/>
            <c:bubble3D val="0"/>
            <c:extLst>
              <c:ext xmlns:c16="http://schemas.microsoft.com/office/drawing/2014/chart" uri="{C3380CC4-5D6E-409C-BE32-E72D297353CC}">
                <c16:uniqueId val="{0000002B-8754-4116-B095-E2B5102CC16C}"/>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'Cap.Dev.Path'!$I$1461:$AH$1461</c:f>
              <c:numCache>
                <c:formatCode>#,##0</c:formatCode>
                <c:ptCount val="26"/>
                <c:pt idx="0">
                  <c:v>23.6</c:v>
                </c:pt>
                <c:pt idx="1">
                  <c:v>23.7</c:v>
                </c:pt>
                <c:pt idx="2">
                  <c:v>23.9</c:v>
                </c:pt>
                <c:pt idx="3">
                  <c:v>24.6</c:v>
                </c:pt>
                <c:pt idx="4">
                  <c:v>26.4</c:v>
                </c:pt>
                <c:pt idx="5">
                  <c:v>29.5</c:v>
                </c:pt>
                <c:pt idx="6">
                  <c:v>40.700000000000003</c:v>
                </c:pt>
                <c:pt idx="7">
                  <c:v>74.7</c:v>
                </c:pt>
                <c:pt idx="8">
                  <c:v>95</c:v>
                </c:pt>
                <c:pt idx="9">
                  <c:v>109.9</c:v>
                </c:pt>
                <c:pt idx="10">
                  <c:v>116.3</c:v>
                </c:pt>
                <c:pt idx="11">
                  <c:v>121.9</c:v>
                </c:pt>
                <c:pt idx="12">
                  <c:v>128.1</c:v>
                </c:pt>
                <c:pt idx="13">
                  <c:v>130.6</c:v>
                </c:pt>
                <c:pt idx="14">
                  <c:v>150</c:v>
                </c:pt>
                <c:pt idx="15">
                  <c:v>150</c:v>
                </c:pt>
                <c:pt idx="16">
                  <c:v>150</c:v>
                </c:pt>
                <c:pt idx="17">
                  <c:v>150</c:v>
                </c:pt>
                <c:pt idx="18">
                  <c:v>150</c:v>
                </c:pt>
                <c:pt idx="19">
                  <c:v>150</c:v>
                </c:pt>
                <c:pt idx="20">
                  <c:v>150</c:v>
                </c:pt>
                <c:pt idx="21">
                  <c:v>150</c:v>
                </c:pt>
                <c:pt idx="22">
                  <c:v>150</c:v>
                </c:pt>
                <c:pt idx="23">
                  <c:v>150</c:v>
                </c:pt>
                <c:pt idx="24">
                  <c:v>150</c:v>
                </c:pt>
                <c:pt idx="25">
                  <c:v>150</c:v>
                </c:pt>
              </c:numCache>
            </c:numRef>
          </c:val>
          <c:extLst>
            <c:ext xmlns:c16="http://schemas.microsoft.com/office/drawing/2014/chart" uri="{C3380CC4-5D6E-409C-BE32-E72D297353CC}">
              <c16:uniqueId val="{0000002C-8754-4116-B095-E2B5102CC16C}"/>
            </c:ext>
          </c:extLst>
        </c:ser>
        <c:ser>
          <c:idx val="1"/>
          <c:order val="1"/>
          <c:tx>
            <c:strRef>
              <c:f>'Cap.Dev.Path'!$C$1469</c:f>
              <c:strCache>
                <c:ptCount val="1"/>
                <c:pt idx="0">
                  <c:v>Concentrated solar power</c:v>
                </c:pt>
              </c:strCache>
            </c:strRef>
          </c:tx>
          <c:spPr>
            <a:solidFill>
              <a:schemeClr val="bg2"/>
            </a:solidFill>
            <a:ln>
              <a:solidFill>
                <a:schemeClr val="bg1"/>
              </a:solidFill>
            </a:ln>
          </c:spPr>
          <c:invertIfNegative val="0"/>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'Cap.Dev.Path'!$I$1469:$AH$1469</c:f>
              <c:numCache>
                <c:formatCode>#,##0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2D-8754-4116-B095-E2B5102CC16C}"/>
            </c:ext>
          </c:extLst>
        </c:ser>
        <c:dLbls>
          <c:showLegendKey val="0"/>
          <c:showVal val="0"/>
          <c:showCatName val="0"/>
          <c:showSerName val="0"/>
          <c:showPercent val="0"/>
          <c:showBubbleSize val="0"/>
        </c:dLbls>
        <c:gapWidth val="0"/>
        <c:overlap val="100"/>
        <c:axId val="86184704"/>
        <c:axId val="86186240"/>
      </c:barChart>
      <c:catAx>
        <c:axId val="86184704"/>
        <c:scaling>
          <c:orientation val="minMax"/>
        </c:scaling>
        <c:delete val="0"/>
        <c:axPos val="b"/>
        <c:numFmt formatCode="General" sourceLinked="1"/>
        <c:majorTickMark val="out"/>
        <c:minorTickMark val="none"/>
        <c:tickLblPos val="nextTo"/>
        <c:crossAx val="86186240"/>
        <c:crosses val="autoZero"/>
        <c:auto val="1"/>
        <c:lblAlgn val="ctr"/>
        <c:lblOffset val="100"/>
        <c:noMultiLvlLbl val="0"/>
      </c:catAx>
      <c:valAx>
        <c:axId val="86186240"/>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86184704"/>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3016185476815"/>
          <c:y val="5.0345452486125299E-2"/>
          <c:w val="0.863514216972878"/>
          <c:h val="0.81960272964095604"/>
        </c:manualLayout>
      </c:layout>
      <c:barChart>
        <c:barDir val="col"/>
        <c:grouping val="stacked"/>
        <c:varyColors val="0"/>
        <c:ser>
          <c:idx val="1"/>
          <c:order val="0"/>
          <c:tx>
            <c:strRef>
              <c:f>'Cap.Dev.Path'!$C$1454</c:f>
              <c:strCache>
                <c:ptCount val="1"/>
                <c:pt idx="0">
                  <c:v>Wind Offshore</c:v>
                </c:pt>
              </c:strCache>
            </c:strRef>
          </c:tx>
          <c:spPr>
            <a:ln w="3175">
              <a:solidFill>
                <a:schemeClr val="bg1"/>
              </a:solidFill>
            </a:ln>
          </c:spPr>
          <c:invertIfNegative val="0"/>
          <c:dPt>
            <c:idx val="5"/>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1-7201-4D81-9BEB-649B030B806E}"/>
              </c:ext>
            </c:extLst>
          </c:dPt>
          <c:dPt>
            <c:idx val="6"/>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3-7201-4D81-9BEB-649B030B806E}"/>
              </c:ext>
            </c:extLst>
          </c:dPt>
          <c:dPt>
            <c:idx val="7"/>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5-7201-4D81-9BEB-649B030B806E}"/>
              </c:ext>
            </c:extLst>
          </c:dPt>
          <c:dPt>
            <c:idx val="8"/>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7-7201-4D81-9BEB-649B030B806E}"/>
              </c:ext>
            </c:extLst>
          </c:dPt>
          <c:dPt>
            <c:idx val="9"/>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9-7201-4D81-9BEB-649B030B806E}"/>
              </c:ext>
            </c:extLst>
          </c:dPt>
          <c:dPt>
            <c:idx val="10"/>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B-7201-4D81-9BEB-649B030B806E}"/>
              </c:ext>
            </c:extLst>
          </c:dPt>
          <c:dPt>
            <c:idx val="11"/>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D-7201-4D81-9BEB-649B030B806E}"/>
              </c:ext>
            </c:extLst>
          </c:dPt>
          <c:dPt>
            <c:idx val="12"/>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F-7201-4D81-9BEB-649B030B806E}"/>
              </c:ext>
            </c:extLst>
          </c:dPt>
          <c:dPt>
            <c:idx val="13"/>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11-7201-4D81-9BEB-649B030B806E}"/>
              </c:ext>
            </c:extLst>
          </c:dPt>
          <c:dPt>
            <c:idx val="14"/>
            <c:invertIfNegative val="0"/>
            <c:bubble3D val="0"/>
            <c:spPr>
              <a:solidFill>
                <a:schemeClr val="accent6"/>
              </a:solidFill>
              <a:ln w="3175">
                <a:solidFill>
                  <a:schemeClr val="bg1"/>
                </a:solidFill>
              </a:ln>
            </c:spPr>
            <c:extLst>
              <c:ext xmlns:c16="http://schemas.microsoft.com/office/drawing/2014/chart" uri="{C3380CC4-5D6E-409C-BE32-E72D297353CC}">
                <c16:uniqueId val="{00000013-7201-4D81-9BEB-649B030B806E}"/>
              </c:ext>
            </c:extLst>
          </c:dPt>
          <c:dPt>
            <c:idx val="15"/>
            <c:invertIfNegative val="0"/>
            <c:bubble3D val="0"/>
            <c:spPr>
              <a:solidFill>
                <a:schemeClr val="accent6"/>
              </a:solidFill>
              <a:ln w="3175">
                <a:solidFill>
                  <a:schemeClr val="bg1"/>
                </a:solidFill>
              </a:ln>
            </c:spPr>
            <c:extLst>
              <c:ext xmlns:c16="http://schemas.microsoft.com/office/drawing/2014/chart" uri="{C3380CC4-5D6E-409C-BE32-E72D297353CC}">
                <c16:uniqueId val="{00000015-7201-4D81-9BEB-649B030B806E}"/>
              </c:ext>
            </c:extLst>
          </c:dPt>
          <c:dPt>
            <c:idx val="16"/>
            <c:invertIfNegative val="0"/>
            <c:bubble3D val="0"/>
            <c:spPr>
              <a:solidFill>
                <a:schemeClr val="accent6"/>
              </a:solidFill>
              <a:ln w="3175">
                <a:solidFill>
                  <a:schemeClr val="bg1"/>
                </a:solidFill>
              </a:ln>
            </c:spPr>
            <c:extLst>
              <c:ext xmlns:c16="http://schemas.microsoft.com/office/drawing/2014/chart" uri="{C3380CC4-5D6E-409C-BE32-E72D297353CC}">
                <c16:uniqueId val="{00000017-7201-4D81-9BEB-649B030B806E}"/>
              </c:ext>
            </c:extLst>
          </c:dPt>
          <c:dPt>
            <c:idx val="17"/>
            <c:invertIfNegative val="0"/>
            <c:bubble3D val="0"/>
            <c:spPr>
              <a:solidFill>
                <a:schemeClr val="accent6"/>
              </a:solidFill>
              <a:ln w="3175">
                <a:solidFill>
                  <a:schemeClr val="bg1"/>
                </a:solidFill>
              </a:ln>
            </c:spPr>
            <c:extLst>
              <c:ext xmlns:c16="http://schemas.microsoft.com/office/drawing/2014/chart" uri="{C3380CC4-5D6E-409C-BE32-E72D297353CC}">
                <c16:uniqueId val="{00000019-7201-4D81-9BEB-649B030B806E}"/>
              </c:ext>
            </c:extLst>
          </c:dPt>
          <c:dPt>
            <c:idx val="18"/>
            <c:invertIfNegative val="0"/>
            <c:bubble3D val="0"/>
            <c:spPr>
              <a:solidFill>
                <a:schemeClr val="accent6"/>
              </a:solidFill>
              <a:ln w="3175">
                <a:solidFill>
                  <a:schemeClr val="bg1"/>
                </a:solidFill>
              </a:ln>
            </c:spPr>
            <c:extLst>
              <c:ext xmlns:c16="http://schemas.microsoft.com/office/drawing/2014/chart" uri="{C3380CC4-5D6E-409C-BE32-E72D297353CC}">
                <c16:uniqueId val="{0000001B-7201-4D81-9BEB-649B030B806E}"/>
              </c:ext>
            </c:extLst>
          </c:dPt>
          <c:dPt>
            <c:idx val="19"/>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1D-7201-4D81-9BEB-649B030B806E}"/>
              </c:ext>
            </c:extLst>
          </c:dPt>
          <c:dPt>
            <c:idx val="20"/>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1F-7201-4D81-9BEB-649B030B806E}"/>
              </c:ext>
            </c:extLst>
          </c:dPt>
          <c:dPt>
            <c:idx val="21"/>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1-7201-4D81-9BEB-649B030B806E}"/>
              </c:ext>
            </c:extLst>
          </c:dPt>
          <c:dPt>
            <c:idx val="22"/>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3-7201-4D81-9BEB-649B030B806E}"/>
              </c:ext>
            </c:extLst>
          </c:dPt>
          <c:dPt>
            <c:idx val="23"/>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5-7201-4D81-9BEB-649B030B806E}"/>
              </c:ext>
            </c:extLst>
          </c:dPt>
          <c:dPt>
            <c:idx val="24"/>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7-7201-4D81-9BEB-649B030B806E}"/>
              </c:ext>
            </c:extLst>
          </c:dPt>
          <c:dPt>
            <c:idx val="25"/>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9-7201-4D81-9BEB-649B030B806E}"/>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'Cap.Dev.Path'!$I$1454:$AH$1454</c:f>
              <c:numCache>
                <c:formatCode>#,##0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2A-7201-4D81-9BEB-649B030B806E}"/>
            </c:ext>
          </c:extLst>
        </c:ser>
        <c:ser>
          <c:idx val="0"/>
          <c:order val="1"/>
          <c:tx>
            <c:strRef>
              <c:f>'Cap.Dev.Path'!$C$1447</c:f>
              <c:strCache>
                <c:ptCount val="1"/>
                <c:pt idx="0">
                  <c:v>Wind Onshore</c:v>
                </c:pt>
              </c:strCache>
            </c:strRef>
          </c:tx>
          <c:spPr>
            <a:solidFill>
              <a:schemeClr val="accent2">
                <a:lumMod val="50000"/>
              </a:schemeClr>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2C-7201-4D81-9BEB-649B030B806E}"/>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2E-7201-4D81-9BEB-649B030B806E}"/>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0-7201-4D81-9BEB-649B030B806E}"/>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2-7201-4D81-9BEB-649B030B806E}"/>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4-7201-4D81-9BEB-649B030B806E}"/>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6-7201-4D81-9BEB-649B030B806E}"/>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8-7201-4D81-9BEB-649B030B806E}"/>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A-7201-4D81-9BEB-649B030B806E}"/>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C-7201-4D81-9BEB-649B030B806E}"/>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E-7201-4D81-9BEB-649B030B806E}"/>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0-7201-4D81-9BEB-649B030B806E}"/>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2-7201-4D81-9BEB-649B030B806E}"/>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4-7201-4D81-9BEB-649B030B806E}"/>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6-7201-4D81-9BEB-649B030B806E}"/>
              </c:ext>
            </c:extLst>
          </c:dPt>
          <c:dPt>
            <c:idx val="14"/>
            <c:invertIfNegative val="0"/>
            <c:bubble3D val="0"/>
            <c:spPr>
              <a:solidFill>
                <a:schemeClr val="accent2"/>
              </a:solidFill>
              <a:ln w="3175">
                <a:solidFill>
                  <a:schemeClr val="bg1"/>
                </a:solidFill>
              </a:ln>
            </c:spPr>
            <c:extLst>
              <c:ext xmlns:c16="http://schemas.microsoft.com/office/drawing/2014/chart" uri="{C3380CC4-5D6E-409C-BE32-E72D297353CC}">
                <c16:uniqueId val="{00000048-7201-4D81-9BEB-649B030B806E}"/>
              </c:ext>
            </c:extLst>
          </c:dPt>
          <c:dPt>
            <c:idx val="15"/>
            <c:invertIfNegative val="0"/>
            <c:bubble3D val="0"/>
            <c:spPr>
              <a:solidFill>
                <a:schemeClr val="accent2"/>
              </a:solidFill>
              <a:ln w="3175">
                <a:solidFill>
                  <a:schemeClr val="bg1"/>
                </a:solidFill>
              </a:ln>
            </c:spPr>
            <c:extLst>
              <c:ext xmlns:c16="http://schemas.microsoft.com/office/drawing/2014/chart" uri="{C3380CC4-5D6E-409C-BE32-E72D297353CC}">
                <c16:uniqueId val="{0000004A-7201-4D81-9BEB-649B030B806E}"/>
              </c:ext>
            </c:extLst>
          </c:dPt>
          <c:dPt>
            <c:idx val="16"/>
            <c:invertIfNegative val="0"/>
            <c:bubble3D val="0"/>
            <c:spPr>
              <a:solidFill>
                <a:schemeClr val="accent2"/>
              </a:solidFill>
              <a:ln w="3175">
                <a:solidFill>
                  <a:schemeClr val="bg1"/>
                </a:solidFill>
              </a:ln>
            </c:spPr>
            <c:extLst>
              <c:ext xmlns:c16="http://schemas.microsoft.com/office/drawing/2014/chart" uri="{C3380CC4-5D6E-409C-BE32-E72D297353CC}">
                <c16:uniqueId val="{0000004C-7201-4D81-9BEB-649B030B806E}"/>
              </c:ext>
            </c:extLst>
          </c:dPt>
          <c:dPt>
            <c:idx val="17"/>
            <c:invertIfNegative val="0"/>
            <c:bubble3D val="0"/>
            <c:spPr>
              <a:solidFill>
                <a:schemeClr val="accent2"/>
              </a:solidFill>
              <a:ln w="3175">
                <a:solidFill>
                  <a:schemeClr val="bg1"/>
                </a:solidFill>
              </a:ln>
            </c:spPr>
            <c:extLst>
              <c:ext xmlns:c16="http://schemas.microsoft.com/office/drawing/2014/chart" uri="{C3380CC4-5D6E-409C-BE32-E72D297353CC}">
                <c16:uniqueId val="{0000004E-7201-4D81-9BEB-649B030B806E}"/>
              </c:ext>
            </c:extLst>
          </c:dPt>
          <c:dPt>
            <c:idx val="18"/>
            <c:invertIfNegative val="0"/>
            <c:bubble3D val="0"/>
            <c:spPr>
              <a:solidFill>
                <a:schemeClr val="accent2"/>
              </a:solidFill>
              <a:ln w="3175">
                <a:solidFill>
                  <a:schemeClr val="bg1"/>
                </a:solidFill>
              </a:ln>
            </c:spPr>
            <c:extLst>
              <c:ext xmlns:c16="http://schemas.microsoft.com/office/drawing/2014/chart" uri="{C3380CC4-5D6E-409C-BE32-E72D297353CC}">
                <c16:uniqueId val="{00000050-7201-4D81-9BEB-649B030B806E}"/>
              </c:ext>
            </c:extLst>
          </c:dPt>
          <c:dPt>
            <c:idx val="19"/>
            <c:invertIfNegative val="0"/>
            <c:bubble3D val="0"/>
            <c:extLst>
              <c:ext xmlns:c16="http://schemas.microsoft.com/office/drawing/2014/chart" uri="{C3380CC4-5D6E-409C-BE32-E72D297353CC}">
                <c16:uniqueId val="{00000051-7201-4D81-9BEB-649B030B806E}"/>
              </c:ext>
            </c:extLst>
          </c:dPt>
          <c:dPt>
            <c:idx val="20"/>
            <c:invertIfNegative val="0"/>
            <c:bubble3D val="0"/>
            <c:extLst>
              <c:ext xmlns:c16="http://schemas.microsoft.com/office/drawing/2014/chart" uri="{C3380CC4-5D6E-409C-BE32-E72D297353CC}">
                <c16:uniqueId val="{00000052-7201-4D81-9BEB-649B030B806E}"/>
              </c:ext>
            </c:extLst>
          </c:dPt>
          <c:dPt>
            <c:idx val="21"/>
            <c:invertIfNegative val="0"/>
            <c:bubble3D val="0"/>
            <c:extLst>
              <c:ext xmlns:c16="http://schemas.microsoft.com/office/drawing/2014/chart" uri="{C3380CC4-5D6E-409C-BE32-E72D297353CC}">
                <c16:uniqueId val="{00000053-7201-4D81-9BEB-649B030B806E}"/>
              </c:ext>
            </c:extLst>
          </c:dPt>
          <c:dPt>
            <c:idx val="22"/>
            <c:invertIfNegative val="0"/>
            <c:bubble3D val="0"/>
            <c:extLst>
              <c:ext xmlns:c16="http://schemas.microsoft.com/office/drawing/2014/chart" uri="{C3380CC4-5D6E-409C-BE32-E72D297353CC}">
                <c16:uniqueId val="{00000054-7201-4D81-9BEB-649B030B806E}"/>
              </c:ext>
            </c:extLst>
          </c:dPt>
          <c:dPt>
            <c:idx val="23"/>
            <c:invertIfNegative val="0"/>
            <c:bubble3D val="0"/>
            <c:extLst>
              <c:ext xmlns:c16="http://schemas.microsoft.com/office/drawing/2014/chart" uri="{C3380CC4-5D6E-409C-BE32-E72D297353CC}">
                <c16:uniqueId val="{00000055-7201-4D81-9BEB-649B030B806E}"/>
              </c:ext>
            </c:extLst>
          </c:dPt>
          <c:dPt>
            <c:idx val="24"/>
            <c:invertIfNegative val="0"/>
            <c:bubble3D val="0"/>
            <c:extLst>
              <c:ext xmlns:c16="http://schemas.microsoft.com/office/drawing/2014/chart" uri="{C3380CC4-5D6E-409C-BE32-E72D297353CC}">
                <c16:uniqueId val="{00000056-7201-4D81-9BEB-649B030B806E}"/>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'Cap.Dev.Path'!$I$1447:$AH$1447</c:f>
              <c:numCache>
                <c:formatCode>#,##0</c:formatCode>
                <c:ptCount val="26"/>
                <c:pt idx="0">
                  <c:v>34.9</c:v>
                </c:pt>
                <c:pt idx="1">
                  <c:v>34.9</c:v>
                </c:pt>
                <c:pt idx="2">
                  <c:v>34.9</c:v>
                </c:pt>
                <c:pt idx="3">
                  <c:v>42.9</c:v>
                </c:pt>
                <c:pt idx="4">
                  <c:v>42.9</c:v>
                </c:pt>
                <c:pt idx="5">
                  <c:v>43.7</c:v>
                </c:pt>
                <c:pt idx="6">
                  <c:v>44.5</c:v>
                </c:pt>
                <c:pt idx="7">
                  <c:v>58.3</c:v>
                </c:pt>
                <c:pt idx="8">
                  <c:v>58.3</c:v>
                </c:pt>
                <c:pt idx="9">
                  <c:v>58.3</c:v>
                </c:pt>
                <c:pt idx="10">
                  <c:v>63.8</c:v>
                </c:pt>
                <c:pt idx="11">
                  <c:v>119.7</c:v>
                </c:pt>
                <c:pt idx="12">
                  <c:v>119.7</c:v>
                </c:pt>
                <c:pt idx="13">
                  <c:v>122.9</c:v>
                </c:pt>
                <c:pt idx="14">
                  <c:v>136</c:v>
                </c:pt>
                <c:pt idx="15">
                  <c:v>136</c:v>
                </c:pt>
                <c:pt idx="16">
                  <c:v>136</c:v>
                </c:pt>
                <c:pt idx="17">
                  <c:v>136</c:v>
                </c:pt>
                <c:pt idx="18">
                  <c:v>136</c:v>
                </c:pt>
                <c:pt idx="19">
                  <c:v>136</c:v>
                </c:pt>
                <c:pt idx="20">
                  <c:v>136</c:v>
                </c:pt>
                <c:pt idx="21">
                  <c:v>136</c:v>
                </c:pt>
                <c:pt idx="22">
                  <c:v>136</c:v>
                </c:pt>
                <c:pt idx="23">
                  <c:v>136</c:v>
                </c:pt>
                <c:pt idx="24">
                  <c:v>136</c:v>
                </c:pt>
                <c:pt idx="25">
                  <c:v>136</c:v>
                </c:pt>
              </c:numCache>
            </c:numRef>
          </c:val>
          <c:extLst>
            <c:ext xmlns:c16="http://schemas.microsoft.com/office/drawing/2014/chart" uri="{C3380CC4-5D6E-409C-BE32-E72D297353CC}">
              <c16:uniqueId val="{00000057-7201-4D81-9BEB-649B030B806E}"/>
            </c:ext>
          </c:extLst>
        </c:ser>
        <c:dLbls>
          <c:showLegendKey val="0"/>
          <c:showVal val="0"/>
          <c:showCatName val="0"/>
          <c:showSerName val="0"/>
          <c:showPercent val="0"/>
          <c:showBubbleSize val="0"/>
        </c:dLbls>
        <c:gapWidth val="0"/>
        <c:overlap val="100"/>
        <c:axId val="86357888"/>
        <c:axId val="86359424"/>
      </c:barChart>
      <c:catAx>
        <c:axId val="86357888"/>
        <c:scaling>
          <c:orientation val="minMax"/>
        </c:scaling>
        <c:delete val="0"/>
        <c:axPos val="b"/>
        <c:numFmt formatCode="General" sourceLinked="1"/>
        <c:majorTickMark val="out"/>
        <c:minorTickMark val="none"/>
        <c:tickLblPos val="nextTo"/>
        <c:crossAx val="86359424"/>
        <c:crosses val="autoZero"/>
        <c:auto val="1"/>
        <c:lblAlgn val="ctr"/>
        <c:lblOffset val="100"/>
        <c:noMultiLvlLbl val="0"/>
      </c:catAx>
      <c:valAx>
        <c:axId val="86359424"/>
        <c:scaling>
          <c:orientation val="minMax"/>
        </c:scaling>
        <c:delete val="0"/>
        <c:axPos val="l"/>
        <c:title>
          <c:tx>
            <c:rich>
              <a:bodyPr rot="0" vert="horz"/>
              <a:lstStyle/>
              <a:p>
                <a:pPr>
                  <a:defRPr/>
                </a:pPr>
                <a:r>
                  <a:rPr lang="de-DE" b="0"/>
                  <a:t>MW</a:t>
                </a:r>
              </a:p>
            </c:rich>
          </c:tx>
          <c:layout>
            <c:manualLayout>
              <c:xMode val="edge"/>
              <c:yMode val="edge"/>
              <c:x val="0.11944444444444401"/>
              <c:y val="7.4442179182240202E-4"/>
            </c:manualLayout>
          </c:layout>
          <c:overlay val="0"/>
        </c:title>
        <c:numFmt formatCode="#,##0" sourceLinked="0"/>
        <c:majorTickMark val="out"/>
        <c:minorTickMark val="none"/>
        <c:tickLblPos val="nextTo"/>
        <c:crossAx val="86357888"/>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stacked"/>
        <c:varyColors val="0"/>
        <c:ser>
          <c:idx val="0"/>
          <c:order val="0"/>
          <c:tx>
            <c:strRef>
              <c:f>'Cap.Dev.Path'!$C$1553</c:f>
              <c:strCache>
                <c:ptCount val="1"/>
                <c:pt idx="0">
                  <c:v>Solar PV</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84F6-4D5A-8483-2C9F296FF320}"/>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84F6-4D5A-8483-2C9F296FF320}"/>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84F6-4D5A-8483-2C9F296FF320}"/>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84F6-4D5A-8483-2C9F296FF320}"/>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84F6-4D5A-8483-2C9F296FF320}"/>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84F6-4D5A-8483-2C9F296FF320}"/>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84F6-4D5A-8483-2C9F296FF320}"/>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84F6-4D5A-8483-2C9F296FF320}"/>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84F6-4D5A-8483-2C9F296FF320}"/>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84F6-4D5A-8483-2C9F296FF320}"/>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84F6-4D5A-8483-2C9F296FF320}"/>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84F6-4D5A-8483-2C9F296FF320}"/>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84F6-4D5A-8483-2C9F296FF320}"/>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84F6-4D5A-8483-2C9F296FF320}"/>
              </c:ext>
            </c:extLst>
          </c:dPt>
          <c:dPt>
            <c:idx val="14"/>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1D-84F6-4D5A-8483-2C9F296FF320}"/>
              </c:ext>
            </c:extLst>
          </c:dPt>
          <c:dPt>
            <c:idx val="15"/>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1F-84F6-4D5A-8483-2C9F296FF320}"/>
              </c:ext>
            </c:extLst>
          </c:dPt>
          <c:dPt>
            <c:idx val="16"/>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1-84F6-4D5A-8483-2C9F296FF320}"/>
              </c:ext>
            </c:extLst>
          </c:dPt>
          <c:dPt>
            <c:idx val="17"/>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3-84F6-4D5A-8483-2C9F296FF320}"/>
              </c:ext>
            </c:extLst>
          </c:dPt>
          <c:dPt>
            <c:idx val="18"/>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5-84F6-4D5A-8483-2C9F296FF320}"/>
              </c:ext>
            </c:extLst>
          </c:dPt>
          <c:dPt>
            <c:idx val="19"/>
            <c:invertIfNegative val="0"/>
            <c:bubble3D val="0"/>
            <c:extLst>
              <c:ext xmlns:c16="http://schemas.microsoft.com/office/drawing/2014/chart" uri="{C3380CC4-5D6E-409C-BE32-E72D297353CC}">
                <c16:uniqueId val="{00000026-84F6-4D5A-8483-2C9F296FF320}"/>
              </c:ext>
            </c:extLst>
          </c:dPt>
          <c:dPt>
            <c:idx val="20"/>
            <c:invertIfNegative val="0"/>
            <c:bubble3D val="0"/>
            <c:extLst>
              <c:ext xmlns:c16="http://schemas.microsoft.com/office/drawing/2014/chart" uri="{C3380CC4-5D6E-409C-BE32-E72D297353CC}">
                <c16:uniqueId val="{00000027-84F6-4D5A-8483-2C9F296FF320}"/>
              </c:ext>
            </c:extLst>
          </c:dPt>
          <c:dPt>
            <c:idx val="21"/>
            <c:invertIfNegative val="0"/>
            <c:bubble3D val="0"/>
            <c:extLst>
              <c:ext xmlns:c16="http://schemas.microsoft.com/office/drawing/2014/chart" uri="{C3380CC4-5D6E-409C-BE32-E72D297353CC}">
                <c16:uniqueId val="{00000028-84F6-4D5A-8483-2C9F296FF320}"/>
              </c:ext>
            </c:extLst>
          </c:dPt>
          <c:dPt>
            <c:idx val="22"/>
            <c:invertIfNegative val="0"/>
            <c:bubble3D val="0"/>
            <c:extLst>
              <c:ext xmlns:c16="http://schemas.microsoft.com/office/drawing/2014/chart" uri="{C3380CC4-5D6E-409C-BE32-E72D297353CC}">
                <c16:uniqueId val="{00000029-84F6-4D5A-8483-2C9F296FF320}"/>
              </c:ext>
            </c:extLst>
          </c:dPt>
          <c:dPt>
            <c:idx val="23"/>
            <c:invertIfNegative val="0"/>
            <c:bubble3D val="0"/>
            <c:extLst>
              <c:ext xmlns:c16="http://schemas.microsoft.com/office/drawing/2014/chart" uri="{C3380CC4-5D6E-409C-BE32-E72D297353CC}">
                <c16:uniqueId val="{0000002A-84F6-4D5A-8483-2C9F296FF320}"/>
              </c:ext>
            </c:extLst>
          </c:dPt>
          <c:dPt>
            <c:idx val="24"/>
            <c:invertIfNegative val="0"/>
            <c:bubble3D val="0"/>
            <c:extLst>
              <c:ext xmlns:c16="http://schemas.microsoft.com/office/drawing/2014/chart" uri="{C3380CC4-5D6E-409C-BE32-E72D297353CC}">
                <c16:uniqueId val="{0000002B-84F6-4D5A-8483-2C9F296FF320}"/>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'Cap.Dev.Path'!$I$1553:$AH$1553</c:f>
              <c:numCache>
                <c:formatCode>#,##0</c:formatCode>
                <c:ptCount val="26"/>
                <c:pt idx="0">
                  <c:v>0.1</c:v>
                </c:pt>
                <c:pt idx="1">
                  <c:v>0.1</c:v>
                </c:pt>
                <c:pt idx="2">
                  <c:v>0.1</c:v>
                </c:pt>
                <c:pt idx="3">
                  <c:v>0.2</c:v>
                </c:pt>
                <c:pt idx="4">
                  <c:v>0.9</c:v>
                </c:pt>
                <c:pt idx="5">
                  <c:v>0.8</c:v>
                </c:pt>
                <c:pt idx="6">
                  <c:v>5.3</c:v>
                </c:pt>
                <c:pt idx="7">
                  <c:v>15.7</c:v>
                </c:pt>
                <c:pt idx="8">
                  <c:v>28.5</c:v>
                </c:pt>
                <c:pt idx="9">
                  <c:v>54.6</c:v>
                </c:pt>
                <c:pt idx="10">
                  <c:v>74.8</c:v>
                </c:pt>
                <c:pt idx="11">
                  <c:v>93.6</c:v>
                </c:pt>
                <c:pt idx="12">
                  <c:v>112.3</c:v>
                </c:pt>
                <c:pt idx="13">
                  <c:v>131.30000000000001</c:v>
                </c:pt>
                <c:pt idx="14">
                  <c:v>153.80000000000001</c:v>
                </c:pt>
                <c:pt idx="15">
                  <c:v>171.27919463087198</c:v>
                </c:pt>
                <c:pt idx="16">
                  <c:v>188.75838926174396</c:v>
                </c:pt>
                <c:pt idx="17">
                  <c:v>199.32885906040201</c:v>
                </c:pt>
                <c:pt idx="18">
                  <c:v>217.44966442953</c:v>
                </c:pt>
                <c:pt idx="19">
                  <c:v>229.530201342281</c:v>
                </c:pt>
                <c:pt idx="20">
                  <c:v>237.080536912751</c:v>
                </c:pt>
                <c:pt idx="21">
                  <c:v>252.18120805369099</c:v>
                </c:pt>
                <c:pt idx="22">
                  <c:v>261.24161073825502</c:v>
                </c:pt>
                <c:pt idx="23">
                  <c:v>264.261744966442</c:v>
                </c:pt>
                <c:pt idx="24">
                  <c:v>265.77181208053599</c:v>
                </c:pt>
                <c:pt idx="25">
                  <c:v>265.77181208053599</c:v>
                </c:pt>
              </c:numCache>
            </c:numRef>
          </c:val>
          <c:extLst>
            <c:ext xmlns:c16="http://schemas.microsoft.com/office/drawing/2014/chart" uri="{C3380CC4-5D6E-409C-BE32-E72D297353CC}">
              <c16:uniqueId val="{0000002C-84F6-4D5A-8483-2C9F296FF320}"/>
            </c:ext>
          </c:extLst>
        </c:ser>
        <c:dLbls>
          <c:showLegendKey val="0"/>
          <c:showVal val="0"/>
          <c:showCatName val="0"/>
          <c:showSerName val="0"/>
          <c:showPercent val="0"/>
          <c:showBubbleSize val="0"/>
        </c:dLbls>
        <c:gapWidth val="0"/>
        <c:overlap val="100"/>
        <c:axId val="86418176"/>
        <c:axId val="86419712"/>
      </c:barChart>
      <c:catAx>
        <c:axId val="86418176"/>
        <c:scaling>
          <c:orientation val="minMax"/>
        </c:scaling>
        <c:delete val="0"/>
        <c:axPos val="b"/>
        <c:numFmt formatCode="General" sourceLinked="1"/>
        <c:majorTickMark val="out"/>
        <c:minorTickMark val="none"/>
        <c:tickLblPos val="nextTo"/>
        <c:crossAx val="86419712"/>
        <c:crosses val="autoZero"/>
        <c:auto val="1"/>
        <c:lblAlgn val="ctr"/>
        <c:lblOffset val="100"/>
        <c:noMultiLvlLbl val="0"/>
      </c:catAx>
      <c:valAx>
        <c:axId val="86419712"/>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86418176"/>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3016185476815"/>
          <c:y val="5.0345452486125299E-2"/>
          <c:w val="0.863514216972878"/>
          <c:h val="0.81960272964095604"/>
        </c:manualLayout>
      </c:layout>
      <c:barChart>
        <c:barDir val="col"/>
        <c:grouping val="stacked"/>
        <c:varyColors val="0"/>
        <c:ser>
          <c:idx val="1"/>
          <c:order val="0"/>
          <c:tx>
            <c:strRef>
              <c:f>'Cap.Dev.Path'!$C$1546</c:f>
              <c:strCache>
                <c:ptCount val="1"/>
                <c:pt idx="0">
                  <c:v>Wind Offshore</c:v>
                </c:pt>
              </c:strCache>
            </c:strRef>
          </c:tx>
          <c:spPr>
            <a:ln w="3175">
              <a:solidFill>
                <a:schemeClr val="bg1"/>
              </a:solidFill>
            </a:ln>
          </c:spPr>
          <c:invertIfNegative val="0"/>
          <c:dPt>
            <c:idx val="5"/>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1-5150-441C-AAA0-11A5E75EA96F}"/>
              </c:ext>
            </c:extLst>
          </c:dPt>
          <c:dPt>
            <c:idx val="6"/>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3-5150-441C-AAA0-11A5E75EA96F}"/>
              </c:ext>
            </c:extLst>
          </c:dPt>
          <c:dPt>
            <c:idx val="7"/>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5-5150-441C-AAA0-11A5E75EA96F}"/>
              </c:ext>
            </c:extLst>
          </c:dPt>
          <c:dPt>
            <c:idx val="8"/>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7-5150-441C-AAA0-11A5E75EA96F}"/>
              </c:ext>
            </c:extLst>
          </c:dPt>
          <c:dPt>
            <c:idx val="9"/>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9-5150-441C-AAA0-11A5E75EA96F}"/>
              </c:ext>
            </c:extLst>
          </c:dPt>
          <c:dPt>
            <c:idx val="10"/>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B-5150-441C-AAA0-11A5E75EA96F}"/>
              </c:ext>
            </c:extLst>
          </c:dPt>
          <c:dPt>
            <c:idx val="11"/>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D-5150-441C-AAA0-11A5E75EA96F}"/>
              </c:ext>
            </c:extLst>
          </c:dPt>
          <c:dPt>
            <c:idx val="12"/>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F-5150-441C-AAA0-11A5E75EA96F}"/>
              </c:ext>
            </c:extLst>
          </c:dPt>
          <c:dPt>
            <c:idx val="13"/>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11-5150-441C-AAA0-11A5E75EA96F}"/>
              </c:ext>
            </c:extLst>
          </c:dPt>
          <c:dPt>
            <c:idx val="14"/>
            <c:invertIfNegative val="0"/>
            <c:bubble3D val="0"/>
            <c:spPr>
              <a:solidFill>
                <a:schemeClr val="accent6"/>
              </a:solidFill>
              <a:ln w="3175">
                <a:solidFill>
                  <a:schemeClr val="bg1"/>
                </a:solidFill>
              </a:ln>
            </c:spPr>
            <c:extLst>
              <c:ext xmlns:c16="http://schemas.microsoft.com/office/drawing/2014/chart" uri="{C3380CC4-5D6E-409C-BE32-E72D297353CC}">
                <c16:uniqueId val="{00000013-5150-441C-AAA0-11A5E75EA96F}"/>
              </c:ext>
            </c:extLst>
          </c:dPt>
          <c:dPt>
            <c:idx val="15"/>
            <c:invertIfNegative val="0"/>
            <c:bubble3D val="0"/>
            <c:spPr>
              <a:solidFill>
                <a:schemeClr val="accent6"/>
              </a:solidFill>
              <a:ln w="3175">
                <a:solidFill>
                  <a:schemeClr val="bg1"/>
                </a:solidFill>
              </a:ln>
            </c:spPr>
            <c:extLst>
              <c:ext xmlns:c16="http://schemas.microsoft.com/office/drawing/2014/chart" uri="{C3380CC4-5D6E-409C-BE32-E72D297353CC}">
                <c16:uniqueId val="{00000015-5150-441C-AAA0-11A5E75EA96F}"/>
              </c:ext>
            </c:extLst>
          </c:dPt>
          <c:dPt>
            <c:idx val="16"/>
            <c:invertIfNegative val="0"/>
            <c:bubble3D val="0"/>
            <c:spPr>
              <a:solidFill>
                <a:schemeClr val="accent6"/>
              </a:solidFill>
              <a:ln w="3175">
                <a:solidFill>
                  <a:schemeClr val="bg1"/>
                </a:solidFill>
              </a:ln>
            </c:spPr>
            <c:extLst>
              <c:ext xmlns:c16="http://schemas.microsoft.com/office/drawing/2014/chart" uri="{C3380CC4-5D6E-409C-BE32-E72D297353CC}">
                <c16:uniqueId val="{00000017-5150-441C-AAA0-11A5E75EA96F}"/>
              </c:ext>
            </c:extLst>
          </c:dPt>
          <c:dPt>
            <c:idx val="17"/>
            <c:invertIfNegative val="0"/>
            <c:bubble3D val="0"/>
            <c:spPr>
              <a:solidFill>
                <a:schemeClr val="accent6"/>
              </a:solidFill>
              <a:ln w="3175">
                <a:solidFill>
                  <a:schemeClr val="bg1"/>
                </a:solidFill>
              </a:ln>
            </c:spPr>
            <c:extLst>
              <c:ext xmlns:c16="http://schemas.microsoft.com/office/drawing/2014/chart" uri="{C3380CC4-5D6E-409C-BE32-E72D297353CC}">
                <c16:uniqueId val="{00000019-5150-441C-AAA0-11A5E75EA96F}"/>
              </c:ext>
            </c:extLst>
          </c:dPt>
          <c:dPt>
            <c:idx val="18"/>
            <c:invertIfNegative val="0"/>
            <c:bubble3D val="0"/>
            <c:spPr>
              <a:solidFill>
                <a:schemeClr val="accent6"/>
              </a:solidFill>
              <a:ln w="3175">
                <a:solidFill>
                  <a:schemeClr val="bg1"/>
                </a:solidFill>
              </a:ln>
            </c:spPr>
            <c:extLst>
              <c:ext xmlns:c16="http://schemas.microsoft.com/office/drawing/2014/chart" uri="{C3380CC4-5D6E-409C-BE32-E72D297353CC}">
                <c16:uniqueId val="{0000001B-5150-441C-AAA0-11A5E75EA96F}"/>
              </c:ext>
            </c:extLst>
          </c:dPt>
          <c:dPt>
            <c:idx val="19"/>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1D-5150-441C-AAA0-11A5E75EA96F}"/>
              </c:ext>
            </c:extLst>
          </c:dPt>
          <c:dPt>
            <c:idx val="20"/>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1F-5150-441C-AAA0-11A5E75EA96F}"/>
              </c:ext>
            </c:extLst>
          </c:dPt>
          <c:dPt>
            <c:idx val="21"/>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1-5150-441C-AAA0-11A5E75EA96F}"/>
              </c:ext>
            </c:extLst>
          </c:dPt>
          <c:dPt>
            <c:idx val="22"/>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3-5150-441C-AAA0-11A5E75EA96F}"/>
              </c:ext>
            </c:extLst>
          </c:dPt>
          <c:dPt>
            <c:idx val="23"/>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5-5150-441C-AAA0-11A5E75EA96F}"/>
              </c:ext>
            </c:extLst>
          </c:dPt>
          <c:dPt>
            <c:idx val="24"/>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7-5150-441C-AAA0-11A5E75EA96F}"/>
              </c:ext>
            </c:extLst>
          </c:dPt>
          <c:dPt>
            <c:idx val="25"/>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9-5150-441C-AAA0-11A5E75EA96F}"/>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'Cap.Dev.Path'!$I$1546:$AH$1546</c:f>
              <c:numCache>
                <c:formatCode>#,##0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formatCode="#,##0.0">
                  <c:v>0</c:v>
                </c:pt>
                <c:pt idx="16" formatCode="#,##0.0">
                  <c:v>0</c:v>
                </c:pt>
                <c:pt idx="17" formatCode="#,##0.0">
                  <c:v>0</c:v>
                </c:pt>
                <c:pt idx="18" formatCode="#,##0.0">
                  <c:v>0</c:v>
                </c:pt>
                <c:pt idx="19" formatCode="#,##0.0">
                  <c:v>0</c:v>
                </c:pt>
                <c:pt idx="20" formatCode="#,##0.0">
                  <c:v>0</c:v>
                </c:pt>
                <c:pt idx="21" formatCode="#,##0.0">
                  <c:v>0</c:v>
                </c:pt>
                <c:pt idx="22" formatCode="#,##0.0">
                  <c:v>0</c:v>
                </c:pt>
                <c:pt idx="23" formatCode="#,##0.0">
                  <c:v>0</c:v>
                </c:pt>
                <c:pt idx="24" formatCode="#,##0.0">
                  <c:v>0</c:v>
                </c:pt>
                <c:pt idx="25" formatCode="#,##0.0">
                  <c:v>0</c:v>
                </c:pt>
              </c:numCache>
            </c:numRef>
          </c:val>
          <c:extLst>
            <c:ext xmlns:c16="http://schemas.microsoft.com/office/drawing/2014/chart" uri="{C3380CC4-5D6E-409C-BE32-E72D297353CC}">
              <c16:uniqueId val="{0000002A-5150-441C-AAA0-11A5E75EA96F}"/>
            </c:ext>
          </c:extLst>
        </c:ser>
        <c:ser>
          <c:idx val="0"/>
          <c:order val="1"/>
          <c:tx>
            <c:strRef>
              <c:f>'Cap.Dev.Path'!$C$1539</c:f>
              <c:strCache>
                <c:ptCount val="1"/>
                <c:pt idx="0">
                  <c:v>Wind Onshore</c:v>
                </c:pt>
              </c:strCache>
            </c:strRef>
          </c:tx>
          <c:spPr>
            <a:solidFill>
              <a:schemeClr val="accent2">
                <a:lumMod val="50000"/>
              </a:schemeClr>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2C-5150-441C-AAA0-11A5E75EA96F}"/>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2E-5150-441C-AAA0-11A5E75EA96F}"/>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0-5150-441C-AAA0-11A5E75EA96F}"/>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2-5150-441C-AAA0-11A5E75EA96F}"/>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4-5150-441C-AAA0-11A5E75EA96F}"/>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6-5150-441C-AAA0-11A5E75EA96F}"/>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8-5150-441C-AAA0-11A5E75EA96F}"/>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A-5150-441C-AAA0-11A5E75EA96F}"/>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C-5150-441C-AAA0-11A5E75EA96F}"/>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E-5150-441C-AAA0-11A5E75EA96F}"/>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0-5150-441C-AAA0-11A5E75EA96F}"/>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2-5150-441C-AAA0-11A5E75EA96F}"/>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4-5150-441C-AAA0-11A5E75EA96F}"/>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6-5150-441C-AAA0-11A5E75EA96F}"/>
              </c:ext>
            </c:extLst>
          </c:dPt>
          <c:dPt>
            <c:idx val="14"/>
            <c:invertIfNegative val="0"/>
            <c:bubble3D val="0"/>
            <c:spPr>
              <a:solidFill>
                <a:schemeClr val="accent2"/>
              </a:solidFill>
              <a:ln w="3175">
                <a:solidFill>
                  <a:schemeClr val="bg1"/>
                </a:solidFill>
              </a:ln>
            </c:spPr>
            <c:extLst>
              <c:ext xmlns:c16="http://schemas.microsoft.com/office/drawing/2014/chart" uri="{C3380CC4-5D6E-409C-BE32-E72D297353CC}">
                <c16:uniqueId val="{00000048-5150-441C-AAA0-11A5E75EA96F}"/>
              </c:ext>
            </c:extLst>
          </c:dPt>
          <c:dPt>
            <c:idx val="15"/>
            <c:invertIfNegative val="0"/>
            <c:bubble3D val="0"/>
            <c:spPr>
              <a:solidFill>
                <a:schemeClr val="accent2"/>
              </a:solidFill>
              <a:ln w="3175">
                <a:solidFill>
                  <a:schemeClr val="bg1"/>
                </a:solidFill>
              </a:ln>
            </c:spPr>
            <c:extLst>
              <c:ext xmlns:c16="http://schemas.microsoft.com/office/drawing/2014/chart" uri="{C3380CC4-5D6E-409C-BE32-E72D297353CC}">
                <c16:uniqueId val="{0000004A-5150-441C-AAA0-11A5E75EA96F}"/>
              </c:ext>
            </c:extLst>
          </c:dPt>
          <c:dPt>
            <c:idx val="16"/>
            <c:invertIfNegative val="0"/>
            <c:bubble3D val="0"/>
            <c:spPr>
              <a:solidFill>
                <a:schemeClr val="accent2"/>
              </a:solidFill>
              <a:ln w="3175">
                <a:solidFill>
                  <a:schemeClr val="bg1"/>
                </a:solidFill>
              </a:ln>
            </c:spPr>
            <c:extLst>
              <c:ext xmlns:c16="http://schemas.microsoft.com/office/drawing/2014/chart" uri="{C3380CC4-5D6E-409C-BE32-E72D297353CC}">
                <c16:uniqueId val="{0000004C-5150-441C-AAA0-11A5E75EA96F}"/>
              </c:ext>
            </c:extLst>
          </c:dPt>
          <c:dPt>
            <c:idx val="17"/>
            <c:invertIfNegative val="0"/>
            <c:bubble3D val="0"/>
            <c:spPr>
              <a:solidFill>
                <a:schemeClr val="accent2"/>
              </a:solidFill>
              <a:ln w="3175">
                <a:solidFill>
                  <a:schemeClr val="bg1"/>
                </a:solidFill>
              </a:ln>
            </c:spPr>
            <c:extLst>
              <c:ext xmlns:c16="http://schemas.microsoft.com/office/drawing/2014/chart" uri="{C3380CC4-5D6E-409C-BE32-E72D297353CC}">
                <c16:uniqueId val="{0000004E-5150-441C-AAA0-11A5E75EA96F}"/>
              </c:ext>
            </c:extLst>
          </c:dPt>
          <c:dPt>
            <c:idx val="18"/>
            <c:invertIfNegative val="0"/>
            <c:bubble3D val="0"/>
            <c:spPr>
              <a:solidFill>
                <a:schemeClr val="accent2"/>
              </a:solidFill>
              <a:ln w="3175">
                <a:solidFill>
                  <a:schemeClr val="bg1"/>
                </a:solidFill>
              </a:ln>
            </c:spPr>
            <c:extLst>
              <c:ext xmlns:c16="http://schemas.microsoft.com/office/drawing/2014/chart" uri="{C3380CC4-5D6E-409C-BE32-E72D297353CC}">
                <c16:uniqueId val="{00000050-5150-441C-AAA0-11A5E75EA96F}"/>
              </c:ext>
            </c:extLst>
          </c:dPt>
          <c:dPt>
            <c:idx val="19"/>
            <c:invertIfNegative val="0"/>
            <c:bubble3D val="0"/>
            <c:extLst>
              <c:ext xmlns:c16="http://schemas.microsoft.com/office/drawing/2014/chart" uri="{C3380CC4-5D6E-409C-BE32-E72D297353CC}">
                <c16:uniqueId val="{00000051-5150-441C-AAA0-11A5E75EA96F}"/>
              </c:ext>
            </c:extLst>
          </c:dPt>
          <c:dPt>
            <c:idx val="20"/>
            <c:invertIfNegative val="0"/>
            <c:bubble3D val="0"/>
            <c:extLst>
              <c:ext xmlns:c16="http://schemas.microsoft.com/office/drawing/2014/chart" uri="{C3380CC4-5D6E-409C-BE32-E72D297353CC}">
                <c16:uniqueId val="{00000052-5150-441C-AAA0-11A5E75EA96F}"/>
              </c:ext>
            </c:extLst>
          </c:dPt>
          <c:dPt>
            <c:idx val="21"/>
            <c:invertIfNegative val="0"/>
            <c:bubble3D val="0"/>
            <c:extLst>
              <c:ext xmlns:c16="http://schemas.microsoft.com/office/drawing/2014/chart" uri="{C3380CC4-5D6E-409C-BE32-E72D297353CC}">
                <c16:uniqueId val="{00000053-5150-441C-AAA0-11A5E75EA96F}"/>
              </c:ext>
            </c:extLst>
          </c:dPt>
          <c:dPt>
            <c:idx val="22"/>
            <c:invertIfNegative val="0"/>
            <c:bubble3D val="0"/>
            <c:extLst>
              <c:ext xmlns:c16="http://schemas.microsoft.com/office/drawing/2014/chart" uri="{C3380CC4-5D6E-409C-BE32-E72D297353CC}">
                <c16:uniqueId val="{00000054-5150-441C-AAA0-11A5E75EA96F}"/>
              </c:ext>
            </c:extLst>
          </c:dPt>
          <c:dPt>
            <c:idx val="23"/>
            <c:invertIfNegative val="0"/>
            <c:bubble3D val="0"/>
            <c:extLst>
              <c:ext xmlns:c16="http://schemas.microsoft.com/office/drawing/2014/chart" uri="{C3380CC4-5D6E-409C-BE32-E72D297353CC}">
                <c16:uniqueId val="{00000055-5150-441C-AAA0-11A5E75EA96F}"/>
              </c:ext>
            </c:extLst>
          </c:dPt>
          <c:dPt>
            <c:idx val="24"/>
            <c:invertIfNegative val="0"/>
            <c:bubble3D val="0"/>
            <c:extLst>
              <c:ext xmlns:c16="http://schemas.microsoft.com/office/drawing/2014/chart" uri="{C3380CC4-5D6E-409C-BE32-E72D297353CC}">
                <c16:uniqueId val="{00000056-5150-441C-AAA0-11A5E75EA96F}"/>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'Cap.Dev.Path'!$I$1539:$AH$1539</c:f>
              <c:numCache>
                <c:formatCode>#,##0</c:formatCode>
                <c:ptCount val="26"/>
                <c:pt idx="0">
                  <c:v>0</c:v>
                </c:pt>
                <c:pt idx="1">
                  <c:v>0</c:v>
                </c:pt>
                <c:pt idx="2">
                  <c:v>0</c:v>
                </c:pt>
                <c:pt idx="3">
                  <c:v>0</c:v>
                </c:pt>
                <c:pt idx="4">
                  <c:v>0</c:v>
                </c:pt>
                <c:pt idx="5">
                  <c:v>0</c:v>
                </c:pt>
                <c:pt idx="6">
                  <c:v>0</c:v>
                </c:pt>
                <c:pt idx="7">
                  <c:v>0.1</c:v>
                </c:pt>
                <c:pt idx="8">
                  <c:v>0.1</c:v>
                </c:pt>
                <c:pt idx="9">
                  <c:v>0.1</c:v>
                </c:pt>
                <c:pt idx="10">
                  <c:v>0.1</c:v>
                </c:pt>
                <c:pt idx="11">
                  <c:v>0.1</c:v>
                </c:pt>
                <c:pt idx="12">
                  <c:v>0.1</c:v>
                </c:pt>
                <c:pt idx="13">
                  <c:v>0.1</c:v>
                </c:pt>
                <c:pt idx="14">
                  <c:v>0.1</c:v>
                </c:pt>
                <c:pt idx="15" formatCode="#,##0.0">
                  <c:v>0.1</c:v>
                </c:pt>
                <c:pt idx="16" formatCode="#,##0.0">
                  <c:v>0.1</c:v>
                </c:pt>
                <c:pt idx="17" formatCode="#,##0.0">
                  <c:v>0.1</c:v>
                </c:pt>
                <c:pt idx="18" formatCode="#,##0.0">
                  <c:v>0.1</c:v>
                </c:pt>
                <c:pt idx="19" formatCode="#,##0.0">
                  <c:v>0.1</c:v>
                </c:pt>
                <c:pt idx="20" formatCode="#,##0.0">
                  <c:v>0.1</c:v>
                </c:pt>
                <c:pt idx="21" formatCode="#,##0.0">
                  <c:v>0.1</c:v>
                </c:pt>
                <c:pt idx="22" formatCode="#,##0.0">
                  <c:v>0.1</c:v>
                </c:pt>
                <c:pt idx="23" formatCode="#,##0.0">
                  <c:v>0.1</c:v>
                </c:pt>
                <c:pt idx="24" formatCode="#,##0.0">
                  <c:v>0.1</c:v>
                </c:pt>
                <c:pt idx="25" formatCode="#,##0.0">
                  <c:v>0.1</c:v>
                </c:pt>
              </c:numCache>
            </c:numRef>
          </c:val>
          <c:extLst>
            <c:ext xmlns:c16="http://schemas.microsoft.com/office/drawing/2014/chart" uri="{C3380CC4-5D6E-409C-BE32-E72D297353CC}">
              <c16:uniqueId val="{00000057-5150-441C-AAA0-11A5E75EA96F}"/>
            </c:ext>
          </c:extLst>
        </c:ser>
        <c:dLbls>
          <c:showLegendKey val="0"/>
          <c:showVal val="0"/>
          <c:showCatName val="0"/>
          <c:showSerName val="0"/>
          <c:showPercent val="0"/>
          <c:showBubbleSize val="0"/>
        </c:dLbls>
        <c:gapWidth val="0"/>
        <c:overlap val="100"/>
        <c:axId val="86538112"/>
        <c:axId val="86539648"/>
      </c:barChart>
      <c:catAx>
        <c:axId val="86538112"/>
        <c:scaling>
          <c:orientation val="minMax"/>
        </c:scaling>
        <c:delete val="0"/>
        <c:axPos val="b"/>
        <c:numFmt formatCode="General" sourceLinked="1"/>
        <c:majorTickMark val="out"/>
        <c:minorTickMark val="none"/>
        <c:tickLblPos val="nextTo"/>
        <c:crossAx val="86539648"/>
        <c:crosses val="autoZero"/>
        <c:auto val="1"/>
        <c:lblAlgn val="ctr"/>
        <c:lblOffset val="100"/>
        <c:noMultiLvlLbl val="0"/>
      </c:catAx>
      <c:valAx>
        <c:axId val="86539648"/>
        <c:scaling>
          <c:orientation val="minMax"/>
          <c:max val="0.5"/>
        </c:scaling>
        <c:delete val="0"/>
        <c:axPos val="l"/>
        <c:title>
          <c:tx>
            <c:rich>
              <a:bodyPr rot="0" vert="horz"/>
              <a:lstStyle/>
              <a:p>
                <a:pPr>
                  <a:defRPr/>
                </a:pPr>
                <a:r>
                  <a:rPr lang="de-DE" b="0"/>
                  <a:t>MW</a:t>
                </a:r>
              </a:p>
            </c:rich>
          </c:tx>
          <c:layout>
            <c:manualLayout>
              <c:xMode val="edge"/>
              <c:yMode val="edge"/>
              <c:x val="0.11944444444444401"/>
              <c:y val="7.4442179182240202E-4"/>
            </c:manualLayout>
          </c:layout>
          <c:overlay val="0"/>
        </c:title>
        <c:numFmt formatCode="#,##0" sourceLinked="0"/>
        <c:majorTickMark val="out"/>
        <c:minorTickMark val="none"/>
        <c:tickLblPos val="nextTo"/>
        <c:crossAx val="86538112"/>
        <c:crosses val="autoZero"/>
        <c:crossBetween val="between"/>
        <c:majorUnit val="0.5"/>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stacked"/>
        <c:varyColors val="0"/>
        <c:ser>
          <c:idx val="0"/>
          <c:order val="0"/>
          <c:tx>
            <c:strRef>
              <c:f>'Cap.Dev.Path'!$C$1730</c:f>
              <c:strCache>
                <c:ptCount val="1"/>
                <c:pt idx="0">
                  <c:v>Solar PV</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0C75-4F06-818B-0DC3AD8D0132}"/>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0C75-4F06-818B-0DC3AD8D0132}"/>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0C75-4F06-818B-0DC3AD8D0132}"/>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0C75-4F06-818B-0DC3AD8D0132}"/>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0C75-4F06-818B-0DC3AD8D0132}"/>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0C75-4F06-818B-0DC3AD8D0132}"/>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0C75-4F06-818B-0DC3AD8D0132}"/>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0C75-4F06-818B-0DC3AD8D0132}"/>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0C75-4F06-818B-0DC3AD8D0132}"/>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0C75-4F06-818B-0DC3AD8D0132}"/>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0C75-4F06-818B-0DC3AD8D0132}"/>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0C75-4F06-818B-0DC3AD8D0132}"/>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0C75-4F06-818B-0DC3AD8D0132}"/>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0C75-4F06-818B-0DC3AD8D0132}"/>
              </c:ext>
            </c:extLst>
          </c:dPt>
          <c:dPt>
            <c:idx val="1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D-0C75-4F06-818B-0DC3AD8D0132}"/>
              </c:ext>
            </c:extLst>
          </c:dPt>
          <c:dPt>
            <c:idx val="15"/>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1F-0C75-4F06-818B-0DC3AD8D0132}"/>
              </c:ext>
            </c:extLst>
          </c:dPt>
          <c:dPt>
            <c:idx val="16"/>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1-0C75-4F06-818B-0DC3AD8D0132}"/>
              </c:ext>
            </c:extLst>
          </c:dPt>
          <c:dPt>
            <c:idx val="17"/>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3-0C75-4F06-818B-0DC3AD8D0132}"/>
              </c:ext>
            </c:extLst>
          </c:dPt>
          <c:dPt>
            <c:idx val="18"/>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5-0C75-4F06-818B-0DC3AD8D0132}"/>
              </c:ext>
            </c:extLst>
          </c:dPt>
          <c:dPt>
            <c:idx val="19"/>
            <c:invertIfNegative val="0"/>
            <c:bubble3D val="0"/>
            <c:extLst>
              <c:ext xmlns:c16="http://schemas.microsoft.com/office/drawing/2014/chart" uri="{C3380CC4-5D6E-409C-BE32-E72D297353CC}">
                <c16:uniqueId val="{00000026-0C75-4F06-818B-0DC3AD8D0132}"/>
              </c:ext>
            </c:extLst>
          </c:dPt>
          <c:dPt>
            <c:idx val="20"/>
            <c:invertIfNegative val="0"/>
            <c:bubble3D val="0"/>
            <c:extLst>
              <c:ext xmlns:c16="http://schemas.microsoft.com/office/drawing/2014/chart" uri="{C3380CC4-5D6E-409C-BE32-E72D297353CC}">
                <c16:uniqueId val="{00000027-0C75-4F06-818B-0DC3AD8D0132}"/>
              </c:ext>
            </c:extLst>
          </c:dPt>
          <c:dPt>
            <c:idx val="21"/>
            <c:invertIfNegative val="0"/>
            <c:bubble3D val="0"/>
            <c:extLst>
              <c:ext xmlns:c16="http://schemas.microsoft.com/office/drawing/2014/chart" uri="{C3380CC4-5D6E-409C-BE32-E72D297353CC}">
                <c16:uniqueId val="{00000028-0C75-4F06-818B-0DC3AD8D0132}"/>
              </c:ext>
            </c:extLst>
          </c:dPt>
          <c:dPt>
            <c:idx val="22"/>
            <c:invertIfNegative val="0"/>
            <c:bubble3D val="0"/>
            <c:extLst>
              <c:ext xmlns:c16="http://schemas.microsoft.com/office/drawing/2014/chart" uri="{C3380CC4-5D6E-409C-BE32-E72D297353CC}">
                <c16:uniqueId val="{00000029-0C75-4F06-818B-0DC3AD8D0132}"/>
              </c:ext>
            </c:extLst>
          </c:dPt>
          <c:dPt>
            <c:idx val="23"/>
            <c:invertIfNegative val="0"/>
            <c:bubble3D val="0"/>
            <c:extLst>
              <c:ext xmlns:c16="http://schemas.microsoft.com/office/drawing/2014/chart" uri="{C3380CC4-5D6E-409C-BE32-E72D297353CC}">
                <c16:uniqueId val="{0000002A-0C75-4F06-818B-0DC3AD8D0132}"/>
              </c:ext>
            </c:extLst>
          </c:dPt>
          <c:dPt>
            <c:idx val="24"/>
            <c:invertIfNegative val="0"/>
            <c:bubble3D val="0"/>
            <c:extLst>
              <c:ext xmlns:c16="http://schemas.microsoft.com/office/drawing/2014/chart" uri="{C3380CC4-5D6E-409C-BE32-E72D297353CC}">
                <c16:uniqueId val="{0000002B-0C75-4F06-818B-0DC3AD8D0132}"/>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'Cap.Dev.Path'!$I$1730:$AH$1730</c:f>
              <c:numCache>
                <c:formatCode>#,##0</c:formatCode>
                <c:ptCount val="26"/>
                <c:pt idx="0">
                  <c:v>7</c:v>
                </c:pt>
                <c:pt idx="1">
                  <c:v>8</c:v>
                </c:pt>
                <c:pt idx="2">
                  <c:v>8</c:v>
                </c:pt>
                <c:pt idx="3">
                  <c:v>8.3000000000000007</c:v>
                </c:pt>
                <c:pt idx="4">
                  <c:v>8.6999999999999993</c:v>
                </c:pt>
                <c:pt idx="5">
                  <c:v>9.1</c:v>
                </c:pt>
                <c:pt idx="6">
                  <c:v>9.5</c:v>
                </c:pt>
                <c:pt idx="7">
                  <c:v>10</c:v>
                </c:pt>
                <c:pt idx="8">
                  <c:v>11</c:v>
                </c:pt>
                <c:pt idx="9">
                  <c:v>13</c:v>
                </c:pt>
                <c:pt idx="10">
                  <c:v>15</c:v>
                </c:pt>
                <c:pt idx="11">
                  <c:v>26.7</c:v>
                </c:pt>
                <c:pt idx="12">
                  <c:v>44.9</c:v>
                </c:pt>
                <c:pt idx="13">
                  <c:v>68.400000000000006</c:v>
                </c:pt>
                <c:pt idx="14">
                  <c:v>90.4</c:v>
                </c:pt>
                <c:pt idx="15">
                  <c:v>118.54545454545456</c:v>
                </c:pt>
                <c:pt idx="16">
                  <c:v>146.69090909090912</c:v>
                </c:pt>
                <c:pt idx="17">
                  <c:v>174.83636363636367</c:v>
                </c:pt>
                <c:pt idx="18">
                  <c:v>202.98181818181823</c:v>
                </c:pt>
                <c:pt idx="19">
                  <c:v>231.12727272727278</c:v>
                </c:pt>
                <c:pt idx="20">
                  <c:v>259.27272727272731</c:v>
                </c:pt>
                <c:pt idx="21">
                  <c:v>287.41818181818184</c:v>
                </c:pt>
                <c:pt idx="22">
                  <c:v>315.56363636363636</c:v>
                </c:pt>
                <c:pt idx="23">
                  <c:v>343.70909090909089</c:v>
                </c:pt>
                <c:pt idx="24">
                  <c:v>371.85454545454542</c:v>
                </c:pt>
                <c:pt idx="25">
                  <c:v>399.99999999999994</c:v>
                </c:pt>
              </c:numCache>
            </c:numRef>
          </c:val>
          <c:extLst>
            <c:ext xmlns:c16="http://schemas.microsoft.com/office/drawing/2014/chart" uri="{C3380CC4-5D6E-409C-BE32-E72D297353CC}">
              <c16:uniqueId val="{0000002C-0C75-4F06-818B-0DC3AD8D0132}"/>
            </c:ext>
          </c:extLst>
        </c:ser>
        <c:dLbls>
          <c:showLegendKey val="0"/>
          <c:showVal val="0"/>
          <c:showCatName val="0"/>
          <c:showSerName val="0"/>
          <c:showPercent val="0"/>
          <c:showBubbleSize val="0"/>
        </c:dLbls>
        <c:gapWidth val="0"/>
        <c:overlap val="100"/>
        <c:axId val="86611072"/>
        <c:axId val="86612608"/>
      </c:barChart>
      <c:catAx>
        <c:axId val="86611072"/>
        <c:scaling>
          <c:orientation val="minMax"/>
        </c:scaling>
        <c:delete val="0"/>
        <c:axPos val="b"/>
        <c:numFmt formatCode="General" sourceLinked="1"/>
        <c:majorTickMark val="out"/>
        <c:minorTickMark val="none"/>
        <c:tickLblPos val="nextTo"/>
        <c:crossAx val="86612608"/>
        <c:crosses val="autoZero"/>
        <c:auto val="1"/>
        <c:lblAlgn val="ctr"/>
        <c:lblOffset val="100"/>
        <c:noMultiLvlLbl val="0"/>
      </c:catAx>
      <c:valAx>
        <c:axId val="86612608"/>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86611072"/>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3016185476815"/>
          <c:y val="5.0345452486125299E-2"/>
          <c:w val="0.863514216972878"/>
          <c:h val="0.81960272964095604"/>
        </c:manualLayout>
      </c:layout>
      <c:barChart>
        <c:barDir val="col"/>
        <c:grouping val="stacked"/>
        <c:varyColors val="0"/>
        <c:ser>
          <c:idx val="1"/>
          <c:order val="0"/>
          <c:tx>
            <c:strRef>
              <c:f>'Cap.Dev.Path'!$C$1723</c:f>
              <c:strCache>
                <c:ptCount val="1"/>
                <c:pt idx="0">
                  <c:v>Wind Offshore</c:v>
                </c:pt>
              </c:strCache>
            </c:strRef>
          </c:tx>
          <c:spPr>
            <a:solidFill>
              <a:schemeClr val="accent6">
                <a:lumMod val="50000"/>
              </a:schemeClr>
            </a:solidFill>
            <a:ln w="3175">
              <a:solidFill>
                <a:schemeClr val="bg1"/>
              </a:solidFill>
            </a:ln>
          </c:spPr>
          <c:invertIfNegative val="0"/>
          <c:dPt>
            <c:idx val="5"/>
            <c:invertIfNegative val="0"/>
            <c:bubble3D val="0"/>
            <c:extLst>
              <c:ext xmlns:c16="http://schemas.microsoft.com/office/drawing/2014/chart" uri="{C3380CC4-5D6E-409C-BE32-E72D297353CC}">
                <c16:uniqueId val="{00000001-C68E-4936-B998-370566474F2C}"/>
              </c:ext>
            </c:extLst>
          </c:dPt>
          <c:dPt>
            <c:idx val="6"/>
            <c:invertIfNegative val="0"/>
            <c:bubble3D val="0"/>
            <c:extLst>
              <c:ext xmlns:c16="http://schemas.microsoft.com/office/drawing/2014/chart" uri="{C3380CC4-5D6E-409C-BE32-E72D297353CC}">
                <c16:uniqueId val="{00000003-C68E-4936-B998-370566474F2C}"/>
              </c:ext>
            </c:extLst>
          </c:dPt>
          <c:dPt>
            <c:idx val="7"/>
            <c:invertIfNegative val="0"/>
            <c:bubble3D val="0"/>
            <c:extLst>
              <c:ext xmlns:c16="http://schemas.microsoft.com/office/drawing/2014/chart" uri="{C3380CC4-5D6E-409C-BE32-E72D297353CC}">
                <c16:uniqueId val="{00000005-C68E-4936-B998-370566474F2C}"/>
              </c:ext>
            </c:extLst>
          </c:dPt>
          <c:dPt>
            <c:idx val="8"/>
            <c:invertIfNegative val="0"/>
            <c:bubble3D val="0"/>
            <c:extLst>
              <c:ext xmlns:c16="http://schemas.microsoft.com/office/drawing/2014/chart" uri="{C3380CC4-5D6E-409C-BE32-E72D297353CC}">
                <c16:uniqueId val="{00000007-C68E-4936-B998-370566474F2C}"/>
              </c:ext>
            </c:extLst>
          </c:dPt>
          <c:dPt>
            <c:idx val="9"/>
            <c:invertIfNegative val="0"/>
            <c:bubble3D val="0"/>
            <c:extLst>
              <c:ext xmlns:c16="http://schemas.microsoft.com/office/drawing/2014/chart" uri="{C3380CC4-5D6E-409C-BE32-E72D297353CC}">
                <c16:uniqueId val="{00000009-C68E-4936-B998-370566474F2C}"/>
              </c:ext>
            </c:extLst>
          </c:dPt>
          <c:dPt>
            <c:idx val="10"/>
            <c:invertIfNegative val="0"/>
            <c:bubble3D val="0"/>
            <c:extLst>
              <c:ext xmlns:c16="http://schemas.microsoft.com/office/drawing/2014/chart" uri="{C3380CC4-5D6E-409C-BE32-E72D297353CC}">
                <c16:uniqueId val="{0000000B-C68E-4936-B998-370566474F2C}"/>
              </c:ext>
            </c:extLst>
          </c:dPt>
          <c:dPt>
            <c:idx val="11"/>
            <c:invertIfNegative val="0"/>
            <c:bubble3D val="0"/>
            <c:extLst>
              <c:ext xmlns:c16="http://schemas.microsoft.com/office/drawing/2014/chart" uri="{C3380CC4-5D6E-409C-BE32-E72D297353CC}">
                <c16:uniqueId val="{0000000D-C68E-4936-B998-370566474F2C}"/>
              </c:ext>
            </c:extLst>
          </c:dPt>
          <c:dPt>
            <c:idx val="12"/>
            <c:invertIfNegative val="0"/>
            <c:bubble3D val="0"/>
            <c:extLst>
              <c:ext xmlns:c16="http://schemas.microsoft.com/office/drawing/2014/chart" uri="{C3380CC4-5D6E-409C-BE32-E72D297353CC}">
                <c16:uniqueId val="{0000000F-C68E-4936-B998-370566474F2C}"/>
              </c:ext>
            </c:extLst>
          </c:dPt>
          <c:dPt>
            <c:idx val="13"/>
            <c:invertIfNegative val="0"/>
            <c:bubble3D val="0"/>
            <c:extLst>
              <c:ext xmlns:c16="http://schemas.microsoft.com/office/drawing/2014/chart" uri="{C3380CC4-5D6E-409C-BE32-E72D297353CC}">
                <c16:uniqueId val="{00000011-C68E-4936-B998-370566474F2C}"/>
              </c:ext>
            </c:extLst>
          </c:dPt>
          <c:dPt>
            <c:idx val="14"/>
            <c:invertIfNegative val="0"/>
            <c:bubble3D val="0"/>
            <c:extLst>
              <c:ext xmlns:c16="http://schemas.microsoft.com/office/drawing/2014/chart" uri="{C3380CC4-5D6E-409C-BE32-E72D297353CC}">
                <c16:uniqueId val="{00000013-C68E-4936-B998-370566474F2C}"/>
              </c:ext>
            </c:extLst>
          </c:dPt>
          <c:dPt>
            <c:idx val="15"/>
            <c:invertIfNegative val="0"/>
            <c:bubble3D val="0"/>
            <c:extLst>
              <c:ext xmlns:c16="http://schemas.microsoft.com/office/drawing/2014/chart" uri="{C3380CC4-5D6E-409C-BE32-E72D297353CC}">
                <c16:uniqueId val="{00000015-C68E-4936-B998-370566474F2C}"/>
              </c:ext>
            </c:extLst>
          </c:dPt>
          <c:dPt>
            <c:idx val="16"/>
            <c:invertIfNegative val="0"/>
            <c:bubble3D val="0"/>
            <c:extLst>
              <c:ext xmlns:c16="http://schemas.microsoft.com/office/drawing/2014/chart" uri="{C3380CC4-5D6E-409C-BE32-E72D297353CC}">
                <c16:uniqueId val="{00000017-C68E-4936-B998-370566474F2C}"/>
              </c:ext>
            </c:extLst>
          </c:dPt>
          <c:dPt>
            <c:idx val="17"/>
            <c:invertIfNegative val="0"/>
            <c:bubble3D val="0"/>
            <c:extLst>
              <c:ext xmlns:c16="http://schemas.microsoft.com/office/drawing/2014/chart" uri="{C3380CC4-5D6E-409C-BE32-E72D297353CC}">
                <c16:uniqueId val="{00000019-C68E-4936-B998-370566474F2C}"/>
              </c:ext>
            </c:extLst>
          </c:dPt>
          <c:dPt>
            <c:idx val="18"/>
            <c:invertIfNegative val="0"/>
            <c:bubble3D val="0"/>
            <c:extLst>
              <c:ext xmlns:c16="http://schemas.microsoft.com/office/drawing/2014/chart" uri="{C3380CC4-5D6E-409C-BE32-E72D297353CC}">
                <c16:uniqueId val="{0000001B-C68E-4936-B998-370566474F2C}"/>
              </c:ext>
            </c:extLst>
          </c:dPt>
          <c:dPt>
            <c:idx val="19"/>
            <c:invertIfNegative val="0"/>
            <c:bubble3D val="0"/>
            <c:extLst>
              <c:ext xmlns:c16="http://schemas.microsoft.com/office/drawing/2014/chart" uri="{C3380CC4-5D6E-409C-BE32-E72D297353CC}">
                <c16:uniqueId val="{0000001D-C68E-4936-B998-370566474F2C}"/>
              </c:ext>
            </c:extLst>
          </c:dPt>
          <c:dPt>
            <c:idx val="20"/>
            <c:invertIfNegative val="0"/>
            <c:bubble3D val="0"/>
            <c:extLst>
              <c:ext xmlns:c16="http://schemas.microsoft.com/office/drawing/2014/chart" uri="{C3380CC4-5D6E-409C-BE32-E72D297353CC}">
                <c16:uniqueId val="{0000001F-C68E-4936-B998-370566474F2C}"/>
              </c:ext>
            </c:extLst>
          </c:dPt>
          <c:dPt>
            <c:idx val="21"/>
            <c:invertIfNegative val="0"/>
            <c:bubble3D val="0"/>
            <c:extLst>
              <c:ext xmlns:c16="http://schemas.microsoft.com/office/drawing/2014/chart" uri="{C3380CC4-5D6E-409C-BE32-E72D297353CC}">
                <c16:uniqueId val="{00000021-C68E-4936-B998-370566474F2C}"/>
              </c:ext>
            </c:extLst>
          </c:dPt>
          <c:dPt>
            <c:idx val="22"/>
            <c:invertIfNegative val="0"/>
            <c:bubble3D val="0"/>
            <c:extLst>
              <c:ext xmlns:c16="http://schemas.microsoft.com/office/drawing/2014/chart" uri="{C3380CC4-5D6E-409C-BE32-E72D297353CC}">
                <c16:uniqueId val="{00000023-C68E-4936-B998-370566474F2C}"/>
              </c:ext>
            </c:extLst>
          </c:dPt>
          <c:dPt>
            <c:idx val="23"/>
            <c:invertIfNegative val="0"/>
            <c:bubble3D val="0"/>
            <c:extLst>
              <c:ext xmlns:c16="http://schemas.microsoft.com/office/drawing/2014/chart" uri="{C3380CC4-5D6E-409C-BE32-E72D297353CC}">
                <c16:uniqueId val="{00000025-C68E-4936-B998-370566474F2C}"/>
              </c:ext>
            </c:extLst>
          </c:dPt>
          <c:dPt>
            <c:idx val="24"/>
            <c:invertIfNegative val="0"/>
            <c:bubble3D val="0"/>
            <c:extLst>
              <c:ext xmlns:c16="http://schemas.microsoft.com/office/drawing/2014/chart" uri="{C3380CC4-5D6E-409C-BE32-E72D297353CC}">
                <c16:uniqueId val="{00000027-C68E-4936-B998-370566474F2C}"/>
              </c:ext>
            </c:extLst>
          </c:dPt>
          <c:dPt>
            <c:idx val="25"/>
            <c:invertIfNegative val="0"/>
            <c:bubble3D val="0"/>
            <c:extLst>
              <c:ext xmlns:c16="http://schemas.microsoft.com/office/drawing/2014/chart" uri="{C3380CC4-5D6E-409C-BE32-E72D297353CC}">
                <c16:uniqueId val="{00000029-C68E-4936-B998-370566474F2C}"/>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'Cap.Dev.Path'!$I$1723:$AH$1723</c:f>
              <c:numCache>
                <c:formatCode>#,##0</c:formatCode>
                <c:ptCount val="26"/>
                <c:pt idx="0">
                  <c:v>0</c:v>
                </c:pt>
                <c:pt idx="1">
                  <c:v>0</c:v>
                </c:pt>
                <c:pt idx="2">
                  <c:v>0</c:v>
                </c:pt>
                <c:pt idx="3">
                  <c:v>0</c:v>
                </c:pt>
                <c:pt idx="4">
                  <c:v>2.2999999999999998</c:v>
                </c:pt>
                <c:pt idx="5">
                  <c:v>2.2999999999999998</c:v>
                </c:pt>
                <c:pt idx="6">
                  <c:v>2.2999999999999998</c:v>
                </c:pt>
                <c:pt idx="7">
                  <c:v>2.2999999999999998</c:v>
                </c:pt>
                <c:pt idx="8">
                  <c:v>2.2999999999999998</c:v>
                </c:pt>
                <c:pt idx="9">
                  <c:v>2.2999999999999998</c:v>
                </c:pt>
                <c:pt idx="10">
                  <c:v>2.2999999999999998</c:v>
                </c:pt>
                <c:pt idx="11">
                  <c:v>2.2999999999999998</c:v>
                </c:pt>
                <c:pt idx="12">
                  <c:v>2.2999999999999998</c:v>
                </c:pt>
                <c:pt idx="13">
                  <c:v>2.2999999999999998</c:v>
                </c:pt>
                <c:pt idx="14">
                  <c:v>2.2999999999999998</c:v>
                </c:pt>
                <c:pt idx="15">
                  <c:v>2.2999999999999998</c:v>
                </c:pt>
                <c:pt idx="16">
                  <c:v>2.2999999999999998</c:v>
                </c:pt>
                <c:pt idx="17">
                  <c:v>2.2999999999999998</c:v>
                </c:pt>
                <c:pt idx="18">
                  <c:v>2.2999999999999998</c:v>
                </c:pt>
                <c:pt idx="19">
                  <c:v>2.2999999999999998</c:v>
                </c:pt>
                <c:pt idx="20">
                  <c:v>2.2999999999999998</c:v>
                </c:pt>
                <c:pt idx="21">
                  <c:v>2.2999999999999998</c:v>
                </c:pt>
                <c:pt idx="22">
                  <c:v>2.2999999999999998</c:v>
                </c:pt>
                <c:pt idx="23">
                  <c:v>2.2999999999999998</c:v>
                </c:pt>
                <c:pt idx="24">
                  <c:v>2.2999999999999998</c:v>
                </c:pt>
                <c:pt idx="25">
                  <c:v>2.2999999999999998</c:v>
                </c:pt>
              </c:numCache>
            </c:numRef>
          </c:val>
          <c:extLst>
            <c:ext xmlns:c16="http://schemas.microsoft.com/office/drawing/2014/chart" uri="{C3380CC4-5D6E-409C-BE32-E72D297353CC}">
              <c16:uniqueId val="{0000002A-C68E-4936-B998-370566474F2C}"/>
            </c:ext>
          </c:extLst>
        </c:ser>
        <c:ser>
          <c:idx val="0"/>
          <c:order val="1"/>
          <c:tx>
            <c:strRef>
              <c:f>'Cap.Dev.Path'!$C$1716</c:f>
              <c:strCache>
                <c:ptCount val="1"/>
                <c:pt idx="0">
                  <c:v>Wind Onshore</c:v>
                </c:pt>
              </c:strCache>
            </c:strRef>
          </c:tx>
          <c:spPr>
            <a:solidFill>
              <a:schemeClr val="accent2">
                <a:lumMod val="50000"/>
              </a:schemeClr>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2C-C68E-4936-B998-370566474F2C}"/>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2E-C68E-4936-B998-370566474F2C}"/>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0-C68E-4936-B998-370566474F2C}"/>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2-C68E-4936-B998-370566474F2C}"/>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4-C68E-4936-B998-370566474F2C}"/>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6-C68E-4936-B998-370566474F2C}"/>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8-C68E-4936-B998-370566474F2C}"/>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A-C68E-4936-B998-370566474F2C}"/>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C-C68E-4936-B998-370566474F2C}"/>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E-C68E-4936-B998-370566474F2C}"/>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0-C68E-4936-B998-370566474F2C}"/>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2-C68E-4936-B998-370566474F2C}"/>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4-C68E-4936-B998-370566474F2C}"/>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6-C68E-4936-B998-370566474F2C}"/>
              </c:ext>
            </c:extLst>
          </c:dPt>
          <c:dPt>
            <c:idx val="1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8-C68E-4936-B998-370566474F2C}"/>
              </c:ext>
            </c:extLst>
          </c:dPt>
          <c:dPt>
            <c:idx val="15"/>
            <c:invertIfNegative val="0"/>
            <c:bubble3D val="0"/>
            <c:spPr>
              <a:solidFill>
                <a:schemeClr val="accent2"/>
              </a:solidFill>
              <a:ln w="3175">
                <a:solidFill>
                  <a:schemeClr val="bg1"/>
                </a:solidFill>
              </a:ln>
            </c:spPr>
            <c:extLst>
              <c:ext xmlns:c16="http://schemas.microsoft.com/office/drawing/2014/chart" uri="{C3380CC4-5D6E-409C-BE32-E72D297353CC}">
                <c16:uniqueId val="{0000004A-C68E-4936-B998-370566474F2C}"/>
              </c:ext>
            </c:extLst>
          </c:dPt>
          <c:dPt>
            <c:idx val="16"/>
            <c:invertIfNegative val="0"/>
            <c:bubble3D val="0"/>
            <c:spPr>
              <a:solidFill>
                <a:schemeClr val="accent2"/>
              </a:solidFill>
              <a:ln w="3175">
                <a:solidFill>
                  <a:schemeClr val="bg1"/>
                </a:solidFill>
              </a:ln>
            </c:spPr>
            <c:extLst>
              <c:ext xmlns:c16="http://schemas.microsoft.com/office/drawing/2014/chart" uri="{C3380CC4-5D6E-409C-BE32-E72D297353CC}">
                <c16:uniqueId val="{0000004C-C68E-4936-B998-370566474F2C}"/>
              </c:ext>
            </c:extLst>
          </c:dPt>
          <c:dPt>
            <c:idx val="17"/>
            <c:invertIfNegative val="0"/>
            <c:bubble3D val="0"/>
            <c:spPr>
              <a:solidFill>
                <a:schemeClr val="accent2"/>
              </a:solidFill>
              <a:ln w="3175">
                <a:solidFill>
                  <a:schemeClr val="bg1"/>
                </a:solidFill>
              </a:ln>
            </c:spPr>
            <c:extLst>
              <c:ext xmlns:c16="http://schemas.microsoft.com/office/drawing/2014/chart" uri="{C3380CC4-5D6E-409C-BE32-E72D297353CC}">
                <c16:uniqueId val="{0000004E-C68E-4936-B998-370566474F2C}"/>
              </c:ext>
            </c:extLst>
          </c:dPt>
          <c:dPt>
            <c:idx val="18"/>
            <c:invertIfNegative val="0"/>
            <c:bubble3D val="0"/>
            <c:spPr>
              <a:solidFill>
                <a:schemeClr val="accent2"/>
              </a:solidFill>
              <a:ln w="3175">
                <a:solidFill>
                  <a:schemeClr val="bg1"/>
                </a:solidFill>
              </a:ln>
            </c:spPr>
            <c:extLst>
              <c:ext xmlns:c16="http://schemas.microsoft.com/office/drawing/2014/chart" uri="{C3380CC4-5D6E-409C-BE32-E72D297353CC}">
                <c16:uniqueId val="{00000050-C68E-4936-B998-370566474F2C}"/>
              </c:ext>
            </c:extLst>
          </c:dPt>
          <c:dPt>
            <c:idx val="19"/>
            <c:invertIfNegative val="0"/>
            <c:bubble3D val="0"/>
            <c:extLst>
              <c:ext xmlns:c16="http://schemas.microsoft.com/office/drawing/2014/chart" uri="{C3380CC4-5D6E-409C-BE32-E72D297353CC}">
                <c16:uniqueId val="{00000051-C68E-4936-B998-370566474F2C}"/>
              </c:ext>
            </c:extLst>
          </c:dPt>
          <c:dPt>
            <c:idx val="20"/>
            <c:invertIfNegative val="0"/>
            <c:bubble3D val="0"/>
            <c:extLst>
              <c:ext xmlns:c16="http://schemas.microsoft.com/office/drawing/2014/chart" uri="{C3380CC4-5D6E-409C-BE32-E72D297353CC}">
                <c16:uniqueId val="{00000052-C68E-4936-B998-370566474F2C}"/>
              </c:ext>
            </c:extLst>
          </c:dPt>
          <c:dPt>
            <c:idx val="21"/>
            <c:invertIfNegative val="0"/>
            <c:bubble3D val="0"/>
            <c:extLst>
              <c:ext xmlns:c16="http://schemas.microsoft.com/office/drawing/2014/chart" uri="{C3380CC4-5D6E-409C-BE32-E72D297353CC}">
                <c16:uniqueId val="{00000053-C68E-4936-B998-370566474F2C}"/>
              </c:ext>
            </c:extLst>
          </c:dPt>
          <c:dPt>
            <c:idx val="22"/>
            <c:invertIfNegative val="0"/>
            <c:bubble3D val="0"/>
            <c:extLst>
              <c:ext xmlns:c16="http://schemas.microsoft.com/office/drawing/2014/chart" uri="{C3380CC4-5D6E-409C-BE32-E72D297353CC}">
                <c16:uniqueId val="{00000054-C68E-4936-B998-370566474F2C}"/>
              </c:ext>
            </c:extLst>
          </c:dPt>
          <c:dPt>
            <c:idx val="23"/>
            <c:invertIfNegative val="0"/>
            <c:bubble3D val="0"/>
            <c:extLst>
              <c:ext xmlns:c16="http://schemas.microsoft.com/office/drawing/2014/chart" uri="{C3380CC4-5D6E-409C-BE32-E72D297353CC}">
                <c16:uniqueId val="{00000055-C68E-4936-B998-370566474F2C}"/>
              </c:ext>
            </c:extLst>
          </c:dPt>
          <c:dPt>
            <c:idx val="24"/>
            <c:invertIfNegative val="0"/>
            <c:bubble3D val="0"/>
            <c:extLst>
              <c:ext xmlns:c16="http://schemas.microsoft.com/office/drawing/2014/chart" uri="{C3380CC4-5D6E-409C-BE32-E72D297353CC}">
                <c16:uniqueId val="{00000056-C68E-4936-B998-370566474F2C}"/>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'Cap.Dev.Path'!$I$1716:$AH$1716</c:f>
              <c:numCache>
                <c:formatCode>#,##0</c:formatCode>
                <c:ptCount val="26"/>
                <c:pt idx="0">
                  <c:v>265</c:v>
                </c:pt>
                <c:pt idx="1">
                  <c:v>284</c:v>
                </c:pt>
                <c:pt idx="2">
                  <c:v>348</c:v>
                </c:pt>
                <c:pt idx="3">
                  <c:v>395</c:v>
                </c:pt>
                <c:pt idx="4">
                  <c:v>420.7</c:v>
                </c:pt>
                <c:pt idx="5">
                  <c:v>422.7</c:v>
                </c:pt>
                <c:pt idx="6">
                  <c:v>509.7</c:v>
                </c:pt>
                <c:pt idx="7">
                  <c:v>702.7</c:v>
                </c:pt>
                <c:pt idx="8">
                  <c:v>815.7</c:v>
                </c:pt>
                <c:pt idx="9">
                  <c:v>856.7</c:v>
                </c:pt>
                <c:pt idx="10">
                  <c:v>864.7</c:v>
                </c:pt>
                <c:pt idx="11">
                  <c:v>880.7</c:v>
                </c:pt>
                <c:pt idx="12">
                  <c:v>1204.7</c:v>
                </c:pt>
                <c:pt idx="13">
                  <c:v>1708</c:v>
                </c:pt>
                <c:pt idx="14">
                  <c:v>2442</c:v>
                </c:pt>
                <c:pt idx="15">
                  <c:v>3842.8</c:v>
                </c:pt>
                <c:pt idx="16">
                  <c:v>4750.6000000000004</c:v>
                </c:pt>
                <c:pt idx="17">
                  <c:v>4750.6000000000004</c:v>
                </c:pt>
                <c:pt idx="18">
                  <c:v>4750.6000000000004</c:v>
                </c:pt>
                <c:pt idx="19">
                  <c:v>4750.6000000000004</c:v>
                </c:pt>
                <c:pt idx="20">
                  <c:v>4750.6000000000004</c:v>
                </c:pt>
                <c:pt idx="21">
                  <c:v>4750.6000000000004</c:v>
                </c:pt>
                <c:pt idx="22">
                  <c:v>4750.6000000000004</c:v>
                </c:pt>
                <c:pt idx="23">
                  <c:v>4750.6000000000004</c:v>
                </c:pt>
                <c:pt idx="24">
                  <c:v>4750.6000000000004</c:v>
                </c:pt>
                <c:pt idx="25">
                  <c:v>4750.6000000000004</c:v>
                </c:pt>
              </c:numCache>
            </c:numRef>
          </c:val>
          <c:extLst>
            <c:ext xmlns:c16="http://schemas.microsoft.com/office/drawing/2014/chart" uri="{C3380CC4-5D6E-409C-BE32-E72D297353CC}">
              <c16:uniqueId val="{00000057-C68E-4936-B998-370566474F2C}"/>
            </c:ext>
          </c:extLst>
        </c:ser>
        <c:dLbls>
          <c:showLegendKey val="0"/>
          <c:showVal val="0"/>
          <c:showCatName val="0"/>
          <c:showSerName val="0"/>
          <c:showPercent val="0"/>
          <c:showBubbleSize val="0"/>
        </c:dLbls>
        <c:gapWidth val="0"/>
        <c:overlap val="100"/>
        <c:axId val="86706048"/>
        <c:axId val="86707584"/>
      </c:barChart>
      <c:catAx>
        <c:axId val="86706048"/>
        <c:scaling>
          <c:orientation val="minMax"/>
        </c:scaling>
        <c:delete val="0"/>
        <c:axPos val="b"/>
        <c:numFmt formatCode="General" sourceLinked="1"/>
        <c:majorTickMark val="out"/>
        <c:minorTickMark val="none"/>
        <c:tickLblPos val="nextTo"/>
        <c:crossAx val="86707584"/>
        <c:crosses val="autoZero"/>
        <c:auto val="1"/>
        <c:lblAlgn val="ctr"/>
        <c:lblOffset val="100"/>
        <c:noMultiLvlLbl val="0"/>
      </c:catAx>
      <c:valAx>
        <c:axId val="86707584"/>
        <c:scaling>
          <c:orientation val="minMax"/>
        </c:scaling>
        <c:delete val="0"/>
        <c:axPos val="l"/>
        <c:title>
          <c:tx>
            <c:rich>
              <a:bodyPr rot="0" vert="horz"/>
              <a:lstStyle/>
              <a:p>
                <a:pPr>
                  <a:defRPr/>
                </a:pPr>
                <a:r>
                  <a:rPr lang="de-DE" b="0"/>
                  <a:t>MW</a:t>
                </a:r>
              </a:p>
            </c:rich>
          </c:tx>
          <c:layout>
            <c:manualLayout>
              <c:xMode val="edge"/>
              <c:yMode val="edge"/>
              <c:x val="0.11944444444444401"/>
              <c:y val="7.4442179182240202E-4"/>
            </c:manualLayout>
          </c:layout>
          <c:overlay val="0"/>
        </c:title>
        <c:numFmt formatCode="#,##0" sourceLinked="0"/>
        <c:majorTickMark val="out"/>
        <c:minorTickMark val="none"/>
        <c:tickLblPos val="nextTo"/>
        <c:crossAx val="86706048"/>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stacked"/>
        <c:varyColors val="0"/>
        <c:ser>
          <c:idx val="0"/>
          <c:order val="0"/>
          <c:tx>
            <c:strRef>
              <c:f>'Cap.Dev.Path'!$C$1987</c:f>
              <c:strCache>
                <c:ptCount val="1"/>
                <c:pt idx="0">
                  <c:v>Solar PV</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E20B-44B2-A732-5588B85CA640}"/>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E20B-44B2-A732-5588B85CA640}"/>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E20B-44B2-A732-5588B85CA640}"/>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E20B-44B2-A732-5588B85CA640}"/>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E20B-44B2-A732-5588B85CA640}"/>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E20B-44B2-A732-5588B85CA640}"/>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E20B-44B2-A732-5588B85CA640}"/>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E20B-44B2-A732-5588B85CA640}"/>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E20B-44B2-A732-5588B85CA640}"/>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E20B-44B2-A732-5588B85CA640}"/>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E20B-44B2-A732-5588B85CA640}"/>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E20B-44B2-A732-5588B85CA640}"/>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E20B-44B2-A732-5588B85CA640}"/>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E20B-44B2-A732-5588B85CA640}"/>
              </c:ext>
            </c:extLst>
          </c:dPt>
          <c:dPt>
            <c:idx val="14"/>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1D-E20B-44B2-A732-5588B85CA640}"/>
              </c:ext>
            </c:extLst>
          </c:dPt>
          <c:dPt>
            <c:idx val="15"/>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1F-E20B-44B2-A732-5588B85CA640}"/>
              </c:ext>
            </c:extLst>
          </c:dPt>
          <c:dPt>
            <c:idx val="16"/>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1-E20B-44B2-A732-5588B85CA640}"/>
              </c:ext>
            </c:extLst>
          </c:dPt>
          <c:dPt>
            <c:idx val="17"/>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3-E20B-44B2-A732-5588B85CA640}"/>
              </c:ext>
            </c:extLst>
          </c:dPt>
          <c:dPt>
            <c:idx val="18"/>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5-E20B-44B2-A732-5588B85CA640}"/>
              </c:ext>
            </c:extLst>
          </c:dPt>
          <c:dPt>
            <c:idx val="19"/>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7-E20B-44B2-A732-5588B85CA640}"/>
              </c:ext>
            </c:extLst>
          </c:dPt>
          <c:dPt>
            <c:idx val="20"/>
            <c:invertIfNegative val="0"/>
            <c:bubble3D val="0"/>
            <c:extLst>
              <c:ext xmlns:c16="http://schemas.microsoft.com/office/drawing/2014/chart" uri="{C3380CC4-5D6E-409C-BE32-E72D297353CC}">
                <c16:uniqueId val="{00000028-E20B-44B2-A732-5588B85CA640}"/>
              </c:ext>
            </c:extLst>
          </c:dPt>
          <c:dPt>
            <c:idx val="21"/>
            <c:invertIfNegative val="0"/>
            <c:bubble3D val="0"/>
            <c:extLst>
              <c:ext xmlns:c16="http://schemas.microsoft.com/office/drawing/2014/chart" uri="{C3380CC4-5D6E-409C-BE32-E72D297353CC}">
                <c16:uniqueId val="{00000029-E20B-44B2-A732-5588B85CA640}"/>
              </c:ext>
            </c:extLst>
          </c:dPt>
          <c:dPt>
            <c:idx val="22"/>
            <c:invertIfNegative val="0"/>
            <c:bubble3D val="0"/>
            <c:extLst>
              <c:ext xmlns:c16="http://schemas.microsoft.com/office/drawing/2014/chart" uri="{C3380CC4-5D6E-409C-BE32-E72D297353CC}">
                <c16:uniqueId val="{0000002A-E20B-44B2-A732-5588B85CA640}"/>
              </c:ext>
            </c:extLst>
          </c:dPt>
          <c:dPt>
            <c:idx val="23"/>
            <c:invertIfNegative val="0"/>
            <c:bubble3D val="0"/>
            <c:extLst>
              <c:ext xmlns:c16="http://schemas.microsoft.com/office/drawing/2014/chart" uri="{C3380CC4-5D6E-409C-BE32-E72D297353CC}">
                <c16:uniqueId val="{0000002B-E20B-44B2-A732-5588B85CA640}"/>
              </c:ext>
            </c:extLst>
          </c:dPt>
          <c:dPt>
            <c:idx val="24"/>
            <c:invertIfNegative val="0"/>
            <c:bubble3D val="0"/>
            <c:extLst>
              <c:ext xmlns:c16="http://schemas.microsoft.com/office/drawing/2014/chart" uri="{C3380CC4-5D6E-409C-BE32-E72D297353CC}">
                <c16:uniqueId val="{0000002C-E20B-44B2-A732-5588B85CA640}"/>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'Cap.Dev.Path'!$I$1987:$AH$1987</c:f>
              <c:numCache>
                <c:formatCode>#,##0</c:formatCode>
                <c:ptCount val="26"/>
                <c:pt idx="0">
                  <c:v>0</c:v>
                </c:pt>
                <c:pt idx="1">
                  <c:v>0</c:v>
                </c:pt>
                <c:pt idx="2">
                  <c:v>0</c:v>
                </c:pt>
                <c:pt idx="3">
                  <c:v>0.1</c:v>
                </c:pt>
                <c:pt idx="4">
                  <c:v>0.1</c:v>
                </c:pt>
                <c:pt idx="5">
                  <c:v>0.1</c:v>
                </c:pt>
                <c:pt idx="6">
                  <c:v>1</c:v>
                </c:pt>
                <c:pt idx="7">
                  <c:v>41</c:v>
                </c:pt>
                <c:pt idx="8">
                  <c:v>761</c:v>
                </c:pt>
                <c:pt idx="9">
                  <c:v>1293</c:v>
                </c:pt>
                <c:pt idx="10">
                  <c:v>1326</c:v>
                </c:pt>
                <c:pt idx="11">
                  <c:v>1372</c:v>
                </c:pt>
                <c:pt idx="12">
                  <c:v>1374.1</c:v>
                </c:pt>
                <c:pt idx="13">
                  <c:v>1385.8</c:v>
                </c:pt>
                <c:pt idx="14">
                  <c:v>1386.1</c:v>
                </c:pt>
                <c:pt idx="15">
                  <c:v>1720.5833333333333</c:v>
                </c:pt>
                <c:pt idx="16">
                  <c:v>2055.0666666666666</c:v>
                </c:pt>
                <c:pt idx="17">
                  <c:v>2389.5500000000002</c:v>
                </c:pt>
                <c:pt idx="18">
                  <c:v>2724.0333333333338</c:v>
                </c:pt>
                <c:pt idx="19">
                  <c:v>3058.5166666666673</c:v>
                </c:pt>
                <c:pt idx="20">
                  <c:v>3393.0000000000009</c:v>
                </c:pt>
                <c:pt idx="21">
                  <c:v>3725.2000000000007</c:v>
                </c:pt>
                <c:pt idx="22">
                  <c:v>4057.4000000000005</c:v>
                </c:pt>
                <c:pt idx="23">
                  <c:v>4389.6000000000004</c:v>
                </c:pt>
                <c:pt idx="24">
                  <c:v>4721.8</c:v>
                </c:pt>
                <c:pt idx="25">
                  <c:v>5054</c:v>
                </c:pt>
              </c:numCache>
            </c:numRef>
          </c:val>
          <c:extLst>
            <c:ext xmlns:c16="http://schemas.microsoft.com/office/drawing/2014/chart" uri="{C3380CC4-5D6E-409C-BE32-E72D297353CC}">
              <c16:uniqueId val="{0000002D-E20B-44B2-A732-5588B85CA640}"/>
            </c:ext>
          </c:extLst>
        </c:ser>
        <c:ser>
          <c:idx val="1"/>
          <c:order val="1"/>
          <c:tx>
            <c:strRef>
              <c:f>'Cap.Dev.Path'!$C$1995</c:f>
              <c:strCache>
                <c:ptCount val="1"/>
                <c:pt idx="0">
                  <c:v>Concentrated solar power</c:v>
                </c:pt>
              </c:strCache>
            </c:strRef>
          </c:tx>
          <c:spPr>
            <a:solidFill>
              <a:schemeClr val="bg2"/>
            </a:solidFill>
            <a:ln>
              <a:solidFill>
                <a:schemeClr val="bg1"/>
              </a:solidFill>
            </a:ln>
          </c:spPr>
          <c:invertIfNegative val="0"/>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'Cap.Dev.Path'!$I$1995:$AH$1995</c:f>
              <c:numCache>
                <c:formatCode>#,##0</c:formatCode>
                <c:ptCount val="26"/>
                <c:pt idx="0">
                  <c:v>0</c:v>
                </c:pt>
                <c:pt idx="1">
                  <c:v>0</c:v>
                </c:pt>
                <c:pt idx="2">
                  <c:v>0</c:v>
                </c:pt>
                <c:pt idx="3">
                  <c:v>0</c:v>
                </c:pt>
                <c:pt idx="4">
                  <c:v>0</c:v>
                </c:pt>
                <c:pt idx="5">
                  <c:v>0</c:v>
                </c:pt>
                <c:pt idx="6">
                  <c:v>0</c:v>
                </c:pt>
                <c:pt idx="7">
                  <c:v>0</c:v>
                </c:pt>
                <c:pt idx="8">
                  <c:v>0</c:v>
                </c:pt>
                <c:pt idx="9">
                  <c:v>0</c:v>
                </c:pt>
                <c:pt idx="10">
                  <c:v>0</c:v>
                </c:pt>
                <c:pt idx="11">
                  <c:v>0</c:v>
                </c:pt>
                <c:pt idx="12">
                  <c:v>0.1</c:v>
                </c:pt>
                <c:pt idx="13">
                  <c:v>0.1</c:v>
                </c:pt>
                <c:pt idx="14">
                  <c:v>0.1</c:v>
                </c:pt>
                <c:pt idx="15">
                  <c:v>0.1</c:v>
                </c:pt>
                <c:pt idx="16">
                  <c:v>0.1</c:v>
                </c:pt>
                <c:pt idx="17">
                  <c:v>0.1</c:v>
                </c:pt>
                <c:pt idx="18">
                  <c:v>0.1</c:v>
                </c:pt>
                <c:pt idx="19">
                  <c:v>0.1</c:v>
                </c:pt>
                <c:pt idx="20">
                  <c:v>0.1</c:v>
                </c:pt>
                <c:pt idx="21">
                  <c:v>0.1</c:v>
                </c:pt>
                <c:pt idx="22">
                  <c:v>0.1</c:v>
                </c:pt>
                <c:pt idx="23">
                  <c:v>0.1</c:v>
                </c:pt>
                <c:pt idx="24">
                  <c:v>0.1</c:v>
                </c:pt>
                <c:pt idx="25">
                  <c:v>0.1</c:v>
                </c:pt>
              </c:numCache>
            </c:numRef>
          </c:val>
          <c:extLst>
            <c:ext xmlns:c16="http://schemas.microsoft.com/office/drawing/2014/chart" uri="{C3380CC4-5D6E-409C-BE32-E72D297353CC}">
              <c16:uniqueId val="{0000002E-E20B-44B2-A732-5588B85CA640}"/>
            </c:ext>
          </c:extLst>
        </c:ser>
        <c:dLbls>
          <c:showLegendKey val="0"/>
          <c:showVal val="0"/>
          <c:showCatName val="0"/>
          <c:showSerName val="0"/>
          <c:showPercent val="0"/>
          <c:showBubbleSize val="0"/>
        </c:dLbls>
        <c:gapWidth val="0"/>
        <c:overlap val="100"/>
        <c:axId val="86784256"/>
        <c:axId val="86786048"/>
      </c:barChart>
      <c:catAx>
        <c:axId val="86784256"/>
        <c:scaling>
          <c:orientation val="minMax"/>
        </c:scaling>
        <c:delete val="0"/>
        <c:axPos val="b"/>
        <c:numFmt formatCode="General" sourceLinked="1"/>
        <c:majorTickMark val="out"/>
        <c:minorTickMark val="none"/>
        <c:tickLblPos val="nextTo"/>
        <c:crossAx val="86786048"/>
        <c:crosses val="autoZero"/>
        <c:auto val="1"/>
        <c:lblAlgn val="ctr"/>
        <c:lblOffset val="100"/>
        <c:noMultiLvlLbl val="0"/>
      </c:catAx>
      <c:valAx>
        <c:axId val="86786048"/>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86784256"/>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3016185476815"/>
          <c:y val="5.0345452486125299E-2"/>
          <c:w val="0.863514216972878"/>
          <c:h val="0.81960272964095604"/>
        </c:manualLayout>
      </c:layout>
      <c:barChart>
        <c:barDir val="col"/>
        <c:grouping val="stacked"/>
        <c:varyColors val="0"/>
        <c:ser>
          <c:idx val="0"/>
          <c:order val="0"/>
          <c:tx>
            <c:strRef>
              <c:f>'Cap.Dev.Path'!$C$1973</c:f>
              <c:strCache>
                <c:ptCount val="1"/>
                <c:pt idx="0">
                  <c:v>Wind Onshore</c:v>
                </c:pt>
              </c:strCache>
            </c:strRef>
          </c:tx>
          <c:spPr>
            <a:solidFill>
              <a:schemeClr val="accent2">
                <a:lumMod val="50000"/>
              </a:schemeClr>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6FC3-4F89-8127-8741B4FE2514}"/>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6FC3-4F89-8127-8741B4FE2514}"/>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6FC3-4F89-8127-8741B4FE2514}"/>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6FC3-4F89-8127-8741B4FE2514}"/>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6FC3-4F89-8127-8741B4FE2514}"/>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6FC3-4F89-8127-8741B4FE2514}"/>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6FC3-4F89-8127-8741B4FE2514}"/>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6FC3-4F89-8127-8741B4FE2514}"/>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6FC3-4F89-8127-8741B4FE2514}"/>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6FC3-4F89-8127-8741B4FE2514}"/>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6FC3-4F89-8127-8741B4FE2514}"/>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6FC3-4F89-8127-8741B4FE2514}"/>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6FC3-4F89-8127-8741B4FE2514}"/>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6FC3-4F89-8127-8741B4FE2514}"/>
              </c:ext>
            </c:extLst>
          </c:dPt>
          <c:dPt>
            <c:idx val="14"/>
            <c:invertIfNegative val="0"/>
            <c:bubble3D val="0"/>
            <c:spPr>
              <a:solidFill>
                <a:schemeClr val="accent2"/>
              </a:solidFill>
              <a:ln w="3175">
                <a:solidFill>
                  <a:schemeClr val="bg1"/>
                </a:solidFill>
              </a:ln>
            </c:spPr>
            <c:extLst>
              <c:ext xmlns:c16="http://schemas.microsoft.com/office/drawing/2014/chart" uri="{C3380CC4-5D6E-409C-BE32-E72D297353CC}">
                <c16:uniqueId val="{0000001D-6FC3-4F89-8127-8741B4FE2514}"/>
              </c:ext>
            </c:extLst>
          </c:dPt>
          <c:dPt>
            <c:idx val="15"/>
            <c:invertIfNegative val="0"/>
            <c:bubble3D val="0"/>
            <c:spPr>
              <a:solidFill>
                <a:schemeClr val="accent2"/>
              </a:solidFill>
              <a:ln w="3175">
                <a:solidFill>
                  <a:schemeClr val="bg1"/>
                </a:solidFill>
              </a:ln>
            </c:spPr>
            <c:extLst>
              <c:ext xmlns:c16="http://schemas.microsoft.com/office/drawing/2014/chart" uri="{C3380CC4-5D6E-409C-BE32-E72D297353CC}">
                <c16:uniqueId val="{0000001F-6FC3-4F89-8127-8741B4FE2514}"/>
              </c:ext>
            </c:extLst>
          </c:dPt>
          <c:dPt>
            <c:idx val="16"/>
            <c:invertIfNegative val="0"/>
            <c:bubble3D val="0"/>
            <c:spPr>
              <a:solidFill>
                <a:schemeClr val="accent2"/>
              </a:solidFill>
              <a:ln w="3175">
                <a:solidFill>
                  <a:schemeClr val="bg1"/>
                </a:solidFill>
              </a:ln>
            </c:spPr>
            <c:extLst>
              <c:ext xmlns:c16="http://schemas.microsoft.com/office/drawing/2014/chart" uri="{C3380CC4-5D6E-409C-BE32-E72D297353CC}">
                <c16:uniqueId val="{00000021-6FC3-4F89-8127-8741B4FE2514}"/>
              </c:ext>
            </c:extLst>
          </c:dPt>
          <c:dPt>
            <c:idx val="17"/>
            <c:invertIfNegative val="0"/>
            <c:bubble3D val="0"/>
            <c:spPr>
              <a:solidFill>
                <a:schemeClr val="accent2"/>
              </a:solidFill>
              <a:ln w="3175">
                <a:solidFill>
                  <a:schemeClr val="bg1"/>
                </a:solidFill>
              </a:ln>
            </c:spPr>
            <c:extLst>
              <c:ext xmlns:c16="http://schemas.microsoft.com/office/drawing/2014/chart" uri="{C3380CC4-5D6E-409C-BE32-E72D297353CC}">
                <c16:uniqueId val="{00000023-6FC3-4F89-8127-8741B4FE2514}"/>
              </c:ext>
            </c:extLst>
          </c:dPt>
          <c:dPt>
            <c:idx val="18"/>
            <c:invertIfNegative val="0"/>
            <c:bubble3D val="0"/>
            <c:spPr>
              <a:solidFill>
                <a:schemeClr val="accent2"/>
              </a:solidFill>
              <a:ln w="3175">
                <a:solidFill>
                  <a:schemeClr val="bg1"/>
                </a:solidFill>
              </a:ln>
            </c:spPr>
            <c:extLst>
              <c:ext xmlns:c16="http://schemas.microsoft.com/office/drawing/2014/chart" uri="{C3380CC4-5D6E-409C-BE32-E72D297353CC}">
                <c16:uniqueId val="{00000025-6FC3-4F89-8127-8741B4FE2514}"/>
              </c:ext>
            </c:extLst>
          </c:dPt>
          <c:dPt>
            <c:idx val="19"/>
            <c:invertIfNegative val="0"/>
            <c:bubble3D val="0"/>
            <c:spPr>
              <a:solidFill>
                <a:schemeClr val="accent2"/>
              </a:solidFill>
              <a:ln w="3175">
                <a:solidFill>
                  <a:schemeClr val="bg1"/>
                </a:solidFill>
              </a:ln>
            </c:spPr>
            <c:extLst>
              <c:ext xmlns:c16="http://schemas.microsoft.com/office/drawing/2014/chart" uri="{C3380CC4-5D6E-409C-BE32-E72D297353CC}">
                <c16:uniqueId val="{00000027-6FC3-4F89-8127-8741B4FE2514}"/>
              </c:ext>
            </c:extLst>
          </c:dPt>
          <c:dPt>
            <c:idx val="20"/>
            <c:invertIfNegative val="0"/>
            <c:bubble3D val="0"/>
            <c:extLst>
              <c:ext xmlns:c16="http://schemas.microsoft.com/office/drawing/2014/chart" uri="{C3380CC4-5D6E-409C-BE32-E72D297353CC}">
                <c16:uniqueId val="{00000028-6FC3-4F89-8127-8741B4FE2514}"/>
              </c:ext>
            </c:extLst>
          </c:dPt>
          <c:dPt>
            <c:idx val="21"/>
            <c:invertIfNegative val="0"/>
            <c:bubble3D val="0"/>
            <c:extLst>
              <c:ext xmlns:c16="http://schemas.microsoft.com/office/drawing/2014/chart" uri="{C3380CC4-5D6E-409C-BE32-E72D297353CC}">
                <c16:uniqueId val="{00000029-6FC3-4F89-8127-8741B4FE2514}"/>
              </c:ext>
            </c:extLst>
          </c:dPt>
          <c:dPt>
            <c:idx val="22"/>
            <c:invertIfNegative val="0"/>
            <c:bubble3D val="0"/>
            <c:extLst>
              <c:ext xmlns:c16="http://schemas.microsoft.com/office/drawing/2014/chart" uri="{C3380CC4-5D6E-409C-BE32-E72D297353CC}">
                <c16:uniqueId val="{0000002A-6FC3-4F89-8127-8741B4FE2514}"/>
              </c:ext>
            </c:extLst>
          </c:dPt>
          <c:dPt>
            <c:idx val="23"/>
            <c:invertIfNegative val="0"/>
            <c:bubble3D val="0"/>
            <c:extLst>
              <c:ext xmlns:c16="http://schemas.microsoft.com/office/drawing/2014/chart" uri="{C3380CC4-5D6E-409C-BE32-E72D297353CC}">
                <c16:uniqueId val="{0000002B-6FC3-4F89-8127-8741B4FE2514}"/>
              </c:ext>
            </c:extLst>
          </c:dPt>
          <c:dPt>
            <c:idx val="24"/>
            <c:invertIfNegative val="0"/>
            <c:bubble3D val="0"/>
            <c:extLst>
              <c:ext xmlns:c16="http://schemas.microsoft.com/office/drawing/2014/chart" uri="{C3380CC4-5D6E-409C-BE32-E72D297353CC}">
                <c16:uniqueId val="{0000002C-6FC3-4F89-8127-8741B4FE2514}"/>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'Cap.Dev.Path'!$I$1973:$AH$1973</c:f>
              <c:numCache>
                <c:formatCode>#,##0</c:formatCode>
                <c:ptCount val="26"/>
                <c:pt idx="0">
                  <c:v>1</c:v>
                </c:pt>
                <c:pt idx="1">
                  <c:v>1</c:v>
                </c:pt>
                <c:pt idx="2">
                  <c:v>3</c:v>
                </c:pt>
                <c:pt idx="3">
                  <c:v>5</c:v>
                </c:pt>
                <c:pt idx="4">
                  <c:v>15</c:v>
                </c:pt>
                <c:pt idx="5">
                  <c:v>389</c:v>
                </c:pt>
                <c:pt idx="6">
                  <c:v>988</c:v>
                </c:pt>
                <c:pt idx="7">
                  <c:v>1822</c:v>
                </c:pt>
                <c:pt idx="8">
                  <c:v>2773</c:v>
                </c:pt>
                <c:pt idx="9">
                  <c:v>3244</c:v>
                </c:pt>
                <c:pt idx="10">
                  <c:v>3130</c:v>
                </c:pt>
                <c:pt idx="11">
                  <c:v>3025</c:v>
                </c:pt>
                <c:pt idx="12">
                  <c:v>3029.8</c:v>
                </c:pt>
                <c:pt idx="13">
                  <c:v>3032.3</c:v>
                </c:pt>
                <c:pt idx="14">
                  <c:v>3039.9</c:v>
                </c:pt>
                <c:pt idx="15">
                  <c:v>3255.5833333333335</c:v>
                </c:pt>
                <c:pt idx="16">
                  <c:v>3471.2666666666669</c:v>
                </c:pt>
                <c:pt idx="17">
                  <c:v>3686.9500000000003</c:v>
                </c:pt>
                <c:pt idx="18">
                  <c:v>3902.6333333333337</c:v>
                </c:pt>
                <c:pt idx="19">
                  <c:v>4118.3166666666666</c:v>
                </c:pt>
                <c:pt idx="20">
                  <c:v>4334</c:v>
                </c:pt>
                <c:pt idx="21">
                  <c:v>4518.2</c:v>
                </c:pt>
                <c:pt idx="22">
                  <c:v>4702.3999999999996</c:v>
                </c:pt>
                <c:pt idx="23">
                  <c:v>4886.5999999999995</c:v>
                </c:pt>
                <c:pt idx="24">
                  <c:v>5070.7999999999993</c:v>
                </c:pt>
                <c:pt idx="25">
                  <c:v>5254.9999999999991</c:v>
                </c:pt>
              </c:numCache>
            </c:numRef>
          </c:val>
          <c:extLst>
            <c:ext xmlns:c16="http://schemas.microsoft.com/office/drawing/2014/chart" uri="{C3380CC4-5D6E-409C-BE32-E72D297353CC}">
              <c16:uniqueId val="{0000002D-6FC3-4F89-8127-8741B4FE2514}"/>
            </c:ext>
          </c:extLst>
        </c:ser>
        <c:ser>
          <c:idx val="1"/>
          <c:order val="1"/>
          <c:tx>
            <c:strRef>
              <c:f>'Cap.Dev.Path'!$C$1980</c:f>
              <c:strCache>
                <c:ptCount val="1"/>
                <c:pt idx="0">
                  <c:v>Wind Offshore</c:v>
                </c:pt>
              </c:strCache>
            </c:strRef>
          </c:tx>
          <c:spPr>
            <a:solidFill>
              <a:schemeClr val="accent2">
                <a:lumMod val="50000"/>
              </a:schemeClr>
            </a:solidFill>
          </c:spPr>
          <c:invertIfNegative val="0"/>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'Cap.Dev.Path'!$I$1980:$AH$1980</c:f>
              <c:numCache>
                <c:formatCode>#,##0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2E-6FC3-4F89-8127-8741B4FE2514}"/>
            </c:ext>
          </c:extLst>
        </c:ser>
        <c:dLbls>
          <c:showLegendKey val="0"/>
          <c:showVal val="0"/>
          <c:showCatName val="0"/>
          <c:showSerName val="0"/>
          <c:showPercent val="0"/>
          <c:showBubbleSize val="0"/>
        </c:dLbls>
        <c:gapWidth val="0"/>
        <c:overlap val="100"/>
        <c:axId val="86846464"/>
        <c:axId val="86852352"/>
      </c:barChart>
      <c:catAx>
        <c:axId val="86846464"/>
        <c:scaling>
          <c:orientation val="minMax"/>
        </c:scaling>
        <c:delete val="0"/>
        <c:axPos val="b"/>
        <c:numFmt formatCode="General" sourceLinked="1"/>
        <c:majorTickMark val="out"/>
        <c:minorTickMark val="none"/>
        <c:tickLblPos val="nextTo"/>
        <c:crossAx val="86852352"/>
        <c:crosses val="autoZero"/>
        <c:auto val="1"/>
        <c:lblAlgn val="ctr"/>
        <c:lblOffset val="100"/>
        <c:noMultiLvlLbl val="0"/>
      </c:catAx>
      <c:valAx>
        <c:axId val="86852352"/>
        <c:scaling>
          <c:orientation val="minMax"/>
        </c:scaling>
        <c:delete val="0"/>
        <c:axPos val="l"/>
        <c:title>
          <c:tx>
            <c:rich>
              <a:bodyPr rot="0" vert="horz"/>
              <a:lstStyle/>
              <a:p>
                <a:pPr>
                  <a:defRPr/>
                </a:pPr>
                <a:r>
                  <a:rPr lang="de-DE" b="0"/>
                  <a:t>MW</a:t>
                </a:r>
              </a:p>
            </c:rich>
          </c:tx>
          <c:layout>
            <c:manualLayout>
              <c:xMode val="edge"/>
              <c:yMode val="edge"/>
              <c:x val="0.11944444444444401"/>
              <c:y val="7.4442179182240202E-4"/>
            </c:manualLayout>
          </c:layout>
          <c:overlay val="0"/>
        </c:title>
        <c:numFmt formatCode="#,##0" sourceLinked="0"/>
        <c:majorTickMark val="out"/>
        <c:minorTickMark val="none"/>
        <c:tickLblPos val="nextTo"/>
        <c:crossAx val="86846464"/>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stacked"/>
        <c:varyColors val="0"/>
        <c:ser>
          <c:idx val="0"/>
          <c:order val="0"/>
          <c:tx>
            <c:strRef>
              <c:f>'Cap.Dev.Path'!$C$2072</c:f>
              <c:strCache>
                <c:ptCount val="1"/>
                <c:pt idx="0">
                  <c:v>Solar PV</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4890-4BA0-963D-0CCEF8FCB337}"/>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4890-4BA0-963D-0CCEF8FCB337}"/>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4890-4BA0-963D-0CCEF8FCB337}"/>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4890-4BA0-963D-0CCEF8FCB337}"/>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4890-4BA0-963D-0CCEF8FCB337}"/>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4890-4BA0-963D-0CCEF8FCB337}"/>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4890-4BA0-963D-0CCEF8FCB337}"/>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4890-4BA0-963D-0CCEF8FCB337}"/>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4890-4BA0-963D-0CCEF8FCB337}"/>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4890-4BA0-963D-0CCEF8FCB337}"/>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4890-4BA0-963D-0CCEF8FCB337}"/>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4890-4BA0-963D-0CCEF8FCB337}"/>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4890-4BA0-963D-0CCEF8FCB337}"/>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4890-4BA0-963D-0CCEF8FCB337}"/>
              </c:ext>
            </c:extLst>
          </c:dPt>
          <c:dPt>
            <c:idx val="14"/>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1D-4890-4BA0-963D-0CCEF8FCB337}"/>
              </c:ext>
            </c:extLst>
          </c:dPt>
          <c:dPt>
            <c:idx val="15"/>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1F-4890-4BA0-963D-0CCEF8FCB337}"/>
              </c:ext>
            </c:extLst>
          </c:dPt>
          <c:dPt>
            <c:idx val="16"/>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1-4890-4BA0-963D-0CCEF8FCB337}"/>
              </c:ext>
            </c:extLst>
          </c:dPt>
          <c:dPt>
            <c:idx val="17"/>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3-4890-4BA0-963D-0CCEF8FCB337}"/>
              </c:ext>
            </c:extLst>
          </c:dPt>
          <c:dPt>
            <c:idx val="18"/>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5-4890-4BA0-963D-0CCEF8FCB337}"/>
              </c:ext>
            </c:extLst>
          </c:dPt>
          <c:dPt>
            <c:idx val="19"/>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7-4890-4BA0-963D-0CCEF8FCB337}"/>
              </c:ext>
            </c:extLst>
          </c:dPt>
          <c:dPt>
            <c:idx val="20"/>
            <c:invertIfNegative val="0"/>
            <c:bubble3D val="0"/>
            <c:extLst>
              <c:ext xmlns:c16="http://schemas.microsoft.com/office/drawing/2014/chart" uri="{C3380CC4-5D6E-409C-BE32-E72D297353CC}">
                <c16:uniqueId val="{00000028-4890-4BA0-963D-0CCEF8FCB337}"/>
              </c:ext>
            </c:extLst>
          </c:dPt>
          <c:dPt>
            <c:idx val="21"/>
            <c:invertIfNegative val="0"/>
            <c:bubble3D val="0"/>
            <c:extLst>
              <c:ext xmlns:c16="http://schemas.microsoft.com/office/drawing/2014/chart" uri="{C3380CC4-5D6E-409C-BE32-E72D297353CC}">
                <c16:uniqueId val="{00000029-4890-4BA0-963D-0CCEF8FCB337}"/>
              </c:ext>
            </c:extLst>
          </c:dPt>
          <c:dPt>
            <c:idx val="22"/>
            <c:invertIfNegative val="0"/>
            <c:bubble3D val="0"/>
            <c:extLst>
              <c:ext xmlns:c16="http://schemas.microsoft.com/office/drawing/2014/chart" uri="{C3380CC4-5D6E-409C-BE32-E72D297353CC}">
                <c16:uniqueId val="{0000002A-4890-4BA0-963D-0CCEF8FCB337}"/>
              </c:ext>
            </c:extLst>
          </c:dPt>
          <c:dPt>
            <c:idx val="23"/>
            <c:invertIfNegative val="0"/>
            <c:bubble3D val="0"/>
            <c:extLst>
              <c:ext xmlns:c16="http://schemas.microsoft.com/office/drawing/2014/chart" uri="{C3380CC4-5D6E-409C-BE32-E72D297353CC}">
                <c16:uniqueId val="{0000002B-4890-4BA0-963D-0CCEF8FCB337}"/>
              </c:ext>
            </c:extLst>
          </c:dPt>
          <c:dPt>
            <c:idx val="24"/>
            <c:invertIfNegative val="0"/>
            <c:bubble3D val="0"/>
            <c:extLst>
              <c:ext xmlns:c16="http://schemas.microsoft.com/office/drawing/2014/chart" uri="{C3380CC4-5D6E-409C-BE32-E72D297353CC}">
                <c16:uniqueId val="{0000002C-4890-4BA0-963D-0CCEF8FCB337}"/>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'Cap.Dev.Path'!$I$2072:$AH$2072</c:f>
              <c:numCache>
                <c:formatCode>#,##0</c:formatCode>
                <c:ptCount val="26"/>
                <c:pt idx="0">
                  <c:v>0</c:v>
                </c:pt>
                <c:pt idx="1">
                  <c:v>0</c:v>
                </c:pt>
                <c:pt idx="2">
                  <c:v>0</c:v>
                </c:pt>
                <c:pt idx="3">
                  <c:v>0</c:v>
                </c:pt>
                <c:pt idx="4">
                  <c:v>0</c:v>
                </c:pt>
                <c:pt idx="5">
                  <c:v>19</c:v>
                </c:pt>
                <c:pt idx="6">
                  <c:v>496</c:v>
                </c:pt>
                <c:pt idx="7">
                  <c:v>513</c:v>
                </c:pt>
                <c:pt idx="8">
                  <c:v>533</c:v>
                </c:pt>
                <c:pt idx="9">
                  <c:v>533</c:v>
                </c:pt>
                <c:pt idx="10">
                  <c:v>533</c:v>
                </c:pt>
                <c:pt idx="11">
                  <c:v>533</c:v>
                </c:pt>
                <c:pt idx="12">
                  <c:v>528</c:v>
                </c:pt>
                <c:pt idx="13">
                  <c:v>472</c:v>
                </c:pt>
                <c:pt idx="14">
                  <c:v>472</c:v>
                </c:pt>
                <c:pt idx="15">
                  <c:v>576</c:v>
                </c:pt>
                <c:pt idx="16">
                  <c:v>680</c:v>
                </c:pt>
                <c:pt idx="17">
                  <c:v>730</c:v>
                </c:pt>
                <c:pt idx="18">
                  <c:v>790</c:v>
                </c:pt>
                <c:pt idx="19">
                  <c:v>850</c:v>
                </c:pt>
                <c:pt idx="20">
                  <c:v>870</c:v>
                </c:pt>
                <c:pt idx="21">
                  <c:v>900</c:v>
                </c:pt>
                <c:pt idx="22">
                  <c:v>950</c:v>
                </c:pt>
                <c:pt idx="23">
                  <c:v>1000</c:v>
                </c:pt>
                <c:pt idx="24">
                  <c:v>1100</c:v>
                </c:pt>
                <c:pt idx="25">
                  <c:v>1200</c:v>
                </c:pt>
              </c:numCache>
            </c:numRef>
          </c:val>
          <c:extLst>
            <c:ext xmlns:c16="http://schemas.microsoft.com/office/drawing/2014/chart" uri="{C3380CC4-5D6E-409C-BE32-E72D297353CC}">
              <c16:uniqueId val="{0000002D-4890-4BA0-963D-0CCEF8FCB337}"/>
            </c:ext>
          </c:extLst>
        </c:ser>
        <c:ser>
          <c:idx val="1"/>
          <c:order val="1"/>
          <c:tx>
            <c:strRef>
              <c:f>'Cap.Dev.Path'!$C$2080</c:f>
              <c:strCache>
                <c:ptCount val="1"/>
                <c:pt idx="0">
                  <c:v>Concentrated solar power</c:v>
                </c:pt>
              </c:strCache>
            </c:strRef>
          </c:tx>
          <c:spPr>
            <a:solidFill>
              <a:schemeClr val="bg2"/>
            </a:solidFill>
            <a:ln>
              <a:solidFill>
                <a:schemeClr val="bg1"/>
              </a:solidFill>
            </a:ln>
          </c:spPr>
          <c:invertIfNegative val="0"/>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'Cap.Dev.Path'!$I$2080:$AH$2080</c:f>
              <c:numCache>
                <c:formatCode>#,##0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2E-4890-4BA0-963D-0CCEF8FCB337}"/>
            </c:ext>
          </c:extLst>
        </c:ser>
        <c:dLbls>
          <c:showLegendKey val="0"/>
          <c:showVal val="0"/>
          <c:showCatName val="0"/>
          <c:showSerName val="0"/>
          <c:showPercent val="0"/>
          <c:showBubbleSize val="0"/>
        </c:dLbls>
        <c:gapWidth val="0"/>
        <c:overlap val="100"/>
        <c:axId val="87052288"/>
        <c:axId val="87053824"/>
      </c:barChart>
      <c:catAx>
        <c:axId val="87052288"/>
        <c:scaling>
          <c:orientation val="minMax"/>
        </c:scaling>
        <c:delete val="0"/>
        <c:axPos val="b"/>
        <c:numFmt formatCode="General" sourceLinked="1"/>
        <c:majorTickMark val="out"/>
        <c:minorTickMark val="none"/>
        <c:tickLblPos val="nextTo"/>
        <c:crossAx val="87053824"/>
        <c:crosses val="autoZero"/>
        <c:auto val="1"/>
        <c:lblAlgn val="ctr"/>
        <c:lblOffset val="100"/>
        <c:noMultiLvlLbl val="0"/>
      </c:catAx>
      <c:valAx>
        <c:axId val="87053824"/>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87052288"/>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3016185476815"/>
          <c:y val="5.0345452486125299E-2"/>
          <c:w val="0.863514216972878"/>
          <c:h val="0.81960272964095604"/>
        </c:manualLayout>
      </c:layout>
      <c:barChart>
        <c:barDir val="col"/>
        <c:grouping val="stacked"/>
        <c:varyColors val="0"/>
        <c:ser>
          <c:idx val="0"/>
          <c:order val="0"/>
          <c:tx>
            <c:strRef>
              <c:f>'Cap.Dev.Path'!$C$2058</c:f>
              <c:strCache>
                <c:ptCount val="1"/>
                <c:pt idx="0">
                  <c:v>Wind Onshore</c:v>
                </c:pt>
              </c:strCache>
            </c:strRef>
          </c:tx>
          <c:spPr>
            <a:solidFill>
              <a:schemeClr val="accent2">
                <a:lumMod val="50000"/>
              </a:schemeClr>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EFBA-4A20-897C-6204B1E37402}"/>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EFBA-4A20-897C-6204B1E37402}"/>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EFBA-4A20-897C-6204B1E37402}"/>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EFBA-4A20-897C-6204B1E37402}"/>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EFBA-4A20-897C-6204B1E37402}"/>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EFBA-4A20-897C-6204B1E37402}"/>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EFBA-4A20-897C-6204B1E37402}"/>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EFBA-4A20-897C-6204B1E37402}"/>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EFBA-4A20-897C-6204B1E37402}"/>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EFBA-4A20-897C-6204B1E37402}"/>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EFBA-4A20-897C-6204B1E37402}"/>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EFBA-4A20-897C-6204B1E37402}"/>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EFBA-4A20-897C-6204B1E37402}"/>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EFBA-4A20-897C-6204B1E37402}"/>
              </c:ext>
            </c:extLst>
          </c:dPt>
          <c:dPt>
            <c:idx val="14"/>
            <c:invertIfNegative val="0"/>
            <c:bubble3D val="0"/>
            <c:spPr>
              <a:solidFill>
                <a:schemeClr val="accent2"/>
              </a:solidFill>
              <a:ln w="3175">
                <a:solidFill>
                  <a:schemeClr val="bg1"/>
                </a:solidFill>
              </a:ln>
            </c:spPr>
            <c:extLst>
              <c:ext xmlns:c16="http://schemas.microsoft.com/office/drawing/2014/chart" uri="{C3380CC4-5D6E-409C-BE32-E72D297353CC}">
                <c16:uniqueId val="{0000001D-EFBA-4A20-897C-6204B1E37402}"/>
              </c:ext>
            </c:extLst>
          </c:dPt>
          <c:dPt>
            <c:idx val="15"/>
            <c:invertIfNegative val="0"/>
            <c:bubble3D val="0"/>
            <c:spPr>
              <a:solidFill>
                <a:schemeClr val="accent2"/>
              </a:solidFill>
              <a:ln w="3175">
                <a:solidFill>
                  <a:schemeClr val="bg1"/>
                </a:solidFill>
              </a:ln>
            </c:spPr>
            <c:extLst>
              <c:ext xmlns:c16="http://schemas.microsoft.com/office/drawing/2014/chart" uri="{C3380CC4-5D6E-409C-BE32-E72D297353CC}">
                <c16:uniqueId val="{0000001F-EFBA-4A20-897C-6204B1E37402}"/>
              </c:ext>
            </c:extLst>
          </c:dPt>
          <c:dPt>
            <c:idx val="16"/>
            <c:invertIfNegative val="0"/>
            <c:bubble3D val="0"/>
            <c:spPr>
              <a:solidFill>
                <a:schemeClr val="accent2"/>
              </a:solidFill>
              <a:ln w="3175">
                <a:solidFill>
                  <a:schemeClr val="bg1"/>
                </a:solidFill>
              </a:ln>
            </c:spPr>
            <c:extLst>
              <c:ext xmlns:c16="http://schemas.microsoft.com/office/drawing/2014/chart" uri="{C3380CC4-5D6E-409C-BE32-E72D297353CC}">
                <c16:uniqueId val="{00000021-EFBA-4A20-897C-6204B1E37402}"/>
              </c:ext>
            </c:extLst>
          </c:dPt>
          <c:dPt>
            <c:idx val="17"/>
            <c:invertIfNegative val="0"/>
            <c:bubble3D val="0"/>
            <c:spPr>
              <a:solidFill>
                <a:schemeClr val="accent2"/>
              </a:solidFill>
              <a:ln w="3175">
                <a:solidFill>
                  <a:schemeClr val="bg1"/>
                </a:solidFill>
              </a:ln>
            </c:spPr>
            <c:extLst>
              <c:ext xmlns:c16="http://schemas.microsoft.com/office/drawing/2014/chart" uri="{C3380CC4-5D6E-409C-BE32-E72D297353CC}">
                <c16:uniqueId val="{00000023-EFBA-4A20-897C-6204B1E37402}"/>
              </c:ext>
            </c:extLst>
          </c:dPt>
          <c:dPt>
            <c:idx val="18"/>
            <c:invertIfNegative val="0"/>
            <c:bubble3D val="0"/>
            <c:spPr>
              <a:solidFill>
                <a:schemeClr val="accent2"/>
              </a:solidFill>
              <a:ln w="3175">
                <a:solidFill>
                  <a:schemeClr val="bg1"/>
                </a:solidFill>
              </a:ln>
            </c:spPr>
            <c:extLst>
              <c:ext xmlns:c16="http://schemas.microsoft.com/office/drawing/2014/chart" uri="{C3380CC4-5D6E-409C-BE32-E72D297353CC}">
                <c16:uniqueId val="{00000025-EFBA-4A20-897C-6204B1E37402}"/>
              </c:ext>
            </c:extLst>
          </c:dPt>
          <c:dPt>
            <c:idx val="19"/>
            <c:invertIfNegative val="0"/>
            <c:bubble3D val="0"/>
            <c:spPr>
              <a:solidFill>
                <a:schemeClr val="accent2"/>
              </a:solidFill>
              <a:ln w="3175">
                <a:solidFill>
                  <a:schemeClr val="bg1"/>
                </a:solidFill>
              </a:ln>
            </c:spPr>
            <c:extLst>
              <c:ext xmlns:c16="http://schemas.microsoft.com/office/drawing/2014/chart" uri="{C3380CC4-5D6E-409C-BE32-E72D297353CC}">
                <c16:uniqueId val="{00000027-EFBA-4A20-897C-6204B1E37402}"/>
              </c:ext>
            </c:extLst>
          </c:dPt>
          <c:dPt>
            <c:idx val="20"/>
            <c:invertIfNegative val="0"/>
            <c:bubble3D val="0"/>
            <c:extLst>
              <c:ext xmlns:c16="http://schemas.microsoft.com/office/drawing/2014/chart" uri="{C3380CC4-5D6E-409C-BE32-E72D297353CC}">
                <c16:uniqueId val="{00000028-EFBA-4A20-897C-6204B1E37402}"/>
              </c:ext>
            </c:extLst>
          </c:dPt>
          <c:dPt>
            <c:idx val="21"/>
            <c:invertIfNegative val="0"/>
            <c:bubble3D val="0"/>
            <c:extLst>
              <c:ext xmlns:c16="http://schemas.microsoft.com/office/drawing/2014/chart" uri="{C3380CC4-5D6E-409C-BE32-E72D297353CC}">
                <c16:uniqueId val="{00000029-EFBA-4A20-897C-6204B1E37402}"/>
              </c:ext>
            </c:extLst>
          </c:dPt>
          <c:dPt>
            <c:idx val="22"/>
            <c:invertIfNegative val="0"/>
            <c:bubble3D val="0"/>
            <c:extLst>
              <c:ext xmlns:c16="http://schemas.microsoft.com/office/drawing/2014/chart" uri="{C3380CC4-5D6E-409C-BE32-E72D297353CC}">
                <c16:uniqueId val="{0000002A-EFBA-4A20-897C-6204B1E37402}"/>
              </c:ext>
            </c:extLst>
          </c:dPt>
          <c:dPt>
            <c:idx val="23"/>
            <c:invertIfNegative val="0"/>
            <c:bubble3D val="0"/>
            <c:extLst>
              <c:ext xmlns:c16="http://schemas.microsoft.com/office/drawing/2014/chart" uri="{C3380CC4-5D6E-409C-BE32-E72D297353CC}">
                <c16:uniqueId val="{0000002B-EFBA-4A20-897C-6204B1E37402}"/>
              </c:ext>
            </c:extLst>
          </c:dPt>
          <c:dPt>
            <c:idx val="24"/>
            <c:invertIfNegative val="0"/>
            <c:bubble3D val="0"/>
            <c:extLst>
              <c:ext xmlns:c16="http://schemas.microsoft.com/office/drawing/2014/chart" uri="{C3380CC4-5D6E-409C-BE32-E72D297353CC}">
                <c16:uniqueId val="{0000002C-EFBA-4A20-897C-6204B1E37402}"/>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'Cap.Dev.Path'!$I$2058:$AH$2058</c:f>
              <c:numCache>
                <c:formatCode>#,##0</c:formatCode>
                <c:ptCount val="26"/>
                <c:pt idx="0">
                  <c:v>5</c:v>
                </c:pt>
                <c:pt idx="1">
                  <c:v>5</c:v>
                </c:pt>
                <c:pt idx="2">
                  <c:v>5</c:v>
                </c:pt>
                <c:pt idx="3">
                  <c:v>5</c:v>
                </c:pt>
                <c:pt idx="4">
                  <c:v>3</c:v>
                </c:pt>
                <c:pt idx="5">
                  <c:v>3</c:v>
                </c:pt>
                <c:pt idx="6">
                  <c:v>3</c:v>
                </c:pt>
                <c:pt idx="7">
                  <c:v>3</c:v>
                </c:pt>
                <c:pt idx="8">
                  <c:v>5</c:v>
                </c:pt>
                <c:pt idx="9">
                  <c:v>3</c:v>
                </c:pt>
                <c:pt idx="10">
                  <c:v>3</c:v>
                </c:pt>
                <c:pt idx="11">
                  <c:v>3</c:v>
                </c:pt>
                <c:pt idx="12">
                  <c:v>4</c:v>
                </c:pt>
                <c:pt idx="13">
                  <c:v>3</c:v>
                </c:pt>
                <c:pt idx="14">
                  <c:v>3</c:v>
                </c:pt>
                <c:pt idx="15">
                  <c:v>16.5</c:v>
                </c:pt>
                <c:pt idx="16">
                  <c:v>30</c:v>
                </c:pt>
                <c:pt idx="17">
                  <c:v>100</c:v>
                </c:pt>
                <c:pt idx="18">
                  <c:v>150</c:v>
                </c:pt>
                <c:pt idx="19">
                  <c:v>200</c:v>
                </c:pt>
                <c:pt idx="20">
                  <c:v>250</c:v>
                </c:pt>
                <c:pt idx="21">
                  <c:v>300</c:v>
                </c:pt>
                <c:pt idx="22">
                  <c:v>350</c:v>
                </c:pt>
                <c:pt idx="23">
                  <c:v>400</c:v>
                </c:pt>
                <c:pt idx="24">
                  <c:v>450</c:v>
                </c:pt>
                <c:pt idx="25">
                  <c:v>500</c:v>
                </c:pt>
              </c:numCache>
            </c:numRef>
          </c:val>
          <c:extLst>
            <c:ext xmlns:c16="http://schemas.microsoft.com/office/drawing/2014/chart" uri="{C3380CC4-5D6E-409C-BE32-E72D297353CC}">
              <c16:uniqueId val="{0000002D-EFBA-4A20-897C-6204B1E37402}"/>
            </c:ext>
          </c:extLst>
        </c:ser>
        <c:ser>
          <c:idx val="1"/>
          <c:order val="1"/>
          <c:tx>
            <c:strRef>
              <c:f>'Cap.Dev.Path'!#REF!</c:f>
              <c:strCache>
                <c:ptCount val="1"/>
                <c:pt idx="0">
                  <c:v>#REF!</c:v>
                </c:pt>
              </c:strCache>
            </c:strRef>
          </c:tx>
          <c:spPr>
            <a:solidFill>
              <a:schemeClr val="accent2">
                <a:lumMod val="50000"/>
              </a:schemeClr>
            </a:solidFill>
          </c:spPr>
          <c:invertIfNegative val="0"/>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'Cap.Dev.Path'!#REF!</c:f>
              <c:numCache>
                <c:formatCode>General</c:formatCode>
                <c:ptCount val="1"/>
                <c:pt idx="0">
                  <c:v>1</c:v>
                </c:pt>
              </c:numCache>
            </c:numRef>
          </c:val>
          <c:extLst>
            <c:ext xmlns:c16="http://schemas.microsoft.com/office/drawing/2014/chart" uri="{C3380CC4-5D6E-409C-BE32-E72D297353CC}">
              <c16:uniqueId val="{0000002E-EFBA-4A20-897C-6204B1E37402}"/>
            </c:ext>
          </c:extLst>
        </c:ser>
        <c:dLbls>
          <c:showLegendKey val="0"/>
          <c:showVal val="0"/>
          <c:showCatName val="0"/>
          <c:showSerName val="0"/>
          <c:showPercent val="0"/>
          <c:showBubbleSize val="0"/>
        </c:dLbls>
        <c:gapWidth val="0"/>
        <c:overlap val="100"/>
        <c:axId val="87126784"/>
        <c:axId val="87128320"/>
      </c:barChart>
      <c:catAx>
        <c:axId val="87126784"/>
        <c:scaling>
          <c:orientation val="minMax"/>
        </c:scaling>
        <c:delete val="0"/>
        <c:axPos val="b"/>
        <c:numFmt formatCode="General" sourceLinked="1"/>
        <c:majorTickMark val="out"/>
        <c:minorTickMark val="none"/>
        <c:tickLblPos val="nextTo"/>
        <c:crossAx val="87128320"/>
        <c:crosses val="autoZero"/>
        <c:auto val="1"/>
        <c:lblAlgn val="ctr"/>
        <c:lblOffset val="100"/>
        <c:noMultiLvlLbl val="0"/>
      </c:catAx>
      <c:valAx>
        <c:axId val="87128320"/>
        <c:scaling>
          <c:orientation val="minMax"/>
        </c:scaling>
        <c:delete val="0"/>
        <c:axPos val="l"/>
        <c:title>
          <c:tx>
            <c:rich>
              <a:bodyPr rot="0" vert="horz"/>
              <a:lstStyle/>
              <a:p>
                <a:pPr>
                  <a:defRPr/>
                </a:pPr>
                <a:r>
                  <a:rPr lang="de-DE" b="0"/>
                  <a:t>MW</a:t>
                </a:r>
              </a:p>
            </c:rich>
          </c:tx>
          <c:layout>
            <c:manualLayout>
              <c:xMode val="edge"/>
              <c:yMode val="edge"/>
              <c:x val="0.11944444444444401"/>
              <c:y val="7.4442179182240202E-4"/>
            </c:manualLayout>
          </c:layout>
          <c:overlay val="0"/>
        </c:title>
        <c:numFmt formatCode="#,##0" sourceLinked="0"/>
        <c:majorTickMark val="out"/>
        <c:minorTickMark val="none"/>
        <c:tickLblPos val="nextTo"/>
        <c:crossAx val="87126784"/>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stacked"/>
        <c:varyColors val="0"/>
        <c:ser>
          <c:idx val="0"/>
          <c:order val="0"/>
          <c:tx>
            <c:strRef>
              <c:f>'Cap.Dev.Path'!$C$2157</c:f>
              <c:strCache>
                <c:ptCount val="1"/>
                <c:pt idx="0">
                  <c:v>Solar PV</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3B97-41FD-9C4E-B1E8C4D69B36}"/>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3B97-41FD-9C4E-B1E8C4D69B36}"/>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3B97-41FD-9C4E-B1E8C4D69B36}"/>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3B97-41FD-9C4E-B1E8C4D69B36}"/>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3B97-41FD-9C4E-B1E8C4D69B36}"/>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3B97-41FD-9C4E-B1E8C4D69B36}"/>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3B97-41FD-9C4E-B1E8C4D69B36}"/>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3B97-41FD-9C4E-B1E8C4D69B36}"/>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3B97-41FD-9C4E-B1E8C4D69B36}"/>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3B97-41FD-9C4E-B1E8C4D69B36}"/>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3B97-41FD-9C4E-B1E8C4D69B36}"/>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3B97-41FD-9C4E-B1E8C4D69B36}"/>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3B97-41FD-9C4E-B1E8C4D69B36}"/>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3B97-41FD-9C4E-B1E8C4D69B36}"/>
              </c:ext>
            </c:extLst>
          </c:dPt>
          <c:dPt>
            <c:idx val="14"/>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1D-3B97-41FD-9C4E-B1E8C4D69B36}"/>
              </c:ext>
            </c:extLst>
          </c:dPt>
          <c:dPt>
            <c:idx val="15"/>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1F-3B97-41FD-9C4E-B1E8C4D69B36}"/>
              </c:ext>
            </c:extLst>
          </c:dPt>
          <c:dPt>
            <c:idx val="16"/>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1-3B97-41FD-9C4E-B1E8C4D69B36}"/>
              </c:ext>
            </c:extLst>
          </c:dPt>
          <c:dPt>
            <c:idx val="17"/>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3-3B97-41FD-9C4E-B1E8C4D69B36}"/>
              </c:ext>
            </c:extLst>
          </c:dPt>
          <c:dPt>
            <c:idx val="18"/>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5-3B97-41FD-9C4E-B1E8C4D69B36}"/>
              </c:ext>
            </c:extLst>
          </c:dPt>
          <c:dPt>
            <c:idx val="19"/>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7-3B97-41FD-9C4E-B1E8C4D69B36}"/>
              </c:ext>
            </c:extLst>
          </c:dPt>
          <c:dPt>
            <c:idx val="20"/>
            <c:invertIfNegative val="0"/>
            <c:bubble3D val="0"/>
            <c:extLst>
              <c:ext xmlns:c16="http://schemas.microsoft.com/office/drawing/2014/chart" uri="{C3380CC4-5D6E-409C-BE32-E72D297353CC}">
                <c16:uniqueId val="{00000028-3B97-41FD-9C4E-B1E8C4D69B36}"/>
              </c:ext>
            </c:extLst>
          </c:dPt>
          <c:dPt>
            <c:idx val="21"/>
            <c:invertIfNegative val="0"/>
            <c:bubble3D val="0"/>
            <c:extLst>
              <c:ext xmlns:c16="http://schemas.microsoft.com/office/drawing/2014/chart" uri="{C3380CC4-5D6E-409C-BE32-E72D297353CC}">
                <c16:uniqueId val="{00000029-3B97-41FD-9C4E-B1E8C4D69B36}"/>
              </c:ext>
            </c:extLst>
          </c:dPt>
          <c:dPt>
            <c:idx val="22"/>
            <c:invertIfNegative val="0"/>
            <c:bubble3D val="0"/>
            <c:extLst>
              <c:ext xmlns:c16="http://schemas.microsoft.com/office/drawing/2014/chart" uri="{C3380CC4-5D6E-409C-BE32-E72D297353CC}">
                <c16:uniqueId val="{0000002A-3B97-41FD-9C4E-B1E8C4D69B36}"/>
              </c:ext>
            </c:extLst>
          </c:dPt>
          <c:dPt>
            <c:idx val="23"/>
            <c:invertIfNegative val="0"/>
            <c:bubble3D val="0"/>
            <c:extLst>
              <c:ext xmlns:c16="http://schemas.microsoft.com/office/drawing/2014/chart" uri="{C3380CC4-5D6E-409C-BE32-E72D297353CC}">
                <c16:uniqueId val="{0000002B-3B97-41FD-9C4E-B1E8C4D69B36}"/>
              </c:ext>
            </c:extLst>
          </c:dPt>
          <c:dPt>
            <c:idx val="24"/>
            <c:invertIfNegative val="0"/>
            <c:bubble3D val="0"/>
            <c:extLst>
              <c:ext xmlns:c16="http://schemas.microsoft.com/office/drawing/2014/chart" uri="{C3380CC4-5D6E-409C-BE32-E72D297353CC}">
                <c16:uniqueId val="{0000002C-3B97-41FD-9C4E-B1E8C4D69B36}"/>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'Cap.Dev.Path'!$I$2157:$AH$2157</c:f>
              <c:numCache>
                <c:formatCode>#,##0</c:formatCode>
                <c:ptCount val="26"/>
                <c:pt idx="0">
                  <c:v>0</c:v>
                </c:pt>
                <c:pt idx="1">
                  <c:v>0.2</c:v>
                </c:pt>
                <c:pt idx="2">
                  <c:v>0.6</c:v>
                </c:pt>
                <c:pt idx="3">
                  <c:v>1</c:v>
                </c:pt>
                <c:pt idx="4">
                  <c:v>4</c:v>
                </c:pt>
                <c:pt idx="5">
                  <c:v>12</c:v>
                </c:pt>
                <c:pt idx="6">
                  <c:v>57</c:v>
                </c:pt>
                <c:pt idx="7">
                  <c:v>142</c:v>
                </c:pt>
                <c:pt idx="8">
                  <c:v>187</c:v>
                </c:pt>
                <c:pt idx="9">
                  <c:v>223</c:v>
                </c:pt>
                <c:pt idx="10">
                  <c:v>238</c:v>
                </c:pt>
                <c:pt idx="11">
                  <c:v>233</c:v>
                </c:pt>
                <c:pt idx="12">
                  <c:v>246.8</c:v>
                </c:pt>
                <c:pt idx="13">
                  <c:v>221.3</c:v>
                </c:pt>
                <c:pt idx="14">
                  <c:v>222.2</c:v>
                </c:pt>
                <c:pt idx="15">
                  <c:v>400</c:v>
                </c:pt>
                <c:pt idx="16">
                  <c:v>500</c:v>
                </c:pt>
                <c:pt idx="17">
                  <c:v>600</c:v>
                </c:pt>
                <c:pt idx="18">
                  <c:v>700</c:v>
                </c:pt>
                <c:pt idx="19">
                  <c:v>800</c:v>
                </c:pt>
                <c:pt idx="20">
                  <c:v>900</c:v>
                </c:pt>
                <c:pt idx="21">
                  <c:v>1050</c:v>
                </c:pt>
                <c:pt idx="22">
                  <c:v>1200</c:v>
                </c:pt>
                <c:pt idx="23">
                  <c:v>1350</c:v>
                </c:pt>
                <c:pt idx="24">
                  <c:v>1500</c:v>
                </c:pt>
                <c:pt idx="25">
                  <c:v>1650</c:v>
                </c:pt>
              </c:numCache>
            </c:numRef>
          </c:val>
          <c:extLst>
            <c:ext xmlns:c16="http://schemas.microsoft.com/office/drawing/2014/chart" uri="{C3380CC4-5D6E-409C-BE32-E72D297353CC}">
              <c16:uniqueId val="{0000002D-3B97-41FD-9C4E-B1E8C4D69B36}"/>
            </c:ext>
          </c:extLst>
        </c:ser>
        <c:ser>
          <c:idx val="1"/>
          <c:order val="1"/>
          <c:tx>
            <c:strRef>
              <c:f>'Cap.Dev.Path'!$C$2165</c:f>
              <c:strCache>
                <c:ptCount val="1"/>
                <c:pt idx="0">
                  <c:v>Concentrated solar power</c:v>
                </c:pt>
              </c:strCache>
            </c:strRef>
          </c:tx>
          <c:spPr>
            <a:solidFill>
              <a:schemeClr val="bg2"/>
            </a:solidFill>
            <a:ln>
              <a:solidFill>
                <a:schemeClr val="bg1"/>
              </a:solidFill>
            </a:ln>
          </c:spPr>
          <c:invertIfNegative val="0"/>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'Cap.Dev.Path'!$I$2165:$AH$2165</c:f>
              <c:numCache>
                <c:formatCode>#,##0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2E-3B97-41FD-9C4E-B1E8C4D69B36}"/>
            </c:ext>
          </c:extLst>
        </c:ser>
        <c:dLbls>
          <c:showLegendKey val="0"/>
          <c:showVal val="0"/>
          <c:showCatName val="0"/>
          <c:showSerName val="0"/>
          <c:showPercent val="0"/>
          <c:showBubbleSize val="0"/>
        </c:dLbls>
        <c:gapWidth val="0"/>
        <c:overlap val="100"/>
        <c:axId val="87205376"/>
        <c:axId val="87206912"/>
      </c:barChart>
      <c:catAx>
        <c:axId val="87205376"/>
        <c:scaling>
          <c:orientation val="minMax"/>
        </c:scaling>
        <c:delete val="0"/>
        <c:axPos val="b"/>
        <c:numFmt formatCode="General" sourceLinked="1"/>
        <c:majorTickMark val="out"/>
        <c:minorTickMark val="none"/>
        <c:tickLblPos val="nextTo"/>
        <c:crossAx val="87206912"/>
        <c:crosses val="autoZero"/>
        <c:auto val="1"/>
        <c:lblAlgn val="ctr"/>
        <c:lblOffset val="100"/>
        <c:noMultiLvlLbl val="0"/>
      </c:catAx>
      <c:valAx>
        <c:axId val="87206912"/>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87205376"/>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3016185476815"/>
          <c:y val="5.0345452486125299E-2"/>
          <c:w val="0.863514216972878"/>
          <c:h val="0.81960272964095604"/>
        </c:manualLayout>
      </c:layout>
      <c:barChart>
        <c:barDir val="col"/>
        <c:grouping val="stacked"/>
        <c:varyColors val="0"/>
        <c:ser>
          <c:idx val="0"/>
          <c:order val="0"/>
          <c:tx>
            <c:strRef>
              <c:f>'Cap.Dev.Path'!$C$2143</c:f>
              <c:strCache>
                <c:ptCount val="1"/>
                <c:pt idx="0">
                  <c:v>Wind Onshore</c:v>
                </c:pt>
              </c:strCache>
            </c:strRef>
          </c:tx>
          <c:spPr>
            <a:solidFill>
              <a:schemeClr val="accent2">
                <a:lumMod val="50000"/>
              </a:schemeClr>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786C-42C7-850D-F91E7E7C63E1}"/>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786C-42C7-850D-F91E7E7C63E1}"/>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786C-42C7-850D-F91E7E7C63E1}"/>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786C-42C7-850D-F91E7E7C63E1}"/>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786C-42C7-850D-F91E7E7C63E1}"/>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786C-42C7-850D-F91E7E7C63E1}"/>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786C-42C7-850D-F91E7E7C63E1}"/>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786C-42C7-850D-F91E7E7C63E1}"/>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786C-42C7-850D-F91E7E7C63E1}"/>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786C-42C7-850D-F91E7E7C63E1}"/>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786C-42C7-850D-F91E7E7C63E1}"/>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786C-42C7-850D-F91E7E7C63E1}"/>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786C-42C7-850D-F91E7E7C63E1}"/>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786C-42C7-850D-F91E7E7C63E1}"/>
              </c:ext>
            </c:extLst>
          </c:dPt>
          <c:dPt>
            <c:idx val="14"/>
            <c:invertIfNegative val="0"/>
            <c:bubble3D val="0"/>
            <c:spPr>
              <a:solidFill>
                <a:schemeClr val="accent2"/>
              </a:solidFill>
              <a:ln w="3175">
                <a:solidFill>
                  <a:schemeClr val="bg1"/>
                </a:solidFill>
              </a:ln>
            </c:spPr>
            <c:extLst>
              <c:ext xmlns:c16="http://schemas.microsoft.com/office/drawing/2014/chart" uri="{C3380CC4-5D6E-409C-BE32-E72D297353CC}">
                <c16:uniqueId val="{0000001D-786C-42C7-850D-F91E7E7C63E1}"/>
              </c:ext>
            </c:extLst>
          </c:dPt>
          <c:dPt>
            <c:idx val="15"/>
            <c:invertIfNegative val="0"/>
            <c:bubble3D val="0"/>
            <c:spPr>
              <a:solidFill>
                <a:schemeClr val="accent2"/>
              </a:solidFill>
              <a:ln w="3175">
                <a:solidFill>
                  <a:schemeClr val="bg1"/>
                </a:solidFill>
              </a:ln>
            </c:spPr>
            <c:extLst>
              <c:ext xmlns:c16="http://schemas.microsoft.com/office/drawing/2014/chart" uri="{C3380CC4-5D6E-409C-BE32-E72D297353CC}">
                <c16:uniqueId val="{0000001F-786C-42C7-850D-F91E7E7C63E1}"/>
              </c:ext>
            </c:extLst>
          </c:dPt>
          <c:dPt>
            <c:idx val="16"/>
            <c:invertIfNegative val="0"/>
            <c:bubble3D val="0"/>
            <c:spPr>
              <a:solidFill>
                <a:schemeClr val="accent2"/>
              </a:solidFill>
              <a:ln w="3175">
                <a:solidFill>
                  <a:schemeClr val="bg1"/>
                </a:solidFill>
              </a:ln>
            </c:spPr>
            <c:extLst>
              <c:ext xmlns:c16="http://schemas.microsoft.com/office/drawing/2014/chart" uri="{C3380CC4-5D6E-409C-BE32-E72D297353CC}">
                <c16:uniqueId val="{00000021-786C-42C7-850D-F91E7E7C63E1}"/>
              </c:ext>
            </c:extLst>
          </c:dPt>
          <c:dPt>
            <c:idx val="17"/>
            <c:invertIfNegative val="0"/>
            <c:bubble3D val="0"/>
            <c:spPr>
              <a:solidFill>
                <a:schemeClr val="accent2"/>
              </a:solidFill>
              <a:ln w="3175">
                <a:solidFill>
                  <a:schemeClr val="bg1"/>
                </a:solidFill>
              </a:ln>
            </c:spPr>
            <c:extLst>
              <c:ext xmlns:c16="http://schemas.microsoft.com/office/drawing/2014/chart" uri="{C3380CC4-5D6E-409C-BE32-E72D297353CC}">
                <c16:uniqueId val="{00000023-786C-42C7-850D-F91E7E7C63E1}"/>
              </c:ext>
            </c:extLst>
          </c:dPt>
          <c:dPt>
            <c:idx val="18"/>
            <c:invertIfNegative val="0"/>
            <c:bubble3D val="0"/>
            <c:spPr>
              <a:solidFill>
                <a:schemeClr val="accent2"/>
              </a:solidFill>
              <a:ln w="3175">
                <a:solidFill>
                  <a:schemeClr val="bg1"/>
                </a:solidFill>
              </a:ln>
            </c:spPr>
            <c:extLst>
              <c:ext xmlns:c16="http://schemas.microsoft.com/office/drawing/2014/chart" uri="{C3380CC4-5D6E-409C-BE32-E72D297353CC}">
                <c16:uniqueId val="{00000025-786C-42C7-850D-F91E7E7C63E1}"/>
              </c:ext>
            </c:extLst>
          </c:dPt>
          <c:dPt>
            <c:idx val="19"/>
            <c:invertIfNegative val="0"/>
            <c:bubble3D val="0"/>
            <c:spPr>
              <a:solidFill>
                <a:schemeClr val="accent2"/>
              </a:solidFill>
              <a:ln w="3175">
                <a:solidFill>
                  <a:schemeClr val="bg1"/>
                </a:solidFill>
              </a:ln>
            </c:spPr>
            <c:extLst>
              <c:ext xmlns:c16="http://schemas.microsoft.com/office/drawing/2014/chart" uri="{C3380CC4-5D6E-409C-BE32-E72D297353CC}">
                <c16:uniqueId val="{00000027-786C-42C7-850D-F91E7E7C63E1}"/>
              </c:ext>
            </c:extLst>
          </c:dPt>
          <c:dPt>
            <c:idx val="20"/>
            <c:invertIfNegative val="0"/>
            <c:bubble3D val="0"/>
            <c:extLst>
              <c:ext xmlns:c16="http://schemas.microsoft.com/office/drawing/2014/chart" uri="{C3380CC4-5D6E-409C-BE32-E72D297353CC}">
                <c16:uniqueId val="{00000028-786C-42C7-850D-F91E7E7C63E1}"/>
              </c:ext>
            </c:extLst>
          </c:dPt>
          <c:dPt>
            <c:idx val="21"/>
            <c:invertIfNegative val="0"/>
            <c:bubble3D val="0"/>
            <c:extLst>
              <c:ext xmlns:c16="http://schemas.microsoft.com/office/drawing/2014/chart" uri="{C3380CC4-5D6E-409C-BE32-E72D297353CC}">
                <c16:uniqueId val="{00000029-786C-42C7-850D-F91E7E7C63E1}"/>
              </c:ext>
            </c:extLst>
          </c:dPt>
          <c:dPt>
            <c:idx val="22"/>
            <c:invertIfNegative val="0"/>
            <c:bubble3D val="0"/>
            <c:extLst>
              <c:ext xmlns:c16="http://schemas.microsoft.com/office/drawing/2014/chart" uri="{C3380CC4-5D6E-409C-BE32-E72D297353CC}">
                <c16:uniqueId val="{0000002A-786C-42C7-850D-F91E7E7C63E1}"/>
              </c:ext>
            </c:extLst>
          </c:dPt>
          <c:dPt>
            <c:idx val="23"/>
            <c:invertIfNegative val="0"/>
            <c:bubble3D val="0"/>
            <c:extLst>
              <c:ext xmlns:c16="http://schemas.microsoft.com/office/drawing/2014/chart" uri="{C3380CC4-5D6E-409C-BE32-E72D297353CC}">
                <c16:uniqueId val="{0000002B-786C-42C7-850D-F91E7E7C63E1}"/>
              </c:ext>
            </c:extLst>
          </c:dPt>
          <c:dPt>
            <c:idx val="24"/>
            <c:invertIfNegative val="0"/>
            <c:bubble3D val="0"/>
            <c:extLst>
              <c:ext xmlns:c16="http://schemas.microsoft.com/office/drawing/2014/chart" uri="{C3380CC4-5D6E-409C-BE32-E72D297353CC}">
                <c16:uniqueId val="{0000002C-786C-42C7-850D-F91E7E7C63E1}"/>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'Cap.Dev.Path'!$I$2143:$AH$2143</c:f>
              <c:numCache>
                <c:formatCode>#,##0</c:formatCode>
                <c:ptCount val="26"/>
                <c:pt idx="0">
                  <c:v>0</c:v>
                </c:pt>
                <c:pt idx="1">
                  <c:v>0</c:v>
                </c:pt>
                <c:pt idx="2">
                  <c:v>0</c:v>
                </c:pt>
                <c:pt idx="3">
                  <c:v>0</c:v>
                </c:pt>
                <c:pt idx="4">
                  <c:v>0</c:v>
                </c:pt>
                <c:pt idx="5">
                  <c:v>0</c:v>
                </c:pt>
                <c:pt idx="6">
                  <c:v>0</c:v>
                </c:pt>
                <c:pt idx="7">
                  <c:v>0</c:v>
                </c:pt>
                <c:pt idx="8">
                  <c:v>4</c:v>
                </c:pt>
                <c:pt idx="9">
                  <c:v>4</c:v>
                </c:pt>
                <c:pt idx="10">
                  <c:v>5</c:v>
                </c:pt>
                <c:pt idx="11">
                  <c:v>5</c:v>
                </c:pt>
                <c:pt idx="12">
                  <c:v>5</c:v>
                </c:pt>
                <c:pt idx="13">
                  <c:v>5.2</c:v>
                </c:pt>
                <c:pt idx="14">
                  <c:v>5.2</c:v>
                </c:pt>
                <c:pt idx="15">
                  <c:v>10</c:v>
                </c:pt>
                <c:pt idx="16">
                  <c:v>22</c:v>
                </c:pt>
                <c:pt idx="17">
                  <c:v>34</c:v>
                </c:pt>
                <c:pt idx="18">
                  <c:v>46</c:v>
                </c:pt>
                <c:pt idx="19">
                  <c:v>58</c:v>
                </c:pt>
                <c:pt idx="20">
                  <c:v>70</c:v>
                </c:pt>
                <c:pt idx="21">
                  <c:v>86</c:v>
                </c:pt>
                <c:pt idx="22">
                  <c:v>102</c:v>
                </c:pt>
                <c:pt idx="23">
                  <c:v>118</c:v>
                </c:pt>
                <c:pt idx="24">
                  <c:v>134</c:v>
                </c:pt>
                <c:pt idx="25">
                  <c:v>150</c:v>
                </c:pt>
              </c:numCache>
            </c:numRef>
          </c:val>
          <c:extLst>
            <c:ext xmlns:c16="http://schemas.microsoft.com/office/drawing/2014/chart" uri="{C3380CC4-5D6E-409C-BE32-E72D297353CC}">
              <c16:uniqueId val="{0000002D-786C-42C7-850D-F91E7E7C63E1}"/>
            </c:ext>
          </c:extLst>
        </c:ser>
        <c:ser>
          <c:idx val="1"/>
          <c:order val="1"/>
          <c:tx>
            <c:strRef>
              <c:f>'Cap.Dev.Path'!$C$2150</c:f>
              <c:strCache>
                <c:ptCount val="1"/>
                <c:pt idx="0">
                  <c:v>Wind Offshore</c:v>
                </c:pt>
              </c:strCache>
            </c:strRef>
          </c:tx>
          <c:spPr>
            <a:solidFill>
              <a:schemeClr val="accent2">
                <a:lumMod val="50000"/>
              </a:schemeClr>
            </a:solidFill>
          </c:spPr>
          <c:invertIfNegative val="0"/>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'Cap.Dev.Path'!$I$2150:$AH$2150</c:f>
              <c:numCache>
                <c:formatCode>#,##0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2E-786C-42C7-850D-F91E7E7C63E1}"/>
            </c:ext>
          </c:extLst>
        </c:ser>
        <c:dLbls>
          <c:showLegendKey val="0"/>
          <c:showVal val="0"/>
          <c:showCatName val="0"/>
          <c:showSerName val="0"/>
          <c:showPercent val="0"/>
          <c:showBubbleSize val="0"/>
        </c:dLbls>
        <c:gapWidth val="0"/>
        <c:overlap val="100"/>
        <c:axId val="87275776"/>
        <c:axId val="87277568"/>
      </c:barChart>
      <c:catAx>
        <c:axId val="87275776"/>
        <c:scaling>
          <c:orientation val="minMax"/>
        </c:scaling>
        <c:delete val="0"/>
        <c:axPos val="b"/>
        <c:numFmt formatCode="General" sourceLinked="1"/>
        <c:majorTickMark val="out"/>
        <c:minorTickMark val="none"/>
        <c:tickLblPos val="nextTo"/>
        <c:crossAx val="87277568"/>
        <c:crosses val="autoZero"/>
        <c:auto val="1"/>
        <c:lblAlgn val="ctr"/>
        <c:lblOffset val="100"/>
        <c:noMultiLvlLbl val="0"/>
      </c:catAx>
      <c:valAx>
        <c:axId val="87277568"/>
        <c:scaling>
          <c:orientation val="minMax"/>
        </c:scaling>
        <c:delete val="0"/>
        <c:axPos val="l"/>
        <c:title>
          <c:tx>
            <c:rich>
              <a:bodyPr rot="0" vert="horz"/>
              <a:lstStyle/>
              <a:p>
                <a:pPr>
                  <a:defRPr/>
                </a:pPr>
                <a:r>
                  <a:rPr lang="de-DE" b="0"/>
                  <a:t>MW</a:t>
                </a:r>
              </a:p>
            </c:rich>
          </c:tx>
          <c:layout>
            <c:manualLayout>
              <c:xMode val="edge"/>
              <c:yMode val="edge"/>
              <c:x val="0.11944444444444401"/>
              <c:y val="7.4442179182240202E-4"/>
            </c:manualLayout>
          </c:layout>
          <c:overlay val="0"/>
        </c:title>
        <c:numFmt formatCode="#,##0" sourceLinked="0"/>
        <c:majorTickMark val="out"/>
        <c:minorTickMark val="none"/>
        <c:tickLblPos val="nextTo"/>
        <c:crossAx val="87275776"/>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stacked"/>
        <c:varyColors val="0"/>
        <c:ser>
          <c:idx val="1"/>
          <c:order val="0"/>
          <c:tx>
            <c:strRef>
              <c:f>'Cap.Dev.Path'!$C$2335</c:f>
              <c:strCache>
                <c:ptCount val="1"/>
                <c:pt idx="0">
                  <c:v>Concentrated solar power</c:v>
                </c:pt>
              </c:strCache>
            </c:strRef>
          </c:tx>
          <c:spPr>
            <a:solidFill>
              <a:schemeClr val="bg2"/>
            </a:solidFill>
            <a:ln>
              <a:solidFill>
                <a:schemeClr val="bg1"/>
              </a:solidFill>
            </a:ln>
          </c:spPr>
          <c:invertIfNegative val="0"/>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'Cap.Dev.Path'!$I$2335:$AH$2335</c:f>
              <c:numCache>
                <c:formatCode>#,##0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2E-F7A1-4205-AC5A-972CCAB1F665}"/>
            </c:ext>
          </c:extLst>
        </c:ser>
        <c:ser>
          <c:idx val="0"/>
          <c:order val="1"/>
          <c:tx>
            <c:strRef>
              <c:f>'Cap.Dev.Path'!$C$2327</c:f>
              <c:strCache>
                <c:ptCount val="1"/>
                <c:pt idx="0">
                  <c:v>Solar PV</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F7A1-4205-AC5A-972CCAB1F665}"/>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F7A1-4205-AC5A-972CCAB1F665}"/>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F7A1-4205-AC5A-972CCAB1F665}"/>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F7A1-4205-AC5A-972CCAB1F665}"/>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F7A1-4205-AC5A-972CCAB1F665}"/>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F7A1-4205-AC5A-972CCAB1F665}"/>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F7A1-4205-AC5A-972CCAB1F665}"/>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F7A1-4205-AC5A-972CCAB1F665}"/>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F7A1-4205-AC5A-972CCAB1F665}"/>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F7A1-4205-AC5A-972CCAB1F665}"/>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F7A1-4205-AC5A-972CCAB1F665}"/>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F7A1-4205-AC5A-972CCAB1F665}"/>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F7A1-4205-AC5A-972CCAB1F665}"/>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F7A1-4205-AC5A-972CCAB1F665}"/>
              </c:ext>
            </c:extLst>
          </c:dPt>
          <c:dPt>
            <c:idx val="14"/>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1D-F7A1-4205-AC5A-972CCAB1F665}"/>
              </c:ext>
            </c:extLst>
          </c:dPt>
          <c:dPt>
            <c:idx val="15"/>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1F-F7A1-4205-AC5A-972CCAB1F665}"/>
              </c:ext>
            </c:extLst>
          </c:dPt>
          <c:dPt>
            <c:idx val="16"/>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1-F7A1-4205-AC5A-972CCAB1F665}"/>
              </c:ext>
            </c:extLst>
          </c:dPt>
          <c:dPt>
            <c:idx val="17"/>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3-F7A1-4205-AC5A-972CCAB1F665}"/>
              </c:ext>
            </c:extLst>
          </c:dPt>
          <c:dPt>
            <c:idx val="18"/>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5-F7A1-4205-AC5A-972CCAB1F665}"/>
              </c:ext>
            </c:extLst>
          </c:dPt>
          <c:dPt>
            <c:idx val="19"/>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7-F7A1-4205-AC5A-972CCAB1F665}"/>
              </c:ext>
            </c:extLst>
          </c:dPt>
          <c:dPt>
            <c:idx val="20"/>
            <c:invertIfNegative val="0"/>
            <c:bubble3D val="0"/>
            <c:extLst>
              <c:ext xmlns:c16="http://schemas.microsoft.com/office/drawing/2014/chart" uri="{C3380CC4-5D6E-409C-BE32-E72D297353CC}">
                <c16:uniqueId val="{00000028-F7A1-4205-AC5A-972CCAB1F665}"/>
              </c:ext>
            </c:extLst>
          </c:dPt>
          <c:dPt>
            <c:idx val="21"/>
            <c:invertIfNegative val="0"/>
            <c:bubble3D val="0"/>
            <c:extLst>
              <c:ext xmlns:c16="http://schemas.microsoft.com/office/drawing/2014/chart" uri="{C3380CC4-5D6E-409C-BE32-E72D297353CC}">
                <c16:uniqueId val="{00000029-F7A1-4205-AC5A-972CCAB1F665}"/>
              </c:ext>
            </c:extLst>
          </c:dPt>
          <c:dPt>
            <c:idx val="22"/>
            <c:invertIfNegative val="0"/>
            <c:bubble3D val="0"/>
            <c:extLst>
              <c:ext xmlns:c16="http://schemas.microsoft.com/office/drawing/2014/chart" uri="{C3380CC4-5D6E-409C-BE32-E72D297353CC}">
                <c16:uniqueId val="{0000002A-F7A1-4205-AC5A-972CCAB1F665}"/>
              </c:ext>
            </c:extLst>
          </c:dPt>
          <c:dPt>
            <c:idx val="23"/>
            <c:invertIfNegative val="0"/>
            <c:bubble3D val="0"/>
            <c:extLst>
              <c:ext xmlns:c16="http://schemas.microsoft.com/office/drawing/2014/chart" uri="{C3380CC4-5D6E-409C-BE32-E72D297353CC}">
                <c16:uniqueId val="{0000002B-F7A1-4205-AC5A-972CCAB1F665}"/>
              </c:ext>
            </c:extLst>
          </c:dPt>
          <c:dPt>
            <c:idx val="24"/>
            <c:invertIfNegative val="0"/>
            <c:bubble3D val="0"/>
            <c:extLst>
              <c:ext xmlns:c16="http://schemas.microsoft.com/office/drawing/2014/chart" uri="{C3380CC4-5D6E-409C-BE32-E72D297353CC}">
                <c16:uniqueId val="{0000002C-F7A1-4205-AC5A-972CCAB1F665}"/>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'Cap.Dev.Path'!$I$2327:$AH$2327</c:f>
              <c:numCache>
                <c:formatCode>#,##0</c:formatCode>
                <c:ptCount val="26"/>
                <c:pt idx="0">
                  <c:v>4</c:v>
                </c:pt>
                <c:pt idx="1">
                  <c:v>5</c:v>
                </c:pt>
                <c:pt idx="2">
                  <c:v>6</c:v>
                </c:pt>
                <c:pt idx="3">
                  <c:v>8</c:v>
                </c:pt>
                <c:pt idx="4">
                  <c:v>9</c:v>
                </c:pt>
                <c:pt idx="5">
                  <c:v>11</c:v>
                </c:pt>
                <c:pt idx="6">
                  <c:v>12</c:v>
                </c:pt>
                <c:pt idx="7">
                  <c:v>24</c:v>
                </c:pt>
                <c:pt idx="8">
                  <c:v>43</c:v>
                </c:pt>
                <c:pt idx="9">
                  <c:v>60</c:v>
                </c:pt>
                <c:pt idx="10">
                  <c:v>104</c:v>
                </c:pt>
                <c:pt idx="11">
                  <c:v>153</c:v>
                </c:pt>
                <c:pt idx="12">
                  <c:v>402</c:v>
                </c:pt>
                <c:pt idx="13">
                  <c:v>492</c:v>
                </c:pt>
                <c:pt idx="14">
                  <c:v>644.20000000000005</c:v>
                </c:pt>
                <c:pt idx="15">
                  <c:v>813</c:v>
                </c:pt>
                <c:pt idx="16">
                  <c:v>971.8</c:v>
                </c:pt>
                <c:pt idx="17">
                  <c:v>1130.5999999999999</c:v>
                </c:pt>
                <c:pt idx="18">
                  <c:v>1289.3999999999999</c:v>
                </c:pt>
                <c:pt idx="19">
                  <c:v>1448.1999999999998</c:v>
                </c:pt>
                <c:pt idx="20">
                  <c:v>1606.9999999999998</c:v>
                </c:pt>
                <c:pt idx="21">
                  <c:v>1812.7999999999997</c:v>
                </c:pt>
                <c:pt idx="22">
                  <c:v>2018.5999999999997</c:v>
                </c:pt>
                <c:pt idx="23">
                  <c:v>2224.3999999999996</c:v>
                </c:pt>
                <c:pt idx="24">
                  <c:v>2430.1999999999998</c:v>
                </c:pt>
                <c:pt idx="25">
                  <c:v>2636</c:v>
                </c:pt>
              </c:numCache>
            </c:numRef>
          </c:val>
          <c:extLst>
            <c:ext xmlns:c16="http://schemas.microsoft.com/office/drawing/2014/chart" uri="{C3380CC4-5D6E-409C-BE32-E72D297353CC}">
              <c16:uniqueId val="{0000002D-F7A1-4205-AC5A-972CCAB1F665}"/>
            </c:ext>
          </c:extLst>
        </c:ser>
        <c:dLbls>
          <c:showLegendKey val="0"/>
          <c:showVal val="0"/>
          <c:showCatName val="0"/>
          <c:showSerName val="0"/>
          <c:showPercent val="0"/>
          <c:showBubbleSize val="0"/>
        </c:dLbls>
        <c:gapWidth val="0"/>
        <c:overlap val="100"/>
        <c:axId val="87493632"/>
        <c:axId val="87495424"/>
      </c:barChart>
      <c:catAx>
        <c:axId val="87493632"/>
        <c:scaling>
          <c:orientation val="minMax"/>
        </c:scaling>
        <c:delete val="0"/>
        <c:axPos val="b"/>
        <c:numFmt formatCode="General" sourceLinked="1"/>
        <c:majorTickMark val="out"/>
        <c:minorTickMark val="none"/>
        <c:tickLblPos val="nextTo"/>
        <c:crossAx val="87495424"/>
        <c:crosses val="autoZero"/>
        <c:auto val="1"/>
        <c:lblAlgn val="ctr"/>
        <c:lblOffset val="100"/>
        <c:noMultiLvlLbl val="0"/>
      </c:catAx>
      <c:valAx>
        <c:axId val="87495424"/>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87493632"/>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stacked"/>
        <c:varyColors val="0"/>
        <c:ser>
          <c:idx val="1"/>
          <c:order val="0"/>
          <c:tx>
            <c:strRef>
              <c:f>'Cap.Dev.Path'!$C$2420</c:f>
              <c:strCache>
                <c:ptCount val="1"/>
                <c:pt idx="0">
                  <c:v>Concentrated solar power</c:v>
                </c:pt>
              </c:strCache>
            </c:strRef>
          </c:tx>
          <c:spPr>
            <a:solidFill>
              <a:schemeClr val="bg2"/>
            </a:solidFill>
            <a:ln>
              <a:solidFill>
                <a:schemeClr val="bg1"/>
              </a:solidFill>
            </a:ln>
          </c:spPr>
          <c:invertIfNegative val="0"/>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'Cap.Dev.Path'!$I$2420:$AH$2420</c:f>
              <c:numCache>
                <c:formatCode>#,##0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00-C216-45AD-A0C1-5E6A1C755433}"/>
            </c:ext>
          </c:extLst>
        </c:ser>
        <c:ser>
          <c:idx val="0"/>
          <c:order val="1"/>
          <c:tx>
            <c:strRef>
              <c:f>'Cap.Dev.Path'!$C$2412</c:f>
              <c:strCache>
                <c:ptCount val="1"/>
                <c:pt idx="0">
                  <c:v>Solar PV</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2-C216-45AD-A0C1-5E6A1C755433}"/>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4-C216-45AD-A0C1-5E6A1C755433}"/>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6-C216-45AD-A0C1-5E6A1C755433}"/>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8-C216-45AD-A0C1-5E6A1C755433}"/>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A-C216-45AD-A0C1-5E6A1C755433}"/>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C-C216-45AD-A0C1-5E6A1C755433}"/>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E-C216-45AD-A0C1-5E6A1C755433}"/>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0-C216-45AD-A0C1-5E6A1C755433}"/>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2-C216-45AD-A0C1-5E6A1C755433}"/>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4-C216-45AD-A0C1-5E6A1C755433}"/>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6-C216-45AD-A0C1-5E6A1C755433}"/>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8-C216-45AD-A0C1-5E6A1C755433}"/>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A-C216-45AD-A0C1-5E6A1C755433}"/>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C-C216-45AD-A0C1-5E6A1C755433}"/>
              </c:ext>
            </c:extLst>
          </c:dPt>
          <c:dPt>
            <c:idx val="1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E-C216-45AD-A0C1-5E6A1C755433}"/>
              </c:ext>
            </c:extLst>
          </c:dPt>
          <c:dPt>
            <c:idx val="15"/>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0-C216-45AD-A0C1-5E6A1C755433}"/>
              </c:ext>
            </c:extLst>
          </c:dPt>
          <c:dPt>
            <c:idx val="16"/>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2-C216-45AD-A0C1-5E6A1C755433}"/>
              </c:ext>
            </c:extLst>
          </c:dPt>
          <c:dPt>
            <c:idx val="17"/>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4-C216-45AD-A0C1-5E6A1C755433}"/>
              </c:ext>
            </c:extLst>
          </c:dPt>
          <c:dPt>
            <c:idx val="18"/>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6-C216-45AD-A0C1-5E6A1C755433}"/>
              </c:ext>
            </c:extLst>
          </c:dPt>
          <c:dPt>
            <c:idx val="19"/>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28-C216-45AD-A0C1-5E6A1C755433}"/>
              </c:ext>
            </c:extLst>
          </c:dPt>
          <c:dPt>
            <c:idx val="20"/>
            <c:invertIfNegative val="0"/>
            <c:bubble3D val="0"/>
            <c:extLst>
              <c:ext xmlns:c16="http://schemas.microsoft.com/office/drawing/2014/chart" uri="{C3380CC4-5D6E-409C-BE32-E72D297353CC}">
                <c16:uniqueId val="{00000029-C216-45AD-A0C1-5E6A1C755433}"/>
              </c:ext>
            </c:extLst>
          </c:dPt>
          <c:dPt>
            <c:idx val="21"/>
            <c:invertIfNegative val="0"/>
            <c:bubble3D val="0"/>
            <c:extLst>
              <c:ext xmlns:c16="http://schemas.microsoft.com/office/drawing/2014/chart" uri="{C3380CC4-5D6E-409C-BE32-E72D297353CC}">
                <c16:uniqueId val="{0000002A-C216-45AD-A0C1-5E6A1C755433}"/>
              </c:ext>
            </c:extLst>
          </c:dPt>
          <c:dPt>
            <c:idx val="22"/>
            <c:invertIfNegative val="0"/>
            <c:bubble3D val="0"/>
            <c:extLst>
              <c:ext xmlns:c16="http://schemas.microsoft.com/office/drawing/2014/chart" uri="{C3380CC4-5D6E-409C-BE32-E72D297353CC}">
                <c16:uniqueId val="{0000002B-C216-45AD-A0C1-5E6A1C755433}"/>
              </c:ext>
            </c:extLst>
          </c:dPt>
          <c:dPt>
            <c:idx val="23"/>
            <c:invertIfNegative val="0"/>
            <c:bubble3D val="0"/>
            <c:extLst>
              <c:ext xmlns:c16="http://schemas.microsoft.com/office/drawing/2014/chart" uri="{C3380CC4-5D6E-409C-BE32-E72D297353CC}">
                <c16:uniqueId val="{0000002C-C216-45AD-A0C1-5E6A1C755433}"/>
              </c:ext>
            </c:extLst>
          </c:dPt>
          <c:dPt>
            <c:idx val="24"/>
            <c:invertIfNegative val="0"/>
            <c:bubble3D val="0"/>
            <c:extLst>
              <c:ext xmlns:c16="http://schemas.microsoft.com/office/drawing/2014/chart" uri="{C3380CC4-5D6E-409C-BE32-E72D297353CC}">
                <c16:uniqueId val="{0000002D-C216-45AD-A0C1-5E6A1C755433}"/>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'Cap.Dev.Path'!$I$2412:$AH$2412</c:f>
              <c:numCache>
                <c:formatCode>#,##0</c:formatCode>
                <c:ptCount val="26"/>
                <c:pt idx="0">
                  <c:v>28</c:v>
                </c:pt>
                <c:pt idx="1">
                  <c:v>30</c:v>
                </c:pt>
                <c:pt idx="2">
                  <c:v>37</c:v>
                </c:pt>
                <c:pt idx="3">
                  <c:v>49</c:v>
                </c:pt>
                <c:pt idx="4">
                  <c:v>79</c:v>
                </c:pt>
                <c:pt idx="5">
                  <c:v>125</c:v>
                </c:pt>
                <c:pt idx="6">
                  <c:v>223</c:v>
                </c:pt>
                <c:pt idx="7">
                  <c:v>437</c:v>
                </c:pt>
                <c:pt idx="8">
                  <c:v>756</c:v>
                </c:pt>
                <c:pt idx="9">
                  <c:v>1061</c:v>
                </c:pt>
                <c:pt idx="10">
                  <c:v>1394</c:v>
                </c:pt>
                <c:pt idx="11">
                  <c:v>1664</c:v>
                </c:pt>
                <c:pt idx="12">
                  <c:v>1906</c:v>
                </c:pt>
                <c:pt idx="13">
                  <c:v>2171</c:v>
                </c:pt>
                <c:pt idx="14">
                  <c:v>2524</c:v>
                </c:pt>
                <c:pt idx="15">
                  <c:v>2924</c:v>
                </c:pt>
                <c:pt idx="16">
                  <c:v>3394</c:v>
                </c:pt>
                <c:pt idx="17">
                  <c:v>3994</c:v>
                </c:pt>
                <c:pt idx="18">
                  <c:v>4659</c:v>
                </c:pt>
                <c:pt idx="19">
                  <c:v>5324</c:v>
                </c:pt>
                <c:pt idx="20">
                  <c:v>5989</c:v>
                </c:pt>
                <c:pt idx="21">
                  <c:v>6654</c:v>
                </c:pt>
                <c:pt idx="22">
                  <c:v>7319</c:v>
                </c:pt>
                <c:pt idx="23">
                  <c:v>7984</c:v>
                </c:pt>
                <c:pt idx="24">
                  <c:v>8649</c:v>
                </c:pt>
                <c:pt idx="25">
                  <c:v>9314</c:v>
                </c:pt>
              </c:numCache>
            </c:numRef>
          </c:val>
          <c:extLst>
            <c:ext xmlns:c16="http://schemas.microsoft.com/office/drawing/2014/chart" uri="{C3380CC4-5D6E-409C-BE32-E72D297353CC}">
              <c16:uniqueId val="{0000002E-C216-45AD-A0C1-5E6A1C755433}"/>
            </c:ext>
          </c:extLst>
        </c:ser>
        <c:dLbls>
          <c:showLegendKey val="0"/>
          <c:showVal val="0"/>
          <c:showCatName val="0"/>
          <c:showSerName val="0"/>
          <c:showPercent val="0"/>
          <c:showBubbleSize val="0"/>
        </c:dLbls>
        <c:gapWidth val="0"/>
        <c:overlap val="100"/>
        <c:axId val="87541248"/>
        <c:axId val="87542784"/>
      </c:barChart>
      <c:catAx>
        <c:axId val="87541248"/>
        <c:scaling>
          <c:orientation val="minMax"/>
        </c:scaling>
        <c:delete val="0"/>
        <c:axPos val="b"/>
        <c:numFmt formatCode="General" sourceLinked="1"/>
        <c:majorTickMark val="out"/>
        <c:minorTickMark val="none"/>
        <c:tickLblPos val="nextTo"/>
        <c:crossAx val="87542784"/>
        <c:crosses val="autoZero"/>
        <c:auto val="1"/>
        <c:lblAlgn val="ctr"/>
        <c:lblOffset val="100"/>
        <c:noMultiLvlLbl val="0"/>
      </c:catAx>
      <c:valAx>
        <c:axId val="87542784"/>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87541248"/>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3016185476815"/>
          <c:y val="5.0345452486125299E-2"/>
          <c:w val="0.863514216972878"/>
          <c:h val="0.81960272964095604"/>
        </c:manualLayout>
      </c:layout>
      <c:barChart>
        <c:barDir val="col"/>
        <c:grouping val="stacked"/>
        <c:varyColors val="0"/>
        <c:ser>
          <c:idx val="0"/>
          <c:order val="0"/>
          <c:tx>
            <c:strRef>
              <c:f>'Cap.Dev.Path'!$C$2398</c:f>
              <c:strCache>
                <c:ptCount val="1"/>
                <c:pt idx="0">
                  <c:v>Wind Onshore</c:v>
                </c:pt>
              </c:strCache>
            </c:strRef>
          </c:tx>
          <c:spPr>
            <a:solidFill>
              <a:schemeClr val="accent2">
                <a:lumMod val="50000"/>
              </a:schemeClr>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2-BA24-4692-878F-FD105CE047C8}"/>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4-BA24-4692-878F-FD105CE047C8}"/>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6-BA24-4692-878F-FD105CE047C8}"/>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8-BA24-4692-878F-FD105CE047C8}"/>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A-BA24-4692-878F-FD105CE047C8}"/>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C-BA24-4692-878F-FD105CE047C8}"/>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E-BA24-4692-878F-FD105CE047C8}"/>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0-BA24-4692-878F-FD105CE047C8}"/>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2-BA24-4692-878F-FD105CE047C8}"/>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4-BA24-4692-878F-FD105CE047C8}"/>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6-BA24-4692-878F-FD105CE047C8}"/>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8-BA24-4692-878F-FD105CE047C8}"/>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A-BA24-4692-878F-FD105CE047C8}"/>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C-BA24-4692-878F-FD105CE047C8}"/>
              </c:ext>
            </c:extLst>
          </c:dPt>
          <c:dPt>
            <c:idx val="1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E-BA24-4692-878F-FD105CE047C8}"/>
              </c:ext>
            </c:extLst>
          </c:dPt>
          <c:dPt>
            <c:idx val="15"/>
            <c:invertIfNegative val="0"/>
            <c:bubble3D val="0"/>
            <c:spPr>
              <a:solidFill>
                <a:schemeClr val="accent2"/>
              </a:solidFill>
              <a:ln w="3175">
                <a:solidFill>
                  <a:schemeClr val="bg1"/>
                </a:solidFill>
              </a:ln>
            </c:spPr>
            <c:extLst>
              <c:ext xmlns:c16="http://schemas.microsoft.com/office/drawing/2014/chart" uri="{C3380CC4-5D6E-409C-BE32-E72D297353CC}">
                <c16:uniqueId val="{00000020-BA24-4692-878F-FD105CE047C8}"/>
              </c:ext>
            </c:extLst>
          </c:dPt>
          <c:dPt>
            <c:idx val="16"/>
            <c:invertIfNegative val="0"/>
            <c:bubble3D val="0"/>
            <c:spPr>
              <a:solidFill>
                <a:schemeClr val="accent2"/>
              </a:solidFill>
              <a:ln w="3175">
                <a:solidFill>
                  <a:schemeClr val="bg1"/>
                </a:solidFill>
              </a:ln>
            </c:spPr>
            <c:extLst>
              <c:ext xmlns:c16="http://schemas.microsoft.com/office/drawing/2014/chart" uri="{C3380CC4-5D6E-409C-BE32-E72D297353CC}">
                <c16:uniqueId val="{00000022-BA24-4692-878F-FD105CE047C8}"/>
              </c:ext>
            </c:extLst>
          </c:dPt>
          <c:dPt>
            <c:idx val="17"/>
            <c:invertIfNegative val="0"/>
            <c:bubble3D val="0"/>
            <c:spPr>
              <a:solidFill>
                <a:schemeClr val="accent2"/>
              </a:solidFill>
              <a:ln w="3175">
                <a:solidFill>
                  <a:schemeClr val="bg1"/>
                </a:solidFill>
              </a:ln>
            </c:spPr>
            <c:extLst>
              <c:ext xmlns:c16="http://schemas.microsoft.com/office/drawing/2014/chart" uri="{C3380CC4-5D6E-409C-BE32-E72D297353CC}">
                <c16:uniqueId val="{00000024-BA24-4692-878F-FD105CE047C8}"/>
              </c:ext>
            </c:extLst>
          </c:dPt>
          <c:dPt>
            <c:idx val="18"/>
            <c:invertIfNegative val="0"/>
            <c:bubble3D val="0"/>
            <c:spPr>
              <a:solidFill>
                <a:schemeClr val="accent2"/>
              </a:solidFill>
              <a:ln w="3175">
                <a:solidFill>
                  <a:schemeClr val="bg1"/>
                </a:solidFill>
              </a:ln>
            </c:spPr>
            <c:extLst>
              <c:ext xmlns:c16="http://schemas.microsoft.com/office/drawing/2014/chart" uri="{C3380CC4-5D6E-409C-BE32-E72D297353CC}">
                <c16:uniqueId val="{00000026-BA24-4692-878F-FD105CE047C8}"/>
              </c:ext>
            </c:extLst>
          </c:dPt>
          <c:dPt>
            <c:idx val="19"/>
            <c:invertIfNegative val="0"/>
            <c:bubble3D val="0"/>
            <c:spPr>
              <a:solidFill>
                <a:schemeClr val="accent2"/>
              </a:solidFill>
              <a:ln w="3175">
                <a:solidFill>
                  <a:schemeClr val="bg1"/>
                </a:solidFill>
              </a:ln>
            </c:spPr>
            <c:extLst>
              <c:ext xmlns:c16="http://schemas.microsoft.com/office/drawing/2014/chart" uri="{C3380CC4-5D6E-409C-BE32-E72D297353CC}">
                <c16:uniqueId val="{00000028-BA24-4692-878F-FD105CE047C8}"/>
              </c:ext>
            </c:extLst>
          </c:dPt>
          <c:dPt>
            <c:idx val="20"/>
            <c:invertIfNegative val="0"/>
            <c:bubble3D val="0"/>
            <c:extLst>
              <c:ext xmlns:c16="http://schemas.microsoft.com/office/drawing/2014/chart" uri="{C3380CC4-5D6E-409C-BE32-E72D297353CC}">
                <c16:uniqueId val="{00000029-BA24-4692-878F-FD105CE047C8}"/>
              </c:ext>
            </c:extLst>
          </c:dPt>
          <c:dPt>
            <c:idx val="21"/>
            <c:invertIfNegative val="0"/>
            <c:bubble3D val="0"/>
            <c:extLst>
              <c:ext xmlns:c16="http://schemas.microsoft.com/office/drawing/2014/chart" uri="{C3380CC4-5D6E-409C-BE32-E72D297353CC}">
                <c16:uniqueId val="{0000002A-BA24-4692-878F-FD105CE047C8}"/>
              </c:ext>
            </c:extLst>
          </c:dPt>
          <c:dPt>
            <c:idx val="22"/>
            <c:invertIfNegative val="0"/>
            <c:bubble3D val="0"/>
            <c:extLst>
              <c:ext xmlns:c16="http://schemas.microsoft.com/office/drawing/2014/chart" uri="{C3380CC4-5D6E-409C-BE32-E72D297353CC}">
                <c16:uniqueId val="{0000002B-BA24-4692-878F-FD105CE047C8}"/>
              </c:ext>
            </c:extLst>
          </c:dPt>
          <c:dPt>
            <c:idx val="23"/>
            <c:invertIfNegative val="0"/>
            <c:bubble3D val="0"/>
            <c:extLst>
              <c:ext xmlns:c16="http://schemas.microsoft.com/office/drawing/2014/chart" uri="{C3380CC4-5D6E-409C-BE32-E72D297353CC}">
                <c16:uniqueId val="{0000002C-BA24-4692-878F-FD105CE047C8}"/>
              </c:ext>
            </c:extLst>
          </c:dPt>
          <c:dPt>
            <c:idx val="24"/>
            <c:invertIfNegative val="0"/>
            <c:bubble3D val="0"/>
            <c:extLst>
              <c:ext xmlns:c16="http://schemas.microsoft.com/office/drawing/2014/chart" uri="{C3380CC4-5D6E-409C-BE32-E72D297353CC}">
                <c16:uniqueId val="{0000002D-BA24-4692-878F-FD105CE047C8}"/>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'Cap.Dev.Path'!$I$2398:$AH$2398</c:f>
              <c:numCache>
                <c:formatCode>#,##0</c:formatCode>
                <c:ptCount val="26"/>
                <c:pt idx="0">
                  <c:v>12</c:v>
                </c:pt>
                <c:pt idx="1">
                  <c:v>12</c:v>
                </c:pt>
                <c:pt idx="2">
                  <c:v>12</c:v>
                </c:pt>
                <c:pt idx="3">
                  <c:v>14</c:v>
                </c:pt>
                <c:pt idx="4">
                  <c:v>18</c:v>
                </c:pt>
                <c:pt idx="5">
                  <c:v>42</c:v>
                </c:pt>
                <c:pt idx="6">
                  <c:v>46</c:v>
                </c:pt>
                <c:pt idx="7">
                  <c:v>49</c:v>
                </c:pt>
                <c:pt idx="8">
                  <c:v>60</c:v>
                </c:pt>
                <c:pt idx="9">
                  <c:v>60</c:v>
                </c:pt>
                <c:pt idx="10">
                  <c:v>60</c:v>
                </c:pt>
                <c:pt idx="11">
                  <c:v>75</c:v>
                </c:pt>
                <c:pt idx="12">
                  <c:v>75</c:v>
                </c:pt>
                <c:pt idx="13">
                  <c:v>75</c:v>
                </c:pt>
                <c:pt idx="14">
                  <c:v>75</c:v>
                </c:pt>
                <c:pt idx="15">
                  <c:v>90.833333333333329</c:v>
                </c:pt>
                <c:pt idx="16">
                  <c:v>106.66666666666666</c:v>
                </c:pt>
                <c:pt idx="17">
                  <c:v>122.49999999999999</c:v>
                </c:pt>
                <c:pt idx="18">
                  <c:v>138.33333333333331</c:v>
                </c:pt>
                <c:pt idx="19">
                  <c:v>154.16666666666666</c:v>
                </c:pt>
                <c:pt idx="20">
                  <c:v>170</c:v>
                </c:pt>
                <c:pt idx="21">
                  <c:v>170</c:v>
                </c:pt>
                <c:pt idx="22">
                  <c:v>170</c:v>
                </c:pt>
                <c:pt idx="23">
                  <c:v>170</c:v>
                </c:pt>
                <c:pt idx="24">
                  <c:v>170</c:v>
                </c:pt>
                <c:pt idx="25">
                  <c:v>170</c:v>
                </c:pt>
              </c:numCache>
            </c:numRef>
          </c:val>
          <c:extLst>
            <c:ext xmlns:c16="http://schemas.microsoft.com/office/drawing/2014/chart" uri="{C3380CC4-5D6E-409C-BE32-E72D297353CC}">
              <c16:uniqueId val="{0000002E-BA24-4692-878F-FD105CE047C8}"/>
            </c:ext>
          </c:extLst>
        </c:ser>
        <c:dLbls>
          <c:showLegendKey val="0"/>
          <c:showVal val="0"/>
          <c:showCatName val="0"/>
          <c:showSerName val="0"/>
          <c:showPercent val="0"/>
          <c:showBubbleSize val="0"/>
        </c:dLbls>
        <c:gapWidth val="0"/>
        <c:overlap val="100"/>
        <c:axId val="87606400"/>
        <c:axId val="87607936"/>
      </c:barChart>
      <c:catAx>
        <c:axId val="87606400"/>
        <c:scaling>
          <c:orientation val="minMax"/>
        </c:scaling>
        <c:delete val="0"/>
        <c:axPos val="b"/>
        <c:numFmt formatCode="General" sourceLinked="1"/>
        <c:majorTickMark val="out"/>
        <c:minorTickMark val="none"/>
        <c:tickLblPos val="nextTo"/>
        <c:crossAx val="87607936"/>
        <c:crosses val="autoZero"/>
        <c:auto val="1"/>
        <c:lblAlgn val="ctr"/>
        <c:lblOffset val="100"/>
        <c:noMultiLvlLbl val="0"/>
      </c:catAx>
      <c:valAx>
        <c:axId val="87607936"/>
        <c:scaling>
          <c:orientation val="minMax"/>
        </c:scaling>
        <c:delete val="0"/>
        <c:axPos val="l"/>
        <c:title>
          <c:tx>
            <c:rich>
              <a:bodyPr rot="0" vert="horz"/>
              <a:lstStyle/>
              <a:p>
                <a:pPr>
                  <a:defRPr/>
                </a:pPr>
                <a:r>
                  <a:rPr lang="de-DE" b="0"/>
                  <a:t>MW</a:t>
                </a:r>
              </a:p>
            </c:rich>
          </c:tx>
          <c:layout>
            <c:manualLayout>
              <c:xMode val="edge"/>
              <c:yMode val="edge"/>
              <c:x val="0.11944444444444401"/>
              <c:y val="7.4442179182240202E-4"/>
            </c:manualLayout>
          </c:layout>
          <c:overlay val="0"/>
        </c:title>
        <c:numFmt formatCode="#,##0" sourceLinked="0"/>
        <c:majorTickMark val="out"/>
        <c:minorTickMark val="none"/>
        <c:tickLblPos val="nextTo"/>
        <c:crossAx val="87606400"/>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clustered"/>
        <c:varyColors val="0"/>
        <c:ser>
          <c:idx val="0"/>
          <c:order val="0"/>
          <c:tx>
            <c:strRef>
              <c:f>'Cap.Dev.Path'!$C$24</c:f>
              <c:strCache>
                <c:ptCount val="1"/>
                <c:pt idx="0">
                  <c:v>Solar PV</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D033-4EDC-A9E5-A84283489EF5}"/>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D033-4EDC-A9E5-A84283489EF5}"/>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D033-4EDC-A9E5-A84283489EF5}"/>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D033-4EDC-A9E5-A84283489EF5}"/>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D033-4EDC-A9E5-A84283489EF5}"/>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D033-4EDC-A9E5-A84283489EF5}"/>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D033-4EDC-A9E5-A84283489EF5}"/>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D033-4EDC-A9E5-A84283489EF5}"/>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D033-4EDC-A9E5-A84283489EF5}"/>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D033-4EDC-A9E5-A84283489EF5}"/>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D033-4EDC-A9E5-A84283489EF5}"/>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D033-4EDC-A9E5-A84283489EF5}"/>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D033-4EDC-A9E5-A84283489EF5}"/>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D033-4EDC-A9E5-A84283489EF5}"/>
              </c:ext>
            </c:extLst>
          </c:dPt>
          <c:dPt>
            <c:idx val="1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D-D033-4EDC-A9E5-A84283489EF5}"/>
              </c:ext>
            </c:extLst>
          </c:dPt>
          <c:dPt>
            <c:idx val="15"/>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1F-D033-4EDC-A9E5-A84283489EF5}"/>
              </c:ext>
            </c:extLst>
          </c:dPt>
          <c:dPt>
            <c:idx val="16"/>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1-D033-4EDC-A9E5-A84283489EF5}"/>
              </c:ext>
            </c:extLst>
          </c:dPt>
          <c:dPt>
            <c:idx val="17"/>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3-D033-4EDC-A9E5-A84283489EF5}"/>
              </c:ext>
            </c:extLst>
          </c:dPt>
          <c:dPt>
            <c:idx val="18"/>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5-D033-4EDC-A9E5-A84283489EF5}"/>
              </c:ext>
            </c:extLst>
          </c:dPt>
          <c:dPt>
            <c:idx val="19"/>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6-D033-4EDC-A9E5-A84283489EF5}"/>
              </c:ext>
            </c:extLst>
          </c:dPt>
          <c:dPt>
            <c:idx val="20"/>
            <c:invertIfNegative val="0"/>
            <c:bubble3D val="0"/>
            <c:spPr>
              <a:solidFill>
                <a:schemeClr val="accent4"/>
              </a:solidFill>
              <a:ln w="3175">
                <a:solidFill>
                  <a:schemeClr val="bg1"/>
                </a:solidFill>
              </a:ln>
            </c:spPr>
            <c:extLst>
              <c:ext xmlns:c16="http://schemas.microsoft.com/office/drawing/2014/chart" uri="{C3380CC4-5D6E-409C-BE32-E72D297353CC}">
                <c16:uniqueId val="{00000027-D033-4EDC-A9E5-A84283489EF5}"/>
              </c:ext>
            </c:extLst>
          </c:dPt>
          <c:dPt>
            <c:idx val="21"/>
            <c:invertIfNegative val="0"/>
            <c:bubble3D val="0"/>
            <c:spPr>
              <a:solidFill>
                <a:schemeClr val="accent4"/>
              </a:solidFill>
              <a:ln w="3175">
                <a:solidFill>
                  <a:schemeClr val="bg1"/>
                </a:solidFill>
              </a:ln>
            </c:spPr>
            <c:extLst>
              <c:ext xmlns:c16="http://schemas.microsoft.com/office/drawing/2014/chart" uri="{C3380CC4-5D6E-409C-BE32-E72D297353CC}">
                <c16:uniqueId val="{00000028-D033-4EDC-A9E5-A84283489EF5}"/>
              </c:ext>
            </c:extLst>
          </c:dPt>
          <c:dPt>
            <c:idx val="22"/>
            <c:invertIfNegative val="0"/>
            <c:bubble3D val="0"/>
            <c:spPr>
              <a:solidFill>
                <a:schemeClr val="accent4"/>
              </a:solidFill>
              <a:ln w="3175">
                <a:solidFill>
                  <a:schemeClr val="bg1"/>
                </a:solidFill>
              </a:ln>
            </c:spPr>
            <c:extLst>
              <c:ext xmlns:c16="http://schemas.microsoft.com/office/drawing/2014/chart" uri="{C3380CC4-5D6E-409C-BE32-E72D297353CC}">
                <c16:uniqueId val="{00000029-D033-4EDC-A9E5-A84283489EF5}"/>
              </c:ext>
            </c:extLst>
          </c:dPt>
          <c:dPt>
            <c:idx val="23"/>
            <c:invertIfNegative val="0"/>
            <c:bubble3D val="0"/>
            <c:spPr>
              <a:solidFill>
                <a:schemeClr val="accent4"/>
              </a:solidFill>
              <a:ln w="3175">
                <a:solidFill>
                  <a:schemeClr val="bg1"/>
                </a:solidFill>
              </a:ln>
            </c:spPr>
            <c:extLst>
              <c:ext xmlns:c16="http://schemas.microsoft.com/office/drawing/2014/chart" uri="{C3380CC4-5D6E-409C-BE32-E72D297353CC}">
                <c16:uniqueId val="{0000002A-D033-4EDC-A9E5-A84283489EF5}"/>
              </c:ext>
            </c:extLst>
          </c:dPt>
          <c:dPt>
            <c:idx val="24"/>
            <c:invertIfNegative val="0"/>
            <c:bubble3D val="0"/>
            <c:spPr>
              <a:solidFill>
                <a:schemeClr val="accent4"/>
              </a:solidFill>
              <a:ln w="3175">
                <a:solidFill>
                  <a:schemeClr val="bg1"/>
                </a:solidFill>
              </a:ln>
            </c:spPr>
            <c:extLst>
              <c:ext xmlns:c16="http://schemas.microsoft.com/office/drawing/2014/chart" uri="{C3380CC4-5D6E-409C-BE32-E72D297353CC}">
                <c16:uniqueId val="{0000002B-D033-4EDC-A9E5-A84283489EF5}"/>
              </c:ext>
            </c:extLst>
          </c:dPt>
          <c:dPt>
            <c:idx val="25"/>
            <c:invertIfNegative val="0"/>
            <c:bubble3D val="0"/>
            <c:spPr>
              <a:solidFill>
                <a:schemeClr val="accent4"/>
              </a:solidFill>
              <a:ln w="3175">
                <a:solidFill>
                  <a:schemeClr val="bg1"/>
                </a:solidFill>
              </a:ln>
            </c:spPr>
            <c:extLst>
              <c:ext xmlns:c16="http://schemas.microsoft.com/office/drawing/2014/chart" uri="{C3380CC4-5D6E-409C-BE32-E72D297353CC}">
                <c16:uniqueId val="{0000002D-D033-4EDC-A9E5-A84283489EF5}"/>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'Cap.Dev.Path'!$I$53:$AH$53</c:f>
              <c:numCache>
                <c:formatCode>#,##0</c:formatCode>
                <c:ptCount val="26"/>
                <c:pt idx="0">
                  <c:v>1596.4</c:v>
                </c:pt>
                <c:pt idx="1">
                  <c:v>1826.8</c:v>
                </c:pt>
                <c:pt idx="2">
                  <c:v>2080.9</c:v>
                </c:pt>
                <c:pt idx="3">
                  <c:v>2105.9</c:v>
                </c:pt>
                <c:pt idx="4">
                  <c:v>2178.9</c:v>
                </c:pt>
                <c:pt idx="5">
                  <c:v>2176.3000000000002</c:v>
                </c:pt>
                <c:pt idx="6">
                  <c:v>2249.5</c:v>
                </c:pt>
                <c:pt idx="7">
                  <c:v>1671.6</c:v>
                </c:pt>
                <c:pt idx="8">
                  <c:v>1507.3</c:v>
                </c:pt>
                <c:pt idx="9">
                  <c:v>1410.6</c:v>
                </c:pt>
                <c:pt idx="10">
                  <c:v>1396.3</c:v>
                </c:pt>
                <c:pt idx="11">
                  <c:v>1392.8</c:v>
                </c:pt>
                <c:pt idx="12">
                  <c:v>1289.8</c:v>
                </c:pt>
                <c:pt idx="13">
                  <c:v>1270.7</c:v>
                </c:pt>
                <c:pt idx="14">
                  <c:v>1335.7</c:v>
                </c:pt>
                <c:pt idx="15">
                  <c:v>1371.6697530864199</c:v>
                </c:pt>
                <c:pt idx="16">
                  <c:v>1407.6395061728394</c:v>
                </c:pt>
                <c:pt idx="17">
                  <c:v>1407.6395061728394</c:v>
                </c:pt>
                <c:pt idx="18">
                  <c:v>1407.6395061728394</c:v>
                </c:pt>
                <c:pt idx="19">
                  <c:v>1407.6395061728394</c:v>
                </c:pt>
                <c:pt idx="20">
                  <c:v>1407.6395061728394</c:v>
                </c:pt>
                <c:pt idx="21">
                  <c:v>1469.3679012345681</c:v>
                </c:pt>
                <c:pt idx="22">
                  <c:v>1469.3679012345681</c:v>
                </c:pt>
                <c:pt idx="23">
                  <c:v>1469.3679012345681</c:v>
                </c:pt>
                <c:pt idx="24">
                  <c:v>1469.3679012345681</c:v>
                </c:pt>
                <c:pt idx="25">
                  <c:v>1469.3679012345681</c:v>
                </c:pt>
              </c:numCache>
            </c:numRef>
          </c:val>
          <c:extLst>
            <c:ext xmlns:c16="http://schemas.microsoft.com/office/drawing/2014/chart" uri="{C3380CC4-5D6E-409C-BE32-E72D297353CC}">
              <c16:uniqueId val="{0000002C-D033-4EDC-A9E5-A84283489EF5}"/>
            </c:ext>
          </c:extLst>
        </c:ser>
        <c:dLbls>
          <c:showLegendKey val="0"/>
          <c:showVal val="0"/>
          <c:showCatName val="0"/>
          <c:showSerName val="0"/>
          <c:showPercent val="0"/>
          <c:showBubbleSize val="0"/>
        </c:dLbls>
        <c:gapWidth val="0"/>
        <c:axId val="87686528"/>
        <c:axId val="87688320"/>
      </c:barChart>
      <c:catAx>
        <c:axId val="87686528"/>
        <c:scaling>
          <c:orientation val="minMax"/>
        </c:scaling>
        <c:delete val="0"/>
        <c:axPos val="b"/>
        <c:numFmt formatCode="General" sourceLinked="1"/>
        <c:majorTickMark val="out"/>
        <c:minorTickMark val="none"/>
        <c:tickLblPos val="nextTo"/>
        <c:crossAx val="87688320"/>
        <c:crosses val="autoZero"/>
        <c:auto val="1"/>
        <c:lblAlgn val="ctr"/>
        <c:lblOffset val="100"/>
        <c:noMultiLvlLbl val="0"/>
      </c:catAx>
      <c:valAx>
        <c:axId val="87688320"/>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87686528"/>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clustered"/>
        <c:varyColors val="0"/>
        <c:ser>
          <c:idx val="0"/>
          <c:order val="0"/>
          <c:tx>
            <c:strRef>
              <c:f>'Cap.Dev.Path'!$C$138</c:f>
              <c:strCache>
                <c:ptCount val="1"/>
                <c:pt idx="0">
                  <c:v>Bioenergy</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8DA7-450B-8830-076BF23A971E}"/>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8DA7-450B-8830-076BF23A971E}"/>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8DA7-450B-8830-076BF23A971E}"/>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8DA7-450B-8830-076BF23A971E}"/>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8DA7-450B-8830-076BF23A971E}"/>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8DA7-450B-8830-076BF23A971E}"/>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8DA7-450B-8830-076BF23A971E}"/>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8DA7-450B-8830-076BF23A971E}"/>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8DA7-450B-8830-076BF23A971E}"/>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8DA7-450B-8830-076BF23A971E}"/>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8DA7-450B-8830-076BF23A971E}"/>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8DA7-450B-8830-076BF23A971E}"/>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8DA7-450B-8830-076BF23A971E}"/>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8DA7-450B-8830-076BF23A971E}"/>
              </c:ext>
            </c:extLst>
          </c:dPt>
          <c:dPt>
            <c:idx val="1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D-8DA7-450B-8830-076BF23A971E}"/>
              </c:ext>
            </c:extLst>
          </c:dPt>
          <c:dPt>
            <c:idx val="15"/>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1F-8DA7-450B-8830-076BF23A971E}"/>
              </c:ext>
            </c:extLst>
          </c:dPt>
          <c:dPt>
            <c:idx val="16"/>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1-8DA7-450B-8830-076BF23A971E}"/>
              </c:ext>
            </c:extLst>
          </c:dPt>
          <c:dPt>
            <c:idx val="17"/>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3-8DA7-450B-8830-076BF23A971E}"/>
              </c:ext>
            </c:extLst>
          </c:dPt>
          <c:dPt>
            <c:idx val="18"/>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5-8DA7-450B-8830-076BF23A971E}"/>
              </c:ext>
            </c:extLst>
          </c:dPt>
          <c:dPt>
            <c:idx val="19"/>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7-8DA7-450B-8830-076BF23A971E}"/>
              </c:ext>
            </c:extLst>
          </c:dPt>
          <c:dPt>
            <c:idx val="20"/>
            <c:invertIfNegative val="0"/>
            <c:bubble3D val="0"/>
            <c:spPr>
              <a:solidFill>
                <a:schemeClr val="accent4"/>
              </a:solidFill>
              <a:ln w="3175">
                <a:solidFill>
                  <a:schemeClr val="bg1"/>
                </a:solidFill>
              </a:ln>
            </c:spPr>
            <c:extLst>
              <c:ext xmlns:c16="http://schemas.microsoft.com/office/drawing/2014/chart" uri="{C3380CC4-5D6E-409C-BE32-E72D297353CC}">
                <c16:uniqueId val="{00000029-8DA7-450B-8830-076BF23A971E}"/>
              </c:ext>
            </c:extLst>
          </c:dPt>
          <c:dPt>
            <c:idx val="21"/>
            <c:invertIfNegative val="0"/>
            <c:bubble3D val="0"/>
            <c:spPr>
              <a:solidFill>
                <a:schemeClr val="accent4"/>
              </a:solidFill>
              <a:ln w="3175">
                <a:solidFill>
                  <a:schemeClr val="bg1"/>
                </a:solidFill>
              </a:ln>
            </c:spPr>
            <c:extLst>
              <c:ext xmlns:c16="http://schemas.microsoft.com/office/drawing/2014/chart" uri="{C3380CC4-5D6E-409C-BE32-E72D297353CC}">
                <c16:uniqueId val="{0000002B-8DA7-450B-8830-076BF23A971E}"/>
              </c:ext>
            </c:extLst>
          </c:dPt>
          <c:dPt>
            <c:idx val="22"/>
            <c:invertIfNegative val="0"/>
            <c:bubble3D val="0"/>
            <c:spPr>
              <a:solidFill>
                <a:schemeClr val="accent4"/>
              </a:solidFill>
              <a:ln w="3175">
                <a:solidFill>
                  <a:schemeClr val="bg1"/>
                </a:solidFill>
              </a:ln>
            </c:spPr>
            <c:extLst>
              <c:ext xmlns:c16="http://schemas.microsoft.com/office/drawing/2014/chart" uri="{C3380CC4-5D6E-409C-BE32-E72D297353CC}">
                <c16:uniqueId val="{0000002D-8DA7-450B-8830-076BF23A971E}"/>
              </c:ext>
            </c:extLst>
          </c:dPt>
          <c:dPt>
            <c:idx val="23"/>
            <c:invertIfNegative val="0"/>
            <c:bubble3D val="0"/>
            <c:spPr>
              <a:solidFill>
                <a:schemeClr val="accent4"/>
              </a:solidFill>
              <a:ln w="3175">
                <a:solidFill>
                  <a:schemeClr val="bg1"/>
                </a:solidFill>
              </a:ln>
            </c:spPr>
            <c:extLst>
              <c:ext xmlns:c16="http://schemas.microsoft.com/office/drawing/2014/chart" uri="{C3380CC4-5D6E-409C-BE32-E72D297353CC}">
                <c16:uniqueId val="{0000002F-8DA7-450B-8830-076BF23A971E}"/>
              </c:ext>
            </c:extLst>
          </c:dPt>
          <c:dPt>
            <c:idx val="24"/>
            <c:invertIfNegative val="0"/>
            <c:bubble3D val="0"/>
            <c:spPr>
              <a:solidFill>
                <a:schemeClr val="accent4"/>
              </a:solidFill>
              <a:ln w="3175">
                <a:solidFill>
                  <a:schemeClr val="bg1"/>
                </a:solidFill>
              </a:ln>
            </c:spPr>
            <c:extLst>
              <c:ext xmlns:c16="http://schemas.microsoft.com/office/drawing/2014/chart" uri="{C3380CC4-5D6E-409C-BE32-E72D297353CC}">
                <c16:uniqueId val="{00000031-8DA7-450B-8830-076BF23A971E}"/>
              </c:ext>
            </c:extLst>
          </c:dPt>
          <c:dPt>
            <c:idx val="25"/>
            <c:invertIfNegative val="0"/>
            <c:bubble3D val="0"/>
            <c:spPr>
              <a:solidFill>
                <a:schemeClr val="accent4"/>
              </a:solidFill>
              <a:ln w="3175">
                <a:solidFill>
                  <a:schemeClr val="bg1"/>
                </a:solidFill>
              </a:ln>
            </c:spPr>
            <c:extLst>
              <c:ext xmlns:c16="http://schemas.microsoft.com/office/drawing/2014/chart" uri="{C3380CC4-5D6E-409C-BE32-E72D297353CC}">
                <c16:uniqueId val="{00000033-8DA7-450B-8830-076BF23A971E}"/>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'Cap.Dev.Path'!$I$138:$AH$138</c:f>
              <c:numCache>
                <c:formatCode>#,##0</c:formatCode>
                <c:ptCount val="26"/>
                <c:pt idx="0">
                  <c:v>514.5</c:v>
                </c:pt>
                <c:pt idx="1">
                  <c:v>558</c:v>
                </c:pt>
                <c:pt idx="2">
                  <c:v>582.5</c:v>
                </c:pt>
                <c:pt idx="3">
                  <c:v>695.5</c:v>
                </c:pt>
                <c:pt idx="4">
                  <c:v>907</c:v>
                </c:pt>
                <c:pt idx="5">
                  <c:v>1003.5</c:v>
                </c:pt>
                <c:pt idx="6">
                  <c:v>1031</c:v>
                </c:pt>
                <c:pt idx="7">
                  <c:v>985.5</c:v>
                </c:pt>
                <c:pt idx="8">
                  <c:v>964.5</c:v>
                </c:pt>
                <c:pt idx="9">
                  <c:v>913.3</c:v>
                </c:pt>
                <c:pt idx="10">
                  <c:v>943.2</c:v>
                </c:pt>
                <c:pt idx="11">
                  <c:v>923.4</c:v>
                </c:pt>
                <c:pt idx="12">
                  <c:v>912.3</c:v>
                </c:pt>
                <c:pt idx="13">
                  <c:v>886.9</c:v>
                </c:pt>
                <c:pt idx="14">
                  <c:v>895.9</c:v>
                </c:pt>
                <c:pt idx="15">
                  <c:v>923.125</c:v>
                </c:pt>
                <c:pt idx="16">
                  <c:v>891.27115384615377</c:v>
                </c:pt>
                <c:pt idx="17">
                  <c:v>858.68846153846152</c:v>
                </c:pt>
                <c:pt idx="18">
                  <c:v>826.11538461538453</c:v>
                </c:pt>
                <c:pt idx="19">
                  <c:v>793.551923076923</c:v>
                </c:pt>
                <c:pt idx="20">
                  <c:v>761.99423076923074</c:v>
                </c:pt>
                <c:pt idx="21">
                  <c:v>724.04615384615386</c:v>
                </c:pt>
                <c:pt idx="22">
                  <c:v>681.64423076923072</c:v>
                </c:pt>
                <c:pt idx="23">
                  <c:v>643.70769230769224</c:v>
                </c:pt>
                <c:pt idx="24">
                  <c:v>605.77499999999998</c:v>
                </c:pt>
                <c:pt idx="25">
                  <c:v>567.84615384615381</c:v>
                </c:pt>
              </c:numCache>
            </c:numRef>
          </c:val>
          <c:extLst>
            <c:ext xmlns:c16="http://schemas.microsoft.com/office/drawing/2014/chart" uri="{C3380CC4-5D6E-409C-BE32-E72D297353CC}">
              <c16:uniqueId val="{00000034-8DA7-450B-8830-076BF23A971E}"/>
            </c:ext>
          </c:extLst>
        </c:ser>
        <c:dLbls>
          <c:showLegendKey val="0"/>
          <c:showVal val="0"/>
          <c:showCatName val="0"/>
          <c:showSerName val="0"/>
          <c:showPercent val="0"/>
          <c:showBubbleSize val="0"/>
        </c:dLbls>
        <c:gapWidth val="0"/>
        <c:axId val="87828352"/>
        <c:axId val="87829888"/>
      </c:barChart>
      <c:catAx>
        <c:axId val="87828352"/>
        <c:scaling>
          <c:orientation val="minMax"/>
        </c:scaling>
        <c:delete val="0"/>
        <c:axPos val="b"/>
        <c:numFmt formatCode="General" sourceLinked="1"/>
        <c:majorTickMark val="out"/>
        <c:minorTickMark val="none"/>
        <c:tickLblPos val="nextTo"/>
        <c:crossAx val="87829888"/>
        <c:crosses val="autoZero"/>
        <c:auto val="1"/>
        <c:lblAlgn val="ctr"/>
        <c:lblOffset val="100"/>
        <c:noMultiLvlLbl val="0"/>
      </c:catAx>
      <c:valAx>
        <c:axId val="87829888"/>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87828352"/>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clustered"/>
        <c:varyColors val="0"/>
        <c:ser>
          <c:idx val="0"/>
          <c:order val="0"/>
          <c:tx>
            <c:strRef>
              <c:f>'Cap.Dev.Path'!$C$223</c:f>
              <c:strCache>
                <c:ptCount val="1"/>
                <c:pt idx="0">
                  <c:v>Bioenergy</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7983-4D56-ABF3-944D1E8DAD13}"/>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7983-4D56-ABF3-944D1E8DAD13}"/>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7983-4D56-ABF3-944D1E8DAD13}"/>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7983-4D56-ABF3-944D1E8DAD13}"/>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7983-4D56-ABF3-944D1E8DAD13}"/>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7983-4D56-ABF3-944D1E8DAD13}"/>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7983-4D56-ABF3-944D1E8DAD13}"/>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7983-4D56-ABF3-944D1E8DAD13}"/>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7983-4D56-ABF3-944D1E8DAD13}"/>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7983-4D56-ABF3-944D1E8DAD13}"/>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7983-4D56-ABF3-944D1E8DAD13}"/>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7983-4D56-ABF3-944D1E8DAD13}"/>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7983-4D56-ABF3-944D1E8DAD13}"/>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7983-4D56-ABF3-944D1E8DAD13}"/>
              </c:ext>
            </c:extLst>
          </c:dPt>
          <c:dPt>
            <c:idx val="14"/>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1D-7983-4D56-ABF3-944D1E8DAD13}"/>
              </c:ext>
            </c:extLst>
          </c:dPt>
          <c:dPt>
            <c:idx val="15"/>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1F-7983-4D56-ABF3-944D1E8DAD13}"/>
              </c:ext>
            </c:extLst>
          </c:dPt>
          <c:dPt>
            <c:idx val="16"/>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1-7983-4D56-ABF3-944D1E8DAD13}"/>
              </c:ext>
            </c:extLst>
          </c:dPt>
          <c:dPt>
            <c:idx val="17"/>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3-7983-4D56-ABF3-944D1E8DAD13}"/>
              </c:ext>
            </c:extLst>
          </c:dPt>
          <c:dPt>
            <c:idx val="18"/>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5-7983-4D56-ABF3-944D1E8DAD13}"/>
              </c:ext>
            </c:extLst>
          </c:dPt>
          <c:dPt>
            <c:idx val="19"/>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7-7983-4D56-ABF3-944D1E8DAD13}"/>
              </c:ext>
            </c:extLst>
          </c:dPt>
          <c:dPt>
            <c:idx val="20"/>
            <c:invertIfNegative val="0"/>
            <c:bubble3D val="0"/>
            <c:spPr>
              <a:solidFill>
                <a:schemeClr val="accent4"/>
              </a:solidFill>
              <a:ln w="3175">
                <a:solidFill>
                  <a:schemeClr val="bg1"/>
                </a:solidFill>
              </a:ln>
            </c:spPr>
            <c:extLst>
              <c:ext xmlns:c16="http://schemas.microsoft.com/office/drawing/2014/chart" uri="{C3380CC4-5D6E-409C-BE32-E72D297353CC}">
                <c16:uniqueId val="{00000029-7983-4D56-ABF3-944D1E8DAD13}"/>
              </c:ext>
            </c:extLst>
          </c:dPt>
          <c:dPt>
            <c:idx val="21"/>
            <c:invertIfNegative val="0"/>
            <c:bubble3D val="0"/>
            <c:spPr>
              <a:solidFill>
                <a:schemeClr val="accent4"/>
              </a:solidFill>
              <a:ln w="3175">
                <a:solidFill>
                  <a:schemeClr val="bg1"/>
                </a:solidFill>
              </a:ln>
            </c:spPr>
            <c:extLst>
              <c:ext xmlns:c16="http://schemas.microsoft.com/office/drawing/2014/chart" uri="{C3380CC4-5D6E-409C-BE32-E72D297353CC}">
                <c16:uniqueId val="{0000002B-7983-4D56-ABF3-944D1E8DAD13}"/>
              </c:ext>
            </c:extLst>
          </c:dPt>
          <c:dPt>
            <c:idx val="22"/>
            <c:invertIfNegative val="0"/>
            <c:bubble3D val="0"/>
            <c:spPr>
              <a:solidFill>
                <a:schemeClr val="accent4"/>
              </a:solidFill>
              <a:ln w="3175">
                <a:solidFill>
                  <a:schemeClr val="bg1"/>
                </a:solidFill>
              </a:ln>
            </c:spPr>
            <c:extLst>
              <c:ext xmlns:c16="http://schemas.microsoft.com/office/drawing/2014/chart" uri="{C3380CC4-5D6E-409C-BE32-E72D297353CC}">
                <c16:uniqueId val="{0000002D-7983-4D56-ABF3-944D1E8DAD13}"/>
              </c:ext>
            </c:extLst>
          </c:dPt>
          <c:dPt>
            <c:idx val="23"/>
            <c:invertIfNegative val="0"/>
            <c:bubble3D val="0"/>
            <c:spPr>
              <a:solidFill>
                <a:schemeClr val="accent4"/>
              </a:solidFill>
              <a:ln w="3175">
                <a:solidFill>
                  <a:schemeClr val="bg1"/>
                </a:solidFill>
              </a:ln>
            </c:spPr>
            <c:extLst>
              <c:ext xmlns:c16="http://schemas.microsoft.com/office/drawing/2014/chart" uri="{C3380CC4-5D6E-409C-BE32-E72D297353CC}">
                <c16:uniqueId val="{0000002F-7983-4D56-ABF3-944D1E8DAD13}"/>
              </c:ext>
            </c:extLst>
          </c:dPt>
          <c:dPt>
            <c:idx val="24"/>
            <c:invertIfNegative val="0"/>
            <c:bubble3D val="0"/>
            <c:spPr>
              <a:solidFill>
                <a:schemeClr val="accent4"/>
              </a:solidFill>
              <a:ln w="3175">
                <a:solidFill>
                  <a:schemeClr val="bg1"/>
                </a:solidFill>
              </a:ln>
            </c:spPr>
            <c:extLst>
              <c:ext xmlns:c16="http://schemas.microsoft.com/office/drawing/2014/chart" uri="{C3380CC4-5D6E-409C-BE32-E72D297353CC}">
                <c16:uniqueId val="{00000031-7983-4D56-ABF3-944D1E8DAD13}"/>
              </c:ext>
            </c:extLst>
          </c:dPt>
          <c:dPt>
            <c:idx val="25"/>
            <c:invertIfNegative val="0"/>
            <c:bubble3D val="0"/>
            <c:spPr>
              <a:solidFill>
                <a:schemeClr val="accent4"/>
              </a:solidFill>
              <a:ln w="3175">
                <a:solidFill>
                  <a:schemeClr val="bg1"/>
                </a:solidFill>
              </a:ln>
            </c:spPr>
            <c:extLst>
              <c:ext xmlns:c16="http://schemas.microsoft.com/office/drawing/2014/chart" uri="{C3380CC4-5D6E-409C-BE32-E72D297353CC}">
                <c16:uniqueId val="{00000033-7983-4D56-ABF3-944D1E8DAD13}"/>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'Cap.Dev.Path'!$I$223:$AH$223</c:f>
              <c:numCache>
                <c:formatCode>#,##0</c:formatCode>
                <c:ptCount val="26"/>
                <c:pt idx="0">
                  <c:v>7</c:v>
                </c:pt>
                <c:pt idx="1">
                  <c:v>6</c:v>
                </c:pt>
                <c:pt idx="2">
                  <c:v>6</c:v>
                </c:pt>
                <c:pt idx="3">
                  <c:v>6</c:v>
                </c:pt>
                <c:pt idx="4">
                  <c:v>9</c:v>
                </c:pt>
                <c:pt idx="5">
                  <c:v>10</c:v>
                </c:pt>
                <c:pt idx="6">
                  <c:v>11</c:v>
                </c:pt>
                <c:pt idx="7">
                  <c:v>14</c:v>
                </c:pt>
                <c:pt idx="8">
                  <c:v>34</c:v>
                </c:pt>
                <c:pt idx="9">
                  <c:v>40</c:v>
                </c:pt>
                <c:pt idx="10">
                  <c:v>54</c:v>
                </c:pt>
                <c:pt idx="11">
                  <c:v>57</c:v>
                </c:pt>
                <c:pt idx="12">
                  <c:v>52</c:v>
                </c:pt>
                <c:pt idx="13">
                  <c:v>194.8</c:v>
                </c:pt>
                <c:pt idx="14">
                  <c:v>194.8</c:v>
                </c:pt>
                <c:pt idx="15">
                  <c:v>199.64000000000001</c:v>
                </c:pt>
                <c:pt idx="16">
                  <c:v>204.48000000000002</c:v>
                </c:pt>
                <c:pt idx="17">
                  <c:v>209.32000000000002</c:v>
                </c:pt>
                <c:pt idx="18">
                  <c:v>214.16000000000003</c:v>
                </c:pt>
                <c:pt idx="19">
                  <c:v>219.00000000000003</c:v>
                </c:pt>
                <c:pt idx="20">
                  <c:v>253</c:v>
                </c:pt>
                <c:pt idx="21">
                  <c:v>263</c:v>
                </c:pt>
                <c:pt idx="22">
                  <c:v>273</c:v>
                </c:pt>
                <c:pt idx="23">
                  <c:v>282</c:v>
                </c:pt>
                <c:pt idx="24">
                  <c:v>292</c:v>
                </c:pt>
                <c:pt idx="25">
                  <c:v>302</c:v>
                </c:pt>
              </c:numCache>
            </c:numRef>
          </c:val>
          <c:extLst>
            <c:ext xmlns:c16="http://schemas.microsoft.com/office/drawing/2014/chart" uri="{C3380CC4-5D6E-409C-BE32-E72D297353CC}">
              <c16:uniqueId val="{00000034-7983-4D56-ABF3-944D1E8DAD13}"/>
            </c:ext>
          </c:extLst>
        </c:ser>
        <c:dLbls>
          <c:showLegendKey val="0"/>
          <c:showVal val="0"/>
          <c:showCatName val="0"/>
          <c:showSerName val="0"/>
          <c:showPercent val="0"/>
          <c:showBubbleSize val="0"/>
        </c:dLbls>
        <c:gapWidth val="0"/>
        <c:axId val="87904640"/>
        <c:axId val="87906176"/>
      </c:barChart>
      <c:catAx>
        <c:axId val="87904640"/>
        <c:scaling>
          <c:orientation val="minMax"/>
        </c:scaling>
        <c:delete val="0"/>
        <c:axPos val="b"/>
        <c:numFmt formatCode="General" sourceLinked="1"/>
        <c:majorTickMark val="out"/>
        <c:minorTickMark val="none"/>
        <c:tickLblPos val="nextTo"/>
        <c:crossAx val="87906176"/>
        <c:crosses val="autoZero"/>
        <c:auto val="1"/>
        <c:lblAlgn val="ctr"/>
        <c:lblOffset val="100"/>
        <c:noMultiLvlLbl val="0"/>
      </c:catAx>
      <c:valAx>
        <c:axId val="87906176"/>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87904640"/>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clustered"/>
        <c:varyColors val="0"/>
        <c:ser>
          <c:idx val="0"/>
          <c:order val="0"/>
          <c:tx>
            <c:strRef>
              <c:f>'Cap.Dev.Path'!$C$308</c:f>
              <c:strCache>
                <c:ptCount val="1"/>
                <c:pt idx="0">
                  <c:v>Bioenergy</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E595-400C-BE37-FF1933CDD070}"/>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E595-400C-BE37-FF1933CDD070}"/>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E595-400C-BE37-FF1933CDD070}"/>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E595-400C-BE37-FF1933CDD070}"/>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E595-400C-BE37-FF1933CDD070}"/>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E595-400C-BE37-FF1933CDD070}"/>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E595-400C-BE37-FF1933CDD070}"/>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E595-400C-BE37-FF1933CDD070}"/>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E595-400C-BE37-FF1933CDD070}"/>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E595-400C-BE37-FF1933CDD070}"/>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E595-400C-BE37-FF1933CDD070}"/>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E595-400C-BE37-FF1933CDD070}"/>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E595-400C-BE37-FF1933CDD070}"/>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E595-400C-BE37-FF1933CDD070}"/>
              </c:ext>
            </c:extLst>
          </c:dPt>
          <c:dPt>
            <c:idx val="14"/>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1D-E595-400C-BE37-FF1933CDD070}"/>
              </c:ext>
            </c:extLst>
          </c:dPt>
          <c:dPt>
            <c:idx val="15"/>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1F-E595-400C-BE37-FF1933CDD070}"/>
              </c:ext>
            </c:extLst>
          </c:dPt>
          <c:dPt>
            <c:idx val="16"/>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1-E595-400C-BE37-FF1933CDD070}"/>
              </c:ext>
            </c:extLst>
          </c:dPt>
          <c:dPt>
            <c:idx val="17"/>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3-E595-400C-BE37-FF1933CDD070}"/>
              </c:ext>
            </c:extLst>
          </c:dPt>
          <c:dPt>
            <c:idx val="18"/>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5-E595-400C-BE37-FF1933CDD070}"/>
              </c:ext>
            </c:extLst>
          </c:dPt>
          <c:dPt>
            <c:idx val="19"/>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7-E595-400C-BE37-FF1933CDD070}"/>
              </c:ext>
            </c:extLst>
          </c:dPt>
          <c:dPt>
            <c:idx val="20"/>
            <c:invertIfNegative val="0"/>
            <c:bubble3D val="0"/>
            <c:spPr>
              <a:solidFill>
                <a:schemeClr val="accent4"/>
              </a:solidFill>
              <a:ln w="3175">
                <a:solidFill>
                  <a:schemeClr val="bg1"/>
                </a:solidFill>
              </a:ln>
            </c:spPr>
            <c:extLst>
              <c:ext xmlns:c16="http://schemas.microsoft.com/office/drawing/2014/chart" uri="{C3380CC4-5D6E-409C-BE32-E72D297353CC}">
                <c16:uniqueId val="{00000029-E595-400C-BE37-FF1933CDD070}"/>
              </c:ext>
            </c:extLst>
          </c:dPt>
          <c:dPt>
            <c:idx val="21"/>
            <c:invertIfNegative val="0"/>
            <c:bubble3D val="0"/>
            <c:spPr>
              <a:solidFill>
                <a:schemeClr val="accent4"/>
              </a:solidFill>
              <a:ln w="3175">
                <a:solidFill>
                  <a:schemeClr val="bg1"/>
                </a:solidFill>
              </a:ln>
            </c:spPr>
            <c:extLst>
              <c:ext xmlns:c16="http://schemas.microsoft.com/office/drawing/2014/chart" uri="{C3380CC4-5D6E-409C-BE32-E72D297353CC}">
                <c16:uniqueId val="{0000002B-E595-400C-BE37-FF1933CDD070}"/>
              </c:ext>
            </c:extLst>
          </c:dPt>
          <c:dPt>
            <c:idx val="22"/>
            <c:invertIfNegative val="0"/>
            <c:bubble3D val="0"/>
            <c:spPr>
              <a:solidFill>
                <a:schemeClr val="accent4"/>
              </a:solidFill>
              <a:ln w="3175">
                <a:solidFill>
                  <a:schemeClr val="bg1"/>
                </a:solidFill>
              </a:ln>
            </c:spPr>
            <c:extLst>
              <c:ext xmlns:c16="http://schemas.microsoft.com/office/drawing/2014/chart" uri="{C3380CC4-5D6E-409C-BE32-E72D297353CC}">
                <c16:uniqueId val="{0000002D-E595-400C-BE37-FF1933CDD070}"/>
              </c:ext>
            </c:extLst>
          </c:dPt>
          <c:dPt>
            <c:idx val="23"/>
            <c:invertIfNegative val="0"/>
            <c:bubble3D val="0"/>
            <c:spPr>
              <a:solidFill>
                <a:schemeClr val="accent4"/>
              </a:solidFill>
              <a:ln w="3175">
                <a:solidFill>
                  <a:schemeClr val="bg1"/>
                </a:solidFill>
              </a:ln>
            </c:spPr>
            <c:extLst>
              <c:ext xmlns:c16="http://schemas.microsoft.com/office/drawing/2014/chart" uri="{C3380CC4-5D6E-409C-BE32-E72D297353CC}">
                <c16:uniqueId val="{0000002F-E595-400C-BE37-FF1933CDD070}"/>
              </c:ext>
            </c:extLst>
          </c:dPt>
          <c:dPt>
            <c:idx val="24"/>
            <c:invertIfNegative val="0"/>
            <c:bubble3D val="0"/>
            <c:spPr>
              <a:solidFill>
                <a:schemeClr val="accent4"/>
              </a:solidFill>
              <a:ln w="3175">
                <a:solidFill>
                  <a:schemeClr val="bg1"/>
                </a:solidFill>
              </a:ln>
            </c:spPr>
            <c:extLst>
              <c:ext xmlns:c16="http://schemas.microsoft.com/office/drawing/2014/chart" uri="{C3380CC4-5D6E-409C-BE32-E72D297353CC}">
                <c16:uniqueId val="{00000031-E595-400C-BE37-FF1933CDD070}"/>
              </c:ext>
            </c:extLst>
          </c:dPt>
          <c:dPt>
            <c:idx val="25"/>
            <c:invertIfNegative val="0"/>
            <c:bubble3D val="0"/>
            <c:spPr>
              <a:solidFill>
                <a:schemeClr val="accent4"/>
              </a:solidFill>
              <a:ln w="3175">
                <a:solidFill>
                  <a:schemeClr val="bg1"/>
                </a:solidFill>
              </a:ln>
            </c:spPr>
            <c:extLst>
              <c:ext xmlns:c16="http://schemas.microsoft.com/office/drawing/2014/chart" uri="{C3380CC4-5D6E-409C-BE32-E72D297353CC}">
                <c16:uniqueId val="{00000033-E595-400C-BE37-FF1933CDD070}"/>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'Cap.Dev.Path'!$I$308:$AH$308</c:f>
              <c:numCache>
                <c:formatCode>#,##0</c:formatCode>
                <c:ptCount val="26"/>
                <c:pt idx="0">
                  <c:v>5</c:v>
                </c:pt>
                <c:pt idx="1">
                  <c:v>5</c:v>
                </c:pt>
                <c:pt idx="2">
                  <c:v>5</c:v>
                </c:pt>
                <c:pt idx="3">
                  <c:v>7.5</c:v>
                </c:pt>
                <c:pt idx="4">
                  <c:v>7.5</c:v>
                </c:pt>
                <c:pt idx="5">
                  <c:v>9.5</c:v>
                </c:pt>
                <c:pt idx="6">
                  <c:v>14.5</c:v>
                </c:pt>
                <c:pt idx="7">
                  <c:v>18.5</c:v>
                </c:pt>
                <c:pt idx="8">
                  <c:v>23.5</c:v>
                </c:pt>
                <c:pt idx="9">
                  <c:v>24.5</c:v>
                </c:pt>
                <c:pt idx="10">
                  <c:v>52.5</c:v>
                </c:pt>
                <c:pt idx="11">
                  <c:v>62.5</c:v>
                </c:pt>
                <c:pt idx="12">
                  <c:v>86.6</c:v>
                </c:pt>
                <c:pt idx="13">
                  <c:v>115.4</c:v>
                </c:pt>
                <c:pt idx="14">
                  <c:v>129.80000000000001</c:v>
                </c:pt>
                <c:pt idx="15">
                  <c:v>129.80000000000001</c:v>
                </c:pt>
                <c:pt idx="16">
                  <c:v>129.80000000000001</c:v>
                </c:pt>
                <c:pt idx="17">
                  <c:v>129.80000000000001</c:v>
                </c:pt>
                <c:pt idx="18">
                  <c:v>129.80000000000001</c:v>
                </c:pt>
                <c:pt idx="19">
                  <c:v>129.80000000000001</c:v>
                </c:pt>
                <c:pt idx="20">
                  <c:v>129.80000000000001</c:v>
                </c:pt>
                <c:pt idx="21">
                  <c:v>129.80000000000001</c:v>
                </c:pt>
                <c:pt idx="22">
                  <c:v>129.80000000000001</c:v>
                </c:pt>
                <c:pt idx="23">
                  <c:v>129.80000000000001</c:v>
                </c:pt>
                <c:pt idx="24">
                  <c:v>129.80000000000001</c:v>
                </c:pt>
                <c:pt idx="25">
                  <c:v>129.80000000000001</c:v>
                </c:pt>
              </c:numCache>
            </c:numRef>
          </c:val>
          <c:extLst>
            <c:ext xmlns:c16="http://schemas.microsoft.com/office/drawing/2014/chart" uri="{C3380CC4-5D6E-409C-BE32-E72D297353CC}">
              <c16:uniqueId val="{00000034-E595-400C-BE37-FF1933CDD070}"/>
            </c:ext>
          </c:extLst>
        </c:ser>
        <c:dLbls>
          <c:showLegendKey val="0"/>
          <c:showVal val="0"/>
          <c:showCatName val="0"/>
          <c:showSerName val="0"/>
          <c:showPercent val="0"/>
          <c:showBubbleSize val="0"/>
        </c:dLbls>
        <c:gapWidth val="0"/>
        <c:axId val="87988864"/>
        <c:axId val="87990656"/>
      </c:barChart>
      <c:catAx>
        <c:axId val="87988864"/>
        <c:scaling>
          <c:orientation val="minMax"/>
        </c:scaling>
        <c:delete val="0"/>
        <c:axPos val="b"/>
        <c:numFmt formatCode="General" sourceLinked="1"/>
        <c:majorTickMark val="out"/>
        <c:minorTickMark val="none"/>
        <c:tickLblPos val="nextTo"/>
        <c:crossAx val="87990656"/>
        <c:crosses val="autoZero"/>
        <c:auto val="1"/>
        <c:lblAlgn val="ctr"/>
        <c:lblOffset val="100"/>
        <c:noMultiLvlLbl val="0"/>
      </c:catAx>
      <c:valAx>
        <c:axId val="87990656"/>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87988864"/>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clustered"/>
        <c:varyColors val="0"/>
        <c:ser>
          <c:idx val="0"/>
          <c:order val="0"/>
          <c:tx>
            <c:strRef>
              <c:f>'Cap.Dev.Path'!$C$393</c:f>
              <c:strCache>
                <c:ptCount val="1"/>
                <c:pt idx="0">
                  <c:v>Bioenergy</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5873-4DFF-B81D-4393F3B1380C}"/>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5873-4DFF-B81D-4393F3B1380C}"/>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5873-4DFF-B81D-4393F3B1380C}"/>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5873-4DFF-B81D-4393F3B1380C}"/>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5873-4DFF-B81D-4393F3B1380C}"/>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5873-4DFF-B81D-4393F3B1380C}"/>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5873-4DFF-B81D-4393F3B1380C}"/>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5873-4DFF-B81D-4393F3B1380C}"/>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5873-4DFF-B81D-4393F3B1380C}"/>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5873-4DFF-B81D-4393F3B1380C}"/>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5873-4DFF-B81D-4393F3B1380C}"/>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5873-4DFF-B81D-4393F3B1380C}"/>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5873-4DFF-B81D-4393F3B1380C}"/>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5873-4DFF-B81D-4393F3B1380C}"/>
              </c:ext>
            </c:extLst>
          </c:dPt>
          <c:dPt>
            <c:idx val="14"/>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1D-5873-4DFF-B81D-4393F3B1380C}"/>
              </c:ext>
            </c:extLst>
          </c:dPt>
          <c:dPt>
            <c:idx val="15"/>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1F-5873-4DFF-B81D-4393F3B1380C}"/>
              </c:ext>
            </c:extLst>
          </c:dPt>
          <c:dPt>
            <c:idx val="16"/>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1-5873-4DFF-B81D-4393F3B1380C}"/>
              </c:ext>
            </c:extLst>
          </c:dPt>
          <c:dPt>
            <c:idx val="17"/>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3-5873-4DFF-B81D-4393F3B1380C}"/>
              </c:ext>
            </c:extLst>
          </c:dPt>
          <c:dPt>
            <c:idx val="18"/>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5-5873-4DFF-B81D-4393F3B1380C}"/>
              </c:ext>
            </c:extLst>
          </c:dPt>
          <c:dPt>
            <c:idx val="19"/>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7-5873-4DFF-B81D-4393F3B1380C}"/>
              </c:ext>
            </c:extLst>
          </c:dPt>
          <c:dPt>
            <c:idx val="20"/>
            <c:invertIfNegative val="0"/>
            <c:bubble3D val="0"/>
            <c:spPr>
              <a:solidFill>
                <a:schemeClr val="accent4"/>
              </a:solidFill>
              <a:ln w="3175">
                <a:solidFill>
                  <a:schemeClr val="bg1"/>
                </a:solidFill>
              </a:ln>
            </c:spPr>
            <c:extLst>
              <c:ext xmlns:c16="http://schemas.microsoft.com/office/drawing/2014/chart" uri="{C3380CC4-5D6E-409C-BE32-E72D297353CC}">
                <c16:uniqueId val="{00000029-5873-4DFF-B81D-4393F3B1380C}"/>
              </c:ext>
            </c:extLst>
          </c:dPt>
          <c:dPt>
            <c:idx val="21"/>
            <c:invertIfNegative val="0"/>
            <c:bubble3D val="0"/>
            <c:spPr>
              <a:solidFill>
                <a:schemeClr val="accent4"/>
              </a:solidFill>
              <a:ln w="3175">
                <a:solidFill>
                  <a:schemeClr val="bg1"/>
                </a:solidFill>
              </a:ln>
            </c:spPr>
            <c:extLst>
              <c:ext xmlns:c16="http://schemas.microsoft.com/office/drawing/2014/chart" uri="{C3380CC4-5D6E-409C-BE32-E72D297353CC}">
                <c16:uniqueId val="{0000002B-5873-4DFF-B81D-4393F3B1380C}"/>
              </c:ext>
            </c:extLst>
          </c:dPt>
          <c:dPt>
            <c:idx val="22"/>
            <c:invertIfNegative val="0"/>
            <c:bubble3D val="0"/>
            <c:spPr>
              <a:solidFill>
                <a:schemeClr val="accent4"/>
              </a:solidFill>
              <a:ln w="3175">
                <a:solidFill>
                  <a:schemeClr val="bg1"/>
                </a:solidFill>
              </a:ln>
            </c:spPr>
            <c:extLst>
              <c:ext xmlns:c16="http://schemas.microsoft.com/office/drawing/2014/chart" uri="{C3380CC4-5D6E-409C-BE32-E72D297353CC}">
                <c16:uniqueId val="{0000002D-5873-4DFF-B81D-4393F3B1380C}"/>
              </c:ext>
            </c:extLst>
          </c:dPt>
          <c:dPt>
            <c:idx val="23"/>
            <c:invertIfNegative val="0"/>
            <c:bubble3D val="0"/>
            <c:spPr>
              <a:solidFill>
                <a:schemeClr val="accent4"/>
              </a:solidFill>
              <a:ln w="3175">
                <a:solidFill>
                  <a:schemeClr val="bg1"/>
                </a:solidFill>
              </a:ln>
            </c:spPr>
            <c:extLst>
              <c:ext xmlns:c16="http://schemas.microsoft.com/office/drawing/2014/chart" uri="{C3380CC4-5D6E-409C-BE32-E72D297353CC}">
                <c16:uniqueId val="{0000002F-5873-4DFF-B81D-4393F3B1380C}"/>
              </c:ext>
            </c:extLst>
          </c:dPt>
          <c:dPt>
            <c:idx val="24"/>
            <c:invertIfNegative val="0"/>
            <c:bubble3D val="0"/>
            <c:spPr>
              <a:solidFill>
                <a:schemeClr val="accent4"/>
              </a:solidFill>
              <a:ln w="3175">
                <a:solidFill>
                  <a:schemeClr val="bg1"/>
                </a:solidFill>
              </a:ln>
            </c:spPr>
            <c:extLst>
              <c:ext xmlns:c16="http://schemas.microsoft.com/office/drawing/2014/chart" uri="{C3380CC4-5D6E-409C-BE32-E72D297353CC}">
                <c16:uniqueId val="{00000031-5873-4DFF-B81D-4393F3B1380C}"/>
              </c:ext>
            </c:extLst>
          </c:dPt>
          <c:dPt>
            <c:idx val="25"/>
            <c:invertIfNegative val="0"/>
            <c:bubble3D val="0"/>
            <c:spPr>
              <a:solidFill>
                <a:schemeClr val="accent4"/>
              </a:solidFill>
              <a:ln w="3175">
                <a:solidFill>
                  <a:schemeClr val="bg1"/>
                </a:solidFill>
              </a:ln>
            </c:spPr>
            <c:extLst>
              <c:ext xmlns:c16="http://schemas.microsoft.com/office/drawing/2014/chart" uri="{C3380CC4-5D6E-409C-BE32-E72D297353CC}">
                <c16:uniqueId val="{00000033-5873-4DFF-B81D-4393F3B1380C}"/>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'Cap.Dev.Path'!$I$393:$AH$393</c:f>
              <c:numCache>
                <c:formatCode>#,##0</c:formatCode>
                <c:ptCount val="26"/>
                <c:pt idx="0">
                  <c:v>0</c:v>
                </c:pt>
                <c:pt idx="1">
                  <c:v>0</c:v>
                </c:pt>
                <c:pt idx="2">
                  <c:v>1</c:v>
                </c:pt>
                <c:pt idx="3">
                  <c:v>7</c:v>
                </c:pt>
                <c:pt idx="4">
                  <c:v>8</c:v>
                </c:pt>
                <c:pt idx="5">
                  <c:v>8</c:v>
                </c:pt>
                <c:pt idx="6">
                  <c:v>9</c:v>
                </c:pt>
                <c:pt idx="7">
                  <c:v>9</c:v>
                </c:pt>
                <c:pt idx="8">
                  <c:v>10</c:v>
                </c:pt>
                <c:pt idx="9">
                  <c:v>10</c:v>
                </c:pt>
                <c:pt idx="10">
                  <c:v>10</c:v>
                </c:pt>
                <c:pt idx="11">
                  <c:v>10</c:v>
                </c:pt>
                <c:pt idx="12">
                  <c:v>9.8000000000000007</c:v>
                </c:pt>
                <c:pt idx="13">
                  <c:v>12.7</c:v>
                </c:pt>
                <c:pt idx="14">
                  <c:v>12.7</c:v>
                </c:pt>
                <c:pt idx="15">
                  <c:v>17</c:v>
                </c:pt>
                <c:pt idx="16">
                  <c:v>21.1</c:v>
                </c:pt>
                <c:pt idx="17">
                  <c:v>25.200000000000003</c:v>
                </c:pt>
                <c:pt idx="18">
                  <c:v>29.300000000000004</c:v>
                </c:pt>
                <c:pt idx="19">
                  <c:v>33.400000000000006</c:v>
                </c:pt>
                <c:pt idx="20">
                  <c:v>37.500000000000007</c:v>
                </c:pt>
                <c:pt idx="21">
                  <c:v>41.600000000000009</c:v>
                </c:pt>
                <c:pt idx="22">
                  <c:v>45.70000000000001</c:v>
                </c:pt>
                <c:pt idx="23">
                  <c:v>49.800000000000011</c:v>
                </c:pt>
                <c:pt idx="24">
                  <c:v>53.900000000000013</c:v>
                </c:pt>
                <c:pt idx="25">
                  <c:v>58.000000000000014</c:v>
                </c:pt>
              </c:numCache>
            </c:numRef>
          </c:val>
          <c:extLst>
            <c:ext xmlns:c16="http://schemas.microsoft.com/office/drawing/2014/chart" uri="{C3380CC4-5D6E-409C-BE32-E72D297353CC}">
              <c16:uniqueId val="{00000034-5873-4DFF-B81D-4393F3B1380C}"/>
            </c:ext>
          </c:extLst>
        </c:ser>
        <c:dLbls>
          <c:showLegendKey val="0"/>
          <c:showVal val="0"/>
          <c:showCatName val="0"/>
          <c:showSerName val="0"/>
          <c:showPercent val="0"/>
          <c:showBubbleSize val="0"/>
        </c:dLbls>
        <c:gapWidth val="0"/>
        <c:axId val="88061056"/>
        <c:axId val="88062592"/>
      </c:barChart>
      <c:catAx>
        <c:axId val="88061056"/>
        <c:scaling>
          <c:orientation val="minMax"/>
        </c:scaling>
        <c:delete val="0"/>
        <c:axPos val="b"/>
        <c:numFmt formatCode="General" sourceLinked="1"/>
        <c:majorTickMark val="out"/>
        <c:minorTickMark val="none"/>
        <c:tickLblPos val="nextTo"/>
        <c:crossAx val="88062592"/>
        <c:crosses val="autoZero"/>
        <c:auto val="1"/>
        <c:lblAlgn val="ctr"/>
        <c:lblOffset val="100"/>
        <c:noMultiLvlLbl val="0"/>
      </c:catAx>
      <c:valAx>
        <c:axId val="88062592"/>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88061056"/>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clustered"/>
        <c:varyColors val="0"/>
        <c:ser>
          <c:idx val="0"/>
          <c:order val="0"/>
          <c:tx>
            <c:strRef>
              <c:f>'Cap.Dev.Path'!$C$480</c:f>
              <c:strCache>
                <c:ptCount val="1"/>
                <c:pt idx="0">
                  <c:v>Bioenergy</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09AE-42BC-8BE9-FB0340875C90}"/>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09AE-42BC-8BE9-FB0340875C90}"/>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09AE-42BC-8BE9-FB0340875C90}"/>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09AE-42BC-8BE9-FB0340875C90}"/>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09AE-42BC-8BE9-FB0340875C90}"/>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09AE-42BC-8BE9-FB0340875C90}"/>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09AE-42BC-8BE9-FB0340875C90}"/>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09AE-42BC-8BE9-FB0340875C90}"/>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09AE-42BC-8BE9-FB0340875C90}"/>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09AE-42BC-8BE9-FB0340875C90}"/>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09AE-42BC-8BE9-FB0340875C90}"/>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09AE-42BC-8BE9-FB0340875C90}"/>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09AE-42BC-8BE9-FB0340875C90}"/>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09AE-42BC-8BE9-FB0340875C90}"/>
              </c:ext>
            </c:extLst>
          </c:dPt>
          <c:dPt>
            <c:idx val="14"/>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1D-09AE-42BC-8BE9-FB0340875C90}"/>
              </c:ext>
            </c:extLst>
          </c:dPt>
          <c:dPt>
            <c:idx val="15"/>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1F-09AE-42BC-8BE9-FB0340875C90}"/>
              </c:ext>
            </c:extLst>
          </c:dPt>
          <c:dPt>
            <c:idx val="16"/>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1-09AE-42BC-8BE9-FB0340875C90}"/>
              </c:ext>
            </c:extLst>
          </c:dPt>
          <c:dPt>
            <c:idx val="17"/>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3-09AE-42BC-8BE9-FB0340875C90}"/>
              </c:ext>
            </c:extLst>
          </c:dPt>
          <c:dPt>
            <c:idx val="18"/>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5-09AE-42BC-8BE9-FB0340875C90}"/>
              </c:ext>
            </c:extLst>
          </c:dPt>
          <c:dPt>
            <c:idx val="19"/>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7-09AE-42BC-8BE9-FB0340875C90}"/>
              </c:ext>
            </c:extLst>
          </c:dPt>
          <c:dPt>
            <c:idx val="20"/>
            <c:invertIfNegative val="0"/>
            <c:bubble3D val="0"/>
            <c:spPr>
              <a:solidFill>
                <a:schemeClr val="accent4"/>
              </a:solidFill>
              <a:ln w="3175">
                <a:solidFill>
                  <a:schemeClr val="bg1"/>
                </a:solidFill>
              </a:ln>
            </c:spPr>
            <c:extLst>
              <c:ext xmlns:c16="http://schemas.microsoft.com/office/drawing/2014/chart" uri="{C3380CC4-5D6E-409C-BE32-E72D297353CC}">
                <c16:uniqueId val="{00000029-09AE-42BC-8BE9-FB0340875C90}"/>
              </c:ext>
            </c:extLst>
          </c:dPt>
          <c:dPt>
            <c:idx val="21"/>
            <c:invertIfNegative val="0"/>
            <c:bubble3D val="0"/>
            <c:spPr>
              <a:solidFill>
                <a:schemeClr val="accent4"/>
              </a:solidFill>
              <a:ln w="3175">
                <a:solidFill>
                  <a:schemeClr val="bg1"/>
                </a:solidFill>
              </a:ln>
            </c:spPr>
            <c:extLst>
              <c:ext xmlns:c16="http://schemas.microsoft.com/office/drawing/2014/chart" uri="{C3380CC4-5D6E-409C-BE32-E72D297353CC}">
                <c16:uniqueId val="{0000002B-09AE-42BC-8BE9-FB0340875C90}"/>
              </c:ext>
            </c:extLst>
          </c:dPt>
          <c:dPt>
            <c:idx val="22"/>
            <c:invertIfNegative val="0"/>
            <c:bubble3D val="0"/>
            <c:spPr>
              <a:solidFill>
                <a:schemeClr val="accent4"/>
              </a:solidFill>
              <a:ln w="3175">
                <a:solidFill>
                  <a:schemeClr val="bg1"/>
                </a:solidFill>
              </a:ln>
            </c:spPr>
            <c:extLst>
              <c:ext xmlns:c16="http://schemas.microsoft.com/office/drawing/2014/chart" uri="{C3380CC4-5D6E-409C-BE32-E72D297353CC}">
                <c16:uniqueId val="{0000002D-09AE-42BC-8BE9-FB0340875C90}"/>
              </c:ext>
            </c:extLst>
          </c:dPt>
          <c:dPt>
            <c:idx val="23"/>
            <c:invertIfNegative val="0"/>
            <c:bubble3D val="0"/>
            <c:spPr>
              <a:solidFill>
                <a:schemeClr val="accent4"/>
              </a:solidFill>
              <a:ln w="3175">
                <a:solidFill>
                  <a:schemeClr val="bg1"/>
                </a:solidFill>
              </a:ln>
            </c:spPr>
            <c:extLst>
              <c:ext xmlns:c16="http://schemas.microsoft.com/office/drawing/2014/chart" uri="{C3380CC4-5D6E-409C-BE32-E72D297353CC}">
                <c16:uniqueId val="{0000002F-09AE-42BC-8BE9-FB0340875C90}"/>
              </c:ext>
            </c:extLst>
          </c:dPt>
          <c:dPt>
            <c:idx val="24"/>
            <c:invertIfNegative val="0"/>
            <c:bubble3D val="0"/>
            <c:spPr>
              <a:solidFill>
                <a:schemeClr val="accent4"/>
              </a:solidFill>
              <a:ln w="3175">
                <a:solidFill>
                  <a:schemeClr val="bg1"/>
                </a:solidFill>
              </a:ln>
            </c:spPr>
            <c:extLst>
              <c:ext xmlns:c16="http://schemas.microsoft.com/office/drawing/2014/chart" uri="{C3380CC4-5D6E-409C-BE32-E72D297353CC}">
                <c16:uniqueId val="{00000031-09AE-42BC-8BE9-FB0340875C90}"/>
              </c:ext>
            </c:extLst>
          </c:dPt>
          <c:dPt>
            <c:idx val="25"/>
            <c:invertIfNegative val="0"/>
            <c:bubble3D val="0"/>
            <c:spPr>
              <a:solidFill>
                <a:schemeClr val="accent4"/>
              </a:solidFill>
              <a:ln w="3175">
                <a:solidFill>
                  <a:schemeClr val="bg1"/>
                </a:solidFill>
              </a:ln>
            </c:spPr>
            <c:extLst>
              <c:ext xmlns:c16="http://schemas.microsoft.com/office/drawing/2014/chart" uri="{C3380CC4-5D6E-409C-BE32-E72D297353CC}">
                <c16:uniqueId val="{00000033-09AE-42BC-8BE9-FB0340875C90}"/>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'Cap.Dev.Path'!$I$480:$AH$480</c:f>
              <c:numCache>
                <c:formatCode>#,##0</c:formatCode>
                <c:ptCount val="26"/>
                <c:pt idx="0">
                  <c:v>139.5</c:v>
                </c:pt>
                <c:pt idx="1">
                  <c:v>177.5</c:v>
                </c:pt>
                <c:pt idx="2">
                  <c:v>227.5</c:v>
                </c:pt>
                <c:pt idx="3">
                  <c:v>285.5</c:v>
                </c:pt>
                <c:pt idx="4">
                  <c:v>351.5</c:v>
                </c:pt>
                <c:pt idx="5">
                  <c:v>410.5</c:v>
                </c:pt>
                <c:pt idx="6">
                  <c:v>504.5</c:v>
                </c:pt>
                <c:pt idx="7">
                  <c:v>652.5</c:v>
                </c:pt>
                <c:pt idx="8">
                  <c:v>689.5</c:v>
                </c:pt>
                <c:pt idx="9">
                  <c:v>744.5</c:v>
                </c:pt>
                <c:pt idx="10">
                  <c:v>770.5</c:v>
                </c:pt>
                <c:pt idx="11">
                  <c:v>772.5</c:v>
                </c:pt>
                <c:pt idx="12">
                  <c:v>801.5</c:v>
                </c:pt>
                <c:pt idx="13">
                  <c:v>781.5</c:v>
                </c:pt>
                <c:pt idx="14">
                  <c:v>847.8</c:v>
                </c:pt>
                <c:pt idx="15">
                  <c:v>825</c:v>
                </c:pt>
                <c:pt idx="16">
                  <c:v>824</c:v>
                </c:pt>
                <c:pt idx="17">
                  <c:v>815</c:v>
                </c:pt>
                <c:pt idx="18">
                  <c:v>809</c:v>
                </c:pt>
                <c:pt idx="19">
                  <c:v>808</c:v>
                </c:pt>
                <c:pt idx="20">
                  <c:v>807</c:v>
                </c:pt>
                <c:pt idx="21">
                  <c:v>792</c:v>
                </c:pt>
                <c:pt idx="22">
                  <c:v>784</c:v>
                </c:pt>
                <c:pt idx="23">
                  <c:v>777</c:v>
                </c:pt>
                <c:pt idx="24">
                  <c:v>769</c:v>
                </c:pt>
                <c:pt idx="25">
                  <c:v>757</c:v>
                </c:pt>
              </c:numCache>
            </c:numRef>
          </c:val>
          <c:extLst>
            <c:ext xmlns:c16="http://schemas.microsoft.com/office/drawing/2014/chart" uri="{C3380CC4-5D6E-409C-BE32-E72D297353CC}">
              <c16:uniqueId val="{00000034-09AE-42BC-8BE9-FB0340875C90}"/>
            </c:ext>
          </c:extLst>
        </c:ser>
        <c:dLbls>
          <c:showLegendKey val="0"/>
          <c:showVal val="0"/>
          <c:showCatName val="0"/>
          <c:showSerName val="0"/>
          <c:showPercent val="0"/>
          <c:showBubbleSize val="0"/>
        </c:dLbls>
        <c:gapWidth val="0"/>
        <c:axId val="88124800"/>
        <c:axId val="88126592"/>
      </c:barChart>
      <c:catAx>
        <c:axId val="88124800"/>
        <c:scaling>
          <c:orientation val="minMax"/>
        </c:scaling>
        <c:delete val="0"/>
        <c:axPos val="b"/>
        <c:numFmt formatCode="General" sourceLinked="1"/>
        <c:majorTickMark val="out"/>
        <c:minorTickMark val="none"/>
        <c:tickLblPos val="nextTo"/>
        <c:crossAx val="88126592"/>
        <c:crosses val="autoZero"/>
        <c:auto val="1"/>
        <c:lblAlgn val="ctr"/>
        <c:lblOffset val="100"/>
        <c:noMultiLvlLbl val="0"/>
      </c:catAx>
      <c:valAx>
        <c:axId val="88126592"/>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88124800"/>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clustered"/>
        <c:varyColors val="0"/>
        <c:ser>
          <c:idx val="0"/>
          <c:order val="0"/>
          <c:tx>
            <c:strRef>
              <c:f>'Cap.Dev.Path'!$C$565</c:f>
              <c:strCache>
                <c:ptCount val="1"/>
                <c:pt idx="0">
                  <c:v>Bioenergy</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28AE-4103-9330-8848DA6276BA}"/>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28AE-4103-9330-8848DA6276BA}"/>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28AE-4103-9330-8848DA6276BA}"/>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28AE-4103-9330-8848DA6276BA}"/>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28AE-4103-9330-8848DA6276BA}"/>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28AE-4103-9330-8848DA6276BA}"/>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28AE-4103-9330-8848DA6276BA}"/>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28AE-4103-9330-8848DA6276BA}"/>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28AE-4103-9330-8848DA6276BA}"/>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28AE-4103-9330-8848DA6276BA}"/>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28AE-4103-9330-8848DA6276BA}"/>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28AE-4103-9330-8848DA6276BA}"/>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28AE-4103-9330-8848DA6276BA}"/>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28AE-4103-9330-8848DA6276BA}"/>
              </c:ext>
            </c:extLst>
          </c:dPt>
          <c:dPt>
            <c:idx val="14"/>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1D-28AE-4103-9330-8848DA6276BA}"/>
              </c:ext>
            </c:extLst>
          </c:dPt>
          <c:dPt>
            <c:idx val="15"/>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1F-28AE-4103-9330-8848DA6276BA}"/>
              </c:ext>
            </c:extLst>
          </c:dPt>
          <c:dPt>
            <c:idx val="16"/>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1-28AE-4103-9330-8848DA6276BA}"/>
              </c:ext>
            </c:extLst>
          </c:dPt>
          <c:dPt>
            <c:idx val="17"/>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3-28AE-4103-9330-8848DA6276BA}"/>
              </c:ext>
            </c:extLst>
          </c:dPt>
          <c:dPt>
            <c:idx val="18"/>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5-28AE-4103-9330-8848DA6276BA}"/>
              </c:ext>
            </c:extLst>
          </c:dPt>
          <c:dPt>
            <c:idx val="19"/>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7-28AE-4103-9330-8848DA6276BA}"/>
              </c:ext>
            </c:extLst>
          </c:dPt>
          <c:dPt>
            <c:idx val="20"/>
            <c:invertIfNegative val="0"/>
            <c:bubble3D val="0"/>
            <c:spPr>
              <a:solidFill>
                <a:schemeClr val="accent4"/>
              </a:solidFill>
              <a:ln w="3175">
                <a:solidFill>
                  <a:schemeClr val="bg1"/>
                </a:solidFill>
              </a:ln>
            </c:spPr>
            <c:extLst>
              <c:ext xmlns:c16="http://schemas.microsoft.com/office/drawing/2014/chart" uri="{C3380CC4-5D6E-409C-BE32-E72D297353CC}">
                <c16:uniqueId val="{00000029-28AE-4103-9330-8848DA6276BA}"/>
              </c:ext>
            </c:extLst>
          </c:dPt>
          <c:dPt>
            <c:idx val="21"/>
            <c:invertIfNegative val="0"/>
            <c:bubble3D val="0"/>
            <c:spPr>
              <a:solidFill>
                <a:schemeClr val="accent4"/>
              </a:solidFill>
              <a:ln w="3175">
                <a:solidFill>
                  <a:schemeClr val="bg1"/>
                </a:solidFill>
              </a:ln>
            </c:spPr>
            <c:extLst>
              <c:ext xmlns:c16="http://schemas.microsoft.com/office/drawing/2014/chart" uri="{C3380CC4-5D6E-409C-BE32-E72D297353CC}">
                <c16:uniqueId val="{0000002B-28AE-4103-9330-8848DA6276BA}"/>
              </c:ext>
            </c:extLst>
          </c:dPt>
          <c:dPt>
            <c:idx val="22"/>
            <c:invertIfNegative val="0"/>
            <c:bubble3D val="0"/>
            <c:spPr>
              <a:solidFill>
                <a:schemeClr val="accent4"/>
              </a:solidFill>
              <a:ln w="3175">
                <a:solidFill>
                  <a:schemeClr val="bg1"/>
                </a:solidFill>
              </a:ln>
            </c:spPr>
            <c:extLst>
              <c:ext xmlns:c16="http://schemas.microsoft.com/office/drawing/2014/chart" uri="{C3380CC4-5D6E-409C-BE32-E72D297353CC}">
                <c16:uniqueId val="{0000002D-28AE-4103-9330-8848DA6276BA}"/>
              </c:ext>
            </c:extLst>
          </c:dPt>
          <c:dPt>
            <c:idx val="23"/>
            <c:invertIfNegative val="0"/>
            <c:bubble3D val="0"/>
            <c:spPr>
              <a:solidFill>
                <a:schemeClr val="accent4"/>
              </a:solidFill>
              <a:ln w="3175">
                <a:solidFill>
                  <a:schemeClr val="bg1"/>
                </a:solidFill>
              </a:ln>
            </c:spPr>
            <c:extLst>
              <c:ext xmlns:c16="http://schemas.microsoft.com/office/drawing/2014/chart" uri="{C3380CC4-5D6E-409C-BE32-E72D297353CC}">
                <c16:uniqueId val="{0000002F-28AE-4103-9330-8848DA6276BA}"/>
              </c:ext>
            </c:extLst>
          </c:dPt>
          <c:dPt>
            <c:idx val="24"/>
            <c:invertIfNegative val="0"/>
            <c:bubble3D val="0"/>
            <c:spPr>
              <a:solidFill>
                <a:schemeClr val="accent4"/>
              </a:solidFill>
              <a:ln w="3175">
                <a:solidFill>
                  <a:schemeClr val="bg1"/>
                </a:solidFill>
              </a:ln>
            </c:spPr>
            <c:extLst>
              <c:ext xmlns:c16="http://schemas.microsoft.com/office/drawing/2014/chart" uri="{C3380CC4-5D6E-409C-BE32-E72D297353CC}">
                <c16:uniqueId val="{00000031-28AE-4103-9330-8848DA6276BA}"/>
              </c:ext>
            </c:extLst>
          </c:dPt>
          <c:dPt>
            <c:idx val="25"/>
            <c:invertIfNegative val="0"/>
            <c:bubble3D val="0"/>
            <c:spPr>
              <a:solidFill>
                <a:schemeClr val="accent4"/>
              </a:solidFill>
              <a:ln w="3175">
                <a:solidFill>
                  <a:schemeClr val="bg1"/>
                </a:solidFill>
              </a:ln>
            </c:spPr>
            <c:extLst>
              <c:ext xmlns:c16="http://schemas.microsoft.com/office/drawing/2014/chart" uri="{C3380CC4-5D6E-409C-BE32-E72D297353CC}">
                <c16:uniqueId val="{00000033-28AE-4103-9330-8848DA6276BA}"/>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'Cap.Dev.Path'!$I$565:$AH$565</c:f>
              <c:numCache>
                <c:formatCode>#,##0</c:formatCode>
                <c:ptCount val="26"/>
                <c:pt idx="0">
                  <c:v>802</c:v>
                </c:pt>
                <c:pt idx="1">
                  <c:v>665.5</c:v>
                </c:pt>
                <c:pt idx="2">
                  <c:v>508.5</c:v>
                </c:pt>
                <c:pt idx="3">
                  <c:v>778.5</c:v>
                </c:pt>
                <c:pt idx="4">
                  <c:v>938.5</c:v>
                </c:pt>
                <c:pt idx="5">
                  <c:v>1097.8</c:v>
                </c:pt>
                <c:pt idx="6">
                  <c:v>1145.0999999999999</c:v>
                </c:pt>
                <c:pt idx="7">
                  <c:v>1375.7</c:v>
                </c:pt>
                <c:pt idx="8">
                  <c:v>1184.9000000000001</c:v>
                </c:pt>
                <c:pt idx="9">
                  <c:v>1247.8</c:v>
                </c:pt>
                <c:pt idx="10">
                  <c:v>1243.5</c:v>
                </c:pt>
                <c:pt idx="11">
                  <c:v>1304.5999999999999</c:v>
                </c:pt>
                <c:pt idx="12">
                  <c:v>1791.3</c:v>
                </c:pt>
                <c:pt idx="13">
                  <c:v>1796.9</c:v>
                </c:pt>
                <c:pt idx="14">
                  <c:v>1806.9</c:v>
                </c:pt>
                <c:pt idx="15">
                  <c:v>1805.95</c:v>
                </c:pt>
                <c:pt idx="16">
                  <c:v>1805</c:v>
                </c:pt>
                <c:pt idx="17">
                  <c:v>1802</c:v>
                </c:pt>
                <c:pt idx="18">
                  <c:v>1801</c:v>
                </c:pt>
                <c:pt idx="19">
                  <c:v>1796</c:v>
                </c:pt>
                <c:pt idx="20">
                  <c:v>1796</c:v>
                </c:pt>
                <c:pt idx="21">
                  <c:v>1796</c:v>
                </c:pt>
                <c:pt idx="22">
                  <c:v>1719</c:v>
                </c:pt>
                <c:pt idx="23">
                  <c:v>1719</c:v>
                </c:pt>
                <c:pt idx="24">
                  <c:v>1719</c:v>
                </c:pt>
                <c:pt idx="25">
                  <c:v>1719</c:v>
                </c:pt>
              </c:numCache>
            </c:numRef>
          </c:val>
          <c:extLst>
            <c:ext xmlns:c16="http://schemas.microsoft.com/office/drawing/2014/chart" uri="{C3380CC4-5D6E-409C-BE32-E72D297353CC}">
              <c16:uniqueId val="{00000034-28AE-4103-9330-8848DA6276BA}"/>
            </c:ext>
          </c:extLst>
        </c:ser>
        <c:dLbls>
          <c:showLegendKey val="0"/>
          <c:showVal val="0"/>
          <c:showCatName val="0"/>
          <c:showSerName val="0"/>
          <c:showPercent val="0"/>
          <c:showBubbleSize val="0"/>
        </c:dLbls>
        <c:gapWidth val="0"/>
        <c:axId val="88205184"/>
        <c:axId val="88206720"/>
      </c:barChart>
      <c:catAx>
        <c:axId val="88205184"/>
        <c:scaling>
          <c:orientation val="minMax"/>
        </c:scaling>
        <c:delete val="0"/>
        <c:axPos val="b"/>
        <c:numFmt formatCode="General" sourceLinked="1"/>
        <c:majorTickMark val="out"/>
        <c:minorTickMark val="none"/>
        <c:tickLblPos val="nextTo"/>
        <c:crossAx val="88206720"/>
        <c:crosses val="autoZero"/>
        <c:auto val="1"/>
        <c:lblAlgn val="ctr"/>
        <c:lblOffset val="100"/>
        <c:noMultiLvlLbl val="0"/>
      </c:catAx>
      <c:valAx>
        <c:axId val="88206720"/>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88205184"/>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clustered"/>
        <c:varyColors val="0"/>
        <c:ser>
          <c:idx val="0"/>
          <c:order val="0"/>
          <c:tx>
            <c:strRef>
              <c:f>'Cap.Dev.Path'!$C$650</c:f>
              <c:strCache>
                <c:ptCount val="1"/>
                <c:pt idx="0">
                  <c:v>Bioenergy</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1DAD-46F2-9F0D-2EF73E2C7365}"/>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1DAD-46F2-9F0D-2EF73E2C7365}"/>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1DAD-46F2-9F0D-2EF73E2C7365}"/>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1DAD-46F2-9F0D-2EF73E2C7365}"/>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1DAD-46F2-9F0D-2EF73E2C7365}"/>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1DAD-46F2-9F0D-2EF73E2C7365}"/>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1DAD-46F2-9F0D-2EF73E2C7365}"/>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1DAD-46F2-9F0D-2EF73E2C7365}"/>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1DAD-46F2-9F0D-2EF73E2C7365}"/>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1DAD-46F2-9F0D-2EF73E2C7365}"/>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1DAD-46F2-9F0D-2EF73E2C7365}"/>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1DAD-46F2-9F0D-2EF73E2C7365}"/>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1DAD-46F2-9F0D-2EF73E2C7365}"/>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1DAD-46F2-9F0D-2EF73E2C7365}"/>
              </c:ext>
            </c:extLst>
          </c:dPt>
          <c:dPt>
            <c:idx val="14"/>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1D-1DAD-46F2-9F0D-2EF73E2C7365}"/>
              </c:ext>
            </c:extLst>
          </c:dPt>
          <c:dPt>
            <c:idx val="15"/>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1F-1DAD-46F2-9F0D-2EF73E2C7365}"/>
              </c:ext>
            </c:extLst>
          </c:dPt>
          <c:dPt>
            <c:idx val="16"/>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1-1DAD-46F2-9F0D-2EF73E2C7365}"/>
              </c:ext>
            </c:extLst>
          </c:dPt>
          <c:dPt>
            <c:idx val="17"/>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3-1DAD-46F2-9F0D-2EF73E2C7365}"/>
              </c:ext>
            </c:extLst>
          </c:dPt>
          <c:dPt>
            <c:idx val="18"/>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5-1DAD-46F2-9F0D-2EF73E2C7365}"/>
              </c:ext>
            </c:extLst>
          </c:dPt>
          <c:dPt>
            <c:idx val="19"/>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7-1DAD-46F2-9F0D-2EF73E2C7365}"/>
              </c:ext>
            </c:extLst>
          </c:dPt>
          <c:dPt>
            <c:idx val="20"/>
            <c:invertIfNegative val="0"/>
            <c:bubble3D val="0"/>
            <c:spPr>
              <a:solidFill>
                <a:schemeClr val="accent4"/>
              </a:solidFill>
              <a:ln w="3175">
                <a:solidFill>
                  <a:schemeClr val="bg1"/>
                </a:solidFill>
              </a:ln>
            </c:spPr>
            <c:extLst>
              <c:ext xmlns:c16="http://schemas.microsoft.com/office/drawing/2014/chart" uri="{C3380CC4-5D6E-409C-BE32-E72D297353CC}">
                <c16:uniqueId val="{00000029-1DAD-46F2-9F0D-2EF73E2C7365}"/>
              </c:ext>
            </c:extLst>
          </c:dPt>
          <c:dPt>
            <c:idx val="21"/>
            <c:invertIfNegative val="0"/>
            <c:bubble3D val="0"/>
            <c:spPr>
              <a:solidFill>
                <a:schemeClr val="accent4"/>
              </a:solidFill>
              <a:ln w="3175">
                <a:solidFill>
                  <a:schemeClr val="bg1"/>
                </a:solidFill>
              </a:ln>
            </c:spPr>
            <c:extLst>
              <c:ext xmlns:c16="http://schemas.microsoft.com/office/drawing/2014/chart" uri="{C3380CC4-5D6E-409C-BE32-E72D297353CC}">
                <c16:uniqueId val="{0000002B-1DAD-46F2-9F0D-2EF73E2C7365}"/>
              </c:ext>
            </c:extLst>
          </c:dPt>
          <c:dPt>
            <c:idx val="22"/>
            <c:invertIfNegative val="0"/>
            <c:bubble3D val="0"/>
            <c:spPr>
              <a:solidFill>
                <a:schemeClr val="accent4"/>
              </a:solidFill>
              <a:ln w="3175">
                <a:solidFill>
                  <a:schemeClr val="bg1"/>
                </a:solidFill>
              </a:ln>
            </c:spPr>
            <c:extLst>
              <c:ext xmlns:c16="http://schemas.microsoft.com/office/drawing/2014/chart" uri="{C3380CC4-5D6E-409C-BE32-E72D297353CC}">
                <c16:uniqueId val="{0000002D-1DAD-46F2-9F0D-2EF73E2C7365}"/>
              </c:ext>
            </c:extLst>
          </c:dPt>
          <c:dPt>
            <c:idx val="23"/>
            <c:invertIfNegative val="0"/>
            <c:bubble3D val="0"/>
            <c:spPr>
              <a:solidFill>
                <a:schemeClr val="accent4"/>
              </a:solidFill>
              <a:ln w="3175">
                <a:solidFill>
                  <a:schemeClr val="bg1"/>
                </a:solidFill>
              </a:ln>
            </c:spPr>
            <c:extLst>
              <c:ext xmlns:c16="http://schemas.microsoft.com/office/drawing/2014/chart" uri="{C3380CC4-5D6E-409C-BE32-E72D297353CC}">
                <c16:uniqueId val="{0000002F-1DAD-46F2-9F0D-2EF73E2C7365}"/>
              </c:ext>
            </c:extLst>
          </c:dPt>
          <c:dPt>
            <c:idx val="24"/>
            <c:invertIfNegative val="0"/>
            <c:bubble3D val="0"/>
            <c:spPr>
              <a:solidFill>
                <a:schemeClr val="accent4"/>
              </a:solidFill>
              <a:ln w="3175">
                <a:solidFill>
                  <a:schemeClr val="bg1"/>
                </a:solidFill>
              </a:ln>
            </c:spPr>
            <c:extLst>
              <c:ext xmlns:c16="http://schemas.microsoft.com/office/drawing/2014/chart" uri="{C3380CC4-5D6E-409C-BE32-E72D297353CC}">
                <c16:uniqueId val="{00000031-1DAD-46F2-9F0D-2EF73E2C7365}"/>
              </c:ext>
            </c:extLst>
          </c:dPt>
          <c:dPt>
            <c:idx val="25"/>
            <c:invertIfNegative val="0"/>
            <c:bubble3D val="0"/>
            <c:spPr>
              <a:solidFill>
                <a:schemeClr val="accent4"/>
              </a:solidFill>
              <a:ln w="3175">
                <a:solidFill>
                  <a:schemeClr val="bg1"/>
                </a:solidFill>
              </a:ln>
            </c:spPr>
            <c:extLst>
              <c:ext xmlns:c16="http://schemas.microsoft.com/office/drawing/2014/chart" uri="{C3380CC4-5D6E-409C-BE32-E72D297353CC}">
                <c16:uniqueId val="{00000033-1DAD-46F2-9F0D-2EF73E2C7365}"/>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'Cap.Dev.Path'!$I$650:$AH$650</c:f>
              <c:numCache>
                <c:formatCode>#,##0</c:formatCode>
                <c:ptCount val="26"/>
                <c:pt idx="0">
                  <c:v>12</c:v>
                </c:pt>
                <c:pt idx="1">
                  <c:v>12</c:v>
                </c:pt>
                <c:pt idx="2">
                  <c:v>12</c:v>
                </c:pt>
                <c:pt idx="3">
                  <c:v>12</c:v>
                </c:pt>
                <c:pt idx="4">
                  <c:v>60</c:v>
                </c:pt>
                <c:pt idx="5">
                  <c:v>142</c:v>
                </c:pt>
                <c:pt idx="6">
                  <c:v>149</c:v>
                </c:pt>
                <c:pt idx="7">
                  <c:v>167</c:v>
                </c:pt>
                <c:pt idx="8">
                  <c:v>261</c:v>
                </c:pt>
                <c:pt idx="9">
                  <c:v>278</c:v>
                </c:pt>
                <c:pt idx="10">
                  <c:v>281</c:v>
                </c:pt>
                <c:pt idx="11">
                  <c:v>281</c:v>
                </c:pt>
                <c:pt idx="12">
                  <c:v>281</c:v>
                </c:pt>
                <c:pt idx="13">
                  <c:v>259.39999999999998</c:v>
                </c:pt>
                <c:pt idx="14">
                  <c:v>259.39999999999998</c:v>
                </c:pt>
                <c:pt idx="15">
                  <c:v>264.95555555555552</c:v>
                </c:pt>
                <c:pt idx="16">
                  <c:v>270.51111111111106</c:v>
                </c:pt>
                <c:pt idx="17">
                  <c:v>276.06666666666661</c:v>
                </c:pt>
                <c:pt idx="18">
                  <c:v>276.06666666666661</c:v>
                </c:pt>
                <c:pt idx="19">
                  <c:v>276.06666666666661</c:v>
                </c:pt>
                <c:pt idx="20">
                  <c:v>276.06666666666661</c:v>
                </c:pt>
                <c:pt idx="21">
                  <c:v>276.06666666666661</c:v>
                </c:pt>
                <c:pt idx="22">
                  <c:v>276.06666666666661</c:v>
                </c:pt>
                <c:pt idx="23">
                  <c:v>276.06666666666661</c:v>
                </c:pt>
                <c:pt idx="24">
                  <c:v>276.06666666666661</c:v>
                </c:pt>
                <c:pt idx="25">
                  <c:v>276.06666666666661</c:v>
                </c:pt>
              </c:numCache>
            </c:numRef>
          </c:val>
          <c:extLst>
            <c:ext xmlns:c16="http://schemas.microsoft.com/office/drawing/2014/chart" uri="{C3380CC4-5D6E-409C-BE32-E72D297353CC}">
              <c16:uniqueId val="{00000034-1DAD-46F2-9F0D-2EF73E2C7365}"/>
            </c:ext>
          </c:extLst>
        </c:ser>
        <c:dLbls>
          <c:showLegendKey val="0"/>
          <c:showVal val="0"/>
          <c:showCatName val="0"/>
          <c:showSerName val="0"/>
          <c:showPercent val="0"/>
          <c:showBubbleSize val="0"/>
        </c:dLbls>
        <c:gapWidth val="0"/>
        <c:axId val="88347008"/>
        <c:axId val="88348544"/>
      </c:barChart>
      <c:catAx>
        <c:axId val="88347008"/>
        <c:scaling>
          <c:orientation val="minMax"/>
        </c:scaling>
        <c:delete val="0"/>
        <c:axPos val="b"/>
        <c:numFmt formatCode="General" sourceLinked="1"/>
        <c:majorTickMark val="out"/>
        <c:minorTickMark val="none"/>
        <c:tickLblPos val="nextTo"/>
        <c:crossAx val="88348544"/>
        <c:crosses val="autoZero"/>
        <c:auto val="1"/>
        <c:lblAlgn val="ctr"/>
        <c:lblOffset val="100"/>
        <c:noMultiLvlLbl val="0"/>
      </c:catAx>
      <c:valAx>
        <c:axId val="88348544"/>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88347008"/>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clustered"/>
        <c:varyColors val="0"/>
        <c:ser>
          <c:idx val="0"/>
          <c:order val="0"/>
          <c:tx>
            <c:strRef>
              <c:f>'Cap.Dev.Path'!$C$735</c:f>
              <c:strCache>
                <c:ptCount val="1"/>
                <c:pt idx="0">
                  <c:v>Bioenergy</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D87C-4CC6-8BED-CCEE24B7AD92}"/>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D87C-4CC6-8BED-CCEE24B7AD92}"/>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D87C-4CC6-8BED-CCEE24B7AD92}"/>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D87C-4CC6-8BED-CCEE24B7AD92}"/>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D87C-4CC6-8BED-CCEE24B7AD92}"/>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D87C-4CC6-8BED-CCEE24B7AD92}"/>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D87C-4CC6-8BED-CCEE24B7AD92}"/>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D87C-4CC6-8BED-CCEE24B7AD92}"/>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D87C-4CC6-8BED-CCEE24B7AD92}"/>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D87C-4CC6-8BED-CCEE24B7AD92}"/>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D87C-4CC6-8BED-CCEE24B7AD92}"/>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D87C-4CC6-8BED-CCEE24B7AD92}"/>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D87C-4CC6-8BED-CCEE24B7AD92}"/>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D87C-4CC6-8BED-CCEE24B7AD92}"/>
              </c:ext>
            </c:extLst>
          </c:dPt>
          <c:dPt>
            <c:idx val="14"/>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1D-D87C-4CC6-8BED-CCEE24B7AD92}"/>
              </c:ext>
            </c:extLst>
          </c:dPt>
          <c:dPt>
            <c:idx val="15"/>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1F-D87C-4CC6-8BED-CCEE24B7AD92}"/>
              </c:ext>
            </c:extLst>
          </c:dPt>
          <c:dPt>
            <c:idx val="16"/>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1-D87C-4CC6-8BED-CCEE24B7AD92}"/>
              </c:ext>
            </c:extLst>
          </c:dPt>
          <c:dPt>
            <c:idx val="17"/>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3-D87C-4CC6-8BED-CCEE24B7AD92}"/>
              </c:ext>
            </c:extLst>
          </c:dPt>
          <c:dPt>
            <c:idx val="18"/>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5-D87C-4CC6-8BED-CCEE24B7AD92}"/>
              </c:ext>
            </c:extLst>
          </c:dPt>
          <c:dPt>
            <c:idx val="19"/>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7-D87C-4CC6-8BED-CCEE24B7AD92}"/>
              </c:ext>
            </c:extLst>
          </c:dPt>
          <c:dPt>
            <c:idx val="20"/>
            <c:invertIfNegative val="0"/>
            <c:bubble3D val="0"/>
            <c:spPr>
              <a:solidFill>
                <a:schemeClr val="accent4"/>
              </a:solidFill>
              <a:ln w="3175">
                <a:solidFill>
                  <a:schemeClr val="bg1"/>
                </a:solidFill>
              </a:ln>
            </c:spPr>
            <c:extLst>
              <c:ext xmlns:c16="http://schemas.microsoft.com/office/drawing/2014/chart" uri="{C3380CC4-5D6E-409C-BE32-E72D297353CC}">
                <c16:uniqueId val="{00000029-D87C-4CC6-8BED-CCEE24B7AD92}"/>
              </c:ext>
            </c:extLst>
          </c:dPt>
          <c:dPt>
            <c:idx val="21"/>
            <c:invertIfNegative val="0"/>
            <c:bubble3D val="0"/>
            <c:spPr>
              <a:solidFill>
                <a:schemeClr val="accent4"/>
              </a:solidFill>
              <a:ln w="3175">
                <a:solidFill>
                  <a:schemeClr val="bg1"/>
                </a:solidFill>
              </a:ln>
            </c:spPr>
            <c:extLst>
              <c:ext xmlns:c16="http://schemas.microsoft.com/office/drawing/2014/chart" uri="{C3380CC4-5D6E-409C-BE32-E72D297353CC}">
                <c16:uniqueId val="{0000002B-D87C-4CC6-8BED-CCEE24B7AD92}"/>
              </c:ext>
            </c:extLst>
          </c:dPt>
          <c:dPt>
            <c:idx val="22"/>
            <c:invertIfNegative val="0"/>
            <c:bubble3D val="0"/>
            <c:spPr>
              <a:solidFill>
                <a:schemeClr val="accent4"/>
              </a:solidFill>
              <a:ln w="3175">
                <a:solidFill>
                  <a:schemeClr val="bg1"/>
                </a:solidFill>
              </a:ln>
            </c:spPr>
            <c:extLst>
              <c:ext xmlns:c16="http://schemas.microsoft.com/office/drawing/2014/chart" uri="{C3380CC4-5D6E-409C-BE32-E72D297353CC}">
                <c16:uniqueId val="{0000002D-D87C-4CC6-8BED-CCEE24B7AD92}"/>
              </c:ext>
            </c:extLst>
          </c:dPt>
          <c:dPt>
            <c:idx val="23"/>
            <c:invertIfNegative val="0"/>
            <c:bubble3D val="0"/>
            <c:spPr>
              <a:solidFill>
                <a:schemeClr val="accent4"/>
              </a:solidFill>
              <a:ln w="3175">
                <a:solidFill>
                  <a:schemeClr val="bg1"/>
                </a:solidFill>
              </a:ln>
            </c:spPr>
            <c:extLst>
              <c:ext xmlns:c16="http://schemas.microsoft.com/office/drawing/2014/chart" uri="{C3380CC4-5D6E-409C-BE32-E72D297353CC}">
                <c16:uniqueId val="{0000002F-D87C-4CC6-8BED-CCEE24B7AD92}"/>
              </c:ext>
            </c:extLst>
          </c:dPt>
          <c:dPt>
            <c:idx val="24"/>
            <c:invertIfNegative val="0"/>
            <c:bubble3D val="0"/>
            <c:spPr>
              <a:solidFill>
                <a:schemeClr val="accent4"/>
              </a:solidFill>
              <a:ln w="3175">
                <a:solidFill>
                  <a:schemeClr val="bg1"/>
                </a:solidFill>
              </a:ln>
            </c:spPr>
            <c:extLst>
              <c:ext xmlns:c16="http://schemas.microsoft.com/office/drawing/2014/chart" uri="{C3380CC4-5D6E-409C-BE32-E72D297353CC}">
                <c16:uniqueId val="{00000031-D87C-4CC6-8BED-CCEE24B7AD92}"/>
              </c:ext>
            </c:extLst>
          </c:dPt>
          <c:dPt>
            <c:idx val="25"/>
            <c:invertIfNegative val="0"/>
            <c:bubble3D val="0"/>
            <c:spPr>
              <a:solidFill>
                <a:schemeClr val="accent4"/>
              </a:solidFill>
              <a:ln w="3175">
                <a:solidFill>
                  <a:schemeClr val="bg1"/>
                </a:solidFill>
              </a:ln>
            </c:spPr>
            <c:extLst>
              <c:ext xmlns:c16="http://schemas.microsoft.com/office/drawing/2014/chart" uri="{C3380CC4-5D6E-409C-BE32-E72D297353CC}">
                <c16:uniqueId val="{00000033-D87C-4CC6-8BED-CCEE24B7AD92}"/>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'Cap.Dev.Path'!$I$735:$AH$735</c:f>
              <c:numCache>
                <c:formatCode>#,##0</c:formatCode>
                <c:ptCount val="26"/>
                <c:pt idx="0">
                  <c:v>1806</c:v>
                </c:pt>
                <c:pt idx="1">
                  <c:v>1806</c:v>
                </c:pt>
                <c:pt idx="2">
                  <c:v>1851</c:v>
                </c:pt>
                <c:pt idx="3">
                  <c:v>1852</c:v>
                </c:pt>
                <c:pt idx="4">
                  <c:v>1749</c:v>
                </c:pt>
                <c:pt idx="5">
                  <c:v>1768</c:v>
                </c:pt>
                <c:pt idx="6">
                  <c:v>1880</c:v>
                </c:pt>
                <c:pt idx="7">
                  <c:v>1868</c:v>
                </c:pt>
                <c:pt idx="8">
                  <c:v>1952</c:v>
                </c:pt>
                <c:pt idx="9">
                  <c:v>1977</c:v>
                </c:pt>
                <c:pt idx="10">
                  <c:v>1987</c:v>
                </c:pt>
                <c:pt idx="11">
                  <c:v>2008</c:v>
                </c:pt>
                <c:pt idx="12">
                  <c:v>2231</c:v>
                </c:pt>
                <c:pt idx="13">
                  <c:v>2231</c:v>
                </c:pt>
                <c:pt idx="14">
                  <c:v>2279.6999999999998</c:v>
                </c:pt>
                <c:pt idx="15">
                  <c:v>2279.6999999999998</c:v>
                </c:pt>
                <c:pt idx="16">
                  <c:v>2279.6999999999998</c:v>
                </c:pt>
                <c:pt idx="17">
                  <c:v>2279.6999999999998</c:v>
                </c:pt>
                <c:pt idx="18">
                  <c:v>2279.6999999999998</c:v>
                </c:pt>
                <c:pt idx="19">
                  <c:v>2279.6999999999998</c:v>
                </c:pt>
                <c:pt idx="20">
                  <c:v>2279.6999999999998</c:v>
                </c:pt>
                <c:pt idx="21">
                  <c:v>2279.6999999999998</c:v>
                </c:pt>
                <c:pt idx="22">
                  <c:v>2279.6999999999998</c:v>
                </c:pt>
                <c:pt idx="23">
                  <c:v>2279.6999999999998</c:v>
                </c:pt>
                <c:pt idx="24">
                  <c:v>2279.6999999999998</c:v>
                </c:pt>
                <c:pt idx="25">
                  <c:v>2279.6999999999998</c:v>
                </c:pt>
              </c:numCache>
            </c:numRef>
          </c:val>
          <c:extLst>
            <c:ext xmlns:c16="http://schemas.microsoft.com/office/drawing/2014/chart" uri="{C3380CC4-5D6E-409C-BE32-E72D297353CC}">
              <c16:uniqueId val="{00000034-D87C-4CC6-8BED-CCEE24B7AD92}"/>
            </c:ext>
          </c:extLst>
        </c:ser>
        <c:dLbls>
          <c:showLegendKey val="0"/>
          <c:showVal val="0"/>
          <c:showCatName val="0"/>
          <c:showSerName val="0"/>
          <c:showPercent val="0"/>
          <c:showBubbleSize val="0"/>
        </c:dLbls>
        <c:gapWidth val="0"/>
        <c:axId val="88418944"/>
        <c:axId val="88424832"/>
      </c:barChart>
      <c:catAx>
        <c:axId val="88418944"/>
        <c:scaling>
          <c:orientation val="minMax"/>
        </c:scaling>
        <c:delete val="0"/>
        <c:axPos val="b"/>
        <c:numFmt formatCode="General" sourceLinked="1"/>
        <c:majorTickMark val="out"/>
        <c:minorTickMark val="none"/>
        <c:tickLblPos val="nextTo"/>
        <c:crossAx val="88424832"/>
        <c:crosses val="autoZero"/>
        <c:auto val="1"/>
        <c:lblAlgn val="ctr"/>
        <c:lblOffset val="100"/>
        <c:noMultiLvlLbl val="0"/>
      </c:catAx>
      <c:valAx>
        <c:axId val="88424832"/>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88418944"/>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clustered"/>
        <c:varyColors val="0"/>
        <c:ser>
          <c:idx val="0"/>
          <c:order val="0"/>
          <c:tx>
            <c:strRef>
              <c:f>'Cap.Dev.Path'!$C$821</c:f>
              <c:strCache>
                <c:ptCount val="1"/>
                <c:pt idx="0">
                  <c:v>Bioenergy</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5FFA-4E45-A3EB-DAB58FDF7A58}"/>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5FFA-4E45-A3EB-DAB58FDF7A58}"/>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5FFA-4E45-A3EB-DAB58FDF7A58}"/>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5FFA-4E45-A3EB-DAB58FDF7A58}"/>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5FFA-4E45-A3EB-DAB58FDF7A58}"/>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5FFA-4E45-A3EB-DAB58FDF7A58}"/>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5FFA-4E45-A3EB-DAB58FDF7A58}"/>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5FFA-4E45-A3EB-DAB58FDF7A58}"/>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5FFA-4E45-A3EB-DAB58FDF7A58}"/>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5FFA-4E45-A3EB-DAB58FDF7A58}"/>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5FFA-4E45-A3EB-DAB58FDF7A58}"/>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5FFA-4E45-A3EB-DAB58FDF7A58}"/>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5FFA-4E45-A3EB-DAB58FDF7A58}"/>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5FFA-4E45-A3EB-DAB58FDF7A58}"/>
              </c:ext>
            </c:extLst>
          </c:dPt>
          <c:dPt>
            <c:idx val="1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D-5FFA-4E45-A3EB-DAB58FDF7A58}"/>
              </c:ext>
            </c:extLst>
          </c:dPt>
          <c:dPt>
            <c:idx val="15"/>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1F-5FFA-4E45-A3EB-DAB58FDF7A58}"/>
              </c:ext>
            </c:extLst>
          </c:dPt>
          <c:dPt>
            <c:idx val="16"/>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1-5FFA-4E45-A3EB-DAB58FDF7A58}"/>
              </c:ext>
            </c:extLst>
          </c:dPt>
          <c:dPt>
            <c:idx val="17"/>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3-5FFA-4E45-A3EB-DAB58FDF7A58}"/>
              </c:ext>
            </c:extLst>
          </c:dPt>
          <c:dPt>
            <c:idx val="18"/>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5-5FFA-4E45-A3EB-DAB58FDF7A58}"/>
              </c:ext>
            </c:extLst>
          </c:dPt>
          <c:dPt>
            <c:idx val="19"/>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7-5FFA-4E45-A3EB-DAB58FDF7A58}"/>
              </c:ext>
            </c:extLst>
          </c:dPt>
          <c:dPt>
            <c:idx val="20"/>
            <c:invertIfNegative val="0"/>
            <c:bubble3D val="0"/>
            <c:spPr>
              <a:solidFill>
                <a:schemeClr val="accent4"/>
              </a:solidFill>
              <a:ln w="3175">
                <a:solidFill>
                  <a:schemeClr val="bg1"/>
                </a:solidFill>
              </a:ln>
            </c:spPr>
            <c:extLst>
              <c:ext xmlns:c16="http://schemas.microsoft.com/office/drawing/2014/chart" uri="{C3380CC4-5D6E-409C-BE32-E72D297353CC}">
                <c16:uniqueId val="{00000029-5FFA-4E45-A3EB-DAB58FDF7A58}"/>
              </c:ext>
            </c:extLst>
          </c:dPt>
          <c:dPt>
            <c:idx val="21"/>
            <c:invertIfNegative val="0"/>
            <c:bubble3D val="0"/>
            <c:spPr>
              <a:solidFill>
                <a:schemeClr val="accent4"/>
              </a:solidFill>
              <a:ln w="3175">
                <a:solidFill>
                  <a:schemeClr val="bg1"/>
                </a:solidFill>
              </a:ln>
            </c:spPr>
            <c:extLst>
              <c:ext xmlns:c16="http://schemas.microsoft.com/office/drawing/2014/chart" uri="{C3380CC4-5D6E-409C-BE32-E72D297353CC}">
                <c16:uniqueId val="{0000002B-5FFA-4E45-A3EB-DAB58FDF7A58}"/>
              </c:ext>
            </c:extLst>
          </c:dPt>
          <c:dPt>
            <c:idx val="22"/>
            <c:invertIfNegative val="0"/>
            <c:bubble3D val="0"/>
            <c:spPr>
              <a:solidFill>
                <a:schemeClr val="accent4"/>
              </a:solidFill>
              <a:ln w="3175">
                <a:solidFill>
                  <a:schemeClr val="bg1"/>
                </a:solidFill>
              </a:ln>
            </c:spPr>
            <c:extLst>
              <c:ext xmlns:c16="http://schemas.microsoft.com/office/drawing/2014/chart" uri="{C3380CC4-5D6E-409C-BE32-E72D297353CC}">
                <c16:uniqueId val="{0000002D-5FFA-4E45-A3EB-DAB58FDF7A58}"/>
              </c:ext>
            </c:extLst>
          </c:dPt>
          <c:dPt>
            <c:idx val="23"/>
            <c:invertIfNegative val="0"/>
            <c:bubble3D val="0"/>
            <c:spPr>
              <a:solidFill>
                <a:schemeClr val="accent4"/>
              </a:solidFill>
              <a:ln w="3175">
                <a:solidFill>
                  <a:schemeClr val="bg1"/>
                </a:solidFill>
              </a:ln>
            </c:spPr>
            <c:extLst>
              <c:ext xmlns:c16="http://schemas.microsoft.com/office/drawing/2014/chart" uri="{C3380CC4-5D6E-409C-BE32-E72D297353CC}">
                <c16:uniqueId val="{0000002F-5FFA-4E45-A3EB-DAB58FDF7A58}"/>
              </c:ext>
            </c:extLst>
          </c:dPt>
          <c:dPt>
            <c:idx val="24"/>
            <c:invertIfNegative val="0"/>
            <c:bubble3D val="0"/>
            <c:spPr>
              <a:solidFill>
                <a:schemeClr val="accent4"/>
              </a:solidFill>
              <a:ln w="3175">
                <a:solidFill>
                  <a:schemeClr val="bg1"/>
                </a:solidFill>
              </a:ln>
            </c:spPr>
            <c:extLst>
              <c:ext xmlns:c16="http://schemas.microsoft.com/office/drawing/2014/chart" uri="{C3380CC4-5D6E-409C-BE32-E72D297353CC}">
                <c16:uniqueId val="{00000031-5FFA-4E45-A3EB-DAB58FDF7A58}"/>
              </c:ext>
            </c:extLst>
          </c:dPt>
          <c:dPt>
            <c:idx val="25"/>
            <c:invertIfNegative val="0"/>
            <c:bubble3D val="0"/>
            <c:spPr>
              <a:solidFill>
                <a:schemeClr val="accent4"/>
              </a:solidFill>
              <a:ln w="3175">
                <a:solidFill>
                  <a:schemeClr val="bg1"/>
                </a:solidFill>
              </a:ln>
            </c:spPr>
            <c:extLst>
              <c:ext xmlns:c16="http://schemas.microsoft.com/office/drawing/2014/chart" uri="{C3380CC4-5D6E-409C-BE32-E72D297353CC}">
                <c16:uniqueId val="{00000033-5FFA-4E45-A3EB-DAB58FDF7A58}"/>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'Cap.Dev.Path'!$I$821:$AH$821</c:f>
              <c:numCache>
                <c:formatCode>#,##0</c:formatCode>
                <c:ptCount val="26"/>
                <c:pt idx="0">
                  <c:v>633</c:v>
                </c:pt>
                <c:pt idx="1">
                  <c:v>667.5</c:v>
                </c:pt>
                <c:pt idx="2">
                  <c:v>724</c:v>
                </c:pt>
                <c:pt idx="3">
                  <c:v>787.5</c:v>
                </c:pt>
                <c:pt idx="4">
                  <c:v>817.5</c:v>
                </c:pt>
                <c:pt idx="5">
                  <c:v>927.5</c:v>
                </c:pt>
                <c:pt idx="6">
                  <c:v>960.5</c:v>
                </c:pt>
                <c:pt idx="7">
                  <c:v>1038.2</c:v>
                </c:pt>
                <c:pt idx="8">
                  <c:v>1150.9000000000001</c:v>
                </c:pt>
                <c:pt idx="9">
                  <c:v>1221.4000000000001</c:v>
                </c:pt>
                <c:pt idx="10">
                  <c:v>1297.5999999999999</c:v>
                </c:pt>
                <c:pt idx="11">
                  <c:v>1442.5</c:v>
                </c:pt>
                <c:pt idx="12">
                  <c:v>1490.4</c:v>
                </c:pt>
                <c:pt idx="13">
                  <c:v>1710.7</c:v>
                </c:pt>
                <c:pt idx="14">
                  <c:v>1776.5</c:v>
                </c:pt>
                <c:pt idx="15">
                  <c:v>1776.5</c:v>
                </c:pt>
                <c:pt idx="16">
                  <c:v>1776.5</c:v>
                </c:pt>
                <c:pt idx="17">
                  <c:v>1776.5</c:v>
                </c:pt>
                <c:pt idx="18">
                  <c:v>1776.5</c:v>
                </c:pt>
                <c:pt idx="19">
                  <c:v>1776.5</c:v>
                </c:pt>
                <c:pt idx="20">
                  <c:v>1776.5</c:v>
                </c:pt>
                <c:pt idx="21">
                  <c:v>1776.5</c:v>
                </c:pt>
                <c:pt idx="22">
                  <c:v>1776.5</c:v>
                </c:pt>
                <c:pt idx="23">
                  <c:v>1776.5</c:v>
                </c:pt>
                <c:pt idx="24">
                  <c:v>1776.5</c:v>
                </c:pt>
                <c:pt idx="25">
                  <c:v>1776.5</c:v>
                </c:pt>
              </c:numCache>
            </c:numRef>
          </c:val>
          <c:extLst>
            <c:ext xmlns:c16="http://schemas.microsoft.com/office/drawing/2014/chart" uri="{C3380CC4-5D6E-409C-BE32-E72D297353CC}">
              <c16:uniqueId val="{00000034-5FFA-4E45-A3EB-DAB58FDF7A58}"/>
            </c:ext>
          </c:extLst>
        </c:ser>
        <c:dLbls>
          <c:showLegendKey val="0"/>
          <c:showVal val="0"/>
          <c:showCatName val="0"/>
          <c:showSerName val="0"/>
          <c:showPercent val="0"/>
          <c:showBubbleSize val="0"/>
        </c:dLbls>
        <c:gapWidth val="0"/>
        <c:axId val="88495232"/>
        <c:axId val="88496768"/>
      </c:barChart>
      <c:catAx>
        <c:axId val="88495232"/>
        <c:scaling>
          <c:orientation val="minMax"/>
        </c:scaling>
        <c:delete val="0"/>
        <c:axPos val="b"/>
        <c:numFmt formatCode="General" sourceLinked="1"/>
        <c:majorTickMark val="out"/>
        <c:minorTickMark val="none"/>
        <c:tickLblPos val="nextTo"/>
        <c:crossAx val="88496768"/>
        <c:crosses val="autoZero"/>
        <c:auto val="1"/>
        <c:lblAlgn val="ctr"/>
        <c:lblOffset val="100"/>
        <c:noMultiLvlLbl val="0"/>
      </c:catAx>
      <c:valAx>
        <c:axId val="88496768"/>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88495232"/>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clustered"/>
        <c:varyColors val="0"/>
        <c:ser>
          <c:idx val="0"/>
          <c:order val="0"/>
          <c:tx>
            <c:strRef>
              <c:f>'Cap.Dev.Path'!$C$906</c:f>
              <c:strCache>
                <c:ptCount val="1"/>
                <c:pt idx="0">
                  <c:v>Bioenergy</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B8A7-4187-8F71-6DC64FCF15E2}"/>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B8A7-4187-8F71-6DC64FCF15E2}"/>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B8A7-4187-8F71-6DC64FCF15E2}"/>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B8A7-4187-8F71-6DC64FCF15E2}"/>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B8A7-4187-8F71-6DC64FCF15E2}"/>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B8A7-4187-8F71-6DC64FCF15E2}"/>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B8A7-4187-8F71-6DC64FCF15E2}"/>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B8A7-4187-8F71-6DC64FCF15E2}"/>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B8A7-4187-8F71-6DC64FCF15E2}"/>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B8A7-4187-8F71-6DC64FCF15E2}"/>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B8A7-4187-8F71-6DC64FCF15E2}"/>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B8A7-4187-8F71-6DC64FCF15E2}"/>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B8A7-4187-8F71-6DC64FCF15E2}"/>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B8A7-4187-8F71-6DC64FCF15E2}"/>
              </c:ext>
            </c:extLst>
          </c:dPt>
          <c:dPt>
            <c:idx val="14"/>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1D-B8A7-4187-8F71-6DC64FCF15E2}"/>
              </c:ext>
            </c:extLst>
          </c:dPt>
          <c:dPt>
            <c:idx val="15"/>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1F-B8A7-4187-8F71-6DC64FCF15E2}"/>
              </c:ext>
            </c:extLst>
          </c:dPt>
          <c:dPt>
            <c:idx val="16"/>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1-B8A7-4187-8F71-6DC64FCF15E2}"/>
              </c:ext>
            </c:extLst>
          </c:dPt>
          <c:dPt>
            <c:idx val="17"/>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3-B8A7-4187-8F71-6DC64FCF15E2}"/>
              </c:ext>
            </c:extLst>
          </c:dPt>
          <c:dPt>
            <c:idx val="18"/>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5-B8A7-4187-8F71-6DC64FCF15E2}"/>
              </c:ext>
            </c:extLst>
          </c:dPt>
          <c:dPt>
            <c:idx val="19"/>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7-B8A7-4187-8F71-6DC64FCF15E2}"/>
              </c:ext>
            </c:extLst>
          </c:dPt>
          <c:dPt>
            <c:idx val="20"/>
            <c:invertIfNegative val="0"/>
            <c:bubble3D val="0"/>
            <c:spPr>
              <a:solidFill>
                <a:schemeClr val="accent4"/>
              </a:solidFill>
              <a:ln w="3175">
                <a:solidFill>
                  <a:schemeClr val="bg1"/>
                </a:solidFill>
              </a:ln>
            </c:spPr>
            <c:extLst>
              <c:ext xmlns:c16="http://schemas.microsoft.com/office/drawing/2014/chart" uri="{C3380CC4-5D6E-409C-BE32-E72D297353CC}">
                <c16:uniqueId val="{00000029-B8A7-4187-8F71-6DC64FCF15E2}"/>
              </c:ext>
            </c:extLst>
          </c:dPt>
          <c:dPt>
            <c:idx val="21"/>
            <c:invertIfNegative val="0"/>
            <c:bubble3D val="0"/>
            <c:spPr>
              <a:solidFill>
                <a:schemeClr val="accent4"/>
              </a:solidFill>
              <a:ln w="3175">
                <a:solidFill>
                  <a:schemeClr val="bg1"/>
                </a:solidFill>
              </a:ln>
            </c:spPr>
            <c:extLst>
              <c:ext xmlns:c16="http://schemas.microsoft.com/office/drawing/2014/chart" uri="{C3380CC4-5D6E-409C-BE32-E72D297353CC}">
                <c16:uniqueId val="{0000002B-B8A7-4187-8F71-6DC64FCF15E2}"/>
              </c:ext>
            </c:extLst>
          </c:dPt>
          <c:dPt>
            <c:idx val="22"/>
            <c:invertIfNegative val="0"/>
            <c:bubble3D val="0"/>
            <c:spPr>
              <a:solidFill>
                <a:schemeClr val="accent4"/>
              </a:solidFill>
              <a:ln w="3175">
                <a:solidFill>
                  <a:schemeClr val="bg1"/>
                </a:solidFill>
              </a:ln>
            </c:spPr>
            <c:extLst>
              <c:ext xmlns:c16="http://schemas.microsoft.com/office/drawing/2014/chart" uri="{C3380CC4-5D6E-409C-BE32-E72D297353CC}">
                <c16:uniqueId val="{0000002D-B8A7-4187-8F71-6DC64FCF15E2}"/>
              </c:ext>
            </c:extLst>
          </c:dPt>
          <c:dPt>
            <c:idx val="23"/>
            <c:invertIfNegative val="0"/>
            <c:bubble3D val="0"/>
            <c:spPr>
              <a:solidFill>
                <a:schemeClr val="accent4"/>
              </a:solidFill>
              <a:ln w="3175">
                <a:solidFill>
                  <a:schemeClr val="bg1"/>
                </a:solidFill>
              </a:ln>
            </c:spPr>
            <c:extLst>
              <c:ext xmlns:c16="http://schemas.microsoft.com/office/drawing/2014/chart" uri="{C3380CC4-5D6E-409C-BE32-E72D297353CC}">
                <c16:uniqueId val="{0000002F-B8A7-4187-8F71-6DC64FCF15E2}"/>
              </c:ext>
            </c:extLst>
          </c:dPt>
          <c:dPt>
            <c:idx val="24"/>
            <c:invertIfNegative val="0"/>
            <c:bubble3D val="0"/>
            <c:spPr>
              <a:solidFill>
                <a:schemeClr val="accent4"/>
              </a:solidFill>
              <a:ln w="3175">
                <a:solidFill>
                  <a:schemeClr val="bg1"/>
                </a:solidFill>
              </a:ln>
            </c:spPr>
            <c:extLst>
              <c:ext xmlns:c16="http://schemas.microsoft.com/office/drawing/2014/chart" uri="{C3380CC4-5D6E-409C-BE32-E72D297353CC}">
                <c16:uniqueId val="{00000031-B8A7-4187-8F71-6DC64FCF15E2}"/>
              </c:ext>
            </c:extLst>
          </c:dPt>
          <c:dPt>
            <c:idx val="25"/>
            <c:invertIfNegative val="0"/>
            <c:bubble3D val="0"/>
            <c:spPr>
              <a:solidFill>
                <a:schemeClr val="accent4"/>
              </a:solidFill>
              <a:ln w="3175">
                <a:solidFill>
                  <a:schemeClr val="bg1"/>
                </a:solidFill>
              </a:ln>
            </c:spPr>
            <c:extLst>
              <c:ext xmlns:c16="http://schemas.microsoft.com/office/drawing/2014/chart" uri="{C3380CC4-5D6E-409C-BE32-E72D297353CC}">
                <c16:uniqueId val="{00000033-B8A7-4187-8F71-6DC64FCF15E2}"/>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'Cap.Dev.Path'!$I$906:$AH$906</c:f>
              <c:numCache>
                <c:formatCode>#,##0</c:formatCode>
                <c:ptCount val="26"/>
                <c:pt idx="0">
                  <c:v>3526</c:v>
                </c:pt>
                <c:pt idx="1">
                  <c:v>4283</c:v>
                </c:pt>
                <c:pt idx="2">
                  <c:v>4723</c:v>
                </c:pt>
                <c:pt idx="3">
                  <c:v>5268</c:v>
                </c:pt>
                <c:pt idx="4">
                  <c:v>5999</c:v>
                </c:pt>
                <c:pt idx="5">
                  <c:v>6612</c:v>
                </c:pt>
                <c:pt idx="6">
                  <c:v>7257</c:v>
                </c:pt>
                <c:pt idx="7">
                  <c:v>7608</c:v>
                </c:pt>
                <c:pt idx="8">
                  <c:v>8377</c:v>
                </c:pt>
                <c:pt idx="9">
                  <c:v>8791</c:v>
                </c:pt>
                <c:pt idx="10">
                  <c:v>8891</c:v>
                </c:pt>
                <c:pt idx="11">
                  <c:v>9041</c:v>
                </c:pt>
                <c:pt idx="12">
                  <c:v>7500</c:v>
                </c:pt>
                <c:pt idx="13">
                  <c:v>7600</c:v>
                </c:pt>
                <c:pt idx="14">
                  <c:v>7557.1428571428569</c:v>
                </c:pt>
                <c:pt idx="15">
                  <c:v>7514.2857142857138</c:v>
                </c:pt>
                <c:pt idx="16">
                  <c:v>7471.4285714285706</c:v>
                </c:pt>
                <c:pt idx="17">
                  <c:v>7428.5714285714275</c:v>
                </c:pt>
                <c:pt idx="18">
                  <c:v>7385.7142857142844</c:v>
                </c:pt>
                <c:pt idx="19">
                  <c:v>7342.8571428571413</c:v>
                </c:pt>
                <c:pt idx="20">
                  <c:v>7300</c:v>
                </c:pt>
                <c:pt idx="21">
                  <c:v>7040</c:v>
                </c:pt>
                <c:pt idx="22">
                  <c:v>6780</c:v>
                </c:pt>
                <c:pt idx="23">
                  <c:v>6520</c:v>
                </c:pt>
                <c:pt idx="24">
                  <c:v>6260</c:v>
                </c:pt>
                <c:pt idx="25">
                  <c:v>6000</c:v>
                </c:pt>
              </c:numCache>
            </c:numRef>
          </c:val>
          <c:extLst>
            <c:ext xmlns:c16="http://schemas.microsoft.com/office/drawing/2014/chart" uri="{C3380CC4-5D6E-409C-BE32-E72D297353CC}">
              <c16:uniqueId val="{00000034-B8A7-4187-8F71-6DC64FCF15E2}"/>
            </c:ext>
          </c:extLst>
        </c:ser>
        <c:dLbls>
          <c:showLegendKey val="0"/>
          <c:showVal val="0"/>
          <c:showCatName val="0"/>
          <c:showSerName val="0"/>
          <c:showPercent val="0"/>
          <c:showBubbleSize val="0"/>
        </c:dLbls>
        <c:gapWidth val="0"/>
        <c:axId val="88571264"/>
        <c:axId val="88577152"/>
      </c:barChart>
      <c:catAx>
        <c:axId val="88571264"/>
        <c:scaling>
          <c:orientation val="minMax"/>
        </c:scaling>
        <c:delete val="0"/>
        <c:axPos val="b"/>
        <c:numFmt formatCode="General" sourceLinked="1"/>
        <c:majorTickMark val="out"/>
        <c:minorTickMark val="none"/>
        <c:tickLblPos val="nextTo"/>
        <c:crossAx val="88577152"/>
        <c:crosses val="autoZero"/>
        <c:auto val="1"/>
        <c:lblAlgn val="ctr"/>
        <c:lblOffset val="100"/>
        <c:noMultiLvlLbl val="0"/>
      </c:catAx>
      <c:valAx>
        <c:axId val="88577152"/>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88571264"/>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clustered"/>
        <c:varyColors val="0"/>
        <c:ser>
          <c:idx val="0"/>
          <c:order val="0"/>
          <c:tx>
            <c:strRef>
              <c:f>'Cap.Dev.Path'!$C$991</c:f>
              <c:strCache>
                <c:ptCount val="1"/>
                <c:pt idx="0">
                  <c:v>Bioenergy</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A862-45FF-A33F-63611D5D2B3A}"/>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A862-45FF-A33F-63611D5D2B3A}"/>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A862-45FF-A33F-63611D5D2B3A}"/>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A862-45FF-A33F-63611D5D2B3A}"/>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A862-45FF-A33F-63611D5D2B3A}"/>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A862-45FF-A33F-63611D5D2B3A}"/>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A862-45FF-A33F-63611D5D2B3A}"/>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A862-45FF-A33F-63611D5D2B3A}"/>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A862-45FF-A33F-63611D5D2B3A}"/>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A862-45FF-A33F-63611D5D2B3A}"/>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A862-45FF-A33F-63611D5D2B3A}"/>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A862-45FF-A33F-63611D5D2B3A}"/>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A862-45FF-A33F-63611D5D2B3A}"/>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A862-45FF-A33F-63611D5D2B3A}"/>
              </c:ext>
            </c:extLst>
          </c:dPt>
          <c:dPt>
            <c:idx val="14"/>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1D-A862-45FF-A33F-63611D5D2B3A}"/>
              </c:ext>
            </c:extLst>
          </c:dPt>
          <c:dPt>
            <c:idx val="15"/>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1F-A862-45FF-A33F-63611D5D2B3A}"/>
              </c:ext>
            </c:extLst>
          </c:dPt>
          <c:dPt>
            <c:idx val="16"/>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1-A862-45FF-A33F-63611D5D2B3A}"/>
              </c:ext>
            </c:extLst>
          </c:dPt>
          <c:dPt>
            <c:idx val="17"/>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3-A862-45FF-A33F-63611D5D2B3A}"/>
              </c:ext>
            </c:extLst>
          </c:dPt>
          <c:dPt>
            <c:idx val="18"/>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5-A862-45FF-A33F-63611D5D2B3A}"/>
              </c:ext>
            </c:extLst>
          </c:dPt>
          <c:dPt>
            <c:idx val="19"/>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7-A862-45FF-A33F-63611D5D2B3A}"/>
              </c:ext>
            </c:extLst>
          </c:dPt>
          <c:dPt>
            <c:idx val="20"/>
            <c:invertIfNegative val="0"/>
            <c:bubble3D val="0"/>
            <c:spPr>
              <a:solidFill>
                <a:schemeClr val="accent4"/>
              </a:solidFill>
              <a:ln w="3175">
                <a:solidFill>
                  <a:schemeClr val="bg1"/>
                </a:solidFill>
              </a:ln>
            </c:spPr>
            <c:extLst>
              <c:ext xmlns:c16="http://schemas.microsoft.com/office/drawing/2014/chart" uri="{C3380CC4-5D6E-409C-BE32-E72D297353CC}">
                <c16:uniqueId val="{00000029-A862-45FF-A33F-63611D5D2B3A}"/>
              </c:ext>
            </c:extLst>
          </c:dPt>
          <c:dPt>
            <c:idx val="21"/>
            <c:invertIfNegative val="0"/>
            <c:bubble3D val="0"/>
            <c:spPr>
              <a:solidFill>
                <a:schemeClr val="accent4"/>
              </a:solidFill>
              <a:ln w="3175">
                <a:solidFill>
                  <a:schemeClr val="bg1"/>
                </a:solidFill>
              </a:ln>
            </c:spPr>
            <c:extLst>
              <c:ext xmlns:c16="http://schemas.microsoft.com/office/drawing/2014/chart" uri="{C3380CC4-5D6E-409C-BE32-E72D297353CC}">
                <c16:uniqueId val="{0000002B-A862-45FF-A33F-63611D5D2B3A}"/>
              </c:ext>
            </c:extLst>
          </c:dPt>
          <c:dPt>
            <c:idx val="22"/>
            <c:invertIfNegative val="0"/>
            <c:bubble3D val="0"/>
            <c:spPr>
              <a:solidFill>
                <a:schemeClr val="accent4"/>
              </a:solidFill>
              <a:ln w="3175">
                <a:solidFill>
                  <a:schemeClr val="bg1"/>
                </a:solidFill>
              </a:ln>
            </c:spPr>
            <c:extLst>
              <c:ext xmlns:c16="http://schemas.microsoft.com/office/drawing/2014/chart" uri="{C3380CC4-5D6E-409C-BE32-E72D297353CC}">
                <c16:uniqueId val="{0000002D-A862-45FF-A33F-63611D5D2B3A}"/>
              </c:ext>
            </c:extLst>
          </c:dPt>
          <c:dPt>
            <c:idx val="23"/>
            <c:invertIfNegative val="0"/>
            <c:bubble3D val="0"/>
            <c:spPr>
              <a:solidFill>
                <a:schemeClr val="accent4"/>
              </a:solidFill>
              <a:ln w="3175">
                <a:solidFill>
                  <a:schemeClr val="bg1"/>
                </a:solidFill>
              </a:ln>
            </c:spPr>
            <c:extLst>
              <c:ext xmlns:c16="http://schemas.microsoft.com/office/drawing/2014/chart" uri="{C3380CC4-5D6E-409C-BE32-E72D297353CC}">
                <c16:uniqueId val="{0000002F-A862-45FF-A33F-63611D5D2B3A}"/>
              </c:ext>
            </c:extLst>
          </c:dPt>
          <c:dPt>
            <c:idx val="24"/>
            <c:invertIfNegative val="0"/>
            <c:bubble3D val="0"/>
            <c:spPr>
              <a:solidFill>
                <a:schemeClr val="accent4"/>
              </a:solidFill>
              <a:ln w="3175">
                <a:solidFill>
                  <a:schemeClr val="bg1"/>
                </a:solidFill>
              </a:ln>
            </c:spPr>
            <c:extLst>
              <c:ext xmlns:c16="http://schemas.microsoft.com/office/drawing/2014/chart" uri="{C3380CC4-5D6E-409C-BE32-E72D297353CC}">
                <c16:uniqueId val="{00000031-A862-45FF-A33F-63611D5D2B3A}"/>
              </c:ext>
            </c:extLst>
          </c:dPt>
          <c:dPt>
            <c:idx val="25"/>
            <c:invertIfNegative val="0"/>
            <c:bubble3D val="0"/>
            <c:spPr>
              <a:solidFill>
                <a:schemeClr val="accent4"/>
              </a:solidFill>
              <a:ln w="3175">
                <a:solidFill>
                  <a:schemeClr val="bg1"/>
                </a:solidFill>
              </a:ln>
            </c:spPr>
            <c:extLst>
              <c:ext xmlns:c16="http://schemas.microsoft.com/office/drawing/2014/chart" uri="{C3380CC4-5D6E-409C-BE32-E72D297353CC}">
                <c16:uniqueId val="{00000033-A862-45FF-A33F-63611D5D2B3A}"/>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'Cap.Dev.Path'!$I$991:$AH$991</c:f>
              <c:numCache>
                <c:formatCode>#,##0</c:formatCode>
                <c:ptCount val="26"/>
                <c:pt idx="0">
                  <c:v>24</c:v>
                </c:pt>
                <c:pt idx="1">
                  <c:v>24</c:v>
                </c:pt>
                <c:pt idx="2">
                  <c:v>39</c:v>
                </c:pt>
                <c:pt idx="3">
                  <c:v>40</c:v>
                </c:pt>
                <c:pt idx="4">
                  <c:v>40</c:v>
                </c:pt>
                <c:pt idx="5">
                  <c:v>41</c:v>
                </c:pt>
                <c:pt idx="6">
                  <c:v>45</c:v>
                </c:pt>
                <c:pt idx="7">
                  <c:v>45</c:v>
                </c:pt>
                <c:pt idx="8">
                  <c:v>46</c:v>
                </c:pt>
                <c:pt idx="9">
                  <c:v>47</c:v>
                </c:pt>
                <c:pt idx="10">
                  <c:v>51</c:v>
                </c:pt>
                <c:pt idx="11">
                  <c:v>58</c:v>
                </c:pt>
                <c:pt idx="12">
                  <c:v>64.099999999999994</c:v>
                </c:pt>
                <c:pt idx="13">
                  <c:v>82</c:v>
                </c:pt>
                <c:pt idx="14">
                  <c:v>86</c:v>
                </c:pt>
                <c:pt idx="15">
                  <c:v>100</c:v>
                </c:pt>
                <c:pt idx="16">
                  <c:v>100</c:v>
                </c:pt>
                <c:pt idx="17">
                  <c:v>100</c:v>
                </c:pt>
                <c:pt idx="18">
                  <c:v>100</c:v>
                </c:pt>
                <c:pt idx="19">
                  <c:v>100</c:v>
                </c:pt>
                <c:pt idx="20">
                  <c:v>100</c:v>
                </c:pt>
                <c:pt idx="21">
                  <c:v>150</c:v>
                </c:pt>
                <c:pt idx="22">
                  <c:v>200</c:v>
                </c:pt>
                <c:pt idx="23">
                  <c:v>143.33333333333334</c:v>
                </c:pt>
                <c:pt idx="24">
                  <c:v>86.666666666666686</c:v>
                </c:pt>
                <c:pt idx="25">
                  <c:v>30.000000000000021</c:v>
                </c:pt>
              </c:numCache>
            </c:numRef>
          </c:val>
          <c:extLst>
            <c:ext xmlns:c16="http://schemas.microsoft.com/office/drawing/2014/chart" uri="{C3380CC4-5D6E-409C-BE32-E72D297353CC}">
              <c16:uniqueId val="{00000034-A862-45FF-A33F-63611D5D2B3A}"/>
            </c:ext>
          </c:extLst>
        </c:ser>
        <c:dLbls>
          <c:showLegendKey val="0"/>
          <c:showVal val="0"/>
          <c:showCatName val="0"/>
          <c:showSerName val="0"/>
          <c:showPercent val="0"/>
          <c:showBubbleSize val="0"/>
        </c:dLbls>
        <c:gapWidth val="0"/>
        <c:axId val="88647552"/>
        <c:axId val="88649088"/>
      </c:barChart>
      <c:catAx>
        <c:axId val="88647552"/>
        <c:scaling>
          <c:orientation val="minMax"/>
        </c:scaling>
        <c:delete val="0"/>
        <c:axPos val="b"/>
        <c:numFmt formatCode="General" sourceLinked="1"/>
        <c:majorTickMark val="out"/>
        <c:minorTickMark val="none"/>
        <c:tickLblPos val="nextTo"/>
        <c:crossAx val="88649088"/>
        <c:crosses val="autoZero"/>
        <c:auto val="1"/>
        <c:lblAlgn val="ctr"/>
        <c:lblOffset val="100"/>
        <c:noMultiLvlLbl val="0"/>
      </c:catAx>
      <c:valAx>
        <c:axId val="88649088"/>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88647552"/>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clustered"/>
        <c:varyColors val="0"/>
        <c:ser>
          <c:idx val="0"/>
          <c:order val="0"/>
          <c:tx>
            <c:strRef>
              <c:f>'Cap.Dev.Path'!$C$1076</c:f>
              <c:strCache>
                <c:ptCount val="1"/>
                <c:pt idx="0">
                  <c:v>Bioenergy</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78DC-4154-9722-A58985ACE3A7}"/>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78DC-4154-9722-A58985ACE3A7}"/>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78DC-4154-9722-A58985ACE3A7}"/>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78DC-4154-9722-A58985ACE3A7}"/>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78DC-4154-9722-A58985ACE3A7}"/>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78DC-4154-9722-A58985ACE3A7}"/>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78DC-4154-9722-A58985ACE3A7}"/>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78DC-4154-9722-A58985ACE3A7}"/>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78DC-4154-9722-A58985ACE3A7}"/>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78DC-4154-9722-A58985ACE3A7}"/>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78DC-4154-9722-A58985ACE3A7}"/>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78DC-4154-9722-A58985ACE3A7}"/>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78DC-4154-9722-A58985ACE3A7}"/>
              </c:ext>
            </c:extLst>
          </c:dPt>
          <c:dPt>
            <c:idx val="13"/>
            <c:invertIfNegative val="0"/>
            <c:bubble3D val="0"/>
            <c:spPr>
              <a:solidFill>
                <a:srgbClr val="E4E5E4"/>
              </a:solidFill>
              <a:ln w="3175">
                <a:solidFill>
                  <a:schemeClr val="bg1"/>
                </a:solidFill>
              </a:ln>
            </c:spPr>
            <c:extLst>
              <c:ext xmlns:c16="http://schemas.microsoft.com/office/drawing/2014/chart" uri="{C3380CC4-5D6E-409C-BE32-E72D297353CC}">
                <c16:uniqueId val="{0000001B-78DC-4154-9722-A58985ACE3A7}"/>
              </c:ext>
            </c:extLst>
          </c:dPt>
          <c:dPt>
            <c:idx val="14"/>
            <c:invertIfNegative val="0"/>
            <c:bubble3D val="0"/>
            <c:spPr>
              <a:solidFill>
                <a:srgbClr val="E4E5E4"/>
              </a:solidFill>
              <a:ln w="3175">
                <a:solidFill>
                  <a:schemeClr val="bg1"/>
                </a:solidFill>
              </a:ln>
            </c:spPr>
            <c:extLst>
              <c:ext xmlns:c16="http://schemas.microsoft.com/office/drawing/2014/chart" uri="{C3380CC4-5D6E-409C-BE32-E72D297353CC}">
                <c16:uniqueId val="{0000001D-78DC-4154-9722-A58985ACE3A7}"/>
              </c:ext>
            </c:extLst>
          </c:dPt>
          <c:dPt>
            <c:idx val="15"/>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1F-78DC-4154-9722-A58985ACE3A7}"/>
              </c:ext>
            </c:extLst>
          </c:dPt>
          <c:dPt>
            <c:idx val="16"/>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1-78DC-4154-9722-A58985ACE3A7}"/>
              </c:ext>
            </c:extLst>
          </c:dPt>
          <c:dPt>
            <c:idx val="17"/>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3-78DC-4154-9722-A58985ACE3A7}"/>
              </c:ext>
            </c:extLst>
          </c:dPt>
          <c:dPt>
            <c:idx val="18"/>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5-78DC-4154-9722-A58985ACE3A7}"/>
              </c:ext>
            </c:extLst>
          </c:dPt>
          <c:dPt>
            <c:idx val="19"/>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7-78DC-4154-9722-A58985ACE3A7}"/>
              </c:ext>
            </c:extLst>
          </c:dPt>
          <c:dPt>
            <c:idx val="20"/>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9-78DC-4154-9722-A58985ACE3A7}"/>
              </c:ext>
            </c:extLst>
          </c:dPt>
          <c:dPt>
            <c:idx val="21"/>
            <c:invertIfNegative val="0"/>
            <c:bubble3D val="0"/>
            <c:spPr>
              <a:solidFill>
                <a:schemeClr val="accent4"/>
              </a:solidFill>
              <a:ln w="3175">
                <a:solidFill>
                  <a:schemeClr val="bg1"/>
                </a:solidFill>
              </a:ln>
            </c:spPr>
            <c:extLst>
              <c:ext xmlns:c16="http://schemas.microsoft.com/office/drawing/2014/chart" uri="{C3380CC4-5D6E-409C-BE32-E72D297353CC}">
                <c16:uniqueId val="{0000002B-78DC-4154-9722-A58985ACE3A7}"/>
              </c:ext>
            </c:extLst>
          </c:dPt>
          <c:dPt>
            <c:idx val="22"/>
            <c:invertIfNegative val="0"/>
            <c:bubble3D val="0"/>
            <c:spPr>
              <a:solidFill>
                <a:schemeClr val="accent4"/>
              </a:solidFill>
              <a:ln w="3175">
                <a:solidFill>
                  <a:schemeClr val="bg1"/>
                </a:solidFill>
              </a:ln>
            </c:spPr>
            <c:extLst>
              <c:ext xmlns:c16="http://schemas.microsoft.com/office/drawing/2014/chart" uri="{C3380CC4-5D6E-409C-BE32-E72D297353CC}">
                <c16:uniqueId val="{0000002D-78DC-4154-9722-A58985ACE3A7}"/>
              </c:ext>
            </c:extLst>
          </c:dPt>
          <c:dPt>
            <c:idx val="23"/>
            <c:invertIfNegative val="0"/>
            <c:bubble3D val="0"/>
            <c:spPr>
              <a:solidFill>
                <a:schemeClr val="accent4"/>
              </a:solidFill>
              <a:ln w="3175">
                <a:solidFill>
                  <a:schemeClr val="bg1"/>
                </a:solidFill>
              </a:ln>
            </c:spPr>
            <c:extLst>
              <c:ext xmlns:c16="http://schemas.microsoft.com/office/drawing/2014/chart" uri="{C3380CC4-5D6E-409C-BE32-E72D297353CC}">
                <c16:uniqueId val="{0000002F-78DC-4154-9722-A58985ACE3A7}"/>
              </c:ext>
            </c:extLst>
          </c:dPt>
          <c:dPt>
            <c:idx val="24"/>
            <c:invertIfNegative val="0"/>
            <c:bubble3D val="0"/>
            <c:spPr>
              <a:solidFill>
                <a:schemeClr val="accent4"/>
              </a:solidFill>
              <a:ln w="3175">
                <a:solidFill>
                  <a:schemeClr val="bg1"/>
                </a:solidFill>
              </a:ln>
            </c:spPr>
            <c:extLst>
              <c:ext xmlns:c16="http://schemas.microsoft.com/office/drawing/2014/chart" uri="{C3380CC4-5D6E-409C-BE32-E72D297353CC}">
                <c16:uniqueId val="{00000031-78DC-4154-9722-A58985ACE3A7}"/>
              </c:ext>
            </c:extLst>
          </c:dPt>
          <c:dPt>
            <c:idx val="25"/>
            <c:invertIfNegative val="0"/>
            <c:bubble3D val="0"/>
            <c:spPr>
              <a:solidFill>
                <a:schemeClr val="accent4"/>
              </a:solidFill>
              <a:ln w="3175">
                <a:solidFill>
                  <a:schemeClr val="bg1"/>
                </a:solidFill>
              </a:ln>
            </c:spPr>
            <c:extLst>
              <c:ext xmlns:c16="http://schemas.microsoft.com/office/drawing/2014/chart" uri="{C3380CC4-5D6E-409C-BE32-E72D297353CC}">
                <c16:uniqueId val="{00000033-78DC-4154-9722-A58985ACE3A7}"/>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'Cap.Dev.Path'!$I$1076:$AH$1076</c:f>
              <c:numCache>
                <c:formatCode>#,##0</c:formatCode>
                <c:ptCount val="26"/>
                <c:pt idx="0">
                  <c:v>355</c:v>
                </c:pt>
                <c:pt idx="1">
                  <c:v>350.5</c:v>
                </c:pt>
                <c:pt idx="2">
                  <c:v>346</c:v>
                </c:pt>
                <c:pt idx="3">
                  <c:v>396</c:v>
                </c:pt>
                <c:pt idx="4">
                  <c:v>509</c:v>
                </c:pt>
                <c:pt idx="5">
                  <c:v>514</c:v>
                </c:pt>
                <c:pt idx="6">
                  <c:v>500</c:v>
                </c:pt>
                <c:pt idx="7">
                  <c:v>331</c:v>
                </c:pt>
                <c:pt idx="8">
                  <c:v>328</c:v>
                </c:pt>
                <c:pt idx="9">
                  <c:v>549</c:v>
                </c:pt>
                <c:pt idx="10">
                  <c:v>518.5</c:v>
                </c:pt>
                <c:pt idx="11">
                  <c:v>427</c:v>
                </c:pt>
                <c:pt idx="12">
                  <c:v>461</c:v>
                </c:pt>
                <c:pt idx="13">
                  <c:v>483.5</c:v>
                </c:pt>
                <c:pt idx="14">
                  <c:v>486.9</c:v>
                </c:pt>
                <c:pt idx="15">
                  <c:v>519</c:v>
                </c:pt>
                <c:pt idx="16">
                  <c:v>583</c:v>
                </c:pt>
                <c:pt idx="17">
                  <c:v>647</c:v>
                </c:pt>
                <c:pt idx="18">
                  <c:v>710</c:v>
                </c:pt>
                <c:pt idx="19">
                  <c:v>774</c:v>
                </c:pt>
                <c:pt idx="20">
                  <c:v>838</c:v>
                </c:pt>
                <c:pt idx="21">
                  <c:v>796</c:v>
                </c:pt>
                <c:pt idx="22">
                  <c:v>754</c:v>
                </c:pt>
                <c:pt idx="23">
                  <c:v>712</c:v>
                </c:pt>
                <c:pt idx="24">
                  <c:v>670</c:v>
                </c:pt>
                <c:pt idx="25">
                  <c:v>796</c:v>
                </c:pt>
              </c:numCache>
            </c:numRef>
          </c:val>
          <c:extLst>
            <c:ext xmlns:c16="http://schemas.microsoft.com/office/drawing/2014/chart" uri="{C3380CC4-5D6E-409C-BE32-E72D297353CC}">
              <c16:uniqueId val="{00000034-78DC-4154-9722-A58985ACE3A7}"/>
            </c:ext>
          </c:extLst>
        </c:ser>
        <c:dLbls>
          <c:showLegendKey val="0"/>
          <c:showVal val="0"/>
          <c:showCatName val="0"/>
          <c:showSerName val="0"/>
          <c:showPercent val="0"/>
          <c:showBubbleSize val="0"/>
        </c:dLbls>
        <c:gapWidth val="0"/>
        <c:axId val="88732032"/>
        <c:axId val="88733568"/>
      </c:barChart>
      <c:catAx>
        <c:axId val="88732032"/>
        <c:scaling>
          <c:orientation val="minMax"/>
        </c:scaling>
        <c:delete val="0"/>
        <c:axPos val="b"/>
        <c:numFmt formatCode="General" sourceLinked="1"/>
        <c:majorTickMark val="out"/>
        <c:minorTickMark val="none"/>
        <c:tickLblPos val="nextTo"/>
        <c:crossAx val="88733568"/>
        <c:crosses val="autoZero"/>
        <c:auto val="1"/>
        <c:lblAlgn val="ctr"/>
        <c:lblOffset val="100"/>
        <c:noMultiLvlLbl val="0"/>
      </c:catAx>
      <c:valAx>
        <c:axId val="88733568"/>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88732032"/>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clustered"/>
        <c:varyColors val="0"/>
        <c:ser>
          <c:idx val="0"/>
          <c:order val="0"/>
          <c:tx>
            <c:strRef>
              <c:f>'Cap.Dev.Path'!$C$1157</c:f>
              <c:strCache>
                <c:ptCount val="1"/>
                <c:pt idx="0">
                  <c:v>Bioenergy</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27AF-4232-AF98-CEE80D937D0E}"/>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27AF-4232-AF98-CEE80D937D0E}"/>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27AF-4232-AF98-CEE80D937D0E}"/>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27AF-4232-AF98-CEE80D937D0E}"/>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27AF-4232-AF98-CEE80D937D0E}"/>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27AF-4232-AF98-CEE80D937D0E}"/>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27AF-4232-AF98-CEE80D937D0E}"/>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27AF-4232-AF98-CEE80D937D0E}"/>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27AF-4232-AF98-CEE80D937D0E}"/>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27AF-4232-AF98-CEE80D937D0E}"/>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27AF-4232-AF98-CEE80D937D0E}"/>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27AF-4232-AF98-CEE80D937D0E}"/>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27AF-4232-AF98-CEE80D937D0E}"/>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27AF-4232-AF98-CEE80D937D0E}"/>
              </c:ext>
            </c:extLst>
          </c:dPt>
          <c:dPt>
            <c:idx val="1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D-27AF-4232-AF98-CEE80D937D0E}"/>
              </c:ext>
            </c:extLst>
          </c:dPt>
          <c:dPt>
            <c:idx val="15"/>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1F-27AF-4232-AF98-CEE80D937D0E}"/>
              </c:ext>
            </c:extLst>
          </c:dPt>
          <c:dPt>
            <c:idx val="16"/>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1-27AF-4232-AF98-CEE80D937D0E}"/>
              </c:ext>
            </c:extLst>
          </c:dPt>
          <c:dPt>
            <c:idx val="17"/>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3-27AF-4232-AF98-CEE80D937D0E}"/>
              </c:ext>
            </c:extLst>
          </c:dPt>
          <c:dPt>
            <c:idx val="18"/>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5-27AF-4232-AF98-CEE80D937D0E}"/>
              </c:ext>
            </c:extLst>
          </c:dPt>
          <c:dPt>
            <c:idx val="19"/>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7-27AF-4232-AF98-CEE80D937D0E}"/>
              </c:ext>
            </c:extLst>
          </c:dPt>
          <c:dPt>
            <c:idx val="20"/>
            <c:invertIfNegative val="0"/>
            <c:bubble3D val="0"/>
            <c:spPr>
              <a:solidFill>
                <a:schemeClr val="accent4"/>
              </a:solidFill>
              <a:ln w="3175">
                <a:solidFill>
                  <a:schemeClr val="bg1"/>
                </a:solidFill>
              </a:ln>
            </c:spPr>
            <c:extLst>
              <c:ext xmlns:c16="http://schemas.microsoft.com/office/drawing/2014/chart" uri="{C3380CC4-5D6E-409C-BE32-E72D297353CC}">
                <c16:uniqueId val="{00000029-27AF-4232-AF98-CEE80D937D0E}"/>
              </c:ext>
            </c:extLst>
          </c:dPt>
          <c:dPt>
            <c:idx val="21"/>
            <c:invertIfNegative val="0"/>
            <c:bubble3D val="0"/>
            <c:spPr>
              <a:solidFill>
                <a:schemeClr val="accent4"/>
              </a:solidFill>
              <a:ln w="3175">
                <a:solidFill>
                  <a:schemeClr val="bg1"/>
                </a:solidFill>
              </a:ln>
            </c:spPr>
            <c:extLst>
              <c:ext xmlns:c16="http://schemas.microsoft.com/office/drawing/2014/chart" uri="{C3380CC4-5D6E-409C-BE32-E72D297353CC}">
                <c16:uniqueId val="{0000002B-27AF-4232-AF98-CEE80D937D0E}"/>
              </c:ext>
            </c:extLst>
          </c:dPt>
          <c:dPt>
            <c:idx val="22"/>
            <c:invertIfNegative val="0"/>
            <c:bubble3D val="0"/>
            <c:spPr>
              <a:solidFill>
                <a:schemeClr val="accent4"/>
              </a:solidFill>
              <a:ln w="3175">
                <a:solidFill>
                  <a:schemeClr val="bg1"/>
                </a:solidFill>
              </a:ln>
            </c:spPr>
            <c:extLst>
              <c:ext xmlns:c16="http://schemas.microsoft.com/office/drawing/2014/chart" uri="{C3380CC4-5D6E-409C-BE32-E72D297353CC}">
                <c16:uniqueId val="{0000002D-27AF-4232-AF98-CEE80D937D0E}"/>
              </c:ext>
            </c:extLst>
          </c:dPt>
          <c:dPt>
            <c:idx val="23"/>
            <c:invertIfNegative val="0"/>
            <c:bubble3D val="0"/>
            <c:spPr>
              <a:solidFill>
                <a:schemeClr val="accent4"/>
              </a:solidFill>
              <a:ln w="3175">
                <a:solidFill>
                  <a:schemeClr val="bg1"/>
                </a:solidFill>
              </a:ln>
            </c:spPr>
            <c:extLst>
              <c:ext xmlns:c16="http://schemas.microsoft.com/office/drawing/2014/chart" uri="{C3380CC4-5D6E-409C-BE32-E72D297353CC}">
                <c16:uniqueId val="{0000002F-27AF-4232-AF98-CEE80D937D0E}"/>
              </c:ext>
            </c:extLst>
          </c:dPt>
          <c:dPt>
            <c:idx val="24"/>
            <c:invertIfNegative val="0"/>
            <c:bubble3D val="0"/>
            <c:spPr>
              <a:solidFill>
                <a:schemeClr val="accent4"/>
              </a:solidFill>
              <a:ln w="3175">
                <a:solidFill>
                  <a:schemeClr val="bg1"/>
                </a:solidFill>
              </a:ln>
            </c:spPr>
            <c:extLst>
              <c:ext xmlns:c16="http://schemas.microsoft.com/office/drawing/2014/chart" uri="{C3380CC4-5D6E-409C-BE32-E72D297353CC}">
                <c16:uniqueId val="{00000031-27AF-4232-AF98-CEE80D937D0E}"/>
              </c:ext>
            </c:extLst>
          </c:dPt>
          <c:dPt>
            <c:idx val="25"/>
            <c:invertIfNegative val="0"/>
            <c:bubble3D val="0"/>
            <c:spPr>
              <a:solidFill>
                <a:schemeClr val="accent4"/>
              </a:solidFill>
              <a:ln w="3175">
                <a:solidFill>
                  <a:schemeClr val="bg1"/>
                </a:solidFill>
              </a:ln>
            </c:spPr>
            <c:extLst>
              <c:ext xmlns:c16="http://schemas.microsoft.com/office/drawing/2014/chart" uri="{C3380CC4-5D6E-409C-BE32-E72D297353CC}">
                <c16:uniqueId val="{00000033-27AF-4232-AF98-CEE80D937D0E}"/>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'Cap.Dev.Path'!$I$1157:$AH$1157</c:f>
              <c:numCache>
                <c:formatCode>#,##0</c:formatCode>
                <c:ptCount val="26"/>
                <c:pt idx="0">
                  <c:v>20</c:v>
                </c:pt>
                <c:pt idx="1">
                  <c:v>27</c:v>
                </c:pt>
                <c:pt idx="2">
                  <c:v>28.7</c:v>
                </c:pt>
                <c:pt idx="3">
                  <c:v>34.1</c:v>
                </c:pt>
                <c:pt idx="4">
                  <c:v>35</c:v>
                </c:pt>
                <c:pt idx="5">
                  <c:v>36.1</c:v>
                </c:pt>
                <c:pt idx="6">
                  <c:v>44.8</c:v>
                </c:pt>
                <c:pt idx="7">
                  <c:v>56.8</c:v>
                </c:pt>
                <c:pt idx="8">
                  <c:v>65.900000000000006</c:v>
                </c:pt>
                <c:pt idx="9">
                  <c:v>69.7</c:v>
                </c:pt>
                <c:pt idx="10">
                  <c:v>69.7</c:v>
                </c:pt>
                <c:pt idx="11">
                  <c:v>72.2</c:v>
                </c:pt>
                <c:pt idx="12">
                  <c:v>100.5</c:v>
                </c:pt>
                <c:pt idx="13">
                  <c:v>101</c:v>
                </c:pt>
                <c:pt idx="14">
                  <c:v>109.2</c:v>
                </c:pt>
                <c:pt idx="15">
                  <c:v>159.6</c:v>
                </c:pt>
                <c:pt idx="16">
                  <c:v>210</c:v>
                </c:pt>
                <c:pt idx="17">
                  <c:v>210</c:v>
                </c:pt>
                <c:pt idx="18">
                  <c:v>210</c:v>
                </c:pt>
                <c:pt idx="19">
                  <c:v>281</c:v>
                </c:pt>
                <c:pt idx="20">
                  <c:v>281</c:v>
                </c:pt>
                <c:pt idx="21">
                  <c:v>281</c:v>
                </c:pt>
                <c:pt idx="22">
                  <c:v>281</c:v>
                </c:pt>
                <c:pt idx="23">
                  <c:v>281</c:v>
                </c:pt>
                <c:pt idx="24">
                  <c:v>281</c:v>
                </c:pt>
                <c:pt idx="25">
                  <c:v>281</c:v>
                </c:pt>
              </c:numCache>
            </c:numRef>
          </c:val>
          <c:extLst>
            <c:ext xmlns:c16="http://schemas.microsoft.com/office/drawing/2014/chart" uri="{C3380CC4-5D6E-409C-BE32-E72D297353CC}">
              <c16:uniqueId val="{00000034-27AF-4232-AF98-CEE80D937D0E}"/>
            </c:ext>
          </c:extLst>
        </c:ser>
        <c:dLbls>
          <c:showLegendKey val="0"/>
          <c:showVal val="0"/>
          <c:showCatName val="0"/>
          <c:showSerName val="0"/>
          <c:showPercent val="0"/>
          <c:showBubbleSize val="0"/>
        </c:dLbls>
        <c:gapWidth val="0"/>
        <c:axId val="88881792"/>
        <c:axId val="88887680"/>
      </c:barChart>
      <c:catAx>
        <c:axId val="88881792"/>
        <c:scaling>
          <c:orientation val="minMax"/>
        </c:scaling>
        <c:delete val="0"/>
        <c:axPos val="b"/>
        <c:numFmt formatCode="General" sourceLinked="1"/>
        <c:majorTickMark val="out"/>
        <c:minorTickMark val="none"/>
        <c:tickLblPos val="nextTo"/>
        <c:crossAx val="88887680"/>
        <c:crosses val="autoZero"/>
        <c:auto val="1"/>
        <c:lblAlgn val="ctr"/>
        <c:lblOffset val="100"/>
        <c:noMultiLvlLbl val="0"/>
      </c:catAx>
      <c:valAx>
        <c:axId val="88887680"/>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88881792"/>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clustered"/>
        <c:varyColors val="0"/>
        <c:ser>
          <c:idx val="0"/>
          <c:order val="0"/>
          <c:tx>
            <c:strRef>
              <c:f>'Cap.Dev.Path'!$C$1235</c:f>
              <c:strCache>
                <c:ptCount val="1"/>
                <c:pt idx="0">
                  <c:v>Bioenergy</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D945-40A0-AB58-76369B87B5F9}"/>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D945-40A0-AB58-76369B87B5F9}"/>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D945-40A0-AB58-76369B87B5F9}"/>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D945-40A0-AB58-76369B87B5F9}"/>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D945-40A0-AB58-76369B87B5F9}"/>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D945-40A0-AB58-76369B87B5F9}"/>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D945-40A0-AB58-76369B87B5F9}"/>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D945-40A0-AB58-76369B87B5F9}"/>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D945-40A0-AB58-76369B87B5F9}"/>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D945-40A0-AB58-76369B87B5F9}"/>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D945-40A0-AB58-76369B87B5F9}"/>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D945-40A0-AB58-76369B87B5F9}"/>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D945-40A0-AB58-76369B87B5F9}"/>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D945-40A0-AB58-76369B87B5F9}"/>
              </c:ext>
            </c:extLst>
          </c:dPt>
          <c:dPt>
            <c:idx val="1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D-D945-40A0-AB58-76369B87B5F9}"/>
              </c:ext>
            </c:extLst>
          </c:dPt>
          <c:dPt>
            <c:idx val="15"/>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1F-D945-40A0-AB58-76369B87B5F9}"/>
              </c:ext>
            </c:extLst>
          </c:dPt>
          <c:dPt>
            <c:idx val="16"/>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1-D945-40A0-AB58-76369B87B5F9}"/>
              </c:ext>
            </c:extLst>
          </c:dPt>
          <c:dPt>
            <c:idx val="17"/>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3-D945-40A0-AB58-76369B87B5F9}"/>
              </c:ext>
            </c:extLst>
          </c:dPt>
          <c:dPt>
            <c:idx val="18"/>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5-D945-40A0-AB58-76369B87B5F9}"/>
              </c:ext>
            </c:extLst>
          </c:dPt>
          <c:dPt>
            <c:idx val="19"/>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7-D945-40A0-AB58-76369B87B5F9}"/>
              </c:ext>
            </c:extLst>
          </c:dPt>
          <c:dPt>
            <c:idx val="20"/>
            <c:invertIfNegative val="0"/>
            <c:bubble3D val="0"/>
            <c:spPr>
              <a:solidFill>
                <a:schemeClr val="accent4"/>
              </a:solidFill>
              <a:ln w="3175">
                <a:solidFill>
                  <a:schemeClr val="bg1"/>
                </a:solidFill>
              </a:ln>
            </c:spPr>
            <c:extLst>
              <c:ext xmlns:c16="http://schemas.microsoft.com/office/drawing/2014/chart" uri="{C3380CC4-5D6E-409C-BE32-E72D297353CC}">
                <c16:uniqueId val="{00000029-D945-40A0-AB58-76369B87B5F9}"/>
              </c:ext>
            </c:extLst>
          </c:dPt>
          <c:dPt>
            <c:idx val="21"/>
            <c:invertIfNegative val="0"/>
            <c:bubble3D val="0"/>
            <c:spPr>
              <a:solidFill>
                <a:schemeClr val="accent4"/>
              </a:solidFill>
              <a:ln w="3175">
                <a:solidFill>
                  <a:schemeClr val="bg1"/>
                </a:solidFill>
              </a:ln>
            </c:spPr>
            <c:extLst>
              <c:ext xmlns:c16="http://schemas.microsoft.com/office/drawing/2014/chart" uri="{C3380CC4-5D6E-409C-BE32-E72D297353CC}">
                <c16:uniqueId val="{0000002B-D945-40A0-AB58-76369B87B5F9}"/>
              </c:ext>
            </c:extLst>
          </c:dPt>
          <c:dPt>
            <c:idx val="22"/>
            <c:invertIfNegative val="0"/>
            <c:bubble3D val="0"/>
            <c:spPr>
              <a:solidFill>
                <a:schemeClr val="accent4"/>
              </a:solidFill>
              <a:ln w="3175">
                <a:solidFill>
                  <a:schemeClr val="bg1"/>
                </a:solidFill>
              </a:ln>
            </c:spPr>
            <c:extLst>
              <c:ext xmlns:c16="http://schemas.microsoft.com/office/drawing/2014/chart" uri="{C3380CC4-5D6E-409C-BE32-E72D297353CC}">
                <c16:uniqueId val="{0000002D-D945-40A0-AB58-76369B87B5F9}"/>
              </c:ext>
            </c:extLst>
          </c:dPt>
          <c:dPt>
            <c:idx val="23"/>
            <c:invertIfNegative val="0"/>
            <c:bubble3D val="0"/>
            <c:spPr>
              <a:solidFill>
                <a:schemeClr val="accent4"/>
              </a:solidFill>
              <a:ln w="3175">
                <a:solidFill>
                  <a:schemeClr val="bg1"/>
                </a:solidFill>
              </a:ln>
            </c:spPr>
            <c:extLst>
              <c:ext xmlns:c16="http://schemas.microsoft.com/office/drawing/2014/chart" uri="{C3380CC4-5D6E-409C-BE32-E72D297353CC}">
                <c16:uniqueId val="{0000002F-D945-40A0-AB58-76369B87B5F9}"/>
              </c:ext>
            </c:extLst>
          </c:dPt>
          <c:dPt>
            <c:idx val="24"/>
            <c:invertIfNegative val="0"/>
            <c:bubble3D val="0"/>
            <c:spPr>
              <a:solidFill>
                <a:schemeClr val="accent4"/>
              </a:solidFill>
              <a:ln w="3175">
                <a:solidFill>
                  <a:schemeClr val="bg1"/>
                </a:solidFill>
              </a:ln>
            </c:spPr>
            <c:extLst>
              <c:ext xmlns:c16="http://schemas.microsoft.com/office/drawing/2014/chart" uri="{C3380CC4-5D6E-409C-BE32-E72D297353CC}">
                <c16:uniqueId val="{00000031-D945-40A0-AB58-76369B87B5F9}"/>
              </c:ext>
            </c:extLst>
          </c:dPt>
          <c:dPt>
            <c:idx val="25"/>
            <c:invertIfNegative val="0"/>
            <c:bubble3D val="0"/>
            <c:spPr>
              <a:solidFill>
                <a:schemeClr val="accent4"/>
              </a:solidFill>
              <a:ln w="3175">
                <a:solidFill>
                  <a:schemeClr val="bg1"/>
                </a:solidFill>
              </a:ln>
            </c:spPr>
            <c:extLst>
              <c:ext xmlns:c16="http://schemas.microsoft.com/office/drawing/2014/chart" uri="{C3380CC4-5D6E-409C-BE32-E72D297353CC}">
                <c16:uniqueId val="{00000033-D945-40A0-AB58-76369B87B5F9}"/>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'Cap.Dev.Path'!$I$1235:$AH$1235</c:f>
              <c:numCache>
                <c:formatCode>#,##0</c:formatCode>
                <c:ptCount val="26"/>
                <c:pt idx="0">
                  <c:v>874.5</c:v>
                </c:pt>
                <c:pt idx="1">
                  <c:v>900.5</c:v>
                </c:pt>
                <c:pt idx="2">
                  <c:v>956.5</c:v>
                </c:pt>
                <c:pt idx="3">
                  <c:v>1156.5</c:v>
                </c:pt>
                <c:pt idx="4">
                  <c:v>1520.2</c:v>
                </c:pt>
                <c:pt idx="5">
                  <c:v>1825.7</c:v>
                </c:pt>
                <c:pt idx="6">
                  <c:v>2262</c:v>
                </c:pt>
                <c:pt idx="7">
                  <c:v>3178</c:v>
                </c:pt>
                <c:pt idx="8">
                  <c:v>3344</c:v>
                </c:pt>
                <c:pt idx="9">
                  <c:v>3359</c:v>
                </c:pt>
                <c:pt idx="10">
                  <c:v>3367</c:v>
                </c:pt>
                <c:pt idx="11">
                  <c:v>3439</c:v>
                </c:pt>
                <c:pt idx="12">
                  <c:v>3450.5</c:v>
                </c:pt>
                <c:pt idx="13">
                  <c:v>3491.1</c:v>
                </c:pt>
                <c:pt idx="14">
                  <c:v>3891.1</c:v>
                </c:pt>
                <c:pt idx="15">
                  <c:v>3891.1</c:v>
                </c:pt>
                <c:pt idx="16">
                  <c:v>3891.1</c:v>
                </c:pt>
                <c:pt idx="17">
                  <c:v>3893.1</c:v>
                </c:pt>
                <c:pt idx="18">
                  <c:v>3899.1</c:v>
                </c:pt>
                <c:pt idx="19">
                  <c:v>3907.1</c:v>
                </c:pt>
                <c:pt idx="20">
                  <c:v>3922.1</c:v>
                </c:pt>
                <c:pt idx="21">
                  <c:v>3922.1</c:v>
                </c:pt>
                <c:pt idx="22">
                  <c:v>3922.1</c:v>
                </c:pt>
                <c:pt idx="23">
                  <c:v>3922.1</c:v>
                </c:pt>
                <c:pt idx="24">
                  <c:v>3922.1</c:v>
                </c:pt>
                <c:pt idx="25">
                  <c:v>3922.1</c:v>
                </c:pt>
              </c:numCache>
            </c:numRef>
          </c:val>
          <c:extLst>
            <c:ext xmlns:c16="http://schemas.microsoft.com/office/drawing/2014/chart" uri="{C3380CC4-5D6E-409C-BE32-E72D297353CC}">
              <c16:uniqueId val="{00000034-D945-40A0-AB58-76369B87B5F9}"/>
            </c:ext>
          </c:extLst>
        </c:ser>
        <c:dLbls>
          <c:showLegendKey val="0"/>
          <c:showVal val="0"/>
          <c:showCatName val="0"/>
          <c:showSerName val="0"/>
          <c:showPercent val="0"/>
          <c:showBubbleSize val="0"/>
        </c:dLbls>
        <c:gapWidth val="0"/>
        <c:axId val="88949888"/>
        <c:axId val="88951424"/>
      </c:barChart>
      <c:catAx>
        <c:axId val="88949888"/>
        <c:scaling>
          <c:orientation val="minMax"/>
        </c:scaling>
        <c:delete val="0"/>
        <c:axPos val="b"/>
        <c:numFmt formatCode="General" sourceLinked="1"/>
        <c:majorTickMark val="out"/>
        <c:minorTickMark val="none"/>
        <c:tickLblPos val="nextTo"/>
        <c:crossAx val="88951424"/>
        <c:crosses val="autoZero"/>
        <c:auto val="1"/>
        <c:lblAlgn val="ctr"/>
        <c:lblOffset val="100"/>
        <c:noMultiLvlLbl val="0"/>
      </c:catAx>
      <c:valAx>
        <c:axId val="88951424"/>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88949888"/>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clustered"/>
        <c:varyColors val="0"/>
        <c:ser>
          <c:idx val="0"/>
          <c:order val="0"/>
          <c:tx>
            <c:strRef>
              <c:f>'Cap.Dev.Path'!$C$1320</c:f>
              <c:strCache>
                <c:ptCount val="1"/>
                <c:pt idx="0">
                  <c:v>Bioenergy</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28A7-4E79-84C7-90AF8F1F12C9}"/>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28A7-4E79-84C7-90AF8F1F12C9}"/>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28A7-4E79-84C7-90AF8F1F12C9}"/>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28A7-4E79-84C7-90AF8F1F12C9}"/>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28A7-4E79-84C7-90AF8F1F12C9}"/>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28A7-4E79-84C7-90AF8F1F12C9}"/>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28A7-4E79-84C7-90AF8F1F12C9}"/>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28A7-4E79-84C7-90AF8F1F12C9}"/>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28A7-4E79-84C7-90AF8F1F12C9}"/>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28A7-4E79-84C7-90AF8F1F12C9}"/>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28A7-4E79-84C7-90AF8F1F12C9}"/>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28A7-4E79-84C7-90AF8F1F12C9}"/>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28A7-4E79-84C7-90AF8F1F12C9}"/>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28A7-4E79-84C7-90AF8F1F12C9}"/>
              </c:ext>
            </c:extLst>
          </c:dPt>
          <c:dPt>
            <c:idx val="14"/>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1D-28A7-4E79-84C7-90AF8F1F12C9}"/>
              </c:ext>
            </c:extLst>
          </c:dPt>
          <c:dPt>
            <c:idx val="15"/>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1F-28A7-4E79-84C7-90AF8F1F12C9}"/>
              </c:ext>
            </c:extLst>
          </c:dPt>
          <c:dPt>
            <c:idx val="16"/>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1-28A7-4E79-84C7-90AF8F1F12C9}"/>
              </c:ext>
            </c:extLst>
          </c:dPt>
          <c:dPt>
            <c:idx val="17"/>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3-28A7-4E79-84C7-90AF8F1F12C9}"/>
              </c:ext>
            </c:extLst>
          </c:dPt>
          <c:dPt>
            <c:idx val="18"/>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5-28A7-4E79-84C7-90AF8F1F12C9}"/>
              </c:ext>
            </c:extLst>
          </c:dPt>
          <c:dPt>
            <c:idx val="19"/>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7-28A7-4E79-84C7-90AF8F1F12C9}"/>
              </c:ext>
            </c:extLst>
          </c:dPt>
          <c:dPt>
            <c:idx val="20"/>
            <c:invertIfNegative val="0"/>
            <c:bubble3D val="0"/>
            <c:spPr>
              <a:solidFill>
                <a:schemeClr val="accent4"/>
              </a:solidFill>
              <a:ln w="3175">
                <a:solidFill>
                  <a:schemeClr val="bg1"/>
                </a:solidFill>
              </a:ln>
            </c:spPr>
            <c:extLst>
              <c:ext xmlns:c16="http://schemas.microsoft.com/office/drawing/2014/chart" uri="{C3380CC4-5D6E-409C-BE32-E72D297353CC}">
                <c16:uniqueId val="{00000029-28A7-4E79-84C7-90AF8F1F12C9}"/>
              </c:ext>
            </c:extLst>
          </c:dPt>
          <c:dPt>
            <c:idx val="21"/>
            <c:invertIfNegative val="0"/>
            <c:bubble3D val="0"/>
            <c:spPr>
              <a:solidFill>
                <a:schemeClr val="accent4"/>
              </a:solidFill>
              <a:ln w="3175">
                <a:solidFill>
                  <a:schemeClr val="bg1"/>
                </a:solidFill>
              </a:ln>
            </c:spPr>
            <c:extLst>
              <c:ext xmlns:c16="http://schemas.microsoft.com/office/drawing/2014/chart" uri="{C3380CC4-5D6E-409C-BE32-E72D297353CC}">
                <c16:uniqueId val="{0000002B-28A7-4E79-84C7-90AF8F1F12C9}"/>
              </c:ext>
            </c:extLst>
          </c:dPt>
          <c:dPt>
            <c:idx val="22"/>
            <c:invertIfNegative val="0"/>
            <c:bubble3D val="0"/>
            <c:spPr>
              <a:solidFill>
                <a:schemeClr val="accent4"/>
              </a:solidFill>
              <a:ln w="3175">
                <a:solidFill>
                  <a:schemeClr val="bg1"/>
                </a:solidFill>
              </a:ln>
            </c:spPr>
            <c:extLst>
              <c:ext xmlns:c16="http://schemas.microsoft.com/office/drawing/2014/chart" uri="{C3380CC4-5D6E-409C-BE32-E72D297353CC}">
                <c16:uniqueId val="{0000002D-28A7-4E79-84C7-90AF8F1F12C9}"/>
              </c:ext>
            </c:extLst>
          </c:dPt>
          <c:dPt>
            <c:idx val="23"/>
            <c:invertIfNegative val="0"/>
            <c:bubble3D val="0"/>
            <c:spPr>
              <a:solidFill>
                <a:schemeClr val="accent4"/>
              </a:solidFill>
              <a:ln w="3175">
                <a:solidFill>
                  <a:schemeClr val="bg1"/>
                </a:solidFill>
              </a:ln>
            </c:spPr>
            <c:extLst>
              <c:ext xmlns:c16="http://schemas.microsoft.com/office/drawing/2014/chart" uri="{C3380CC4-5D6E-409C-BE32-E72D297353CC}">
                <c16:uniqueId val="{0000002F-28A7-4E79-84C7-90AF8F1F12C9}"/>
              </c:ext>
            </c:extLst>
          </c:dPt>
          <c:dPt>
            <c:idx val="24"/>
            <c:invertIfNegative val="0"/>
            <c:bubble3D val="0"/>
            <c:spPr>
              <a:solidFill>
                <a:schemeClr val="accent4"/>
              </a:solidFill>
              <a:ln w="3175">
                <a:solidFill>
                  <a:schemeClr val="bg1"/>
                </a:solidFill>
              </a:ln>
            </c:spPr>
            <c:extLst>
              <c:ext xmlns:c16="http://schemas.microsoft.com/office/drawing/2014/chart" uri="{C3380CC4-5D6E-409C-BE32-E72D297353CC}">
                <c16:uniqueId val="{00000031-28A7-4E79-84C7-90AF8F1F12C9}"/>
              </c:ext>
            </c:extLst>
          </c:dPt>
          <c:dPt>
            <c:idx val="25"/>
            <c:invertIfNegative val="0"/>
            <c:bubble3D val="0"/>
            <c:spPr>
              <a:solidFill>
                <a:schemeClr val="accent4"/>
              </a:solidFill>
              <a:ln w="3175">
                <a:solidFill>
                  <a:schemeClr val="bg1"/>
                </a:solidFill>
              </a:ln>
            </c:spPr>
            <c:extLst>
              <c:ext xmlns:c16="http://schemas.microsoft.com/office/drawing/2014/chart" uri="{C3380CC4-5D6E-409C-BE32-E72D297353CC}">
                <c16:uniqueId val="{00000033-28A7-4E79-84C7-90AF8F1F12C9}"/>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'Cap.Dev.Path'!$I$1320:$AH$1320</c:f>
              <c:numCache>
                <c:formatCode>#,##0</c:formatCode>
                <c:ptCount val="26"/>
                <c:pt idx="0">
                  <c:v>10</c:v>
                </c:pt>
                <c:pt idx="1">
                  <c:v>10</c:v>
                </c:pt>
                <c:pt idx="2">
                  <c:v>10</c:v>
                </c:pt>
                <c:pt idx="3">
                  <c:v>10</c:v>
                </c:pt>
                <c:pt idx="4">
                  <c:v>10</c:v>
                </c:pt>
                <c:pt idx="5">
                  <c:v>16</c:v>
                </c:pt>
                <c:pt idx="6">
                  <c:v>30</c:v>
                </c:pt>
                <c:pt idx="7">
                  <c:v>66</c:v>
                </c:pt>
                <c:pt idx="8">
                  <c:v>108</c:v>
                </c:pt>
                <c:pt idx="9">
                  <c:v>121</c:v>
                </c:pt>
                <c:pt idx="10">
                  <c:v>126</c:v>
                </c:pt>
                <c:pt idx="11">
                  <c:v>143</c:v>
                </c:pt>
                <c:pt idx="12">
                  <c:v>154</c:v>
                </c:pt>
                <c:pt idx="13">
                  <c:v>134.1</c:v>
                </c:pt>
                <c:pt idx="14">
                  <c:v>155.1</c:v>
                </c:pt>
                <c:pt idx="15">
                  <c:v>159.94285714285715</c:v>
                </c:pt>
                <c:pt idx="16">
                  <c:v>164.78571428571431</c:v>
                </c:pt>
                <c:pt idx="17">
                  <c:v>169.62857142857146</c:v>
                </c:pt>
                <c:pt idx="18">
                  <c:v>174.47142857142862</c:v>
                </c:pt>
                <c:pt idx="19">
                  <c:v>179.31428571428577</c:v>
                </c:pt>
                <c:pt idx="20">
                  <c:v>184.15714285714293</c:v>
                </c:pt>
                <c:pt idx="21">
                  <c:v>171.32571428571435</c:v>
                </c:pt>
                <c:pt idx="22">
                  <c:v>158.49428571428578</c:v>
                </c:pt>
                <c:pt idx="23">
                  <c:v>145.66285714285721</c:v>
                </c:pt>
                <c:pt idx="24">
                  <c:v>132.83142857142863</c:v>
                </c:pt>
                <c:pt idx="25">
                  <c:v>120.00000000000004</c:v>
                </c:pt>
              </c:numCache>
            </c:numRef>
          </c:val>
          <c:extLst>
            <c:ext xmlns:c16="http://schemas.microsoft.com/office/drawing/2014/chart" uri="{C3380CC4-5D6E-409C-BE32-E72D297353CC}">
              <c16:uniqueId val="{00000034-28A7-4E79-84C7-90AF8F1F12C9}"/>
            </c:ext>
          </c:extLst>
        </c:ser>
        <c:dLbls>
          <c:showLegendKey val="0"/>
          <c:showVal val="0"/>
          <c:showCatName val="0"/>
          <c:showSerName val="0"/>
          <c:showPercent val="0"/>
          <c:showBubbleSize val="0"/>
        </c:dLbls>
        <c:gapWidth val="0"/>
        <c:axId val="89030016"/>
        <c:axId val="89031808"/>
      </c:barChart>
      <c:catAx>
        <c:axId val="89030016"/>
        <c:scaling>
          <c:orientation val="minMax"/>
        </c:scaling>
        <c:delete val="0"/>
        <c:axPos val="b"/>
        <c:numFmt formatCode="General" sourceLinked="1"/>
        <c:majorTickMark val="out"/>
        <c:minorTickMark val="none"/>
        <c:tickLblPos val="nextTo"/>
        <c:crossAx val="89031808"/>
        <c:crosses val="autoZero"/>
        <c:auto val="1"/>
        <c:lblAlgn val="ctr"/>
        <c:lblOffset val="100"/>
        <c:noMultiLvlLbl val="0"/>
      </c:catAx>
      <c:valAx>
        <c:axId val="89031808"/>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89030016"/>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clustered"/>
        <c:varyColors val="0"/>
        <c:ser>
          <c:idx val="0"/>
          <c:order val="0"/>
          <c:tx>
            <c:strRef>
              <c:f>'Cap.Dev.Path'!$C$1405</c:f>
              <c:strCache>
                <c:ptCount val="1"/>
                <c:pt idx="0">
                  <c:v>Bioenergy</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1B60-4EFD-BA39-6597D89D6FAC}"/>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1B60-4EFD-BA39-6597D89D6FAC}"/>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1B60-4EFD-BA39-6597D89D6FAC}"/>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1B60-4EFD-BA39-6597D89D6FAC}"/>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1B60-4EFD-BA39-6597D89D6FAC}"/>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1B60-4EFD-BA39-6597D89D6FAC}"/>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1B60-4EFD-BA39-6597D89D6FAC}"/>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1B60-4EFD-BA39-6597D89D6FAC}"/>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1B60-4EFD-BA39-6597D89D6FAC}"/>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1B60-4EFD-BA39-6597D89D6FAC}"/>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1B60-4EFD-BA39-6597D89D6FAC}"/>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1B60-4EFD-BA39-6597D89D6FAC}"/>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1B60-4EFD-BA39-6597D89D6FAC}"/>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1B60-4EFD-BA39-6597D89D6FAC}"/>
              </c:ext>
            </c:extLst>
          </c:dPt>
          <c:dPt>
            <c:idx val="14"/>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1D-1B60-4EFD-BA39-6597D89D6FAC}"/>
              </c:ext>
            </c:extLst>
          </c:dPt>
          <c:dPt>
            <c:idx val="15"/>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1F-1B60-4EFD-BA39-6597D89D6FAC}"/>
              </c:ext>
            </c:extLst>
          </c:dPt>
          <c:dPt>
            <c:idx val="16"/>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1-1B60-4EFD-BA39-6597D89D6FAC}"/>
              </c:ext>
            </c:extLst>
          </c:dPt>
          <c:dPt>
            <c:idx val="17"/>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3-1B60-4EFD-BA39-6597D89D6FAC}"/>
              </c:ext>
            </c:extLst>
          </c:dPt>
          <c:dPt>
            <c:idx val="18"/>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5-1B60-4EFD-BA39-6597D89D6FAC}"/>
              </c:ext>
            </c:extLst>
          </c:dPt>
          <c:dPt>
            <c:idx val="19"/>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7-1B60-4EFD-BA39-6597D89D6FAC}"/>
              </c:ext>
            </c:extLst>
          </c:dPt>
          <c:dPt>
            <c:idx val="20"/>
            <c:invertIfNegative val="0"/>
            <c:bubble3D val="0"/>
            <c:spPr>
              <a:solidFill>
                <a:schemeClr val="accent4"/>
              </a:solidFill>
              <a:ln w="3175">
                <a:solidFill>
                  <a:schemeClr val="bg1"/>
                </a:solidFill>
              </a:ln>
            </c:spPr>
            <c:extLst>
              <c:ext xmlns:c16="http://schemas.microsoft.com/office/drawing/2014/chart" uri="{C3380CC4-5D6E-409C-BE32-E72D297353CC}">
                <c16:uniqueId val="{00000029-1B60-4EFD-BA39-6597D89D6FAC}"/>
              </c:ext>
            </c:extLst>
          </c:dPt>
          <c:dPt>
            <c:idx val="21"/>
            <c:invertIfNegative val="0"/>
            <c:bubble3D val="0"/>
            <c:spPr>
              <a:solidFill>
                <a:schemeClr val="accent4"/>
              </a:solidFill>
              <a:ln w="3175">
                <a:solidFill>
                  <a:schemeClr val="bg1"/>
                </a:solidFill>
              </a:ln>
            </c:spPr>
            <c:extLst>
              <c:ext xmlns:c16="http://schemas.microsoft.com/office/drawing/2014/chart" uri="{C3380CC4-5D6E-409C-BE32-E72D297353CC}">
                <c16:uniqueId val="{0000002B-1B60-4EFD-BA39-6597D89D6FAC}"/>
              </c:ext>
            </c:extLst>
          </c:dPt>
          <c:dPt>
            <c:idx val="22"/>
            <c:invertIfNegative val="0"/>
            <c:bubble3D val="0"/>
            <c:spPr>
              <a:solidFill>
                <a:schemeClr val="accent4"/>
              </a:solidFill>
              <a:ln w="3175">
                <a:solidFill>
                  <a:schemeClr val="bg1"/>
                </a:solidFill>
              </a:ln>
            </c:spPr>
            <c:extLst>
              <c:ext xmlns:c16="http://schemas.microsoft.com/office/drawing/2014/chart" uri="{C3380CC4-5D6E-409C-BE32-E72D297353CC}">
                <c16:uniqueId val="{0000002D-1B60-4EFD-BA39-6597D89D6FAC}"/>
              </c:ext>
            </c:extLst>
          </c:dPt>
          <c:dPt>
            <c:idx val="23"/>
            <c:invertIfNegative val="0"/>
            <c:bubble3D val="0"/>
            <c:spPr>
              <a:solidFill>
                <a:schemeClr val="accent4"/>
              </a:solidFill>
              <a:ln w="3175">
                <a:solidFill>
                  <a:schemeClr val="bg1"/>
                </a:solidFill>
              </a:ln>
            </c:spPr>
            <c:extLst>
              <c:ext xmlns:c16="http://schemas.microsoft.com/office/drawing/2014/chart" uri="{C3380CC4-5D6E-409C-BE32-E72D297353CC}">
                <c16:uniqueId val="{0000002F-1B60-4EFD-BA39-6597D89D6FAC}"/>
              </c:ext>
            </c:extLst>
          </c:dPt>
          <c:dPt>
            <c:idx val="24"/>
            <c:invertIfNegative val="0"/>
            <c:bubble3D val="0"/>
            <c:spPr>
              <a:solidFill>
                <a:schemeClr val="accent4"/>
              </a:solidFill>
              <a:ln w="3175">
                <a:solidFill>
                  <a:schemeClr val="bg1"/>
                </a:solidFill>
              </a:ln>
            </c:spPr>
            <c:extLst>
              <c:ext xmlns:c16="http://schemas.microsoft.com/office/drawing/2014/chart" uri="{C3380CC4-5D6E-409C-BE32-E72D297353CC}">
                <c16:uniqueId val="{00000031-1B60-4EFD-BA39-6597D89D6FAC}"/>
              </c:ext>
            </c:extLst>
          </c:dPt>
          <c:dPt>
            <c:idx val="25"/>
            <c:invertIfNegative val="0"/>
            <c:bubble3D val="0"/>
            <c:spPr>
              <a:solidFill>
                <a:schemeClr val="accent4"/>
              </a:solidFill>
              <a:ln w="3175">
                <a:solidFill>
                  <a:schemeClr val="bg1"/>
                </a:solidFill>
              </a:ln>
            </c:spPr>
            <c:extLst>
              <c:ext xmlns:c16="http://schemas.microsoft.com/office/drawing/2014/chart" uri="{C3380CC4-5D6E-409C-BE32-E72D297353CC}">
                <c16:uniqueId val="{00000033-1B60-4EFD-BA39-6597D89D6FAC}"/>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'Cap.Dev.Path'!$I$1405:$AH$1405</c:f>
              <c:numCache>
                <c:formatCode>#,##0</c:formatCode>
                <c:ptCount val="26"/>
                <c:pt idx="0">
                  <c:v>5</c:v>
                </c:pt>
                <c:pt idx="1">
                  <c:v>15</c:v>
                </c:pt>
                <c:pt idx="2">
                  <c:v>22</c:v>
                </c:pt>
                <c:pt idx="3">
                  <c:v>24</c:v>
                </c:pt>
                <c:pt idx="4">
                  <c:v>24</c:v>
                </c:pt>
                <c:pt idx="5">
                  <c:v>29</c:v>
                </c:pt>
                <c:pt idx="6">
                  <c:v>33</c:v>
                </c:pt>
                <c:pt idx="7">
                  <c:v>53</c:v>
                </c:pt>
                <c:pt idx="8">
                  <c:v>64</c:v>
                </c:pt>
                <c:pt idx="9">
                  <c:v>71</c:v>
                </c:pt>
                <c:pt idx="10">
                  <c:v>71</c:v>
                </c:pt>
                <c:pt idx="11">
                  <c:v>71.5</c:v>
                </c:pt>
                <c:pt idx="12">
                  <c:v>78.5</c:v>
                </c:pt>
                <c:pt idx="13">
                  <c:v>83</c:v>
                </c:pt>
                <c:pt idx="14">
                  <c:v>84</c:v>
                </c:pt>
                <c:pt idx="15">
                  <c:v>132.65189664864027</c:v>
                </c:pt>
                <c:pt idx="16">
                  <c:v>154.3611094958423</c:v>
                </c:pt>
                <c:pt idx="17">
                  <c:v>176.07032234304432</c:v>
                </c:pt>
                <c:pt idx="18">
                  <c:v>177.75020190860164</c:v>
                </c:pt>
                <c:pt idx="19">
                  <c:v>179.43008147415895</c:v>
                </c:pt>
                <c:pt idx="20">
                  <c:v>181.10996103971624</c:v>
                </c:pt>
                <c:pt idx="21">
                  <c:v>181.10996103971624</c:v>
                </c:pt>
                <c:pt idx="22">
                  <c:v>181.10996103971624</c:v>
                </c:pt>
                <c:pt idx="23">
                  <c:v>181.10996103971624</c:v>
                </c:pt>
                <c:pt idx="24">
                  <c:v>181.10996103971624</c:v>
                </c:pt>
                <c:pt idx="25">
                  <c:v>181.10996103971624</c:v>
                </c:pt>
              </c:numCache>
            </c:numRef>
          </c:val>
          <c:extLst>
            <c:ext xmlns:c16="http://schemas.microsoft.com/office/drawing/2014/chart" uri="{C3380CC4-5D6E-409C-BE32-E72D297353CC}">
              <c16:uniqueId val="{00000034-1B60-4EFD-BA39-6597D89D6FAC}"/>
            </c:ext>
          </c:extLst>
        </c:ser>
        <c:dLbls>
          <c:showLegendKey val="0"/>
          <c:showVal val="0"/>
          <c:showCatName val="0"/>
          <c:showSerName val="0"/>
          <c:showPercent val="0"/>
          <c:showBubbleSize val="0"/>
        </c:dLbls>
        <c:gapWidth val="0"/>
        <c:axId val="89098112"/>
        <c:axId val="89099648"/>
      </c:barChart>
      <c:catAx>
        <c:axId val="89098112"/>
        <c:scaling>
          <c:orientation val="minMax"/>
        </c:scaling>
        <c:delete val="0"/>
        <c:axPos val="b"/>
        <c:numFmt formatCode="General" sourceLinked="1"/>
        <c:majorTickMark val="out"/>
        <c:minorTickMark val="none"/>
        <c:tickLblPos val="nextTo"/>
        <c:crossAx val="89099648"/>
        <c:crosses val="autoZero"/>
        <c:auto val="1"/>
        <c:lblAlgn val="ctr"/>
        <c:lblOffset val="100"/>
        <c:noMultiLvlLbl val="0"/>
      </c:catAx>
      <c:valAx>
        <c:axId val="89099648"/>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89098112"/>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clustered"/>
        <c:varyColors val="0"/>
        <c:ser>
          <c:idx val="0"/>
          <c:order val="0"/>
          <c:tx>
            <c:strRef>
              <c:f>'Cap.Dev.Path'!$C$1490</c:f>
              <c:strCache>
                <c:ptCount val="1"/>
                <c:pt idx="0">
                  <c:v>Bioenergy</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5F33-4183-92B5-9E3E04E88C16}"/>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5F33-4183-92B5-9E3E04E88C16}"/>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5F33-4183-92B5-9E3E04E88C16}"/>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5F33-4183-92B5-9E3E04E88C16}"/>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5F33-4183-92B5-9E3E04E88C16}"/>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5F33-4183-92B5-9E3E04E88C16}"/>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5F33-4183-92B5-9E3E04E88C16}"/>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5F33-4183-92B5-9E3E04E88C16}"/>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5F33-4183-92B5-9E3E04E88C16}"/>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5F33-4183-92B5-9E3E04E88C16}"/>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5F33-4183-92B5-9E3E04E88C16}"/>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5F33-4183-92B5-9E3E04E88C16}"/>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5F33-4183-92B5-9E3E04E88C16}"/>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5F33-4183-92B5-9E3E04E88C16}"/>
              </c:ext>
            </c:extLst>
          </c:dPt>
          <c:dPt>
            <c:idx val="14"/>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1D-5F33-4183-92B5-9E3E04E88C16}"/>
              </c:ext>
            </c:extLst>
          </c:dPt>
          <c:dPt>
            <c:idx val="15"/>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1F-5F33-4183-92B5-9E3E04E88C16}"/>
              </c:ext>
            </c:extLst>
          </c:dPt>
          <c:dPt>
            <c:idx val="16"/>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1-5F33-4183-92B5-9E3E04E88C16}"/>
              </c:ext>
            </c:extLst>
          </c:dPt>
          <c:dPt>
            <c:idx val="17"/>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3-5F33-4183-92B5-9E3E04E88C16}"/>
              </c:ext>
            </c:extLst>
          </c:dPt>
          <c:dPt>
            <c:idx val="18"/>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5-5F33-4183-92B5-9E3E04E88C16}"/>
              </c:ext>
            </c:extLst>
          </c:dPt>
          <c:dPt>
            <c:idx val="19"/>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7-5F33-4183-92B5-9E3E04E88C16}"/>
              </c:ext>
            </c:extLst>
          </c:dPt>
          <c:dPt>
            <c:idx val="20"/>
            <c:invertIfNegative val="0"/>
            <c:bubble3D val="0"/>
            <c:spPr>
              <a:solidFill>
                <a:schemeClr val="accent4"/>
              </a:solidFill>
              <a:ln w="3175">
                <a:solidFill>
                  <a:schemeClr val="bg1"/>
                </a:solidFill>
              </a:ln>
            </c:spPr>
            <c:extLst>
              <c:ext xmlns:c16="http://schemas.microsoft.com/office/drawing/2014/chart" uri="{C3380CC4-5D6E-409C-BE32-E72D297353CC}">
                <c16:uniqueId val="{00000029-5F33-4183-92B5-9E3E04E88C16}"/>
              </c:ext>
            </c:extLst>
          </c:dPt>
          <c:dPt>
            <c:idx val="21"/>
            <c:invertIfNegative val="0"/>
            <c:bubble3D val="0"/>
            <c:spPr>
              <a:solidFill>
                <a:schemeClr val="accent4"/>
              </a:solidFill>
              <a:ln w="3175">
                <a:solidFill>
                  <a:schemeClr val="bg1"/>
                </a:solidFill>
              </a:ln>
            </c:spPr>
            <c:extLst>
              <c:ext xmlns:c16="http://schemas.microsoft.com/office/drawing/2014/chart" uri="{C3380CC4-5D6E-409C-BE32-E72D297353CC}">
                <c16:uniqueId val="{0000002B-5F33-4183-92B5-9E3E04E88C16}"/>
              </c:ext>
            </c:extLst>
          </c:dPt>
          <c:dPt>
            <c:idx val="22"/>
            <c:invertIfNegative val="0"/>
            <c:bubble3D val="0"/>
            <c:spPr>
              <a:solidFill>
                <a:schemeClr val="accent4"/>
              </a:solidFill>
              <a:ln w="3175">
                <a:solidFill>
                  <a:schemeClr val="bg1"/>
                </a:solidFill>
              </a:ln>
            </c:spPr>
            <c:extLst>
              <c:ext xmlns:c16="http://schemas.microsoft.com/office/drawing/2014/chart" uri="{C3380CC4-5D6E-409C-BE32-E72D297353CC}">
                <c16:uniqueId val="{0000002D-5F33-4183-92B5-9E3E04E88C16}"/>
              </c:ext>
            </c:extLst>
          </c:dPt>
          <c:dPt>
            <c:idx val="23"/>
            <c:invertIfNegative val="0"/>
            <c:bubble3D val="0"/>
            <c:spPr>
              <a:solidFill>
                <a:schemeClr val="accent4"/>
              </a:solidFill>
              <a:ln w="3175">
                <a:solidFill>
                  <a:schemeClr val="bg1"/>
                </a:solidFill>
              </a:ln>
            </c:spPr>
            <c:extLst>
              <c:ext xmlns:c16="http://schemas.microsoft.com/office/drawing/2014/chart" uri="{C3380CC4-5D6E-409C-BE32-E72D297353CC}">
                <c16:uniqueId val="{0000002F-5F33-4183-92B5-9E3E04E88C16}"/>
              </c:ext>
            </c:extLst>
          </c:dPt>
          <c:dPt>
            <c:idx val="24"/>
            <c:invertIfNegative val="0"/>
            <c:bubble3D val="0"/>
            <c:spPr>
              <a:solidFill>
                <a:schemeClr val="accent4"/>
              </a:solidFill>
              <a:ln w="3175">
                <a:solidFill>
                  <a:schemeClr val="bg1"/>
                </a:solidFill>
              </a:ln>
            </c:spPr>
            <c:extLst>
              <c:ext xmlns:c16="http://schemas.microsoft.com/office/drawing/2014/chart" uri="{C3380CC4-5D6E-409C-BE32-E72D297353CC}">
                <c16:uniqueId val="{00000031-5F33-4183-92B5-9E3E04E88C16}"/>
              </c:ext>
            </c:extLst>
          </c:dPt>
          <c:dPt>
            <c:idx val="25"/>
            <c:invertIfNegative val="0"/>
            <c:bubble3D val="0"/>
            <c:spPr>
              <a:solidFill>
                <a:schemeClr val="accent4"/>
              </a:solidFill>
              <a:ln w="3175">
                <a:solidFill>
                  <a:schemeClr val="bg1"/>
                </a:solidFill>
              </a:ln>
            </c:spPr>
            <c:extLst>
              <c:ext xmlns:c16="http://schemas.microsoft.com/office/drawing/2014/chart" uri="{C3380CC4-5D6E-409C-BE32-E72D297353CC}">
                <c16:uniqueId val="{00000033-5F33-4183-92B5-9E3E04E88C16}"/>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'Cap.Dev.Path'!$I$1490:$AH$1490</c:f>
              <c:numCache>
                <c:formatCode>#,##0</c:formatCode>
                <c:ptCount val="26"/>
                <c:pt idx="0">
                  <c:v>8.4</c:v>
                </c:pt>
                <c:pt idx="1">
                  <c:v>9.6999999999999993</c:v>
                </c:pt>
                <c:pt idx="2">
                  <c:v>9.6999999999999993</c:v>
                </c:pt>
                <c:pt idx="3">
                  <c:v>11.6</c:v>
                </c:pt>
                <c:pt idx="4">
                  <c:v>12.9</c:v>
                </c:pt>
                <c:pt idx="5">
                  <c:v>18.899999999999999</c:v>
                </c:pt>
                <c:pt idx="6">
                  <c:v>19.5</c:v>
                </c:pt>
                <c:pt idx="7">
                  <c:v>19.7</c:v>
                </c:pt>
                <c:pt idx="8">
                  <c:v>23.3</c:v>
                </c:pt>
                <c:pt idx="9">
                  <c:v>22.8</c:v>
                </c:pt>
                <c:pt idx="10">
                  <c:v>24.4</c:v>
                </c:pt>
                <c:pt idx="11">
                  <c:v>24.8</c:v>
                </c:pt>
                <c:pt idx="12">
                  <c:v>35.700000000000003</c:v>
                </c:pt>
                <c:pt idx="13">
                  <c:v>36</c:v>
                </c:pt>
                <c:pt idx="14">
                  <c:v>36</c:v>
                </c:pt>
                <c:pt idx="15">
                  <c:v>36</c:v>
                </c:pt>
                <c:pt idx="16">
                  <c:v>36</c:v>
                </c:pt>
                <c:pt idx="17">
                  <c:v>36</c:v>
                </c:pt>
                <c:pt idx="18">
                  <c:v>36</c:v>
                </c:pt>
                <c:pt idx="19">
                  <c:v>36</c:v>
                </c:pt>
                <c:pt idx="20">
                  <c:v>36</c:v>
                </c:pt>
                <c:pt idx="21">
                  <c:v>36</c:v>
                </c:pt>
                <c:pt idx="22">
                  <c:v>36</c:v>
                </c:pt>
                <c:pt idx="23">
                  <c:v>36</c:v>
                </c:pt>
                <c:pt idx="24">
                  <c:v>36</c:v>
                </c:pt>
                <c:pt idx="25">
                  <c:v>36</c:v>
                </c:pt>
              </c:numCache>
            </c:numRef>
          </c:val>
          <c:extLst>
            <c:ext xmlns:c16="http://schemas.microsoft.com/office/drawing/2014/chart" uri="{C3380CC4-5D6E-409C-BE32-E72D297353CC}">
              <c16:uniqueId val="{00000034-5F33-4183-92B5-9E3E04E88C16}"/>
            </c:ext>
          </c:extLst>
        </c:ser>
        <c:dLbls>
          <c:showLegendKey val="0"/>
          <c:showVal val="0"/>
          <c:showCatName val="0"/>
          <c:showSerName val="0"/>
          <c:showPercent val="0"/>
          <c:showBubbleSize val="0"/>
        </c:dLbls>
        <c:gapWidth val="0"/>
        <c:axId val="201703808"/>
        <c:axId val="201705344"/>
      </c:barChart>
      <c:catAx>
        <c:axId val="201703808"/>
        <c:scaling>
          <c:orientation val="minMax"/>
        </c:scaling>
        <c:delete val="0"/>
        <c:axPos val="b"/>
        <c:numFmt formatCode="General" sourceLinked="1"/>
        <c:majorTickMark val="out"/>
        <c:minorTickMark val="none"/>
        <c:tickLblPos val="nextTo"/>
        <c:crossAx val="201705344"/>
        <c:crosses val="autoZero"/>
        <c:auto val="1"/>
        <c:lblAlgn val="ctr"/>
        <c:lblOffset val="100"/>
        <c:noMultiLvlLbl val="0"/>
      </c:catAx>
      <c:valAx>
        <c:axId val="201705344"/>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201703808"/>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clustered"/>
        <c:varyColors val="0"/>
        <c:ser>
          <c:idx val="0"/>
          <c:order val="0"/>
          <c:tx>
            <c:strRef>
              <c:f>'Cap.Dev.Path'!$C$1582</c:f>
              <c:strCache>
                <c:ptCount val="1"/>
                <c:pt idx="0">
                  <c:v>Bioenergy</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E147-4277-B826-FD4477C8CE69}"/>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E147-4277-B826-FD4477C8CE69}"/>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E147-4277-B826-FD4477C8CE69}"/>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E147-4277-B826-FD4477C8CE69}"/>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E147-4277-B826-FD4477C8CE69}"/>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E147-4277-B826-FD4477C8CE69}"/>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E147-4277-B826-FD4477C8CE69}"/>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E147-4277-B826-FD4477C8CE69}"/>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E147-4277-B826-FD4477C8CE69}"/>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E147-4277-B826-FD4477C8CE69}"/>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E147-4277-B826-FD4477C8CE69}"/>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E147-4277-B826-FD4477C8CE69}"/>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E147-4277-B826-FD4477C8CE69}"/>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E147-4277-B826-FD4477C8CE69}"/>
              </c:ext>
            </c:extLst>
          </c:dPt>
          <c:dPt>
            <c:idx val="14"/>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1D-E147-4277-B826-FD4477C8CE69}"/>
              </c:ext>
            </c:extLst>
          </c:dPt>
          <c:dPt>
            <c:idx val="15"/>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1F-E147-4277-B826-FD4477C8CE69}"/>
              </c:ext>
            </c:extLst>
          </c:dPt>
          <c:dPt>
            <c:idx val="16"/>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1-E147-4277-B826-FD4477C8CE69}"/>
              </c:ext>
            </c:extLst>
          </c:dPt>
          <c:dPt>
            <c:idx val="17"/>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3-E147-4277-B826-FD4477C8CE69}"/>
              </c:ext>
            </c:extLst>
          </c:dPt>
          <c:dPt>
            <c:idx val="18"/>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5-E147-4277-B826-FD4477C8CE69}"/>
              </c:ext>
            </c:extLst>
          </c:dPt>
          <c:dPt>
            <c:idx val="19"/>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7-E147-4277-B826-FD4477C8CE69}"/>
              </c:ext>
            </c:extLst>
          </c:dPt>
          <c:dPt>
            <c:idx val="20"/>
            <c:invertIfNegative val="0"/>
            <c:bubble3D val="0"/>
            <c:spPr>
              <a:solidFill>
                <a:schemeClr val="accent4"/>
              </a:solidFill>
              <a:ln w="3175">
                <a:solidFill>
                  <a:schemeClr val="bg1"/>
                </a:solidFill>
              </a:ln>
            </c:spPr>
            <c:extLst>
              <c:ext xmlns:c16="http://schemas.microsoft.com/office/drawing/2014/chart" uri="{C3380CC4-5D6E-409C-BE32-E72D297353CC}">
                <c16:uniqueId val="{00000029-E147-4277-B826-FD4477C8CE69}"/>
              </c:ext>
            </c:extLst>
          </c:dPt>
          <c:dPt>
            <c:idx val="21"/>
            <c:invertIfNegative val="0"/>
            <c:bubble3D val="0"/>
            <c:spPr>
              <a:solidFill>
                <a:schemeClr val="accent4"/>
              </a:solidFill>
              <a:ln w="3175">
                <a:solidFill>
                  <a:schemeClr val="bg1"/>
                </a:solidFill>
              </a:ln>
            </c:spPr>
            <c:extLst>
              <c:ext xmlns:c16="http://schemas.microsoft.com/office/drawing/2014/chart" uri="{C3380CC4-5D6E-409C-BE32-E72D297353CC}">
                <c16:uniqueId val="{0000002B-E147-4277-B826-FD4477C8CE69}"/>
              </c:ext>
            </c:extLst>
          </c:dPt>
          <c:dPt>
            <c:idx val="22"/>
            <c:invertIfNegative val="0"/>
            <c:bubble3D val="0"/>
            <c:spPr>
              <a:solidFill>
                <a:schemeClr val="accent4"/>
              </a:solidFill>
              <a:ln w="3175">
                <a:solidFill>
                  <a:schemeClr val="bg1"/>
                </a:solidFill>
              </a:ln>
            </c:spPr>
            <c:extLst>
              <c:ext xmlns:c16="http://schemas.microsoft.com/office/drawing/2014/chart" uri="{C3380CC4-5D6E-409C-BE32-E72D297353CC}">
                <c16:uniqueId val="{0000002D-E147-4277-B826-FD4477C8CE69}"/>
              </c:ext>
            </c:extLst>
          </c:dPt>
          <c:dPt>
            <c:idx val="23"/>
            <c:invertIfNegative val="0"/>
            <c:bubble3D val="0"/>
            <c:spPr>
              <a:solidFill>
                <a:schemeClr val="accent4"/>
              </a:solidFill>
              <a:ln w="3175">
                <a:solidFill>
                  <a:schemeClr val="bg1"/>
                </a:solidFill>
              </a:ln>
            </c:spPr>
            <c:extLst>
              <c:ext xmlns:c16="http://schemas.microsoft.com/office/drawing/2014/chart" uri="{C3380CC4-5D6E-409C-BE32-E72D297353CC}">
                <c16:uniqueId val="{0000002F-E147-4277-B826-FD4477C8CE69}"/>
              </c:ext>
            </c:extLst>
          </c:dPt>
          <c:dPt>
            <c:idx val="24"/>
            <c:invertIfNegative val="0"/>
            <c:bubble3D val="0"/>
            <c:spPr>
              <a:solidFill>
                <a:schemeClr val="accent4"/>
              </a:solidFill>
              <a:ln w="3175">
                <a:solidFill>
                  <a:schemeClr val="bg1"/>
                </a:solidFill>
              </a:ln>
            </c:spPr>
            <c:extLst>
              <c:ext xmlns:c16="http://schemas.microsoft.com/office/drawing/2014/chart" uri="{C3380CC4-5D6E-409C-BE32-E72D297353CC}">
                <c16:uniqueId val="{00000031-E147-4277-B826-FD4477C8CE69}"/>
              </c:ext>
            </c:extLst>
          </c:dPt>
          <c:dPt>
            <c:idx val="25"/>
            <c:invertIfNegative val="0"/>
            <c:bubble3D val="0"/>
            <c:spPr>
              <a:solidFill>
                <a:schemeClr val="accent4"/>
              </a:solidFill>
              <a:ln w="3175">
                <a:solidFill>
                  <a:schemeClr val="bg1"/>
                </a:solidFill>
              </a:ln>
            </c:spPr>
            <c:extLst>
              <c:ext xmlns:c16="http://schemas.microsoft.com/office/drawing/2014/chart" uri="{C3380CC4-5D6E-409C-BE32-E72D297353CC}">
                <c16:uniqueId val="{00000033-E147-4277-B826-FD4477C8CE69}"/>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'Cap.Dev.Path'!$I$1582:$AH$1582</c:f>
              <c:numCache>
                <c:formatCode>#,##0</c:formatCode>
                <c:ptCount val="26"/>
                <c:pt idx="0">
                  <c:v>0</c:v>
                </c:pt>
                <c:pt idx="1">
                  <c:v>0</c:v>
                </c:pt>
                <c:pt idx="2">
                  <c:v>0</c:v>
                </c:pt>
                <c:pt idx="3">
                  <c:v>0</c:v>
                </c:pt>
                <c:pt idx="4">
                  <c:v>0</c:v>
                </c:pt>
                <c:pt idx="5">
                  <c:v>0</c:v>
                </c:pt>
                <c:pt idx="6">
                  <c:v>3</c:v>
                </c:pt>
                <c:pt idx="7">
                  <c:v>3</c:v>
                </c:pt>
                <c:pt idx="8">
                  <c:v>3</c:v>
                </c:pt>
                <c:pt idx="9">
                  <c:v>3</c:v>
                </c:pt>
                <c:pt idx="10">
                  <c:v>3</c:v>
                </c:pt>
                <c:pt idx="11">
                  <c:v>4.5999999999999996</c:v>
                </c:pt>
                <c:pt idx="12">
                  <c:v>4.5999999999999996</c:v>
                </c:pt>
                <c:pt idx="13">
                  <c:v>4.5999999999999996</c:v>
                </c:pt>
                <c:pt idx="14">
                  <c:v>4.5999999999999996</c:v>
                </c:pt>
                <c:pt idx="15">
                  <c:v>4.5999999999999996</c:v>
                </c:pt>
                <c:pt idx="16">
                  <c:v>4.5999999999999996</c:v>
                </c:pt>
                <c:pt idx="17">
                  <c:v>4.5999999999999996</c:v>
                </c:pt>
                <c:pt idx="18">
                  <c:v>4.5999999999999996</c:v>
                </c:pt>
                <c:pt idx="19">
                  <c:v>4.5999999999999996</c:v>
                </c:pt>
                <c:pt idx="20">
                  <c:v>4.5999999999999996</c:v>
                </c:pt>
                <c:pt idx="21">
                  <c:v>4.5999999999999996</c:v>
                </c:pt>
                <c:pt idx="22">
                  <c:v>4.5999999999999996</c:v>
                </c:pt>
                <c:pt idx="23">
                  <c:v>4.5999999999999996</c:v>
                </c:pt>
                <c:pt idx="24">
                  <c:v>4.5999999999999996</c:v>
                </c:pt>
                <c:pt idx="25">
                  <c:v>4.5999999999999996</c:v>
                </c:pt>
              </c:numCache>
            </c:numRef>
          </c:val>
          <c:extLst>
            <c:ext xmlns:c16="http://schemas.microsoft.com/office/drawing/2014/chart" uri="{C3380CC4-5D6E-409C-BE32-E72D297353CC}">
              <c16:uniqueId val="{00000034-E147-4277-B826-FD4477C8CE69}"/>
            </c:ext>
          </c:extLst>
        </c:ser>
        <c:dLbls>
          <c:showLegendKey val="0"/>
          <c:showVal val="0"/>
          <c:showCatName val="0"/>
          <c:showSerName val="0"/>
          <c:showPercent val="0"/>
          <c:showBubbleSize val="0"/>
        </c:dLbls>
        <c:gapWidth val="0"/>
        <c:axId val="201783936"/>
        <c:axId val="201855360"/>
      </c:barChart>
      <c:catAx>
        <c:axId val="201783936"/>
        <c:scaling>
          <c:orientation val="minMax"/>
        </c:scaling>
        <c:delete val="0"/>
        <c:axPos val="b"/>
        <c:numFmt formatCode="General" sourceLinked="1"/>
        <c:majorTickMark val="out"/>
        <c:minorTickMark val="none"/>
        <c:tickLblPos val="nextTo"/>
        <c:crossAx val="201855360"/>
        <c:crosses val="autoZero"/>
        <c:auto val="1"/>
        <c:lblAlgn val="ctr"/>
        <c:lblOffset val="100"/>
        <c:noMultiLvlLbl val="0"/>
      </c:catAx>
      <c:valAx>
        <c:axId val="201855360"/>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201783936"/>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clustered"/>
        <c:varyColors val="0"/>
        <c:ser>
          <c:idx val="0"/>
          <c:order val="0"/>
          <c:tx>
            <c:strRef>
              <c:f>'Cap.Dev.Path'!$C$1667</c:f>
              <c:strCache>
                <c:ptCount val="1"/>
                <c:pt idx="0">
                  <c:v>Bioenergy</c:v>
                </c:pt>
              </c:strCache>
            </c:strRef>
          </c:tx>
          <c:spPr>
            <a:solidFill>
              <a:schemeClr val="accent4"/>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DF2C-40C0-8364-BE790C2105AF}"/>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DF2C-40C0-8364-BE790C2105AF}"/>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DF2C-40C0-8364-BE790C2105AF}"/>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DF2C-40C0-8364-BE790C2105AF}"/>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DF2C-40C0-8364-BE790C2105AF}"/>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DF2C-40C0-8364-BE790C2105AF}"/>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DF2C-40C0-8364-BE790C2105AF}"/>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DF2C-40C0-8364-BE790C2105AF}"/>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DF2C-40C0-8364-BE790C2105AF}"/>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DF2C-40C0-8364-BE790C2105AF}"/>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DF2C-40C0-8364-BE790C2105AF}"/>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DF2C-40C0-8364-BE790C2105AF}"/>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DF2C-40C0-8364-BE790C2105AF}"/>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DF2C-40C0-8364-BE790C2105AF}"/>
              </c:ext>
            </c:extLst>
          </c:dPt>
          <c:dPt>
            <c:idx val="1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D-DF2C-40C0-8364-BE790C2105AF}"/>
              </c:ext>
            </c:extLst>
          </c:dPt>
          <c:dPt>
            <c:idx val="15"/>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1F-DF2C-40C0-8364-BE790C2105AF}"/>
              </c:ext>
            </c:extLst>
          </c:dPt>
          <c:dPt>
            <c:idx val="16"/>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1-DF2C-40C0-8364-BE790C2105AF}"/>
              </c:ext>
            </c:extLst>
          </c:dPt>
          <c:dPt>
            <c:idx val="17"/>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3-DF2C-40C0-8364-BE790C2105AF}"/>
              </c:ext>
            </c:extLst>
          </c:dPt>
          <c:dPt>
            <c:idx val="18"/>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5-DF2C-40C0-8364-BE790C2105AF}"/>
              </c:ext>
            </c:extLst>
          </c:dPt>
          <c:dPt>
            <c:idx val="19"/>
            <c:invertIfNegative val="0"/>
            <c:bubble3D val="0"/>
            <c:extLst>
              <c:ext xmlns:c16="http://schemas.microsoft.com/office/drawing/2014/chart" uri="{C3380CC4-5D6E-409C-BE32-E72D297353CC}">
                <c16:uniqueId val="{00000027-DF2C-40C0-8364-BE790C2105AF}"/>
              </c:ext>
            </c:extLst>
          </c:dPt>
          <c:dPt>
            <c:idx val="20"/>
            <c:invertIfNegative val="0"/>
            <c:bubble3D val="0"/>
            <c:extLst>
              <c:ext xmlns:c16="http://schemas.microsoft.com/office/drawing/2014/chart" uri="{C3380CC4-5D6E-409C-BE32-E72D297353CC}">
                <c16:uniqueId val="{00000029-DF2C-40C0-8364-BE790C2105AF}"/>
              </c:ext>
            </c:extLst>
          </c:dPt>
          <c:dPt>
            <c:idx val="21"/>
            <c:invertIfNegative val="0"/>
            <c:bubble3D val="0"/>
            <c:extLst>
              <c:ext xmlns:c16="http://schemas.microsoft.com/office/drawing/2014/chart" uri="{C3380CC4-5D6E-409C-BE32-E72D297353CC}">
                <c16:uniqueId val="{0000002B-DF2C-40C0-8364-BE790C2105AF}"/>
              </c:ext>
            </c:extLst>
          </c:dPt>
          <c:dPt>
            <c:idx val="22"/>
            <c:invertIfNegative val="0"/>
            <c:bubble3D val="0"/>
            <c:extLst>
              <c:ext xmlns:c16="http://schemas.microsoft.com/office/drawing/2014/chart" uri="{C3380CC4-5D6E-409C-BE32-E72D297353CC}">
                <c16:uniqueId val="{0000002D-DF2C-40C0-8364-BE790C2105AF}"/>
              </c:ext>
            </c:extLst>
          </c:dPt>
          <c:dPt>
            <c:idx val="23"/>
            <c:invertIfNegative val="0"/>
            <c:bubble3D val="0"/>
            <c:extLst>
              <c:ext xmlns:c16="http://schemas.microsoft.com/office/drawing/2014/chart" uri="{C3380CC4-5D6E-409C-BE32-E72D297353CC}">
                <c16:uniqueId val="{0000002F-DF2C-40C0-8364-BE790C2105AF}"/>
              </c:ext>
            </c:extLst>
          </c:dPt>
          <c:dPt>
            <c:idx val="24"/>
            <c:invertIfNegative val="0"/>
            <c:bubble3D val="0"/>
            <c:extLst>
              <c:ext xmlns:c16="http://schemas.microsoft.com/office/drawing/2014/chart" uri="{C3380CC4-5D6E-409C-BE32-E72D297353CC}">
                <c16:uniqueId val="{00000031-DF2C-40C0-8364-BE790C2105AF}"/>
              </c:ext>
            </c:extLst>
          </c:dPt>
          <c:dPt>
            <c:idx val="25"/>
            <c:invertIfNegative val="0"/>
            <c:bubble3D val="0"/>
            <c:extLst>
              <c:ext xmlns:c16="http://schemas.microsoft.com/office/drawing/2014/chart" uri="{C3380CC4-5D6E-409C-BE32-E72D297353CC}">
                <c16:uniqueId val="{00000033-DF2C-40C0-8364-BE790C2105AF}"/>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'Cap.Dev.Path'!$I$1667:$AH$1667</c:f>
              <c:numCache>
                <c:formatCode>#,##0</c:formatCode>
                <c:ptCount val="26"/>
                <c:pt idx="0">
                  <c:v>322.2</c:v>
                </c:pt>
                <c:pt idx="1">
                  <c:v>343.5</c:v>
                </c:pt>
                <c:pt idx="2">
                  <c:v>482</c:v>
                </c:pt>
                <c:pt idx="3">
                  <c:v>591.6</c:v>
                </c:pt>
                <c:pt idx="4">
                  <c:v>631.79999999999995</c:v>
                </c:pt>
                <c:pt idx="5">
                  <c:v>667.6</c:v>
                </c:pt>
                <c:pt idx="6">
                  <c:v>690.7</c:v>
                </c:pt>
                <c:pt idx="7">
                  <c:v>715.7</c:v>
                </c:pt>
                <c:pt idx="8">
                  <c:v>769.2</c:v>
                </c:pt>
                <c:pt idx="9">
                  <c:v>751.7</c:v>
                </c:pt>
                <c:pt idx="10">
                  <c:v>781.5</c:v>
                </c:pt>
                <c:pt idx="11">
                  <c:v>768.5</c:v>
                </c:pt>
                <c:pt idx="12">
                  <c:v>771.5</c:v>
                </c:pt>
                <c:pt idx="13">
                  <c:v>848.5</c:v>
                </c:pt>
                <c:pt idx="14">
                  <c:v>848.5</c:v>
                </c:pt>
                <c:pt idx="15">
                  <c:v>848.5</c:v>
                </c:pt>
                <c:pt idx="16">
                  <c:v>848.5</c:v>
                </c:pt>
                <c:pt idx="17">
                  <c:v>848.5</c:v>
                </c:pt>
                <c:pt idx="18">
                  <c:v>848.5</c:v>
                </c:pt>
                <c:pt idx="19">
                  <c:v>848.5</c:v>
                </c:pt>
                <c:pt idx="20">
                  <c:v>848.5</c:v>
                </c:pt>
                <c:pt idx="21">
                  <c:v>848.5</c:v>
                </c:pt>
                <c:pt idx="22">
                  <c:v>848.5</c:v>
                </c:pt>
                <c:pt idx="23">
                  <c:v>848.5</c:v>
                </c:pt>
                <c:pt idx="24">
                  <c:v>848.5</c:v>
                </c:pt>
                <c:pt idx="25">
                  <c:v>848.5</c:v>
                </c:pt>
              </c:numCache>
            </c:numRef>
          </c:val>
          <c:extLst>
            <c:ext xmlns:c16="http://schemas.microsoft.com/office/drawing/2014/chart" uri="{C3380CC4-5D6E-409C-BE32-E72D297353CC}">
              <c16:uniqueId val="{00000034-DF2C-40C0-8364-BE790C2105AF}"/>
            </c:ext>
          </c:extLst>
        </c:ser>
        <c:dLbls>
          <c:showLegendKey val="0"/>
          <c:showVal val="0"/>
          <c:showCatName val="0"/>
          <c:showSerName val="0"/>
          <c:showPercent val="0"/>
          <c:showBubbleSize val="0"/>
        </c:dLbls>
        <c:gapWidth val="0"/>
        <c:axId val="201918720"/>
        <c:axId val="201924608"/>
      </c:barChart>
      <c:catAx>
        <c:axId val="201918720"/>
        <c:scaling>
          <c:orientation val="minMax"/>
        </c:scaling>
        <c:delete val="0"/>
        <c:axPos val="b"/>
        <c:numFmt formatCode="General" sourceLinked="1"/>
        <c:majorTickMark val="out"/>
        <c:minorTickMark val="none"/>
        <c:tickLblPos val="nextTo"/>
        <c:crossAx val="201924608"/>
        <c:crosses val="autoZero"/>
        <c:auto val="1"/>
        <c:lblAlgn val="ctr"/>
        <c:lblOffset val="100"/>
        <c:noMultiLvlLbl val="0"/>
      </c:catAx>
      <c:valAx>
        <c:axId val="201924608"/>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201918720"/>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clustered"/>
        <c:varyColors val="0"/>
        <c:ser>
          <c:idx val="0"/>
          <c:order val="0"/>
          <c:tx>
            <c:strRef>
              <c:f>'Cap.Dev.Path'!$C$1759</c:f>
              <c:strCache>
                <c:ptCount val="1"/>
                <c:pt idx="0">
                  <c:v>Bioenergy</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61E7-4924-8BE5-D4DDAA981B0A}"/>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61E7-4924-8BE5-D4DDAA981B0A}"/>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61E7-4924-8BE5-D4DDAA981B0A}"/>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61E7-4924-8BE5-D4DDAA981B0A}"/>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61E7-4924-8BE5-D4DDAA981B0A}"/>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61E7-4924-8BE5-D4DDAA981B0A}"/>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61E7-4924-8BE5-D4DDAA981B0A}"/>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61E7-4924-8BE5-D4DDAA981B0A}"/>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61E7-4924-8BE5-D4DDAA981B0A}"/>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61E7-4924-8BE5-D4DDAA981B0A}"/>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61E7-4924-8BE5-D4DDAA981B0A}"/>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61E7-4924-8BE5-D4DDAA981B0A}"/>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61E7-4924-8BE5-D4DDAA981B0A}"/>
              </c:ext>
            </c:extLst>
          </c:dPt>
          <c:dPt>
            <c:idx val="13"/>
            <c:invertIfNegative val="0"/>
            <c:bubble3D val="0"/>
            <c:spPr>
              <a:solidFill>
                <a:srgbClr val="E4E5E4"/>
              </a:solidFill>
              <a:ln w="3175">
                <a:solidFill>
                  <a:schemeClr val="bg1"/>
                </a:solidFill>
              </a:ln>
            </c:spPr>
            <c:extLst>
              <c:ext xmlns:c16="http://schemas.microsoft.com/office/drawing/2014/chart" uri="{C3380CC4-5D6E-409C-BE32-E72D297353CC}">
                <c16:uniqueId val="{0000001B-61E7-4924-8BE5-D4DDAA981B0A}"/>
              </c:ext>
            </c:extLst>
          </c:dPt>
          <c:dPt>
            <c:idx val="14"/>
            <c:invertIfNegative val="0"/>
            <c:bubble3D val="0"/>
            <c:spPr>
              <a:solidFill>
                <a:srgbClr val="E4E5E4"/>
              </a:solidFill>
              <a:ln w="3175">
                <a:solidFill>
                  <a:schemeClr val="bg1"/>
                </a:solidFill>
              </a:ln>
            </c:spPr>
            <c:extLst>
              <c:ext xmlns:c16="http://schemas.microsoft.com/office/drawing/2014/chart" uri="{C3380CC4-5D6E-409C-BE32-E72D297353CC}">
                <c16:uniqueId val="{0000001D-61E7-4924-8BE5-D4DDAA981B0A}"/>
              </c:ext>
            </c:extLst>
          </c:dPt>
          <c:dPt>
            <c:idx val="15"/>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1F-61E7-4924-8BE5-D4DDAA981B0A}"/>
              </c:ext>
            </c:extLst>
          </c:dPt>
          <c:dPt>
            <c:idx val="16"/>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1-61E7-4924-8BE5-D4DDAA981B0A}"/>
              </c:ext>
            </c:extLst>
          </c:dPt>
          <c:dPt>
            <c:idx val="17"/>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3-61E7-4924-8BE5-D4DDAA981B0A}"/>
              </c:ext>
            </c:extLst>
          </c:dPt>
          <c:dPt>
            <c:idx val="18"/>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5-61E7-4924-8BE5-D4DDAA981B0A}"/>
              </c:ext>
            </c:extLst>
          </c:dPt>
          <c:dPt>
            <c:idx val="19"/>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7-61E7-4924-8BE5-D4DDAA981B0A}"/>
              </c:ext>
            </c:extLst>
          </c:dPt>
          <c:dPt>
            <c:idx val="20"/>
            <c:invertIfNegative val="0"/>
            <c:bubble3D val="0"/>
            <c:spPr>
              <a:solidFill>
                <a:schemeClr val="accent4"/>
              </a:solidFill>
              <a:ln w="3175">
                <a:solidFill>
                  <a:schemeClr val="bg1"/>
                </a:solidFill>
              </a:ln>
            </c:spPr>
            <c:extLst>
              <c:ext xmlns:c16="http://schemas.microsoft.com/office/drawing/2014/chart" uri="{C3380CC4-5D6E-409C-BE32-E72D297353CC}">
                <c16:uniqueId val="{00000029-61E7-4924-8BE5-D4DDAA981B0A}"/>
              </c:ext>
            </c:extLst>
          </c:dPt>
          <c:dPt>
            <c:idx val="21"/>
            <c:invertIfNegative val="0"/>
            <c:bubble3D val="0"/>
            <c:spPr>
              <a:solidFill>
                <a:schemeClr val="accent4"/>
              </a:solidFill>
              <a:ln w="3175">
                <a:solidFill>
                  <a:schemeClr val="bg1"/>
                </a:solidFill>
              </a:ln>
            </c:spPr>
            <c:extLst>
              <c:ext xmlns:c16="http://schemas.microsoft.com/office/drawing/2014/chart" uri="{C3380CC4-5D6E-409C-BE32-E72D297353CC}">
                <c16:uniqueId val="{0000002B-61E7-4924-8BE5-D4DDAA981B0A}"/>
              </c:ext>
            </c:extLst>
          </c:dPt>
          <c:dPt>
            <c:idx val="22"/>
            <c:invertIfNegative val="0"/>
            <c:bubble3D val="0"/>
            <c:spPr>
              <a:solidFill>
                <a:schemeClr val="accent4"/>
              </a:solidFill>
              <a:ln w="3175">
                <a:solidFill>
                  <a:schemeClr val="bg1"/>
                </a:solidFill>
              </a:ln>
            </c:spPr>
            <c:extLst>
              <c:ext xmlns:c16="http://schemas.microsoft.com/office/drawing/2014/chart" uri="{C3380CC4-5D6E-409C-BE32-E72D297353CC}">
                <c16:uniqueId val="{0000002D-61E7-4924-8BE5-D4DDAA981B0A}"/>
              </c:ext>
            </c:extLst>
          </c:dPt>
          <c:dPt>
            <c:idx val="23"/>
            <c:invertIfNegative val="0"/>
            <c:bubble3D val="0"/>
            <c:spPr>
              <a:solidFill>
                <a:schemeClr val="accent4"/>
              </a:solidFill>
              <a:ln w="3175">
                <a:solidFill>
                  <a:schemeClr val="bg1"/>
                </a:solidFill>
              </a:ln>
            </c:spPr>
            <c:extLst>
              <c:ext xmlns:c16="http://schemas.microsoft.com/office/drawing/2014/chart" uri="{C3380CC4-5D6E-409C-BE32-E72D297353CC}">
                <c16:uniqueId val="{0000002F-61E7-4924-8BE5-D4DDAA981B0A}"/>
              </c:ext>
            </c:extLst>
          </c:dPt>
          <c:dPt>
            <c:idx val="24"/>
            <c:invertIfNegative val="0"/>
            <c:bubble3D val="0"/>
            <c:spPr>
              <a:solidFill>
                <a:schemeClr val="accent4"/>
              </a:solidFill>
              <a:ln w="3175">
                <a:solidFill>
                  <a:schemeClr val="bg1"/>
                </a:solidFill>
              </a:ln>
            </c:spPr>
            <c:extLst>
              <c:ext xmlns:c16="http://schemas.microsoft.com/office/drawing/2014/chart" uri="{C3380CC4-5D6E-409C-BE32-E72D297353CC}">
                <c16:uniqueId val="{00000031-61E7-4924-8BE5-D4DDAA981B0A}"/>
              </c:ext>
            </c:extLst>
          </c:dPt>
          <c:dPt>
            <c:idx val="25"/>
            <c:invertIfNegative val="0"/>
            <c:bubble3D val="0"/>
            <c:spPr>
              <a:solidFill>
                <a:schemeClr val="accent4"/>
              </a:solidFill>
              <a:ln w="3175">
                <a:solidFill>
                  <a:schemeClr val="bg1"/>
                </a:solidFill>
              </a:ln>
            </c:spPr>
            <c:extLst>
              <c:ext xmlns:c16="http://schemas.microsoft.com/office/drawing/2014/chart" uri="{C3380CC4-5D6E-409C-BE32-E72D297353CC}">
                <c16:uniqueId val="{00000033-61E7-4924-8BE5-D4DDAA981B0A}"/>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'Cap.Dev.Path'!$I$1759:$AH$1759</c:f>
              <c:numCache>
                <c:formatCode>#,##0</c:formatCode>
                <c:ptCount val="26"/>
                <c:pt idx="0">
                  <c:v>92</c:v>
                </c:pt>
                <c:pt idx="1">
                  <c:v>92</c:v>
                </c:pt>
                <c:pt idx="2">
                  <c:v>106.5</c:v>
                </c:pt>
                <c:pt idx="3">
                  <c:v>109.5</c:v>
                </c:pt>
                <c:pt idx="4">
                  <c:v>111.5</c:v>
                </c:pt>
                <c:pt idx="5">
                  <c:v>121.5</c:v>
                </c:pt>
                <c:pt idx="6">
                  <c:v>139.5</c:v>
                </c:pt>
                <c:pt idx="7">
                  <c:v>139.5</c:v>
                </c:pt>
                <c:pt idx="8">
                  <c:v>139.5</c:v>
                </c:pt>
                <c:pt idx="9">
                  <c:v>139.5</c:v>
                </c:pt>
                <c:pt idx="10">
                  <c:v>139.5</c:v>
                </c:pt>
                <c:pt idx="11">
                  <c:v>87</c:v>
                </c:pt>
                <c:pt idx="12">
                  <c:v>87</c:v>
                </c:pt>
                <c:pt idx="13">
                  <c:v>87</c:v>
                </c:pt>
                <c:pt idx="14">
                  <c:v>87</c:v>
                </c:pt>
                <c:pt idx="15">
                  <c:v>87</c:v>
                </c:pt>
                <c:pt idx="16">
                  <c:v>87</c:v>
                </c:pt>
                <c:pt idx="17">
                  <c:v>87</c:v>
                </c:pt>
                <c:pt idx="18">
                  <c:v>87</c:v>
                </c:pt>
                <c:pt idx="19">
                  <c:v>87</c:v>
                </c:pt>
                <c:pt idx="20">
                  <c:v>87</c:v>
                </c:pt>
                <c:pt idx="21">
                  <c:v>87</c:v>
                </c:pt>
                <c:pt idx="22">
                  <c:v>87</c:v>
                </c:pt>
                <c:pt idx="23">
                  <c:v>87</c:v>
                </c:pt>
                <c:pt idx="24">
                  <c:v>87</c:v>
                </c:pt>
                <c:pt idx="25">
                  <c:v>87</c:v>
                </c:pt>
              </c:numCache>
            </c:numRef>
          </c:val>
          <c:extLst>
            <c:ext xmlns:c16="http://schemas.microsoft.com/office/drawing/2014/chart" uri="{C3380CC4-5D6E-409C-BE32-E72D297353CC}">
              <c16:uniqueId val="{00000034-61E7-4924-8BE5-D4DDAA981B0A}"/>
            </c:ext>
          </c:extLst>
        </c:ser>
        <c:dLbls>
          <c:showLegendKey val="0"/>
          <c:showVal val="0"/>
          <c:showCatName val="0"/>
          <c:showSerName val="0"/>
          <c:showPercent val="0"/>
          <c:showBubbleSize val="0"/>
        </c:dLbls>
        <c:gapWidth val="0"/>
        <c:axId val="201995008"/>
        <c:axId val="201996544"/>
      </c:barChart>
      <c:catAx>
        <c:axId val="201995008"/>
        <c:scaling>
          <c:orientation val="minMax"/>
        </c:scaling>
        <c:delete val="0"/>
        <c:axPos val="b"/>
        <c:numFmt formatCode="General" sourceLinked="1"/>
        <c:majorTickMark val="out"/>
        <c:minorTickMark val="none"/>
        <c:tickLblPos val="nextTo"/>
        <c:crossAx val="201996544"/>
        <c:crosses val="autoZero"/>
        <c:auto val="1"/>
        <c:lblAlgn val="ctr"/>
        <c:lblOffset val="100"/>
        <c:noMultiLvlLbl val="0"/>
      </c:catAx>
      <c:valAx>
        <c:axId val="201996544"/>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201995008"/>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clustered"/>
        <c:varyColors val="0"/>
        <c:ser>
          <c:idx val="0"/>
          <c:order val="0"/>
          <c:tx>
            <c:strRef>
              <c:f>'Cap.Dev.Path'!$C$1846</c:f>
              <c:strCache>
                <c:ptCount val="1"/>
                <c:pt idx="0">
                  <c:v>Bioenergy</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A687-4F54-9719-AF562413BFF4}"/>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A687-4F54-9719-AF562413BFF4}"/>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A687-4F54-9719-AF562413BFF4}"/>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A687-4F54-9719-AF562413BFF4}"/>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A687-4F54-9719-AF562413BFF4}"/>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A687-4F54-9719-AF562413BFF4}"/>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A687-4F54-9719-AF562413BFF4}"/>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A687-4F54-9719-AF562413BFF4}"/>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A687-4F54-9719-AF562413BFF4}"/>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A687-4F54-9719-AF562413BFF4}"/>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A687-4F54-9719-AF562413BFF4}"/>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A687-4F54-9719-AF562413BFF4}"/>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A687-4F54-9719-AF562413BFF4}"/>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A687-4F54-9719-AF562413BFF4}"/>
              </c:ext>
            </c:extLst>
          </c:dPt>
          <c:dPt>
            <c:idx val="14"/>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1D-A687-4F54-9719-AF562413BFF4}"/>
              </c:ext>
            </c:extLst>
          </c:dPt>
          <c:dPt>
            <c:idx val="15"/>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1F-A687-4F54-9719-AF562413BFF4}"/>
              </c:ext>
            </c:extLst>
          </c:dPt>
          <c:dPt>
            <c:idx val="16"/>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1-A687-4F54-9719-AF562413BFF4}"/>
              </c:ext>
            </c:extLst>
          </c:dPt>
          <c:dPt>
            <c:idx val="17"/>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3-A687-4F54-9719-AF562413BFF4}"/>
              </c:ext>
            </c:extLst>
          </c:dPt>
          <c:dPt>
            <c:idx val="18"/>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5-A687-4F54-9719-AF562413BFF4}"/>
              </c:ext>
            </c:extLst>
          </c:dPt>
          <c:dPt>
            <c:idx val="19"/>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7-A687-4F54-9719-AF562413BFF4}"/>
              </c:ext>
            </c:extLst>
          </c:dPt>
          <c:dPt>
            <c:idx val="20"/>
            <c:invertIfNegative val="0"/>
            <c:bubble3D val="0"/>
            <c:spPr>
              <a:solidFill>
                <a:schemeClr val="accent4"/>
              </a:solidFill>
              <a:ln w="3175">
                <a:solidFill>
                  <a:schemeClr val="bg1"/>
                </a:solidFill>
              </a:ln>
            </c:spPr>
            <c:extLst>
              <c:ext xmlns:c16="http://schemas.microsoft.com/office/drawing/2014/chart" uri="{C3380CC4-5D6E-409C-BE32-E72D297353CC}">
                <c16:uniqueId val="{00000029-A687-4F54-9719-AF562413BFF4}"/>
              </c:ext>
            </c:extLst>
          </c:dPt>
          <c:dPt>
            <c:idx val="21"/>
            <c:invertIfNegative val="0"/>
            <c:bubble3D val="0"/>
            <c:spPr>
              <a:solidFill>
                <a:schemeClr val="accent4"/>
              </a:solidFill>
              <a:ln w="3175">
                <a:solidFill>
                  <a:schemeClr val="bg1"/>
                </a:solidFill>
              </a:ln>
            </c:spPr>
            <c:extLst>
              <c:ext xmlns:c16="http://schemas.microsoft.com/office/drawing/2014/chart" uri="{C3380CC4-5D6E-409C-BE32-E72D297353CC}">
                <c16:uniqueId val="{0000002B-A687-4F54-9719-AF562413BFF4}"/>
              </c:ext>
            </c:extLst>
          </c:dPt>
          <c:dPt>
            <c:idx val="22"/>
            <c:invertIfNegative val="0"/>
            <c:bubble3D val="0"/>
            <c:spPr>
              <a:solidFill>
                <a:schemeClr val="accent4"/>
              </a:solidFill>
              <a:ln w="3175">
                <a:solidFill>
                  <a:schemeClr val="bg1"/>
                </a:solidFill>
              </a:ln>
            </c:spPr>
            <c:extLst>
              <c:ext xmlns:c16="http://schemas.microsoft.com/office/drawing/2014/chart" uri="{C3380CC4-5D6E-409C-BE32-E72D297353CC}">
                <c16:uniqueId val="{0000002D-A687-4F54-9719-AF562413BFF4}"/>
              </c:ext>
            </c:extLst>
          </c:dPt>
          <c:dPt>
            <c:idx val="23"/>
            <c:invertIfNegative val="0"/>
            <c:bubble3D val="0"/>
            <c:spPr>
              <a:solidFill>
                <a:schemeClr val="accent4"/>
              </a:solidFill>
              <a:ln w="3175">
                <a:solidFill>
                  <a:schemeClr val="bg1"/>
                </a:solidFill>
              </a:ln>
            </c:spPr>
            <c:extLst>
              <c:ext xmlns:c16="http://schemas.microsoft.com/office/drawing/2014/chart" uri="{C3380CC4-5D6E-409C-BE32-E72D297353CC}">
                <c16:uniqueId val="{0000002F-A687-4F54-9719-AF562413BFF4}"/>
              </c:ext>
            </c:extLst>
          </c:dPt>
          <c:dPt>
            <c:idx val="24"/>
            <c:invertIfNegative val="0"/>
            <c:bubble3D val="0"/>
            <c:spPr>
              <a:solidFill>
                <a:schemeClr val="accent4"/>
              </a:solidFill>
              <a:ln w="3175">
                <a:solidFill>
                  <a:schemeClr val="bg1"/>
                </a:solidFill>
              </a:ln>
            </c:spPr>
            <c:extLst>
              <c:ext xmlns:c16="http://schemas.microsoft.com/office/drawing/2014/chart" uri="{C3380CC4-5D6E-409C-BE32-E72D297353CC}">
                <c16:uniqueId val="{00000031-A687-4F54-9719-AF562413BFF4}"/>
              </c:ext>
            </c:extLst>
          </c:dPt>
          <c:dPt>
            <c:idx val="25"/>
            <c:invertIfNegative val="0"/>
            <c:bubble3D val="0"/>
            <c:spPr>
              <a:solidFill>
                <a:schemeClr val="accent4"/>
              </a:solidFill>
              <a:ln w="3175">
                <a:solidFill>
                  <a:schemeClr val="bg1"/>
                </a:solidFill>
              </a:ln>
            </c:spPr>
            <c:extLst>
              <c:ext xmlns:c16="http://schemas.microsoft.com/office/drawing/2014/chart" uri="{C3380CC4-5D6E-409C-BE32-E72D297353CC}">
                <c16:uniqueId val="{00000033-A687-4F54-9719-AF562413BFF4}"/>
              </c:ext>
            </c:extLst>
          </c:dPt>
          <c:dPt>
            <c:idx val="26"/>
            <c:invertIfNegative val="0"/>
            <c:bubble3D val="0"/>
            <c:spPr>
              <a:solidFill>
                <a:schemeClr val="accent4"/>
              </a:solidFill>
              <a:ln w="3175">
                <a:solidFill>
                  <a:schemeClr val="bg1"/>
                </a:solidFill>
              </a:ln>
            </c:spPr>
            <c:extLst>
              <c:ext xmlns:c16="http://schemas.microsoft.com/office/drawing/2014/chart" uri="{C3380CC4-5D6E-409C-BE32-E72D297353CC}">
                <c16:uniqueId val="{00000035-A687-4F54-9719-AF562413BFF4}"/>
              </c:ext>
            </c:extLst>
          </c:dPt>
          <c:dPt>
            <c:idx val="27"/>
            <c:invertIfNegative val="0"/>
            <c:bubble3D val="0"/>
            <c:spPr>
              <a:solidFill>
                <a:schemeClr val="accent4"/>
              </a:solidFill>
              <a:ln w="3175">
                <a:solidFill>
                  <a:schemeClr val="bg1"/>
                </a:solidFill>
              </a:ln>
            </c:spPr>
            <c:extLst>
              <c:ext xmlns:c16="http://schemas.microsoft.com/office/drawing/2014/chart" uri="{C3380CC4-5D6E-409C-BE32-E72D297353CC}">
                <c16:uniqueId val="{00000036-A687-4F54-9719-AF562413BFF4}"/>
              </c:ext>
            </c:extLst>
          </c:dPt>
          <c:dPt>
            <c:idx val="28"/>
            <c:invertIfNegative val="0"/>
            <c:bubble3D val="0"/>
            <c:spPr>
              <a:solidFill>
                <a:schemeClr val="accent4"/>
              </a:solidFill>
              <a:ln w="3175">
                <a:solidFill>
                  <a:schemeClr val="bg1"/>
                </a:solidFill>
              </a:ln>
            </c:spPr>
            <c:extLst>
              <c:ext xmlns:c16="http://schemas.microsoft.com/office/drawing/2014/chart" uri="{C3380CC4-5D6E-409C-BE32-E72D297353CC}">
                <c16:uniqueId val="{00000037-A687-4F54-9719-AF562413BFF4}"/>
              </c:ext>
            </c:extLst>
          </c:dPt>
          <c:dPt>
            <c:idx val="29"/>
            <c:invertIfNegative val="0"/>
            <c:bubble3D val="0"/>
            <c:spPr>
              <a:solidFill>
                <a:schemeClr val="accent4"/>
              </a:solidFill>
              <a:ln w="3175">
                <a:solidFill>
                  <a:schemeClr val="bg1"/>
                </a:solidFill>
              </a:ln>
            </c:spPr>
            <c:extLst>
              <c:ext xmlns:c16="http://schemas.microsoft.com/office/drawing/2014/chart" uri="{C3380CC4-5D6E-409C-BE32-E72D297353CC}">
                <c16:uniqueId val="{00000038-A687-4F54-9719-AF562413BFF4}"/>
              </c:ext>
            </c:extLst>
          </c:dPt>
          <c:dPt>
            <c:idx val="30"/>
            <c:invertIfNegative val="0"/>
            <c:bubble3D val="0"/>
            <c:spPr>
              <a:solidFill>
                <a:schemeClr val="accent4"/>
              </a:solidFill>
              <a:ln w="3175">
                <a:solidFill>
                  <a:schemeClr val="bg1"/>
                </a:solidFill>
              </a:ln>
            </c:spPr>
            <c:extLst>
              <c:ext xmlns:c16="http://schemas.microsoft.com/office/drawing/2014/chart" uri="{C3380CC4-5D6E-409C-BE32-E72D297353CC}">
                <c16:uniqueId val="{00000039-A687-4F54-9719-AF562413BFF4}"/>
              </c:ext>
            </c:extLst>
          </c:dPt>
          <c:dPt>
            <c:idx val="31"/>
            <c:invertIfNegative val="0"/>
            <c:bubble3D val="0"/>
            <c:spPr>
              <a:solidFill>
                <a:schemeClr val="accent4"/>
              </a:solidFill>
              <a:ln w="3175">
                <a:solidFill>
                  <a:schemeClr val="bg1"/>
                </a:solidFill>
              </a:ln>
            </c:spPr>
            <c:extLst>
              <c:ext xmlns:c16="http://schemas.microsoft.com/office/drawing/2014/chart" uri="{C3380CC4-5D6E-409C-BE32-E72D297353CC}">
                <c16:uniqueId val="{0000003A-A687-4F54-9719-AF562413BFF4}"/>
              </c:ext>
            </c:extLst>
          </c:dPt>
          <c:dPt>
            <c:idx val="32"/>
            <c:invertIfNegative val="0"/>
            <c:bubble3D val="0"/>
            <c:spPr>
              <a:solidFill>
                <a:schemeClr val="accent4"/>
              </a:solidFill>
              <a:ln w="3175">
                <a:solidFill>
                  <a:schemeClr val="bg1"/>
                </a:solidFill>
              </a:ln>
            </c:spPr>
            <c:extLst>
              <c:ext xmlns:c16="http://schemas.microsoft.com/office/drawing/2014/chart" uri="{C3380CC4-5D6E-409C-BE32-E72D297353CC}">
                <c16:uniqueId val="{0000003B-A687-4F54-9719-AF562413BFF4}"/>
              </c:ext>
            </c:extLst>
          </c:dPt>
          <c:dPt>
            <c:idx val="33"/>
            <c:invertIfNegative val="0"/>
            <c:bubble3D val="0"/>
            <c:spPr>
              <a:solidFill>
                <a:schemeClr val="accent4"/>
              </a:solidFill>
              <a:ln w="3175">
                <a:solidFill>
                  <a:schemeClr val="bg1"/>
                </a:solidFill>
              </a:ln>
            </c:spPr>
            <c:extLst>
              <c:ext xmlns:c16="http://schemas.microsoft.com/office/drawing/2014/chart" uri="{C3380CC4-5D6E-409C-BE32-E72D297353CC}">
                <c16:uniqueId val="{0000003C-A687-4F54-9719-AF562413BFF4}"/>
              </c:ext>
            </c:extLst>
          </c:dPt>
          <c:dPt>
            <c:idx val="34"/>
            <c:invertIfNegative val="0"/>
            <c:bubble3D val="0"/>
            <c:spPr>
              <a:solidFill>
                <a:schemeClr val="accent4"/>
              </a:solidFill>
              <a:ln w="3175">
                <a:solidFill>
                  <a:schemeClr val="bg1"/>
                </a:solidFill>
              </a:ln>
            </c:spPr>
            <c:extLst>
              <c:ext xmlns:c16="http://schemas.microsoft.com/office/drawing/2014/chart" uri="{C3380CC4-5D6E-409C-BE32-E72D297353CC}">
                <c16:uniqueId val="{0000003D-A687-4F54-9719-AF562413BFF4}"/>
              </c:ext>
            </c:extLst>
          </c:dPt>
          <c:dPt>
            <c:idx val="35"/>
            <c:invertIfNegative val="0"/>
            <c:bubble3D val="0"/>
            <c:spPr>
              <a:solidFill>
                <a:schemeClr val="accent4"/>
              </a:solidFill>
              <a:ln w="3175">
                <a:solidFill>
                  <a:schemeClr val="bg1"/>
                </a:solidFill>
              </a:ln>
            </c:spPr>
            <c:extLst>
              <c:ext xmlns:c16="http://schemas.microsoft.com/office/drawing/2014/chart" uri="{C3380CC4-5D6E-409C-BE32-E72D297353CC}">
                <c16:uniqueId val="{0000003E-A687-4F54-9719-AF562413BFF4}"/>
              </c:ext>
            </c:extLst>
          </c:dPt>
          <c:cat>
            <c:strRef>
              <c:f>'Cap.Dev.Path'!$I$9:$AR$9</c:f>
              <c:strCache>
                <c:ptCount val="3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strCache>
            </c:strRef>
          </c:cat>
          <c:val>
            <c:numRef>
              <c:f>'Cap.Dev.Path'!$I$1846:$AR$1846</c:f>
              <c:numCache>
                <c:formatCode>#,##0</c:formatCode>
                <c:ptCount val="36"/>
                <c:pt idx="0">
                  <c:v>55</c:v>
                </c:pt>
                <c:pt idx="1">
                  <c:v>57</c:v>
                </c:pt>
                <c:pt idx="2">
                  <c:v>73</c:v>
                </c:pt>
                <c:pt idx="3">
                  <c:v>92</c:v>
                </c:pt>
                <c:pt idx="4">
                  <c:v>110.4</c:v>
                </c:pt>
                <c:pt idx="5">
                  <c:v>134.4</c:v>
                </c:pt>
                <c:pt idx="6">
                  <c:v>277.39999999999998</c:v>
                </c:pt>
                <c:pt idx="7">
                  <c:v>583.4</c:v>
                </c:pt>
                <c:pt idx="8">
                  <c:v>735.4</c:v>
                </c:pt>
                <c:pt idx="9">
                  <c:v>816.4</c:v>
                </c:pt>
                <c:pt idx="10">
                  <c:v>960.9</c:v>
                </c:pt>
                <c:pt idx="11">
                  <c:v>974.4</c:v>
                </c:pt>
                <c:pt idx="12">
                  <c:v>968</c:v>
                </c:pt>
                <c:pt idx="13">
                  <c:v>1004.3</c:v>
                </c:pt>
                <c:pt idx="14">
                  <c:v>1142.0999999999999</c:v>
                </c:pt>
                <c:pt idx="15">
                  <c:v>1501.9</c:v>
                </c:pt>
                <c:pt idx="16">
                  <c:v>1557.2000000000003</c:v>
                </c:pt>
                <c:pt idx="17">
                  <c:v>1612.5000000000002</c:v>
                </c:pt>
                <c:pt idx="18">
                  <c:v>1667.8000000000002</c:v>
                </c:pt>
                <c:pt idx="19">
                  <c:v>1723.1000000000004</c:v>
                </c:pt>
                <c:pt idx="20">
                  <c:v>1778.4000000000005</c:v>
                </c:pt>
                <c:pt idx="21">
                  <c:v>1897.0000000000005</c:v>
                </c:pt>
                <c:pt idx="22">
                  <c:v>2015.6000000000004</c:v>
                </c:pt>
                <c:pt idx="23">
                  <c:v>2134.2000000000003</c:v>
                </c:pt>
                <c:pt idx="24">
                  <c:v>2252.8000000000002</c:v>
                </c:pt>
                <c:pt idx="25">
                  <c:v>2371.4</c:v>
                </c:pt>
                <c:pt idx="26">
                  <c:v>2310.2000000000003</c:v>
                </c:pt>
                <c:pt idx="27">
                  <c:v>2249</c:v>
                </c:pt>
                <c:pt idx="28">
                  <c:v>2187.8000000000002</c:v>
                </c:pt>
                <c:pt idx="29">
                  <c:v>2126.6000000000004</c:v>
                </c:pt>
                <c:pt idx="30">
                  <c:v>2065.4</c:v>
                </c:pt>
                <c:pt idx="31">
                  <c:v>2146.4</c:v>
                </c:pt>
                <c:pt idx="32">
                  <c:v>2227.4</c:v>
                </c:pt>
                <c:pt idx="33">
                  <c:v>2308.4</c:v>
                </c:pt>
                <c:pt idx="34">
                  <c:v>2389.4</c:v>
                </c:pt>
                <c:pt idx="35">
                  <c:v>2470.4</c:v>
                </c:pt>
              </c:numCache>
            </c:numRef>
          </c:val>
          <c:extLst>
            <c:ext xmlns:c16="http://schemas.microsoft.com/office/drawing/2014/chart" uri="{C3380CC4-5D6E-409C-BE32-E72D297353CC}">
              <c16:uniqueId val="{00000034-A687-4F54-9719-AF562413BFF4}"/>
            </c:ext>
          </c:extLst>
        </c:ser>
        <c:dLbls>
          <c:showLegendKey val="0"/>
          <c:showVal val="0"/>
          <c:showCatName val="0"/>
          <c:showSerName val="0"/>
          <c:showPercent val="0"/>
          <c:showBubbleSize val="0"/>
        </c:dLbls>
        <c:gapWidth val="0"/>
        <c:axId val="202091520"/>
        <c:axId val="202093312"/>
      </c:barChart>
      <c:catAx>
        <c:axId val="202091520"/>
        <c:scaling>
          <c:orientation val="minMax"/>
        </c:scaling>
        <c:delete val="0"/>
        <c:axPos val="b"/>
        <c:numFmt formatCode="General" sourceLinked="1"/>
        <c:majorTickMark val="out"/>
        <c:minorTickMark val="none"/>
        <c:tickLblPos val="nextTo"/>
        <c:crossAx val="202093312"/>
        <c:crosses val="autoZero"/>
        <c:auto val="1"/>
        <c:lblAlgn val="ctr"/>
        <c:lblOffset val="100"/>
        <c:noMultiLvlLbl val="0"/>
      </c:catAx>
      <c:valAx>
        <c:axId val="202093312"/>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202091520"/>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clustered"/>
        <c:varyColors val="0"/>
        <c:ser>
          <c:idx val="0"/>
          <c:order val="0"/>
          <c:tx>
            <c:strRef>
              <c:f>'Cap.Dev.Path'!$C$1931</c:f>
              <c:strCache>
                <c:ptCount val="1"/>
                <c:pt idx="0">
                  <c:v>Bioenergy</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1C18-47A0-8FE6-B35AA84C1387}"/>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1C18-47A0-8FE6-B35AA84C1387}"/>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1C18-47A0-8FE6-B35AA84C1387}"/>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1C18-47A0-8FE6-B35AA84C1387}"/>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1C18-47A0-8FE6-B35AA84C1387}"/>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1C18-47A0-8FE6-B35AA84C1387}"/>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1C18-47A0-8FE6-B35AA84C1387}"/>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1C18-47A0-8FE6-B35AA84C1387}"/>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1C18-47A0-8FE6-B35AA84C1387}"/>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1C18-47A0-8FE6-B35AA84C1387}"/>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1C18-47A0-8FE6-B35AA84C1387}"/>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1C18-47A0-8FE6-B35AA84C1387}"/>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1C18-47A0-8FE6-B35AA84C1387}"/>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1C18-47A0-8FE6-B35AA84C1387}"/>
              </c:ext>
            </c:extLst>
          </c:dPt>
          <c:dPt>
            <c:idx val="14"/>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1D-1C18-47A0-8FE6-B35AA84C1387}"/>
              </c:ext>
            </c:extLst>
          </c:dPt>
          <c:dPt>
            <c:idx val="15"/>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1F-1C18-47A0-8FE6-B35AA84C1387}"/>
              </c:ext>
            </c:extLst>
          </c:dPt>
          <c:dPt>
            <c:idx val="16"/>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1-1C18-47A0-8FE6-B35AA84C1387}"/>
              </c:ext>
            </c:extLst>
          </c:dPt>
          <c:dPt>
            <c:idx val="17"/>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3-1C18-47A0-8FE6-B35AA84C1387}"/>
              </c:ext>
            </c:extLst>
          </c:dPt>
          <c:dPt>
            <c:idx val="18"/>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5-1C18-47A0-8FE6-B35AA84C1387}"/>
              </c:ext>
            </c:extLst>
          </c:dPt>
          <c:dPt>
            <c:idx val="19"/>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7-1C18-47A0-8FE6-B35AA84C1387}"/>
              </c:ext>
            </c:extLst>
          </c:dPt>
          <c:dPt>
            <c:idx val="20"/>
            <c:invertIfNegative val="0"/>
            <c:bubble3D val="0"/>
            <c:spPr>
              <a:solidFill>
                <a:schemeClr val="accent4"/>
              </a:solidFill>
              <a:ln w="3175">
                <a:solidFill>
                  <a:schemeClr val="bg1"/>
                </a:solidFill>
              </a:ln>
            </c:spPr>
            <c:extLst>
              <c:ext xmlns:c16="http://schemas.microsoft.com/office/drawing/2014/chart" uri="{C3380CC4-5D6E-409C-BE32-E72D297353CC}">
                <c16:uniqueId val="{00000029-1C18-47A0-8FE6-B35AA84C1387}"/>
              </c:ext>
            </c:extLst>
          </c:dPt>
          <c:dPt>
            <c:idx val="21"/>
            <c:invertIfNegative val="0"/>
            <c:bubble3D val="0"/>
            <c:spPr>
              <a:solidFill>
                <a:schemeClr val="accent4"/>
              </a:solidFill>
              <a:ln w="3175">
                <a:solidFill>
                  <a:schemeClr val="bg1"/>
                </a:solidFill>
              </a:ln>
            </c:spPr>
            <c:extLst>
              <c:ext xmlns:c16="http://schemas.microsoft.com/office/drawing/2014/chart" uri="{C3380CC4-5D6E-409C-BE32-E72D297353CC}">
                <c16:uniqueId val="{0000002B-1C18-47A0-8FE6-B35AA84C1387}"/>
              </c:ext>
            </c:extLst>
          </c:dPt>
          <c:dPt>
            <c:idx val="22"/>
            <c:invertIfNegative val="0"/>
            <c:bubble3D val="0"/>
            <c:spPr>
              <a:solidFill>
                <a:schemeClr val="accent4"/>
              </a:solidFill>
              <a:ln w="3175">
                <a:solidFill>
                  <a:schemeClr val="bg1"/>
                </a:solidFill>
              </a:ln>
            </c:spPr>
            <c:extLst>
              <c:ext xmlns:c16="http://schemas.microsoft.com/office/drawing/2014/chart" uri="{C3380CC4-5D6E-409C-BE32-E72D297353CC}">
                <c16:uniqueId val="{0000002D-1C18-47A0-8FE6-B35AA84C1387}"/>
              </c:ext>
            </c:extLst>
          </c:dPt>
          <c:dPt>
            <c:idx val="23"/>
            <c:invertIfNegative val="0"/>
            <c:bubble3D val="0"/>
            <c:spPr>
              <a:solidFill>
                <a:schemeClr val="accent4"/>
              </a:solidFill>
              <a:ln w="3175">
                <a:solidFill>
                  <a:schemeClr val="bg1"/>
                </a:solidFill>
              </a:ln>
            </c:spPr>
            <c:extLst>
              <c:ext xmlns:c16="http://schemas.microsoft.com/office/drawing/2014/chart" uri="{C3380CC4-5D6E-409C-BE32-E72D297353CC}">
                <c16:uniqueId val="{0000002F-1C18-47A0-8FE6-B35AA84C1387}"/>
              </c:ext>
            </c:extLst>
          </c:dPt>
          <c:dPt>
            <c:idx val="24"/>
            <c:invertIfNegative val="0"/>
            <c:bubble3D val="0"/>
            <c:spPr>
              <a:solidFill>
                <a:schemeClr val="accent4"/>
              </a:solidFill>
              <a:ln w="3175">
                <a:solidFill>
                  <a:schemeClr val="bg1"/>
                </a:solidFill>
              </a:ln>
            </c:spPr>
            <c:extLst>
              <c:ext xmlns:c16="http://schemas.microsoft.com/office/drawing/2014/chart" uri="{C3380CC4-5D6E-409C-BE32-E72D297353CC}">
                <c16:uniqueId val="{00000031-1C18-47A0-8FE6-B35AA84C1387}"/>
              </c:ext>
            </c:extLst>
          </c:dPt>
          <c:dPt>
            <c:idx val="25"/>
            <c:invertIfNegative val="0"/>
            <c:bubble3D val="0"/>
            <c:spPr>
              <a:solidFill>
                <a:schemeClr val="accent4"/>
              </a:solidFill>
              <a:ln w="3175">
                <a:solidFill>
                  <a:schemeClr val="bg1"/>
                </a:solidFill>
              </a:ln>
            </c:spPr>
            <c:extLst>
              <c:ext xmlns:c16="http://schemas.microsoft.com/office/drawing/2014/chart" uri="{C3380CC4-5D6E-409C-BE32-E72D297353CC}">
                <c16:uniqueId val="{00000033-1C18-47A0-8FE6-B35AA84C1387}"/>
              </c:ext>
            </c:extLst>
          </c:dPt>
          <c:dPt>
            <c:idx val="26"/>
            <c:invertIfNegative val="0"/>
            <c:bubble3D val="0"/>
            <c:spPr>
              <a:solidFill>
                <a:schemeClr val="accent4"/>
              </a:solidFill>
              <a:ln w="3175">
                <a:solidFill>
                  <a:schemeClr val="bg1"/>
                </a:solidFill>
              </a:ln>
            </c:spPr>
            <c:extLst>
              <c:ext xmlns:c16="http://schemas.microsoft.com/office/drawing/2014/chart" uri="{C3380CC4-5D6E-409C-BE32-E72D297353CC}">
                <c16:uniqueId val="{00000035-1C18-47A0-8FE6-B35AA84C1387}"/>
              </c:ext>
            </c:extLst>
          </c:dPt>
          <c:dPt>
            <c:idx val="27"/>
            <c:invertIfNegative val="0"/>
            <c:bubble3D val="0"/>
            <c:spPr>
              <a:solidFill>
                <a:schemeClr val="accent4"/>
              </a:solidFill>
              <a:ln w="3175">
                <a:solidFill>
                  <a:schemeClr val="bg1"/>
                </a:solidFill>
              </a:ln>
            </c:spPr>
            <c:extLst>
              <c:ext xmlns:c16="http://schemas.microsoft.com/office/drawing/2014/chart" uri="{C3380CC4-5D6E-409C-BE32-E72D297353CC}">
                <c16:uniqueId val="{00000037-1C18-47A0-8FE6-B35AA84C1387}"/>
              </c:ext>
            </c:extLst>
          </c:dPt>
          <c:dPt>
            <c:idx val="28"/>
            <c:invertIfNegative val="0"/>
            <c:bubble3D val="0"/>
            <c:spPr>
              <a:solidFill>
                <a:schemeClr val="accent4"/>
              </a:solidFill>
              <a:ln w="3175">
                <a:solidFill>
                  <a:schemeClr val="bg1"/>
                </a:solidFill>
              </a:ln>
            </c:spPr>
            <c:extLst>
              <c:ext xmlns:c16="http://schemas.microsoft.com/office/drawing/2014/chart" uri="{C3380CC4-5D6E-409C-BE32-E72D297353CC}">
                <c16:uniqueId val="{00000039-1C18-47A0-8FE6-B35AA84C1387}"/>
              </c:ext>
            </c:extLst>
          </c:dPt>
          <c:dPt>
            <c:idx val="29"/>
            <c:invertIfNegative val="0"/>
            <c:bubble3D val="0"/>
            <c:spPr>
              <a:solidFill>
                <a:schemeClr val="accent4"/>
              </a:solidFill>
              <a:ln w="3175">
                <a:solidFill>
                  <a:schemeClr val="bg1"/>
                </a:solidFill>
              </a:ln>
            </c:spPr>
            <c:extLst>
              <c:ext xmlns:c16="http://schemas.microsoft.com/office/drawing/2014/chart" uri="{C3380CC4-5D6E-409C-BE32-E72D297353CC}">
                <c16:uniqueId val="{0000003B-1C18-47A0-8FE6-B35AA84C1387}"/>
              </c:ext>
            </c:extLst>
          </c:dPt>
          <c:dPt>
            <c:idx val="30"/>
            <c:invertIfNegative val="0"/>
            <c:bubble3D val="0"/>
            <c:spPr>
              <a:solidFill>
                <a:schemeClr val="accent4"/>
              </a:solidFill>
              <a:ln w="3175">
                <a:solidFill>
                  <a:schemeClr val="bg1"/>
                </a:solidFill>
              </a:ln>
            </c:spPr>
            <c:extLst>
              <c:ext xmlns:c16="http://schemas.microsoft.com/office/drawing/2014/chart" uri="{C3380CC4-5D6E-409C-BE32-E72D297353CC}">
                <c16:uniqueId val="{0000003D-1C18-47A0-8FE6-B35AA84C1387}"/>
              </c:ext>
            </c:extLst>
          </c:dPt>
          <c:dPt>
            <c:idx val="31"/>
            <c:invertIfNegative val="0"/>
            <c:bubble3D val="0"/>
            <c:spPr>
              <a:solidFill>
                <a:schemeClr val="accent4"/>
              </a:solidFill>
              <a:ln w="3175">
                <a:solidFill>
                  <a:schemeClr val="bg1"/>
                </a:solidFill>
              </a:ln>
            </c:spPr>
            <c:extLst>
              <c:ext xmlns:c16="http://schemas.microsoft.com/office/drawing/2014/chart" uri="{C3380CC4-5D6E-409C-BE32-E72D297353CC}">
                <c16:uniqueId val="{0000003F-1C18-47A0-8FE6-B35AA84C1387}"/>
              </c:ext>
            </c:extLst>
          </c:dPt>
          <c:dPt>
            <c:idx val="32"/>
            <c:invertIfNegative val="0"/>
            <c:bubble3D val="0"/>
            <c:spPr>
              <a:solidFill>
                <a:schemeClr val="accent4"/>
              </a:solidFill>
              <a:ln w="3175">
                <a:solidFill>
                  <a:schemeClr val="bg1"/>
                </a:solidFill>
              </a:ln>
            </c:spPr>
            <c:extLst>
              <c:ext xmlns:c16="http://schemas.microsoft.com/office/drawing/2014/chart" uri="{C3380CC4-5D6E-409C-BE32-E72D297353CC}">
                <c16:uniqueId val="{00000041-1C18-47A0-8FE6-B35AA84C1387}"/>
              </c:ext>
            </c:extLst>
          </c:dPt>
          <c:dPt>
            <c:idx val="33"/>
            <c:invertIfNegative val="0"/>
            <c:bubble3D val="0"/>
            <c:spPr>
              <a:solidFill>
                <a:schemeClr val="accent4"/>
              </a:solidFill>
              <a:ln w="3175">
                <a:solidFill>
                  <a:schemeClr val="bg1"/>
                </a:solidFill>
              </a:ln>
            </c:spPr>
            <c:extLst>
              <c:ext xmlns:c16="http://schemas.microsoft.com/office/drawing/2014/chart" uri="{C3380CC4-5D6E-409C-BE32-E72D297353CC}">
                <c16:uniqueId val="{00000043-1C18-47A0-8FE6-B35AA84C1387}"/>
              </c:ext>
            </c:extLst>
          </c:dPt>
          <c:dPt>
            <c:idx val="34"/>
            <c:invertIfNegative val="0"/>
            <c:bubble3D val="0"/>
            <c:spPr>
              <a:solidFill>
                <a:schemeClr val="accent4"/>
              </a:solidFill>
              <a:ln w="3175">
                <a:solidFill>
                  <a:schemeClr val="bg1"/>
                </a:solidFill>
              </a:ln>
            </c:spPr>
            <c:extLst>
              <c:ext xmlns:c16="http://schemas.microsoft.com/office/drawing/2014/chart" uri="{C3380CC4-5D6E-409C-BE32-E72D297353CC}">
                <c16:uniqueId val="{00000045-1C18-47A0-8FE6-B35AA84C1387}"/>
              </c:ext>
            </c:extLst>
          </c:dPt>
          <c:dPt>
            <c:idx val="35"/>
            <c:invertIfNegative val="0"/>
            <c:bubble3D val="0"/>
            <c:spPr>
              <a:solidFill>
                <a:schemeClr val="accent4"/>
              </a:solidFill>
              <a:ln w="3175">
                <a:solidFill>
                  <a:schemeClr val="bg1"/>
                </a:solidFill>
              </a:ln>
            </c:spPr>
            <c:extLst>
              <c:ext xmlns:c16="http://schemas.microsoft.com/office/drawing/2014/chart" uri="{C3380CC4-5D6E-409C-BE32-E72D297353CC}">
                <c16:uniqueId val="{00000047-1C18-47A0-8FE6-B35AA84C1387}"/>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'Cap.Dev.Path'!$I$1931:$AH$1931</c:f>
              <c:numCache>
                <c:formatCode>#,##0</c:formatCode>
                <c:ptCount val="26"/>
                <c:pt idx="0">
                  <c:v>319.5</c:v>
                </c:pt>
                <c:pt idx="1">
                  <c:v>325.5</c:v>
                </c:pt>
                <c:pt idx="2">
                  <c:v>341.5</c:v>
                </c:pt>
                <c:pt idx="3">
                  <c:v>344.5</c:v>
                </c:pt>
                <c:pt idx="4">
                  <c:v>400.5</c:v>
                </c:pt>
                <c:pt idx="5">
                  <c:v>545.5</c:v>
                </c:pt>
                <c:pt idx="6">
                  <c:v>560</c:v>
                </c:pt>
                <c:pt idx="7">
                  <c:v>568</c:v>
                </c:pt>
                <c:pt idx="8">
                  <c:v>551</c:v>
                </c:pt>
                <c:pt idx="9">
                  <c:v>560.5</c:v>
                </c:pt>
                <c:pt idx="10">
                  <c:v>576.5</c:v>
                </c:pt>
                <c:pt idx="11">
                  <c:v>586.5</c:v>
                </c:pt>
                <c:pt idx="12">
                  <c:v>582.20000000000005</c:v>
                </c:pt>
                <c:pt idx="13">
                  <c:v>648.1</c:v>
                </c:pt>
                <c:pt idx="14">
                  <c:v>729.1</c:v>
                </c:pt>
                <c:pt idx="15">
                  <c:v>729.1</c:v>
                </c:pt>
                <c:pt idx="16">
                  <c:v>729.1</c:v>
                </c:pt>
                <c:pt idx="17">
                  <c:v>729.1</c:v>
                </c:pt>
                <c:pt idx="18">
                  <c:v>729.1</c:v>
                </c:pt>
                <c:pt idx="19">
                  <c:v>729.1</c:v>
                </c:pt>
                <c:pt idx="20">
                  <c:v>729.1</c:v>
                </c:pt>
                <c:pt idx="21">
                  <c:v>729.1</c:v>
                </c:pt>
                <c:pt idx="22">
                  <c:v>729.1</c:v>
                </c:pt>
                <c:pt idx="23">
                  <c:v>729.1</c:v>
                </c:pt>
                <c:pt idx="24">
                  <c:v>729.1</c:v>
                </c:pt>
                <c:pt idx="25">
                  <c:v>729.1</c:v>
                </c:pt>
              </c:numCache>
            </c:numRef>
          </c:val>
          <c:extLst>
            <c:ext xmlns:c16="http://schemas.microsoft.com/office/drawing/2014/chart" uri="{C3380CC4-5D6E-409C-BE32-E72D297353CC}">
              <c16:uniqueId val="{00000048-1C18-47A0-8FE6-B35AA84C1387}"/>
            </c:ext>
          </c:extLst>
        </c:ser>
        <c:dLbls>
          <c:showLegendKey val="0"/>
          <c:showVal val="0"/>
          <c:showCatName val="0"/>
          <c:showSerName val="0"/>
          <c:showPercent val="0"/>
          <c:showBubbleSize val="0"/>
        </c:dLbls>
        <c:gapWidth val="0"/>
        <c:axId val="202192384"/>
        <c:axId val="202193920"/>
      </c:barChart>
      <c:catAx>
        <c:axId val="202192384"/>
        <c:scaling>
          <c:orientation val="minMax"/>
        </c:scaling>
        <c:delete val="0"/>
        <c:axPos val="b"/>
        <c:numFmt formatCode="General" sourceLinked="1"/>
        <c:majorTickMark val="out"/>
        <c:minorTickMark val="none"/>
        <c:tickLblPos val="nextTo"/>
        <c:crossAx val="202193920"/>
        <c:crosses val="autoZero"/>
        <c:auto val="1"/>
        <c:lblAlgn val="ctr"/>
        <c:lblOffset val="100"/>
        <c:noMultiLvlLbl val="0"/>
      </c:catAx>
      <c:valAx>
        <c:axId val="202193920"/>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202192384"/>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clustered"/>
        <c:varyColors val="0"/>
        <c:ser>
          <c:idx val="0"/>
          <c:order val="0"/>
          <c:tx>
            <c:strRef>
              <c:f>'Cap.Dev.Path'!$C$2016</c:f>
              <c:strCache>
                <c:ptCount val="1"/>
                <c:pt idx="0">
                  <c:v>Bioenergy</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1B62-4142-AE8E-66354F4C15E2}"/>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1B62-4142-AE8E-66354F4C15E2}"/>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1B62-4142-AE8E-66354F4C15E2}"/>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1B62-4142-AE8E-66354F4C15E2}"/>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1B62-4142-AE8E-66354F4C15E2}"/>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1B62-4142-AE8E-66354F4C15E2}"/>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1B62-4142-AE8E-66354F4C15E2}"/>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1B62-4142-AE8E-66354F4C15E2}"/>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1B62-4142-AE8E-66354F4C15E2}"/>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1B62-4142-AE8E-66354F4C15E2}"/>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1B62-4142-AE8E-66354F4C15E2}"/>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1B62-4142-AE8E-66354F4C15E2}"/>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1B62-4142-AE8E-66354F4C15E2}"/>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1B62-4142-AE8E-66354F4C15E2}"/>
              </c:ext>
            </c:extLst>
          </c:dPt>
          <c:dPt>
            <c:idx val="14"/>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1D-1B62-4142-AE8E-66354F4C15E2}"/>
              </c:ext>
            </c:extLst>
          </c:dPt>
          <c:dPt>
            <c:idx val="15"/>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1F-1B62-4142-AE8E-66354F4C15E2}"/>
              </c:ext>
            </c:extLst>
          </c:dPt>
          <c:dPt>
            <c:idx val="16"/>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1-1B62-4142-AE8E-66354F4C15E2}"/>
              </c:ext>
            </c:extLst>
          </c:dPt>
          <c:dPt>
            <c:idx val="17"/>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3-1B62-4142-AE8E-66354F4C15E2}"/>
              </c:ext>
            </c:extLst>
          </c:dPt>
          <c:dPt>
            <c:idx val="18"/>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5-1B62-4142-AE8E-66354F4C15E2}"/>
              </c:ext>
            </c:extLst>
          </c:dPt>
          <c:dPt>
            <c:idx val="19"/>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7-1B62-4142-AE8E-66354F4C15E2}"/>
              </c:ext>
            </c:extLst>
          </c:dPt>
          <c:dPt>
            <c:idx val="20"/>
            <c:invertIfNegative val="0"/>
            <c:bubble3D val="0"/>
            <c:spPr>
              <a:solidFill>
                <a:schemeClr val="accent4"/>
              </a:solidFill>
              <a:ln w="3175">
                <a:solidFill>
                  <a:schemeClr val="bg1"/>
                </a:solidFill>
              </a:ln>
            </c:spPr>
            <c:extLst>
              <c:ext xmlns:c16="http://schemas.microsoft.com/office/drawing/2014/chart" uri="{C3380CC4-5D6E-409C-BE32-E72D297353CC}">
                <c16:uniqueId val="{00000029-1B62-4142-AE8E-66354F4C15E2}"/>
              </c:ext>
            </c:extLst>
          </c:dPt>
          <c:dPt>
            <c:idx val="21"/>
            <c:invertIfNegative val="0"/>
            <c:bubble3D val="0"/>
            <c:spPr>
              <a:solidFill>
                <a:schemeClr val="accent4"/>
              </a:solidFill>
              <a:ln w="3175">
                <a:solidFill>
                  <a:schemeClr val="bg1"/>
                </a:solidFill>
              </a:ln>
            </c:spPr>
            <c:extLst>
              <c:ext xmlns:c16="http://schemas.microsoft.com/office/drawing/2014/chart" uri="{C3380CC4-5D6E-409C-BE32-E72D297353CC}">
                <c16:uniqueId val="{0000002B-1B62-4142-AE8E-66354F4C15E2}"/>
              </c:ext>
            </c:extLst>
          </c:dPt>
          <c:dPt>
            <c:idx val="22"/>
            <c:invertIfNegative val="0"/>
            <c:bubble3D val="0"/>
            <c:spPr>
              <a:solidFill>
                <a:schemeClr val="accent4"/>
              </a:solidFill>
              <a:ln w="3175">
                <a:solidFill>
                  <a:schemeClr val="bg1"/>
                </a:solidFill>
              </a:ln>
            </c:spPr>
            <c:extLst>
              <c:ext xmlns:c16="http://schemas.microsoft.com/office/drawing/2014/chart" uri="{C3380CC4-5D6E-409C-BE32-E72D297353CC}">
                <c16:uniqueId val="{0000002D-1B62-4142-AE8E-66354F4C15E2}"/>
              </c:ext>
            </c:extLst>
          </c:dPt>
          <c:dPt>
            <c:idx val="23"/>
            <c:invertIfNegative val="0"/>
            <c:bubble3D val="0"/>
            <c:spPr>
              <a:solidFill>
                <a:schemeClr val="accent4"/>
              </a:solidFill>
              <a:ln w="3175">
                <a:solidFill>
                  <a:schemeClr val="bg1"/>
                </a:solidFill>
              </a:ln>
            </c:spPr>
            <c:extLst>
              <c:ext xmlns:c16="http://schemas.microsoft.com/office/drawing/2014/chart" uri="{C3380CC4-5D6E-409C-BE32-E72D297353CC}">
                <c16:uniqueId val="{0000002F-1B62-4142-AE8E-66354F4C15E2}"/>
              </c:ext>
            </c:extLst>
          </c:dPt>
          <c:dPt>
            <c:idx val="24"/>
            <c:invertIfNegative val="0"/>
            <c:bubble3D val="0"/>
            <c:spPr>
              <a:solidFill>
                <a:schemeClr val="accent4"/>
              </a:solidFill>
              <a:ln w="3175">
                <a:solidFill>
                  <a:schemeClr val="bg1"/>
                </a:solidFill>
              </a:ln>
            </c:spPr>
            <c:extLst>
              <c:ext xmlns:c16="http://schemas.microsoft.com/office/drawing/2014/chart" uri="{C3380CC4-5D6E-409C-BE32-E72D297353CC}">
                <c16:uniqueId val="{00000031-1B62-4142-AE8E-66354F4C15E2}"/>
              </c:ext>
            </c:extLst>
          </c:dPt>
          <c:dPt>
            <c:idx val="25"/>
            <c:invertIfNegative val="0"/>
            <c:bubble3D val="0"/>
            <c:spPr>
              <a:solidFill>
                <a:schemeClr val="accent4"/>
              </a:solidFill>
              <a:ln w="3175">
                <a:solidFill>
                  <a:schemeClr val="bg1"/>
                </a:solidFill>
              </a:ln>
            </c:spPr>
            <c:extLst>
              <c:ext xmlns:c16="http://schemas.microsoft.com/office/drawing/2014/chart" uri="{C3380CC4-5D6E-409C-BE32-E72D297353CC}">
                <c16:uniqueId val="{00000033-1B62-4142-AE8E-66354F4C15E2}"/>
              </c:ext>
            </c:extLst>
          </c:dPt>
          <c:dPt>
            <c:idx val="26"/>
            <c:invertIfNegative val="0"/>
            <c:bubble3D val="0"/>
            <c:spPr>
              <a:solidFill>
                <a:schemeClr val="accent4"/>
              </a:solidFill>
              <a:ln w="3175">
                <a:solidFill>
                  <a:schemeClr val="bg1"/>
                </a:solidFill>
              </a:ln>
            </c:spPr>
            <c:extLst>
              <c:ext xmlns:c16="http://schemas.microsoft.com/office/drawing/2014/chart" uri="{C3380CC4-5D6E-409C-BE32-E72D297353CC}">
                <c16:uniqueId val="{00000035-1B62-4142-AE8E-66354F4C15E2}"/>
              </c:ext>
            </c:extLst>
          </c:dPt>
          <c:dPt>
            <c:idx val="27"/>
            <c:invertIfNegative val="0"/>
            <c:bubble3D val="0"/>
            <c:spPr>
              <a:solidFill>
                <a:schemeClr val="accent4"/>
              </a:solidFill>
              <a:ln w="3175">
                <a:solidFill>
                  <a:schemeClr val="bg1"/>
                </a:solidFill>
              </a:ln>
            </c:spPr>
            <c:extLst>
              <c:ext xmlns:c16="http://schemas.microsoft.com/office/drawing/2014/chart" uri="{C3380CC4-5D6E-409C-BE32-E72D297353CC}">
                <c16:uniqueId val="{00000037-1B62-4142-AE8E-66354F4C15E2}"/>
              </c:ext>
            </c:extLst>
          </c:dPt>
          <c:dPt>
            <c:idx val="28"/>
            <c:invertIfNegative val="0"/>
            <c:bubble3D val="0"/>
            <c:spPr>
              <a:solidFill>
                <a:schemeClr val="accent4"/>
              </a:solidFill>
              <a:ln w="3175">
                <a:solidFill>
                  <a:schemeClr val="bg1"/>
                </a:solidFill>
              </a:ln>
            </c:spPr>
            <c:extLst>
              <c:ext xmlns:c16="http://schemas.microsoft.com/office/drawing/2014/chart" uri="{C3380CC4-5D6E-409C-BE32-E72D297353CC}">
                <c16:uniqueId val="{00000039-1B62-4142-AE8E-66354F4C15E2}"/>
              </c:ext>
            </c:extLst>
          </c:dPt>
          <c:dPt>
            <c:idx val="29"/>
            <c:invertIfNegative val="0"/>
            <c:bubble3D val="0"/>
            <c:spPr>
              <a:solidFill>
                <a:schemeClr val="accent4"/>
              </a:solidFill>
              <a:ln w="3175">
                <a:solidFill>
                  <a:schemeClr val="bg1"/>
                </a:solidFill>
              </a:ln>
            </c:spPr>
            <c:extLst>
              <c:ext xmlns:c16="http://schemas.microsoft.com/office/drawing/2014/chart" uri="{C3380CC4-5D6E-409C-BE32-E72D297353CC}">
                <c16:uniqueId val="{0000003B-1B62-4142-AE8E-66354F4C15E2}"/>
              </c:ext>
            </c:extLst>
          </c:dPt>
          <c:dPt>
            <c:idx val="30"/>
            <c:invertIfNegative val="0"/>
            <c:bubble3D val="0"/>
            <c:spPr>
              <a:solidFill>
                <a:schemeClr val="accent4"/>
              </a:solidFill>
              <a:ln w="3175">
                <a:solidFill>
                  <a:schemeClr val="bg1"/>
                </a:solidFill>
              </a:ln>
            </c:spPr>
            <c:extLst>
              <c:ext xmlns:c16="http://schemas.microsoft.com/office/drawing/2014/chart" uri="{C3380CC4-5D6E-409C-BE32-E72D297353CC}">
                <c16:uniqueId val="{0000003D-1B62-4142-AE8E-66354F4C15E2}"/>
              </c:ext>
            </c:extLst>
          </c:dPt>
          <c:dPt>
            <c:idx val="31"/>
            <c:invertIfNegative val="0"/>
            <c:bubble3D val="0"/>
            <c:spPr>
              <a:solidFill>
                <a:schemeClr val="accent4"/>
              </a:solidFill>
              <a:ln w="3175">
                <a:solidFill>
                  <a:schemeClr val="bg1"/>
                </a:solidFill>
              </a:ln>
            </c:spPr>
            <c:extLst>
              <c:ext xmlns:c16="http://schemas.microsoft.com/office/drawing/2014/chart" uri="{C3380CC4-5D6E-409C-BE32-E72D297353CC}">
                <c16:uniqueId val="{0000003F-1B62-4142-AE8E-66354F4C15E2}"/>
              </c:ext>
            </c:extLst>
          </c:dPt>
          <c:dPt>
            <c:idx val="32"/>
            <c:invertIfNegative val="0"/>
            <c:bubble3D val="0"/>
            <c:spPr>
              <a:solidFill>
                <a:schemeClr val="accent4"/>
              </a:solidFill>
              <a:ln w="3175">
                <a:solidFill>
                  <a:schemeClr val="bg1"/>
                </a:solidFill>
              </a:ln>
            </c:spPr>
            <c:extLst>
              <c:ext xmlns:c16="http://schemas.microsoft.com/office/drawing/2014/chart" uri="{C3380CC4-5D6E-409C-BE32-E72D297353CC}">
                <c16:uniqueId val="{00000041-1B62-4142-AE8E-66354F4C15E2}"/>
              </c:ext>
            </c:extLst>
          </c:dPt>
          <c:dPt>
            <c:idx val="33"/>
            <c:invertIfNegative val="0"/>
            <c:bubble3D val="0"/>
            <c:spPr>
              <a:solidFill>
                <a:schemeClr val="accent4"/>
              </a:solidFill>
              <a:ln w="3175">
                <a:solidFill>
                  <a:schemeClr val="bg1"/>
                </a:solidFill>
              </a:ln>
            </c:spPr>
            <c:extLst>
              <c:ext xmlns:c16="http://schemas.microsoft.com/office/drawing/2014/chart" uri="{C3380CC4-5D6E-409C-BE32-E72D297353CC}">
                <c16:uniqueId val="{00000043-1B62-4142-AE8E-66354F4C15E2}"/>
              </c:ext>
            </c:extLst>
          </c:dPt>
          <c:dPt>
            <c:idx val="34"/>
            <c:invertIfNegative val="0"/>
            <c:bubble3D val="0"/>
            <c:spPr>
              <a:solidFill>
                <a:schemeClr val="accent4"/>
              </a:solidFill>
              <a:ln w="3175">
                <a:solidFill>
                  <a:schemeClr val="bg1"/>
                </a:solidFill>
              </a:ln>
            </c:spPr>
            <c:extLst>
              <c:ext xmlns:c16="http://schemas.microsoft.com/office/drawing/2014/chart" uri="{C3380CC4-5D6E-409C-BE32-E72D297353CC}">
                <c16:uniqueId val="{00000045-1B62-4142-AE8E-66354F4C15E2}"/>
              </c:ext>
            </c:extLst>
          </c:dPt>
          <c:dPt>
            <c:idx val="35"/>
            <c:invertIfNegative val="0"/>
            <c:bubble3D val="0"/>
            <c:spPr>
              <a:solidFill>
                <a:schemeClr val="accent4"/>
              </a:solidFill>
              <a:ln w="3175">
                <a:solidFill>
                  <a:schemeClr val="bg1"/>
                </a:solidFill>
              </a:ln>
            </c:spPr>
            <c:extLst>
              <c:ext xmlns:c16="http://schemas.microsoft.com/office/drawing/2014/chart" uri="{C3380CC4-5D6E-409C-BE32-E72D297353CC}">
                <c16:uniqueId val="{00000047-1B62-4142-AE8E-66354F4C15E2}"/>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'Cap.Dev.Path'!$I$2016:$AH$2016</c:f>
              <c:numCache>
                <c:formatCode>#,##0</c:formatCode>
                <c:ptCount val="26"/>
                <c:pt idx="0">
                  <c:v>2</c:v>
                </c:pt>
                <c:pt idx="1">
                  <c:v>2</c:v>
                </c:pt>
                <c:pt idx="2">
                  <c:v>16</c:v>
                </c:pt>
                <c:pt idx="3">
                  <c:v>16</c:v>
                </c:pt>
                <c:pt idx="4">
                  <c:v>16</c:v>
                </c:pt>
                <c:pt idx="5">
                  <c:v>20</c:v>
                </c:pt>
                <c:pt idx="6">
                  <c:v>30</c:v>
                </c:pt>
                <c:pt idx="7">
                  <c:v>35</c:v>
                </c:pt>
                <c:pt idx="8">
                  <c:v>46</c:v>
                </c:pt>
                <c:pt idx="9">
                  <c:v>94</c:v>
                </c:pt>
                <c:pt idx="10">
                  <c:v>118</c:v>
                </c:pt>
                <c:pt idx="11">
                  <c:v>123</c:v>
                </c:pt>
                <c:pt idx="12">
                  <c:v>140.5</c:v>
                </c:pt>
                <c:pt idx="13">
                  <c:v>141.4</c:v>
                </c:pt>
                <c:pt idx="14">
                  <c:v>142.4</c:v>
                </c:pt>
                <c:pt idx="15">
                  <c:v>180</c:v>
                </c:pt>
                <c:pt idx="16">
                  <c:v>169.2</c:v>
                </c:pt>
                <c:pt idx="17">
                  <c:v>158.39999999999998</c:v>
                </c:pt>
                <c:pt idx="18">
                  <c:v>147.59999999999997</c:v>
                </c:pt>
                <c:pt idx="19">
                  <c:v>136.79999999999995</c:v>
                </c:pt>
                <c:pt idx="20">
                  <c:v>125.99999999999996</c:v>
                </c:pt>
                <c:pt idx="21">
                  <c:v>128.19999999999996</c:v>
                </c:pt>
                <c:pt idx="22">
                  <c:v>130.39999999999998</c:v>
                </c:pt>
                <c:pt idx="23">
                  <c:v>132.6</c:v>
                </c:pt>
                <c:pt idx="24">
                  <c:v>134.80000000000001</c:v>
                </c:pt>
                <c:pt idx="25">
                  <c:v>137.00000000000003</c:v>
                </c:pt>
              </c:numCache>
            </c:numRef>
          </c:val>
          <c:extLst>
            <c:ext xmlns:c16="http://schemas.microsoft.com/office/drawing/2014/chart" uri="{C3380CC4-5D6E-409C-BE32-E72D297353CC}">
              <c16:uniqueId val="{00000048-1B62-4142-AE8E-66354F4C15E2}"/>
            </c:ext>
          </c:extLst>
        </c:ser>
        <c:dLbls>
          <c:showLegendKey val="0"/>
          <c:showVal val="0"/>
          <c:showCatName val="0"/>
          <c:showSerName val="0"/>
          <c:showPercent val="0"/>
          <c:showBubbleSize val="0"/>
        </c:dLbls>
        <c:gapWidth val="0"/>
        <c:axId val="202338304"/>
        <c:axId val="202339840"/>
      </c:barChart>
      <c:catAx>
        <c:axId val="202338304"/>
        <c:scaling>
          <c:orientation val="minMax"/>
        </c:scaling>
        <c:delete val="0"/>
        <c:axPos val="b"/>
        <c:numFmt formatCode="General" sourceLinked="1"/>
        <c:majorTickMark val="out"/>
        <c:minorTickMark val="none"/>
        <c:tickLblPos val="nextTo"/>
        <c:crossAx val="202339840"/>
        <c:crosses val="autoZero"/>
        <c:auto val="1"/>
        <c:lblAlgn val="ctr"/>
        <c:lblOffset val="100"/>
        <c:noMultiLvlLbl val="0"/>
      </c:catAx>
      <c:valAx>
        <c:axId val="202339840"/>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202338304"/>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clustered"/>
        <c:varyColors val="0"/>
        <c:ser>
          <c:idx val="0"/>
          <c:order val="0"/>
          <c:tx>
            <c:strRef>
              <c:f>'Cap.Dev.Path'!$C$2101</c:f>
              <c:strCache>
                <c:ptCount val="1"/>
                <c:pt idx="0">
                  <c:v>Bioenergy</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00A7-40A1-87F6-8BCB14209672}"/>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00A7-40A1-87F6-8BCB14209672}"/>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00A7-40A1-87F6-8BCB14209672}"/>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00A7-40A1-87F6-8BCB14209672}"/>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00A7-40A1-87F6-8BCB14209672}"/>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00A7-40A1-87F6-8BCB14209672}"/>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00A7-40A1-87F6-8BCB14209672}"/>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00A7-40A1-87F6-8BCB14209672}"/>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00A7-40A1-87F6-8BCB14209672}"/>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00A7-40A1-87F6-8BCB14209672}"/>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00A7-40A1-87F6-8BCB14209672}"/>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00A7-40A1-87F6-8BCB14209672}"/>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00A7-40A1-87F6-8BCB14209672}"/>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00A7-40A1-87F6-8BCB14209672}"/>
              </c:ext>
            </c:extLst>
          </c:dPt>
          <c:dPt>
            <c:idx val="14"/>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1D-00A7-40A1-87F6-8BCB14209672}"/>
              </c:ext>
            </c:extLst>
          </c:dPt>
          <c:dPt>
            <c:idx val="15"/>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1F-00A7-40A1-87F6-8BCB14209672}"/>
              </c:ext>
            </c:extLst>
          </c:dPt>
          <c:dPt>
            <c:idx val="16"/>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1-00A7-40A1-87F6-8BCB14209672}"/>
              </c:ext>
            </c:extLst>
          </c:dPt>
          <c:dPt>
            <c:idx val="17"/>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3-00A7-40A1-87F6-8BCB14209672}"/>
              </c:ext>
            </c:extLst>
          </c:dPt>
          <c:dPt>
            <c:idx val="18"/>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5-00A7-40A1-87F6-8BCB14209672}"/>
              </c:ext>
            </c:extLst>
          </c:dPt>
          <c:dPt>
            <c:idx val="19"/>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7-00A7-40A1-87F6-8BCB14209672}"/>
              </c:ext>
            </c:extLst>
          </c:dPt>
          <c:dPt>
            <c:idx val="20"/>
            <c:invertIfNegative val="0"/>
            <c:bubble3D val="0"/>
            <c:spPr>
              <a:solidFill>
                <a:schemeClr val="accent4"/>
              </a:solidFill>
              <a:ln w="3175">
                <a:solidFill>
                  <a:schemeClr val="bg1"/>
                </a:solidFill>
              </a:ln>
            </c:spPr>
            <c:extLst>
              <c:ext xmlns:c16="http://schemas.microsoft.com/office/drawing/2014/chart" uri="{C3380CC4-5D6E-409C-BE32-E72D297353CC}">
                <c16:uniqueId val="{00000029-00A7-40A1-87F6-8BCB14209672}"/>
              </c:ext>
            </c:extLst>
          </c:dPt>
          <c:dPt>
            <c:idx val="21"/>
            <c:invertIfNegative val="0"/>
            <c:bubble3D val="0"/>
            <c:spPr>
              <a:solidFill>
                <a:schemeClr val="accent4"/>
              </a:solidFill>
              <a:ln w="3175">
                <a:solidFill>
                  <a:schemeClr val="bg1"/>
                </a:solidFill>
              </a:ln>
            </c:spPr>
            <c:extLst>
              <c:ext xmlns:c16="http://schemas.microsoft.com/office/drawing/2014/chart" uri="{C3380CC4-5D6E-409C-BE32-E72D297353CC}">
                <c16:uniqueId val="{0000002B-00A7-40A1-87F6-8BCB14209672}"/>
              </c:ext>
            </c:extLst>
          </c:dPt>
          <c:dPt>
            <c:idx val="22"/>
            <c:invertIfNegative val="0"/>
            <c:bubble3D val="0"/>
            <c:spPr>
              <a:solidFill>
                <a:schemeClr val="accent4"/>
              </a:solidFill>
              <a:ln w="3175">
                <a:solidFill>
                  <a:schemeClr val="bg1"/>
                </a:solidFill>
              </a:ln>
            </c:spPr>
            <c:extLst>
              <c:ext xmlns:c16="http://schemas.microsoft.com/office/drawing/2014/chart" uri="{C3380CC4-5D6E-409C-BE32-E72D297353CC}">
                <c16:uniqueId val="{0000002D-00A7-40A1-87F6-8BCB14209672}"/>
              </c:ext>
            </c:extLst>
          </c:dPt>
          <c:dPt>
            <c:idx val="23"/>
            <c:invertIfNegative val="0"/>
            <c:bubble3D val="0"/>
            <c:spPr>
              <a:solidFill>
                <a:schemeClr val="accent4"/>
              </a:solidFill>
              <a:ln w="3175">
                <a:solidFill>
                  <a:schemeClr val="bg1"/>
                </a:solidFill>
              </a:ln>
            </c:spPr>
            <c:extLst>
              <c:ext xmlns:c16="http://schemas.microsoft.com/office/drawing/2014/chart" uri="{C3380CC4-5D6E-409C-BE32-E72D297353CC}">
                <c16:uniqueId val="{0000002F-00A7-40A1-87F6-8BCB14209672}"/>
              </c:ext>
            </c:extLst>
          </c:dPt>
          <c:dPt>
            <c:idx val="24"/>
            <c:invertIfNegative val="0"/>
            <c:bubble3D val="0"/>
            <c:spPr>
              <a:solidFill>
                <a:schemeClr val="accent4"/>
              </a:solidFill>
              <a:ln w="3175">
                <a:solidFill>
                  <a:schemeClr val="bg1"/>
                </a:solidFill>
              </a:ln>
            </c:spPr>
            <c:extLst>
              <c:ext xmlns:c16="http://schemas.microsoft.com/office/drawing/2014/chart" uri="{C3380CC4-5D6E-409C-BE32-E72D297353CC}">
                <c16:uniqueId val="{00000031-00A7-40A1-87F6-8BCB14209672}"/>
              </c:ext>
            </c:extLst>
          </c:dPt>
          <c:dPt>
            <c:idx val="25"/>
            <c:invertIfNegative val="0"/>
            <c:bubble3D val="0"/>
            <c:spPr>
              <a:solidFill>
                <a:schemeClr val="accent4"/>
              </a:solidFill>
              <a:ln w="3175">
                <a:solidFill>
                  <a:schemeClr val="bg1"/>
                </a:solidFill>
              </a:ln>
            </c:spPr>
            <c:extLst>
              <c:ext xmlns:c16="http://schemas.microsoft.com/office/drawing/2014/chart" uri="{C3380CC4-5D6E-409C-BE32-E72D297353CC}">
                <c16:uniqueId val="{00000033-00A7-40A1-87F6-8BCB14209672}"/>
              </c:ext>
            </c:extLst>
          </c:dPt>
          <c:dPt>
            <c:idx val="26"/>
            <c:invertIfNegative val="0"/>
            <c:bubble3D val="0"/>
            <c:spPr>
              <a:solidFill>
                <a:schemeClr val="accent4"/>
              </a:solidFill>
              <a:ln w="3175">
                <a:solidFill>
                  <a:schemeClr val="bg1"/>
                </a:solidFill>
              </a:ln>
            </c:spPr>
            <c:extLst>
              <c:ext xmlns:c16="http://schemas.microsoft.com/office/drawing/2014/chart" uri="{C3380CC4-5D6E-409C-BE32-E72D297353CC}">
                <c16:uniqueId val="{00000035-00A7-40A1-87F6-8BCB14209672}"/>
              </c:ext>
            </c:extLst>
          </c:dPt>
          <c:dPt>
            <c:idx val="27"/>
            <c:invertIfNegative val="0"/>
            <c:bubble3D val="0"/>
            <c:spPr>
              <a:solidFill>
                <a:schemeClr val="accent4"/>
              </a:solidFill>
              <a:ln w="3175">
                <a:solidFill>
                  <a:schemeClr val="bg1"/>
                </a:solidFill>
              </a:ln>
            </c:spPr>
            <c:extLst>
              <c:ext xmlns:c16="http://schemas.microsoft.com/office/drawing/2014/chart" uri="{C3380CC4-5D6E-409C-BE32-E72D297353CC}">
                <c16:uniqueId val="{00000037-00A7-40A1-87F6-8BCB14209672}"/>
              </c:ext>
            </c:extLst>
          </c:dPt>
          <c:dPt>
            <c:idx val="28"/>
            <c:invertIfNegative val="0"/>
            <c:bubble3D val="0"/>
            <c:spPr>
              <a:solidFill>
                <a:schemeClr val="accent4"/>
              </a:solidFill>
              <a:ln w="3175">
                <a:solidFill>
                  <a:schemeClr val="bg1"/>
                </a:solidFill>
              </a:ln>
            </c:spPr>
            <c:extLst>
              <c:ext xmlns:c16="http://schemas.microsoft.com/office/drawing/2014/chart" uri="{C3380CC4-5D6E-409C-BE32-E72D297353CC}">
                <c16:uniqueId val="{00000039-00A7-40A1-87F6-8BCB14209672}"/>
              </c:ext>
            </c:extLst>
          </c:dPt>
          <c:dPt>
            <c:idx val="29"/>
            <c:invertIfNegative val="0"/>
            <c:bubble3D val="0"/>
            <c:spPr>
              <a:solidFill>
                <a:schemeClr val="accent4"/>
              </a:solidFill>
              <a:ln w="3175">
                <a:solidFill>
                  <a:schemeClr val="bg1"/>
                </a:solidFill>
              </a:ln>
            </c:spPr>
            <c:extLst>
              <c:ext xmlns:c16="http://schemas.microsoft.com/office/drawing/2014/chart" uri="{C3380CC4-5D6E-409C-BE32-E72D297353CC}">
                <c16:uniqueId val="{0000003B-00A7-40A1-87F6-8BCB14209672}"/>
              </c:ext>
            </c:extLst>
          </c:dPt>
          <c:dPt>
            <c:idx val="30"/>
            <c:invertIfNegative val="0"/>
            <c:bubble3D val="0"/>
            <c:spPr>
              <a:solidFill>
                <a:schemeClr val="accent4"/>
              </a:solidFill>
              <a:ln w="3175">
                <a:solidFill>
                  <a:schemeClr val="bg1"/>
                </a:solidFill>
              </a:ln>
            </c:spPr>
            <c:extLst>
              <c:ext xmlns:c16="http://schemas.microsoft.com/office/drawing/2014/chart" uri="{C3380CC4-5D6E-409C-BE32-E72D297353CC}">
                <c16:uniqueId val="{0000003D-00A7-40A1-87F6-8BCB14209672}"/>
              </c:ext>
            </c:extLst>
          </c:dPt>
          <c:dPt>
            <c:idx val="31"/>
            <c:invertIfNegative val="0"/>
            <c:bubble3D val="0"/>
            <c:spPr>
              <a:solidFill>
                <a:schemeClr val="accent4"/>
              </a:solidFill>
              <a:ln w="3175">
                <a:solidFill>
                  <a:schemeClr val="bg1"/>
                </a:solidFill>
              </a:ln>
            </c:spPr>
            <c:extLst>
              <c:ext xmlns:c16="http://schemas.microsoft.com/office/drawing/2014/chart" uri="{C3380CC4-5D6E-409C-BE32-E72D297353CC}">
                <c16:uniqueId val="{0000003F-00A7-40A1-87F6-8BCB14209672}"/>
              </c:ext>
            </c:extLst>
          </c:dPt>
          <c:dPt>
            <c:idx val="32"/>
            <c:invertIfNegative val="0"/>
            <c:bubble3D val="0"/>
            <c:spPr>
              <a:solidFill>
                <a:schemeClr val="accent4"/>
              </a:solidFill>
              <a:ln w="3175">
                <a:solidFill>
                  <a:schemeClr val="bg1"/>
                </a:solidFill>
              </a:ln>
            </c:spPr>
            <c:extLst>
              <c:ext xmlns:c16="http://schemas.microsoft.com/office/drawing/2014/chart" uri="{C3380CC4-5D6E-409C-BE32-E72D297353CC}">
                <c16:uniqueId val="{00000041-00A7-40A1-87F6-8BCB14209672}"/>
              </c:ext>
            </c:extLst>
          </c:dPt>
          <c:dPt>
            <c:idx val="33"/>
            <c:invertIfNegative val="0"/>
            <c:bubble3D val="0"/>
            <c:spPr>
              <a:solidFill>
                <a:schemeClr val="accent4"/>
              </a:solidFill>
              <a:ln w="3175">
                <a:solidFill>
                  <a:schemeClr val="bg1"/>
                </a:solidFill>
              </a:ln>
            </c:spPr>
            <c:extLst>
              <c:ext xmlns:c16="http://schemas.microsoft.com/office/drawing/2014/chart" uri="{C3380CC4-5D6E-409C-BE32-E72D297353CC}">
                <c16:uniqueId val="{00000043-00A7-40A1-87F6-8BCB14209672}"/>
              </c:ext>
            </c:extLst>
          </c:dPt>
          <c:dPt>
            <c:idx val="34"/>
            <c:invertIfNegative val="0"/>
            <c:bubble3D val="0"/>
            <c:spPr>
              <a:solidFill>
                <a:schemeClr val="accent4"/>
              </a:solidFill>
              <a:ln w="3175">
                <a:solidFill>
                  <a:schemeClr val="bg1"/>
                </a:solidFill>
              </a:ln>
            </c:spPr>
            <c:extLst>
              <c:ext xmlns:c16="http://schemas.microsoft.com/office/drawing/2014/chart" uri="{C3380CC4-5D6E-409C-BE32-E72D297353CC}">
                <c16:uniqueId val="{00000045-00A7-40A1-87F6-8BCB14209672}"/>
              </c:ext>
            </c:extLst>
          </c:dPt>
          <c:dPt>
            <c:idx val="35"/>
            <c:invertIfNegative val="0"/>
            <c:bubble3D val="0"/>
            <c:spPr>
              <a:solidFill>
                <a:schemeClr val="accent4"/>
              </a:solidFill>
              <a:ln w="3175">
                <a:solidFill>
                  <a:schemeClr val="bg1"/>
                </a:solidFill>
              </a:ln>
            </c:spPr>
            <c:extLst>
              <c:ext xmlns:c16="http://schemas.microsoft.com/office/drawing/2014/chart" uri="{C3380CC4-5D6E-409C-BE32-E72D297353CC}">
                <c16:uniqueId val="{00000047-00A7-40A1-87F6-8BCB14209672}"/>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'Cap.Dev.Path'!$I$2101:$AH$2101</c:f>
              <c:numCache>
                <c:formatCode>#,##0</c:formatCode>
                <c:ptCount val="26"/>
                <c:pt idx="0">
                  <c:v>49</c:v>
                </c:pt>
                <c:pt idx="1">
                  <c:v>113</c:v>
                </c:pt>
                <c:pt idx="2">
                  <c:v>140</c:v>
                </c:pt>
                <c:pt idx="3">
                  <c:v>154</c:v>
                </c:pt>
                <c:pt idx="4">
                  <c:v>167</c:v>
                </c:pt>
                <c:pt idx="5">
                  <c:v>180.5</c:v>
                </c:pt>
                <c:pt idx="6">
                  <c:v>194.5</c:v>
                </c:pt>
                <c:pt idx="7">
                  <c:v>212.5</c:v>
                </c:pt>
                <c:pt idx="8">
                  <c:v>213.5</c:v>
                </c:pt>
                <c:pt idx="9">
                  <c:v>236.5</c:v>
                </c:pt>
                <c:pt idx="10">
                  <c:v>241.5</c:v>
                </c:pt>
                <c:pt idx="11">
                  <c:v>252.5</c:v>
                </c:pt>
                <c:pt idx="12">
                  <c:v>246</c:v>
                </c:pt>
                <c:pt idx="13">
                  <c:v>243</c:v>
                </c:pt>
                <c:pt idx="14">
                  <c:v>243</c:v>
                </c:pt>
                <c:pt idx="15">
                  <c:v>281.5</c:v>
                </c:pt>
                <c:pt idx="16">
                  <c:v>320</c:v>
                </c:pt>
                <c:pt idx="17">
                  <c:v>350</c:v>
                </c:pt>
                <c:pt idx="18">
                  <c:v>360</c:v>
                </c:pt>
                <c:pt idx="19">
                  <c:v>370</c:v>
                </c:pt>
                <c:pt idx="20">
                  <c:v>380</c:v>
                </c:pt>
                <c:pt idx="21">
                  <c:v>390</c:v>
                </c:pt>
                <c:pt idx="22">
                  <c:v>400</c:v>
                </c:pt>
                <c:pt idx="23">
                  <c:v>400</c:v>
                </c:pt>
                <c:pt idx="24">
                  <c:v>400</c:v>
                </c:pt>
                <c:pt idx="25">
                  <c:v>400</c:v>
                </c:pt>
              </c:numCache>
            </c:numRef>
          </c:val>
          <c:extLst>
            <c:ext xmlns:c16="http://schemas.microsoft.com/office/drawing/2014/chart" uri="{C3380CC4-5D6E-409C-BE32-E72D297353CC}">
              <c16:uniqueId val="{00000048-00A7-40A1-87F6-8BCB14209672}"/>
            </c:ext>
          </c:extLst>
        </c:ser>
        <c:dLbls>
          <c:showLegendKey val="0"/>
          <c:showVal val="0"/>
          <c:showCatName val="0"/>
          <c:showSerName val="0"/>
          <c:showPercent val="0"/>
          <c:showBubbleSize val="0"/>
        </c:dLbls>
        <c:gapWidth val="0"/>
        <c:axId val="202418432"/>
        <c:axId val="202424320"/>
      </c:barChart>
      <c:catAx>
        <c:axId val="202418432"/>
        <c:scaling>
          <c:orientation val="minMax"/>
        </c:scaling>
        <c:delete val="0"/>
        <c:axPos val="b"/>
        <c:numFmt formatCode="General" sourceLinked="1"/>
        <c:majorTickMark val="out"/>
        <c:minorTickMark val="none"/>
        <c:tickLblPos val="nextTo"/>
        <c:crossAx val="202424320"/>
        <c:crosses val="autoZero"/>
        <c:auto val="1"/>
        <c:lblAlgn val="ctr"/>
        <c:lblOffset val="100"/>
        <c:noMultiLvlLbl val="0"/>
      </c:catAx>
      <c:valAx>
        <c:axId val="202424320"/>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202418432"/>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clustered"/>
        <c:varyColors val="0"/>
        <c:ser>
          <c:idx val="0"/>
          <c:order val="0"/>
          <c:tx>
            <c:strRef>
              <c:f>'Cap.Dev.Path'!$C$2186</c:f>
              <c:strCache>
                <c:ptCount val="1"/>
                <c:pt idx="0">
                  <c:v>Bioenergy</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3C86-4616-B44D-A7998A0A9E0C}"/>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3C86-4616-B44D-A7998A0A9E0C}"/>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3C86-4616-B44D-A7998A0A9E0C}"/>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3C86-4616-B44D-A7998A0A9E0C}"/>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3C86-4616-B44D-A7998A0A9E0C}"/>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3C86-4616-B44D-A7998A0A9E0C}"/>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3C86-4616-B44D-A7998A0A9E0C}"/>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3C86-4616-B44D-A7998A0A9E0C}"/>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3C86-4616-B44D-A7998A0A9E0C}"/>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3C86-4616-B44D-A7998A0A9E0C}"/>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3C86-4616-B44D-A7998A0A9E0C}"/>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3C86-4616-B44D-A7998A0A9E0C}"/>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3C86-4616-B44D-A7998A0A9E0C}"/>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3C86-4616-B44D-A7998A0A9E0C}"/>
              </c:ext>
            </c:extLst>
          </c:dPt>
          <c:dPt>
            <c:idx val="14"/>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1D-3C86-4616-B44D-A7998A0A9E0C}"/>
              </c:ext>
            </c:extLst>
          </c:dPt>
          <c:dPt>
            <c:idx val="15"/>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1F-3C86-4616-B44D-A7998A0A9E0C}"/>
              </c:ext>
            </c:extLst>
          </c:dPt>
          <c:dPt>
            <c:idx val="16"/>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1-3C86-4616-B44D-A7998A0A9E0C}"/>
              </c:ext>
            </c:extLst>
          </c:dPt>
          <c:dPt>
            <c:idx val="17"/>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3-3C86-4616-B44D-A7998A0A9E0C}"/>
              </c:ext>
            </c:extLst>
          </c:dPt>
          <c:dPt>
            <c:idx val="18"/>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5-3C86-4616-B44D-A7998A0A9E0C}"/>
              </c:ext>
            </c:extLst>
          </c:dPt>
          <c:dPt>
            <c:idx val="19"/>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7-3C86-4616-B44D-A7998A0A9E0C}"/>
              </c:ext>
            </c:extLst>
          </c:dPt>
          <c:dPt>
            <c:idx val="20"/>
            <c:invertIfNegative val="0"/>
            <c:bubble3D val="0"/>
            <c:spPr>
              <a:solidFill>
                <a:schemeClr val="accent4"/>
              </a:solidFill>
              <a:ln w="3175">
                <a:solidFill>
                  <a:schemeClr val="bg1"/>
                </a:solidFill>
              </a:ln>
            </c:spPr>
            <c:extLst>
              <c:ext xmlns:c16="http://schemas.microsoft.com/office/drawing/2014/chart" uri="{C3380CC4-5D6E-409C-BE32-E72D297353CC}">
                <c16:uniqueId val="{00000029-3C86-4616-B44D-A7998A0A9E0C}"/>
              </c:ext>
            </c:extLst>
          </c:dPt>
          <c:dPt>
            <c:idx val="21"/>
            <c:invertIfNegative val="0"/>
            <c:bubble3D val="0"/>
            <c:spPr>
              <a:solidFill>
                <a:schemeClr val="accent4"/>
              </a:solidFill>
              <a:ln w="3175">
                <a:solidFill>
                  <a:schemeClr val="bg1"/>
                </a:solidFill>
              </a:ln>
            </c:spPr>
            <c:extLst>
              <c:ext xmlns:c16="http://schemas.microsoft.com/office/drawing/2014/chart" uri="{C3380CC4-5D6E-409C-BE32-E72D297353CC}">
                <c16:uniqueId val="{0000002B-3C86-4616-B44D-A7998A0A9E0C}"/>
              </c:ext>
            </c:extLst>
          </c:dPt>
          <c:dPt>
            <c:idx val="22"/>
            <c:invertIfNegative val="0"/>
            <c:bubble3D val="0"/>
            <c:spPr>
              <a:solidFill>
                <a:schemeClr val="accent4"/>
              </a:solidFill>
              <a:ln w="3175">
                <a:solidFill>
                  <a:schemeClr val="bg1"/>
                </a:solidFill>
              </a:ln>
            </c:spPr>
            <c:extLst>
              <c:ext xmlns:c16="http://schemas.microsoft.com/office/drawing/2014/chart" uri="{C3380CC4-5D6E-409C-BE32-E72D297353CC}">
                <c16:uniqueId val="{0000002D-3C86-4616-B44D-A7998A0A9E0C}"/>
              </c:ext>
            </c:extLst>
          </c:dPt>
          <c:dPt>
            <c:idx val="23"/>
            <c:invertIfNegative val="0"/>
            <c:bubble3D val="0"/>
            <c:spPr>
              <a:solidFill>
                <a:schemeClr val="accent4"/>
              </a:solidFill>
              <a:ln w="3175">
                <a:solidFill>
                  <a:schemeClr val="bg1"/>
                </a:solidFill>
              </a:ln>
            </c:spPr>
            <c:extLst>
              <c:ext xmlns:c16="http://schemas.microsoft.com/office/drawing/2014/chart" uri="{C3380CC4-5D6E-409C-BE32-E72D297353CC}">
                <c16:uniqueId val="{0000002F-3C86-4616-B44D-A7998A0A9E0C}"/>
              </c:ext>
            </c:extLst>
          </c:dPt>
          <c:dPt>
            <c:idx val="24"/>
            <c:invertIfNegative val="0"/>
            <c:bubble3D val="0"/>
            <c:spPr>
              <a:solidFill>
                <a:schemeClr val="accent4"/>
              </a:solidFill>
              <a:ln w="3175">
                <a:solidFill>
                  <a:schemeClr val="bg1"/>
                </a:solidFill>
              </a:ln>
            </c:spPr>
            <c:extLst>
              <c:ext xmlns:c16="http://schemas.microsoft.com/office/drawing/2014/chart" uri="{C3380CC4-5D6E-409C-BE32-E72D297353CC}">
                <c16:uniqueId val="{00000031-3C86-4616-B44D-A7998A0A9E0C}"/>
              </c:ext>
            </c:extLst>
          </c:dPt>
          <c:dPt>
            <c:idx val="25"/>
            <c:invertIfNegative val="0"/>
            <c:bubble3D val="0"/>
            <c:spPr>
              <a:solidFill>
                <a:schemeClr val="accent4"/>
              </a:solidFill>
              <a:ln w="3175">
                <a:solidFill>
                  <a:schemeClr val="bg1"/>
                </a:solidFill>
              </a:ln>
            </c:spPr>
            <c:extLst>
              <c:ext xmlns:c16="http://schemas.microsoft.com/office/drawing/2014/chart" uri="{C3380CC4-5D6E-409C-BE32-E72D297353CC}">
                <c16:uniqueId val="{00000033-3C86-4616-B44D-A7998A0A9E0C}"/>
              </c:ext>
            </c:extLst>
          </c:dPt>
          <c:dPt>
            <c:idx val="26"/>
            <c:invertIfNegative val="0"/>
            <c:bubble3D val="0"/>
            <c:spPr>
              <a:solidFill>
                <a:schemeClr val="accent4"/>
              </a:solidFill>
              <a:ln w="3175">
                <a:solidFill>
                  <a:schemeClr val="bg1"/>
                </a:solidFill>
              </a:ln>
            </c:spPr>
            <c:extLst>
              <c:ext xmlns:c16="http://schemas.microsoft.com/office/drawing/2014/chart" uri="{C3380CC4-5D6E-409C-BE32-E72D297353CC}">
                <c16:uniqueId val="{00000035-3C86-4616-B44D-A7998A0A9E0C}"/>
              </c:ext>
            </c:extLst>
          </c:dPt>
          <c:dPt>
            <c:idx val="27"/>
            <c:invertIfNegative val="0"/>
            <c:bubble3D val="0"/>
            <c:spPr>
              <a:solidFill>
                <a:schemeClr val="accent4"/>
              </a:solidFill>
              <a:ln w="3175">
                <a:solidFill>
                  <a:schemeClr val="bg1"/>
                </a:solidFill>
              </a:ln>
            </c:spPr>
            <c:extLst>
              <c:ext xmlns:c16="http://schemas.microsoft.com/office/drawing/2014/chart" uri="{C3380CC4-5D6E-409C-BE32-E72D297353CC}">
                <c16:uniqueId val="{00000037-3C86-4616-B44D-A7998A0A9E0C}"/>
              </c:ext>
            </c:extLst>
          </c:dPt>
          <c:dPt>
            <c:idx val="28"/>
            <c:invertIfNegative val="0"/>
            <c:bubble3D val="0"/>
            <c:spPr>
              <a:solidFill>
                <a:schemeClr val="accent4"/>
              </a:solidFill>
              <a:ln w="3175">
                <a:solidFill>
                  <a:schemeClr val="bg1"/>
                </a:solidFill>
              </a:ln>
            </c:spPr>
            <c:extLst>
              <c:ext xmlns:c16="http://schemas.microsoft.com/office/drawing/2014/chart" uri="{C3380CC4-5D6E-409C-BE32-E72D297353CC}">
                <c16:uniqueId val="{00000039-3C86-4616-B44D-A7998A0A9E0C}"/>
              </c:ext>
            </c:extLst>
          </c:dPt>
          <c:dPt>
            <c:idx val="29"/>
            <c:invertIfNegative val="0"/>
            <c:bubble3D val="0"/>
            <c:spPr>
              <a:solidFill>
                <a:schemeClr val="accent4"/>
              </a:solidFill>
              <a:ln w="3175">
                <a:solidFill>
                  <a:schemeClr val="bg1"/>
                </a:solidFill>
              </a:ln>
            </c:spPr>
            <c:extLst>
              <c:ext xmlns:c16="http://schemas.microsoft.com/office/drawing/2014/chart" uri="{C3380CC4-5D6E-409C-BE32-E72D297353CC}">
                <c16:uniqueId val="{0000003B-3C86-4616-B44D-A7998A0A9E0C}"/>
              </c:ext>
            </c:extLst>
          </c:dPt>
          <c:dPt>
            <c:idx val="30"/>
            <c:invertIfNegative val="0"/>
            <c:bubble3D val="0"/>
            <c:spPr>
              <a:solidFill>
                <a:schemeClr val="accent4"/>
              </a:solidFill>
              <a:ln w="3175">
                <a:solidFill>
                  <a:schemeClr val="bg1"/>
                </a:solidFill>
              </a:ln>
            </c:spPr>
            <c:extLst>
              <c:ext xmlns:c16="http://schemas.microsoft.com/office/drawing/2014/chart" uri="{C3380CC4-5D6E-409C-BE32-E72D297353CC}">
                <c16:uniqueId val="{0000003D-3C86-4616-B44D-A7998A0A9E0C}"/>
              </c:ext>
            </c:extLst>
          </c:dPt>
          <c:dPt>
            <c:idx val="31"/>
            <c:invertIfNegative val="0"/>
            <c:bubble3D val="0"/>
            <c:spPr>
              <a:solidFill>
                <a:schemeClr val="accent4"/>
              </a:solidFill>
              <a:ln w="3175">
                <a:solidFill>
                  <a:schemeClr val="bg1"/>
                </a:solidFill>
              </a:ln>
            </c:spPr>
            <c:extLst>
              <c:ext xmlns:c16="http://schemas.microsoft.com/office/drawing/2014/chart" uri="{C3380CC4-5D6E-409C-BE32-E72D297353CC}">
                <c16:uniqueId val="{0000003F-3C86-4616-B44D-A7998A0A9E0C}"/>
              </c:ext>
            </c:extLst>
          </c:dPt>
          <c:dPt>
            <c:idx val="32"/>
            <c:invertIfNegative val="0"/>
            <c:bubble3D val="0"/>
            <c:spPr>
              <a:solidFill>
                <a:schemeClr val="accent4"/>
              </a:solidFill>
              <a:ln w="3175">
                <a:solidFill>
                  <a:schemeClr val="bg1"/>
                </a:solidFill>
              </a:ln>
            </c:spPr>
            <c:extLst>
              <c:ext xmlns:c16="http://schemas.microsoft.com/office/drawing/2014/chart" uri="{C3380CC4-5D6E-409C-BE32-E72D297353CC}">
                <c16:uniqueId val="{00000041-3C86-4616-B44D-A7998A0A9E0C}"/>
              </c:ext>
            </c:extLst>
          </c:dPt>
          <c:dPt>
            <c:idx val="33"/>
            <c:invertIfNegative val="0"/>
            <c:bubble3D val="0"/>
            <c:spPr>
              <a:solidFill>
                <a:schemeClr val="accent4"/>
              </a:solidFill>
              <a:ln w="3175">
                <a:solidFill>
                  <a:schemeClr val="bg1"/>
                </a:solidFill>
              </a:ln>
            </c:spPr>
            <c:extLst>
              <c:ext xmlns:c16="http://schemas.microsoft.com/office/drawing/2014/chart" uri="{C3380CC4-5D6E-409C-BE32-E72D297353CC}">
                <c16:uniqueId val="{00000043-3C86-4616-B44D-A7998A0A9E0C}"/>
              </c:ext>
            </c:extLst>
          </c:dPt>
          <c:dPt>
            <c:idx val="34"/>
            <c:invertIfNegative val="0"/>
            <c:bubble3D val="0"/>
            <c:spPr>
              <a:solidFill>
                <a:schemeClr val="accent4"/>
              </a:solidFill>
              <a:ln w="3175">
                <a:solidFill>
                  <a:schemeClr val="bg1"/>
                </a:solidFill>
              </a:ln>
            </c:spPr>
            <c:extLst>
              <c:ext xmlns:c16="http://schemas.microsoft.com/office/drawing/2014/chart" uri="{C3380CC4-5D6E-409C-BE32-E72D297353CC}">
                <c16:uniqueId val="{00000045-3C86-4616-B44D-A7998A0A9E0C}"/>
              </c:ext>
            </c:extLst>
          </c:dPt>
          <c:dPt>
            <c:idx val="35"/>
            <c:invertIfNegative val="0"/>
            <c:bubble3D val="0"/>
            <c:spPr>
              <a:solidFill>
                <a:schemeClr val="accent4"/>
              </a:solidFill>
              <a:ln w="3175">
                <a:solidFill>
                  <a:schemeClr val="bg1"/>
                </a:solidFill>
              </a:ln>
            </c:spPr>
            <c:extLst>
              <c:ext xmlns:c16="http://schemas.microsoft.com/office/drawing/2014/chart" uri="{C3380CC4-5D6E-409C-BE32-E72D297353CC}">
                <c16:uniqueId val="{00000047-3C86-4616-B44D-A7998A0A9E0C}"/>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'Cap.Dev.Path'!$I$2186:$AH$2186</c:f>
              <c:numCache>
                <c:formatCode>#,##0</c:formatCode>
                <c:ptCount val="26"/>
                <c:pt idx="0">
                  <c:v>18</c:v>
                </c:pt>
                <c:pt idx="1">
                  <c:v>20</c:v>
                </c:pt>
                <c:pt idx="2">
                  <c:v>22</c:v>
                </c:pt>
                <c:pt idx="3">
                  <c:v>57</c:v>
                </c:pt>
                <c:pt idx="4">
                  <c:v>50</c:v>
                </c:pt>
                <c:pt idx="5">
                  <c:v>47</c:v>
                </c:pt>
                <c:pt idx="6">
                  <c:v>54</c:v>
                </c:pt>
                <c:pt idx="7">
                  <c:v>59</c:v>
                </c:pt>
                <c:pt idx="8">
                  <c:v>59</c:v>
                </c:pt>
                <c:pt idx="9">
                  <c:v>62</c:v>
                </c:pt>
                <c:pt idx="10">
                  <c:v>63</c:v>
                </c:pt>
                <c:pt idx="11">
                  <c:v>60</c:v>
                </c:pt>
                <c:pt idx="12">
                  <c:v>61.8</c:v>
                </c:pt>
                <c:pt idx="13">
                  <c:v>60.4</c:v>
                </c:pt>
                <c:pt idx="14">
                  <c:v>58.8</c:v>
                </c:pt>
                <c:pt idx="15">
                  <c:v>58.8</c:v>
                </c:pt>
                <c:pt idx="16">
                  <c:v>58.8</c:v>
                </c:pt>
                <c:pt idx="17">
                  <c:v>58.8</c:v>
                </c:pt>
                <c:pt idx="18">
                  <c:v>58.8</c:v>
                </c:pt>
                <c:pt idx="19">
                  <c:v>58.8</c:v>
                </c:pt>
                <c:pt idx="20">
                  <c:v>58.8</c:v>
                </c:pt>
                <c:pt idx="21">
                  <c:v>58.8</c:v>
                </c:pt>
                <c:pt idx="22">
                  <c:v>58.8</c:v>
                </c:pt>
                <c:pt idx="23">
                  <c:v>58.8</c:v>
                </c:pt>
                <c:pt idx="24">
                  <c:v>58.8</c:v>
                </c:pt>
                <c:pt idx="25">
                  <c:v>58.8</c:v>
                </c:pt>
              </c:numCache>
            </c:numRef>
          </c:val>
          <c:extLst>
            <c:ext xmlns:c16="http://schemas.microsoft.com/office/drawing/2014/chart" uri="{C3380CC4-5D6E-409C-BE32-E72D297353CC}">
              <c16:uniqueId val="{00000048-3C86-4616-B44D-A7998A0A9E0C}"/>
            </c:ext>
          </c:extLst>
        </c:ser>
        <c:dLbls>
          <c:showLegendKey val="0"/>
          <c:showVal val="0"/>
          <c:showCatName val="0"/>
          <c:showSerName val="0"/>
          <c:showPercent val="0"/>
          <c:showBubbleSize val="0"/>
        </c:dLbls>
        <c:gapWidth val="0"/>
        <c:axId val="202519296"/>
        <c:axId val="202520832"/>
      </c:barChart>
      <c:catAx>
        <c:axId val="202519296"/>
        <c:scaling>
          <c:orientation val="minMax"/>
        </c:scaling>
        <c:delete val="0"/>
        <c:axPos val="b"/>
        <c:numFmt formatCode="General" sourceLinked="1"/>
        <c:majorTickMark val="out"/>
        <c:minorTickMark val="none"/>
        <c:tickLblPos val="nextTo"/>
        <c:crossAx val="202520832"/>
        <c:crosses val="autoZero"/>
        <c:auto val="1"/>
        <c:lblAlgn val="ctr"/>
        <c:lblOffset val="100"/>
        <c:noMultiLvlLbl val="0"/>
      </c:catAx>
      <c:valAx>
        <c:axId val="202520832"/>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202519296"/>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clustered"/>
        <c:varyColors val="0"/>
        <c:ser>
          <c:idx val="0"/>
          <c:order val="0"/>
          <c:tx>
            <c:strRef>
              <c:f>'Cap.Dev.Path'!$C$2271</c:f>
              <c:strCache>
                <c:ptCount val="1"/>
                <c:pt idx="0">
                  <c:v>Bioenergy</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1A7E-4CD8-8C8E-2D35CC731E31}"/>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1A7E-4CD8-8C8E-2D35CC731E31}"/>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1A7E-4CD8-8C8E-2D35CC731E31}"/>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1A7E-4CD8-8C8E-2D35CC731E31}"/>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1A7E-4CD8-8C8E-2D35CC731E31}"/>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1A7E-4CD8-8C8E-2D35CC731E31}"/>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1A7E-4CD8-8C8E-2D35CC731E31}"/>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1A7E-4CD8-8C8E-2D35CC731E31}"/>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1A7E-4CD8-8C8E-2D35CC731E31}"/>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1A7E-4CD8-8C8E-2D35CC731E31}"/>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1A7E-4CD8-8C8E-2D35CC731E31}"/>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1A7E-4CD8-8C8E-2D35CC731E31}"/>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1A7E-4CD8-8C8E-2D35CC731E31}"/>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1A7E-4CD8-8C8E-2D35CC731E31}"/>
              </c:ext>
            </c:extLst>
          </c:dPt>
          <c:dPt>
            <c:idx val="14"/>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1D-1A7E-4CD8-8C8E-2D35CC731E31}"/>
              </c:ext>
            </c:extLst>
          </c:dPt>
          <c:dPt>
            <c:idx val="15"/>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1F-1A7E-4CD8-8C8E-2D35CC731E31}"/>
              </c:ext>
            </c:extLst>
          </c:dPt>
          <c:dPt>
            <c:idx val="16"/>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1-1A7E-4CD8-8C8E-2D35CC731E31}"/>
              </c:ext>
            </c:extLst>
          </c:dPt>
          <c:dPt>
            <c:idx val="17"/>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3-1A7E-4CD8-8C8E-2D35CC731E31}"/>
              </c:ext>
            </c:extLst>
          </c:dPt>
          <c:dPt>
            <c:idx val="18"/>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5-1A7E-4CD8-8C8E-2D35CC731E31}"/>
              </c:ext>
            </c:extLst>
          </c:dPt>
          <c:dPt>
            <c:idx val="19"/>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7-1A7E-4CD8-8C8E-2D35CC731E31}"/>
              </c:ext>
            </c:extLst>
          </c:dPt>
          <c:dPt>
            <c:idx val="20"/>
            <c:invertIfNegative val="0"/>
            <c:bubble3D val="0"/>
            <c:spPr>
              <a:solidFill>
                <a:schemeClr val="accent4"/>
              </a:solidFill>
              <a:ln w="3175">
                <a:solidFill>
                  <a:schemeClr val="bg1"/>
                </a:solidFill>
              </a:ln>
            </c:spPr>
            <c:extLst>
              <c:ext xmlns:c16="http://schemas.microsoft.com/office/drawing/2014/chart" uri="{C3380CC4-5D6E-409C-BE32-E72D297353CC}">
                <c16:uniqueId val="{00000029-1A7E-4CD8-8C8E-2D35CC731E31}"/>
              </c:ext>
            </c:extLst>
          </c:dPt>
          <c:dPt>
            <c:idx val="21"/>
            <c:invertIfNegative val="0"/>
            <c:bubble3D val="0"/>
            <c:spPr>
              <a:solidFill>
                <a:schemeClr val="accent4"/>
              </a:solidFill>
              <a:ln w="3175">
                <a:solidFill>
                  <a:schemeClr val="bg1"/>
                </a:solidFill>
              </a:ln>
            </c:spPr>
            <c:extLst>
              <c:ext xmlns:c16="http://schemas.microsoft.com/office/drawing/2014/chart" uri="{C3380CC4-5D6E-409C-BE32-E72D297353CC}">
                <c16:uniqueId val="{0000002B-1A7E-4CD8-8C8E-2D35CC731E31}"/>
              </c:ext>
            </c:extLst>
          </c:dPt>
          <c:dPt>
            <c:idx val="22"/>
            <c:invertIfNegative val="0"/>
            <c:bubble3D val="0"/>
            <c:spPr>
              <a:solidFill>
                <a:schemeClr val="accent4"/>
              </a:solidFill>
              <a:ln w="3175">
                <a:solidFill>
                  <a:schemeClr val="bg1"/>
                </a:solidFill>
              </a:ln>
            </c:spPr>
            <c:extLst>
              <c:ext xmlns:c16="http://schemas.microsoft.com/office/drawing/2014/chart" uri="{C3380CC4-5D6E-409C-BE32-E72D297353CC}">
                <c16:uniqueId val="{0000002D-1A7E-4CD8-8C8E-2D35CC731E31}"/>
              </c:ext>
            </c:extLst>
          </c:dPt>
          <c:dPt>
            <c:idx val="23"/>
            <c:invertIfNegative val="0"/>
            <c:bubble3D val="0"/>
            <c:spPr>
              <a:solidFill>
                <a:schemeClr val="accent4"/>
              </a:solidFill>
              <a:ln w="3175">
                <a:solidFill>
                  <a:schemeClr val="bg1"/>
                </a:solidFill>
              </a:ln>
            </c:spPr>
            <c:extLst>
              <c:ext xmlns:c16="http://schemas.microsoft.com/office/drawing/2014/chart" uri="{C3380CC4-5D6E-409C-BE32-E72D297353CC}">
                <c16:uniqueId val="{0000002F-1A7E-4CD8-8C8E-2D35CC731E31}"/>
              </c:ext>
            </c:extLst>
          </c:dPt>
          <c:dPt>
            <c:idx val="24"/>
            <c:invertIfNegative val="0"/>
            <c:bubble3D val="0"/>
            <c:spPr>
              <a:solidFill>
                <a:schemeClr val="accent4"/>
              </a:solidFill>
              <a:ln w="3175">
                <a:solidFill>
                  <a:schemeClr val="bg1"/>
                </a:solidFill>
              </a:ln>
            </c:spPr>
            <c:extLst>
              <c:ext xmlns:c16="http://schemas.microsoft.com/office/drawing/2014/chart" uri="{C3380CC4-5D6E-409C-BE32-E72D297353CC}">
                <c16:uniqueId val="{00000031-1A7E-4CD8-8C8E-2D35CC731E31}"/>
              </c:ext>
            </c:extLst>
          </c:dPt>
          <c:dPt>
            <c:idx val="25"/>
            <c:invertIfNegative val="0"/>
            <c:bubble3D val="0"/>
            <c:spPr>
              <a:solidFill>
                <a:schemeClr val="accent4"/>
              </a:solidFill>
              <a:ln w="3175">
                <a:solidFill>
                  <a:schemeClr val="bg1"/>
                </a:solidFill>
              </a:ln>
            </c:spPr>
            <c:extLst>
              <c:ext xmlns:c16="http://schemas.microsoft.com/office/drawing/2014/chart" uri="{C3380CC4-5D6E-409C-BE32-E72D297353CC}">
                <c16:uniqueId val="{00000033-1A7E-4CD8-8C8E-2D35CC731E31}"/>
              </c:ext>
            </c:extLst>
          </c:dPt>
          <c:dPt>
            <c:idx val="26"/>
            <c:invertIfNegative val="0"/>
            <c:bubble3D val="0"/>
            <c:spPr>
              <a:solidFill>
                <a:schemeClr val="accent4"/>
              </a:solidFill>
              <a:ln w="3175">
                <a:solidFill>
                  <a:schemeClr val="bg1"/>
                </a:solidFill>
              </a:ln>
            </c:spPr>
            <c:extLst>
              <c:ext xmlns:c16="http://schemas.microsoft.com/office/drawing/2014/chart" uri="{C3380CC4-5D6E-409C-BE32-E72D297353CC}">
                <c16:uniqueId val="{00000035-1A7E-4CD8-8C8E-2D35CC731E31}"/>
              </c:ext>
            </c:extLst>
          </c:dPt>
          <c:dPt>
            <c:idx val="27"/>
            <c:invertIfNegative val="0"/>
            <c:bubble3D val="0"/>
            <c:spPr>
              <a:solidFill>
                <a:schemeClr val="accent4"/>
              </a:solidFill>
              <a:ln w="3175">
                <a:solidFill>
                  <a:schemeClr val="bg1"/>
                </a:solidFill>
              </a:ln>
            </c:spPr>
            <c:extLst>
              <c:ext xmlns:c16="http://schemas.microsoft.com/office/drawing/2014/chart" uri="{C3380CC4-5D6E-409C-BE32-E72D297353CC}">
                <c16:uniqueId val="{00000037-1A7E-4CD8-8C8E-2D35CC731E31}"/>
              </c:ext>
            </c:extLst>
          </c:dPt>
          <c:dPt>
            <c:idx val="28"/>
            <c:invertIfNegative val="0"/>
            <c:bubble3D val="0"/>
            <c:spPr>
              <a:solidFill>
                <a:schemeClr val="accent4"/>
              </a:solidFill>
              <a:ln w="3175">
                <a:solidFill>
                  <a:schemeClr val="bg1"/>
                </a:solidFill>
              </a:ln>
            </c:spPr>
            <c:extLst>
              <c:ext xmlns:c16="http://schemas.microsoft.com/office/drawing/2014/chart" uri="{C3380CC4-5D6E-409C-BE32-E72D297353CC}">
                <c16:uniqueId val="{00000039-1A7E-4CD8-8C8E-2D35CC731E31}"/>
              </c:ext>
            </c:extLst>
          </c:dPt>
          <c:dPt>
            <c:idx val="29"/>
            <c:invertIfNegative val="0"/>
            <c:bubble3D val="0"/>
            <c:spPr>
              <a:solidFill>
                <a:schemeClr val="accent4"/>
              </a:solidFill>
              <a:ln w="3175">
                <a:solidFill>
                  <a:schemeClr val="bg1"/>
                </a:solidFill>
              </a:ln>
            </c:spPr>
            <c:extLst>
              <c:ext xmlns:c16="http://schemas.microsoft.com/office/drawing/2014/chart" uri="{C3380CC4-5D6E-409C-BE32-E72D297353CC}">
                <c16:uniqueId val="{0000003B-1A7E-4CD8-8C8E-2D35CC731E31}"/>
              </c:ext>
            </c:extLst>
          </c:dPt>
          <c:dPt>
            <c:idx val="30"/>
            <c:invertIfNegative val="0"/>
            <c:bubble3D val="0"/>
            <c:spPr>
              <a:solidFill>
                <a:schemeClr val="accent4"/>
              </a:solidFill>
              <a:ln w="3175">
                <a:solidFill>
                  <a:schemeClr val="bg1"/>
                </a:solidFill>
              </a:ln>
            </c:spPr>
            <c:extLst>
              <c:ext xmlns:c16="http://schemas.microsoft.com/office/drawing/2014/chart" uri="{C3380CC4-5D6E-409C-BE32-E72D297353CC}">
                <c16:uniqueId val="{0000003D-1A7E-4CD8-8C8E-2D35CC731E31}"/>
              </c:ext>
            </c:extLst>
          </c:dPt>
          <c:dPt>
            <c:idx val="31"/>
            <c:invertIfNegative val="0"/>
            <c:bubble3D val="0"/>
            <c:spPr>
              <a:solidFill>
                <a:schemeClr val="accent4"/>
              </a:solidFill>
              <a:ln w="3175">
                <a:solidFill>
                  <a:schemeClr val="bg1"/>
                </a:solidFill>
              </a:ln>
            </c:spPr>
            <c:extLst>
              <c:ext xmlns:c16="http://schemas.microsoft.com/office/drawing/2014/chart" uri="{C3380CC4-5D6E-409C-BE32-E72D297353CC}">
                <c16:uniqueId val="{0000003F-1A7E-4CD8-8C8E-2D35CC731E31}"/>
              </c:ext>
            </c:extLst>
          </c:dPt>
          <c:dPt>
            <c:idx val="32"/>
            <c:invertIfNegative val="0"/>
            <c:bubble3D val="0"/>
            <c:spPr>
              <a:solidFill>
                <a:schemeClr val="accent4"/>
              </a:solidFill>
              <a:ln w="3175">
                <a:solidFill>
                  <a:schemeClr val="bg1"/>
                </a:solidFill>
              </a:ln>
            </c:spPr>
            <c:extLst>
              <c:ext xmlns:c16="http://schemas.microsoft.com/office/drawing/2014/chart" uri="{C3380CC4-5D6E-409C-BE32-E72D297353CC}">
                <c16:uniqueId val="{00000041-1A7E-4CD8-8C8E-2D35CC731E31}"/>
              </c:ext>
            </c:extLst>
          </c:dPt>
          <c:dPt>
            <c:idx val="33"/>
            <c:invertIfNegative val="0"/>
            <c:bubble3D val="0"/>
            <c:spPr>
              <a:solidFill>
                <a:schemeClr val="accent4"/>
              </a:solidFill>
              <a:ln w="3175">
                <a:solidFill>
                  <a:schemeClr val="bg1"/>
                </a:solidFill>
              </a:ln>
            </c:spPr>
            <c:extLst>
              <c:ext xmlns:c16="http://schemas.microsoft.com/office/drawing/2014/chart" uri="{C3380CC4-5D6E-409C-BE32-E72D297353CC}">
                <c16:uniqueId val="{00000043-1A7E-4CD8-8C8E-2D35CC731E31}"/>
              </c:ext>
            </c:extLst>
          </c:dPt>
          <c:dPt>
            <c:idx val="34"/>
            <c:invertIfNegative val="0"/>
            <c:bubble3D val="0"/>
            <c:spPr>
              <a:solidFill>
                <a:schemeClr val="accent4"/>
              </a:solidFill>
              <a:ln w="3175">
                <a:solidFill>
                  <a:schemeClr val="bg1"/>
                </a:solidFill>
              </a:ln>
            </c:spPr>
            <c:extLst>
              <c:ext xmlns:c16="http://schemas.microsoft.com/office/drawing/2014/chart" uri="{C3380CC4-5D6E-409C-BE32-E72D297353CC}">
                <c16:uniqueId val="{00000045-1A7E-4CD8-8C8E-2D35CC731E31}"/>
              </c:ext>
            </c:extLst>
          </c:dPt>
          <c:dPt>
            <c:idx val="35"/>
            <c:invertIfNegative val="0"/>
            <c:bubble3D val="0"/>
            <c:spPr>
              <a:solidFill>
                <a:schemeClr val="accent4"/>
              </a:solidFill>
              <a:ln w="3175">
                <a:solidFill>
                  <a:schemeClr val="bg1"/>
                </a:solidFill>
              </a:ln>
            </c:spPr>
            <c:extLst>
              <c:ext xmlns:c16="http://schemas.microsoft.com/office/drawing/2014/chart" uri="{C3380CC4-5D6E-409C-BE32-E72D297353CC}">
                <c16:uniqueId val="{00000047-1A7E-4CD8-8C8E-2D35CC731E31}"/>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'Cap.Dev.Path'!$I$2271:$AH$2271</c:f>
              <c:numCache>
                <c:formatCode>#,##0</c:formatCode>
                <c:ptCount val="26"/>
                <c:pt idx="0">
                  <c:v>600.5</c:v>
                </c:pt>
                <c:pt idx="1">
                  <c:v>642.5</c:v>
                </c:pt>
                <c:pt idx="2">
                  <c:v>655.5</c:v>
                </c:pt>
                <c:pt idx="3">
                  <c:v>617.5</c:v>
                </c:pt>
                <c:pt idx="4">
                  <c:v>773.5</c:v>
                </c:pt>
                <c:pt idx="5">
                  <c:v>861.5</c:v>
                </c:pt>
                <c:pt idx="6">
                  <c:v>884</c:v>
                </c:pt>
                <c:pt idx="7">
                  <c:v>970</c:v>
                </c:pt>
                <c:pt idx="8">
                  <c:v>994</c:v>
                </c:pt>
                <c:pt idx="9">
                  <c:v>1017</c:v>
                </c:pt>
                <c:pt idx="10">
                  <c:v>1018</c:v>
                </c:pt>
                <c:pt idx="11">
                  <c:v>1018</c:v>
                </c:pt>
                <c:pt idx="12">
                  <c:v>1023</c:v>
                </c:pt>
                <c:pt idx="13">
                  <c:v>1037.4000000000001</c:v>
                </c:pt>
                <c:pt idx="14">
                  <c:v>1189.4000000000001</c:v>
                </c:pt>
                <c:pt idx="15">
                  <c:v>1235.909090909091</c:v>
                </c:pt>
                <c:pt idx="16">
                  <c:v>1282.318181818182</c:v>
                </c:pt>
                <c:pt idx="17">
                  <c:v>1328.727272727273</c:v>
                </c:pt>
                <c:pt idx="18">
                  <c:v>1375.136363636364</c:v>
                </c:pt>
                <c:pt idx="19">
                  <c:v>1421.545454545455</c:v>
                </c:pt>
                <c:pt idx="20">
                  <c:v>1467.954545454546</c:v>
                </c:pt>
                <c:pt idx="21">
                  <c:v>1514.3636363636369</c:v>
                </c:pt>
                <c:pt idx="22">
                  <c:v>1560.7727272727279</c:v>
                </c:pt>
                <c:pt idx="23">
                  <c:v>1607.1818181818189</c:v>
                </c:pt>
                <c:pt idx="24">
                  <c:v>1653.5909090909099</c:v>
                </c:pt>
                <c:pt idx="25">
                  <c:v>1700.0000000000009</c:v>
                </c:pt>
              </c:numCache>
            </c:numRef>
          </c:val>
          <c:extLst>
            <c:ext xmlns:c16="http://schemas.microsoft.com/office/drawing/2014/chart" uri="{C3380CC4-5D6E-409C-BE32-E72D297353CC}">
              <c16:uniqueId val="{00000048-1A7E-4CD8-8C8E-2D35CC731E31}"/>
            </c:ext>
          </c:extLst>
        </c:ser>
        <c:dLbls>
          <c:showLegendKey val="0"/>
          <c:showVal val="0"/>
          <c:showCatName val="0"/>
          <c:showSerName val="0"/>
          <c:showPercent val="0"/>
          <c:showBubbleSize val="0"/>
        </c:dLbls>
        <c:gapWidth val="0"/>
        <c:axId val="202603520"/>
        <c:axId val="202613504"/>
      </c:barChart>
      <c:catAx>
        <c:axId val="202603520"/>
        <c:scaling>
          <c:orientation val="minMax"/>
        </c:scaling>
        <c:delete val="0"/>
        <c:axPos val="b"/>
        <c:numFmt formatCode="General" sourceLinked="1"/>
        <c:majorTickMark val="out"/>
        <c:minorTickMark val="none"/>
        <c:tickLblPos val="nextTo"/>
        <c:crossAx val="202613504"/>
        <c:crosses val="autoZero"/>
        <c:auto val="1"/>
        <c:lblAlgn val="ctr"/>
        <c:lblOffset val="100"/>
        <c:noMultiLvlLbl val="0"/>
      </c:catAx>
      <c:valAx>
        <c:axId val="202613504"/>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202603520"/>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clustered"/>
        <c:varyColors val="0"/>
        <c:ser>
          <c:idx val="0"/>
          <c:order val="0"/>
          <c:tx>
            <c:strRef>
              <c:f>'Cap.Dev.Path'!$C$2356</c:f>
              <c:strCache>
                <c:ptCount val="1"/>
                <c:pt idx="0">
                  <c:v>Bioenergy</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FE67-4E1C-BD82-87EA3C4F6EB1}"/>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FE67-4E1C-BD82-87EA3C4F6EB1}"/>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FE67-4E1C-BD82-87EA3C4F6EB1}"/>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FE67-4E1C-BD82-87EA3C4F6EB1}"/>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FE67-4E1C-BD82-87EA3C4F6EB1}"/>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FE67-4E1C-BD82-87EA3C4F6EB1}"/>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FE67-4E1C-BD82-87EA3C4F6EB1}"/>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FE67-4E1C-BD82-87EA3C4F6EB1}"/>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FE67-4E1C-BD82-87EA3C4F6EB1}"/>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FE67-4E1C-BD82-87EA3C4F6EB1}"/>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FE67-4E1C-BD82-87EA3C4F6EB1}"/>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FE67-4E1C-BD82-87EA3C4F6EB1}"/>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FE67-4E1C-BD82-87EA3C4F6EB1}"/>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FE67-4E1C-BD82-87EA3C4F6EB1}"/>
              </c:ext>
            </c:extLst>
          </c:dPt>
          <c:dPt>
            <c:idx val="14"/>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1D-FE67-4E1C-BD82-87EA3C4F6EB1}"/>
              </c:ext>
            </c:extLst>
          </c:dPt>
          <c:dPt>
            <c:idx val="15"/>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1F-FE67-4E1C-BD82-87EA3C4F6EB1}"/>
              </c:ext>
            </c:extLst>
          </c:dPt>
          <c:dPt>
            <c:idx val="16"/>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1-FE67-4E1C-BD82-87EA3C4F6EB1}"/>
              </c:ext>
            </c:extLst>
          </c:dPt>
          <c:dPt>
            <c:idx val="17"/>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3-FE67-4E1C-BD82-87EA3C4F6EB1}"/>
              </c:ext>
            </c:extLst>
          </c:dPt>
          <c:dPt>
            <c:idx val="18"/>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5-FE67-4E1C-BD82-87EA3C4F6EB1}"/>
              </c:ext>
            </c:extLst>
          </c:dPt>
          <c:dPt>
            <c:idx val="19"/>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7-FE67-4E1C-BD82-87EA3C4F6EB1}"/>
              </c:ext>
            </c:extLst>
          </c:dPt>
          <c:dPt>
            <c:idx val="20"/>
            <c:invertIfNegative val="0"/>
            <c:bubble3D val="0"/>
            <c:spPr>
              <a:solidFill>
                <a:schemeClr val="accent4"/>
              </a:solidFill>
              <a:ln w="3175">
                <a:solidFill>
                  <a:schemeClr val="bg1"/>
                </a:solidFill>
              </a:ln>
            </c:spPr>
            <c:extLst>
              <c:ext xmlns:c16="http://schemas.microsoft.com/office/drawing/2014/chart" uri="{C3380CC4-5D6E-409C-BE32-E72D297353CC}">
                <c16:uniqueId val="{00000029-FE67-4E1C-BD82-87EA3C4F6EB1}"/>
              </c:ext>
            </c:extLst>
          </c:dPt>
          <c:dPt>
            <c:idx val="21"/>
            <c:invertIfNegative val="0"/>
            <c:bubble3D val="0"/>
            <c:spPr>
              <a:solidFill>
                <a:schemeClr val="accent4"/>
              </a:solidFill>
              <a:ln w="3175">
                <a:solidFill>
                  <a:schemeClr val="bg1"/>
                </a:solidFill>
              </a:ln>
            </c:spPr>
            <c:extLst>
              <c:ext xmlns:c16="http://schemas.microsoft.com/office/drawing/2014/chart" uri="{C3380CC4-5D6E-409C-BE32-E72D297353CC}">
                <c16:uniqueId val="{0000002B-FE67-4E1C-BD82-87EA3C4F6EB1}"/>
              </c:ext>
            </c:extLst>
          </c:dPt>
          <c:dPt>
            <c:idx val="22"/>
            <c:invertIfNegative val="0"/>
            <c:bubble3D val="0"/>
            <c:spPr>
              <a:solidFill>
                <a:schemeClr val="accent4"/>
              </a:solidFill>
              <a:ln w="3175">
                <a:solidFill>
                  <a:schemeClr val="bg1"/>
                </a:solidFill>
              </a:ln>
            </c:spPr>
            <c:extLst>
              <c:ext xmlns:c16="http://schemas.microsoft.com/office/drawing/2014/chart" uri="{C3380CC4-5D6E-409C-BE32-E72D297353CC}">
                <c16:uniqueId val="{0000002D-FE67-4E1C-BD82-87EA3C4F6EB1}"/>
              </c:ext>
            </c:extLst>
          </c:dPt>
          <c:dPt>
            <c:idx val="23"/>
            <c:invertIfNegative val="0"/>
            <c:bubble3D val="0"/>
            <c:spPr>
              <a:solidFill>
                <a:schemeClr val="accent4"/>
              </a:solidFill>
              <a:ln w="3175">
                <a:solidFill>
                  <a:schemeClr val="bg1"/>
                </a:solidFill>
              </a:ln>
            </c:spPr>
            <c:extLst>
              <c:ext xmlns:c16="http://schemas.microsoft.com/office/drawing/2014/chart" uri="{C3380CC4-5D6E-409C-BE32-E72D297353CC}">
                <c16:uniqueId val="{0000002F-FE67-4E1C-BD82-87EA3C4F6EB1}"/>
              </c:ext>
            </c:extLst>
          </c:dPt>
          <c:dPt>
            <c:idx val="24"/>
            <c:invertIfNegative val="0"/>
            <c:bubble3D val="0"/>
            <c:spPr>
              <a:solidFill>
                <a:schemeClr val="accent4"/>
              </a:solidFill>
              <a:ln w="3175">
                <a:solidFill>
                  <a:schemeClr val="bg1"/>
                </a:solidFill>
              </a:ln>
            </c:spPr>
            <c:extLst>
              <c:ext xmlns:c16="http://schemas.microsoft.com/office/drawing/2014/chart" uri="{C3380CC4-5D6E-409C-BE32-E72D297353CC}">
                <c16:uniqueId val="{00000031-FE67-4E1C-BD82-87EA3C4F6EB1}"/>
              </c:ext>
            </c:extLst>
          </c:dPt>
          <c:dPt>
            <c:idx val="25"/>
            <c:invertIfNegative val="0"/>
            <c:bubble3D val="0"/>
            <c:spPr>
              <a:solidFill>
                <a:schemeClr val="accent4"/>
              </a:solidFill>
              <a:ln w="3175">
                <a:solidFill>
                  <a:schemeClr val="bg1"/>
                </a:solidFill>
              </a:ln>
            </c:spPr>
            <c:extLst>
              <c:ext xmlns:c16="http://schemas.microsoft.com/office/drawing/2014/chart" uri="{C3380CC4-5D6E-409C-BE32-E72D297353CC}">
                <c16:uniqueId val="{00000033-FE67-4E1C-BD82-87EA3C4F6EB1}"/>
              </c:ext>
            </c:extLst>
          </c:dPt>
          <c:dPt>
            <c:idx val="26"/>
            <c:invertIfNegative val="0"/>
            <c:bubble3D val="0"/>
            <c:spPr>
              <a:solidFill>
                <a:schemeClr val="accent4"/>
              </a:solidFill>
              <a:ln w="3175">
                <a:solidFill>
                  <a:schemeClr val="bg1"/>
                </a:solidFill>
              </a:ln>
            </c:spPr>
            <c:extLst>
              <c:ext xmlns:c16="http://schemas.microsoft.com/office/drawing/2014/chart" uri="{C3380CC4-5D6E-409C-BE32-E72D297353CC}">
                <c16:uniqueId val="{00000035-FE67-4E1C-BD82-87EA3C4F6EB1}"/>
              </c:ext>
            </c:extLst>
          </c:dPt>
          <c:dPt>
            <c:idx val="27"/>
            <c:invertIfNegative val="0"/>
            <c:bubble3D val="0"/>
            <c:spPr>
              <a:solidFill>
                <a:schemeClr val="accent4"/>
              </a:solidFill>
              <a:ln w="3175">
                <a:solidFill>
                  <a:schemeClr val="bg1"/>
                </a:solidFill>
              </a:ln>
            </c:spPr>
            <c:extLst>
              <c:ext xmlns:c16="http://schemas.microsoft.com/office/drawing/2014/chart" uri="{C3380CC4-5D6E-409C-BE32-E72D297353CC}">
                <c16:uniqueId val="{00000037-FE67-4E1C-BD82-87EA3C4F6EB1}"/>
              </c:ext>
            </c:extLst>
          </c:dPt>
          <c:dPt>
            <c:idx val="28"/>
            <c:invertIfNegative val="0"/>
            <c:bubble3D val="0"/>
            <c:spPr>
              <a:solidFill>
                <a:schemeClr val="accent4"/>
              </a:solidFill>
              <a:ln w="3175">
                <a:solidFill>
                  <a:schemeClr val="bg1"/>
                </a:solidFill>
              </a:ln>
            </c:spPr>
            <c:extLst>
              <c:ext xmlns:c16="http://schemas.microsoft.com/office/drawing/2014/chart" uri="{C3380CC4-5D6E-409C-BE32-E72D297353CC}">
                <c16:uniqueId val="{00000039-FE67-4E1C-BD82-87EA3C4F6EB1}"/>
              </c:ext>
            </c:extLst>
          </c:dPt>
          <c:dPt>
            <c:idx val="29"/>
            <c:invertIfNegative val="0"/>
            <c:bubble3D val="0"/>
            <c:spPr>
              <a:solidFill>
                <a:schemeClr val="accent4"/>
              </a:solidFill>
              <a:ln w="3175">
                <a:solidFill>
                  <a:schemeClr val="bg1"/>
                </a:solidFill>
              </a:ln>
            </c:spPr>
            <c:extLst>
              <c:ext xmlns:c16="http://schemas.microsoft.com/office/drawing/2014/chart" uri="{C3380CC4-5D6E-409C-BE32-E72D297353CC}">
                <c16:uniqueId val="{0000003B-FE67-4E1C-BD82-87EA3C4F6EB1}"/>
              </c:ext>
            </c:extLst>
          </c:dPt>
          <c:dPt>
            <c:idx val="30"/>
            <c:invertIfNegative val="0"/>
            <c:bubble3D val="0"/>
            <c:spPr>
              <a:solidFill>
                <a:schemeClr val="accent4"/>
              </a:solidFill>
              <a:ln w="3175">
                <a:solidFill>
                  <a:schemeClr val="bg1"/>
                </a:solidFill>
              </a:ln>
            </c:spPr>
            <c:extLst>
              <c:ext xmlns:c16="http://schemas.microsoft.com/office/drawing/2014/chart" uri="{C3380CC4-5D6E-409C-BE32-E72D297353CC}">
                <c16:uniqueId val="{0000003D-FE67-4E1C-BD82-87EA3C4F6EB1}"/>
              </c:ext>
            </c:extLst>
          </c:dPt>
          <c:dPt>
            <c:idx val="31"/>
            <c:invertIfNegative val="0"/>
            <c:bubble3D val="0"/>
            <c:spPr>
              <a:solidFill>
                <a:schemeClr val="accent4"/>
              </a:solidFill>
              <a:ln w="3175">
                <a:solidFill>
                  <a:schemeClr val="bg1"/>
                </a:solidFill>
              </a:ln>
            </c:spPr>
            <c:extLst>
              <c:ext xmlns:c16="http://schemas.microsoft.com/office/drawing/2014/chart" uri="{C3380CC4-5D6E-409C-BE32-E72D297353CC}">
                <c16:uniqueId val="{0000003F-FE67-4E1C-BD82-87EA3C4F6EB1}"/>
              </c:ext>
            </c:extLst>
          </c:dPt>
          <c:dPt>
            <c:idx val="32"/>
            <c:invertIfNegative val="0"/>
            <c:bubble3D val="0"/>
            <c:spPr>
              <a:solidFill>
                <a:schemeClr val="accent4"/>
              </a:solidFill>
              <a:ln w="3175">
                <a:solidFill>
                  <a:schemeClr val="bg1"/>
                </a:solidFill>
              </a:ln>
            </c:spPr>
            <c:extLst>
              <c:ext xmlns:c16="http://schemas.microsoft.com/office/drawing/2014/chart" uri="{C3380CC4-5D6E-409C-BE32-E72D297353CC}">
                <c16:uniqueId val="{00000041-FE67-4E1C-BD82-87EA3C4F6EB1}"/>
              </c:ext>
            </c:extLst>
          </c:dPt>
          <c:dPt>
            <c:idx val="33"/>
            <c:invertIfNegative val="0"/>
            <c:bubble3D val="0"/>
            <c:spPr>
              <a:solidFill>
                <a:schemeClr val="accent4"/>
              </a:solidFill>
              <a:ln w="3175">
                <a:solidFill>
                  <a:schemeClr val="bg1"/>
                </a:solidFill>
              </a:ln>
            </c:spPr>
            <c:extLst>
              <c:ext xmlns:c16="http://schemas.microsoft.com/office/drawing/2014/chart" uri="{C3380CC4-5D6E-409C-BE32-E72D297353CC}">
                <c16:uniqueId val="{00000043-FE67-4E1C-BD82-87EA3C4F6EB1}"/>
              </c:ext>
            </c:extLst>
          </c:dPt>
          <c:dPt>
            <c:idx val="34"/>
            <c:invertIfNegative val="0"/>
            <c:bubble3D val="0"/>
            <c:spPr>
              <a:solidFill>
                <a:schemeClr val="accent4"/>
              </a:solidFill>
              <a:ln w="3175">
                <a:solidFill>
                  <a:schemeClr val="bg1"/>
                </a:solidFill>
              </a:ln>
            </c:spPr>
            <c:extLst>
              <c:ext xmlns:c16="http://schemas.microsoft.com/office/drawing/2014/chart" uri="{C3380CC4-5D6E-409C-BE32-E72D297353CC}">
                <c16:uniqueId val="{00000045-FE67-4E1C-BD82-87EA3C4F6EB1}"/>
              </c:ext>
            </c:extLst>
          </c:dPt>
          <c:dPt>
            <c:idx val="35"/>
            <c:invertIfNegative val="0"/>
            <c:bubble3D val="0"/>
            <c:spPr>
              <a:solidFill>
                <a:schemeClr val="accent4"/>
              </a:solidFill>
              <a:ln w="3175">
                <a:solidFill>
                  <a:schemeClr val="bg1"/>
                </a:solidFill>
              </a:ln>
            </c:spPr>
            <c:extLst>
              <c:ext xmlns:c16="http://schemas.microsoft.com/office/drawing/2014/chart" uri="{C3380CC4-5D6E-409C-BE32-E72D297353CC}">
                <c16:uniqueId val="{00000047-FE67-4E1C-BD82-87EA3C4F6EB1}"/>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'Cap.Dev.Path'!$I$2356:$AH$2356</c:f>
              <c:numCache>
                <c:formatCode>#,##0</c:formatCode>
                <c:ptCount val="26"/>
                <c:pt idx="0">
                  <c:v>3241.5</c:v>
                </c:pt>
                <c:pt idx="1">
                  <c:v>4082.5</c:v>
                </c:pt>
                <c:pt idx="2">
                  <c:v>3329</c:v>
                </c:pt>
                <c:pt idx="3">
                  <c:v>3524.5</c:v>
                </c:pt>
                <c:pt idx="4">
                  <c:v>4014</c:v>
                </c:pt>
                <c:pt idx="5">
                  <c:v>4055</c:v>
                </c:pt>
                <c:pt idx="6">
                  <c:v>4214.5</c:v>
                </c:pt>
                <c:pt idx="7">
                  <c:v>4347.5</c:v>
                </c:pt>
                <c:pt idx="8">
                  <c:v>4013</c:v>
                </c:pt>
                <c:pt idx="9">
                  <c:v>4482.5</c:v>
                </c:pt>
                <c:pt idx="10">
                  <c:v>4716</c:v>
                </c:pt>
                <c:pt idx="11">
                  <c:v>4849.5</c:v>
                </c:pt>
                <c:pt idx="12">
                  <c:v>4822</c:v>
                </c:pt>
                <c:pt idx="13">
                  <c:v>5020.5</c:v>
                </c:pt>
                <c:pt idx="14">
                  <c:v>5020.5</c:v>
                </c:pt>
                <c:pt idx="15">
                  <c:v>5020.5</c:v>
                </c:pt>
                <c:pt idx="16">
                  <c:v>5020.5</c:v>
                </c:pt>
                <c:pt idx="17">
                  <c:v>5020.5</c:v>
                </c:pt>
                <c:pt idx="18">
                  <c:v>5020.5</c:v>
                </c:pt>
                <c:pt idx="19">
                  <c:v>5020.5</c:v>
                </c:pt>
                <c:pt idx="20">
                  <c:v>5020.5</c:v>
                </c:pt>
                <c:pt idx="21">
                  <c:v>5020.5</c:v>
                </c:pt>
                <c:pt idx="22">
                  <c:v>5020.5</c:v>
                </c:pt>
                <c:pt idx="23">
                  <c:v>5020.5</c:v>
                </c:pt>
                <c:pt idx="24">
                  <c:v>5020.5</c:v>
                </c:pt>
                <c:pt idx="25">
                  <c:v>5020.5</c:v>
                </c:pt>
              </c:numCache>
            </c:numRef>
          </c:val>
          <c:extLst>
            <c:ext xmlns:c16="http://schemas.microsoft.com/office/drawing/2014/chart" uri="{C3380CC4-5D6E-409C-BE32-E72D297353CC}">
              <c16:uniqueId val="{00000048-FE67-4E1C-BD82-87EA3C4F6EB1}"/>
            </c:ext>
          </c:extLst>
        </c:ser>
        <c:dLbls>
          <c:showLegendKey val="0"/>
          <c:showVal val="0"/>
          <c:showCatName val="0"/>
          <c:showSerName val="0"/>
          <c:showPercent val="0"/>
          <c:showBubbleSize val="0"/>
        </c:dLbls>
        <c:gapWidth val="0"/>
        <c:axId val="202774016"/>
        <c:axId val="202775552"/>
      </c:barChart>
      <c:catAx>
        <c:axId val="202774016"/>
        <c:scaling>
          <c:orientation val="minMax"/>
        </c:scaling>
        <c:delete val="0"/>
        <c:axPos val="b"/>
        <c:numFmt formatCode="General" sourceLinked="1"/>
        <c:majorTickMark val="out"/>
        <c:minorTickMark val="none"/>
        <c:tickLblPos val="nextTo"/>
        <c:crossAx val="202775552"/>
        <c:crosses val="autoZero"/>
        <c:auto val="1"/>
        <c:lblAlgn val="ctr"/>
        <c:lblOffset val="100"/>
        <c:noMultiLvlLbl val="0"/>
      </c:catAx>
      <c:valAx>
        <c:axId val="202775552"/>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202774016"/>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clustered"/>
        <c:varyColors val="0"/>
        <c:ser>
          <c:idx val="0"/>
          <c:order val="0"/>
          <c:tx>
            <c:strRef>
              <c:f>'Cap.Dev.Path'!$C$2441</c:f>
              <c:strCache>
                <c:ptCount val="1"/>
                <c:pt idx="0">
                  <c:v>Bioenergy</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2323-4CB5-855A-EA681E61A0C9}"/>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2323-4CB5-855A-EA681E61A0C9}"/>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2323-4CB5-855A-EA681E61A0C9}"/>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2323-4CB5-855A-EA681E61A0C9}"/>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2323-4CB5-855A-EA681E61A0C9}"/>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2323-4CB5-855A-EA681E61A0C9}"/>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2323-4CB5-855A-EA681E61A0C9}"/>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2323-4CB5-855A-EA681E61A0C9}"/>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2323-4CB5-855A-EA681E61A0C9}"/>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2323-4CB5-855A-EA681E61A0C9}"/>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2323-4CB5-855A-EA681E61A0C9}"/>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2323-4CB5-855A-EA681E61A0C9}"/>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2323-4CB5-855A-EA681E61A0C9}"/>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2323-4CB5-855A-EA681E61A0C9}"/>
              </c:ext>
            </c:extLst>
          </c:dPt>
          <c:dPt>
            <c:idx val="1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D-2323-4CB5-855A-EA681E61A0C9}"/>
              </c:ext>
            </c:extLst>
          </c:dPt>
          <c:dPt>
            <c:idx val="15"/>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1F-2323-4CB5-855A-EA681E61A0C9}"/>
              </c:ext>
            </c:extLst>
          </c:dPt>
          <c:dPt>
            <c:idx val="16"/>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1-2323-4CB5-855A-EA681E61A0C9}"/>
              </c:ext>
            </c:extLst>
          </c:dPt>
          <c:dPt>
            <c:idx val="17"/>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3-2323-4CB5-855A-EA681E61A0C9}"/>
              </c:ext>
            </c:extLst>
          </c:dPt>
          <c:dPt>
            <c:idx val="18"/>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5-2323-4CB5-855A-EA681E61A0C9}"/>
              </c:ext>
            </c:extLst>
          </c:dPt>
          <c:dPt>
            <c:idx val="19"/>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7-2323-4CB5-855A-EA681E61A0C9}"/>
              </c:ext>
            </c:extLst>
          </c:dPt>
          <c:dPt>
            <c:idx val="20"/>
            <c:invertIfNegative val="0"/>
            <c:bubble3D val="0"/>
            <c:spPr>
              <a:solidFill>
                <a:schemeClr val="accent4"/>
              </a:solidFill>
              <a:ln w="3175">
                <a:solidFill>
                  <a:schemeClr val="bg1"/>
                </a:solidFill>
              </a:ln>
            </c:spPr>
            <c:extLst>
              <c:ext xmlns:c16="http://schemas.microsoft.com/office/drawing/2014/chart" uri="{C3380CC4-5D6E-409C-BE32-E72D297353CC}">
                <c16:uniqueId val="{00000029-2323-4CB5-855A-EA681E61A0C9}"/>
              </c:ext>
            </c:extLst>
          </c:dPt>
          <c:dPt>
            <c:idx val="21"/>
            <c:invertIfNegative val="0"/>
            <c:bubble3D val="0"/>
            <c:spPr>
              <a:solidFill>
                <a:schemeClr val="accent4"/>
              </a:solidFill>
              <a:ln w="3175">
                <a:solidFill>
                  <a:schemeClr val="bg1"/>
                </a:solidFill>
              </a:ln>
            </c:spPr>
            <c:extLst>
              <c:ext xmlns:c16="http://schemas.microsoft.com/office/drawing/2014/chart" uri="{C3380CC4-5D6E-409C-BE32-E72D297353CC}">
                <c16:uniqueId val="{0000002B-2323-4CB5-855A-EA681E61A0C9}"/>
              </c:ext>
            </c:extLst>
          </c:dPt>
          <c:dPt>
            <c:idx val="22"/>
            <c:invertIfNegative val="0"/>
            <c:bubble3D val="0"/>
            <c:spPr>
              <a:solidFill>
                <a:schemeClr val="accent4"/>
              </a:solidFill>
              <a:ln w="3175">
                <a:solidFill>
                  <a:schemeClr val="bg1"/>
                </a:solidFill>
              </a:ln>
            </c:spPr>
            <c:extLst>
              <c:ext xmlns:c16="http://schemas.microsoft.com/office/drawing/2014/chart" uri="{C3380CC4-5D6E-409C-BE32-E72D297353CC}">
                <c16:uniqueId val="{0000002D-2323-4CB5-855A-EA681E61A0C9}"/>
              </c:ext>
            </c:extLst>
          </c:dPt>
          <c:dPt>
            <c:idx val="23"/>
            <c:invertIfNegative val="0"/>
            <c:bubble3D val="0"/>
            <c:spPr>
              <a:solidFill>
                <a:schemeClr val="accent4"/>
              </a:solidFill>
              <a:ln w="3175">
                <a:solidFill>
                  <a:schemeClr val="bg1"/>
                </a:solidFill>
              </a:ln>
            </c:spPr>
            <c:extLst>
              <c:ext xmlns:c16="http://schemas.microsoft.com/office/drawing/2014/chart" uri="{C3380CC4-5D6E-409C-BE32-E72D297353CC}">
                <c16:uniqueId val="{0000002F-2323-4CB5-855A-EA681E61A0C9}"/>
              </c:ext>
            </c:extLst>
          </c:dPt>
          <c:dPt>
            <c:idx val="24"/>
            <c:invertIfNegative val="0"/>
            <c:bubble3D val="0"/>
            <c:spPr>
              <a:solidFill>
                <a:schemeClr val="accent4"/>
              </a:solidFill>
              <a:ln w="3175">
                <a:solidFill>
                  <a:schemeClr val="bg1"/>
                </a:solidFill>
              </a:ln>
            </c:spPr>
            <c:extLst>
              <c:ext xmlns:c16="http://schemas.microsoft.com/office/drawing/2014/chart" uri="{C3380CC4-5D6E-409C-BE32-E72D297353CC}">
                <c16:uniqueId val="{00000031-2323-4CB5-855A-EA681E61A0C9}"/>
              </c:ext>
            </c:extLst>
          </c:dPt>
          <c:dPt>
            <c:idx val="25"/>
            <c:invertIfNegative val="0"/>
            <c:bubble3D val="0"/>
            <c:spPr>
              <a:solidFill>
                <a:schemeClr val="accent4"/>
              </a:solidFill>
              <a:ln w="3175">
                <a:solidFill>
                  <a:schemeClr val="bg1"/>
                </a:solidFill>
              </a:ln>
            </c:spPr>
            <c:extLst>
              <c:ext xmlns:c16="http://schemas.microsoft.com/office/drawing/2014/chart" uri="{C3380CC4-5D6E-409C-BE32-E72D297353CC}">
                <c16:uniqueId val="{00000033-2323-4CB5-855A-EA681E61A0C9}"/>
              </c:ext>
            </c:extLst>
          </c:dPt>
          <c:dPt>
            <c:idx val="26"/>
            <c:invertIfNegative val="0"/>
            <c:bubble3D val="0"/>
            <c:spPr>
              <a:solidFill>
                <a:schemeClr val="accent4"/>
              </a:solidFill>
              <a:ln w="3175">
                <a:solidFill>
                  <a:schemeClr val="bg1"/>
                </a:solidFill>
              </a:ln>
            </c:spPr>
            <c:extLst>
              <c:ext xmlns:c16="http://schemas.microsoft.com/office/drawing/2014/chart" uri="{C3380CC4-5D6E-409C-BE32-E72D297353CC}">
                <c16:uniqueId val="{00000035-2323-4CB5-855A-EA681E61A0C9}"/>
              </c:ext>
            </c:extLst>
          </c:dPt>
          <c:dPt>
            <c:idx val="27"/>
            <c:invertIfNegative val="0"/>
            <c:bubble3D val="0"/>
            <c:spPr>
              <a:solidFill>
                <a:schemeClr val="accent4"/>
              </a:solidFill>
              <a:ln w="3175">
                <a:solidFill>
                  <a:schemeClr val="bg1"/>
                </a:solidFill>
              </a:ln>
            </c:spPr>
            <c:extLst>
              <c:ext xmlns:c16="http://schemas.microsoft.com/office/drawing/2014/chart" uri="{C3380CC4-5D6E-409C-BE32-E72D297353CC}">
                <c16:uniqueId val="{00000037-2323-4CB5-855A-EA681E61A0C9}"/>
              </c:ext>
            </c:extLst>
          </c:dPt>
          <c:dPt>
            <c:idx val="28"/>
            <c:invertIfNegative val="0"/>
            <c:bubble3D val="0"/>
            <c:spPr>
              <a:solidFill>
                <a:schemeClr val="accent4"/>
              </a:solidFill>
              <a:ln w="3175">
                <a:solidFill>
                  <a:schemeClr val="bg1"/>
                </a:solidFill>
              </a:ln>
            </c:spPr>
            <c:extLst>
              <c:ext xmlns:c16="http://schemas.microsoft.com/office/drawing/2014/chart" uri="{C3380CC4-5D6E-409C-BE32-E72D297353CC}">
                <c16:uniqueId val="{00000039-2323-4CB5-855A-EA681E61A0C9}"/>
              </c:ext>
            </c:extLst>
          </c:dPt>
          <c:dPt>
            <c:idx val="29"/>
            <c:invertIfNegative val="0"/>
            <c:bubble3D val="0"/>
            <c:spPr>
              <a:solidFill>
                <a:schemeClr val="accent4"/>
              </a:solidFill>
              <a:ln w="3175">
                <a:solidFill>
                  <a:schemeClr val="bg1"/>
                </a:solidFill>
              </a:ln>
            </c:spPr>
            <c:extLst>
              <c:ext xmlns:c16="http://schemas.microsoft.com/office/drawing/2014/chart" uri="{C3380CC4-5D6E-409C-BE32-E72D297353CC}">
                <c16:uniqueId val="{0000003B-2323-4CB5-855A-EA681E61A0C9}"/>
              </c:ext>
            </c:extLst>
          </c:dPt>
          <c:dPt>
            <c:idx val="30"/>
            <c:invertIfNegative val="0"/>
            <c:bubble3D val="0"/>
            <c:spPr>
              <a:solidFill>
                <a:schemeClr val="accent4"/>
              </a:solidFill>
              <a:ln w="3175">
                <a:solidFill>
                  <a:schemeClr val="bg1"/>
                </a:solidFill>
              </a:ln>
            </c:spPr>
            <c:extLst>
              <c:ext xmlns:c16="http://schemas.microsoft.com/office/drawing/2014/chart" uri="{C3380CC4-5D6E-409C-BE32-E72D297353CC}">
                <c16:uniqueId val="{0000003D-2323-4CB5-855A-EA681E61A0C9}"/>
              </c:ext>
            </c:extLst>
          </c:dPt>
          <c:dPt>
            <c:idx val="31"/>
            <c:invertIfNegative val="0"/>
            <c:bubble3D val="0"/>
            <c:spPr>
              <a:solidFill>
                <a:schemeClr val="accent4"/>
              </a:solidFill>
              <a:ln w="3175">
                <a:solidFill>
                  <a:schemeClr val="bg1"/>
                </a:solidFill>
              </a:ln>
            </c:spPr>
            <c:extLst>
              <c:ext xmlns:c16="http://schemas.microsoft.com/office/drawing/2014/chart" uri="{C3380CC4-5D6E-409C-BE32-E72D297353CC}">
                <c16:uniqueId val="{0000003F-2323-4CB5-855A-EA681E61A0C9}"/>
              </c:ext>
            </c:extLst>
          </c:dPt>
          <c:dPt>
            <c:idx val="32"/>
            <c:invertIfNegative val="0"/>
            <c:bubble3D val="0"/>
            <c:spPr>
              <a:solidFill>
                <a:schemeClr val="accent4"/>
              </a:solidFill>
              <a:ln w="3175">
                <a:solidFill>
                  <a:schemeClr val="bg1"/>
                </a:solidFill>
              </a:ln>
            </c:spPr>
            <c:extLst>
              <c:ext xmlns:c16="http://schemas.microsoft.com/office/drawing/2014/chart" uri="{C3380CC4-5D6E-409C-BE32-E72D297353CC}">
                <c16:uniqueId val="{00000041-2323-4CB5-855A-EA681E61A0C9}"/>
              </c:ext>
            </c:extLst>
          </c:dPt>
          <c:dPt>
            <c:idx val="33"/>
            <c:invertIfNegative val="0"/>
            <c:bubble3D val="0"/>
            <c:spPr>
              <a:solidFill>
                <a:schemeClr val="accent4"/>
              </a:solidFill>
              <a:ln w="3175">
                <a:solidFill>
                  <a:schemeClr val="bg1"/>
                </a:solidFill>
              </a:ln>
            </c:spPr>
            <c:extLst>
              <c:ext xmlns:c16="http://schemas.microsoft.com/office/drawing/2014/chart" uri="{C3380CC4-5D6E-409C-BE32-E72D297353CC}">
                <c16:uniqueId val="{00000043-2323-4CB5-855A-EA681E61A0C9}"/>
              </c:ext>
            </c:extLst>
          </c:dPt>
          <c:dPt>
            <c:idx val="34"/>
            <c:invertIfNegative val="0"/>
            <c:bubble3D val="0"/>
            <c:spPr>
              <a:solidFill>
                <a:schemeClr val="accent4"/>
              </a:solidFill>
              <a:ln w="3175">
                <a:solidFill>
                  <a:schemeClr val="bg1"/>
                </a:solidFill>
              </a:ln>
            </c:spPr>
            <c:extLst>
              <c:ext xmlns:c16="http://schemas.microsoft.com/office/drawing/2014/chart" uri="{C3380CC4-5D6E-409C-BE32-E72D297353CC}">
                <c16:uniqueId val="{00000045-2323-4CB5-855A-EA681E61A0C9}"/>
              </c:ext>
            </c:extLst>
          </c:dPt>
          <c:dPt>
            <c:idx val="35"/>
            <c:invertIfNegative val="0"/>
            <c:bubble3D val="0"/>
            <c:spPr>
              <a:solidFill>
                <a:schemeClr val="accent4"/>
              </a:solidFill>
              <a:ln w="3175">
                <a:solidFill>
                  <a:schemeClr val="bg1"/>
                </a:solidFill>
              </a:ln>
            </c:spPr>
            <c:extLst>
              <c:ext xmlns:c16="http://schemas.microsoft.com/office/drawing/2014/chart" uri="{C3380CC4-5D6E-409C-BE32-E72D297353CC}">
                <c16:uniqueId val="{00000047-2323-4CB5-855A-EA681E61A0C9}"/>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'Cap.Dev.Path'!$I$2441:$AH$2441</c:f>
              <c:numCache>
                <c:formatCode>#,##0</c:formatCode>
                <c:ptCount val="26"/>
                <c:pt idx="0">
                  <c:v>188</c:v>
                </c:pt>
                <c:pt idx="1">
                  <c:v>199.5</c:v>
                </c:pt>
                <c:pt idx="2">
                  <c:v>200</c:v>
                </c:pt>
                <c:pt idx="3">
                  <c:v>198</c:v>
                </c:pt>
                <c:pt idx="4">
                  <c:v>201.5</c:v>
                </c:pt>
                <c:pt idx="5">
                  <c:v>211</c:v>
                </c:pt>
                <c:pt idx="6">
                  <c:v>206.5</c:v>
                </c:pt>
                <c:pt idx="7">
                  <c:v>232</c:v>
                </c:pt>
                <c:pt idx="8">
                  <c:v>232</c:v>
                </c:pt>
                <c:pt idx="9">
                  <c:v>229</c:v>
                </c:pt>
                <c:pt idx="10">
                  <c:v>240</c:v>
                </c:pt>
                <c:pt idx="11">
                  <c:v>240.5</c:v>
                </c:pt>
                <c:pt idx="12">
                  <c:v>241.5</c:v>
                </c:pt>
                <c:pt idx="13">
                  <c:v>243.3</c:v>
                </c:pt>
                <c:pt idx="14">
                  <c:v>243.3</c:v>
                </c:pt>
                <c:pt idx="15">
                  <c:v>366.75</c:v>
                </c:pt>
                <c:pt idx="16">
                  <c:v>490.2</c:v>
                </c:pt>
                <c:pt idx="17">
                  <c:v>613.65</c:v>
                </c:pt>
                <c:pt idx="18">
                  <c:v>737.1</c:v>
                </c:pt>
                <c:pt idx="19">
                  <c:v>860.55000000000007</c:v>
                </c:pt>
                <c:pt idx="20">
                  <c:v>984.00000000000011</c:v>
                </c:pt>
                <c:pt idx="21">
                  <c:v>984.00000000000011</c:v>
                </c:pt>
                <c:pt idx="22">
                  <c:v>984.00000000000011</c:v>
                </c:pt>
                <c:pt idx="23">
                  <c:v>984.00000000000011</c:v>
                </c:pt>
                <c:pt idx="24">
                  <c:v>984.00000000000011</c:v>
                </c:pt>
                <c:pt idx="25">
                  <c:v>984.00000000000011</c:v>
                </c:pt>
              </c:numCache>
            </c:numRef>
          </c:val>
          <c:extLst>
            <c:ext xmlns:c16="http://schemas.microsoft.com/office/drawing/2014/chart" uri="{C3380CC4-5D6E-409C-BE32-E72D297353CC}">
              <c16:uniqueId val="{00000048-2323-4CB5-855A-EA681E61A0C9}"/>
            </c:ext>
          </c:extLst>
        </c:ser>
        <c:dLbls>
          <c:showLegendKey val="0"/>
          <c:showVal val="0"/>
          <c:showCatName val="0"/>
          <c:showSerName val="0"/>
          <c:showPercent val="0"/>
          <c:showBubbleSize val="0"/>
        </c:dLbls>
        <c:gapWidth val="0"/>
        <c:axId val="202866688"/>
        <c:axId val="202868224"/>
      </c:barChart>
      <c:catAx>
        <c:axId val="202866688"/>
        <c:scaling>
          <c:orientation val="minMax"/>
        </c:scaling>
        <c:delete val="0"/>
        <c:axPos val="b"/>
        <c:numFmt formatCode="General" sourceLinked="1"/>
        <c:majorTickMark val="out"/>
        <c:minorTickMark val="none"/>
        <c:tickLblPos val="nextTo"/>
        <c:crossAx val="202868224"/>
        <c:crosses val="autoZero"/>
        <c:auto val="1"/>
        <c:lblAlgn val="ctr"/>
        <c:lblOffset val="100"/>
        <c:noMultiLvlLbl val="0"/>
      </c:catAx>
      <c:valAx>
        <c:axId val="202868224"/>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202866688"/>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clustered"/>
        <c:varyColors val="0"/>
        <c:ser>
          <c:idx val="0"/>
          <c:order val="0"/>
          <c:tx>
            <c:strRef>
              <c:f>'Cap.Dev.Path'!$C$2526</c:f>
              <c:strCache>
                <c:ptCount val="1"/>
                <c:pt idx="0">
                  <c:v>Bioenergy</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9FBC-4860-ACA2-4EE09033B05F}"/>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9FBC-4860-ACA2-4EE09033B05F}"/>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9FBC-4860-ACA2-4EE09033B05F}"/>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9FBC-4860-ACA2-4EE09033B05F}"/>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9FBC-4860-ACA2-4EE09033B05F}"/>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9FBC-4860-ACA2-4EE09033B05F}"/>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9FBC-4860-ACA2-4EE09033B05F}"/>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9FBC-4860-ACA2-4EE09033B05F}"/>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9FBC-4860-ACA2-4EE09033B05F}"/>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9FBC-4860-ACA2-4EE09033B05F}"/>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9FBC-4860-ACA2-4EE09033B05F}"/>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9FBC-4860-ACA2-4EE09033B05F}"/>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9FBC-4860-ACA2-4EE09033B05F}"/>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9FBC-4860-ACA2-4EE09033B05F}"/>
              </c:ext>
            </c:extLst>
          </c:dPt>
          <c:dPt>
            <c:idx val="1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D-9FBC-4860-ACA2-4EE09033B05F}"/>
              </c:ext>
            </c:extLst>
          </c:dPt>
          <c:dPt>
            <c:idx val="15"/>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1F-9FBC-4860-ACA2-4EE09033B05F}"/>
              </c:ext>
            </c:extLst>
          </c:dPt>
          <c:dPt>
            <c:idx val="16"/>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1-9FBC-4860-ACA2-4EE09033B05F}"/>
              </c:ext>
            </c:extLst>
          </c:dPt>
          <c:dPt>
            <c:idx val="17"/>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3-9FBC-4860-ACA2-4EE09033B05F}"/>
              </c:ext>
            </c:extLst>
          </c:dPt>
          <c:dPt>
            <c:idx val="18"/>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5-9FBC-4860-ACA2-4EE09033B05F}"/>
              </c:ext>
            </c:extLst>
          </c:dPt>
          <c:dPt>
            <c:idx val="19"/>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7-9FBC-4860-ACA2-4EE09033B05F}"/>
              </c:ext>
            </c:extLst>
          </c:dPt>
          <c:dPt>
            <c:idx val="20"/>
            <c:invertIfNegative val="0"/>
            <c:bubble3D val="0"/>
            <c:spPr>
              <a:solidFill>
                <a:schemeClr val="accent4"/>
              </a:solidFill>
              <a:ln w="3175">
                <a:solidFill>
                  <a:schemeClr val="bg1"/>
                </a:solidFill>
              </a:ln>
            </c:spPr>
            <c:extLst>
              <c:ext xmlns:c16="http://schemas.microsoft.com/office/drawing/2014/chart" uri="{C3380CC4-5D6E-409C-BE32-E72D297353CC}">
                <c16:uniqueId val="{00000029-9FBC-4860-ACA2-4EE09033B05F}"/>
              </c:ext>
            </c:extLst>
          </c:dPt>
          <c:dPt>
            <c:idx val="21"/>
            <c:invertIfNegative val="0"/>
            <c:bubble3D val="0"/>
            <c:spPr>
              <a:solidFill>
                <a:schemeClr val="accent4"/>
              </a:solidFill>
              <a:ln w="3175">
                <a:solidFill>
                  <a:schemeClr val="bg1"/>
                </a:solidFill>
              </a:ln>
            </c:spPr>
            <c:extLst>
              <c:ext xmlns:c16="http://schemas.microsoft.com/office/drawing/2014/chart" uri="{C3380CC4-5D6E-409C-BE32-E72D297353CC}">
                <c16:uniqueId val="{0000002B-9FBC-4860-ACA2-4EE09033B05F}"/>
              </c:ext>
            </c:extLst>
          </c:dPt>
          <c:dPt>
            <c:idx val="22"/>
            <c:invertIfNegative val="0"/>
            <c:bubble3D val="0"/>
            <c:spPr>
              <a:solidFill>
                <a:schemeClr val="accent4"/>
              </a:solidFill>
              <a:ln w="3175">
                <a:solidFill>
                  <a:schemeClr val="bg1"/>
                </a:solidFill>
              </a:ln>
            </c:spPr>
            <c:extLst>
              <c:ext xmlns:c16="http://schemas.microsoft.com/office/drawing/2014/chart" uri="{C3380CC4-5D6E-409C-BE32-E72D297353CC}">
                <c16:uniqueId val="{0000002D-9FBC-4860-ACA2-4EE09033B05F}"/>
              </c:ext>
            </c:extLst>
          </c:dPt>
          <c:dPt>
            <c:idx val="23"/>
            <c:invertIfNegative val="0"/>
            <c:bubble3D val="0"/>
            <c:spPr>
              <a:solidFill>
                <a:schemeClr val="accent4"/>
              </a:solidFill>
              <a:ln w="3175">
                <a:solidFill>
                  <a:schemeClr val="bg1"/>
                </a:solidFill>
              </a:ln>
            </c:spPr>
            <c:extLst>
              <c:ext xmlns:c16="http://schemas.microsoft.com/office/drawing/2014/chart" uri="{C3380CC4-5D6E-409C-BE32-E72D297353CC}">
                <c16:uniqueId val="{0000002F-9FBC-4860-ACA2-4EE09033B05F}"/>
              </c:ext>
            </c:extLst>
          </c:dPt>
          <c:dPt>
            <c:idx val="24"/>
            <c:invertIfNegative val="0"/>
            <c:bubble3D val="0"/>
            <c:spPr>
              <a:solidFill>
                <a:schemeClr val="accent4"/>
              </a:solidFill>
              <a:ln w="3175">
                <a:solidFill>
                  <a:schemeClr val="bg1"/>
                </a:solidFill>
              </a:ln>
            </c:spPr>
            <c:extLst>
              <c:ext xmlns:c16="http://schemas.microsoft.com/office/drawing/2014/chart" uri="{C3380CC4-5D6E-409C-BE32-E72D297353CC}">
                <c16:uniqueId val="{00000031-9FBC-4860-ACA2-4EE09033B05F}"/>
              </c:ext>
            </c:extLst>
          </c:dPt>
          <c:dPt>
            <c:idx val="25"/>
            <c:invertIfNegative val="0"/>
            <c:bubble3D val="0"/>
            <c:spPr>
              <a:solidFill>
                <a:schemeClr val="accent4"/>
              </a:solidFill>
              <a:ln w="3175">
                <a:solidFill>
                  <a:schemeClr val="bg1"/>
                </a:solidFill>
              </a:ln>
            </c:spPr>
            <c:extLst>
              <c:ext xmlns:c16="http://schemas.microsoft.com/office/drawing/2014/chart" uri="{C3380CC4-5D6E-409C-BE32-E72D297353CC}">
                <c16:uniqueId val="{00000033-9FBC-4860-ACA2-4EE09033B05F}"/>
              </c:ext>
            </c:extLst>
          </c:dPt>
          <c:dPt>
            <c:idx val="26"/>
            <c:invertIfNegative val="0"/>
            <c:bubble3D val="0"/>
            <c:spPr>
              <a:solidFill>
                <a:schemeClr val="accent4"/>
              </a:solidFill>
              <a:ln w="3175">
                <a:solidFill>
                  <a:schemeClr val="bg1"/>
                </a:solidFill>
              </a:ln>
            </c:spPr>
            <c:extLst>
              <c:ext xmlns:c16="http://schemas.microsoft.com/office/drawing/2014/chart" uri="{C3380CC4-5D6E-409C-BE32-E72D297353CC}">
                <c16:uniqueId val="{00000035-9FBC-4860-ACA2-4EE09033B05F}"/>
              </c:ext>
            </c:extLst>
          </c:dPt>
          <c:dPt>
            <c:idx val="27"/>
            <c:invertIfNegative val="0"/>
            <c:bubble3D val="0"/>
            <c:spPr>
              <a:solidFill>
                <a:schemeClr val="accent4"/>
              </a:solidFill>
              <a:ln w="3175">
                <a:solidFill>
                  <a:schemeClr val="bg1"/>
                </a:solidFill>
              </a:ln>
            </c:spPr>
            <c:extLst>
              <c:ext xmlns:c16="http://schemas.microsoft.com/office/drawing/2014/chart" uri="{C3380CC4-5D6E-409C-BE32-E72D297353CC}">
                <c16:uniqueId val="{00000037-9FBC-4860-ACA2-4EE09033B05F}"/>
              </c:ext>
            </c:extLst>
          </c:dPt>
          <c:dPt>
            <c:idx val="28"/>
            <c:invertIfNegative val="0"/>
            <c:bubble3D val="0"/>
            <c:spPr>
              <a:solidFill>
                <a:schemeClr val="accent4"/>
              </a:solidFill>
              <a:ln w="3175">
                <a:solidFill>
                  <a:schemeClr val="bg1"/>
                </a:solidFill>
              </a:ln>
            </c:spPr>
            <c:extLst>
              <c:ext xmlns:c16="http://schemas.microsoft.com/office/drawing/2014/chart" uri="{C3380CC4-5D6E-409C-BE32-E72D297353CC}">
                <c16:uniqueId val="{00000039-9FBC-4860-ACA2-4EE09033B05F}"/>
              </c:ext>
            </c:extLst>
          </c:dPt>
          <c:dPt>
            <c:idx val="29"/>
            <c:invertIfNegative val="0"/>
            <c:bubble3D val="0"/>
            <c:spPr>
              <a:solidFill>
                <a:schemeClr val="accent4"/>
              </a:solidFill>
              <a:ln w="3175">
                <a:solidFill>
                  <a:schemeClr val="bg1"/>
                </a:solidFill>
              </a:ln>
            </c:spPr>
            <c:extLst>
              <c:ext xmlns:c16="http://schemas.microsoft.com/office/drawing/2014/chart" uri="{C3380CC4-5D6E-409C-BE32-E72D297353CC}">
                <c16:uniqueId val="{0000003B-9FBC-4860-ACA2-4EE09033B05F}"/>
              </c:ext>
            </c:extLst>
          </c:dPt>
          <c:dPt>
            <c:idx val="30"/>
            <c:invertIfNegative val="0"/>
            <c:bubble3D val="0"/>
            <c:spPr>
              <a:solidFill>
                <a:schemeClr val="accent4"/>
              </a:solidFill>
              <a:ln w="3175">
                <a:solidFill>
                  <a:schemeClr val="bg1"/>
                </a:solidFill>
              </a:ln>
            </c:spPr>
            <c:extLst>
              <c:ext xmlns:c16="http://schemas.microsoft.com/office/drawing/2014/chart" uri="{C3380CC4-5D6E-409C-BE32-E72D297353CC}">
                <c16:uniqueId val="{0000003D-9FBC-4860-ACA2-4EE09033B05F}"/>
              </c:ext>
            </c:extLst>
          </c:dPt>
          <c:dPt>
            <c:idx val="31"/>
            <c:invertIfNegative val="0"/>
            <c:bubble3D val="0"/>
            <c:spPr>
              <a:solidFill>
                <a:schemeClr val="accent4"/>
              </a:solidFill>
              <a:ln w="3175">
                <a:solidFill>
                  <a:schemeClr val="bg1"/>
                </a:solidFill>
              </a:ln>
            </c:spPr>
            <c:extLst>
              <c:ext xmlns:c16="http://schemas.microsoft.com/office/drawing/2014/chart" uri="{C3380CC4-5D6E-409C-BE32-E72D297353CC}">
                <c16:uniqueId val="{0000003F-9FBC-4860-ACA2-4EE09033B05F}"/>
              </c:ext>
            </c:extLst>
          </c:dPt>
          <c:dPt>
            <c:idx val="32"/>
            <c:invertIfNegative val="0"/>
            <c:bubble3D val="0"/>
            <c:spPr>
              <a:solidFill>
                <a:schemeClr val="accent4"/>
              </a:solidFill>
              <a:ln w="3175">
                <a:solidFill>
                  <a:schemeClr val="bg1"/>
                </a:solidFill>
              </a:ln>
            </c:spPr>
            <c:extLst>
              <c:ext xmlns:c16="http://schemas.microsoft.com/office/drawing/2014/chart" uri="{C3380CC4-5D6E-409C-BE32-E72D297353CC}">
                <c16:uniqueId val="{00000041-9FBC-4860-ACA2-4EE09033B05F}"/>
              </c:ext>
            </c:extLst>
          </c:dPt>
          <c:dPt>
            <c:idx val="33"/>
            <c:invertIfNegative val="0"/>
            <c:bubble3D val="0"/>
            <c:spPr>
              <a:solidFill>
                <a:schemeClr val="accent4"/>
              </a:solidFill>
              <a:ln w="3175">
                <a:solidFill>
                  <a:schemeClr val="bg1"/>
                </a:solidFill>
              </a:ln>
            </c:spPr>
            <c:extLst>
              <c:ext xmlns:c16="http://schemas.microsoft.com/office/drawing/2014/chart" uri="{C3380CC4-5D6E-409C-BE32-E72D297353CC}">
                <c16:uniqueId val="{00000043-9FBC-4860-ACA2-4EE09033B05F}"/>
              </c:ext>
            </c:extLst>
          </c:dPt>
          <c:dPt>
            <c:idx val="34"/>
            <c:invertIfNegative val="0"/>
            <c:bubble3D val="0"/>
            <c:spPr>
              <a:solidFill>
                <a:schemeClr val="accent4"/>
              </a:solidFill>
              <a:ln w="3175">
                <a:solidFill>
                  <a:schemeClr val="bg1"/>
                </a:solidFill>
              </a:ln>
            </c:spPr>
            <c:extLst>
              <c:ext xmlns:c16="http://schemas.microsoft.com/office/drawing/2014/chart" uri="{C3380CC4-5D6E-409C-BE32-E72D297353CC}">
                <c16:uniqueId val="{00000045-9FBC-4860-ACA2-4EE09033B05F}"/>
              </c:ext>
            </c:extLst>
          </c:dPt>
          <c:dPt>
            <c:idx val="35"/>
            <c:invertIfNegative val="0"/>
            <c:bubble3D val="0"/>
            <c:spPr>
              <a:solidFill>
                <a:schemeClr val="accent4"/>
              </a:solidFill>
              <a:ln w="3175">
                <a:solidFill>
                  <a:schemeClr val="bg1"/>
                </a:solidFill>
              </a:ln>
            </c:spPr>
            <c:extLst>
              <c:ext xmlns:c16="http://schemas.microsoft.com/office/drawing/2014/chart" uri="{C3380CC4-5D6E-409C-BE32-E72D297353CC}">
                <c16:uniqueId val="{00000047-9FBC-4860-ACA2-4EE09033B05F}"/>
              </c:ext>
            </c:extLst>
          </c:dPt>
          <c:dPt>
            <c:idx val="36"/>
            <c:invertIfNegative val="0"/>
            <c:bubble3D val="0"/>
            <c:spPr>
              <a:solidFill>
                <a:schemeClr val="accent4"/>
              </a:solidFill>
              <a:ln w="3175">
                <a:solidFill>
                  <a:schemeClr val="bg1"/>
                </a:solidFill>
              </a:ln>
            </c:spPr>
            <c:extLst>
              <c:ext xmlns:c16="http://schemas.microsoft.com/office/drawing/2014/chart" uri="{C3380CC4-5D6E-409C-BE32-E72D297353CC}">
                <c16:uniqueId val="{00000048-731C-4DD2-B02A-61AC9801BEBB}"/>
              </c:ext>
            </c:extLst>
          </c:dPt>
          <c:dPt>
            <c:idx val="37"/>
            <c:invertIfNegative val="0"/>
            <c:bubble3D val="0"/>
            <c:spPr>
              <a:solidFill>
                <a:schemeClr val="accent4"/>
              </a:solidFill>
              <a:ln w="3175">
                <a:solidFill>
                  <a:schemeClr val="bg1"/>
                </a:solidFill>
              </a:ln>
            </c:spPr>
            <c:extLst>
              <c:ext xmlns:c16="http://schemas.microsoft.com/office/drawing/2014/chart" uri="{C3380CC4-5D6E-409C-BE32-E72D297353CC}">
                <c16:uniqueId val="{00000049-731C-4DD2-B02A-61AC9801BEBB}"/>
              </c:ext>
            </c:extLst>
          </c:dPt>
          <c:dPt>
            <c:idx val="38"/>
            <c:invertIfNegative val="0"/>
            <c:bubble3D val="0"/>
            <c:spPr>
              <a:solidFill>
                <a:schemeClr val="accent4"/>
              </a:solidFill>
              <a:ln w="3175">
                <a:solidFill>
                  <a:schemeClr val="bg1"/>
                </a:solidFill>
              </a:ln>
            </c:spPr>
            <c:extLst>
              <c:ext xmlns:c16="http://schemas.microsoft.com/office/drawing/2014/chart" uri="{C3380CC4-5D6E-409C-BE32-E72D297353CC}">
                <c16:uniqueId val="{0000004A-731C-4DD2-B02A-61AC9801BEBB}"/>
              </c:ext>
            </c:extLst>
          </c:dPt>
          <c:dPt>
            <c:idx val="39"/>
            <c:invertIfNegative val="0"/>
            <c:bubble3D val="0"/>
            <c:spPr>
              <a:solidFill>
                <a:schemeClr val="accent4"/>
              </a:solidFill>
              <a:ln w="3175">
                <a:solidFill>
                  <a:schemeClr val="bg1"/>
                </a:solidFill>
              </a:ln>
            </c:spPr>
            <c:extLst>
              <c:ext xmlns:c16="http://schemas.microsoft.com/office/drawing/2014/chart" uri="{C3380CC4-5D6E-409C-BE32-E72D297353CC}">
                <c16:uniqueId val="{0000004B-731C-4DD2-B02A-61AC9801BEBB}"/>
              </c:ext>
            </c:extLst>
          </c:dPt>
          <c:dPt>
            <c:idx val="40"/>
            <c:invertIfNegative val="0"/>
            <c:bubble3D val="0"/>
            <c:spPr>
              <a:solidFill>
                <a:schemeClr val="accent4"/>
              </a:solidFill>
              <a:ln w="3175">
                <a:solidFill>
                  <a:schemeClr val="bg1"/>
                </a:solidFill>
              </a:ln>
            </c:spPr>
            <c:extLst>
              <c:ext xmlns:c16="http://schemas.microsoft.com/office/drawing/2014/chart" uri="{C3380CC4-5D6E-409C-BE32-E72D297353CC}">
                <c16:uniqueId val="{0000004C-731C-4DD2-B02A-61AC9801BEBB}"/>
              </c:ext>
            </c:extLst>
          </c:dPt>
          <c:dPt>
            <c:idx val="41"/>
            <c:invertIfNegative val="0"/>
            <c:bubble3D val="0"/>
            <c:spPr>
              <a:solidFill>
                <a:schemeClr val="accent4"/>
              </a:solidFill>
              <a:ln w="3175">
                <a:solidFill>
                  <a:schemeClr val="bg1"/>
                </a:solidFill>
              </a:ln>
            </c:spPr>
            <c:extLst>
              <c:ext xmlns:c16="http://schemas.microsoft.com/office/drawing/2014/chart" uri="{C3380CC4-5D6E-409C-BE32-E72D297353CC}">
                <c16:uniqueId val="{0000004D-731C-4DD2-B02A-61AC9801BEBB}"/>
              </c:ext>
            </c:extLst>
          </c:dPt>
          <c:dPt>
            <c:idx val="42"/>
            <c:invertIfNegative val="0"/>
            <c:bubble3D val="0"/>
            <c:spPr>
              <a:solidFill>
                <a:schemeClr val="accent4"/>
              </a:solidFill>
              <a:ln w="3175">
                <a:solidFill>
                  <a:schemeClr val="bg1"/>
                </a:solidFill>
              </a:ln>
            </c:spPr>
            <c:extLst>
              <c:ext xmlns:c16="http://schemas.microsoft.com/office/drawing/2014/chart" uri="{C3380CC4-5D6E-409C-BE32-E72D297353CC}">
                <c16:uniqueId val="{0000004E-731C-4DD2-B02A-61AC9801BEBB}"/>
              </c:ext>
            </c:extLst>
          </c:dPt>
          <c:dPt>
            <c:idx val="43"/>
            <c:invertIfNegative val="0"/>
            <c:bubble3D val="0"/>
            <c:spPr>
              <a:solidFill>
                <a:schemeClr val="accent4"/>
              </a:solidFill>
              <a:ln w="3175">
                <a:solidFill>
                  <a:schemeClr val="bg1"/>
                </a:solidFill>
              </a:ln>
            </c:spPr>
            <c:extLst>
              <c:ext xmlns:c16="http://schemas.microsoft.com/office/drawing/2014/chart" uri="{C3380CC4-5D6E-409C-BE32-E72D297353CC}">
                <c16:uniqueId val="{0000004F-731C-4DD2-B02A-61AC9801BEBB}"/>
              </c:ext>
            </c:extLst>
          </c:dPt>
          <c:dPt>
            <c:idx val="44"/>
            <c:invertIfNegative val="0"/>
            <c:bubble3D val="0"/>
            <c:spPr>
              <a:solidFill>
                <a:schemeClr val="accent4"/>
              </a:solidFill>
              <a:ln w="3175">
                <a:solidFill>
                  <a:schemeClr val="bg1"/>
                </a:solidFill>
              </a:ln>
            </c:spPr>
            <c:extLst>
              <c:ext xmlns:c16="http://schemas.microsoft.com/office/drawing/2014/chart" uri="{C3380CC4-5D6E-409C-BE32-E72D297353CC}">
                <c16:uniqueId val="{00000050-731C-4DD2-B02A-61AC9801BEBB}"/>
              </c:ext>
            </c:extLst>
          </c:dPt>
          <c:dPt>
            <c:idx val="45"/>
            <c:invertIfNegative val="0"/>
            <c:bubble3D val="0"/>
            <c:spPr>
              <a:solidFill>
                <a:schemeClr val="accent4"/>
              </a:solidFill>
              <a:ln w="3175">
                <a:solidFill>
                  <a:schemeClr val="bg1"/>
                </a:solidFill>
              </a:ln>
            </c:spPr>
            <c:extLst>
              <c:ext xmlns:c16="http://schemas.microsoft.com/office/drawing/2014/chart" uri="{C3380CC4-5D6E-409C-BE32-E72D297353CC}">
                <c16:uniqueId val="{00000051-731C-4DD2-B02A-61AC9801BEBB}"/>
              </c:ext>
            </c:extLst>
          </c:dPt>
          <c:cat>
            <c:strRef>
              <c:f>'Cap.Dev.Path'!$I$9:$BB$9</c:f>
              <c:strCach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strCache>
            </c:strRef>
          </c:cat>
          <c:val>
            <c:numRef>
              <c:f>'Cap.Dev.Path'!$I$2526:$BB$2526</c:f>
              <c:numCache>
                <c:formatCode>#,##0</c:formatCode>
                <c:ptCount val="46"/>
                <c:pt idx="0">
                  <c:v>1544</c:v>
                </c:pt>
                <c:pt idx="1">
                  <c:v>1627</c:v>
                </c:pt>
                <c:pt idx="2">
                  <c:v>1693</c:v>
                </c:pt>
                <c:pt idx="3">
                  <c:v>1657</c:v>
                </c:pt>
                <c:pt idx="4">
                  <c:v>1845.5</c:v>
                </c:pt>
                <c:pt idx="5">
                  <c:v>2159.5</c:v>
                </c:pt>
                <c:pt idx="6">
                  <c:v>3204</c:v>
                </c:pt>
                <c:pt idx="7">
                  <c:v>3116.5</c:v>
                </c:pt>
                <c:pt idx="8">
                  <c:v>3790.5</c:v>
                </c:pt>
                <c:pt idx="9">
                  <c:v>4254</c:v>
                </c:pt>
                <c:pt idx="10">
                  <c:v>4807.6000000000004</c:v>
                </c:pt>
                <c:pt idx="11">
                  <c:v>5245.4</c:v>
                </c:pt>
                <c:pt idx="12">
                  <c:v>5476.5</c:v>
                </c:pt>
                <c:pt idx="13">
                  <c:v>6963.4</c:v>
                </c:pt>
                <c:pt idx="14">
                  <c:v>7006.4</c:v>
                </c:pt>
                <c:pt idx="15">
                  <c:v>7010.2249999999995</c:v>
                </c:pt>
                <c:pt idx="16">
                  <c:v>7014.0499999999993</c:v>
                </c:pt>
                <c:pt idx="17">
                  <c:v>7017.8749999999991</c:v>
                </c:pt>
                <c:pt idx="18">
                  <c:v>7021.6999999999989</c:v>
                </c:pt>
                <c:pt idx="19">
                  <c:v>7025.5249999999987</c:v>
                </c:pt>
                <c:pt idx="20">
                  <c:v>7029.3499999999985</c:v>
                </c:pt>
                <c:pt idx="21">
                  <c:v>7033.1749999999984</c:v>
                </c:pt>
                <c:pt idx="22">
                  <c:v>7036.9999999999982</c:v>
                </c:pt>
                <c:pt idx="23">
                  <c:v>7283</c:v>
                </c:pt>
                <c:pt idx="24">
                  <c:v>7395</c:v>
                </c:pt>
                <c:pt idx="25">
                  <c:v>7532</c:v>
                </c:pt>
                <c:pt idx="26">
                  <c:v>7495</c:v>
                </c:pt>
                <c:pt idx="27">
                  <c:v>7458</c:v>
                </c:pt>
                <c:pt idx="28">
                  <c:v>7421</c:v>
                </c:pt>
                <c:pt idx="29">
                  <c:v>7384</c:v>
                </c:pt>
                <c:pt idx="30">
                  <c:v>7347</c:v>
                </c:pt>
                <c:pt idx="31">
                  <c:v>6981.4</c:v>
                </c:pt>
                <c:pt idx="32">
                  <c:v>6615.7999999999993</c:v>
                </c:pt>
                <c:pt idx="33">
                  <c:v>6250.1999999999989</c:v>
                </c:pt>
                <c:pt idx="34">
                  <c:v>5884.5999999999985</c:v>
                </c:pt>
                <c:pt idx="35">
                  <c:v>5518.9999999999982</c:v>
                </c:pt>
                <c:pt idx="36">
                  <c:v>5557.5999999999985</c:v>
                </c:pt>
                <c:pt idx="37">
                  <c:v>5596.1999999999989</c:v>
                </c:pt>
                <c:pt idx="38">
                  <c:v>5634.7999999999993</c:v>
                </c:pt>
                <c:pt idx="39">
                  <c:v>5673.4</c:v>
                </c:pt>
                <c:pt idx="40">
                  <c:v>5712</c:v>
                </c:pt>
                <c:pt idx="41">
                  <c:v>5750.6</c:v>
                </c:pt>
                <c:pt idx="42">
                  <c:v>5789.2000000000007</c:v>
                </c:pt>
                <c:pt idx="43">
                  <c:v>5827.8000000000011</c:v>
                </c:pt>
                <c:pt idx="44">
                  <c:v>5866.4000000000015</c:v>
                </c:pt>
                <c:pt idx="45">
                  <c:v>5905.0000000000018</c:v>
                </c:pt>
              </c:numCache>
            </c:numRef>
          </c:val>
          <c:extLst>
            <c:ext xmlns:c16="http://schemas.microsoft.com/office/drawing/2014/chart" uri="{C3380CC4-5D6E-409C-BE32-E72D297353CC}">
              <c16:uniqueId val="{00000048-9FBC-4860-ACA2-4EE09033B05F}"/>
            </c:ext>
          </c:extLst>
        </c:ser>
        <c:dLbls>
          <c:showLegendKey val="0"/>
          <c:showVal val="0"/>
          <c:showCatName val="0"/>
          <c:showSerName val="0"/>
          <c:showPercent val="0"/>
          <c:showBubbleSize val="0"/>
        </c:dLbls>
        <c:gapWidth val="0"/>
        <c:axId val="203045504"/>
        <c:axId val="203051392"/>
      </c:barChart>
      <c:catAx>
        <c:axId val="203045504"/>
        <c:scaling>
          <c:orientation val="minMax"/>
        </c:scaling>
        <c:delete val="0"/>
        <c:axPos val="b"/>
        <c:numFmt formatCode="General" sourceLinked="1"/>
        <c:majorTickMark val="out"/>
        <c:minorTickMark val="none"/>
        <c:tickLblPos val="nextTo"/>
        <c:crossAx val="203051392"/>
        <c:crosses val="autoZero"/>
        <c:auto val="1"/>
        <c:lblAlgn val="ctr"/>
        <c:lblOffset val="100"/>
        <c:noMultiLvlLbl val="0"/>
      </c:catAx>
      <c:valAx>
        <c:axId val="203051392"/>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203045504"/>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3016185476815"/>
          <c:y val="5.0345452486125299E-2"/>
          <c:w val="0.863514216972878"/>
          <c:h val="0.77336927649861498"/>
        </c:manualLayout>
      </c:layout>
      <c:barChart>
        <c:barDir val="col"/>
        <c:grouping val="stacked"/>
        <c:varyColors val="0"/>
        <c:ser>
          <c:idx val="3"/>
          <c:order val="0"/>
          <c:tx>
            <c:v>Hydropower*</c:v>
          </c:tx>
          <c:spPr>
            <a:solidFill>
              <a:schemeClr val="accent6"/>
            </a:solidFill>
            <a:ln>
              <a:solidFill>
                <a:schemeClr val="bg1"/>
              </a:solidFill>
            </a:ln>
          </c:spPr>
          <c:invertIfNegative val="0"/>
          <c:cat>
            <c:strRef>
              <c:f>'Cap.Dev.Path'!$D$9:$V$9</c:f>
              <c:strCache>
                <c:ptCount val="19"/>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strCache>
            </c:strRef>
          </c:cat>
          <c:val>
            <c:numRef>
              <c:f>'Cap.Dev.Path'!$D$807:$V$807</c:f>
              <c:numCache>
                <c:formatCode>#,##0</c:formatCode>
                <c:ptCount val="19"/>
                <c:pt idx="0">
                  <c:v>23297</c:v>
                </c:pt>
                <c:pt idx="1">
                  <c:v>23322</c:v>
                </c:pt>
                <c:pt idx="2">
                  <c:v>23421</c:v>
                </c:pt>
                <c:pt idx="3">
                  <c:v>23429</c:v>
                </c:pt>
                <c:pt idx="4">
                  <c:v>23316</c:v>
                </c:pt>
                <c:pt idx="5">
                  <c:v>23329</c:v>
                </c:pt>
                <c:pt idx="6">
                  <c:v>23341</c:v>
                </c:pt>
                <c:pt idx="7">
                  <c:v>23354</c:v>
                </c:pt>
                <c:pt idx="8">
                  <c:v>23312</c:v>
                </c:pt>
                <c:pt idx="9">
                  <c:v>23400</c:v>
                </c:pt>
                <c:pt idx="10">
                  <c:v>23617</c:v>
                </c:pt>
                <c:pt idx="11">
                  <c:v>23834.7</c:v>
                </c:pt>
                <c:pt idx="12">
                  <c:v>23849.1</c:v>
                </c:pt>
                <c:pt idx="13">
                  <c:v>23838.5</c:v>
                </c:pt>
                <c:pt idx="14">
                  <c:v>23849.4</c:v>
                </c:pt>
                <c:pt idx="15">
                  <c:v>23824.2</c:v>
                </c:pt>
                <c:pt idx="16">
                  <c:v>23893.200000000001</c:v>
                </c:pt>
                <c:pt idx="17">
                  <c:v>23979.200000000001</c:v>
                </c:pt>
                <c:pt idx="18">
                  <c:v>24065.1</c:v>
                </c:pt>
              </c:numCache>
            </c:numRef>
          </c:val>
          <c:extLst>
            <c:ext xmlns:c16="http://schemas.microsoft.com/office/drawing/2014/chart" uri="{C3380CC4-5D6E-409C-BE32-E72D297353CC}">
              <c16:uniqueId val="{00000046-24ED-4521-B8B0-EA84E7110876}"/>
            </c:ext>
          </c:extLst>
        </c:ser>
        <c:ser>
          <c:idx val="1"/>
          <c:order val="1"/>
          <c:tx>
            <c:strRef>
              <c:f>'Cap.Dev.Path'!$C$784</c:f>
              <c:strCache>
                <c:ptCount val="1"/>
                <c:pt idx="0">
                  <c:v>Wind Offshore</c:v>
                </c:pt>
              </c:strCache>
            </c:strRef>
          </c:tx>
          <c:spPr>
            <a:solidFill>
              <a:schemeClr val="accent2">
                <a:lumMod val="40000"/>
                <a:lumOff val="60000"/>
              </a:schemeClr>
            </a:solidFill>
            <a:ln w="3175">
              <a:solidFill>
                <a:schemeClr val="bg1"/>
              </a:solidFill>
            </a:ln>
          </c:spPr>
          <c:invertIfNegative val="0"/>
          <c:dPt>
            <c:idx val="5"/>
            <c:invertIfNegative val="0"/>
            <c:bubble3D val="0"/>
            <c:extLst>
              <c:ext xmlns:c16="http://schemas.microsoft.com/office/drawing/2014/chart" uri="{C3380CC4-5D6E-409C-BE32-E72D297353CC}">
                <c16:uniqueId val="{00000001-24ED-4521-B8B0-EA84E7110876}"/>
              </c:ext>
            </c:extLst>
          </c:dPt>
          <c:dPt>
            <c:idx val="6"/>
            <c:invertIfNegative val="0"/>
            <c:bubble3D val="0"/>
            <c:extLst>
              <c:ext xmlns:c16="http://schemas.microsoft.com/office/drawing/2014/chart" uri="{C3380CC4-5D6E-409C-BE32-E72D297353CC}">
                <c16:uniqueId val="{00000003-24ED-4521-B8B0-EA84E7110876}"/>
              </c:ext>
            </c:extLst>
          </c:dPt>
          <c:dPt>
            <c:idx val="7"/>
            <c:invertIfNegative val="0"/>
            <c:bubble3D val="0"/>
            <c:extLst>
              <c:ext xmlns:c16="http://schemas.microsoft.com/office/drawing/2014/chart" uri="{C3380CC4-5D6E-409C-BE32-E72D297353CC}">
                <c16:uniqueId val="{00000005-24ED-4521-B8B0-EA84E7110876}"/>
              </c:ext>
            </c:extLst>
          </c:dPt>
          <c:dPt>
            <c:idx val="8"/>
            <c:invertIfNegative val="0"/>
            <c:bubble3D val="0"/>
            <c:extLst>
              <c:ext xmlns:c16="http://schemas.microsoft.com/office/drawing/2014/chart" uri="{C3380CC4-5D6E-409C-BE32-E72D297353CC}">
                <c16:uniqueId val="{00000007-24ED-4521-B8B0-EA84E7110876}"/>
              </c:ext>
            </c:extLst>
          </c:dPt>
          <c:dPt>
            <c:idx val="9"/>
            <c:invertIfNegative val="0"/>
            <c:bubble3D val="0"/>
            <c:extLst>
              <c:ext xmlns:c16="http://schemas.microsoft.com/office/drawing/2014/chart" uri="{C3380CC4-5D6E-409C-BE32-E72D297353CC}">
                <c16:uniqueId val="{00000009-24ED-4521-B8B0-EA84E7110876}"/>
              </c:ext>
            </c:extLst>
          </c:dPt>
          <c:dPt>
            <c:idx val="10"/>
            <c:invertIfNegative val="0"/>
            <c:bubble3D val="0"/>
            <c:extLst>
              <c:ext xmlns:c16="http://schemas.microsoft.com/office/drawing/2014/chart" uri="{C3380CC4-5D6E-409C-BE32-E72D297353CC}">
                <c16:uniqueId val="{0000000B-24ED-4521-B8B0-EA84E7110876}"/>
              </c:ext>
            </c:extLst>
          </c:dPt>
          <c:dPt>
            <c:idx val="11"/>
            <c:invertIfNegative val="0"/>
            <c:bubble3D val="0"/>
            <c:extLst>
              <c:ext xmlns:c16="http://schemas.microsoft.com/office/drawing/2014/chart" uri="{C3380CC4-5D6E-409C-BE32-E72D297353CC}">
                <c16:uniqueId val="{0000000D-24ED-4521-B8B0-EA84E7110876}"/>
              </c:ext>
            </c:extLst>
          </c:dPt>
          <c:dPt>
            <c:idx val="12"/>
            <c:invertIfNegative val="0"/>
            <c:bubble3D val="0"/>
            <c:extLst>
              <c:ext xmlns:c16="http://schemas.microsoft.com/office/drawing/2014/chart" uri="{C3380CC4-5D6E-409C-BE32-E72D297353CC}">
                <c16:uniqueId val="{0000000F-24ED-4521-B8B0-EA84E7110876}"/>
              </c:ext>
            </c:extLst>
          </c:dPt>
          <c:dPt>
            <c:idx val="13"/>
            <c:invertIfNegative val="0"/>
            <c:bubble3D val="0"/>
            <c:extLst>
              <c:ext xmlns:c16="http://schemas.microsoft.com/office/drawing/2014/chart" uri="{C3380CC4-5D6E-409C-BE32-E72D297353CC}">
                <c16:uniqueId val="{00000011-24ED-4521-B8B0-EA84E7110876}"/>
              </c:ext>
            </c:extLst>
          </c:dPt>
          <c:dPt>
            <c:idx val="14"/>
            <c:invertIfNegative val="0"/>
            <c:bubble3D val="0"/>
            <c:extLst>
              <c:ext xmlns:c16="http://schemas.microsoft.com/office/drawing/2014/chart" uri="{C3380CC4-5D6E-409C-BE32-E72D297353CC}">
                <c16:uniqueId val="{00000013-24ED-4521-B8B0-EA84E7110876}"/>
              </c:ext>
            </c:extLst>
          </c:dPt>
          <c:dPt>
            <c:idx val="15"/>
            <c:invertIfNegative val="0"/>
            <c:bubble3D val="0"/>
            <c:extLst>
              <c:ext xmlns:c16="http://schemas.microsoft.com/office/drawing/2014/chart" uri="{C3380CC4-5D6E-409C-BE32-E72D297353CC}">
                <c16:uniqueId val="{00000015-24ED-4521-B8B0-EA84E7110876}"/>
              </c:ext>
            </c:extLst>
          </c:dPt>
          <c:dPt>
            <c:idx val="16"/>
            <c:invertIfNegative val="0"/>
            <c:bubble3D val="0"/>
            <c:extLst>
              <c:ext xmlns:c16="http://schemas.microsoft.com/office/drawing/2014/chart" uri="{C3380CC4-5D6E-409C-BE32-E72D297353CC}">
                <c16:uniqueId val="{00000017-24ED-4521-B8B0-EA84E7110876}"/>
              </c:ext>
            </c:extLst>
          </c:dPt>
          <c:dPt>
            <c:idx val="17"/>
            <c:invertIfNegative val="0"/>
            <c:bubble3D val="0"/>
            <c:extLst>
              <c:ext xmlns:c16="http://schemas.microsoft.com/office/drawing/2014/chart" uri="{C3380CC4-5D6E-409C-BE32-E72D297353CC}">
                <c16:uniqueId val="{00000019-24ED-4521-B8B0-EA84E7110876}"/>
              </c:ext>
            </c:extLst>
          </c:dPt>
          <c:dPt>
            <c:idx val="18"/>
            <c:invertIfNegative val="0"/>
            <c:bubble3D val="0"/>
            <c:extLst>
              <c:ext xmlns:c16="http://schemas.microsoft.com/office/drawing/2014/chart" uri="{C3380CC4-5D6E-409C-BE32-E72D297353CC}">
                <c16:uniqueId val="{0000001B-24ED-4521-B8B0-EA84E7110876}"/>
              </c:ext>
            </c:extLst>
          </c:dPt>
          <c:dPt>
            <c:idx val="19"/>
            <c:invertIfNegative val="0"/>
            <c:bubble3D val="0"/>
            <c:extLst>
              <c:ext xmlns:c16="http://schemas.microsoft.com/office/drawing/2014/chart" uri="{C3380CC4-5D6E-409C-BE32-E72D297353CC}">
                <c16:uniqueId val="{0000001D-24ED-4521-B8B0-EA84E7110876}"/>
              </c:ext>
            </c:extLst>
          </c:dPt>
          <c:dPt>
            <c:idx val="20"/>
            <c:invertIfNegative val="0"/>
            <c:bubble3D val="0"/>
            <c:extLst>
              <c:ext xmlns:c16="http://schemas.microsoft.com/office/drawing/2014/chart" uri="{C3380CC4-5D6E-409C-BE32-E72D297353CC}">
                <c16:uniqueId val="{0000001F-24ED-4521-B8B0-EA84E7110876}"/>
              </c:ext>
            </c:extLst>
          </c:dPt>
          <c:dPt>
            <c:idx val="21"/>
            <c:invertIfNegative val="0"/>
            <c:bubble3D val="0"/>
            <c:extLst>
              <c:ext xmlns:c16="http://schemas.microsoft.com/office/drawing/2014/chart" uri="{C3380CC4-5D6E-409C-BE32-E72D297353CC}">
                <c16:uniqueId val="{00000021-24ED-4521-B8B0-EA84E7110876}"/>
              </c:ext>
            </c:extLst>
          </c:dPt>
          <c:dPt>
            <c:idx val="22"/>
            <c:invertIfNegative val="0"/>
            <c:bubble3D val="0"/>
            <c:extLst>
              <c:ext xmlns:c16="http://schemas.microsoft.com/office/drawing/2014/chart" uri="{C3380CC4-5D6E-409C-BE32-E72D297353CC}">
                <c16:uniqueId val="{00000023-24ED-4521-B8B0-EA84E7110876}"/>
              </c:ext>
            </c:extLst>
          </c:dPt>
          <c:dPt>
            <c:idx val="23"/>
            <c:invertIfNegative val="0"/>
            <c:bubble3D val="0"/>
            <c:extLst>
              <c:ext xmlns:c16="http://schemas.microsoft.com/office/drawing/2014/chart" uri="{C3380CC4-5D6E-409C-BE32-E72D297353CC}">
                <c16:uniqueId val="{00000025-24ED-4521-B8B0-EA84E7110876}"/>
              </c:ext>
            </c:extLst>
          </c:dPt>
          <c:dPt>
            <c:idx val="24"/>
            <c:invertIfNegative val="0"/>
            <c:bubble3D val="0"/>
            <c:extLst>
              <c:ext xmlns:c16="http://schemas.microsoft.com/office/drawing/2014/chart" uri="{C3380CC4-5D6E-409C-BE32-E72D297353CC}">
                <c16:uniqueId val="{00000027-24ED-4521-B8B0-EA84E7110876}"/>
              </c:ext>
            </c:extLst>
          </c:dPt>
          <c:dPt>
            <c:idx val="25"/>
            <c:invertIfNegative val="0"/>
            <c:bubble3D val="0"/>
            <c:extLst>
              <c:ext xmlns:c16="http://schemas.microsoft.com/office/drawing/2014/chart" uri="{C3380CC4-5D6E-409C-BE32-E72D297353CC}">
                <c16:uniqueId val="{00000029-24ED-4521-B8B0-EA84E7110876}"/>
              </c:ext>
            </c:extLst>
          </c:dPt>
          <c:cat>
            <c:strRef>
              <c:f>'Cap.Dev.Path'!$D$9:$V$9</c:f>
              <c:strCache>
                <c:ptCount val="19"/>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strCache>
            </c:strRef>
          </c:cat>
          <c:val>
            <c:numRef>
              <c:f>'Cap.Dev.Path'!$D$784:$V$784</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2</c:v>
                </c:pt>
                <c:pt idx="18">
                  <c:v>2</c:v>
                </c:pt>
              </c:numCache>
            </c:numRef>
          </c:val>
          <c:extLst>
            <c:ext xmlns:c16="http://schemas.microsoft.com/office/drawing/2014/chart" uri="{C3380CC4-5D6E-409C-BE32-E72D297353CC}">
              <c16:uniqueId val="{0000002A-24ED-4521-B8B0-EA84E7110876}"/>
            </c:ext>
          </c:extLst>
        </c:ser>
        <c:ser>
          <c:idx val="0"/>
          <c:order val="2"/>
          <c:tx>
            <c:strRef>
              <c:f>'Cap.Dev.Path'!$C$777</c:f>
              <c:strCache>
                <c:ptCount val="1"/>
                <c:pt idx="0">
                  <c:v>Wind Onshore</c:v>
                </c:pt>
              </c:strCache>
            </c:strRef>
          </c:tx>
          <c:spPr>
            <a:solidFill>
              <a:schemeClr val="accent2"/>
            </a:solidFill>
            <a:ln w="3175">
              <a:solidFill>
                <a:schemeClr val="bg1"/>
              </a:solidFill>
            </a:ln>
          </c:spPr>
          <c:invertIfNegative val="0"/>
          <c:dPt>
            <c:idx val="0"/>
            <c:invertIfNegative val="0"/>
            <c:bubble3D val="0"/>
            <c:extLst>
              <c:ext xmlns:c16="http://schemas.microsoft.com/office/drawing/2014/chart" uri="{C3380CC4-5D6E-409C-BE32-E72D297353CC}">
                <c16:uniqueId val="{0000002B-24ED-4521-B8B0-EA84E7110876}"/>
              </c:ext>
            </c:extLst>
          </c:dPt>
          <c:dPt>
            <c:idx val="1"/>
            <c:invertIfNegative val="0"/>
            <c:bubble3D val="0"/>
            <c:extLst>
              <c:ext xmlns:c16="http://schemas.microsoft.com/office/drawing/2014/chart" uri="{C3380CC4-5D6E-409C-BE32-E72D297353CC}">
                <c16:uniqueId val="{0000002C-24ED-4521-B8B0-EA84E7110876}"/>
              </c:ext>
            </c:extLst>
          </c:dPt>
          <c:dPt>
            <c:idx val="2"/>
            <c:invertIfNegative val="0"/>
            <c:bubble3D val="0"/>
            <c:extLst>
              <c:ext xmlns:c16="http://schemas.microsoft.com/office/drawing/2014/chart" uri="{C3380CC4-5D6E-409C-BE32-E72D297353CC}">
                <c16:uniqueId val="{0000002D-24ED-4521-B8B0-EA84E7110876}"/>
              </c:ext>
            </c:extLst>
          </c:dPt>
          <c:dPt>
            <c:idx val="3"/>
            <c:invertIfNegative val="0"/>
            <c:bubble3D val="0"/>
            <c:extLst>
              <c:ext xmlns:c16="http://schemas.microsoft.com/office/drawing/2014/chart" uri="{C3380CC4-5D6E-409C-BE32-E72D297353CC}">
                <c16:uniqueId val="{0000002E-24ED-4521-B8B0-EA84E7110876}"/>
              </c:ext>
            </c:extLst>
          </c:dPt>
          <c:dPt>
            <c:idx val="4"/>
            <c:invertIfNegative val="0"/>
            <c:bubble3D val="0"/>
            <c:extLst>
              <c:ext xmlns:c16="http://schemas.microsoft.com/office/drawing/2014/chart" uri="{C3380CC4-5D6E-409C-BE32-E72D297353CC}">
                <c16:uniqueId val="{0000002F-24ED-4521-B8B0-EA84E7110876}"/>
              </c:ext>
            </c:extLst>
          </c:dPt>
          <c:dPt>
            <c:idx val="5"/>
            <c:invertIfNegative val="0"/>
            <c:bubble3D val="0"/>
            <c:extLst>
              <c:ext xmlns:c16="http://schemas.microsoft.com/office/drawing/2014/chart" uri="{C3380CC4-5D6E-409C-BE32-E72D297353CC}">
                <c16:uniqueId val="{00000030-24ED-4521-B8B0-EA84E7110876}"/>
              </c:ext>
            </c:extLst>
          </c:dPt>
          <c:dPt>
            <c:idx val="6"/>
            <c:invertIfNegative val="0"/>
            <c:bubble3D val="0"/>
            <c:extLst>
              <c:ext xmlns:c16="http://schemas.microsoft.com/office/drawing/2014/chart" uri="{C3380CC4-5D6E-409C-BE32-E72D297353CC}">
                <c16:uniqueId val="{00000031-24ED-4521-B8B0-EA84E7110876}"/>
              </c:ext>
            </c:extLst>
          </c:dPt>
          <c:dPt>
            <c:idx val="7"/>
            <c:invertIfNegative val="0"/>
            <c:bubble3D val="0"/>
            <c:extLst>
              <c:ext xmlns:c16="http://schemas.microsoft.com/office/drawing/2014/chart" uri="{C3380CC4-5D6E-409C-BE32-E72D297353CC}">
                <c16:uniqueId val="{00000032-24ED-4521-B8B0-EA84E7110876}"/>
              </c:ext>
            </c:extLst>
          </c:dPt>
          <c:dPt>
            <c:idx val="8"/>
            <c:invertIfNegative val="0"/>
            <c:bubble3D val="0"/>
            <c:extLst>
              <c:ext xmlns:c16="http://schemas.microsoft.com/office/drawing/2014/chart" uri="{C3380CC4-5D6E-409C-BE32-E72D297353CC}">
                <c16:uniqueId val="{00000033-24ED-4521-B8B0-EA84E7110876}"/>
              </c:ext>
            </c:extLst>
          </c:dPt>
          <c:dPt>
            <c:idx val="9"/>
            <c:invertIfNegative val="0"/>
            <c:bubble3D val="0"/>
            <c:extLst>
              <c:ext xmlns:c16="http://schemas.microsoft.com/office/drawing/2014/chart" uri="{C3380CC4-5D6E-409C-BE32-E72D297353CC}">
                <c16:uniqueId val="{00000034-24ED-4521-B8B0-EA84E7110876}"/>
              </c:ext>
            </c:extLst>
          </c:dPt>
          <c:dPt>
            <c:idx val="10"/>
            <c:invertIfNegative val="0"/>
            <c:bubble3D val="0"/>
            <c:extLst>
              <c:ext xmlns:c16="http://schemas.microsoft.com/office/drawing/2014/chart" uri="{C3380CC4-5D6E-409C-BE32-E72D297353CC}">
                <c16:uniqueId val="{00000035-24ED-4521-B8B0-EA84E7110876}"/>
              </c:ext>
            </c:extLst>
          </c:dPt>
          <c:dPt>
            <c:idx val="11"/>
            <c:invertIfNegative val="0"/>
            <c:bubble3D val="0"/>
            <c:extLst>
              <c:ext xmlns:c16="http://schemas.microsoft.com/office/drawing/2014/chart" uri="{C3380CC4-5D6E-409C-BE32-E72D297353CC}">
                <c16:uniqueId val="{00000036-24ED-4521-B8B0-EA84E7110876}"/>
              </c:ext>
            </c:extLst>
          </c:dPt>
          <c:dPt>
            <c:idx val="12"/>
            <c:invertIfNegative val="0"/>
            <c:bubble3D val="0"/>
            <c:extLst>
              <c:ext xmlns:c16="http://schemas.microsoft.com/office/drawing/2014/chart" uri="{C3380CC4-5D6E-409C-BE32-E72D297353CC}">
                <c16:uniqueId val="{00000037-24ED-4521-B8B0-EA84E7110876}"/>
              </c:ext>
            </c:extLst>
          </c:dPt>
          <c:dPt>
            <c:idx val="13"/>
            <c:invertIfNegative val="0"/>
            <c:bubble3D val="0"/>
            <c:extLst>
              <c:ext xmlns:c16="http://schemas.microsoft.com/office/drawing/2014/chart" uri="{C3380CC4-5D6E-409C-BE32-E72D297353CC}">
                <c16:uniqueId val="{00000038-24ED-4521-B8B0-EA84E7110876}"/>
              </c:ext>
            </c:extLst>
          </c:dPt>
          <c:dPt>
            <c:idx val="14"/>
            <c:invertIfNegative val="0"/>
            <c:bubble3D val="0"/>
            <c:extLst>
              <c:ext xmlns:c16="http://schemas.microsoft.com/office/drawing/2014/chart" uri="{C3380CC4-5D6E-409C-BE32-E72D297353CC}">
                <c16:uniqueId val="{00000039-24ED-4521-B8B0-EA84E7110876}"/>
              </c:ext>
            </c:extLst>
          </c:dPt>
          <c:dPt>
            <c:idx val="15"/>
            <c:invertIfNegative val="0"/>
            <c:bubble3D val="0"/>
            <c:extLst>
              <c:ext xmlns:c16="http://schemas.microsoft.com/office/drawing/2014/chart" uri="{C3380CC4-5D6E-409C-BE32-E72D297353CC}">
                <c16:uniqueId val="{0000003A-24ED-4521-B8B0-EA84E7110876}"/>
              </c:ext>
            </c:extLst>
          </c:dPt>
          <c:dPt>
            <c:idx val="16"/>
            <c:invertIfNegative val="0"/>
            <c:bubble3D val="0"/>
            <c:extLst>
              <c:ext xmlns:c16="http://schemas.microsoft.com/office/drawing/2014/chart" uri="{C3380CC4-5D6E-409C-BE32-E72D297353CC}">
                <c16:uniqueId val="{0000003B-24ED-4521-B8B0-EA84E7110876}"/>
              </c:ext>
            </c:extLst>
          </c:dPt>
          <c:dPt>
            <c:idx val="17"/>
            <c:invertIfNegative val="0"/>
            <c:bubble3D val="0"/>
            <c:extLst>
              <c:ext xmlns:c16="http://schemas.microsoft.com/office/drawing/2014/chart" uri="{C3380CC4-5D6E-409C-BE32-E72D297353CC}">
                <c16:uniqueId val="{0000003C-24ED-4521-B8B0-EA84E7110876}"/>
              </c:ext>
            </c:extLst>
          </c:dPt>
          <c:dPt>
            <c:idx val="18"/>
            <c:invertIfNegative val="0"/>
            <c:bubble3D val="0"/>
            <c:extLst>
              <c:ext xmlns:c16="http://schemas.microsoft.com/office/drawing/2014/chart" uri="{C3380CC4-5D6E-409C-BE32-E72D297353CC}">
                <c16:uniqueId val="{0000003D-24ED-4521-B8B0-EA84E7110876}"/>
              </c:ext>
            </c:extLst>
          </c:dPt>
          <c:dPt>
            <c:idx val="19"/>
            <c:invertIfNegative val="0"/>
            <c:bubble3D val="0"/>
            <c:extLst>
              <c:ext xmlns:c16="http://schemas.microsoft.com/office/drawing/2014/chart" uri="{C3380CC4-5D6E-409C-BE32-E72D297353CC}">
                <c16:uniqueId val="{0000003E-24ED-4521-B8B0-EA84E7110876}"/>
              </c:ext>
            </c:extLst>
          </c:dPt>
          <c:dPt>
            <c:idx val="20"/>
            <c:invertIfNegative val="0"/>
            <c:bubble3D val="0"/>
            <c:extLst>
              <c:ext xmlns:c16="http://schemas.microsoft.com/office/drawing/2014/chart" uri="{C3380CC4-5D6E-409C-BE32-E72D297353CC}">
                <c16:uniqueId val="{0000003F-24ED-4521-B8B0-EA84E7110876}"/>
              </c:ext>
            </c:extLst>
          </c:dPt>
          <c:dPt>
            <c:idx val="21"/>
            <c:invertIfNegative val="0"/>
            <c:bubble3D val="0"/>
            <c:extLst>
              <c:ext xmlns:c16="http://schemas.microsoft.com/office/drawing/2014/chart" uri="{C3380CC4-5D6E-409C-BE32-E72D297353CC}">
                <c16:uniqueId val="{00000040-24ED-4521-B8B0-EA84E7110876}"/>
              </c:ext>
            </c:extLst>
          </c:dPt>
          <c:dPt>
            <c:idx val="22"/>
            <c:invertIfNegative val="0"/>
            <c:bubble3D val="0"/>
            <c:extLst>
              <c:ext xmlns:c16="http://schemas.microsoft.com/office/drawing/2014/chart" uri="{C3380CC4-5D6E-409C-BE32-E72D297353CC}">
                <c16:uniqueId val="{00000041-24ED-4521-B8B0-EA84E7110876}"/>
              </c:ext>
            </c:extLst>
          </c:dPt>
          <c:dPt>
            <c:idx val="23"/>
            <c:invertIfNegative val="0"/>
            <c:bubble3D val="0"/>
            <c:extLst>
              <c:ext xmlns:c16="http://schemas.microsoft.com/office/drawing/2014/chart" uri="{C3380CC4-5D6E-409C-BE32-E72D297353CC}">
                <c16:uniqueId val="{00000042-24ED-4521-B8B0-EA84E7110876}"/>
              </c:ext>
            </c:extLst>
          </c:dPt>
          <c:dPt>
            <c:idx val="24"/>
            <c:invertIfNegative val="0"/>
            <c:bubble3D val="0"/>
            <c:extLst>
              <c:ext xmlns:c16="http://schemas.microsoft.com/office/drawing/2014/chart" uri="{C3380CC4-5D6E-409C-BE32-E72D297353CC}">
                <c16:uniqueId val="{00000043-24ED-4521-B8B0-EA84E7110876}"/>
              </c:ext>
            </c:extLst>
          </c:dPt>
          <c:cat>
            <c:strRef>
              <c:f>'Cap.Dev.Path'!$D$9:$V$9</c:f>
              <c:strCache>
                <c:ptCount val="19"/>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strCache>
            </c:strRef>
          </c:cat>
          <c:val>
            <c:numRef>
              <c:f>'Cap.Dev.Path'!$D$777:$V$777</c:f>
              <c:numCache>
                <c:formatCode>#,##0</c:formatCode>
                <c:ptCount val="19"/>
                <c:pt idx="0">
                  <c:v>38</c:v>
                </c:pt>
                <c:pt idx="1">
                  <c:v>66</c:v>
                </c:pt>
                <c:pt idx="2">
                  <c:v>138</c:v>
                </c:pt>
                <c:pt idx="3">
                  <c:v>218</c:v>
                </c:pt>
                <c:pt idx="4">
                  <c:v>358</c:v>
                </c:pt>
                <c:pt idx="5">
                  <c:v>690</c:v>
                </c:pt>
                <c:pt idx="6">
                  <c:v>1412</c:v>
                </c:pt>
                <c:pt idx="7">
                  <c:v>2223</c:v>
                </c:pt>
                <c:pt idx="8">
                  <c:v>3403</c:v>
                </c:pt>
                <c:pt idx="9">
                  <c:v>4582</c:v>
                </c:pt>
                <c:pt idx="10">
                  <c:v>5912</c:v>
                </c:pt>
                <c:pt idx="11">
                  <c:v>6758</c:v>
                </c:pt>
                <c:pt idx="12">
                  <c:v>7607.5</c:v>
                </c:pt>
                <c:pt idx="13">
                  <c:v>8156</c:v>
                </c:pt>
                <c:pt idx="14">
                  <c:v>9201.4</c:v>
                </c:pt>
                <c:pt idx="15">
                  <c:v>10298.200000000001</c:v>
                </c:pt>
                <c:pt idx="16">
                  <c:v>11566.6</c:v>
                </c:pt>
                <c:pt idx="17">
                  <c:v>13497.4</c:v>
                </c:pt>
                <c:pt idx="18">
                  <c:v>14898.1</c:v>
                </c:pt>
              </c:numCache>
            </c:numRef>
          </c:val>
          <c:extLst>
            <c:ext xmlns:c16="http://schemas.microsoft.com/office/drawing/2014/chart" uri="{C3380CC4-5D6E-409C-BE32-E72D297353CC}">
              <c16:uniqueId val="{00000044-24ED-4521-B8B0-EA84E7110876}"/>
            </c:ext>
          </c:extLst>
        </c:ser>
        <c:ser>
          <c:idx val="2"/>
          <c:order val="3"/>
          <c:tx>
            <c:strRef>
              <c:f>'Cap.Dev.Path'!$C$791</c:f>
              <c:strCache>
                <c:ptCount val="1"/>
                <c:pt idx="0">
                  <c:v>Solar PV</c:v>
                </c:pt>
              </c:strCache>
            </c:strRef>
          </c:tx>
          <c:spPr>
            <a:solidFill>
              <a:schemeClr val="accent5"/>
            </a:solidFill>
            <a:ln>
              <a:solidFill>
                <a:schemeClr val="bg1"/>
              </a:solidFill>
            </a:ln>
          </c:spPr>
          <c:invertIfNegative val="0"/>
          <c:cat>
            <c:strRef>
              <c:f>'Cap.Dev.Path'!$D$9:$V$9</c:f>
              <c:strCache>
                <c:ptCount val="19"/>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strCache>
            </c:strRef>
          </c:cat>
          <c:val>
            <c:numRef>
              <c:f>'Cap.Dev.Path'!$D$791:$V$791</c:f>
              <c:numCache>
                <c:formatCode>#,##0</c:formatCode>
                <c:ptCount val="19"/>
                <c:pt idx="0">
                  <c:v>7</c:v>
                </c:pt>
                <c:pt idx="1">
                  <c:v>7</c:v>
                </c:pt>
                <c:pt idx="2">
                  <c:v>8</c:v>
                </c:pt>
                <c:pt idx="3">
                  <c:v>9</c:v>
                </c:pt>
                <c:pt idx="4">
                  <c:v>11</c:v>
                </c:pt>
                <c:pt idx="5">
                  <c:v>13</c:v>
                </c:pt>
                <c:pt idx="6">
                  <c:v>15</c:v>
                </c:pt>
                <c:pt idx="7">
                  <c:v>26</c:v>
                </c:pt>
                <c:pt idx="8">
                  <c:v>80</c:v>
                </c:pt>
                <c:pt idx="9">
                  <c:v>277</c:v>
                </c:pt>
                <c:pt idx="10">
                  <c:v>1044</c:v>
                </c:pt>
                <c:pt idx="11">
                  <c:v>3003.6</c:v>
                </c:pt>
                <c:pt idx="12">
                  <c:v>4358.8</c:v>
                </c:pt>
                <c:pt idx="13">
                  <c:v>5277.3</c:v>
                </c:pt>
                <c:pt idx="14">
                  <c:v>6034.4</c:v>
                </c:pt>
                <c:pt idx="15">
                  <c:v>7137.5</c:v>
                </c:pt>
                <c:pt idx="16">
                  <c:v>7702.1</c:v>
                </c:pt>
                <c:pt idx="17">
                  <c:v>8610.4</c:v>
                </c:pt>
                <c:pt idx="18">
                  <c:v>9617</c:v>
                </c:pt>
              </c:numCache>
            </c:numRef>
          </c:val>
          <c:extLst>
            <c:ext xmlns:c16="http://schemas.microsoft.com/office/drawing/2014/chart" uri="{C3380CC4-5D6E-409C-BE32-E72D297353CC}">
              <c16:uniqueId val="{00000045-24ED-4521-B8B0-EA84E7110876}"/>
            </c:ext>
          </c:extLst>
        </c:ser>
        <c:ser>
          <c:idx val="4"/>
          <c:order val="4"/>
          <c:tx>
            <c:strRef>
              <c:f>'Cap.Dev.Path'!$C$821</c:f>
              <c:strCache>
                <c:ptCount val="1"/>
                <c:pt idx="0">
                  <c:v>Bioenergy</c:v>
                </c:pt>
              </c:strCache>
            </c:strRef>
          </c:tx>
          <c:spPr>
            <a:solidFill>
              <a:schemeClr val="accent4"/>
            </a:solidFill>
            <a:ln>
              <a:solidFill>
                <a:schemeClr val="bg1"/>
              </a:solidFill>
            </a:ln>
          </c:spPr>
          <c:invertIfNegative val="0"/>
          <c:cat>
            <c:strRef>
              <c:f>'Cap.Dev.Path'!$D$9:$V$9</c:f>
              <c:strCache>
                <c:ptCount val="19"/>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strCache>
            </c:strRef>
          </c:cat>
          <c:val>
            <c:numRef>
              <c:f>'Cap.Dev.Path'!$D$821:$V$821</c:f>
              <c:numCache>
                <c:formatCode>#,##0</c:formatCode>
                <c:ptCount val="19"/>
                <c:pt idx="0">
                  <c:v>432</c:v>
                </c:pt>
                <c:pt idx="1">
                  <c:v>459</c:v>
                </c:pt>
                <c:pt idx="2">
                  <c:v>528.5</c:v>
                </c:pt>
                <c:pt idx="3">
                  <c:v>551.5</c:v>
                </c:pt>
                <c:pt idx="4">
                  <c:v>605.5</c:v>
                </c:pt>
                <c:pt idx="5">
                  <c:v>633</c:v>
                </c:pt>
                <c:pt idx="6">
                  <c:v>667.5</c:v>
                </c:pt>
                <c:pt idx="7">
                  <c:v>724</c:v>
                </c:pt>
                <c:pt idx="8">
                  <c:v>787.5</c:v>
                </c:pt>
                <c:pt idx="9">
                  <c:v>817.5</c:v>
                </c:pt>
                <c:pt idx="10">
                  <c:v>927.5</c:v>
                </c:pt>
                <c:pt idx="11">
                  <c:v>960.5</c:v>
                </c:pt>
                <c:pt idx="12">
                  <c:v>1038.2</c:v>
                </c:pt>
                <c:pt idx="13">
                  <c:v>1150.9000000000001</c:v>
                </c:pt>
                <c:pt idx="14">
                  <c:v>1221.4000000000001</c:v>
                </c:pt>
                <c:pt idx="15">
                  <c:v>1297.5999999999999</c:v>
                </c:pt>
                <c:pt idx="16">
                  <c:v>1442.5</c:v>
                </c:pt>
                <c:pt idx="17">
                  <c:v>1490.4</c:v>
                </c:pt>
                <c:pt idx="18">
                  <c:v>1710.7</c:v>
                </c:pt>
              </c:numCache>
            </c:numRef>
          </c:val>
          <c:extLst>
            <c:ext xmlns:c16="http://schemas.microsoft.com/office/drawing/2014/chart" uri="{C3380CC4-5D6E-409C-BE32-E72D297353CC}">
              <c16:uniqueId val="{00000047-24ED-4521-B8B0-EA84E7110876}"/>
            </c:ext>
          </c:extLst>
        </c:ser>
        <c:dLbls>
          <c:showLegendKey val="0"/>
          <c:showVal val="0"/>
          <c:showCatName val="0"/>
          <c:showSerName val="0"/>
          <c:showPercent val="0"/>
          <c:showBubbleSize val="0"/>
        </c:dLbls>
        <c:gapWidth val="0"/>
        <c:overlap val="100"/>
        <c:axId val="203506432"/>
        <c:axId val="203507968"/>
      </c:barChart>
      <c:catAx>
        <c:axId val="203506432"/>
        <c:scaling>
          <c:orientation val="minMax"/>
        </c:scaling>
        <c:delete val="0"/>
        <c:axPos val="b"/>
        <c:numFmt formatCode="General" sourceLinked="1"/>
        <c:majorTickMark val="out"/>
        <c:minorTickMark val="none"/>
        <c:tickLblPos val="nextTo"/>
        <c:crossAx val="203507968"/>
        <c:crosses val="autoZero"/>
        <c:auto val="1"/>
        <c:lblAlgn val="ctr"/>
        <c:lblOffset val="100"/>
        <c:noMultiLvlLbl val="0"/>
      </c:catAx>
      <c:valAx>
        <c:axId val="203507968"/>
        <c:scaling>
          <c:orientation val="minMax"/>
        </c:scaling>
        <c:delete val="0"/>
        <c:axPos val="l"/>
        <c:title>
          <c:tx>
            <c:rich>
              <a:bodyPr rot="0" vert="horz"/>
              <a:lstStyle/>
              <a:p>
                <a:pPr>
                  <a:defRPr/>
                </a:pPr>
                <a:r>
                  <a:rPr lang="de-DE" b="0"/>
                  <a:t>MW</a:t>
                </a:r>
              </a:p>
            </c:rich>
          </c:tx>
          <c:layout>
            <c:manualLayout>
              <c:xMode val="edge"/>
              <c:yMode val="edge"/>
              <c:x val="0.11944444444444401"/>
              <c:y val="7.4442179182240202E-4"/>
            </c:manualLayout>
          </c:layout>
          <c:overlay val="0"/>
        </c:title>
        <c:numFmt formatCode="#,##0" sourceLinked="0"/>
        <c:majorTickMark val="out"/>
        <c:minorTickMark val="none"/>
        <c:tickLblPos val="nextTo"/>
        <c:crossAx val="203506432"/>
        <c:crosses val="autoZero"/>
        <c:crossBetween val="between"/>
      </c:valAx>
    </c:plotArea>
    <c:legend>
      <c:legendPos val="b"/>
      <c:layout>
        <c:manualLayout>
          <c:xMode val="edge"/>
          <c:yMode val="edge"/>
          <c:x val="3.4231678774668602E-2"/>
          <c:y val="0.91804745090686968"/>
          <c:w val="0.94533461479039893"/>
          <c:h val="6.2138216153569931E-2"/>
        </c:manualLayout>
      </c:layout>
      <c:overlay val="0"/>
    </c:legend>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clustered"/>
        <c:varyColors val="0"/>
        <c:ser>
          <c:idx val="0"/>
          <c:order val="0"/>
          <c:tx>
            <c:strRef>
              <c:f>'Cap.Dev.Path'!$C$1653</c:f>
              <c:strCache>
                <c:ptCount val="1"/>
                <c:pt idx="0">
                  <c:v>Renewable hydropower</c:v>
                </c:pt>
              </c:strCache>
            </c:strRef>
          </c:tx>
          <c:spPr>
            <a:solidFill>
              <a:schemeClr val="accent6"/>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1AB3-4040-A200-BAC9057F825B}"/>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1AB3-4040-A200-BAC9057F825B}"/>
              </c:ext>
            </c:extLst>
          </c:dPt>
          <c:dPt>
            <c:idx val="2"/>
            <c:invertIfNegative val="0"/>
            <c:bubble3D val="0"/>
            <c:spPr>
              <a:solidFill>
                <a:srgbClr val="E4E5E4"/>
              </a:solidFill>
              <a:ln w="3175">
                <a:solidFill>
                  <a:schemeClr val="bg1"/>
                </a:solidFill>
              </a:ln>
            </c:spPr>
            <c:extLst>
              <c:ext xmlns:c16="http://schemas.microsoft.com/office/drawing/2014/chart" uri="{C3380CC4-5D6E-409C-BE32-E72D297353CC}">
                <c16:uniqueId val="{00000005-1AB3-4040-A200-BAC9057F825B}"/>
              </c:ext>
            </c:extLst>
          </c:dPt>
          <c:dPt>
            <c:idx val="3"/>
            <c:invertIfNegative val="0"/>
            <c:bubble3D val="0"/>
            <c:spPr>
              <a:solidFill>
                <a:srgbClr val="E4E5E4"/>
              </a:solidFill>
              <a:ln w="3175">
                <a:solidFill>
                  <a:schemeClr val="bg1"/>
                </a:solidFill>
              </a:ln>
            </c:spPr>
            <c:extLst>
              <c:ext xmlns:c16="http://schemas.microsoft.com/office/drawing/2014/chart" uri="{C3380CC4-5D6E-409C-BE32-E72D297353CC}">
                <c16:uniqueId val="{00000007-1AB3-4040-A200-BAC9057F825B}"/>
              </c:ext>
            </c:extLst>
          </c:dPt>
          <c:dPt>
            <c:idx val="4"/>
            <c:invertIfNegative val="0"/>
            <c:bubble3D val="0"/>
            <c:spPr>
              <a:solidFill>
                <a:srgbClr val="E4E5E4"/>
              </a:solidFill>
              <a:ln w="3175">
                <a:solidFill>
                  <a:schemeClr val="bg1"/>
                </a:solidFill>
              </a:ln>
            </c:spPr>
            <c:extLst>
              <c:ext xmlns:c16="http://schemas.microsoft.com/office/drawing/2014/chart" uri="{C3380CC4-5D6E-409C-BE32-E72D297353CC}">
                <c16:uniqueId val="{00000009-1AB3-4040-A200-BAC9057F825B}"/>
              </c:ext>
            </c:extLst>
          </c:dPt>
          <c:dPt>
            <c:idx val="5"/>
            <c:invertIfNegative val="0"/>
            <c:bubble3D val="0"/>
            <c:spPr>
              <a:solidFill>
                <a:srgbClr val="E4E5E4"/>
              </a:solidFill>
              <a:ln w="3175">
                <a:solidFill>
                  <a:schemeClr val="bg1"/>
                </a:solidFill>
              </a:ln>
            </c:spPr>
            <c:extLst>
              <c:ext xmlns:c16="http://schemas.microsoft.com/office/drawing/2014/chart" uri="{C3380CC4-5D6E-409C-BE32-E72D297353CC}">
                <c16:uniqueId val="{0000000B-1AB3-4040-A200-BAC9057F825B}"/>
              </c:ext>
            </c:extLst>
          </c:dPt>
          <c:dPt>
            <c:idx val="6"/>
            <c:invertIfNegative val="0"/>
            <c:bubble3D val="0"/>
            <c:spPr>
              <a:solidFill>
                <a:srgbClr val="E4E5E4"/>
              </a:solidFill>
              <a:ln w="3175">
                <a:solidFill>
                  <a:schemeClr val="bg1"/>
                </a:solidFill>
              </a:ln>
            </c:spPr>
            <c:extLst>
              <c:ext xmlns:c16="http://schemas.microsoft.com/office/drawing/2014/chart" uri="{C3380CC4-5D6E-409C-BE32-E72D297353CC}">
                <c16:uniqueId val="{0000000C-1AB3-4040-A200-BAC9057F825B}"/>
              </c:ext>
            </c:extLst>
          </c:dPt>
          <c:dPt>
            <c:idx val="7"/>
            <c:invertIfNegative val="0"/>
            <c:bubble3D val="0"/>
            <c:spPr>
              <a:solidFill>
                <a:srgbClr val="E4E5E4"/>
              </a:solidFill>
              <a:ln w="3175">
                <a:solidFill>
                  <a:schemeClr val="bg1"/>
                </a:solidFill>
              </a:ln>
            </c:spPr>
            <c:extLst>
              <c:ext xmlns:c16="http://schemas.microsoft.com/office/drawing/2014/chart" uri="{C3380CC4-5D6E-409C-BE32-E72D297353CC}">
                <c16:uniqueId val="{0000000D-1AB3-4040-A200-BAC9057F825B}"/>
              </c:ext>
            </c:extLst>
          </c:dPt>
          <c:dPt>
            <c:idx val="8"/>
            <c:invertIfNegative val="0"/>
            <c:bubble3D val="0"/>
            <c:spPr>
              <a:solidFill>
                <a:srgbClr val="E4E5E4"/>
              </a:solidFill>
              <a:ln w="3175">
                <a:solidFill>
                  <a:schemeClr val="bg1"/>
                </a:solidFill>
              </a:ln>
            </c:spPr>
            <c:extLst>
              <c:ext xmlns:c16="http://schemas.microsoft.com/office/drawing/2014/chart" uri="{C3380CC4-5D6E-409C-BE32-E72D297353CC}">
                <c16:uniqueId val="{0000000E-1AB3-4040-A200-BAC9057F825B}"/>
              </c:ext>
            </c:extLst>
          </c:dPt>
          <c:dPt>
            <c:idx val="9"/>
            <c:invertIfNegative val="0"/>
            <c:bubble3D val="0"/>
            <c:spPr>
              <a:solidFill>
                <a:srgbClr val="E4E5E4"/>
              </a:solidFill>
              <a:ln w="3175">
                <a:solidFill>
                  <a:schemeClr val="bg1"/>
                </a:solidFill>
              </a:ln>
            </c:spPr>
            <c:extLst>
              <c:ext xmlns:c16="http://schemas.microsoft.com/office/drawing/2014/chart" uri="{C3380CC4-5D6E-409C-BE32-E72D297353CC}">
                <c16:uniqueId val="{0000000F-1AB3-4040-A200-BAC9057F825B}"/>
              </c:ext>
            </c:extLst>
          </c:dPt>
          <c:dPt>
            <c:idx val="10"/>
            <c:invertIfNegative val="0"/>
            <c:bubble3D val="0"/>
            <c:spPr>
              <a:solidFill>
                <a:srgbClr val="E4E5E4"/>
              </a:solidFill>
              <a:ln w="3175">
                <a:solidFill>
                  <a:schemeClr val="bg1"/>
                </a:solidFill>
              </a:ln>
            </c:spPr>
            <c:extLst>
              <c:ext xmlns:c16="http://schemas.microsoft.com/office/drawing/2014/chart" uri="{C3380CC4-5D6E-409C-BE32-E72D297353CC}">
                <c16:uniqueId val="{00000010-1AB3-4040-A200-BAC9057F825B}"/>
              </c:ext>
            </c:extLst>
          </c:dPt>
          <c:dPt>
            <c:idx val="11"/>
            <c:invertIfNegative val="0"/>
            <c:bubble3D val="0"/>
            <c:spPr>
              <a:solidFill>
                <a:srgbClr val="E4E5E4"/>
              </a:solidFill>
              <a:ln w="3175">
                <a:solidFill>
                  <a:schemeClr val="bg1"/>
                </a:solidFill>
              </a:ln>
            </c:spPr>
            <c:extLst>
              <c:ext xmlns:c16="http://schemas.microsoft.com/office/drawing/2014/chart" uri="{C3380CC4-5D6E-409C-BE32-E72D297353CC}">
                <c16:uniqueId val="{00000011-1AB3-4040-A200-BAC9057F825B}"/>
              </c:ext>
            </c:extLst>
          </c:dPt>
          <c:dPt>
            <c:idx val="12"/>
            <c:invertIfNegative val="0"/>
            <c:bubble3D val="0"/>
            <c:spPr>
              <a:solidFill>
                <a:srgbClr val="E4E5E4"/>
              </a:solidFill>
              <a:ln w="3175">
                <a:solidFill>
                  <a:schemeClr val="bg1"/>
                </a:solidFill>
              </a:ln>
            </c:spPr>
            <c:extLst>
              <c:ext xmlns:c16="http://schemas.microsoft.com/office/drawing/2014/chart" uri="{C3380CC4-5D6E-409C-BE32-E72D297353CC}">
                <c16:uniqueId val="{00000012-1AB3-4040-A200-BAC9057F825B}"/>
              </c:ext>
            </c:extLst>
          </c:dPt>
          <c:dPt>
            <c:idx val="13"/>
            <c:invertIfNegative val="0"/>
            <c:bubble3D val="0"/>
            <c:spPr>
              <a:solidFill>
                <a:srgbClr val="E4E5E4"/>
              </a:solidFill>
              <a:ln w="3175">
                <a:solidFill>
                  <a:schemeClr val="bg1"/>
                </a:solidFill>
              </a:ln>
            </c:spPr>
            <c:extLst>
              <c:ext xmlns:c16="http://schemas.microsoft.com/office/drawing/2014/chart" uri="{C3380CC4-5D6E-409C-BE32-E72D297353CC}">
                <c16:uniqueId val="{00000013-1AB3-4040-A200-BAC9057F825B}"/>
              </c:ext>
            </c:extLst>
          </c:dPt>
          <c:dPt>
            <c:idx val="14"/>
            <c:invertIfNegative val="0"/>
            <c:bubble3D val="0"/>
            <c:spPr>
              <a:solidFill>
                <a:srgbClr val="E4E5E4"/>
              </a:solidFill>
              <a:ln w="3175">
                <a:solidFill>
                  <a:schemeClr val="bg1"/>
                </a:solidFill>
              </a:ln>
            </c:spPr>
            <c:extLst>
              <c:ext xmlns:c16="http://schemas.microsoft.com/office/drawing/2014/chart" uri="{C3380CC4-5D6E-409C-BE32-E72D297353CC}">
                <c16:uniqueId val="{00000014-1AB3-4040-A200-BAC9057F825B}"/>
              </c:ext>
            </c:extLst>
          </c:dPt>
          <c:dPt>
            <c:idx val="15"/>
            <c:invertIfNegative val="0"/>
            <c:bubble3D val="0"/>
            <c:spPr>
              <a:solidFill>
                <a:srgbClr val="00B0F0"/>
              </a:solidFill>
              <a:ln w="3175">
                <a:solidFill>
                  <a:schemeClr val="bg1"/>
                </a:solidFill>
              </a:ln>
            </c:spPr>
            <c:extLst>
              <c:ext xmlns:c16="http://schemas.microsoft.com/office/drawing/2014/chart" uri="{C3380CC4-5D6E-409C-BE32-E72D297353CC}">
                <c16:uniqueId val="{00000015-1AB3-4040-A200-BAC9057F825B}"/>
              </c:ext>
            </c:extLst>
          </c:dPt>
          <c:dPt>
            <c:idx val="16"/>
            <c:invertIfNegative val="0"/>
            <c:bubble3D val="0"/>
            <c:spPr>
              <a:solidFill>
                <a:srgbClr val="00B0F0"/>
              </a:solidFill>
              <a:ln w="3175">
                <a:solidFill>
                  <a:schemeClr val="bg1"/>
                </a:solidFill>
              </a:ln>
            </c:spPr>
            <c:extLst>
              <c:ext xmlns:c16="http://schemas.microsoft.com/office/drawing/2014/chart" uri="{C3380CC4-5D6E-409C-BE32-E72D297353CC}">
                <c16:uniqueId val="{00000016-1AB3-4040-A200-BAC9057F825B}"/>
              </c:ext>
            </c:extLst>
          </c:dPt>
          <c:dPt>
            <c:idx val="17"/>
            <c:invertIfNegative val="0"/>
            <c:bubble3D val="0"/>
            <c:spPr>
              <a:solidFill>
                <a:srgbClr val="00B0F0"/>
              </a:solidFill>
              <a:ln w="3175">
                <a:solidFill>
                  <a:schemeClr val="bg1"/>
                </a:solidFill>
              </a:ln>
            </c:spPr>
            <c:extLst>
              <c:ext xmlns:c16="http://schemas.microsoft.com/office/drawing/2014/chart" uri="{C3380CC4-5D6E-409C-BE32-E72D297353CC}">
                <c16:uniqueId val="{00000017-1AB3-4040-A200-BAC9057F825B}"/>
              </c:ext>
            </c:extLst>
          </c:dPt>
          <c:dPt>
            <c:idx val="18"/>
            <c:invertIfNegative val="0"/>
            <c:bubble3D val="0"/>
            <c:spPr>
              <a:solidFill>
                <a:srgbClr val="00B0F0"/>
              </a:solidFill>
              <a:ln w="3175">
                <a:solidFill>
                  <a:schemeClr val="bg1"/>
                </a:solidFill>
              </a:ln>
            </c:spPr>
            <c:extLst>
              <c:ext xmlns:c16="http://schemas.microsoft.com/office/drawing/2014/chart" uri="{C3380CC4-5D6E-409C-BE32-E72D297353CC}">
                <c16:uniqueId val="{00000018-1AB3-4040-A200-BAC9057F825B}"/>
              </c:ext>
            </c:extLst>
          </c:dPt>
          <c:dPt>
            <c:idx val="19"/>
            <c:invertIfNegative val="0"/>
            <c:bubble3D val="0"/>
            <c:extLst>
              <c:ext xmlns:c16="http://schemas.microsoft.com/office/drawing/2014/chart" uri="{C3380CC4-5D6E-409C-BE32-E72D297353CC}">
                <c16:uniqueId val="{00000019-1AB3-4040-A200-BAC9057F825B}"/>
              </c:ext>
            </c:extLst>
          </c:dPt>
          <c:dPt>
            <c:idx val="20"/>
            <c:invertIfNegative val="0"/>
            <c:bubble3D val="0"/>
            <c:extLst>
              <c:ext xmlns:c16="http://schemas.microsoft.com/office/drawing/2014/chart" uri="{C3380CC4-5D6E-409C-BE32-E72D297353CC}">
                <c16:uniqueId val="{0000001A-1AB3-4040-A200-BAC9057F825B}"/>
              </c:ext>
            </c:extLst>
          </c:dPt>
          <c:dPt>
            <c:idx val="21"/>
            <c:invertIfNegative val="0"/>
            <c:bubble3D val="0"/>
            <c:extLst>
              <c:ext xmlns:c16="http://schemas.microsoft.com/office/drawing/2014/chart" uri="{C3380CC4-5D6E-409C-BE32-E72D297353CC}">
                <c16:uniqueId val="{0000001B-1AB3-4040-A200-BAC9057F825B}"/>
              </c:ext>
            </c:extLst>
          </c:dPt>
          <c:dPt>
            <c:idx val="22"/>
            <c:invertIfNegative val="0"/>
            <c:bubble3D val="0"/>
            <c:extLst>
              <c:ext xmlns:c16="http://schemas.microsoft.com/office/drawing/2014/chart" uri="{C3380CC4-5D6E-409C-BE32-E72D297353CC}">
                <c16:uniqueId val="{0000001C-1AB3-4040-A200-BAC9057F825B}"/>
              </c:ext>
            </c:extLst>
          </c:dPt>
          <c:dPt>
            <c:idx val="23"/>
            <c:invertIfNegative val="0"/>
            <c:bubble3D val="0"/>
            <c:extLst>
              <c:ext xmlns:c16="http://schemas.microsoft.com/office/drawing/2014/chart" uri="{C3380CC4-5D6E-409C-BE32-E72D297353CC}">
                <c16:uniqueId val="{0000001D-1AB3-4040-A200-BAC9057F825B}"/>
              </c:ext>
            </c:extLst>
          </c:dPt>
          <c:dPt>
            <c:idx val="24"/>
            <c:invertIfNegative val="0"/>
            <c:bubble3D val="0"/>
            <c:extLst>
              <c:ext xmlns:c16="http://schemas.microsoft.com/office/drawing/2014/chart" uri="{C3380CC4-5D6E-409C-BE32-E72D297353CC}">
                <c16:uniqueId val="{0000001E-1AB3-4040-A200-BAC9057F825B}"/>
              </c:ext>
            </c:extLst>
          </c:dPt>
          <c:dPt>
            <c:idx val="25"/>
            <c:invertIfNegative val="0"/>
            <c:bubble3D val="0"/>
            <c:extLst>
              <c:ext xmlns:c16="http://schemas.microsoft.com/office/drawing/2014/chart" uri="{C3380CC4-5D6E-409C-BE32-E72D297353CC}">
                <c16:uniqueId val="{0000001F-1AB3-4040-A200-BAC9057F825B}"/>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'Cap.Dev.Path'!$I$1653:$AH$1653</c:f>
              <c:numCache>
                <c:formatCode>#,##0</c:formatCode>
                <c:ptCount val="26"/>
                <c:pt idx="0">
                  <c:v>37</c:v>
                </c:pt>
                <c:pt idx="1">
                  <c:v>37</c:v>
                </c:pt>
                <c:pt idx="2">
                  <c:v>37</c:v>
                </c:pt>
                <c:pt idx="3">
                  <c:v>37</c:v>
                </c:pt>
                <c:pt idx="4">
                  <c:v>37</c:v>
                </c:pt>
                <c:pt idx="5">
                  <c:v>37</c:v>
                </c:pt>
                <c:pt idx="6">
                  <c:v>37</c:v>
                </c:pt>
                <c:pt idx="7">
                  <c:v>37</c:v>
                </c:pt>
                <c:pt idx="8">
                  <c:v>37</c:v>
                </c:pt>
                <c:pt idx="9">
                  <c:v>37</c:v>
                </c:pt>
                <c:pt idx="10">
                  <c:v>37</c:v>
                </c:pt>
                <c:pt idx="11">
                  <c:v>37</c:v>
                </c:pt>
                <c:pt idx="12">
                  <c:v>37</c:v>
                </c:pt>
                <c:pt idx="13">
                  <c:v>37</c:v>
                </c:pt>
                <c:pt idx="14">
                  <c:v>37</c:v>
                </c:pt>
                <c:pt idx="15">
                  <c:v>37</c:v>
                </c:pt>
                <c:pt idx="16">
                  <c:v>37</c:v>
                </c:pt>
                <c:pt idx="17">
                  <c:v>37</c:v>
                </c:pt>
                <c:pt idx="18">
                  <c:v>37</c:v>
                </c:pt>
                <c:pt idx="19">
                  <c:v>37</c:v>
                </c:pt>
                <c:pt idx="20">
                  <c:v>37</c:v>
                </c:pt>
                <c:pt idx="21">
                  <c:v>37</c:v>
                </c:pt>
                <c:pt idx="22">
                  <c:v>37</c:v>
                </c:pt>
                <c:pt idx="23">
                  <c:v>37</c:v>
                </c:pt>
                <c:pt idx="24">
                  <c:v>37</c:v>
                </c:pt>
                <c:pt idx="25">
                  <c:v>37</c:v>
                </c:pt>
              </c:numCache>
            </c:numRef>
          </c:val>
          <c:extLst>
            <c:ext xmlns:c16="http://schemas.microsoft.com/office/drawing/2014/chart" uri="{C3380CC4-5D6E-409C-BE32-E72D297353CC}">
              <c16:uniqueId val="{00000020-1AB3-4040-A200-BAC9057F825B}"/>
            </c:ext>
          </c:extLst>
        </c:ser>
        <c:dLbls>
          <c:showLegendKey val="0"/>
          <c:showVal val="0"/>
          <c:showCatName val="0"/>
          <c:showSerName val="0"/>
          <c:showPercent val="0"/>
          <c:showBubbleSize val="0"/>
        </c:dLbls>
        <c:gapWidth val="0"/>
        <c:axId val="203846400"/>
        <c:axId val="203847936"/>
      </c:barChart>
      <c:catAx>
        <c:axId val="203846400"/>
        <c:scaling>
          <c:orientation val="minMax"/>
        </c:scaling>
        <c:delete val="0"/>
        <c:axPos val="b"/>
        <c:numFmt formatCode="General" sourceLinked="1"/>
        <c:majorTickMark val="out"/>
        <c:minorTickMark val="none"/>
        <c:tickLblPos val="nextTo"/>
        <c:crossAx val="203847936"/>
        <c:crosses val="autoZero"/>
        <c:auto val="1"/>
        <c:lblAlgn val="ctr"/>
        <c:lblOffset val="100"/>
        <c:noMultiLvlLbl val="0"/>
      </c:catAx>
      <c:valAx>
        <c:axId val="203847936"/>
        <c:scaling>
          <c:orientation val="minMax"/>
          <c:min val="0"/>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203846400"/>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clustered"/>
        <c:varyColors val="0"/>
        <c:ser>
          <c:idx val="0"/>
          <c:order val="0"/>
          <c:tx>
            <c:strRef>
              <c:f>'Cap.Dev.Path'!$C$807</c:f>
              <c:strCache>
                <c:ptCount val="1"/>
                <c:pt idx="0">
                  <c:v>Renewable hydropower</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8B62-488A-8861-8A78DABE94D8}"/>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8B62-488A-8861-8A78DABE94D8}"/>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8B62-488A-8861-8A78DABE94D8}"/>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8B62-488A-8861-8A78DABE94D8}"/>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8B62-488A-8861-8A78DABE94D8}"/>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8B62-488A-8861-8A78DABE94D8}"/>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8B62-488A-8861-8A78DABE94D8}"/>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8B62-488A-8861-8A78DABE94D8}"/>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8B62-488A-8861-8A78DABE94D8}"/>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8B62-488A-8861-8A78DABE94D8}"/>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8B62-488A-8861-8A78DABE94D8}"/>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8B62-488A-8861-8A78DABE94D8}"/>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8B62-488A-8861-8A78DABE94D8}"/>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8B62-488A-8861-8A78DABE94D8}"/>
              </c:ext>
            </c:extLst>
          </c:dPt>
          <c:dPt>
            <c:idx val="1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D-8B62-488A-8861-8A78DABE94D8}"/>
              </c:ext>
            </c:extLst>
          </c:dPt>
          <c:dPt>
            <c:idx val="15"/>
            <c:invertIfNegative val="0"/>
            <c:bubble3D val="0"/>
            <c:spPr>
              <a:solidFill>
                <a:srgbClr val="00B0F0"/>
              </a:solidFill>
              <a:ln w="3175">
                <a:solidFill>
                  <a:schemeClr val="bg1"/>
                </a:solidFill>
              </a:ln>
            </c:spPr>
            <c:extLst>
              <c:ext xmlns:c16="http://schemas.microsoft.com/office/drawing/2014/chart" uri="{C3380CC4-5D6E-409C-BE32-E72D297353CC}">
                <c16:uniqueId val="{0000001F-8B62-488A-8861-8A78DABE94D8}"/>
              </c:ext>
            </c:extLst>
          </c:dPt>
          <c:dPt>
            <c:idx val="16"/>
            <c:invertIfNegative val="0"/>
            <c:bubble3D val="0"/>
            <c:spPr>
              <a:solidFill>
                <a:srgbClr val="00B0F0"/>
              </a:solidFill>
              <a:ln w="3175">
                <a:solidFill>
                  <a:schemeClr val="bg1"/>
                </a:solidFill>
              </a:ln>
            </c:spPr>
            <c:extLst>
              <c:ext xmlns:c16="http://schemas.microsoft.com/office/drawing/2014/chart" uri="{C3380CC4-5D6E-409C-BE32-E72D297353CC}">
                <c16:uniqueId val="{00000021-8B62-488A-8861-8A78DABE94D8}"/>
              </c:ext>
            </c:extLst>
          </c:dPt>
          <c:dPt>
            <c:idx val="17"/>
            <c:invertIfNegative val="0"/>
            <c:bubble3D val="0"/>
            <c:spPr>
              <a:solidFill>
                <a:srgbClr val="00B0F0"/>
              </a:solidFill>
              <a:ln w="3175">
                <a:solidFill>
                  <a:schemeClr val="bg1"/>
                </a:solidFill>
              </a:ln>
            </c:spPr>
            <c:extLst>
              <c:ext xmlns:c16="http://schemas.microsoft.com/office/drawing/2014/chart" uri="{C3380CC4-5D6E-409C-BE32-E72D297353CC}">
                <c16:uniqueId val="{00000023-8B62-488A-8861-8A78DABE94D8}"/>
              </c:ext>
            </c:extLst>
          </c:dPt>
          <c:dPt>
            <c:idx val="18"/>
            <c:invertIfNegative val="0"/>
            <c:bubble3D val="0"/>
            <c:spPr>
              <a:solidFill>
                <a:srgbClr val="00B0F0"/>
              </a:solidFill>
              <a:ln w="3175">
                <a:solidFill>
                  <a:schemeClr val="bg1"/>
                </a:solidFill>
              </a:ln>
            </c:spPr>
            <c:extLst>
              <c:ext xmlns:c16="http://schemas.microsoft.com/office/drawing/2014/chart" uri="{C3380CC4-5D6E-409C-BE32-E72D297353CC}">
                <c16:uniqueId val="{00000025-8B62-488A-8861-8A78DABE94D8}"/>
              </c:ext>
            </c:extLst>
          </c:dPt>
          <c:dPt>
            <c:idx val="19"/>
            <c:invertIfNegative val="0"/>
            <c:bubble3D val="0"/>
            <c:spPr>
              <a:solidFill>
                <a:srgbClr val="00B0F0"/>
              </a:solidFill>
              <a:ln w="3175">
                <a:solidFill>
                  <a:schemeClr val="bg1"/>
                </a:solidFill>
              </a:ln>
            </c:spPr>
            <c:extLst>
              <c:ext xmlns:c16="http://schemas.microsoft.com/office/drawing/2014/chart" uri="{C3380CC4-5D6E-409C-BE32-E72D297353CC}">
                <c16:uniqueId val="{00000027-8B62-488A-8861-8A78DABE94D8}"/>
              </c:ext>
            </c:extLst>
          </c:dPt>
          <c:dPt>
            <c:idx val="20"/>
            <c:invertIfNegative val="0"/>
            <c:bubble3D val="0"/>
            <c:spPr>
              <a:solidFill>
                <a:schemeClr val="accent6"/>
              </a:solidFill>
              <a:ln w="3175">
                <a:solidFill>
                  <a:schemeClr val="bg1"/>
                </a:solidFill>
              </a:ln>
            </c:spPr>
            <c:extLst>
              <c:ext xmlns:c16="http://schemas.microsoft.com/office/drawing/2014/chart" uri="{C3380CC4-5D6E-409C-BE32-E72D297353CC}">
                <c16:uniqueId val="{00000029-8B62-488A-8861-8A78DABE94D8}"/>
              </c:ext>
            </c:extLst>
          </c:dPt>
          <c:dPt>
            <c:idx val="21"/>
            <c:invertIfNegative val="0"/>
            <c:bubble3D val="0"/>
            <c:spPr>
              <a:solidFill>
                <a:schemeClr val="accent6"/>
              </a:solidFill>
              <a:ln w="3175">
                <a:solidFill>
                  <a:schemeClr val="bg1"/>
                </a:solidFill>
              </a:ln>
            </c:spPr>
            <c:extLst>
              <c:ext xmlns:c16="http://schemas.microsoft.com/office/drawing/2014/chart" uri="{C3380CC4-5D6E-409C-BE32-E72D297353CC}">
                <c16:uniqueId val="{0000002B-8B62-488A-8861-8A78DABE94D8}"/>
              </c:ext>
            </c:extLst>
          </c:dPt>
          <c:dPt>
            <c:idx val="22"/>
            <c:invertIfNegative val="0"/>
            <c:bubble3D val="0"/>
            <c:spPr>
              <a:solidFill>
                <a:schemeClr val="accent6"/>
              </a:solidFill>
              <a:ln w="3175">
                <a:solidFill>
                  <a:schemeClr val="bg1"/>
                </a:solidFill>
              </a:ln>
            </c:spPr>
            <c:extLst>
              <c:ext xmlns:c16="http://schemas.microsoft.com/office/drawing/2014/chart" uri="{C3380CC4-5D6E-409C-BE32-E72D297353CC}">
                <c16:uniqueId val="{0000002D-8B62-488A-8861-8A78DABE94D8}"/>
              </c:ext>
            </c:extLst>
          </c:dPt>
          <c:dPt>
            <c:idx val="23"/>
            <c:invertIfNegative val="0"/>
            <c:bubble3D val="0"/>
            <c:spPr>
              <a:solidFill>
                <a:schemeClr val="accent6"/>
              </a:solidFill>
              <a:ln w="3175">
                <a:solidFill>
                  <a:schemeClr val="bg1"/>
                </a:solidFill>
              </a:ln>
            </c:spPr>
            <c:extLst>
              <c:ext xmlns:c16="http://schemas.microsoft.com/office/drawing/2014/chart" uri="{C3380CC4-5D6E-409C-BE32-E72D297353CC}">
                <c16:uniqueId val="{0000002F-8B62-488A-8861-8A78DABE94D8}"/>
              </c:ext>
            </c:extLst>
          </c:dPt>
          <c:dPt>
            <c:idx val="24"/>
            <c:invertIfNegative val="0"/>
            <c:bubble3D val="0"/>
            <c:spPr>
              <a:solidFill>
                <a:schemeClr val="accent6"/>
              </a:solidFill>
              <a:ln w="3175">
                <a:solidFill>
                  <a:schemeClr val="bg1"/>
                </a:solidFill>
              </a:ln>
            </c:spPr>
            <c:extLst>
              <c:ext xmlns:c16="http://schemas.microsoft.com/office/drawing/2014/chart" uri="{C3380CC4-5D6E-409C-BE32-E72D297353CC}">
                <c16:uniqueId val="{00000031-8B62-488A-8861-8A78DABE94D8}"/>
              </c:ext>
            </c:extLst>
          </c:dPt>
          <c:dPt>
            <c:idx val="25"/>
            <c:invertIfNegative val="0"/>
            <c:bubble3D val="0"/>
            <c:spPr>
              <a:solidFill>
                <a:schemeClr val="accent6"/>
              </a:solidFill>
              <a:ln w="3175">
                <a:solidFill>
                  <a:schemeClr val="bg1"/>
                </a:solidFill>
              </a:ln>
            </c:spPr>
            <c:extLst>
              <c:ext xmlns:c16="http://schemas.microsoft.com/office/drawing/2014/chart" uri="{C3380CC4-5D6E-409C-BE32-E72D297353CC}">
                <c16:uniqueId val="{00000033-8B62-488A-8861-8A78DABE94D8}"/>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'Cap.Dev.Path'!$I$807:$AH$807</c:f>
              <c:numCache>
                <c:formatCode>#,##0</c:formatCode>
                <c:ptCount val="26"/>
                <c:pt idx="0">
                  <c:v>23329</c:v>
                </c:pt>
                <c:pt idx="1">
                  <c:v>23341</c:v>
                </c:pt>
                <c:pt idx="2">
                  <c:v>23354</c:v>
                </c:pt>
                <c:pt idx="3">
                  <c:v>23312</c:v>
                </c:pt>
                <c:pt idx="4">
                  <c:v>23400</c:v>
                </c:pt>
                <c:pt idx="5">
                  <c:v>23617</c:v>
                </c:pt>
                <c:pt idx="6">
                  <c:v>23834.7</c:v>
                </c:pt>
                <c:pt idx="7">
                  <c:v>23849.1</c:v>
                </c:pt>
                <c:pt idx="8">
                  <c:v>23838.5</c:v>
                </c:pt>
                <c:pt idx="9">
                  <c:v>23849.4</c:v>
                </c:pt>
                <c:pt idx="10">
                  <c:v>23824.2</c:v>
                </c:pt>
                <c:pt idx="11">
                  <c:v>23893.200000000001</c:v>
                </c:pt>
                <c:pt idx="12">
                  <c:v>23979.200000000001</c:v>
                </c:pt>
                <c:pt idx="13">
                  <c:v>24065.1</c:v>
                </c:pt>
                <c:pt idx="14">
                  <c:v>24086.1</c:v>
                </c:pt>
                <c:pt idx="15">
                  <c:v>24121.1</c:v>
                </c:pt>
                <c:pt idx="16">
                  <c:v>24156.1</c:v>
                </c:pt>
                <c:pt idx="17">
                  <c:v>24191.1</c:v>
                </c:pt>
                <c:pt idx="18">
                  <c:v>24226.1</c:v>
                </c:pt>
                <c:pt idx="19">
                  <c:v>24261.1</c:v>
                </c:pt>
                <c:pt idx="20">
                  <c:v>24833.324999999997</c:v>
                </c:pt>
                <c:pt idx="21">
                  <c:v>25405.549999999996</c:v>
                </c:pt>
                <c:pt idx="22">
                  <c:v>25977.774999999994</c:v>
                </c:pt>
                <c:pt idx="23">
                  <c:v>26549.999999999993</c:v>
                </c:pt>
                <c:pt idx="24">
                  <c:v>26549.999999999993</c:v>
                </c:pt>
                <c:pt idx="25">
                  <c:v>26549.999999999993</c:v>
                </c:pt>
              </c:numCache>
            </c:numRef>
          </c:val>
          <c:extLst>
            <c:ext xmlns:c16="http://schemas.microsoft.com/office/drawing/2014/chart" uri="{C3380CC4-5D6E-409C-BE32-E72D297353CC}">
              <c16:uniqueId val="{00000034-8B62-488A-8861-8A78DABE94D8}"/>
            </c:ext>
          </c:extLst>
        </c:ser>
        <c:dLbls>
          <c:showLegendKey val="0"/>
          <c:showVal val="0"/>
          <c:showCatName val="0"/>
          <c:showSerName val="0"/>
          <c:showPercent val="0"/>
          <c:showBubbleSize val="0"/>
        </c:dLbls>
        <c:gapWidth val="0"/>
        <c:axId val="203914240"/>
        <c:axId val="203916032"/>
      </c:barChart>
      <c:catAx>
        <c:axId val="203914240"/>
        <c:scaling>
          <c:orientation val="minMax"/>
        </c:scaling>
        <c:delete val="0"/>
        <c:axPos val="b"/>
        <c:numFmt formatCode="General" sourceLinked="1"/>
        <c:majorTickMark val="out"/>
        <c:minorTickMark val="none"/>
        <c:tickLblPos val="nextTo"/>
        <c:crossAx val="203916032"/>
        <c:crosses val="autoZero"/>
        <c:auto val="1"/>
        <c:lblAlgn val="ctr"/>
        <c:lblOffset val="100"/>
        <c:noMultiLvlLbl val="0"/>
      </c:catAx>
      <c:valAx>
        <c:axId val="203916032"/>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203914240"/>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stacked"/>
        <c:varyColors val="0"/>
        <c:ser>
          <c:idx val="0"/>
          <c:order val="0"/>
          <c:tx>
            <c:strRef>
              <c:f>'Cap.Dev.Path'!$C$1143</c:f>
              <c:strCache>
                <c:ptCount val="1"/>
                <c:pt idx="0">
                  <c:v>Renewable hydropower</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AAE8-454A-B4F8-91B93FDAD7F5}"/>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AAE8-454A-B4F8-91B93FDAD7F5}"/>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AAE8-454A-B4F8-91B93FDAD7F5}"/>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AAE8-454A-B4F8-91B93FDAD7F5}"/>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AAE8-454A-B4F8-91B93FDAD7F5}"/>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AAE8-454A-B4F8-91B93FDAD7F5}"/>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AAE8-454A-B4F8-91B93FDAD7F5}"/>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AAE8-454A-B4F8-91B93FDAD7F5}"/>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AAE8-454A-B4F8-91B93FDAD7F5}"/>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AAE8-454A-B4F8-91B93FDAD7F5}"/>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AAE8-454A-B4F8-91B93FDAD7F5}"/>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AAE8-454A-B4F8-91B93FDAD7F5}"/>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AAE8-454A-B4F8-91B93FDAD7F5}"/>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AAE8-454A-B4F8-91B93FDAD7F5}"/>
              </c:ext>
            </c:extLst>
          </c:dPt>
          <c:dPt>
            <c:idx val="1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D-AAE8-454A-B4F8-91B93FDAD7F5}"/>
              </c:ext>
            </c:extLst>
          </c:dPt>
          <c:dPt>
            <c:idx val="15"/>
            <c:invertIfNegative val="0"/>
            <c:bubble3D val="0"/>
            <c:spPr>
              <a:solidFill>
                <a:srgbClr val="00B0F0"/>
              </a:solidFill>
              <a:ln w="3175">
                <a:solidFill>
                  <a:schemeClr val="bg1"/>
                </a:solidFill>
              </a:ln>
            </c:spPr>
            <c:extLst>
              <c:ext xmlns:c16="http://schemas.microsoft.com/office/drawing/2014/chart" uri="{C3380CC4-5D6E-409C-BE32-E72D297353CC}">
                <c16:uniqueId val="{0000001F-AAE8-454A-B4F8-91B93FDAD7F5}"/>
              </c:ext>
            </c:extLst>
          </c:dPt>
          <c:dPt>
            <c:idx val="16"/>
            <c:invertIfNegative val="0"/>
            <c:bubble3D val="0"/>
            <c:spPr>
              <a:solidFill>
                <a:srgbClr val="00B0F0"/>
              </a:solidFill>
              <a:ln w="3175">
                <a:solidFill>
                  <a:schemeClr val="bg1"/>
                </a:solidFill>
              </a:ln>
            </c:spPr>
            <c:extLst>
              <c:ext xmlns:c16="http://schemas.microsoft.com/office/drawing/2014/chart" uri="{C3380CC4-5D6E-409C-BE32-E72D297353CC}">
                <c16:uniqueId val="{00000021-AAE8-454A-B4F8-91B93FDAD7F5}"/>
              </c:ext>
            </c:extLst>
          </c:dPt>
          <c:dPt>
            <c:idx val="17"/>
            <c:invertIfNegative val="0"/>
            <c:bubble3D val="0"/>
            <c:spPr>
              <a:solidFill>
                <a:srgbClr val="00B0F0"/>
              </a:solidFill>
              <a:ln w="3175">
                <a:solidFill>
                  <a:schemeClr val="bg1"/>
                </a:solidFill>
              </a:ln>
            </c:spPr>
            <c:extLst>
              <c:ext xmlns:c16="http://schemas.microsoft.com/office/drawing/2014/chart" uri="{C3380CC4-5D6E-409C-BE32-E72D297353CC}">
                <c16:uniqueId val="{00000023-AAE8-454A-B4F8-91B93FDAD7F5}"/>
              </c:ext>
            </c:extLst>
          </c:dPt>
          <c:dPt>
            <c:idx val="18"/>
            <c:invertIfNegative val="0"/>
            <c:bubble3D val="0"/>
            <c:spPr>
              <a:solidFill>
                <a:srgbClr val="00B0F0"/>
              </a:solidFill>
              <a:ln w="3175">
                <a:solidFill>
                  <a:schemeClr val="bg1"/>
                </a:solidFill>
              </a:ln>
            </c:spPr>
            <c:extLst>
              <c:ext xmlns:c16="http://schemas.microsoft.com/office/drawing/2014/chart" uri="{C3380CC4-5D6E-409C-BE32-E72D297353CC}">
                <c16:uniqueId val="{00000025-AAE8-454A-B4F8-91B93FDAD7F5}"/>
              </c:ext>
            </c:extLst>
          </c:dPt>
          <c:dPt>
            <c:idx val="19"/>
            <c:invertIfNegative val="0"/>
            <c:bubble3D val="0"/>
            <c:spPr>
              <a:solidFill>
                <a:srgbClr val="00B0F0"/>
              </a:solidFill>
              <a:ln w="3175">
                <a:solidFill>
                  <a:schemeClr val="bg1"/>
                </a:solidFill>
              </a:ln>
            </c:spPr>
            <c:extLst>
              <c:ext xmlns:c16="http://schemas.microsoft.com/office/drawing/2014/chart" uri="{C3380CC4-5D6E-409C-BE32-E72D297353CC}">
                <c16:uniqueId val="{00000027-AAE8-454A-B4F8-91B93FDAD7F5}"/>
              </c:ext>
            </c:extLst>
          </c:dPt>
          <c:dPt>
            <c:idx val="20"/>
            <c:invertIfNegative val="0"/>
            <c:bubble3D val="0"/>
            <c:spPr>
              <a:solidFill>
                <a:schemeClr val="accent6"/>
              </a:solidFill>
              <a:ln w="3175">
                <a:solidFill>
                  <a:schemeClr val="bg1"/>
                </a:solidFill>
              </a:ln>
            </c:spPr>
            <c:extLst>
              <c:ext xmlns:c16="http://schemas.microsoft.com/office/drawing/2014/chart" uri="{C3380CC4-5D6E-409C-BE32-E72D297353CC}">
                <c16:uniqueId val="{00000029-AAE8-454A-B4F8-91B93FDAD7F5}"/>
              </c:ext>
            </c:extLst>
          </c:dPt>
          <c:dPt>
            <c:idx val="21"/>
            <c:invertIfNegative val="0"/>
            <c:bubble3D val="0"/>
            <c:spPr>
              <a:solidFill>
                <a:schemeClr val="accent6"/>
              </a:solidFill>
              <a:ln w="3175">
                <a:solidFill>
                  <a:schemeClr val="bg1"/>
                </a:solidFill>
              </a:ln>
            </c:spPr>
            <c:extLst>
              <c:ext xmlns:c16="http://schemas.microsoft.com/office/drawing/2014/chart" uri="{C3380CC4-5D6E-409C-BE32-E72D297353CC}">
                <c16:uniqueId val="{0000002B-AAE8-454A-B4F8-91B93FDAD7F5}"/>
              </c:ext>
            </c:extLst>
          </c:dPt>
          <c:dPt>
            <c:idx val="22"/>
            <c:invertIfNegative val="0"/>
            <c:bubble3D val="0"/>
            <c:spPr>
              <a:solidFill>
                <a:schemeClr val="accent6"/>
              </a:solidFill>
              <a:ln w="3175">
                <a:solidFill>
                  <a:schemeClr val="bg1"/>
                </a:solidFill>
              </a:ln>
            </c:spPr>
            <c:extLst>
              <c:ext xmlns:c16="http://schemas.microsoft.com/office/drawing/2014/chart" uri="{C3380CC4-5D6E-409C-BE32-E72D297353CC}">
                <c16:uniqueId val="{0000002D-AAE8-454A-B4F8-91B93FDAD7F5}"/>
              </c:ext>
            </c:extLst>
          </c:dPt>
          <c:dPt>
            <c:idx val="23"/>
            <c:invertIfNegative val="0"/>
            <c:bubble3D val="0"/>
            <c:spPr>
              <a:solidFill>
                <a:schemeClr val="accent6"/>
              </a:solidFill>
              <a:ln w="3175">
                <a:solidFill>
                  <a:schemeClr val="bg1"/>
                </a:solidFill>
              </a:ln>
            </c:spPr>
            <c:extLst>
              <c:ext xmlns:c16="http://schemas.microsoft.com/office/drawing/2014/chart" uri="{C3380CC4-5D6E-409C-BE32-E72D297353CC}">
                <c16:uniqueId val="{0000002F-AAE8-454A-B4F8-91B93FDAD7F5}"/>
              </c:ext>
            </c:extLst>
          </c:dPt>
          <c:dPt>
            <c:idx val="24"/>
            <c:invertIfNegative val="0"/>
            <c:bubble3D val="0"/>
            <c:spPr>
              <a:solidFill>
                <a:schemeClr val="accent6"/>
              </a:solidFill>
              <a:ln w="3175">
                <a:solidFill>
                  <a:schemeClr val="bg1"/>
                </a:solidFill>
              </a:ln>
            </c:spPr>
            <c:extLst>
              <c:ext xmlns:c16="http://schemas.microsoft.com/office/drawing/2014/chart" uri="{C3380CC4-5D6E-409C-BE32-E72D297353CC}">
                <c16:uniqueId val="{00000031-AAE8-454A-B4F8-91B93FDAD7F5}"/>
              </c:ext>
            </c:extLst>
          </c:dPt>
          <c:dPt>
            <c:idx val="25"/>
            <c:invertIfNegative val="0"/>
            <c:bubble3D val="0"/>
            <c:spPr>
              <a:solidFill>
                <a:schemeClr val="accent6"/>
              </a:solidFill>
              <a:ln w="3175">
                <a:solidFill>
                  <a:schemeClr val="bg1"/>
                </a:solidFill>
              </a:ln>
            </c:spPr>
            <c:extLst>
              <c:ext xmlns:c16="http://schemas.microsoft.com/office/drawing/2014/chart" uri="{C3380CC4-5D6E-409C-BE32-E72D297353CC}">
                <c16:uniqueId val="{00000033-AAE8-454A-B4F8-91B93FDAD7F5}"/>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'Cap.Dev.Path'!$I$1143:$AH$1143</c:f>
              <c:numCache>
                <c:formatCode>#,##0</c:formatCode>
                <c:ptCount val="26"/>
                <c:pt idx="0">
                  <c:v>234</c:v>
                </c:pt>
                <c:pt idx="1">
                  <c:v>234</c:v>
                </c:pt>
                <c:pt idx="2">
                  <c:v>234</c:v>
                </c:pt>
                <c:pt idx="3">
                  <c:v>234</c:v>
                </c:pt>
                <c:pt idx="4">
                  <c:v>234</c:v>
                </c:pt>
                <c:pt idx="5">
                  <c:v>237</c:v>
                </c:pt>
                <c:pt idx="6">
                  <c:v>237</c:v>
                </c:pt>
                <c:pt idx="7">
                  <c:v>237</c:v>
                </c:pt>
                <c:pt idx="8">
                  <c:v>237</c:v>
                </c:pt>
                <c:pt idx="9">
                  <c:v>237</c:v>
                </c:pt>
                <c:pt idx="10">
                  <c:v>237</c:v>
                </c:pt>
                <c:pt idx="11">
                  <c:v>237</c:v>
                </c:pt>
                <c:pt idx="12">
                  <c:v>237</c:v>
                </c:pt>
                <c:pt idx="13">
                  <c:v>237</c:v>
                </c:pt>
                <c:pt idx="14">
                  <c:v>237.3</c:v>
                </c:pt>
                <c:pt idx="15">
                  <c:v>237.3</c:v>
                </c:pt>
                <c:pt idx="16">
                  <c:v>237.3</c:v>
                </c:pt>
                <c:pt idx="17">
                  <c:v>237.3</c:v>
                </c:pt>
                <c:pt idx="18">
                  <c:v>237.3</c:v>
                </c:pt>
                <c:pt idx="19">
                  <c:v>237.3</c:v>
                </c:pt>
                <c:pt idx="20">
                  <c:v>237.3</c:v>
                </c:pt>
                <c:pt idx="21">
                  <c:v>237.3</c:v>
                </c:pt>
                <c:pt idx="22">
                  <c:v>237.3</c:v>
                </c:pt>
                <c:pt idx="23">
                  <c:v>237.3</c:v>
                </c:pt>
                <c:pt idx="24">
                  <c:v>237.3</c:v>
                </c:pt>
                <c:pt idx="25">
                  <c:v>237.3</c:v>
                </c:pt>
              </c:numCache>
            </c:numRef>
          </c:val>
          <c:extLst>
            <c:ext xmlns:c16="http://schemas.microsoft.com/office/drawing/2014/chart" uri="{C3380CC4-5D6E-409C-BE32-E72D297353CC}">
              <c16:uniqueId val="{00000034-AAE8-454A-B4F8-91B93FDAD7F5}"/>
            </c:ext>
          </c:extLst>
        </c:ser>
        <c:dLbls>
          <c:showLegendKey val="0"/>
          <c:showVal val="0"/>
          <c:showCatName val="0"/>
          <c:showSerName val="0"/>
          <c:showPercent val="0"/>
          <c:showBubbleSize val="0"/>
        </c:dLbls>
        <c:gapWidth val="0"/>
        <c:overlap val="100"/>
        <c:axId val="203994624"/>
        <c:axId val="203996160"/>
      </c:barChart>
      <c:catAx>
        <c:axId val="203994624"/>
        <c:scaling>
          <c:orientation val="minMax"/>
        </c:scaling>
        <c:delete val="0"/>
        <c:axPos val="b"/>
        <c:numFmt formatCode="General" sourceLinked="1"/>
        <c:majorTickMark val="out"/>
        <c:minorTickMark val="none"/>
        <c:tickLblPos val="nextTo"/>
        <c:crossAx val="203996160"/>
        <c:crosses val="autoZero"/>
        <c:auto val="1"/>
        <c:lblAlgn val="ctr"/>
        <c:lblOffset val="100"/>
        <c:noMultiLvlLbl val="0"/>
      </c:catAx>
      <c:valAx>
        <c:axId val="203996160"/>
        <c:scaling>
          <c:orientation val="minMax"/>
          <c:min val="0"/>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203994624"/>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clustered"/>
        <c:varyColors val="0"/>
        <c:ser>
          <c:idx val="0"/>
          <c:order val="0"/>
          <c:tx>
            <c:strRef>
              <c:f>'Cap.Dev.Path'!$C$2342</c:f>
              <c:strCache>
                <c:ptCount val="1"/>
                <c:pt idx="0">
                  <c:v>Renewable hydropower</c:v>
                </c:pt>
              </c:strCache>
            </c:strRef>
          </c:tx>
          <c:spPr>
            <a:solidFill>
              <a:schemeClr val="accent6"/>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5FFF-40F4-A839-419F959011AB}"/>
              </c:ext>
            </c:extLst>
          </c:dPt>
          <c:dPt>
            <c:idx val="1"/>
            <c:invertIfNegative val="0"/>
            <c:bubble3D val="0"/>
            <c:spPr>
              <a:solidFill>
                <a:srgbClr val="E4E5E4"/>
              </a:solidFill>
              <a:ln w="3175">
                <a:solidFill>
                  <a:schemeClr val="bg1"/>
                </a:solidFill>
              </a:ln>
            </c:spPr>
            <c:extLst>
              <c:ext xmlns:c16="http://schemas.microsoft.com/office/drawing/2014/chart" uri="{C3380CC4-5D6E-409C-BE32-E72D297353CC}">
                <c16:uniqueId val="{00000003-5FFF-40F4-A839-419F959011AB}"/>
              </c:ext>
            </c:extLst>
          </c:dPt>
          <c:dPt>
            <c:idx val="2"/>
            <c:invertIfNegative val="0"/>
            <c:bubble3D val="0"/>
            <c:spPr>
              <a:solidFill>
                <a:srgbClr val="E4E5E4"/>
              </a:solidFill>
              <a:ln w="3175">
                <a:solidFill>
                  <a:schemeClr val="bg1"/>
                </a:solidFill>
              </a:ln>
            </c:spPr>
            <c:extLst>
              <c:ext xmlns:c16="http://schemas.microsoft.com/office/drawing/2014/chart" uri="{C3380CC4-5D6E-409C-BE32-E72D297353CC}">
                <c16:uniqueId val="{00000005-5FFF-40F4-A839-419F959011AB}"/>
              </c:ext>
            </c:extLst>
          </c:dPt>
          <c:dPt>
            <c:idx val="3"/>
            <c:invertIfNegative val="0"/>
            <c:bubble3D val="0"/>
            <c:spPr>
              <a:solidFill>
                <a:srgbClr val="E4E5E4"/>
              </a:solidFill>
              <a:ln w="3175">
                <a:solidFill>
                  <a:schemeClr val="bg1"/>
                </a:solidFill>
              </a:ln>
            </c:spPr>
            <c:extLst>
              <c:ext xmlns:c16="http://schemas.microsoft.com/office/drawing/2014/chart" uri="{C3380CC4-5D6E-409C-BE32-E72D297353CC}">
                <c16:uniqueId val="{00000007-5FFF-40F4-A839-419F959011AB}"/>
              </c:ext>
            </c:extLst>
          </c:dPt>
          <c:dPt>
            <c:idx val="4"/>
            <c:invertIfNegative val="0"/>
            <c:bubble3D val="0"/>
            <c:spPr>
              <a:solidFill>
                <a:srgbClr val="E4E5E4"/>
              </a:solidFill>
              <a:ln w="3175">
                <a:solidFill>
                  <a:schemeClr val="bg1"/>
                </a:solidFill>
              </a:ln>
            </c:spPr>
            <c:extLst>
              <c:ext xmlns:c16="http://schemas.microsoft.com/office/drawing/2014/chart" uri="{C3380CC4-5D6E-409C-BE32-E72D297353CC}">
                <c16:uniqueId val="{00000009-5FFF-40F4-A839-419F959011AB}"/>
              </c:ext>
            </c:extLst>
          </c:dPt>
          <c:dPt>
            <c:idx val="5"/>
            <c:invertIfNegative val="0"/>
            <c:bubble3D val="0"/>
            <c:spPr>
              <a:solidFill>
                <a:srgbClr val="E4E5E4"/>
              </a:solidFill>
              <a:ln w="3175">
                <a:solidFill>
                  <a:schemeClr val="bg1"/>
                </a:solidFill>
              </a:ln>
            </c:spPr>
            <c:extLst>
              <c:ext xmlns:c16="http://schemas.microsoft.com/office/drawing/2014/chart" uri="{C3380CC4-5D6E-409C-BE32-E72D297353CC}">
                <c16:uniqueId val="{0000000B-5FFF-40F4-A839-419F959011AB}"/>
              </c:ext>
            </c:extLst>
          </c:dPt>
          <c:dPt>
            <c:idx val="6"/>
            <c:invertIfNegative val="0"/>
            <c:bubble3D val="0"/>
            <c:spPr>
              <a:solidFill>
                <a:srgbClr val="E4E5E4"/>
              </a:solidFill>
              <a:ln w="3175">
                <a:solidFill>
                  <a:schemeClr val="bg1"/>
                </a:solidFill>
              </a:ln>
            </c:spPr>
            <c:extLst>
              <c:ext xmlns:c16="http://schemas.microsoft.com/office/drawing/2014/chart" uri="{C3380CC4-5D6E-409C-BE32-E72D297353CC}">
                <c16:uniqueId val="{0000000C-5FFF-40F4-A839-419F959011AB}"/>
              </c:ext>
            </c:extLst>
          </c:dPt>
          <c:dPt>
            <c:idx val="7"/>
            <c:invertIfNegative val="0"/>
            <c:bubble3D val="0"/>
            <c:spPr>
              <a:solidFill>
                <a:srgbClr val="E4E5E4"/>
              </a:solidFill>
              <a:ln w="3175">
                <a:solidFill>
                  <a:schemeClr val="bg1"/>
                </a:solidFill>
              </a:ln>
            </c:spPr>
            <c:extLst>
              <c:ext xmlns:c16="http://schemas.microsoft.com/office/drawing/2014/chart" uri="{C3380CC4-5D6E-409C-BE32-E72D297353CC}">
                <c16:uniqueId val="{0000000D-5FFF-40F4-A839-419F959011AB}"/>
              </c:ext>
            </c:extLst>
          </c:dPt>
          <c:dPt>
            <c:idx val="8"/>
            <c:invertIfNegative val="0"/>
            <c:bubble3D val="0"/>
            <c:spPr>
              <a:solidFill>
                <a:srgbClr val="E4E5E4"/>
              </a:solidFill>
              <a:ln w="3175">
                <a:solidFill>
                  <a:schemeClr val="bg1"/>
                </a:solidFill>
              </a:ln>
            </c:spPr>
            <c:extLst>
              <c:ext xmlns:c16="http://schemas.microsoft.com/office/drawing/2014/chart" uri="{C3380CC4-5D6E-409C-BE32-E72D297353CC}">
                <c16:uniqueId val="{0000000E-5FFF-40F4-A839-419F959011AB}"/>
              </c:ext>
            </c:extLst>
          </c:dPt>
          <c:dPt>
            <c:idx val="9"/>
            <c:invertIfNegative val="0"/>
            <c:bubble3D val="0"/>
            <c:spPr>
              <a:solidFill>
                <a:srgbClr val="E4E5E4"/>
              </a:solidFill>
              <a:ln w="3175">
                <a:solidFill>
                  <a:schemeClr val="bg1"/>
                </a:solidFill>
              </a:ln>
            </c:spPr>
            <c:extLst>
              <c:ext xmlns:c16="http://schemas.microsoft.com/office/drawing/2014/chart" uri="{C3380CC4-5D6E-409C-BE32-E72D297353CC}">
                <c16:uniqueId val="{0000000F-5FFF-40F4-A839-419F959011AB}"/>
              </c:ext>
            </c:extLst>
          </c:dPt>
          <c:dPt>
            <c:idx val="10"/>
            <c:invertIfNegative val="0"/>
            <c:bubble3D val="0"/>
            <c:spPr>
              <a:solidFill>
                <a:srgbClr val="E4E5E4"/>
              </a:solidFill>
              <a:ln w="3175">
                <a:solidFill>
                  <a:schemeClr val="bg1"/>
                </a:solidFill>
              </a:ln>
            </c:spPr>
            <c:extLst>
              <c:ext xmlns:c16="http://schemas.microsoft.com/office/drawing/2014/chart" uri="{C3380CC4-5D6E-409C-BE32-E72D297353CC}">
                <c16:uniqueId val="{00000010-5FFF-40F4-A839-419F959011AB}"/>
              </c:ext>
            </c:extLst>
          </c:dPt>
          <c:dPt>
            <c:idx val="11"/>
            <c:invertIfNegative val="0"/>
            <c:bubble3D val="0"/>
            <c:spPr>
              <a:solidFill>
                <a:srgbClr val="E4E5E4"/>
              </a:solidFill>
              <a:ln w="3175">
                <a:solidFill>
                  <a:schemeClr val="bg1"/>
                </a:solidFill>
              </a:ln>
            </c:spPr>
            <c:extLst>
              <c:ext xmlns:c16="http://schemas.microsoft.com/office/drawing/2014/chart" uri="{C3380CC4-5D6E-409C-BE32-E72D297353CC}">
                <c16:uniqueId val="{00000011-5FFF-40F4-A839-419F959011AB}"/>
              </c:ext>
            </c:extLst>
          </c:dPt>
          <c:dPt>
            <c:idx val="12"/>
            <c:invertIfNegative val="0"/>
            <c:bubble3D val="0"/>
            <c:spPr>
              <a:solidFill>
                <a:srgbClr val="E4E5E4"/>
              </a:solidFill>
              <a:ln w="3175">
                <a:solidFill>
                  <a:schemeClr val="bg1"/>
                </a:solidFill>
              </a:ln>
            </c:spPr>
            <c:extLst>
              <c:ext xmlns:c16="http://schemas.microsoft.com/office/drawing/2014/chart" uri="{C3380CC4-5D6E-409C-BE32-E72D297353CC}">
                <c16:uniqueId val="{00000012-5FFF-40F4-A839-419F959011AB}"/>
              </c:ext>
            </c:extLst>
          </c:dPt>
          <c:dPt>
            <c:idx val="13"/>
            <c:invertIfNegative val="0"/>
            <c:bubble3D val="0"/>
            <c:spPr>
              <a:solidFill>
                <a:srgbClr val="E4E5E4"/>
              </a:solidFill>
              <a:ln w="3175">
                <a:solidFill>
                  <a:schemeClr val="bg1"/>
                </a:solidFill>
              </a:ln>
            </c:spPr>
            <c:extLst>
              <c:ext xmlns:c16="http://schemas.microsoft.com/office/drawing/2014/chart" uri="{C3380CC4-5D6E-409C-BE32-E72D297353CC}">
                <c16:uniqueId val="{00000013-5FFF-40F4-A839-419F959011AB}"/>
              </c:ext>
            </c:extLst>
          </c:dPt>
          <c:dPt>
            <c:idx val="14"/>
            <c:invertIfNegative val="0"/>
            <c:bubble3D val="0"/>
            <c:spPr>
              <a:solidFill>
                <a:srgbClr val="E4E5E4"/>
              </a:solidFill>
              <a:ln w="3175">
                <a:solidFill>
                  <a:schemeClr val="bg1"/>
                </a:solidFill>
              </a:ln>
            </c:spPr>
            <c:extLst>
              <c:ext xmlns:c16="http://schemas.microsoft.com/office/drawing/2014/chart" uri="{C3380CC4-5D6E-409C-BE32-E72D297353CC}">
                <c16:uniqueId val="{00000014-5FFF-40F4-A839-419F959011AB}"/>
              </c:ext>
            </c:extLst>
          </c:dPt>
          <c:dPt>
            <c:idx val="15"/>
            <c:invertIfNegative val="0"/>
            <c:bubble3D val="0"/>
            <c:spPr>
              <a:solidFill>
                <a:srgbClr val="00B0F0"/>
              </a:solidFill>
              <a:ln w="3175">
                <a:solidFill>
                  <a:schemeClr val="bg1"/>
                </a:solidFill>
              </a:ln>
            </c:spPr>
            <c:extLst>
              <c:ext xmlns:c16="http://schemas.microsoft.com/office/drawing/2014/chart" uri="{C3380CC4-5D6E-409C-BE32-E72D297353CC}">
                <c16:uniqueId val="{00000015-5FFF-40F4-A839-419F959011AB}"/>
              </c:ext>
            </c:extLst>
          </c:dPt>
          <c:dPt>
            <c:idx val="16"/>
            <c:invertIfNegative val="0"/>
            <c:bubble3D val="0"/>
            <c:spPr>
              <a:solidFill>
                <a:srgbClr val="00B0F0"/>
              </a:solidFill>
              <a:ln w="3175">
                <a:solidFill>
                  <a:schemeClr val="bg1"/>
                </a:solidFill>
              </a:ln>
            </c:spPr>
            <c:extLst>
              <c:ext xmlns:c16="http://schemas.microsoft.com/office/drawing/2014/chart" uri="{C3380CC4-5D6E-409C-BE32-E72D297353CC}">
                <c16:uniqueId val="{00000016-5FFF-40F4-A839-419F959011AB}"/>
              </c:ext>
            </c:extLst>
          </c:dPt>
          <c:dPt>
            <c:idx val="17"/>
            <c:invertIfNegative val="0"/>
            <c:bubble3D val="0"/>
            <c:spPr>
              <a:solidFill>
                <a:srgbClr val="00B0F0"/>
              </a:solidFill>
              <a:ln w="3175">
                <a:solidFill>
                  <a:schemeClr val="bg1"/>
                </a:solidFill>
              </a:ln>
            </c:spPr>
            <c:extLst>
              <c:ext xmlns:c16="http://schemas.microsoft.com/office/drawing/2014/chart" uri="{C3380CC4-5D6E-409C-BE32-E72D297353CC}">
                <c16:uniqueId val="{00000017-5FFF-40F4-A839-419F959011AB}"/>
              </c:ext>
            </c:extLst>
          </c:dPt>
          <c:dPt>
            <c:idx val="18"/>
            <c:invertIfNegative val="0"/>
            <c:bubble3D val="0"/>
            <c:spPr>
              <a:solidFill>
                <a:srgbClr val="00B0F0"/>
              </a:solidFill>
              <a:ln w="3175">
                <a:solidFill>
                  <a:schemeClr val="bg1"/>
                </a:solidFill>
              </a:ln>
            </c:spPr>
            <c:extLst>
              <c:ext xmlns:c16="http://schemas.microsoft.com/office/drawing/2014/chart" uri="{C3380CC4-5D6E-409C-BE32-E72D297353CC}">
                <c16:uniqueId val="{00000018-5FFF-40F4-A839-419F959011AB}"/>
              </c:ext>
            </c:extLst>
          </c:dPt>
          <c:dPt>
            <c:idx val="19"/>
            <c:invertIfNegative val="0"/>
            <c:bubble3D val="0"/>
            <c:spPr>
              <a:solidFill>
                <a:srgbClr val="00B0F0"/>
              </a:solidFill>
              <a:ln w="3175">
                <a:solidFill>
                  <a:schemeClr val="bg1"/>
                </a:solidFill>
              </a:ln>
            </c:spPr>
            <c:extLst>
              <c:ext xmlns:c16="http://schemas.microsoft.com/office/drawing/2014/chart" uri="{C3380CC4-5D6E-409C-BE32-E72D297353CC}">
                <c16:uniqueId val="{00000019-5FFF-40F4-A839-419F959011AB}"/>
              </c:ext>
            </c:extLst>
          </c:dPt>
          <c:dPt>
            <c:idx val="20"/>
            <c:invertIfNegative val="0"/>
            <c:bubble3D val="0"/>
            <c:extLst>
              <c:ext xmlns:c16="http://schemas.microsoft.com/office/drawing/2014/chart" uri="{C3380CC4-5D6E-409C-BE32-E72D297353CC}">
                <c16:uniqueId val="{0000001A-5FFF-40F4-A839-419F959011AB}"/>
              </c:ext>
            </c:extLst>
          </c:dPt>
          <c:dPt>
            <c:idx val="21"/>
            <c:invertIfNegative val="0"/>
            <c:bubble3D val="0"/>
            <c:extLst>
              <c:ext xmlns:c16="http://schemas.microsoft.com/office/drawing/2014/chart" uri="{C3380CC4-5D6E-409C-BE32-E72D297353CC}">
                <c16:uniqueId val="{0000001B-5FFF-40F4-A839-419F959011AB}"/>
              </c:ext>
            </c:extLst>
          </c:dPt>
          <c:dPt>
            <c:idx val="22"/>
            <c:invertIfNegative val="0"/>
            <c:bubble3D val="0"/>
            <c:extLst>
              <c:ext xmlns:c16="http://schemas.microsoft.com/office/drawing/2014/chart" uri="{C3380CC4-5D6E-409C-BE32-E72D297353CC}">
                <c16:uniqueId val="{0000001C-5FFF-40F4-A839-419F959011AB}"/>
              </c:ext>
            </c:extLst>
          </c:dPt>
          <c:dPt>
            <c:idx val="23"/>
            <c:invertIfNegative val="0"/>
            <c:bubble3D val="0"/>
            <c:extLst>
              <c:ext xmlns:c16="http://schemas.microsoft.com/office/drawing/2014/chart" uri="{C3380CC4-5D6E-409C-BE32-E72D297353CC}">
                <c16:uniqueId val="{0000001D-5FFF-40F4-A839-419F959011AB}"/>
              </c:ext>
            </c:extLst>
          </c:dPt>
          <c:dPt>
            <c:idx val="24"/>
            <c:invertIfNegative val="0"/>
            <c:bubble3D val="0"/>
            <c:extLst>
              <c:ext xmlns:c16="http://schemas.microsoft.com/office/drawing/2014/chart" uri="{C3380CC4-5D6E-409C-BE32-E72D297353CC}">
                <c16:uniqueId val="{0000001E-5FFF-40F4-A839-419F959011AB}"/>
              </c:ext>
            </c:extLst>
          </c:dPt>
          <c:dPt>
            <c:idx val="25"/>
            <c:invertIfNegative val="0"/>
            <c:bubble3D val="0"/>
            <c:extLst>
              <c:ext xmlns:c16="http://schemas.microsoft.com/office/drawing/2014/chart" uri="{C3380CC4-5D6E-409C-BE32-E72D297353CC}">
                <c16:uniqueId val="{0000001F-5FFF-40F4-A839-419F959011AB}"/>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'Cap.Dev.Path'!$I$2342:$AH$2342</c:f>
              <c:numCache>
                <c:formatCode>#,##0</c:formatCode>
                <c:ptCount val="26"/>
                <c:pt idx="0">
                  <c:v>16302</c:v>
                </c:pt>
                <c:pt idx="1">
                  <c:v>16234</c:v>
                </c:pt>
                <c:pt idx="2">
                  <c:v>16592</c:v>
                </c:pt>
                <c:pt idx="3">
                  <c:v>16352</c:v>
                </c:pt>
                <c:pt idx="4">
                  <c:v>16544</c:v>
                </c:pt>
                <c:pt idx="5">
                  <c:v>16624</c:v>
                </c:pt>
                <c:pt idx="6">
                  <c:v>16478</c:v>
                </c:pt>
                <c:pt idx="7">
                  <c:v>16315</c:v>
                </c:pt>
                <c:pt idx="8">
                  <c:v>16395</c:v>
                </c:pt>
                <c:pt idx="9">
                  <c:v>15897</c:v>
                </c:pt>
                <c:pt idx="10">
                  <c:v>16230</c:v>
                </c:pt>
                <c:pt idx="11">
                  <c:v>16367</c:v>
                </c:pt>
                <c:pt idx="12">
                  <c:v>16502</c:v>
                </c:pt>
                <c:pt idx="13">
                  <c:v>16431</c:v>
                </c:pt>
                <c:pt idx="14">
                  <c:v>16431</c:v>
                </c:pt>
                <c:pt idx="15">
                  <c:v>16613</c:v>
                </c:pt>
                <c:pt idx="16">
                  <c:v>16633.599999999999</c:v>
                </c:pt>
                <c:pt idx="17">
                  <c:v>16654.199999999997</c:v>
                </c:pt>
                <c:pt idx="18">
                  <c:v>16674.799999999996</c:v>
                </c:pt>
                <c:pt idx="19">
                  <c:v>16695.399999999994</c:v>
                </c:pt>
                <c:pt idx="20">
                  <c:v>16715.999999999993</c:v>
                </c:pt>
                <c:pt idx="21">
                  <c:v>16743.399999999994</c:v>
                </c:pt>
                <c:pt idx="22">
                  <c:v>16770.799999999996</c:v>
                </c:pt>
                <c:pt idx="23">
                  <c:v>16798.199999999997</c:v>
                </c:pt>
                <c:pt idx="24">
                  <c:v>16825.599999999999</c:v>
                </c:pt>
                <c:pt idx="25">
                  <c:v>16853</c:v>
                </c:pt>
              </c:numCache>
            </c:numRef>
          </c:val>
          <c:extLst>
            <c:ext xmlns:c16="http://schemas.microsoft.com/office/drawing/2014/chart" uri="{C3380CC4-5D6E-409C-BE32-E72D297353CC}">
              <c16:uniqueId val="{00000020-5FFF-40F4-A839-419F959011AB}"/>
            </c:ext>
          </c:extLst>
        </c:ser>
        <c:dLbls>
          <c:showLegendKey val="0"/>
          <c:showVal val="0"/>
          <c:showCatName val="0"/>
          <c:showSerName val="0"/>
          <c:showPercent val="0"/>
          <c:showBubbleSize val="0"/>
        </c:dLbls>
        <c:gapWidth val="0"/>
        <c:axId val="204117504"/>
        <c:axId val="204119040"/>
      </c:barChart>
      <c:catAx>
        <c:axId val="204117504"/>
        <c:scaling>
          <c:orientation val="minMax"/>
        </c:scaling>
        <c:delete val="0"/>
        <c:axPos val="b"/>
        <c:numFmt formatCode="General" sourceLinked="1"/>
        <c:majorTickMark val="out"/>
        <c:minorTickMark val="none"/>
        <c:tickLblPos val="nextTo"/>
        <c:crossAx val="204119040"/>
        <c:crosses val="autoZero"/>
        <c:auto val="1"/>
        <c:lblAlgn val="ctr"/>
        <c:lblOffset val="100"/>
        <c:noMultiLvlLbl val="0"/>
      </c:catAx>
      <c:valAx>
        <c:axId val="204119040"/>
        <c:scaling>
          <c:orientation val="minMax"/>
          <c:min val="0"/>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204117504"/>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clustered"/>
        <c:varyColors val="0"/>
        <c:ser>
          <c:idx val="0"/>
          <c:order val="0"/>
          <c:tx>
            <c:strRef>
              <c:f>'Cap.Dev.Path'!$C$1221</c:f>
              <c:strCache>
                <c:ptCount val="1"/>
                <c:pt idx="0">
                  <c:v>Renewable hydropower</c:v>
                </c:pt>
              </c:strCache>
            </c:strRef>
          </c:tx>
          <c:spPr>
            <a:solidFill>
              <a:schemeClr val="accent6"/>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6516-4E1C-8BB9-5C51730FD2BE}"/>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6516-4E1C-8BB9-5C51730FD2BE}"/>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6516-4E1C-8BB9-5C51730FD2BE}"/>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6516-4E1C-8BB9-5C51730FD2BE}"/>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6516-4E1C-8BB9-5C51730FD2BE}"/>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6516-4E1C-8BB9-5C51730FD2BE}"/>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C-6516-4E1C-8BB9-5C51730FD2BE}"/>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6516-4E1C-8BB9-5C51730FD2BE}"/>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E-6516-4E1C-8BB9-5C51730FD2BE}"/>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6516-4E1C-8BB9-5C51730FD2BE}"/>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0-6516-4E1C-8BB9-5C51730FD2BE}"/>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6516-4E1C-8BB9-5C51730FD2BE}"/>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2-6516-4E1C-8BB9-5C51730FD2BE}"/>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6516-4E1C-8BB9-5C51730FD2BE}"/>
              </c:ext>
            </c:extLst>
          </c:dPt>
          <c:dPt>
            <c:idx val="1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4-6516-4E1C-8BB9-5C51730FD2BE}"/>
              </c:ext>
            </c:extLst>
          </c:dPt>
          <c:dPt>
            <c:idx val="15"/>
            <c:invertIfNegative val="0"/>
            <c:bubble3D val="0"/>
            <c:spPr>
              <a:solidFill>
                <a:srgbClr val="00B0F0"/>
              </a:solidFill>
              <a:ln w="3175">
                <a:solidFill>
                  <a:schemeClr val="bg1"/>
                </a:solidFill>
              </a:ln>
            </c:spPr>
            <c:extLst>
              <c:ext xmlns:c16="http://schemas.microsoft.com/office/drawing/2014/chart" uri="{C3380CC4-5D6E-409C-BE32-E72D297353CC}">
                <c16:uniqueId val="{00000015-6516-4E1C-8BB9-5C51730FD2BE}"/>
              </c:ext>
            </c:extLst>
          </c:dPt>
          <c:dPt>
            <c:idx val="16"/>
            <c:invertIfNegative val="0"/>
            <c:bubble3D val="0"/>
            <c:spPr>
              <a:solidFill>
                <a:srgbClr val="00B0F0"/>
              </a:solidFill>
              <a:ln w="3175">
                <a:solidFill>
                  <a:schemeClr val="bg1"/>
                </a:solidFill>
              </a:ln>
            </c:spPr>
            <c:extLst>
              <c:ext xmlns:c16="http://schemas.microsoft.com/office/drawing/2014/chart" uri="{C3380CC4-5D6E-409C-BE32-E72D297353CC}">
                <c16:uniqueId val="{00000016-6516-4E1C-8BB9-5C51730FD2BE}"/>
              </c:ext>
            </c:extLst>
          </c:dPt>
          <c:dPt>
            <c:idx val="17"/>
            <c:invertIfNegative val="0"/>
            <c:bubble3D val="0"/>
            <c:spPr>
              <a:solidFill>
                <a:srgbClr val="00B0F0"/>
              </a:solidFill>
              <a:ln w="3175">
                <a:solidFill>
                  <a:schemeClr val="bg1"/>
                </a:solidFill>
              </a:ln>
            </c:spPr>
            <c:extLst>
              <c:ext xmlns:c16="http://schemas.microsoft.com/office/drawing/2014/chart" uri="{C3380CC4-5D6E-409C-BE32-E72D297353CC}">
                <c16:uniqueId val="{00000017-6516-4E1C-8BB9-5C51730FD2BE}"/>
              </c:ext>
            </c:extLst>
          </c:dPt>
          <c:dPt>
            <c:idx val="18"/>
            <c:invertIfNegative val="0"/>
            <c:bubble3D val="0"/>
            <c:spPr>
              <a:solidFill>
                <a:srgbClr val="00B0F0"/>
              </a:solidFill>
              <a:ln w="3175">
                <a:solidFill>
                  <a:schemeClr val="bg1"/>
                </a:solidFill>
              </a:ln>
            </c:spPr>
            <c:extLst>
              <c:ext xmlns:c16="http://schemas.microsoft.com/office/drawing/2014/chart" uri="{C3380CC4-5D6E-409C-BE32-E72D297353CC}">
                <c16:uniqueId val="{00000018-6516-4E1C-8BB9-5C51730FD2BE}"/>
              </c:ext>
            </c:extLst>
          </c:dPt>
          <c:dPt>
            <c:idx val="19"/>
            <c:invertIfNegative val="0"/>
            <c:bubble3D val="0"/>
            <c:spPr>
              <a:solidFill>
                <a:srgbClr val="00B0F0"/>
              </a:solidFill>
              <a:ln w="3175">
                <a:solidFill>
                  <a:schemeClr val="bg1"/>
                </a:solidFill>
              </a:ln>
            </c:spPr>
            <c:extLst>
              <c:ext xmlns:c16="http://schemas.microsoft.com/office/drawing/2014/chart" uri="{C3380CC4-5D6E-409C-BE32-E72D297353CC}">
                <c16:uniqueId val="{00000019-6516-4E1C-8BB9-5C51730FD2BE}"/>
              </c:ext>
            </c:extLst>
          </c:dPt>
          <c:dPt>
            <c:idx val="20"/>
            <c:invertIfNegative val="0"/>
            <c:bubble3D val="0"/>
            <c:extLst>
              <c:ext xmlns:c16="http://schemas.microsoft.com/office/drawing/2014/chart" uri="{C3380CC4-5D6E-409C-BE32-E72D297353CC}">
                <c16:uniqueId val="{0000001A-6516-4E1C-8BB9-5C51730FD2BE}"/>
              </c:ext>
            </c:extLst>
          </c:dPt>
          <c:dPt>
            <c:idx val="21"/>
            <c:invertIfNegative val="0"/>
            <c:bubble3D val="0"/>
            <c:extLst>
              <c:ext xmlns:c16="http://schemas.microsoft.com/office/drawing/2014/chart" uri="{C3380CC4-5D6E-409C-BE32-E72D297353CC}">
                <c16:uniqueId val="{0000001B-6516-4E1C-8BB9-5C51730FD2BE}"/>
              </c:ext>
            </c:extLst>
          </c:dPt>
          <c:dPt>
            <c:idx val="22"/>
            <c:invertIfNegative val="0"/>
            <c:bubble3D val="0"/>
            <c:extLst>
              <c:ext xmlns:c16="http://schemas.microsoft.com/office/drawing/2014/chart" uri="{C3380CC4-5D6E-409C-BE32-E72D297353CC}">
                <c16:uniqueId val="{0000001C-6516-4E1C-8BB9-5C51730FD2BE}"/>
              </c:ext>
            </c:extLst>
          </c:dPt>
          <c:dPt>
            <c:idx val="23"/>
            <c:invertIfNegative val="0"/>
            <c:bubble3D val="0"/>
            <c:extLst>
              <c:ext xmlns:c16="http://schemas.microsoft.com/office/drawing/2014/chart" uri="{C3380CC4-5D6E-409C-BE32-E72D297353CC}">
                <c16:uniqueId val="{0000001D-6516-4E1C-8BB9-5C51730FD2BE}"/>
              </c:ext>
            </c:extLst>
          </c:dPt>
          <c:dPt>
            <c:idx val="24"/>
            <c:invertIfNegative val="0"/>
            <c:bubble3D val="0"/>
            <c:extLst>
              <c:ext xmlns:c16="http://schemas.microsoft.com/office/drawing/2014/chart" uri="{C3380CC4-5D6E-409C-BE32-E72D297353CC}">
                <c16:uniqueId val="{0000001E-6516-4E1C-8BB9-5C51730FD2BE}"/>
              </c:ext>
            </c:extLst>
          </c:dPt>
          <c:dPt>
            <c:idx val="25"/>
            <c:invertIfNegative val="0"/>
            <c:bubble3D val="0"/>
            <c:extLst>
              <c:ext xmlns:c16="http://schemas.microsoft.com/office/drawing/2014/chart" uri="{C3380CC4-5D6E-409C-BE32-E72D297353CC}">
                <c16:uniqueId val="{0000001F-6516-4E1C-8BB9-5C51730FD2BE}"/>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'Cap.Dev.Path'!$I$1221:$AH$1221</c:f>
              <c:numCache>
                <c:formatCode>#,##0</c:formatCode>
                <c:ptCount val="26"/>
                <c:pt idx="0">
                  <c:v>17036</c:v>
                </c:pt>
                <c:pt idx="1">
                  <c:v>17115</c:v>
                </c:pt>
                <c:pt idx="2">
                  <c:v>17160</c:v>
                </c:pt>
                <c:pt idx="3">
                  <c:v>17319</c:v>
                </c:pt>
                <c:pt idx="4">
                  <c:v>17414</c:v>
                </c:pt>
                <c:pt idx="5">
                  <c:v>17563</c:v>
                </c:pt>
                <c:pt idx="6">
                  <c:v>17780</c:v>
                </c:pt>
                <c:pt idx="7">
                  <c:v>17923</c:v>
                </c:pt>
                <c:pt idx="8">
                  <c:v>18052</c:v>
                </c:pt>
                <c:pt idx="9">
                  <c:v>18116</c:v>
                </c:pt>
                <c:pt idx="10">
                  <c:v>18238</c:v>
                </c:pt>
                <c:pt idx="11">
                  <c:v>18316</c:v>
                </c:pt>
                <c:pt idx="12">
                  <c:v>18485.599999999999</c:v>
                </c:pt>
                <c:pt idx="13">
                  <c:v>18558.2</c:v>
                </c:pt>
                <c:pt idx="14">
                  <c:v>18959.599999999999</c:v>
                </c:pt>
                <c:pt idx="15">
                  <c:v>18959.599999999999</c:v>
                </c:pt>
                <c:pt idx="16">
                  <c:v>18959.599999999999</c:v>
                </c:pt>
                <c:pt idx="17">
                  <c:v>18967.599999999999</c:v>
                </c:pt>
                <c:pt idx="18">
                  <c:v>18991.599999999999</c:v>
                </c:pt>
                <c:pt idx="19">
                  <c:v>19039.599999999999</c:v>
                </c:pt>
                <c:pt idx="20">
                  <c:v>19099.599999999999</c:v>
                </c:pt>
                <c:pt idx="21">
                  <c:v>19119.68</c:v>
                </c:pt>
                <c:pt idx="22">
                  <c:v>19139.760000000002</c:v>
                </c:pt>
                <c:pt idx="23">
                  <c:v>19159.840000000004</c:v>
                </c:pt>
                <c:pt idx="24">
                  <c:v>19179.920000000006</c:v>
                </c:pt>
                <c:pt idx="25">
                  <c:v>19200.000000000007</c:v>
                </c:pt>
              </c:numCache>
            </c:numRef>
          </c:val>
          <c:extLst>
            <c:ext xmlns:c16="http://schemas.microsoft.com/office/drawing/2014/chart" uri="{C3380CC4-5D6E-409C-BE32-E72D297353CC}">
              <c16:uniqueId val="{00000020-6516-4E1C-8BB9-5C51730FD2BE}"/>
            </c:ext>
          </c:extLst>
        </c:ser>
        <c:dLbls>
          <c:showLegendKey val="0"/>
          <c:showVal val="0"/>
          <c:showCatName val="0"/>
          <c:showSerName val="0"/>
          <c:showPercent val="0"/>
          <c:showBubbleSize val="0"/>
        </c:dLbls>
        <c:gapWidth val="0"/>
        <c:axId val="204203520"/>
        <c:axId val="204205056"/>
      </c:barChart>
      <c:catAx>
        <c:axId val="204203520"/>
        <c:scaling>
          <c:orientation val="minMax"/>
        </c:scaling>
        <c:delete val="0"/>
        <c:axPos val="b"/>
        <c:numFmt formatCode="General" sourceLinked="1"/>
        <c:majorTickMark val="out"/>
        <c:minorTickMark val="none"/>
        <c:tickLblPos val="nextTo"/>
        <c:crossAx val="204205056"/>
        <c:crosses val="autoZero"/>
        <c:auto val="1"/>
        <c:lblAlgn val="ctr"/>
        <c:lblOffset val="100"/>
        <c:noMultiLvlLbl val="0"/>
      </c:catAx>
      <c:valAx>
        <c:axId val="204205056"/>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204203520"/>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stacked"/>
        <c:varyColors val="0"/>
        <c:ser>
          <c:idx val="0"/>
          <c:order val="0"/>
          <c:tx>
            <c:strRef>
              <c:f>'Cap.Dev.Path'!$C$1143</c:f>
              <c:strCache>
                <c:ptCount val="1"/>
                <c:pt idx="0">
                  <c:v>Renewable hydropower</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CB48-4707-B2FE-32EC85D548B4}"/>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CB48-4707-B2FE-32EC85D548B4}"/>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CB48-4707-B2FE-32EC85D548B4}"/>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CB48-4707-B2FE-32EC85D548B4}"/>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CB48-4707-B2FE-32EC85D548B4}"/>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CB48-4707-B2FE-32EC85D548B4}"/>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CB48-4707-B2FE-32EC85D548B4}"/>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CB48-4707-B2FE-32EC85D548B4}"/>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CB48-4707-B2FE-32EC85D548B4}"/>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CB48-4707-B2FE-32EC85D548B4}"/>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CB48-4707-B2FE-32EC85D548B4}"/>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CB48-4707-B2FE-32EC85D548B4}"/>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CB48-4707-B2FE-32EC85D548B4}"/>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CB48-4707-B2FE-32EC85D548B4}"/>
              </c:ext>
            </c:extLst>
          </c:dPt>
          <c:dPt>
            <c:idx val="14"/>
            <c:invertIfNegative val="0"/>
            <c:bubble3D val="0"/>
            <c:spPr>
              <a:solidFill>
                <a:srgbClr val="E4E5E4"/>
              </a:solidFill>
              <a:ln w="3175">
                <a:solidFill>
                  <a:schemeClr val="bg1"/>
                </a:solidFill>
              </a:ln>
            </c:spPr>
            <c:extLst>
              <c:ext xmlns:c16="http://schemas.microsoft.com/office/drawing/2014/chart" uri="{C3380CC4-5D6E-409C-BE32-E72D297353CC}">
                <c16:uniqueId val="{0000001D-CB48-4707-B2FE-32EC85D548B4}"/>
              </c:ext>
            </c:extLst>
          </c:dPt>
          <c:dPt>
            <c:idx val="15"/>
            <c:invertIfNegative val="0"/>
            <c:bubble3D val="0"/>
            <c:spPr>
              <a:solidFill>
                <a:srgbClr val="00B0F0"/>
              </a:solidFill>
              <a:ln w="3175">
                <a:solidFill>
                  <a:schemeClr val="bg1"/>
                </a:solidFill>
              </a:ln>
            </c:spPr>
            <c:extLst>
              <c:ext xmlns:c16="http://schemas.microsoft.com/office/drawing/2014/chart" uri="{C3380CC4-5D6E-409C-BE32-E72D297353CC}">
                <c16:uniqueId val="{0000001F-CB48-4707-B2FE-32EC85D548B4}"/>
              </c:ext>
            </c:extLst>
          </c:dPt>
          <c:dPt>
            <c:idx val="16"/>
            <c:invertIfNegative val="0"/>
            <c:bubble3D val="0"/>
            <c:spPr>
              <a:solidFill>
                <a:srgbClr val="00B0F0"/>
              </a:solidFill>
              <a:ln w="3175">
                <a:solidFill>
                  <a:schemeClr val="bg1"/>
                </a:solidFill>
              </a:ln>
            </c:spPr>
            <c:extLst>
              <c:ext xmlns:c16="http://schemas.microsoft.com/office/drawing/2014/chart" uri="{C3380CC4-5D6E-409C-BE32-E72D297353CC}">
                <c16:uniqueId val="{00000021-CB48-4707-B2FE-32EC85D548B4}"/>
              </c:ext>
            </c:extLst>
          </c:dPt>
          <c:dPt>
            <c:idx val="17"/>
            <c:invertIfNegative val="0"/>
            <c:bubble3D val="0"/>
            <c:spPr>
              <a:solidFill>
                <a:srgbClr val="00B0F0"/>
              </a:solidFill>
              <a:ln w="3175">
                <a:solidFill>
                  <a:schemeClr val="bg1"/>
                </a:solidFill>
              </a:ln>
            </c:spPr>
            <c:extLst>
              <c:ext xmlns:c16="http://schemas.microsoft.com/office/drawing/2014/chart" uri="{C3380CC4-5D6E-409C-BE32-E72D297353CC}">
                <c16:uniqueId val="{00000023-CB48-4707-B2FE-32EC85D548B4}"/>
              </c:ext>
            </c:extLst>
          </c:dPt>
          <c:dPt>
            <c:idx val="18"/>
            <c:invertIfNegative val="0"/>
            <c:bubble3D val="0"/>
            <c:spPr>
              <a:solidFill>
                <a:srgbClr val="00B0F0"/>
              </a:solidFill>
              <a:ln w="3175">
                <a:solidFill>
                  <a:schemeClr val="bg1"/>
                </a:solidFill>
              </a:ln>
            </c:spPr>
            <c:extLst>
              <c:ext xmlns:c16="http://schemas.microsoft.com/office/drawing/2014/chart" uri="{C3380CC4-5D6E-409C-BE32-E72D297353CC}">
                <c16:uniqueId val="{00000025-CB48-4707-B2FE-32EC85D548B4}"/>
              </c:ext>
            </c:extLst>
          </c:dPt>
          <c:dPt>
            <c:idx val="19"/>
            <c:invertIfNegative val="0"/>
            <c:bubble3D val="0"/>
            <c:spPr>
              <a:solidFill>
                <a:srgbClr val="00B0F0"/>
              </a:solidFill>
              <a:ln w="3175">
                <a:solidFill>
                  <a:schemeClr val="bg1"/>
                </a:solidFill>
              </a:ln>
            </c:spPr>
            <c:extLst>
              <c:ext xmlns:c16="http://schemas.microsoft.com/office/drawing/2014/chart" uri="{C3380CC4-5D6E-409C-BE32-E72D297353CC}">
                <c16:uniqueId val="{00000027-CB48-4707-B2FE-32EC85D548B4}"/>
              </c:ext>
            </c:extLst>
          </c:dPt>
          <c:dPt>
            <c:idx val="20"/>
            <c:invertIfNegative val="0"/>
            <c:bubble3D val="0"/>
            <c:spPr>
              <a:solidFill>
                <a:srgbClr val="00B0F0"/>
              </a:solidFill>
              <a:ln w="3175">
                <a:solidFill>
                  <a:schemeClr val="bg1"/>
                </a:solidFill>
              </a:ln>
            </c:spPr>
            <c:extLst>
              <c:ext xmlns:c16="http://schemas.microsoft.com/office/drawing/2014/chart" uri="{C3380CC4-5D6E-409C-BE32-E72D297353CC}">
                <c16:uniqueId val="{00000029-CB48-4707-B2FE-32EC85D548B4}"/>
              </c:ext>
            </c:extLst>
          </c:dPt>
          <c:dPt>
            <c:idx val="21"/>
            <c:invertIfNegative val="0"/>
            <c:bubble3D val="0"/>
            <c:spPr>
              <a:solidFill>
                <a:schemeClr val="accent6"/>
              </a:solidFill>
              <a:ln w="3175">
                <a:solidFill>
                  <a:schemeClr val="bg1"/>
                </a:solidFill>
              </a:ln>
            </c:spPr>
            <c:extLst>
              <c:ext xmlns:c16="http://schemas.microsoft.com/office/drawing/2014/chart" uri="{C3380CC4-5D6E-409C-BE32-E72D297353CC}">
                <c16:uniqueId val="{0000002B-CB48-4707-B2FE-32EC85D548B4}"/>
              </c:ext>
            </c:extLst>
          </c:dPt>
          <c:dPt>
            <c:idx val="22"/>
            <c:invertIfNegative val="0"/>
            <c:bubble3D val="0"/>
            <c:spPr>
              <a:solidFill>
                <a:schemeClr val="accent6"/>
              </a:solidFill>
              <a:ln w="3175">
                <a:solidFill>
                  <a:schemeClr val="bg1"/>
                </a:solidFill>
              </a:ln>
            </c:spPr>
            <c:extLst>
              <c:ext xmlns:c16="http://schemas.microsoft.com/office/drawing/2014/chart" uri="{C3380CC4-5D6E-409C-BE32-E72D297353CC}">
                <c16:uniqueId val="{0000002D-CB48-4707-B2FE-32EC85D548B4}"/>
              </c:ext>
            </c:extLst>
          </c:dPt>
          <c:dPt>
            <c:idx val="23"/>
            <c:invertIfNegative val="0"/>
            <c:bubble3D val="0"/>
            <c:spPr>
              <a:solidFill>
                <a:schemeClr val="accent6"/>
              </a:solidFill>
              <a:ln w="3175">
                <a:solidFill>
                  <a:schemeClr val="bg1"/>
                </a:solidFill>
              </a:ln>
            </c:spPr>
            <c:extLst>
              <c:ext xmlns:c16="http://schemas.microsoft.com/office/drawing/2014/chart" uri="{C3380CC4-5D6E-409C-BE32-E72D297353CC}">
                <c16:uniqueId val="{0000002F-CB48-4707-B2FE-32EC85D548B4}"/>
              </c:ext>
            </c:extLst>
          </c:dPt>
          <c:dPt>
            <c:idx val="24"/>
            <c:invertIfNegative val="0"/>
            <c:bubble3D val="0"/>
            <c:spPr>
              <a:solidFill>
                <a:schemeClr val="accent6"/>
              </a:solidFill>
              <a:ln w="3175">
                <a:solidFill>
                  <a:schemeClr val="bg1"/>
                </a:solidFill>
              </a:ln>
            </c:spPr>
            <c:extLst>
              <c:ext xmlns:c16="http://schemas.microsoft.com/office/drawing/2014/chart" uri="{C3380CC4-5D6E-409C-BE32-E72D297353CC}">
                <c16:uniqueId val="{00000031-CB48-4707-B2FE-32EC85D548B4}"/>
              </c:ext>
            </c:extLst>
          </c:dPt>
          <c:dPt>
            <c:idx val="25"/>
            <c:invertIfNegative val="0"/>
            <c:bubble3D val="0"/>
            <c:spPr>
              <a:solidFill>
                <a:schemeClr val="accent6"/>
              </a:solidFill>
              <a:ln w="3175">
                <a:solidFill>
                  <a:schemeClr val="bg1"/>
                </a:solidFill>
              </a:ln>
            </c:spPr>
            <c:extLst>
              <c:ext xmlns:c16="http://schemas.microsoft.com/office/drawing/2014/chart" uri="{C3380CC4-5D6E-409C-BE32-E72D297353CC}">
                <c16:uniqueId val="{00000033-CB48-4707-B2FE-32EC85D548B4}"/>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'Cap.Dev.Path'!$I$1062:$AH$1062</c:f>
              <c:numCache>
                <c:formatCode>#,##0</c:formatCode>
                <c:ptCount val="26"/>
                <c:pt idx="0">
                  <c:v>49</c:v>
                </c:pt>
                <c:pt idx="1">
                  <c:v>49</c:v>
                </c:pt>
                <c:pt idx="2">
                  <c:v>49</c:v>
                </c:pt>
                <c:pt idx="3">
                  <c:v>51</c:v>
                </c:pt>
                <c:pt idx="4">
                  <c:v>53</c:v>
                </c:pt>
                <c:pt idx="5">
                  <c:v>53</c:v>
                </c:pt>
                <c:pt idx="6">
                  <c:v>55</c:v>
                </c:pt>
                <c:pt idx="7">
                  <c:v>56</c:v>
                </c:pt>
                <c:pt idx="8">
                  <c:v>57</c:v>
                </c:pt>
                <c:pt idx="9">
                  <c:v>57</c:v>
                </c:pt>
                <c:pt idx="10">
                  <c:v>57</c:v>
                </c:pt>
                <c:pt idx="11">
                  <c:v>57</c:v>
                </c:pt>
                <c:pt idx="12">
                  <c:v>57</c:v>
                </c:pt>
                <c:pt idx="13">
                  <c:v>57</c:v>
                </c:pt>
                <c:pt idx="14">
                  <c:v>56.8</c:v>
                </c:pt>
                <c:pt idx="15">
                  <c:v>56.8</c:v>
                </c:pt>
                <c:pt idx="16">
                  <c:v>56.8</c:v>
                </c:pt>
                <c:pt idx="17">
                  <c:v>56.8</c:v>
                </c:pt>
                <c:pt idx="18">
                  <c:v>56.8</c:v>
                </c:pt>
                <c:pt idx="19">
                  <c:v>56.8</c:v>
                </c:pt>
                <c:pt idx="20">
                  <c:v>56.8</c:v>
                </c:pt>
                <c:pt idx="21">
                  <c:v>56.8</c:v>
                </c:pt>
                <c:pt idx="22">
                  <c:v>56.8</c:v>
                </c:pt>
                <c:pt idx="23">
                  <c:v>56.8</c:v>
                </c:pt>
                <c:pt idx="24">
                  <c:v>56.8</c:v>
                </c:pt>
                <c:pt idx="25">
                  <c:v>56.8</c:v>
                </c:pt>
              </c:numCache>
            </c:numRef>
          </c:val>
          <c:extLst>
            <c:ext xmlns:c16="http://schemas.microsoft.com/office/drawing/2014/chart" uri="{C3380CC4-5D6E-409C-BE32-E72D297353CC}">
              <c16:uniqueId val="{00000034-CB48-4707-B2FE-32EC85D548B4}"/>
            </c:ext>
          </c:extLst>
        </c:ser>
        <c:dLbls>
          <c:showLegendKey val="0"/>
          <c:showVal val="0"/>
          <c:showCatName val="0"/>
          <c:showSerName val="0"/>
          <c:showPercent val="0"/>
          <c:showBubbleSize val="0"/>
        </c:dLbls>
        <c:gapWidth val="0"/>
        <c:overlap val="100"/>
        <c:axId val="72683520"/>
        <c:axId val="72685056"/>
      </c:barChart>
      <c:catAx>
        <c:axId val="72683520"/>
        <c:scaling>
          <c:orientation val="minMax"/>
        </c:scaling>
        <c:delete val="0"/>
        <c:axPos val="b"/>
        <c:numFmt formatCode="General" sourceLinked="1"/>
        <c:majorTickMark val="out"/>
        <c:minorTickMark val="none"/>
        <c:tickLblPos val="nextTo"/>
        <c:crossAx val="72685056"/>
        <c:crosses val="autoZero"/>
        <c:auto val="1"/>
        <c:lblAlgn val="ctr"/>
        <c:lblOffset val="100"/>
        <c:noMultiLvlLbl val="0"/>
      </c:catAx>
      <c:valAx>
        <c:axId val="72685056"/>
        <c:scaling>
          <c:orientation val="minMax"/>
          <c:min val="0"/>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72683520"/>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clustered"/>
        <c:varyColors val="0"/>
        <c:ser>
          <c:idx val="0"/>
          <c:order val="0"/>
          <c:tx>
            <c:strRef>
              <c:f>'Cap.Dev.Path'!$C$807</c:f>
              <c:strCache>
                <c:ptCount val="1"/>
                <c:pt idx="0">
                  <c:v>Renewable hydropower</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A579-426A-818F-9ACF137C4B14}"/>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A579-426A-818F-9ACF137C4B14}"/>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A579-426A-818F-9ACF137C4B14}"/>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A579-426A-818F-9ACF137C4B14}"/>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A579-426A-818F-9ACF137C4B14}"/>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A579-426A-818F-9ACF137C4B14}"/>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A579-426A-818F-9ACF137C4B14}"/>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A579-426A-818F-9ACF137C4B14}"/>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A579-426A-818F-9ACF137C4B14}"/>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A579-426A-818F-9ACF137C4B14}"/>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A579-426A-818F-9ACF137C4B14}"/>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A579-426A-818F-9ACF137C4B14}"/>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A579-426A-818F-9ACF137C4B14}"/>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A579-426A-818F-9ACF137C4B14}"/>
              </c:ext>
            </c:extLst>
          </c:dPt>
          <c:dPt>
            <c:idx val="14"/>
            <c:invertIfNegative val="0"/>
            <c:bubble3D val="0"/>
            <c:spPr>
              <a:solidFill>
                <a:srgbClr val="00B0F0"/>
              </a:solidFill>
              <a:ln w="3175">
                <a:solidFill>
                  <a:schemeClr val="bg1"/>
                </a:solidFill>
              </a:ln>
            </c:spPr>
            <c:extLst>
              <c:ext xmlns:c16="http://schemas.microsoft.com/office/drawing/2014/chart" uri="{C3380CC4-5D6E-409C-BE32-E72D297353CC}">
                <c16:uniqueId val="{0000001D-A579-426A-818F-9ACF137C4B14}"/>
              </c:ext>
            </c:extLst>
          </c:dPt>
          <c:dPt>
            <c:idx val="15"/>
            <c:invertIfNegative val="0"/>
            <c:bubble3D val="0"/>
            <c:spPr>
              <a:solidFill>
                <a:srgbClr val="00B0F0"/>
              </a:solidFill>
              <a:ln w="3175">
                <a:solidFill>
                  <a:schemeClr val="bg1"/>
                </a:solidFill>
              </a:ln>
            </c:spPr>
            <c:extLst>
              <c:ext xmlns:c16="http://schemas.microsoft.com/office/drawing/2014/chart" uri="{C3380CC4-5D6E-409C-BE32-E72D297353CC}">
                <c16:uniqueId val="{0000001F-A579-426A-818F-9ACF137C4B14}"/>
              </c:ext>
            </c:extLst>
          </c:dPt>
          <c:dPt>
            <c:idx val="16"/>
            <c:invertIfNegative val="0"/>
            <c:bubble3D val="0"/>
            <c:spPr>
              <a:solidFill>
                <a:srgbClr val="00B0F0"/>
              </a:solidFill>
              <a:ln w="3175">
                <a:solidFill>
                  <a:schemeClr val="bg1"/>
                </a:solidFill>
              </a:ln>
            </c:spPr>
            <c:extLst>
              <c:ext xmlns:c16="http://schemas.microsoft.com/office/drawing/2014/chart" uri="{C3380CC4-5D6E-409C-BE32-E72D297353CC}">
                <c16:uniqueId val="{00000021-A579-426A-818F-9ACF137C4B14}"/>
              </c:ext>
            </c:extLst>
          </c:dPt>
          <c:dPt>
            <c:idx val="17"/>
            <c:invertIfNegative val="0"/>
            <c:bubble3D val="0"/>
            <c:spPr>
              <a:solidFill>
                <a:srgbClr val="00B0F0"/>
              </a:solidFill>
              <a:ln w="3175">
                <a:solidFill>
                  <a:schemeClr val="bg1"/>
                </a:solidFill>
              </a:ln>
            </c:spPr>
            <c:extLst>
              <c:ext xmlns:c16="http://schemas.microsoft.com/office/drawing/2014/chart" uri="{C3380CC4-5D6E-409C-BE32-E72D297353CC}">
                <c16:uniqueId val="{00000023-A579-426A-818F-9ACF137C4B14}"/>
              </c:ext>
            </c:extLst>
          </c:dPt>
          <c:dPt>
            <c:idx val="18"/>
            <c:invertIfNegative val="0"/>
            <c:bubble3D val="0"/>
            <c:spPr>
              <a:solidFill>
                <a:srgbClr val="00B0F0"/>
              </a:solidFill>
              <a:ln w="3175">
                <a:solidFill>
                  <a:schemeClr val="bg1"/>
                </a:solidFill>
              </a:ln>
            </c:spPr>
            <c:extLst>
              <c:ext xmlns:c16="http://schemas.microsoft.com/office/drawing/2014/chart" uri="{C3380CC4-5D6E-409C-BE32-E72D297353CC}">
                <c16:uniqueId val="{00000025-A579-426A-818F-9ACF137C4B14}"/>
              </c:ext>
            </c:extLst>
          </c:dPt>
          <c:dPt>
            <c:idx val="19"/>
            <c:invertIfNegative val="0"/>
            <c:bubble3D val="0"/>
            <c:spPr>
              <a:solidFill>
                <a:srgbClr val="00B0F0"/>
              </a:solidFill>
              <a:ln w="3175">
                <a:solidFill>
                  <a:schemeClr val="bg1"/>
                </a:solidFill>
              </a:ln>
            </c:spPr>
            <c:extLst>
              <c:ext xmlns:c16="http://schemas.microsoft.com/office/drawing/2014/chart" uri="{C3380CC4-5D6E-409C-BE32-E72D297353CC}">
                <c16:uniqueId val="{00000027-A579-426A-818F-9ACF137C4B14}"/>
              </c:ext>
            </c:extLst>
          </c:dPt>
          <c:dPt>
            <c:idx val="20"/>
            <c:invertIfNegative val="0"/>
            <c:bubble3D val="0"/>
            <c:spPr>
              <a:solidFill>
                <a:schemeClr val="accent6"/>
              </a:solidFill>
              <a:ln w="3175">
                <a:solidFill>
                  <a:schemeClr val="bg1"/>
                </a:solidFill>
              </a:ln>
            </c:spPr>
            <c:extLst>
              <c:ext xmlns:c16="http://schemas.microsoft.com/office/drawing/2014/chart" uri="{C3380CC4-5D6E-409C-BE32-E72D297353CC}">
                <c16:uniqueId val="{00000029-A579-426A-818F-9ACF137C4B14}"/>
              </c:ext>
            </c:extLst>
          </c:dPt>
          <c:dPt>
            <c:idx val="21"/>
            <c:invertIfNegative val="0"/>
            <c:bubble3D val="0"/>
            <c:spPr>
              <a:solidFill>
                <a:schemeClr val="accent6"/>
              </a:solidFill>
              <a:ln w="3175">
                <a:solidFill>
                  <a:schemeClr val="bg1"/>
                </a:solidFill>
              </a:ln>
            </c:spPr>
            <c:extLst>
              <c:ext xmlns:c16="http://schemas.microsoft.com/office/drawing/2014/chart" uri="{C3380CC4-5D6E-409C-BE32-E72D297353CC}">
                <c16:uniqueId val="{0000002B-A579-426A-818F-9ACF137C4B14}"/>
              </c:ext>
            </c:extLst>
          </c:dPt>
          <c:dPt>
            <c:idx val="22"/>
            <c:invertIfNegative val="0"/>
            <c:bubble3D val="0"/>
            <c:spPr>
              <a:solidFill>
                <a:schemeClr val="accent6"/>
              </a:solidFill>
              <a:ln w="3175">
                <a:solidFill>
                  <a:schemeClr val="bg1"/>
                </a:solidFill>
              </a:ln>
            </c:spPr>
            <c:extLst>
              <c:ext xmlns:c16="http://schemas.microsoft.com/office/drawing/2014/chart" uri="{C3380CC4-5D6E-409C-BE32-E72D297353CC}">
                <c16:uniqueId val="{0000002D-A579-426A-818F-9ACF137C4B14}"/>
              </c:ext>
            </c:extLst>
          </c:dPt>
          <c:dPt>
            <c:idx val="23"/>
            <c:invertIfNegative val="0"/>
            <c:bubble3D val="0"/>
            <c:spPr>
              <a:solidFill>
                <a:schemeClr val="accent6"/>
              </a:solidFill>
              <a:ln w="3175">
                <a:solidFill>
                  <a:schemeClr val="bg1"/>
                </a:solidFill>
              </a:ln>
            </c:spPr>
            <c:extLst>
              <c:ext xmlns:c16="http://schemas.microsoft.com/office/drawing/2014/chart" uri="{C3380CC4-5D6E-409C-BE32-E72D297353CC}">
                <c16:uniqueId val="{0000002F-A579-426A-818F-9ACF137C4B14}"/>
              </c:ext>
            </c:extLst>
          </c:dPt>
          <c:dPt>
            <c:idx val="24"/>
            <c:invertIfNegative val="0"/>
            <c:bubble3D val="0"/>
            <c:spPr>
              <a:solidFill>
                <a:schemeClr val="accent6"/>
              </a:solidFill>
              <a:ln w="3175">
                <a:solidFill>
                  <a:schemeClr val="bg1"/>
                </a:solidFill>
              </a:ln>
            </c:spPr>
            <c:extLst>
              <c:ext xmlns:c16="http://schemas.microsoft.com/office/drawing/2014/chart" uri="{C3380CC4-5D6E-409C-BE32-E72D297353CC}">
                <c16:uniqueId val="{00000031-A579-426A-818F-9ACF137C4B14}"/>
              </c:ext>
            </c:extLst>
          </c:dPt>
          <c:dPt>
            <c:idx val="25"/>
            <c:invertIfNegative val="0"/>
            <c:bubble3D val="0"/>
            <c:spPr>
              <a:solidFill>
                <a:schemeClr val="accent6"/>
              </a:solidFill>
              <a:ln w="3175">
                <a:solidFill>
                  <a:schemeClr val="bg1"/>
                </a:solidFill>
              </a:ln>
            </c:spPr>
            <c:extLst>
              <c:ext xmlns:c16="http://schemas.microsoft.com/office/drawing/2014/chart" uri="{C3380CC4-5D6E-409C-BE32-E72D297353CC}">
                <c16:uniqueId val="{00000033-A579-426A-818F-9ACF137C4B14}"/>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'Cap.Dev.Path'!$I$124:$AH$124</c:f>
              <c:numCache>
                <c:formatCode>#,##0</c:formatCode>
                <c:ptCount val="26"/>
                <c:pt idx="0">
                  <c:v>105</c:v>
                </c:pt>
                <c:pt idx="1">
                  <c:v>107</c:v>
                </c:pt>
                <c:pt idx="2">
                  <c:v>110</c:v>
                </c:pt>
                <c:pt idx="3">
                  <c:v>111</c:v>
                </c:pt>
                <c:pt idx="4">
                  <c:v>110</c:v>
                </c:pt>
                <c:pt idx="5">
                  <c:v>118</c:v>
                </c:pt>
                <c:pt idx="6">
                  <c:v>119</c:v>
                </c:pt>
                <c:pt idx="7">
                  <c:v>120</c:v>
                </c:pt>
                <c:pt idx="8">
                  <c:v>119</c:v>
                </c:pt>
                <c:pt idx="9">
                  <c:v>121</c:v>
                </c:pt>
                <c:pt idx="10">
                  <c:v>112</c:v>
                </c:pt>
                <c:pt idx="11">
                  <c:v>115</c:v>
                </c:pt>
                <c:pt idx="12">
                  <c:v>106.9</c:v>
                </c:pt>
                <c:pt idx="13">
                  <c:v>107.5</c:v>
                </c:pt>
                <c:pt idx="14">
                  <c:v>111.7</c:v>
                </c:pt>
                <c:pt idx="15">
                  <c:v>111.7</c:v>
                </c:pt>
                <c:pt idx="16">
                  <c:v>112.4</c:v>
                </c:pt>
                <c:pt idx="17">
                  <c:v>117.80000000000001</c:v>
                </c:pt>
                <c:pt idx="18">
                  <c:v>123.20000000000002</c:v>
                </c:pt>
                <c:pt idx="19">
                  <c:v>128.60000000000002</c:v>
                </c:pt>
                <c:pt idx="20">
                  <c:v>134</c:v>
                </c:pt>
                <c:pt idx="21">
                  <c:v>134</c:v>
                </c:pt>
                <c:pt idx="22">
                  <c:v>134</c:v>
                </c:pt>
                <c:pt idx="23">
                  <c:v>134</c:v>
                </c:pt>
                <c:pt idx="24">
                  <c:v>134</c:v>
                </c:pt>
                <c:pt idx="25">
                  <c:v>134</c:v>
                </c:pt>
              </c:numCache>
            </c:numRef>
          </c:val>
          <c:extLst>
            <c:ext xmlns:c16="http://schemas.microsoft.com/office/drawing/2014/chart" uri="{C3380CC4-5D6E-409C-BE32-E72D297353CC}">
              <c16:uniqueId val="{00000034-A579-426A-818F-9ACF137C4B14}"/>
            </c:ext>
          </c:extLst>
        </c:ser>
        <c:dLbls>
          <c:showLegendKey val="0"/>
          <c:showVal val="0"/>
          <c:showCatName val="0"/>
          <c:showSerName val="0"/>
          <c:showPercent val="0"/>
          <c:showBubbleSize val="0"/>
        </c:dLbls>
        <c:gapWidth val="0"/>
        <c:axId val="72751360"/>
        <c:axId val="72761344"/>
      </c:barChart>
      <c:catAx>
        <c:axId val="72751360"/>
        <c:scaling>
          <c:orientation val="minMax"/>
        </c:scaling>
        <c:delete val="0"/>
        <c:axPos val="b"/>
        <c:numFmt formatCode="General" sourceLinked="1"/>
        <c:majorTickMark val="out"/>
        <c:minorTickMark val="none"/>
        <c:tickLblPos val="nextTo"/>
        <c:crossAx val="72761344"/>
        <c:crosses val="autoZero"/>
        <c:auto val="1"/>
        <c:lblAlgn val="ctr"/>
        <c:lblOffset val="100"/>
        <c:noMultiLvlLbl val="0"/>
      </c:catAx>
      <c:valAx>
        <c:axId val="72761344"/>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72751360"/>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stacked"/>
        <c:varyColors val="0"/>
        <c:ser>
          <c:idx val="1"/>
          <c:order val="0"/>
          <c:tx>
            <c:strRef>
              <c:f>'Cap.Dev.Path'!#REF!</c:f>
              <c:strCache>
                <c:ptCount val="1"/>
                <c:pt idx="0">
                  <c:v>#REF!</c:v>
                </c:pt>
              </c:strCache>
            </c:strRef>
          </c:tx>
          <c:spPr>
            <a:solidFill>
              <a:schemeClr val="bg2"/>
            </a:solidFill>
            <a:ln>
              <a:solidFill>
                <a:schemeClr val="bg1"/>
              </a:solidFill>
            </a:ln>
          </c:spPr>
          <c:invertIfNegative val="0"/>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'Cap.Dev.Path'!#REF!</c:f>
              <c:numCache>
                <c:formatCode>General</c:formatCode>
                <c:ptCount val="1"/>
                <c:pt idx="0">
                  <c:v>1</c:v>
                </c:pt>
              </c:numCache>
            </c:numRef>
          </c:val>
          <c:extLst>
            <c:ext xmlns:c16="http://schemas.microsoft.com/office/drawing/2014/chart" uri="{C3380CC4-5D6E-409C-BE32-E72D297353CC}">
              <c16:uniqueId val="{00000000-EC2A-4BA6-B0BF-BE3A20F67C1D}"/>
            </c:ext>
          </c:extLst>
        </c:ser>
        <c:ser>
          <c:idx val="0"/>
          <c:order val="1"/>
          <c:tx>
            <c:strRef>
              <c:f>'Cap.Dev.Path'!$C$2575</c:f>
              <c:strCache>
                <c:ptCount val="1"/>
                <c:pt idx="0">
                  <c:v>Solar PV</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2-EC2A-4BA6-B0BF-BE3A20F67C1D}"/>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4-EC2A-4BA6-B0BF-BE3A20F67C1D}"/>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6-EC2A-4BA6-B0BF-BE3A20F67C1D}"/>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8-EC2A-4BA6-B0BF-BE3A20F67C1D}"/>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A-EC2A-4BA6-B0BF-BE3A20F67C1D}"/>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C-EC2A-4BA6-B0BF-BE3A20F67C1D}"/>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E-EC2A-4BA6-B0BF-BE3A20F67C1D}"/>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0-EC2A-4BA6-B0BF-BE3A20F67C1D}"/>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2-EC2A-4BA6-B0BF-BE3A20F67C1D}"/>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4-EC2A-4BA6-B0BF-BE3A20F67C1D}"/>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6-EC2A-4BA6-B0BF-BE3A20F67C1D}"/>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8-EC2A-4BA6-B0BF-BE3A20F67C1D}"/>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A-EC2A-4BA6-B0BF-BE3A20F67C1D}"/>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C-EC2A-4BA6-B0BF-BE3A20F67C1D}"/>
              </c:ext>
            </c:extLst>
          </c:dPt>
          <c:dPt>
            <c:idx val="14"/>
            <c:invertIfNegative val="0"/>
            <c:bubble3D val="0"/>
            <c:spPr>
              <a:solidFill>
                <a:schemeClr val="accent5">
                  <a:lumMod val="40000"/>
                  <a:lumOff val="60000"/>
                </a:schemeClr>
              </a:solidFill>
              <a:ln w="3175">
                <a:solidFill>
                  <a:schemeClr val="bg1"/>
                </a:solidFill>
              </a:ln>
            </c:spPr>
            <c:extLst>
              <c:ext xmlns:c16="http://schemas.microsoft.com/office/drawing/2014/chart" uri="{C3380CC4-5D6E-409C-BE32-E72D297353CC}">
                <c16:uniqueId val="{0000001E-EC2A-4BA6-B0BF-BE3A20F67C1D}"/>
              </c:ext>
            </c:extLst>
          </c:dPt>
          <c:dPt>
            <c:idx val="15"/>
            <c:invertIfNegative val="0"/>
            <c:bubble3D val="0"/>
            <c:extLst>
              <c:ext xmlns:c16="http://schemas.microsoft.com/office/drawing/2014/chart" uri="{C3380CC4-5D6E-409C-BE32-E72D297353CC}">
                <c16:uniqueId val="{00000020-EC2A-4BA6-B0BF-BE3A20F67C1D}"/>
              </c:ext>
            </c:extLst>
          </c:dPt>
          <c:dPt>
            <c:idx val="16"/>
            <c:invertIfNegative val="0"/>
            <c:bubble3D val="0"/>
            <c:extLst>
              <c:ext xmlns:c16="http://schemas.microsoft.com/office/drawing/2014/chart" uri="{C3380CC4-5D6E-409C-BE32-E72D297353CC}">
                <c16:uniqueId val="{00000022-EC2A-4BA6-B0BF-BE3A20F67C1D}"/>
              </c:ext>
            </c:extLst>
          </c:dPt>
          <c:dPt>
            <c:idx val="17"/>
            <c:invertIfNegative val="0"/>
            <c:bubble3D val="0"/>
            <c:extLst>
              <c:ext xmlns:c16="http://schemas.microsoft.com/office/drawing/2014/chart" uri="{C3380CC4-5D6E-409C-BE32-E72D297353CC}">
                <c16:uniqueId val="{00000024-EC2A-4BA6-B0BF-BE3A20F67C1D}"/>
              </c:ext>
            </c:extLst>
          </c:dPt>
          <c:dPt>
            <c:idx val="18"/>
            <c:invertIfNegative val="0"/>
            <c:bubble3D val="0"/>
            <c:extLst>
              <c:ext xmlns:c16="http://schemas.microsoft.com/office/drawing/2014/chart" uri="{C3380CC4-5D6E-409C-BE32-E72D297353CC}">
                <c16:uniqueId val="{00000026-EC2A-4BA6-B0BF-BE3A20F67C1D}"/>
              </c:ext>
            </c:extLst>
          </c:dPt>
          <c:dPt>
            <c:idx val="19"/>
            <c:invertIfNegative val="0"/>
            <c:bubble3D val="0"/>
            <c:extLst>
              <c:ext xmlns:c16="http://schemas.microsoft.com/office/drawing/2014/chart" uri="{C3380CC4-5D6E-409C-BE32-E72D297353CC}">
                <c16:uniqueId val="{00000028-EC2A-4BA6-B0BF-BE3A20F67C1D}"/>
              </c:ext>
            </c:extLst>
          </c:dPt>
          <c:dPt>
            <c:idx val="20"/>
            <c:invertIfNegative val="0"/>
            <c:bubble3D val="0"/>
            <c:extLst>
              <c:ext xmlns:c16="http://schemas.microsoft.com/office/drawing/2014/chart" uri="{C3380CC4-5D6E-409C-BE32-E72D297353CC}">
                <c16:uniqueId val="{00000029-EC2A-4BA6-B0BF-BE3A20F67C1D}"/>
              </c:ext>
            </c:extLst>
          </c:dPt>
          <c:dPt>
            <c:idx val="21"/>
            <c:invertIfNegative val="0"/>
            <c:bubble3D val="0"/>
            <c:extLst>
              <c:ext xmlns:c16="http://schemas.microsoft.com/office/drawing/2014/chart" uri="{C3380CC4-5D6E-409C-BE32-E72D297353CC}">
                <c16:uniqueId val="{0000002A-EC2A-4BA6-B0BF-BE3A20F67C1D}"/>
              </c:ext>
            </c:extLst>
          </c:dPt>
          <c:dPt>
            <c:idx val="22"/>
            <c:invertIfNegative val="0"/>
            <c:bubble3D val="0"/>
            <c:extLst>
              <c:ext xmlns:c16="http://schemas.microsoft.com/office/drawing/2014/chart" uri="{C3380CC4-5D6E-409C-BE32-E72D297353CC}">
                <c16:uniqueId val="{0000002B-EC2A-4BA6-B0BF-BE3A20F67C1D}"/>
              </c:ext>
            </c:extLst>
          </c:dPt>
          <c:dPt>
            <c:idx val="23"/>
            <c:invertIfNegative val="0"/>
            <c:bubble3D val="0"/>
            <c:extLst>
              <c:ext xmlns:c16="http://schemas.microsoft.com/office/drawing/2014/chart" uri="{C3380CC4-5D6E-409C-BE32-E72D297353CC}">
                <c16:uniqueId val="{0000002C-EC2A-4BA6-B0BF-BE3A20F67C1D}"/>
              </c:ext>
            </c:extLst>
          </c:dPt>
          <c:dPt>
            <c:idx val="24"/>
            <c:invertIfNegative val="0"/>
            <c:bubble3D val="0"/>
            <c:extLst>
              <c:ext xmlns:c16="http://schemas.microsoft.com/office/drawing/2014/chart" uri="{C3380CC4-5D6E-409C-BE32-E72D297353CC}">
                <c16:uniqueId val="{0000002D-EC2A-4BA6-B0BF-BE3A20F67C1D}"/>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'Cap.Dev.Path'!$I$2575:$AH$2575</c:f>
              <c:numCache>
                <c:formatCode>#,##0</c:formatCode>
                <c:ptCount val="26"/>
                <c:pt idx="0">
                  <c:v>0.2</c:v>
                </c:pt>
                <c:pt idx="1">
                  <c:v>0.2</c:v>
                </c:pt>
                <c:pt idx="2">
                  <c:v>0.2</c:v>
                </c:pt>
                <c:pt idx="3">
                  <c:v>0.2</c:v>
                </c:pt>
                <c:pt idx="4">
                  <c:v>0.3</c:v>
                </c:pt>
                <c:pt idx="5">
                  <c:v>0.4</c:v>
                </c:pt>
                <c:pt idx="6">
                  <c:v>0.6</c:v>
                </c:pt>
                <c:pt idx="7">
                  <c:v>0.7</c:v>
                </c:pt>
                <c:pt idx="8">
                  <c:v>0.8</c:v>
                </c:pt>
                <c:pt idx="9">
                  <c:v>0.9</c:v>
                </c:pt>
                <c:pt idx="10">
                  <c:v>1.1000000000000001</c:v>
                </c:pt>
                <c:pt idx="11">
                  <c:v>1</c:v>
                </c:pt>
                <c:pt idx="12">
                  <c:v>1</c:v>
                </c:pt>
                <c:pt idx="13">
                  <c:v>1</c:v>
                </c:pt>
                <c:pt idx="14">
                  <c:v>3</c:v>
                </c:pt>
                <c:pt idx="15">
                  <c:v>123</c:v>
                </c:pt>
                <c:pt idx="16">
                  <c:v>123</c:v>
                </c:pt>
                <c:pt idx="17">
                  <c:v>263</c:v>
                </c:pt>
                <c:pt idx="18">
                  <c:v>262.66666666666669</c:v>
                </c:pt>
                <c:pt idx="19">
                  <c:v>262.33333333333337</c:v>
                </c:pt>
                <c:pt idx="20">
                  <c:v>262.00000000000006</c:v>
                </c:pt>
                <c:pt idx="21">
                  <c:v>261.66666666666674</c:v>
                </c:pt>
                <c:pt idx="22">
                  <c:v>261.33333333333343</c:v>
                </c:pt>
                <c:pt idx="23">
                  <c:v>261.00000000000011</c:v>
                </c:pt>
                <c:pt idx="24">
                  <c:v>261.00000000000011</c:v>
                </c:pt>
                <c:pt idx="25">
                  <c:v>261.00000000000011</c:v>
                </c:pt>
              </c:numCache>
            </c:numRef>
          </c:val>
          <c:extLst>
            <c:ext xmlns:c16="http://schemas.microsoft.com/office/drawing/2014/chart" uri="{C3380CC4-5D6E-409C-BE32-E72D297353CC}">
              <c16:uniqueId val="{0000002E-EC2A-4BA6-B0BF-BE3A20F67C1D}"/>
            </c:ext>
          </c:extLst>
        </c:ser>
        <c:dLbls>
          <c:showLegendKey val="0"/>
          <c:showVal val="0"/>
          <c:showCatName val="0"/>
          <c:showSerName val="0"/>
          <c:showPercent val="0"/>
          <c:showBubbleSize val="0"/>
        </c:dLbls>
        <c:gapWidth val="0"/>
        <c:overlap val="100"/>
        <c:axId val="204219520"/>
        <c:axId val="204221056"/>
      </c:barChart>
      <c:catAx>
        <c:axId val="204219520"/>
        <c:scaling>
          <c:orientation val="minMax"/>
        </c:scaling>
        <c:delete val="0"/>
        <c:axPos val="b"/>
        <c:numFmt formatCode="General" sourceLinked="1"/>
        <c:majorTickMark val="out"/>
        <c:minorTickMark val="none"/>
        <c:tickLblPos val="nextTo"/>
        <c:crossAx val="204221056"/>
        <c:crosses val="autoZero"/>
        <c:auto val="1"/>
        <c:lblAlgn val="ctr"/>
        <c:lblOffset val="100"/>
        <c:noMultiLvlLbl val="0"/>
      </c:catAx>
      <c:valAx>
        <c:axId val="204221056"/>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204219520"/>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3016185476815"/>
          <c:y val="5.0345452486125299E-2"/>
          <c:w val="0.863514216972878"/>
          <c:h val="0.81960272964095604"/>
        </c:manualLayout>
      </c:layout>
      <c:barChart>
        <c:barDir val="col"/>
        <c:grouping val="stacked"/>
        <c:varyColors val="0"/>
        <c:ser>
          <c:idx val="0"/>
          <c:order val="0"/>
          <c:tx>
            <c:strRef>
              <c:f>'Cap.Dev.Path'!$C$2313</c:f>
              <c:strCache>
                <c:ptCount val="1"/>
                <c:pt idx="0">
                  <c:v>Wind Onshore</c:v>
                </c:pt>
              </c:strCache>
            </c:strRef>
          </c:tx>
          <c:spPr>
            <a:solidFill>
              <a:schemeClr val="accent2">
                <a:lumMod val="50000"/>
              </a:schemeClr>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2-A7FB-4FF6-B4A8-35BE4C36F8BA}"/>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4-A7FB-4FF6-B4A8-35BE4C36F8BA}"/>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6-A7FB-4FF6-B4A8-35BE4C36F8BA}"/>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8-A7FB-4FF6-B4A8-35BE4C36F8BA}"/>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A-A7FB-4FF6-B4A8-35BE4C36F8BA}"/>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C-A7FB-4FF6-B4A8-35BE4C36F8BA}"/>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E-A7FB-4FF6-B4A8-35BE4C36F8BA}"/>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0-A7FB-4FF6-B4A8-35BE4C36F8BA}"/>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2-A7FB-4FF6-B4A8-35BE4C36F8BA}"/>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4-A7FB-4FF6-B4A8-35BE4C36F8BA}"/>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6-A7FB-4FF6-B4A8-35BE4C36F8BA}"/>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8-A7FB-4FF6-B4A8-35BE4C36F8BA}"/>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A-A7FB-4FF6-B4A8-35BE4C36F8BA}"/>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C-A7FB-4FF6-B4A8-35BE4C36F8BA}"/>
              </c:ext>
            </c:extLst>
          </c:dPt>
          <c:dPt>
            <c:idx val="14"/>
            <c:invertIfNegative val="0"/>
            <c:bubble3D val="0"/>
            <c:spPr>
              <a:solidFill>
                <a:schemeClr val="accent2"/>
              </a:solidFill>
              <a:ln w="3175">
                <a:solidFill>
                  <a:schemeClr val="bg1"/>
                </a:solidFill>
              </a:ln>
            </c:spPr>
            <c:extLst>
              <c:ext xmlns:c16="http://schemas.microsoft.com/office/drawing/2014/chart" uri="{C3380CC4-5D6E-409C-BE32-E72D297353CC}">
                <c16:uniqueId val="{0000001E-A7FB-4FF6-B4A8-35BE4C36F8BA}"/>
              </c:ext>
            </c:extLst>
          </c:dPt>
          <c:dPt>
            <c:idx val="15"/>
            <c:invertIfNegative val="0"/>
            <c:bubble3D val="0"/>
            <c:spPr>
              <a:solidFill>
                <a:schemeClr val="accent2"/>
              </a:solidFill>
              <a:ln w="3175">
                <a:solidFill>
                  <a:schemeClr val="bg1"/>
                </a:solidFill>
              </a:ln>
            </c:spPr>
            <c:extLst>
              <c:ext xmlns:c16="http://schemas.microsoft.com/office/drawing/2014/chart" uri="{C3380CC4-5D6E-409C-BE32-E72D297353CC}">
                <c16:uniqueId val="{00000020-A7FB-4FF6-B4A8-35BE4C36F8BA}"/>
              </c:ext>
            </c:extLst>
          </c:dPt>
          <c:dPt>
            <c:idx val="16"/>
            <c:invertIfNegative val="0"/>
            <c:bubble3D val="0"/>
            <c:spPr>
              <a:solidFill>
                <a:schemeClr val="accent2"/>
              </a:solidFill>
              <a:ln w="3175">
                <a:solidFill>
                  <a:schemeClr val="bg1"/>
                </a:solidFill>
              </a:ln>
            </c:spPr>
            <c:extLst>
              <c:ext xmlns:c16="http://schemas.microsoft.com/office/drawing/2014/chart" uri="{C3380CC4-5D6E-409C-BE32-E72D297353CC}">
                <c16:uniqueId val="{00000022-A7FB-4FF6-B4A8-35BE4C36F8BA}"/>
              </c:ext>
            </c:extLst>
          </c:dPt>
          <c:dPt>
            <c:idx val="17"/>
            <c:invertIfNegative val="0"/>
            <c:bubble3D val="0"/>
            <c:spPr>
              <a:solidFill>
                <a:schemeClr val="accent2"/>
              </a:solidFill>
              <a:ln w="3175">
                <a:solidFill>
                  <a:schemeClr val="bg1"/>
                </a:solidFill>
              </a:ln>
            </c:spPr>
            <c:extLst>
              <c:ext xmlns:c16="http://schemas.microsoft.com/office/drawing/2014/chart" uri="{C3380CC4-5D6E-409C-BE32-E72D297353CC}">
                <c16:uniqueId val="{00000024-A7FB-4FF6-B4A8-35BE4C36F8BA}"/>
              </c:ext>
            </c:extLst>
          </c:dPt>
          <c:dPt>
            <c:idx val="18"/>
            <c:invertIfNegative val="0"/>
            <c:bubble3D val="0"/>
            <c:spPr>
              <a:solidFill>
                <a:schemeClr val="accent2"/>
              </a:solidFill>
              <a:ln w="3175">
                <a:solidFill>
                  <a:schemeClr val="bg1"/>
                </a:solidFill>
              </a:ln>
            </c:spPr>
            <c:extLst>
              <c:ext xmlns:c16="http://schemas.microsoft.com/office/drawing/2014/chart" uri="{C3380CC4-5D6E-409C-BE32-E72D297353CC}">
                <c16:uniqueId val="{00000026-A7FB-4FF6-B4A8-35BE4C36F8BA}"/>
              </c:ext>
            </c:extLst>
          </c:dPt>
          <c:dPt>
            <c:idx val="19"/>
            <c:invertIfNegative val="0"/>
            <c:bubble3D val="0"/>
            <c:spPr>
              <a:solidFill>
                <a:schemeClr val="accent2"/>
              </a:solidFill>
              <a:ln w="3175">
                <a:solidFill>
                  <a:schemeClr val="bg1"/>
                </a:solidFill>
              </a:ln>
            </c:spPr>
            <c:extLst>
              <c:ext xmlns:c16="http://schemas.microsoft.com/office/drawing/2014/chart" uri="{C3380CC4-5D6E-409C-BE32-E72D297353CC}">
                <c16:uniqueId val="{00000028-A7FB-4FF6-B4A8-35BE4C36F8BA}"/>
              </c:ext>
            </c:extLst>
          </c:dPt>
          <c:dPt>
            <c:idx val="20"/>
            <c:invertIfNegative val="0"/>
            <c:bubble3D val="0"/>
            <c:spPr>
              <a:solidFill>
                <a:schemeClr val="accent2"/>
              </a:solidFill>
              <a:ln w="3175">
                <a:solidFill>
                  <a:schemeClr val="bg1"/>
                </a:solidFill>
              </a:ln>
            </c:spPr>
            <c:extLst>
              <c:ext xmlns:c16="http://schemas.microsoft.com/office/drawing/2014/chart" uri="{C3380CC4-5D6E-409C-BE32-E72D297353CC}">
                <c16:uniqueId val="{00000029-A7FB-4FF6-B4A8-35BE4C36F8BA}"/>
              </c:ext>
            </c:extLst>
          </c:dPt>
          <c:dPt>
            <c:idx val="21"/>
            <c:invertIfNegative val="0"/>
            <c:bubble3D val="0"/>
            <c:spPr>
              <a:solidFill>
                <a:schemeClr val="accent2"/>
              </a:solidFill>
              <a:ln w="3175">
                <a:solidFill>
                  <a:schemeClr val="bg1"/>
                </a:solidFill>
              </a:ln>
            </c:spPr>
            <c:extLst>
              <c:ext xmlns:c16="http://schemas.microsoft.com/office/drawing/2014/chart" uri="{C3380CC4-5D6E-409C-BE32-E72D297353CC}">
                <c16:uniqueId val="{0000002A-A7FB-4FF6-B4A8-35BE4C36F8BA}"/>
              </c:ext>
            </c:extLst>
          </c:dPt>
          <c:dPt>
            <c:idx val="22"/>
            <c:invertIfNegative val="0"/>
            <c:bubble3D val="0"/>
            <c:spPr>
              <a:solidFill>
                <a:schemeClr val="accent2"/>
              </a:solidFill>
              <a:ln w="3175">
                <a:solidFill>
                  <a:schemeClr val="bg1"/>
                </a:solidFill>
              </a:ln>
            </c:spPr>
            <c:extLst>
              <c:ext xmlns:c16="http://schemas.microsoft.com/office/drawing/2014/chart" uri="{C3380CC4-5D6E-409C-BE32-E72D297353CC}">
                <c16:uniqueId val="{0000002B-A7FB-4FF6-B4A8-35BE4C36F8BA}"/>
              </c:ext>
            </c:extLst>
          </c:dPt>
          <c:dPt>
            <c:idx val="23"/>
            <c:invertIfNegative val="0"/>
            <c:bubble3D val="0"/>
            <c:spPr>
              <a:solidFill>
                <a:schemeClr val="accent2"/>
              </a:solidFill>
              <a:ln w="3175">
                <a:solidFill>
                  <a:schemeClr val="bg1"/>
                </a:solidFill>
              </a:ln>
            </c:spPr>
            <c:extLst>
              <c:ext xmlns:c16="http://schemas.microsoft.com/office/drawing/2014/chart" uri="{C3380CC4-5D6E-409C-BE32-E72D297353CC}">
                <c16:uniqueId val="{0000002C-A7FB-4FF6-B4A8-35BE4C36F8BA}"/>
              </c:ext>
            </c:extLst>
          </c:dPt>
          <c:dPt>
            <c:idx val="24"/>
            <c:invertIfNegative val="0"/>
            <c:bubble3D val="0"/>
            <c:spPr>
              <a:solidFill>
                <a:schemeClr val="accent2"/>
              </a:solidFill>
              <a:ln w="3175">
                <a:solidFill>
                  <a:schemeClr val="bg1"/>
                </a:solidFill>
              </a:ln>
            </c:spPr>
            <c:extLst>
              <c:ext xmlns:c16="http://schemas.microsoft.com/office/drawing/2014/chart" uri="{C3380CC4-5D6E-409C-BE32-E72D297353CC}">
                <c16:uniqueId val="{0000002D-A7FB-4FF6-B4A8-35BE4C36F8BA}"/>
              </c:ext>
            </c:extLst>
          </c:dPt>
          <c:dPt>
            <c:idx val="25"/>
            <c:invertIfNegative val="0"/>
            <c:bubble3D val="0"/>
            <c:spPr>
              <a:solidFill>
                <a:schemeClr val="accent2"/>
              </a:solidFill>
              <a:ln w="3175">
                <a:solidFill>
                  <a:schemeClr val="bg1"/>
                </a:solidFill>
              </a:ln>
            </c:spPr>
            <c:extLst>
              <c:ext xmlns:c16="http://schemas.microsoft.com/office/drawing/2014/chart" uri="{C3380CC4-5D6E-409C-BE32-E72D297353CC}">
                <c16:uniqueId val="{0000002F-A7FB-4FF6-B4A8-35BE4C36F8BA}"/>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'Cap.Dev.Path'!$I$2568:$AH$2568</c:f>
              <c:numCache>
                <c:formatCode>#,##0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5.5555555555555554</c:v>
                </c:pt>
                <c:pt idx="16">
                  <c:v>11.111111111111111</c:v>
                </c:pt>
                <c:pt idx="17">
                  <c:v>16.666666666666664</c:v>
                </c:pt>
                <c:pt idx="18">
                  <c:v>22.222222222222221</c:v>
                </c:pt>
                <c:pt idx="19">
                  <c:v>27.777777777777779</c:v>
                </c:pt>
                <c:pt idx="20">
                  <c:v>33.333333333333336</c:v>
                </c:pt>
                <c:pt idx="21">
                  <c:v>38.888888888888893</c:v>
                </c:pt>
                <c:pt idx="22">
                  <c:v>44.44444444444445</c:v>
                </c:pt>
                <c:pt idx="23">
                  <c:v>50.000000000000007</c:v>
                </c:pt>
                <c:pt idx="24">
                  <c:v>50.000000000000007</c:v>
                </c:pt>
                <c:pt idx="25">
                  <c:v>50.000000000000007</c:v>
                </c:pt>
              </c:numCache>
            </c:numRef>
          </c:val>
          <c:extLst>
            <c:ext xmlns:c16="http://schemas.microsoft.com/office/drawing/2014/chart" uri="{C3380CC4-5D6E-409C-BE32-E72D297353CC}">
              <c16:uniqueId val="{0000002E-A7FB-4FF6-B4A8-35BE4C36F8BA}"/>
            </c:ext>
          </c:extLst>
        </c:ser>
        <c:dLbls>
          <c:showLegendKey val="0"/>
          <c:showVal val="0"/>
          <c:showCatName val="0"/>
          <c:showSerName val="0"/>
          <c:showPercent val="0"/>
          <c:showBubbleSize val="0"/>
        </c:dLbls>
        <c:gapWidth val="0"/>
        <c:overlap val="100"/>
        <c:axId val="204295552"/>
        <c:axId val="204297344"/>
      </c:barChart>
      <c:catAx>
        <c:axId val="204295552"/>
        <c:scaling>
          <c:orientation val="minMax"/>
        </c:scaling>
        <c:delete val="0"/>
        <c:axPos val="b"/>
        <c:numFmt formatCode="General" sourceLinked="1"/>
        <c:majorTickMark val="out"/>
        <c:minorTickMark val="none"/>
        <c:tickLblPos val="nextTo"/>
        <c:crossAx val="204297344"/>
        <c:crosses val="autoZero"/>
        <c:auto val="1"/>
        <c:lblAlgn val="ctr"/>
        <c:lblOffset val="100"/>
        <c:noMultiLvlLbl val="0"/>
      </c:catAx>
      <c:valAx>
        <c:axId val="204297344"/>
        <c:scaling>
          <c:orientation val="minMax"/>
        </c:scaling>
        <c:delete val="0"/>
        <c:axPos val="l"/>
        <c:title>
          <c:tx>
            <c:rich>
              <a:bodyPr rot="0" vert="horz"/>
              <a:lstStyle/>
              <a:p>
                <a:pPr>
                  <a:defRPr/>
                </a:pPr>
                <a:r>
                  <a:rPr lang="de-DE" b="0"/>
                  <a:t>MW</a:t>
                </a:r>
              </a:p>
            </c:rich>
          </c:tx>
          <c:layout>
            <c:manualLayout>
              <c:xMode val="edge"/>
              <c:yMode val="edge"/>
              <c:x val="0.11944444444444401"/>
              <c:y val="7.4442179182240202E-4"/>
            </c:manualLayout>
          </c:layout>
          <c:overlay val="0"/>
        </c:title>
        <c:numFmt formatCode="#,##0" sourceLinked="0"/>
        <c:majorTickMark val="out"/>
        <c:minorTickMark val="none"/>
        <c:tickLblPos val="nextTo"/>
        <c:crossAx val="204295552"/>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clustered"/>
        <c:varyColors val="0"/>
        <c:ser>
          <c:idx val="0"/>
          <c:order val="0"/>
          <c:tx>
            <c:strRef>
              <c:f>'Cap.Dev.Path'!$C$2597</c:f>
              <c:strCache>
                <c:ptCount val="1"/>
                <c:pt idx="0">
                  <c:v>Bioenergy</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EF88-4ED0-96EE-11C73DC75CEF}"/>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EF88-4ED0-96EE-11C73DC75CEF}"/>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EF88-4ED0-96EE-11C73DC75CEF}"/>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EF88-4ED0-96EE-11C73DC75CEF}"/>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EF88-4ED0-96EE-11C73DC75CEF}"/>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EF88-4ED0-96EE-11C73DC75CEF}"/>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EF88-4ED0-96EE-11C73DC75CEF}"/>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EF88-4ED0-96EE-11C73DC75CEF}"/>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EF88-4ED0-96EE-11C73DC75CEF}"/>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EF88-4ED0-96EE-11C73DC75CEF}"/>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EF88-4ED0-96EE-11C73DC75CEF}"/>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EF88-4ED0-96EE-11C73DC75CEF}"/>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EF88-4ED0-96EE-11C73DC75CEF}"/>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EF88-4ED0-96EE-11C73DC75CEF}"/>
              </c:ext>
            </c:extLst>
          </c:dPt>
          <c:dPt>
            <c:idx val="14"/>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1D-EF88-4ED0-96EE-11C73DC75CEF}"/>
              </c:ext>
            </c:extLst>
          </c:dPt>
          <c:dPt>
            <c:idx val="15"/>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1F-EF88-4ED0-96EE-11C73DC75CEF}"/>
              </c:ext>
            </c:extLst>
          </c:dPt>
          <c:dPt>
            <c:idx val="16"/>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1-EF88-4ED0-96EE-11C73DC75CEF}"/>
              </c:ext>
            </c:extLst>
          </c:dPt>
          <c:dPt>
            <c:idx val="17"/>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3-EF88-4ED0-96EE-11C73DC75CEF}"/>
              </c:ext>
            </c:extLst>
          </c:dPt>
          <c:dPt>
            <c:idx val="18"/>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5-EF88-4ED0-96EE-11C73DC75CEF}"/>
              </c:ext>
            </c:extLst>
          </c:dPt>
          <c:dPt>
            <c:idx val="19"/>
            <c:invertIfNegative val="0"/>
            <c:bubble3D val="0"/>
            <c:spPr>
              <a:solidFill>
                <a:schemeClr val="accent4">
                  <a:lumMod val="60000"/>
                  <a:lumOff val="40000"/>
                </a:schemeClr>
              </a:solidFill>
              <a:ln w="3175">
                <a:solidFill>
                  <a:schemeClr val="bg1"/>
                </a:solidFill>
              </a:ln>
            </c:spPr>
            <c:extLst>
              <c:ext xmlns:c16="http://schemas.microsoft.com/office/drawing/2014/chart" uri="{C3380CC4-5D6E-409C-BE32-E72D297353CC}">
                <c16:uniqueId val="{00000027-EF88-4ED0-96EE-11C73DC75CEF}"/>
              </c:ext>
            </c:extLst>
          </c:dPt>
          <c:dPt>
            <c:idx val="20"/>
            <c:invertIfNegative val="0"/>
            <c:bubble3D val="0"/>
            <c:spPr>
              <a:solidFill>
                <a:schemeClr val="accent4"/>
              </a:solidFill>
              <a:ln w="3175">
                <a:solidFill>
                  <a:schemeClr val="bg1"/>
                </a:solidFill>
              </a:ln>
            </c:spPr>
            <c:extLst>
              <c:ext xmlns:c16="http://schemas.microsoft.com/office/drawing/2014/chart" uri="{C3380CC4-5D6E-409C-BE32-E72D297353CC}">
                <c16:uniqueId val="{00000029-EF88-4ED0-96EE-11C73DC75CEF}"/>
              </c:ext>
            </c:extLst>
          </c:dPt>
          <c:dPt>
            <c:idx val="21"/>
            <c:invertIfNegative val="0"/>
            <c:bubble3D val="0"/>
            <c:spPr>
              <a:solidFill>
                <a:schemeClr val="accent4"/>
              </a:solidFill>
              <a:ln w="3175">
                <a:solidFill>
                  <a:schemeClr val="bg1"/>
                </a:solidFill>
              </a:ln>
            </c:spPr>
            <c:extLst>
              <c:ext xmlns:c16="http://schemas.microsoft.com/office/drawing/2014/chart" uri="{C3380CC4-5D6E-409C-BE32-E72D297353CC}">
                <c16:uniqueId val="{0000002B-EF88-4ED0-96EE-11C73DC75CEF}"/>
              </c:ext>
            </c:extLst>
          </c:dPt>
          <c:dPt>
            <c:idx val="22"/>
            <c:invertIfNegative val="0"/>
            <c:bubble3D val="0"/>
            <c:spPr>
              <a:solidFill>
                <a:schemeClr val="accent4"/>
              </a:solidFill>
              <a:ln w="3175">
                <a:solidFill>
                  <a:schemeClr val="bg1"/>
                </a:solidFill>
              </a:ln>
            </c:spPr>
            <c:extLst>
              <c:ext xmlns:c16="http://schemas.microsoft.com/office/drawing/2014/chart" uri="{C3380CC4-5D6E-409C-BE32-E72D297353CC}">
                <c16:uniqueId val="{0000002D-EF88-4ED0-96EE-11C73DC75CEF}"/>
              </c:ext>
            </c:extLst>
          </c:dPt>
          <c:dPt>
            <c:idx val="23"/>
            <c:invertIfNegative val="0"/>
            <c:bubble3D val="0"/>
            <c:spPr>
              <a:solidFill>
                <a:schemeClr val="accent4"/>
              </a:solidFill>
              <a:ln w="3175">
                <a:solidFill>
                  <a:schemeClr val="bg1"/>
                </a:solidFill>
              </a:ln>
            </c:spPr>
            <c:extLst>
              <c:ext xmlns:c16="http://schemas.microsoft.com/office/drawing/2014/chart" uri="{C3380CC4-5D6E-409C-BE32-E72D297353CC}">
                <c16:uniqueId val="{0000002F-EF88-4ED0-96EE-11C73DC75CEF}"/>
              </c:ext>
            </c:extLst>
          </c:dPt>
          <c:dPt>
            <c:idx val="24"/>
            <c:invertIfNegative val="0"/>
            <c:bubble3D val="0"/>
            <c:spPr>
              <a:solidFill>
                <a:schemeClr val="accent4"/>
              </a:solidFill>
              <a:ln w="3175">
                <a:solidFill>
                  <a:schemeClr val="bg1"/>
                </a:solidFill>
              </a:ln>
            </c:spPr>
            <c:extLst>
              <c:ext xmlns:c16="http://schemas.microsoft.com/office/drawing/2014/chart" uri="{C3380CC4-5D6E-409C-BE32-E72D297353CC}">
                <c16:uniqueId val="{00000031-EF88-4ED0-96EE-11C73DC75CEF}"/>
              </c:ext>
            </c:extLst>
          </c:dPt>
          <c:dPt>
            <c:idx val="25"/>
            <c:invertIfNegative val="0"/>
            <c:bubble3D val="0"/>
            <c:spPr>
              <a:solidFill>
                <a:schemeClr val="accent4"/>
              </a:solidFill>
              <a:ln w="3175">
                <a:solidFill>
                  <a:schemeClr val="bg1"/>
                </a:solidFill>
              </a:ln>
            </c:spPr>
            <c:extLst>
              <c:ext xmlns:c16="http://schemas.microsoft.com/office/drawing/2014/chart" uri="{C3380CC4-5D6E-409C-BE32-E72D297353CC}">
                <c16:uniqueId val="{00000033-EF88-4ED0-96EE-11C73DC75CEF}"/>
              </c:ext>
            </c:extLst>
          </c:dPt>
          <c:dPt>
            <c:idx val="26"/>
            <c:invertIfNegative val="0"/>
            <c:bubble3D val="0"/>
            <c:spPr>
              <a:solidFill>
                <a:schemeClr val="accent4"/>
              </a:solidFill>
              <a:ln w="3175">
                <a:solidFill>
                  <a:schemeClr val="bg1"/>
                </a:solidFill>
              </a:ln>
            </c:spPr>
            <c:extLst>
              <c:ext xmlns:c16="http://schemas.microsoft.com/office/drawing/2014/chart" uri="{C3380CC4-5D6E-409C-BE32-E72D297353CC}">
                <c16:uniqueId val="{00000035-EF88-4ED0-96EE-11C73DC75CEF}"/>
              </c:ext>
            </c:extLst>
          </c:dPt>
          <c:dPt>
            <c:idx val="27"/>
            <c:invertIfNegative val="0"/>
            <c:bubble3D val="0"/>
            <c:spPr>
              <a:solidFill>
                <a:schemeClr val="accent4"/>
              </a:solidFill>
              <a:ln w="3175">
                <a:solidFill>
                  <a:schemeClr val="bg1"/>
                </a:solidFill>
              </a:ln>
            </c:spPr>
            <c:extLst>
              <c:ext xmlns:c16="http://schemas.microsoft.com/office/drawing/2014/chart" uri="{C3380CC4-5D6E-409C-BE32-E72D297353CC}">
                <c16:uniqueId val="{00000037-EF88-4ED0-96EE-11C73DC75CEF}"/>
              </c:ext>
            </c:extLst>
          </c:dPt>
          <c:dPt>
            <c:idx val="28"/>
            <c:invertIfNegative val="0"/>
            <c:bubble3D val="0"/>
            <c:spPr>
              <a:solidFill>
                <a:schemeClr val="accent4"/>
              </a:solidFill>
              <a:ln w="3175">
                <a:solidFill>
                  <a:schemeClr val="bg1"/>
                </a:solidFill>
              </a:ln>
            </c:spPr>
            <c:extLst>
              <c:ext xmlns:c16="http://schemas.microsoft.com/office/drawing/2014/chart" uri="{C3380CC4-5D6E-409C-BE32-E72D297353CC}">
                <c16:uniqueId val="{00000039-EF88-4ED0-96EE-11C73DC75CEF}"/>
              </c:ext>
            </c:extLst>
          </c:dPt>
          <c:dPt>
            <c:idx val="29"/>
            <c:invertIfNegative val="0"/>
            <c:bubble3D val="0"/>
            <c:spPr>
              <a:solidFill>
                <a:schemeClr val="accent4"/>
              </a:solidFill>
              <a:ln w="3175">
                <a:solidFill>
                  <a:schemeClr val="bg1"/>
                </a:solidFill>
              </a:ln>
            </c:spPr>
            <c:extLst>
              <c:ext xmlns:c16="http://schemas.microsoft.com/office/drawing/2014/chart" uri="{C3380CC4-5D6E-409C-BE32-E72D297353CC}">
                <c16:uniqueId val="{0000003B-EF88-4ED0-96EE-11C73DC75CEF}"/>
              </c:ext>
            </c:extLst>
          </c:dPt>
          <c:dPt>
            <c:idx val="30"/>
            <c:invertIfNegative val="0"/>
            <c:bubble3D val="0"/>
            <c:spPr>
              <a:solidFill>
                <a:schemeClr val="accent4"/>
              </a:solidFill>
              <a:ln w="3175">
                <a:solidFill>
                  <a:schemeClr val="bg1"/>
                </a:solidFill>
              </a:ln>
            </c:spPr>
            <c:extLst>
              <c:ext xmlns:c16="http://schemas.microsoft.com/office/drawing/2014/chart" uri="{C3380CC4-5D6E-409C-BE32-E72D297353CC}">
                <c16:uniqueId val="{0000003D-EF88-4ED0-96EE-11C73DC75CEF}"/>
              </c:ext>
            </c:extLst>
          </c:dPt>
          <c:dPt>
            <c:idx val="31"/>
            <c:invertIfNegative val="0"/>
            <c:bubble3D val="0"/>
            <c:spPr>
              <a:solidFill>
                <a:schemeClr val="accent4"/>
              </a:solidFill>
              <a:ln w="3175">
                <a:solidFill>
                  <a:schemeClr val="bg1"/>
                </a:solidFill>
              </a:ln>
            </c:spPr>
            <c:extLst>
              <c:ext xmlns:c16="http://schemas.microsoft.com/office/drawing/2014/chart" uri="{C3380CC4-5D6E-409C-BE32-E72D297353CC}">
                <c16:uniqueId val="{0000003F-EF88-4ED0-96EE-11C73DC75CEF}"/>
              </c:ext>
            </c:extLst>
          </c:dPt>
          <c:dPt>
            <c:idx val="32"/>
            <c:invertIfNegative val="0"/>
            <c:bubble3D val="0"/>
            <c:spPr>
              <a:solidFill>
                <a:schemeClr val="accent4"/>
              </a:solidFill>
              <a:ln w="3175">
                <a:solidFill>
                  <a:schemeClr val="bg1"/>
                </a:solidFill>
              </a:ln>
            </c:spPr>
            <c:extLst>
              <c:ext xmlns:c16="http://schemas.microsoft.com/office/drawing/2014/chart" uri="{C3380CC4-5D6E-409C-BE32-E72D297353CC}">
                <c16:uniqueId val="{00000041-EF88-4ED0-96EE-11C73DC75CEF}"/>
              </c:ext>
            </c:extLst>
          </c:dPt>
          <c:dPt>
            <c:idx val="33"/>
            <c:invertIfNegative val="0"/>
            <c:bubble3D val="0"/>
            <c:spPr>
              <a:solidFill>
                <a:schemeClr val="accent4"/>
              </a:solidFill>
              <a:ln w="3175">
                <a:solidFill>
                  <a:schemeClr val="bg1"/>
                </a:solidFill>
              </a:ln>
            </c:spPr>
            <c:extLst>
              <c:ext xmlns:c16="http://schemas.microsoft.com/office/drawing/2014/chart" uri="{C3380CC4-5D6E-409C-BE32-E72D297353CC}">
                <c16:uniqueId val="{00000043-EF88-4ED0-96EE-11C73DC75CEF}"/>
              </c:ext>
            </c:extLst>
          </c:dPt>
          <c:dPt>
            <c:idx val="34"/>
            <c:invertIfNegative val="0"/>
            <c:bubble3D val="0"/>
            <c:spPr>
              <a:solidFill>
                <a:schemeClr val="accent4"/>
              </a:solidFill>
              <a:ln w="3175">
                <a:solidFill>
                  <a:schemeClr val="bg1"/>
                </a:solidFill>
              </a:ln>
            </c:spPr>
            <c:extLst>
              <c:ext xmlns:c16="http://schemas.microsoft.com/office/drawing/2014/chart" uri="{C3380CC4-5D6E-409C-BE32-E72D297353CC}">
                <c16:uniqueId val="{00000045-EF88-4ED0-96EE-11C73DC75CEF}"/>
              </c:ext>
            </c:extLst>
          </c:dPt>
          <c:dPt>
            <c:idx val="35"/>
            <c:invertIfNegative val="0"/>
            <c:bubble3D val="0"/>
            <c:spPr>
              <a:solidFill>
                <a:schemeClr val="accent4"/>
              </a:solidFill>
              <a:ln w="3175">
                <a:solidFill>
                  <a:schemeClr val="bg1"/>
                </a:solidFill>
              </a:ln>
            </c:spPr>
            <c:extLst>
              <c:ext xmlns:c16="http://schemas.microsoft.com/office/drawing/2014/chart" uri="{C3380CC4-5D6E-409C-BE32-E72D297353CC}">
                <c16:uniqueId val="{00000047-EF88-4ED0-96EE-11C73DC75CEF}"/>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'Cap.Dev.Path'!$I$2597:$AH$2597</c:f>
              <c:numCache>
                <c:formatCode>#,##0</c:formatCode>
                <c:ptCount val="26"/>
                <c:pt idx="0">
                  <c:v>0</c:v>
                </c:pt>
                <c:pt idx="1">
                  <c:v>0</c:v>
                </c:pt>
                <c:pt idx="2">
                  <c:v>0</c:v>
                </c:pt>
                <c:pt idx="3">
                  <c:v>0</c:v>
                </c:pt>
                <c:pt idx="4">
                  <c:v>0</c:v>
                </c:pt>
                <c:pt idx="5">
                  <c:v>0</c:v>
                </c:pt>
                <c:pt idx="6">
                  <c:v>0</c:v>
                </c:pt>
                <c:pt idx="7">
                  <c:v>0</c:v>
                </c:pt>
                <c:pt idx="8">
                  <c:v>0</c:v>
                </c:pt>
                <c:pt idx="9">
                  <c:v>0</c:v>
                </c:pt>
                <c:pt idx="10">
                  <c:v>0</c:v>
                </c:pt>
                <c:pt idx="11">
                  <c:v>0</c:v>
                </c:pt>
                <c:pt idx="12">
                  <c:v>1.4</c:v>
                </c:pt>
                <c:pt idx="13">
                  <c:v>1.4</c:v>
                </c:pt>
                <c:pt idx="14">
                  <c:v>1.4</c:v>
                </c:pt>
                <c:pt idx="15">
                  <c:v>1.4</c:v>
                </c:pt>
                <c:pt idx="16">
                  <c:v>1.4</c:v>
                </c:pt>
                <c:pt idx="17">
                  <c:v>1.4</c:v>
                </c:pt>
                <c:pt idx="18">
                  <c:v>1.4</c:v>
                </c:pt>
                <c:pt idx="19">
                  <c:v>1.4</c:v>
                </c:pt>
                <c:pt idx="20">
                  <c:v>1.4</c:v>
                </c:pt>
                <c:pt idx="21">
                  <c:v>1.4</c:v>
                </c:pt>
                <c:pt idx="22">
                  <c:v>1.4</c:v>
                </c:pt>
                <c:pt idx="23">
                  <c:v>1.4</c:v>
                </c:pt>
                <c:pt idx="24">
                  <c:v>1.4</c:v>
                </c:pt>
                <c:pt idx="25">
                  <c:v>1.4</c:v>
                </c:pt>
              </c:numCache>
            </c:numRef>
          </c:val>
          <c:extLst>
            <c:ext xmlns:c16="http://schemas.microsoft.com/office/drawing/2014/chart" uri="{C3380CC4-5D6E-409C-BE32-E72D297353CC}">
              <c16:uniqueId val="{00000048-EF88-4ED0-96EE-11C73DC75CEF}"/>
            </c:ext>
          </c:extLst>
        </c:ser>
        <c:dLbls>
          <c:showLegendKey val="0"/>
          <c:showVal val="0"/>
          <c:showCatName val="0"/>
          <c:showSerName val="0"/>
          <c:showPercent val="0"/>
          <c:showBubbleSize val="0"/>
        </c:dLbls>
        <c:gapWidth val="0"/>
        <c:axId val="204449664"/>
        <c:axId val="204451200"/>
      </c:barChart>
      <c:catAx>
        <c:axId val="204449664"/>
        <c:scaling>
          <c:orientation val="minMax"/>
        </c:scaling>
        <c:delete val="0"/>
        <c:axPos val="b"/>
        <c:numFmt formatCode="General" sourceLinked="1"/>
        <c:majorTickMark val="out"/>
        <c:minorTickMark val="none"/>
        <c:tickLblPos val="nextTo"/>
        <c:crossAx val="204451200"/>
        <c:crosses val="autoZero"/>
        <c:auto val="1"/>
        <c:lblAlgn val="ctr"/>
        <c:lblOffset val="100"/>
        <c:noMultiLvlLbl val="0"/>
      </c:catAx>
      <c:valAx>
        <c:axId val="204451200"/>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204449664"/>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stacked"/>
        <c:varyColors val="0"/>
        <c:ser>
          <c:idx val="0"/>
          <c:order val="0"/>
          <c:tx>
            <c:strRef>
              <c:f>'Cap.Dev.Path'!$C$2583</c:f>
              <c:strCache>
                <c:ptCount val="1"/>
                <c:pt idx="0">
                  <c:v>Renewable hydropower</c:v>
                </c:pt>
              </c:strCache>
            </c:strRef>
          </c:tx>
          <c:spPr>
            <a:solidFill>
              <a:schemeClr val="accent6"/>
            </a:solidFill>
            <a:ln w="3175">
              <a:solidFill>
                <a:schemeClr val="bg1"/>
              </a:solidFill>
            </a:ln>
          </c:spPr>
          <c:invertIfNegative val="0"/>
          <c:dPt>
            <c:idx val="0"/>
            <c:invertIfNegative val="0"/>
            <c:bubble3D val="0"/>
            <c:spPr>
              <a:solidFill>
                <a:srgbClr val="E4E5E4"/>
              </a:solidFill>
              <a:ln w="3175">
                <a:solidFill>
                  <a:schemeClr val="bg1"/>
                </a:solidFill>
              </a:ln>
            </c:spPr>
            <c:extLst>
              <c:ext xmlns:c16="http://schemas.microsoft.com/office/drawing/2014/chart" uri="{C3380CC4-5D6E-409C-BE32-E72D297353CC}">
                <c16:uniqueId val="{00000001-215C-42AC-AE99-8EA0D774467C}"/>
              </c:ext>
            </c:extLst>
          </c:dPt>
          <c:dPt>
            <c:idx val="1"/>
            <c:invertIfNegative val="0"/>
            <c:bubble3D val="0"/>
            <c:spPr>
              <a:solidFill>
                <a:srgbClr val="E4E5E4"/>
              </a:solidFill>
              <a:ln w="3175">
                <a:solidFill>
                  <a:schemeClr val="bg1"/>
                </a:solidFill>
              </a:ln>
            </c:spPr>
            <c:extLst>
              <c:ext xmlns:c16="http://schemas.microsoft.com/office/drawing/2014/chart" uri="{C3380CC4-5D6E-409C-BE32-E72D297353CC}">
                <c16:uniqueId val="{00000003-215C-42AC-AE99-8EA0D774467C}"/>
              </c:ext>
            </c:extLst>
          </c:dPt>
          <c:dPt>
            <c:idx val="2"/>
            <c:invertIfNegative val="0"/>
            <c:bubble3D val="0"/>
            <c:spPr>
              <a:solidFill>
                <a:srgbClr val="E4E5E4"/>
              </a:solidFill>
              <a:ln w="3175">
                <a:solidFill>
                  <a:schemeClr val="bg1"/>
                </a:solidFill>
              </a:ln>
            </c:spPr>
            <c:extLst>
              <c:ext xmlns:c16="http://schemas.microsoft.com/office/drawing/2014/chart" uri="{C3380CC4-5D6E-409C-BE32-E72D297353CC}">
                <c16:uniqueId val="{00000005-215C-42AC-AE99-8EA0D774467C}"/>
              </c:ext>
            </c:extLst>
          </c:dPt>
          <c:dPt>
            <c:idx val="3"/>
            <c:invertIfNegative val="0"/>
            <c:bubble3D val="0"/>
            <c:spPr>
              <a:solidFill>
                <a:srgbClr val="E4E5E4"/>
              </a:solidFill>
              <a:ln w="3175">
                <a:solidFill>
                  <a:schemeClr val="bg1"/>
                </a:solidFill>
              </a:ln>
            </c:spPr>
            <c:extLst>
              <c:ext xmlns:c16="http://schemas.microsoft.com/office/drawing/2014/chart" uri="{C3380CC4-5D6E-409C-BE32-E72D297353CC}">
                <c16:uniqueId val="{00000007-215C-42AC-AE99-8EA0D774467C}"/>
              </c:ext>
            </c:extLst>
          </c:dPt>
          <c:dPt>
            <c:idx val="4"/>
            <c:invertIfNegative val="0"/>
            <c:bubble3D val="0"/>
            <c:spPr>
              <a:solidFill>
                <a:srgbClr val="E4E5E4"/>
              </a:solidFill>
              <a:ln w="3175">
                <a:solidFill>
                  <a:schemeClr val="bg1"/>
                </a:solidFill>
              </a:ln>
            </c:spPr>
            <c:extLst>
              <c:ext xmlns:c16="http://schemas.microsoft.com/office/drawing/2014/chart" uri="{C3380CC4-5D6E-409C-BE32-E72D297353CC}">
                <c16:uniqueId val="{00000009-215C-42AC-AE99-8EA0D774467C}"/>
              </c:ext>
            </c:extLst>
          </c:dPt>
          <c:dPt>
            <c:idx val="5"/>
            <c:invertIfNegative val="0"/>
            <c:bubble3D val="0"/>
            <c:spPr>
              <a:solidFill>
                <a:srgbClr val="E4E5E4"/>
              </a:solidFill>
              <a:ln w="3175">
                <a:solidFill>
                  <a:schemeClr val="bg1"/>
                </a:solidFill>
              </a:ln>
            </c:spPr>
            <c:extLst>
              <c:ext xmlns:c16="http://schemas.microsoft.com/office/drawing/2014/chart" uri="{C3380CC4-5D6E-409C-BE32-E72D297353CC}">
                <c16:uniqueId val="{0000000B-215C-42AC-AE99-8EA0D774467C}"/>
              </c:ext>
            </c:extLst>
          </c:dPt>
          <c:dPt>
            <c:idx val="6"/>
            <c:invertIfNegative val="0"/>
            <c:bubble3D val="0"/>
            <c:spPr>
              <a:solidFill>
                <a:srgbClr val="E4E5E4"/>
              </a:solidFill>
              <a:ln w="3175">
                <a:solidFill>
                  <a:schemeClr val="bg1"/>
                </a:solidFill>
              </a:ln>
            </c:spPr>
            <c:extLst>
              <c:ext xmlns:c16="http://schemas.microsoft.com/office/drawing/2014/chart" uri="{C3380CC4-5D6E-409C-BE32-E72D297353CC}">
                <c16:uniqueId val="{0000000C-215C-42AC-AE99-8EA0D774467C}"/>
              </c:ext>
            </c:extLst>
          </c:dPt>
          <c:dPt>
            <c:idx val="7"/>
            <c:invertIfNegative val="0"/>
            <c:bubble3D val="0"/>
            <c:spPr>
              <a:solidFill>
                <a:srgbClr val="E4E5E4"/>
              </a:solidFill>
              <a:ln w="3175">
                <a:solidFill>
                  <a:schemeClr val="bg1"/>
                </a:solidFill>
              </a:ln>
            </c:spPr>
            <c:extLst>
              <c:ext xmlns:c16="http://schemas.microsoft.com/office/drawing/2014/chart" uri="{C3380CC4-5D6E-409C-BE32-E72D297353CC}">
                <c16:uniqueId val="{0000000D-215C-42AC-AE99-8EA0D774467C}"/>
              </c:ext>
            </c:extLst>
          </c:dPt>
          <c:dPt>
            <c:idx val="8"/>
            <c:invertIfNegative val="0"/>
            <c:bubble3D val="0"/>
            <c:spPr>
              <a:solidFill>
                <a:srgbClr val="E4E5E4"/>
              </a:solidFill>
              <a:ln w="3175">
                <a:solidFill>
                  <a:schemeClr val="bg1"/>
                </a:solidFill>
              </a:ln>
            </c:spPr>
            <c:extLst>
              <c:ext xmlns:c16="http://schemas.microsoft.com/office/drawing/2014/chart" uri="{C3380CC4-5D6E-409C-BE32-E72D297353CC}">
                <c16:uniqueId val="{0000000E-215C-42AC-AE99-8EA0D774467C}"/>
              </c:ext>
            </c:extLst>
          </c:dPt>
          <c:dPt>
            <c:idx val="9"/>
            <c:invertIfNegative val="0"/>
            <c:bubble3D val="0"/>
            <c:spPr>
              <a:solidFill>
                <a:srgbClr val="E4E5E4"/>
              </a:solidFill>
              <a:ln w="3175">
                <a:solidFill>
                  <a:schemeClr val="bg1"/>
                </a:solidFill>
              </a:ln>
            </c:spPr>
            <c:extLst>
              <c:ext xmlns:c16="http://schemas.microsoft.com/office/drawing/2014/chart" uri="{C3380CC4-5D6E-409C-BE32-E72D297353CC}">
                <c16:uniqueId val="{0000000F-215C-42AC-AE99-8EA0D774467C}"/>
              </c:ext>
            </c:extLst>
          </c:dPt>
          <c:dPt>
            <c:idx val="10"/>
            <c:invertIfNegative val="0"/>
            <c:bubble3D val="0"/>
            <c:spPr>
              <a:solidFill>
                <a:srgbClr val="E4E5E4"/>
              </a:solidFill>
              <a:ln w="3175">
                <a:solidFill>
                  <a:schemeClr val="bg1"/>
                </a:solidFill>
              </a:ln>
            </c:spPr>
            <c:extLst>
              <c:ext xmlns:c16="http://schemas.microsoft.com/office/drawing/2014/chart" uri="{C3380CC4-5D6E-409C-BE32-E72D297353CC}">
                <c16:uniqueId val="{00000010-215C-42AC-AE99-8EA0D774467C}"/>
              </c:ext>
            </c:extLst>
          </c:dPt>
          <c:dPt>
            <c:idx val="11"/>
            <c:invertIfNegative val="0"/>
            <c:bubble3D val="0"/>
            <c:spPr>
              <a:solidFill>
                <a:srgbClr val="E4E5E4"/>
              </a:solidFill>
              <a:ln w="3175">
                <a:solidFill>
                  <a:schemeClr val="bg1"/>
                </a:solidFill>
              </a:ln>
            </c:spPr>
            <c:extLst>
              <c:ext xmlns:c16="http://schemas.microsoft.com/office/drawing/2014/chart" uri="{C3380CC4-5D6E-409C-BE32-E72D297353CC}">
                <c16:uniqueId val="{00000011-215C-42AC-AE99-8EA0D774467C}"/>
              </c:ext>
            </c:extLst>
          </c:dPt>
          <c:dPt>
            <c:idx val="12"/>
            <c:invertIfNegative val="0"/>
            <c:bubble3D val="0"/>
            <c:spPr>
              <a:solidFill>
                <a:srgbClr val="E4E5E4"/>
              </a:solidFill>
              <a:ln w="3175">
                <a:solidFill>
                  <a:schemeClr val="bg1"/>
                </a:solidFill>
              </a:ln>
            </c:spPr>
            <c:extLst>
              <c:ext xmlns:c16="http://schemas.microsoft.com/office/drawing/2014/chart" uri="{C3380CC4-5D6E-409C-BE32-E72D297353CC}">
                <c16:uniqueId val="{00000012-215C-42AC-AE99-8EA0D774467C}"/>
              </c:ext>
            </c:extLst>
          </c:dPt>
          <c:dPt>
            <c:idx val="13"/>
            <c:invertIfNegative val="0"/>
            <c:bubble3D val="0"/>
            <c:spPr>
              <a:solidFill>
                <a:srgbClr val="E4E5E4"/>
              </a:solidFill>
              <a:ln w="3175">
                <a:solidFill>
                  <a:schemeClr val="bg1"/>
                </a:solidFill>
              </a:ln>
            </c:spPr>
            <c:extLst>
              <c:ext xmlns:c16="http://schemas.microsoft.com/office/drawing/2014/chart" uri="{C3380CC4-5D6E-409C-BE32-E72D297353CC}">
                <c16:uniqueId val="{00000013-215C-42AC-AE99-8EA0D774467C}"/>
              </c:ext>
            </c:extLst>
          </c:dPt>
          <c:dPt>
            <c:idx val="14"/>
            <c:invertIfNegative val="0"/>
            <c:bubble3D val="0"/>
            <c:spPr>
              <a:solidFill>
                <a:srgbClr val="E4E5E4"/>
              </a:solidFill>
              <a:ln w="3175">
                <a:solidFill>
                  <a:schemeClr val="bg1"/>
                </a:solidFill>
              </a:ln>
            </c:spPr>
            <c:extLst>
              <c:ext xmlns:c16="http://schemas.microsoft.com/office/drawing/2014/chart" uri="{C3380CC4-5D6E-409C-BE32-E72D297353CC}">
                <c16:uniqueId val="{00000014-215C-42AC-AE99-8EA0D774467C}"/>
              </c:ext>
            </c:extLst>
          </c:dPt>
          <c:dPt>
            <c:idx val="15"/>
            <c:invertIfNegative val="0"/>
            <c:bubble3D val="0"/>
            <c:extLst>
              <c:ext xmlns:c16="http://schemas.microsoft.com/office/drawing/2014/chart" uri="{C3380CC4-5D6E-409C-BE32-E72D297353CC}">
                <c16:uniqueId val="{00000015-215C-42AC-AE99-8EA0D774467C}"/>
              </c:ext>
            </c:extLst>
          </c:dPt>
          <c:dPt>
            <c:idx val="16"/>
            <c:invertIfNegative val="0"/>
            <c:bubble3D val="0"/>
            <c:extLst>
              <c:ext xmlns:c16="http://schemas.microsoft.com/office/drawing/2014/chart" uri="{C3380CC4-5D6E-409C-BE32-E72D297353CC}">
                <c16:uniqueId val="{00000016-215C-42AC-AE99-8EA0D774467C}"/>
              </c:ext>
            </c:extLst>
          </c:dPt>
          <c:dPt>
            <c:idx val="17"/>
            <c:invertIfNegative val="0"/>
            <c:bubble3D val="0"/>
            <c:extLst>
              <c:ext xmlns:c16="http://schemas.microsoft.com/office/drawing/2014/chart" uri="{C3380CC4-5D6E-409C-BE32-E72D297353CC}">
                <c16:uniqueId val="{00000017-215C-42AC-AE99-8EA0D774467C}"/>
              </c:ext>
            </c:extLst>
          </c:dPt>
          <c:dPt>
            <c:idx val="18"/>
            <c:invertIfNegative val="0"/>
            <c:bubble3D val="0"/>
            <c:extLst>
              <c:ext xmlns:c16="http://schemas.microsoft.com/office/drawing/2014/chart" uri="{C3380CC4-5D6E-409C-BE32-E72D297353CC}">
                <c16:uniqueId val="{00000018-215C-42AC-AE99-8EA0D774467C}"/>
              </c:ext>
            </c:extLst>
          </c:dPt>
          <c:dPt>
            <c:idx val="19"/>
            <c:invertIfNegative val="0"/>
            <c:bubble3D val="0"/>
            <c:extLst>
              <c:ext xmlns:c16="http://schemas.microsoft.com/office/drawing/2014/chart" uri="{C3380CC4-5D6E-409C-BE32-E72D297353CC}">
                <c16:uniqueId val="{00000019-215C-42AC-AE99-8EA0D774467C}"/>
              </c:ext>
            </c:extLst>
          </c:dPt>
          <c:dPt>
            <c:idx val="20"/>
            <c:invertIfNegative val="0"/>
            <c:bubble3D val="0"/>
            <c:extLst>
              <c:ext xmlns:c16="http://schemas.microsoft.com/office/drawing/2014/chart" uri="{C3380CC4-5D6E-409C-BE32-E72D297353CC}">
                <c16:uniqueId val="{0000001A-215C-42AC-AE99-8EA0D774467C}"/>
              </c:ext>
            </c:extLst>
          </c:dPt>
          <c:dPt>
            <c:idx val="21"/>
            <c:invertIfNegative val="0"/>
            <c:bubble3D val="0"/>
            <c:extLst>
              <c:ext xmlns:c16="http://schemas.microsoft.com/office/drawing/2014/chart" uri="{C3380CC4-5D6E-409C-BE32-E72D297353CC}">
                <c16:uniqueId val="{0000001B-215C-42AC-AE99-8EA0D774467C}"/>
              </c:ext>
            </c:extLst>
          </c:dPt>
          <c:dPt>
            <c:idx val="22"/>
            <c:invertIfNegative val="0"/>
            <c:bubble3D val="0"/>
            <c:extLst>
              <c:ext xmlns:c16="http://schemas.microsoft.com/office/drawing/2014/chart" uri="{C3380CC4-5D6E-409C-BE32-E72D297353CC}">
                <c16:uniqueId val="{0000001C-215C-42AC-AE99-8EA0D774467C}"/>
              </c:ext>
            </c:extLst>
          </c:dPt>
          <c:dPt>
            <c:idx val="23"/>
            <c:invertIfNegative val="0"/>
            <c:bubble3D val="0"/>
            <c:extLst>
              <c:ext xmlns:c16="http://schemas.microsoft.com/office/drawing/2014/chart" uri="{C3380CC4-5D6E-409C-BE32-E72D297353CC}">
                <c16:uniqueId val="{0000001D-215C-42AC-AE99-8EA0D774467C}"/>
              </c:ext>
            </c:extLst>
          </c:dPt>
          <c:dPt>
            <c:idx val="24"/>
            <c:invertIfNegative val="0"/>
            <c:bubble3D val="0"/>
            <c:extLst>
              <c:ext xmlns:c16="http://schemas.microsoft.com/office/drawing/2014/chart" uri="{C3380CC4-5D6E-409C-BE32-E72D297353CC}">
                <c16:uniqueId val="{0000001E-215C-42AC-AE99-8EA0D774467C}"/>
              </c:ext>
            </c:extLst>
          </c:dPt>
          <c:dPt>
            <c:idx val="25"/>
            <c:invertIfNegative val="0"/>
            <c:bubble3D val="0"/>
            <c:extLst>
              <c:ext xmlns:c16="http://schemas.microsoft.com/office/drawing/2014/chart" uri="{C3380CC4-5D6E-409C-BE32-E72D297353CC}">
                <c16:uniqueId val="{0000001F-215C-42AC-AE99-8EA0D774467C}"/>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'Cap.Dev.Path'!$I$2583:$AH$2583</c:f>
              <c:numCache>
                <c:formatCode>#,##0</c:formatCode>
                <c:ptCount val="26"/>
                <c:pt idx="0">
                  <c:v>1453</c:v>
                </c:pt>
                <c:pt idx="1">
                  <c:v>1453</c:v>
                </c:pt>
                <c:pt idx="2">
                  <c:v>1455</c:v>
                </c:pt>
                <c:pt idx="3">
                  <c:v>1457</c:v>
                </c:pt>
                <c:pt idx="4">
                  <c:v>1459</c:v>
                </c:pt>
                <c:pt idx="5">
                  <c:v>1475</c:v>
                </c:pt>
                <c:pt idx="6">
                  <c:v>1508</c:v>
                </c:pt>
                <c:pt idx="7">
                  <c:v>1628</c:v>
                </c:pt>
                <c:pt idx="8">
                  <c:v>1781</c:v>
                </c:pt>
                <c:pt idx="9">
                  <c:v>1725</c:v>
                </c:pt>
                <c:pt idx="10">
                  <c:v>1798</c:v>
                </c:pt>
                <c:pt idx="11">
                  <c:v>2011</c:v>
                </c:pt>
                <c:pt idx="12">
                  <c:v>2047</c:v>
                </c:pt>
                <c:pt idx="13">
                  <c:v>2096</c:v>
                </c:pt>
                <c:pt idx="14">
                  <c:v>2096</c:v>
                </c:pt>
                <c:pt idx="15">
                  <c:v>2150.8888888888887</c:v>
                </c:pt>
                <c:pt idx="16">
                  <c:v>2205.7777777777774</c:v>
                </c:pt>
                <c:pt idx="17">
                  <c:v>2260.6666666666661</c:v>
                </c:pt>
                <c:pt idx="18">
                  <c:v>2315.5555555555547</c:v>
                </c:pt>
                <c:pt idx="19">
                  <c:v>2370.4444444444434</c:v>
                </c:pt>
                <c:pt idx="20">
                  <c:v>2635.3333333333321</c:v>
                </c:pt>
                <c:pt idx="21">
                  <c:v>2690.2222222222208</c:v>
                </c:pt>
                <c:pt idx="22">
                  <c:v>2745.1111111111095</c:v>
                </c:pt>
                <c:pt idx="23">
                  <c:v>2799.9999999999982</c:v>
                </c:pt>
                <c:pt idx="24">
                  <c:v>2799.9999999999982</c:v>
                </c:pt>
                <c:pt idx="25">
                  <c:v>2799.9999999999982</c:v>
                </c:pt>
              </c:numCache>
            </c:numRef>
          </c:val>
          <c:extLst>
            <c:ext xmlns:c16="http://schemas.microsoft.com/office/drawing/2014/chart" uri="{C3380CC4-5D6E-409C-BE32-E72D297353CC}">
              <c16:uniqueId val="{00000020-215C-42AC-AE99-8EA0D774467C}"/>
            </c:ext>
          </c:extLst>
        </c:ser>
        <c:ser>
          <c:idx val="1"/>
          <c:order val="1"/>
          <c:tx>
            <c:strRef>
              <c:f>'Cap.Dev.Path'!$C$2590</c:f>
              <c:strCache>
                <c:ptCount val="1"/>
                <c:pt idx="0">
                  <c:v>Pumped storage</c:v>
                </c:pt>
              </c:strCache>
            </c:strRef>
          </c:tx>
          <c:invertIfNegative val="0"/>
          <c:val>
            <c:numRef>
              <c:f>'Cap.Dev.Path'!$I$2590:$AH$2590</c:f>
              <c:numCache>
                <c:formatCode>#,##0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21-215C-42AC-AE99-8EA0D774467C}"/>
            </c:ext>
          </c:extLst>
        </c:ser>
        <c:dLbls>
          <c:showLegendKey val="0"/>
          <c:showVal val="0"/>
          <c:showCatName val="0"/>
          <c:showSerName val="0"/>
          <c:showPercent val="0"/>
          <c:showBubbleSize val="0"/>
        </c:dLbls>
        <c:gapWidth val="0"/>
        <c:overlap val="100"/>
        <c:axId val="204518528"/>
        <c:axId val="204520064"/>
      </c:barChart>
      <c:catAx>
        <c:axId val="204518528"/>
        <c:scaling>
          <c:orientation val="minMax"/>
        </c:scaling>
        <c:delete val="0"/>
        <c:axPos val="b"/>
        <c:numFmt formatCode="General" sourceLinked="1"/>
        <c:majorTickMark val="out"/>
        <c:minorTickMark val="none"/>
        <c:tickLblPos val="nextTo"/>
        <c:crossAx val="204520064"/>
        <c:crosses val="autoZero"/>
        <c:auto val="1"/>
        <c:lblAlgn val="ctr"/>
        <c:lblOffset val="100"/>
        <c:noMultiLvlLbl val="0"/>
      </c:catAx>
      <c:valAx>
        <c:axId val="204520064"/>
        <c:scaling>
          <c:orientation val="minMax"/>
          <c:min val="0"/>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204518528"/>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stacked"/>
        <c:varyColors val="0"/>
        <c:ser>
          <c:idx val="0"/>
          <c:order val="0"/>
          <c:tx>
            <c:strRef>
              <c:f>'Cap.Dev.Path'!$C$2575</c:f>
              <c:strCache>
                <c:ptCount val="1"/>
                <c:pt idx="0">
                  <c:v>Solar PV</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2-4168-4DD5-B69A-257E77A791A1}"/>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4-4168-4DD5-B69A-257E77A791A1}"/>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6-4168-4DD5-B69A-257E77A791A1}"/>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8-4168-4DD5-B69A-257E77A791A1}"/>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A-4168-4DD5-B69A-257E77A791A1}"/>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C-4168-4DD5-B69A-257E77A791A1}"/>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E-4168-4DD5-B69A-257E77A791A1}"/>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0-4168-4DD5-B69A-257E77A791A1}"/>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2-4168-4DD5-B69A-257E77A791A1}"/>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4-4168-4DD5-B69A-257E77A791A1}"/>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6-4168-4DD5-B69A-257E77A791A1}"/>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8-4168-4DD5-B69A-257E77A791A1}"/>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A-4168-4DD5-B69A-257E77A791A1}"/>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C-4168-4DD5-B69A-257E77A791A1}"/>
              </c:ext>
            </c:extLst>
          </c:dPt>
          <c:dPt>
            <c:idx val="14"/>
            <c:invertIfNegative val="0"/>
            <c:bubble3D val="0"/>
            <c:spPr>
              <a:solidFill>
                <a:srgbClr val="E4E5E4"/>
              </a:solidFill>
              <a:ln w="3175">
                <a:solidFill>
                  <a:schemeClr val="bg1"/>
                </a:solidFill>
              </a:ln>
            </c:spPr>
            <c:extLst>
              <c:ext xmlns:c16="http://schemas.microsoft.com/office/drawing/2014/chart" uri="{C3380CC4-5D6E-409C-BE32-E72D297353CC}">
                <c16:uniqueId val="{0000001E-4168-4DD5-B69A-257E77A791A1}"/>
              </c:ext>
            </c:extLst>
          </c:dPt>
          <c:dPt>
            <c:idx val="15"/>
            <c:invertIfNegative val="0"/>
            <c:bubble3D val="0"/>
            <c:extLst>
              <c:ext xmlns:c16="http://schemas.microsoft.com/office/drawing/2014/chart" uri="{C3380CC4-5D6E-409C-BE32-E72D297353CC}">
                <c16:uniqueId val="{00000020-4168-4DD5-B69A-257E77A791A1}"/>
              </c:ext>
            </c:extLst>
          </c:dPt>
          <c:dPt>
            <c:idx val="16"/>
            <c:invertIfNegative val="0"/>
            <c:bubble3D val="0"/>
            <c:extLst>
              <c:ext xmlns:c16="http://schemas.microsoft.com/office/drawing/2014/chart" uri="{C3380CC4-5D6E-409C-BE32-E72D297353CC}">
                <c16:uniqueId val="{00000022-4168-4DD5-B69A-257E77A791A1}"/>
              </c:ext>
            </c:extLst>
          </c:dPt>
          <c:dPt>
            <c:idx val="17"/>
            <c:invertIfNegative val="0"/>
            <c:bubble3D val="0"/>
            <c:extLst>
              <c:ext xmlns:c16="http://schemas.microsoft.com/office/drawing/2014/chart" uri="{C3380CC4-5D6E-409C-BE32-E72D297353CC}">
                <c16:uniqueId val="{00000024-4168-4DD5-B69A-257E77A791A1}"/>
              </c:ext>
            </c:extLst>
          </c:dPt>
          <c:dPt>
            <c:idx val="18"/>
            <c:invertIfNegative val="0"/>
            <c:bubble3D val="0"/>
            <c:extLst>
              <c:ext xmlns:c16="http://schemas.microsoft.com/office/drawing/2014/chart" uri="{C3380CC4-5D6E-409C-BE32-E72D297353CC}">
                <c16:uniqueId val="{00000026-4168-4DD5-B69A-257E77A791A1}"/>
              </c:ext>
            </c:extLst>
          </c:dPt>
          <c:dPt>
            <c:idx val="19"/>
            <c:invertIfNegative val="0"/>
            <c:bubble3D val="0"/>
            <c:extLst>
              <c:ext xmlns:c16="http://schemas.microsoft.com/office/drawing/2014/chart" uri="{C3380CC4-5D6E-409C-BE32-E72D297353CC}">
                <c16:uniqueId val="{00000028-4168-4DD5-B69A-257E77A791A1}"/>
              </c:ext>
            </c:extLst>
          </c:dPt>
          <c:dPt>
            <c:idx val="20"/>
            <c:invertIfNegative val="0"/>
            <c:bubble3D val="0"/>
            <c:extLst>
              <c:ext xmlns:c16="http://schemas.microsoft.com/office/drawing/2014/chart" uri="{C3380CC4-5D6E-409C-BE32-E72D297353CC}">
                <c16:uniqueId val="{00000029-4168-4DD5-B69A-257E77A791A1}"/>
              </c:ext>
            </c:extLst>
          </c:dPt>
          <c:dPt>
            <c:idx val="21"/>
            <c:invertIfNegative val="0"/>
            <c:bubble3D val="0"/>
            <c:extLst>
              <c:ext xmlns:c16="http://schemas.microsoft.com/office/drawing/2014/chart" uri="{C3380CC4-5D6E-409C-BE32-E72D297353CC}">
                <c16:uniqueId val="{0000002A-4168-4DD5-B69A-257E77A791A1}"/>
              </c:ext>
            </c:extLst>
          </c:dPt>
          <c:dPt>
            <c:idx val="22"/>
            <c:invertIfNegative val="0"/>
            <c:bubble3D val="0"/>
            <c:extLst>
              <c:ext xmlns:c16="http://schemas.microsoft.com/office/drawing/2014/chart" uri="{C3380CC4-5D6E-409C-BE32-E72D297353CC}">
                <c16:uniqueId val="{0000002B-4168-4DD5-B69A-257E77A791A1}"/>
              </c:ext>
            </c:extLst>
          </c:dPt>
          <c:dPt>
            <c:idx val="23"/>
            <c:invertIfNegative val="0"/>
            <c:bubble3D val="0"/>
            <c:extLst>
              <c:ext xmlns:c16="http://schemas.microsoft.com/office/drawing/2014/chart" uri="{C3380CC4-5D6E-409C-BE32-E72D297353CC}">
                <c16:uniqueId val="{0000002C-4168-4DD5-B69A-257E77A791A1}"/>
              </c:ext>
            </c:extLst>
          </c:dPt>
          <c:dPt>
            <c:idx val="24"/>
            <c:invertIfNegative val="0"/>
            <c:bubble3D val="0"/>
            <c:extLst>
              <c:ext xmlns:c16="http://schemas.microsoft.com/office/drawing/2014/chart" uri="{C3380CC4-5D6E-409C-BE32-E72D297353CC}">
                <c16:uniqueId val="{0000002D-4168-4DD5-B69A-257E77A791A1}"/>
              </c:ext>
            </c:extLst>
          </c:dPt>
          <c:cat>
            <c:strRef>
              <c:f>'Cap.Dev.Path'!$I$9:$AM$9</c:f>
              <c:strCache>
                <c:ptCount val="31"/>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strCache>
            </c:strRef>
          </c:cat>
          <c:val>
            <c:numRef>
              <c:f>'Cap.Dev.Path'!$I$2653:$AM$2653</c:f>
              <c:numCache>
                <c:formatCode>#,##0</c:formatCode>
                <c:ptCount val="3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22.35</c:v>
                </c:pt>
                <c:pt idx="15">
                  <c:v>22.35</c:v>
                </c:pt>
                <c:pt idx="16">
                  <c:v>22.35</c:v>
                </c:pt>
                <c:pt idx="17">
                  <c:v>22.35</c:v>
                </c:pt>
                <c:pt idx="18">
                  <c:v>22.35</c:v>
                </c:pt>
                <c:pt idx="19">
                  <c:v>122.35</c:v>
                </c:pt>
                <c:pt idx="20">
                  <c:v>122.35</c:v>
                </c:pt>
                <c:pt idx="21">
                  <c:v>122.35</c:v>
                </c:pt>
                <c:pt idx="22">
                  <c:v>122.35</c:v>
                </c:pt>
                <c:pt idx="23">
                  <c:v>122.35</c:v>
                </c:pt>
                <c:pt idx="24">
                  <c:v>122.35</c:v>
                </c:pt>
                <c:pt idx="25">
                  <c:v>122.35</c:v>
                </c:pt>
                <c:pt idx="26">
                  <c:v>#N/A</c:v>
                </c:pt>
                <c:pt idx="27">
                  <c:v>#N/A</c:v>
                </c:pt>
                <c:pt idx="28">
                  <c:v>#N/A</c:v>
                </c:pt>
                <c:pt idx="29">
                  <c:v>#N/A</c:v>
                </c:pt>
                <c:pt idx="30">
                  <c:v>#N/A</c:v>
                </c:pt>
              </c:numCache>
            </c:numRef>
          </c:val>
          <c:extLst>
            <c:ext xmlns:c16="http://schemas.microsoft.com/office/drawing/2014/chart" uri="{C3380CC4-5D6E-409C-BE32-E72D297353CC}">
              <c16:uniqueId val="{0000002E-4168-4DD5-B69A-257E77A791A1}"/>
            </c:ext>
          </c:extLst>
        </c:ser>
        <c:dLbls>
          <c:showLegendKey val="0"/>
          <c:showVal val="0"/>
          <c:showCatName val="0"/>
          <c:showSerName val="0"/>
          <c:showPercent val="0"/>
          <c:showBubbleSize val="0"/>
        </c:dLbls>
        <c:gapWidth val="0"/>
        <c:overlap val="100"/>
        <c:axId val="204581888"/>
        <c:axId val="204595968"/>
      </c:barChart>
      <c:catAx>
        <c:axId val="204581888"/>
        <c:scaling>
          <c:orientation val="minMax"/>
        </c:scaling>
        <c:delete val="0"/>
        <c:axPos val="b"/>
        <c:numFmt formatCode="General" sourceLinked="1"/>
        <c:majorTickMark val="out"/>
        <c:minorTickMark val="none"/>
        <c:tickLblPos val="nextTo"/>
        <c:crossAx val="204595968"/>
        <c:crosses val="autoZero"/>
        <c:auto val="1"/>
        <c:lblAlgn val="ctr"/>
        <c:lblOffset val="100"/>
        <c:noMultiLvlLbl val="0"/>
      </c:catAx>
      <c:valAx>
        <c:axId val="204595968"/>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204581888"/>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3016185476815"/>
          <c:y val="5.0345452486125299E-2"/>
          <c:w val="0.863514216972878"/>
          <c:h val="0.81960272964095604"/>
        </c:manualLayout>
      </c:layout>
      <c:barChart>
        <c:barDir val="col"/>
        <c:grouping val="stacked"/>
        <c:varyColors val="0"/>
        <c:ser>
          <c:idx val="1"/>
          <c:order val="0"/>
          <c:tx>
            <c:strRef>
              <c:f>'Cap.Dev.Path'!$C$2320</c:f>
              <c:strCache>
                <c:ptCount val="1"/>
                <c:pt idx="0">
                  <c:v>Wind Offshore</c:v>
                </c:pt>
              </c:strCache>
            </c:strRef>
          </c:tx>
          <c:spPr>
            <a:solidFill>
              <a:schemeClr val="accent6">
                <a:lumMod val="50000"/>
              </a:schemeClr>
            </a:solidFill>
            <a:ln>
              <a:solidFill>
                <a:schemeClr val="bg1"/>
              </a:solidFill>
            </a:ln>
          </c:spPr>
          <c:invertIfNegative val="0"/>
          <c:cat>
            <c:strRef>
              <c:f>'Cap.Dev.Path'!$I$9:$AM$9</c:f>
              <c:strCache>
                <c:ptCount val="31"/>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strCache>
            </c:strRef>
          </c:cat>
          <c:val>
            <c:numRef>
              <c:f>'Cap.Dev.Path'!#REF!</c:f>
              <c:numCache>
                <c:formatCode>General</c:formatCode>
                <c:ptCount val="1"/>
                <c:pt idx="0">
                  <c:v>1</c:v>
                </c:pt>
              </c:numCache>
            </c:numRef>
          </c:val>
          <c:extLst>
            <c:ext xmlns:c16="http://schemas.microsoft.com/office/drawing/2014/chart" uri="{C3380CC4-5D6E-409C-BE32-E72D297353CC}">
              <c16:uniqueId val="{00000000-B569-4A95-9E35-AB51817A3187}"/>
            </c:ext>
          </c:extLst>
        </c:ser>
        <c:ser>
          <c:idx val="0"/>
          <c:order val="1"/>
          <c:tx>
            <c:strRef>
              <c:f>'Cap.Dev.Path'!$C$2313</c:f>
              <c:strCache>
                <c:ptCount val="1"/>
                <c:pt idx="0">
                  <c:v>Wind Onshore</c:v>
                </c:pt>
              </c:strCache>
            </c:strRef>
          </c:tx>
          <c:spPr>
            <a:solidFill>
              <a:schemeClr val="accent2">
                <a:lumMod val="50000"/>
              </a:schemeClr>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2-B569-4A95-9E35-AB51817A3187}"/>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4-B569-4A95-9E35-AB51817A3187}"/>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6-B569-4A95-9E35-AB51817A3187}"/>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8-B569-4A95-9E35-AB51817A3187}"/>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A-B569-4A95-9E35-AB51817A3187}"/>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C-B569-4A95-9E35-AB51817A3187}"/>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E-B569-4A95-9E35-AB51817A3187}"/>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0-B569-4A95-9E35-AB51817A3187}"/>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2-B569-4A95-9E35-AB51817A3187}"/>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4-B569-4A95-9E35-AB51817A3187}"/>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6-B569-4A95-9E35-AB51817A3187}"/>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8-B569-4A95-9E35-AB51817A3187}"/>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A-B569-4A95-9E35-AB51817A3187}"/>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C-B569-4A95-9E35-AB51817A3187}"/>
              </c:ext>
            </c:extLst>
          </c:dPt>
          <c:dPt>
            <c:idx val="14"/>
            <c:invertIfNegative val="0"/>
            <c:bubble3D val="0"/>
            <c:spPr>
              <a:solidFill>
                <a:srgbClr val="E4E5E4"/>
              </a:solidFill>
              <a:ln w="3175">
                <a:solidFill>
                  <a:schemeClr val="bg1"/>
                </a:solidFill>
              </a:ln>
            </c:spPr>
            <c:extLst>
              <c:ext xmlns:c16="http://schemas.microsoft.com/office/drawing/2014/chart" uri="{C3380CC4-5D6E-409C-BE32-E72D297353CC}">
                <c16:uniqueId val="{0000001E-B569-4A95-9E35-AB51817A3187}"/>
              </c:ext>
            </c:extLst>
          </c:dPt>
          <c:dPt>
            <c:idx val="15"/>
            <c:invertIfNegative val="0"/>
            <c:bubble3D val="0"/>
            <c:spPr>
              <a:solidFill>
                <a:schemeClr val="accent2"/>
              </a:solidFill>
              <a:ln w="3175">
                <a:solidFill>
                  <a:schemeClr val="bg1"/>
                </a:solidFill>
              </a:ln>
            </c:spPr>
            <c:extLst>
              <c:ext xmlns:c16="http://schemas.microsoft.com/office/drawing/2014/chart" uri="{C3380CC4-5D6E-409C-BE32-E72D297353CC}">
                <c16:uniqueId val="{00000020-B569-4A95-9E35-AB51817A3187}"/>
              </c:ext>
            </c:extLst>
          </c:dPt>
          <c:dPt>
            <c:idx val="16"/>
            <c:invertIfNegative val="0"/>
            <c:bubble3D val="0"/>
            <c:spPr>
              <a:solidFill>
                <a:schemeClr val="accent2"/>
              </a:solidFill>
              <a:ln w="3175">
                <a:solidFill>
                  <a:schemeClr val="bg1"/>
                </a:solidFill>
              </a:ln>
            </c:spPr>
            <c:extLst>
              <c:ext xmlns:c16="http://schemas.microsoft.com/office/drawing/2014/chart" uri="{C3380CC4-5D6E-409C-BE32-E72D297353CC}">
                <c16:uniqueId val="{00000022-B569-4A95-9E35-AB51817A3187}"/>
              </c:ext>
            </c:extLst>
          </c:dPt>
          <c:dPt>
            <c:idx val="17"/>
            <c:invertIfNegative val="0"/>
            <c:bubble3D val="0"/>
            <c:spPr>
              <a:solidFill>
                <a:schemeClr val="accent2"/>
              </a:solidFill>
              <a:ln w="3175">
                <a:solidFill>
                  <a:schemeClr val="bg1"/>
                </a:solidFill>
              </a:ln>
            </c:spPr>
            <c:extLst>
              <c:ext xmlns:c16="http://schemas.microsoft.com/office/drawing/2014/chart" uri="{C3380CC4-5D6E-409C-BE32-E72D297353CC}">
                <c16:uniqueId val="{00000024-B569-4A95-9E35-AB51817A3187}"/>
              </c:ext>
            </c:extLst>
          </c:dPt>
          <c:dPt>
            <c:idx val="18"/>
            <c:invertIfNegative val="0"/>
            <c:bubble3D val="0"/>
            <c:spPr>
              <a:solidFill>
                <a:schemeClr val="accent2"/>
              </a:solidFill>
              <a:ln w="3175">
                <a:solidFill>
                  <a:schemeClr val="bg1"/>
                </a:solidFill>
              </a:ln>
            </c:spPr>
            <c:extLst>
              <c:ext xmlns:c16="http://schemas.microsoft.com/office/drawing/2014/chart" uri="{C3380CC4-5D6E-409C-BE32-E72D297353CC}">
                <c16:uniqueId val="{00000026-B569-4A95-9E35-AB51817A3187}"/>
              </c:ext>
            </c:extLst>
          </c:dPt>
          <c:dPt>
            <c:idx val="19"/>
            <c:invertIfNegative val="0"/>
            <c:bubble3D val="0"/>
            <c:spPr>
              <a:solidFill>
                <a:schemeClr val="accent2"/>
              </a:solidFill>
              <a:ln w="3175">
                <a:solidFill>
                  <a:schemeClr val="bg1"/>
                </a:solidFill>
              </a:ln>
            </c:spPr>
            <c:extLst>
              <c:ext xmlns:c16="http://schemas.microsoft.com/office/drawing/2014/chart" uri="{C3380CC4-5D6E-409C-BE32-E72D297353CC}">
                <c16:uniqueId val="{00000028-B569-4A95-9E35-AB51817A3187}"/>
              </c:ext>
            </c:extLst>
          </c:dPt>
          <c:dPt>
            <c:idx val="20"/>
            <c:invertIfNegative val="0"/>
            <c:bubble3D val="0"/>
            <c:spPr>
              <a:solidFill>
                <a:schemeClr val="accent2"/>
              </a:solidFill>
              <a:ln w="3175">
                <a:solidFill>
                  <a:schemeClr val="bg1"/>
                </a:solidFill>
              </a:ln>
            </c:spPr>
            <c:extLst>
              <c:ext xmlns:c16="http://schemas.microsoft.com/office/drawing/2014/chart" uri="{C3380CC4-5D6E-409C-BE32-E72D297353CC}">
                <c16:uniqueId val="{00000029-B569-4A95-9E35-AB51817A3187}"/>
              </c:ext>
            </c:extLst>
          </c:dPt>
          <c:dPt>
            <c:idx val="21"/>
            <c:invertIfNegative val="0"/>
            <c:bubble3D val="0"/>
            <c:spPr>
              <a:solidFill>
                <a:schemeClr val="accent2"/>
              </a:solidFill>
              <a:ln w="3175">
                <a:solidFill>
                  <a:schemeClr val="bg1"/>
                </a:solidFill>
              </a:ln>
            </c:spPr>
            <c:extLst>
              <c:ext xmlns:c16="http://schemas.microsoft.com/office/drawing/2014/chart" uri="{C3380CC4-5D6E-409C-BE32-E72D297353CC}">
                <c16:uniqueId val="{0000002A-B569-4A95-9E35-AB51817A3187}"/>
              </c:ext>
            </c:extLst>
          </c:dPt>
          <c:dPt>
            <c:idx val="22"/>
            <c:invertIfNegative val="0"/>
            <c:bubble3D val="0"/>
            <c:spPr>
              <a:solidFill>
                <a:schemeClr val="accent2"/>
              </a:solidFill>
              <a:ln w="3175">
                <a:solidFill>
                  <a:schemeClr val="bg1"/>
                </a:solidFill>
              </a:ln>
            </c:spPr>
            <c:extLst>
              <c:ext xmlns:c16="http://schemas.microsoft.com/office/drawing/2014/chart" uri="{C3380CC4-5D6E-409C-BE32-E72D297353CC}">
                <c16:uniqueId val="{0000002B-B569-4A95-9E35-AB51817A3187}"/>
              </c:ext>
            </c:extLst>
          </c:dPt>
          <c:dPt>
            <c:idx val="23"/>
            <c:invertIfNegative val="0"/>
            <c:bubble3D val="0"/>
            <c:spPr>
              <a:solidFill>
                <a:schemeClr val="accent2"/>
              </a:solidFill>
              <a:ln w="3175">
                <a:solidFill>
                  <a:schemeClr val="bg1"/>
                </a:solidFill>
              </a:ln>
            </c:spPr>
            <c:extLst>
              <c:ext xmlns:c16="http://schemas.microsoft.com/office/drawing/2014/chart" uri="{C3380CC4-5D6E-409C-BE32-E72D297353CC}">
                <c16:uniqueId val="{0000002C-B569-4A95-9E35-AB51817A3187}"/>
              </c:ext>
            </c:extLst>
          </c:dPt>
          <c:dPt>
            <c:idx val="24"/>
            <c:invertIfNegative val="0"/>
            <c:bubble3D val="0"/>
            <c:spPr>
              <a:solidFill>
                <a:schemeClr val="accent2"/>
              </a:solidFill>
              <a:ln w="3175">
                <a:solidFill>
                  <a:schemeClr val="bg1"/>
                </a:solidFill>
              </a:ln>
            </c:spPr>
            <c:extLst>
              <c:ext xmlns:c16="http://schemas.microsoft.com/office/drawing/2014/chart" uri="{C3380CC4-5D6E-409C-BE32-E72D297353CC}">
                <c16:uniqueId val="{0000002D-B569-4A95-9E35-AB51817A3187}"/>
              </c:ext>
            </c:extLst>
          </c:dPt>
          <c:dPt>
            <c:idx val="25"/>
            <c:invertIfNegative val="0"/>
            <c:bubble3D val="0"/>
            <c:spPr>
              <a:solidFill>
                <a:schemeClr val="accent2"/>
              </a:solidFill>
              <a:ln w="3175">
                <a:solidFill>
                  <a:schemeClr val="bg1"/>
                </a:solidFill>
              </a:ln>
            </c:spPr>
            <c:extLst>
              <c:ext xmlns:c16="http://schemas.microsoft.com/office/drawing/2014/chart" uri="{C3380CC4-5D6E-409C-BE32-E72D297353CC}">
                <c16:uniqueId val="{0000002F-B569-4A95-9E35-AB51817A3187}"/>
              </c:ext>
            </c:extLst>
          </c:dPt>
          <c:dPt>
            <c:idx val="26"/>
            <c:invertIfNegative val="0"/>
            <c:bubble3D val="0"/>
            <c:spPr>
              <a:solidFill>
                <a:schemeClr val="accent2"/>
              </a:solidFill>
              <a:ln w="3175">
                <a:solidFill>
                  <a:schemeClr val="bg1"/>
                </a:solidFill>
              </a:ln>
            </c:spPr>
            <c:extLst>
              <c:ext xmlns:c16="http://schemas.microsoft.com/office/drawing/2014/chart" uri="{C3380CC4-5D6E-409C-BE32-E72D297353CC}">
                <c16:uniqueId val="{00000034-0459-4B77-B378-9497EC7C7308}"/>
              </c:ext>
            </c:extLst>
          </c:dPt>
          <c:dPt>
            <c:idx val="27"/>
            <c:invertIfNegative val="0"/>
            <c:bubble3D val="0"/>
            <c:spPr>
              <a:solidFill>
                <a:schemeClr val="accent2"/>
              </a:solidFill>
              <a:ln w="3175">
                <a:solidFill>
                  <a:schemeClr val="bg1"/>
                </a:solidFill>
              </a:ln>
            </c:spPr>
            <c:extLst>
              <c:ext xmlns:c16="http://schemas.microsoft.com/office/drawing/2014/chart" uri="{C3380CC4-5D6E-409C-BE32-E72D297353CC}">
                <c16:uniqueId val="{00000035-0459-4B77-B378-9497EC7C7308}"/>
              </c:ext>
            </c:extLst>
          </c:dPt>
          <c:dPt>
            <c:idx val="28"/>
            <c:invertIfNegative val="0"/>
            <c:bubble3D val="0"/>
            <c:spPr>
              <a:solidFill>
                <a:schemeClr val="accent2"/>
              </a:solidFill>
              <a:ln w="3175">
                <a:solidFill>
                  <a:schemeClr val="bg1"/>
                </a:solidFill>
              </a:ln>
            </c:spPr>
            <c:extLst>
              <c:ext xmlns:c16="http://schemas.microsoft.com/office/drawing/2014/chart" uri="{C3380CC4-5D6E-409C-BE32-E72D297353CC}">
                <c16:uniqueId val="{00000036-0459-4B77-B378-9497EC7C7308}"/>
              </c:ext>
            </c:extLst>
          </c:dPt>
          <c:dPt>
            <c:idx val="29"/>
            <c:invertIfNegative val="0"/>
            <c:bubble3D val="0"/>
            <c:spPr>
              <a:solidFill>
                <a:schemeClr val="accent2"/>
              </a:solidFill>
              <a:ln w="3175">
                <a:solidFill>
                  <a:schemeClr val="bg1"/>
                </a:solidFill>
              </a:ln>
            </c:spPr>
            <c:extLst>
              <c:ext xmlns:c16="http://schemas.microsoft.com/office/drawing/2014/chart" uri="{C3380CC4-5D6E-409C-BE32-E72D297353CC}">
                <c16:uniqueId val="{00000037-0459-4B77-B378-9497EC7C7308}"/>
              </c:ext>
            </c:extLst>
          </c:dPt>
          <c:dPt>
            <c:idx val="30"/>
            <c:invertIfNegative val="0"/>
            <c:bubble3D val="0"/>
            <c:spPr>
              <a:solidFill>
                <a:schemeClr val="accent2"/>
              </a:solidFill>
              <a:ln w="3175">
                <a:solidFill>
                  <a:schemeClr val="bg1"/>
                </a:solidFill>
              </a:ln>
            </c:spPr>
            <c:extLst>
              <c:ext xmlns:c16="http://schemas.microsoft.com/office/drawing/2014/chart" uri="{C3380CC4-5D6E-409C-BE32-E72D297353CC}">
                <c16:uniqueId val="{00000038-0459-4B77-B378-9497EC7C7308}"/>
              </c:ext>
            </c:extLst>
          </c:dPt>
          <c:cat>
            <c:strRef>
              <c:f>'Cap.Dev.Path'!$I$9:$AM$9</c:f>
              <c:strCache>
                <c:ptCount val="31"/>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strCache>
            </c:strRef>
          </c:cat>
          <c:val>
            <c:numRef>
              <c:f>'Cap.Dev.Path'!$I$2646:$AM$2646</c:f>
              <c:numCache>
                <c:formatCode>#,##0</c:formatCode>
                <c:ptCount val="3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numCache>
            </c:numRef>
          </c:val>
          <c:extLst>
            <c:ext xmlns:c16="http://schemas.microsoft.com/office/drawing/2014/chart" uri="{C3380CC4-5D6E-409C-BE32-E72D297353CC}">
              <c16:uniqueId val="{0000002E-B569-4A95-9E35-AB51817A3187}"/>
            </c:ext>
          </c:extLst>
        </c:ser>
        <c:dLbls>
          <c:showLegendKey val="0"/>
          <c:showVal val="0"/>
          <c:showCatName val="0"/>
          <c:showSerName val="0"/>
          <c:showPercent val="0"/>
          <c:showBubbleSize val="0"/>
        </c:dLbls>
        <c:gapWidth val="0"/>
        <c:overlap val="100"/>
        <c:axId val="212409344"/>
        <c:axId val="212419328"/>
      </c:barChart>
      <c:catAx>
        <c:axId val="212409344"/>
        <c:scaling>
          <c:orientation val="minMax"/>
        </c:scaling>
        <c:delete val="0"/>
        <c:axPos val="b"/>
        <c:numFmt formatCode="General" sourceLinked="1"/>
        <c:majorTickMark val="out"/>
        <c:minorTickMark val="none"/>
        <c:tickLblPos val="nextTo"/>
        <c:crossAx val="212419328"/>
        <c:crosses val="autoZero"/>
        <c:auto val="1"/>
        <c:lblAlgn val="ctr"/>
        <c:lblOffset val="100"/>
        <c:noMultiLvlLbl val="0"/>
      </c:catAx>
      <c:valAx>
        <c:axId val="212419328"/>
        <c:scaling>
          <c:orientation val="minMax"/>
        </c:scaling>
        <c:delete val="0"/>
        <c:axPos val="l"/>
        <c:title>
          <c:tx>
            <c:rich>
              <a:bodyPr rot="0" vert="horz"/>
              <a:lstStyle/>
              <a:p>
                <a:pPr>
                  <a:defRPr/>
                </a:pPr>
                <a:r>
                  <a:rPr lang="de-DE" b="0"/>
                  <a:t>MW</a:t>
                </a:r>
              </a:p>
            </c:rich>
          </c:tx>
          <c:layout>
            <c:manualLayout>
              <c:xMode val="edge"/>
              <c:yMode val="edge"/>
              <c:x val="0.11944444444444401"/>
              <c:y val="7.4442179182240202E-4"/>
            </c:manualLayout>
          </c:layout>
          <c:overlay val="0"/>
        </c:title>
        <c:numFmt formatCode="#,##0" sourceLinked="0"/>
        <c:majorTickMark val="out"/>
        <c:minorTickMark val="none"/>
        <c:tickLblPos val="nextTo"/>
        <c:crossAx val="212409344"/>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clustered"/>
        <c:varyColors val="0"/>
        <c:ser>
          <c:idx val="0"/>
          <c:order val="0"/>
          <c:tx>
            <c:strRef>
              <c:f>'Cap.Dev.Path'!$C$2597</c:f>
              <c:strCache>
                <c:ptCount val="1"/>
                <c:pt idx="0">
                  <c:v>Bioenergy</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AE6D-4CD0-A24A-39EE7A65757D}"/>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AE6D-4CD0-A24A-39EE7A65757D}"/>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AE6D-4CD0-A24A-39EE7A65757D}"/>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AE6D-4CD0-A24A-39EE7A65757D}"/>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AE6D-4CD0-A24A-39EE7A65757D}"/>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AE6D-4CD0-A24A-39EE7A65757D}"/>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AE6D-4CD0-A24A-39EE7A65757D}"/>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AE6D-4CD0-A24A-39EE7A65757D}"/>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AE6D-4CD0-A24A-39EE7A65757D}"/>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AE6D-4CD0-A24A-39EE7A65757D}"/>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AE6D-4CD0-A24A-39EE7A65757D}"/>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AE6D-4CD0-A24A-39EE7A65757D}"/>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AE6D-4CD0-A24A-39EE7A65757D}"/>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AE6D-4CD0-A24A-39EE7A65757D}"/>
              </c:ext>
            </c:extLst>
          </c:dPt>
          <c:dPt>
            <c:idx val="14"/>
            <c:invertIfNegative val="0"/>
            <c:bubble3D val="0"/>
            <c:spPr>
              <a:solidFill>
                <a:srgbClr val="E4E5E4"/>
              </a:solidFill>
              <a:ln w="3175">
                <a:solidFill>
                  <a:schemeClr val="bg1"/>
                </a:solidFill>
              </a:ln>
            </c:spPr>
            <c:extLst>
              <c:ext xmlns:c16="http://schemas.microsoft.com/office/drawing/2014/chart" uri="{C3380CC4-5D6E-409C-BE32-E72D297353CC}">
                <c16:uniqueId val="{0000001D-AE6D-4CD0-A24A-39EE7A65757D}"/>
              </c:ext>
            </c:extLst>
          </c:dPt>
          <c:dPt>
            <c:idx val="15"/>
            <c:invertIfNegative val="0"/>
            <c:bubble3D val="0"/>
            <c:spPr>
              <a:solidFill>
                <a:schemeClr val="accent4"/>
              </a:solidFill>
              <a:ln w="3175">
                <a:solidFill>
                  <a:schemeClr val="bg1"/>
                </a:solidFill>
              </a:ln>
            </c:spPr>
            <c:extLst>
              <c:ext xmlns:c16="http://schemas.microsoft.com/office/drawing/2014/chart" uri="{C3380CC4-5D6E-409C-BE32-E72D297353CC}">
                <c16:uniqueId val="{0000001F-AE6D-4CD0-A24A-39EE7A65757D}"/>
              </c:ext>
            </c:extLst>
          </c:dPt>
          <c:dPt>
            <c:idx val="16"/>
            <c:invertIfNegative val="0"/>
            <c:bubble3D val="0"/>
            <c:spPr>
              <a:solidFill>
                <a:schemeClr val="accent4"/>
              </a:solidFill>
              <a:ln w="3175">
                <a:solidFill>
                  <a:schemeClr val="bg1"/>
                </a:solidFill>
              </a:ln>
            </c:spPr>
            <c:extLst>
              <c:ext xmlns:c16="http://schemas.microsoft.com/office/drawing/2014/chart" uri="{C3380CC4-5D6E-409C-BE32-E72D297353CC}">
                <c16:uniqueId val="{00000021-AE6D-4CD0-A24A-39EE7A65757D}"/>
              </c:ext>
            </c:extLst>
          </c:dPt>
          <c:dPt>
            <c:idx val="17"/>
            <c:invertIfNegative val="0"/>
            <c:bubble3D val="0"/>
            <c:spPr>
              <a:solidFill>
                <a:schemeClr val="accent4"/>
              </a:solidFill>
              <a:ln w="3175">
                <a:solidFill>
                  <a:schemeClr val="bg1"/>
                </a:solidFill>
              </a:ln>
            </c:spPr>
            <c:extLst>
              <c:ext xmlns:c16="http://schemas.microsoft.com/office/drawing/2014/chart" uri="{C3380CC4-5D6E-409C-BE32-E72D297353CC}">
                <c16:uniqueId val="{00000023-AE6D-4CD0-A24A-39EE7A65757D}"/>
              </c:ext>
            </c:extLst>
          </c:dPt>
          <c:dPt>
            <c:idx val="18"/>
            <c:invertIfNegative val="0"/>
            <c:bubble3D val="0"/>
            <c:spPr>
              <a:solidFill>
                <a:schemeClr val="accent4"/>
              </a:solidFill>
              <a:ln w="3175">
                <a:solidFill>
                  <a:schemeClr val="bg1"/>
                </a:solidFill>
              </a:ln>
            </c:spPr>
            <c:extLst>
              <c:ext xmlns:c16="http://schemas.microsoft.com/office/drawing/2014/chart" uri="{C3380CC4-5D6E-409C-BE32-E72D297353CC}">
                <c16:uniqueId val="{00000025-AE6D-4CD0-A24A-39EE7A65757D}"/>
              </c:ext>
            </c:extLst>
          </c:dPt>
          <c:dPt>
            <c:idx val="19"/>
            <c:invertIfNegative val="0"/>
            <c:bubble3D val="0"/>
            <c:spPr>
              <a:solidFill>
                <a:schemeClr val="accent4"/>
              </a:solidFill>
              <a:ln w="3175">
                <a:solidFill>
                  <a:schemeClr val="bg1"/>
                </a:solidFill>
              </a:ln>
            </c:spPr>
            <c:extLst>
              <c:ext xmlns:c16="http://schemas.microsoft.com/office/drawing/2014/chart" uri="{C3380CC4-5D6E-409C-BE32-E72D297353CC}">
                <c16:uniqueId val="{00000027-AE6D-4CD0-A24A-39EE7A65757D}"/>
              </c:ext>
            </c:extLst>
          </c:dPt>
          <c:dPt>
            <c:idx val="20"/>
            <c:invertIfNegative val="0"/>
            <c:bubble3D val="0"/>
            <c:spPr>
              <a:solidFill>
                <a:schemeClr val="accent4"/>
              </a:solidFill>
              <a:ln w="3175">
                <a:solidFill>
                  <a:schemeClr val="bg1"/>
                </a:solidFill>
              </a:ln>
            </c:spPr>
            <c:extLst>
              <c:ext xmlns:c16="http://schemas.microsoft.com/office/drawing/2014/chart" uri="{C3380CC4-5D6E-409C-BE32-E72D297353CC}">
                <c16:uniqueId val="{00000029-AE6D-4CD0-A24A-39EE7A65757D}"/>
              </c:ext>
            </c:extLst>
          </c:dPt>
          <c:dPt>
            <c:idx val="21"/>
            <c:invertIfNegative val="0"/>
            <c:bubble3D val="0"/>
            <c:spPr>
              <a:solidFill>
                <a:schemeClr val="accent4"/>
              </a:solidFill>
              <a:ln w="3175">
                <a:solidFill>
                  <a:schemeClr val="bg1"/>
                </a:solidFill>
              </a:ln>
            </c:spPr>
            <c:extLst>
              <c:ext xmlns:c16="http://schemas.microsoft.com/office/drawing/2014/chart" uri="{C3380CC4-5D6E-409C-BE32-E72D297353CC}">
                <c16:uniqueId val="{0000002B-AE6D-4CD0-A24A-39EE7A65757D}"/>
              </c:ext>
            </c:extLst>
          </c:dPt>
          <c:dPt>
            <c:idx val="22"/>
            <c:invertIfNegative val="0"/>
            <c:bubble3D val="0"/>
            <c:spPr>
              <a:solidFill>
                <a:schemeClr val="accent4"/>
              </a:solidFill>
              <a:ln w="3175">
                <a:solidFill>
                  <a:schemeClr val="bg1"/>
                </a:solidFill>
              </a:ln>
            </c:spPr>
            <c:extLst>
              <c:ext xmlns:c16="http://schemas.microsoft.com/office/drawing/2014/chart" uri="{C3380CC4-5D6E-409C-BE32-E72D297353CC}">
                <c16:uniqueId val="{0000002D-AE6D-4CD0-A24A-39EE7A65757D}"/>
              </c:ext>
            </c:extLst>
          </c:dPt>
          <c:dPt>
            <c:idx val="23"/>
            <c:invertIfNegative val="0"/>
            <c:bubble3D val="0"/>
            <c:spPr>
              <a:solidFill>
                <a:schemeClr val="accent4"/>
              </a:solidFill>
              <a:ln w="3175">
                <a:solidFill>
                  <a:schemeClr val="bg1"/>
                </a:solidFill>
              </a:ln>
            </c:spPr>
            <c:extLst>
              <c:ext xmlns:c16="http://schemas.microsoft.com/office/drawing/2014/chart" uri="{C3380CC4-5D6E-409C-BE32-E72D297353CC}">
                <c16:uniqueId val="{0000002F-AE6D-4CD0-A24A-39EE7A65757D}"/>
              </c:ext>
            </c:extLst>
          </c:dPt>
          <c:dPt>
            <c:idx val="24"/>
            <c:invertIfNegative val="0"/>
            <c:bubble3D val="0"/>
            <c:spPr>
              <a:solidFill>
                <a:schemeClr val="accent4"/>
              </a:solidFill>
              <a:ln w="3175">
                <a:solidFill>
                  <a:schemeClr val="bg1"/>
                </a:solidFill>
              </a:ln>
            </c:spPr>
            <c:extLst>
              <c:ext xmlns:c16="http://schemas.microsoft.com/office/drawing/2014/chart" uri="{C3380CC4-5D6E-409C-BE32-E72D297353CC}">
                <c16:uniqueId val="{00000031-AE6D-4CD0-A24A-39EE7A65757D}"/>
              </c:ext>
            </c:extLst>
          </c:dPt>
          <c:dPt>
            <c:idx val="25"/>
            <c:invertIfNegative val="0"/>
            <c:bubble3D val="0"/>
            <c:spPr>
              <a:solidFill>
                <a:schemeClr val="accent4"/>
              </a:solidFill>
              <a:ln w="3175">
                <a:solidFill>
                  <a:schemeClr val="bg1"/>
                </a:solidFill>
              </a:ln>
            </c:spPr>
            <c:extLst>
              <c:ext xmlns:c16="http://schemas.microsoft.com/office/drawing/2014/chart" uri="{C3380CC4-5D6E-409C-BE32-E72D297353CC}">
                <c16:uniqueId val="{00000033-AE6D-4CD0-A24A-39EE7A65757D}"/>
              </c:ext>
            </c:extLst>
          </c:dPt>
          <c:dPt>
            <c:idx val="26"/>
            <c:invertIfNegative val="0"/>
            <c:bubble3D val="0"/>
            <c:spPr>
              <a:solidFill>
                <a:schemeClr val="accent4"/>
              </a:solidFill>
              <a:ln w="3175">
                <a:solidFill>
                  <a:schemeClr val="bg1"/>
                </a:solidFill>
              </a:ln>
            </c:spPr>
            <c:extLst>
              <c:ext xmlns:c16="http://schemas.microsoft.com/office/drawing/2014/chart" uri="{C3380CC4-5D6E-409C-BE32-E72D297353CC}">
                <c16:uniqueId val="{00000035-AE6D-4CD0-A24A-39EE7A65757D}"/>
              </c:ext>
            </c:extLst>
          </c:dPt>
          <c:dPt>
            <c:idx val="27"/>
            <c:invertIfNegative val="0"/>
            <c:bubble3D val="0"/>
            <c:spPr>
              <a:solidFill>
                <a:schemeClr val="accent4"/>
              </a:solidFill>
              <a:ln w="3175">
                <a:solidFill>
                  <a:schemeClr val="bg1"/>
                </a:solidFill>
              </a:ln>
            </c:spPr>
            <c:extLst>
              <c:ext xmlns:c16="http://schemas.microsoft.com/office/drawing/2014/chart" uri="{C3380CC4-5D6E-409C-BE32-E72D297353CC}">
                <c16:uniqueId val="{00000037-AE6D-4CD0-A24A-39EE7A65757D}"/>
              </c:ext>
            </c:extLst>
          </c:dPt>
          <c:dPt>
            <c:idx val="28"/>
            <c:invertIfNegative val="0"/>
            <c:bubble3D val="0"/>
            <c:spPr>
              <a:solidFill>
                <a:schemeClr val="accent4"/>
              </a:solidFill>
              <a:ln w="3175">
                <a:solidFill>
                  <a:schemeClr val="bg1"/>
                </a:solidFill>
              </a:ln>
            </c:spPr>
            <c:extLst>
              <c:ext xmlns:c16="http://schemas.microsoft.com/office/drawing/2014/chart" uri="{C3380CC4-5D6E-409C-BE32-E72D297353CC}">
                <c16:uniqueId val="{00000039-AE6D-4CD0-A24A-39EE7A65757D}"/>
              </c:ext>
            </c:extLst>
          </c:dPt>
          <c:dPt>
            <c:idx val="29"/>
            <c:invertIfNegative val="0"/>
            <c:bubble3D val="0"/>
            <c:spPr>
              <a:solidFill>
                <a:schemeClr val="accent4"/>
              </a:solidFill>
              <a:ln w="3175">
                <a:solidFill>
                  <a:schemeClr val="bg1"/>
                </a:solidFill>
              </a:ln>
            </c:spPr>
            <c:extLst>
              <c:ext xmlns:c16="http://schemas.microsoft.com/office/drawing/2014/chart" uri="{C3380CC4-5D6E-409C-BE32-E72D297353CC}">
                <c16:uniqueId val="{0000003B-AE6D-4CD0-A24A-39EE7A65757D}"/>
              </c:ext>
            </c:extLst>
          </c:dPt>
          <c:dPt>
            <c:idx val="30"/>
            <c:invertIfNegative val="0"/>
            <c:bubble3D val="0"/>
            <c:spPr>
              <a:solidFill>
                <a:schemeClr val="accent4"/>
              </a:solidFill>
              <a:ln w="3175">
                <a:solidFill>
                  <a:schemeClr val="bg1"/>
                </a:solidFill>
              </a:ln>
            </c:spPr>
            <c:extLst>
              <c:ext xmlns:c16="http://schemas.microsoft.com/office/drawing/2014/chart" uri="{C3380CC4-5D6E-409C-BE32-E72D297353CC}">
                <c16:uniqueId val="{0000003D-AE6D-4CD0-A24A-39EE7A65757D}"/>
              </c:ext>
            </c:extLst>
          </c:dPt>
          <c:dPt>
            <c:idx val="31"/>
            <c:invertIfNegative val="0"/>
            <c:bubble3D val="0"/>
            <c:spPr>
              <a:solidFill>
                <a:schemeClr val="accent4"/>
              </a:solidFill>
              <a:ln w="3175">
                <a:solidFill>
                  <a:schemeClr val="bg1"/>
                </a:solidFill>
              </a:ln>
            </c:spPr>
            <c:extLst>
              <c:ext xmlns:c16="http://schemas.microsoft.com/office/drawing/2014/chart" uri="{C3380CC4-5D6E-409C-BE32-E72D297353CC}">
                <c16:uniqueId val="{0000003F-AE6D-4CD0-A24A-39EE7A65757D}"/>
              </c:ext>
            </c:extLst>
          </c:dPt>
          <c:dPt>
            <c:idx val="32"/>
            <c:invertIfNegative val="0"/>
            <c:bubble3D val="0"/>
            <c:spPr>
              <a:solidFill>
                <a:schemeClr val="accent4"/>
              </a:solidFill>
              <a:ln w="3175">
                <a:solidFill>
                  <a:schemeClr val="bg1"/>
                </a:solidFill>
              </a:ln>
            </c:spPr>
            <c:extLst>
              <c:ext xmlns:c16="http://schemas.microsoft.com/office/drawing/2014/chart" uri="{C3380CC4-5D6E-409C-BE32-E72D297353CC}">
                <c16:uniqueId val="{00000041-AE6D-4CD0-A24A-39EE7A65757D}"/>
              </c:ext>
            </c:extLst>
          </c:dPt>
          <c:dPt>
            <c:idx val="33"/>
            <c:invertIfNegative val="0"/>
            <c:bubble3D val="0"/>
            <c:spPr>
              <a:solidFill>
                <a:schemeClr val="accent4"/>
              </a:solidFill>
              <a:ln w="3175">
                <a:solidFill>
                  <a:schemeClr val="bg1"/>
                </a:solidFill>
              </a:ln>
            </c:spPr>
            <c:extLst>
              <c:ext xmlns:c16="http://schemas.microsoft.com/office/drawing/2014/chart" uri="{C3380CC4-5D6E-409C-BE32-E72D297353CC}">
                <c16:uniqueId val="{00000043-AE6D-4CD0-A24A-39EE7A65757D}"/>
              </c:ext>
            </c:extLst>
          </c:dPt>
          <c:dPt>
            <c:idx val="34"/>
            <c:invertIfNegative val="0"/>
            <c:bubble3D val="0"/>
            <c:spPr>
              <a:solidFill>
                <a:schemeClr val="accent4"/>
              </a:solidFill>
              <a:ln w="3175">
                <a:solidFill>
                  <a:schemeClr val="bg1"/>
                </a:solidFill>
              </a:ln>
            </c:spPr>
            <c:extLst>
              <c:ext xmlns:c16="http://schemas.microsoft.com/office/drawing/2014/chart" uri="{C3380CC4-5D6E-409C-BE32-E72D297353CC}">
                <c16:uniqueId val="{00000045-AE6D-4CD0-A24A-39EE7A65757D}"/>
              </c:ext>
            </c:extLst>
          </c:dPt>
          <c:dPt>
            <c:idx val="35"/>
            <c:invertIfNegative val="0"/>
            <c:bubble3D val="0"/>
            <c:spPr>
              <a:solidFill>
                <a:schemeClr val="accent4"/>
              </a:solidFill>
              <a:ln w="3175">
                <a:solidFill>
                  <a:schemeClr val="bg1"/>
                </a:solidFill>
              </a:ln>
            </c:spPr>
            <c:extLst>
              <c:ext xmlns:c16="http://schemas.microsoft.com/office/drawing/2014/chart" uri="{C3380CC4-5D6E-409C-BE32-E72D297353CC}">
                <c16:uniqueId val="{00000047-AE6D-4CD0-A24A-39EE7A65757D}"/>
              </c:ext>
            </c:extLst>
          </c:dPt>
          <c:cat>
            <c:strRef>
              <c:f>'Cap.Dev.Path'!$I$9:$AM$9</c:f>
              <c:strCache>
                <c:ptCount val="31"/>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strCache>
            </c:strRef>
          </c:cat>
          <c:val>
            <c:numRef>
              <c:f>'Cap.Dev.Path'!$I$2675:$AM$2675</c:f>
              <c:numCache>
                <c:formatCode>#,##0</c:formatCode>
                <c:ptCount val="31"/>
                <c:pt idx="0">
                  <c:v>#N/A</c:v>
                </c:pt>
                <c:pt idx="1">
                  <c:v>#N/A</c:v>
                </c:pt>
                <c:pt idx="2">
                  <c:v>#N/A</c:v>
                </c:pt>
                <c:pt idx="3">
                  <c:v>#N/A</c:v>
                </c:pt>
                <c:pt idx="4">
                  <c:v>#N/A</c:v>
                </c:pt>
                <c:pt idx="5">
                  <c:v>#N/A</c:v>
                </c:pt>
                <c:pt idx="6">
                  <c:v>#N/A</c:v>
                </c:pt>
                <c:pt idx="7">
                  <c:v>#N/A</c:v>
                </c:pt>
                <c:pt idx="8">
                  <c:v>#N/A</c:v>
                </c:pt>
                <c:pt idx="9">
                  <c:v>#N/A</c:v>
                </c:pt>
                <c:pt idx="10">
                  <c:v>0.99</c:v>
                </c:pt>
                <c:pt idx="11">
                  <c:v>0.99</c:v>
                </c:pt>
                <c:pt idx="12">
                  <c:v>1.24</c:v>
                </c:pt>
                <c:pt idx="13">
                  <c:v>1.24</c:v>
                </c:pt>
                <c:pt idx="14">
                  <c:v>3.92</c:v>
                </c:pt>
                <c:pt idx="15">
                  <c:v>6.9749999999999996</c:v>
                </c:pt>
                <c:pt idx="16">
                  <c:v>10.029999999999999</c:v>
                </c:pt>
                <c:pt idx="17">
                  <c:v>13.084999999999999</c:v>
                </c:pt>
                <c:pt idx="18">
                  <c:v>16.14</c:v>
                </c:pt>
                <c:pt idx="19">
                  <c:v>19.195</c:v>
                </c:pt>
                <c:pt idx="20">
                  <c:v>22.25</c:v>
                </c:pt>
                <c:pt idx="21">
                  <c:v>25.305</c:v>
                </c:pt>
                <c:pt idx="22">
                  <c:v>28.36</c:v>
                </c:pt>
                <c:pt idx="23">
                  <c:v>31.414999999999999</c:v>
                </c:pt>
                <c:pt idx="24">
                  <c:v>34.47</c:v>
                </c:pt>
                <c:pt idx="25">
                  <c:v>37.524999999999999</c:v>
                </c:pt>
                <c:pt idx="26">
                  <c:v>#N/A</c:v>
                </c:pt>
                <c:pt idx="27">
                  <c:v>#N/A</c:v>
                </c:pt>
                <c:pt idx="28">
                  <c:v>#N/A</c:v>
                </c:pt>
                <c:pt idx="29">
                  <c:v>#N/A</c:v>
                </c:pt>
                <c:pt idx="30">
                  <c:v>#N/A</c:v>
                </c:pt>
              </c:numCache>
            </c:numRef>
          </c:val>
          <c:extLst>
            <c:ext xmlns:c16="http://schemas.microsoft.com/office/drawing/2014/chart" uri="{C3380CC4-5D6E-409C-BE32-E72D297353CC}">
              <c16:uniqueId val="{00000048-AE6D-4CD0-A24A-39EE7A65757D}"/>
            </c:ext>
          </c:extLst>
        </c:ser>
        <c:dLbls>
          <c:showLegendKey val="0"/>
          <c:showVal val="0"/>
          <c:showCatName val="0"/>
          <c:showSerName val="0"/>
          <c:showPercent val="0"/>
          <c:showBubbleSize val="0"/>
        </c:dLbls>
        <c:gapWidth val="0"/>
        <c:axId val="212575360"/>
        <c:axId val="212576896"/>
      </c:barChart>
      <c:catAx>
        <c:axId val="212575360"/>
        <c:scaling>
          <c:orientation val="minMax"/>
        </c:scaling>
        <c:delete val="0"/>
        <c:axPos val="b"/>
        <c:numFmt formatCode="General" sourceLinked="1"/>
        <c:majorTickMark val="out"/>
        <c:minorTickMark val="none"/>
        <c:tickLblPos val="nextTo"/>
        <c:crossAx val="212576896"/>
        <c:crosses val="autoZero"/>
        <c:auto val="1"/>
        <c:lblAlgn val="ctr"/>
        <c:lblOffset val="100"/>
        <c:noMultiLvlLbl val="0"/>
      </c:catAx>
      <c:valAx>
        <c:axId val="212576896"/>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212575360"/>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stacked"/>
        <c:varyColors val="0"/>
        <c:ser>
          <c:idx val="1"/>
          <c:order val="0"/>
          <c:tx>
            <c:strRef>
              <c:f>'Cap.Dev.Path'!$C$2590</c:f>
              <c:strCache>
                <c:ptCount val="1"/>
                <c:pt idx="0">
                  <c:v>Pumped storage</c:v>
                </c:pt>
              </c:strCache>
            </c:strRef>
          </c:tx>
          <c:spPr>
            <a:ln>
              <a:solidFill>
                <a:schemeClr val="bg1"/>
              </a:solidFill>
            </a:ln>
          </c:spPr>
          <c:invertIfNegative val="0"/>
          <c:cat>
            <c:strRef>
              <c:f>'Cap.Dev.Path'!$I$9:$AM$9</c:f>
              <c:strCache>
                <c:ptCount val="31"/>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strCache>
            </c:strRef>
          </c:cat>
          <c:val>
            <c:numRef>
              <c:f>'Cap.Dev.Path'!$I$2668:$AM$2668</c:f>
              <c:numCache>
                <c:formatCode>#,##0</c:formatCode>
                <c:ptCount val="3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numCache>
            </c:numRef>
          </c:val>
          <c:extLst>
            <c:ext xmlns:c16="http://schemas.microsoft.com/office/drawing/2014/chart" uri="{C3380CC4-5D6E-409C-BE32-E72D297353CC}">
              <c16:uniqueId val="{00000030-A39E-4AFB-B511-96E5A1B4D926}"/>
            </c:ext>
          </c:extLst>
        </c:ser>
        <c:ser>
          <c:idx val="0"/>
          <c:order val="1"/>
          <c:tx>
            <c:strRef>
              <c:f>'Cap.Dev.Path'!$C$2583</c:f>
              <c:strCache>
                <c:ptCount val="1"/>
                <c:pt idx="0">
                  <c:v>Renewable hydropower</c:v>
                </c:pt>
              </c:strCache>
            </c:strRef>
          </c:tx>
          <c:spPr>
            <a:solidFill>
              <a:schemeClr val="accent6"/>
            </a:solidFill>
            <a:ln w="3175">
              <a:solidFill>
                <a:schemeClr val="bg1"/>
              </a:solidFill>
            </a:ln>
          </c:spPr>
          <c:invertIfNegative val="0"/>
          <c:dPt>
            <c:idx val="0"/>
            <c:invertIfNegative val="0"/>
            <c:bubble3D val="0"/>
            <c:spPr>
              <a:solidFill>
                <a:srgbClr val="E4E5E4"/>
              </a:solidFill>
              <a:ln w="3175">
                <a:solidFill>
                  <a:schemeClr val="bg1"/>
                </a:solidFill>
              </a:ln>
            </c:spPr>
            <c:extLst>
              <c:ext xmlns:c16="http://schemas.microsoft.com/office/drawing/2014/chart" uri="{C3380CC4-5D6E-409C-BE32-E72D297353CC}">
                <c16:uniqueId val="{00000001-A39E-4AFB-B511-96E5A1B4D926}"/>
              </c:ext>
            </c:extLst>
          </c:dPt>
          <c:dPt>
            <c:idx val="1"/>
            <c:invertIfNegative val="0"/>
            <c:bubble3D val="0"/>
            <c:spPr>
              <a:solidFill>
                <a:srgbClr val="E4E5E4"/>
              </a:solidFill>
              <a:ln w="3175">
                <a:solidFill>
                  <a:schemeClr val="bg1"/>
                </a:solidFill>
              </a:ln>
            </c:spPr>
            <c:extLst>
              <c:ext xmlns:c16="http://schemas.microsoft.com/office/drawing/2014/chart" uri="{C3380CC4-5D6E-409C-BE32-E72D297353CC}">
                <c16:uniqueId val="{00000003-A39E-4AFB-B511-96E5A1B4D926}"/>
              </c:ext>
            </c:extLst>
          </c:dPt>
          <c:dPt>
            <c:idx val="2"/>
            <c:invertIfNegative val="0"/>
            <c:bubble3D val="0"/>
            <c:spPr>
              <a:solidFill>
                <a:srgbClr val="E4E5E4"/>
              </a:solidFill>
              <a:ln w="3175">
                <a:solidFill>
                  <a:schemeClr val="bg1"/>
                </a:solidFill>
              </a:ln>
            </c:spPr>
            <c:extLst>
              <c:ext xmlns:c16="http://schemas.microsoft.com/office/drawing/2014/chart" uri="{C3380CC4-5D6E-409C-BE32-E72D297353CC}">
                <c16:uniqueId val="{00000005-A39E-4AFB-B511-96E5A1B4D926}"/>
              </c:ext>
            </c:extLst>
          </c:dPt>
          <c:dPt>
            <c:idx val="3"/>
            <c:invertIfNegative val="0"/>
            <c:bubble3D val="0"/>
            <c:spPr>
              <a:solidFill>
                <a:srgbClr val="E4E5E4"/>
              </a:solidFill>
              <a:ln w="3175">
                <a:solidFill>
                  <a:schemeClr val="bg1"/>
                </a:solidFill>
              </a:ln>
            </c:spPr>
            <c:extLst>
              <c:ext xmlns:c16="http://schemas.microsoft.com/office/drawing/2014/chart" uri="{C3380CC4-5D6E-409C-BE32-E72D297353CC}">
                <c16:uniqueId val="{00000007-A39E-4AFB-B511-96E5A1B4D926}"/>
              </c:ext>
            </c:extLst>
          </c:dPt>
          <c:dPt>
            <c:idx val="4"/>
            <c:invertIfNegative val="0"/>
            <c:bubble3D val="0"/>
            <c:spPr>
              <a:solidFill>
                <a:srgbClr val="E4E5E4"/>
              </a:solidFill>
              <a:ln w="3175">
                <a:solidFill>
                  <a:schemeClr val="bg1"/>
                </a:solidFill>
              </a:ln>
            </c:spPr>
            <c:extLst>
              <c:ext xmlns:c16="http://schemas.microsoft.com/office/drawing/2014/chart" uri="{C3380CC4-5D6E-409C-BE32-E72D297353CC}">
                <c16:uniqueId val="{00000009-A39E-4AFB-B511-96E5A1B4D926}"/>
              </c:ext>
            </c:extLst>
          </c:dPt>
          <c:dPt>
            <c:idx val="5"/>
            <c:invertIfNegative val="0"/>
            <c:bubble3D val="0"/>
            <c:spPr>
              <a:solidFill>
                <a:srgbClr val="E4E5E4"/>
              </a:solidFill>
              <a:ln w="3175">
                <a:solidFill>
                  <a:schemeClr val="bg1"/>
                </a:solidFill>
              </a:ln>
            </c:spPr>
            <c:extLst>
              <c:ext xmlns:c16="http://schemas.microsoft.com/office/drawing/2014/chart" uri="{C3380CC4-5D6E-409C-BE32-E72D297353CC}">
                <c16:uniqueId val="{0000000B-A39E-4AFB-B511-96E5A1B4D926}"/>
              </c:ext>
            </c:extLst>
          </c:dPt>
          <c:dPt>
            <c:idx val="6"/>
            <c:invertIfNegative val="0"/>
            <c:bubble3D val="0"/>
            <c:spPr>
              <a:solidFill>
                <a:srgbClr val="E4E5E4"/>
              </a:solidFill>
              <a:ln w="3175">
                <a:solidFill>
                  <a:schemeClr val="bg1"/>
                </a:solidFill>
              </a:ln>
            </c:spPr>
            <c:extLst>
              <c:ext xmlns:c16="http://schemas.microsoft.com/office/drawing/2014/chart" uri="{C3380CC4-5D6E-409C-BE32-E72D297353CC}">
                <c16:uniqueId val="{0000000D-A39E-4AFB-B511-96E5A1B4D926}"/>
              </c:ext>
            </c:extLst>
          </c:dPt>
          <c:dPt>
            <c:idx val="7"/>
            <c:invertIfNegative val="0"/>
            <c:bubble3D val="0"/>
            <c:spPr>
              <a:solidFill>
                <a:srgbClr val="E4E5E4"/>
              </a:solidFill>
              <a:ln w="3175">
                <a:solidFill>
                  <a:schemeClr val="bg1"/>
                </a:solidFill>
              </a:ln>
            </c:spPr>
            <c:extLst>
              <c:ext xmlns:c16="http://schemas.microsoft.com/office/drawing/2014/chart" uri="{C3380CC4-5D6E-409C-BE32-E72D297353CC}">
                <c16:uniqueId val="{0000000F-A39E-4AFB-B511-96E5A1B4D926}"/>
              </c:ext>
            </c:extLst>
          </c:dPt>
          <c:dPt>
            <c:idx val="8"/>
            <c:invertIfNegative val="0"/>
            <c:bubble3D val="0"/>
            <c:spPr>
              <a:solidFill>
                <a:srgbClr val="E4E5E4"/>
              </a:solidFill>
              <a:ln w="3175">
                <a:solidFill>
                  <a:schemeClr val="bg1"/>
                </a:solidFill>
              </a:ln>
            </c:spPr>
            <c:extLst>
              <c:ext xmlns:c16="http://schemas.microsoft.com/office/drawing/2014/chart" uri="{C3380CC4-5D6E-409C-BE32-E72D297353CC}">
                <c16:uniqueId val="{00000011-A39E-4AFB-B511-96E5A1B4D926}"/>
              </c:ext>
            </c:extLst>
          </c:dPt>
          <c:dPt>
            <c:idx val="9"/>
            <c:invertIfNegative val="0"/>
            <c:bubble3D val="0"/>
            <c:spPr>
              <a:solidFill>
                <a:srgbClr val="E4E5E4"/>
              </a:solidFill>
              <a:ln w="3175">
                <a:solidFill>
                  <a:schemeClr val="bg1"/>
                </a:solidFill>
              </a:ln>
            </c:spPr>
            <c:extLst>
              <c:ext xmlns:c16="http://schemas.microsoft.com/office/drawing/2014/chart" uri="{C3380CC4-5D6E-409C-BE32-E72D297353CC}">
                <c16:uniqueId val="{00000013-A39E-4AFB-B511-96E5A1B4D926}"/>
              </c:ext>
            </c:extLst>
          </c:dPt>
          <c:dPt>
            <c:idx val="10"/>
            <c:invertIfNegative val="0"/>
            <c:bubble3D val="0"/>
            <c:spPr>
              <a:solidFill>
                <a:srgbClr val="E4E5E4"/>
              </a:solidFill>
              <a:ln w="3175">
                <a:solidFill>
                  <a:schemeClr val="bg1"/>
                </a:solidFill>
              </a:ln>
            </c:spPr>
            <c:extLst>
              <c:ext xmlns:c16="http://schemas.microsoft.com/office/drawing/2014/chart" uri="{C3380CC4-5D6E-409C-BE32-E72D297353CC}">
                <c16:uniqueId val="{00000015-A39E-4AFB-B511-96E5A1B4D926}"/>
              </c:ext>
            </c:extLst>
          </c:dPt>
          <c:dPt>
            <c:idx val="11"/>
            <c:invertIfNegative val="0"/>
            <c:bubble3D val="0"/>
            <c:spPr>
              <a:solidFill>
                <a:srgbClr val="E4E5E4"/>
              </a:solidFill>
              <a:ln w="3175">
                <a:solidFill>
                  <a:schemeClr val="bg1"/>
                </a:solidFill>
              </a:ln>
            </c:spPr>
            <c:extLst>
              <c:ext xmlns:c16="http://schemas.microsoft.com/office/drawing/2014/chart" uri="{C3380CC4-5D6E-409C-BE32-E72D297353CC}">
                <c16:uniqueId val="{00000017-A39E-4AFB-B511-96E5A1B4D926}"/>
              </c:ext>
            </c:extLst>
          </c:dPt>
          <c:dPt>
            <c:idx val="12"/>
            <c:invertIfNegative val="0"/>
            <c:bubble3D val="0"/>
            <c:spPr>
              <a:solidFill>
                <a:srgbClr val="E4E5E4"/>
              </a:solidFill>
              <a:ln w="3175">
                <a:solidFill>
                  <a:schemeClr val="bg1"/>
                </a:solidFill>
              </a:ln>
            </c:spPr>
            <c:extLst>
              <c:ext xmlns:c16="http://schemas.microsoft.com/office/drawing/2014/chart" uri="{C3380CC4-5D6E-409C-BE32-E72D297353CC}">
                <c16:uniqueId val="{00000019-A39E-4AFB-B511-96E5A1B4D926}"/>
              </c:ext>
            </c:extLst>
          </c:dPt>
          <c:dPt>
            <c:idx val="13"/>
            <c:invertIfNegative val="0"/>
            <c:bubble3D val="0"/>
            <c:spPr>
              <a:solidFill>
                <a:srgbClr val="E4E5E4"/>
              </a:solidFill>
              <a:ln w="3175">
                <a:solidFill>
                  <a:schemeClr val="bg1"/>
                </a:solidFill>
              </a:ln>
            </c:spPr>
            <c:extLst>
              <c:ext xmlns:c16="http://schemas.microsoft.com/office/drawing/2014/chart" uri="{C3380CC4-5D6E-409C-BE32-E72D297353CC}">
                <c16:uniqueId val="{0000001B-A39E-4AFB-B511-96E5A1B4D926}"/>
              </c:ext>
            </c:extLst>
          </c:dPt>
          <c:dPt>
            <c:idx val="14"/>
            <c:invertIfNegative val="0"/>
            <c:bubble3D val="0"/>
            <c:spPr>
              <a:solidFill>
                <a:srgbClr val="E4E5E4"/>
              </a:solidFill>
              <a:ln w="3175">
                <a:solidFill>
                  <a:schemeClr val="bg1"/>
                </a:solidFill>
              </a:ln>
            </c:spPr>
            <c:extLst>
              <c:ext xmlns:c16="http://schemas.microsoft.com/office/drawing/2014/chart" uri="{C3380CC4-5D6E-409C-BE32-E72D297353CC}">
                <c16:uniqueId val="{0000001D-A39E-4AFB-B511-96E5A1B4D926}"/>
              </c:ext>
            </c:extLst>
          </c:dPt>
          <c:dPt>
            <c:idx val="15"/>
            <c:invertIfNegative val="0"/>
            <c:bubble3D val="0"/>
            <c:extLst>
              <c:ext xmlns:c16="http://schemas.microsoft.com/office/drawing/2014/chart" uri="{C3380CC4-5D6E-409C-BE32-E72D297353CC}">
                <c16:uniqueId val="{0000001F-A39E-4AFB-B511-96E5A1B4D926}"/>
              </c:ext>
            </c:extLst>
          </c:dPt>
          <c:dPt>
            <c:idx val="16"/>
            <c:invertIfNegative val="0"/>
            <c:bubble3D val="0"/>
            <c:extLst>
              <c:ext xmlns:c16="http://schemas.microsoft.com/office/drawing/2014/chart" uri="{C3380CC4-5D6E-409C-BE32-E72D297353CC}">
                <c16:uniqueId val="{00000021-A39E-4AFB-B511-96E5A1B4D926}"/>
              </c:ext>
            </c:extLst>
          </c:dPt>
          <c:dPt>
            <c:idx val="17"/>
            <c:invertIfNegative val="0"/>
            <c:bubble3D val="0"/>
            <c:extLst>
              <c:ext xmlns:c16="http://schemas.microsoft.com/office/drawing/2014/chart" uri="{C3380CC4-5D6E-409C-BE32-E72D297353CC}">
                <c16:uniqueId val="{00000023-A39E-4AFB-B511-96E5A1B4D926}"/>
              </c:ext>
            </c:extLst>
          </c:dPt>
          <c:dPt>
            <c:idx val="18"/>
            <c:invertIfNegative val="0"/>
            <c:bubble3D val="0"/>
            <c:extLst>
              <c:ext xmlns:c16="http://schemas.microsoft.com/office/drawing/2014/chart" uri="{C3380CC4-5D6E-409C-BE32-E72D297353CC}">
                <c16:uniqueId val="{00000025-A39E-4AFB-B511-96E5A1B4D926}"/>
              </c:ext>
            </c:extLst>
          </c:dPt>
          <c:dPt>
            <c:idx val="19"/>
            <c:invertIfNegative val="0"/>
            <c:bubble3D val="0"/>
            <c:extLst>
              <c:ext xmlns:c16="http://schemas.microsoft.com/office/drawing/2014/chart" uri="{C3380CC4-5D6E-409C-BE32-E72D297353CC}">
                <c16:uniqueId val="{00000027-A39E-4AFB-B511-96E5A1B4D926}"/>
              </c:ext>
            </c:extLst>
          </c:dPt>
          <c:dPt>
            <c:idx val="20"/>
            <c:invertIfNegative val="0"/>
            <c:bubble3D val="0"/>
            <c:extLst>
              <c:ext xmlns:c16="http://schemas.microsoft.com/office/drawing/2014/chart" uri="{C3380CC4-5D6E-409C-BE32-E72D297353CC}">
                <c16:uniqueId val="{00000029-A39E-4AFB-B511-96E5A1B4D926}"/>
              </c:ext>
            </c:extLst>
          </c:dPt>
          <c:dPt>
            <c:idx val="21"/>
            <c:invertIfNegative val="0"/>
            <c:bubble3D val="0"/>
            <c:extLst>
              <c:ext xmlns:c16="http://schemas.microsoft.com/office/drawing/2014/chart" uri="{C3380CC4-5D6E-409C-BE32-E72D297353CC}">
                <c16:uniqueId val="{0000002A-A39E-4AFB-B511-96E5A1B4D926}"/>
              </c:ext>
            </c:extLst>
          </c:dPt>
          <c:dPt>
            <c:idx val="22"/>
            <c:invertIfNegative val="0"/>
            <c:bubble3D val="0"/>
            <c:extLst>
              <c:ext xmlns:c16="http://schemas.microsoft.com/office/drawing/2014/chart" uri="{C3380CC4-5D6E-409C-BE32-E72D297353CC}">
                <c16:uniqueId val="{0000002B-A39E-4AFB-B511-96E5A1B4D926}"/>
              </c:ext>
            </c:extLst>
          </c:dPt>
          <c:dPt>
            <c:idx val="23"/>
            <c:invertIfNegative val="0"/>
            <c:bubble3D val="0"/>
            <c:extLst>
              <c:ext xmlns:c16="http://schemas.microsoft.com/office/drawing/2014/chart" uri="{C3380CC4-5D6E-409C-BE32-E72D297353CC}">
                <c16:uniqueId val="{0000002C-A39E-4AFB-B511-96E5A1B4D926}"/>
              </c:ext>
            </c:extLst>
          </c:dPt>
          <c:dPt>
            <c:idx val="24"/>
            <c:invertIfNegative val="0"/>
            <c:bubble3D val="0"/>
            <c:extLst>
              <c:ext xmlns:c16="http://schemas.microsoft.com/office/drawing/2014/chart" uri="{C3380CC4-5D6E-409C-BE32-E72D297353CC}">
                <c16:uniqueId val="{0000002D-A39E-4AFB-B511-96E5A1B4D926}"/>
              </c:ext>
            </c:extLst>
          </c:dPt>
          <c:dPt>
            <c:idx val="25"/>
            <c:invertIfNegative val="0"/>
            <c:bubble3D val="0"/>
            <c:extLst>
              <c:ext xmlns:c16="http://schemas.microsoft.com/office/drawing/2014/chart" uri="{C3380CC4-5D6E-409C-BE32-E72D297353CC}">
                <c16:uniqueId val="{0000002E-A39E-4AFB-B511-96E5A1B4D926}"/>
              </c:ext>
            </c:extLst>
          </c:dPt>
          <c:cat>
            <c:strRef>
              <c:f>'Cap.Dev.Path'!$I$9:$AM$9</c:f>
              <c:strCache>
                <c:ptCount val="31"/>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strCache>
            </c:strRef>
          </c:cat>
          <c:val>
            <c:numRef>
              <c:f>'Cap.Dev.Path'!$I$2661:$AM$2661</c:f>
              <c:numCache>
                <c:formatCode>#,##0</c:formatCode>
                <c:ptCount val="3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numCache>
            </c:numRef>
          </c:val>
          <c:extLst>
            <c:ext xmlns:c16="http://schemas.microsoft.com/office/drawing/2014/chart" uri="{C3380CC4-5D6E-409C-BE32-E72D297353CC}">
              <c16:uniqueId val="{0000002F-A39E-4AFB-B511-96E5A1B4D926}"/>
            </c:ext>
          </c:extLst>
        </c:ser>
        <c:dLbls>
          <c:showLegendKey val="0"/>
          <c:showVal val="0"/>
          <c:showCatName val="0"/>
          <c:showSerName val="0"/>
          <c:showPercent val="0"/>
          <c:showBubbleSize val="0"/>
        </c:dLbls>
        <c:gapWidth val="0"/>
        <c:overlap val="100"/>
        <c:axId val="212640512"/>
        <c:axId val="212642048"/>
      </c:barChart>
      <c:catAx>
        <c:axId val="212640512"/>
        <c:scaling>
          <c:orientation val="minMax"/>
        </c:scaling>
        <c:delete val="0"/>
        <c:axPos val="b"/>
        <c:numFmt formatCode="General" sourceLinked="1"/>
        <c:majorTickMark val="out"/>
        <c:minorTickMark val="none"/>
        <c:tickLblPos val="nextTo"/>
        <c:crossAx val="212642048"/>
        <c:crosses val="autoZero"/>
        <c:auto val="1"/>
        <c:lblAlgn val="ctr"/>
        <c:lblOffset val="100"/>
        <c:noMultiLvlLbl val="0"/>
      </c:catAx>
      <c:valAx>
        <c:axId val="212642048"/>
        <c:scaling>
          <c:orientation val="minMax"/>
          <c:min val="0"/>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212640512"/>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stacked"/>
        <c:varyColors val="0"/>
        <c:ser>
          <c:idx val="0"/>
          <c:order val="0"/>
          <c:tx>
            <c:strRef>
              <c:f>'Cap.Dev.Path'!$C$2575</c:f>
              <c:strCache>
                <c:ptCount val="1"/>
                <c:pt idx="0">
                  <c:v>Solar PV</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2-2DCD-4955-AA1A-0CEF3F51DC4A}"/>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4-2DCD-4955-AA1A-0CEF3F51DC4A}"/>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6-2DCD-4955-AA1A-0CEF3F51DC4A}"/>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8-2DCD-4955-AA1A-0CEF3F51DC4A}"/>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A-2DCD-4955-AA1A-0CEF3F51DC4A}"/>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C-2DCD-4955-AA1A-0CEF3F51DC4A}"/>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E-2DCD-4955-AA1A-0CEF3F51DC4A}"/>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0-2DCD-4955-AA1A-0CEF3F51DC4A}"/>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2-2DCD-4955-AA1A-0CEF3F51DC4A}"/>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4-2DCD-4955-AA1A-0CEF3F51DC4A}"/>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6-2DCD-4955-AA1A-0CEF3F51DC4A}"/>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8-2DCD-4955-AA1A-0CEF3F51DC4A}"/>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A-2DCD-4955-AA1A-0CEF3F51DC4A}"/>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C-2DCD-4955-AA1A-0CEF3F51DC4A}"/>
              </c:ext>
            </c:extLst>
          </c:dPt>
          <c:dPt>
            <c:idx val="14"/>
            <c:invertIfNegative val="0"/>
            <c:bubble3D val="0"/>
            <c:spPr>
              <a:solidFill>
                <a:srgbClr val="E4E5E4"/>
              </a:solidFill>
              <a:ln w="3175">
                <a:solidFill>
                  <a:schemeClr val="bg1"/>
                </a:solidFill>
              </a:ln>
            </c:spPr>
            <c:extLst>
              <c:ext xmlns:c16="http://schemas.microsoft.com/office/drawing/2014/chart" uri="{C3380CC4-5D6E-409C-BE32-E72D297353CC}">
                <c16:uniqueId val="{0000001E-2DCD-4955-AA1A-0CEF3F51DC4A}"/>
              </c:ext>
            </c:extLst>
          </c:dPt>
          <c:dPt>
            <c:idx val="15"/>
            <c:invertIfNegative val="0"/>
            <c:bubble3D val="0"/>
            <c:extLst>
              <c:ext xmlns:c16="http://schemas.microsoft.com/office/drawing/2014/chart" uri="{C3380CC4-5D6E-409C-BE32-E72D297353CC}">
                <c16:uniqueId val="{0000001F-2DCD-4955-AA1A-0CEF3F51DC4A}"/>
              </c:ext>
            </c:extLst>
          </c:dPt>
          <c:dPt>
            <c:idx val="16"/>
            <c:invertIfNegative val="0"/>
            <c:bubble3D val="0"/>
            <c:extLst>
              <c:ext xmlns:c16="http://schemas.microsoft.com/office/drawing/2014/chart" uri="{C3380CC4-5D6E-409C-BE32-E72D297353CC}">
                <c16:uniqueId val="{00000020-2DCD-4955-AA1A-0CEF3F51DC4A}"/>
              </c:ext>
            </c:extLst>
          </c:dPt>
          <c:dPt>
            <c:idx val="17"/>
            <c:invertIfNegative val="0"/>
            <c:bubble3D val="0"/>
            <c:extLst>
              <c:ext xmlns:c16="http://schemas.microsoft.com/office/drawing/2014/chart" uri="{C3380CC4-5D6E-409C-BE32-E72D297353CC}">
                <c16:uniqueId val="{00000021-2DCD-4955-AA1A-0CEF3F51DC4A}"/>
              </c:ext>
            </c:extLst>
          </c:dPt>
          <c:dPt>
            <c:idx val="18"/>
            <c:invertIfNegative val="0"/>
            <c:bubble3D val="0"/>
            <c:extLst>
              <c:ext xmlns:c16="http://schemas.microsoft.com/office/drawing/2014/chart" uri="{C3380CC4-5D6E-409C-BE32-E72D297353CC}">
                <c16:uniqueId val="{00000022-2DCD-4955-AA1A-0CEF3F51DC4A}"/>
              </c:ext>
            </c:extLst>
          </c:dPt>
          <c:dPt>
            <c:idx val="19"/>
            <c:invertIfNegative val="0"/>
            <c:bubble3D val="0"/>
            <c:extLst>
              <c:ext xmlns:c16="http://schemas.microsoft.com/office/drawing/2014/chart" uri="{C3380CC4-5D6E-409C-BE32-E72D297353CC}">
                <c16:uniqueId val="{00000023-2DCD-4955-AA1A-0CEF3F51DC4A}"/>
              </c:ext>
            </c:extLst>
          </c:dPt>
          <c:dPt>
            <c:idx val="20"/>
            <c:invertIfNegative val="0"/>
            <c:bubble3D val="0"/>
            <c:extLst>
              <c:ext xmlns:c16="http://schemas.microsoft.com/office/drawing/2014/chart" uri="{C3380CC4-5D6E-409C-BE32-E72D297353CC}">
                <c16:uniqueId val="{00000024-2DCD-4955-AA1A-0CEF3F51DC4A}"/>
              </c:ext>
            </c:extLst>
          </c:dPt>
          <c:dPt>
            <c:idx val="21"/>
            <c:invertIfNegative val="0"/>
            <c:bubble3D val="0"/>
            <c:extLst>
              <c:ext xmlns:c16="http://schemas.microsoft.com/office/drawing/2014/chart" uri="{C3380CC4-5D6E-409C-BE32-E72D297353CC}">
                <c16:uniqueId val="{00000025-2DCD-4955-AA1A-0CEF3F51DC4A}"/>
              </c:ext>
            </c:extLst>
          </c:dPt>
          <c:dPt>
            <c:idx val="22"/>
            <c:invertIfNegative val="0"/>
            <c:bubble3D val="0"/>
            <c:extLst>
              <c:ext xmlns:c16="http://schemas.microsoft.com/office/drawing/2014/chart" uri="{C3380CC4-5D6E-409C-BE32-E72D297353CC}">
                <c16:uniqueId val="{00000026-2DCD-4955-AA1A-0CEF3F51DC4A}"/>
              </c:ext>
            </c:extLst>
          </c:dPt>
          <c:dPt>
            <c:idx val="23"/>
            <c:invertIfNegative val="0"/>
            <c:bubble3D val="0"/>
            <c:extLst>
              <c:ext xmlns:c16="http://schemas.microsoft.com/office/drawing/2014/chart" uri="{C3380CC4-5D6E-409C-BE32-E72D297353CC}">
                <c16:uniqueId val="{00000027-2DCD-4955-AA1A-0CEF3F51DC4A}"/>
              </c:ext>
            </c:extLst>
          </c:dPt>
          <c:dPt>
            <c:idx val="24"/>
            <c:invertIfNegative val="0"/>
            <c:bubble3D val="0"/>
            <c:extLst>
              <c:ext xmlns:c16="http://schemas.microsoft.com/office/drawing/2014/chart" uri="{C3380CC4-5D6E-409C-BE32-E72D297353CC}">
                <c16:uniqueId val="{00000028-2DCD-4955-AA1A-0CEF3F51DC4A}"/>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'Cap.Dev.Path'!$I$2809:$AH$2809</c:f>
              <c:numCache>
                <c:formatCode>#,##0</c:formatCode>
                <c:ptCount val="26"/>
                <c:pt idx="0">
                  <c:v>0</c:v>
                </c:pt>
                <c:pt idx="1">
                  <c:v>0</c:v>
                </c:pt>
                <c:pt idx="2">
                  <c:v>0</c:v>
                </c:pt>
                <c:pt idx="3">
                  <c:v>0</c:v>
                </c:pt>
                <c:pt idx="4">
                  <c:v>0</c:v>
                </c:pt>
                <c:pt idx="5">
                  <c:v>0</c:v>
                </c:pt>
                <c:pt idx="6">
                  <c:v>0</c:v>
                </c:pt>
                <c:pt idx="7">
                  <c:v>0</c:v>
                </c:pt>
                <c:pt idx="8">
                  <c:v>0</c:v>
                </c:pt>
                <c:pt idx="9">
                  <c:v>0</c:v>
                </c:pt>
                <c:pt idx="10">
                  <c:v>0.1</c:v>
                </c:pt>
                <c:pt idx="11">
                  <c:v>2</c:v>
                </c:pt>
                <c:pt idx="12">
                  <c:v>6.6</c:v>
                </c:pt>
                <c:pt idx="13">
                  <c:v>6.6</c:v>
                </c:pt>
                <c:pt idx="14">
                  <c:v>6.6</c:v>
                </c:pt>
                <c:pt idx="15">
                  <c:v>10</c:v>
                </c:pt>
                <c:pt idx="16">
                  <c:v>11</c:v>
                </c:pt>
                <c:pt idx="17">
                  <c:v>12.5</c:v>
                </c:pt>
                <c:pt idx="18">
                  <c:v>15</c:v>
                </c:pt>
                <c:pt idx="19">
                  <c:v>18</c:v>
                </c:pt>
                <c:pt idx="20">
                  <c:v>22</c:v>
                </c:pt>
                <c:pt idx="21">
                  <c:v>26.5</c:v>
                </c:pt>
                <c:pt idx="22">
                  <c:v>29.866666666666667</c:v>
                </c:pt>
                <c:pt idx="23">
                  <c:v>33.233333333333334</c:v>
                </c:pt>
                <c:pt idx="24">
                  <c:v>36.6</c:v>
                </c:pt>
                <c:pt idx="25">
                  <c:v>36.6</c:v>
                </c:pt>
              </c:numCache>
            </c:numRef>
          </c:val>
          <c:extLst>
            <c:ext xmlns:c16="http://schemas.microsoft.com/office/drawing/2014/chart" uri="{C3380CC4-5D6E-409C-BE32-E72D297353CC}">
              <c16:uniqueId val="{00000029-2DCD-4955-AA1A-0CEF3F51DC4A}"/>
            </c:ext>
          </c:extLst>
        </c:ser>
        <c:dLbls>
          <c:showLegendKey val="0"/>
          <c:showVal val="0"/>
          <c:showCatName val="0"/>
          <c:showSerName val="0"/>
          <c:showPercent val="0"/>
          <c:showBubbleSize val="0"/>
        </c:dLbls>
        <c:gapWidth val="0"/>
        <c:overlap val="100"/>
        <c:axId val="212706816"/>
        <c:axId val="212708352"/>
      </c:barChart>
      <c:catAx>
        <c:axId val="212706816"/>
        <c:scaling>
          <c:orientation val="minMax"/>
        </c:scaling>
        <c:delete val="0"/>
        <c:axPos val="b"/>
        <c:numFmt formatCode="General" sourceLinked="1"/>
        <c:majorTickMark val="out"/>
        <c:minorTickMark val="none"/>
        <c:tickLblPos val="nextTo"/>
        <c:crossAx val="212708352"/>
        <c:crosses val="autoZero"/>
        <c:auto val="1"/>
        <c:lblAlgn val="ctr"/>
        <c:lblOffset val="100"/>
        <c:noMultiLvlLbl val="0"/>
      </c:catAx>
      <c:valAx>
        <c:axId val="212708352"/>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212706816"/>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3016185476815"/>
          <c:y val="5.0345452486125299E-2"/>
          <c:w val="0.863514216972878"/>
          <c:h val="0.81960272964095604"/>
        </c:manualLayout>
      </c:layout>
      <c:barChart>
        <c:barDir val="col"/>
        <c:grouping val="stacked"/>
        <c:varyColors val="0"/>
        <c:ser>
          <c:idx val="0"/>
          <c:order val="0"/>
          <c:tx>
            <c:strRef>
              <c:f>'Cap.Dev.Path'!$C$2313</c:f>
              <c:strCache>
                <c:ptCount val="1"/>
                <c:pt idx="0">
                  <c:v>Wind Onshore</c:v>
                </c:pt>
              </c:strCache>
            </c:strRef>
          </c:tx>
          <c:spPr>
            <a:solidFill>
              <a:schemeClr val="accent2">
                <a:lumMod val="50000"/>
              </a:schemeClr>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2-63D3-43CC-902F-6C035862E8BE}"/>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4-63D3-43CC-902F-6C035862E8BE}"/>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6-63D3-43CC-902F-6C035862E8BE}"/>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8-63D3-43CC-902F-6C035862E8BE}"/>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A-63D3-43CC-902F-6C035862E8BE}"/>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C-63D3-43CC-902F-6C035862E8BE}"/>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E-63D3-43CC-902F-6C035862E8BE}"/>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0-63D3-43CC-902F-6C035862E8BE}"/>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2-63D3-43CC-902F-6C035862E8BE}"/>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4-63D3-43CC-902F-6C035862E8BE}"/>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6-63D3-43CC-902F-6C035862E8BE}"/>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8-63D3-43CC-902F-6C035862E8BE}"/>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A-63D3-43CC-902F-6C035862E8BE}"/>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C-63D3-43CC-902F-6C035862E8BE}"/>
              </c:ext>
            </c:extLst>
          </c:dPt>
          <c:dPt>
            <c:idx val="14"/>
            <c:invertIfNegative val="0"/>
            <c:bubble3D val="0"/>
            <c:spPr>
              <a:solidFill>
                <a:schemeClr val="accent2"/>
              </a:solidFill>
              <a:ln w="3175">
                <a:solidFill>
                  <a:schemeClr val="bg1"/>
                </a:solidFill>
              </a:ln>
            </c:spPr>
            <c:extLst>
              <c:ext xmlns:c16="http://schemas.microsoft.com/office/drawing/2014/chart" uri="{C3380CC4-5D6E-409C-BE32-E72D297353CC}">
                <c16:uniqueId val="{0000001E-63D3-43CC-902F-6C035862E8BE}"/>
              </c:ext>
            </c:extLst>
          </c:dPt>
          <c:dPt>
            <c:idx val="15"/>
            <c:invertIfNegative val="0"/>
            <c:bubble3D val="0"/>
            <c:spPr>
              <a:solidFill>
                <a:schemeClr val="accent2"/>
              </a:solidFill>
              <a:ln w="3175">
                <a:solidFill>
                  <a:schemeClr val="bg1"/>
                </a:solidFill>
              </a:ln>
            </c:spPr>
            <c:extLst>
              <c:ext xmlns:c16="http://schemas.microsoft.com/office/drawing/2014/chart" uri="{C3380CC4-5D6E-409C-BE32-E72D297353CC}">
                <c16:uniqueId val="{00000020-63D3-43CC-902F-6C035862E8BE}"/>
              </c:ext>
            </c:extLst>
          </c:dPt>
          <c:dPt>
            <c:idx val="16"/>
            <c:invertIfNegative val="0"/>
            <c:bubble3D val="0"/>
            <c:spPr>
              <a:solidFill>
                <a:schemeClr val="accent2"/>
              </a:solidFill>
              <a:ln w="3175">
                <a:solidFill>
                  <a:schemeClr val="bg1"/>
                </a:solidFill>
              </a:ln>
            </c:spPr>
            <c:extLst>
              <c:ext xmlns:c16="http://schemas.microsoft.com/office/drawing/2014/chart" uri="{C3380CC4-5D6E-409C-BE32-E72D297353CC}">
                <c16:uniqueId val="{00000022-63D3-43CC-902F-6C035862E8BE}"/>
              </c:ext>
            </c:extLst>
          </c:dPt>
          <c:dPt>
            <c:idx val="17"/>
            <c:invertIfNegative val="0"/>
            <c:bubble3D val="0"/>
            <c:spPr>
              <a:solidFill>
                <a:schemeClr val="accent2"/>
              </a:solidFill>
              <a:ln w="3175">
                <a:solidFill>
                  <a:schemeClr val="bg1"/>
                </a:solidFill>
              </a:ln>
            </c:spPr>
            <c:extLst>
              <c:ext xmlns:c16="http://schemas.microsoft.com/office/drawing/2014/chart" uri="{C3380CC4-5D6E-409C-BE32-E72D297353CC}">
                <c16:uniqueId val="{00000024-63D3-43CC-902F-6C035862E8BE}"/>
              </c:ext>
            </c:extLst>
          </c:dPt>
          <c:dPt>
            <c:idx val="18"/>
            <c:invertIfNegative val="0"/>
            <c:bubble3D val="0"/>
            <c:spPr>
              <a:solidFill>
                <a:schemeClr val="accent2"/>
              </a:solidFill>
              <a:ln w="3175">
                <a:solidFill>
                  <a:schemeClr val="bg1"/>
                </a:solidFill>
              </a:ln>
            </c:spPr>
            <c:extLst>
              <c:ext xmlns:c16="http://schemas.microsoft.com/office/drawing/2014/chart" uri="{C3380CC4-5D6E-409C-BE32-E72D297353CC}">
                <c16:uniqueId val="{00000026-63D3-43CC-902F-6C035862E8BE}"/>
              </c:ext>
            </c:extLst>
          </c:dPt>
          <c:dPt>
            <c:idx val="19"/>
            <c:invertIfNegative val="0"/>
            <c:bubble3D val="0"/>
            <c:spPr>
              <a:solidFill>
                <a:schemeClr val="accent2"/>
              </a:solidFill>
              <a:ln w="3175">
                <a:solidFill>
                  <a:schemeClr val="bg1"/>
                </a:solidFill>
              </a:ln>
            </c:spPr>
            <c:extLst>
              <c:ext xmlns:c16="http://schemas.microsoft.com/office/drawing/2014/chart" uri="{C3380CC4-5D6E-409C-BE32-E72D297353CC}">
                <c16:uniqueId val="{00000028-63D3-43CC-902F-6C035862E8BE}"/>
              </c:ext>
            </c:extLst>
          </c:dPt>
          <c:dPt>
            <c:idx val="20"/>
            <c:invertIfNegative val="0"/>
            <c:bubble3D val="0"/>
            <c:spPr>
              <a:solidFill>
                <a:schemeClr val="accent2"/>
              </a:solidFill>
              <a:ln w="3175">
                <a:solidFill>
                  <a:schemeClr val="bg1"/>
                </a:solidFill>
              </a:ln>
            </c:spPr>
            <c:extLst>
              <c:ext xmlns:c16="http://schemas.microsoft.com/office/drawing/2014/chart" uri="{C3380CC4-5D6E-409C-BE32-E72D297353CC}">
                <c16:uniqueId val="{0000002A-63D3-43CC-902F-6C035862E8BE}"/>
              </c:ext>
            </c:extLst>
          </c:dPt>
          <c:dPt>
            <c:idx val="21"/>
            <c:invertIfNegative val="0"/>
            <c:bubble3D val="0"/>
            <c:spPr>
              <a:solidFill>
                <a:schemeClr val="accent2"/>
              </a:solidFill>
              <a:ln w="3175">
                <a:solidFill>
                  <a:schemeClr val="bg1"/>
                </a:solidFill>
              </a:ln>
            </c:spPr>
            <c:extLst>
              <c:ext xmlns:c16="http://schemas.microsoft.com/office/drawing/2014/chart" uri="{C3380CC4-5D6E-409C-BE32-E72D297353CC}">
                <c16:uniqueId val="{0000002C-63D3-43CC-902F-6C035862E8BE}"/>
              </c:ext>
            </c:extLst>
          </c:dPt>
          <c:dPt>
            <c:idx val="22"/>
            <c:invertIfNegative val="0"/>
            <c:bubble3D val="0"/>
            <c:spPr>
              <a:solidFill>
                <a:schemeClr val="accent2"/>
              </a:solidFill>
              <a:ln w="3175">
                <a:solidFill>
                  <a:schemeClr val="bg1"/>
                </a:solidFill>
              </a:ln>
            </c:spPr>
            <c:extLst>
              <c:ext xmlns:c16="http://schemas.microsoft.com/office/drawing/2014/chart" uri="{C3380CC4-5D6E-409C-BE32-E72D297353CC}">
                <c16:uniqueId val="{0000002E-63D3-43CC-902F-6C035862E8BE}"/>
              </c:ext>
            </c:extLst>
          </c:dPt>
          <c:dPt>
            <c:idx val="23"/>
            <c:invertIfNegative val="0"/>
            <c:bubble3D val="0"/>
            <c:spPr>
              <a:solidFill>
                <a:schemeClr val="accent2"/>
              </a:solidFill>
              <a:ln w="3175">
                <a:solidFill>
                  <a:schemeClr val="bg1"/>
                </a:solidFill>
              </a:ln>
            </c:spPr>
            <c:extLst>
              <c:ext xmlns:c16="http://schemas.microsoft.com/office/drawing/2014/chart" uri="{C3380CC4-5D6E-409C-BE32-E72D297353CC}">
                <c16:uniqueId val="{00000030-63D3-43CC-902F-6C035862E8BE}"/>
              </c:ext>
            </c:extLst>
          </c:dPt>
          <c:dPt>
            <c:idx val="24"/>
            <c:invertIfNegative val="0"/>
            <c:bubble3D val="0"/>
            <c:spPr>
              <a:solidFill>
                <a:schemeClr val="accent2"/>
              </a:solidFill>
              <a:ln w="3175">
                <a:solidFill>
                  <a:schemeClr val="bg1"/>
                </a:solidFill>
              </a:ln>
            </c:spPr>
            <c:extLst>
              <c:ext xmlns:c16="http://schemas.microsoft.com/office/drawing/2014/chart" uri="{C3380CC4-5D6E-409C-BE32-E72D297353CC}">
                <c16:uniqueId val="{00000032-63D3-43CC-902F-6C035862E8BE}"/>
              </c:ext>
            </c:extLst>
          </c:dPt>
          <c:dPt>
            <c:idx val="25"/>
            <c:invertIfNegative val="0"/>
            <c:bubble3D val="0"/>
            <c:spPr>
              <a:solidFill>
                <a:schemeClr val="accent2"/>
              </a:solidFill>
              <a:ln w="3175">
                <a:solidFill>
                  <a:schemeClr val="bg1"/>
                </a:solidFill>
              </a:ln>
            </c:spPr>
            <c:extLst>
              <c:ext xmlns:c16="http://schemas.microsoft.com/office/drawing/2014/chart" uri="{C3380CC4-5D6E-409C-BE32-E72D297353CC}">
                <c16:uniqueId val="{00000034-63D3-43CC-902F-6C035862E8BE}"/>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'Cap.Dev.Path'!$I$2802:$AH$2802</c:f>
              <c:numCache>
                <c:formatCode>#,##0</c:formatCode>
                <c:ptCount val="26"/>
                <c:pt idx="0">
                  <c:v>0</c:v>
                </c:pt>
                <c:pt idx="1">
                  <c:v>0</c:v>
                </c:pt>
                <c:pt idx="2">
                  <c:v>0</c:v>
                </c:pt>
                <c:pt idx="3">
                  <c:v>0</c:v>
                </c:pt>
                <c:pt idx="4">
                  <c:v>0</c:v>
                </c:pt>
                <c:pt idx="5">
                  <c:v>1</c:v>
                </c:pt>
                <c:pt idx="6">
                  <c:v>1</c:v>
                </c:pt>
                <c:pt idx="7">
                  <c:v>1</c:v>
                </c:pt>
                <c:pt idx="8">
                  <c:v>1</c:v>
                </c:pt>
                <c:pt idx="9">
                  <c:v>1</c:v>
                </c:pt>
                <c:pt idx="10">
                  <c:v>1</c:v>
                </c:pt>
                <c:pt idx="11">
                  <c:v>1</c:v>
                </c:pt>
                <c:pt idx="12">
                  <c:v>33.799999999999997</c:v>
                </c:pt>
                <c:pt idx="13">
                  <c:v>37.4</c:v>
                </c:pt>
                <c:pt idx="14">
                  <c:v>37.4</c:v>
                </c:pt>
                <c:pt idx="15">
                  <c:v>37.4</c:v>
                </c:pt>
                <c:pt idx="16">
                  <c:v>142.4</c:v>
                </c:pt>
                <c:pt idx="17">
                  <c:v>148.02500000000001</c:v>
                </c:pt>
                <c:pt idx="18">
                  <c:v>153.65</c:v>
                </c:pt>
                <c:pt idx="19">
                  <c:v>159.27500000000001</c:v>
                </c:pt>
                <c:pt idx="20">
                  <c:v>164.9</c:v>
                </c:pt>
                <c:pt idx="21">
                  <c:v>170.52500000000001</c:v>
                </c:pt>
                <c:pt idx="22">
                  <c:v>176.15</c:v>
                </c:pt>
                <c:pt idx="23">
                  <c:v>181.77500000000001</c:v>
                </c:pt>
                <c:pt idx="24">
                  <c:v>187.4</c:v>
                </c:pt>
                <c:pt idx="25">
                  <c:v>187.4</c:v>
                </c:pt>
              </c:numCache>
            </c:numRef>
          </c:val>
          <c:extLst>
            <c:ext xmlns:c16="http://schemas.microsoft.com/office/drawing/2014/chart" uri="{C3380CC4-5D6E-409C-BE32-E72D297353CC}">
              <c16:uniqueId val="{00000035-63D3-43CC-902F-6C035862E8BE}"/>
            </c:ext>
          </c:extLst>
        </c:ser>
        <c:dLbls>
          <c:showLegendKey val="0"/>
          <c:showVal val="0"/>
          <c:showCatName val="0"/>
          <c:showSerName val="0"/>
          <c:showPercent val="0"/>
          <c:showBubbleSize val="0"/>
        </c:dLbls>
        <c:gapWidth val="0"/>
        <c:overlap val="100"/>
        <c:axId val="212779008"/>
        <c:axId val="212780544"/>
      </c:barChart>
      <c:catAx>
        <c:axId val="212779008"/>
        <c:scaling>
          <c:orientation val="minMax"/>
        </c:scaling>
        <c:delete val="0"/>
        <c:axPos val="b"/>
        <c:numFmt formatCode="General" sourceLinked="1"/>
        <c:majorTickMark val="out"/>
        <c:minorTickMark val="none"/>
        <c:tickLblPos val="nextTo"/>
        <c:crossAx val="212780544"/>
        <c:crosses val="autoZero"/>
        <c:auto val="1"/>
        <c:lblAlgn val="ctr"/>
        <c:lblOffset val="100"/>
        <c:noMultiLvlLbl val="0"/>
      </c:catAx>
      <c:valAx>
        <c:axId val="212780544"/>
        <c:scaling>
          <c:orientation val="minMax"/>
        </c:scaling>
        <c:delete val="0"/>
        <c:axPos val="l"/>
        <c:title>
          <c:tx>
            <c:rich>
              <a:bodyPr rot="0" vert="horz"/>
              <a:lstStyle/>
              <a:p>
                <a:pPr>
                  <a:defRPr/>
                </a:pPr>
                <a:r>
                  <a:rPr lang="de-DE" b="0"/>
                  <a:t>MW</a:t>
                </a:r>
              </a:p>
            </c:rich>
          </c:tx>
          <c:layout>
            <c:manualLayout>
              <c:xMode val="edge"/>
              <c:yMode val="edge"/>
              <c:x val="0.11944444444444401"/>
              <c:y val="7.4442179182240202E-4"/>
            </c:manualLayout>
          </c:layout>
          <c:overlay val="0"/>
        </c:title>
        <c:numFmt formatCode="#,##0" sourceLinked="0"/>
        <c:majorTickMark val="out"/>
        <c:minorTickMark val="none"/>
        <c:tickLblPos val="nextTo"/>
        <c:crossAx val="212779008"/>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clustered"/>
        <c:varyColors val="0"/>
        <c:ser>
          <c:idx val="0"/>
          <c:order val="0"/>
          <c:tx>
            <c:strRef>
              <c:f>'Cap.Dev.Path'!$C$2597</c:f>
              <c:strCache>
                <c:ptCount val="1"/>
                <c:pt idx="0">
                  <c:v>Bioenergy</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8113-4769-A797-C3794AEAA176}"/>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8113-4769-A797-C3794AEAA176}"/>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8113-4769-A797-C3794AEAA176}"/>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8113-4769-A797-C3794AEAA176}"/>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8113-4769-A797-C3794AEAA176}"/>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8113-4769-A797-C3794AEAA176}"/>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8113-4769-A797-C3794AEAA176}"/>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8113-4769-A797-C3794AEAA176}"/>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8113-4769-A797-C3794AEAA176}"/>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8113-4769-A797-C3794AEAA176}"/>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8113-4769-A797-C3794AEAA176}"/>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8113-4769-A797-C3794AEAA176}"/>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8113-4769-A797-C3794AEAA176}"/>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8113-4769-A797-C3794AEAA176}"/>
              </c:ext>
            </c:extLst>
          </c:dPt>
          <c:dPt>
            <c:idx val="14"/>
            <c:invertIfNegative val="0"/>
            <c:bubble3D val="0"/>
            <c:spPr>
              <a:solidFill>
                <a:srgbClr val="E4E5E4"/>
              </a:solidFill>
              <a:ln w="3175">
                <a:solidFill>
                  <a:schemeClr val="bg1"/>
                </a:solidFill>
              </a:ln>
            </c:spPr>
            <c:extLst>
              <c:ext xmlns:c16="http://schemas.microsoft.com/office/drawing/2014/chart" uri="{C3380CC4-5D6E-409C-BE32-E72D297353CC}">
                <c16:uniqueId val="{0000001D-8113-4769-A797-C3794AEAA176}"/>
              </c:ext>
            </c:extLst>
          </c:dPt>
          <c:dPt>
            <c:idx val="15"/>
            <c:invertIfNegative val="0"/>
            <c:bubble3D val="0"/>
            <c:spPr>
              <a:solidFill>
                <a:schemeClr val="accent4"/>
              </a:solidFill>
              <a:ln w="3175">
                <a:solidFill>
                  <a:schemeClr val="bg1"/>
                </a:solidFill>
              </a:ln>
            </c:spPr>
            <c:extLst>
              <c:ext xmlns:c16="http://schemas.microsoft.com/office/drawing/2014/chart" uri="{C3380CC4-5D6E-409C-BE32-E72D297353CC}">
                <c16:uniqueId val="{0000001F-8113-4769-A797-C3794AEAA176}"/>
              </c:ext>
            </c:extLst>
          </c:dPt>
          <c:dPt>
            <c:idx val="16"/>
            <c:invertIfNegative val="0"/>
            <c:bubble3D val="0"/>
            <c:spPr>
              <a:solidFill>
                <a:schemeClr val="accent4"/>
              </a:solidFill>
              <a:ln w="3175">
                <a:solidFill>
                  <a:schemeClr val="bg1"/>
                </a:solidFill>
              </a:ln>
            </c:spPr>
            <c:extLst>
              <c:ext xmlns:c16="http://schemas.microsoft.com/office/drawing/2014/chart" uri="{C3380CC4-5D6E-409C-BE32-E72D297353CC}">
                <c16:uniqueId val="{00000021-8113-4769-A797-C3794AEAA176}"/>
              </c:ext>
            </c:extLst>
          </c:dPt>
          <c:dPt>
            <c:idx val="17"/>
            <c:invertIfNegative val="0"/>
            <c:bubble3D val="0"/>
            <c:spPr>
              <a:solidFill>
                <a:schemeClr val="accent4"/>
              </a:solidFill>
              <a:ln w="3175">
                <a:solidFill>
                  <a:schemeClr val="bg1"/>
                </a:solidFill>
              </a:ln>
            </c:spPr>
            <c:extLst>
              <c:ext xmlns:c16="http://schemas.microsoft.com/office/drawing/2014/chart" uri="{C3380CC4-5D6E-409C-BE32-E72D297353CC}">
                <c16:uniqueId val="{00000023-8113-4769-A797-C3794AEAA176}"/>
              </c:ext>
            </c:extLst>
          </c:dPt>
          <c:dPt>
            <c:idx val="18"/>
            <c:invertIfNegative val="0"/>
            <c:bubble3D val="0"/>
            <c:spPr>
              <a:solidFill>
                <a:schemeClr val="accent4"/>
              </a:solidFill>
              <a:ln w="3175">
                <a:solidFill>
                  <a:schemeClr val="bg1"/>
                </a:solidFill>
              </a:ln>
            </c:spPr>
            <c:extLst>
              <c:ext xmlns:c16="http://schemas.microsoft.com/office/drawing/2014/chart" uri="{C3380CC4-5D6E-409C-BE32-E72D297353CC}">
                <c16:uniqueId val="{00000025-8113-4769-A797-C3794AEAA176}"/>
              </c:ext>
            </c:extLst>
          </c:dPt>
          <c:dPt>
            <c:idx val="19"/>
            <c:invertIfNegative val="0"/>
            <c:bubble3D val="0"/>
            <c:spPr>
              <a:solidFill>
                <a:schemeClr val="accent4"/>
              </a:solidFill>
              <a:ln w="3175">
                <a:solidFill>
                  <a:schemeClr val="bg1"/>
                </a:solidFill>
              </a:ln>
            </c:spPr>
            <c:extLst>
              <c:ext xmlns:c16="http://schemas.microsoft.com/office/drawing/2014/chart" uri="{C3380CC4-5D6E-409C-BE32-E72D297353CC}">
                <c16:uniqueId val="{00000027-8113-4769-A797-C3794AEAA176}"/>
              </c:ext>
            </c:extLst>
          </c:dPt>
          <c:dPt>
            <c:idx val="20"/>
            <c:invertIfNegative val="0"/>
            <c:bubble3D val="0"/>
            <c:spPr>
              <a:solidFill>
                <a:schemeClr val="accent4"/>
              </a:solidFill>
              <a:ln w="3175">
                <a:solidFill>
                  <a:schemeClr val="bg1"/>
                </a:solidFill>
              </a:ln>
            </c:spPr>
            <c:extLst>
              <c:ext xmlns:c16="http://schemas.microsoft.com/office/drawing/2014/chart" uri="{C3380CC4-5D6E-409C-BE32-E72D297353CC}">
                <c16:uniqueId val="{00000029-8113-4769-A797-C3794AEAA176}"/>
              </c:ext>
            </c:extLst>
          </c:dPt>
          <c:dPt>
            <c:idx val="21"/>
            <c:invertIfNegative val="0"/>
            <c:bubble3D val="0"/>
            <c:spPr>
              <a:solidFill>
                <a:schemeClr val="accent4"/>
              </a:solidFill>
              <a:ln w="3175">
                <a:solidFill>
                  <a:schemeClr val="bg1"/>
                </a:solidFill>
              </a:ln>
            </c:spPr>
            <c:extLst>
              <c:ext xmlns:c16="http://schemas.microsoft.com/office/drawing/2014/chart" uri="{C3380CC4-5D6E-409C-BE32-E72D297353CC}">
                <c16:uniqueId val="{0000002B-8113-4769-A797-C3794AEAA176}"/>
              </c:ext>
            </c:extLst>
          </c:dPt>
          <c:dPt>
            <c:idx val="22"/>
            <c:invertIfNegative val="0"/>
            <c:bubble3D val="0"/>
            <c:spPr>
              <a:solidFill>
                <a:schemeClr val="accent4"/>
              </a:solidFill>
              <a:ln w="3175">
                <a:solidFill>
                  <a:schemeClr val="bg1"/>
                </a:solidFill>
              </a:ln>
            </c:spPr>
            <c:extLst>
              <c:ext xmlns:c16="http://schemas.microsoft.com/office/drawing/2014/chart" uri="{C3380CC4-5D6E-409C-BE32-E72D297353CC}">
                <c16:uniqueId val="{0000002D-8113-4769-A797-C3794AEAA176}"/>
              </c:ext>
            </c:extLst>
          </c:dPt>
          <c:dPt>
            <c:idx val="23"/>
            <c:invertIfNegative val="0"/>
            <c:bubble3D val="0"/>
            <c:spPr>
              <a:solidFill>
                <a:schemeClr val="accent4"/>
              </a:solidFill>
              <a:ln w="3175">
                <a:solidFill>
                  <a:schemeClr val="bg1"/>
                </a:solidFill>
              </a:ln>
            </c:spPr>
            <c:extLst>
              <c:ext xmlns:c16="http://schemas.microsoft.com/office/drawing/2014/chart" uri="{C3380CC4-5D6E-409C-BE32-E72D297353CC}">
                <c16:uniqueId val="{0000002F-8113-4769-A797-C3794AEAA176}"/>
              </c:ext>
            </c:extLst>
          </c:dPt>
          <c:dPt>
            <c:idx val="24"/>
            <c:invertIfNegative val="0"/>
            <c:bubble3D val="0"/>
            <c:spPr>
              <a:solidFill>
                <a:schemeClr val="accent4"/>
              </a:solidFill>
              <a:ln w="3175">
                <a:solidFill>
                  <a:schemeClr val="bg1"/>
                </a:solidFill>
              </a:ln>
            </c:spPr>
            <c:extLst>
              <c:ext xmlns:c16="http://schemas.microsoft.com/office/drawing/2014/chart" uri="{C3380CC4-5D6E-409C-BE32-E72D297353CC}">
                <c16:uniqueId val="{00000031-8113-4769-A797-C3794AEAA176}"/>
              </c:ext>
            </c:extLst>
          </c:dPt>
          <c:dPt>
            <c:idx val="25"/>
            <c:invertIfNegative val="0"/>
            <c:bubble3D val="0"/>
            <c:spPr>
              <a:solidFill>
                <a:schemeClr val="accent4"/>
              </a:solidFill>
              <a:ln w="3175">
                <a:solidFill>
                  <a:schemeClr val="bg1"/>
                </a:solidFill>
              </a:ln>
            </c:spPr>
            <c:extLst>
              <c:ext xmlns:c16="http://schemas.microsoft.com/office/drawing/2014/chart" uri="{C3380CC4-5D6E-409C-BE32-E72D297353CC}">
                <c16:uniqueId val="{00000033-8113-4769-A797-C3794AEAA176}"/>
              </c:ext>
            </c:extLst>
          </c:dPt>
          <c:dPt>
            <c:idx val="26"/>
            <c:invertIfNegative val="0"/>
            <c:bubble3D val="0"/>
            <c:spPr>
              <a:solidFill>
                <a:schemeClr val="accent4"/>
              </a:solidFill>
              <a:ln w="3175">
                <a:solidFill>
                  <a:schemeClr val="bg1"/>
                </a:solidFill>
              </a:ln>
            </c:spPr>
            <c:extLst>
              <c:ext xmlns:c16="http://schemas.microsoft.com/office/drawing/2014/chart" uri="{C3380CC4-5D6E-409C-BE32-E72D297353CC}">
                <c16:uniqueId val="{00000035-8113-4769-A797-C3794AEAA176}"/>
              </c:ext>
            </c:extLst>
          </c:dPt>
          <c:dPt>
            <c:idx val="27"/>
            <c:invertIfNegative val="0"/>
            <c:bubble3D val="0"/>
            <c:spPr>
              <a:solidFill>
                <a:schemeClr val="accent4"/>
              </a:solidFill>
              <a:ln w="3175">
                <a:solidFill>
                  <a:schemeClr val="bg1"/>
                </a:solidFill>
              </a:ln>
            </c:spPr>
            <c:extLst>
              <c:ext xmlns:c16="http://schemas.microsoft.com/office/drawing/2014/chart" uri="{C3380CC4-5D6E-409C-BE32-E72D297353CC}">
                <c16:uniqueId val="{00000037-8113-4769-A797-C3794AEAA176}"/>
              </c:ext>
            </c:extLst>
          </c:dPt>
          <c:dPt>
            <c:idx val="28"/>
            <c:invertIfNegative val="0"/>
            <c:bubble3D val="0"/>
            <c:spPr>
              <a:solidFill>
                <a:schemeClr val="accent4"/>
              </a:solidFill>
              <a:ln w="3175">
                <a:solidFill>
                  <a:schemeClr val="bg1"/>
                </a:solidFill>
              </a:ln>
            </c:spPr>
            <c:extLst>
              <c:ext xmlns:c16="http://schemas.microsoft.com/office/drawing/2014/chart" uri="{C3380CC4-5D6E-409C-BE32-E72D297353CC}">
                <c16:uniqueId val="{00000039-8113-4769-A797-C3794AEAA176}"/>
              </c:ext>
            </c:extLst>
          </c:dPt>
          <c:dPt>
            <c:idx val="29"/>
            <c:invertIfNegative val="0"/>
            <c:bubble3D val="0"/>
            <c:spPr>
              <a:solidFill>
                <a:schemeClr val="accent4"/>
              </a:solidFill>
              <a:ln w="3175">
                <a:solidFill>
                  <a:schemeClr val="bg1"/>
                </a:solidFill>
              </a:ln>
            </c:spPr>
            <c:extLst>
              <c:ext xmlns:c16="http://schemas.microsoft.com/office/drawing/2014/chart" uri="{C3380CC4-5D6E-409C-BE32-E72D297353CC}">
                <c16:uniqueId val="{0000003B-8113-4769-A797-C3794AEAA176}"/>
              </c:ext>
            </c:extLst>
          </c:dPt>
          <c:dPt>
            <c:idx val="30"/>
            <c:invertIfNegative val="0"/>
            <c:bubble3D val="0"/>
            <c:spPr>
              <a:solidFill>
                <a:schemeClr val="accent4"/>
              </a:solidFill>
              <a:ln w="3175">
                <a:solidFill>
                  <a:schemeClr val="bg1"/>
                </a:solidFill>
              </a:ln>
            </c:spPr>
            <c:extLst>
              <c:ext xmlns:c16="http://schemas.microsoft.com/office/drawing/2014/chart" uri="{C3380CC4-5D6E-409C-BE32-E72D297353CC}">
                <c16:uniqueId val="{0000003D-8113-4769-A797-C3794AEAA176}"/>
              </c:ext>
            </c:extLst>
          </c:dPt>
          <c:dPt>
            <c:idx val="31"/>
            <c:invertIfNegative val="0"/>
            <c:bubble3D val="0"/>
            <c:spPr>
              <a:solidFill>
                <a:schemeClr val="accent4"/>
              </a:solidFill>
              <a:ln w="3175">
                <a:solidFill>
                  <a:schemeClr val="bg1"/>
                </a:solidFill>
              </a:ln>
            </c:spPr>
            <c:extLst>
              <c:ext xmlns:c16="http://schemas.microsoft.com/office/drawing/2014/chart" uri="{C3380CC4-5D6E-409C-BE32-E72D297353CC}">
                <c16:uniqueId val="{0000003F-8113-4769-A797-C3794AEAA176}"/>
              </c:ext>
            </c:extLst>
          </c:dPt>
          <c:dPt>
            <c:idx val="32"/>
            <c:invertIfNegative val="0"/>
            <c:bubble3D val="0"/>
            <c:spPr>
              <a:solidFill>
                <a:schemeClr val="accent4"/>
              </a:solidFill>
              <a:ln w="3175">
                <a:solidFill>
                  <a:schemeClr val="bg1"/>
                </a:solidFill>
              </a:ln>
            </c:spPr>
            <c:extLst>
              <c:ext xmlns:c16="http://schemas.microsoft.com/office/drawing/2014/chart" uri="{C3380CC4-5D6E-409C-BE32-E72D297353CC}">
                <c16:uniqueId val="{00000041-8113-4769-A797-C3794AEAA176}"/>
              </c:ext>
            </c:extLst>
          </c:dPt>
          <c:dPt>
            <c:idx val="33"/>
            <c:invertIfNegative val="0"/>
            <c:bubble3D val="0"/>
            <c:spPr>
              <a:solidFill>
                <a:schemeClr val="accent4"/>
              </a:solidFill>
              <a:ln w="3175">
                <a:solidFill>
                  <a:schemeClr val="bg1"/>
                </a:solidFill>
              </a:ln>
            </c:spPr>
            <c:extLst>
              <c:ext xmlns:c16="http://schemas.microsoft.com/office/drawing/2014/chart" uri="{C3380CC4-5D6E-409C-BE32-E72D297353CC}">
                <c16:uniqueId val="{00000043-8113-4769-A797-C3794AEAA176}"/>
              </c:ext>
            </c:extLst>
          </c:dPt>
          <c:dPt>
            <c:idx val="34"/>
            <c:invertIfNegative val="0"/>
            <c:bubble3D val="0"/>
            <c:spPr>
              <a:solidFill>
                <a:schemeClr val="accent4"/>
              </a:solidFill>
              <a:ln w="3175">
                <a:solidFill>
                  <a:schemeClr val="bg1"/>
                </a:solidFill>
              </a:ln>
            </c:spPr>
            <c:extLst>
              <c:ext xmlns:c16="http://schemas.microsoft.com/office/drawing/2014/chart" uri="{C3380CC4-5D6E-409C-BE32-E72D297353CC}">
                <c16:uniqueId val="{00000045-8113-4769-A797-C3794AEAA176}"/>
              </c:ext>
            </c:extLst>
          </c:dPt>
          <c:dPt>
            <c:idx val="35"/>
            <c:invertIfNegative val="0"/>
            <c:bubble3D val="0"/>
            <c:spPr>
              <a:solidFill>
                <a:schemeClr val="accent4"/>
              </a:solidFill>
              <a:ln w="3175">
                <a:solidFill>
                  <a:schemeClr val="bg1"/>
                </a:solidFill>
              </a:ln>
            </c:spPr>
            <c:extLst>
              <c:ext xmlns:c16="http://schemas.microsoft.com/office/drawing/2014/chart" uri="{C3380CC4-5D6E-409C-BE32-E72D297353CC}">
                <c16:uniqueId val="{00000047-8113-4769-A797-C3794AEAA176}"/>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'Cap.Dev.Path'!$I$2831:$AH$2831</c:f>
              <c:numCache>
                <c:formatCode>#,##0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5</c:v>
                </c:pt>
                <c:pt idx="16">
                  <c:v>7</c:v>
                </c:pt>
                <c:pt idx="17">
                  <c:v>7</c:v>
                </c:pt>
                <c:pt idx="18">
                  <c:v>9</c:v>
                </c:pt>
                <c:pt idx="19">
                  <c:v>9</c:v>
                </c:pt>
                <c:pt idx="20">
                  <c:v>11</c:v>
                </c:pt>
                <c:pt idx="21">
                  <c:v>11</c:v>
                </c:pt>
                <c:pt idx="22">
                  <c:v>12</c:v>
                </c:pt>
                <c:pt idx="23">
                  <c:v>13</c:v>
                </c:pt>
                <c:pt idx="24">
                  <c:v>14</c:v>
                </c:pt>
                <c:pt idx="25">
                  <c:v>14</c:v>
                </c:pt>
              </c:numCache>
            </c:numRef>
          </c:val>
          <c:extLst>
            <c:ext xmlns:c16="http://schemas.microsoft.com/office/drawing/2014/chart" uri="{C3380CC4-5D6E-409C-BE32-E72D297353CC}">
              <c16:uniqueId val="{00000048-8113-4769-A797-C3794AEAA176}"/>
            </c:ext>
          </c:extLst>
        </c:ser>
        <c:dLbls>
          <c:showLegendKey val="0"/>
          <c:showVal val="0"/>
          <c:showCatName val="0"/>
          <c:showSerName val="0"/>
          <c:showPercent val="0"/>
          <c:showBubbleSize val="0"/>
        </c:dLbls>
        <c:gapWidth val="0"/>
        <c:axId val="212936960"/>
        <c:axId val="212942848"/>
      </c:barChart>
      <c:catAx>
        <c:axId val="212936960"/>
        <c:scaling>
          <c:orientation val="minMax"/>
        </c:scaling>
        <c:delete val="0"/>
        <c:axPos val="b"/>
        <c:numFmt formatCode="General" sourceLinked="1"/>
        <c:majorTickMark val="out"/>
        <c:minorTickMark val="none"/>
        <c:tickLblPos val="nextTo"/>
        <c:crossAx val="212942848"/>
        <c:crosses val="autoZero"/>
        <c:auto val="1"/>
        <c:lblAlgn val="ctr"/>
        <c:lblOffset val="100"/>
        <c:noMultiLvlLbl val="0"/>
      </c:catAx>
      <c:valAx>
        <c:axId val="212942848"/>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212936960"/>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stacked"/>
        <c:varyColors val="0"/>
        <c:ser>
          <c:idx val="1"/>
          <c:order val="0"/>
          <c:tx>
            <c:strRef>
              <c:f>'Cap.Dev.Path'!$C$2590</c:f>
              <c:strCache>
                <c:ptCount val="1"/>
                <c:pt idx="0">
                  <c:v>Pumped storage</c:v>
                </c:pt>
              </c:strCache>
            </c:strRef>
          </c:tx>
          <c:spPr>
            <a:ln>
              <a:solidFill>
                <a:schemeClr val="bg1"/>
              </a:solidFill>
            </a:ln>
          </c:spPr>
          <c:invertIfNegative val="0"/>
          <c:val>
            <c:numRef>
              <c:f>'Cap.Dev.Path'!$I$2824:$AH$2824</c:f>
              <c:numCache>
                <c:formatCode>#,##0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00-596E-466D-97DC-FC9FC7DFC1EC}"/>
            </c:ext>
          </c:extLst>
        </c:ser>
        <c:ser>
          <c:idx val="0"/>
          <c:order val="1"/>
          <c:tx>
            <c:strRef>
              <c:f>'Cap.Dev.Path'!$C$2583</c:f>
              <c:strCache>
                <c:ptCount val="1"/>
                <c:pt idx="0">
                  <c:v>Renewable hydropower</c:v>
                </c:pt>
              </c:strCache>
            </c:strRef>
          </c:tx>
          <c:spPr>
            <a:solidFill>
              <a:schemeClr val="accent6"/>
            </a:solidFill>
            <a:ln w="3175">
              <a:solidFill>
                <a:schemeClr val="bg1"/>
              </a:solidFill>
            </a:ln>
          </c:spPr>
          <c:invertIfNegative val="0"/>
          <c:dPt>
            <c:idx val="0"/>
            <c:invertIfNegative val="0"/>
            <c:bubble3D val="0"/>
            <c:spPr>
              <a:solidFill>
                <a:srgbClr val="E4E5E4"/>
              </a:solidFill>
              <a:ln w="3175">
                <a:solidFill>
                  <a:schemeClr val="bg1"/>
                </a:solidFill>
              </a:ln>
            </c:spPr>
            <c:extLst>
              <c:ext xmlns:c16="http://schemas.microsoft.com/office/drawing/2014/chart" uri="{C3380CC4-5D6E-409C-BE32-E72D297353CC}">
                <c16:uniqueId val="{00000002-596E-466D-97DC-FC9FC7DFC1EC}"/>
              </c:ext>
            </c:extLst>
          </c:dPt>
          <c:dPt>
            <c:idx val="1"/>
            <c:invertIfNegative val="0"/>
            <c:bubble3D val="0"/>
            <c:spPr>
              <a:solidFill>
                <a:srgbClr val="E4E5E4"/>
              </a:solidFill>
              <a:ln w="3175">
                <a:solidFill>
                  <a:schemeClr val="bg1"/>
                </a:solidFill>
              </a:ln>
            </c:spPr>
            <c:extLst>
              <c:ext xmlns:c16="http://schemas.microsoft.com/office/drawing/2014/chart" uri="{C3380CC4-5D6E-409C-BE32-E72D297353CC}">
                <c16:uniqueId val="{00000004-596E-466D-97DC-FC9FC7DFC1EC}"/>
              </c:ext>
            </c:extLst>
          </c:dPt>
          <c:dPt>
            <c:idx val="2"/>
            <c:invertIfNegative val="0"/>
            <c:bubble3D val="0"/>
            <c:spPr>
              <a:solidFill>
                <a:srgbClr val="E4E5E4"/>
              </a:solidFill>
              <a:ln w="3175">
                <a:solidFill>
                  <a:schemeClr val="bg1"/>
                </a:solidFill>
              </a:ln>
            </c:spPr>
            <c:extLst>
              <c:ext xmlns:c16="http://schemas.microsoft.com/office/drawing/2014/chart" uri="{C3380CC4-5D6E-409C-BE32-E72D297353CC}">
                <c16:uniqueId val="{00000006-596E-466D-97DC-FC9FC7DFC1EC}"/>
              </c:ext>
            </c:extLst>
          </c:dPt>
          <c:dPt>
            <c:idx val="3"/>
            <c:invertIfNegative val="0"/>
            <c:bubble3D val="0"/>
            <c:spPr>
              <a:solidFill>
                <a:srgbClr val="E4E5E4"/>
              </a:solidFill>
              <a:ln w="3175">
                <a:solidFill>
                  <a:schemeClr val="bg1"/>
                </a:solidFill>
              </a:ln>
            </c:spPr>
            <c:extLst>
              <c:ext xmlns:c16="http://schemas.microsoft.com/office/drawing/2014/chart" uri="{C3380CC4-5D6E-409C-BE32-E72D297353CC}">
                <c16:uniqueId val="{00000008-596E-466D-97DC-FC9FC7DFC1EC}"/>
              </c:ext>
            </c:extLst>
          </c:dPt>
          <c:dPt>
            <c:idx val="4"/>
            <c:invertIfNegative val="0"/>
            <c:bubble3D val="0"/>
            <c:spPr>
              <a:solidFill>
                <a:srgbClr val="E4E5E4"/>
              </a:solidFill>
              <a:ln w="3175">
                <a:solidFill>
                  <a:schemeClr val="bg1"/>
                </a:solidFill>
              </a:ln>
            </c:spPr>
            <c:extLst>
              <c:ext xmlns:c16="http://schemas.microsoft.com/office/drawing/2014/chart" uri="{C3380CC4-5D6E-409C-BE32-E72D297353CC}">
                <c16:uniqueId val="{0000000A-596E-466D-97DC-FC9FC7DFC1EC}"/>
              </c:ext>
            </c:extLst>
          </c:dPt>
          <c:dPt>
            <c:idx val="5"/>
            <c:invertIfNegative val="0"/>
            <c:bubble3D val="0"/>
            <c:spPr>
              <a:solidFill>
                <a:srgbClr val="E4E5E4"/>
              </a:solidFill>
              <a:ln w="3175">
                <a:solidFill>
                  <a:schemeClr val="bg1"/>
                </a:solidFill>
              </a:ln>
            </c:spPr>
            <c:extLst>
              <c:ext xmlns:c16="http://schemas.microsoft.com/office/drawing/2014/chart" uri="{C3380CC4-5D6E-409C-BE32-E72D297353CC}">
                <c16:uniqueId val="{0000000C-596E-466D-97DC-FC9FC7DFC1EC}"/>
              </c:ext>
            </c:extLst>
          </c:dPt>
          <c:dPt>
            <c:idx val="6"/>
            <c:invertIfNegative val="0"/>
            <c:bubble3D val="0"/>
            <c:spPr>
              <a:solidFill>
                <a:srgbClr val="E4E5E4"/>
              </a:solidFill>
              <a:ln w="3175">
                <a:solidFill>
                  <a:schemeClr val="bg1"/>
                </a:solidFill>
              </a:ln>
            </c:spPr>
            <c:extLst>
              <c:ext xmlns:c16="http://schemas.microsoft.com/office/drawing/2014/chart" uri="{C3380CC4-5D6E-409C-BE32-E72D297353CC}">
                <c16:uniqueId val="{0000000E-596E-466D-97DC-FC9FC7DFC1EC}"/>
              </c:ext>
            </c:extLst>
          </c:dPt>
          <c:dPt>
            <c:idx val="7"/>
            <c:invertIfNegative val="0"/>
            <c:bubble3D val="0"/>
            <c:spPr>
              <a:solidFill>
                <a:srgbClr val="E4E5E4"/>
              </a:solidFill>
              <a:ln w="3175">
                <a:solidFill>
                  <a:schemeClr val="bg1"/>
                </a:solidFill>
              </a:ln>
            </c:spPr>
            <c:extLst>
              <c:ext xmlns:c16="http://schemas.microsoft.com/office/drawing/2014/chart" uri="{C3380CC4-5D6E-409C-BE32-E72D297353CC}">
                <c16:uniqueId val="{00000010-596E-466D-97DC-FC9FC7DFC1EC}"/>
              </c:ext>
            </c:extLst>
          </c:dPt>
          <c:dPt>
            <c:idx val="8"/>
            <c:invertIfNegative val="0"/>
            <c:bubble3D val="0"/>
            <c:spPr>
              <a:solidFill>
                <a:srgbClr val="E4E5E4"/>
              </a:solidFill>
              <a:ln w="3175">
                <a:solidFill>
                  <a:schemeClr val="bg1"/>
                </a:solidFill>
              </a:ln>
            </c:spPr>
            <c:extLst>
              <c:ext xmlns:c16="http://schemas.microsoft.com/office/drawing/2014/chart" uri="{C3380CC4-5D6E-409C-BE32-E72D297353CC}">
                <c16:uniqueId val="{00000012-596E-466D-97DC-FC9FC7DFC1EC}"/>
              </c:ext>
            </c:extLst>
          </c:dPt>
          <c:dPt>
            <c:idx val="9"/>
            <c:invertIfNegative val="0"/>
            <c:bubble3D val="0"/>
            <c:spPr>
              <a:solidFill>
                <a:srgbClr val="E4E5E4"/>
              </a:solidFill>
              <a:ln w="3175">
                <a:solidFill>
                  <a:schemeClr val="bg1"/>
                </a:solidFill>
              </a:ln>
            </c:spPr>
            <c:extLst>
              <c:ext xmlns:c16="http://schemas.microsoft.com/office/drawing/2014/chart" uri="{C3380CC4-5D6E-409C-BE32-E72D297353CC}">
                <c16:uniqueId val="{00000014-596E-466D-97DC-FC9FC7DFC1EC}"/>
              </c:ext>
            </c:extLst>
          </c:dPt>
          <c:dPt>
            <c:idx val="10"/>
            <c:invertIfNegative val="0"/>
            <c:bubble3D val="0"/>
            <c:spPr>
              <a:solidFill>
                <a:srgbClr val="E4E5E4"/>
              </a:solidFill>
              <a:ln w="3175">
                <a:solidFill>
                  <a:schemeClr val="bg1"/>
                </a:solidFill>
              </a:ln>
            </c:spPr>
            <c:extLst>
              <c:ext xmlns:c16="http://schemas.microsoft.com/office/drawing/2014/chart" uri="{C3380CC4-5D6E-409C-BE32-E72D297353CC}">
                <c16:uniqueId val="{00000016-596E-466D-97DC-FC9FC7DFC1EC}"/>
              </c:ext>
            </c:extLst>
          </c:dPt>
          <c:dPt>
            <c:idx val="11"/>
            <c:invertIfNegative val="0"/>
            <c:bubble3D val="0"/>
            <c:spPr>
              <a:solidFill>
                <a:srgbClr val="E4E5E4"/>
              </a:solidFill>
              <a:ln w="3175">
                <a:solidFill>
                  <a:schemeClr val="bg1"/>
                </a:solidFill>
              </a:ln>
            </c:spPr>
            <c:extLst>
              <c:ext xmlns:c16="http://schemas.microsoft.com/office/drawing/2014/chart" uri="{C3380CC4-5D6E-409C-BE32-E72D297353CC}">
                <c16:uniqueId val="{00000018-596E-466D-97DC-FC9FC7DFC1EC}"/>
              </c:ext>
            </c:extLst>
          </c:dPt>
          <c:dPt>
            <c:idx val="12"/>
            <c:invertIfNegative val="0"/>
            <c:bubble3D val="0"/>
            <c:spPr>
              <a:solidFill>
                <a:srgbClr val="E4E5E4"/>
              </a:solidFill>
              <a:ln w="3175">
                <a:solidFill>
                  <a:schemeClr val="bg1"/>
                </a:solidFill>
              </a:ln>
            </c:spPr>
            <c:extLst>
              <c:ext xmlns:c16="http://schemas.microsoft.com/office/drawing/2014/chart" uri="{C3380CC4-5D6E-409C-BE32-E72D297353CC}">
                <c16:uniqueId val="{0000001A-596E-466D-97DC-FC9FC7DFC1EC}"/>
              </c:ext>
            </c:extLst>
          </c:dPt>
          <c:dPt>
            <c:idx val="13"/>
            <c:invertIfNegative val="0"/>
            <c:bubble3D val="0"/>
            <c:spPr>
              <a:solidFill>
                <a:srgbClr val="E4E5E4"/>
              </a:solidFill>
              <a:ln w="3175">
                <a:solidFill>
                  <a:schemeClr val="bg1"/>
                </a:solidFill>
              </a:ln>
            </c:spPr>
            <c:extLst>
              <c:ext xmlns:c16="http://schemas.microsoft.com/office/drawing/2014/chart" uri="{C3380CC4-5D6E-409C-BE32-E72D297353CC}">
                <c16:uniqueId val="{0000001C-596E-466D-97DC-FC9FC7DFC1EC}"/>
              </c:ext>
            </c:extLst>
          </c:dPt>
          <c:dPt>
            <c:idx val="14"/>
            <c:invertIfNegative val="0"/>
            <c:bubble3D val="0"/>
            <c:spPr>
              <a:solidFill>
                <a:srgbClr val="E4E5E4"/>
              </a:solidFill>
              <a:ln w="3175">
                <a:solidFill>
                  <a:schemeClr val="bg1"/>
                </a:solidFill>
              </a:ln>
            </c:spPr>
            <c:extLst>
              <c:ext xmlns:c16="http://schemas.microsoft.com/office/drawing/2014/chart" uri="{C3380CC4-5D6E-409C-BE32-E72D297353CC}">
                <c16:uniqueId val="{0000001E-596E-466D-97DC-FC9FC7DFC1EC}"/>
              </c:ext>
            </c:extLst>
          </c:dPt>
          <c:dPt>
            <c:idx val="15"/>
            <c:invertIfNegative val="0"/>
            <c:bubble3D val="0"/>
            <c:extLst>
              <c:ext xmlns:c16="http://schemas.microsoft.com/office/drawing/2014/chart" uri="{C3380CC4-5D6E-409C-BE32-E72D297353CC}">
                <c16:uniqueId val="{0000001F-596E-466D-97DC-FC9FC7DFC1EC}"/>
              </c:ext>
            </c:extLst>
          </c:dPt>
          <c:dPt>
            <c:idx val="16"/>
            <c:invertIfNegative val="0"/>
            <c:bubble3D val="0"/>
            <c:extLst>
              <c:ext xmlns:c16="http://schemas.microsoft.com/office/drawing/2014/chart" uri="{C3380CC4-5D6E-409C-BE32-E72D297353CC}">
                <c16:uniqueId val="{00000020-596E-466D-97DC-FC9FC7DFC1EC}"/>
              </c:ext>
            </c:extLst>
          </c:dPt>
          <c:dPt>
            <c:idx val="17"/>
            <c:invertIfNegative val="0"/>
            <c:bubble3D val="0"/>
            <c:extLst>
              <c:ext xmlns:c16="http://schemas.microsoft.com/office/drawing/2014/chart" uri="{C3380CC4-5D6E-409C-BE32-E72D297353CC}">
                <c16:uniqueId val="{00000021-596E-466D-97DC-FC9FC7DFC1EC}"/>
              </c:ext>
            </c:extLst>
          </c:dPt>
          <c:dPt>
            <c:idx val="18"/>
            <c:invertIfNegative val="0"/>
            <c:bubble3D val="0"/>
            <c:extLst>
              <c:ext xmlns:c16="http://schemas.microsoft.com/office/drawing/2014/chart" uri="{C3380CC4-5D6E-409C-BE32-E72D297353CC}">
                <c16:uniqueId val="{00000022-596E-466D-97DC-FC9FC7DFC1EC}"/>
              </c:ext>
            </c:extLst>
          </c:dPt>
          <c:dPt>
            <c:idx val="19"/>
            <c:invertIfNegative val="0"/>
            <c:bubble3D val="0"/>
            <c:extLst>
              <c:ext xmlns:c16="http://schemas.microsoft.com/office/drawing/2014/chart" uri="{C3380CC4-5D6E-409C-BE32-E72D297353CC}">
                <c16:uniqueId val="{00000023-596E-466D-97DC-FC9FC7DFC1EC}"/>
              </c:ext>
            </c:extLst>
          </c:dPt>
          <c:dPt>
            <c:idx val="20"/>
            <c:invertIfNegative val="0"/>
            <c:bubble3D val="0"/>
            <c:extLst>
              <c:ext xmlns:c16="http://schemas.microsoft.com/office/drawing/2014/chart" uri="{C3380CC4-5D6E-409C-BE32-E72D297353CC}">
                <c16:uniqueId val="{00000024-596E-466D-97DC-FC9FC7DFC1EC}"/>
              </c:ext>
            </c:extLst>
          </c:dPt>
          <c:dPt>
            <c:idx val="21"/>
            <c:invertIfNegative val="0"/>
            <c:bubble3D val="0"/>
            <c:extLst>
              <c:ext xmlns:c16="http://schemas.microsoft.com/office/drawing/2014/chart" uri="{C3380CC4-5D6E-409C-BE32-E72D297353CC}">
                <c16:uniqueId val="{00000025-596E-466D-97DC-FC9FC7DFC1EC}"/>
              </c:ext>
            </c:extLst>
          </c:dPt>
          <c:dPt>
            <c:idx val="22"/>
            <c:invertIfNegative val="0"/>
            <c:bubble3D val="0"/>
            <c:extLst>
              <c:ext xmlns:c16="http://schemas.microsoft.com/office/drawing/2014/chart" uri="{C3380CC4-5D6E-409C-BE32-E72D297353CC}">
                <c16:uniqueId val="{00000026-596E-466D-97DC-FC9FC7DFC1EC}"/>
              </c:ext>
            </c:extLst>
          </c:dPt>
          <c:dPt>
            <c:idx val="23"/>
            <c:invertIfNegative val="0"/>
            <c:bubble3D val="0"/>
            <c:extLst>
              <c:ext xmlns:c16="http://schemas.microsoft.com/office/drawing/2014/chart" uri="{C3380CC4-5D6E-409C-BE32-E72D297353CC}">
                <c16:uniqueId val="{00000027-596E-466D-97DC-FC9FC7DFC1EC}"/>
              </c:ext>
            </c:extLst>
          </c:dPt>
          <c:dPt>
            <c:idx val="24"/>
            <c:invertIfNegative val="0"/>
            <c:bubble3D val="0"/>
            <c:extLst>
              <c:ext xmlns:c16="http://schemas.microsoft.com/office/drawing/2014/chart" uri="{C3380CC4-5D6E-409C-BE32-E72D297353CC}">
                <c16:uniqueId val="{00000028-596E-466D-97DC-FC9FC7DFC1EC}"/>
              </c:ext>
            </c:extLst>
          </c:dPt>
          <c:dPt>
            <c:idx val="25"/>
            <c:invertIfNegative val="0"/>
            <c:bubble3D val="0"/>
            <c:extLst>
              <c:ext xmlns:c16="http://schemas.microsoft.com/office/drawing/2014/chart" uri="{C3380CC4-5D6E-409C-BE32-E72D297353CC}">
                <c16:uniqueId val="{00000029-596E-466D-97DC-FC9FC7DFC1EC}"/>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'Cap.Dev.Path'!$I$2817:$AH$2817</c:f>
              <c:numCache>
                <c:formatCode>#,##0</c:formatCode>
                <c:ptCount val="26"/>
                <c:pt idx="0">
                  <c:v>32</c:v>
                </c:pt>
                <c:pt idx="1">
                  <c:v>40</c:v>
                </c:pt>
                <c:pt idx="2">
                  <c:v>40</c:v>
                </c:pt>
                <c:pt idx="3">
                  <c:v>40</c:v>
                </c:pt>
                <c:pt idx="4">
                  <c:v>40</c:v>
                </c:pt>
                <c:pt idx="5">
                  <c:v>42</c:v>
                </c:pt>
                <c:pt idx="6">
                  <c:v>43</c:v>
                </c:pt>
                <c:pt idx="7">
                  <c:v>43</c:v>
                </c:pt>
                <c:pt idx="8">
                  <c:v>43</c:v>
                </c:pt>
                <c:pt idx="9">
                  <c:v>43</c:v>
                </c:pt>
                <c:pt idx="10">
                  <c:v>43</c:v>
                </c:pt>
                <c:pt idx="11">
                  <c:v>78.3</c:v>
                </c:pt>
                <c:pt idx="12">
                  <c:v>80.400000000000006</c:v>
                </c:pt>
                <c:pt idx="13">
                  <c:v>95.6</c:v>
                </c:pt>
                <c:pt idx="14">
                  <c:v>95.6</c:v>
                </c:pt>
                <c:pt idx="15">
                  <c:v>95.6</c:v>
                </c:pt>
                <c:pt idx="16">
                  <c:v>95.6</c:v>
                </c:pt>
                <c:pt idx="17">
                  <c:v>105.52</c:v>
                </c:pt>
                <c:pt idx="18">
                  <c:v>120</c:v>
                </c:pt>
                <c:pt idx="19">
                  <c:v>120</c:v>
                </c:pt>
                <c:pt idx="20">
                  <c:v>140</c:v>
                </c:pt>
                <c:pt idx="21">
                  <c:v>160</c:v>
                </c:pt>
                <c:pt idx="22">
                  <c:v>206.86666666666667</c:v>
                </c:pt>
                <c:pt idx="23">
                  <c:v>253.73333333333335</c:v>
                </c:pt>
                <c:pt idx="24">
                  <c:v>300.60000000000002</c:v>
                </c:pt>
                <c:pt idx="25">
                  <c:v>300.60000000000002</c:v>
                </c:pt>
              </c:numCache>
            </c:numRef>
          </c:val>
          <c:extLst>
            <c:ext xmlns:c16="http://schemas.microsoft.com/office/drawing/2014/chart" uri="{C3380CC4-5D6E-409C-BE32-E72D297353CC}">
              <c16:uniqueId val="{0000002A-596E-466D-97DC-FC9FC7DFC1EC}"/>
            </c:ext>
          </c:extLst>
        </c:ser>
        <c:dLbls>
          <c:showLegendKey val="0"/>
          <c:showVal val="0"/>
          <c:showCatName val="0"/>
          <c:showSerName val="0"/>
          <c:showPercent val="0"/>
          <c:showBubbleSize val="0"/>
        </c:dLbls>
        <c:gapWidth val="0"/>
        <c:overlap val="100"/>
        <c:axId val="213067264"/>
        <c:axId val="213068800"/>
      </c:barChart>
      <c:catAx>
        <c:axId val="213067264"/>
        <c:scaling>
          <c:orientation val="minMax"/>
        </c:scaling>
        <c:delete val="0"/>
        <c:axPos val="b"/>
        <c:numFmt formatCode="General" sourceLinked="1"/>
        <c:majorTickMark val="out"/>
        <c:minorTickMark val="none"/>
        <c:tickLblPos val="nextTo"/>
        <c:crossAx val="213068800"/>
        <c:crosses val="autoZero"/>
        <c:auto val="1"/>
        <c:lblAlgn val="ctr"/>
        <c:lblOffset val="100"/>
        <c:noMultiLvlLbl val="0"/>
      </c:catAx>
      <c:valAx>
        <c:axId val="213068800"/>
        <c:scaling>
          <c:orientation val="minMax"/>
          <c:min val="0"/>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213067264"/>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stacked"/>
        <c:varyColors val="0"/>
        <c:ser>
          <c:idx val="0"/>
          <c:order val="0"/>
          <c:tx>
            <c:strRef>
              <c:f>'Cap.Dev.Path'!$C$2575</c:f>
              <c:strCache>
                <c:ptCount val="1"/>
                <c:pt idx="0">
                  <c:v>Solar PV</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B73B-4183-B33E-99D60F7C35EA}"/>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B73B-4183-B33E-99D60F7C35EA}"/>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B73B-4183-B33E-99D60F7C35EA}"/>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B73B-4183-B33E-99D60F7C35EA}"/>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B73B-4183-B33E-99D60F7C35EA}"/>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B73B-4183-B33E-99D60F7C35EA}"/>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B73B-4183-B33E-99D60F7C35EA}"/>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B73B-4183-B33E-99D60F7C35EA}"/>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B73B-4183-B33E-99D60F7C35EA}"/>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B73B-4183-B33E-99D60F7C35EA}"/>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B73B-4183-B33E-99D60F7C35EA}"/>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B73B-4183-B33E-99D60F7C35EA}"/>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B73B-4183-B33E-99D60F7C35EA}"/>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B73B-4183-B33E-99D60F7C35EA}"/>
              </c:ext>
            </c:extLst>
          </c:dPt>
          <c:dPt>
            <c:idx val="14"/>
            <c:invertIfNegative val="0"/>
            <c:bubble3D val="0"/>
            <c:spPr>
              <a:solidFill>
                <a:srgbClr val="E4E5E4"/>
              </a:solidFill>
              <a:ln w="3175">
                <a:solidFill>
                  <a:schemeClr val="bg1"/>
                </a:solidFill>
              </a:ln>
            </c:spPr>
            <c:extLst>
              <c:ext xmlns:c16="http://schemas.microsoft.com/office/drawing/2014/chart" uri="{C3380CC4-5D6E-409C-BE32-E72D297353CC}">
                <c16:uniqueId val="{0000001D-B73B-4183-B33E-99D60F7C35EA}"/>
              </c:ext>
            </c:extLst>
          </c:dPt>
          <c:dPt>
            <c:idx val="15"/>
            <c:invertIfNegative val="0"/>
            <c:bubble3D val="0"/>
            <c:extLst>
              <c:ext xmlns:c16="http://schemas.microsoft.com/office/drawing/2014/chart" uri="{C3380CC4-5D6E-409C-BE32-E72D297353CC}">
                <c16:uniqueId val="{0000001E-B73B-4183-B33E-99D60F7C35EA}"/>
              </c:ext>
            </c:extLst>
          </c:dPt>
          <c:dPt>
            <c:idx val="16"/>
            <c:invertIfNegative val="0"/>
            <c:bubble3D val="0"/>
            <c:extLst>
              <c:ext xmlns:c16="http://schemas.microsoft.com/office/drawing/2014/chart" uri="{C3380CC4-5D6E-409C-BE32-E72D297353CC}">
                <c16:uniqueId val="{0000001F-B73B-4183-B33E-99D60F7C35EA}"/>
              </c:ext>
            </c:extLst>
          </c:dPt>
          <c:dPt>
            <c:idx val="17"/>
            <c:invertIfNegative val="0"/>
            <c:bubble3D val="0"/>
            <c:extLst>
              <c:ext xmlns:c16="http://schemas.microsoft.com/office/drawing/2014/chart" uri="{C3380CC4-5D6E-409C-BE32-E72D297353CC}">
                <c16:uniqueId val="{00000020-B73B-4183-B33E-99D60F7C35EA}"/>
              </c:ext>
            </c:extLst>
          </c:dPt>
          <c:dPt>
            <c:idx val="18"/>
            <c:invertIfNegative val="0"/>
            <c:bubble3D val="0"/>
            <c:extLst>
              <c:ext xmlns:c16="http://schemas.microsoft.com/office/drawing/2014/chart" uri="{C3380CC4-5D6E-409C-BE32-E72D297353CC}">
                <c16:uniqueId val="{00000021-B73B-4183-B33E-99D60F7C35EA}"/>
              </c:ext>
            </c:extLst>
          </c:dPt>
          <c:dPt>
            <c:idx val="19"/>
            <c:invertIfNegative val="0"/>
            <c:bubble3D val="0"/>
            <c:extLst>
              <c:ext xmlns:c16="http://schemas.microsoft.com/office/drawing/2014/chart" uri="{C3380CC4-5D6E-409C-BE32-E72D297353CC}">
                <c16:uniqueId val="{00000022-B73B-4183-B33E-99D60F7C35EA}"/>
              </c:ext>
            </c:extLst>
          </c:dPt>
          <c:dPt>
            <c:idx val="20"/>
            <c:invertIfNegative val="0"/>
            <c:bubble3D val="0"/>
            <c:extLst>
              <c:ext xmlns:c16="http://schemas.microsoft.com/office/drawing/2014/chart" uri="{C3380CC4-5D6E-409C-BE32-E72D297353CC}">
                <c16:uniqueId val="{00000023-B73B-4183-B33E-99D60F7C35EA}"/>
              </c:ext>
            </c:extLst>
          </c:dPt>
          <c:dPt>
            <c:idx val="21"/>
            <c:invertIfNegative val="0"/>
            <c:bubble3D val="0"/>
            <c:extLst>
              <c:ext xmlns:c16="http://schemas.microsoft.com/office/drawing/2014/chart" uri="{C3380CC4-5D6E-409C-BE32-E72D297353CC}">
                <c16:uniqueId val="{00000024-B73B-4183-B33E-99D60F7C35EA}"/>
              </c:ext>
            </c:extLst>
          </c:dPt>
          <c:dPt>
            <c:idx val="22"/>
            <c:invertIfNegative val="0"/>
            <c:bubble3D val="0"/>
            <c:extLst>
              <c:ext xmlns:c16="http://schemas.microsoft.com/office/drawing/2014/chart" uri="{C3380CC4-5D6E-409C-BE32-E72D297353CC}">
                <c16:uniqueId val="{00000025-B73B-4183-B33E-99D60F7C35EA}"/>
              </c:ext>
            </c:extLst>
          </c:dPt>
          <c:dPt>
            <c:idx val="23"/>
            <c:invertIfNegative val="0"/>
            <c:bubble3D val="0"/>
            <c:extLst>
              <c:ext xmlns:c16="http://schemas.microsoft.com/office/drawing/2014/chart" uri="{C3380CC4-5D6E-409C-BE32-E72D297353CC}">
                <c16:uniqueId val="{00000026-B73B-4183-B33E-99D60F7C35EA}"/>
              </c:ext>
            </c:extLst>
          </c:dPt>
          <c:dPt>
            <c:idx val="24"/>
            <c:invertIfNegative val="0"/>
            <c:bubble3D val="0"/>
            <c:extLst>
              <c:ext xmlns:c16="http://schemas.microsoft.com/office/drawing/2014/chart" uri="{C3380CC4-5D6E-409C-BE32-E72D297353CC}">
                <c16:uniqueId val="{00000027-B73B-4183-B33E-99D60F7C35EA}"/>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'Cap.Dev.Path'!$I$2887:$AH$2887</c:f>
              <c:numCache>
                <c:formatCode>#,##0</c:formatCode>
                <c:ptCount val="26"/>
                <c:pt idx="0">
                  <c:v>0</c:v>
                </c:pt>
                <c:pt idx="1">
                  <c:v>0</c:v>
                </c:pt>
                <c:pt idx="2">
                  <c:v>0.2</c:v>
                </c:pt>
                <c:pt idx="3">
                  <c:v>0.4</c:v>
                </c:pt>
                <c:pt idx="4">
                  <c:v>0.4</c:v>
                </c:pt>
                <c:pt idx="5">
                  <c:v>0.6</c:v>
                </c:pt>
                <c:pt idx="6">
                  <c:v>0.8</c:v>
                </c:pt>
                <c:pt idx="7">
                  <c:v>0.9</c:v>
                </c:pt>
                <c:pt idx="8">
                  <c:v>1.1000000000000001</c:v>
                </c:pt>
                <c:pt idx="9">
                  <c:v>2.1</c:v>
                </c:pt>
                <c:pt idx="10">
                  <c:v>2.7</c:v>
                </c:pt>
                <c:pt idx="11">
                  <c:v>3.1</c:v>
                </c:pt>
                <c:pt idx="12">
                  <c:v>3.4</c:v>
                </c:pt>
                <c:pt idx="13">
                  <c:v>3.4</c:v>
                </c:pt>
                <c:pt idx="14">
                  <c:v>3.4</c:v>
                </c:pt>
                <c:pt idx="15">
                  <c:v>3.4</c:v>
                </c:pt>
                <c:pt idx="16">
                  <c:v>53.4</c:v>
                </c:pt>
                <c:pt idx="17">
                  <c:v>168.4</c:v>
                </c:pt>
                <c:pt idx="18">
                  <c:v>283.39999999999998</c:v>
                </c:pt>
                <c:pt idx="19">
                  <c:v>283.39999999999998</c:v>
                </c:pt>
                <c:pt idx="20">
                  <c:v>283.39999999999998</c:v>
                </c:pt>
                <c:pt idx="21">
                  <c:v>283.39999999999998</c:v>
                </c:pt>
                <c:pt idx="22">
                  <c:v>283.39999999999998</c:v>
                </c:pt>
                <c:pt idx="23">
                  <c:v>283.39999999999998</c:v>
                </c:pt>
                <c:pt idx="24">
                  <c:v>283.39999999999998</c:v>
                </c:pt>
                <c:pt idx="25">
                  <c:v>283.39999999999998</c:v>
                </c:pt>
              </c:numCache>
            </c:numRef>
          </c:val>
          <c:extLst>
            <c:ext xmlns:c16="http://schemas.microsoft.com/office/drawing/2014/chart" uri="{C3380CC4-5D6E-409C-BE32-E72D297353CC}">
              <c16:uniqueId val="{00000028-B73B-4183-B33E-99D60F7C35EA}"/>
            </c:ext>
          </c:extLst>
        </c:ser>
        <c:dLbls>
          <c:showLegendKey val="0"/>
          <c:showVal val="0"/>
          <c:showCatName val="0"/>
          <c:showSerName val="0"/>
          <c:showPercent val="0"/>
          <c:showBubbleSize val="0"/>
        </c:dLbls>
        <c:gapWidth val="0"/>
        <c:overlap val="100"/>
        <c:axId val="213126144"/>
        <c:axId val="213127936"/>
      </c:barChart>
      <c:catAx>
        <c:axId val="213126144"/>
        <c:scaling>
          <c:orientation val="minMax"/>
        </c:scaling>
        <c:delete val="0"/>
        <c:axPos val="b"/>
        <c:numFmt formatCode="General" sourceLinked="1"/>
        <c:majorTickMark val="out"/>
        <c:minorTickMark val="none"/>
        <c:tickLblPos val="nextTo"/>
        <c:crossAx val="213127936"/>
        <c:crosses val="autoZero"/>
        <c:auto val="1"/>
        <c:lblAlgn val="ctr"/>
        <c:lblOffset val="100"/>
        <c:noMultiLvlLbl val="0"/>
      </c:catAx>
      <c:valAx>
        <c:axId val="213127936"/>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213126144"/>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3016185476815"/>
          <c:y val="5.0345452486125299E-2"/>
          <c:w val="0.863514216972878"/>
          <c:h val="0.81960272964095604"/>
        </c:manualLayout>
      </c:layout>
      <c:barChart>
        <c:barDir val="col"/>
        <c:grouping val="stacked"/>
        <c:varyColors val="0"/>
        <c:ser>
          <c:idx val="0"/>
          <c:order val="0"/>
          <c:tx>
            <c:strRef>
              <c:f>'Cap.Dev.Path'!$C$2313</c:f>
              <c:strCache>
                <c:ptCount val="1"/>
                <c:pt idx="0">
                  <c:v>Wind Onshore</c:v>
                </c:pt>
              </c:strCache>
            </c:strRef>
          </c:tx>
          <c:spPr>
            <a:solidFill>
              <a:schemeClr val="accent2">
                <a:lumMod val="50000"/>
              </a:schemeClr>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A5FB-43FD-9803-3D97240AD059}"/>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A5FB-43FD-9803-3D97240AD059}"/>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A5FB-43FD-9803-3D97240AD059}"/>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A5FB-43FD-9803-3D97240AD059}"/>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A5FB-43FD-9803-3D97240AD059}"/>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A5FB-43FD-9803-3D97240AD059}"/>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A5FB-43FD-9803-3D97240AD059}"/>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A5FB-43FD-9803-3D97240AD059}"/>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A5FB-43FD-9803-3D97240AD059}"/>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A5FB-43FD-9803-3D97240AD059}"/>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A5FB-43FD-9803-3D97240AD059}"/>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A5FB-43FD-9803-3D97240AD059}"/>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A5FB-43FD-9803-3D97240AD059}"/>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A5FB-43FD-9803-3D97240AD059}"/>
              </c:ext>
            </c:extLst>
          </c:dPt>
          <c:dPt>
            <c:idx val="14"/>
            <c:invertIfNegative val="0"/>
            <c:bubble3D val="0"/>
            <c:spPr>
              <a:solidFill>
                <a:schemeClr val="accent2"/>
              </a:solidFill>
              <a:ln w="3175">
                <a:solidFill>
                  <a:schemeClr val="bg1"/>
                </a:solidFill>
              </a:ln>
            </c:spPr>
            <c:extLst>
              <c:ext xmlns:c16="http://schemas.microsoft.com/office/drawing/2014/chart" uri="{C3380CC4-5D6E-409C-BE32-E72D297353CC}">
                <c16:uniqueId val="{0000001D-A5FB-43FD-9803-3D97240AD059}"/>
              </c:ext>
            </c:extLst>
          </c:dPt>
          <c:dPt>
            <c:idx val="15"/>
            <c:invertIfNegative val="0"/>
            <c:bubble3D val="0"/>
            <c:spPr>
              <a:solidFill>
                <a:schemeClr val="accent2"/>
              </a:solidFill>
              <a:ln w="3175">
                <a:solidFill>
                  <a:schemeClr val="bg1"/>
                </a:solidFill>
              </a:ln>
            </c:spPr>
            <c:extLst>
              <c:ext xmlns:c16="http://schemas.microsoft.com/office/drawing/2014/chart" uri="{C3380CC4-5D6E-409C-BE32-E72D297353CC}">
                <c16:uniqueId val="{0000001F-A5FB-43FD-9803-3D97240AD059}"/>
              </c:ext>
            </c:extLst>
          </c:dPt>
          <c:dPt>
            <c:idx val="16"/>
            <c:invertIfNegative val="0"/>
            <c:bubble3D val="0"/>
            <c:spPr>
              <a:solidFill>
                <a:schemeClr val="accent2"/>
              </a:solidFill>
              <a:ln w="3175">
                <a:solidFill>
                  <a:schemeClr val="bg1"/>
                </a:solidFill>
              </a:ln>
            </c:spPr>
            <c:extLst>
              <c:ext xmlns:c16="http://schemas.microsoft.com/office/drawing/2014/chart" uri="{C3380CC4-5D6E-409C-BE32-E72D297353CC}">
                <c16:uniqueId val="{00000021-A5FB-43FD-9803-3D97240AD059}"/>
              </c:ext>
            </c:extLst>
          </c:dPt>
          <c:dPt>
            <c:idx val="17"/>
            <c:invertIfNegative val="0"/>
            <c:bubble3D val="0"/>
            <c:spPr>
              <a:solidFill>
                <a:schemeClr val="accent2"/>
              </a:solidFill>
              <a:ln w="3175">
                <a:solidFill>
                  <a:schemeClr val="bg1"/>
                </a:solidFill>
              </a:ln>
            </c:spPr>
            <c:extLst>
              <c:ext xmlns:c16="http://schemas.microsoft.com/office/drawing/2014/chart" uri="{C3380CC4-5D6E-409C-BE32-E72D297353CC}">
                <c16:uniqueId val="{00000023-A5FB-43FD-9803-3D97240AD059}"/>
              </c:ext>
            </c:extLst>
          </c:dPt>
          <c:dPt>
            <c:idx val="18"/>
            <c:invertIfNegative val="0"/>
            <c:bubble3D val="0"/>
            <c:spPr>
              <a:solidFill>
                <a:schemeClr val="accent2"/>
              </a:solidFill>
              <a:ln w="3175">
                <a:solidFill>
                  <a:schemeClr val="bg1"/>
                </a:solidFill>
              </a:ln>
            </c:spPr>
            <c:extLst>
              <c:ext xmlns:c16="http://schemas.microsoft.com/office/drawing/2014/chart" uri="{C3380CC4-5D6E-409C-BE32-E72D297353CC}">
                <c16:uniqueId val="{00000025-A5FB-43FD-9803-3D97240AD059}"/>
              </c:ext>
            </c:extLst>
          </c:dPt>
          <c:dPt>
            <c:idx val="19"/>
            <c:invertIfNegative val="0"/>
            <c:bubble3D val="0"/>
            <c:spPr>
              <a:solidFill>
                <a:schemeClr val="accent2"/>
              </a:solidFill>
              <a:ln w="3175">
                <a:solidFill>
                  <a:schemeClr val="bg1"/>
                </a:solidFill>
              </a:ln>
            </c:spPr>
            <c:extLst>
              <c:ext xmlns:c16="http://schemas.microsoft.com/office/drawing/2014/chart" uri="{C3380CC4-5D6E-409C-BE32-E72D297353CC}">
                <c16:uniqueId val="{00000027-A5FB-43FD-9803-3D97240AD059}"/>
              </c:ext>
            </c:extLst>
          </c:dPt>
          <c:dPt>
            <c:idx val="20"/>
            <c:invertIfNegative val="0"/>
            <c:bubble3D val="0"/>
            <c:spPr>
              <a:solidFill>
                <a:schemeClr val="accent2"/>
              </a:solidFill>
              <a:ln w="3175">
                <a:solidFill>
                  <a:schemeClr val="bg1"/>
                </a:solidFill>
              </a:ln>
            </c:spPr>
            <c:extLst>
              <c:ext xmlns:c16="http://schemas.microsoft.com/office/drawing/2014/chart" uri="{C3380CC4-5D6E-409C-BE32-E72D297353CC}">
                <c16:uniqueId val="{00000029-A5FB-43FD-9803-3D97240AD059}"/>
              </c:ext>
            </c:extLst>
          </c:dPt>
          <c:dPt>
            <c:idx val="21"/>
            <c:invertIfNegative val="0"/>
            <c:bubble3D val="0"/>
            <c:spPr>
              <a:solidFill>
                <a:schemeClr val="accent2"/>
              </a:solidFill>
              <a:ln w="3175">
                <a:solidFill>
                  <a:schemeClr val="bg1"/>
                </a:solidFill>
              </a:ln>
            </c:spPr>
            <c:extLst>
              <c:ext xmlns:c16="http://schemas.microsoft.com/office/drawing/2014/chart" uri="{C3380CC4-5D6E-409C-BE32-E72D297353CC}">
                <c16:uniqueId val="{0000002B-A5FB-43FD-9803-3D97240AD059}"/>
              </c:ext>
            </c:extLst>
          </c:dPt>
          <c:dPt>
            <c:idx val="22"/>
            <c:invertIfNegative val="0"/>
            <c:bubble3D val="0"/>
            <c:spPr>
              <a:solidFill>
                <a:schemeClr val="accent2"/>
              </a:solidFill>
              <a:ln w="3175">
                <a:solidFill>
                  <a:schemeClr val="bg1"/>
                </a:solidFill>
              </a:ln>
            </c:spPr>
            <c:extLst>
              <c:ext xmlns:c16="http://schemas.microsoft.com/office/drawing/2014/chart" uri="{C3380CC4-5D6E-409C-BE32-E72D297353CC}">
                <c16:uniqueId val="{0000002D-A5FB-43FD-9803-3D97240AD059}"/>
              </c:ext>
            </c:extLst>
          </c:dPt>
          <c:dPt>
            <c:idx val="23"/>
            <c:invertIfNegative val="0"/>
            <c:bubble3D val="0"/>
            <c:spPr>
              <a:solidFill>
                <a:schemeClr val="accent2"/>
              </a:solidFill>
              <a:ln w="3175">
                <a:solidFill>
                  <a:schemeClr val="bg1"/>
                </a:solidFill>
              </a:ln>
            </c:spPr>
            <c:extLst>
              <c:ext xmlns:c16="http://schemas.microsoft.com/office/drawing/2014/chart" uri="{C3380CC4-5D6E-409C-BE32-E72D297353CC}">
                <c16:uniqueId val="{0000002F-A5FB-43FD-9803-3D97240AD059}"/>
              </c:ext>
            </c:extLst>
          </c:dPt>
          <c:dPt>
            <c:idx val="24"/>
            <c:invertIfNegative val="0"/>
            <c:bubble3D val="0"/>
            <c:spPr>
              <a:solidFill>
                <a:schemeClr val="accent2"/>
              </a:solidFill>
              <a:ln w="3175">
                <a:solidFill>
                  <a:schemeClr val="bg1"/>
                </a:solidFill>
              </a:ln>
            </c:spPr>
            <c:extLst>
              <c:ext xmlns:c16="http://schemas.microsoft.com/office/drawing/2014/chart" uri="{C3380CC4-5D6E-409C-BE32-E72D297353CC}">
                <c16:uniqueId val="{00000031-A5FB-43FD-9803-3D97240AD059}"/>
              </c:ext>
            </c:extLst>
          </c:dPt>
          <c:dPt>
            <c:idx val="25"/>
            <c:invertIfNegative val="0"/>
            <c:bubble3D val="0"/>
            <c:spPr>
              <a:solidFill>
                <a:schemeClr val="accent2"/>
              </a:solidFill>
              <a:ln w="3175">
                <a:solidFill>
                  <a:schemeClr val="bg1"/>
                </a:solidFill>
              </a:ln>
            </c:spPr>
            <c:extLst>
              <c:ext xmlns:c16="http://schemas.microsoft.com/office/drawing/2014/chart" uri="{C3380CC4-5D6E-409C-BE32-E72D297353CC}">
                <c16:uniqueId val="{00000033-A5FB-43FD-9803-3D97240AD059}"/>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'Cap.Dev.Path'!$I$2880:$AH$2880</c:f>
              <c:numCache>
                <c:formatCode>#,##0</c:formatCode>
                <c:ptCount val="26"/>
                <c:pt idx="0">
                  <c:v>0</c:v>
                </c:pt>
                <c:pt idx="1">
                  <c:v>0</c:v>
                </c:pt>
                <c:pt idx="2">
                  <c:v>0</c:v>
                </c:pt>
                <c:pt idx="3">
                  <c:v>0</c:v>
                </c:pt>
                <c:pt idx="4">
                  <c:v>0</c:v>
                </c:pt>
                <c:pt idx="5">
                  <c:v>0</c:v>
                </c:pt>
                <c:pt idx="6">
                  <c:v>0</c:v>
                </c:pt>
                <c:pt idx="7">
                  <c:v>0</c:v>
                </c:pt>
                <c:pt idx="8">
                  <c:v>0</c:v>
                </c:pt>
                <c:pt idx="9">
                  <c:v>0</c:v>
                </c:pt>
                <c:pt idx="10">
                  <c:v>0</c:v>
                </c:pt>
                <c:pt idx="11">
                  <c:v>0</c:v>
                </c:pt>
                <c:pt idx="12">
                  <c:v>72</c:v>
                </c:pt>
                <c:pt idx="13">
                  <c:v>118</c:v>
                </c:pt>
                <c:pt idx="14">
                  <c:v>118</c:v>
                </c:pt>
                <c:pt idx="15">
                  <c:v>168</c:v>
                </c:pt>
                <c:pt idx="16">
                  <c:v>168</c:v>
                </c:pt>
                <c:pt idx="17">
                  <c:v>268.8</c:v>
                </c:pt>
                <c:pt idx="18">
                  <c:v>268.8</c:v>
                </c:pt>
                <c:pt idx="19">
                  <c:v>268.8</c:v>
                </c:pt>
                <c:pt idx="20">
                  <c:v>268.8</c:v>
                </c:pt>
                <c:pt idx="21">
                  <c:v>268.8</c:v>
                </c:pt>
                <c:pt idx="22">
                  <c:v>268.8</c:v>
                </c:pt>
                <c:pt idx="23">
                  <c:v>268.8</c:v>
                </c:pt>
                <c:pt idx="24">
                  <c:v>268.8</c:v>
                </c:pt>
                <c:pt idx="25">
                  <c:v>268.8</c:v>
                </c:pt>
              </c:numCache>
            </c:numRef>
          </c:val>
          <c:extLst>
            <c:ext xmlns:c16="http://schemas.microsoft.com/office/drawing/2014/chart" uri="{C3380CC4-5D6E-409C-BE32-E72D297353CC}">
              <c16:uniqueId val="{00000034-A5FB-43FD-9803-3D97240AD059}"/>
            </c:ext>
          </c:extLst>
        </c:ser>
        <c:dLbls>
          <c:showLegendKey val="0"/>
          <c:showVal val="0"/>
          <c:showCatName val="0"/>
          <c:showSerName val="0"/>
          <c:showPercent val="0"/>
          <c:showBubbleSize val="0"/>
        </c:dLbls>
        <c:gapWidth val="0"/>
        <c:overlap val="100"/>
        <c:axId val="213206528"/>
        <c:axId val="213208064"/>
      </c:barChart>
      <c:catAx>
        <c:axId val="213206528"/>
        <c:scaling>
          <c:orientation val="minMax"/>
        </c:scaling>
        <c:delete val="0"/>
        <c:axPos val="b"/>
        <c:numFmt formatCode="General" sourceLinked="1"/>
        <c:majorTickMark val="out"/>
        <c:minorTickMark val="none"/>
        <c:tickLblPos val="nextTo"/>
        <c:crossAx val="213208064"/>
        <c:crosses val="autoZero"/>
        <c:auto val="1"/>
        <c:lblAlgn val="ctr"/>
        <c:lblOffset val="100"/>
        <c:noMultiLvlLbl val="0"/>
      </c:catAx>
      <c:valAx>
        <c:axId val="213208064"/>
        <c:scaling>
          <c:orientation val="minMax"/>
        </c:scaling>
        <c:delete val="0"/>
        <c:axPos val="l"/>
        <c:title>
          <c:tx>
            <c:rich>
              <a:bodyPr rot="0" vert="horz"/>
              <a:lstStyle/>
              <a:p>
                <a:pPr>
                  <a:defRPr/>
                </a:pPr>
                <a:r>
                  <a:rPr lang="de-DE" b="0"/>
                  <a:t>MW</a:t>
                </a:r>
              </a:p>
            </c:rich>
          </c:tx>
          <c:layout>
            <c:manualLayout>
              <c:xMode val="edge"/>
              <c:yMode val="edge"/>
              <c:x val="0.11944444444444401"/>
              <c:y val="7.4442179182240202E-4"/>
            </c:manualLayout>
          </c:layout>
          <c:overlay val="0"/>
        </c:title>
        <c:numFmt formatCode="#,##0" sourceLinked="0"/>
        <c:majorTickMark val="out"/>
        <c:minorTickMark val="none"/>
        <c:tickLblPos val="nextTo"/>
        <c:crossAx val="213206528"/>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clustered"/>
        <c:varyColors val="0"/>
        <c:ser>
          <c:idx val="0"/>
          <c:order val="0"/>
          <c:tx>
            <c:strRef>
              <c:f>'Cap.Dev.Path'!$C$2597</c:f>
              <c:strCache>
                <c:ptCount val="1"/>
                <c:pt idx="0">
                  <c:v>Bioenergy</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48A8-44CF-A191-11BA03289321}"/>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48A8-44CF-A191-11BA03289321}"/>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48A8-44CF-A191-11BA03289321}"/>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48A8-44CF-A191-11BA03289321}"/>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48A8-44CF-A191-11BA03289321}"/>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48A8-44CF-A191-11BA03289321}"/>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48A8-44CF-A191-11BA03289321}"/>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48A8-44CF-A191-11BA03289321}"/>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48A8-44CF-A191-11BA03289321}"/>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48A8-44CF-A191-11BA03289321}"/>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48A8-44CF-A191-11BA03289321}"/>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48A8-44CF-A191-11BA03289321}"/>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48A8-44CF-A191-11BA03289321}"/>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48A8-44CF-A191-11BA03289321}"/>
              </c:ext>
            </c:extLst>
          </c:dPt>
          <c:dPt>
            <c:idx val="14"/>
            <c:invertIfNegative val="0"/>
            <c:bubble3D val="0"/>
            <c:spPr>
              <a:solidFill>
                <a:srgbClr val="E4E5E4"/>
              </a:solidFill>
              <a:ln w="3175">
                <a:solidFill>
                  <a:schemeClr val="bg1"/>
                </a:solidFill>
              </a:ln>
            </c:spPr>
            <c:extLst>
              <c:ext xmlns:c16="http://schemas.microsoft.com/office/drawing/2014/chart" uri="{C3380CC4-5D6E-409C-BE32-E72D297353CC}">
                <c16:uniqueId val="{0000001D-48A8-44CF-A191-11BA03289321}"/>
              </c:ext>
            </c:extLst>
          </c:dPt>
          <c:dPt>
            <c:idx val="15"/>
            <c:invertIfNegative val="0"/>
            <c:bubble3D val="0"/>
            <c:spPr>
              <a:solidFill>
                <a:schemeClr val="accent4"/>
              </a:solidFill>
              <a:ln w="3175">
                <a:solidFill>
                  <a:schemeClr val="bg1"/>
                </a:solidFill>
              </a:ln>
            </c:spPr>
            <c:extLst>
              <c:ext xmlns:c16="http://schemas.microsoft.com/office/drawing/2014/chart" uri="{C3380CC4-5D6E-409C-BE32-E72D297353CC}">
                <c16:uniqueId val="{0000001F-48A8-44CF-A191-11BA03289321}"/>
              </c:ext>
            </c:extLst>
          </c:dPt>
          <c:dPt>
            <c:idx val="16"/>
            <c:invertIfNegative val="0"/>
            <c:bubble3D val="0"/>
            <c:spPr>
              <a:solidFill>
                <a:schemeClr val="accent4"/>
              </a:solidFill>
              <a:ln w="3175">
                <a:solidFill>
                  <a:schemeClr val="bg1"/>
                </a:solidFill>
              </a:ln>
            </c:spPr>
            <c:extLst>
              <c:ext xmlns:c16="http://schemas.microsoft.com/office/drawing/2014/chart" uri="{C3380CC4-5D6E-409C-BE32-E72D297353CC}">
                <c16:uniqueId val="{00000021-48A8-44CF-A191-11BA03289321}"/>
              </c:ext>
            </c:extLst>
          </c:dPt>
          <c:dPt>
            <c:idx val="17"/>
            <c:invertIfNegative val="0"/>
            <c:bubble3D val="0"/>
            <c:spPr>
              <a:solidFill>
                <a:schemeClr val="accent4"/>
              </a:solidFill>
              <a:ln w="3175">
                <a:solidFill>
                  <a:schemeClr val="bg1"/>
                </a:solidFill>
              </a:ln>
            </c:spPr>
            <c:extLst>
              <c:ext xmlns:c16="http://schemas.microsoft.com/office/drawing/2014/chart" uri="{C3380CC4-5D6E-409C-BE32-E72D297353CC}">
                <c16:uniqueId val="{00000023-48A8-44CF-A191-11BA03289321}"/>
              </c:ext>
            </c:extLst>
          </c:dPt>
          <c:dPt>
            <c:idx val="18"/>
            <c:invertIfNegative val="0"/>
            <c:bubble3D val="0"/>
            <c:spPr>
              <a:solidFill>
                <a:schemeClr val="accent4"/>
              </a:solidFill>
              <a:ln w="3175">
                <a:solidFill>
                  <a:schemeClr val="bg1"/>
                </a:solidFill>
              </a:ln>
            </c:spPr>
            <c:extLst>
              <c:ext xmlns:c16="http://schemas.microsoft.com/office/drawing/2014/chart" uri="{C3380CC4-5D6E-409C-BE32-E72D297353CC}">
                <c16:uniqueId val="{00000025-48A8-44CF-A191-11BA03289321}"/>
              </c:ext>
            </c:extLst>
          </c:dPt>
          <c:dPt>
            <c:idx val="19"/>
            <c:invertIfNegative val="0"/>
            <c:bubble3D val="0"/>
            <c:spPr>
              <a:solidFill>
                <a:schemeClr val="accent4"/>
              </a:solidFill>
              <a:ln w="3175">
                <a:solidFill>
                  <a:schemeClr val="bg1"/>
                </a:solidFill>
              </a:ln>
            </c:spPr>
            <c:extLst>
              <c:ext xmlns:c16="http://schemas.microsoft.com/office/drawing/2014/chart" uri="{C3380CC4-5D6E-409C-BE32-E72D297353CC}">
                <c16:uniqueId val="{00000027-48A8-44CF-A191-11BA03289321}"/>
              </c:ext>
            </c:extLst>
          </c:dPt>
          <c:dPt>
            <c:idx val="20"/>
            <c:invertIfNegative val="0"/>
            <c:bubble3D val="0"/>
            <c:spPr>
              <a:solidFill>
                <a:schemeClr val="accent4"/>
              </a:solidFill>
              <a:ln w="3175">
                <a:solidFill>
                  <a:schemeClr val="bg1"/>
                </a:solidFill>
              </a:ln>
            </c:spPr>
            <c:extLst>
              <c:ext xmlns:c16="http://schemas.microsoft.com/office/drawing/2014/chart" uri="{C3380CC4-5D6E-409C-BE32-E72D297353CC}">
                <c16:uniqueId val="{00000029-48A8-44CF-A191-11BA03289321}"/>
              </c:ext>
            </c:extLst>
          </c:dPt>
          <c:dPt>
            <c:idx val="21"/>
            <c:invertIfNegative val="0"/>
            <c:bubble3D val="0"/>
            <c:spPr>
              <a:solidFill>
                <a:schemeClr val="accent4"/>
              </a:solidFill>
              <a:ln w="3175">
                <a:solidFill>
                  <a:schemeClr val="bg1"/>
                </a:solidFill>
              </a:ln>
            </c:spPr>
            <c:extLst>
              <c:ext xmlns:c16="http://schemas.microsoft.com/office/drawing/2014/chart" uri="{C3380CC4-5D6E-409C-BE32-E72D297353CC}">
                <c16:uniqueId val="{0000002B-48A8-44CF-A191-11BA03289321}"/>
              </c:ext>
            </c:extLst>
          </c:dPt>
          <c:dPt>
            <c:idx val="22"/>
            <c:invertIfNegative val="0"/>
            <c:bubble3D val="0"/>
            <c:spPr>
              <a:solidFill>
                <a:schemeClr val="accent4"/>
              </a:solidFill>
              <a:ln w="3175">
                <a:solidFill>
                  <a:schemeClr val="bg1"/>
                </a:solidFill>
              </a:ln>
            </c:spPr>
            <c:extLst>
              <c:ext xmlns:c16="http://schemas.microsoft.com/office/drawing/2014/chart" uri="{C3380CC4-5D6E-409C-BE32-E72D297353CC}">
                <c16:uniqueId val="{0000002D-48A8-44CF-A191-11BA03289321}"/>
              </c:ext>
            </c:extLst>
          </c:dPt>
          <c:dPt>
            <c:idx val="23"/>
            <c:invertIfNegative val="0"/>
            <c:bubble3D val="0"/>
            <c:spPr>
              <a:solidFill>
                <a:schemeClr val="accent4"/>
              </a:solidFill>
              <a:ln w="3175">
                <a:solidFill>
                  <a:schemeClr val="bg1"/>
                </a:solidFill>
              </a:ln>
            </c:spPr>
            <c:extLst>
              <c:ext xmlns:c16="http://schemas.microsoft.com/office/drawing/2014/chart" uri="{C3380CC4-5D6E-409C-BE32-E72D297353CC}">
                <c16:uniqueId val="{0000002F-48A8-44CF-A191-11BA03289321}"/>
              </c:ext>
            </c:extLst>
          </c:dPt>
          <c:dPt>
            <c:idx val="24"/>
            <c:invertIfNegative val="0"/>
            <c:bubble3D val="0"/>
            <c:spPr>
              <a:solidFill>
                <a:schemeClr val="accent4"/>
              </a:solidFill>
              <a:ln w="3175">
                <a:solidFill>
                  <a:schemeClr val="bg1"/>
                </a:solidFill>
              </a:ln>
            </c:spPr>
            <c:extLst>
              <c:ext xmlns:c16="http://schemas.microsoft.com/office/drawing/2014/chart" uri="{C3380CC4-5D6E-409C-BE32-E72D297353CC}">
                <c16:uniqueId val="{00000031-48A8-44CF-A191-11BA03289321}"/>
              </c:ext>
            </c:extLst>
          </c:dPt>
          <c:dPt>
            <c:idx val="25"/>
            <c:invertIfNegative val="0"/>
            <c:bubble3D val="0"/>
            <c:spPr>
              <a:solidFill>
                <a:schemeClr val="accent4"/>
              </a:solidFill>
              <a:ln w="3175">
                <a:solidFill>
                  <a:schemeClr val="bg1"/>
                </a:solidFill>
              </a:ln>
            </c:spPr>
            <c:extLst>
              <c:ext xmlns:c16="http://schemas.microsoft.com/office/drawing/2014/chart" uri="{C3380CC4-5D6E-409C-BE32-E72D297353CC}">
                <c16:uniqueId val="{00000033-48A8-44CF-A191-11BA03289321}"/>
              </c:ext>
            </c:extLst>
          </c:dPt>
          <c:dPt>
            <c:idx val="26"/>
            <c:invertIfNegative val="0"/>
            <c:bubble3D val="0"/>
            <c:spPr>
              <a:solidFill>
                <a:schemeClr val="accent4"/>
              </a:solidFill>
              <a:ln w="3175">
                <a:solidFill>
                  <a:schemeClr val="bg1"/>
                </a:solidFill>
              </a:ln>
            </c:spPr>
            <c:extLst>
              <c:ext xmlns:c16="http://schemas.microsoft.com/office/drawing/2014/chart" uri="{C3380CC4-5D6E-409C-BE32-E72D297353CC}">
                <c16:uniqueId val="{00000035-48A8-44CF-A191-11BA03289321}"/>
              </c:ext>
            </c:extLst>
          </c:dPt>
          <c:dPt>
            <c:idx val="27"/>
            <c:invertIfNegative val="0"/>
            <c:bubble3D val="0"/>
            <c:spPr>
              <a:solidFill>
                <a:schemeClr val="accent4"/>
              </a:solidFill>
              <a:ln w="3175">
                <a:solidFill>
                  <a:schemeClr val="bg1"/>
                </a:solidFill>
              </a:ln>
            </c:spPr>
            <c:extLst>
              <c:ext xmlns:c16="http://schemas.microsoft.com/office/drawing/2014/chart" uri="{C3380CC4-5D6E-409C-BE32-E72D297353CC}">
                <c16:uniqueId val="{00000037-48A8-44CF-A191-11BA03289321}"/>
              </c:ext>
            </c:extLst>
          </c:dPt>
          <c:dPt>
            <c:idx val="28"/>
            <c:invertIfNegative val="0"/>
            <c:bubble3D val="0"/>
            <c:spPr>
              <a:solidFill>
                <a:schemeClr val="accent4"/>
              </a:solidFill>
              <a:ln w="3175">
                <a:solidFill>
                  <a:schemeClr val="bg1"/>
                </a:solidFill>
              </a:ln>
            </c:spPr>
            <c:extLst>
              <c:ext xmlns:c16="http://schemas.microsoft.com/office/drawing/2014/chart" uri="{C3380CC4-5D6E-409C-BE32-E72D297353CC}">
                <c16:uniqueId val="{00000039-48A8-44CF-A191-11BA03289321}"/>
              </c:ext>
            </c:extLst>
          </c:dPt>
          <c:dPt>
            <c:idx val="29"/>
            <c:invertIfNegative val="0"/>
            <c:bubble3D val="0"/>
            <c:spPr>
              <a:solidFill>
                <a:schemeClr val="accent4"/>
              </a:solidFill>
              <a:ln w="3175">
                <a:solidFill>
                  <a:schemeClr val="bg1"/>
                </a:solidFill>
              </a:ln>
            </c:spPr>
            <c:extLst>
              <c:ext xmlns:c16="http://schemas.microsoft.com/office/drawing/2014/chart" uri="{C3380CC4-5D6E-409C-BE32-E72D297353CC}">
                <c16:uniqueId val="{0000003B-48A8-44CF-A191-11BA03289321}"/>
              </c:ext>
            </c:extLst>
          </c:dPt>
          <c:dPt>
            <c:idx val="30"/>
            <c:invertIfNegative val="0"/>
            <c:bubble3D val="0"/>
            <c:spPr>
              <a:solidFill>
                <a:schemeClr val="accent4"/>
              </a:solidFill>
              <a:ln w="3175">
                <a:solidFill>
                  <a:schemeClr val="bg1"/>
                </a:solidFill>
              </a:ln>
            </c:spPr>
            <c:extLst>
              <c:ext xmlns:c16="http://schemas.microsoft.com/office/drawing/2014/chart" uri="{C3380CC4-5D6E-409C-BE32-E72D297353CC}">
                <c16:uniqueId val="{0000003D-48A8-44CF-A191-11BA03289321}"/>
              </c:ext>
            </c:extLst>
          </c:dPt>
          <c:dPt>
            <c:idx val="31"/>
            <c:invertIfNegative val="0"/>
            <c:bubble3D val="0"/>
            <c:spPr>
              <a:solidFill>
                <a:schemeClr val="accent4"/>
              </a:solidFill>
              <a:ln w="3175">
                <a:solidFill>
                  <a:schemeClr val="bg1"/>
                </a:solidFill>
              </a:ln>
            </c:spPr>
            <c:extLst>
              <c:ext xmlns:c16="http://schemas.microsoft.com/office/drawing/2014/chart" uri="{C3380CC4-5D6E-409C-BE32-E72D297353CC}">
                <c16:uniqueId val="{0000003F-48A8-44CF-A191-11BA03289321}"/>
              </c:ext>
            </c:extLst>
          </c:dPt>
          <c:dPt>
            <c:idx val="32"/>
            <c:invertIfNegative val="0"/>
            <c:bubble3D val="0"/>
            <c:spPr>
              <a:solidFill>
                <a:schemeClr val="accent4"/>
              </a:solidFill>
              <a:ln w="3175">
                <a:solidFill>
                  <a:schemeClr val="bg1"/>
                </a:solidFill>
              </a:ln>
            </c:spPr>
            <c:extLst>
              <c:ext xmlns:c16="http://schemas.microsoft.com/office/drawing/2014/chart" uri="{C3380CC4-5D6E-409C-BE32-E72D297353CC}">
                <c16:uniqueId val="{00000041-48A8-44CF-A191-11BA03289321}"/>
              </c:ext>
            </c:extLst>
          </c:dPt>
          <c:dPt>
            <c:idx val="33"/>
            <c:invertIfNegative val="0"/>
            <c:bubble3D val="0"/>
            <c:spPr>
              <a:solidFill>
                <a:schemeClr val="accent4"/>
              </a:solidFill>
              <a:ln w="3175">
                <a:solidFill>
                  <a:schemeClr val="bg1"/>
                </a:solidFill>
              </a:ln>
            </c:spPr>
            <c:extLst>
              <c:ext xmlns:c16="http://schemas.microsoft.com/office/drawing/2014/chart" uri="{C3380CC4-5D6E-409C-BE32-E72D297353CC}">
                <c16:uniqueId val="{00000043-48A8-44CF-A191-11BA03289321}"/>
              </c:ext>
            </c:extLst>
          </c:dPt>
          <c:dPt>
            <c:idx val="34"/>
            <c:invertIfNegative val="0"/>
            <c:bubble3D val="0"/>
            <c:spPr>
              <a:solidFill>
                <a:schemeClr val="accent4"/>
              </a:solidFill>
              <a:ln w="3175">
                <a:solidFill>
                  <a:schemeClr val="bg1"/>
                </a:solidFill>
              </a:ln>
            </c:spPr>
            <c:extLst>
              <c:ext xmlns:c16="http://schemas.microsoft.com/office/drawing/2014/chart" uri="{C3380CC4-5D6E-409C-BE32-E72D297353CC}">
                <c16:uniqueId val="{00000045-48A8-44CF-A191-11BA03289321}"/>
              </c:ext>
            </c:extLst>
          </c:dPt>
          <c:dPt>
            <c:idx val="35"/>
            <c:invertIfNegative val="0"/>
            <c:bubble3D val="0"/>
            <c:spPr>
              <a:solidFill>
                <a:schemeClr val="accent4"/>
              </a:solidFill>
              <a:ln w="3175">
                <a:solidFill>
                  <a:schemeClr val="bg1"/>
                </a:solidFill>
              </a:ln>
            </c:spPr>
            <c:extLst>
              <c:ext xmlns:c16="http://schemas.microsoft.com/office/drawing/2014/chart" uri="{C3380CC4-5D6E-409C-BE32-E72D297353CC}">
                <c16:uniqueId val="{00000047-48A8-44CF-A191-11BA03289321}"/>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'Cap.Dev.Path'!$I$2909:$AH$2909</c:f>
              <c:numCache>
                <c:formatCode>#,##0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3.5454545454545454</c:v>
                </c:pt>
                <c:pt idx="16">
                  <c:v>7.0909090909090908</c:v>
                </c:pt>
                <c:pt idx="17">
                  <c:v>10.636363636363637</c:v>
                </c:pt>
                <c:pt idx="18">
                  <c:v>14.181818181818182</c:v>
                </c:pt>
                <c:pt idx="19">
                  <c:v>17.727272727272727</c:v>
                </c:pt>
                <c:pt idx="20">
                  <c:v>21.272727272727273</c:v>
                </c:pt>
                <c:pt idx="21">
                  <c:v>24.81818181818182</c:v>
                </c:pt>
                <c:pt idx="22">
                  <c:v>28.363636363636367</c:v>
                </c:pt>
                <c:pt idx="23">
                  <c:v>31.909090909090914</c:v>
                </c:pt>
                <c:pt idx="24">
                  <c:v>35.45454545454546</c:v>
                </c:pt>
                <c:pt idx="25">
                  <c:v>39.000000000000007</c:v>
                </c:pt>
              </c:numCache>
            </c:numRef>
          </c:val>
          <c:extLst>
            <c:ext xmlns:c16="http://schemas.microsoft.com/office/drawing/2014/chart" uri="{C3380CC4-5D6E-409C-BE32-E72D297353CC}">
              <c16:uniqueId val="{00000048-48A8-44CF-A191-11BA03289321}"/>
            </c:ext>
          </c:extLst>
        </c:ser>
        <c:dLbls>
          <c:showLegendKey val="0"/>
          <c:showVal val="0"/>
          <c:showCatName val="0"/>
          <c:showSerName val="0"/>
          <c:showPercent val="0"/>
          <c:showBubbleSize val="0"/>
        </c:dLbls>
        <c:gapWidth val="0"/>
        <c:axId val="213307392"/>
        <c:axId val="213308928"/>
      </c:barChart>
      <c:catAx>
        <c:axId val="213307392"/>
        <c:scaling>
          <c:orientation val="minMax"/>
        </c:scaling>
        <c:delete val="0"/>
        <c:axPos val="b"/>
        <c:numFmt formatCode="General" sourceLinked="1"/>
        <c:majorTickMark val="out"/>
        <c:minorTickMark val="none"/>
        <c:tickLblPos val="nextTo"/>
        <c:crossAx val="213308928"/>
        <c:crosses val="autoZero"/>
        <c:auto val="1"/>
        <c:lblAlgn val="ctr"/>
        <c:lblOffset val="100"/>
        <c:noMultiLvlLbl val="0"/>
      </c:catAx>
      <c:valAx>
        <c:axId val="213308928"/>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213307392"/>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stacked"/>
        <c:varyColors val="0"/>
        <c:ser>
          <c:idx val="1"/>
          <c:order val="0"/>
          <c:tx>
            <c:strRef>
              <c:f>'Cap.Dev.Path'!$C$2590</c:f>
              <c:strCache>
                <c:ptCount val="1"/>
                <c:pt idx="0">
                  <c:v>Pumped storage</c:v>
                </c:pt>
              </c:strCache>
            </c:strRef>
          </c:tx>
          <c:spPr>
            <a:ln>
              <a:solidFill>
                <a:schemeClr val="bg1"/>
              </a:solidFill>
            </a:ln>
          </c:spPr>
          <c:invertIfNegative val="0"/>
          <c:val>
            <c:numRef>
              <c:f>'Cap.Dev.Path'!$I$2902:$AH$2902</c:f>
              <c:numCache>
                <c:formatCode>#,##0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00-5679-4447-85D3-56E8B034A0F0}"/>
            </c:ext>
          </c:extLst>
        </c:ser>
        <c:ser>
          <c:idx val="0"/>
          <c:order val="1"/>
          <c:tx>
            <c:strRef>
              <c:f>'Cap.Dev.Path'!$C$2583</c:f>
              <c:strCache>
                <c:ptCount val="1"/>
                <c:pt idx="0">
                  <c:v>Renewable hydropower</c:v>
                </c:pt>
              </c:strCache>
            </c:strRef>
          </c:tx>
          <c:spPr>
            <a:solidFill>
              <a:schemeClr val="accent6"/>
            </a:solidFill>
            <a:ln w="3175">
              <a:solidFill>
                <a:schemeClr val="bg1"/>
              </a:solidFill>
            </a:ln>
          </c:spPr>
          <c:invertIfNegative val="0"/>
          <c:dPt>
            <c:idx val="0"/>
            <c:invertIfNegative val="0"/>
            <c:bubble3D val="0"/>
            <c:spPr>
              <a:solidFill>
                <a:srgbClr val="E4E5E4"/>
              </a:solidFill>
              <a:ln w="3175">
                <a:solidFill>
                  <a:schemeClr val="bg1"/>
                </a:solidFill>
              </a:ln>
            </c:spPr>
            <c:extLst>
              <c:ext xmlns:c16="http://schemas.microsoft.com/office/drawing/2014/chart" uri="{C3380CC4-5D6E-409C-BE32-E72D297353CC}">
                <c16:uniqueId val="{00000002-5679-4447-85D3-56E8B034A0F0}"/>
              </c:ext>
            </c:extLst>
          </c:dPt>
          <c:dPt>
            <c:idx val="1"/>
            <c:invertIfNegative val="0"/>
            <c:bubble3D val="0"/>
            <c:spPr>
              <a:solidFill>
                <a:srgbClr val="E4E5E4"/>
              </a:solidFill>
              <a:ln w="3175">
                <a:solidFill>
                  <a:schemeClr val="bg1"/>
                </a:solidFill>
              </a:ln>
            </c:spPr>
            <c:extLst>
              <c:ext xmlns:c16="http://schemas.microsoft.com/office/drawing/2014/chart" uri="{C3380CC4-5D6E-409C-BE32-E72D297353CC}">
                <c16:uniqueId val="{00000004-5679-4447-85D3-56E8B034A0F0}"/>
              </c:ext>
            </c:extLst>
          </c:dPt>
          <c:dPt>
            <c:idx val="2"/>
            <c:invertIfNegative val="0"/>
            <c:bubble3D val="0"/>
            <c:spPr>
              <a:solidFill>
                <a:srgbClr val="E4E5E4"/>
              </a:solidFill>
              <a:ln w="3175">
                <a:solidFill>
                  <a:schemeClr val="bg1"/>
                </a:solidFill>
              </a:ln>
            </c:spPr>
            <c:extLst>
              <c:ext xmlns:c16="http://schemas.microsoft.com/office/drawing/2014/chart" uri="{C3380CC4-5D6E-409C-BE32-E72D297353CC}">
                <c16:uniqueId val="{00000006-5679-4447-85D3-56E8B034A0F0}"/>
              </c:ext>
            </c:extLst>
          </c:dPt>
          <c:dPt>
            <c:idx val="3"/>
            <c:invertIfNegative val="0"/>
            <c:bubble3D val="0"/>
            <c:spPr>
              <a:solidFill>
                <a:srgbClr val="E4E5E4"/>
              </a:solidFill>
              <a:ln w="3175">
                <a:solidFill>
                  <a:schemeClr val="bg1"/>
                </a:solidFill>
              </a:ln>
            </c:spPr>
            <c:extLst>
              <c:ext xmlns:c16="http://schemas.microsoft.com/office/drawing/2014/chart" uri="{C3380CC4-5D6E-409C-BE32-E72D297353CC}">
                <c16:uniqueId val="{00000008-5679-4447-85D3-56E8B034A0F0}"/>
              </c:ext>
            </c:extLst>
          </c:dPt>
          <c:dPt>
            <c:idx val="4"/>
            <c:invertIfNegative val="0"/>
            <c:bubble3D val="0"/>
            <c:spPr>
              <a:solidFill>
                <a:srgbClr val="E4E5E4"/>
              </a:solidFill>
              <a:ln w="3175">
                <a:solidFill>
                  <a:schemeClr val="bg1"/>
                </a:solidFill>
              </a:ln>
            </c:spPr>
            <c:extLst>
              <c:ext xmlns:c16="http://schemas.microsoft.com/office/drawing/2014/chart" uri="{C3380CC4-5D6E-409C-BE32-E72D297353CC}">
                <c16:uniqueId val="{0000000A-5679-4447-85D3-56E8B034A0F0}"/>
              </c:ext>
            </c:extLst>
          </c:dPt>
          <c:dPt>
            <c:idx val="5"/>
            <c:invertIfNegative val="0"/>
            <c:bubble3D val="0"/>
            <c:spPr>
              <a:solidFill>
                <a:srgbClr val="E4E5E4"/>
              </a:solidFill>
              <a:ln w="3175">
                <a:solidFill>
                  <a:schemeClr val="bg1"/>
                </a:solidFill>
              </a:ln>
            </c:spPr>
            <c:extLst>
              <c:ext xmlns:c16="http://schemas.microsoft.com/office/drawing/2014/chart" uri="{C3380CC4-5D6E-409C-BE32-E72D297353CC}">
                <c16:uniqueId val="{0000000C-5679-4447-85D3-56E8B034A0F0}"/>
              </c:ext>
            </c:extLst>
          </c:dPt>
          <c:dPt>
            <c:idx val="6"/>
            <c:invertIfNegative val="0"/>
            <c:bubble3D val="0"/>
            <c:spPr>
              <a:solidFill>
                <a:srgbClr val="E4E5E4"/>
              </a:solidFill>
              <a:ln w="3175">
                <a:solidFill>
                  <a:schemeClr val="bg1"/>
                </a:solidFill>
              </a:ln>
            </c:spPr>
            <c:extLst>
              <c:ext xmlns:c16="http://schemas.microsoft.com/office/drawing/2014/chart" uri="{C3380CC4-5D6E-409C-BE32-E72D297353CC}">
                <c16:uniqueId val="{0000000E-5679-4447-85D3-56E8B034A0F0}"/>
              </c:ext>
            </c:extLst>
          </c:dPt>
          <c:dPt>
            <c:idx val="7"/>
            <c:invertIfNegative val="0"/>
            <c:bubble3D val="0"/>
            <c:spPr>
              <a:solidFill>
                <a:srgbClr val="E4E5E4"/>
              </a:solidFill>
              <a:ln w="3175">
                <a:solidFill>
                  <a:schemeClr val="bg1"/>
                </a:solidFill>
              </a:ln>
            </c:spPr>
            <c:extLst>
              <c:ext xmlns:c16="http://schemas.microsoft.com/office/drawing/2014/chart" uri="{C3380CC4-5D6E-409C-BE32-E72D297353CC}">
                <c16:uniqueId val="{00000010-5679-4447-85D3-56E8B034A0F0}"/>
              </c:ext>
            </c:extLst>
          </c:dPt>
          <c:dPt>
            <c:idx val="8"/>
            <c:invertIfNegative val="0"/>
            <c:bubble3D val="0"/>
            <c:spPr>
              <a:solidFill>
                <a:srgbClr val="E4E5E4"/>
              </a:solidFill>
              <a:ln w="3175">
                <a:solidFill>
                  <a:schemeClr val="bg1"/>
                </a:solidFill>
              </a:ln>
            </c:spPr>
            <c:extLst>
              <c:ext xmlns:c16="http://schemas.microsoft.com/office/drawing/2014/chart" uri="{C3380CC4-5D6E-409C-BE32-E72D297353CC}">
                <c16:uniqueId val="{00000012-5679-4447-85D3-56E8B034A0F0}"/>
              </c:ext>
            </c:extLst>
          </c:dPt>
          <c:dPt>
            <c:idx val="9"/>
            <c:invertIfNegative val="0"/>
            <c:bubble3D val="0"/>
            <c:spPr>
              <a:solidFill>
                <a:srgbClr val="E4E5E4"/>
              </a:solidFill>
              <a:ln w="3175">
                <a:solidFill>
                  <a:schemeClr val="bg1"/>
                </a:solidFill>
              </a:ln>
            </c:spPr>
            <c:extLst>
              <c:ext xmlns:c16="http://schemas.microsoft.com/office/drawing/2014/chart" uri="{C3380CC4-5D6E-409C-BE32-E72D297353CC}">
                <c16:uniqueId val="{00000014-5679-4447-85D3-56E8B034A0F0}"/>
              </c:ext>
            </c:extLst>
          </c:dPt>
          <c:dPt>
            <c:idx val="10"/>
            <c:invertIfNegative val="0"/>
            <c:bubble3D val="0"/>
            <c:spPr>
              <a:solidFill>
                <a:srgbClr val="E4E5E4"/>
              </a:solidFill>
              <a:ln w="3175">
                <a:solidFill>
                  <a:schemeClr val="bg1"/>
                </a:solidFill>
              </a:ln>
            </c:spPr>
            <c:extLst>
              <c:ext xmlns:c16="http://schemas.microsoft.com/office/drawing/2014/chart" uri="{C3380CC4-5D6E-409C-BE32-E72D297353CC}">
                <c16:uniqueId val="{00000016-5679-4447-85D3-56E8B034A0F0}"/>
              </c:ext>
            </c:extLst>
          </c:dPt>
          <c:dPt>
            <c:idx val="11"/>
            <c:invertIfNegative val="0"/>
            <c:bubble3D val="0"/>
            <c:spPr>
              <a:solidFill>
                <a:srgbClr val="E4E5E4"/>
              </a:solidFill>
              <a:ln w="3175">
                <a:solidFill>
                  <a:schemeClr val="bg1"/>
                </a:solidFill>
              </a:ln>
            </c:spPr>
            <c:extLst>
              <c:ext xmlns:c16="http://schemas.microsoft.com/office/drawing/2014/chart" uri="{C3380CC4-5D6E-409C-BE32-E72D297353CC}">
                <c16:uniqueId val="{00000018-5679-4447-85D3-56E8B034A0F0}"/>
              </c:ext>
            </c:extLst>
          </c:dPt>
          <c:dPt>
            <c:idx val="12"/>
            <c:invertIfNegative val="0"/>
            <c:bubble3D val="0"/>
            <c:spPr>
              <a:solidFill>
                <a:srgbClr val="E4E5E4"/>
              </a:solidFill>
              <a:ln w="3175">
                <a:solidFill>
                  <a:schemeClr val="bg1"/>
                </a:solidFill>
              </a:ln>
            </c:spPr>
            <c:extLst>
              <c:ext xmlns:c16="http://schemas.microsoft.com/office/drawing/2014/chart" uri="{C3380CC4-5D6E-409C-BE32-E72D297353CC}">
                <c16:uniqueId val="{0000001A-5679-4447-85D3-56E8B034A0F0}"/>
              </c:ext>
            </c:extLst>
          </c:dPt>
          <c:dPt>
            <c:idx val="13"/>
            <c:invertIfNegative val="0"/>
            <c:bubble3D val="0"/>
            <c:spPr>
              <a:solidFill>
                <a:srgbClr val="E4E5E4"/>
              </a:solidFill>
              <a:ln w="3175">
                <a:solidFill>
                  <a:schemeClr val="bg1"/>
                </a:solidFill>
              </a:ln>
            </c:spPr>
            <c:extLst>
              <c:ext xmlns:c16="http://schemas.microsoft.com/office/drawing/2014/chart" uri="{C3380CC4-5D6E-409C-BE32-E72D297353CC}">
                <c16:uniqueId val="{0000001C-5679-4447-85D3-56E8B034A0F0}"/>
              </c:ext>
            </c:extLst>
          </c:dPt>
          <c:dPt>
            <c:idx val="14"/>
            <c:invertIfNegative val="0"/>
            <c:bubble3D val="0"/>
            <c:spPr>
              <a:solidFill>
                <a:srgbClr val="E4E5E4"/>
              </a:solidFill>
              <a:ln w="3175">
                <a:solidFill>
                  <a:schemeClr val="bg1"/>
                </a:solidFill>
              </a:ln>
            </c:spPr>
            <c:extLst>
              <c:ext xmlns:c16="http://schemas.microsoft.com/office/drawing/2014/chart" uri="{C3380CC4-5D6E-409C-BE32-E72D297353CC}">
                <c16:uniqueId val="{0000001E-5679-4447-85D3-56E8B034A0F0}"/>
              </c:ext>
            </c:extLst>
          </c:dPt>
          <c:dPt>
            <c:idx val="15"/>
            <c:invertIfNegative val="0"/>
            <c:bubble3D val="0"/>
            <c:extLst>
              <c:ext xmlns:c16="http://schemas.microsoft.com/office/drawing/2014/chart" uri="{C3380CC4-5D6E-409C-BE32-E72D297353CC}">
                <c16:uniqueId val="{0000001F-5679-4447-85D3-56E8B034A0F0}"/>
              </c:ext>
            </c:extLst>
          </c:dPt>
          <c:dPt>
            <c:idx val="16"/>
            <c:invertIfNegative val="0"/>
            <c:bubble3D val="0"/>
            <c:extLst>
              <c:ext xmlns:c16="http://schemas.microsoft.com/office/drawing/2014/chart" uri="{C3380CC4-5D6E-409C-BE32-E72D297353CC}">
                <c16:uniqueId val="{00000020-5679-4447-85D3-56E8B034A0F0}"/>
              </c:ext>
            </c:extLst>
          </c:dPt>
          <c:dPt>
            <c:idx val="17"/>
            <c:invertIfNegative val="0"/>
            <c:bubble3D val="0"/>
            <c:extLst>
              <c:ext xmlns:c16="http://schemas.microsoft.com/office/drawing/2014/chart" uri="{C3380CC4-5D6E-409C-BE32-E72D297353CC}">
                <c16:uniqueId val="{00000021-5679-4447-85D3-56E8B034A0F0}"/>
              </c:ext>
            </c:extLst>
          </c:dPt>
          <c:dPt>
            <c:idx val="18"/>
            <c:invertIfNegative val="0"/>
            <c:bubble3D val="0"/>
            <c:extLst>
              <c:ext xmlns:c16="http://schemas.microsoft.com/office/drawing/2014/chart" uri="{C3380CC4-5D6E-409C-BE32-E72D297353CC}">
                <c16:uniqueId val="{00000022-5679-4447-85D3-56E8B034A0F0}"/>
              </c:ext>
            </c:extLst>
          </c:dPt>
          <c:dPt>
            <c:idx val="19"/>
            <c:invertIfNegative val="0"/>
            <c:bubble3D val="0"/>
            <c:extLst>
              <c:ext xmlns:c16="http://schemas.microsoft.com/office/drawing/2014/chart" uri="{C3380CC4-5D6E-409C-BE32-E72D297353CC}">
                <c16:uniqueId val="{00000023-5679-4447-85D3-56E8B034A0F0}"/>
              </c:ext>
            </c:extLst>
          </c:dPt>
          <c:dPt>
            <c:idx val="20"/>
            <c:invertIfNegative val="0"/>
            <c:bubble3D val="0"/>
            <c:extLst>
              <c:ext xmlns:c16="http://schemas.microsoft.com/office/drawing/2014/chart" uri="{C3380CC4-5D6E-409C-BE32-E72D297353CC}">
                <c16:uniqueId val="{00000024-5679-4447-85D3-56E8B034A0F0}"/>
              </c:ext>
            </c:extLst>
          </c:dPt>
          <c:dPt>
            <c:idx val="21"/>
            <c:invertIfNegative val="0"/>
            <c:bubble3D val="0"/>
            <c:extLst>
              <c:ext xmlns:c16="http://schemas.microsoft.com/office/drawing/2014/chart" uri="{C3380CC4-5D6E-409C-BE32-E72D297353CC}">
                <c16:uniqueId val="{00000025-5679-4447-85D3-56E8B034A0F0}"/>
              </c:ext>
            </c:extLst>
          </c:dPt>
          <c:dPt>
            <c:idx val="22"/>
            <c:invertIfNegative val="0"/>
            <c:bubble3D val="0"/>
            <c:extLst>
              <c:ext xmlns:c16="http://schemas.microsoft.com/office/drawing/2014/chart" uri="{C3380CC4-5D6E-409C-BE32-E72D297353CC}">
                <c16:uniqueId val="{00000026-5679-4447-85D3-56E8B034A0F0}"/>
              </c:ext>
            </c:extLst>
          </c:dPt>
          <c:dPt>
            <c:idx val="23"/>
            <c:invertIfNegative val="0"/>
            <c:bubble3D val="0"/>
            <c:extLst>
              <c:ext xmlns:c16="http://schemas.microsoft.com/office/drawing/2014/chart" uri="{C3380CC4-5D6E-409C-BE32-E72D297353CC}">
                <c16:uniqueId val="{00000027-5679-4447-85D3-56E8B034A0F0}"/>
              </c:ext>
            </c:extLst>
          </c:dPt>
          <c:dPt>
            <c:idx val="24"/>
            <c:invertIfNegative val="0"/>
            <c:bubble3D val="0"/>
            <c:extLst>
              <c:ext xmlns:c16="http://schemas.microsoft.com/office/drawing/2014/chart" uri="{C3380CC4-5D6E-409C-BE32-E72D297353CC}">
                <c16:uniqueId val="{00000028-5679-4447-85D3-56E8B034A0F0}"/>
              </c:ext>
            </c:extLst>
          </c:dPt>
          <c:dPt>
            <c:idx val="25"/>
            <c:invertIfNegative val="0"/>
            <c:bubble3D val="0"/>
            <c:extLst>
              <c:ext xmlns:c16="http://schemas.microsoft.com/office/drawing/2014/chart" uri="{C3380CC4-5D6E-409C-BE32-E72D297353CC}">
                <c16:uniqueId val="{00000029-5679-4447-85D3-56E8B034A0F0}"/>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'Cap.Dev.Path'!$I$2895:$AH$2895</c:f>
              <c:numCache>
                <c:formatCode>#,##0</c:formatCode>
                <c:ptCount val="26"/>
                <c:pt idx="0">
                  <c:v>676</c:v>
                </c:pt>
                <c:pt idx="1">
                  <c:v>676</c:v>
                </c:pt>
                <c:pt idx="2">
                  <c:v>676</c:v>
                </c:pt>
                <c:pt idx="3">
                  <c:v>676</c:v>
                </c:pt>
                <c:pt idx="4">
                  <c:v>676</c:v>
                </c:pt>
                <c:pt idx="5">
                  <c:v>676</c:v>
                </c:pt>
                <c:pt idx="6">
                  <c:v>658</c:v>
                </c:pt>
                <c:pt idx="7">
                  <c:v>658</c:v>
                </c:pt>
                <c:pt idx="8">
                  <c:v>651</c:v>
                </c:pt>
                <c:pt idx="9">
                  <c:v>651</c:v>
                </c:pt>
                <c:pt idx="10">
                  <c:v>651</c:v>
                </c:pt>
                <c:pt idx="11">
                  <c:v>651</c:v>
                </c:pt>
                <c:pt idx="12">
                  <c:v>651.5</c:v>
                </c:pt>
                <c:pt idx="13">
                  <c:v>653.29999999999995</c:v>
                </c:pt>
                <c:pt idx="14">
                  <c:v>657.5</c:v>
                </c:pt>
                <c:pt idx="15">
                  <c:v>657.5</c:v>
                </c:pt>
                <c:pt idx="16">
                  <c:v>657.5</c:v>
                </c:pt>
                <c:pt idx="17">
                  <c:v>657.5</c:v>
                </c:pt>
                <c:pt idx="18">
                  <c:v>716</c:v>
                </c:pt>
                <c:pt idx="19">
                  <c:v>716</c:v>
                </c:pt>
                <c:pt idx="20">
                  <c:v>1125.4000000000001</c:v>
                </c:pt>
                <c:pt idx="21">
                  <c:v>1125.4000000000001</c:v>
                </c:pt>
                <c:pt idx="22">
                  <c:v>1125.4000000000001</c:v>
                </c:pt>
                <c:pt idx="23">
                  <c:v>1125.4000000000001</c:v>
                </c:pt>
                <c:pt idx="24">
                  <c:v>1125.4000000000001</c:v>
                </c:pt>
                <c:pt idx="25">
                  <c:v>1125.4000000000001</c:v>
                </c:pt>
              </c:numCache>
            </c:numRef>
          </c:val>
          <c:extLst>
            <c:ext xmlns:c16="http://schemas.microsoft.com/office/drawing/2014/chart" uri="{C3380CC4-5D6E-409C-BE32-E72D297353CC}">
              <c16:uniqueId val="{0000002A-5679-4447-85D3-56E8B034A0F0}"/>
            </c:ext>
          </c:extLst>
        </c:ser>
        <c:dLbls>
          <c:showLegendKey val="0"/>
          <c:showVal val="0"/>
          <c:showCatName val="0"/>
          <c:showSerName val="0"/>
          <c:showPercent val="0"/>
          <c:showBubbleSize val="0"/>
        </c:dLbls>
        <c:gapWidth val="0"/>
        <c:overlap val="100"/>
        <c:axId val="213367808"/>
        <c:axId val="213369600"/>
      </c:barChart>
      <c:catAx>
        <c:axId val="213367808"/>
        <c:scaling>
          <c:orientation val="minMax"/>
        </c:scaling>
        <c:delete val="0"/>
        <c:axPos val="b"/>
        <c:numFmt formatCode="General" sourceLinked="1"/>
        <c:majorTickMark val="out"/>
        <c:minorTickMark val="none"/>
        <c:tickLblPos val="nextTo"/>
        <c:crossAx val="213369600"/>
        <c:crosses val="autoZero"/>
        <c:auto val="1"/>
        <c:lblAlgn val="ctr"/>
        <c:lblOffset val="100"/>
        <c:noMultiLvlLbl val="0"/>
      </c:catAx>
      <c:valAx>
        <c:axId val="213369600"/>
        <c:scaling>
          <c:orientation val="minMax"/>
          <c:min val="0"/>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213367808"/>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stacked"/>
        <c:varyColors val="0"/>
        <c:ser>
          <c:idx val="0"/>
          <c:order val="0"/>
          <c:tx>
            <c:strRef>
              <c:f>'Cap.Dev.Path'!$C$2575</c:f>
              <c:strCache>
                <c:ptCount val="1"/>
                <c:pt idx="0">
                  <c:v>Solar PV</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63A8-4EC0-9085-986478C2FF17}"/>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63A8-4EC0-9085-986478C2FF17}"/>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63A8-4EC0-9085-986478C2FF17}"/>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63A8-4EC0-9085-986478C2FF17}"/>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63A8-4EC0-9085-986478C2FF17}"/>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63A8-4EC0-9085-986478C2FF17}"/>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63A8-4EC0-9085-986478C2FF17}"/>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63A8-4EC0-9085-986478C2FF17}"/>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63A8-4EC0-9085-986478C2FF17}"/>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63A8-4EC0-9085-986478C2FF17}"/>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63A8-4EC0-9085-986478C2FF17}"/>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63A8-4EC0-9085-986478C2FF17}"/>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63A8-4EC0-9085-986478C2FF17}"/>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63A8-4EC0-9085-986478C2FF17}"/>
              </c:ext>
            </c:extLst>
          </c:dPt>
          <c:dPt>
            <c:idx val="14"/>
            <c:invertIfNegative val="0"/>
            <c:bubble3D val="0"/>
            <c:spPr>
              <a:solidFill>
                <a:srgbClr val="E4E5E4"/>
              </a:solidFill>
              <a:ln w="3175">
                <a:solidFill>
                  <a:schemeClr val="bg1"/>
                </a:solidFill>
              </a:ln>
            </c:spPr>
            <c:extLst>
              <c:ext xmlns:c16="http://schemas.microsoft.com/office/drawing/2014/chart" uri="{C3380CC4-5D6E-409C-BE32-E72D297353CC}">
                <c16:uniqueId val="{0000001D-63A8-4EC0-9085-986478C2FF17}"/>
              </c:ext>
            </c:extLst>
          </c:dPt>
          <c:dPt>
            <c:idx val="15"/>
            <c:invertIfNegative val="0"/>
            <c:bubble3D val="0"/>
            <c:extLst>
              <c:ext xmlns:c16="http://schemas.microsoft.com/office/drawing/2014/chart" uri="{C3380CC4-5D6E-409C-BE32-E72D297353CC}">
                <c16:uniqueId val="{0000001E-63A8-4EC0-9085-986478C2FF17}"/>
              </c:ext>
            </c:extLst>
          </c:dPt>
          <c:dPt>
            <c:idx val="16"/>
            <c:invertIfNegative val="0"/>
            <c:bubble3D val="0"/>
            <c:extLst>
              <c:ext xmlns:c16="http://schemas.microsoft.com/office/drawing/2014/chart" uri="{C3380CC4-5D6E-409C-BE32-E72D297353CC}">
                <c16:uniqueId val="{0000001F-63A8-4EC0-9085-986478C2FF17}"/>
              </c:ext>
            </c:extLst>
          </c:dPt>
          <c:dPt>
            <c:idx val="17"/>
            <c:invertIfNegative val="0"/>
            <c:bubble3D val="0"/>
            <c:extLst>
              <c:ext xmlns:c16="http://schemas.microsoft.com/office/drawing/2014/chart" uri="{C3380CC4-5D6E-409C-BE32-E72D297353CC}">
                <c16:uniqueId val="{00000020-63A8-4EC0-9085-986478C2FF17}"/>
              </c:ext>
            </c:extLst>
          </c:dPt>
          <c:dPt>
            <c:idx val="18"/>
            <c:invertIfNegative val="0"/>
            <c:bubble3D val="0"/>
            <c:extLst>
              <c:ext xmlns:c16="http://schemas.microsoft.com/office/drawing/2014/chart" uri="{C3380CC4-5D6E-409C-BE32-E72D297353CC}">
                <c16:uniqueId val="{00000021-63A8-4EC0-9085-986478C2FF17}"/>
              </c:ext>
            </c:extLst>
          </c:dPt>
          <c:dPt>
            <c:idx val="19"/>
            <c:invertIfNegative val="0"/>
            <c:bubble3D val="0"/>
            <c:extLst>
              <c:ext xmlns:c16="http://schemas.microsoft.com/office/drawing/2014/chart" uri="{C3380CC4-5D6E-409C-BE32-E72D297353CC}">
                <c16:uniqueId val="{00000022-63A8-4EC0-9085-986478C2FF17}"/>
              </c:ext>
            </c:extLst>
          </c:dPt>
          <c:dPt>
            <c:idx val="20"/>
            <c:invertIfNegative val="0"/>
            <c:bubble3D val="0"/>
            <c:extLst>
              <c:ext xmlns:c16="http://schemas.microsoft.com/office/drawing/2014/chart" uri="{C3380CC4-5D6E-409C-BE32-E72D297353CC}">
                <c16:uniqueId val="{00000023-63A8-4EC0-9085-986478C2FF17}"/>
              </c:ext>
            </c:extLst>
          </c:dPt>
          <c:dPt>
            <c:idx val="21"/>
            <c:invertIfNegative val="0"/>
            <c:bubble3D val="0"/>
            <c:extLst>
              <c:ext xmlns:c16="http://schemas.microsoft.com/office/drawing/2014/chart" uri="{C3380CC4-5D6E-409C-BE32-E72D297353CC}">
                <c16:uniqueId val="{00000024-63A8-4EC0-9085-986478C2FF17}"/>
              </c:ext>
            </c:extLst>
          </c:dPt>
          <c:dPt>
            <c:idx val="22"/>
            <c:invertIfNegative val="0"/>
            <c:bubble3D val="0"/>
            <c:extLst>
              <c:ext xmlns:c16="http://schemas.microsoft.com/office/drawing/2014/chart" uri="{C3380CC4-5D6E-409C-BE32-E72D297353CC}">
                <c16:uniqueId val="{00000025-63A8-4EC0-9085-986478C2FF17}"/>
              </c:ext>
            </c:extLst>
          </c:dPt>
          <c:dPt>
            <c:idx val="23"/>
            <c:invertIfNegative val="0"/>
            <c:bubble3D val="0"/>
            <c:extLst>
              <c:ext xmlns:c16="http://schemas.microsoft.com/office/drawing/2014/chart" uri="{C3380CC4-5D6E-409C-BE32-E72D297353CC}">
                <c16:uniqueId val="{00000026-63A8-4EC0-9085-986478C2FF17}"/>
              </c:ext>
            </c:extLst>
          </c:dPt>
          <c:dPt>
            <c:idx val="24"/>
            <c:invertIfNegative val="0"/>
            <c:bubble3D val="0"/>
            <c:extLst>
              <c:ext xmlns:c16="http://schemas.microsoft.com/office/drawing/2014/chart" uri="{C3380CC4-5D6E-409C-BE32-E72D297353CC}">
                <c16:uniqueId val="{00000027-63A8-4EC0-9085-986478C2FF17}"/>
              </c:ext>
            </c:extLst>
          </c:dPt>
          <c:cat>
            <c:strRef>
              <c:f>'Cap.Dev.Path'!$I$9:$AR$9</c:f>
              <c:strCache>
                <c:ptCount val="3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strCache>
            </c:strRef>
          </c:cat>
          <c:val>
            <c:numRef>
              <c:f>'Cap.Dev.Path'!$I$2965:$AR$2965</c:f>
              <c:numCache>
                <c:formatCode>#,##0</c:formatCode>
                <c:ptCount val="36"/>
                <c:pt idx="0">
                  <c:v>0</c:v>
                </c:pt>
                <c:pt idx="1">
                  <c:v>0</c:v>
                </c:pt>
                <c:pt idx="2">
                  <c:v>0</c:v>
                </c:pt>
                <c:pt idx="3">
                  <c:v>0</c:v>
                </c:pt>
                <c:pt idx="4">
                  <c:v>0</c:v>
                </c:pt>
                <c:pt idx="5">
                  <c:v>0</c:v>
                </c:pt>
                <c:pt idx="6">
                  <c:v>2</c:v>
                </c:pt>
                <c:pt idx="7">
                  <c:v>4</c:v>
                </c:pt>
                <c:pt idx="8">
                  <c:v>7</c:v>
                </c:pt>
                <c:pt idx="9">
                  <c:v>15</c:v>
                </c:pt>
                <c:pt idx="10">
                  <c:v>17</c:v>
                </c:pt>
                <c:pt idx="11">
                  <c:v>16.7</c:v>
                </c:pt>
                <c:pt idx="12">
                  <c:v>16.7</c:v>
                </c:pt>
                <c:pt idx="13">
                  <c:v>20.6</c:v>
                </c:pt>
                <c:pt idx="14">
                  <c:v>26.2</c:v>
                </c:pt>
                <c:pt idx="15">
                  <c:v>67.810344827586334</c:v>
                </c:pt>
                <c:pt idx="16">
                  <c:v>109.42068965517268</c:v>
                </c:pt>
                <c:pt idx="17">
                  <c:v>151.03103448275903</c:v>
                </c:pt>
                <c:pt idx="18">
                  <c:v>192.64137931034537</c:v>
                </c:pt>
                <c:pt idx="19">
                  <c:v>234.25172413793172</c:v>
                </c:pt>
                <c:pt idx="20">
                  <c:v>275.86206896551806</c:v>
                </c:pt>
                <c:pt idx="21">
                  <c:v>339.44827586206941</c:v>
                </c:pt>
                <c:pt idx="22">
                  <c:v>403.03448275862075</c:v>
                </c:pt>
                <c:pt idx="23">
                  <c:v>466.6206896551721</c:v>
                </c:pt>
                <c:pt idx="24">
                  <c:v>530.2068965517235</c:v>
                </c:pt>
                <c:pt idx="25">
                  <c:v>593.79310344827491</c:v>
                </c:pt>
                <c:pt idx="26">
                  <c:v>627.0344827586199</c:v>
                </c:pt>
                <c:pt idx="27">
                  <c:v>660.2758620689649</c:v>
                </c:pt>
                <c:pt idx="28">
                  <c:v>693.51724137930989</c:v>
                </c:pt>
                <c:pt idx="29">
                  <c:v>726.75862068965489</c:v>
                </c:pt>
                <c:pt idx="30">
                  <c:v>759.99999999999989</c:v>
                </c:pt>
                <c:pt idx="31">
                  <c:v>783.4482758620677</c:v>
                </c:pt>
                <c:pt idx="32">
                  <c:v>806.89655172413552</c:v>
                </c:pt>
                <c:pt idx="33">
                  <c:v>830.34482758620334</c:v>
                </c:pt>
                <c:pt idx="34">
                  <c:v>853.79310344827115</c:v>
                </c:pt>
                <c:pt idx="35">
                  <c:v>877.24137931033897</c:v>
                </c:pt>
              </c:numCache>
            </c:numRef>
          </c:val>
          <c:extLst>
            <c:ext xmlns:c16="http://schemas.microsoft.com/office/drawing/2014/chart" uri="{C3380CC4-5D6E-409C-BE32-E72D297353CC}">
              <c16:uniqueId val="{00000028-63A8-4EC0-9085-986478C2FF17}"/>
            </c:ext>
          </c:extLst>
        </c:ser>
        <c:dLbls>
          <c:showLegendKey val="0"/>
          <c:showVal val="0"/>
          <c:showCatName val="0"/>
          <c:showSerName val="0"/>
          <c:showPercent val="0"/>
          <c:showBubbleSize val="0"/>
        </c:dLbls>
        <c:gapWidth val="0"/>
        <c:overlap val="100"/>
        <c:axId val="213504768"/>
        <c:axId val="213506304"/>
      </c:barChart>
      <c:catAx>
        <c:axId val="213504768"/>
        <c:scaling>
          <c:orientation val="minMax"/>
        </c:scaling>
        <c:delete val="0"/>
        <c:axPos val="b"/>
        <c:numFmt formatCode="General" sourceLinked="1"/>
        <c:majorTickMark val="out"/>
        <c:minorTickMark val="none"/>
        <c:tickLblPos val="nextTo"/>
        <c:crossAx val="213506304"/>
        <c:crosses val="autoZero"/>
        <c:auto val="1"/>
        <c:lblAlgn val="ctr"/>
        <c:lblOffset val="100"/>
        <c:noMultiLvlLbl val="0"/>
      </c:catAx>
      <c:valAx>
        <c:axId val="213506304"/>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213504768"/>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3016185476815"/>
          <c:y val="5.0345452486125299E-2"/>
          <c:w val="0.863514216972878"/>
          <c:h val="0.81960272964095604"/>
        </c:manualLayout>
      </c:layout>
      <c:barChart>
        <c:barDir val="col"/>
        <c:grouping val="stacked"/>
        <c:varyColors val="0"/>
        <c:ser>
          <c:idx val="0"/>
          <c:order val="0"/>
          <c:tx>
            <c:strRef>
              <c:f>'Cap.Dev.Path'!$C$2313</c:f>
              <c:strCache>
                <c:ptCount val="1"/>
                <c:pt idx="0">
                  <c:v>Wind Onshore</c:v>
                </c:pt>
              </c:strCache>
            </c:strRef>
          </c:tx>
          <c:spPr>
            <a:solidFill>
              <a:schemeClr val="accent2">
                <a:lumMod val="50000"/>
              </a:schemeClr>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5727-490F-BED8-4B258392C806}"/>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5727-490F-BED8-4B258392C806}"/>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5727-490F-BED8-4B258392C806}"/>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5727-490F-BED8-4B258392C806}"/>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5727-490F-BED8-4B258392C806}"/>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5727-490F-BED8-4B258392C806}"/>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5727-490F-BED8-4B258392C806}"/>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5727-490F-BED8-4B258392C806}"/>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5727-490F-BED8-4B258392C806}"/>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5727-490F-BED8-4B258392C806}"/>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5727-490F-BED8-4B258392C806}"/>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5727-490F-BED8-4B258392C806}"/>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5727-490F-BED8-4B258392C806}"/>
              </c:ext>
            </c:extLst>
          </c:dPt>
          <c:dPt>
            <c:idx val="13"/>
            <c:invertIfNegative val="0"/>
            <c:bubble3D val="0"/>
            <c:spPr>
              <a:solidFill>
                <a:srgbClr val="E4E5E4"/>
              </a:solidFill>
              <a:ln w="3175">
                <a:solidFill>
                  <a:schemeClr val="bg1"/>
                </a:solidFill>
              </a:ln>
            </c:spPr>
            <c:extLst>
              <c:ext xmlns:c16="http://schemas.microsoft.com/office/drawing/2014/chart" uri="{C3380CC4-5D6E-409C-BE32-E72D297353CC}">
                <c16:uniqueId val="{0000001B-5727-490F-BED8-4B258392C806}"/>
              </c:ext>
            </c:extLst>
          </c:dPt>
          <c:dPt>
            <c:idx val="14"/>
            <c:invertIfNegative val="0"/>
            <c:bubble3D val="0"/>
            <c:spPr>
              <a:solidFill>
                <a:srgbClr val="E4E5E4"/>
              </a:solidFill>
              <a:ln w="3175">
                <a:solidFill>
                  <a:schemeClr val="bg1"/>
                </a:solidFill>
              </a:ln>
            </c:spPr>
            <c:extLst>
              <c:ext xmlns:c16="http://schemas.microsoft.com/office/drawing/2014/chart" uri="{C3380CC4-5D6E-409C-BE32-E72D297353CC}">
                <c16:uniqueId val="{0000001D-5727-490F-BED8-4B258392C806}"/>
              </c:ext>
            </c:extLst>
          </c:dPt>
          <c:dPt>
            <c:idx val="15"/>
            <c:invertIfNegative val="0"/>
            <c:bubble3D val="0"/>
            <c:spPr>
              <a:solidFill>
                <a:schemeClr val="accent2"/>
              </a:solidFill>
              <a:ln w="3175">
                <a:solidFill>
                  <a:schemeClr val="bg1"/>
                </a:solidFill>
              </a:ln>
            </c:spPr>
            <c:extLst>
              <c:ext xmlns:c16="http://schemas.microsoft.com/office/drawing/2014/chart" uri="{C3380CC4-5D6E-409C-BE32-E72D297353CC}">
                <c16:uniqueId val="{0000001F-5727-490F-BED8-4B258392C806}"/>
              </c:ext>
            </c:extLst>
          </c:dPt>
          <c:dPt>
            <c:idx val="16"/>
            <c:invertIfNegative val="0"/>
            <c:bubble3D val="0"/>
            <c:spPr>
              <a:solidFill>
                <a:schemeClr val="accent2"/>
              </a:solidFill>
              <a:ln w="3175">
                <a:solidFill>
                  <a:schemeClr val="bg1"/>
                </a:solidFill>
              </a:ln>
            </c:spPr>
            <c:extLst>
              <c:ext xmlns:c16="http://schemas.microsoft.com/office/drawing/2014/chart" uri="{C3380CC4-5D6E-409C-BE32-E72D297353CC}">
                <c16:uniqueId val="{00000021-5727-490F-BED8-4B258392C806}"/>
              </c:ext>
            </c:extLst>
          </c:dPt>
          <c:dPt>
            <c:idx val="17"/>
            <c:invertIfNegative val="0"/>
            <c:bubble3D val="0"/>
            <c:spPr>
              <a:solidFill>
                <a:schemeClr val="accent2"/>
              </a:solidFill>
              <a:ln w="3175">
                <a:solidFill>
                  <a:schemeClr val="bg1"/>
                </a:solidFill>
              </a:ln>
            </c:spPr>
            <c:extLst>
              <c:ext xmlns:c16="http://schemas.microsoft.com/office/drawing/2014/chart" uri="{C3380CC4-5D6E-409C-BE32-E72D297353CC}">
                <c16:uniqueId val="{00000023-5727-490F-BED8-4B258392C806}"/>
              </c:ext>
            </c:extLst>
          </c:dPt>
          <c:dPt>
            <c:idx val="18"/>
            <c:invertIfNegative val="0"/>
            <c:bubble3D val="0"/>
            <c:spPr>
              <a:solidFill>
                <a:schemeClr val="accent2"/>
              </a:solidFill>
              <a:ln w="3175">
                <a:solidFill>
                  <a:schemeClr val="bg1"/>
                </a:solidFill>
              </a:ln>
            </c:spPr>
            <c:extLst>
              <c:ext xmlns:c16="http://schemas.microsoft.com/office/drawing/2014/chart" uri="{C3380CC4-5D6E-409C-BE32-E72D297353CC}">
                <c16:uniqueId val="{00000025-5727-490F-BED8-4B258392C806}"/>
              </c:ext>
            </c:extLst>
          </c:dPt>
          <c:dPt>
            <c:idx val="19"/>
            <c:invertIfNegative val="0"/>
            <c:bubble3D val="0"/>
            <c:spPr>
              <a:solidFill>
                <a:schemeClr val="accent2"/>
              </a:solidFill>
              <a:ln w="3175">
                <a:solidFill>
                  <a:schemeClr val="bg1"/>
                </a:solidFill>
              </a:ln>
            </c:spPr>
            <c:extLst>
              <c:ext xmlns:c16="http://schemas.microsoft.com/office/drawing/2014/chart" uri="{C3380CC4-5D6E-409C-BE32-E72D297353CC}">
                <c16:uniqueId val="{00000027-5727-490F-BED8-4B258392C806}"/>
              </c:ext>
            </c:extLst>
          </c:dPt>
          <c:dPt>
            <c:idx val="20"/>
            <c:invertIfNegative val="0"/>
            <c:bubble3D val="0"/>
            <c:spPr>
              <a:solidFill>
                <a:schemeClr val="accent2"/>
              </a:solidFill>
              <a:ln w="3175">
                <a:solidFill>
                  <a:schemeClr val="bg1"/>
                </a:solidFill>
              </a:ln>
            </c:spPr>
            <c:extLst>
              <c:ext xmlns:c16="http://schemas.microsoft.com/office/drawing/2014/chart" uri="{C3380CC4-5D6E-409C-BE32-E72D297353CC}">
                <c16:uniqueId val="{00000029-5727-490F-BED8-4B258392C806}"/>
              </c:ext>
            </c:extLst>
          </c:dPt>
          <c:dPt>
            <c:idx val="21"/>
            <c:invertIfNegative val="0"/>
            <c:bubble3D val="0"/>
            <c:spPr>
              <a:solidFill>
                <a:schemeClr val="accent2"/>
              </a:solidFill>
              <a:ln w="3175">
                <a:solidFill>
                  <a:schemeClr val="bg1"/>
                </a:solidFill>
              </a:ln>
            </c:spPr>
            <c:extLst>
              <c:ext xmlns:c16="http://schemas.microsoft.com/office/drawing/2014/chart" uri="{C3380CC4-5D6E-409C-BE32-E72D297353CC}">
                <c16:uniqueId val="{0000002B-5727-490F-BED8-4B258392C806}"/>
              </c:ext>
            </c:extLst>
          </c:dPt>
          <c:dPt>
            <c:idx val="22"/>
            <c:invertIfNegative val="0"/>
            <c:bubble3D val="0"/>
            <c:spPr>
              <a:solidFill>
                <a:schemeClr val="accent2"/>
              </a:solidFill>
              <a:ln w="3175">
                <a:solidFill>
                  <a:schemeClr val="bg1"/>
                </a:solidFill>
              </a:ln>
            </c:spPr>
            <c:extLst>
              <c:ext xmlns:c16="http://schemas.microsoft.com/office/drawing/2014/chart" uri="{C3380CC4-5D6E-409C-BE32-E72D297353CC}">
                <c16:uniqueId val="{0000002D-5727-490F-BED8-4B258392C806}"/>
              </c:ext>
            </c:extLst>
          </c:dPt>
          <c:dPt>
            <c:idx val="23"/>
            <c:invertIfNegative val="0"/>
            <c:bubble3D val="0"/>
            <c:spPr>
              <a:solidFill>
                <a:schemeClr val="accent2"/>
              </a:solidFill>
              <a:ln w="3175">
                <a:solidFill>
                  <a:schemeClr val="bg1"/>
                </a:solidFill>
              </a:ln>
            </c:spPr>
            <c:extLst>
              <c:ext xmlns:c16="http://schemas.microsoft.com/office/drawing/2014/chart" uri="{C3380CC4-5D6E-409C-BE32-E72D297353CC}">
                <c16:uniqueId val="{0000002F-5727-490F-BED8-4B258392C806}"/>
              </c:ext>
            </c:extLst>
          </c:dPt>
          <c:dPt>
            <c:idx val="24"/>
            <c:invertIfNegative val="0"/>
            <c:bubble3D val="0"/>
            <c:spPr>
              <a:solidFill>
                <a:schemeClr val="accent2"/>
              </a:solidFill>
              <a:ln w="3175">
                <a:solidFill>
                  <a:schemeClr val="bg1"/>
                </a:solidFill>
              </a:ln>
            </c:spPr>
            <c:extLst>
              <c:ext xmlns:c16="http://schemas.microsoft.com/office/drawing/2014/chart" uri="{C3380CC4-5D6E-409C-BE32-E72D297353CC}">
                <c16:uniqueId val="{00000031-5727-490F-BED8-4B258392C806}"/>
              </c:ext>
            </c:extLst>
          </c:dPt>
          <c:dPt>
            <c:idx val="25"/>
            <c:invertIfNegative val="0"/>
            <c:bubble3D val="0"/>
            <c:spPr>
              <a:solidFill>
                <a:schemeClr val="accent2"/>
              </a:solidFill>
              <a:ln w="3175">
                <a:solidFill>
                  <a:schemeClr val="bg1"/>
                </a:solidFill>
              </a:ln>
            </c:spPr>
            <c:extLst>
              <c:ext xmlns:c16="http://schemas.microsoft.com/office/drawing/2014/chart" uri="{C3380CC4-5D6E-409C-BE32-E72D297353CC}">
                <c16:uniqueId val="{00000033-5727-490F-BED8-4B258392C806}"/>
              </c:ext>
            </c:extLst>
          </c:dPt>
          <c:dPt>
            <c:idx val="26"/>
            <c:invertIfNegative val="0"/>
            <c:bubble3D val="0"/>
            <c:spPr>
              <a:solidFill>
                <a:schemeClr val="accent2"/>
              </a:solidFill>
              <a:ln w="3175">
                <a:solidFill>
                  <a:schemeClr val="bg1"/>
                </a:solidFill>
              </a:ln>
            </c:spPr>
            <c:extLst>
              <c:ext xmlns:c16="http://schemas.microsoft.com/office/drawing/2014/chart" uri="{C3380CC4-5D6E-409C-BE32-E72D297353CC}">
                <c16:uniqueId val="{00000034-1535-479E-AD11-162740B6D871}"/>
              </c:ext>
            </c:extLst>
          </c:dPt>
          <c:dPt>
            <c:idx val="27"/>
            <c:invertIfNegative val="0"/>
            <c:bubble3D val="0"/>
            <c:spPr>
              <a:solidFill>
                <a:schemeClr val="accent2"/>
              </a:solidFill>
              <a:ln w="3175">
                <a:solidFill>
                  <a:schemeClr val="bg1"/>
                </a:solidFill>
              </a:ln>
            </c:spPr>
            <c:extLst>
              <c:ext xmlns:c16="http://schemas.microsoft.com/office/drawing/2014/chart" uri="{C3380CC4-5D6E-409C-BE32-E72D297353CC}">
                <c16:uniqueId val="{00000035-1535-479E-AD11-162740B6D871}"/>
              </c:ext>
            </c:extLst>
          </c:dPt>
          <c:dPt>
            <c:idx val="28"/>
            <c:invertIfNegative val="0"/>
            <c:bubble3D val="0"/>
            <c:spPr>
              <a:solidFill>
                <a:schemeClr val="accent2"/>
              </a:solidFill>
              <a:ln w="3175">
                <a:solidFill>
                  <a:schemeClr val="bg1"/>
                </a:solidFill>
              </a:ln>
            </c:spPr>
            <c:extLst>
              <c:ext xmlns:c16="http://schemas.microsoft.com/office/drawing/2014/chart" uri="{C3380CC4-5D6E-409C-BE32-E72D297353CC}">
                <c16:uniqueId val="{00000037-1535-479E-AD11-162740B6D871}"/>
              </c:ext>
            </c:extLst>
          </c:dPt>
          <c:dPt>
            <c:idx val="29"/>
            <c:invertIfNegative val="0"/>
            <c:bubble3D val="0"/>
            <c:spPr>
              <a:solidFill>
                <a:schemeClr val="accent2"/>
              </a:solidFill>
              <a:ln w="3175">
                <a:solidFill>
                  <a:schemeClr val="bg1"/>
                </a:solidFill>
              </a:ln>
            </c:spPr>
            <c:extLst>
              <c:ext xmlns:c16="http://schemas.microsoft.com/office/drawing/2014/chart" uri="{C3380CC4-5D6E-409C-BE32-E72D297353CC}">
                <c16:uniqueId val="{00000036-1535-479E-AD11-162740B6D871}"/>
              </c:ext>
            </c:extLst>
          </c:dPt>
          <c:dPt>
            <c:idx val="30"/>
            <c:invertIfNegative val="0"/>
            <c:bubble3D val="0"/>
            <c:spPr>
              <a:solidFill>
                <a:schemeClr val="accent2"/>
              </a:solidFill>
              <a:ln w="3175">
                <a:solidFill>
                  <a:schemeClr val="bg1"/>
                </a:solidFill>
              </a:ln>
            </c:spPr>
            <c:extLst>
              <c:ext xmlns:c16="http://schemas.microsoft.com/office/drawing/2014/chart" uri="{C3380CC4-5D6E-409C-BE32-E72D297353CC}">
                <c16:uniqueId val="{00000038-1535-479E-AD11-162740B6D871}"/>
              </c:ext>
            </c:extLst>
          </c:dPt>
          <c:dPt>
            <c:idx val="31"/>
            <c:invertIfNegative val="0"/>
            <c:bubble3D val="0"/>
            <c:spPr>
              <a:solidFill>
                <a:schemeClr val="accent2"/>
              </a:solidFill>
              <a:ln w="3175">
                <a:solidFill>
                  <a:schemeClr val="bg1"/>
                </a:solidFill>
              </a:ln>
            </c:spPr>
            <c:extLst>
              <c:ext xmlns:c16="http://schemas.microsoft.com/office/drawing/2014/chart" uri="{C3380CC4-5D6E-409C-BE32-E72D297353CC}">
                <c16:uniqueId val="{00000039-1535-479E-AD11-162740B6D871}"/>
              </c:ext>
            </c:extLst>
          </c:dPt>
          <c:dPt>
            <c:idx val="32"/>
            <c:invertIfNegative val="0"/>
            <c:bubble3D val="0"/>
            <c:spPr>
              <a:solidFill>
                <a:schemeClr val="accent2"/>
              </a:solidFill>
              <a:ln w="3175">
                <a:solidFill>
                  <a:schemeClr val="bg1"/>
                </a:solidFill>
              </a:ln>
            </c:spPr>
            <c:extLst>
              <c:ext xmlns:c16="http://schemas.microsoft.com/office/drawing/2014/chart" uri="{C3380CC4-5D6E-409C-BE32-E72D297353CC}">
                <c16:uniqueId val="{0000003A-1535-479E-AD11-162740B6D871}"/>
              </c:ext>
            </c:extLst>
          </c:dPt>
          <c:dPt>
            <c:idx val="33"/>
            <c:invertIfNegative val="0"/>
            <c:bubble3D val="0"/>
            <c:spPr>
              <a:solidFill>
                <a:schemeClr val="accent2"/>
              </a:solidFill>
              <a:ln w="3175">
                <a:solidFill>
                  <a:schemeClr val="bg1"/>
                </a:solidFill>
              </a:ln>
            </c:spPr>
            <c:extLst>
              <c:ext xmlns:c16="http://schemas.microsoft.com/office/drawing/2014/chart" uri="{C3380CC4-5D6E-409C-BE32-E72D297353CC}">
                <c16:uniqueId val="{0000003B-1535-479E-AD11-162740B6D871}"/>
              </c:ext>
            </c:extLst>
          </c:dPt>
          <c:dPt>
            <c:idx val="34"/>
            <c:invertIfNegative val="0"/>
            <c:bubble3D val="0"/>
            <c:spPr>
              <a:solidFill>
                <a:schemeClr val="accent2"/>
              </a:solidFill>
              <a:ln w="3175">
                <a:solidFill>
                  <a:schemeClr val="bg1"/>
                </a:solidFill>
              </a:ln>
            </c:spPr>
            <c:extLst>
              <c:ext xmlns:c16="http://schemas.microsoft.com/office/drawing/2014/chart" uri="{C3380CC4-5D6E-409C-BE32-E72D297353CC}">
                <c16:uniqueId val="{0000003C-1535-479E-AD11-162740B6D871}"/>
              </c:ext>
            </c:extLst>
          </c:dPt>
          <c:dPt>
            <c:idx val="35"/>
            <c:invertIfNegative val="0"/>
            <c:bubble3D val="0"/>
            <c:spPr>
              <a:solidFill>
                <a:schemeClr val="accent2"/>
              </a:solidFill>
              <a:ln w="3175">
                <a:solidFill>
                  <a:schemeClr val="bg1"/>
                </a:solidFill>
              </a:ln>
            </c:spPr>
            <c:extLst>
              <c:ext xmlns:c16="http://schemas.microsoft.com/office/drawing/2014/chart" uri="{C3380CC4-5D6E-409C-BE32-E72D297353CC}">
                <c16:uniqueId val="{0000003D-1535-479E-AD11-162740B6D871}"/>
              </c:ext>
            </c:extLst>
          </c:dPt>
          <c:cat>
            <c:strRef>
              <c:f>'Cap.Dev.Path'!$I$9:$AR$9</c:f>
              <c:strCache>
                <c:ptCount val="3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strCache>
            </c:strRef>
          </c:cat>
          <c:val>
            <c:numRef>
              <c:f>'Cap.Dev.Path'!$I$2958:$AR$2958</c:f>
              <c:numCache>
                <c:formatCode>#,##0</c:formatCode>
                <c:ptCount val="36"/>
                <c:pt idx="0">
                  <c:v>0</c:v>
                </c:pt>
                <c:pt idx="1">
                  <c:v>0</c:v>
                </c:pt>
                <c:pt idx="2">
                  <c:v>0</c:v>
                </c:pt>
                <c:pt idx="3">
                  <c:v>0</c:v>
                </c:pt>
                <c:pt idx="4">
                  <c:v>0</c:v>
                </c:pt>
                <c:pt idx="5">
                  <c:v>0</c:v>
                </c:pt>
                <c:pt idx="6">
                  <c:v>0</c:v>
                </c:pt>
                <c:pt idx="7">
                  <c:v>0</c:v>
                </c:pt>
                <c:pt idx="8">
                  <c:v>0</c:v>
                </c:pt>
                <c:pt idx="9">
                  <c:v>37</c:v>
                </c:pt>
                <c:pt idx="10">
                  <c:v>37</c:v>
                </c:pt>
                <c:pt idx="11">
                  <c:v>37</c:v>
                </c:pt>
                <c:pt idx="12">
                  <c:v>37</c:v>
                </c:pt>
                <c:pt idx="13">
                  <c:v>37</c:v>
                </c:pt>
                <c:pt idx="14">
                  <c:v>37</c:v>
                </c:pt>
                <c:pt idx="15">
                  <c:v>99.31034482758561</c:v>
                </c:pt>
                <c:pt idx="16">
                  <c:v>107.44827586206848</c:v>
                </c:pt>
                <c:pt idx="17">
                  <c:v>115.58620689655136</c:v>
                </c:pt>
                <c:pt idx="18">
                  <c:v>123.72413793103424</c:v>
                </c:pt>
                <c:pt idx="19">
                  <c:v>131.86206896551712</c:v>
                </c:pt>
                <c:pt idx="20">
                  <c:v>140</c:v>
                </c:pt>
                <c:pt idx="21">
                  <c:v>140</c:v>
                </c:pt>
                <c:pt idx="22">
                  <c:v>140</c:v>
                </c:pt>
                <c:pt idx="23">
                  <c:v>140</c:v>
                </c:pt>
                <c:pt idx="24">
                  <c:v>140</c:v>
                </c:pt>
                <c:pt idx="25">
                  <c:v>140</c:v>
                </c:pt>
                <c:pt idx="26">
                  <c:v>192</c:v>
                </c:pt>
                <c:pt idx="27">
                  <c:v>244</c:v>
                </c:pt>
                <c:pt idx="28">
                  <c:v>296</c:v>
                </c:pt>
                <c:pt idx="29">
                  <c:v>348</c:v>
                </c:pt>
                <c:pt idx="30">
                  <c:v>400</c:v>
                </c:pt>
                <c:pt idx="31">
                  <c:v>420</c:v>
                </c:pt>
                <c:pt idx="32">
                  <c:v>440</c:v>
                </c:pt>
                <c:pt idx="33">
                  <c:v>460</c:v>
                </c:pt>
                <c:pt idx="34">
                  <c:v>480</c:v>
                </c:pt>
                <c:pt idx="35">
                  <c:v>500</c:v>
                </c:pt>
              </c:numCache>
            </c:numRef>
          </c:val>
          <c:extLst>
            <c:ext xmlns:c16="http://schemas.microsoft.com/office/drawing/2014/chart" uri="{C3380CC4-5D6E-409C-BE32-E72D297353CC}">
              <c16:uniqueId val="{00000034-5727-490F-BED8-4B258392C806}"/>
            </c:ext>
          </c:extLst>
        </c:ser>
        <c:dLbls>
          <c:showLegendKey val="0"/>
          <c:showVal val="0"/>
          <c:showCatName val="0"/>
          <c:showSerName val="0"/>
          <c:showPercent val="0"/>
          <c:showBubbleSize val="0"/>
        </c:dLbls>
        <c:gapWidth val="0"/>
        <c:overlap val="100"/>
        <c:axId val="213584896"/>
        <c:axId val="213586688"/>
      </c:barChart>
      <c:catAx>
        <c:axId val="213584896"/>
        <c:scaling>
          <c:orientation val="minMax"/>
        </c:scaling>
        <c:delete val="0"/>
        <c:axPos val="b"/>
        <c:numFmt formatCode="General" sourceLinked="1"/>
        <c:majorTickMark val="out"/>
        <c:minorTickMark val="none"/>
        <c:tickLblPos val="nextTo"/>
        <c:crossAx val="213586688"/>
        <c:crosses val="autoZero"/>
        <c:auto val="1"/>
        <c:lblAlgn val="ctr"/>
        <c:lblOffset val="100"/>
        <c:noMultiLvlLbl val="0"/>
      </c:catAx>
      <c:valAx>
        <c:axId val="213586688"/>
        <c:scaling>
          <c:orientation val="minMax"/>
        </c:scaling>
        <c:delete val="0"/>
        <c:axPos val="l"/>
        <c:title>
          <c:tx>
            <c:rich>
              <a:bodyPr rot="0" vert="horz"/>
              <a:lstStyle/>
              <a:p>
                <a:pPr>
                  <a:defRPr/>
                </a:pPr>
                <a:r>
                  <a:rPr lang="de-DE" b="0"/>
                  <a:t>MW</a:t>
                </a:r>
              </a:p>
            </c:rich>
          </c:tx>
          <c:layout>
            <c:manualLayout>
              <c:xMode val="edge"/>
              <c:yMode val="edge"/>
              <c:x val="0.11944444444444401"/>
              <c:y val="7.4442179182240202E-4"/>
            </c:manualLayout>
          </c:layout>
          <c:overlay val="0"/>
        </c:title>
        <c:numFmt formatCode="#,##0" sourceLinked="0"/>
        <c:majorTickMark val="out"/>
        <c:minorTickMark val="none"/>
        <c:tickLblPos val="nextTo"/>
        <c:crossAx val="213584896"/>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clustered"/>
        <c:varyColors val="0"/>
        <c:ser>
          <c:idx val="0"/>
          <c:order val="0"/>
          <c:tx>
            <c:strRef>
              <c:f>'Cap.Dev.Path'!$C$2597</c:f>
              <c:strCache>
                <c:ptCount val="1"/>
                <c:pt idx="0">
                  <c:v>Bioenergy</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DE09-4A08-BA43-B129546D3C12}"/>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DE09-4A08-BA43-B129546D3C12}"/>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DE09-4A08-BA43-B129546D3C12}"/>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DE09-4A08-BA43-B129546D3C12}"/>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DE09-4A08-BA43-B129546D3C12}"/>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DE09-4A08-BA43-B129546D3C12}"/>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DE09-4A08-BA43-B129546D3C12}"/>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DE09-4A08-BA43-B129546D3C12}"/>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DE09-4A08-BA43-B129546D3C12}"/>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DE09-4A08-BA43-B129546D3C12}"/>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DE09-4A08-BA43-B129546D3C12}"/>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DE09-4A08-BA43-B129546D3C12}"/>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DE09-4A08-BA43-B129546D3C12}"/>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DE09-4A08-BA43-B129546D3C12}"/>
              </c:ext>
            </c:extLst>
          </c:dPt>
          <c:dPt>
            <c:idx val="14"/>
            <c:invertIfNegative val="0"/>
            <c:bubble3D val="0"/>
            <c:spPr>
              <a:solidFill>
                <a:srgbClr val="E4E5E4"/>
              </a:solidFill>
              <a:ln w="3175">
                <a:solidFill>
                  <a:schemeClr val="bg1"/>
                </a:solidFill>
              </a:ln>
            </c:spPr>
            <c:extLst>
              <c:ext xmlns:c16="http://schemas.microsoft.com/office/drawing/2014/chart" uri="{C3380CC4-5D6E-409C-BE32-E72D297353CC}">
                <c16:uniqueId val="{0000001D-DE09-4A08-BA43-B129546D3C12}"/>
              </c:ext>
            </c:extLst>
          </c:dPt>
          <c:dPt>
            <c:idx val="15"/>
            <c:invertIfNegative val="0"/>
            <c:bubble3D val="0"/>
            <c:spPr>
              <a:solidFill>
                <a:schemeClr val="accent4"/>
              </a:solidFill>
              <a:ln w="3175">
                <a:solidFill>
                  <a:schemeClr val="bg1"/>
                </a:solidFill>
              </a:ln>
            </c:spPr>
            <c:extLst>
              <c:ext xmlns:c16="http://schemas.microsoft.com/office/drawing/2014/chart" uri="{C3380CC4-5D6E-409C-BE32-E72D297353CC}">
                <c16:uniqueId val="{0000001F-DE09-4A08-BA43-B129546D3C12}"/>
              </c:ext>
            </c:extLst>
          </c:dPt>
          <c:dPt>
            <c:idx val="16"/>
            <c:invertIfNegative val="0"/>
            <c:bubble3D val="0"/>
            <c:spPr>
              <a:solidFill>
                <a:schemeClr val="accent4"/>
              </a:solidFill>
              <a:ln w="3175">
                <a:solidFill>
                  <a:schemeClr val="bg1"/>
                </a:solidFill>
              </a:ln>
            </c:spPr>
            <c:extLst>
              <c:ext xmlns:c16="http://schemas.microsoft.com/office/drawing/2014/chart" uri="{C3380CC4-5D6E-409C-BE32-E72D297353CC}">
                <c16:uniqueId val="{00000021-DE09-4A08-BA43-B129546D3C12}"/>
              </c:ext>
            </c:extLst>
          </c:dPt>
          <c:dPt>
            <c:idx val="17"/>
            <c:invertIfNegative val="0"/>
            <c:bubble3D val="0"/>
            <c:spPr>
              <a:solidFill>
                <a:schemeClr val="accent4"/>
              </a:solidFill>
              <a:ln w="3175">
                <a:solidFill>
                  <a:schemeClr val="bg1"/>
                </a:solidFill>
              </a:ln>
            </c:spPr>
            <c:extLst>
              <c:ext xmlns:c16="http://schemas.microsoft.com/office/drawing/2014/chart" uri="{C3380CC4-5D6E-409C-BE32-E72D297353CC}">
                <c16:uniqueId val="{00000023-DE09-4A08-BA43-B129546D3C12}"/>
              </c:ext>
            </c:extLst>
          </c:dPt>
          <c:dPt>
            <c:idx val="18"/>
            <c:invertIfNegative val="0"/>
            <c:bubble3D val="0"/>
            <c:spPr>
              <a:solidFill>
                <a:schemeClr val="accent4"/>
              </a:solidFill>
              <a:ln w="3175">
                <a:solidFill>
                  <a:schemeClr val="bg1"/>
                </a:solidFill>
              </a:ln>
            </c:spPr>
            <c:extLst>
              <c:ext xmlns:c16="http://schemas.microsoft.com/office/drawing/2014/chart" uri="{C3380CC4-5D6E-409C-BE32-E72D297353CC}">
                <c16:uniqueId val="{00000025-DE09-4A08-BA43-B129546D3C12}"/>
              </c:ext>
            </c:extLst>
          </c:dPt>
          <c:dPt>
            <c:idx val="19"/>
            <c:invertIfNegative val="0"/>
            <c:bubble3D val="0"/>
            <c:spPr>
              <a:solidFill>
                <a:schemeClr val="accent4"/>
              </a:solidFill>
              <a:ln w="3175">
                <a:solidFill>
                  <a:schemeClr val="bg1"/>
                </a:solidFill>
              </a:ln>
            </c:spPr>
            <c:extLst>
              <c:ext xmlns:c16="http://schemas.microsoft.com/office/drawing/2014/chart" uri="{C3380CC4-5D6E-409C-BE32-E72D297353CC}">
                <c16:uniqueId val="{00000027-DE09-4A08-BA43-B129546D3C12}"/>
              </c:ext>
            </c:extLst>
          </c:dPt>
          <c:dPt>
            <c:idx val="20"/>
            <c:invertIfNegative val="0"/>
            <c:bubble3D val="0"/>
            <c:spPr>
              <a:solidFill>
                <a:schemeClr val="accent4"/>
              </a:solidFill>
              <a:ln w="3175">
                <a:solidFill>
                  <a:schemeClr val="bg1"/>
                </a:solidFill>
              </a:ln>
            </c:spPr>
            <c:extLst>
              <c:ext xmlns:c16="http://schemas.microsoft.com/office/drawing/2014/chart" uri="{C3380CC4-5D6E-409C-BE32-E72D297353CC}">
                <c16:uniqueId val="{00000029-DE09-4A08-BA43-B129546D3C12}"/>
              </c:ext>
            </c:extLst>
          </c:dPt>
          <c:dPt>
            <c:idx val="21"/>
            <c:invertIfNegative val="0"/>
            <c:bubble3D val="0"/>
            <c:spPr>
              <a:solidFill>
                <a:schemeClr val="accent4"/>
              </a:solidFill>
              <a:ln w="3175">
                <a:solidFill>
                  <a:schemeClr val="bg1"/>
                </a:solidFill>
              </a:ln>
            </c:spPr>
            <c:extLst>
              <c:ext xmlns:c16="http://schemas.microsoft.com/office/drawing/2014/chart" uri="{C3380CC4-5D6E-409C-BE32-E72D297353CC}">
                <c16:uniqueId val="{0000002B-DE09-4A08-BA43-B129546D3C12}"/>
              </c:ext>
            </c:extLst>
          </c:dPt>
          <c:dPt>
            <c:idx val="22"/>
            <c:invertIfNegative val="0"/>
            <c:bubble3D val="0"/>
            <c:spPr>
              <a:solidFill>
                <a:schemeClr val="accent4"/>
              </a:solidFill>
              <a:ln w="3175">
                <a:solidFill>
                  <a:schemeClr val="bg1"/>
                </a:solidFill>
              </a:ln>
            </c:spPr>
            <c:extLst>
              <c:ext xmlns:c16="http://schemas.microsoft.com/office/drawing/2014/chart" uri="{C3380CC4-5D6E-409C-BE32-E72D297353CC}">
                <c16:uniqueId val="{0000002D-DE09-4A08-BA43-B129546D3C12}"/>
              </c:ext>
            </c:extLst>
          </c:dPt>
          <c:dPt>
            <c:idx val="23"/>
            <c:invertIfNegative val="0"/>
            <c:bubble3D val="0"/>
            <c:spPr>
              <a:solidFill>
                <a:schemeClr val="accent4"/>
              </a:solidFill>
              <a:ln w="3175">
                <a:solidFill>
                  <a:schemeClr val="bg1"/>
                </a:solidFill>
              </a:ln>
            </c:spPr>
            <c:extLst>
              <c:ext xmlns:c16="http://schemas.microsoft.com/office/drawing/2014/chart" uri="{C3380CC4-5D6E-409C-BE32-E72D297353CC}">
                <c16:uniqueId val="{0000002F-DE09-4A08-BA43-B129546D3C12}"/>
              </c:ext>
            </c:extLst>
          </c:dPt>
          <c:dPt>
            <c:idx val="24"/>
            <c:invertIfNegative val="0"/>
            <c:bubble3D val="0"/>
            <c:spPr>
              <a:solidFill>
                <a:schemeClr val="accent4"/>
              </a:solidFill>
              <a:ln w="3175">
                <a:solidFill>
                  <a:schemeClr val="bg1"/>
                </a:solidFill>
              </a:ln>
            </c:spPr>
            <c:extLst>
              <c:ext xmlns:c16="http://schemas.microsoft.com/office/drawing/2014/chart" uri="{C3380CC4-5D6E-409C-BE32-E72D297353CC}">
                <c16:uniqueId val="{00000031-DE09-4A08-BA43-B129546D3C12}"/>
              </c:ext>
            </c:extLst>
          </c:dPt>
          <c:dPt>
            <c:idx val="25"/>
            <c:invertIfNegative val="0"/>
            <c:bubble3D val="0"/>
            <c:spPr>
              <a:solidFill>
                <a:schemeClr val="accent4"/>
              </a:solidFill>
              <a:ln w="3175">
                <a:solidFill>
                  <a:schemeClr val="bg1"/>
                </a:solidFill>
              </a:ln>
            </c:spPr>
            <c:extLst>
              <c:ext xmlns:c16="http://schemas.microsoft.com/office/drawing/2014/chart" uri="{C3380CC4-5D6E-409C-BE32-E72D297353CC}">
                <c16:uniqueId val="{00000033-DE09-4A08-BA43-B129546D3C12}"/>
              </c:ext>
            </c:extLst>
          </c:dPt>
          <c:dPt>
            <c:idx val="26"/>
            <c:invertIfNegative val="0"/>
            <c:bubble3D val="0"/>
            <c:spPr>
              <a:solidFill>
                <a:schemeClr val="accent4"/>
              </a:solidFill>
              <a:ln w="3175">
                <a:solidFill>
                  <a:schemeClr val="bg1"/>
                </a:solidFill>
              </a:ln>
            </c:spPr>
            <c:extLst>
              <c:ext xmlns:c16="http://schemas.microsoft.com/office/drawing/2014/chart" uri="{C3380CC4-5D6E-409C-BE32-E72D297353CC}">
                <c16:uniqueId val="{00000035-DE09-4A08-BA43-B129546D3C12}"/>
              </c:ext>
            </c:extLst>
          </c:dPt>
          <c:dPt>
            <c:idx val="27"/>
            <c:invertIfNegative val="0"/>
            <c:bubble3D val="0"/>
            <c:spPr>
              <a:solidFill>
                <a:schemeClr val="accent4"/>
              </a:solidFill>
              <a:ln w="3175">
                <a:solidFill>
                  <a:schemeClr val="bg1"/>
                </a:solidFill>
              </a:ln>
            </c:spPr>
            <c:extLst>
              <c:ext xmlns:c16="http://schemas.microsoft.com/office/drawing/2014/chart" uri="{C3380CC4-5D6E-409C-BE32-E72D297353CC}">
                <c16:uniqueId val="{00000037-DE09-4A08-BA43-B129546D3C12}"/>
              </c:ext>
            </c:extLst>
          </c:dPt>
          <c:dPt>
            <c:idx val="28"/>
            <c:invertIfNegative val="0"/>
            <c:bubble3D val="0"/>
            <c:spPr>
              <a:solidFill>
                <a:schemeClr val="accent4"/>
              </a:solidFill>
              <a:ln w="3175">
                <a:solidFill>
                  <a:schemeClr val="bg1"/>
                </a:solidFill>
              </a:ln>
            </c:spPr>
            <c:extLst>
              <c:ext xmlns:c16="http://schemas.microsoft.com/office/drawing/2014/chart" uri="{C3380CC4-5D6E-409C-BE32-E72D297353CC}">
                <c16:uniqueId val="{00000039-DE09-4A08-BA43-B129546D3C12}"/>
              </c:ext>
            </c:extLst>
          </c:dPt>
          <c:dPt>
            <c:idx val="29"/>
            <c:invertIfNegative val="0"/>
            <c:bubble3D val="0"/>
            <c:spPr>
              <a:solidFill>
                <a:schemeClr val="accent4"/>
              </a:solidFill>
              <a:ln w="3175">
                <a:solidFill>
                  <a:schemeClr val="bg1"/>
                </a:solidFill>
              </a:ln>
            </c:spPr>
            <c:extLst>
              <c:ext xmlns:c16="http://schemas.microsoft.com/office/drawing/2014/chart" uri="{C3380CC4-5D6E-409C-BE32-E72D297353CC}">
                <c16:uniqueId val="{0000003B-DE09-4A08-BA43-B129546D3C12}"/>
              </c:ext>
            </c:extLst>
          </c:dPt>
          <c:dPt>
            <c:idx val="30"/>
            <c:invertIfNegative val="0"/>
            <c:bubble3D val="0"/>
            <c:spPr>
              <a:solidFill>
                <a:schemeClr val="accent4"/>
              </a:solidFill>
              <a:ln w="3175">
                <a:solidFill>
                  <a:schemeClr val="bg1"/>
                </a:solidFill>
              </a:ln>
            </c:spPr>
            <c:extLst>
              <c:ext xmlns:c16="http://schemas.microsoft.com/office/drawing/2014/chart" uri="{C3380CC4-5D6E-409C-BE32-E72D297353CC}">
                <c16:uniqueId val="{0000003D-DE09-4A08-BA43-B129546D3C12}"/>
              </c:ext>
            </c:extLst>
          </c:dPt>
          <c:dPt>
            <c:idx val="31"/>
            <c:invertIfNegative val="0"/>
            <c:bubble3D val="0"/>
            <c:spPr>
              <a:solidFill>
                <a:schemeClr val="accent4"/>
              </a:solidFill>
              <a:ln w="3175">
                <a:solidFill>
                  <a:schemeClr val="bg1"/>
                </a:solidFill>
              </a:ln>
            </c:spPr>
            <c:extLst>
              <c:ext xmlns:c16="http://schemas.microsoft.com/office/drawing/2014/chart" uri="{C3380CC4-5D6E-409C-BE32-E72D297353CC}">
                <c16:uniqueId val="{0000003F-DE09-4A08-BA43-B129546D3C12}"/>
              </c:ext>
            </c:extLst>
          </c:dPt>
          <c:dPt>
            <c:idx val="32"/>
            <c:invertIfNegative val="0"/>
            <c:bubble3D val="0"/>
            <c:spPr>
              <a:solidFill>
                <a:schemeClr val="accent4"/>
              </a:solidFill>
              <a:ln w="3175">
                <a:solidFill>
                  <a:schemeClr val="bg1"/>
                </a:solidFill>
              </a:ln>
            </c:spPr>
            <c:extLst>
              <c:ext xmlns:c16="http://schemas.microsoft.com/office/drawing/2014/chart" uri="{C3380CC4-5D6E-409C-BE32-E72D297353CC}">
                <c16:uniqueId val="{00000041-DE09-4A08-BA43-B129546D3C12}"/>
              </c:ext>
            </c:extLst>
          </c:dPt>
          <c:dPt>
            <c:idx val="33"/>
            <c:invertIfNegative val="0"/>
            <c:bubble3D val="0"/>
            <c:spPr>
              <a:solidFill>
                <a:schemeClr val="accent4"/>
              </a:solidFill>
              <a:ln w="3175">
                <a:solidFill>
                  <a:schemeClr val="bg1"/>
                </a:solidFill>
              </a:ln>
            </c:spPr>
            <c:extLst>
              <c:ext xmlns:c16="http://schemas.microsoft.com/office/drawing/2014/chart" uri="{C3380CC4-5D6E-409C-BE32-E72D297353CC}">
                <c16:uniqueId val="{00000043-DE09-4A08-BA43-B129546D3C12}"/>
              </c:ext>
            </c:extLst>
          </c:dPt>
          <c:dPt>
            <c:idx val="34"/>
            <c:invertIfNegative val="0"/>
            <c:bubble3D val="0"/>
            <c:spPr>
              <a:solidFill>
                <a:schemeClr val="accent4"/>
              </a:solidFill>
              <a:ln w="3175">
                <a:solidFill>
                  <a:schemeClr val="bg1"/>
                </a:solidFill>
              </a:ln>
            </c:spPr>
            <c:extLst>
              <c:ext xmlns:c16="http://schemas.microsoft.com/office/drawing/2014/chart" uri="{C3380CC4-5D6E-409C-BE32-E72D297353CC}">
                <c16:uniqueId val="{00000045-DE09-4A08-BA43-B129546D3C12}"/>
              </c:ext>
            </c:extLst>
          </c:dPt>
          <c:dPt>
            <c:idx val="35"/>
            <c:invertIfNegative val="0"/>
            <c:bubble3D val="0"/>
            <c:spPr>
              <a:solidFill>
                <a:schemeClr val="accent4"/>
              </a:solidFill>
              <a:ln w="3175">
                <a:solidFill>
                  <a:schemeClr val="bg1"/>
                </a:solidFill>
              </a:ln>
            </c:spPr>
            <c:extLst>
              <c:ext xmlns:c16="http://schemas.microsoft.com/office/drawing/2014/chart" uri="{C3380CC4-5D6E-409C-BE32-E72D297353CC}">
                <c16:uniqueId val="{00000047-DE09-4A08-BA43-B129546D3C12}"/>
              </c:ext>
            </c:extLst>
          </c:dPt>
          <c:cat>
            <c:strRef>
              <c:f>'Cap.Dev.Path'!$I$9:$AR$9</c:f>
              <c:strCache>
                <c:ptCount val="3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strCache>
            </c:strRef>
          </c:cat>
          <c:val>
            <c:numRef>
              <c:f>'Cap.Dev.Path'!$I$2987:$AR$2987</c:f>
              <c:numCache>
                <c:formatCode>#,##0</c:formatCode>
                <c:ptCount val="36"/>
                <c:pt idx="0">
                  <c:v>0</c:v>
                </c:pt>
                <c:pt idx="1">
                  <c:v>0</c:v>
                </c:pt>
                <c:pt idx="2">
                  <c:v>0</c:v>
                </c:pt>
                <c:pt idx="3">
                  <c:v>0</c:v>
                </c:pt>
                <c:pt idx="4">
                  <c:v>0</c:v>
                </c:pt>
                <c:pt idx="5">
                  <c:v>0</c:v>
                </c:pt>
                <c:pt idx="6">
                  <c:v>0</c:v>
                </c:pt>
                <c:pt idx="7">
                  <c:v>0</c:v>
                </c:pt>
                <c:pt idx="8">
                  <c:v>0</c:v>
                </c:pt>
                <c:pt idx="9">
                  <c:v>0</c:v>
                </c:pt>
                <c:pt idx="10">
                  <c:v>4</c:v>
                </c:pt>
                <c:pt idx="11">
                  <c:v>5</c:v>
                </c:pt>
                <c:pt idx="12">
                  <c:v>7</c:v>
                </c:pt>
                <c:pt idx="13">
                  <c:v>8.1999999999999993</c:v>
                </c:pt>
                <c:pt idx="14">
                  <c:v>8.8000000000000007</c:v>
                </c:pt>
                <c:pt idx="15">
                  <c:v>8.9966598500341668</c:v>
                </c:pt>
                <c:pt idx="16">
                  <c:v>9.1933197000683329</c:v>
                </c:pt>
                <c:pt idx="17">
                  <c:v>9.389979550102499</c:v>
                </c:pt>
                <c:pt idx="18">
                  <c:v>9.586639400136665</c:v>
                </c:pt>
                <c:pt idx="19">
                  <c:v>9.7832992501708311</c:v>
                </c:pt>
                <c:pt idx="20">
                  <c:v>9.9799591002049972</c:v>
                </c:pt>
                <c:pt idx="21">
                  <c:v>12.073946830266193</c:v>
                </c:pt>
                <c:pt idx="22">
                  <c:v>14.167934560327391</c:v>
                </c:pt>
                <c:pt idx="23">
                  <c:v>16.261922290388586</c:v>
                </c:pt>
                <c:pt idx="24">
                  <c:v>18.355910020449784</c:v>
                </c:pt>
                <c:pt idx="25">
                  <c:v>20.449897750510981</c:v>
                </c:pt>
                <c:pt idx="26">
                  <c:v>20.449897750510981</c:v>
                </c:pt>
                <c:pt idx="27">
                  <c:v>20.449897750510981</c:v>
                </c:pt>
                <c:pt idx="28">
                  <c:v>20.449897750510981</c:v>
                </c:pt>
                <c:pt idx="29">
                  <c:v>20.449897750510981</c:v>
                </c:pt>
                <c:pt idx="30">
                  <c:v>20.449897750510981</c:v>
                </c:pt>
                <c:pt idx="31">
                  <c:v>20.449897750510981</c:v>
                </c:pt>
                <c:pt idx="32">
                  <c:v>20.449897750510981</c:v>
                </c:pt>
                <c:pt idx="33">
                  <c:v>20.449897750510981</c:v>
                </c:pt>
                <c:pt idx="34">
                  <c:v>20.449897750510981</c:v>
                </c:pt>
                <c:pt idx="35">
                  <c:v>20.449897750510981</c:v>
                </c:pt>
              </c:numCache>
            </c:numRef>
          </c:val>
          <c:extLst>
            <c:ext xmlns:c16="http://schemas.microsoft.com/office/drawing/2014/chart" uri="{C3380CC4-5D6E-409C-BE32-E72D297353CC}">
              <c16:uniqueId val="{00000048-DE09-4A08-BA43-B129546D3C12}"/>
            </c:ext>
          </c:extLst>
        </c:ser>
        <c:dLbls>
          <c:showLegendKey val="0"/>
          <c:showVal val="0"/>
          <c:showCatName val="0"/>
          <c:showSerName val="0"/>
          <c:showPercent val="0"/>
          <c:showBubbleSize val="0"/>
        </c:dLbls>
        <c:gapWidth val="0"/>
        <c:axId val="213685760"/>
        <c:axId val="213687296"/>
      </c:barChart>
      <c:catAx>
        <c:axId val="213685760"/>
        <c:scaling>
          <c:orientation val="minMax"/>
        </c:scaling>
        <c:delete val="0"/>
        <c:axPos val="b"/>
        <c:numFmt formatCode="General" sourceLinked="1"/>
        <c:majorTickMark val="out"/>
        <c:minorTickMark val="none"/>
        <c:tickLblPos val="nextTo"/>
        <c:crossAx val="213687296"/>
        <c:crosses val="autoZero"/>
        <c:auto val="1"/>
        <c:lblAlgn val="ctr"/>
        <c:lblOffset val="100"/>
        <c:noMultiLvlLbl val="0"/>
      </c:catAx>
      <c:valAx>
        <c:axId val="213687296"/>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213685760"/>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stacked"/>
        <c:varyColors val="0"/>
        <c:ser>
          <c:idx val="1"/>
          <c:order val="0"/>
          <c:tx>
            <c:strRef>
              <c:f>'Cap.Dev.Path'!$C$2590</c:f>
              <c:strCache>
                <c:ptCount val="1"/>
                <c:pt idx="0">
                  <c:v>Pumped storage</c:v>
                </c:pt>
              </c:strCache>
            </c:strRef>
          </c:tx>
          <c:spPr>
            <a:ln>
              <a:solidFill>
                <a:schemeClr val="bg1"/>
              </a:solidFill>
            </a:ln>
          </c:spPr>
          <c:invertIfNegative val="0"/>
          <c:cat>
            <c:strRef>
              <c:f>'Cap.Dev.Path'!$I$9:$AR$9</c:f>
              <c:strCache>
                <c:ptCount val="3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strCache>
            </c:strRef>
          </c:cat>
          <c:val>
            <c:numRef>
              <c:f>'Cap.Dev.Path'!$I$2980:$AH$2980</c:f>
              <c:numCache>
                <c:formatCode>#,##0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00-51CE-45DE-A2B5-6CF3270E3AA6}"/>
            </c:ext>
          </c:extLst>
        </c:ser>
        <c:ser>
          <c:idx val="0"/>
          <c:order val="1"/>
          <c:tx>
            <c:strRef>
              <c:f>'Cap.Dev.Path'!$C$2583</c:f>
              <c:strCache>
                <c:ptCount val="1"/>
                <c:pt idx="0">
                  <c:v>Renewable hydropower</c:v>
                </c:pt>
              </c:strCache>
            </c:strRef>
          </c:tx>
          <c:spPr>
            <a:solidFill>
              <a:schemeClr val="accent6"/>
            </a:solidFill>
            <a:ln w="3175">
              <a:solidFill>
                <a:schemeClr val="bg1"/>
              </a:solidFill>
            </a:ln>
          </c:spPr>
          <c:invertIfNegative val="0"/>
          <c:dPt>
            <c:idx val="0"/>
            <c:invertIfNegative val="0"/>
            <c:bubble3D val="0"/>
            <c:spPr>
              <a:solidFill>
                <a:srgbClr val="E4E5E4"/>
              </a:solidFill>
              <a:ln w="3175">
                <a:solidFill>
                  <a:schemeClr val="bg1"/>
                </a:solidFill>
              </a:ln>
            </c:spPr>
            <c:extLst>
              <c:ext xmlns:c16="http://schemas.microsoft.com/office/drawing/2014/chart" uri="{C3380CC4-5D6E-409C-BE32-E72D297353CC}">
                <c16:uniqueId val="{00000002-51CE-45DE-A2B5-6CF3270E3AA6}"/>
              </c:ext>
            </c:extLst>
          </c:dPt>
          <c:dPt>
            <c:idx val="1"/>
            <c:invertIfNegative val="0"/>
            <c:bubble3D val="0"/>
            <c:spPr>
              <a:solidFill>
                <a:srgbClr val="E4E5E4"/>
              </a:solidFill>
              <a:ln w="3175">
                <a:solidFill>
                  <a:schemeClr val="bg1"/>
                </a:solidFill>
              </a:ln>
            </c:spPr>
            <c:extLst>
              <c:ext xmlns:c16="http://schemas.microsoft.com/office/drawing/2014/chart" uri="{C3380CC4-5D6E-409C-BE32-E72D297353CC}">
                <c16:uniqueId val="{00000004-51CE-45DE-A2B5-6CF3270E3AA6}"/>
              </c:ext>
            </c:extLst>
          </c:dPt>
          <c:dPt>
            <c:idx val="2"/>
            <c:invertIfNegative val="0"/>
            <c:bubble3D val="0"/>
            <c:spPr>
              <a:solidFill>
                <a:srgbClr val="E4E5E4"/>
              </a:solidFill>
              <a:ln w="3175">
                <a:solidFill>
                  <a:schemeClr val="bg1"/>
                </a:solidFill>
              </a:ln>
            </c:spPr>
            <c:extLst>
              <c:ext xmlns:c16="http://schemas.microsoft.com/office/drawing/2014/chart" uri="{C3380CC4-5D6E-409C-BE32-E72D297353CC}">
                <c16:uniqueId val="{00000006-51CE-45DE-A2B5-6CF3270E3AA6}"/>
              </c:ext>
            </c:extLst>
          </c:dPt>
          <c:dPt>
            <c:idx val="3"/>
            <c:invertIfNegative val="0"/>
            <c:bubble3D val="0"/>
            <c:spPr>
              <a:solidFill>
                <a:srgbClr val="E4E5E4"/>
              </a:solidFill>
              <a:ln w="3175">
                <a:solidFill>
                  <a:schemeClr val="bg1"/>
                </a:solidFill>
              </a:ln>
            </c:spPr>
            <c:extLst>
              <c:ext xmlns:c16="http://schemas.microsoft.com/office/drawing/2014/chart" uri="{C3380CC4-5D6E-409C-BE32-E72D297353CC}">
                <c16:uniqueId val="{00000008-51CE-45DE-A2B5-6CF3270E3AA6}"/>
              </c:ext>
            </c:extLst>
          </c:dPt>
          <c:dPt>
            <c:idx val="4"/>
            <c:invertIfNegative val="0"/>
            <c:bubble3D val="0"/>
            <c:spPr>
              <a:solidFill>
                <a:srgbClr val="E4E5E4"/>
              </a:solidFill>
              <a:ln w="3175">
                <a:solidFill>
                  <a:schemeClr val="bg1"/>
                </a:solidFill>
              </a:ln>
            </c:spPr>
            <c:extLst>
              <c:ext xmlns:c16="http://schemas.microsoft.com/office/drawing/2014/chart" uri="{C3380CC4-5D6E-409C-BE32-E72D297353CC}">
                <c16:uniqueId val="{0000000A-51CE-45DE-A2B5-6CF3270E3AA6}"/>
              </c:ext>
            </c:extLst>
          </c:dPt>
          <c:dPt>
            <c:idx val="5"/>
            <c:invertIfNegative val="0"/>
            <c:bubble3D val="0"/>
            <c:spPr>
              <a:solidFill>
                <a:srgbClr val="E4E5E4"/>
              </a:solidFill>
              <a:ln w="3175">
                <a:solidFill>
                  <a:schemeClr val="bg1"/>
                </a:solidFill>
              </a:ln>
            </c:spPr>
            <c:extLst>
              <c:ext xmlns:c16="http://schemas.microsoft.com/office/drawing/2014/chart" uri="{C3380CC4-5D6E-409C-BE32-E72D297353CC}">
                <c16:uniqueId val="{0000000C-51CE-45DE-A2B5-6CF3270E3AA6}"/>
              </c:ext>
            </c:extLst>
          </c:dPt>
          <c:dPt>
            <c:idx val="6"/>
            <c:invertIfNegative val="0"/>
            <c:bubble3D val="0"/>
            <c:spPr>
              <a:solidFill>
                <a:srgbClr val="E4E5E4"/>
              </a:solidFill>
              <a:ln w="3175">
                <a:solidFill>
                  <a:schemeClr val="bg1"/>
                </a:solidFill>
              </a:ln>
            </c:spPr>
            <c:extLst>
              <c:ext xmlns:c16="http://schemas.microsoft.com/office/drawing/2014/chart" uri="{C3380CC4-5D6E-409C-BE32-E72D297353CC}">
                <c16:uniqueId val="{0000000E-51CE-45DE-A2B5-6CF3270E3AA6}"/>
              </c:ext>
            </c:extLst>
          </c:dPt>
          <c:dPt>
            <c:idx val="7"/>
            <c:invertIfNegative val="0"/>
            <c:bubble3D val="0"/>
            <c:spPr>
              <a:solidFill>
                <a:srgbClr val="E4E5E4"/>
              </a:solidFill>
              <a:ln w="3175">
                <a:solidFill>
                  <a:schemeClr val="bg1"/>
                </a:solidFill>
              </a:ln>
            </c:spPr>
            <c:extLst>
              <c:ext xmlns:c16="http://schemas.microsoft.com/office/drawing/2014/chart" uri="{C3380CC4-5D6E-409C-BE32-E72D297353CC}">
                <c16:uniqueId val="{00000010-51CE-45DE-A2B5-6CF3270E3AA6}"/>
              </c:ext>
            </c:extLst>
          </c:dPt>
          <c:dPt>
            <c:idx val="8"/>
            <c:invertIfNegative val="0"/>
            <c:bubble3D val="0"/>
            <c:spPr>
              <a:solidFill>
                <a:srgbClr val="E4E5E4"/>
              </a:solidFill>
              <a:ln w="3175">
                <a:solidFill>
                  <a:schemeClr val="bg1"/>
                </a:solidFill>
              </a:ln>
            </c:spPr>
            <c:extLst>
              <c:ext xmlns:c16="http://schemas.microsoft.com/office/drawing/2014/chart" uri="{C3380CC4-5D6E-409C-BE32-E72D297353CC}">
                <c16:uniqueId val="{00000012-51CE-45DE-A2B5-6CF3270E3AA6}"/>
              </c:ext>
            </c:extLst>
          </c:dPt>
          <c:dPt>
            <c:idx val="9"/>
            <c:invertIfNegative val="0"/>
            <c:bubble3D val="0"/>
            <c:spPr>
              <a:solidFill>
                <a:srgbClr val="E4E5E4"/>
              </a:solidFill>
              <a:ln w="3175">
                <a:solidFill>
                  <a:schemeClr val="bg1"/>
                </a:solidFill>
              </a:ln>
            </c:spPr>
            <c:extLst>
              <c:ext xmlns:c16="http://schemas.microsoft.com/office/drawing/2014/chart" uri="{C3380CC4-5D6E-409C-BE32-E72D297353CC}">
                <c16:uniqueId val="{00000014-51CE-45DE-A2B5-6CF3270E3AA6}"/>
              </c:ext>
            </c:extLst>
          </c:dPt>
          <c:dPt>
            <c:idx val="10"/>
            <c:invertIfNegative val="0"/>
            <c:bubble3D val="0"/>
            <c:spPr>
              <a:solidFill>
                <a:srgbClr val="E4E5E4"/>
              </a:solidFill>
              <a:ln w="3175">
                <a:solidFill>
                  <a:schemeClr val="bg1"/>
                </a:solidFill>
              </a:ln>
            </c:spPr>
            <c:extLst>
              <c:ext xmlns:c16="http://schemas.microsoft.com/office/drawing/2014/chart" uri="{C3380CC4-5D6E-409C-BE32-E72D297353CC}">
                <c16:uniqueId val="{00000016-51CE-45DE-A2B5-6CF3270E3AA6}"/>
              </c:ext>
            </c:extLst>
          </c:dPt>
          <c:dPt>
            <c:idx val="11"/>
            <c:invertIfNegative val="0"/>
            <c:bubble3D val="0"/>
            <c:spPr>
              <a:solidFill>
                <a:srgbClr val="E4E5E4"/>
              </a:solidFill>
              <a:ln w="3175">
                <a:solidFill>
                  <a:schemeClr val="bg1"/>
                </a:solidFill>
              </a:ln>
            </c:spPr>
            <c:extLst>
              <c:ext xmlns:c16="http://schemas.microsoft.com/office/drawing/2014/chart" uri="{C3380CC4-5D6E-409C-BE32-E72D297353CC}">
                <c16:uniqueId val="{00000018-51CE-45DE-A2B5-6CF3270E3AA6}"/>
              </c:ext>
            </c:extLst>
          </c:dPt>
          <c:dPt>
            <c:idx val="12"/>
            <c:invertIfNegative val="0"/>
            <c:bubble3D val="0"/>
            <c:spPr>
              <a:solidFill>
                <a:srgbClr val="E4E5E4"/>
              </a:solidFill>
              <a:ln w="3175">
                <a:solidFill>
                  <a:schemeClr val="bg1"/>
                </a:solidFill>
              </a:ln>
            </c:spPr>
            <c:extLst>
              <c:ext xmlns:c16="http://schemas.microsoft.com/office/drawing/2014/chart" uri="{C3380CC4-5D6E-409C-BE32-E72D297353CC}">
                <c16:uniqueId val="{0000001A-51CE-45DE-A2B5-6CF3270E3AA6}"/>
              </c:ext>
            </c:extLst>
          </c:dPt>
          <c:dPt>
            <c:idx val="13"/>
            <c:invertIfNegative val="0"/>
            <c:bubble3D val="0"/>
            <c:spPr>
              <a:solidFill>
                <a:srgbClr val="E4E5E4"/>
              </a:solidFill>
              <a:ln w="3175">
                <a:solidFill>
                  <a:schemeClr val="bg1"/>
                </a:solidFill>
              </a:ln>
            </c:spPr>
            <c:extLst>
              <c:ext xmlns:c16="http://schemas.microsoft.com/office/drawing/2014/chart" uri="{C3380CC4-5D6E-409C-BE32-E72D297353CC}">
                <c16:uniqueId val="{0000001C-51CE-45DE-A2B5-6CF3270E3AA6}"/>
              </c:ext>
            </c:extLst>
          </c:dPt>
          <c:dPt>
            <c:idx val="14"/>
            <c:invertIfNegative val="0"/>
            <c:bubble3D val="0"/>
            <c:spPr>
              <a:solidFill>
                <a:srgbClr val="E4E5E4"/>
              </a:solidFill>
              <a:ln w="3175">
                <a:solidFill>
                  <a:schemeClr val="bg1"/>
                </a:solidFill>
              </a:ln>
            </c:spPr>
            <c:extLst>
              <c:ext xmlns:c16="http://schemas.microsoft.com/office/drawing/2014/chart" uri="{C3380CC4-5D6E-409C-BE32-E72D297353CC}">
                <c16:uniqueId val="{0000001E-51CE-45DE-A2B5-6CF3270E3AA6}"/>
              </c:ext>
            </c:extLst>
          </c:dPt>
          <c:dPt>
            <c:idx val="15"/>
            <c:invertIfNegative val="0"/>
            <c:bubble3D val="0"/>
            <c:extLst>
              <c:ext xmlns:c16="http://schemas.microsoft.com/office/drawing/2014/chart" uri="{C3380CC4-5D6E-409C-BE32-E72D297353CC}">
                <c16:uniqueId val="{0000001F-51CE-45DE-A2B5-6CF3270E3AA6}"/>
              </c:ext>
            </c:extLst>
          </c:dPt>
          <c:dPt>
            <c:idx val="16"/>
            <c:invertIfNegative val="0"/>
            <c:bubble3D val="0"/>
            <c:extLst>
              <c:ext xmlns:c16="http://schemas.microsoft.com/office/drawing/2014/chart" uri="{C3380CC4-5D6E-409C-BE32-E72D297353CC}">
                <c16:uniqueId val="{00000020-51CE-45DE-A2B5-6CF3270E3AA6}"/>
              </c:ext>
            </c:extLst>
          </c:dPt>
          <c:dPt>
            <c:idx val="17"/>
            <c:invertIfNegative val="0"/>
            <c:bubble3D val="0"/>
            <c:extLst>
              <c:ext xmlns:c16="http://schemas.microsoft.com/office/drawing/2014/chart" uri="{C3380CC4-5D6E-409C-BE32-E72D297353CC}">
                <c16:uniqueId val="{00000021-51CE-45DE-A2B5-6CF3270E3AA6}"/>
              </c:ext>
            </c:extLst>
          </c:dPt>
          <c:dPt>
            <c:idx val="18"/>
            <c:invertIfNegative val="0"/>
            <c:bubble3D val="0"/>
            <c:extLst>
              <c:ext xmlns:c16="http://schemas.microsoft.com/office/drawing/2014/chart" uri="{C3380CC4-5D6E-409C-BE32-E72D297353CC}">
                <c16:uniqueId val="{00000022-51CE-45DE-A2B5-6CF3270E3AA6}"/>
              </c:ext>
            </c:extLst>
          </c:dPt>
          <c:dPt>
            <c:idx val="19"/>
            <c:invertIfNegative val="0"/>
            <c:bubble3D val="0"/>
            <c:extLst>
              <c:ext xmlns:c16="http://schemas.microsoft.com/office/drawing/2014/chart" uri="{C3380CC4-5D6E-409C-BE32-E72D297353CC}">
                <c16:uniqueId val="{00000023-51CE-45DE-A2B5-6CF3270E3AA6}"/>
              </c:ext>
            </c:extLst>
          </c:dPt>
          <c:dPt>
            <c:idx val="20"/>
            <c:invertIfNegative val="0"/>
            <c:bubble3D val="0"/>
            <c:extLst>
              <c:ext xmlns:c16="http://schemas.microsoft.com/office/drawing/2014/chart" uri="{C3380CC4-5D6E-409C-BE32-E72D297353CC}">
                <c16:uniqueId val="{00000024-51CE-45DE-A2B5-6CF3270E3AA6}"/>
              </c:ext>
            </c:extLst>
          </c:dPt>
          <c:dPt>
            <c:idx val="21"/>
            <c:invertIfNegative val="0"/>
            <c:bubble3D val="0"/>
            <c:extLst>
              <c:ext xmlns:c16="http://schemas.microsoft.com/office/drawing/2014/chart" uri="{C3380CC4-5D6E-409C-BE32-E72D297353CC}">
                <c16:uniqueId val="{00000025-51CE-45DE-A2B5-6CF3270E3AA6}"/>
              </c:ext>
            </c:extLst>
          </c:dPt>
          <c:dPt>
            <c:idx val="22"/>
            <c:invertIfNegative val="0"/>
            <c:bubble3D val="0"/>
            <c:extLst>
              <c:ext xmlns:c16="http://schemas.microsoft.com/office/drawing/2014/chart" uri="{C3380CC4-5D6E-409C-BE32-E72D297353CC}">
                <c16:uniqueId val="{00000026-51CE-45DE-A2B5-6CF3270E3AA6}"/>
              </c:ext>
            </c:extLst>
          </c:dPt>
          <c:dPt>
            <c:idx val="23"/>
            <c:invertIfNegative val="0"/>
            <c:bubble3D val="0"/>
            <c:extLst>
              <c:ext xmlns:c16="http://schemas.microsoft.com/office/drawing/2014/chart" uri="{C3380CC4-5D6E-409C-BE32-E72D297353CC}">
                <c16:uniqueId val="{00000027-51CE-45DE-A2B5-6CF3270E3AA6}"/>
              </c:ext>
            </c:extLst>
          </c:dPt>
          <c:dPt>
            <c:idx val="24"/>
            <c:invertIfNegative val="0"/>
            <c:bubble3D val="0"/>
            <c:extLst>
              <c:ext xmlns:c16="http://schemas.microsoft.com/office/drawing/2014/chart" uri="{C3380CC4-5D6E-409C-BE32-E72D297353CC}">
                <c16:uniqueId val="{00000028-51CE-45DE-A2B5-6CF3270E3AA6}"/>
              </c:ext>
            </c:extLst>
          </c:dPt>
          <c:dPt>
            <c:idx val="25"/>
            <c:invertIfNegative val="0"/>
            <c:bubble3D val="0"/>
            <c:extLst>
              <c:ext xmlns:c16="http://schemas.microsoft.com/office/drawing/2014/chart" uri="{C3380CC4-5D6E-409C-BE32-E72D297353CC}">
                <c16:uniqueId val="{00000029-51CE-45DE-A2B5-6CF3270E3AA6}"/>
              </c:ext>
            </c:extLst>
          </c:dPt>
          <c:cat>
            <c:strRef>
              <c:f>'Cap.Dev.Path'!$I$9:$AR$9</c:f>
              <c:strCache>
                <c:ptCount val="3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strCache>
            </c:strRef>
          </c:cat>
          <c:val>
            <c:numRef>
              <c:f>'Cap.Dev.Path'!$I$2973:$AR$2973</c:f>
              <c:numCache>
                <c:formatCode>#,##0</c:formatCode>
                <c:ptCount val="36"/>
                <c:pt idx="0">
                  <c:v>544</c:v>
                </c:pt>
                <c:pt idx="1">
                  <c:v>545</c:v>
                </c:pt>
                <c:pt idx="2">
                  <c:v>546</c:v>
                </c:pt>
                <c:pt idx="3">
                  <c:v>552</c:v>
                </c:pt>
                <c:pt idx="4">
                  <c:v>553</c:v>
                </c:pt>
                <c:pt idx="5">
                  <c:v>555</c:v>
                </c:pt>
                <c:pt idx="6">
                  <c:v>556</c:v>
                </c:pt>
                <c:pt idx="7">
                  <c:v>595</c:v>
                </c:pt>
                <c:pt idx="8">
                  <c:v>617</c:v>
                </c:pt>
                <c:pt idx="9">
                  <c:v>630</c:v>
                </c:pt>
                <c:pt idx="10">
                  <c:v>658</c:v>
                </c:pt>
                <c:pt idx="11">
                  <c:v>661.1</c:v>
                </c:pt>
                <c:pt idx="12">
                  <c:v>670.7</c:v>
                </c:pt>
                <c:pt idx="13">
                  <c:v>674.2</c:v>
                </c:pt>
                <c:pt idx="14">
                  <c:v>681.9</c:v>
                </c:pt>
                <c:pt idx="15">
                  <c:v>722.75862068965603</c:v>
                </c:pt>
                <c:pt idx="16">
                  <c:v>733.79310344827559</c:v>
                </c:pt>
                <c:pt idx="17">
                  <c:v>744.82758620689515</c:v>
                </c:pt>
                <c:pt idx="18">
                  <c:v>755.86206896551471</c:v>
                </c:pt>
                <c:pt idx="19">
                  <c:v>766.89655172413427</c:v>
                </c:pt>
                <c:pt idx="20">
                  <c:v>777.93103448275383</c:v>
                </c:pt>
                <c:pt idx="21">
                  <c:v>846.34482758620186</c:v>
                </c:pt>
                <c:pt idx="22">
                  <c:v>914.75862068964989</c:v>
                </c:pt>
                <c:pt idx="23">
                  <c:v>983.17241379309792</c:v>
                </c:pt>
                <c:pt idx="24">
                  <c:v>1051.5862068965459</c:v>
                </c:pt>
                <c:pt idx="25">
                  <c:v>1119.9999999999941</c:v>
                </c:pt>
                <c:pt idx="26">
                  <c:v>1166.3448275862013</c:v>
                </c:pt>
                <c:pt idx="27">
                  <c:v>1212.6896551724085</c:v>
                </c:pt>
                <c:pt idx="28">
                  <c:v>1259.0344827586157</c:v>
                </c:pt>
                <c:pt idx="29">
                  <c:v>1305.3793103448229</c:v>
                </c:pt>
                <c:pt idx="30">
                  <c:v>1351.7241379310301</c:v>
                </c:pt>
                <c:pt idx="31">
                  <c:v>1398.068965517238</c:v>
                </c:pt>
                <c:pt idx="32">
                  <c:v>1444.4137931034459</c:v>
                </c:pt>
                <c:pt idx="33">
                  <c:v>1490.7586206896538</c:v>
                </c:pt>
                <c:pt idx="34">
                  <c:v>1537.1034482758616</c:v>
                </c:pt>
                <c:pt idx="35">
                  <c:v>1583.4482758620695</c:v>
                </c:pt>
              </c:numCache>
            </c:numRef>
          </c:val>
          <c:extLst>
            <c:ext xmlns:c16="http://schemas.microsoft.com/office/drawing/2014/chart" uri="{C3380CC4-5D6E-409C-BE32-E72D297353CC}">
              <c16:uniqueId val="{0000002A-51CE-45DE-A2B5-6CF3270E3AA6}"/>
            </c:ext>
          </c:extLst>
        </c:ser>
        <c:dLbls>
          <c:showLegendKey val="0"/>
          <c:showVal val="0"/>
          <c:showCatName val="0"/>
          <c:showSerName val="0"/>
          <c:showPercent val="0"/>
          <c:showBubbleSize val="0"/>
        </c:dLbls>
        <c:gapWidth val="0"/>
        <c:overlap val="100"/>
        <c:axId val="213762816"/>
        <c:axId val="213764352"/>
      </c:barChart>
      <c:catAx>
        <c:axId val="213762816"/>
        <c:scaling>
          <c:orientation val="minMax"/>
        </c:scaling>
        <c:delete val="0"/>
        <c:axPos val="b"/>
        <c:numFmt formatCode="General" sourceLinked="1"/>
        <c:majorTickMark val="out"/>
        <c:minorTickMark val="none"/>
        <c:tickLblPos val="nextTo"/>
        <c:crossAx val="213764352"/>
        <c:crosses val="autoZero"/>
        <c:auto val="1"/>
        <c:lblAlgn val="ctr"/>
        <c:lblOffset val="100"/>
        <c:noMultiLvlLbl val="0"/>
      </c:catAx>
      <c:valAx>
        <c:axId val="213764352"/>
        <c:scaling>
          <c:orientation val="minMax"/>
          <c:min val="0"/>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213762816"/>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stacked"/>
        <c:varyColors val="0"/>
        <c:ser>
          <c:idx val="0"/>
          <c:order val="0"/>
          <c:tx>
            <c:strRef>
              <c:f>'Cap.Dev.Path'!$C$2575</c:f>
              <c:strCache>
                <c:ptCount val="1"/>
                <c:pt idx="0">
                  <c:v>Solar PV</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9D60-4580-8D0B-CEA9C9E45F87}"/>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9D60-4580-8D0B-CEA9C9E45F87}"/>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9D60-4580-8D0B-CEA9C9E45F87}"/>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9D60-4580-8D0B-CEA9C9E45F87}"/>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9D60-4580-8D0B-CEA9C9E45F87}"/>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9D60-4580-8D0B-CEA9C9E45F87}"/>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9D60-4580-8D0B-CEA9C9E45F87}"/>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9D60-4580-8D0B-CEA9C9E45F87}"/>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9D60-4580-8D0B-CEA9C9E45F87}"/>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9D60-4580-8D0B-CEA9C9E45F87}"/>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9D60-4580-8D0B-CEA9C9E45F87}"/>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9D60-4580-8D0B-CEA9C9E45F87}"/>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9D60-4580-8D0B-CEA9C9E45F87}"/>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9D60-4580-8D0B-CEA9C9E45F87}"/>
              </c:ext>
            </c:extLst>
          </c:dPt>
          <c:dPt>
            <c:idx val="14"/>
            <c:invertIfNegative val="0"/>
            <c:bubble3D val="0"/>
            <c:spPr>
              <a:solidFill>
                <a:srgbClr val="E4E5E4"/>
              </a:solidFill>
              <a:ln w="3175">
                <a:solidFill>
                  <a:schemeClr val="bg1"/>
                </a:solidFill>
              </a:ln>
            </c:spPr>
            <c:extLst>
              <c:ext xmlns:c16="http://schemas.microsoft.com/office/drawing/2014/chart" uri="{C3380CC4-5D6E-409C-BE32-E72D297353CC}">
                <c16:uniqueId val="{0000001D-9D60-4580-8D0B-CEA9C9E45F87}"/>
              </c:ext>
            </c:extLst>
          </c:dPt>
          <c:dPt>
            <c:idx val="15"/>
            <c:invertIfNegative val="0"/>
            <c:bubble3D val="0"/>
            <c:extLst>
              <c:ext xmlns:c16="http://schemas.microsoft.com/office/drawing/2014/chart" uri="{C3380CC4-5D6E-409C-BE32-E72D297353CC}">
                <c16:uniqueId val="{0000001E-9D60-4580-8D0B-CEA9C9E45F87}"/>
              </c:ext>
            </c:extLst>
          </c:dPt>
          <c:dPt>
            <c:idx val="16"/>
            <c:invertIfNegative val="0"/>
            <c:bubble3D val="0"/>
            <c:extLst>
              <c:ext xmlns:c16="http://schemas.microsoft.com/office/drawing/2014/chart" uri="{C3380CC4-5D6E-409C-BE32-E72D297353CC}">
                <c16:uniqueId val="{0000001F-9D60-4580-8D0B-CEA9C9E45F87}"/>
              </c:ext>
            </c:extLst>
          </c:dPt>
          <c:dPt>
            <c:idx val="17"/>
            <c:invertIfNegative val="0"/>
            <c:bubble3D val="0"/>
            <c:extLst>
              <c:ext xmlns:c16="http://schemas.microsoft.com/office/drawing/2014/chart" uri="{C3380CC4-5D6E-409C-BE32-E72D297353CC}">
                <c16:uniqueId val="{00000020-9D60-4580-8D0B-CEA9C9E45F87}"/>
              </c:ext>
            </c:extLst>
          </c:dPt>
          <c:dPt>
            <c:idx val="18"/>
            <c:invertIfNegative val="0"/>
            <c:bubble3D val="0"/>
            <c:extLst>
              <c:ext xmlns:c16="http://schemas.microsoft.com/office/drawing/2014/chart" uri="{C3380CC4-5D6E-409C-BE32-E72D297353CC}">
                <c16:uniqueId val="{00000021-9D60-4580-8D0B-CEA9C9E45F87}"/>
              </c:ext>
            </c:extLst>
          </c:dPt>
          <c:dPt>
            <c:idx val="19"/>
            <c:invertIfNegative val="0"/>
            <c:bubble3D val="0"/>
            <c:extLst>
              <c:ext xmlns:c16="http://schemas.microsoft.com/office/drawing/2014/chart" uri="{C3380CC4-5D6E-409C-BE32-E72D297353CC}">
                <c16:uniqueId val="{00000022-9D60-4580-8D0B-CEA9C9E45F87}"/>
              </c:ext>
            </c:extLst>
          </c:dPt>
          <c:dPt>
            <c:idx val="20"/>
            <c:invertIfNegative val="0"/>
            <c:bubble3D val="0"/>
            <c:extLst>
              <c:ext xmlns:c16="http://schemas.microsoft.com/office/drawing/2014/chart" uri="{C3380CC4-5D6E-409C-BE32-E72D297353CC}">
                <c16:uniqueId val="{00000023-9D60-4580-8D0B-CEA9C9E45F87}"/>
              </c:ext>
            </c:extLst>
          </c:dPt>
          <c:dPt>
            <c:idx val="21"/>
            <c:invertIfNegative val="0"/>
            <c:bubble3D val="0"/>
            <c:extLst>
              <c:ext xmlns:c16="http://schemas.microsoft.com/office/drawing/2014/chart" uri="{C3380CC4-5D6E-409C-BE32-E72D297353CC}">
                <c16:uniqueId val="{00000024-9D60-4580-8D0B-CEA9C9E45F87}"/>
              </c:ext>
            </c:extLst>
          </c:dPt>
          <c:dPt>
            <c:idx val="22"/>
            <c:invertIfNegative val="0"/>
            <c:bubble3D val="0"/>
            <c:extLst>
              <c:ext xmlns:c16="http://schemas.microsoft.com/office/drawing/2014/chart" uri="{C3380CC4-5D6E-409C-BE32-E72D297353CC}">
                <c16:uniqueId val="{00000025-9D60-4580-8D0B-CEA9C9E45F87}"/>
              </c:ext>
            </c:extLst>
          </c:dPt>
          <c:dPt>
            <c:idx val="23"/>
            <c:invertIfNegative val="0"/>
            <c:bubble3D val="0"/>
            <c:extLst>
              <c:ext xmlns:c16="http://schemas.microsoft.com/office/drawing/2014/chart" uri="{C3380CC4-5D6E-409C-BE32-E72D297353CC}">
                <c16:uniqueId val="{00000026-9D60-4580-8D0B-CEA9C9E45F87}"/>
              </c:ext>
            </c:extLst>
          </c:dPt>
          <c:dPt>
            <c:idx val="24"/>
            <c:invertIfNegative val="0"/>
            <c:bubble3D val="0"/>
            <c:extLst>
              <c:ext xmlns:c16="http://schemas.microsoft.com/office/drawing/2014/chart" uri="{C3380CC4-5D6E-409C-BE32-E72D297353CC}">
                <c16:uniqueId val="{00000027-9D60-4580-8D0B-CEA9C9E45F87}"/>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'Cap.Dev.Path'!$I$3043:$AH$3043</c:f>
              <c:numCache>
                <c:formatCode>#,##0</c:formatCode>
                <c:ptCount val="26"/>
                <c:pt idx="0">
                  <c:v>0.1</c:v>
                </c:pt>
                <c:pt idx="1">
                  <c:v>0.2</c:v>
                </c:pt>
                <c:pt idx="2">
                  <c:v>0.4</c:v>
                </c:pt>
                <c:pt idx="3">
                  <c:v>0.9</c:v>
                </c:pt>
                <c:pt idx="4">
                  <c:v>1.2</c:v>
                </c:pt>
                <c:pt idx="5">
                  <c:v>1.3</c:v>
                </c:pt>
                <c:pt idx="6">
                  <c:v>1.5</c:v>
                </c:pt>
                <c:pt idx="7">
                  <c:v>3.1</c:v>
                </c:pt>
                <c:pt idx="8">
                  <c:v>4.7</c:v>
                </c:pt>
                <c:pt idx="9">
                  <c:v>6</c:v>
                </c:pt>
                <c:pt idx="10">
                  <c:v>9</c:v>
                </c:pt>
                <c:pt idx="11">
                  <c:v>11</c:v>
                </c:pt>
                <c:pt idx="12">
                  <c:v>10</c:v>
                </c:pt>
                <c:pt idx="13">
                  <c:v>10</c:v>
                </c:pt>
                <c:pt idx="14">
                  <c:v>10</c:v>
                </c:pt>
                <c:pt idx="15">
                  <c:v>10</c:v>
                </c:pt>
                <c:pt idx="16">
                  <c:v>19.95</c:v>
                </c:pt>
                <c:pt idx="17">
                  <c:v>19.95</c:v>
                </c:pt>
                <c:pt idx="18">
                  <c:v>117.15</c:v>
                </c:pt>
                <c:pt idx="19">
                  <c:v>117.15</c:v>
                </c:pt>
                <c:pt idx="20">
                  <c:v>117.15</c:v>
                </c:pt>
                <c:pt idx="21">
                  <c:v>133.72</c:v>
                </c:pt>
                <c:pt idx="22">
                  <c:v>150.29</c:v>
                </c:pt>
                <c:pt idx="23">
                  <c:v>166.85999999999999</c:v>
                </c:pt>
                <c:pt idx="24">
                  <c:v>183.42999999999998</c:v>
                </c:pt>
                <c:pt idx="25">
                  <c:v>199.99999999999997</c:v>
                </c:pt>
              </c:numCache>
            </c:numRef>
          </c:val>
          <c:extLst>
            <c:ext xmlns:c16="http://schemas.microsoft.com/office/drawing/2014/chart" uri="{C3380CC4-5D6E-409C-BE32-E72D297353CC}">
              <c16:uniqueId val="{00000028-9D60-4580-8D0B-CEA9C9E45F87}"/>
            </c:ext>
          </c:extLst>
        </c:ser>
        <c:dLbls>
          <c:showLegendKey val="0"/>
          <c:showVal val="0"/>
          <c:showCatName val="0"/>
          <c:showSerName val="0"/>
          <c:showPercent val="0"/>
          <c:showBubbleSize val="0"/>
        </c:dLbls>
        <c:gapWidth val="0"/>
        <c:overlap val="100"/>
        <c:axId val="213817600"/>
        <c:axId val="213819392"/>
      </c:barChart>
      <c:catAx>
        <c:axId val="213817600"/>
        <c:scaling>
          <c:orientation val="minMax"/>
        </c:scaling>
        <c:delete val="0"/>
        <c:axPos val="b"/>
        <c:numFmt formatCode="General" sourceLinked="1"/>
        <c:majorTickMark val="out"/>
        <c:minorTickMark val="none"/>
        <c:tickLblPos val="nextTo"/>
        <c:crossAx val="213819392"/>
        <c:crosses val="autoZero"/>
        <c:auto val="1"/>
        <c:lblAlgn val="ctr"/>
        <c:lblOffset val="100"/>
        <c:noMultiLvlLbl val="0"/>
      </c:catAx>
      <c:valAx>
        <c:axId val="213819392"/>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213817600"/>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3016185476815"/>
          <c:y val="5.0345452486125299E-2"/>
          <c:w val="0.863514216972878"/>
          <c:h val="0.81960272964095604"/>
        </c:manualLayout>
      </c:layout>
      <c:barChart>
        <c:barDir val="col"/>
        <c:grouping val="stacked"/>
        <c:varyColors val="0"/>
        <c:ser>
          <c:idx val="0"/>
          <c:order val="0"/>
          <c:tx>
            <c:strRef>
              <c:f>'Cap.Dev.Path'!$C$2313</c:f>
              <c:strCache>
                <c:ptCount val="1"/>
                <c:pt idx="0">
                  <c:v>Wind Onshore</c:v>
                </c:pt>
              </c:strCache>
            </c:strRef>
          </c:tx>
          <c:spPr>
            <a:solidFill>
              <a:schemeClr val="accent2">
                <a:lumMod val="50000"/>
              </a:schemeClr>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71B5-45A0-8B60-B74878032FEF}"/>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71B5-45A0-8B60-B74878032FEF}"/>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71B5-45A0-8B60-B74878032FEF}"/>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71B5-45A0-8B60-B74878032FEF}"/>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71B5-45A0-8B60-B74878032FEF}"/>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71B5-45A0-8B60-B74878032FEF}"/>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71B5-45A0-8B60-B74878032FEF}"/>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71B5-45A0-8B60-B74878032FEF}"/>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71B5-45A0-8B60-B74878032FEF}"/>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71B5-45A0-8B60-B74878032FEF}"/>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71B5-45A0-8B60-B74878032FEF}"/>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71B5-45A0-8B60-B74878032FEF}"/>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71B5-45A0-8B60-B74878032FEF}"/>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71B5-45A0-8B60-B74878032FEF}"/>
              </c:ext>
            </c:extLst>
          </c:dPt>
          <c:dPt>
            <c:idx val="14"/>
            <c:invertIfNegative val="0"/>
            <c:bubble3D val="0"/>
            <c:spPr>
              <a:solidFill>
                <a:srgbClr val="E4E5E4"/>
              </a:solidFill>
              <a:ln w="3175">
                <a:solidFill>
                  <a:schemeClr val="bg1"/>
                </a:solidFill>
              </a:ln>
            </c:spPr>
            <c:extLst>
              <c:ext xmlns:c16="http://schemas.microsoft.com/office/drawing/2014/chart" uri="{C3380CC4-5D6E-409C-BE32-E72D297353CC}">
                <c16:uniqueId val="{0000001D-71B5-45A0-8B60-B74878032FEF}"/>
              </c:ext>
            </c:extLst>
          </c:dPt>
          <c:dPt>
            <c:idx val="15"/>
            <c:invertIfNegative val="0"/>
            <c:bubble3D val="0"/>
            <c:spPr>
              <a:solidFill>
                <a:schemeClr val="accent2"/>
              </a:solidFill>
              <a:ln w="3175">
                <a:solidFill>
                  <a:schemeClr val="bg1"/>
                </a:solidFill>
              </a:ln>
            </c:spPr>
            <c:extLst>
              <c:ext xmlns:c16="http://schemas.microsoft.com/office/drawing/2014/chart" uri="{C3380CC4-5D6E-409C-BE32-E72D297353CC}">
                <c16:uniqueId val="{0000001F-71B5-45A0-8B60-B74878032FEF}"/>
              </c:ext>
            </c:extLst>
          </c:dPt>
          <c:dPt>
            <c:idx val="16"/>
            <c:invertIfNegative val="0"/>
            <c:bubble3D val="0"/>
            <c:spPr>
              <a:solidFill>
                <a:schemeClr val="accent2"/>
              </a:solidFill>
              <a:ln w="3175">
                <a:solidFill>
                  <a:schemeClr val="bg1"/>
                </a:solidFill>
              </a:ln>
            </c:spPr>
            <c:extLst>
              <c:ext xmlns:c16="http://schemas.microsoft.com/office/drawing/2014/chart" uri="{C3380CC4-5D6E-409C-BE32-E72D297353CC}">
                <c16:uniqueId val="{00000021-71B5-45A0-8B60-B74878032FEF}"/>
              </c:ext>
            </c:extLst>
          </c:dPt>
          <c:dPt>
            <c:idx val="17"/>
            <c:invertIfNegative val="0"/>
            <c:bubble3D val="0"/>
            <c:spPr>
              <a:solidFill>
                <a:schemeClr val="accent2"/>
              </a:solidFill>
              <a:ln w="3175">
                <a:solidFill>
                  <a:schemeClr val="bg1"/>
                </a:solidFill>
              </a:ln>
            </c:spPr>
            <c:extLst>
              <c:ext xmlns:c16="http://schemas.microsoft.com/office/drawing/2014/chart" uri="{C3380CC4-5D6E-409C-BE32-E72D297353CC}">
                <c16:uniqueId val="{00000023-71B5-45A0-8B60-B74878032FEF}"/>
              </c:ext>
            </c:extLst>
          </c:dPt>
          <c:dPt>
            <c:idx val="18"/>
            <c:invertIfNegative val="0"/>
            <c:bubble3D val="0"/>
            <c:spPr>
              <a:solidFill>
                <a:schemeClr val="accent2"/>
              </a:solidFill>
              <a:ln w="3175">
                <a:solidFill>
                  <a:schemeClr val="bg1"/>
                </a:solidFill>
              </a:ln>
            </c:spPr>
            <c:extLst>
              <c:ext xmlns:c16="http://schemas.microsoft.com/office/drawing/2014/chart" uri="{C3380CC4-5D6E-409C-BE32-E72D297353CC}">
                <c16:uniqueId val="{00000025-71B5-45A0-8B60-B74878032FEF}"/>
              </c:ext>
            </c:extLst>
          </c:dPt>
          <c:dPt>
            <c:idx val="19"/>
            <c:invertIfNegative val="0"/>
            <c:bubble3D val="0"/>
            <c:spPr>
              <a:solidFill>
                <a:schemeClr val="accent2"/>
              </a:solidFill>
              <a:ln w="3175">
                <a:solidFill>
                  <a:schemeClr val="bg1"/>
                </a:solidFill>
              </a:ln>
            </c:spPr>
            <c:extLst>
              <c:ext xmlns:c16="http://schemas.microsoft.com/office/drawing/2014/chart" uri="{C3380CC4-5D6E-409C-BE32-E72D297353CC}">
                <c16:uniqueId val="{00000027-71B5-45A0-8B60-B74878032FEF}"/>
              </c:ext>
            </c:extLst>
          </c:dPt>
          <c:dPt>
            <c:idx val="20"/>
            <c:invertIfNegative val="0"/>
            <c:bubble3D val="0"/>
            <c:spPr>
              <a:solidFill>
                <a:schemeClr val="accent2"/>
              </a:solidFill>
              <a:ln w="3175">
                <a:solidFill>
                  <a:schemeClr val="bg1"/>
                </a:solidFill>
              </a:ln>
            </c:spPr>
            <c:extLst>
              <c:ext xmlns:c16="http://schemas.microsoft.com/office/drawing/2014/chart" uri="{C3380CC4-5D6E-409C-BE32-E72D297353CC}">
                <c16:uniqueId val="{00000029-71B5-45A0-8B60-B74878032FEF}"/>
              </c:ext>
            </c:extLst>
          </c:dPt>
          <c:dPt>
            <c:idx val="21"/>
            <c:invertIfNegative val="0"/>
            <c:bubble3D val="0"/>
            <c:spPr>
              <a:solidFill>
                <a:schemeClr val="accent2"/>
              </a:solidFill>
              <a:ln w="3175">
                <a:solidFill>
                  <a:schemeClr val="bg1"/>
                </a:solidFill>
              </a:ln>
            </c:spPr>
            <c:extLst>
              <c:ext xmlns:c16="http://schemas.microsoft.com/office/drawing/2014/chart" uri="{C3380CC4-5D6E-409C-BE32-E72D297353CC}">
                <c16:uniqueId val="{0000002B-71B5-45A0-8B60-B74878032FEF}"/>
              </c:ext>
            </c:extLst>
          </c:dPt>
          <c:dPt>
            <c:idx val="22"/>
            <c:invertIfNegative val="0"/>
            <c:bubble3D val="0"/>
            <c:spPr>
              <a:solidFill>
                <a:schemeClr val="accent2"/>
              </a:solidFill>
              <a:ln w="3175">
                <a:solidFill>
                  <a:schemeClr val="bg1"/>
                </a:solidFill>
              </a:ln>
            </c:spPr>
            <c:extLst>
              <c:ext xmlns:c16="http://schemas.microsoft.com/office/drawing/2014/chart" uri="{C3380CC4-5D6E-409C-BE32-E72D297353CC}">
                <c16:uniqueId val="{0000002D-71B5-45A0-8B60-B74878032FEF}"/>
              </c:ext>
            </c:extLst>
          </c:dPt>
          <c:dPt>
            <c:idx val="23"/>
            <c:invertIfNegative val="0"/>
            <c:bubble3D val="0"/>
            <c:spPr>
              <a:solidFill>
                <a:schemeClr val="accent2"/>
              </a:solidFill>
              <a:ln w="3175">
                <a:solidFill>
                  <a:schemeClr val="bg1"/>
                </a:solidFill>
              </a:ln>
            </c:spPr>
            <c:extLst>
              <c:ext xmlns:c16="http://schemas.microsoft.com/office/drawing/2014/chart" uri="{C3380CC4-5D6E-409C-BE32-E72D297353CC}">
                <c16:uniqueId val="{0000002F-71B5-45A0-8B60-B74878032FEF}"/>
              </c:ext>
            </c:extLst>
          </c:dPt>
          <c:dPt>
            <c:idx val="24"/>
            <c:invertIfNegative val="0"/>
            <c:bubble3D val="0"/>
            <c:spPr>
              <a:solidFill>
                <a:schemeClr val="accent2"/>
              </a:solidFill>
              <a:ln w="3175">
                <a:solidFill>
                  <a:schemeClr val="bg1"/>
                </a:solidFill>
              </a:ln>
            </c:spPr>
            <c:extLst>
              <c:ext xmlns:c16="http://schemas.microsoft.com/office/drawing/2014/chart" uri="{C3380CC4-5D6E-409C-BE32-E72D297353CC}">
                <c16:uniqueId val="{00000031-71B5-45A0-8B60-B74878032FEF}"/>
              </c:ext>
            </c:extLst>
          </c:dPt>
          <c:dPt>
            <c:idx val="25"/>
            <c:invertIfNegative val="0"/>
            <c:bubble3D val="0"/>
            <c:spPr>
              <a:solidFill>
                <a:schemeClr val="accent2"/>
              </a:solidFill>
              <a:ln w="3175">
                <a:solidFill>
                  <a:schemeClr val="bg1"/>
                </a:solidFill>
              </a:ln>
            </c:spPr>
            <c:extLst>
              <c:ext xmlns:c16="http://schemas.microsoft.com/office/drawing/2014/chart" uri="{C3380CC4-5D6E-409C-BE32-E72D297353CC}">
                <c16:uniqueId val="{00000033-71B5-45A0-8B60-B74878032FEF}"/>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'Cap.Dev.Path'!$I$3036:$AH$3036</c:f>
              <c:numCache>
                <c:formatCode>#,##0</c:formatCode>
                <c:ptCount val="26"/>
                <c:pt idx="0">
                  <c:v>0</c:v>
                </c:pt>
                <c:pt idx="1">
                  <c:v>0</c:v>
                </c:pt>
                <c:pt idx="2">
                  <c:v>0</c:v>
                </c:pt>
                <c:pt idx="3">
                  <c:v>0</c:v>
                </c:pt>
                <c:pt idx="4">
                  <c:v>0</c:v>
                </c:pt>
                <c:pt idx="5">
                  <c:v>0</c:v>
                </c:pt>
                <c:pt idx="6">
                  <c:v>0</c:v>
                </c:pt>
                <c:pt idx="7">
                  <c:v>0.5</c:v>
                </c:pt>
                <c:pt idx="8">
                  <c:v>0.5</c:v>
                </c:pt>
                <c:pt idx="9">
                  <c:v>0.5</c:v>
                </c:pt>
                <c:pt idx="10">
                  <c:v>10.4</c:v>
                </c:pt>
                <c:pt idx="11">
                  <c:v>17</c:v>
                </c:pt>
                <c:pt idx="12">
                  <c:v>25</c:v>
                </c:pt>
                <c:pt idx="13">
                  <c:v>25</c:v>
                </c:pt>
                <c:pt idx="14">
                  <c:v>356.5</c:v>
                </c:pt>
                <c:pt idx="15">
                  <c:v>356.5</c:v>
                </c:pt>
                <c:pt idx="16">
                  <c:v>929.62</c:v>
                </c:pt>
                <c:pt idx="17">
                  <c:v>1175.6199999999999</c:v>
                </c:pt>
                <c:pt idx="18">
                  <c:v>1175.6199999999999</c:v>
                </c:pt>
                <c:pt idx="19">
                  <c:v>1225.6199999999999</c:v>
                </c:pt>
                <c:pt idx="20">
                  <c:v>1225.6199999999999</c:v>
                </c:pt>
                <c:pt idx="21">
                  <c:v>1225.6199999999999</c:v>
                </c:pt>
                <c:pt idx="22">
                  <c:v>1225.6199999999999</c:v>
                </c:pt>
                <c:pt idx="23">
                  <c:v>1225.6199999999999</c:v>
                </c:pt>
                <c:pt idx="24">
                  <c:v>1225.6199999999999</c:v>
                </c:pt>
                <c:pt idx="25">
                  <c:v>1225.6199999999999</c:v>
                </c:pt>
              </c:numCache>
            </c:numRef>
          </c:val>
          <c:extLst>
            <c:ext xmlns:c16="http://schemas.microsoft.com/office/drawing/2014/chart" uri="{C3380CC4-5D6E-409C-BE32-E72D297353CC}">
              <c16:uniqueId val="{00000034-71B5-45A0-8B60-B74878032FEF}"/>
            </c:ext>
          </c:extLst>
        </c:ser>
        <c:dLbls>
          <c:showLegendKey val="0"/>
          <c:showVal val="0"/>
          <c:showCatName val="0"/>
          <c:showSerName val="0"/>
          <c:showPercent val="0"/>
          <c:showBubbleSize val="0"/>
        </c:dLbls>
        <c:gapWidth val="0"/>
        <c:overlap val="100"/>
        <c:axId val="213897984"/>
        <c:axId val="213899520"/>
      </c:barChart>
      <c:catAx>
        <c:axId val="213897984"/>
        <c:scaling>
          <c:orientation val="minMax"/>
        </c:scaling>
        <c:delete val="0"/>
        <c:axPos val="b"/>
        <c:numFmt formatCode="General" sourceLinked="1"/>
        <c:majorTickMark val="out"/>
        <c:minorTickMark val="none"/>
        <c:tickLblPos val="nextTo"/>
        <c:crossAx val="213899520"/>
        <c:crosses val="autoZero"/>
        <c:auto val="1"/>
        <c:lblAlgn val="ctr"/>
        <c:lblOffset val="100"/>
        <c:noMultiLvlLbl val="0"/>
      </c:catAx>
      <c:valAx>
        <c:axId val="213899520"/>
        <c:scaling>
          <c:orientation val="minMax"/>
        </c:scaling>
        <c:delete val="0"/>
        <c:axPos val="l"/>
        <c:title>
          <c:tx>
            <c:rich>
              <a:bodyPr rot="0" vert="horz"/>
              <a:lstStyle/>
              <a:p>
                <a:pPr>
                  <a:defRPr/>
                </a:pPr>
                <a:r>
                  <a:rPr lang="de-DE" b="0"/>
                  <a:t>MW</a:t>
                </a:r>
              </a:p>
            </c:rich>
          </c:tx>
          <c:layout>
            <c:manualLayout>
              <c:xMode val="edge"/>
              <c:yMode val="edge"/>
              <c:x val="0.11944444444444401"/>
              <c:y val="7.4442179182240202E-4"/>
            </c:manualLayout>
          </c:layout>
          <c:overlay val="0"/>
        </c:title>
        <c:numFmt formatCode="#,##0" sourceLinked="0"/>
        <c:majorTickMark val="out"/>
        <c:minorTickMark val="none"/>
        <c:tickLblPos val="nextTo"/>
        <c:crossAx val="213897984"/>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clustered"/>
        <c:varyColors val="0"/>
        <c:ser>
          <c:idx val="0"/>
          <c:order val="0"/>
          <c:tx>
            <c:strRef>
              <c:f>'Cap.Dev.Path'!$C$2597</c:f>
              <c:strCache>
                <c:ptCount val="1"/>
                <c:pt idx="0">
                  <c:v>Bioenergy</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0548-4565-B870-94EBC7369174}"/>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0548-4565-B870-94EBC7369174}"/>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0548-4565-B870-94EBC7369174}"/>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0548-4565-B870-94EBC7369174}"/>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0548-4565-B870-94EBC7369174}"/>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0548-4565-B870-94EBC7369174}"/>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0548-4565-B870-94EBC7369174}"/>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0548-4565-B870-94EBC7369174}"/>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0548-4565-B870-94EBC7369174}"/>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0548-4565-B870-94EBC7369174}"/>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0548-4565-B870-94EBC7369174}"/>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0548-4565-B870-94EBC7369174}"/>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0548-4565-B870-94EBC7369174}"/>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0548-4565-B870-94EBC7369174}"/>
              </c:ext>
            </c:extLst>
          </c:dPt>
          <c:dPt>
            <c:idx val="14"/>
            <c:invertIfNegative val="0"/>
            <c:bubble3D val="0"/>
            <c:spPr>
              <a:solidFill>
                <a:srgbClr val="E4E5E4"/>
              </a:solidFill>
              <a:ln w="3175">
                <a:solidFill>
                  <a:schemeClr val="bg1"/>
                </a:solidFill>
              </a:ln>
            </c:spPr>
            <c:extLst>
              <c:ext xmlns:c16="http://schemas.microsoft.com/office/drawing/2014/chart" uri="{C3380CC4-5D6E-409C-BE32-E72D297353CC}">
                <c16:uniqueId val="{0000001D-0548-4565-B870-94EBC7369174}"/>
              </c:ext>
            </c:extLst>
          </c:dPt>
          <c:dPt>
            <c:idx val="15"/>
            <c:invertIfNegative val="0"/>
            <c:bubble3D val="0"/>
            <c:spPr>
              <a:solidFill>
                <a:schemeClr val="accent4"/>
              </a:solidFill>
              <a:ln w="3175">
                <a:solidFill>
                  <a:schemeClr val="bg1"/>
                </a:solidFill>
              </a:ln>
            </c:spPr>
            <c:extLst>
              <c:ext xmlns:c16="http://schemas.microsoft.com/office/drawing/2014/chart" uri="{C3380CC4-5D6E-409C-BE32-E72D297353CC}">
                <c16:uniqueId val="{0000001F-0548-4565-B870-94EBC7369174}"/>
              </c:ext>
            </c:extLst>
          </c:dPt>
          <c:dPt>
            <c:idx val="16"/>
            <c:invertIfNegative val="0"/>
            <c:bubble3D val="0"/>
            <c:spPr>
              <a:solidFill>
                <a:schemeClr val="accent4"/>
              </a:solidFill>
              <a:ln w="3175">
                <a:solidFill>
                  <a:schemeClr val="bg1"/>
                </a:solidFill>
              </a:ln>
            </c:spPr>
            <c:extLst>
              <c:ext xmlns:c16="http://schemas.microsoft.com/office/drawing/2014/chart" uri="{C3380CC4-5D6E-409C-BE32-E72D297353CC}">
                <c16:uniqueId val="{00000021-0548-4565-B870-94EBC7369174}"/>
              </c:ext>
            </c:extLst>
          </c:dPt>
          <c:dPt>
            <c:idx val="17"/>
            <c:invertIfNegative val="0"/>
            <c:bubble3D val="0"/>
            <c:spPr>
              <a:solidFill>
                <a:schemeClr val="accent4"/>
              </a:solidFill>
              <a:ln w="3175">
                <a:solidFill>
                  <a:schemeClr val="bg1"/>
                </a:solidFill>
              </a:ln>
            </c:spPr>
            <c:extLst>
              <c:ext xmlns:c16="http://schemas.microsoft.com/office/drawing/2014/chart" uri="{C3380CC4-5D6E-409C-BE32-E72D297353CC}">
                <c16:uniqueId val="{00000023-0548-4565-B870-94EBC7369174}"/>
              </c:ext>
            </c:extLst>
          </c:dPt>
          <c:dPt>
            <c:idx val="18"/>
            <c:invertIfNegative val="0"/>
            <c:bubble3D val="0"/>
            <c:spPr>
              <a:solidFill>
                <a:schemeClr val="accent4"/>
              </a:solidFill>
              <a:ln w="3175">
                <a:solidFill>
                  <a:schemeClr val="bg1"/>
                </a:solidFill>
              </a:ln>
            </c:spPr>
            <c:extLst>
              <c:ext xmlns:c16="http://schemas.microsoft.com/office/drawing/2014/chart" uri="{C3380CC4-5D6E-409C-BE32-E72D297353CC}">
                <c16:uniqueId val="{00000025-0548-4565-B870-94EBC7369174}"/>
              </c:ext>
            </c:extLst>
          </c:dPt>
          <c:dPt>
            <c:idx val="19"/>
            <c:invertIfNegative val="0"/>
            <c:bubble3D val="0"/>
            <c:spPr>
              <a:solidFill>
                <a:schemeClr val="accent4"/>
              </a:solidFill>
              <a:ln w="3175">
                <a:solidFill>
                  <a:schemeClr val="bg1"/>
                </a:solidFill>
              </a:ln>
            </c:spPr>
            <c:extLst>
              <c:ext xmlns:c16="http://schemas.microsoft.com/office/drawing/2014/chart" uri="{C3380CC4-5D6E-409C-BE32-E72D297353CC}">
                <c16:uniqueId val="{00000027-0548-4565-B870-94EBC7369174}"/>
              </c:ext>
            </c:extLst>
          </c:dPt>
          <c:dPt>
            <c:idx val="20"/>
            <c:invertIfNegative val="0"/>
            <c:bubble3D val="0"/>
            <c:spPr>
              <a:solidFill>
                <a:schemeClr val="accent4"/>
              </a:solidFill>
              <a:ln w="3175">
                <a:solidFill>
                  <a:schemeClr val="bg1"/>
                </a:solidFill>
              </a:ln>
            </c:spPr>
            <c:extLst>
              <c:ext xmlns:c16="http://schemas.microsoft.com/office/drawing/2014/chart" uri="{C3380CC4-5D6E-409C-BE32-E72D297353CC}">
                <c16:uniqueId val="{00000029-0548-4565-B870-94EBC7369174}"/>
              </c:ext>
            </c:extLst>
          </c:dPt>
          <c:dPt>
            <c:idx val="21"/>
            <c:invertIfNegative val="0"/>
            <c:bubble3D val="0"/>
            <c:spPr>
              <a:solidFill>
                <a:schemeClr val="accent4"/>
              </a:solidFill>
              <a:ln w="3175">
                <a:solidFill>
                  <a:schemeClr val="bg1"/>
                </a:solidFill>
              </a:ln>
            </c:spPr>
            <c:extLst>
              <c:ext xmlns:c16="http://schemas.microsoft.com/office/drawing/2014/chart" uri="{C3380CC4-5D6E-409C-BE32-E72D297353CC}">
                <c16:uniqueId val="{0000002B-0548-4565-B870-94EBC7369174}"/>
              </c:ext>
            </c:extLst>
          </c:dPt>
          <c:dPt>
            <c:idx val="22"/>
            <c:invertIfNegative val="0"/>
            <c:bubble3D val="0"/>
            <c:spPr>
              <a:solidFill>
                <a:schemeClr val="accent4"/>
              </a:solidFill>
              <a:ln w="3175">
                <a:solidFill>
                  <a:schemeClr val="bg1"/>
                </a:solidFill>
              </a:ln>
            </c:spPr>
            <c:extLst>
              <c:ext xmlns:c16="http://schemas.microsoft.com/office/drawing/2014/chart" uri="{C3380CC4-5D6E-409C-BE32-E72D297353CC}">
                <c16:uniqueId val="{0000002D-0548-4565-B870-94EBC7369174}"/>
              </c:ext>
            </c:extLst>
          </c:dPt>
          <c:dPt>
            <c:idx val="23"/>
            <c:invertIfNegative val="0"/>
            <c:bubble3D val="0"/>
            <c:spPr>
              <a:solidFill>
                <a:schemeClr val="accent4"/>
              </a:solidFill>
              <a:ln w="3175">
                <a:solidFill>
                  <a:schemeClr val="bg1"/>
                </a:solidFill>
              </a:ln>
            </c:spPr>
            <c:extLst>
              <c:ext xmlns:c16="http://schemas.microsoft.com/office/drawing/2014/chart" uri="{C3380CC4-5D6E-409C-BE32-E72D297353CC}">
                <c16:uniqueId val="{0000002F-0548-4565-B870-94EBC7369174}"/>
              </c:ext>
            </c:extLst>
          </c:dPt>
          <c:dPt>
            <c:idx val="24"/>
            <c:invertIfNegative val="0"/>
            <c:bubble3D val="0"/>
            <c:spPr>
              <a:solidFill>
                <a:schemeClr val="accent4"/>
              </a:solidFill>
              <a:ln w="3175">
                <a:solidFill>
                  <a:schemeClr val="bg1"/>
                </a:solidFill>
              </a:ln>
            </c:spPr>
            <c:extLst>
              <c:ext xmlns:c16="http://schemas.microsoft.com/office/drawing/2014/chart" uri="{C3380CC4-5D6E-409C-BE32-E72D297353CC}">
                <c16:uniqueId val="{00000031-0548-4565-B870-94EBC7369174}"/>
              </c:ext>
            </c:extLst>
          </c:dPt>
          <c:dPt>
            <c:idx val="25"/>
            <c:invertIfNegative val="0"/>
            <c:bubble3D val="0"/>
            <c:spPr>
              <a:solidFill>
                <a:schemeClr val="accent4"/>
              </a:solidFill>
              <a:ln w="3175">
                <a:solidFill>
                  <a:schemeClr val="bg1"/>
                </a:solidFill>
              </a:ln>
            </c:spPr>
            <c:extLst>
              <c:ext xmlns:c16="http://schemas.microsoft.com/office/drawing/2014/chart" uri="{C3380CC4-5D6E-409C-BE32-E72D297353CC}">
                <c16:uniqueId val="{00000033-0548-4565-B870-94EBC7369174}"/>
              </c:ext>
            </c:extLst>
          </c:dPt>
          <c:dPt>
            <c:idx val="26"/>
            <c:invertIfNegative val="0"/>
            <c:bubble3D val="0"/>
            <c:spPr>
              <a:solidFill>
                <a:schemeClr val="accent4"/>
              </a:solidFill>
              <a:ln w="3175">
                <a:solidFill>
                  <a:schemeClr val="bg1"/>
                </a:solidFill>
              </a:ln>
            </c:spPr>
            <c:extLst>
              <c:ext xmlns:c16="http://schemas.microsoft.com/office/drawing/2014/chart" uri="{C3380CC4-5D6E-409C-BE32-E72D297353CC}">
                <c16:uniqueId val="{00000035-0548-4565-B870-94EBC7369174}"/>
              </c:ext>
            </c:extLst>
          </c:dPt>
          <c:dPt>
            <c:idx val="27"/>
            <c:invertIfNegative val="0"/>
            <c:bubble3D val="0"/>
            <c:spPr>
              <a:solidFill>
                <a:schemeClr val="accent4"/>
              </a:solidFill>
              <a:ln w="3175">
                <a:solidFill>
                  <a:schemeClr val="bg1"/>
                </a:solidFill>
              </a:ln>
            </c:spPr>
            <c:extLst>
              <c:ext xmlns:c16="http://schemas.microsoft.com/office/drawing/2014/chart" uri="{C3380CC4-5D6E-409C-BE32-E72D297353CC}">
                <c16:uniqueId val="{00000037-0548-4565-B870-94EBC7369174}"/>
              </c:ext>
            </c:extLst>
          </c:dPt>
          <c:dPt>
            <c:idx val="28"/>
            <c:invertIfNegative val="0"/>
            <c:bubble3D val="0"/>
            <c:spPr>
              <a:solidFill>
                <a:schemeClr val="accent4"/>
              </a:solidFill>
              <a:ln w="3175">
                <a:solidFill>
                  <a:schemeClr val="bg1"/>
                </a:solidFill>
              </a:ln>
            </c:spPr>
            <c:extLst>
              <c:ext xmlns:c16="http://schemas.microsoft.com/office/drawing/2014/chart" uri="{C3380CC4-5D6E-409C-BE32-E72D297353CC}">
                <c16:uniqueId val="{00000039-0548-4565-B870-94EBC7369174}"/>
              </c:ext>
            </c:extLst>
          </c:dPt>
          <c:dPt>
            <c:idx val="29"/>
            <c:invertIfNegative val="0"/>
            <c:bubble3D val="0"/>
            <c:spPr>
              <a:solidFill>
                <a:schemeClr val="accent4"/>
              </a:solidFill>
              <a:ln w="3175">
                <a:solidFill>
                  <a:schemeClr val="bg1"/>
                </a:solidFill>
              </a:ln>
            </c:spPr>
            <c:extLst>
              <c:ext xmlns:c16="http://schemas.microsoft.com/office/drawing/2014/chart" uri="{C3380CC4-5D6E-409C-BE32-E72D297353CC}">
                <c16:uniqueId val="{0000003B-0548-4565-B870-94EBC7369174}"/>
              </c:ext>
            </c:extLst>
          </c:dPt>
          <c:dPt>
            <c:idx val="30"/>
            <c:invertIfNegative val="0"/>
            <c:bubble3D val="0"/>
            <c:spPr>
              <a:solidFill>
                <a:schemeClr val="accent4"/>
              </a:solidFill>
              <a:ln w="3175">
                <a:solidFill>
                  <a:schemeClr val="bg1"/>
                </a:solidFill>
              </a:ln>
            </c:spPr>
            <c:extLst>
              <c:ext xmlns:c16="http://schemas.microsoft.com/office/drawing/2014/chart" uri="{C3380CC4-5D6E-409C-BE32-E72D297353CC}">
                <c16:uniqueId val="{0000003D-0548-4565-B870-94EBC7369174}"/>
              </c:ext>
            </c:extLst>
          </c:dPt>
          <c:dPt>
            <c:idx val="31"/>
            <c:invertIfNegative val="0"/>
            <c:bubble3D val="0"/>
            <c:spPr>
              <a:solidFill>
                <a:schemeClr val="accent4"/>
              </a:solidFill>
              <a:ln w="3175">
                <a:solidFill>
                  <a:schemeClr val="bg1"/>
                </a:solidFill>
              </a:ln>
            </c:spPr>
            <c:extLst>
              <c:ext xmlns:c16="http://schemas.microsoft.com/office/drawing/2014/chart" uri="{C3380CC4-5D6E-409C-BE32-E72D297353CC}">
                <c16:uniqueId val="{0000003F-0548-4565-B870-94EBC7369174}"/>
              </c:ext>
            </c:extLst>
          </c:dPt>
          <c:dPt>
            <c:idx val="32"/>
            <c:invertIfNegative val="0"/>
            <c:bubble3D val="0"/>
            <c:spPr>
              <a:solidFill>
                <a:schemeClr val="accent4"/>
              </a:solidFill>
              <a:ln w="3175">
                <a:solidFill>
                  <a:schemeClr val="bg1"/>
                </a:solidFill>
              </a:ln>
            </c:spPr>
            <c:extLst>
              <c:ext xmlns:c16="http://schemas.microsoft.com/office/drawing/2014/chart" uri="{C3380CC4-5D6E-409C-BE32-E72D297353CC}">
                <c16:uniqueId val="{00000041-0548-4565-B870-94EBC7369174}"/>
              </c:ext>
            </c:extLst>
          </c:dPt>
          <c:dPt>
            <c:idx val="33"/>
            <c:invertIfNegative val="0"/>
            <c:bubble3D val="0"/>
            <c:spPr>
              <a:solidFill>
                <a:schemeClr val="accent4"/>
              </a:solidFill>
              <a:ln w="3175">
                <a:solidFill>
                  <a:schemeClr val="bg1"/>
                </a:solidFill>
              </a:ln>
            </c:spPr>
            <c:extLst>
              <c:ext xmlns:c16="http://schemas.microsoft.com/office/drawing/2014/chart" uri="{C3380CC4-5D6E-409C-BE32-E72D297353CC}">
                <c16:uniqueId val="{00000043-0548-4565-B870-94EBC7369174}"/>
              </c:ext>
            </c:extLst>
          </c:dPt>
          <c:dPt>
            <c:idx val="34"/>
            <c:invertIfNegative val="0"/>
            <c:bubble3D val="0"/>
            <c:spPr>
              <a:solidFill>
                <a:schemeClr val="accent4"/>
              </a:solidFill>
              <a:ln w="3175">
                <a:solidFill>
                  <a:schemeClr val="bg1"/>
                </a:solidFill>
              </a:ln>
            </c:spPr>
            <c:extLst>
              <c:ext xmlns:c16="http://schemas.microsoft.com/office/drawing/2014/chart" uri="{C3380CC4-5D6E-409C-BE32-E72D297353CC}">
                <c16:uniqueId val="{00000045-0548-4565-B870-94EBC7369174}"/>
              </c:ext>
            </c:extLst>
          </c:dPt>
          <c:dPt>
            <c:idx val="35"/>
            <c:invertIfNegative val="0"/>
            <c:bubble3D val="0"/>
            <c:spPr>
              <a:solidFill>
                <a:schemeClr val="accent4"/>
              </a:solidFill>
              <a:ln w="3175">
                <a:solidFill>
                  <a:schemeClr val="bg1"/>
                </a:solidFill>
              </a:ln>
            </c:spPr>
            <c:extLst>
              <c:ext xmlns:c16="http://schemas.microsoft.com/office/drawing/2014/chart" uri="{C3380CC4-5D6E-409C-BE32-E72D297353CC}">
                <c16:uniqueId val="{00000047-0548-4565-B870-94EBC7369174}"/>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'Cap.Dev.Path'!$I$3065:$AH$3065</c:f>
              <c:numCache>
                <c:formatCode>#,##0</c:formatCode>
                <c:ptCount val="26"/>
                <c:pt idx="0">
                  <c:v>0</c:v>
                </c:pt>
                <c:pt idx="1">
                  <c:v>0</c:v>
                </c:pt>
                <c:pt idx="2">
                  <c:v>0</c:v>
                </c:pt>
                <c:pt idx="3">
                  <c:v>0</c:v>
                </c:pt>
                <c:pt idx="4">
                  <c:v>0</c:v>
                </c:pt>
                <c:pt idx="5">
                  <c:v>0</c:v>
                </c:pt>
                <c:pt idx="6">
                  <c:v>2</c:v>
                </c:pt>
                <c:pt idx="7">
                  <c:v>4</c:v>
                </c:pt>
                <c:pt idx="8">
                  <c:v>4</c:v>
                </c:pt>
                <c:pt idx="9">
                  <c:v>5</c:v>
                </c:pt>
                <c:pt idx="10">
                  <c:v>5</c:v>
                </c:pt>
                <c:pt idx="11">
                  <c:v>10</c:v>
                </c:pt>
                <c:pt idx="12">
                  <c:v>13</c:v>
                </c:pt>
                <c:pt idx="13">
                  <c:v>15</c:v>
                </c:pt>
                <c:pt idx="14">
                  <c:v>15</c:v>
                </c:pt>
                <c:pt idx="15">
                  <c:v>43.59</c:v>
                </c:pt>
                <c:pt idx="16">
                  <c:v>46.68</c:v>
                </c:pt>
                <c:pt idx="17">
                  <c:v>76.919999999999987</c:v>
                </c:pt>
                <c:pt idx="18">
                  <c:v>76.919999999999987</c:v>
                </c:pt>
                <c:pt idx="19">
                  <c:v>76.919999999999987</c:v>
                </c:pt>
                <c:pt idx="20">
                  <c:v>76.919999999999987</c:v>
                </c:pt>
                <c:pt idx="21">
                  <c:v>76.919999999999987</c:v>
                </c:pt>
                <c:pt idx="22">
                  <c:v>76.919999999999987</c:v>
                </c:pt>
                <c:pt idx="23">
                  <c:v>76.919999999999987</c:v>
                </c:pt>
                <c:pt idx="24">
                  <c:v>76.919999999999987</c:v>
                </c:pt>
                <c:pt idx="25">
                  <c:v>76.919999999999987</c:v>
                </c:pt>
              </c:numCache>
            </c:numRef>
          </c:val>
          <c:extLst>
            <c:ext xmlns:c16="http://schemas.microsoft.com/office/drawing/2014/chart" uri="{C3380CC4-5D6E-409C-BE32-E72D297353CC}">
              <c16:uniqueId val="{00000048-0548-4565-B870-94EBC7369174}"/>
            </c:ext>
          </c:extLst>
        </c:ser>
        <c:dLbls>
          <c:showLegendKey val="0"/>
          <c:showVal val="0"/>
          <c:showCatName val="0"/>
          <c:showSerName val="0"/>
          <c:showPercent val="0"/>
          <c:showBubbleSize val="0"/>
        </c:dLbls>
        <c:gapWidth val="0"/>
        <c:axId val="214109184"/>
        <c:axId val="214119168"/>
      </c:barChart>
      <c:catAx>
        <c:axId val="214109184"/>
        <c:scaling>
          <c:orientation val="minMax"/>
        </c:scaling>
        <c:delete val="0"/>
        <c:axPos val="b"/>
        <c:numFmt formatCode="General" sourceLinked="1"/>
        <c:majorTickMark val="out"/>
        <c:minorTickMark val="none"/>
        <c:tickLblPos val="nextTo"/>
        <c:crossAx val="214119168"/>
        <c:crosses val="autoZero"/>
        <c:auto val="1"/>
        <c:lblAlgn val="ctr"/>
        <c:lblOffset val="100"/>
        <c:noMultiLvlLbl val="0"/>
      </c:catAx>
      <c:valAx>
        <c:axId val="214119168"/>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214109184"/>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stacked"/>
        <c:varyColors val="0"/>
        <c:ser>
          <c:idx val="1"/>
          <c:order val="0"/>
          <c:tx>
            <c:strRef>
              <c:f>'Cap.Dev.Path'!$C$2590</c:f>
              <c:strCache>
                <c:ptCount val="1"/>
                <c:pt idx="0">
                  <c:v>Pumped storage</c:v>
                </c:pt>
              </c:strCache>
            </c:strRef>
          </c:tx>
          <c:spPr>
            <a:ln>
              <a:solidFill>
                <a:schemeClr val="bg1"/>
              </a:solidFill>
            </a:ln>
          </c:spPr>
          <c:invertIfNegative val="0"/>
          <c:val>
            <c:numRef>
              <c:f>'Cap.Dev.Path'!$I$3058:$AH$3058</c:f>
              <c:numCache>
                <c:formatCode>#,##0</c:formatCode>
                <c:ptCount val="26"/>
                <c:pt idx="0">
                  <c:v>614</c:v>
                </c:pt>
                <c:pt idx="1">
                  <c:v>614</c:v>
                </c:pt>
                <c:pt idx="2">
                  <c:v>614</c:v>
                </c:pt>
                <c:pt idx="3">
                  <c:v>614</c:v>
                </c:pt>
                <c:pt idx="4">
                  <c:v>614</c:v>
                </c:pt>
                <c:pt idx="5">
                  <c:v>614</c:v>
                </c:pt>
                <c:pt idx="6">
                  <c:v>614</c:v>
                </c:pt>
                <c:pt idx="7">
                  <c:v>614</c:v>
                </c:pt>
                <c:pt idx="8">
                  <c:v>614</c:v>
                </c:pt>
                <c:pt idx="9">
                  <c:v>614</c:v>
                </c:pt>
                <c:pt idx="10">
                  <c:v>614</c:v>
                </c:pt>
                <c:pt idx="11">
                  <c:v>614</c:v>
                </c:pt>
                <c:pt idx="12">
                  <c:v>614</c:v>
                </c:pt>
                <c:pt idx="13">
                  <c:v>614</c:v>
                </c:pt>
                <c:pt idx="14">
                  <c:v>614</c:v>
                </c:pt>
                <c:pt idx="15">
                  <c:v>614</c:v>
                </c:pt>
                <c:pt idx="16">
                  <c:v>614</c:v>
                </c:pt>
                <c:pt idx="17">
                  <c:v>614</c:v>
                </c:pt>
                <c:pt idx="18">
                  <c:v>614</c:v>
                </c:pt>
                <c:pt idx="19">
                  <c:v>614</c:v>
                </c:pt>
                <c:pt idx="20">
                  <c:v>614</c:v>
                </c:pt>
                <c:pt idx="21">
                  <c:v>614</c:v>
                </c:pt>
                <c:pt idx="22">
                  <c:v>614</c:v>
                </c:pt>
                <c:pt idx="23">
                  <c:v>614</c:v>
                </c:pt>
                <c:pt idx="24">
                  <c:v>614</c:v>
                </c:pt>
                <c:pt idx="25">
                  <c:v>614</c:v>
                </c:pt>
              </c:numCache>
            </c:numRef>
          </c:val>
          <c:extLst>
            <c:ext xmlns:c16="http://schemas.microsoft.com/office/drawing/2014/chart" uri="{C3380CC4-5D6E-409C-BE32-E72D297353CC}">
              <c16:uniqueId val="{00000000-3505-4BF3-8BC9-695CEBD09B03}"/>
            </c:ext>
          </c:extLst>
        </c:ser>
        <c:ser>
          <c:idx val="0"/>
          <c:order val="1"/>
          <c:tx>
            <c:strRef>
              <c:f>'Cap.Dev.Path'!$C$2583</c:f>
              <c:strCache>
                <c:ptCount val="1"/>
                <c:pt idx="0">
                  <c:v>Renewable hydropower</c:v>
                </c:pt>
              </c:strCache>
            </c:strRef>
          </c:tx>
          <c:spPr>
            <a:solidFill>
              <a:schemeClr val="accent6"/>
            </a:solidFill>
            <a:ln w="3175">
              <a:solidFill>
                <a:schemeClr val="bg1"/>
              </a:solidFill>
            </a:ln>
          </c:spPr>
          <c:invertIfNegative val="0"/>
          <c:dPt>
            <c:idx val="0"/>
            <c:invertIfNegative val="0"/>
            <c:bubble3D val="0"/>
            <c:spPr>
              <a:solidFill>
                <a:srgbClr val="E4E5E4"/>
              </a:solidFill>
              <a:ln w="3175">
                <a:solidFill>
                  <a:schemeClr val="bg1"/>
                </a:solidFill>
              </a:ln>
            </c:spPr>
            <c:extLst>
              <c:ext xmlns:c16="http://schemas.microsoft.com/office/drawing/2014/chart" uri="{C3380CC4-5D6E-409C-BE32-E72D297353CC}">
                <c16:uniqueId val="{00000002-3505-4BF3-8BC9-695CEBD09B03}"/>
              </c:ext>
            </c:extLst>
          </c:dPt>
          <c:dPt>
            <c:idx val="1"/>
            <c:invertIfNegative val="0"/>
            <c:bubble3D val="0"/>
            <c:spPr>
              <a:solidFill>
                <a:srgbClr val="E4E5E4"/>
              </a:solidFill>
              <a:ln w="3175">
                <a:solidFill>
                  <a:schemeClr val="bg1"/>
                </a:solidFill>
              </a:ln>
            </c:spPr>
            <c:extLst>
              <c:ext xmlns:c16="http://schemas.microsoft.com/office/drawing/2014/chart" uri="{C3380CC4-5D6E-409C-BE32-E72D297353CC}">
                <c16:uniqueId val="{00000004-3505-4BF3-8BC9-695CEBD09B03}"/>
              </c:ext>
            </c:extLst>
          </c:dPt>
          <c:dPt>
            <c:idx val="2"/>
            <c:invertIfNegative val="0"/>
            <c:bubble3D val="0"/>
            <c:spPr>
              <a:solidFill>
                <a:srgbClr val="E4E5E4"/>
              </a:solidFill>
              <a:ln w="3175">
                <a:solidFill>
                  <a:schemeClr val="bg1"/>
                </a:solidFill>
              </a:ln>
            </c:spPr>
            <c:extLst>
              <c:ext xmlns:c16="http://schemas.microsoft.com/office/drawing/2014/chart" uri="{C3380CC4-5D6E-409C-BE32-E72D297353CC}">
                <c16:uniqueId val="{00000006-3505-4BF3-8BC9-695CEBD09B03}"/>
              </c:ext>
            </c:extLst>
          </c:dPt>
          <c:dPt>
            <c:idx val="3"/>
            <c:invertIfNegative val="0"/>
            <c:bubble3D val="0"/>
            <c:spPr>
              <a:solidFill>
                <a:srgbClr val="E4E5E4"/>
              </a:solidFill>
              <a:ln w="3175">
                <a:solidFill>
                  <a:schemeClr val="bg1"/>
                </a:solidFill>
              </a:ln>
            </c:spPr>
            <c:extLst>
              <c:ext xmlns:c16="http://schemas.microsoft.com/office/drawing/2014/chart" uri="{C3380CC4-5D6E-409C-BE32-E72D297353CC}">
                <c16:uniqueId val="{00000008-3505-4BF3-8BC9-695CEBD09B03}"/>
              </c:ext>
            </c:extLst>
          </c:dPt>
          <c:dPt>
            <c:idx val="4"/>
            <c:invertIfNegative val="0"/>
            <c:bubble3D val="0"/>
            <c:spPr>
              <a:solidFill>
                <a:srgbClr val="E4E5E4"/>
              </a:solidFill>
              <a:ln w="3175">
                <a:solidFill>
                  <a:schemeClr val="bg1"/>
                </a:solidFill>
              </a:ln>
            </c:spPr>
            <c:extLst>
              <c:ext xmlns:c16="http://schemas.microsoft.com/office/drawing/2014/chart" uri="{C3380CC4-5D6E-409C-BE32-E72D297353CC}">
                <c16:uniqueId val="{0000000A-3505-4BF3-8BC9-695CEBD09B03}"/>
              </c:ext>
            </c:extLst>
          </c:dPt>
          <c:dPt>
            <c:idx val="5"/>
            <c:invertIfNegative val="0"/>
            <c:bubble3D val="0"/>
            <c:spPr>
              <a:solidFill>
                <a:srgbClr val="E4E5E4"/>
              </a:solidFill>
              <a:ln w="3175">
                <a:solidFill>
                  <a:schemeClr val="bg1"/>
                </a:solidFill>
              </a:ln>
            </c:spPr>
            <c:extLst>
              <c:ext xmlns:c16="http://schemas.microsoft.com/office/drawing/2014/chart" uri="{C3380CC4-5D6E-409C-BE32-E72D297353CC}">
                <c16:uniqueId val="{0000000C-3505-4BF3-8BC9-695CEBD09B03}"/>
              </c:ext>
            </c:extLst>
          </c:dPt>
          <c:dPt>
            <c:idx val="6"/>
            <c:invertIfNegative val="0"/>
            <c:bubble3D val="0"/>
            <c:spPr>
              <a:solidFill>
                <a:srgbClr val="E4E5E4"/>
              </a:solidFill>
              <a:ln w="3175">
                <a:solidFill>
                  <a:schemeClr val="bg1"/>
                </a:solidFill>
              </a:ln>
            </c:spPr>
            <c:extLst>
              <c:ext xmlns:c16="http://schemas.microsoft.com/office/drawing/2014/chart" uri="{C3380CC4-5D6E-409C-BE32-E72D297353CC}">
                <c16:uniqueId val="{0000000E-3505-4BF3-8BC9-695CEBD09B03}"/>
              </c:ext>
            </c:extLst>
          </c:dPt>
          <c:dPt>
            <c:idx val="7"/>
            <c:invertIfNegative val="0"/>
            <c:bubble3D val="0"/>
            <c:spPr>
              <a:solidFill>
                <a:srgbClr val="E4E5E4"/>
              </a:solidFill>
              <a:ln w="3175">
                <a:solidFill>
                  <a:schemeClr val="bg1"/>
                </a:solidFill>
              </a:ln>
            </c:spPr>
            <c:extLst>
              <c:ext xmlns:c16="http://schemas.microsoft.com/office/drawing/2014/chart" uri="{C3380CC4-5D6E-409C-BE32-E72D297353CC}">
                <c16:uniqueId val="{00000010-3505-4BF3-8BC9-695CEBD09B03}"/>
              </c:ext>
            </c:extLst>
          </c:dPt>
          <c:dPt>
            <c:idx val="8"/>
            <c:invertIfNegative val="0"/>
            <c:bubble3D val="0"/>
            <c:spPr>
              <a:solidFill>
                <a:srgbClr val="E4E5E4"/>
              </a:solidFill>
              <a:ln w="3175">
                <a:solidFill>
                  <a:schemeClr val="bg1"/>
                </a:solidFill>
              </a:ln>
            </c:spPr>
            <c:extLst>
              <c:ext xmlns:c16="http://schemas.microsoft.com/office/drawing/2014/chart" uri="{C3380CC4-5D6E-409C-BE32-E72D297353CC}">
                <c16:uniqueId val="{00000012-3505-4BF3-8BC9-695CEBD09B03}"/>
              </c:ext>
            </c:extLst>
          </c:dPt>
          <c:dPt>
            <c:idx val="9"/>
            <c:invertIfNegative val="0"/>
            <c:bubble3D val="0"/>
            <c:spPr>
              <a:solidFill>
                <a:srgbClr val="E4E5E4"/>
              </a:solidFill>
              <a:ln w="3175">
                <a:solidFill>
                  <a:schemeClr val="bg1"/>
                </a:solidFill>
              </a:ln>
            </c:spPr>
            <c:extLst>
              <c:ext xmlns:c16="http://schemas.microsoft.com/office/drawing/2014/chart" uri="{C3380CC4-5D6E-409C-BE32-E72D297353CC}">
                <c16:uniqueId val="{00000014-3505-4BF3-8BC9-695CEBD09B03}"/>
              </c:ext>
            </c:extLst>
          </c:dPt>
          <c:dPt>
            <c:idx val="10"/>
            <c:invertIfNegative val="0"/>
            <c:bubble3D val="0"/>
            <c:spPr>
              <a:solidFill>
                <a:srgbClr val="E4E5E4"/>
              </a:solidFill>
              <a:ln w="3175">
                <a:solidFill>
                  <a:schemeClr val="bg1"/>
                </a:solidFill>
              </a:ln>
            </c:spPr>
            <c:extLst>
              <c:ext xmlns:c16="http://schemas.microsoft.com/office/drawing/2014/chart" uri="{C3380CC4-5D6E-409C-BE32-E72D297353CC}">
                <c16:uniqueId val="{00000016-3505-4BF3-8BC9-695CEBD09B03}"/>
              </c:ext>
            </c:extLst>
          </c:dPt>
          <c:dPt>
            <c:idx val="11"/>
            <c:invertIfNegative val="0"/>
            <c:bubble3D val="0"/>
            <c:spPr>
              <a:solidFill>
                <a:srgbClr val="E4E5E4"/>
              </a:solidFill>
              <a:ln w="3175">
                <a:solidFill>
                  <a:schemeClr val="bg1"/>
                </a:solidFill>
              </a:ln>
            </c:spPr>
            <c:extLst>
              <c:ext xmlns:c16="http://schemas.microsoft.com/office/drawing/2014/chart" uri="{C3380CC4-5D6E-409C-BE32-E72D297353CC}">
                <c16:uniqueId val="{00000018-3505-4BF3-8BC9-695CEBD09B03}"/>
              </c:ext>
            </c:extLst>
          </c:dPt>
          <c:dPt>
            <c:idx val="12"/>
            <c:invertIfNegative val="0"/>
            <c:bubble3D val="0"/>
            <c:spPr>
              <a:solidFill>
                <a:srgbClr val="E4E5E4"/>
              </a:solidFill>
              <a:ln w="3175">
                <a:solidFill>
                  <a:schemeClr val="bg1"/>
                </a:solidFill>
              </a:ln>
            </c:spPr>
            <c:extLst>
              <c:ext xmlns:c16="http://schemas.microsoft.com/office/drawing/2014/chart" uri="{C3380CC4-5D6E-409C-BE32-E72D297353CC}">
                <c16:uniqueId val="{0000001A-3505-4BF3-8BC9-695CEBD09B03}"/>
              </c:ext>
            </c:extLst>
          </c:dPt>
          <c:dPt>
            <c:idx val="13"/>
            <c:invertIfNegative val="0"/>
            <c:bubble3D val="0"/>
            <c:spPr>
              <a:solidFill>
                <a:srgbClr val="E4E5E4"/>
              </a:solidFill>
              <a:ln w="3175">
                <a:solidFill>
                  <a:schemeClr val="bg1"/>
                </a:solidFill>
              </a:ln>
            </c:spPr>
            <c:extLst>
              <c:ext xmlns:c16="http://schemas.microsoft.com/office/drawing/2014/chart" uri="{C3380CC4-5D6E-409C-BE32-E72D297353CC}">
                <c16:uniqueId val="{0000001C-3505-4BF3-8BC9-695CEBD09B03}"/>
              </c:ext>
            </c:extLst>
          </c:dPt>
          <c:dPt>
            <c:idx val="14"/>
            <c:invertIfNegative val="0"/>
            <c:bubble3D val="0"/>
            <c:spPr>
              <a:solidFill>
                <a:srgbClr val="E4E5E4"/>
              </a:solidFill>
              <a:ln w="3175">
                <a:solidFill>
                  <a:schemeClr val="bg1"/>
                </a:solidFill>
              </a:ln>
            </c:spPr>
            <c:extLst>
              <c:ext xmlns:c16="http://schemas.microsoft.com/office/drawing/2014/chart" uri="{C3380CC4-5D6E-409C-BE32-E72D297353CC}">
                <c16:uniqueId val="{0000001E-3505-4BF3-8BC9-695CEBD09B03}"/>
              </c:ext>
            </c:extLst>
          </c:dPt>
          <c:dPt>
            <c:idx val="15"/>
            <c:invertIfNegative val="0"/>
            <c:bubble3D val="0"/>
            <c:extLst>
              <c:ext xmlns:c16="http://schemas.microsoft.com/office/drawing/2014/chart" uri="{C3380CC4-5D6E-409C-BE32-E72D297353CC}">
                <c16:uniqueId val="{0000001F-3505-4BF3-8BC9-695CEBD09B03}"/>
              </c:ext>
            </c:extLst>
          </c:dPt>
          <c:dPt>
            <c:idx val="16"/>
            <c:invertIfNegative val="0"/>
            <c:bubble3D val="0"/>
            <c:extLst>
              <c:ext xmlns:c16="http://schemas.microsoft.com/office/drawing/2014/chart" uri="{C3380CC4-5D6E-409C-BE32-E72D297353CC}">
                <c16:uniqueId val="{00000020-3505-4BF3-8BC9-695CEBD09B03}"/>
              </c:ext>
            </c:extLst>
          </c:dPt>
          <c:dPt>
            <c:idx val="17"/>
            <c:invertIfNegative val="0"/>
            <c:bubble3D val="0"/>
            <c:extLst>
              <c:ext xmlns:c16="http://schemas.microsoft.com/office/drawing/2014/chart" uri="{C3380CC4-5D6E-409C-BE32-E72D297353CC}">
                <c16:uniqueId val="{00000021-3505-4BF3-8BC9-695CEBD09B03}"/>
              </c:ext>
            </c:extLst>
          </c:dPt>
          <c:dPt>
            <c:idx val="18"/>
            <c:invertIfNegative val="0"/>
            <c:bubble3D val="0"/>
            <c:extLst>
              <c:ext xmlns:c16="http://schemas.microsoft.com/office/drawing/2014/chart" uri="{C3380CC4-5D6E-409C-BE32-E72D297353CC}">
                <c16:uniqueId val="{00000022-3505-4BF3-8BC9-695CEBD09B03}"/>
              </c:ext>
            </c:extLst>
          </c:dPt>
          <c:dPt>
            <c:idx val="19"/>
            <c:invertIfNegative val="0"/>
            <c:bubble3D val="0"/>
            <c:extLst>
              <c:ext xmlns:c16="http://schemas.microsoft.com/office/drawing/2014/chart" uri="{C3380CC4-5D6E-409C-BE32-E72D297353CC}">
                <c16:uniqueId val="{00000023-3505-4BF3-8BC9-695CEBD09B03}"/>
              </c:ext>
            </c:extLst>
          </c:dPt>
          <c:dPt>
            <c:idx val="20"/>
            <c:invertIfNegative val="0"/>
            <c:bubble3D val="0"/>
            <c:extLst>
              <c:ext xmlns:c16="http://schemas.microsoft.com/office/drawing/2014/chart" uri="{C3380CC4-5D6E-409C-BE32-E72D297353CC}">
                <c16:uniqueId val="{00000024-3505-4BF3-8BC9-695CEBD09B03}"/>
              </c:ext>
            </c:extLst>
          </c:dPt>
          <c:dPt>
            <c:idx val="21"/>
            <c:invertIfNegative val="0"/>
            <c:bubble3D val="0"/>
            <c:extLst>
              <c:ext xmlns:c16="http://schemas.microsoft.com/office/drawing/2014/chart" uri="{C3380CC4-5D6E-409C-BE32-E72D297353CC}">
                <c16:uniqueId val="{00000025-3505-4BF3-8BC9-695CEBD09B03}"/>
              </c:ext>
            </c:extLst>
          </c:dPt>
          <c:dPt>
            <c:idx val="22"/>
            <c:invertIfNegative val="0"/>
            <c:bubble3D val="0"/>
            <c:extLst>
              <c:ext xmlns:c16="http://schemas.microsoft.com/office/drawing/2014/chart" uri="{C3380CC4-5D6E-409C-BE32-E72D297353CC}">
                <c16:uniqueId val="{00000026-3505-4BF3-8BC9-695CEBD09B03}"/>
              </c:ext>
            </c:extLst>
          </c:dPt>
          <c:dPt>
            <c:idx val="23"/>
            <c:invertIfNegative val="0"/>
            <c:bubble3D val="0"/>
            <c:extLst>
              <c:ext xmlns:c16="http://schemas.microsoft.com/office/drawing/2014/chart" uri="{C3380CC4-5D6E-409C-BE32-E72D297353CC}">
                <c16:uniqueId val="{00000027-3505-4BF3-8BC9-695CEBD09B03}"/>
              </c:ext>
            </c:extLst>
          </c:dPt>
          <c:dPt>
            <c:idx val="24"/>
            <c:invertIfNegative val="0"/>
            <c:bubble3D val="0"/>
            <c:extLst>
              <c:ext xmlns:c16="http://schemas.microsoft.com/office/drawing/2014/chart" uri="{C3380CC4-5D6E-409C-BE32-E72D297353CC}">
                <c16:uniqueId val="{00000028-3505-4BF3-8BC9-695CEBD09B03}"/>
              </c:ext>
            </c:extLst>
          </c:dPt>
          <c:dPt>
            <c:idx val="25"/>
            <c:invertIfNegative val="0"/>
            <c:bubble3D val="0"/>
            <c:extLst>
              <c:ext xmlns:c16="http://schemas.microsoft.com/office/drawing/2014/chart" uri="{C3380CC4-5D6E-409C-BE32-E72D297353CC}">
                <c16:uniqueId val="{00000029-3505-4BF3-8BC9-695CEBD09B03}"/>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'Cap.Dev.Path'!$I$3051:$AH$3051</c:f>
              <c:numCache>
                <c:formatCode>#,##0</c:formatCode>
                <c:ptCount val="26"/>
                <c:pt idx="0">
                  <c:v>2272.9</c:v>
                </c:pt>
                <c:pt idx="1">
                  <c:v>2272.9</c:v>
                </c:pt>
                <c:pt idx="2">
                  <c:v>2272.9</c:v>
                </c:pt>
                <c:pt idx="3">
                  <c:v>2272.9</c:v>
                </c:pt>
                <c:pt idx="4">
                  <c:v>2274.9</c:v>
                </c:pt>
                <c:pt idx="5">
                  <c:v>2293.1999999999998</c:v>
                </c:pt>
                <c:pt idx="6">
                  <c:v>2322</c:v>
                </c:pt>
                <c:pt idx="7">
                  <c:v>2351.5</c:v>
                </c:pt>
                <c:pt idx="8">
                  <c:v>2317</c:v>
                </c:pt>
                <c:pt idx="9">
                  <c:v>2403</c:v>
                </c:pt>
                <c:pt idx="10">
                  <c:v>2408</c:v>
                </c:pt>
                <c:pt idx="11">
                  <c:v>2416</c:v>
                </c:pt>
                <c:pt idx="12">
                  <c:v>2424</c:v>
                </c:pt>
                <c:pt idx="13">
                  <c:v>2488.6</c:v>
                </c:pt>
                <c:pt idx="14">
                  <c:v>2488.6</c:v>
                </c:pt>
                <c:pt idx="15">
                  <c:v>2488.6</c:v>
                </c:pt>
                <c:pt idx="16">
                  <c:v>2530.6</c:v>
                </c:pt>
                <c:pt idx="17">
                  <c:v>2530.6</c:v>
                </c:pt>
                <c:pt idx="18">
                  <c:v>2530.6</c:v>
                </c:pt>
                <c:pt idx="19">
                  <c:v>2530.6</c:v>
                </c:pt>
                <c:pt idx="20">
                  <c:v>2530.6</c:v>
                </c:pt>
                <c:pt idx="21">
                  <c:v>2530.6</c:v>
                </c:pt>
                <c:pt idx="22">
                  <c:v>2530.6</c:v>
                </c:pt>
                <c:pt idx="23">
                  <c:v>2530.6</c:v>
                </c:pt>
                <c:pt idx="24">
                  <c:v>2530.6</c:v>
                </c:pt>
                <c:pt idx="25">
                  <c:v>2530.6</c:v>
                </c:pt>
              </c:numCache>
            </c:numRef>
          </c:val>
          <c:extLst>
            <c:ext xmlns:c16="http://schemas.microsoft.com/office/drawing/2014/chart" uri="{C3380CC4-5D6E-409C-BE32-E72D297353CC}">
              <c16:uniqueId val="{0000002A-3505-4BF3-8BC9-695CEBD09B03}"/>
            </c:ext>
          </c:extLst>
        </c:ser>
        <c:dLbls>
          <c:showLegendKey val="0"/>
          <c:showVal val="0"/>
          <c:showCatName val="0"/>
          <c:showSerName val="0"/>
          <c:showPercent val="0"/>
          <c:showBubbleSize val="0"/>
        </c:dLbls>
        <c:gapWidth val="0"/>
        <c:overlap val="100"/>
        <c:axId val="214169856"/>
        <c:axId val="214179840"/>
      </c:barChart>
      <c:catAx>
        <c:axId val="214169856"/>
        <c:scaling>
          <c:orientation val="minMax"/>
        </c:scaling>
        <c:delete val="0"/>
        <c:axPos val="b"/>
        <c:numFmt formatCode="General" sourceLinked="1"/>
        <c:majorTickMark val="out"/>
        <c:minorTickMark val="none"/>
        <c:tickLblPos val="nextTo"/>
        <c:crossAx val="214179840"/>
        <c:crosses val="autoZero"/>
        <c:auto val="1"/>
        <c:lblAlgn val="ctr"/>
        <c:lblOffset val="100"/>
        <c:noMultiLvlLbl val="0"/>
      </c:catAx>
      <c:valAx>
        <c:axId val="214179840"/>
        <c:scaling>
          <c:orientation val="minMax"/>
          <c:min val="0"/>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214169856"/>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stacked"/>
        <c:varyColors val="0"/>
        <c:ser>
          <c:idx val="0"/>
          <c:order val="0"/>
          <c:tx>
            <c:strRef>
              <c:f>'Cap.Dev.Path'!$C$2575</c:f>
              <c:strCache>
                <c:ptCount val="1"/>
                <c:pt idx="0">
                  <c:v>Solar PV</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69CD-4B42-B76A-A4F4C6CFBA3D}"/>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69CD-4B42-B76A-A4F4C6CFBA3D}"/>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69CD-4B42-B76A-A4F4C6CFBA3D}"/>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69CD-4B42-B76A-A4F4C6CFBA3D}"/>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69CD-4B42-B76A-A4F4C6CFBA3D}"/>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69CD-4B42-B76A-A4F4C6CFBA3D}"/>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69CD-4B42-B76A-A4F4C6CFBA3D}"/>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69CD-4B42-B76A-A4F4C6CFBA3D}"/>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69CD-4B42-B76A-A4F4C6CFBA3D}"/>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69CD-4B42-B76A-A4F4C6CFBA3D}"/>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69CD-4B42-B76A-A4F4C6CFBA3D}"/>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69CD-4B42-B76A-A4F4C6CFBA3D}"/>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69CD-4B42-B76A-A4F4C6CFBA3D}"/>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69CD-4B42-B76A-A4F4C6CFBA3D}"/>
              </c:ext>
            </c:extLst>
          </c:dPt>
          <c:dPt>
            <c:idx val="14"/>
            <c:invertIfNegative val="0"/>
            <c:bubble3D val="0"/>
            <c:spPr>
              <a:solidFill>
                <a:srgbClr val="E4E5E4"/>
              </a:solidFill>
              <a:ln w="3175">
                <a:solidFill>
                  <a:schemeClr val="bg1"/>
                </a:solidFill>
              </a:ln>
            </c:spPr>
            <c:extLst>
              <c:ext xmlns:c16="http://schemas.microsoft.com/office/drawing/2014/chart" uri="{C3380CC4-5D6E-409C-BE32-E72D297353CC}">
                <c16:uniqueId val="{0000001D-69CD-4B42-B76A-A4F4C6CFBA3D}"/>
              </c:ext>
            </c:extLst>
          </c:dPt>
          <c:dPt>
            <c:idx val="15"/>
            <c:invertIfNegative val="0"/>
            <c:bubble3D val="0"/>
            <c:extLst>
              <c:ext xmlns:c16="http://schemas.microsoft.com/office/drawing/2014/chart" uri="{C3380CC4-5D6E-409C-BE32-E72D297353CC}">
                <c16:uniqueId val="{0000001E-69CD-4B42-B76A-A4F4C6CFBA3D}"/>
              </c:ext>
            </c:extLst>
          </c:dPt>
          <c:dPt>
            <c:idx val="16"/>
            <c:invertIfNegative val="0"/>
            <c:bubble3D val="0"/>
            <c:extLst>
              <c:ext xmlns:c16="http://schemas.microsoft.com/office/drawing/2014/chart" uri="{C3380CC4-5D6E-409C-BE32-E72D297353CC}">
                <c16:uniqueId val="{0000001F-69CD-4B42-B76A-A4F4C6CFBA3D}"/>
              </c:ext>
            </c:extLst>
          </c:dPt>
          <c:dPt>
            <c:idx val="17"/>
            <c:invertIfNegative val="0"/>
            <c:bubble3D val="0"/>
            <c:extLst>
              <c:ext xmlns:c16="http://schemas.microsoft.com/office/drawing/2014/chart" uri="{C3380CC4-5D6E-409C-BE32-E72D297353CC}">
                <c16:uniqueId val="{00000020-69CD-4B42-B76A-A4F4C6CFBA3D}"/>
              </c:ext>
            </c:extLst>
          </c:dPt>
          <c:dPt>
            <c:idx val="18"/>
            <c:invertIfNegative val="0"/>
            <c:bubble3D val="0"/>
            <c:extLst>
              <c:ext xmlns:c16="http://schemas.microsoft.com/office/drawing/2014/chart" uri="{C3380CC4-5D6E-409C-BE32-E72D297353CC}">
                <c16:uniqueId val="{00000021-69CD-4B42-B76A-A4F4C6CFBA3D}"/>
              </c:ext>
            </c:extLst>
          </c:dPt>
          <c:dPt>
            <c:idx val="19"/>
            <c:invertIfNegative val="0"/>
            <c:bubble3D val="0"/>
            <c:extLst>
              <c:ext xmlns:c16="http://schemas.microsoft.com/office/drawing/2014/chart" uri="{C3380CC4-5D6E-409C-BE32-E72D297353CC}">
                <c16:uniqueId val="{00000022-69CD-4B42-B76A-A4F4C6CFBA3D}"/>
              </c:ext>
            </c:extLst>
          </c:dPt>
          <c:dPt>
            <c:idx val="20"/>
            <c:invertIfNegative val="0"/>
            <c:bubble3D val="0"/>
            <c:extLst>
              <c:ext xmlns:c16="http://schemas.microsoft.com/office/drawing/2014/chart" uri="{C3380CC4-5D6E-409C-BE32-E72D297353CC}">
                <c16:uniqueId val="{00000023-69CD-4B42-B76A-A4F4C6CFBA3D}"/>
              </c:ext>
            </c:extLst>
          </c:dPt>
          <c:dPt>
            <c:idx val="21"/>
            <c:invertIfNegative val="0"/>
            <c:bubble3D val="0"/>
            <c:extLst>
              <c:ext xmlns:c16="http://schemas.microsoft.com/office/drawing/2014/chart" uri="{C3380CC4-5D6E-409C-BE32-E72D297353CC}">
                <c16:uniqueId val="{00000024-69CD-4B42-B76A-A4F4C6CFBA3D}"/>
              </c:ext>
            </c:extLst>
          </c:dPt>
          <c:dPt>
            <c:idx val="22"/>
            <c:invertIfNegative val="0"/>
            <c:bubble3D val="0"/>
            <c:extLst>
              <c:ext xmlns:c16="http://schemas.microsoft.com/office/drawing/2014/chart" uri="{C3380CC4-5D6E-409C-BE32-E72D297353CC}">
                <c16:uniqueId val="{00000025-69CD-4B42-B76A-A4F4C6CFBA3D}"/>
              </c:ext>
            </c:extLst>
          </c:dPt>
          <c:dPt>
            <c:idx val="23"/>
            <c:invertIfNegative val="0"/>
            <c:bubble3D val="0"/>
            <c:extLst>
              <c:ext xmlns:c16="http://schemas.microsoft.com/office/drawing/2014/chart" uri="{C3380CC4-5D6E-409C-BE32-E72D297353CC}">
                <c16:uniqueId val="{00000026-69CD-4B42-B76A-A4F4C6CFBA3D}"/>
              </c:ext>
            </c:extLst>
          </c:dPt>
          <c:dPt>
            <c:idx val="24"/>
            <c:invertIfNegative val="0"/>
            <c:bubble3D val="0"/>
            <c:extLst>
              <c:ext xmlns:c16="http://schemas.microsoft.com/office/drawing/2014/chart" uri="{C3380CC4-5D6E-409C-BE32-E72D297353CC}">
                <c16:uniqueId val="{00000027-69CD-4B42-B76A-A4F4C6CFBA3D}"/>
              </c:ext>
            </c:extLst>
          </c:dPt>
          <c:cat>
            <c:strRef>
              <c:f>'Cap.Dev.Path'!$I$9:$AM$9</c:f>
              <c:strCache>
                <c:ptCount val="31"/>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strCache>
            </c:strRef>
          </c:cat>
          <c:val>
            <c:numRef>
              <c:f>'Cap.Dev.Path'!$I$2653:$AM$2653</c:f>
              <c:numCache>
                <c:formatCode>#,##0</c:formatCode>
                <c:ptCount val="3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22.35</c:v>
                </c:pt>
                <c:pt idx="15">
                  <c:v>22.35</c:v>
                </c:pt>
                <c:pt idx="16">
                  <c:v>22.35</c:v>
                </c:pt>
                <c:pt idx="17">
                  <c:v>22.35</c:v>
                </c:pt>
                <c:pt idx="18">
                  <c:v>22.35</c:v>
                </c:pt>
                <c:pt idx="19">
                  <c:v>122.35</c:v>
                </c:pt>
                <c:pt idx="20">
                  <c:v>122.35</c:v>
                </c:pt>
                <c:pt idx="21">
                  <c:v>122.35</c:v>
                </c:pt>
                <c:pt idx="22">
                  <c:v>122.35</c:v>
                </c:pt>
                <c:pt idx="23">
                  <c:v>122.35</c:v>
                </c:pt>
                <c:pt idx="24">
                  <c:v>122.35</c:v>
                </c:pt>
                <c:pt idx="25">
                  <c:v>122.35</c:v>
                </c:pt>
                <c:pt idx="26">
                  <c:v>#N/A</c:v>
                </c:pt>
                <c:pt idx="27">
                  <c:v>#N/A</c:v>
                </c:pt>
                <c:pt idx="28">
                  <c:v>#N/A</c:v>
                </c:pt>
                <c:pt idx="29">
                  <c:v>#N/A</c:v>
                </c:pt>
                <c:pt idx="30">
                  <c:v>#N/A</c:v>
                </c:pt>
              </c:numCache>
            </c:numRef>
          </c:val>
          <c:extLst>
            <c:ext xmlns:c16="http://schemas.microsoft.com/office/drawing/2014/chart" uri="{C3380CC4-5D6E-409C-BE32-E72D297353CC}">
              <c16:uniqueId val="{00000028-69CD-4B42-B76A-A4F4C6CFBA3D}"/>
            </c:ext>
          </c:extLst>
        </c:ser>
        <c:dLbls>
          <c:showLegendKey val="0"/>
          <c:showVal val="0"/>
          <c:showCatName val="0"/>
          <c:showSerName val="0"/>
          <c:showPercent val="0"/>
          <c:showBubbleSize val="0"/>
        </c:dLbls>
        <c:gapWidth val="0"/>
        <c:overlap val="100"/>
        <c:axId val="214233472"/>
        <c:axId val="214235008"/>
      </c:barChart>
      <c:catAx>
        <c:axId val="214233472"/>
        <c:scaling>
          <c:orientation val="minMax"/>
        </c:scaling>
        <c:delete val="0"/>
        <c:axPos val="b"/>
        <c:numFmt formatCode="General" sourceLinked="1"/>
        <c:majorTickMark val="out"/>
        <c:minorTickMark val="none"/>
        <c:tickLblPos val="nextTo"/>
        <c:crossAx val="214235008"/>
        <c:crosses val="autoZero"/>
        <c:auto val="1"/>
        <c:lblAlgn val="ctr"/>
        <c:lblOffset val="100"/>
        <c:noMultiLvlLbl val="0"/>
      </c:catAx>
      <c:valAx>
        <c:axId val="214235008"/>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214233472"/>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3016185476815"/>
          <c:y val="5.0345452486125299E-2"/>
          <c:w val="0.863514216972878"/>
          <c:h val="0.81960272964095604"/>
        </c:manualLayout>
      </c:layout>
      <c:barChart>
        <c:barDir val="col"/>
        <c:grouping val="stacked"/>
        <c:varyColors val="0"/>
        <c:ser>
          <c:idx val="1"/>
          <c:order val="0"/>
          <c:tx>
            <c:strRef>
              <c:f>'Cap.Dev.Path'!$C$2320</c:f>
              <c:strCache>
                <c:ptCount val="1"/>
                <c:pt idx="0">
                  <c:v>Wind Offshore</c:v>
                </c:pt>
              </c:strCache>
            </c:strRef>
          </c:tx>
          <c:spPr>
            <a:solidFill>
              <a:schemeClr val="accent6">
                <a:lumMod val="50000"/>
              </a:schemeClr>
            </a:solidFill>
            <a:ln>
              <a:solidFill>
                <a:schemeClr val="bg1"/>
              </a:solidFill>
            </a:ln>
          </c:spPr>
          <c:invertIfNegative val="0"/>
          <c:cat>
            <c:strRef>
              <c:f>'Cap.Dev.Path'!$I$9:$AM$9</c:f>
              <c:strCache>
                <c:ptCount val="31"/>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strCache>
            </c:strRef>
          </c:cat>
          <c:val>
            <c:numRef>
              <c:f>'Cap.Dev.Path'!#REF!</c:f>
              <c:numCache>
                <c:formatCode>General</c:formatCode>
                <c:ptCount val="1"/>
                <c:pt idx="0">
                  <c:v>1</c:v>
                </c:pt>
              </c:numCache>
            </c:numRef>
          </c:val>
          <c:extLst>
            <c:ext xmlns:c16="http://schemas.microsoft.com/office/drawing/2014/chart" uri="{C3380CC4-5D6E-409C-BE32-E72D297353CC}">
              <c16:uniqueId val="{00000000-3D8C-4185-94C6-2418B92CC6F7}"/>
            </c:ext>
          </c:extLst>
        </c:ser>
        <c:ser>
          <c:idx val="0"/>
          <c:order val="1"/>
          <c:tx>
            <c:strRef>
              <c:f>'Cap.Dev.Path'!$C$2313</c:f>
              <c:strCache>
                <c:ptCount val="1"/>
                <c:pt idx="0">
                  <c:v>Wind Onshore</c:v>
                </c:pt>
              </c:strCache>
            </c:strRef>
          </c:tx>
          <c:spPr>
            <a:solidFill>
              <a:schemeClr val="accent2">
                <a:lumMod val="50000"/>
              </a:schemeClr>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2-3D8C-4185-94C6-2418B92CC6F7}"/>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4-3D8C-4185-94C6-2418B92CC6F7}"/>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6-3D8C-4185-94C6-2418B92CC6F7}"/>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8-3D8C-4185-94C6-2418B92CC6F7}"/>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A-3D8C-4185-94C6-2418B92CC6F7}"/>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C-3D8C-4185-94C6-2418B92CC6F7}"/>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E-3D8C-4185-94C6-2418B92CC6F7}"/>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0-3D8C-4185-94C6-2418B92CC6F7}"/>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2-3D8C-4185-94C6-2418B92CC6F7}"/>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4-3D8C-4185-94C6-2418B92CC6F7}"/>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6-3D8C-4185-94C6-2418B92CC6F7}"/>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8-3D8C-4185-94C6-2418B92CC6F7}"/>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A-3D8C-4185-94C6-2418B92CC6F7}"/>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C-3D8C-4185-94C6-2418B92CC6F7}"/>
              </c:ext>
            </c:extLst>
          </c:dPt>
          <c:dPt>
            <c:idx val="14"/>
            <c:invertIfNegative val="0"/>
            <c:bubble3D val="0"/>
            <c:spPr>
              <a:solidFill>
                <a:srgbClr val="E4E5E4"/>
              </a:solidFill>
              <a:ln w="3175">
                <a:solidFill>
                  <a:schemeClr val="bg1"/>
                </a:solidFill>
              </a:ln>
            </c:spPr>
            <c:extLst>
              <c:ext xmlns:c16="http://schemas.microsoft.com/office/drawing/2014/chart" uri="{C3380CC4-5D6E-409C-BE32-E72D297353CC}">
                <c16:uniqueId val="{0000001E-3D8C-4185-94C6-2418B92CC6F7}"/>
              </c:ext>
            </c:extLst>
          </c:dPt>
          <c:dPt>
            <c:idx val="15"/>
            <c:invertIfNegative val="0"/>
            <c:bubble3D val="0"/>
            <c:spPr>
              <a:solidFill>
                <a:schemeClr val="accent2"/>
              </a:solidFill>
              <a:ln w="3175">
                <a:solidFill>
                  <a:schemeClr val="bg1"/>
                </a:solidFill>
              </a:ln>
            </c:spPr>
            <c:extLst>
              <c:ext xmlns:c16="http://schemas.microsoft.com/office/drawing/2014/chart" uri="{C3380CC4-5D6E-409C-BE32-E72D297353CC}">
                <c16:uniqueId val="{00000020-3D8C-4185-94C6-2418B92CC6F7}"/>
              </c:ext>
            </c:extLst>
          </c:dPt>
          <c:dPt>
            <c:idx val="16"/>
            <c:invertIfNegative val="0"/>
            <c:bubble3D val="0"/>
            <c:spPr>
              <a:solidFill>
                <a:schemeClr val="accent2"/>
              </a:solidFill>
              <a:ln w="3175">
                <a:solidFill>
                  <a:schemeClr val="bg1"/>
                </a:solidFill>
              </a:ln>
            </c:spPr>
            <c:extLst>
              <c:ext xmlns:c16="http://schemas.microsoft.com/office/drawing/2014/chart" uri="{C3380CC4-5D6E-409C-BE32-E72D297353CC}">
                <c16:uniqueId val="{00000022-3D8C-4185-94C6-2418B92CC6F7}"/>
              </c:ext>
            </c:extLst>
          </c:dPt>
          <c:dPt>
            <c:idx val="17"/>
            <c:invertIfNegative val="0"/>
            <c:bubble3D val="0"/>
            <c:spPr>
              <a:solidFill>
                <a:schemeClr val="accent2"/>
              </a:solidFill>
              <a:ln w="3175">
                <a:solidFill>
                  <a:schemeClr val="bg1"/>
                </a:solidFill>
              </a:ln>
            </c:spPr>
            <c:extLst>
              <c:ext xmlns:c16="http://schemas.microsoft.com/office/drawing/2014/chart" uri="{C3380CC4-5D6E-409C-BE32-E72D297353CC}">
                <c16:uniqueId val="{00000024-3D8C-4185-94C6-2418B92CC6F7}"/>
              </c:ext>
            </c:extLst>
          </c:dPt>
          <c:dPt>
            <c:idx val="18"/>
            <c:invertIfNegative val="0"/>
            <c:bubble3D val="0"/>
            <c:spPr>
              <a:solidFill>
                <a:schemeClr val="accent2"/>
              </a:solidFill>
              <a:ln w="3175">
                <a:solidFill>
                  <a:schemeClr val="bg1"/>
                </a:solidFill>
              </a:ln>
            </c:spPr>
            <c:extLst>
              <c:ext xmlns:c16="http://schemas.microsoft.com/office/drawing/2014/chart" uri="{C3380CC4-5D6E-409C-BE32-E72D297353CC}">
                <c16:uniqueId val="{00000026-3D8C-4185-94C6-2418B92CC6F7}"/>
              </c:ext>
            </c:extLst>
          </c:dPt>
          <c:dPt>
            <c:idx val="19"/>
            <c:invertIfNegative val="0"/>
            <c:bubble3D val="0"/>
            <c:spPr>
              <a:solidFill>
                <a:schemeClr val="accent2"/>
              </a:solidFill>
              <a:ln w="3175">
                <a:solidFill>
                  <a:schemeClr val="bg1"/>
                </a:solidFill>
              </a:ln>
            </c:spPr>
            <c:extLst>
              <c:ext xmlns:c16="http://schemas.microsoft.com/office/drawing/2014/chart" uri="{C3380CC4-5D6E-409C-BE32-E72D297353CC}">
                <c16:uniqueId val="{00000028-3D8C-4185-94C6-2418B92CC6F7}"/>
              </c:ext>
            </c:extLst>
          </c:dPt>
          <c:dPt>
            <c:idx val="20"/>
            <c:invertIfNegative val="0"/>
            <c:bubble3D val="0"/>
            <c:spPr>
              <a:solidFill>
                <a:schemeClr val="accent2"/>
              </a:solidFill>
              <a:ln w="3175">
                <a:solidFill>
                  <a:schemeClr val="bg1"/>
                </a:solidFill>
              </a:ln>
            </c:spPr>
            <c:extLst>
              <c:ext xmlns:c16="http://schemas.microsoft.com/office/drawing/2014/chart" uri="{C3380CC4-5D6E-409C-BE32-E72D297353CC}">
                <c16:uniqueId val="{0000002A-3D8C-4185-94C6-2418B92CC6F7}"/>
              </c:ext>
            </c:extLst>
          </c:dPt>
          <c:dPt>
            <c:idx val="21"/>
            <c:invertIfNegative val="0"/>
            <c:bubble3D val="0"/>
            <c:spPr>
              <a:solidFill>
                <a:schemeClr val="accent2"/>
              </a:solidFill>
              <a:ln w="3175">
                <a:solidFill>
                  <a:schemeClr val="bg1"/>
                </a:solidFill>
              </a:ln>
            </c:spPr>
            <c:extLst>
              <c:ext xmlns:c16="http://schemas.microsoft.com/office/drawing/2014/chart" uri="{C3380CC4-5D6E-409C-BE32-E72D297353CC}">
                <c16:uniqueId val="{0000002C-3D8C-4185-94C6-2418B92CC6F7}"/>
              </c:ext>
            </c:extLst>
          </c:dPt>
          <c:dPt>
            <c:idx val="22"/>
            <c:invertIfNegative val="0"/>
            <c:bubble3D val="0"/>
            <c:spPr>
              <a:solidFill>
                <a:schemeClr val="accent2"/>
              </a:solidFill>
              <a:ln w="3175">
                <a:solidFill>
                  <a:schemeClr val="bg1"/>
                </a:solidFill>
              </a:ln>
            </c:spPr>
            <c:extLst>
              <c:ext xmlns:c16="http://schemas.microsoft.com/office/drawing/2014/chart" uri="{C3380CC4-5D6E-409C-BE32-E72D297353CC}">
                <c16:uniqueId val="{0000002E-3D8C-4185-94C6-2418B92CC6F7}"/>
              </c:ext>
            </c:extLst>
          </c:dPt>
          <c:dPt>
            <c:idx val="23"/>
            <c:invertIfNegative val="0"/>
            <c:bubble3D val="0"/>
            <c:spPr>
              <a:solidFill>
                <a:schemeClr val="accent2"/>
              </a:solidFill>
              <a:ln w="3175">
                <a:solidFill>
                  <a:schemeClr val="bg1"/>
                </a:solidFill>
              </a:ln>
            </c:spPr>
            <c:extLst>
              <c:ext xmlns:c16="http://schemas.microsoft.com/office/drawing/2014/chart" uri="{C3380CC4-5D6E-409C-BE32-E72D297353CC}">
                <c16:uniqueId val="{00000030-3D8C-4185-94C6-2418B92CC6F7}"/>
              </c:ext>
            </c:extLst>
          </c:dPt>
          <c:dPt>
            <c:idx val="24"/>
            <c:invertIfNegative val="0"/>
            <c:bubble3D val="0"/>
            <c:spPr>
              <a:solidFill>
                <a:schemeClr val="accent2"/>
              </a:solidFill>
              <a:ln w="3175">
                <a:solidFill>
                  <a:schemeClr val="bg1"/>
                </a:solidFill>
              </a:ln>
            </c:spPr>
            <c:extLst>
              <c:ext xmlns:c16="http://schemas.microsoft.com/office/drawing/2014/chart" uri="{C3380CC4-5D6E-409C-BE32-E72D297353CC}">
                <c16:uniqueId val="{00000032-3D8C-4185-94C6-2418B92CC6F7}"/>
              </c:ext>
            </c:extLst>
          </c:dPt>
          <c:dPt>
            <c:idx val="25"/>
            <c:invertIfNegative val="0"/>
            <c:bubble3D val="0"/>
            <c:spPr>
              <a:solidFill>
                <a:schemeClr val="accent2"/>
              </a:solidFill>
              <a:ln w="3175">
                <a:solidFill>
                  <a:schemeClr val="bg1"/>
                </a:solidFill>
              </a:ln>
            </c:spPr>
            <c:extLst>
              <c:ext xmlns:c16="http://schemas.microsoft.com/office/drawing/2014/chart" uri="{C3380CC4-5D6E-409C-BE32-E72D297353CC}">
                <c16:uniqueId val="{00000034-3D8C-4185-94C6-2418B92CC6F7}"/>
              </c:ext>
            </c:extLst>
          </c:dPt>
          <c:dPt>
            <c:idx val="26"/>
            <c:invertIfNegative val="0"/>
            <c:bubble3D val="0"/>
            <c:spPr>
              <a:solidFill>
                <a:schemeClr val="accent2"/>
              </a:solidFill>
              <a:ln w="3175">
                <a:solidFill>
                  <a:schemeClr val="bg1"/>
                </a:solidFill>
              </a:ln>
            </c:spPr>
            <c:extLst>
              <c:ext xmlns:c16="http://schemas.microsoft.com/office/drawing/2014/chart" uri="{C3380CC4-5D6E-409C-BE32-E72D297353CC}">
                <c16:uniqueId val="{00000036-3D8C-4185-94C6-2418B92CC6F7}"/>
              </c:ext>
            </c:extLst>
          </c:dPt>
          <c:dPt>
            <c:idx val="27"/>
            <c:invertIfNegative val="0"/>
            <c:bubble3D val="0"/>
            <c:spPr>
              <a:solidFill>
                <a:schemeClr val="accent2"/>
              </a:solidFill>
              <a:ln w="3175">
                <a:solidFill>
                  <a:schemeClr val="bg1"/>
                </a:solidFill>
              </a:ln>
            </c:spPr>
            <c:extLst>
              <c:ext xmlns:c16="http://schemas.microsoft.com/office/drawing/2014/chart" uri="{C3380CC4-5D6E-409C-BE32-E72D297353CC}">
                <c16:uniqueId val="{00000038-3D8C-4185-94C6-2418B92CC6F7}"/>
              </c:ext>
            </c:extLst>
          </c:dPt>
          <c:dPt>
            <c:idx val="28"/>
            <c:invertIfNegative val="0"/>
            <c:bubble3D val="0"/>
            <c:spPr>
              <a:solidFill>
                <a:schemeClr val="accent2"/>
              </a:solidFill>
              <a:ln w="3175">
                <a:solidFill>
                  <a:schemeClr val="bg1"/>
                </a:solidFill>
              </a:ln>
            </c:spPr>
            <c:extLst>
              <c:ext xmlns:c16="http://schemas.microsoft.com/office/drawing/2014/chart" uri="{C3380CC4-5D6E-409C-BE32-E72D297353CC}">
                <c16:uniqueId val="{0000003A-3D8C-4185-94C6-2418B92CC6F7}"/>
              </c:ext>
            </c:extLst>
          </c:dPt>
          <c:dPt>
            <c:idx val="29"/>
            <c:invertIfNegative val="0"/>
            <c:bubble3D val="0"/>
            <c:spPr>
              <a:solidFill>
                <a:schemeClr val="accent2"/>
              </a:solidFill>
              <a:ln w="3175">
                <a:solidFill>
                  <a:schemeClr val="bg1"/>
                </a:solidFill>
              </a:ln>
            </c:spPr>
            <c:extLst>
              <c:ext xmlns:c16="http://schemas.microsoft.com/office/drawing/2014/chart" uri="{C3380CC4-5D6E-409C-BE32-E72D297353CC}">
                <c16:uniqueId val="{0000003C-3D8C-4185-94C6-2418B92CC6F7}"/>
              </c:ext>
            </c:extLst>
          </c:dPt>
          <c:dPt>
            <c:idx val="30"/>
            <c:invertIfNegative val="0"/>
            <c:bubble3D val="0"/>
            <c:spPr>
              <a:solidFill>
                <a:schemeClr val="accent2"/>
              </a:solidFill>
              <a:ln w="3175">
                <a:solidFill>
                  <a:schemeClr val="bg1"/>
                </a:solidFill>
              </a:ln>
            </c:spPr>
            <c:extLst>
              <c:ext xmlns:c16="http://schemas.microsoft.com/office/drawing/2014/chart" uri="{C3380CC4-5D6E-409C-BE32-E72D297353CC}">
                <c16:uniqueId val="{0000003E-3D8C-4185-94C6-2418B92CC6F7}"/>
              </c:ext>
            </c:extLst>
          </c:dPt>
          <c:cat>
            <c:strRef>
              <c:f>'Cap.Dev.Path'!$I$9:$AM$9</c:f>
              <c:strCache>
                <c:ptCount val="31"/>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strCache>
            </c:strRef>
          </c:cat>
          <c:val>
            <c:numRef>
              <c:f>'Cap.Dev.Path'!$I$2646:$AM$2646</c:f>
              <c:numCache>
                <c:formatCode>#,##0</c:formatCode>
                <c:ptCount val="3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numCache>
            </c:numRef>
          </c:val>
          <c:extLst>
            <c:ext xmlns:c16="http://schemas.microsoft.com/office/drawing/2014/chart" uri="{C3380CC4-5D6E-409C-BE32-E72D297353CC}">
              <c16:uniqueId val="{0000003F-3D8C-4185-94C6-2418B92CC6F7}"/>
            </c:ext>
          </c:extLst>
        </c:ser>
        <c:dLbls>
          <c:showLegendKey val="0"/>
          <c:showVal val="0"/>
          <c:showCatName val="0"/>
          <c:showSerName val="0"/>
          <c:showPercent val="0"/>
          <c:showBubbleSize val="0"/>
        </c:dLbls>
        <c:gapWidth val="0"/>
        <c:overlap val="100"/>
        <c:axId val="214335872"/>
        <c:axId val="214337408"/>
      </c:barChart>
      <c:catAx>
        <c:axId val="214335872"/>
        <c:scaling>
          <c:orientation val="minMax"/>
        </c:scaling>
        <c:delete val="0"/>
        <c:axPos val="b"/>
        <c:numFmt formatCode="General" sourceLinked="1"/>
        <c:majorTickMark val="out"/>
        <c:minorTickMark val="none"/>
        <c:tickLblPos val="nextTo"/>
        <c:crossAx val="214337408"/>
        <c:crosses val="autoZero"/>
        <c:auto val="1"/>
        <c:lblAlgn val="ctr"/>
        <c:lblOffset val="100"/>
        <c:noMultiLvlLbl val="0"/>
      </c:catAx>
      <c:valAx>
        <c:axId val="214337408"/>
        <c:scaling>
          <c:orientation val="minMax"/>
        </c:scaling>
        <c:delete val="0"/>
        <c:axPos val="l"/>
        <c:title>
          <c:tx>
            <c:rich>
              <a:bodyPr rot="0" vert="horz"/>
              <a:lstStyle/>
              <a:p>
                <a:pPr>
                  <a:defRPr/>
                </a:pPr>
                <a:r>
                  <a:rPr lang="de-DE" b="0"/>
                  <a:t>MW</a:t>
                </a:r>
              </a:p>
            </c:rich>
          </c:tx>
          <c:layout>
            <c:manualLayout>
              <c:xMode val="edge"/>
              <c:yMode val="edge"/>
              <c:x val="0.11944444444444401"/>
              <c:y val="7.4442179182240202E-4"/>
            </c:manualLayout>
          </c:layout>
          <c:overlay val="0"/>
        </c:title>
        <c:numFmt formatCode="#,##0" sourceLinked="0"/>
        <c:majorTickMark val="out"/>
        <c:minorTickMark val="none"/>
        <c:tickLblPos val="nextTo"/>
        <c:crossAx val="214335872"/>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clustered"/>
        <c:varyColors val="0"/>
        <c:ser>
          <c:idx val="0"/>
          <c:order val="0"/>
          <c:tx>
            <c:strRef>
              <c:f>'Cap.Dev.Path'!$C$2597</c:f>
              <c:strCache>
                <c:ptCount val="1"/>
                <c:pt idx="0">
                  <c:v>Bioenergy</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664D-4D01-A03F-2E77806FF726}"/>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664D-4D01-A03F-2E77806FF726}"/>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664D-4D01-A03F-2E77806FF726}"/>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664D-4D01-A03F-2E77806FF726}"/>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664D-4D01-A03F-2E77806FF726}"/>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664D-4D01-A03F-2E77806FF726}"/>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664D-4D01-A03F-2E77806FF726}"/>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664D-4D01-A03F-2E77806FF726}"/>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664D-4D01-A03F-2E77806FF726}"/>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664D-4D01-A03F-2E77806FF726}"/>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664D-4D01-A03F-2E77806FF726}"/>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664D-4D01-A03F-2E77806FF726}"/>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664D-4D01-A03F-2E77806FF726}"/>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664D-4D01-A03F-2E77806FF726}"/>
              </c:ext>
            </c:extLst>
          </c:dPt>
          <c:dPt>
            <c:idx val="14"/>
            <c:invertIfNegative val="0"/>
            <c:bubble3D val="0"/>
            <c:spPr>
              <a:solidFill>
                <a:srgbClr val="E4E5E4"/>
              </a:solidFill>
              <a:ln w="3175">
                <a:solidFill>
                  <a:schemeClr val="bg1"/>
                </a:solidFill>
              </a:ln>
            </c:spPr>
            <c:extLst>
              <c:ext xmlns:c16="http://schemas.microsoft.com/office/drawing/2014/chart" uri="{C3380CC4-5D6E-409C-BE32-E72D297353CC}">
                <c16:uniqueId val="{0000001D-664D-4D01-A03F-2E77806FF726}"/>
              </c:ext>
            </c:extLst>
          </c:dPt>
          <c:dPt>
            <c:idx val="15"/>
            <c:invertIfNegative val="0"/>
            <c:bubble3D val="0"/>
            <c:spPr>
              <a:solidFill>
                <a:schemeClr val="accent4"/>
              </a:solidFill>
              <a:ln w="3175">
                <a:solidFill>
                  <a:schemeClr val="bg1"/>
                </a:solidFill>
              </a:ln>
            </c:spPr>
            <c:extLst>
              <c:ext xmlns:c16="http://schemas.microsoft.com/office/drawing/2014/chart" uri="{C3380CC4-5D6E-409C-BE32-E72D297353CC}">
                <c16:uniqueId val="{0000001F-664D-4D01-A03F-2E77806FF726}"/>
              </c:ext>
            </c:extLst>
          </c:dPt>
          <c:dPt>
            <c:idx val="16"/>
            <c:invertIfNegative val="0"/>
            <c:bubble3D val="0"/>
            <c:spPr>
              <a:solidFill>
                <a:schemeClr val="accent4"/>
              </a:solidFill>
              <a:ln w="3175">
                <a:solidFill>
                  <a:schemeClr val="bg1"/>
                </a:solidFill>
              </a:ln>
            </c:spPr>
            <c:extLst>
              <c:ext xmlns:c16="http://schemas.microsoft.com/office/drawing/2014/chart" uri="{C3380CC4-5D6E-409C-BE32-E72D297353CC}">
                <c16:uniqueId val="{00000021-664D-4D01-A03F-2E77806FF726}"/>
              </c:ext>
            </c:extLst>
          </c:dPt>
          <c:dPt>
            <c:idx val="17"/>
            <c:invertIfNegative val="0"/>
            <c:bubble3D val="0"/>
            <c:spPr>
              <a:solidFill>
                <a:schemeClr val="accent4"/>
              </a:solidFill>
              <a:ln w="3175">
                <a:solidFill>
                  <a:schemeClr val="bg1"/>
                </a:solidFill>
              </a:ln>
            </c:spPr>
            <c:extLst>
              <c:ext xmlns:c16="http://schemas.microsoft.com/office/drawing/2014/chart" uri="{C3380CC4-5D6E-409C-BE32-E72D297353CC}">
                <c16:uniqueId val="{00000023-664D-4D01-A03F-2E77806FF726}"/>
              </c:ext>
            </c:extLst>
          </c:dPt>
          <c:dPt>
            <c:idx val="18"/>
            <c:invertIfNegative val="0"/>
            <c:bubble3D val="0"/>
            <c:spPr>
              <a:solidFill>
                <a:schemeClr val="accent4"/>
              </a:solidFill>
              <a:ln w="3175">
                <a:solidFill>
                  <a:schemeClr val="bg1"/>
                </a:solidFill>
              </a:ln>
            </c:spPr>
            <c:extLst>
              <c:ext xmlns:c16="http://schemas.microsoft.com/office/drawing/2014/chart" uri="{C3380CC4-5D6E-409C-BE32-E72D297353CC}">
                <c16:uniqueId val="{00000025-664D-4D01-A03F-2E77806FF726}"/>
              </c:ext>
            </c:extLst>
          </c:dPt>
          <c:dPt>
            <c:idx val="19"/>
            <c:invertIfNegative val="0"/>
            <c:bubble3D val="0"/>
            <c:spPr>
              <a:solidFill>
                <a:schemeClr val="accent4"/>
              </a:solidFill>
              <a:ln w="3175">
                <a:solidFill>
                  <a:schemeClr val="bg1"/>
                </a:solidFill>
              </a:ln>
            </c:spPr>
            <c:extLst>
              <c:ext xmlns:c16="http://schemas.microsoft.com/office/drawing/2014/chart" uri="{C3380CC4-5D6E-409C-BE32-E72D297353CC}">
                <c16:uniqueId val="{00000027-664D-4D01-A03F-2E77806FF726}"/>
              </c:ext>
            </c:extLst>
          </c:dPt>
          <c:dPt>
            <c:idx val="20"/>
            <c:invertIfNegative val="0"/>
            <c:bubble3D val="0"/>
            <c:spPr>
              <a:solidFill>
                <a:schemeClr val="accent4"/>
              </a:solidFill>
              <a:ln w="3175">
                <a:solidFill>
                  <a:schemeClr val="bg1"/>
                </a:solidFill>
              </a:ln>
            </c:spPr>
            <c:extLst>
              <c:ext xmlns:c16="http://schemas.microsoft.com/office/drawing/2014/chart" uri="{C3380CC4-5D6E-409C-BE32-E72D297353CC}">
                <c16:uniqueId val="{00000029-664D-4D01-A03F-2E77806FF726}"/>
              </c:ext>
            </c:extLst>
          </c:dPt>
          <c:dPt>
            <c:idx val="21"/>
            <c:invertIfNegative val="0"/>
            <c:bubble3D val="0"/>
            <c:spPr>
              <a:solidFill>
                <a:schemeClr val="accent4"/>
              </a:solidFill>
              <a:ln w="3175">
                <a:solidFill>
                  <a:schemeClr val="bg1"/>
                </a:solidFill>
              </a:ln>
            </c:spPr>
            <c:extLst>
              <c:ext xmlns:c16="http://schemas.microsoft.com/office/drawing/2014/chart" uri="{C3380CC4-5D6E-409C-BE32-E72D297353CC}">
                <c16:uniqueId val="{0000002B-664D-4D01-A03F-2E77806FF726}"/>
              </c:ext>
            </c:extLst>
          </c:dPt>
          <c:dPt>
            <c:idx val="22"/>
            <c:invertIfNegative val="0"/>
            <c:bubble3D val="0"/>
            <c:spPr>
              <a:solidFill>
                <a:schemeClr val="accent4"/>
              </a:solidFill>
              <a:ln w="3175">
                <a:solidFill>
                  <a:schemeClr val="bg1"/>
                </a:solidFill>
              </a:ln>
            </c:spPr>
            <c:extLst>
              <c:ext xmlns:c16="http://schemas.microsoft.com/office/drawing/2014/chart" uri="{C3380CC4-5D6E-409C-BE32-E72D297353CC}">
                <c16:uniqueId val="{0000002D-664D-4D01-A03F-2E77806FF726}"/>
              </c:ext>
            </c:extLst>
          </c:dPt>
          <c:dPt>
            <c:idx val="23"/>
            <c:invertIfNegative val="0"/>
            <c:bubble3D val="0"/>
            <c:spPr>
              <a:solidFill>
                <a:schemeClr val="accent4"/>
              </a:solidFill>
              <a:ln w="3175">
                <a:solidFill>
                  <a:schemeClr val="bg1"/>
                </a:solidFill>
              </a:ln>
            </c:spPr>
            <c:extLst>
              <c:ext xmlns:c16="http://schemas.microsoft.com/office/drawing/2014/chart" uri="{C3380CC4-5D6E-409C-BE32-E72D297353CC}">
                <c16:uniqueId val="{0000002F-664D-4D01-A03F-2E77806FF726}"/>
              </c:ext>
            </c:extLst>
          </c:dPt>
          <c:dPt>
            <c:idx val="24"/>
            <c:invertIfNegative val="0"/>
            <c:bubble3D val="0"/>
            <c:spPr>
              <a:solidFill>
                <a:schemeClr val="accent4"/>
              </a:solidFill>
              <a:ln w="3175">
                <a:solidFill>
                  <a:schemeClr val="bg1"/>
                </a:solidFill>
              </a:ln>
            </c:spPr>
            <c:extLst>
              <c:ext xmlns:c16="http://schemas.microsoft.com/office/drawing/2014/chart" uri="{C3380CC4-5D6E-409C-BE32-E72D297353CC}">
                <c16:uniqueId val="{00000031-664D-4D01-A03F-2E77806FF726}"/>
              </c:ext>
            </c:extLst>
          </c:dPt>
          <c:dPt>
            <c:idx val="25"/>
            <c:invertIfNegative val="0"/>
            <c:bubble3D val="0"/>
            <c:spPr>
              <a:solidFill>
                <a:schemeClr val="accent4"/>
              </a:solidFill>
              <a:ln w="3175">
                <a:solidFill>
                  <a:schemeClr val="bg1"/>
                </a:solidFill>
              </a:ln>
            </c:spPr>
            <c:extLst>
              <c:ext xmlns:c16="http://schemas.microsoft.com/office/drawing/2014/chart" uri="{C3380CC4-5D6E-409C-BE32-E72D297353CC}">
                <c16:uniqueId val="{00000033-664D-4D01-A03F-2E77806FF726}"/>
              </c:ext>
            </c:extLst>
          </c:dPt>
          <c:dPt>
            <c:idx val="26"/>
            <c:invertIfNegative val="0"/>
            <c:bubble3D val="0"/>
            <c:spPr>
              <a:solidFill>
                <a:schemeClr val="accent4"/>
              </a:solidFill>
              <a:ln w="3175">
                <a:solidFill>
                  <a:schemeClr val="bg1"/>
                </a:solidFill>
              </a:ln>
            </c:spPr>
            <c:extLst>
              <c:ext xmlns:c16="http://schemas.microsoft.com/office/drawing/2014/chart" uri="{C3380CC4-5D6E-409C-BE32-E72D297353CC}">
                <c16:uniqueId val="{00000035-664D-4D01-A03F-2E77806FF726}"/>
              </c:ext>
            </c:extLst>
          </c:dPt>
          <c:dPt>
            <c:idx val="27"/>
            <c:invertIfNegative val="0"/>
            <c:bubble3D val="0"/>
            <c:spPr>
              <a:solidFill>
                <a:schemeClr val="accent4"/>
              </a:solidFill>
              <a:ln w="3175">
                <a:solidFill>
                  <a:schemeClr val="bg1"/>
                </a:solidFill>
              </a:ln>
            </c:spPr>
            <c:extLst>
              <c:ext xmlns:c16="http://schemas.microsoft.com/office/drawing/2014/chart" uri="{C3380CC4-5D6E-409C-BE32-E72D297353CC}">
                <c16:uniqueId val="{00000037-664D-4D01-A03F-2E77806FF726}"/>
              </c:ext>
            </c:extLst>
          </c:dPt>
          <c:dPt>
            <c:idx val="28"/>
            <c:invertIfNegative val="0"/>
            <c:bubble3D val="0"/>
            <c:spPr>
              <a:solidFill>
                <a:schemeClr val="accent4"/>
              </a:solidFill>
              <a:ln w="3175">
                <a:solidFill>
                  <a:schemeClr val="bg1"/>
                </a:solidFill>
              </a:ln>
            </c:spPr>
            <c:extLst>
              <c:ext xmlns:c16="http://schemas.microsoft.com/office/drawing/2014/chart" uri="{C3380CC4-5D6E-409C-BE32-E72D297353CC}">
                <c16:uniqueId val="{00000039-664D-4D01-A03F-2E77806FF726}"/>
              </c:ext>
            </c:extLst>
          </c:dPt>
          <c:dPt>
            <c:idx val="29"/>
            <c:invertIfNegative val="0"/>
            <c:bubble3D val="0"/>
            <c:spPr>
              <a:solidFill>
                <a:schemeClr val="accent4"/>
              </a:solidFill>
              <a:ln w="3175">
                <a:solidFill>
                  <a:schemeClr val="bg1"/>
                </a:solidFill>
              </a:ln>
            </c:spPr>
            <c:extLst>
              <c:ext xmlns:c16="http://schemas.microsoft.com/office/drawing/2014/chart" uri="{C3380CC4-5D6E-409C-BE32-E72D297353CC}">
                <c16:uniqueId val="{0000003B-664D-4D01-A03F-2E77806FF726}"/>
              </c:ext>
            </c:extLst>
          </c:dPt>
          <c:dPt>
            <c:idx val="30"/>
            <c:invertIfNegative val="0"/>
            <c:bubble3D val="0"/>
            <c:spPr>
              <a:solidFill>
                <a:schemeClr val="accent4"/>
              </a:solidFill>
              <a:ln w="3175">
                <a:solidFill>
                  <a:schemeClr val="bg1"/>
                </a:solidFill>
              </a:ln>
            </c:spPr>
            <c:extLst>
              <c:ext xmlns:c16="http://schemas.microsoft.com/office/drawing/2014/chart" uri="{C3380CC4-5D6E-409C-BE32-E72D297353CC}">
                <c16:uniqueId val="{0000003D-664D-4D01-A03F-2E77806FF726}"/>
              </c:ext>
            </c:extLst>
          </c:dPt>
          <c:dPt>
            <c:idx val="31"/>
            <c:invertIfNegative val="0"/>
            <c:bubble3D val="0"/>
            <c:spPr>
              <a:solidFill>
                <a:schemeClr val="accent4"/>
              </a:solidFill>
              <a:ln w="3175">
                <a:solidFill>
                  <a:schemeClr val="bg1"/>
                </a:solidFill>
              </a:ln>
            </c:spPr>
            <c:extLst>
              <c:ext xmlns:c16="http://schemas.microsoft.com/office/drawing/2014/chart" uri="{C3380CC4-5D6E-409C-BE32-E72D297353CC}">
                <c16:uniqueId val="{0000003F-664D-4D01-A03F-2E77806FF726}"/>
              </c:ext>
            </c:extLst>
          </c:dPt>
          <c:dPt>
            <c:idx val="32"/>
            <c:invertIfNegative val="0"/>
            <c:bubble3D val="0"/>
            <c:spPr>
              <a:solidFill>
                <a:schemeClr val="accent4"/>
              </a:solidFill>
              <a:ln w="3175">
                <a:solidFill>
                  <a:schemeClr val="bg1"/>
                </a:solidFill>
              </a:ln>
            </c:spPr>
            <c:extLst>
              <c:ext xmlns:c16="http://schemas.microsoft.com/office/drawing/2014/chart" uri="{C3380CC4-5D6E-409C-BE32-E72D297353CC}">
                <c16:uniqueId val="{00000041-664D-4D01-A03F-2E77806FF726}"/>
              </c:ext>
            </c:extLst>
          </c:dPt>
          <c:dPt>
            <c:idx val="33"/>
            <c:invertIfNegative val="0"/>
            <c:bubble3D val="0"/>
            <c:spPr>
              <a:solidFill>
                <a:schemeClr val="accent4"/>
              </a:solidFill>
              <a:ln w="3175">
                <a:solidFill>
                  <a:schemeClr val="bg1"/>
                </a:solidFill>
              </a:ln>
            </c:spPr>
            <c:extLst>
              <c:ext xmlns:c16="http://schemas.microsoft.com/office/drawing/2014/chart" uri="{C3380CC4-5D6E-409C-BE32-E72D297353CC}">
                <c16:uniqueId val="{00000043-664D-4D01-A03F-2E77806FF726}"/>
              </c:ext>
            </c:extLst>
          </c:dPt>
          <c:dPt>
            <c:idx val="34"/>
            <c:invertIfNegative val="0"/>
            <c:bubble3D val="0"/>
            <c:spPr>
              <a:solidFill>
                <a:schemeClr val="accent4"/>
              </a:solidFill>
              <a:ln w="3175">
                <a:solidFill>
                  <a:schemeClr val="bg1"/>
                </a:solidFill>
              </a:ln>
            </c:spPr>
            <c:extLst>
              <c:ext xmlns:c16="http://schemas.microsoft.com/office/drawing/2014/chart" uri="{C3380CC4-5D6E-409C-BE32-E72D297353CC}">
                <c16:uniqueId val="{00000045-664D-4D01-A03F-2E77806FF726}"/>
              </c:ext>
            </c:extLst>
          </c:dPt>
          <c:dPt>
            <c:idx val="35"/>
            <c:invertIfNegative val="0"/>
            <c:bubble3D val="0"/>
            <c:spPr>
              <a:solidFill>
                <a:schemeClr val="accent4"/>
              </a:solidFill>
              <a:ln w="3175">
                <a:solidFill>
                  <a:schemeClr val="bg1"/>
                </a:solidFill>
              </a:ln>
            </c:spPr>
            <c:extLst>
              <c:ext xmlns:c16="http://schemas.microsoft.com/office/drawing/2014/chart" uri="{C3380CC4-5D6E-409C-BE32-E72D297353CC}">
                <c16:uniqueId val="{00000047-664D-4D01-A03F-2E77806FF726}"/>
              </c:ext>
            </c:extLst>
          </c:dPt>
          <c:cat>
            <c:strRef>
              <c:f>'Cap.Dev.Path'!$I$9:$AM$9</c:f>
              <c:strCache>
                <c:ptCount val="31"/>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strCache>
            </c:strRef>
          </c:cat>
          <c:val>
            <c:numRef>
              <c:f>'Cap.Dev.Path'!$I$2675:$AM$2675</c:f>
              <c:numCache>
                <c:formatCode>#,##0</c:formatCode>
                <c:ptCount val="31"/>
                <c:pt idx="0">
                  <c:v>#N/A</c:v>
                </c:pt>
                <c:pt idx="1">
                  <c:v>#N/A</c:v>
                </c:pt>
                <c:pt idx="2">
                  <c:v>#N/A</c:v>
                </c:pt>
                <c:pt idx="3">
                  <c:v>#N/A</c:v>
                </c:pt>
                <c:pt idx="4">
                  <c:v>#N/A</c:v>
                </c:pt>
                <c:pt idx="5">
                  <c:v>#N/A</c:v>
                </c:pt>
                <c:pt idx="6">
                  <c:v>#N/A</c:v>
                </c:pt>
                <c:pt idx="7">
                  <c:v>#N/A</c:v>
                </c:pt>
                <c:pt idx="8">
                  <c:v>#N/A</c:v>
                </c:pt>
                <c:pt idx="9">
                  <c:v>#N/A</c:v>
                </c:pt>
                <c:pt idx="10">
                  <c:v>0.99</c:v>
                </c:pt>
                <c:pt idx="11">
                  <c:v>0.99</c:v>
                </c:pt>
                <c:pt idx="12">
                  <c:v>1.24</c:v>
                </c:pt>
                <c:pt idx="13">
                  <c:v>1.24</c:v>
                </c:pt>
                <c:pt idx="14">
                  <c:v>3.92</c:v>
                </c:pt>
                <c:pt idx="15">
                  <c:v>6.9749999999999996</c:v>
                </c:pt>
                <c:pt idx="16">
                  <c:v>10.029999999999999</c:v>
                </c:pt>
                <c:pt idx="17">
                  <c:v>13.084999999999999</c:v>
                </c:pt>
                <c:pt idx="18">
                  <c:v>16.14</c:v>
                </c:pt>
                <c:pt idx="19">
                  <c:v>19.195</c:v>
                </c:pt>
                <c:pt idx="20">
                  <c:v>22.25</c:v>
                </c:pt>
                <c:pt idx="21">
                  <c:v>25.305</c:v>
                </c:pt>
                <c:pt idx="22">
                  <c:v>28.36</c:v>
                </c:pt>
                <c:pt idx="23">
                  <c:v>31.414999999999999</c:v>
                </c:pt>
                <c:pt idx="24">
                  <c:v>34.47</c:v>
                </c:pt>
                <c:pt idx="25">
                  <c:v>37.524999999999999</c:v>
                </c:pt>
                <c:pt idx="26">
                  <c:v>#N/A</c:v>
                </c:pt>
                <c:pt idx="27">
                  <c:v>#N/A</c:v>
                </c:pt>
                <c:pt idx="28">
                  <c:v>#N/A</c:v>
                </c:pt>
                <c:pt idx="29">
                  <c:v>#N/A</c:v>
                </c:pt>
                <c:pt idx="30">
                  <c:v>#N/A</c:v>
                </c:pt>
              </c:numCache>
            </c:numRef>
          </c:val>
          <c:extLst>
            <c:ext xmlns:c16="http://schemas.microsoft.com/office/drawing/2014/chart" uri="{C3380CC4-5D6E-409C-BE32-E72D297353CC}">
              <c16:uniqueId val="{00000048-664D-4D01-A03F-2E77806FF726}"/>
            </c:ext>
          </c:extLst>
        </c:ser>
        <c:dLbls>
          <c:showLegendKey val="0"/>
          <c:showVal val="0"/>
          <c:showCatName val="0"/>
          <c:showSerName val="0"/>
          <c:showPercent val="0"/>
          <c:showBubbleSize val="0"/>
        </c:dLbls>
        <c:gapWidth val="0"/>
        <c:axId val="214415616"/>
        <c:axId val="214417408"/>
      </c:barChart>
      <c:catAx>
        <c:axId val="214415616"/>
        <c:scaling>
          <c:orientation val="minMax"/>
        </c:scaling>
        <c:delete val="0"/>
        <c:axPos val="b"/>
        <c:numFmt formatCode="General" sourceLinked="1"/>
        <c:majorTickMark val="out"/>
        <c:minorTickMark val="none"/>
        <c:tickLblPos val="nextTo"/>
        <c:crossAx val="214417408"/>
        <c:crosses val="autoZero"/>
        <c:auto val="1"/>
        <c:lblAlgn val="ctr"/>
        <c:lblOffset val="100"/>
        <c:noMultiLvlLbl val="0"/>
      </c:catAx>
      <c:valAx>
        <c:axId val="214417408"/>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214415616"/>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stacked"/>
        <c:varyColors val="0"/>
        <c:ser>
          <c:idx val="1"/>
          <c:order val="0"/>
          <c:tx>
            <c:strRef>
              <c:f>'Cap.Dev.Path'!$C$2590</c:f>
              <c:strCache>
                <c:ptCount val="1"/>
                <c:pt idx="0">
                  <c:v>Pumped storage</c:v>
                </c:pt>
              </c:strCache>
            </c:strRef>
          </c:tx>
          <c:spPr>
            <a:ln>
              <a:solidFill>
                <a:schemeClr val="bg1"/>
              </a:solidFill>
            </a:ln>
          </c:spPr>
          <c:invertIfNegative val="0"/>
          <c:cat>
            <c:strRef>
              <c:f>'Cap.Dev.Path'!$I$9:$AM$9</c:f>
              <c:strCache>
                <c:ptCount val="31"/>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strCache>
            </c:strRef>
          </c:cat>
          <c:val>
            <c:numRef>
              <c:f>'Cap.Dev.Path'!$I$2668:$AM$2668</c:f>
              <c:numCache>
                <c:formatCode>#,##0</c:formatCode>
                <c:ptCount val="3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numCache>
            </c:numRef>
          </c:val>
          <c:extLst>
            <c:ext xmlns:c16="http://schemas.microsoft.com/office/drawing/2014/chart" uri="{C3380CC4-5D6E-409C-BE32-E72D297353CC}">
              <c16:uniqueId val="{00000000-F92B-47F3-BF25-78DA948FF0C9}"/>
            </c:ext>
          </c:extLst>
        </c:ser>
        <c:ser>
          <c:idx val="0"/>
          <c:order val="1"/>
          <c:tx>
            <c:strRef>
              <c:f>'Cap.Dev.Path'!$C$2583</c:f>
              <c:strCache>
                <c:ptCount val="1"/>
                <c:pt idx="0">
                  <c:v>Renewable hydropower</c:v>
                </c:pt>
              </c:strCache>
            </c:strRef>
          </c:tx>
          <c:spPr>
            <a:solidFill>
              <a:schemeClr val="accent6"/>
            </a:solidFill>
            <a:ln w="3175">
              <a:solidFill>
                <a:schemeClr val="bg1"/>
              </a:solidFill>
            </a:ln>
          </c:spPr>
          <c:invertIfNegative val="0"/>
          <c:dPt>
            <c:idx val="0"/>
            <c:invertIfNegative val="0"/>
            <c:bubble3D val="0"/>
            <c:spPr>
              <a:solidFill>
                <a:srgbClr val="E4E5E4"/>
              </a:solidFill>
              <a:ln w="3175">
                <a:solidFill>
                  <a:schemeClr val="bg1"/>
                </a:solidFill>
              </a:ln>
            </c:spPr>
            <c:extLst>
              <c:ext xmlns:c16="http://schemas.microsoft.com/office/drawing/2014/chart" uri="{C3380CC4-5D6E-409C-BE32-E72D297353CC}">
                <c16:uniqueId val="{00000002-F92B-47F3-BF25-78DA948FF0C9}"/>
              </c:ext>
            </c:extLst>
          </c:dPt>
          <c:dPt>
            <c:idx val="1"/>
            <c:invertIfNegative val="0"/>
            <c:bubble3D val="0"/>
            <c:spPr>
              <a:solidFill>
                <a:srgbClr val="E4E5E4"/>
              </a:solidFill>
              <a:ln w="3175">
                <a:solidFill>
                  <a:schemeClr val="bg1"/>
                </a:solidFill>
              </a:ln>
            </c:spPr>
            <c:extLst>
              <c:ext xmlns:c16="http://schemas.microsoft.com/office/drawing/2014/chart" uri="{C3380CC4-5D6E-409C-BE32-E72D297353CC}">
                <c16:uniqueId val="{00000004-F92B-47F3-BF25-78DA948FF0C9}"/>
              </c:ext>
            </c:extLst>
          </c:dPt>
          <c:dPt>
            <c:idx val="2"/>
            <c:invertIfNegative val="0"/>
            <c:bubble3D val="0"/>
            <c:spPr>
              <a:solidFill>
                <a:srgbClr val="E4E5E4"/>
              </a:solidFill>
              <a:ln w="3175">
                <a:solidFill>
                  <a:schemeClr val="bg1"/>
                </a:solidFill>
              </a:ln>
            </c:spPr>
            <c:extLst>
              <c:ext xmlns:c16="http://schemas.microsoft.com/office/drawing/2014/chart" uri="{C3380CC4-5D6E-409C-BE32-E72D297353CC}">
                <c16:uniqueId val="{00000006-F92B-47F3-BF25-78DA948FF0C9}"/>
              </c:ext>
            </c:extLst>
          </c:dPt>
          <c:dPt>
            <c:idx val="3"/>
            <c:invertIfNegative val="0"/>
            <c:bubble3D val="0"/>
            <c:spPr>
              <a:solidFill>
                <a:srgbClr val="E4E5E4"/>
              </a:solidFill>
              <a:ln w="3175">
                <a:solidFill>
                  <a:schemeClr val="bg1"/>
                </a:solidFill>
              </a:ln>
            </c:spPr>
            <c:extLst>
              <c:ext xmlns:c16="http://schemas.microsoft.com/office/drawing/2014/chart" uri="{C3380CC4-5D6E-409C-BE32-E72D297353CC}">
                <c16:uniqueId val="{00000008-F92B-47F3-BF25-78DA948FF0C9}"/>
              </c:ext>
            </c:extLst>
          </c:dPt>
          <c:dPt>
            <c:idx val="4"/>
            <c:invertIfNegative val="0"/>
            <c:bubble3D val="0"/>
            <c:spPr>
              <a:solidFill>
                <a:srgbClr val="E4E5E4"/>
              </a:solidFill>
              <a:ln w="3175">
                <a:solidFill>
                  <a:schemeClr val="bg1"/>
                </a:solidFill>
              </a:ln>
            </c:spPr>
            <c:extLst>
              <c:ext xmlns:c16="http://schemas.microsoft.com/office/drawing/2014/chart" uri="{C3380CC4-5D6E-409C-BE32-E72D297353CC}">
                <c16:uniqueId val="{0000000A-F92B-47F3-BF25-78DA948FF0C9}"/>
              </c:ext>
            </c:extLst>
          </c:dPt>
          <c:dPt>
            <c:idx val="5"/>
            <c:invertIfNegative val="0"/>
            <c:bubble3D val="0"/>
            <c:spPr>
              <a:solidFill>
                <a:srgbClr val="E4E5E4"/>
              </a:solidFill>
              <a:ln w="3175">
                <a:solidFill>
                  <a:schemeClr val="bg1"/>
                </a:solidFill>
              </a:ln>
            </c:spPr>
            <c:extLst>
              <c:ext xmlns:c16="http://schemas.microsoft.com/office/drawing/2014/chart" uri="{C3380CC4-5D6E-409C-BE32-E72D297353CC}">
                <c16:uniqueId val="{0000000C-F92B-47F3-BF25-78DA948FF0C9}"/>
              </c:ext>
            </c:extLst>
          </c:dPt>
          <c:dPt>
            <c:idx val="6"/>
            <c:invertIfNegative val="0"/>
            <c:bubble3D val="0"/>
            <c:spPr>
              <a:solidFill>
                <a:srgbClr val="E4E5E4"/>
              </a:solidFill>
              <a:ln w="3175">
                <a:solidFill>
                  <a:schemeClr val="bg1"/>
                </a:solidFill>
              </a:ln>
            </c:spPr>
            <c:extLst>
              <c:ext xmlns:c16="http://schemas.microsoft.com/office/drawing/2014/chart" uri="{C3380CC4-5D6E-409C-BE32-E72D297353CC}">
                <c16:uniqueId val="{0000000E-F92B-47F3-BF25-78DA948FF0C9}"/>
              </c:ext>
            </c:extLst>
          </c:dPt>
          <c:dPt>
            <c:idx val="7"/>
            <c:invertIfNegative val="0"/>
            <c:bubble3D val="0"/>
            <c:spPr>
              <a:solidFill>
                <a:srgbClr val="E4E5E4"/>
              </a:solidFill>
              <a:ln w="3175">
                <a:solidFill>
                  <a:schemeClr val="bg1"/>
                </a:solidFill>
              </a:ln>
            </c:spPr>
            <c:extLst>
              <c:ext xmlns:c16="http://schemas.microsoft.com/office/drawing/2014/chart" uri="{C3380CC4-5D6E-409C-BE32-E72D297353CC}">
                <c16:uniqueId val="{00000010-F92B-47F3-BF25-78DA948FF0C9}"/>
              </c:ext>
            </c:extLst>
          </c:dPt>
          <c:dPt>
            <c:idx val="8"/>
            <c:invertIfNegative val="0"/>
            <c:bubble3D val="0"/>
            <c:spPr>
              <a:solidFill>
                <a:srgbClr val="E4E5E4"/>
              </a:solidFill>
              <a:ln w="3175">
                <a:solidFill>
                  <a:schemeClr val="bg1"/>
                </a:solidFill>
              </a:ln>
            </c:spPr>
            <c:extLst>
              <c:ext xmlns:c16="http://schemas.microsoft.com/office/drawing/2014/chart" uri="{C3380CC4-5D6E-409C-BE32-E72D297353CC}">
                <c16:uniqueId val="{00000012-F92B-47F3-BF25-78DA948FF0C9}"/>
              </c:ext>
            </c:extLst>
          </c:dPt>
          <c:dPt>
            <c:idx val="9"/>
            <c:invertIfNegative val="0"/>
            <c:bubble3D val="0"/>
            <c:spPr>
              <a:solidFill>
                <a:srgbClr val="E4E5E4"/>
              </a:solidFill>
              <a:ln w="3175">
                <a:solidFill>
                  <a:schemeClr val="bg1"/>
                </a:solidFill>
              </a:ln>
            </c:spPr>
            <c:extLst>
              <c:ext xmlns:c16="http://schemas.microsoft.com/office/drawing/2014/chart" uri="{C3380CC4-5D6E-409C-BE32-E72D297353CC}">
                <c16:uniqueId val="{00000014-F92B-47F3-BF25-78DA948FF0C9}"/>
              </c:ext>
            </c:extLst>
          </c:dPt>
          <c:dPt>
            <c:idx val="10"/>
            <c:invertIfNegative val="0"/>
            <c:bubble3D val="0"/>
            <c:spPr>
              <a:solidFill>
                <a:srgbClr val="E4E5E4"/>
              </a:solidFill>
              <a:ln w="3175">
                <a:solidFill>
                  <a:schemeClr val="bg1"/>
                </a:solidFill>
              </a:ln>
            </c:spPr>
            <c:extLst>
              <c:ext xmlns:c16="http://schemas.microsoft.com/office/drawing/2014/chart" uri="{C3380CC4-5D6E-409C-BE32-E72D297353CC}">
                <c16:uniqueId val="{00000016-F92B-47F3-BF25-78DA948FF0C9}"/>
              </c:ext>
            </c:extLst>
          </c:dPt>
          <c:dPt>
            <c:idx val="11"/>
            <c:invertIfNegative val="0"/>
            <c:bubble3D val="0"/>
            <c:spPr>
              <a:solidFill>
                <a:srgbClr val="E4E5E4"/>
              </a:solidFill>
              <a:ln w="3175">
                <a:solidFill>
                  <a:schemeClr val="bg1"/>
                </a:solidFill>
              </a:ln>
            </c:spPr>
            <c:extLst>
              <c:ext xmlns:c16="http://schemas.microsoft.com/office/drawing/2014/chart" uri="{C3380CC4-5D6E-409C-BE32-E72D297353CC}">
                <c16:uniqueId val="{00000018-F92B-47F3-BF25-78DA948FF0C9}"/>
              </c:ext>
            </c:extLst>
          </c:dPt>
          <c:dPt>
            <c:idx val="12"/>
            <c:invertIfNegative val="0"/>
            <c:bubble3D val="0"/>
            <c:spPr>
              <a:solidFill>
                <a:srgbClr val="E4E5E4"/>
              </a:solidFill>
              <a:ln w="3175">
                <a:solidFill>
                  <a:schemeClr val="bg1"/>
                </a:solidFill>
              </a:ln>
            </c:spPr>
            <c:extLst>
              <c:ext xmlns:c16="http://schemas.microsoft.com/office/drawing/2014/chart" uri="{C3380CC4-5D6E-409C-BE32-E72D297353CC}">
                <c16:uniqueId val="{0000001A-F92B-47F3-BF25-78DA948FF0C9}"/>
              </c:ext>
            </c:extLst>
          </c:dPt>
          <c:dPt>
            <c:idx val="13"/>
            <c:invertIfNegative val="0"/>
            <c:bubble3D val="0"/>
            <c:spPr>
              <a:solidFill>
                <a:srgbClr val="E4E5E4"/>
              </a:solidFill>
              <a:ln w="3175">
                <a:solidFill>
                  <a:schemeClr val="bg1"/>
                </a:solidFill>
              </a:ln>
            </c:spPr>
            <c:extLst>
              <c:ext xmlns:c16="http://schemas.microsoft.com/office/drawing/2014/chart" uri="{C3380CC4-5D6E-409C-BE32-E72D297353CC}">
                <c16:uniqueId val="{0000001C-F92B-47F3-BF25-78DA948FF0C9}"/>
              </c:ext>
            </c:extLst>
          </c:dPt>
          <c:dPt>
            <c:idx val="14"/>
            <c:invertIfNegative val="0"/>
            <c:bubble3D val="0"/>
            <c:spPr>
              <a:solidFill>
                <a:srgbClr val="E4E5E4"/>
              </a:solidFill>
              <a:ln w="3175">
                <a:solidFill>
                  <a:schemeClr val="bg1"/>
                </a:solidFill>
              </a:ln>
            </c:spPr>
            <c:extLst>
              <c:ext xmlns:c16="http://schemas.microsoft.com/office/drawing/2014/chart" uri="{C3380CC4-5D6E-409C-BE32-E72D297353CC}">
                <c16:uniqueId val="{0000001E-F92B-47F3-BF25-78DA948FF0C9}"/>
              </c:ext>
            </c:extLst>
          </c:dPt>
          <c:dPt>
            <c:idx val="15"/>
            <c:invertIfNegative val="0"/>
            <c:bubble3D val="0"/>
            <c:extLst>
              <c:ext xmlns:c16="http://schemas.microsoft.com/office/drawing/2014/chart" uri="{C3380CC4-5D6E-409C-BE32-E72D297353CC}">
                <c16:uniqueId val="{0000001F-F92B-47F3-BF25-78DA948FF0C9}"/>
              </c:ext>
            </c:extLst>
          </c:dPt>
          <c:dPt>
            <c:idx val="16"/>
            <c:invertIfNegative val="0"/>
            <c:bubble3D val="0"/>
            <c:extLst>
              <c:ext xmlns:c16="http://schemas.microsoft.com/office/drawing/2014/chart" uri="{C3380CC4-5D6E-409C-BE32-E72D297353CC}">
                <c16:uniqueId val="{00000020-F92B-47F3-BF25-78DA948FF0C9}"/>
              </c:ext>
            </c:extLst>
          </c:dPt>
          <c:dPt>
            <c:idx val="17"/>
            <c:invertIfNegative val="0"/>
            <c:bubble3D val="0"/>
            <c:extLst>
              <c:ext xmlns:c16="http://schemas.microsoft.com/office/drawing/2014/chart" uri="{C3380CC4-5D6E-409C-BE32-E72D297353CC}">
                <c16:uniqueId val="{00000021-F92B-47F3-BF25-78DA948FF0C9}"/>
              </c:ext>
            </c:extLst>
          </c:dPt>
          <c:dPt>
            <c:idx val="18"/>
            <c:invertIfNegative val="0"/>
            <c:bubble3D val="0"/>
            <c:extLst>
              <c:ext xmlns:c16="http://schemas.microsoft.com/office/drawing/2014/chart" uri="{C3380CC4-5D6E-409C-BE32-E72D297353CC}">
                <c16:uniqueId val="{00000022-F92B-47F3-BF25-78DA948FF0C9}"/>
              </c:ext>
            </c:extLst>
          </c:dPt>
          <c:dPt>
            <c:idx val="19"/>
            <c:invertIfNegative val="0"/>
            <c:bubble3D val="0"/>
            <c:extLst>
              <c:ext xmlns:c16="http://schemas.microsoft.com/office/drawing/2014/chart" uri="{C3380CC4-5D6E-409C-BE32-E72D297353CC}">
                <c16:uniqueId val="{00000023-F92B-47F3-BF25-78DA948FF0C9}"/>
              </c:ext>
            </c:extLst>
          </c:dPt>
          <c:dPt>
            <c:idx val="20"/>
            <c:invertIfNegative val="0"/>
            <c:bubble3D val="0"/>
            <c:extLst>
              <c:ext xmlns:c16="http://schemas.microsoft.com/office/drawing/2014/chart" uri="{C3380CC4-5D6E-409C-BE32-E72D297353CC}">
                <c16:uniqueId val="{00000024-F92B-47F3-BF25-78DA948FF0C9}"/>
              </c:ext>
            </c:extLst>
          </c:dPt>
          <c:dPt>
            <c:idx val="21"/>
            <c:invertIfNegative val="0"/>
            <c:bubble3D val="0"/>
            <c:extLst>
              <c:ext xmlns:c16="http://schemas.microsoft.com/office/drawing/2014/chart" uri="{C3380CC4-5D6E-409C-BE32-E72D297353CC}">
                <c16:uniqueId val="{00000025-F92B-47F3-BF25-78DA948FF0C9}"/>
              </c:ext>
            </c:extLst>
          </c:dPt>
          <c:dPt>
            <c:idx val="22"/>
            <c:invertIfNegative val="0"/>
            <c:bubble3D val="0"/>
            <c:extLst>
              <c:ext xmlns:c16="http://schemas.microsoft.com/office/drawing/2014/chart" uri="{C3380CC4-5D6E-409C-BE32-E72D297353CC}">
                <c16:uniqueId val="{00000026-F92B-47F3-BF25-78DA948FF0C9}"/>
              </c:ext>
            </c:extLst>
          </c:dPt>
          <c:dPt>
            <c:idx val="23"/>
            <c:invertIfNegative val="0"/>
            <c:bubble3D val="0"/>
            <c:extLst>
              <c:ext xmlns:c16="http://schemas.microsoft.com/office/drawing/2014/chart" uri="{C3380CC4-5D6E-409C-BE32-E72D297353CC}">
                <c16:uniqueId val="{00000027-F92B-47F3-BF25-78DA948FF0C9}"/>
              </c:ext>
            </c:extLst>
          </c:dPt>
          <c:dPt>
            <c:idx val="24"/>
            <c:invertIfNegative val="0"/>
            <c:bubble3D val="0"/>
            <c:extLst>
              <c:ext xmlns:c16="http://schemas.microsoft.com/office/drawing/2014/chart" uri="{C3380CC4-5D6E-409C-BE32-E72D297353CC}">
                <c16:uniqueId val="{00000028-F92B-47F3-BF25-78DA948FF0C9}"/>
              </c:ext>
            </c:extLst>
          </c:dPt>
          <c:dPt>
            <c:idx val="25"/>
            <c:invertIfNegative val="0"/>
            <c:bubble3D val="0"/>
            <c:extLst>
              <c:ext xmlns:c16="http://schemas.microsoft.com/office/drawing/2014/chart" uri="{C3380CC4-5D6E-409C-BE32-E72D297353CC}">
                <c16:uniqueId val="{00000029-F92B-47F3-BF25-78DA948FF0C9}"/>
              </c:ext>
            </c:extLst>
          </c:dPt>
          <c:cat>
            <c:strRef>
              <c:f>'Cap.Dev.Path'!$I$9:$AM$9</c:f>
              <c:strCache>
                <c:ptCount val="31"/>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strCache>
            </c:strRef>
          </c:cat>
          <c:val>
            <c:numRef>
              <c:f>'Cap.Dev.Path'!$I$2661:$AM$2661</c:f>
              <c:numCache>
                <c:formatCode>#,##0</c:formatCode>
                <c:ptCount val="3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numCache>
            </c:numRef>
          </c:val>
          <c:extLst>
            <c:ext xmlns:c16="http://schemas.microsoft.com/office/drawing/2014/chart" uri="{C3380CC4-5D6E-409C-BE32-E72D297353CC}">
              <c16:uniqueId val="{0000002A-F92B-47F3-BF25-78DA948FF0C9}"/>
            </c:ext>
          </c:extLst>
        </c:ser>
        <c:dLbls>
          <c:showLegendKey val="0"/>
          <c:showVal val="0"/>
          <c:showCatName val="0"/>
          <c:showSerName val="0"/>
          <c:showPercent val="0"/>
          <c:showBubbleSize val="0"/>
        </c:dLbls>
        <c:gapWidth val="0"/>
        <c:overlap val="100"/>
        <c:axId val="214488960"/>
        <c:axId val="214490496"/>
      </c:barChart>
      <c:catAx>
        <c:axId val="214488960"/>
        <c:scaling>
          <c:orientation val="minMax"/>
        </c:scaling>
        <c:delete val="0"/>
        <c:axPos val="b"/>
        <c:numFmt formatCode="General" sourceLinked="1"/>
        <c:majorTickMark val="out"/>
        <c:minorTickMark val="none"/>
        <c:tickLblPos val="nextTo"/>
        <c:crossAx val="214490496"/>
        <c:crosses val="autoZero"/>
        <c:auto val="1"/>
        <c:lblAlgn val="ctr"/>
        <c:lblOffset val="100"/>
        <c:noMultiLvlLbl val="0"/>
      </c:catAx>
      <c:valAx>
        <c:axId val="214490496"/>
        <c:scaling>
          <c:orientation val="minMax"/>
          <c:min val="0"/>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214488960"/>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stacked"/>
        <c:varyColors val="0"/>
        <c:ser>
          <c:idx val="0"/>
          <c:order val="0"/>
          <c:tx>
            <c:strRef>
              <c:f>'Cap.Dev.Path'!$C$2575</c:f>
              <c:strCache>
                <c:ptCount val="1"/>
                <c:pt idx="0">
                  <c:v>Solar PV</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1282-4715-8868-5054CBA2CA80}"/>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1282-4715-8868-5054CBA2CA80}"/>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1282-4715-8868-5054CBA2CA80}"/>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1282-4715-8868-5054CBA2CA80}"/>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1282-4715-8868-5054CBA2CA80}"/>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1282-4715-8868-5054CBA2CA80}"/>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1282-4715-8868-5054CBA2CA80}"/>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1282-4715-8868-5054CBA2CA80}"/>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1282-4715-8868-5054CBA2CA80}"/>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1282-4715-8868-5054CBA2CA80}"/>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1282-4715-8868-5054CBA2CA80}"/>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1282-4715-8868-5054CBA2CA80}"/>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1282-4715-8868-5054CBA2CA80}"/>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1282-4715-8868-5054CBA2CA80}"/>
              </c:ext>
            </c:extLst>
          </c:dPt>
          <c:dPt>
            <c:idx val="14"/>
            <c:invertIfNegative val="0"/>
            <c:bubble3D val="0"/>
            <c:spPr>
              <a:solidFill>
                <a:srgbClr val="E4E5E4"/>
              </a:solidFill>
              <a:ln w="3175">
                <a:solidFill>
                  <a:schemeClr val="bg1"/>
                </a:solidFill>
              </a:ln>
            </c:spPr>
            <c:extLst>
              <c:ext xmlns:c16="http://schemas.microsoft.com/office/drawing/2014/chart" uri="{C3380CC4-5D6E-409C-BE32-E72D297353CC}">
                <c16:uniqueId val="{0000001D-1282-4715-8868-5054CBA2CA80}"/>
              </c:ext>
            </c:extLst>
          </c:dPt>
          <c:dPt>
            <c:idx val="15"/>
            <c:invertIfNegative val="0"/>
            <c:bubble3D val="0"/>
            <c:extLst>
              <c:ext xmlns:c16="http://schemas.microsoft.com/office/drawing/2014/chart" uri="{C3380CC4-5D6E-409C-BE32-E72D297353CC}">
                <c16:uniqueId val="{0000001E-1282-4715-8868-5054CBA2CA80}"/>
              </c:ext>
            </c:extLst>
          </c:dPt>
          <c:dPt>
            <c:idx val="16"/>
            <c:invertIfNegative val="0"/>
            <c:bubble3D val="0"/>
            <c:extLst>
              <c:ext xmlns:c16="http://schemas.microsoft.com/office/drawing/2014/chart" uri="{C3380CC4-5D6E-409C-BE32-E72D297353CC}">
                <c16:uniqueId val="{0000001F-1282-4715-8868-5054CBA2CA80}"/>
              </c:ext>
            </c:extLst>
          </c:dPt>
          <c:dPt>
            <c:idx val="17"/>
            <c:invertIfNegative val="0"/>
            <c:bubble3D val="0"/>
            <c:extLst>
              <c:ext xmlns:c16="http://schemas.microsoft.com/office/drawing/2014/chart" uri="{C3380CC4-5D6E-409C-BE32-E72D297353CC}">
                <c16:uniqueId val="{00000020-1282-4715-8868-5054CBA2CA80}"/>
              </c:ext>
            </c:extLst>
          </c:dPt>
          <c:dPt>
            <c:idx val="18"/>
            <c:invertIfNegative val="0"/>
            <c:bubble3D val="0"/>
            <c:extLst>
              <c:ext xmlns:c16="http://schemas.microsoft.com/office/drawing/2014/chart" uri="{C3380CC4-5D6E-409C-BE32-E72D297353CC}">
                <c16:uniqueId val="{00000021-1282-4715-8868-5054CBA2CA80}"/>
              </c:ext>
            </c:extLst>
          </c:dPt>
          <c:dPt>
            <c:idx val="19"/>
            <c:invertIfNegative val="0"/>
            <c:bubble3D val="0"/>
            <c:extLst>
              <c:ext xmlns:c16="http://schemas.microsoft.com/office/drawing/2014/chart" uri="{C3380CC4-5D6E-409C-BE32-E72D297353CC}">
                <c16:uniqueId val="{00000022-1282-4715-8868-5054CBA2CA80}"/>
              </c:ext>
            </c:extLst>
          </c:dPt>
          <c:dPt>
            <c:idx val="20"/>
            <c:invertIfNegative val="0"/>
            <c:bubble3D val="0"/>
            <c:extLst>
              <c:ext xmlns:c16="http://schemas.microsoft.com/office/drawing/2014/chart" uri="{C3380CC4-5D6E-409C-BE32-E72D297353CC}">
                <c16:uniqueId val="{00000023-1282-4715-8868-5054CBA2CA80}"/>
              </c:ext>
            </c:extLst>
          </c:dPt>
          <c:dPt>
            <c:idx val="21"/>
            <c:invertIfNegative val="0"/>
            <c:bubble3D val="0"/>
            <c:extLst>
              <c:ext xmlns:c16="http://schemas.microsoft.com/office/drawing/2014/chart" uri="{C3380CC4-5D6E-409C-BE32-E72D297353CC}">
                <c16:uniqueId val="{00000024-1282-4715-8868-5054CBA2CA80}"/>
              </c:ext>
            </c:extLst>
          </c:dPt>
          <c:dPt>
            <c:idx val="22"/>
            <c:invertIfNegative val="0"/>
            <c:bubble3D val="0"/>
            <c:extLst>
              <c:ext xmlns:c16="http://schemas.microsoft.com/office/drawing/2014/chart" uri="{C3380CC4-5D6E-409C-BE32-E72D297353CC}">
                <c16:uniqueId val="{00000025-1282-4715-8868-5054CBA2CA80}"/>
              </c:ext>
            </c:extLst>
          </c:dPt>
          <c:dPt>
            <c:idx val="23"/>
            <c:invertIfNegative val="0"/>
            <c:bubble3D val="0"/>
            <c:extLst>
              <c:ext xmlns:c16="http://schemas.microsoft.com/office/drawing/2014/chart" uri="{C3380CC4-5D6E-409C-BE32-E72D297353CC}">
                <c16:uniqueId val="{00000026-1282-4715-8868-5054CBA2CA80}"/>
              </c:ext>
            </c:extLst>
          </c:dPt>
          <c:dPt>
            <c:idx val="24"/>
            <c:invertIfNegative val="0"/>
            <c:bubble3D val="0"/>
            <c:extLst>
              <c:ext xmlns:c16="http://schemas.microsoft.com/office/drawing/2014/chart" uri="{C3380CC4-5D6E-409C-BE32-E72D297353CC}">
                <c16:uniqueId val="{00000027-1282-4715-8868-5054CBA2CA80}"/>
              </c:ext>
            </c:extLst>
          </c:dPt>
          <c:cat>
            <c:strRef>
              <c:f>'Cap.Dev.Path'!$I$9:$AM$9</c:f>
              <c:strCache>
                <c:ptCount val="31"/>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strCache>
            </c:strRef>
          </c:cat>
          <c:val>
            <c:numRef>
              <c:f>'Cap.Dev.Path'!$I$2731:$AM$2731</c:f>
              <c:numCache>
                <c:formatCode>#,##0</c:formatCode>
                <c:ptCount val="31"/>
                <c:pt idx="0">
                  <c:v>0.3</c:v>
                </c:pt>
                <c:pt idx="1">
                  <c:v>0.3</c:v>
                </c:pt>
                <c:pt idx="2">
                  <c:v>0.3</c:v>
                </c:pt>
                <c:pt idx="3">
                  <c:v>0.3</c:v>
                </c:pt>
                <c:pt idx="4">
                  <c:v>0.3</c:v>
                </c:pt>
                <c:pt idx="5">
                  <c:v>0.3</c:v>
                </c:pt>
                <c:pt idx="6">
                  <c:v>0.3</c:v>
                </c:pt>
                <c:pt idx="7">
                  <c:v>0.3</c:v>
                </c:pt>
                <c:pt idx="8">
                  <c:v>1.3</c:v>
                </c:pt>
                <c:pt idx="9">
                  <c:v>7.2</c:v>
                </c:pt>
                <c:pt idx="10">
                  <c:v>8.1999999999999993</c:v>
                </c:pt>
                <c:pt idx="11">
                  <c:v>14.1</c:v>
                </c:pt>
                <c:pt idx="12">
                  <c:v>16</c:v>
                </c:pt>
                <c:pt idx="13">
                  <c:v>18.2</c:v>
                </c:pt>
                <c:pt idx="14">
                  <c:v>22.35</c:v>
                </c:pt>
                <c:pt idx="15">
                  <c:v>22.35</c:v>
                </c:pt>
                <c:pt idx="16">
                  <c:v>22.35</c:v>
                </c:pt>
                <c:pt idx="17">
                  <c:v>22.35</c:v>
                </c:pt>
                <c:pt idx="18">
                  <c:v>92.35</c:v>
                </c:pt>
                <c:pt idx="19">
                  <c:v>192.35</c:v>
                </c:pt>
                <c:pt idx="20">
                  <c:v>212.35</c:v>
                </c:pt>
                <c:pt idx="21">
                  <c:v>212.35</c:v>
                </c:pt>
                <c:pt idx="22">
                  <c:v>212.35</c:v>
                </c:pt>
                <c:pt idx="23">
                  <c:v>212.35</c:v>
                </c:pt>
                <c:pt idx="24">
                  <c:v>212.35</c:v>
                </c:pt>
                <c:pt idx="25">
                  <c:v>312.35000000000002</c:v>
                </c:pt>
                <c:pt idx="26">
                  <c:v>331.35527919636399</c:v>
                </c:pt>
                <c:pt idx="27">
                  <c:v>350.36055839272757</c:v>
                </c:pt>
                <c:pt idx="28">
                  <c:v>369.3658375890916</c:v>
                </c:pt>
                <c:pt idx="29">
                  <c:v>388.37111678545557</c:v>
                </c:pt>
                <c:pt idx="30">
                  <c:v>407.37639598181954</c:v>
                </c:pt>
              </c:numCache>
            </c:numRef>
          </c:val>
          <c:extLst>
            <c:ext xmlns:c16="http://schemas.microsoft.com/office/drawing/2014/chart" uri="{C3380CC4-5D6E-409C-BE32-E72D297353CC}">
              <c16:uniqueId val="{00000028-1282-4715-8868-5054CBA2CA80}"/>
            </c:ext>
          </c:extLst>
        </c:ser>
        <c:dLbls>
          <c:showLegendKey val="0"/>
          <c:showVal val="0"/>
          <c:showCatName val="0"/>
          <c:showSerName val="0"/>
          <c:showPercent val="0"/>
          <c:showBubbleSize val="0"/>
        </c:dLbls>
        <c:gapWidth val="0"/>
        <c:overlap val="100"/>
        <c:axId val="214535168"/>
        <c:axId val="214541056"/>
      </c:barChart>
      <c:catAx>
        <c:axId val="214535168"/>
        <c:scaling>
          <c:orientation val="minMax"/>
        </c:scaling>
        <c:delete val="0"/>
        <c:axPos val="b"/>
        <c:numFmt formatCode="General" sourceLinked="1"/>
        <c:majorTickMark val="out"/>
        <c:minorTickMark val="none"/>
        <c:tickLblPos val="nextTo"/>
        <c:crossAx val="214541056"/>
        <c:crosses val="autoZero"/>
        <c:auto val="1"/>
        <c:lblAlgn val="ctr"/>
        <c:lblOffset val="100"/>
        <c:noMultiLvlLbl val="0"/>
      </c:catAx>
      <c:valAx>
        <c:axId val="214541056"/>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214535168"/>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3016185476815"/>
          <c:y val="5.0345452486125299E-2"/>
          <c:w val="0.863514216972878"/>
          <c:h val="0.81960272964095604"/>
        </c:manualLayout>
      </c:layout>
      <c:barChart>
        <c:barDir val="col"/>
        <c:grouping val="stacked"/>
        <c:varyColors val="0"/>
        <c:ser>
          <c:idx val="1"/>
          <c:order val="0"/>
          <c:tx>
            <c:strRef>
              <c:f>'Cap.Dev.Path'!$C$2320</c:f>
              <c:strCache>
                <c:ptCount val="1"/>
                <c:pt idx="0">
                  <c:v>Wind Offshore</c:v>
                </c:pt>
              </c:strCache>
            </c:strRef>
          </c:tx>
          <c:spPr>
            <a:solidFill>
              <a:schemeClr val="accent6">
                <a:lumMod val="50000"/>
              </a:schemeClr>
            </a:solidFill>
            <a:ln>
              <a:solidFill>
                <a:schemeClr val="bg1"/>
              </a:solidFill>
            </a:ln>
          </c:spPr>
          <c:invertIfNegative val="0"/>
          <c:cat>
            <c:strRef>
              <c:f>'Cap.Dev.Path'!$I$9:$AM$9</c:f>
              <c:strCache>
                <c:ptCount val="31"/>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strCache>
            </c:strRef>
          </c:cat>
          <c:val>
            <c:numRef>
              <c:f>'Cap.Dev.Path'!#REF!</c:f>
              <c:numCache>
                <c:formatCode>General</c:formatCode>
                <c:ptCount val="1"/>
                <c:pt idx="0">
                  <c:v>1</c:v>
                </c:pt>
              </c:numCache>
            </c:numRef>
          </c:val>
          <c:extLst>
            <c:ext xmlns:c16="http://schemas.microsoft.com/office/drawing/2014/chart" uri="{C3380CC4-5D6E-409C-BE32-E72D297353CC}">
              <c16:uniqueId val="{00000000-E2C0-42B8-832F-D78740B76EA7}"/>
            </c:ext>
          </c:extLst>
        </c:ser>
        <c:ser>
          <c:idx val="0"/>
          <c:order val="1"/>
          <c:tx>
            <c:strRef>
              <c:f>'Cap.Dev.Path'!$C$2313</c:f>
              <c:strCache>
                <c:ptCount val="1"/>
                <c:pt idx="0">
                  <c:v>Wind Onshore</c:v>
                </c:pt>
              </c:strCache>
            </c:strRef>
          </c:tx>
          <c:spPr>
            <a:solidFill>
              <a:schemeClr val="accent2">
                <a:lumMod val="50000"/>
              </a:schemeClr>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2-E2C0-42B8-832F-D78740B76EA7}"/>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4-E2C0-42B8-832F-D78740B76EA7}"/>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6-E2C0-42B8-832F-D78740B76EA7}"/>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8-E2C0-42B8-832F-D78740B76EA7}"/>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A-E2C0-42B8-832F-D78740B76EA7}"/>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C-E2C0-42B8-832F-D78740B76EA7}"/>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E-E2C0-42B8-832F-D78740B76EA7}"/>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0-E2C0-42B8-832F-D78740B76EA7}"/>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2-E2C0-42B8-832F-D78740B76EA7}"/>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4-E2C0-42B8-832F-D78740B76EA7}"/>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6-E2C0-42B8-832F-D78740B76EA7}"/>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8-E2C0-42B8-832F-D78740B76EA7}"/>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A-E2C0-42B8-832F-D78740B76EA7}"/>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C-E2C0-42B8-832F-D78740B76EA7}"/>
              </c:ext>
            </c:extLst>
          </c:dPt>
          <c:dPt>
            <c:idx val="14"/>
            <c:invertIfNegative val="0"/>
            <c:bubble3D val="0"/>
            <c:spPr>
              <a:solidFill>
                <a:srgbClr val="E4E5E4"/>
              </a:solidFill>
              <a:ln w="3175">
                <a:solidFill>
                  <a:schemeClr val="bg1"/>
                </a:solidFill>
              </a:ln>
            </c:spPr>
            <c:extLst>
              <c:ext xmlns:c16="http://schemas.microsoft.com/office/drawing/2014/chart" uri="{C3380CC4-5D6E-409C-BE32-E72D297353CC}">
                <c16:uniqueId val="{0000001E-E2C0-42B8-832F-D78740B76EA7}"/>
              </c:ext>
            </c:extLst>
          </c:dPt>
          <c:dPt>
            <c:idx val="15"/>
            <c:invertIfNegative val="0"/>
            <c:bubble3D val="0"/>
            <c:spPr>
              <a:solidFill>
                <a:schemeClr val="accent2"/>
              </a:solidFill>
              <a:ln w="3175">
                <a:solidFill>
                  <a:schemeClr val="bg1"/>
                </a:solidFill>
              </a:ln>
            </c:spPr>
            <c:extLst>
              <c:ext xmlns:c16="http://schemas.microsoft.com/office/drawing/2014/chart" uri="{C3380CC4-5D6E-409C-BE32-E72D297353CC}">
                <c16:uniqueId val="{00000020-E2C0-42B8-832F-D78740B76EA7}"/>
              </c:ext>
            </c:extLst>
          </c:dPt>
          <c:dPt>
            <c:idx val="16"/>
            <c:invertIfNegative val="0"/>
            <c:bubble3D val="0"/>
            <c:spPr>
              <a:solidFill>
                <a:schemeClr val="accent2"/>
              </a:solidFill>
              <a:ln w="3175">
                <a:solidFill>
                  <a:schemeClr val="bg1"/>
                </a:solidFill>
              </a:ln>
            </c:spPr>
            <c:extLst>
              <c:ext xmlns:c16="http://schemas.microsoft.com/office/drawing/2014/chart" uri="{C3380CC4-5D6E-409C-BE32-E72D297353CC}">
                <c16:uniqueId val="{00000022-E2C0-42B8-832F-D78740B76EA7}"/>
              </c:ext>
            </c:extLst>
          </c:dPt>
          <c:dPt>
            <c:idx val="17"/>
            <c:invertIfNegative val="0"/>
            <c:bubble3D val="0"/>
            <c:spPr>
              <a:solidFill>
                <a:schemeClr val="accent2"/>
              </a:solidFill>
              <a:ln w="3175">
                <a:solidFill>
                  <a:schemeClr val="bg1"/>
                </a:solidFill>
              </a:ln>
            </c:spPr>
            <c:extLst>
              <c:ext xmlns:c16="http://schemas.microsoft.com/office/drawing/2014/chart" uri="{C3380CC4-5D6E-409C-BE32-E72D297353CC}">
                <c16:uniqueId val="{00000024-E2C0-42B8-832F-D78740B76EA7}"/>
              </c:ext>
            </c:extLst>
          </c:dPt>
          <c:dPt>
            <c:idx val="18"/>
            <c:invertIfNegative val="0"/>
            <c:bubble3D val="0"/>
            <c:spPr>
              <a:solidFill>
                <a:schemeClr val="accent2"/>
              </a:solidFill>
              <a:ln w="3175">
                <a:solidFill>
                  <a:schemeClr val="bg1"/>
                </a:solidFill>
              </a:ln>
            </c:spPr>
            <c:extLst>
              <c:ext xmlns:c16="http://schemas.microsoft.com/office/drawing/2014/chart" uri="{C3380CC4-5D6E-409C-BE32-E72D297353CC}">
                <c16:uniqueId val="{00000026-E2C0-42B8-832F-D78740B76EA7}"/>
              </c:ext>
            </c:extLst>
          </c:dPt>
          <c:dPt>
            <c:idx val="19"/>
            <c:invertIfNegative val="0"/>
            <c:bubble3D val="0"/>
            <c:spPr>
              <a:solidFill>
                <a:schemeClr val="accent2"/>
              </a:solidFill>
              <a:ln w="3175">
                <a:solidFill>
                  <a:schemeClr val="bg1"/>
                </a:solidFill>
              </a:ln>
            </c:spPr>
            <c:extLst>
              <c:ext xmlns:c16="http://schemas.microsoft.com/office/drawing/2014/chart" uri="{C3380CC4-5D6E-409C-BE32-E72D297353CC}">
                <c16:uniqueId val="{00000028-E2C0-42B8-832F-D78740B76EA7}"/>
              </c:ext>
            </c:extLst>
          </c:dPt>
          <c:dPt>
            <c:idx val="20"/>
            <c:invertIfNegative val="0"/>
            <c:bubble3D val="0"/>
            <c:spPr>
              <a:solidFill>
                <a:schemeClr val="accent2"/>
              </a:solidFill>
              <a:ln w="3175">
                <a:solidFill>
                  <a:schemeClr val="bg1"/>
                </a:solidFill>
              </a:ln>
            </c:spPr>
            <c:extLst>
              <c:ext xmlns:c16="http://schemas.microsoft.com/office/drawing/2014/chart" uri="{C3380CC4-5D6E-409C-BE32-E72D297353CC}">
                <c16:uniqueId val="{0000002A-E2C0-42B8-832F-D78740B76EA7}"/>
              </c:ext>
            </c:extLst>
          </c:dPt>
          <c:dPt>
            <c:idx val="21"/>
            <c:invertIfNegative val="0"/>
            <c:bubble3D val="0"/>
            <c:spPr>
              <a:solidFill>
                <a:schemeClr val="accent2"/>
              </a:solidFill>
              <a:ln w="3175">
                <a:solidFill>
                  <a:schemeClr val="bg1"/>
                </a:solidFill>
              </a:ln>
            </c:spPr>
            <c:extLst>
              <c:ext xmlns:c16="http://schemas.microsoft.com/office/drawing/2014/chart" uri="{C3380CC4-5D6E-409C-BE32-E72D297353CC}">
                <c16:uniqueId val="{0000002C-E2C0-42B8-832F-D78740B76EA7}"/>
              </c:ext>
            </c:extLst>
          </c:dPt>
          <c:dPt>
            <c:idx val="22"/>
            <c:invertIfNegative val="0"/>
            <c:bubble3D val="0"/>
            <c:spPr>
              <a:solidFill>
                <a:schemeClr val="accent2"/>
              </a:solidFill>
              <a:ln w="3175">
                <a:solidFill>
                  <a:schemeClr val="bg1"/>
                </a:solidFill>
              </a:ln>
            </c:spPr>
            <c:extLst>
              <c:ext xmlns:c16="http://schemas.microsoft.com/office/drawing/2014/chart" uri="{C3380CC4-5D6E-409C-BE32-E72D297353CC}">
                <c16:uniqueId val="{0000002E-E2C0-42B8-832F-D78740B76EA7}"/>
              </c:ext>
            </c:extLst>
          </c:dPt>
          <c:dPt>
            <c:idx val="23"/>
            <c:invertIfNegative val="0"/>
            <c:bubble3D val="0"/>
            <c:spPr>
              <a:solidFill>
                <a:schemeClr val="accent2"/>
              </a:solidFill>
              <a:ln w="3175">
                <a:solidFill>
                  <a:schemeClr val="bg1"/>
                </a:solidFill>
              </a:ln>
            </c:spPr>
            <c:extLst>
              <c:ext xmlns:c16="http://schemas.microsoft.com/office/drawing/2014/chart" uri="{C3380CC4-5D6E-409C-BE32-E72D297353CC}">
                <c16:uniqueId val="{00000030-E2C0-42B8-832F-D78740B76EA7}"/>
              </c:ext>
            </c:extLst>
          </c:dPt>
          <c:dPt>
            <c:idx val="24"/>
            <c:invertIfNegative val="0"/>
            <c:bubble3D val="0"/>
            <c:spPr>
              <a:solidFill>
                <a:schemeClr val="accent2"/>
              </a:solidFill>
              <a:ln w="3175">
                <a:solidFill>
                  <a:schemeClr val="bg1"/>
                </a:solidFill>
              </a:ln>
            </c:spPr>
            <c:extLst>
              <c:ext xmlns:c16="http://schemas.microsoft.com/office/drawing/2014/chart" uri="{C3380CC4-5D6E-409C-BE32-E72D297353CC}">
                <c16:uniqueId val="{00000032-E2C0-42B8-832F-D78740B76EA7}"/>
              </c:ext>
            </c:extLst>
          </c:dPt>
          <c:dPt>
            <c:idx val="25"/>
            <c:invertIfNegative val="0"/>
            <c:bubble3D val="0"/>
            <c:spPr>
              <a:solidFill>
                <a:schemeClr val="accent2"/>
              </a:solidFill>
              <a:ln w="3175">
                <a:solidFill>
                  <a:schemeClr val="bg1"/>
                </a:solidFill>
              </a:ln>
            </c:spPr>
            <c:extLst>
              <c:ext xmlns:c16="http://schemas.microsoft.com/office/drawing/2014/chart" uri="{C3380CC4-5D6E-409C-BE32-E72D297353CC}">
                <c16:uniqueId val="{00000034-E2C0-42B8-832F-D78740B76EA7}"/>
              </c:ext>
            </c:extLst>
          </c:dPt>
          <c:dPt>
            <c:idx val="26"/>
            <c:invertIfNegative val="0"/>
            <c:bubble3D val="0"/>
            <c:spPr>
              <a:solidFill>
                <a:schemeClr val="accent2"/>
              </a:solidFill>
              <a:ln w="3175">
                <a:solidFill>
                  <a:schemeClr val="bg1"/>
                </a:solidFill>
              </a:ln>
            </c:spPr>
            <c:extLst>
              <c:ext xmlns:c16="http://schemas.microsoft.com/office/drawing/2014/chart" uri="{C3380CC4-5D6E-409C-BE32-E72D297353CC}">
                <c16:uniqueId val="{00000036-E2C0-42B8-832F-D78740B76EA7}"/>
              </c:ext>
            </c:extLst>
          </c:dPt>
          <c:dPt>
            <c:idx val="27"/>
            <c:invertIfNegative val="0"/>
            <c:bubble3D val="0"/>
            <c:spPr>
              <a:solidFill>
                <a:schemeClr val="accent2"/>
              </a:solidFill>
              <a:ln w="3175">
                <a:solidFill>
                  <a:schemeClr val="bg1"/>
                </a:solidFill>
              </a:ln>
            </c:spPr>
            <c:extLst>
              <c:ext xmlns:c16="http://schemas.microsoft.com/office/drawing/2014/chart" uri="{C3380CC4-5D6E-409C-BE32-E72D297353CC}">
                <c16:uniqueId val="{00000038-E2C0-42B8-832F-D78740B76EA7}"/>
              </c:ext>
            </c:extLst>
          </c:dPt>
          <c:dPt>
            <c:idx val="28"/>
            <c:invertIfNegative val="0"/>
            <c:bubble3D val="0"/>
            <c:spPr>
              <a:solidFill>
                <a:schemeClr val="accent2"/>
              </a:solidFill>
              <a:ln w="3175">
                <a:solidFill>
                  <a:schemeClr val="bg1"/>
                </a:solidFill>
              </a:ln>
            </c:spPr>
            <c:extLst>
              <c:ext xmlns:c16="http://schemas.microsoft.com/office/drawing/2014/chart" uri="{C3380CC4-5D6E-409C-BE32-E72D297353CC}">
                <c16:uniqueId val="{0000003A-E2C0-42B8-832F-D78740B76EA7}"/>
              </c:ext>
            </c:extLst>
          </c:dPt>
          <c:dPt>
            <c:idx val="29"/>
            <c:invertIfNegative val="0"/>
            <c:bubble3D val="0"/>
            <c:spPr>
              <a:solidFill>
                <a:schemeClr val="accent2"/>
              </a:solidFill>
              <a:ln w="3175">
                <a:solidFill>
                  <a:schemeClr val="bg1"/>
                </a:solidFill>
              </a:ln>
            </c:spPr>
            <c:extLst>
              <c:ext xmlns:c16="http://schemas.microsoft.com/office/drawing/2014/chart" uri="{C3380CC4-5D6E-409C-BE32-E72D297353CC}">
                <c16:uniqueId val="{0000003C-E2C0-42B8-832F-D78740B76EA7}"/>
              </c:ext>
            </c:extLst>
          </c:dPt>
          <c:dPt>
            <c:idx val="30"/>
            <c:invertIfNegative val="0"/>
            <c:bubble3D val="0"/>
            <c:spPr>
              <a:solidFill>
                <a:schemeClr val="accent2"/>
              </a:solidFill>
              <a:ln w="3175">
                <a:solidFill>
                  <a:schemeClr val="bg1"/>
                </a:solidFill>
              </a:ln>
            </c:spPr>
            <c:extLst>
              <c:ext xmlns:c16="http://schemas.microsoft.com/office/drawing/2014/chart" uri="{C3380CC4-5D6E-409C-BE32-E72D297353CC}">
                <c16:uniqueId val="{0000003E-E2C0-42B8-832F-D78740B76EA7}"/>
              </c:ext>
            </c:extLst>
          </c:dPt>
          <c:cat>
            <c:strRef>
              <c:f>'Cap.Dev.Path'!$I$9:$AM$9</c:f>
              <c:strCache>
                <c:ptCount val="31"/>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strCache>
            </c:strRef>
          </c:cat>
          <c:val>
            <c:numRef>
              <c:f>'Cap.Dev.Path'!$I$2724:$AM$2724</c:f>
              <c:numCache>
                <c:formatCode>#,##0</c:formatCode>
                <c:ptCount val="31"/>
                <c:pt idx="0">
                  <c:v>0</c:v>
                </c:pt>
                <c:pt idx="1">
                  <c:v>0</c:v>
                </c:pt>
                <c:pt idx="2">
                  <c:v>0</c:v>
                </c:pt>
                <c:pt idx="3">
                  <c:v>0</c:v>
                </c:pt>
                <c:pt idx="4">
                  <c:v>0</c:v>
                </c:pt>
                <c:pt idx="5">
                  <c:v>0</c:v>
                </c:pt>
                <c:pt idx="6">
                  <c:v>0.3</c:v>
                </c:pt>
                <c:pt idx="7">
                  <c:v>0.3</c:v>
                </c:pt>
                <c:pt idx="8">
                  <c:v>0.3</c:v>
                </c:pt>
                <c:pt idx="9">
                  <c:v>0.3</c:v>
                </c:pt>
                <c:pt idx="10">
                  <c:v>0.3</c:v>
                </c:pt>
                <c:pt idx="11">
                  <c:v>0.3</c:v>
                </c:pt>
                <c:pt idx="12">
                  <c:v>0.3</c:v>
                </c:pt>
                <c:pt idx="13">
                  <c:v>50.9</c:v>
                </c:pt>
                <c:pt idx="14">
                  <c:v>86.9</c:v>
                </c:pt>
                <c:pt idx="15">
                  <c:v>86.9</c:v>
                </c:pt>
                <c:pt idx="16">
                  <c:v>192.9</c:v>
                </c:pt>
                <c:pt idx="17">
                  <c:v>192.9</c:v>
                </c:pt>
                <c:pt idx="18">
                  <c:v>192.9</c:v>
                </c:pt>
                <c:pt idx="19">
                  <c:v>288.89999999999998</c:v>
                </c:pt>
                <c:pt idx="20">
                  <c:v>371.7</c:v>
                </c:pt>
                <c:pt idx="21">
                  <c:v>371.7</c:v>
                </c:pt>
                <c:pt idx="22">
                  <c:v>371.7</c:v>
                </c:pt>
                <c:pt idx="23">
                  <c:v>425.7</c:v>
                </c:pt>
                <c:pt idx="24">
                  <c:v>425.7</c:v>
                </c:pt>
                <c:pt idx="25">
                  <c:v>445.7</c:v>
                </c:pt>
                <c:pt idx="26">
                  <c:v>466.63479007717802</c:v>
                </c:pt>
                <c:pt idx="27">
                  <c:v>487.02901045752714</c:v>
                </c:pt>
                <c:pt idx="28">
                  <c:v>506.90333182470437</c:v>
                </c:pt>
                <c:pt idx="29">
                  <c:v>526.2773842329824</c:v>
                </c:pt>
                <c:pt idx="30">
                  <c:v>545.16982177913371</c:v>
                </c:pt>
              </c:numCache>
            </c:numRef>
          </c:val>
          <c:extLst>
            <c:ext xmlns:c16="http://schemas.microsoft.com/office/drawing/2014/chart" uri="{C3380CC4-5D6E-409C-BE32-E72D297353CC}">
              <c16:uniqueId val="{0000003F-E2C0-42B8-832F-D78740B76EA7}"/>
            </c:ext>
          </c:extLst>
        </c:ser>
        <c:dLbls>
          <c:showLegendKey val="0"/>
          <c:showVal val="0"/>
          <c:showCatName val="0"/>
          <c:showSerName val="0"/>
          <c:showPercent val="0"/>
          <c:showBubbleSize val="0"/>
        </c:dLbls>
        <c:gapWidth val="0"/>
        <c:overlap val="100"/>
        <c:axId val="214699392"/>
        <c:axId val="214701184"/>
      </c:barChart>
      <c:catAx>
        <c:axId val="214699392"/>
        <c:scaling>
          <c:orientation val="minMax"/>
        </c:scaling>
        <c:delete val="0"/>
        <c:axPos val="b"/>
        <c:numFmt formatCode="General" sourceLinked="1"/>
        <c:majorTickMark val="out"/>
        <c:minorTickMark val="none"/>
        <c:tickLblPos val="nextTo"/>
        <c:crossAx val="214701184"/>
        <c:crosses val="autoZero"/>
        <c:auto val="1"/>
        <c:lblAlgn val="ctr"/>
        <c:lblOffset val="100"/>
        <c:noMultiLvlLbl val="0"/>
      </c:catAx>
      <c:valAx>
        <c:axId val="214701184"/>
        <c:scaling>
          <c:orientation val="minMax"/>
        </c:scaling>
        <c:delete val="0"/>
        <c:axPos val="l"/>
        <c:title>
          <c:tx>
            <c:rich>
              <a:bodyPr rot="0" vert="horz"/>
              <a:lstStyle/>
              <a:p>
                <a:pPr>
                  <a:defRPr/>
                </a:pPr>
                <a:r>
                  <a:rPr lang="de-DE" b="0"/>
                  <a:t>MW</a:t>
                </a:r>
              </a:p>
            </c:rich>
          </c:tx>
          <c:layout>
            <c:manualLayout>
              <c:xMode val="edge"/>
              <c:yMode val="edge"/>
              <c:x val="0.11944444444444401"/>
              <c:y val="7.4442179182240202E-4"/>
            </c:manualLayout>
          </c:layout>
          <c:overlay val="0"/>
        </c:title>
        <c:numFmt formatCode="#,##0" sourceLinked="0"/>
        <c:majorTickMark val="out"/>
        <c:minorTickMark val="none"/>
        <c:tickLblPos val="nextTo"/>
        <c:crossAx val="214699392"/>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clustered"/>
        <c:varyColors val="0"/>
        <c:ser>
          <c:idx val="0"/>
          <c:order val="0"/>
          <c:tx>
            <c:strRef>
              <c:f>'Cap.Dev.Path'!$C$2597</c:f>
              <c:strCache>
                <c:ptCount val="1"/>
                <c:pt idx="0">
                  <c:v>Bioenergy</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EB44-4F0D-AB1A-2607425E5539}"/>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EB44-4F0D-AB1A-2607425E5539}"/>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EB44-4F0D-AB1A-2607425E5539}"/>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EB44-4F0D-AB1A-2607425E5539}"/>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EB44-4F0D-AB1A-2607425E5539}"/>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EB44-4F0D-AB1A-2607425E5539}"/>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EB44-4F0D-AB1A-2607425E5539}"/>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EB44-4F0D-AB1A-2607425E5539}"/>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EB44-4F0D-AB1A-2607425E5539}"/>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EB44-4F0D-AB1A-2607425E5539}"/>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EB44-4F0D-AB1A-2607425E5539}"/>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EB44-4F0D-AB1A-2607425E5539}"/>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EB44-4F0D-AB1A-2607425E5539}"/>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EB44-4F0D-AB1A-2607425E5539}"/>
              </c:ext>
            </c:extLst>
          </c:dPt>
          <c:dPt>
            <c:idx val="14"/>
            <c:invertIfNegative val="0"/>
            <c:bubble3D val="0"/>
            <c:spPr>
              <a:solidFill>
                <a:srgbClr val="E4E5E4"/>
              </a:solidFill>
              <a:ln w="3175">
                <a:solidFill>
                  <a:schemeClr val="bg1"/>
                </a:solidFill>
              </a:ln>
            </c:spPr>
            <c:extLst>
              <c:ext xmlns:c16="http://schemas.microsoft.com/office/drawing/2014/chart" uri="{C3380CC4-5D6E-409C-BE32-E72D297353CC}">
                <c16:uniqueId val="{0000001D-EB44-4F0D-AB1A-2607425E5539}"/>
              </c:ext>
            </c:extLst>
          </c:dPt>
          <c:dPt>
            <c:idx val="15"/>
            <c:invertIfNegative val="0"/>
            <c:bubble3D val="0"/>
            <c:spPr>
              <a:solidFill>
                <a:schemeClr val="accent4"/>
              </a:solidFill>
              <a:ln w="3175">
                <a:solidFill>
                  <a:schemeClr val="bg1"/>
                </a:solidFill>
              </a:ln>
            </c:spPr>
            <c:extLst>
              <c:ext xmlns:c16="http://schemas.microsoft.com/office/drawing/2014/chart" uri="{C3380CC4-5D6E-409C-BE32-E72D297353CC}">
                <c16:uniqueId val="{0000001F-EB44-4F0D-AB1A-2607425E5539}"/>
              </c:ext>
            </c:extLst>
          </c:dPt>
          <c:dPt>
            <c:idx val="16"/>
            <c:invertIfNegative val="0"/>
            <c:bubble3D val="0"/>
            <c:spPr>
              <a:solidFill>
                <a:schemeClr val="accent4"/>
              </a:solidFill>
              <a:ln w="3175">
                <a:solidFill>
                  <a:schemeClr val="bg1"/>
                </a:solidFill>
              </a:ln>
            </c:spPr>
            <c:extLst>
              <c:ext xmlns:c16="http://schemas.microsoft.com/office/drawing/2014/chart" uri="{C3380CC4-5D6E-409C-BE32-E72D297353CC}">
                <c16:uniqueId val="{00000021-EB44-4F0D-AB1A-2607425E5539}"/>
              </c:ext>
            </c:extLst>
          </c:dPt>
          <c:dPt>
            <c:idx val="17"/>
            <c:invertIfNegative val="0"/>
            <c:bubble3D val="0"/>
            <c:spPr>
              <a:solidFill>
                <a:schemeClr val="accent4"/>
              </a:solidFill>
              <a:ln w="3175">
                <a:solidFill>
                  <a:schemeClr val="bg1"/>
                </a:solidFill>
              </a:ln>
            </c:spPr>
            <c:extLst>
              <c:ext xmlns:c16="http://schemas.microsoft.com/office/drawing/2014/chart" uri="{C3380CC4-5D6E-409C-BE32-E72D297353CC}">
                <c16:uniqueId val="{00000023-EB44-4F0D-AB1A-2607425E5539}"/>
              </c:ext>
            </c:extLst>
          </c:dPt>
          <c:dPt>
            <c:idx val="18"/>
            <c:invertIfNegative val="0"/>
            <c:bubble3D val="0"/>
            <c:spPr>
              <a:solidFill>
                <a:schemeClr val="accent4"/>
              </a:solidFill>
              <a:ln w="3175">
                <a:solidFill>
                  <a:schemeClr val="bg1"/>
                </a:solidFill>
              </a:ln>
            </c:spPr>
            <c:extLst>
              <c:ext xmlns:c16="http://schemas.microsoft.com/office/drawing/2014/chart" uri="{C3380CC4-5D6E-409C-BE32-E72D297353CC}">
                <c16:uniqueId val="{00000025-EB44-4F0D-AB1A-2607425E5539}"/>
              </c:ext>
            </c:extLst>
          </c:dPt>
          <c:dPt>
            <c:idx val="19"/>
            <c:invertIfNegative val="0"/>
            <c:bubble3D val="0"/>
            <c:spPr>
              <a:solidFill>
                <a:schemeClr val="accent4"/>
              </a:solidFill>
              <a:ln w="3175">
                <a:solidFill>
                  <a:schemeClr val="bg1"/>
                </a:solidFill>
              </a:ln>
            </c:spPr>
            <c:extLst>
              <c:ext xmlns:c16="http://schemas.microsoft.com/office/drawing/2014/chart" uri="{C3380CC4-5D6E-409C-BE32-E72D297353CC}">
                <c16:uniqueId val="{00000027-EB44-4F0D-AB1A-2607425E5539}"/>
              </c:ext>
            </c:extLst>
          </c:dPt>
          <c:dPt>
            <c:idx val="20"/>
            <c:invertIfNegative val="0"/>
            <c:bubble3D val="0"/>
            <c:spPr>
              <a:solidFill>
                <a:schemeClr val="accent4"/>
              </a:solidFill>
              <a:ln w="3175">
                <a:solidFill>
                  <a:schemeClr val="bg1"/>
                </a:solidFill>
              </a:ln>
            </c:spPr>
            <c:extLst>
              <c:ext xmlns:c16="http://schemas.microsoft.com/office/drawing/2014/chart" uri="{C3380CC4-5D6E-409C-BE32-E72D297353CC}">
                <c16:uniqueId val="{00000029-EB44-4F0D-AB1A-2607425E5539}"/>
              </c:ext>
            </c:extLst>
          </c:dPt>
          <c:dPt>
            <c:idx val="21"/>
            <c:invertIfNegative val="0"/>
            <c:bubble3D val="0"/>
            <c:spPr>
              <a:solidFill>
                <a:schemeClr val="accent4"/>
              </a:solidFill>
              <a:ln w="3175">
                <a:solidFill>
                  <a:schemeClr val="bg1"/>
                </a:solidFill>
              </a:ln>
            </c:spPr>
            <c:extLst>
              <c:ext xmlns:c16="http://schemas.microsoft.com/office/drawing/2014/chart" uri="{C3380CC4-5D6E-409C-BE32-E72D297353CC}">
                <c16:uniqueId val="{0000002B-EB44-4F0D-AB1A-2607425E5539}"/>
              </c:ext>
            </c:extLst>
          </c:dPt>
          <c:dPt>
            <c:idx val="22"/>
            <c:invertIfNegative val="0"/>
            <c:bubble3D val="0"/>
            <c:spPr>
              <a:solidFill>
                <a:schemeClr val="accent4"/>
              </a:solidFill>
              <a:ln w="3175">
                <a:solidFill>
                  <a:schemeClr val="bg1"/>
                </a:solidFill>
              </a:ln>
            </c:spPr>
            <c:extLst>
              <c:ext xmlns:c16="http://schemas.microsoft.com/office/drawing/2014/chart" uri="{C3380CC4-5D6E-409C-BE32-E72D297353CC}">
                <c16:uniqueId val="{0000002D-EB44-4F0D-AB1A-2607425E5539}"/>
              </c:ext>
            </c:extLst>
          </c:dPt>
          <c:dPt>
            <c:idx val="23"/>
            <c:invertIfNegative val="0"/>
            <c:bubble3D val="0"/>
            <c:spPr>
              <a:solidFill>
                <a:schemeClr val="accent4"/>
              </a:solidFill>
              <a:ln w="3175">
                <a:solidFill>
                  <a:schemeClr val="bg1"/>
                </a:solidFill>
              </a:ln>
            </c:spPr>
            <c:extLst>
              <c:ext xmlns:c16="http://schemas.microsoft.com/office/drawing/2014/chart" uri="{C3380CC4-5D6E-409C-BE32-E72D297353CC}">
                <c16:uniqueId val="{0000002F-EB44-4F0D-AB1A-2607425E5539}"/>
              </c:ext>
            </c:extLst>
          </c:dPt>
          <c:dPt>
            <c:idx val="24"/>
            <c:invertIfNegative val="0"/>
            <c:bubble3D val="0"/>
            <c:spPr>
              <a:solidFill>
                <a:schemeClr val="accent4"/>
              </a:solidFill>
              <a:ln w="3175">
                <a:solidFill>
                  <a:schemeClr val="bg1"/>
                </a:solidFill>
              </a:ln>
            </c:spPr>
            <c:extLst>
              <c:ext xmlns:c16="http://schemas.microsoft.com/office/drawing/2014/chart" uri="{C3380CC4-5D6E-409C-BE32-E72D297353CC}">
                <c16:uniqueId val="{00000031-EB44-4F0D-AB1A-2607425E5539}"/>
              </c:ext>
            </c:extLst>
          </c:dPt>
          <c:dPt>
            <c:idx val="25"/>
            <c:invertIfNegative val="0"/>
            <c:bubble3D val="0"/>
            <c:spPr>
              <a:solidFill>
                <a:schemeClr val="accent4"/>
              </a:solidFill>
              <a:ln w="3175">
                <a:solidFill>
                  <a:schemeClr val="bg1"/>
                </a:solidFill>
              </a:ln>
            </c:spPr>
            <c:extLst>
              <c:ext xmlns:c16="http://schemas.microsoft.com/office/drawing/2014/chart" uri="{C3380CC4-5D6E-409C-BE32-E72D297353CC}">
                <c16:uniqueId val="{00000033-EB44-4F0D-AB1A-2607425E5539}"/>
              </c:ext>
            </c:extLst>
          </c:dPt>
          <c:dPt>
            <c:idx val="26"/>
            <c:invertIfNegative val="0"/>
            <c:bubble3D val="0"/>
            <c:spPr>
              <a:solidFill>
                <a:schemeClr val="accent4"/>
              </a:solidFill>
              <a:ln w="3175">
                <a:solidFill>
                  <a:schemeClr val="bg1"/>
                </a:solidFill>
              </a:ln>
            </c:spPr>
            <c:extLst>
              <c:ext xmlns:c16="http://schemas.microsoft.com/office/drawing/2014/chart" uri="{C3380CC4-5D6E-409C-BE32-E72D297353CC}">
                <c16:uniqueId val="{00000035-EB44-4F0D-AB1A-2607425E5539}"/>
              </c:ext>
            </c:extLst>
          </c:dPt>
          <c:dPt>
            <c:idx val="27"/>
            <c:invertIfNegative val="0"/>
            <c:bubble3D val="0"/>
            <c:spPr>
              <a:solidFill>
                <a:schemeClr val="accent4"/>
              </a:solidFill>
              <a:ln w="3175">
                <a:solidFill>
                  <a:schemeClr val="bg1"/>
                </a:solidFill>
              </a:ln>
            </c:spPr>
            <c:extLst>
              <c:ext xmlns:c16="http://schemas.microsoft.com/office/drawing/2014/chart" uri="{C3380CC4-5D6E-409C-BE32-E72D297353CC}">
                <c16:uniqueId val="{00000037-EB44-4F0D-AB1A-2607425E5539}"/>
              </c:ext>
            </c:extLst>
          </c:dPt>
          <c:dPt>
            <c:idx val="28"/>
            <c:invertIfNegative val="0"/>
            <c:bubble3D val="0"/>
            <c:spPr>
              <a:solidFill>
                <a:schemeClr val="accent4"/>
              </a:solidFill>
              <a:ln w="3175">
                <a:solidFill>
                  <a:schemeClr val="bg1"/>
                </a:solidFill>
              </a:ln>
            </c:spPr>
            <c:extLst>
              <c:ext xmlns:c16="http://schemas.microsoft.com/office/drawing/2014/chart" uri="{C3380CC4-5D6E-409C-BE32-E72D297353CC}">
                <c16:uniqueId val="{00000039-EB44-4F0D-AB1A-2607425E5539}"/>
              </c:ext>
            </c:extLst>
          </c:dPt>
          <c:dPt>
            <c:idx val="29"/>
            <c:invertIfNegative val="0"/>
            <c:bubble3D val="0"/>
            <c:spPr>
              <a:solidFill>
                <a:schemeClr val="accent4"/>
              </a:solidFill>
              <a:ln w="3175">
                <a:solidFill>
                  <a:schemeClr val="bg1"/>
                </a:solidFill>
              </a:ln>
            </c:spPr>
            <c:extLst>
              <c:ext xmlns:c16="http://schemas.microsoft.com/office/drawing/2014/chart" uri="{C3380CC4-5D6E-409C-BE32-E72D297353CC}">
                <c16:uniqueId val="{0000003B-EB44-4F0D-AB1A-2607425E5539}"/>
              </c:ext>
            </c:extLst>
          </c:dPt>
          <c:dPt>
            <c:idx val="30"/>
            <c:invertIfNegative val="0"/>
            <c:bubble3D val="0"/>
            <c:spPr>
              <a:solidFill>
                <a:schemeClr val="accent4"/>
              </a:solidFill>
              <a:ln w="3175">
                <a:solidFill>
                  <a:schemeClr val="bg1"/>
                </a:solidFill>
              </a:ln>
            </c:spPr>
            <c:extLst>
              <c:ext xmlns:c16="http://schemas.microsoft.com/office/drawing/2014/chart" uri="{C3380CC4-5D6E-409C-BE32-E72D297353CC}">
                <c16:uniqueId val="{0000003D-EB44-4F0D-AB1A-2607425E5539}"/>
              </c:ext>
            </c:extLst>
          </c:dPt>
          <c:dPt>
            <c:idx val="31"/>
            <c:invertIfNegative val="0"/>
            <c:bubble3D val="0"/>
            <c:spPr>
              <a:solidFill>
                <a:schemeClr val="accent4"/>
              </a:solidFill>
              <a:ln w="3175">
                <a:solidFill>
                  <a:schemeClr val="bg1"/>
                </a:solidFill>
              </a:ln>
            </c:spPr>
            <c:extLst>
              <c:ext xmlns:c16="http://schemas.microsoft.com/office/drawing/2014/chart" uri="{C3380CC4-5D6E-409C-BE32-E72D297353CC}">
                <c16:uniqueId val="{0000003F-EB44-4F0D-AB1A-2607425E5539}"/>
              </c:ext>
            </c:extLst>
          </c:dPt>
          <c:dPt>
            <c:idx val="32"/>
            <c:invertIfNegative val="0"/>
            <c:bubble3D val="0"/>
            <c:spPr>
              <a:solidFill>
                <a:schemeClr val="accent4"/>
              </a:solidFill>
              <a:ln w="3175">
                <a:solidFill>
                  <a:schemeClr val="bg1"/>
                </a:solidFill>
              </a:ln>
            </c:spPr>
            <c:extLst>
              <c:ext xmlns:c16="http://schemas.microsoft.com/office/drawing/2014/chart" uri="{C3380CC4-5D6E-409C-BE32-E72D297353CC}">
                <c16:uniqueId val="{00000041-EB44-4F0D-AB1A-2607425E5539}"/>
              </c:ext>
            </c:extLst>
          </c:dPt>
          <c:dPt>
            <c:idx val="33"/>
            <c:invertIfNegative val="0"/>
            <c:bubble3D val="0"/>
            <c:spPr>
              <a:solidFill>
                <a:schemeClr val="accent4"/>
              </a:solidFill>
              <a:ln w="3175">
                <a:solidFill>
                  <a:schemeClr val="bg1"/>
                </a:solidFill>
              </a:ln>
            </c:spPr>
            <c:extLst>
              <c:ext xmlns:c16="http://schemas.microsoft.com/office/drawing/2014/chart" uri="{C3380CC4-5D6E-409C-BE32-E72D297353CC}">
                <c16:uniqueId val="{00000043-EB44-4F0D-AB1A-2607425E5539}"/>
              </c:ext>
            </c:extLst>
          </c:dPt>
          <c:dPt>
            <c:idx val="34"/>
            <c:invertIfNegative val="0"/>
            <c:bubble3D val="0"/>
            <c:spPr>
              <a:solidFill>
                <a:schemeClr val="accent4"/>
              </a:solidFill>
              <a:ln w="3175">
                <a:solidFill>
                  <a:schemeClr val="bg1"/>
                </a:solidFill>
              </a:ln>
            </c:spPr>
            <c:extLst>
              <c:ext xmlns:c16="http://schemas.microsoft.com/office/drawing/2014/chart" uri="{C3380CC4-5D6E-409C-BE32-E72D297353CC}">
                <c16:uniqueId val="{00000045-EB44-4F0D-AB1A-2607425E5539}"/>
              </c:ext>
            </c:extLst>
          </c:dPt>
          <c:dPt>
            <c:idx val="35"/>
            <c:invertIfNegative val="0"/>
            <c:bubble3D val="0"/>
            <c:spPr>
              <a:solidFill>
                <a:schemeClr val="accent4"/>
              </a:solidFill>
              <a:ln w="3175">
                <a:solidFill>
                  <a:schemeClr val="bg1"/>
                </a:solidFill>
              </a:ln>
            </c:spPr>
            <c:extLst>
              <c:ext xmlns:c16="http://schemas.microsoft.com/office/drawing/2014/chart" uri="{C3380CC4-5D6E-409C-BE32-E72D297353CC}">
                <c16:uniqueId val="{00000047-EB44-4F0D-AB1A-2607425E5539}"/>
              </c:ext>
            </c:extLst>
          </c:dPt>
          <c:cat>
            <c:strRef>
              <c:f>'Cap.Dev.Path'!$I$9:$AM$9</c:f>
              <c:strCache>
                <c:ptCount val="31"/>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strCache>
            </c:strRef>
          </c:cat>
          <c:val>
            <c:numRef>
              <c:f>'Cap.Dev.Path'!$I$2675:$AM$2675</c:f>
              <c:numCache>
                <c:formatCode>#,##0</c:formatCode>
                <c:ptCount val="31"/>
                <c:pt idx="0">
                  <c:v>#N/A</c:v>
                </c:pt>
                <c:pt idx="1">
                  <c:v>#N/A</c:v>
                </c:pt>
                <c:pt idx="2">
                  <c:v>#N/A</c:v>
                </c:pt>
                <c:pt idx="3">
                  <c:v>#N/A</c:v>
                </c:pt>
                <c:pt idx="4">
                  <c:v>#N/A</c:v>
                </c:pt>
                <c:pt idx="5">
                  <c:v>#N/A</c:v>
                </c:pt>
                <c:pt idx="6">
                  <c:v>#N/A</c:v>
                </c:pt>
                <c:pt idx="7">
                  <c:v>#N/A</c:v>
                </c:pt>
                <c:pt idx="8">
                  <c:v>#N/A</c:v>
                </c:pt>
                <c:pt idx="9">
                  <c:v>#N/A</c:v>
                </c:pt>
                <c:pt idx="10">
                  <c:v>0.99</c:v>
                </c:pt>
                <c:pt idx="11">
                  <c:v>0.99</c:v>
                </c:pt>
                <c:pt idx="12">
                  <c:v>1.24</c:v>
                </c:pt>
                <c:pt idx="13">
                  <c:v>1.24</c:v>
                </c:pt>
                <c:pt idx="14">
                  <c:v>3.92</c:v>
                </c:pt>
                <c:pt idx="15">
                  <c:v>6.9749999999999996</c:v>
                </c:pt>
                <c:pt idx="16">
                  <c:v>10.029999999999999</c:v>
                </c:pt>
                <c:pt idx="17">
                  <c:v>13.084999999999999</c:v>
                </c:pt>
                <c:pt idx="18">
                  <c:v>16.14</c:v>
                </c:pt>
                <c:pt idx="19">
                  <c:v>19.195</c:v>
                </c:pt>
                <c:pt idx="20">
                  <c:v>22.25</c:v>
                </c:pt>
                <c:pt idx="21">
                  <c:v>25.305</c:v>
                </c:pt>
                <c:pt idx="22">
                  <c:v>28.36</c:v>
                </c:pt>
                <c:pt idx="23">
                  <c:v>31.414999999999999</c:v>
                </c:pt>
                <c:pt idx="24">
                  <c:v>34.47</c:v>
                </c:pt>
                <c:pt idx="25">
                  <c:v>37.524999999999999</c:v>
                </c:pt>
                <c:pt idx="26">
                  <c:v>#N/A</c:v>
                </c:pt>
                <c:pt idx="27">
                  <c:v>#N/A</c:v>
                </c:pt>
                <c:pt idx="28">
                  <c:v>#N/A</c:v>
                </c:pt>
                <c:pt idx="29">
                  <c:v>#N/A</c:v>
                </c:pt>
                <c:pt idx="30">
                  <c:v>#N/A</c:v>
                </c:pt>
              </c:numCache>
            </c:numRef>
          </c:val>
          <c:extLst>
            <c:ext xmlns:c16="http://schemas.microsoft.com/office/drawing/2014/chart" uri="{C3380CC4-5D6E-409C-BE32-E72D297353CC}">
              <c16:uniqueId val="{00000048-EB44-4F0D-AB1A-2607425E5539}"/>
            </c:ext>
          </c:extLst>
        </c:ser>
        <c:dLbls>
          <c:showLegendKey val="0"/>
          <c:showVal val="0"/>
          <c:showCatName val="0"/>
          <c:showSerName val="0"/>
          <c:showPercent val="0"/>
          <c:showBubbleSize val="0"/>
        </c:dLbls>
        <c:gapWidth val="0"/>
        <c:axId val="214803968"/>
        <c:axId val="214805504"/>
      </c:barChart>
      <c:catAx>
        <c:axId val="214803968"/>
        <c:scaling>
          <c:orientation val="minMax"/>
        </c:scaling>
        <c:delete val="0"/>
        <c:axPos val="b"/>
        <c:numFmt formatCode="General" sourceLinked="1"/>
        <c:majorTickMark val="out"/>
        <c:minorTickMark val="none"/>
        <c:tickLblPos val="nextTo"/>
        <c:crossAx val="214805504"/>
        <c:crosses val="autoZero"/>
        <c:auto val="1"/>
        <c:lblAlgn val="ctr"/>
        <c:lblOffset val="100"/>
        <c:noMultiLvlLbl val="0"/>
      </c:catAx>
      <c:valAx>
        <c:axId val="214805504"/>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214803968"/>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stacked"/>
        <c:varyColors val="0"/>
        <c:ser>
          <c:idx val="1"/>
          <c:order val="0"/>
          <c:tx>
            <c:strRef>
              <c:f>'Cap.Dev.Path'!$C$2590</c:f>
              <c:strCache>
                <c:ptCount val="1"/>
                <c:pt idx="0">
                  <c:v>Pumped storage</c:v>
                </c:pt>
              </c:strCache>
            </c:strRef>
          </c:tx>
          <c:spPr>
            <a:ln>
              <a:solidFill>
                <a:schemeClr val="bg1"/>
              </a:solidFill>
            </a:ln>
          </c:spPr>
          <c:invertIfNegative val="0"/>
          <c:cat>
            <c:strRef>
              <c:f>'Cap.Dev.Path'!$I$9:$AM$9</c:f>
              <c:strCache>
                <c:ptCount val="31"/>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strCache>
            </c:strRef>
          </c:cat>
          <c:val>
            <c:numRef>
              <c:f>'Cap.Dev.Path'!$I$2746:$AM$2746</c:f>
              <c:numCache>
                <c:formatCode>#,##0</c:formatCode>
                <c:ptCount val="31"/>
                <c:pt idx="0">
                  <c:v>420</c:v>
                </c:pt>
                <c:pt idx="1">
                  <c:v>420</c:v>
                </c:pt>
                <c:pt idx="2">
                  <c:v>420</c:v>
                </c:pt>
                <c:pt idx="3">
                  <c:v>420</c:v>
                </c:pt>
                <c:pt idx="4">
                  <c:v>420</c:v>
                </c:pt>
                <c:pt idx="5">
                  <c:v>420</c:v>
                </c:pt>
                <c:pt idx="6">
                  <c:v>420</c:v>
                </c:pt>
                <c:pt idx="7">
                  <c:v>420</c:v>
                </c:pt>
                <c:pt idx="8">
                  <c:v>420</c:v>
                </c:pt>
                <c:pt idx="9">
                  <c:v>420</c:v>
                </c:pt>
                <c:pt idx="10">
                  <c:v>420</c:v>
                </c:pt>
                <c:pt idx="11">
                  <c:v>420</c:v>
                </c:pt>
                <c:pt idx="12">
                  <c:v>420</c:v>
                </c:pt>
                <c:pt idx="13">
                  <c:v>420</c:v>
                </c:pt>
                <c:pt idx="14">
                  <c:v>420</c:v>
                </c:pt>
                <c:pt idx="15">
                  <c:v>420</c:v>
                </c:pt>
                <c:pt idx="16">
                  <c:v>420</c:v>
                </c:pt>
                <c:pt idx="17">
                  <c:v>420</c:v>
                </c:pt>
                <c:pt idx="18">
                  <c:v>486</c:v>
                </c:pt>
                <c:pt idx="19">
                  <c:v>486</c:v>
                </c:pt>
                <c:pt idx="20">
                  <c:v>486</c:v>
                </c:pt>
                <c:pt idx="21">
                  <c:v>486</c:v>
                </c:pt>
                <c:pt idx="22">
                  <c:v>538</c:v>
                </c:pt>
                <c:pt idx="23">
                  <c:v>538</c:v>
                </c:pt>
                <c:pt idx="24">
                  <c:v>538</c:v>
                </c:pt>
                <c:pt idx="25">
                  <c:v>538</c:v>
                </c:pt>
                <c:pt idx="26">
                  <c:v>538</c:v>
                </c:pt>
                <c:pt idx="27">
                  <c:v>538</c:v>
                </c:pt>
                <c:pt idx="28">
                  <c:v>538</c:v>
                </c:pt>
                <c:pt idx="29">
                  <c:v>538</c:v>
                </c:pt>
                <c:pt idx="30">
                  <c:v>538</c:v>
                </c:pt>
              </c:numCache>
            </c:numRef>
          </c:val>
          <c:extLst>
            <c:ext xmlns:c16="http://schemas.microsoft.com/office/drawing/2014/chart" uri="{C3380CC4-5D6E-409C-BE32-E72D297353CC}">
              <c16:uniqueId val="{00000000-AD37-4FC4-A15C-1B92C8A9F8C3}"/>
            </c:ext>
          </c:extLst>
        </c:ser>
        <c:ser>
          <c:idx val="0"/>
          <c:order val="1"/>
          <c:tx>
            <c:strRef>
              <c:f>'Cap.Dev.Path'!$C$2583</c:f>
              <c:strCache>
                <c:ptCount val="1"/>
                <c:pt idx="0">
                  <c:v>Renewable hydropower</c:v>
                </c:pt>
              </c:strCache>
            </c:strRef>
          </c:tx>
          <c:spPr>
            <a:solidFill>
              <a:schemeClr val="accent6"/>
            </a:solidFill>
            <a:ln w="3175">
              <a:solidFill>
                <a:schemeClr val="bg1"/>
              </a:solidFill>
            </a:ln>
          </c:spPr>
          <c:invertIfNegative val="0"/>
          <c:dPt>
            <c:idx val="0"/>
            <c:invertIfNegative val="0"/>
            <c:bubble3D val="0"/>
            <c:spPr>
              <a:solidFill>
                <a:srgbClr val="E4E5E4"/>
              </a:solidFill>
              <a:ln w="3175">
                <a:solidFill>
                  <a:schemeClr val="bg1"/>
                </a:solidFill>
              </a:ln>
            </c:spPr>
            <c:extLst>
              <c:ext xmlns:c16="http://schemas.microsoft.com/office/drawing/2014/chart" uri="{C3380CC4-5D6E-409C-BE32-E72D297353CC}">
                <c16:uniqueId val="{00000002-AD37-4FC4-A15C-1B92C8A9F8C3}"/>
              </c:ext>
            </c:extLst>
          </c:dPt>
          <c:dPt>
            <c:idx val="1"/>
            <c:invertIfNegative val="0"/>
            <c:bubble3D val="0"/>
            <c:spPr>
              <a:solidFill>
                <a:srgbClr val="E4E5E4"/>
              </a:solidFill>
              <a:ln w="3175">
                <a:solidFill>
                  <a:schemeClr val="bg1"/>
                </a:solidFill>
              </a:ln>
            </c:spPr>
            <c:extLst>
              <c:ext xmlns:c16="http://schemas.microsoft.com/office/drawing/2014/chart" uri="{C3380CC4-5D6E-409C-BE32-E72D297353CC}">
                <c16:uniqueId val="{00000004-AD37-4FC4-A15C-1B92C8A9F8C3}"/>
              </c:ext>
            </c:extLst>
          </c:dPt>
          <c:dPt>
            <c:idx val="2"/>
            <c:invertIfNegative val="0"/>
            <c:bubble3D val="0"/>
            <c:spPr>
              <a:solidFill>
                <a:srgbClr val="E4E5E4"/>
              </a:solidFill>
              <a:ln w="3175">
                <a:solidFill>
                  <a:schemeClr val="bg1"/>
                </a:solidFill>
              </a:ln>
            </c:spPr>
            <c:extLst>
              <c:ext xmlns:c16="http://schemas.microsoft.com/office/drawing/2014/chart" uri="{C3380CC4-5D6E-409C-BE32-E72D297353CC}">
                <c16:uniqueId val="{00000006-AD37-4FC4-A15C-1B92C8A9F8C3}"/>
              </c:ext>
            </c:extLst>
          </c:dPt>
          <c:dPt>
            <c:idx val="3"/>
            <c:invertIfNegative val="0"/>
            <c:bubble3D val="0"/>
            <c:spPr>
              <a:solidFill>
                <a:srgbClr val="E4E5E4"/>
              </a:solidFill>
              <a:ln w="3175">
                <a:solidFill>
                  <a:schemeClr val="bg1"/>
                </a:solidFill>
              </a:ln>
            </c:spPr>
            <c:extLst>
              <c:ext xmlns:c16="http://schemas.microsoft.com/office/drawing/2014/chart" uri="{C3380CC4-5D6E-409C-BE32-E72D297353CC}">
                <c16:uniqueId val="{00000008-AD37-4FC4-A15C-1B92C8A9F8C3}"/>
              </c:ext>
            </c:extLst>
          </c:dPt>
          <c:dPt>
            <c:idx val="4"/>
            <c:invertIfNegative val="0"/>
            <c:bubble3D val="0"/>
            <c:spPr>
              <a:solidFill>
                <a:srgbClr val="E4E5E4"/>
              </a:solidFill>
              <a:ln w="3175">
                <a:solidFill>
                  <a:schemeClr val="bg1"/>
                </a:solidFill>
              </a:ln>
            </c:spPr>
            <c:extLst>
              <c:ext xmlns:c16="http://schemas.microsoft.com/office/drawing/2014/chart" uri="{C3380CC4-5D6E-409C-BE32-E72D297353CC}">
                <c16:uniqueId val="{0000000A-AD37-4FC4-A15C-1B92C8A9F8C3}"/>
              </c:ext>
            </c:extLst>
          </c:dPt>
          <c:dPt>
            <c:idx val="5"/>
            <c:invertIfNegative val="0"/>
            <c:bubble3D val="0"/>
            <c:spPr>
              <a:solidFill>
                <a:srgbClr val="E4E5E4"/>
              </a:solidFill>
              <a:ln w="3175">
                <a:solidFill>
                  <a:schemeClr val="bg1"/>
                </a:solidFill>
              </a:ln>
            </c:spPr>
            <c:extLst>
              <c:ext xmlns:c16="http://schemas.microsoft.com/office/drawing/2014/chart" uri="{C3380CC4-5D6E-409C-BE32-E72D297353CC}">
                <c16:uniqueId val="{0000000C-AD37-4FC4-A15C-1B92C8A9F8C3}"/>
              </c:ext>
            </c:extLst>
          </c:dPt>
          <c:dPt>
            <c:idx val="6"/>
            <c:invertIfNegative val="0"/>
            <c:bubble3D val="0"/>
            <c:spPr>
              <a:solidFill>
                <a:srgbClr val="E4E5E4"/>
              </a:solidFill>
              <a:ln w="3175">
                <a:solidFill>
                  <a:schemeClr val="bg1"/>
                </a:solidFill>
              </a:ln>
            </c:spPr>
            <c:extLst>
              <c:ext xmlns:c16="http://schemas.microsoft.com/office/drawing/2014/chart" uri="{C3380CC4-5D6E-409C-BE32-E72D297353CC}">
                <c16:uniqueId val="{0000000E-AD37-4FC4-A15C-1B92C8A9F8C3}"/>
              </c:ext>
            </c:extLst>
          </c:dPt>
          <c:dPt>
            <c:idx val="7"/>
            <c:invertIfNegative val="0"/>
            <c:bubble3D val="0"/>
            <c:spPr>
              <a:solidFill>
                <a:srgbClr val="E4E5E4"/>
              </a:solidFill>
              <a:ln w="3175">
                <a:solidFill>
                  <a:schemeClr val="bg1"/>
                </a:solidFill>
              </a:ln>
            </c:spPr>
            <c:extLst>
              <c:ext xmlns:c16="http://schemas.microsoft.com/office/drawing/2014/chart" uri="{C3380CC4-5D6E-409C-BE32-E72D297353CC}">
                <c16:uniqueId val="{00000010-AD37-4FC4-A15C-1B92C8A9F8C3}"/>
              </c:ext>
            </c:extLst>
          </c:dPt>
          <c:dPt>
            <c:idx val="8"/>
            <c:invertIfNegative val="0"/>
            <c:bubble3D val="0"/>
            <c:spPr>
              <a:solidFill>
                <a:srgbClr val="E4E5E4"/>
              </a:solidFill>
              <a:ln w="3175">
                <a:solidFill>
                  <a:schemeClr val="bg1"/>
                </a:solidFill>
              </a:ln>
            </c:spPr>
            <c:extLst>
              <c:ext xmlns:c16="http://schemas.microsoft.com/office/drawing/2014/chart" uri="{C3380CC4-5D6E-409C-BE32-E72D297353CC}">
                <c16:uniqueId val="{00000012-AD37-4FC4-A15C-1B92C8A9F8C3}"/>
              </c:ext>
            </c:extLst>
          </c:dPt>
          <c:dPt>
            <c:idx val="9"/>
            <c:invertIfNegative val="0"/>
            <c:bubble3D val="0"/>
            <c:spPr>
              <a:solidFill>
                <a:srgbClr val="E4E5E4"/>
              </a:solidFill>
              <a:ln w="3175">
                <a:solidFill>
                  <a:schemeClr val="bg1"/>
                </a:solidFill>
              </a:ln>
            </c:spPr>
            <c:extLst>
              <c:ext xmlns:c16="http://schemas.microsoft.com/office/drawing/2014/chart" uri="{C3380CC4-5D6E-409C-BE32-E72D297353CC}">
                <c16:uniqueId val="{00000014-AD37-4FC4-A15C-1B92C8A9F8C3}"/>
              </c:ext>
            </c:extLst>
          </c:dPt>
          <c:dPt>
            <c:idx val="10"/>
            <c:invertIfNegative val="0"/>
            <c:bubble3D val="0"/>
            <c:spPr>
              <a:solidFill>
                <a:srgbClr val="E4E5E4"/>
              </a:solidFill>
              <a:ln w="3175">
                <a:solidFill>
                  <a:schemeClr val="bg1"/>
                </a:solidFill>
              </a:ln>
            </c:spPr>
            <c:extLst>
              <c:ext xmlns:c16="http://schemas.microsoft.com/office/drawing/2014/chart" uri="{C3380CC4-5D6E-409C-BE32-E72D297353CC}">
                <c16:uniqueId val="{00000016-AD37-4FC4-A15C-1B92C8A9F8C3}"/>
              </c:ext>
            </c:extLst>
          </c:dPt>
          <c:dPt>
            <c:idx val="11"/>
            <c:invertIfNegative val="0"/>
            <c:bubble3D val="0"/>
            <c:spPr>
              <a:solidFill>
                <a:srgbClr val="E4E5E4"/>
              </a:solidFill>
              <a:ln w="3175">
                <a:solidFill>
                  <a:schemeClr val="bg1"/>
                </a:solidFill>
              </a:ln>
            </c:spPr>
            <c:extLst>
              <c:ext xmlns:c16="http://schemas.microsoft.com/office/drawing/2014/chart" uri="{C3380CC4-5D6E-409C-BE32-E72D297353CC}">
                <c16:uniqueId val="{00000018-AD37-4FC4-A15C-1B92C8A9F8C3}"/>
              </c:ext>
            </c:extLst>
          </c:dPt>
          <c:dPt>
            <c:idx val="12"/>
            <c:invertIfNegative val="0"/>
            <c:bubble3D val="0"/>
            <c:spPr>
              <a:solidFill>
                <a:srgbClr val="E4E5E4"/>
              </a:solidFill>
              <a:ln w="3175">
                <a:solidFill>
                  <a:schemeClr val="bg1"/>
                </a:solidFill>
              </a:ln>
            </c:spPr>
            <c:extLst>
              <c:ext xmlns:c16="http://schemas.microsoft.com/office/drawing/2014/chart" uri="{C3380CC4-5D6E-409C-BE32-E72D297353CC}">
                <c16:uniqueId val="{0000001A-AD37-4FC4-A15C-1B92C8A9F8C3}"/>
              </c:ext>
            </c:extLst>
          </c:dPt>
          <c:dPt>
            <c:idx val="13"/>
            <c:invertIfNegative val="0"/>
            <c:bubble3D val="0"/>
            <c:spPr>
              <a:solidFill>
                <a:srgbClr val="E4E5E4"/>
              </a:solidFill>
              <a:ln w="3175">
                <a:solidFill>
                  <a:schemeClr val="bg1"/>
                </a:solidFill>
              </a:ln>
            </c:spPr>
            <c:extLst>
              <c:ext xmlns:c16="http://schemas.microsoft.com/office/drawing/2014/chart" uri="{C3380CC4-5D6E-409C-BE32-E72D297353CC}">
                <c16:uniqueId val="{0000001C-AD37-4FC4-A15C-1B92C8A9F8C3}"/>
              </c:ext>
            </c:extLst>
          </c:dPt>
          <c:dPt>
            <c:idx val="14"/>
            <c:invertIfNegative val="0"/>
            <c:bubble3D val="0"/>
            <c:spPr>
              <a:solidFill>
                <a:srgbClr val="E4E5E4"/>
              </a:solidFill>
              <a:ln w="3175">
                <a:solidFill>
                  <a:schemeClr val="bg1"/>
                </a:solidFill>
              </a:ln>
            </c:spPr>
            <c:extLst>
              <c:ext xmlns:c16="http://schemas.microsoft.com/office/drawing/2014/chart" uri="{C3380CC4-5D6E-409C-BE32-E72D297353CC}">
                <c16:uniqueId val="{0000001E-AD37-4FC4-A15C-1B92C8A9F8C3}"/>
              </c:ext>
            </c:extLst>
          </c:dPt>
          <c:dPt>
            <c:idx val="15"/>
            <c:invertIfNegative val="0"/>
            <c:bubble3D val="0"/>
            <c:extLst>
              <c:ext xmlns:c16="http://schemas.microsoft.com/office/drawing/2014/chart" uri="{C3380CC4-5D6E-409C-BE32-E72D297353CC}">
                <c16:uniqueId val="{0000001F-AD37-4FC4-A15C-1B92C8A9F8C3}"/>
              </c:ext>
            </c:extLst>
          </c:dPt>
          <c:dPt>
            <c:idx val="16"/>
            <c:invertIfNegative val="0"/>
            <c:bubble3D val="0"/>
            <c:extLst>
              <c:ext xmlns:c16="http://schemas.microsoft.com/office/drawing/2014/chart" uri="{C3380CC4-5D6E-409C-BE32-E72D297353CC}">
                <c16:uniqueId val="{00000020-AD37-4FC4-A15C-1B92C8A9F8C3}"/>
              </c:ext>
            </c:extLst>
          </c:dPt>
          <c:dPt>
            <c:idx val="17"/>
            <c:invertIfNegative val="0"/>
            <c:bubble3D val="0"/>
            <c:extLst>
              <c:ext xmlns:c16="http://schemas.microsoft.com/office/drawing/2014/chart" uri="{C3380CC4-5D6E-409C-BE32-E72D297353CC}">
                <c16:uniqueId val="{00000021-AD37-4FC4-A15C-1B92C8A9F8C3}"/>
              </c:ext>
            </c:extLst>
          </c:dPt>
          <c:dPt>
            <c:idx val="18"/>
            <c:invertIfNegative val="0"/>
            <c:bubble3D val="0"/>
            <c:extLst>
              <c:ext xmlns:c16="http://schemas.microsoft.com/office/drawing/2014/chart" uri="{C3380CC4-5D6E-409C-BE32-E72D297353CC}">
                <c16:uniqueId val="{00000022-AD37-4FC4-A15C-1B92C8A9F8C3}"/>
              </c:ext>
            </c:extLst>
          </c:dPt>
          <c:dPt>
            <c:idx val="19"/>
            <c:invertIfNegative val="0"/>
            <c:bubble3D val="0"/>
            <c:extLst>
              <c:ext xmlns:c16="http://schemas.microsoft.com/office/drawing/2014/chart" uri="{C3380CC4-5D6E-409C-BE32-E72D297353CC}">
                <c16:uniqueId val="{00000023-AD37-4FC4-A15C-1B92C8A9F8C3}"/>
              </c:ext>
            </c:extLst>
          </c:dPt>
          <c:dPt>
            <c:idx val="20"/>
            <c:invertIfNegative val="0"/>
            <c:bubble3D val="0"/>
            <c:extLst>
              <c:ext xmlns:c16="http://schemas.microsoft.com/office/drawing/2014/chart" uri="{C3380CC4-5D6E-409C-BE32-E72D297353CC}">
                <c16:uniqueId val="{00000024-AD37-4FC4-A15C-1B92C8A9F8C3}"/>
              </c:ext>
            </c:extLst>
          </c:dPt>
          <c:dPt>
            <c:idx val="21"/>
            <c:invertIfNegative val="0"/>
            <c:bubble3D val="0"/>
            <c:extLst>
              <c:ext xmlns:c16="http://schemas.microsoft.com/office/drawing/2014/chart" uri="{C3380CC4-5D6E-409C-BE32-E72D297353CC}">
                <c16:uniqueId val="{00000025-AD37-4FC4-A15C-1B92C8A9F8C3}"/>
              </c:ext>
            </c:extLst>
          </c:dPt>
          <c:dPt>
            <c:idx val="22"/>
            <c:invertIfNegative val="0"/>
            <c:bubble3D val="0"/>
            <c:extLst>
              <c:ext xmlns:c16="http://schemas.microsoft.com/office/drawing/2014/chart" uri="{C3380CC4-5D6E-409C-BE32-E72D297353CC}">
                <c16:uniqueId val="{00000026-AD37-4FC4-A15C-1B92C8A9F8C3}"/>
              </c:ext>
            </c:extLst>
          </c:dPt>
          <c:dPt>
            <c:idx val="23"/>
            <c:invertIfNegative val="0"/>
            <c:bubble3D val="0"/>
            <c:extLst>
              <c:ext xmlns:c16="http://schemas.microsoft.com/office/drawing/2014/chart" uri="{C3380CC4-5D6E-409C-BE32-E72D297353CC}">
                <c16:uniqueId val="{00000027-AD37-4FC4-A15C-1B92C8A9F8C3}"/>
              </c:ext>
            </c:extLst>
          </c:dPt>
          <c:dPt>
            <c:idx val="24"/>
            <c:invertIfNegative val="0"/>
            <c:bubble3D val="0"/>
            <c:extLst>
              <c:ext xmlns:c16="http://schemas.microsoft.com/office/drawing/2014/chart" uri="{C3380CC4-5D6E-409C-BE32-E72D297353CC}">
                <c16:uniqueId val="{00000028-AD37-4FC4-A15C-1B92C8A9F8C3}"/>
              </c:ext>
            </c:extLst>
          </c:dPt>
          <c:dPt>
            <c:idx val="25"/>
            <c:invertIfNegative val="0"/>
            <c:bubble3D val="0"/>
            <c:extLst>
              <c:ext xmlns:c16="http://schemas.microsoft.com/office/drawing/2014/chart" uri="{C3380CC4-5D6E-409C-BE32-E72D297353CC}">
                <c16:uniqueId val="{00000029-AD37-4FC4-A15C-1B92C8A9F8C3}"/>
              </c:ext>
            </c:extLst>
          </c:dPt>
          <c:cat>
            <c:strRef>
              <c:f>'Cap.Dev.Path'!$I$9:$AM$9</c:f>
              <c:strCache>
                <c:ptCount val="31"/>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strCache>
            </c:strRef>
          </c:cat>
          <c:val>
            <c:numRef>
              <c:f>'Cap.Dev.Path'!$I$2739:$AM$2739</c:f>
              <c:numCache>
                <c:formatCode>#,##0</c:formatCode>
                <c:ptCount val="31"/>
                <c:pt idx="0">
                  <c:v>1538</c:v>
                </c:pt>
                <c:pt idx="1">
                  <c:v>1538</c:v>
                </c:pt>
                <c:pt idx="2">
                  <c:v>1538</c:v>
                </c:pt>
                <c:pt idx="3">
                  <c:v>1568.6</c:v>
                </c:pt>
                <c:pt idx="4">
                  <c:v>1568.6</c:v>
                </c:pt>
                <c:pt idx="5">
                  <c:v>1698.3</c:v>
                </c:pt>
                <c:pt idx="6">
                  <c:v>1700</c:v>
                </c:pt>
                <c:pt idx="7">
                  <c:v>1700.9</c:v>
                </c:pt>
                <c:pt idx="8">
                  <c:v>1701.8</c:v>
                </c:pt>
                <c:pt idx="9">
                  <c:v>1711.1</c:v>
                </c:pt>
                <c:pt idx="10">
                  <c:v>1716.9</c:v>
                </c:pt>
                <c:pt idx="11">
                  <c:v>1760.2</c:v>
                </c:pt>
                <c:pt idx="12">
                  <c:v>1791</c:v>
                </c:pt>
                <c:pt idx="13">
                  <c:v>1816</c:v>
                </c:pt>
                <c:pt idx="14">
                  <c:v>1816.5</c:v>
                </c:pt>
                <c:pt idx="15">
                  <c:v>1816.5</c:v>
                </c:pt>
                <c:pt idx="16">
                  <c:v>1816.5</c:v>
                </c:pt>
                <c:pt idx="17">
                  <c:v>1825.634</c:v>
                </c:pt>
                <c:pt idx="18">
                  <c:v>1860.8340000000001</c:v>
                </c:pt>
                <c:pt idx="19">
                  <c:v>1880.4640000000002</c:v>
                </c:pt>
                <c:pt idx="20">
                  <c:v>1880.4640000000002</c:v>
                </c:pt>
                <c:pt idx="21">
                  <c:v>2116.6440000000002</c:v>
                </c:pt>
                <c:pt idx="22">
                  <c:v>2116.6440000000002</c:v>
                </c:pt>
                <c:pt idx="23">
                  <c:v>2116.6440000000002</c:v>
                </c:pt>
                <c:pt idx="24">
                  <c:v>2125.7440000000001</c:v>
                </c:pt>
                <c:pt idx="25">
                  <c:v>2125.7440000000001</c:v>
                </c:pt>
                <c:pt idx="26">
                  <c:v>2125.7440000000001</c:v>
                </c:pt>
                <c:pt idx="27">
                  <c:v>2125.7440000000001</c:v>
                </c:pt>
                <c:pt idx="28">
                  <c:v>2125.7440000000001</c:v>
                </c:pt>
                <c:pt idx="29">
                  <c:v>2125.7440000000001</c:v>
                </c:pt>
                <c:pt idx="30">
                  <c:v>2125.7440000000001</c:v>
                </c:pt>
              </c:numCache>
            </c:numRef>
          </c:val>
          <c:extLst>
            <c:ext xmlns:c16="http://schemas.microsoft.com/office/drawing/2014/chart" uri="{C3380CC4-5D6E-409C-BE32-E72D297353CC}">
              <c16:uniqueId val="{0000002A-AD37-4FC4-A15C-1B92C8A9F8C3}"/>
            </c:ext>
          </c:extLst>
        </c:ser>
        <c:dLbls>
          <c:showLegendKey val="0"/>
          <c:showVal val="0"/>
          <c:showCatName val="0"/>
          <c:showSerName val="0"/>
          <c:showPercent val="0"/>
          <c:showBubbleSize val="0"/>
        </c:dLbls>
        <c:gapWidth val="0"/>
        <c:overlap val="100"/>
        <c:axId val="214877312"/>
        <c:axId val="214878848"/>
      </c:barChart>
      <c:catAx>
        <c:axId val="214877312"/>
        <c:scaling>
          <c:orientation val="minMax"/>
        </c:scaling>
        <c:delete val="0"/>
        <c:axPos val="b"/>
        <c:numFmt formatCode="General" sourceLinked="1"/>
        <c:majorTickMark val="out"/>
        <c:minorTickMark val="none"/>
        <c:tickLblPos val="nextTo"/>
        <c:crossAx val="214878848"/>
        <c:crosses val="autoZero"/>
        <c:auto val="1"/>
        <c:lblAlgn val="ctr"/>
        <c:lblOffset val="100"/>
        <c:noMultiLvlLbl val="0"/>
      </c:catAx>
      <c:valAx>
        <c:axId val="214878848"/>
        <c:scaling>
          <c:orientation val="minMax"/>
          <c:min val="0"/>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214877312"/>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clustered"/>
        <c:varyColors val="0"/>
        <c:ser>
          <c:idx val="0"/>
          <c:order val="0"/>
          <c:tx>
            <c:strRef>
              <c:f>'Cap.Dev.Path'!$C$721</c:f>
              <c:strCache>
                <c:ptCount val="1"/>
                <c:pt idx="0">
                  <c:v>Renewable hydropower</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C851-4DB6-A8D1-F8F150B192DE}"/>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C851-4DB6-A8D1-F8F150B192DE}"/>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C851-4DB6-A8D1-F8F150B192DE}"/>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C851-4DB6-A8D1-F8F150B192DE}"/>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C851-4DB6-A8D1-F8F150B192DE}"/>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C851-4DB6-A8D1-F8F150B192DE}"/>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C851-4DB6-A8D1-F8F150B192DE}"/>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C851-4DB6-A8D1-F8F150B192DE}"/>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C851-4DB6-A8D1-F8F150B192DE}"/>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C851-4DB6-A8D1-F8F150B192DE}"/>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C851-4DB6-A8D1-F8F150B192DE}"/>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C851-4DB6-A8D1-F8F150B192DE}"/>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C851-4DB6-A8D1-F8F150B192DE}"/>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C851-4DB6-A8D1-F8F150B192DE}"/>
              </c:ext>
            </c:extLst>
          </c:dPt>
          <c:dPt>
            <c:idx val="14"/>
            <c:invertIfNegative val="0"/>
            <c:bubble3D val="0"/>
            <c:spPr>
              <a:solidFill>
                <a:srgbClr val="00B0F0"/>
              </a:solidFill>
              <a:ln w="3175">
                <a:solidFill>
                  <a:schemeClr val="bg1"/>
                </a:solidFill>
              </a:ln>
            </c:spPr>
            <c:extLst>
              <c:ext xmlns:c16="http://schemas.microsoft.com/office/drawing/2014/chart" uri="{C3380CC4-5D6E-409C-BE32-E72D297353CC}">
                <c16:uniqueId val="{0000001D-C851-4DB6-A8D1-F8F150B192DE}"/>
              </c:ext>
            </c:extLst>
          </c:dPt>
          <c:dPt>
            <c:idx val="15"/>
            <c:invertIfNegative val="0"/>
            <c:bubble3D val="0"/>
            <c:spPr>
              <a:solidFill>
                <a:srgbClr val="00B0F0"/>
              </a:solidFill>
              <a:ln w="3175">
                <a:solidFill>
                  <a:schemeClr val="bg1"/>
                </a:solidFill>
              </a:ln>
            </c:spPr>
            <c:extLst>
              <c:ext xmlns:c16="http://schemas.microsoft.com/office/drawing/2014/chart" uri="{C3380CC4-5D6E-409C-BE32-E72D297353CC}">
                <c16:uniqueId val="{0000001F-C851-4DB6-A8D1-F8F150B192DE}"/>
              </c:ext>
            </c:extLst>
          </c:dPt>
          <c:dPt>
            <c:idx val="16"/>
            <c:invertIfNegative val="0"/>
            <c:bubble3D val="0"/>
            <c:spPr>
              <a:solidFill>
                <a:srgbClr val="00B0F0"/>
              </a:solidFill>
              <a:ln w="3175">
                <a:solidFill>
                  <a:schemeClr val="bg1"/>
                </a:solidFill>
              </a:ln>
            </c:spPr>
            <c:extLst>
              <c:ext xmlns:c16="http://schemas.microsoft.com/office/drawing/2014/chart" uri="{C3380CC4-5D6E-409C-BE32-E72D297353CC}">
                <c16:uniqueId val="{00000021-C851-4DB6-A8D1-F8F150B192DE}"/>
              </c:ext>
            </c:extLst>
          </c:dPt>
          <c:dPt>
            <c:idx val="17"/>
            <c:invertIfNegative val="0"/>
            <c:bubble3D val="0"/>
            <c:spPr>
              <a:solidFill>
                <a:srgbClr val="00B0F0"/>
              </a:solidFill>
              <a:ln w="3175">
                <a:solidFill>
                  <a:schemeClr val="bg1"/>
                </a:solidFill>
              </a:ln>
            </c:spPr>
            <c:extLst>
              <c:ext xmlns:c16="http://schemas.microsoft.com/office/drawing/2014/chart" uri="{C3380CC4-5D6E-409C-BE32-E72D297353CC}">
                <c16:uniqueId val="{00000023-C851-4DB6-A8D1-F8F150B192DE}"/>
              </c:ext>
            </c:extLst>
          </c:dPt>
          <c:dPt>
            <c:idx val="18"/>
            <c:invertIfNegative val="0"/>
            <c:bubble3D val="0"/>
            <c:spPr>
              <a:solidFill>
                <a:srgbClr val="00B0F0"/>
              </a:solidFill>
              <a:ln w="3175">
                <a:solidFill>
                  <a:schemeClr val="bg1"/>
                </a:solidFill>
              </a:ln>
            </c:spPr>
            <c:extLst>
              <c:ext xmlns:c16="http://schemas.microsoft.com/office/drawing/2014/chart" uri="{C3380CC4-5D6E-409C-BE32-E72D297353CC}">
                <c16:uniqueId val="{00000025-C851-4DB6-A8D1-F8F150B192DE}"/>
              </c:ext>
            </c:extLst>
          </c:dPt>
          <c:dPt>
            <c:idx val="19"/>
            <c:invertIfNegative val="0"/>
            <c:bubble3D val="0"/>
            <c:spPr>
              <a:solidFill>
                <a:srgbClr val="00B0F0"/>
              </a:solidFill>
              <a:ln w="3175">
                <a:solidFill>
                  <a:schemeClr val="bg1"/>
                </a:solidFill>
              </a:ln>
            </c:spPr>
            <c:extLst>
              <c:ext xmlns:c16="http://schemas.microsoft.com/office/drawing/2014/chart" uri="{C3380CC4-5D6E-409C-BE32-E72D297353CC}">
                <c16:uniqueId val="{00000027-C851-4DB6-A8D1-F8F150B192DE}"/>
              </c:ext>
            </c:extLst>
          </c:dPt>
          <c:dPt>
            <c:idx val="20"/>
            <c:invertIfNegative val="0"/>
            <c:bubble3D val="0"/>
            <c:spPr>
              <a:solidFill>
                <a:schemeClr val="accent6"/>
              </a:solidFill>
              <a:ln w="3175">
                <a:solidFill>
                  <a:schemeClr val="bg1"/>
                </a:solidFill>
              </a:ln>
            </c:spPr>
            <c:extLst>
              <c:ext xmlns:c16="http://schemas.microsoft.com/office/drawing/2014/chart" uri="{C3380CC4-5D6E-409C-BE32-E72D297353CC}">
                <c16:uniqueId val="{00000029-C851-4DB6-A8D1-F8F150B192DE}"/>
              </c:ext>
            </c:extLst>
          </c:dPt>
          <c:dPt>
            <c:idx val="21"/>
            <c:invertIfNegative val="0"/>
            <c:bubble3D val="0"/>
            <c:spPr>
              <a:solidFill>
                <a:schemeClr val="accent6"/>
              </a:solidFill>
              <a:ln w="3175">
                <a:solidFill>
                  <a:schemeClr val="bg1"/>
                </a:solidFill>
              </a:ln>
            </c:spPr>
            <c:extLst>
              <c:ext xmlns:c16="http://schemas.microsoft.com/office/drawing/2014/chart" uri="{C3380CC4-5D6E-409C-BE32-E72D297353CC}">
                <c16:uniqueId val="{0000002B-C851-4DB6-A8D1-F8F150B192DE}"/>
              </c:ext>
            </c:extLst>
          </c:dPt>
          <c:dPt>
            <c:idx val="22"/>
            <c:invertIfNegative val="0"/>
            <c:bubble3D val="0"/>
            <c:spPr>
              <a:solidFill>
                <a:schemeClr val="accent6"/>
              </a:solidFill>
              <a:ln w="3175">
                <a:solidFill>
                  <a:schemeClr val="bg1"/>
                </a:solidFill>
              </a:ln>
            </c:spPr>
            <c:extLst>
              <c:ext xmlns:c16="http://schemas.microsoft.com/office/drawing/2014/chart" uri="{C3380CC4-5D6E-409C-BE32-E72D297353CC}">
                <c16:uniqueId val="{0000002D-C851-4DB6-A8D1-F8F150B192DE}"/>
              </c:ext>
            </c:extLst>
          </c:dPt>
          <c:dPt>
            <c:idx val="23"/>
            <c:invertIfNegative val="0"/>
            <c:bubble3D val="0"/>
            <c:spPr>
              <a:solidFill>
                <a:schemeClr val="accent6"/>
              </a:solidFill>
              <a:ln w="3175">
                <a:solidFill>
                  <a:schemeClr val="bg1"/>
                </a:solidFill>
              </a:ln>
            </c:spPr>
            <c:extLst>
              <c:ext xmlns:c16="http://schemas.microsoft.com/office/drawing/2014/chart" uri="{C3380CC4-5D6E-409C-BE32-E72D297353CC}">
                <c16:uniqueId val="{0000002F-C851-4DB6-A8D1-F8F150B192DE}"/>
              </c:ext>
            </c:extLst>
          </c:dPt>
          <c:dPt>
            <c:idx val="24"/>
            <c:invertIfNegative val="0"/>
            <c:bubble3D val="0"/>
            <c:spPr>
              <a:solidFill>
                <a:schemeClr val="accent6"/>
              </a:solidFill>
              <a:ln w="3175">
                <a:solidFill>
                  <a:schemeClr val="bg1"/>
                </a:solidFill>
              </a:ln>
            </c:spPr>
            <c:extLst>
              <c:ext xmlns:c16="http://schemas.microsoft.com/office/drawing/2014/chart" uri="{C3380CC4-5D6E-409C-BE32-E72D297353CC}">
                <c16:uniqueId val="{00000031-C851-4DB6-A8D1-F8F150B192DE}"/>
              </c:ext>
            </c:extLst>
          </c:dPt>
          <c:dPt>
            <c:idx val="25"/>
            <c:invertIfNegative val="0"/>
            <c:bubble3D val="0"/>
            <c:spPr>
              <a:solidFill>
                <a:schemeClr val="accent6"/>
              </a:solidFill>
              <a:ln w="3175">
                <a:solidFill>
                  <a:schemeClr val="bg1"/>
                </a:solidFill>
              </a:ln>
            </c:spPr>
            <c:extLst>
              <c:ext xmlns:c16="http://schemas.microsoft.com/office/drawing/2014/chart" uri="{C3380CC4-5D6E-409C-BE32-E72D297353CC}">
                <c16:uniqueId val="{00000033-C851-4DB6-A8D1-F8F150B192DE}"/>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'Cap.Dev.Path'!$I$721:$AH$721</c:f>
              <c:numCache>
                <c:formatCode>#,##0</c:formatCode>
                <c:ptCount val="26"/>
                <c:pt idx="0">
                  <c:v>3035</c:v>
                </c:pt>
                <c:pt idx="1">
                  <c:v>3062</c:v>
                </c:pt>
                <c:pt idx="2">
                  <c:v>3102</c:v>
                </c:pt>
                <c:pt idx="3">
                  <c:v>3122</c:v>
                </c:pt>
                <c:pt idx="4">
                  <c:v>3145</c:v>
                </c:pt>
                <c:pt idx="5">
                  <c:v>3155</c:v>
                </c:pt>
                <c:pt idx="6">
                  <c:v>3196</c:v>
                </c:pt>
                <c:pt idx="7">
                  <c:v>3196</c:v>
                </c:pt>
                <c:pt idx="8">
                  <c:v>3224</c:v>
                </c:pt>
                <c:pt idx="9">
                  <c:v>3248</c:v>
                </c:pt>
                <c:pt idx="10">
                  <c:v>3249</c:v>
                </c:pt>
                <c:pt idx="11">
                  <c:v>3250</c:v>
                </c:pt>
                <c:pt idx="12">
                  <c:v>3272</c:v>
                </c:pt>
                <c:pt idx="13">
                  <c:v>3286.5</c:v>
                </c:pt>
                <c:pt idx="14">
                  <c:v>3286.5</c:v>
                </c:pt>
                <c:pt idx="15">
                  <c:v>3287.0000000000005</c:v>
                </c:pt>
                <c:pt idx="16">
                  <c:v>3287.0000000000005</c:v>
                </c:pt>
                <c:pt idx="17">
                  <c:v>3287.0000000000005</c:v>
                </c:pt>
                <c:pt idx="18">
                  <c:v>3365.261904761905</c:v>
                </c:pt>
                <c:pt idx="19">
                  <c:v>3443.5238095238096</c:v>
                </c:pt>
                <c:pt idx="20">
                  <c:v>3521.7857142857142</c:v>
                </c:pt>
                <c:pt idx="21">
                  <c:v>3521.7857142857147</c:v>
                </c:pt>
                <c:pt idx="22">
                  <c:v>3521.7857142857147</c:v>
                </c:pt>
                <c:pt idx="23">
                  <c:v>3521.7857142857147</c:v>
                </c:pt>
                <c:pt idx="24">
                  <c:v>3521.7857142857147</c:v>
                </c:pt>
                <c:pt idx="25">
                  <c:v>3521.7857142857147</c:v>
                </c:pt>
              </c:numCache>
            </c:numRef>
          </c:val>
          <c:extLst>
            <c:ext xmlns:c16="http://schemas.microsoft.com/office/drawing/2014/chart" uri="{C3380CC4-5D6E-409C-BE32-E72D297353CC}">
              <c16:uniqueId val="{00000034-C851-4DB6-A8D1-F8F150B192DE}"/>
            </c:ext>
          </c:extLst>
        </c:ser>
        <c:dLbls>
          <c:showLegendKey val="0"/>
          <c:showVal val="0"/>
          <c:showCatName val="0"/>
          <c:showSerName val="0"/>
          <c:showPercent val="0"/>
          <c:showBubbleSize val="0"/>
        </c:dLbls>
        <c:gapWidth val="0"/>
        <c:axId val="214956672"/>
        <c:axId val="214958464"/>
      </c:barChart>
      <c:catAx>
        <c:axId val="214956672"/>
        <c:scaling>
          <c:orientation val="minMax"/>
        </c:scaling>
        <c:delete val="0"/>
        <c:axPos val="b"/>
        <c:numFmt formatCode="General" sourceLinked="1"/>
        <c:majorTickMark val="out"/>
        <c:minorTickMark val="none"/>
        <c:tickLblPos val="nextTo"/>
        <c:crossAx val="214958464"/>
        <c:crosses val="autoZero"/>
        <c:auto val="1"/>
        <c:lblAlgn val="ctr"/>
        <c:lblOffset val="100"/>
        <c:noMultiLvlLbl val="0"/>
      </c:catAx>
      <c:valAx>
        <c:axId val="214958464"/>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214956672"/>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clustered"/>
        <c:varyColors val="0"/>
        <c:ser>
          <c:idx val="0"/>
          <c:order val="0"/>
          <c:tx>
            <c:strRef>
              <c:f>'Cap.Dev.Path'!$C$1745</c:f>
              <c:strCache>
                <c:ptCount val="1"/>
                <c:pt idx="0">
                  <c:v>Renewable hydropower</c:v>
                </c:pt>
              </c:strCache>
            </c:strRef>
          </c:tx>
          <c:spPr>
            <a:solidFill>
              <a:schemeClr val="accent6"/>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9326-4D7B-90A9-E2CB804C2DAF}"/>
              </c:ext>
            </c:extLst>
          </c:dPt>
          <c:dPt>
            <c:idx val="1"/>
            <c:invertIfNegative val="0"/>
            <c:bubble3D val="0"/>
            <c:spPr>
              <a:solidFill>
                <a:srgbClr val="E4E5E4"/>
              </a:solidFill>
              <a:ln w="3175">
                <a:solidFill>
                  <a:schemeClr val="bg1"/>
                </a:solidFill>
              </a:ln>
            </c:spPr>
            <c:extLst>
              <c:ext xmlns:c16="http://schemas.microsoft.com/office/drawing/2014/chart" uri="{C3380CC4-5D6E-409C-BE32-E72D297353CC}">
                <c16:uniqueId val="{00000003-9326-4D7B-90A9-E2CB804C2DAF}"/>
              </c:ext>
            </c:extLst>
          </c:dPt>
          <c:dPt>
            <c:idx val="2"/>
            <c:invertIfNegative val="0"/>
            <c:bubble3D val="0"/>
            <c:spPr>
              <a:solidFill>
                <a:srgbClr val="E4E5E4"/>
              </a:solidFill>
              <a:ln w="3175">
                <a:solidFill>
                  <a:schemeClr val="bg1"/>
                </a:solidFill>
              </a:ln>
            </c:spPr>
            <c:extLst>
              <c:ext xmlns:c16="http://schemas.microsoft.com/office/drawing/2014/chart" uri="{C3380CC4-5D6E-409C-BE32-E72D297353CC}">
                <c16:uniqueId val="{00000005-9326-4D7B-90A9-E2CB804C2DAF}"/>
              </c:ext>
            </c:extLst>
          </c:dPt>
          <c:dPt>
            <c:idx val="3"/>
            <c:invertIfNegative val="0"/>
            <c:bubble3D val="0"/>
            <c:spPr>
              <a:solidFill>
                <a:srgbClr val="E4E5E4"/>
              </a:solidFill>
              <a:ln w="3175">
                <a:solidFill>
                  <a:schemeClr val="bg1"/>
                </a:solidFill>
              </a:ln>
            </c:spPr>
            <c:extLst>
              <c:ext xmlns:c16="http://schemas.microsoft.com/office/drawing/2014/chart" uri="{C3380CC4-5D6E-409C-BE32-E72D297353CC}">
                <c16:uniqueId val="{00000007-9326-4D7B-90A9-E2CB804C2DAF}"/>
              </c:ext>
            </c:extLst>
          </c:dPt>
          <c:dPt>
            <c:idx val="4"/>
            <c:invertIfNegative val="0"/>
            <c:bubble3D val="0"/>
            <c:spPr>
              <a:solidFill>
                <a:srgbClr val="E4E5E4"/>
              </a:solidFill>
              <a:ln w="3175">
                <a:solidFill>
                  <a:schemeClr val="bg1"/>
                </a:solidFill>
              </a:ln>
            </c:spPr>
            <c:extLst>
              <c:ext xmlns:c16="http://schemas.microsoft.com/office/drawing/2014/chart" uri="{C3380CC4-5D6E-409C-BE32-E72D297353CC}">
                <c16:uniqueId val="{00000009-9326-4D7B-90A9-E2CB804C2DAF}"/>
              </c:ext>
            </c:extLst>
          </c:dPt>
          <c:dPt>
            <c:idx val="5"/>
            <c:invertIfNegative val="0"/>
            <c:bubble3D val="0"/>
            <c:spPr>
              <a:solidFill>
                <a:srgbClr val="E4E5E4"/>
              </a:solidFill>
              <a:ln w="3175">
                <a:solidFill>
                  <a:schemeClr val="bg1"/>
                </a:solidFill>
              </a:ln>
            </c:spPr>
            <c:extLst>
              <c:ext xmlns:c16="http://schemas.microsoft.com/office/drawing/2014/chart" uri="{C3380CC4-5D6E-409C-BE32-E72D297353CC}">
                <c16:uniqueId val="{0000000B-9326-4D7B-90A9-E2CB804C2DAF}"/>
              </c:ext>
            </c:extLst>
          </c:dPt>
          <c:dPt>
            <c:idx val="6"/>
            <c:invertIfNegative val="0"/>
            <c:bubble3D val="0"/>
            <c:spPr>
              <a:solidFill>
                <a:srgbClr val="E4E5E4"/>
              </a:solidFill>
              <a:ln w="3175">
                <a:solidFill>
                  <a:schemeClr val="bg1"/>
                </a:solidFill>
              </a:ln>
            </c:spPr>
            <c:extLst>
              <c:ext xmlns:c16="http://schemas.microsoft.com/office/drawing/2014/chart" uri="{C3380CC4-5D6E-409C-BE32-E72D297353CC}">
                <c16:uniqueId val="{0000000C-9326-4D7B-90A9-E2CB804C2DAF}"/>
              </c:ext>
            </c:extLst>
          </c:dPt>
          <c:dPt>
            <c:idx val="7"/>
            <c:invertIfNegative val="0"/>
            <c:bubble3D val="0"/>
            <c:spPr>
              <a:solidFill>
                <a:srgbClr val="E4E5E4"/>
              </a:solidFill>
              <a:ln w="3175">
                <a:solidFill>
                  <a:schemeClr val="bg1"/>
                </a:solidFill>
              </a:ln>
            </c:spPr>
            <c:extLst>
              <c:ext xmlns:c16="http://schemas.microsoft.com/office/drawing/2014/chart" uri="{C3380CC4-5D6E-409C-BE32-E72D297353CC}">
                <c16:uniqueId val="{0000000D-9326-4D7B-90A9-E2CB804C2DAF}"/>
              </c:ext>
            </c:extLst>
          </c:dPt>
          <c:dPt>
            <c:idx val="8"/>
            <c:invertIfNegative val="0"/>
            <c:bubble3D val="0"/>
            <c:spPr>
              <a:solidFill>
                <a:srgbClr val="E4E5E4"/>
              </a:solidFill>
              <a:ln w="3175">
                <a:solidFill>
                  <a:schemeClr val="bg1"/>
                </a:solidFill>
              </a:ln>
            </c:spPr>
            <c:extLst>
              <c:ext xmlns:c16="http://schemas.microsoft.com/office/drawing/2014/chart" uri="{C3380CC4-5D6E-409C-BE32-E72D297353CC}">
                <c16:uniqueId val="{0000000E-9326-4D7B-90A9-E2CB804C2DAF}"/>
              </c:ext>
            </c:extLst>
          </c:dPt>
          <c:dPt>
            <c:idx val="9"/>
            <c:invertIfNegative val="0"/>
            <c:bubble3D val="0"/>
            <c:spPr>
              <a:solidFill>
                <a:srgbClr val="E4E5E4"/>
              </a:solidFill>
              <a:ln w="3175">
                <a:solidFill>
                  <a:schemeClr val="bg1"/>
                </a:solidFill>
              </a:ln>
            </c:spPr>
            <c:extLst>
              <c:ext xmlns:c16="http://schemas.microsoft.com/office/drawing/2014/chart" uri="{C3380CC4-5D6E-409C-BE32-E72D297353CC}">
                <c16:uniqueId val="{0000000F-9326-4D7B-90A9-E2CB804C2DAF}"/>
              </c:ext>
            </c:extLst>
          </c:dPt>
          <c:dPt>
            <c:idx val="10"/>
            <c:invertIfNegative val="0"/>
            <c:bubble3D val="0"/>
            <c:spPr>
              <a:solidFill>
                <a:srgbClr val="E4E5E4"/>
              </a:solidFill>
              <a:ln w="3175">
                <a:solidFill>
                  <a:schemeClr val="bg1"/>
                </a:solidFill>
              </a:ln>
            </c:spPr>
            <c:extLst>
              <c:ext xmlns:c16="http://schemas.microsoft.com/office/drawing/2014/chart" uri="{C3380CC4-5D6E-409C-BE32-E72D297353CC}">
                <c16:uniqueId val="{00000010-9326-4D7B-90A9-E2CB804C2DAF}"/>
              </c:ext>
            </c:extLst>
          </c:dPt>
          <c:dPt>
            <c:idx val="11"/>
            <c:invertIfNegative val="0"/>
            <c:bubble3D val="0"/>
            <c:spPr>
              <a:solidFill>
                <a:srgbClr val="E4E5E4"/>
              </a:solidFill>
              <a:ln w="3175">
                <a:solidFill>
                  <a:schemeClr val="bg1"/>
                </a:solidFill>
              </a:ln>
            </c:spPr>
            <c:extLst>
              <c:ext xmlns:c16="http://schemas.microsoft.com/office/drawing/2014/chart" uri="{C3380CC4-5D6E-409C-BE32-E72D297353CC}">
                <c16:uniqueId val="{00000011-9326-4D7B-90A9-E2CB804C2DAF}"/>
              </c:ext>
            </c:extLst>
          </c:dPt>
          <c:dPt>
            <c:idx val="12"/>
            <c:invertIfNegative val="0"/>
            <c:bubble3D val="0"/>
            <c:spPr>
              <a:solidFill>
                <a:srgbClr val="E4E5E4"/>
              </a:solidFill>
              <a:ln w="3175">
                <a:solidFill>
                  <a:schemeClr val="bg1"/>
                </a:solidFill>
              </a:ln>
            </c:spPr>
            <c:extLst>
              <c:ext xmlns:c16="http://schemas.microsoft.com/office/drawing/2014/chart" uri="{C3380CC4-5D6E-409C-BE32-E72D297353CC}">
                <c16:uniqueId val="{00000012-9326-4D7B-90A9-E2CB804C2DAF}"/>
              </c:ext>
            </c:extLst>
          </c:dPt>
          <c:dPt>
            <c:idx val="13"/>
            <c:invertIfNegative val="0"/>
            <c:bubble3D val="0"/>
            <c:spPr>
              <a:solidFill>
                <a:srgbClr val="E4E5E4"/>
              </a:solidFill>
              <a:ln w="3175">
                <a:solidFill>
                  <a:schemeClr val="bg1"/>
                </a:solidFill>
              </a:ln>
            </c:spPr>
            <c:extLst>
              <c:ext xmlns:c16="http://schemas.microsoft.com/office/drawing/2014/chart" uri="{C3380CC4-5D6E-409C-BE32-E72D297353CC}">
                <c16:uniqueId val="{00000013-9326-4D7B-90A9-E2CB804C2DAF}"/>
              </c:ext>
            </c:extLst>
          </c:dPt>
          <c:dPt>
            <c:idx val="14"/>
            <c:invertIfNegative val="0"/>
            <c:bubble3D val="0"/>
            <c:spPr>
              <a:solidFill>
                <a:srgbClr val="E4E5E4"/>
              </a:solidFill>
              <a:ln w="3175">
                <a:solidFill>
                  <a:schemeClr val="bg1"/>
                </a:solidFill>
              </a:ln>
            </c:spPr>
            <c:extLst>
              <c:ext xmlns:c16="http://schemas.microsoft.com/office/drawing/2014/chart" uri="{C3380CC4-5D6E-409C-BE32-E72D297353CC}">
                <c16:uniqueId val="{00000014-9326-4D7B-90A9-E2CB804C2DAF}"/>
              </c:ext>
            </c:extLst>
          </c:dPt>
          <c:dPt>
            <c:idx val="15"/>
            <c:invertIfNegative val="0"/>
            <c:bubble3D val="0"/>
            <c:spPr>
              <a:solidFill>
                <a:srgbClr val="00B0F0"/>
              </a:solidFill>
              <a:ln w="3175">
                <a:solidFill>
                  <a:schemeClr val="bg1"/>
                </a:solidFill>
              </a:ln>
            </c:spPr>
            <c:extLst>
              <c:ext xmlns:c16="http://schemas.microsoft.com/office/drawing/2014/chart" uri="{C3380CC4-5D6E-409C-BE32-E72D297353CC}">
                <c16:uniqueId val="{00000015-9326-4D7B-90A9-E2CB804C2DAF}"/>
              </c:ext>
            </c:extLst>
          </c:dPt>
          <c:dPt>
            <c:idx val="16"/>
            <c:invertIfNegative val="0"/>
            <c:bubble3D val="0"/>
            <c:spPr>
              <a:solidFill>
                <a:srgbClr val="00B0F0"/>
              </a:solidFill>
              <a:ln w="3175">
                <a:solidFill>
                  <a:schemeClr val="bg1"/>
                </a:solidFill>
              </a:ln>
            </c:spPr>
            <c:extLst>
              <c:ext xmlns:c16="http://schemas.microsoft.com/office/drawing/2014/chart" uri="{C3380CC4-5D6E-409C-BE32-E72D297353CC}">
                <c16:uniqueId val="{00000016-9326-4D7B-90A9-E2CB804C2DAF}"/>
              </c:ext>
            </c:extLst>
          </c:dPt>
          <c:dPt>
            <c:idx val="17"/>
            <c:invertIfNegative val="0"/>
            <c:bubble3D val="0"/>
            <c:spPr>
              <a:solidFill>
                <a:srgbClr val="00B0F0"/>
              </a:solidFill>
              <a:ln w="3175">
                <a:solidFill>
                  <a:schemeClr val="bg1"/>
                </a:solidFill>
              </a:ln>
            </c:spPr>
            <c:extLst>
              <c:ext xmlns:c16="http://schemas.microsoft.com/office/drawing/2014/chart" uri="{C3380CC4-5D6E-409C-BE32-E72D297353CC}">
                <c16:uniqueId val="{00000017-9326-4D7B-90A9-E2CB804C2DAF}"/>
              </c:ext>
            </c:extLst>
          </c:dPt>
          <c:dPt>
            <c:idx val="18"/>
            <c:invertIfNegative val="0"/>
            <c:bubble3D val="0"/>
            <c:spPr>
              <a:solidFill>
                <a:srgbClr val="00B0F0"/>
              </a:solidFill>
              <a:ln w="3175">
                <a:solidFill>
                  <a:schemeClr val="bg1"/>
                </a:solidFill>
              </a:ln>
            </c:spPr>
            <c:extLst>
              <c:ext xmlns:c16="http://schemas.microsoft.com/office/drawing/2014/chart" uri="{C3380CC4-5D6E-409C-BE32-E72D297353CC}">
                <c16:uniqueId val="{00000018-9326-4D7B-90A9-E2CB804C2DAF}"/>
              </c:ext>
            </c:extLst>
          </c:dPt>
          <c:dPt>
            <c:idx val="19"/>
            <c:invertIfNegative val="0"/>
            <c:bubble3D val="0"/>
            <c:extLst>
              <c:ext xmlns:c16="http://schemas.microsoft.com/office/drawing/2014/chart" uri="{C3380CC4-5D6E-409C-BE32-E72D297353CC}">
                <c16:uniqueId val="{00000019-9326-4D7B-90A9-E2CB804C2DAF}"/>
              </c:ext>
            </c:extLst>
          </c:dPt>
          <c:dPt>
            <c:idx val="20"/>
            <c:invertIfNegative val="0"/>
            <c:bubble3D val="0"/>
            <c:extLst>
              <c:ext xmlns:c16="http://schemas.microsoft.com/office/drawing/2014/chart" uri="{C3380CC4-5D6E-409C-BE32-E72D297353CC}">
                <c16:uniqueId val="{0000001A-9326-4D7B-90A9-E2CB804C2DAF}"/>
              </c:ext>
            </c:extLst>
          </c:dPt>
          <c:dPt>
            <c:idx val="21"/>
            <c:invertIfNegative val="0"/>
            <c:bubble3D val="0"/>
            <c:extLst>
              <c:ext xmlns:c16="http://schemas.microsoft.com/office/drawing/2014/chart" uri="{C3380CC4-5D6E-409C-BE32-E72D297353CC}">
                <c16:uniqueId val="{0000001B-9326-4D7B-90A9-E2CB804C2DAF}"/>
              </c:ext>
            </c:extLst>
          </c:dPt>
          <c:dPt>
            <c:idx val="22"/>
            <c:invertIfNegative val="0"/>
            <c:bubble3D val="0"/>
            <c:extLst>
              <c:ext xmlns:c16="http://schemas.microsoft.com/office/drawing/2014/chart" uri="{C3380CC4-5D6E-409C-BE32-E72D297353CC}">
                <c16:uniqueId val="{0000001C-9326-4D7B-90A9-E2CB804C2DAF}"/>
              </c:ext>
            </c:extLst>
          </c:dPt>
          <c:dPt>
            <c:idx val="23"/>
            <c:invertIfNegative val="0"/>
            <c:bubble3D val="0"/>
            <c:extLst>
              <c:ext xmlns:c16="http://schemas.microsoft.com/office/drawing/2014/chart" uri="{C3380CC4-5D6E-409C-BE32-E72D297353CC}">
                <c16:uniqueId val="{0000001D-9326-4D7B-90A9-E2CB804C2DAF}"/>
              </c:ext>
            </c:extLst>
          </c:dPt>
          <c:dPt>
            <c:idx val="24"/>
            <c:invertIfNegative val="0"/>
            <c:bubble3D val="0"/>
            <c:extLst>
              <c:ext xmlns:c16="http://schemas.microsoft.com/office/drawing/2014/chart" uri="{C3380CC4-5D6E-409C-BE32-E72D297353CC}">
                <c16:uniqueId val="{0000001E-9326-4D7B-90A9-E2CB804C2DAF}"/>
              </c:ext>
            </c:extLst>
          </c:dPt>
          <c:dPt>
            <c:idx val="25"/>
            <c:invertIfNegative val="0"/>
            <c:bubble3D val="0"/>
            <c:extLst>
              <c:ext xmlns:c16="http://schemas.microsoft.com/office/drawing/2014/chart" uri="{C3380CC4-5D6E-409C-BE32-E72D297353CC}">
                <c16:uniqueId val="{0000001F-9326-4D7B-90A9-E2CB804C2DAF}"/>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'Cap.Dev.Path'!$I$1745:$AH$1745</c:f>
              <c:numCache>
                <c:formatCode>#,##0</c:formatCode>
                <c:ptCount val="26"/>
                <c:pt idx="0">
                  <c:v>28549</c:v>
                </c:pt>
                <c:pt idx="1">
                  <c:v>28725</c:v>
                </c:pt>
                <c:pt idx="2">
                  <c:v>28957</c:v>
                </c:pt>
                <c:pt idx="3">
                  <c:v>29413</c:v>
                </c:pt>
                <c:pt idx="4">
                  <c:v>29539</c:v>
                </c:pt>
                <c:pt idx="5">
                  <c:v>29693</c:v>
                </c:pt>
                <c:pt idx="6">
                  <c:v>29969</c:v>
                </c:pt>
                <c:pt idx="7">
                  <c:v>30509</c:v>
                </c:pt>
                <c:pt idx="8">
                  <c:v>31033</c:v>
                </c:pt>
                <c:pt idx="9">
                  <c:v>31240</c:v>
                </c:pt>
                <c:pt idx="10">
                  <c:v>31372</c:v>
                </c:pt>
                <c:pt idx="11">
                  <c:v>31834</c:v>
                </c:pt>
                <c:pt idx="12">
                  <c:v>31930</c:v>
                </c:pt>
                <c:pt idx="13">
                  <c:v>32530</c:v>
                </c:pt>
                <c:pt idx="14">
                  <c:v>32592.5</c:v>
                </c:pt>
                <c:pt idx="15">
                  <c:v>32864.75</c:v>
                </c:pt>
                <c:pt idx="16">
                  <c:v>33137</c:v>
                </c:pt>
                <c:pt idx="17">
                  <c:v>33409.25</c:v>
                </c:pt>
                <c:pt idx="18">
                  <c:v>33681.5</c:v>
                </c:pt>
                <c:pt idx="19">
                  <c:v>33953.75</c:v>
                </c:pt>
                <c:pt idx="20">
                  <c:v>34226</c:v>
                </c:pt>
                <c:pt idx="21">
                  <c:v>34544</c:v>
                </c:pt>
                <c:pt idx="22">
                  <c:v>34862</c:v>
                </c:pt>
                <c:pt idx="23">
                  <c:v>35180</c:v>
                </c:pt>
                <c:pt idx="24">
                  <c:v>35498</c:v>
                </c:pt>
                <c:pt idx="25">
                  <c:v>35816</c:v>
                </c:pt>
              </c:numCache>
            </c:numRef>
          </c:val>
          <c:extLst>
            <c:ext xmlns:c16="http://schemas.microsoft.com/office/drawing/2014/chart" uri="{C3380CC4-5D6E-409C-BE32-E72D297353CC}">
              <c16:uniqueId val="{00000020-9326-4D7B-90A9-E2CB804C2DAF}"/>
            </c:ext>
          </c:extLst>
        </c:ser>
        <c:dLbls>
          <c:showLegendKey val="0"/>
          <c:showVal val="0"/>
          <c:showCatName val="0"/>
          <c:showSerName val="0"/>
          <c:showPercent val="0"/>
          <c:showBubbleSize val="0"/>
        </c:dLbls>
        <c:gapWidth val="0"/>
        <c:axId val="215013632"/>
        <c:axId val="215019520"/>
      </c:barChart>
      <c:catAx>
        <c:axId val="215013632"/>
        <c:scaling>
          <c:orientation val="minMax"/>
        </c:scaling>
        <c:delete val="0"/>
        <c:axPos val="b"/>
        <c:numFmt formatCode="General" sourceLinked="1"/>
        <c:majorTickMark val="out"/>
        <c:minorTickMark val="none"/>
        <c:tickLblPos val="nextTo"/>
        <c:crossAx val="215019520"/>
        <c:crosses val="autoZero"/>
        <c:auto val="1"/>
        <c:lblAlgn val="ctr"/>
        <c:lblOffset val="100"/>
        <c:noMultiLvlLbl val="0"/>
      </c:catAx>
      <c:valAx>
        <c:axId val="215019520"/>
        <c:scaling>
          <c:orientation val="minMax"/>
          <c:min val="0"/>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215013632"/>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3016185476815"/>
          <c:y val="5.0345452486125299E-2"/>
          <c:w val="0.863514216972878"/>
          <c:h val="0.81960272964095604"/>
        </c:manualLayout>
      </c:layout>
      <c:barChart>
        <c:barDir val="col"/>
        <c:grouping val="stacked"/>
        <c:varyColors val="0"/>
        <c:ser>
          <c:idx val="1"/>
          <c:order val="0"/>
          <c:tx>
            <c:strRef>
              <c:f>'Cap.Dev.Path'!$C$1895</c:f>
              <c:strCache>
                <c:ptCount val="1"/>
                <c:pt idx="0">
                  <c:v>Wind Offshore</c:v>
                </c:pt>
              </c:strCache>
            </c:strRef>
          </c:tx>
          <c:spPr>
            <a:ln w="3175">
              <a:solidFill>
                <a:schemeClr val="bg1"/>
              </a:solidFill>
            </a:ln>
          </c:spPr>
          <c:invertIfNegative val="0"/>
          <c:dPt>
            <c:idx val="1"/>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1-BE88-4481-AD83-4112F7854D7E}"/>
              </c:ext>
            </c:extLst>
          </c:dPt>
          <c:dPt>
            <c:idx val="2"/>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3-BE88-4481-AD83-4112F7854D7E}"/>
              </c:ext>
            </c:extLst>
          </c:dPt>
          <c:dPt>
            <c:idx val="3"/>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5-BE88-4481-AD83-4112F7854D7E}"/>
              </c:ext>
            </c:extLst>
          </c:dPt>
          <c:dPt>
            <c:idx val="4"/>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7-BE88-4481-AD83-4112F7854D7E}"/>
              </c:ext>
            </c:extLst>
          </c:dPt>
          <c:dPt>
            <c:idx val="5"/>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9-BE88-4481-AD83-4112F7854D7E}"/>
              </c:ext>
            </c:extLst>
          </c:dPt>
          <c:dPt>
            <c:idx val="6"/>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B-BE88-4481-AD83-4112F7854D7E}"/>
              </c:ext>
            </c:extLst>
          </c:dPt>
          <c:dPt>
            <c:idx val="7"/>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D-BE88-4481-AD83-4112F7854D7E}"/>
              </c:ext>
            </c:extLst>
          </c:dPt>
          <c:dPt>
            <c:idx val="8"/>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F-BE88-4481-AD83-4112F7854D7E}"/>
              </c:ext>
            </c:extLst>
          </c:dPt>
          <c:dPt>
            <c:idx val="9"/>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11-BE88-4481-AD83-4112F7854D7E}"/>
              </c:ext>
            </c:extLst>
          </c:dPt>
          <c:dPt>
            <c:idx val="10"/>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13-BE88-4481-AD83-4112F7854D7E}"/>
              </c:ext>
            </c:extLst>
          </c:dPt>
          <c:dPt>
            <c:idx val="11"/>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15-BE88-4481-AD83-4112F7854D7E}"/>
              </c:ext>
            </c:extLst>
          </c:dPt>
          <c:dPt>
            <c:idx val="12"/>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17-BE88-4481-AD83-4112F7854D7E}"/>
              </c:ext>
            </c:extLst>
          </c:dPt>
          <c:dPt>
            <c:idx val="13"/>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19-BE88-4481-AD83-4112F7854D7E}"/>
              </c:ext>
            </c:extLst>
          </c:dPt>
          <c:dPt>
            <c:idx val="14"/>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1B-BE88-4481-AD83-4112F7854D7E}"/>
              </c:ext>
            </c:extLst>
          </c:dPt>
          <c:dPt>
            <c:idx val="15"/>
            <c:invertIfNegative val="0"/>
            <c:bubble3D val="0"/>
            <c:spPr>
              <a:solidFill>
                <a:schemeClr val="accent6"/>
              </a:solidFill>
              <a:ln w="3175">
                <a:solidFill>
                  <a:schemeClr val="bg1"/>
                </a:solidFill>
              </a:ln>
            </c:spPr>
            <c:extLst>
              <c:ext xmlns:c16="http://schemas.microsoft.com/office/drawing/2014/chart" uri="{C3380CC4-5D6E-409C-BE32-E72D297353CC}">
                <c16:uniqueId val="{0000001D-BE88-4481-AD83-4112F7854D7E}"/>
              </c:ext>
            </c:extLst>
          </c:dPt>
          <c:dPt>
            <c:idx val="16"/>
            <c:invertIfNegative val="0"/>
            <c:bubble3D val="0"/>
            <c:spPr>
              <a:solidFill>
                <a:schemeClr val="accent6"/>
              </a:solidFill>
              <a:ln w="3175">
                <a:solidFill>
                  <a:schemeClr val="bg1"/>
                </a:solidFill>
              </a:ln>
            </c:spPr>
            <c:extLst>
              <c:ext xmlns:c16="http://schemas.microsoft.com/office/drawing/2014/chart" uri="{C3380CC4-5D6E-409C-BE32-E72D297353CC}">
                <c16:uniqueId val="{0000001F-BE88-4481-AD83-4112F7854D7E}"/>
              </c:ext>
            </c:extLst>
          </c:dPt>
          <c:dPt>
            <c:idx val="17"/>
            <c:invertIfNegative val="0"/>
            <c:bubble3D val="0"/>
            <c:spPr>
              <a:solidFill>
                <a:schemeClr val="accent6"/>
              </a:solidFill>
              <a:ln w="3175">
                <a:solidFill>
                  <a:schemeClr val="bg1"/>
                </a:solidFill>
              </a:ln>
            </c:spPr>
            <c:extLst>
              <c:ext xmlns:c16="http://schemas.microsoft.com/office/drawing/2014/chart" uri="{C3380CC4-5D6E-409C-BE32-E72D297353CC}">
                <c16:uniqueId val="{00000021-BE88-4481-AD83-4112F7854D7E}"/>
              </c:ext>
            </c:extLst>
          </c:dPt>
          <c:dPt>
            <c:idx val="18"/>
            <c:invertIfNegative val="0"/>
            <c:bubble3D val="0"/>
            <c:spPr>
              <a:solidFill>
                <a:schemeClr val="accent6"/>
              </a:solidFill>
              <a:ln w="3175">
                <a:solidFill>
                  <a:schemeClr val="bg1"/>
                </a:solidFill>
              </a:ln>
            </c:spPr>
            <c:extLst>
              <c:ext xmlns:c16="http://schemas.microsoft.com/office/drawing/2014/chart" uri="{C3380CC4-5D6E-409C-BE32-E72D297353CC}">
                <c16:uniqueId val="{00000023-BE88-4481-AD83-4112F7854D7E}"/>
              </c:ext>
            </c:extLst>
          </c:dPt>
          <c:dPt>
            <c:idx val="19"/>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5-BE88-4481-AD83-4112F7854D7E}"/>
              </c:ext>
            </c:extLst>
          </c:dPt>
          <c:dPt>
            <c:idx val="20"/>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7-BE88-4481-AD83-4112F7854D7E}"/>
              </c:ext>
            </c:extLst>
          </c:dPt>
          <c:dPt>
            <c:idx val="21"/>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9-BE88-4481-AD83-4112F7854D7E}"/>
              </c:ext>
            </c:extLst>
          </c:dPt>
          <c:dPt>
            <c:idx val="22"/>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B-BE88-4481-AD83-4112F7854D7E}"/>
              </c:ext>
            </c:extLst>
          </c:dPt>
          <c:dPt>
            <c:idx val="23"/>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D-BE88-4481-AD83-4112F7854D7E}"/>
              </c:ext>
            </c:extLst>
          </c:dPt>
          <c:dPt>
            <c:idx val="24"/>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F-BE88-4481-AD83-4112F7854D7E}"/>
              </c:ext>
            </c:extLst>
          </c:dPt>
          <c:dPt>
            <c:idx val="25"/>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31-BE88-4481-AD83-4112F7854D7E}"/>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'Cap.Dev.Path'!$I$1895:$AH$1895</c:f>
              <c:numCache>
                <c:formatCode>#,##0</c:formatCode>
                <c:ptCount val="26"/>
                <c:pt idx="0">
                  <c:v>0</c:v>
                </c:pt>
                <c:pt idx="1">
                  <c:v>0</c:v>
                </c:pt>
                <c:pt idx="2">
                  <c:v>0</c:v>
                </c:pt>
                <c:pt idx="3">
                  <c:v>0</c:v>
                </c:pt>
                <c:pt idx="4">
                  <c:v>0</c:v>
                </c:pt>
                <c:pt idx="5">
                  <c:v>0</c:v>
                </c:pt>
                <c:pt idx="6">
                  <c:v>1.9</c:v>
                </c:pt>
                <c:pt idx="7">
                  <c:v>2</c:v>
                </c:pt>
                <c:pt idx="8">
                  <c:v>2</c:v>
                </c:pt>
                <c:pt idx="9">
                  <c:v>2</c:v>
                </c:pt>
                <c:pt idx="10">
                  <c:v>2</c:v>
                </c:pt>
                <c:pt idx="11">
                  <c:v>0</c:v>
                </c:pt>
                <c:pt idx="12">
                  <c:v>0</c:v>
                </c:pt>
                <c:pt idx="13">
                  <c:v>0</c:v>
                </c:pt>
                <c:pt idx="14">
                  <c:v>8</c:v>
                </c:pt>
                <c:pt idx="15">
                  <c:v>30</c:v>
                </c:pt>
                <c:pt idx="16">
                  <c:v>44</c:v>
                </c:pt>
                <c:pt idx="17">
                  <c:v>58</c:v>
                </c:pt>
                <c:pt idx="18">
                  <c:v>72</c:v>
                </c:pt>
                <c:pt idx="19">
                  <c:v>86</c:v>
                </c:pt>
                <c:pt idx="20">
                  <c:v>100</c:v>
                </c:pt>
                <c:pt idx="21">
                  <c:v>140</c:v>
                </c:pt>
                <c:pt idx="22">
                  <c:v>180</c:v>
                </c:pt>
                <c:pt idx="23">
                  <c:v>220</c:v>
                </c:pt>
                <c:pt idx="24">
                  <c:v>260</c:v>
                </c:pt>
                <c:pt idx="25">
                  <c:v>300</c:v>
                </c:pt>
              </c:numCache>
            </c:numRef>
          </c:val>
          <c:extLst>
            <c:ext xmlns:c16="http://schemas.microsoft.com/office/drawing/2014/chart" uri="{C3380CC4-5D6E-409C-BE32-E72D297353CC}">
              <c16:uniqueId val="{00000032-BE88-4481-AD83-4112F7854D7E}"/>
            </c:ext>
          </c:extLst>
        </c:ser>
        <c:ser>
          <c:idx val="0"/>
          <c:order val="1"/>
          <c:tx>
            <c:strRef>
              <c:f>'Cap.Dev.Path'!$C$1888</c:f>
              <c:strCache>
                <c:ptCount val="1"/>
                <c:pt idx="0">
                  <c:v>Wind Onshore</c:v>
                </c:pt>
              </c:strCache>
            </c:strRef>
          </c:tx>
          <c:spPr>
            <a:solidFill>
              <a:schemeClr val="accent2">
                <a:lumMod val="50000"/>
              </a:schemeClr>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4-BE88-4481-AD83-4112F7854D7E}"/>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6-BE88-4481-AD83-4112F7854D7E}"/>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8-BE88-4481-AD83-4112F7854D7E}"/>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A-BE88-4481-AD83-4112F7854D7E}"/>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C-BE88-4481-AD83-4112F7854D7E}"/>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E-BE88-4481-AD83-4112F7854D7E}"/>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0-BE88-4481-AD83-4112F7854D7E}"/>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2-BE88-4481-AD83-4112F7854D7E}"/>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4-BE88-4481-AD83-4112F7854D7E}"/>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6-BE88-4481-AD83-4112F7854D7E}"/>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8-BE88-4481-AD83-4112F7854D7E}"/>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A-BE88-4481-AD83-4112F7854D7E}"/>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C-BE88-4481-AD83-4112F7854D7E}"/>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E-BE88-4481-AD83-4112F7854D7E}"/>
              </c:ext>
            </c:extLst>
          </c:dPt>
          <c:dPt>
            <c:idx val="1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50-BE88-4481-AD83-4112F7854D7E}"/>
              </c:ext>
            </c:extLst>
          </c:dPt>
          <c:dPt>
            <c:idx val="15"/>
            <c:invertIfNegative val="0"/>
            <c:bubble3D val="0"/>
            <c:spPr>
              <a:solidFill>
                <a:schemeClr val="accent2"/>
              </a:solidFill>
              <a:ln w="3175">
                <a:solidFill>
                  <a:schemeClr val="bg1"/>
                </a:solidFill>
              </a:ln>
            </c:spPr>
            <c:extLst>
              <c:ext xmlns:c16="http://schemas.microsoft.com/office/drawing/2014/chart" uri="{C3380CC4-5D6E-409C-BE32-E72D297353CC}">
                <c16:uniqueId val="{00000052-BE88-4481-AD83-4112F7854D7E}"/>
              </c:ext>
            </c:extLst>
          </c:dPt>
          <c:dPt>
            <c:idx val="16"/>
            <c:invertIfNegative val="0"/>
            <c:bubble3D val="0"/>
            <c:spPr>
              <a:solidFill>
                <a:schemeClr val="accent2"/>
              </a:solidFill>
              <a:ln w="3175">
                <a:solidFill>
                  <a:schemeClr val="bg1"/>
                </a:solidFill>
              </a:ln>
            </c:spPr>
            <c:extLst>
              <c:ext xmlns:c16="http://schemas.microsoft.com/office/drawing/2014/chart" uri="{C3380CC4-5D6E-409C-BE32-E72D297353CC}">
                <c16:uniqueId val="{00000054-BE88-4481-AD83-4112F7854D7E}"/>
              </c:ext>
            </c:extLst>
          </c:dPt>
          <c:dPt>
            <c:idx val="17"/>
            <c:invertIfNegative val="0"/>
            <c:bubble3D val="0"/>
            <c:spPr>
              <a:solidFill>
                <a:schemeClr val="accent2"/>
              </a:solidFill>
              <a:ln w="3175">
                <a:solidFill>
                  <a:schemeClr val="bg1"/>
                </a:solidFill>
              </a:ln>
            </c:spPr>
            <c:extLst>
              <c:ext xmlns:c16="http://schemas.microsoft.com/office/drawing/2014/chart" uri="{C3380CC4-5D6E-409C-BE32-E72D297353CC}">
                <c16:uniqueId val="{00000056-BE88-4481-AD83-4112F7854D7E}"/>
              </c:ext>
            </c:extLst>
          </c:dPt>
          <c:dPt>
            <c:idx val="18"/>
            <c:invertIfNegative val="0"/>
            <c:bubble3D val="0"/>
            <c:spPr>
              <a:solidFill>
                <a:schemeClr val="accent2"/>
              </a:solidFill>
              <a:ln w="3175">
                <a:solidFill>
                  <a:schemeClr val="bg1"/>
                </a:solidFill>
              </a:ln>
            </c:spPr>
            <c:extLst>
              <c:ext xmlns:c16="http://schemas.microsoft.com/office/drawing/2014/chart" uri="{C3380CC4-5D6E-409C-BE32-E72D297353CC}">
                <c16:uniqueId val="{00000058-BE88-4481-AD83-4112F7854D7E}"/>
              </c:ext>
            </c:extLst>
          </c:dPt>
          <c:dPt>
            <c:idx val="19"/>
            <c:invertIfNegative val="0"/>
            <c:bubble3D val="0"/>
            <c:extLst>
              <c:ext xmlns:c16="http://schemas.microsoft.com/office/drawing/2014/chart" uri="{C3380CC4-5D6E-409C-BE32-E72D297353CC}">
                <c16:uniqueId val="{00000059-BE88-4481-AD83-4112F7854D7E}"/>
              </c:ext>
            </c:extLst>
          </c:dPt>
          <c:dPt>
            <c:idx val="20"/>
            <c:invertIfNegative val="0"/>
            <c:bubble3D val="0"/>
            <c:extLst>
              <c:ext xmlns:c16="http://schemas.microsoft.com/office/drawing/2014/chart" uri="{C3380CC4-5D6E-409C-BE32-E72D297353CC}">
                <c16:uniqueId val="{0000005A-BE88-4481-AD83-4112F7854D7E}"/>
              </c:ext>
            </c:extLst>
          </c:dPt>
          <c:dPt>
            <c:idx val="21"/>
            <c:invertIfNegative val="0"/>
            <c:bubble3D val="0"/>
            <c:extLst>
              <c:ext xmlns:c16="http://schemas.microsoft.com/office/drawing/2014/chart" uri="{C3380CC4-5D6E-409C-BE32-E72D297353CC}">
                <c16:uniqueId val="{0000005B-BE88-4481-AD83-4112F7854D7E}"/>
              </c:ext>
            </c:extLst>
          </c:dPt>
          <c:dPt>
            <c:idx val="22"/>
            <c:invertIfNegative val="0"/>
            <c:bubble3D val="0"/>
            <c:extLst>
              <c:ext xmlns:c16="http://schemas.microsoft.com/office/drawing/2014/chart" uri="{C3380CC4-5D6E-409C-BE32-E72D297353CC}">
                <c16:uniqueId val="{0000005C-BE88-4481-AD83-4112F7854D7E}"/>
              </c:ext>
            </c:extLst>
          </c:dPt>
          <c:dPt>
            <c:idx val="23"/>
            <c:invertIfNegative val="0"/>
            <c:bubble3D val="0"/>
            <c:extLst>
              <c:ext xmlns:c16="http://schemas.microsoft.com/office/drawing/2014/chart" uri="{C3380CC4-5D6E-409C-BE32-E72D297353CC}">
                <c16:uniqueId val="{0000005D-BE88-4481-AD83-4112F7854D7E}"/>
              </c:ext>
            </c:extLst>
          </c:dPt>
          <c:dPt>
            <c:idx val="24"/>
            <c:invertIfNegative val="0"/>
            <c:bubble3D val="0"/>
            <c:extLst>
              <c:ext xmlns:c16="http://schemas.microsoft.com/office/drawing/2014/chart" uri="{C3380CC4-5D6E-409C-BE32-E72D297353CC}">
                <c16:uniqueId val="{0000005E-BE88-4481-AD83-4112F7854D7E}"/>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'Cap.Dev.Path'!$I$1888:$AH$1888</c:f>
              <c:numCache>
                <c:formatCode>#,##0</c:formatCode>
                <c:ptCount val="26"/>
                <c:pt idx="0">
                  <c:v>1064</c:v>
                </c:pt>
                <c:pt idx="1">
                  <c:v>1681</c:v>
                </c:pt>
                <c:pt idx="2">
                  <c:v>2201</c:v>
                </c:pt>
                <c:pt idx="3">
                  <c:v>2857</c:v>
                </c:pt>
                <c:pt idx="4">
                  <c:v>3326</c:v>
                </c:pt>
                <c:pt idx="5">
                  <c:v>3796</c:v>
                </c:pt>
                <c:pt idx="6">
                  <c:v>4254.3999999999996</c:v>
                </c:pt>
                <c:pt idx="7">
                  <c:v>4409.6000000000004</c:v>
                </c:pt>
                <c:pt idx="8">
                  <c:v>4607.8999999999996</c:v>
                </c:pt>
                <c:pt idx="9">
                  <c:v>4854.6000000000004</c:v>
                </c:pt>
                <c:pt idx="10">
                  <c:v>4934.8</c:v>
                </c:pt>
                <c:pt idx="11">
                  <c:v>5124.1000000000004</c:v>
                </c:pt>
                <c:pt idx="12">
                  <c:v>5124.1000000000004</c:v>
                </c:pt>
                <c:pt idx="13">
                  <c:v>5172.3999999999996</c:v>
                </c:pt>
                <c:pt idx="14">
                  <c:v>5225.3999999999996</c:v>
                </c:pt>
                <c:pt idx="15">
                  <c:v>5400</c:v>
                </c:pt>
                <c:pt idx="16">
                  <c:v>5660</c:v>
                </c:pt>
                <c:pt idx="17">
                  <c:v>5920</c:v>
                </c:pt>
                <c:pt idx="18">
                  <c:v>6180</c:v>
                </c:pt>
                <c:pt idx="19">
                  <c:v>6440</c:v>
                </c:pt>
                <c:pt idx="20">
                  <c:v>6700</c:v>
                </c:pt>
                <c:pt idx="21">
                  <c:v>7160</c:v>
                </c:pt>
                <c:pt idx="22">
                  <c:v>7620</c:v>
                </c:pt>
                <c:pt idx="23">
                  <c:v>8080</c:v>
                </c:pt>
                <c:pt idx="24">
                  <c:v>8540</c:v>
                </c:pt>
                <c:pt idx="25">
                  <c:v>9000</c:v>
                </c:pt>
              </c:numCache>
            </c:numRef>
          </c:val>
          <c:extLst>
            <c:ext xmlns:c16="http://schemas.microsoft.com/office/drawing/2014/chart" uri="{C3380CC4-5D6E-409C-BE32-E72D297353CC}">
              <c16:uniqueId val="{0000005F-BE88-4481-AD83-4112F7854D7E}"/>
            </c:ext>
          </c:extLst>
        </c:ser>
        <c:dLbls>
          <c:showLegendKey val="0"/>
          <c:showVal val="0"/>
          <c:showCatName val="0"/>
          <c:showSerName val="0"/>
          <c:showPercent val="0"/>
          <c:showBubbleSize val="0"/>
        </c:dLbls>
        <c:gapWidth val="0"/>
        <c:overlap val="100"/>
        <c:axId val="215206528"/>
        <c:axId val="215208320"/>
      </c:barChart>
      <c:catAx>
        <c:axId val="215206528"/>
        <c:scaling>
          <c:orientation val="minMax"/>
        </c:scaling>
        <c:delete val="0"/>
        <c:axPos val="b"/>
        <c:numFmt formatCode="General" sourceLinked="1"/>
        <c:majorTickMark val="out"/>
        <c:minorTickMark val="none"/>
        <c:tickLblPos val="nextTo"/>
        <c:crossAx val="215208320"/>
        <c:crosses val="autoZero"/>
        <c:auto val="1"/>
        <c:lblAlgn val="ctr"/>
        <c:lblOffset val="100"/>
        <c:noMultiLvlLbl val="0"/>
      </c:catAx>
      <c:valAx>
        <c:axId val="215208320"/>
        <c:scaling>
          <c:orientation val="minMax"/>
        </c:scaling>
        <c:delete val="0"/>
        <c:axPos val="l"/>
        <c:title>
          <c:tx>
            <c:rich>
              <a:bodyPr rot="0" vert="horz"/>
              <a:lstStyle/>
              <a:p>
                <a:pPr>
                  <a:defRPr/>
                </a:pPr>
                <a:r>
                  <a:rPr lang="de-DE" b="0"/>
                  <a:t>MW</a:t>
                </a:r>
              </a:p>
            </c:rich>
          </c:tx>
          <c:layout>
            <c:manualLayout>
              <c:xMode val="edge"/>
              <c:yMode val="edge"/>
              <c:x val="0.11944444444444401"/>
              <c:y val="7.4442179182240202E-4"/>
            </c:manualLayout>
          </c:layout>
          <c:overlay val="0"/>
        </c:title>
        <c:numFmt formatCode="#,##0" sourceLinked="0"/>
        <c:majorTickMark val="out"/>
        <c:minorTickMark val="none"/>
        <c:tickLblPos val="nextTo"/>
        <c:crossAx val="215206528"/>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3016185476815"/>
          <c:y val="5.0345452486125299E-2"/>
          <c:w val="0.863514216972878"/>
          <c:h val="0.81960272964095604"/>
        </c:manualLayout>
      </c:layout>
      <c:barChart>
        <c:barDir val="col"/>
        <c:grouping val="stacked"/>
        <c:varyColors val="0"/>
        <c:ser>
          <c:idx val="1"/>
          <c:order val="0"/>
          <c:tx>
            <c:strRef>
              <c:f>'Cap.Dev.Path'!$C$2320</c:f>
              <c:strCache>
                <c:ptCount val="1"/>
                <c:pt idx="0">
                  <c:v>Wind Offshore</c:v>
                </c:pt>
              </c:strCache>
            </c:strRef>
          </c:tx>
          <c:spPr>
            <a:ln w="3175">
              <a:solidFill>
                <a:schemeClr val="bg1"/>
              </a:solidFill>
            </a:ln>
          </c:spPr>
          <c:invertIfNegative val="0"/>
          <c:dPt>
            <c:idx val="1"/>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1-811C-412D-A6A6-3432114C7D16}"/>
              </c:ext>
            </c:extLst>
          </c:dPt>
          <c:dPt>
            <c:idx val="2"/>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3-811C-412D-A6A6-3432114C7D16}"/>
              </c:ext>
            </c:extLst>
          </c:dPt>
          <c:dPt>
            <c:idx val="3"/>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5-811C-412D-A6A6-3432114C7D16}"/>
              </c:ext>
            </c:extLst>
          </c:dPt>
          <c:dPt>
            <c:idx val="4"/>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7-811C-412D-A6A6-3432114C7D16}"/>
              </c:ext>
            </c:extLst>
          </c:dPt>
          <c:dPt>
            <c:idx val="5"/>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9-811C-412D-A6A6-3432114C7D16}"/>
              </c:ext>
            </c:extLst>
          </c:dPt>
          <c:dPt>
            <c:idx val="6"/>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B-811C-412D-A6A6-3432114C7D16}"/>
              </c:ext>
            </c:extLst>
          </c:dPt>
          <c:dPt>
            <c:idx val="7"/>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D-811C-412D-A6A6-3432114C7D16}"/>
              </c:ext>
            </c:extLst>
          </c:dPt>
          <c:dPt>
            <c:idx val="8"/>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F-811C-412D-A6A6-3432114C7D16}"/>
              </c:ext>
            </c:extLst>
          </c:dPt>
          <c:dPt>
            <c:idx val="9"/>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11-811C-412D-A6A6-3432114C7D16}"/>
              </c:ext>
            </c:extLst>
          </c:dPt>
          <c:dPt>
            <c:idx val="10"/>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13-811C-412D-A6A6-3432114C7D16}"/>
              </c:ext>
            </c:extLst>
          </c:dPt>
          <c:dPt>
            <c:idx val="11"/>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15-811C-412D-A6A6-3432114C7D16}"/>
              </c:ext>
            </c:extLst>
          </c:dPt>
          <c:dPt>
            <c:idx val="12"/>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17-811C-412D-A6A6-3432114C7D16}"/>
              </c:ext>
            </c:extLst>
          </c:dPt>
          <c:dPt>
            <c:idx val="13"/>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19-811C-412D-A6A6-3432114C7D16}"/>
              </c:ext>
            </c:extLst>
          </c:dPt>
          <c:dPt>
            <c:idx val="14"/>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1B-811C-412D-A6A6-3432114C7D16}"/>
              </c:ext>
            </c:extLst>
          </c:dPt>
          <c:dPt>
            <c:idx val="15"/>
            <c:invertIfNegative val="0"/>
            <c:bubble3D val="0"/>
            <c:spPr>
              <a:solidFill>
                <a:schemeClr val="accent6"/>
              </a:solidFill>
              <a:ln w="3175">
                <a:solidFill>
                  <a:schemeClr val="bg1"/>
                </a:solidFill>
              </a:ln>
            </c:spPr>
            <c:extLst>
              <c:ext xmlns:c16="http://schemas.microsoft.com/office/drawing/2014/chart" uri="{C3380CC4-5D6E-409C-BE32-E72D297353CC}">
                <c16:uniqueId val="{0000001D-811C-412D-A6A6-3432114C7D16}"/>
              </c:ext>
            </c:extLst>
          </c:dPt>
          <c:dPt>
            <c:idx val="16"/>
            <c:invertIfNegative val="0"/>
            <c:bubble3D val="0"/>
            <c:spPr>
              <a:solidFill>
                <a:schemeClr val="accent6"/>
              </a:solidFill>
              <a:ln w="3175">
                <a:solidFill>
                  <a:schemeClr val="bg1"/>
                </a:solidFill>
              </a:ln>
            </c:spPr>
            <c:extLst>
              <c:ext xmlns:c16="http://schemas.microsoft.com/office/drawing/2014/chart" uri="{C3380CC4-5D6E-409C-BE32-E72D297353CC}">
                <c16:uniqueId val="{0000001F-811C-412D-A6A6-3432114C7D16}"/>
              </c:ext>
            </c:extLst>
          </c:dPt>
          <c:dPt>
            <c:idx val="17"/>
            <c:invertIfNegative val="0"/>
            <c:bubble3D val="0"/>
            <c:spPr>
              <a:solidFill>
                <a:schemeClr val="accent6"/>
              </a:solidFill>
              <a:ln w="3175">
                <a:solidFill>
                  <a:schemeClr val="bg1"/>
                </a:solidFill>
              </a:ln>
            </c:spPr>
            <c:extLst>
              <c:ext xmlns:c16="http://schemas.microsoft.com/office/drawing/2014/chart" uri="{C3380CC4-5D6E-409C-BE32-E72D297353CC}">
                <c16:uniqueId val="{00000021-811C-412D-A6A6-3432114C7D16}"/>
              </c:ext>
            </c:extLst>
          </c:dPt>
          <c:dPt>
            <c:idx val="18"/>
            <c:invertIfNegative val="0"/>
            <c:bubble3D val="0"/>
            <c:spPr>
              <a:solidFill>
                <a:schemeClr val="accent6"/>
              </a:solidFill>
              <a:ln w="3175">
                <a:solidFill>
                  <a:schemeClr val="bg1"/>
                </a:solidFill>
              </a:ln>
            </c:spPr>
            <c:extLst>
              <c:ext xmlns:c16="http://schemas.microsoft.com/office/drawing/2014/chart" uri="{C3380CC4-5D6E-409C-BE32-E72D297353CC}">
                <c16:uniqueId val="{00000023-811C-412D-A6A6-3432114C7D16}"/>
              </c:ext>
            </c:extLst>
          </c:dPt>
          <c:dPt>
            <c:idx val="19"/>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5-811C-412D-A6A6-3432114C7D16}"/>
              </c:ext>
            </c:extLst>
          </c:dPt>
          <c:dPt>
            <c:idx val="20"/>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7-811C-412D-A6A6-3432114C7D16}"/>
              </c:ext>
            </c:extLst>
          </c:dPt>
          <c:dPt>
            <c:idx val="21"/>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9-811C-412D-A6A6-3432114C7D16}"/>
              </c:ext>
            </c:extLst>
          </c:dPt>
          <c:dPt>
            <c:idx val="22"/>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B-811C-412D-A6A6-3432114C7D16}"/>
              </c:ext>
            </c:extLst>
          </c:dPt>
          <c:dPt>
            <c:idx val="23"/>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D-811C-412D-A6A6-3432114C7D16}"/>
              </c:ext>
            </c:extLst>
          </c:dPt>
          <c:dPt>
            <c:idx val="24"/>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F-811C-412D-A6A6-3432114C7D16}"/>
              </c:ext>
            </c:extLst>
          </c:dPt>
          <c:dPt>
            <c:idx val="25"/>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31-811C-412D-A6A6-3432114C7D16}"/>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'Cap.Dev.Path'!$I$2320:$AH$2320</c:f>
              <c:numCache>
                <c:formatCode>#,##0</c:formatCode>
                <c:ptCount val="26"/>
                <c:pt idx="0">
                  <c:v>22</c:v>
                </c:pt>
                <c:pt idx="1">
                  <c:v>22</c:v>
                </c:pt>
                <c:pt idx="2">
                  <c:v>131</c:v>
                </c:pt>
                <c:pt idx="3">
                  <c:v>133</c:v>
                </c:pt>
                <c:pt idx="4">
                  <c:v>163</c:v>
                </c:pt>
                <c:pt idx="5">
                  <c:v>163</c:v>
                </c:pt>
                <c:pt idx="6">
                  <c:v>163</c:v>
                </c:pt>
                <c:pt idx="7">
                  <c:v>163</c:v>
                </c:pt>
                <c:pt idx="8">
                  <c:v>212</c:v>
                </c:pt>
                <c:pt idx="9">
                  <c:v>213</c:v>
                </c:pt>
                <c:pt idx="10">
                  <c:v>213</c:v>
                </c:pt>
                <c:pt idx="11">
                  <c:v>203</c:v>
                </c:pt>
                <c:pt idx="12">
                  <c:v>203</c:v>
                </c:pt>
                <c:pt idx="13">
                  <c:v>203</c:v>
                </c:pt>
                <c:pt idx="14">
                  <c:v>203</c:v>
                </c:pt>
                <c:pt idx="15">
                  <c:v>203</c:v>
                </c:pt>
                <c:pt idx="16">
                  <c:v>203</c:v>
                </c:pt>
                <c:pt idx="17">
                  <c:v>203</c:v>
                </c:pt>
                <c:pt idx="18">
                  <c:v>203</c:v>
                </c:pt>
                <c:pt idx="19">
                  <c:v>203</c:v>
                </c:pt>
                <c:pt idx="20">
                  <c:v>203</c:v>
                </c:pt>
                <c:pt idx="21">
                  <c:v>203</c:v>
                </c:pt>
                <c:pt idx="22">
                  <c:v>203</c:v>
                </c:pt>
                <c:pt idx="23">
                  <c:v>203</c:v>
                </c:pt>
                <c:pt idx="24">
                  <c:v>203</c:v>
                </c:pt>
                <c:pt idx="25">
                  <c:v>203</c:v>
                </c:pt>
              </c:numCache>
            </c:numRef>
          </c:val>
          <c:extLst>
            <c:ext xmlns:c16="http://schemas.microsoft.com/office/drawing/2014/chart" uri="{C3380CC4-5D6E-409C-BE32-E72D297353CC}">
              <c16:uniqueId val="{00000032-811C-412D-A6A6-3432114C7D16}"/>
            </c:ext>
          </c:extLst>
        </c:ser>
        <c:ser>
          <c:idx val="0"/>
          <c:order val="1"/>
          <c:tx>
            <c:strRef>
              <c:f>'Cap.Dev.Path'!$C$2313</c:f>
              <c:strCache>
                <c:ptCount val="1"/>
                <c:pt idx="0">
                  <c:v>Wind Onshore</c:v>
                </c:pt>
              </c:strCache>
            </c:strRef>
          </c:tx>
          <c:spPr>
            <a:solidFill>
              <a:schemeClr val="accent2">
                <a:lumMod val="50000"/>
              </a:schemeClr>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4-811C-412D-A6A6-3432114C7D16}"/>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6-811C-412D-A6A6-3432114C7D16}"/>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8-811C-412D-A6A6-3432114C7D16}"/>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A-811C-412D-A6A6-3432114C7D16}"/>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C-811C-412D-A6A6-3432114C7D16}"/>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E-811C-412D-A6A6-3432114C7D16}"/>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0-811C-412D-A6A6-3432114C7D16}"/>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2-811C-412D-A6A6-3432114C7D16}"/>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4-811C-412D-A6A6-3432114C7D16}"/>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6-811C-412D-A6A6-3432114C7D16}"/>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8-811C-412D-A6A6-3432114C7D16}"/>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A-811C-412D-A6A6-3432114C7D16}"/>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C-811C-412D-A6A6-3432114C7D16}"/>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E-811C-412D-A6A6-3432114C7D16}"/>
              </c:ext>
            </c:extLst>
          </c:dPt>
          <c:dPt>
            <c:idx val="1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50-811C-412D-A6A6-3432114C7D16}"/>
              </c:ext>
            </c:extLst>
          </c:dPt>
          <c:dPt>
            <c:idx val="15"/>
            <c:invertIfNegative val="0"/>
            <c:bubble3D val="0"/>
            <c:spPr>
              <a:solidFill>
                <a:schemeClr val="accent2"/>
              </a:solidFill>
              <a:ln w="3175">
                <a:solidFill>
                  <a:schemeClr val="bg1"/>
                </a:solidFill>
              </a:ln>
            </c:spPr>
            <c:extLst>
              <c:ext xmlns:c16="http://schemas.microsoft.com/office/drawing/2014/chart" uri="{C3380CC4-5D6E-409C-BE32-E72D297353CC}">
                <c16:uniqueId val="{00000052-811C-412D-A6A6-3432114C7D16}"/>
              </c:ext>
            </c:extLst>
          </c:dPt>
          <c:dPt>
            <c:idx val="16"/>
            <c:invertIfNegative val="0"/>
            <c:bubble3D val="0"/>
            <c:spPr>
              <a:solidFill>
                <a:schemeClr val="accent2"/>
              </a:solidFill>
              <a:ln w="3175">
                <a:solidFill>
                  <a:schemeClr val="bg1"/>
                </a:solidFill>
              </a:ln>
            </c:spPr>
            <c:extLst>
              <c:ext xmlns:c16="http://schemas.microsoft.com/office/drawing/2014/chart" uri="{C3380CC4-5D6E-409C-BE32-E72D297353CC}">
                <c16:uniqueId val="{00000054-811C-412D-A6A6-3432114C7D16}"/>
              </c:ext>
            </c:extLst>
          </c:dPt>
          <c:dPt>
            <c:idx val="17"/>
            <c:invertIfNegative val="0"/>
            <c:bubble3D val="0"/>
            <c:spPr>
              <a:solidFill>
                <a:schemeClr val="accent2"/>
              </a:solidFill>
              <a:ln w="3175">
                <a:solidFill>
                  <a:schemeClr val="bg1"/>
                </a:solidFill>
              </a:ln>
            </c:spPr>
            <c:extLst>
              <c:ext xmlns:c16="http://schemas.microsoft.com/office/drawing/2014/chart" uri="{C3380CC4-5D6E-409C-BE32-E72D297353CC}">
                <c16:uniqueId val="{00000056-811C-412D-A6A6-3432114C7D16}"/>
              </c:ext>
            </c:extLst>
          </c:dPt>
          <c:dPt>
            <c:idx val="18"/>
            <c:invertIfNegative val="0"/>
            <c:bubble3D val="0"/>
            <c:spPr>
              <a:solidFill>
                <a:schemeClr val="accent2"/>
              </a:solidFill>
              <a:ln w="3175">
                <a:solidFill>
                  <a:schemeClr val="bg1"/>
                </a:solidFill>
              </a:ln>
            </c:spPr>
            <c:extLst>
              <c:ext xmlns:c16="http://schemas.microsoft.com/office/drawing/2014/chart" uri="{C3380CC4-5D6E-409C-BE32-E72D297353CC}">
                <c16:uniqueId val="{00000058-811C-412D-A6A6-3432114C7D16}"/>
              </c:ext>
            </c:extLst>
          </c:dPt>
          <c:dPt>
            <c:idx val="19"/>
            <c:invertIfNegative val="0"/>
            <c:bubble3D val="0"/>
            <c:extLst>
              <c:ext xmlns:c16="http://schemas.microsoft.com/office/drawing/2014/chart" uri="{C3380CC4-5D6E-409C-BE32-E72D297353CC}">
                <c16:uniqueId val="{00000059-811C-412D-A6A6-3432114C7D16}"/>
              </c:ext>
            </c:extLst>
          </c:dPt>
          <c:dPt>
            <c:idx val="20"/>
            <c:invertIfNegative val="0"/>
            <c:bubble3D val="0"/>
            <c:extLst>
              <c:ext xmlns:c16="http://schemas.microsoft.com/office/drawing/2014/chart" uri="{C3380CC4-5D6E-409C-BE32-E72D297353CC}">
                <c16:uniqueId val="{0000005A-811C-412D-A6A6-3432114C7D16}"/>
              </c:ext>
            </c:extLst>
          </c:dPt>
          <c:dPt>
            <c:idx val="21"/>
            <c:invertIfNegative val="0"/>
            <c:bubble3D val="0"/>
            <c:extLst>
              <c:ext xmlns:c16="http://schemas.microsoft.com/office/drawing/2014/chart" uri="{C3380CC4-5D6E-409C-BE32-E72D297353CC}">
                <c16:uniqueId val="{0000005B-811C-412D-A6A6-3432114C7D16}"/>
              </c:ext>
            </c:extLst>
          </c:dPt>
          <c:dPt>
            <c:idx val="22"/>
            <c:invertIfNegative val="0"/>
            <c:bubble3D val="0"/>
            <c:extLst>
              <c:ext xmlns:c16="http://schemas.microsoft.com/office/drawing/2014/chart" uri="{C3380CC4-5D6E-409C-BE32-E72D297353CC}">
                <c16:uniqueId val="{0000005C-811C-412D-A6A6-3432114C7D16}"/>
              </c:ext>
            </c:extLst>
          </c:dPt>
          <c:dPt>
            <c:idx val="23"/>
            <c:invertIfNegative val="0"/>
            <c:bubble3D val="0"/>
            <c:extLst>
              <c:ext xmlns:c16="http://schemas.microsoft.com/office/drawing/2014/chart" uri="{C3380CC4-5D6E-409C-BE32-E72D297353CC}">
                <c16:uniqueId val="{0000005D-811C-412D-A6A6-3432114C7D16}"/>
              </c:ext>
            </c:extLst>
          </c:dPt>
          <c:dPt>
            <c:idx val="24"/>
            <c:invertIfNegative val="0"/>
            <c:bubble3D val="0"/>
            <c:extLst>
              <c:ext xmlns:c16="http://schemas.microsoft.com/office/drawing/2014/chart" uri="{C3380CC4-5D6E-409C-BE32-E72D297353CC}">
                <c16:uniqueId val="{0000005E-811C-412D-A6A6-3432114C7D16}"/>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'Cap.Dev.Path'!$I$2313:$AH$2313</c:f>
              <c:numCache>
                <c:formatCode>#,##0</c:formatCode>
                <c:ptCount val="26"/>
                <c:pt idx="0">
                  <c:v>500</c:v>
                </c:pt>
                <c:pt idx="1">
                  <c:v>563</c:v>
                </c:pt>
                <c:pt idx="2">
                  <c:v>692</c:v>
                </c:pt>
                <c:pt idx="3">
                  <c:v>956</c:v>
                </c:pt>
                <c:pt idx="4">
                  <c:v>1312</c:v>
                </c:pt>
                <c:pt idx="5">
                  <c:v>1854</c:v>
                </c:pt>
                <c:pt idx="6">
                  <c:v>2601</c:v>
                </c:pt>
                <c:pt idx="7">
                  <c:v>3443</c:v>
                </c:pt>
                <c:pt idx="8">
                  <c:v>3982</c:v>
                </c:pt>
                <c:pt idx="9">
                  <c:v>4875</c:v>
                </c:pt>
                <c:pt idx="10">
                  <c:v>5606</c:v>
                </c:pt>
                <c:pt idx="11">
                  <c:v>6232</c:v>
                </c:pt>
                <c:pt idx="12">
                  <c:v>6408</c:v>
                </c:pt>
                <c:pt idx="13">
                  <c:v>7097</c:v>
                </c:pt>
                <c:pt idx="14">
                  <c:v>9061</c:v>
                </c:pt>
                <c:pt idx="15">
                  <c:v>10826</c:v>
                </c:pt>
                <c:pt idx="16">
                  <c:v>13375</c:v>
                </c:pt>
                <c:pt idx="17">
                  <c:v>14872</c:v>
                </c:pt>
                <c:pt idx="18">
                  <c:v>15672</c:v>
                </c:pt>
                <c:pt idx="19">
                  <c:v>16155.7238843951</c:v>
                </c:pt>
                <c:pt idx="20">
                  <c:v>16540.67392277734</c:v>
                </c:pt>
                <c:pt idx="21">
                  <c:v>16890.33136292018</c:v>
                </c:pt>
                <c:pt idx="22">
                  <c:v>17757.562371316562</c:v>
                </c:pt>
                <c:pt idx="23">
                  <c:v>18505.030283347598</c:v>
                </c:pt>
                <c:pt idx="24">
                  <c:v>19287.866220611613</c:v>
                </c:pt>
                <c:pt idx="25">
                  <c:v>19884.639982443739</c:v>
                </c:pt>
              </c:numCache>
            </c:numRef>
          </c:val>
          <c:extLst>
            <c:ext xmlns:c16="http://schemas.microsoft.com/office/drawing/2014/chart" uri="{C3380CC4-5D6E-409C-BE32-E72D297353CC}">
              <c16:uniqueId val="{0000005F-811C-412D-A6A6-3432114C7D16}"/>
            </c:ext>
          </c:extLst>
        </c:ser>
        <c:dLbls>
          <c:showLegendKey val="0"/>
          <c:showVal val="0"/>
          <c:showCatName val="0"/>
          <c:showSerName val="0"/>
          <c:showPercent val="0"/>
          <c:showBubbleSize val="0"/>
        </c:dLbls>
        <c:gapWidth val="0"/>
        <c:overlap val="100"/>
        <c:axId val="215313408"/>
        <c:axId val="215319296"/>
      </c:barChart>
      <c:catAx>
        <c:axId val="215313408"/>
        <c:scaling>
          <c:orientation val="minMax"/>
        </c:scaling>
        <c:delete val="0"/>
        <c:axPos val="b"/>
        <c:numFmt formatCode="General" sourceLinked="1"/>
        <c:majorTickMark val="out"/>
        <c:minorTickMark val="none"/>
        <c:tickLblPos val="nextTo"/>
        <c:crossAx val="215319296"/>
        <c:crosses val="autoZero"/>
        <c:auto val="1"/>
        <c:lblAlgn val="ctr"/>
        <c:lblOffset val="100"/>
        <c:noMultiLvlLbl val="0"/>
      </c:catAx>
      <c:valAx>
        <c:axId val="215319296"/>
        <c:scaling>
          <c:orientation val="minMax"/>
        </c:scaling>
        <c:delete val="0"/>
        <c:axPos val="l"/>
        <c:title>
          <c:tx>
            <c:rich>
              <a:bodyPr rot="0" vert="horz"/>
              <a:lstStyle/>
              <a:p>
                <a:pPr>
                  <a:defRPr/>
                </a:pPr>
                <a:r>
                  <a:rPr lang="de-DE" b="0"/>
                  <a:t>MW</a:t>
                </a:r>
              </a:p>
            </c:rich>
          </c:tx>
          <c:layout>
            <c:manualLayout>
              <c:xMode val="edge"/>
              <c:yMode val="edge"/>
              <c:x val="0.11944444444444401"/>
              <c:y val="7.4442179182240202E-4"/>
            </c:manualLayout>
          </c:layout>
          <c:overlay val="0"/>
        </c:title>
        <c:numFmt formatCode="#,##0" sourceLinked="0"/>
        <c:majorTickMark val="out"/>
        <c:minorTickMark val="none"/>
        <c:tickLblPos val="nextTo"/>
        <c:crossAx val="215313408"/>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3016185476815"/>
          <c:y val="5.0345452486125299E-2"/>
          <c:w val="0.863514216972878"/>
          <c:h val="0.81960272964095604"/>
        </c:manualLayout>
      </c:layout>
      <c:barChart>
        <c:barDir val="col"/>
        <c:grouping val="stacked"/>
        <c:varyColors val="0"/>
        <c:ser>
          <c:idx val="1"/>
          <c:order val="0"/>
          <c:tx>
            <c:strRef>
              <c:f>'Cap.Dev.Path'!$C$2490</c:f>
              <c:strCache>
                <c:ptCount val="1"/>
                <c:pt idx="0">
                  <c:v>Wind Offshore</c:v>
                </c:pt>
              </c:strCache>
            </c:strRef>
          </c:tx>
          <c:spPr>
            <a:ln w="3175">
              <a:solidFill>
                <a:schemeClr val="bg1"/>
              </a:solidFill>
            </a:ln>
          </c:spPr>
          <c:invertIfNegative val="0"/>
          <c:dPt>
            <c:idx val="1"/>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1-9C39-42DE-B975-D08BE8F82283}"/>
              </c:ext>
            </c:extLst>
          </c:dPt>
          <c:dPt>
            <c:idx val="2"/>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3-9C39-42DE-B975-D08BE8F82283}"/>
              </c:ext>
            </c:extLst>
          </c:dPt>
          <c:dPt>
            <c:idx val="3"/>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5-9C39-42DE-B975-D08BE8F82283}"/>
              </c:ext>
            </c:extLst>
          </c:dPt>
          <c:dPt>
            <c:idx val="4"/>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7-9C39-42DE-B975-D08BE8F82283}"/>
              </c:ext>
            </c:extLst>
          </c:dPt>
          <c:dPt>
            <c:idx val="5"/>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9-9C39-42DE-B975-D08BE8F82283}"/>
              </c:ext>
            </c:extLst>
          </c:dPt>
          <c:dPt>
            <c:idx val="6"/>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B-9C39-42DE-B975-D08BE8F82283}"/>
              </c:ext>
            </c:extLst>
          </c:dPt>
          <c:dPt>
            <c:idx val="7"/>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D-9C39-42DE-B975-D08BE8F82283}"/>
              </c:ext>
            </c:extLst>
          </c:dPt>
          <c:dPt>
            <c:idx val="8"/>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0F-9C39-42DE-B975-D08BE8F82283}"/>
              </c:ext>
            </c:extLst>
          </c:dPt>
          <c:dPt>
            <c:idx val="9"/>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11-9C39-42DE-B975-D08BE8F82283}"/>
              </c:ext>
            </c:extLst>
          </c:dPt>
          <c:dPt>
            <c:idx val="10"/>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13-9C39-42DE-B975-D08BE8F82283}"/>
              </c:ext>
            </c:extLst>
          </c:dPt>
          <c:dPt>
            <c:idx val="11"/>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15-9C39-42DE-B975-D08BE8F82283}"/>
              </c:ext>
            </c:extLst>
          </c:dPt>
          <c:dPt>
            <c:idx val="12"/>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17-9C39-42DE-B975-D08BE8F82283}"/>
              </c:ext>
            </c:extLst>
          </c:dPt>
          <c:dPt>
            <c:idx val="13"/>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19-9C39-42DE-B975-D08BE8F82283}"/>
              </c:ext>
            </c:extLst>
          </c:dPt>
          <c:dPt>
            <c:idx val="14"/>
            <c:invertIfNegative val="0"/>
            <c:bubble3D val="0"/>
            <c:spPr>
              <a:solidFill>
                <a:schemeClr val="tx1">
                  <a:lumMod val="60000"/>
                  <a:lumOff val="40000"/>
                </a:schemeClr>
              </a:solidFill>
              <a:ln w="3175">
                <a:solidFill>
                  <a:schemeClr val="bg1"/>
                </a:solidFill>
              </a:ln>
            </c:spPr>
            <c:extLst>
              <c:ext xmlns:c16="http://schemas.microsoft.com/office/drawing/2014/chart" uri="{C3380CC4-5D6E-409C-BE32-E72D297353CC}">
                <c16:uniqueId val="{0000001B-9C39-42DE-B975-D08BE8F82283}"/>
              </c:ext>
            </c:extLst>
          </c:dPt>
          <c:dPt>
            <c:idx val="15"/>
            <c:invertIfNegative val="0"/>
            <c:bubble3D val="0"/>
            <c:spPr>
              <a:solidFill>
                <a:schemeClr val="accent6"/>
              </a:solidFill>
              <a:ln w="3175">
                <a:solidFill>
                  <a:schemeClr val="bg1"/>
                </a:solidFill>
              </a:ln>
            </c:spPr>
            <c:extLst>
              <c:ext xmlns:c16="http://schemas.microsoft.com/office/drawing/2014/chart" uri="{C3380CC4-5D6E-409C-BE32-E72D297353CC}">
                <c16:uniqueId val="{0000001D-9C39-42DE-B975-D08BE8F82283}"/>
              </c:ext>
            </c:extLst>
          </c:dPt>
          <c:dPt>
            <c:idx val="16"/>
            <c:invertIfNegative val="0"/>
            <c:bubble3D val="0"/>
            <c:spPr>
              <a:solidFill>
                <a:schemeClr val="accent6"/>
              </a:solidFill>
              <a:ln w="3175">
                <a:solidFill>
                  <a:schemeClr val="bg1"/>
                </a:solidFill>
              </a:ln>
            </c:spPr>
            <c:extLst>
              <c:ext xmlns:c16="http://schemas.microsoft.com/office/drawing/2014/chart" uri="{C3380CC4-5D6E-409C-BE32-E72D297353CC}">
                <c16:uniqueId val="{0000001F-9C39-42DE-B975-D08BE8F82283}"/>
              </c:ext>
            </c:extLst>
          </c:dPt>
          <c:dPt>
            <c:idx val="17"/>
            <c:invertIfNegative val="0"/>
            <c:bubble3D val="0"/>
            <c:spPr>
              <a:solidFill>
                <a:schemeClr val="accent6"/>
              </a:solidFill>
              <a:ln w="3175">
                <a:solidFill>
                  <a:schemeClr val="bg1"/>
                </a:solidFill>
              </a:ln>
            </c:spPr>
            <c:extLst>
              <c:ext xmlns:c16="http://schemas.microsoft.com/office/drawing/2014/chart" uri="{C3380CC4-5D6E-409C-BE32-E72D297353CC}">
                <c16:uniqueId val="{00000021-9C39-42DE-B975-D08BE8F82283}"/>
              </c:ext>
            </c:extLst>
          </c:dPt>
          <c:dPt>
            <c:idx val="18"/>
            <c:invertIfNegative val="0"/>
            <c:bubble3D val="0"/>
            <c:spPr>
              <a:solidFill>
                <a:schemeClr val="accent6"/>
              </a:solidFill>
              <a:ln w="3175">
                <a:solidFill>
                  <a:schemeClr val="bg1"/>
                </a:solidFill>
              </a:ln>
            </c:spPr>
            <c:extLst>
              <c:ext xmlns:c16="http://schemas.microsoft.com/office/drawing/2014/chart" uri="{C3380CC4-5D6E-409C-BE32-E72D297353CC}">
                <c16:uniqueId val="{00000023-9C39-42DE-B975-D08BE8F82283}"/>
              </c:ext>
            </c:extLst>
          </c:dPt>
          <c:dPt>
            <c:idx val="19"/>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5-9C39-42DE-B975-D08BE8F82283}"/>
              </c:ext>
            </c:extLst>
          </c:dPt>
          <c:dPt>
            <c:idx val="20"/>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7-9C39-42DE-B975-D08BE8F82283}"/>
              </c:ext>
            </c:extLst>
          </c:dPt>
          <c:dPt>
            <c:idx val="21"/>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9-9C39-42DE-B975-D08BE8F82283}"/>
              </c:ext>
            </c:extLst>
          </c:dPt>
          <c:dPt>
            <c:idx val="22"/>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B-9C39-42DE-B975-D08BE8F82283}"/>
              </c:ext>
            </c:extLst>
          </c:dPt>
          <c:dPt>
            <c:idx val="23"/>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D-9C39-42DE-B975-D08BE8F82283}"/>
              </c:ext>
            </c:extLst>
          </c:dPt>
          <c:dPt>
            <c:idx val="24"/>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2F-9C39-42DE-B975-D08BE8F82283}"/>
              </c:ext>
            </c:extLst>
          </c:dPt>
          <c:dPt>
            <c:idx val="25"/>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31-9C39-42DE-B975-D08BE8F82283}"/>
              </c:ext>
            </c:extLst>
          </c:dPt>
          <c:dPt>
            <c:idx val="26"/>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60-9C39-42DE-B975-D08BE8F82283}"/>
              </c:ext>
            </c:extLst>
          </c:dPt>
          <c:dPt>
            <c:idx val="27"/>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61-9C39-42DE-B975-D08BE8F82283}"/>
              </c:ext>
            </c:extLst>
          </c:dPt>
          <c:dPt>
            <c:idx val="28"/>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62-9C39-42DE-B975-D08BE8F82283}"/>
              </c:ext>
            </c:extLst>
          </c:dPt>
          <c:dPt>
            <c:idx val="29"/>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63-9C39-42DE-B975-D08BE8F82283}"/>
              </c:ext>
            </c:extLst>
          </c:dPt>
          <c:dPt>
            <c:idx val="30"/>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64-9C39-42DE-B975-D08BE8F82283}"/>
              </c:ext>
            </c:extLst>
          </c:dPt>
          <c:dPt>
            <c:idx val="31"/>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65-9C39-42DE-B975-D08BE8F82283}"/>
              </c:ext>
            </c:extLst>
          </c:dPt>
          <c:dPt>
            <c:idx val="32"/>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66-9C39-42DE-B975-D08BE8F82283}"/>
              </c:ext>
            </c:extLst>
          </c:dPt>
          <c:dPt>
            <c:idx val="33"/>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67-9C39-42DE-B975-D08BE8F82283}"/>
              </c:ext>
            </c:extLst>
          </c:dPt>
          <c:dPt>
            <c:idx val="34"/>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68-9C39-42DE-B975-D08BE8F82283}"/>
              </c:ext>
            </c:extLst>
          </c:dPt>
          <c:dPt>
            <c:idx val="35"/>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69-9C39-42DE-B975-D08BE8F82283}"/>
              </c:ext>
            </c:extLst>
          </c:dPt>
          <c:dPt>
            <c:idx val="36"/>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6A-9C39-42DE-B975-D08BE8F82283}"/>
              </c:ext>
            </c:extLst>
          </c:dPt>
          <c:dPt>
            <c:idx val="37"/>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6B-9C39-42DE-B975-D08BE8F82283}"/>
              </c:ext>
            </c:extLst>
          </c:dPt>
          <c:dPt>
            <c:idx val="38"/>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6C-9C39-42DE-B975-D08BE8F82283}"/>
              </c:ext>
            </c:extLst>
          </c:dPt>
          <c:dPt>
            <c:idx val="39"/>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6D-9C39-42DE-B975-D08BE8F82283}"/>
              </c:ext>
            </c:extLst>
          </c:dPt>
          <c:dPt>
            <c:idx val="40"/>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6E-9C39-42DE-B975-D08BE8F82283}"/>
              </c:ext>
            </c:extLst>
          </c:dPt>
          <c:dPt>
            <c:idx val="41"/>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6F-9C39-42DE-B975-D08BE8F82283}"/>
              </c:ext>
            </c:extLst>
          </c:dPt>
          <c:dPt>
            <c:idx val="42"/>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70-9C39-42DE-B975-D08BE8F82283}"/>
              </c:ext>
            </c:extLst>
          </c:dPt>
          <c:dPt>
            <c:idx val="43"/>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71-9C39-42DE-B975-D08BE8F82283}"/>
              </c:ext>
            </c:extLst>
          </c:dPt>
          <c:dPt>
            <c:idx val="44"/>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72-9C39-42DE-B975-D08BE8F82283}"/>
              </c:ext>
            </c:extLst>
          </c:dPt>
          <c:dPt>
            <c:idx val="45"/>
            <c:invertIfNegative val="0"/>
            <c:bubble3D val="0"/>
            <c:spPr>
              <a:solidFill>
                <a:schemeClr val="accent6">
                  <a:lumMod val="50000"/>
                </a:schemeClr>
              </a:solidFill>
              <a:ln w="3175">
                <a:solidFill>
                  <a:schemeClr val="bg1"/>
                </a:solidFill>
              </a:ln>
            </c:spPr>
            <c:extLst>
              <c:ext xmlns:c16="http://schemas.microsoft.com/office/drawing/2014/chart" uri="{C3380CC4-5D6E-409C-BE32-E72D297353CC}">
                <c16:uniqueId val="{00000073-9C39-42DE-B975-D08BE8F82283}"/>
              </c:ext>
            </c:extLst>
          </c:dPt>
          <c:cat>
            <c:strRef>
              <c:f>'Cap.Dev.Path'!$I$9:$BB$9</c:f>
              <c:strCach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strCache>
            </c:strRef>
          </c:cat>
          <c:val>
            <c:numRef>
              <c:f>'Cap.Dev.Path'!$I$2490:$BB$2490</c:f>
              <c:numCache>
                <c:formatCode>#,##0</c:formatCode>
                <c:ptCount val="46"/>
                <c:pt idx="0">
                  <c:v>213.8</c:v>
                </c:pt>
                <c:pt idx="1">
                  <c:v>303.8</c:v>
                </c:pt>
                <c:pt idx="2">
                  <c:v>393.8</c:v>
                </c:pt>
                <c:pt idx="3">
                  <c:v>596.20000000000005</c:v>
                </c:pt>
                <c:pt idx="4">
                  <c:v>951.2</c:v>
                </c:pt>
                <c:pt idx="5">
                  <c:v>1341.5</c:v>
                </c:pt>
                <c:pt idx="6">
                  <c:v>1838.3</c:v>
                </c:pt>
                <c:pt idx="7">
                  <c:v>2995.5</c:v>
                </c:pt>
                <c:pt idx="8">
                  <c:v>3696</c:v>
                </c:pt>
                <c:pt idx="9">
                  <c:v>4501.3</c:v>
                </c:pt>
                <c:pt idx="10">
                  <c:v>5093.3999999999996</c:v>
                </c:pt>
                <c:pt idx="11">
                  <c:v>5293.4</c:v>
                </c:pt>
                <c:pt idx="12">
                  <c:v>6987.9</c:v>
                </c:pt>
                <c:pt idx="13">
                  <c:v>8216.5</c:v>
                </c:pt>
                <c:pt idx="14">
                  <c:v>9945</c:v>
                </c:pt>
                <c:pt idx="15">
                  <c:v>10880</c:v>
                </c:pt>
                <c:pt idx="16">
                  <c:v>10880</c:v>
                </c:pt>
                <c:pt idx="17">
                  <c:v>12140</c:v>
                </c:pt>
                <c:pt idx="18">
                  <c:v>14000</c:v>
                </c:pt>
                <c:pt idx="19">
                  <c:v>15679.4</c:v>
                </c:pt>
                <c:pt idx="20">
                  <c:v>17243.400000000001</c:v>
                </c:pt>
                <c:pt idx="21">
                  <c:v>22923.4</c:v>
                </c:pt>
                <c:pt idx="22">
                  <c:v>28076</c:v>
                </c:pt>
                <c:pt idx="23">
                  <c:v>32156</c:v>
                </c:pt>
                <c:pt idx="24">
                  <c:v>36078</c:v>
                </c:pt>
                <c:pt idx="25">
                  <c:v>40000</c:v>
                </c:pt>
                <c:pt idx="26">
                  <c:v>40199.300000000003</c:v>
                </c:pt>
                <c:pt idx="27">
                  <c:v>40398.600000000006</c:v>
                </c:pt>
                <c:pt idx="28">
                  <c:v>40597.900000000009</c:v>
                </c:pt>
                <c:pt idx="29">
                  <c:v>40797.200000000012</c:v>
                </c:pt>
                <c:pt idx="30">
                  <c:v>40996.500000000015</c:v>
                </c:pt>
                <c:pt idx="31">
                  <c:v>41195.80000000001</c:v>
                </c:pt>
                <c:pt idx="32">
                  <c:v>41395.100000000006</c:v>
                </c:pt>
                <c:pt idx="33">
                  <c:v>41594.400000000001</c:v>
                </c:pt>
                <c:pt idx="34">
                  <c:v>41793.699999999997</c:v>
                </c:pt>
                <c:pt idx="35">
                  <c:v>41992.999999999993</c:v>
                </c:pt>
                <c:pt idx="36">
                  <c:v>42382.999999999993</c:v>
                </c:pt>
                <c:pt idx="37">
                  <c:v>42772.999999999993</c:v>
                </c:pt>
                <c:pt idx="38">
                  <c:v>43162.999999999993</c:v>
                </c:pt>
                <c:pt idx="39">
                  <c:v>43552.999999999993</c:v>
                </c:pt>
                <c:pt idx="40">
                  <c:v>43942.999999999993</c:v>
                </c:pt>
                <c:pt idx="41">
                  <c:v>44332.999999999993</c:v>
                </c:pt>
                <c:pt idx="42">
                  <c:v>44722.999999999993</c:v>
                </c:pt>
                <c:pt idx="43">
                  <c:v>45112.999999999993</c:v>
                </c:pt>
                <c:pt idx="44">
                  <c:v>45502.999999999993</c:v>
                </c:pt>
                <c:pt idx="45">
                  <c:v>45892.999999999993</c:v>
                </c:pt>
              </c:numCache>
            </c:numRef>
          </c:val>
          <c:extLst>
            <c:ext xmlns:c16="http://schemas.microsoft.com/office/drawing/2014/chart" uri="{C3380CC4-5D6E-409C-BE32-E72D297353CC}">
              <c16:uniqueId val="{00000032-9C39-42DE-B975-D08BE8F82283}"/>
            </c:ext>
          </c:extLst>
        </c:ser>
        <c:ser>
          <c:idx val="0"/>
          <c:order val="1"/>
          <c:tx>
            <c:strRef>
              <c:f>'Cap.Dev.Path'!$C$2483</c:f>
              <c:strCache>
                <c:ptCount val="1"/>
                <c:pt idx="0">
                  <c:v>Wind Onshore</c:v>
                </c:pt>
              </c:strCache>
            </c:strRef>
          </c:tx>
          <c:spPr>
            <a:solidFill>
              <a:schemeClr val="accent2">
                <a:lumMod val="50000"/>
              </a:schemeClr>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4-9C39-42DE-B975-D08BE8F82283}"/>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6-9C39-42DE-B975-D08BE8F82283}"/>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8-9C39-42DE-B975-D08BE8F82283}"/>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A-9C39-42DE-B975-D08BE8F82283}"/>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C-9C39-42DE-B975-D08BE8F82283}"/>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3E-9C39-42DE-B975-D08BE8F82283}"/>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0-9C39-42DE-B975-D08BE8F82283}"/>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2-9C39-42DE-B975-D08BE8F82283}"/>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4-9C39-42DE-B975-D08BE8F82283}"/>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6-9C39-42DE-B975-D08BE8F82283}"/>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8-9C39-42DE-B975-D08BE8F82283}"/>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A-9C39-42DE-B975-D08BE8F82283}"/>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C-9C39-42DE-B975-D08BE8F82283}"/>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4E-9C39-42DE-B975-D08BE8F82283}"/>
              </c:ext>
            </c:extLst>
          </c:dPt>
          <c:dPt>
            <c:idx val="1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50-9C39-42DE-B975-D08BE8F82283}"/>
              </c:ext>
            </c:extLst>
          </c:dPt>
          <c:dPt>
            <c:idx val="15"/>
            <c:invertIfNegative val="0"/>
            <c:bubble3D val="0"/>
            <c:spPr>
              <a:solidFill>
                <a:schemeClr val="accent2"/>
              </a:solidFill>
              <a:ln w="3175">
                <a:solidFill>
                  <a:schemeClr val="bg1"/>
                </a:solidFill>
              </a:ln>
            </c:spPr>
            <c:extLst>
              <c:ext xmlns:c16="http://schemas.microsoft.com/office/drawing/2014/chart" uri="{C3380CC4-5D6E-409C-BE32-E72D297353CC}">
                <c16:uniqueId val="{00000052-9C39-42DE-B975-D08BE8F82283}"/>
              </c:ext>
            </c:extLst>
          </c:dPt>
          <c:dPt>
            <c:idx val="16"/>
            <c:invertIfNegative val="0"/>
            <c:bubble3D val="0"/>
            <c:spPr>
              <a:solidFill>
                <a:schemeClr val="accent2"/>
              </a:solidFill>
              <a:ln w="3175">
                <a:solidFill>
                  <a:schemeClr val="bg1"/>
                </a:solidFill>
              </a:ln>
            </c:spPr>
            <c:extLst>
              <c:ext xmlns:c16="http://schemas.microsoft.com/office/drawing/2014/chart" uri="{C3380CC4-5D6E-409C-BE32-E72D297353CC}">
                <c16:uniqueId val="{00000054-9C39-42DE-B975-D08BE8F82283}"/>
              </c:ext>
            </c:extLst>
          </c:dPt>
          <c:dPt>
            <c:idx val="17"/>
            <c:invertIfNegative val="0"/>
            <c:bubble3D val="0"/>
            <c:spPr>
              <a:solidFill>
                <a:schemeClr val="accent2"/>
              </a:solidFill>
              <a:ln w="3175">
                <a:solidFill>
                  <a:schemeClr val="bg1"/>
                </a:solidFill>
              </a:ln>
            </c:spPr>
            <c:extLst>
              <c:ext xmlns:c16="http://schemas.microsoft.com/office/drawing/2014/chart" uri="{C3380CC4-5D6E-409C-BE32-E72D297353CC}">
                <c16:uniqueId val="{00000056-9C39-42DE-B975-D08BE8F82283}"/>
              </c:ext>
            </c:extLst>
          </c:dPt>
          <c:dPt>
            <c:idx val="18"/>
            <c:invertIfNegative val="0"/>
            <c:bubble3D val="0"/>
            <c:spPr>
              <a:solidFill>
                <a:schemeClr val="accent2"/>
              </a:solidFill>
              <a:ln w="3175">
                <a:solidFill>
                  <a:schemeClr val="bg1"/>
                </a:solidFill>
              </a:ln>
            </c:spPr>
            <c:extLst>
              <c:ext xmlns:c16="http://schemas.microsoft.com/office/drawing/2014/chart" uri="{C3380CC4-5D6E-409C-BE32-E72D297353CC}">
                <c16:uniqueId val="{00000058-9C39-42DE-B975-D08BE8F82283}"/>
              </c:ext>
            </c:extLst>
          </c:dPt>
          <c:dPt>
            <c:idx val="19"/>
            <c:invertIfNegative val="0"/>
            <c:bubble3D val="0"/>
            <c:extLst>
              <c:ext xmlns:c16="http://schemas.microsoft.com/office/drawing/2014/chart" uri="{C3380CC4-5D6E-409C-BE32-E72D297353CC}">
                <c16:uniqueId val="{00000059-9C39-42DE-B975-D08BE8F82283}"/>
              </c:ext>
            </c:extLst>
          </c:dPt>
          <c:dPt>
            <c:idx val="20"/>
            <c:invertIfNegative val="0"/>
            <c:bubble3D val="0"/>
            <c:extLst>
              <c:ext xmlns:c16="http://schemas.microsoft.com/office/drawing/2014/chart" uri="{C3380CC4-5D6E-409C-BE32-E72D297353CC}">
                <c16:uniqueId val="{0000005A-9C39-42DE-B975-D08BE8F82283}"/>
              </c:ext>
            </c:extLst>
          </c:dPt>
          <c:dPt>
            <c:idx val="21"/>
            <c:invertIfNegative val="0"/>
            <c:bubble3D val="0"/>
            <c:extLst>
              <c:ext xmlns:c16="http://schemas.microsoft.com/office/drawing/2014/chart" uri="{C3380CC4-5D6E-409C-BE32-E72D297353CC}">
                <c16:uniqueId val="{0000005B-9C39-42DE-B975-D08BE8F82283}"/>
              </c:ext>
            </c:extLst>
          </c:dPt>
          <c:dPt>
            <c:idx val="22"/>
            <c:invertIfNegative val="0"/>
            <c:bubble3D val="0"/>
            <c:extLst>
              <c:ext xmlns:c16="http://schemas.microsoft.com/office/drawing/2014/chart" uri="{C3380CC4-5D6E-409C-BE32-E72D297353CC}">
                <c16:uniqueId val="{0000005C-9C39-42DE-B975-D08BE8F82283}"/>
              </c:ext>
            </c:extLst>
          </c:dPt>
          <c:dPt>
            <c:idx val="23"/>
            <c:invertIfNegative val="0"/>
            <c:bubble3D val="0"/>
            <c:extLst>
              <c:ext xmlns:c16="http://schemas.microsoft.com/office/drawing/2014/chart" uri="{C3380CC4-5D6E-409C-BE32-E72D297353CC}">
                <c16:uniqueId val="{0000005D-9C39-42DE-B975-D08BE8F82283}"/>
              </c:ext>
            </c:extLst>
          </c:dPt>
          <c:dPt>
            <c:idx val="24"/>
            <c:invertIfNegative val="0"/>
            <c:bubble3D val="0"/>
            <c:extLst>
              <c:ext xmlns:c16="http://schemas.microsoft.com/office/drawing/2014/chart" uri="{C3380CC4-5D6E-409C-BE32-E72D297353CC}">
                <c16:uniqueId val="{0000005E-9C39-42DE-B975-D08BE8F82283}"/>
              </c:ext>
            </c:extLst>
          </c:dPt>
          <c:cat>
            <c:strRef>
              <c:f>'Cap.Dev.Path'!$I$9:$BB$9</c:f>
              <c:strCach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strCache>
            </c:strRef>
          </c:cat>
          <c:val>
            <c:numRef>
              <c:f>'Cap.Dev.Path'!$I$2483:$BB$2483</c:f>
              <c:numCache>
                <c:formatCode>#,##0</c:formatCode>
                <c:ptCount val="46"/>
                <c:pt idx="0">
                  <c:v>1351.2</c:v>
                </c:pt>
                <c:pt idx="1">
                  <c:v>1651.2</c:v>
                </c:pt>
                <c:pt idx="2">
                  <c:v>2083.1999999999998</c:v>
                </c:pt>
                <c:pt idx="3">
                  <c:v>2849.8</c:v>
                </c:pt>
                <c:pt idx="4">
                  <c:v>3470.8</c:v>
                </c:pt>
                <c:pt idx="5">
                  <c:v>4079.8</c:v>
                </c:pt>
                <c:pt idx="6">
                  <c:v>4758</c:v>
                </c:pt>
                <c:pt idx="7">
                  <c:v>6035</c:v>
                </c:pt>
                <c:pt idx="8">
                  <c:v>7586.3</c:v>
                </c:pt>
                <c:pt idx="9">
                  <c:v>8572.7000000000007</c:v>
                </c:pt>
                <c:pt idx="10">
                  <c:v>9212.2000000000007</c:v>
                </c:pt>
                <c:pt idx="11">
                  <c:v>10832.3</c:v>
                </c:pt>
                <c:pt idx="12">
                  <c:v>12596.9</c:v>
                </c:pt>
                <c:pt idx="13">
                  <c:v>13553.9</c:v>
                </c:pt>
                <c:pt idx="14">
                  <c:v>14182.9</c:v>
                </c:pt>
                <c:pt idx="15">
                  <c:v>14401.9</c:v>
                </c:pt>
                <c:pt idx="16">
                  <c:v>14489.4</c:v>
                </c:pt>
                <c:pt idx="17">
                  <c:v>14489.4</c:v>
                </c:pt>
                <c:pt idx="18">
                  <c:v>14489.4</c:v>
                </c:pt>
                <c:pt idx="19">
                  <c:v>15364.72</c:v>
                </c:pt>
                <c:pt idx="20">
                  <c:v>16395.5</c:v>
                </c:pt>
                <c:pt idx="21">
                  <c:v>17618</c:v>
                </c:pt>
                <c:pt idx="22">
                  <c:v>18885</c:v>
                </c:pt>
                <c:pt idx="23">
                  <c:v>20323</c:v>
                </c:pt>
                <c:pt idx="24">
                  <c:v>21846</c:v>
                </c:pt>
                <c:pt idx="25">
                  <c:v>23322</c:v>
                </c:pt>
                <c:pt idx="26">
                  <c:v>24342.400000000001</c:v>
                </c:pt>
                <c:pt idx="27">
                  <c:v>25362.800000000003</c:v>
                </c:pt>
                <c:pt idx="28">
                  <c:v>26383.200000000004</c:v>
                </c:pt>
                <c:pt idx="29">
                  <c:v>27403.600000000006</c:v>
                </c:pt>
                <c:pt idx="30">
                  <c:v>28424.000000000007</c:v>
                </c:pt>
                <c:pt idx="31">
                  <c:v>29488.000000000007</c:v>
                </c:pt>
                <c:pt idx="32">
                  <c:v>30552.000000000007</c:v>
                </c:pt>
                <c:pt idx="33">
                  <c:v>31616.000000000007</c:v>
                </c:pt>
                <c:pt idx="34">
                  <c:v>32680.000000000007</c:v>
                </c:pt>
                <c:pt idx="35">
                  <c:v>33744.000000000007</c:v>
                </c:pt>
                <c:pt idx="36">
                  <c:v>34468.800000000003</c:v>
                </c:pt>
                <c:pt idx="37">
                  <c:v>35193.600000000006</c:v>
                </c:pt>
                <c:pt idx="38">
                  <c:v>35918.400000000009</c:v>
                </c:pt>
                <c:pt idx="39">
                  <c:v>36643.200000000012</c:v>
                </c:pt>
                <c:pt idx="40">
                  <c:v>37368.000000000015</c:v>
                </c:pt>
                <c:pt idx="41">
                  <c:v>38092.800000000017</c:v>
                </c:pt>
                <c:pt idx="42">
                  <c:v>38817.60000000002</c:v>
                </c:pt>
                <c:pt idx="43">
                  <c:v>39542.400000000023</c:v>
                </c:pt>
                <c:pt idx="44">
                  <c:v>40267.200000000026</c:v>
                </c:pt>
                <c:pt idx="45">
                  <c:v>40992.000000000029</c:v>
                </c:pt>
              </c:numCache>
            </c:numRef>
          </c:val>
          <c:extLst>
            <c:ext xmlns:c16="http://schemas.microsoft.com/office/drawing/2014/chart" uri="{C3380CC4-5D6E-409C-BE32-E72D297353CC}">
              <c16:uniqueId val="{0000005F-9C39-42DE-B975-D08BE8F82283}"/>
            </c:ext>
          </c:extLst>
        </c:ser>
        <c:dLbls>
          <c:showLegendKey val="0"/>
          <c:showVal val="0"/>
          <c:showCatName val="0"/>
          <c:showSerName val="0"/>
          <c:showPercent val="0"/>
          <c:showBubbleSize val="0"/>
        </c:dLbls>
        <c:gapWidth val="0"/>
        <c:overlap val="100"/>
        <c:axId val="215478656"/>
        <c:axId val="215480192"/>
      </c:barChart>
      <c:catAx>
        <c:axId val="215478656"/>
        <c:scaling>
          <c:orientation val="minMax"/>
        </c:scaling>
        <c:delete val="0"/>
        <c:axPos val="b"/>
        <c:numFmt formatCode="General" sourceLinked="1"/>
        <c:majorTickMark val="out"/>
        <c:minorTickMark val="none"/>
        <c:tickLblPos val="nextTo"/>
        <c:crossAx val="215480192"/>
        <c:crosses val="autoZero"/>
        <c:auto val="1"/>
        <c:lblAlgn val="ctr"/>
        <c:lblOffset val="100"/>
        <c:noMultiLvlLbl val="0"/>
      </c:catAx>
      <c:valAx>
        <c:axId val="215480192"/>
        <c:scaling>
          <c:orientation val="minMax"/>
        </c:scaling>
        <c:delete val="0"/>
        <c:axPos val="l"/>
        <c:title>
          <c:tx>
            <c:rich>
              <a:bodyPr rot="0" vert="horz"/>
              <a:lstStyle/>
              <a:p>
                <a:pPr>
                  <a:defRPr/>
                </a:pPr>
                <a:r>
                  <a:rPr lang="de-DE" b="0"/>
                  <a:t>MW</a:t>
                </a:r>
              </a:p>
            </c:rich>
          </c:tx>
          <c:layout>
            <c:manualLayout>
              <c:xMode val="edge"/>
              <c:yMode val="edge"/>
              <c:x val="0.11944444444444401"/>
              <c:y val="7.4442179182240202E-4"/>
            </c:manualLayout>
          </c:layout>
          <c:overlay val="0"/>
        </c:title>
        <c:numFmt formatCode="#,##0" sourceLinked="0"/>
        <c:majorTickMark val="out"/>
        <c:minorTickMark val="none"/>
        <c:tickLblPos val="nextTo"/>
        <c:crossAx val="215478656"/>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clustered"/>
        <c:varyColors val="0"/>
        <c:ser>
          <c:idx val="0"/>
          <c:order val="0"/>
          <c:tx>
            <c:strRef>
              <c:f>'Cap.Dev.Path'!$C$2427</c:f>
              <c:strCache>
                <c:ptCount val="1"/>
                <c:pt idx="0">
                  <c:v>Renewable hydropower</c:v>
                </c:pt>
              </c:strCache>
            </c:strRef>
          </c:tx>
          <c:spPr>
            <a:solidFill>
              <a:schemeClr val="accent6"/>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9325-49DA-840E-0A6648E582F5}"/>
              </c:ext>
            </c:extLst>
          </c:dPt>
          <c:dPt>
            <c:idx val="1"/>
            <c:invertIfNegative val="0"/>
            <c:bubble3D val="0"/>
            <c:spPr>
              <a:solidFill>
                <a:srgbClr val="E4E5E4"/>
              </a:solidFill>
              <a:ln w="3175">
                <a:solidFill>
                  <a:schemeClr val="bg1"/>
                </a:solidFill>
              </a:ln>
            </c:spPr>
            <c:extLst>
              <c:ext xmlns:c16="http://schemas.microsoft.com/office/drawing/2014/chart" uri="{C3380CC4-5D6E-409C-BE32-E72D297353CC}">
                <c16:uniqueId val="{00000003-9325-49DA-840E-0A6648E582F5}"/>
              </c:ext>
            </c:extLst>
          </c:dPt>
          <c:dPt>
            <c:idx val="2"/>
            <c:invertIfNegative val="0"/>
            <c:bubble3D val="0"/>
            <c:spPr>
              <a:solidFill>
                <a:srgbClr val="E4E5E4"/>
              </a:solidFill>
              <a:ln w="3175">
                <a:solidFill>
                  <a:schemeClr val="bg1"/>
                </a:solidFill>
              </a:ln>
            </c:spPr>
            <c:extLst>
              <c:ext xmlns:c16="http://schemas.microsoft.com/office/drawing/2014/chart" uri="{C3380CC4-5D6E-409C-BE32-E72D297353CC}">
                <c16:uniqueId val="{00000005-9325-49DA-840E-0A6648E582F5}"/>
              </c:ext>
            </c:extLst>
          </c:dPt>
          <c:dPt>
            <c:idx val="3"/>
            <c:invertIfNegative val="0"/>
            <c:bubble3D val="0"/>
            <c:spPr>
              <a:solidFill>
                <a:srgbClr val="E4E5E4"/>
              </a:solidFill>
              <a:ln w="3175">
                <a:solidFill>
                  <a:schemeClr val="bg1"/>
                </a:solidFill>
              </a:ln>
            </c:spPr>
            <c:extLst>
              <c:ext xmlns:c16="http://schemas.microsoft.com/office/drawing/2014/chart" uri="{C3380CC4-5D6E-409C-BE32-E72D297353CC}">
                <c16:uniqueId val="{00000007-9325-49DA-840E-0A6648E582F5}"/>
              </c:ext>
            </c:extLst>
          </c:dPt>
          <c:dPt>
            <c:idx val="4"/>
            <c:invertIfNegative val="0"/>
            <c:bubble3D val="0"/>
            <c:spPr>
              <a:solidFill>
                <a:srgbClr val="E4E5E4"/>
              </a:solidFill>
              <a:ln w="3175">
                <a:solidFill>
                  <a:schemeClr val="bg1"/>
                </a:solidFill>
              </a:ln>
            </c:spPr>
            <c:extLst>
              <c:ext xmlns:c16="http://schemas.microsoft.com/office/drawing/2014/chart" uri="{C3380CC4-5D6E-409C-BE32-E72D297353CC}">
                <c16:uniqueId val="{00000009-9325-49DA-840E-0A6648E582F5}"/>
              </c:ext>
            </c:extLst>
          </c:dPt>
          <c:dPt>
            <c:idx val="5"/>
            <c:invertIfNegative val="0"/>
            <c:bubble3D val="0"/>
            <c:spPr>
              <a:solidFill>
                <a:srgbClr val="E4E5E4"/>
              </a:solidFill>
              <a:ln w="3175">
                <a:solidFill>
                  <a:schemeClr val="bg1"/>
                </a:solidFill>
              </a:ln>
            </c:spPr>
            <c:extLst>
              <c:ext xmlns:c16="http://schemas.microsoft.com/office/drawing/2014/chart" uri="{C3380CC4-5D6E-409C-BE32-E72D297353CC}">
                <c16:uniqueId val="{0000000B-9325-49DA-840E-0A6648E582F5}"/>
              </c:ext>
            </c:extLst>
          </c:dPt>
          <c:dPt>
            <c:idx val="6"/>
            <c:invertIfNegative val="0"/>
            <c:bubble3D val="0"/>
            <c:spPr>
              <a:solidFill>
                <a:srgbClr val="E4E5E4"/>
              </a:solidFill>
              <a:ln w="3175">
                <a:solidFill>
                  <a:schemeClr val="bg1"/>
                </a:solidFill>
              </a:ln>
            </c:spPr>
            <c:extLst>
              <c:ext xmlns:c16="http://schemas.microsoft.com/office/drawing/2014/chart" uri="{C3380CC4-5D6E-409C-BE32-E72D297353CC}">
                <c16:uniqueId val="{0000000D-9325-49DA-840E-0A6648E582F5}"/>
              </c:ext>
            </c:extLst>
          </c:dPt>
          <c:dPt>
            <c:idx val="7"/>
            <c:invertIfNegative val="0"/>
            <c:bubble3D val="0"/>
            <c:spPr>
              <a:solidFill>
                <a:srgbClr val="E4E5E4"/>
              </a:solidFill>
              <a:ln w="3175">
                <a:solidFill>
                  <a:schemeClr val="bg1"/>
                </a:solidFill>
              </a:ln>
            </c:spPr>
            <c:extLst>
              <c:ext xmlns:c16="http://schemas.microsoft.com/office/drawing/2014/chart" uri="{C3380CC4-5D6E-409C-BE32-E72D297353CC}">
                <c16:uniqueId val="{0000000F-9325-49DA-840E-0A6648E582F5}"/>
              </c:ext>
            </c:extLst>
          </c:dPt>
          <c:dPt>
            <c:idx val="8"/>
            <c:invertIfNegative val="0"/>
            <c:bubble3D val="0"/>
            <c:spPr>
              <a:solidFill>
                <a:srgbClr val="E4E5E4"/>
              </a:solidFill>
              <a:ln w="3175">
                <a:solidFill>
                  <a:schemeClr val="bg1"/>
                </a:solidFill>
              </a:ln>
            </c:spPr>
            <c:extLst>
              <c:ext xmlns:c16="http://schemas.microsoft.com/office/drawing/2014/chart" uri="{C3380CC4-5D6E-409C-BE32-E72D297353CC}">
                <c16:uniqueId val="{00000011-9325-49DA-840E-0A6648E582F5}"/>
              </c:ext>
            </c:extLst>
          </c:dPt>
          <c:dPt>
            <c:idx val="9"/>
            <c:invertIfNegative val="0"/>
            <c:bubble3D val="0"/>
            <c:spPr>
              <a:solidFill>
                <a:srgbClr val="E4E5E4"/>
              </a:solidFill>
              <a:ln w="3175">
                <a:solidFill>
                  <a:schemeClr val="bg1"/>
                </a:solidFill>
              </a:ln>
            </c:spPr>
            <c:extLst>
              <c:ext xmlns:c16="http://schemas.microsoft.com/office/drawing/2014/chart" uri="{C3380CC4-5D6E-409C-BE32-E72D297353CC}">
                <c16:uniqueId val="{00000013-9325-49DA-840E-0A6648E582F5}"/>
              </c:ext>
            </c:extLst>
          </c:dPt>
          <c:dPt>
            <c:idx val="10"/>
            <c:invertIfNegative val="0"/>
            <c:bubble3D val="0"/>
            <c:spPr>
              <a:solidFill>
                <a:srgbClr val="E4E5E4"/>
              </a:solidFill>
              <a:ln w="3175">
                <a:solidFill>
                  <a:schemeClr val="bg1"/>
                </a:solidFill>
              </a:ln>
            </c:spPr>
            <c:extLst>
              <c:ext xmlns:c16="http://schemas.microsoft.com/office/drawing/2014/chart" uri="{C3380CC4-5D6E-409C-BE32-E72D297353CC}">
                <c16:uniqueId val="{00000015-9325-49DA-840E-0A6648E582F5}"/>
              </c:ext>
            </c:extLst>
          </c:dPt>
          <c:dPt>
            <c:idx val="11"/>
            <c:invertIfNegative val="0"/>
            <c:bubble3D val="0"/>
            <c:spPr>
              <a:solidFill>
                <a:srgbClr val="E4E5E4"/>
              </a:solidFill>
              <a:ln w="3175">
                <a:solidFill>
                  <a:schemeClr val="bg1"/>
                </a:solidFill>
              </a:ln>
            </c:spPr>
            <c:extLst>
              <c:ext xmlns:c16="http://schemas.microsoft.com/office/drawing/2014/chart" uri="{C3380CC4-5D6E-409C-BE32-E72D297353CC}">
                <c16:uniqueId val="{00000017-9325-49DA-840E-0A6648E582F5}"/>
              </c:ext>
            </c:extLst>
          </c:dPt>
          <c:dPt>
            <c:idx val="12"/>
            <c:invertIfNegative val="0"/>
            <c:bubble3D val="0"/>
            <c:spPr>
              <a:solidFill>
                <a:srgbClr val="E4E5E4"/>
              </a:solidFill>
              <a:ln w="3175">
                <a:solidFill>
                  <a:schemeClr val="bg1"/>
                </a:solidFill>
              </a:ln>
            </c:spPr>
            <c:extLst>
              <c:ext xmlns:c16="http://schemas.microsoft.com/office/drawing/2014/chart" uri="{C3380CC4-5D6E-409C-BE32-E72D297353CC}">
                <c16:uniqueId val="{00000019-9325-49DA-840E-0A6648E582F5}"/>
              </c:ext>
            </c:extLst>
          </c:dPt>
          <c:dPt>
            <c:idx val="13"/>
            <c:invertIfNegative val="0"/>
            <c:bubble3D val="0"/>
            <c:spPr>
              <a:solidFill>
                <a:srgbClr val="E4E5E4"/>
              </a:solidFill>
              <a:ln w="3175">
                <a:solidFill>
                  <a:schemeClr val="bg1"/>
                </a:solidFill>
              </a:ln>
            </c:spPr>
            <c:extLst>
              <c:ext xmlns:c16="http://schemas.microsoft.com/office/drawing/2014/chart" uri="{C3380CC4-5D6E-409C-BE32-E72D297353CC}">
                <c16:uniqueId val="{0000001B-9325-49DA-840E-0A6648E582F5}"/>
              </c:ext>
            </c:extLst>
          </c:dPt>
          <c:dPt>
            <c:idx val="14"/>
            <c:invertIfNegative val="0"/>
            <c:bubble3D val="0"/>
            <c:spPr>
              <a:solidFill>
                <a:srgbClr val="E4E5E4"/>
              </a:solidFill>
              <a:ln w="3175">
                <a:solidFill>
                  <a:schemeClr val="bg1"/>
                </a:solidFill>
              </a:ln>
            </c:spPr>
            <c:extLst>
              <c:ext xmlns:c16="http://schemas.microsoft.com/office/drawing/2014/chart" uri="{C3380CC4-5D6E-409C-BE32-E72D297353CC}">
                <c16:uniqueId val="{0000001D-9325-49DA-840E-0A6648E582F5}"/>
              </c:ext>
            </c:extLst>
          </c:dPt>
          <c:dPt>
            <c:idx val="15"/>
            <c:invertIfNegative val="0"/>
            <c:bubble3D val="0"/>
            <c:spPr>
              <a:solidFill>
                <a:srgbClr val="00B0F0"/>
              </a:solidFill>
              <a:ln w="3175">
                <a:solidFill>
                  <a:schemeClr val="bg1"/>
                </a:solidFill>
              </a:ln>
            </c:spPr>
            <c:extLst>
              <c:ext xmlns:c16="http://schemas.microsoft.com/office/drawing/2014/chart" uri="{C3380CC4-5D6E-409C-BE32-E72D297353CC}">
                <c16:uniqueId val="{0000001F-9325-49DA-840E-0A6648E582F5}"/>
              </c:ext>
            </c:extLst>
          </c:dPt>
          <c:dPt>
            <c:idx val="16"/>
            <c:invertIfNegative val="0"/>
            <c:bubble3D val="0"/>
            <c:spPr>
              <a:solidFill>
                <a:srgbClr val="00B0F0"/>
              </a:solidFill>
              <a:ln w="3175">
                <a:solidFill>
                  <a:schemeClr val="bg1"/>
                </a:solidFill>
              </a:ln>
            </c:spPr>
            <c:extLst>
              <c:ext xmlns:c16="http://schemas.microsoft.com/office/drawing/2014/chart" uri="{C3380CC4-5D6E-409C-BE32-E72D297353CC}">
                <c16:uniqueId val="{00000021-9325-49DA-840E-0A6648E582F5}"/>
              </c:ext>
            </c:extLst>
          </c:dPt>
          <c:dPt>
            <c:idx val="17"/>
            <c:invertIfNegative val="0"/>
            <c:bubble3D val="0"/>
            <c:spPr>
              <a:solidFill>
                <a:srgbClr val="00B0F0"/>
              </a:solidFill>
              <a:ln w="3175">
                <a:solidFill>
                  <a:schemeClr val="bg1"/>
                </a:solidFill>
              </a:ln>
            </c:spPr>
            <c:extLst>
              <c:ext xmlns:c16="http://schemas.microsoft.com/office/drawing/2014/chart" uri="{C3380CC4-5D6E-409C-BE32-E72D297353CC}">
                <c16:uniqueId val="{00000023-9325-49DA-840E-0A6648E582F5}"/>
              </c:ext>
            </c:extLst>
          </c:dPt>
          <c:dPt>
            <c:idx val="18"/>
            <c:invertIfNegative val="0"/>
            <c:bubble3D val="0"/>
            <c:spPr>
              <a:solidFill>
                <a:srgbClr val="00B0F0"/>
              </a:solidFill>
              <a:ln w="3175">
                <a:solidFill>
                  <a:schemeClr val="bg1"/>
                </a:solidFill>
              </a:ln>
            </c:spPr>
            <c:extLst>
              <c:ext xmlns:c16="http://schemas.microsoft.com/office/drawing/2014/chart" uri="{C3380CC4-5D6E-409C-BE32-E72D297353CC}">
                <c16:uniqueId val="{00000025-9325-49DA-840E-0A6648E582F5}"/>
              </c:ext>
            </c:extLst>
          </c:dPt>
          <c:dPt>
            <c:idx val="19"/>
            <c:invertIfNegative val="0"/>
            <c:bubble3D val="0"/>
            <c:spPr>
              <a:solidFill>
                <a:srgbClr val="00B0F0"/>
              </a:solidFill>
              <a:ln w="3175">
                <a:solidFill>
                  <a:schemeClr val="bg1"/>
                </a:solidFill>
              </a:ln>
            </c:spPr>
            <c:extLst>
              <c:ext xmlns:c16="http://schemas.microsoft.com/office/drawing/2014/chart" uri="{C3380CC4-5D6E-409C-BE32-E72D297353CC}">
                <c16:uniqueId val="{00000027-9325-49DA-840E-0A6648E582F5}"/>
              </c:ext>
            </c:extLst>
          </c:dPt>
          <c:dPt>
            <c:idx val="20"/>
            <c:invertIfNegative val="0"/>
            <c:bubble3D val="0"/>
            <c:extLst>
              <c:ext xmlns:c16="http://schemas.microsoft.com/office/drawing/2014/chart" uri="{C3380CC4-5D6E-409C-BE32-E72D297353CC}">
                <c16:uniqueId val="{00000028-9325-49DA-840E-0A6648E582F5}"/>
              </c:ext>
            </c:extLst>
          </c:dPt>
          <c:dPt>
            <c:idx val="21"/>
            <c:invertIfNegative val="0"/>
            <c:bubble3D val="0"/>
            <c:extLst>
              <c:ext xmlns:c16="http://schemas.microsoft.com/office/drawing/2014/chart" uri="{C3380CC4-5D6E-409C-BE32-E72D297353CC}">
                <c16:uniqueId val="{00000029-9325-49DA-840E-0A6648E582F5}"/>
              </c:ext>
            </c:extLst>
          </c:dPt>
          <c:dPt>
            <c:idx val="22"/>
            <c:invertIfNegative val="0"/>
            <c:bubble3D val="0"/>
            <c:extLst>
              <c:ext xmlns:c16="http://schemas.microsoft.com/office/drawing/2014/chart" uri="{C3380CC4-5D6E-409C-BE32-E72D297353CC}">
                <c16:uniqueId val="{0000002A-9325-49DA-840E-0A6648E582F5}"/>
              </c:ext>
            </c:extLst>
          </c:dPt>
          <c:dPt>
            <c:idx val="23"/>
            <c:invertIfNegative val="0"/>
            <c:bubble3D val="0"/>
            <c:extLst>
              <c:ext xmlns:c16="http://schemas.microsoft.com/office/drawing/2014/chart" uri="{C3380CC4-5D6E-409C-BE32-E72D297353CC}">
                <c16:uniqueId val="{0000002B-9325-49DA-840E-0A6648E582F5}"/>
              </c:ext>
            </c:extLst>
          </c:dPt>
          <c:dPt>
            <c:idx val="24"/>
            <c:invertIfNegative val="0"/>
            <c:bubble3D val="0"/>
            <c:extLst>
              <c:ext xmlns:c16="http://schemas.microsoft.com/office/drawing/2014/chart" uri="{C3380CC4-5D6E-409C-BE32-E72D297353CC}">
                <c16:uniqueId val="{0000002C-9325-49DA-840E-0A6648E582F5}"/>
              </c:ext>
            </c:extLst>
          </c:dPt>
          <c:dPt>
            <c:idx val="25"/>
            <c:invertIfNegative val="0"/>
            <c:bubble3D val="0"/>
            <c:extLst>
              <c:ext xmlns:c16="http://schemas.microsoft.com/office/drawing/2014/chart" uri="{C3380CC4-5D6E-409C-BE32-E72D297353CC}">
                <c16:uniqueId val="{0000002D-9325-49DA-840E-0A6648E582F5}"/>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'Cap.Dev.Path'!$I$2427:$AH$2427</c:f>
              <c:numCache>
                <c:formatCode>#,##0</c:formatCode>
                <c:ptCount val="26"/>
                <c:pt idx="0">
                  <c:v>13039</c:v>
                </c:pt>
                <c:pt idx="1">
                  <c:v>13040</c:v>
                </c:pt>
                <c:pt idx="2">
                  <c:v>13147</c:v>
                </c:pt>
                <c:pt idx="3">
                  <c:v>13159</c:v>
                </c:pt>
                <c:pt idx="4">
                  <c:v>13205</c:v>
                </c:pt>
                <c:pt idx="5">
                  <c:v>13267</c:v>
                </c:pt>
                <c:pt idx="6">
                  <c:v>13313</c:v>
                </c:pt>
                <c:pt idx="7">
                  <c:v>13346</c:v>
                </c:pt>
                <c:pt idx="8">
                  <c:v>13361</c:v>
                </c:pt>
                <c:pt idx="9">
                  <c:v>13287</c:v>
                </c:pt>
                <c:pt idx="10">
                  <c:v>13346</c:v>
                </c:pt>
                <c:pt idx="11">
                  <c:v>14279</c:v>
                </c:pt>
                <c:pt idx="12">
                  <c:v>14826</c:v>
                </c:pt>
                <c:pt idx="13">
                  <c:v>14979</c:v>
                </c:pt>
                <c:pt idx="14">
                  <c:v>14979</c:v>
                </c:pt>
                <c:pt idx="15">
                  <c:v>15435.666666666666</c:v>
                </c:pt>
                <c:pt idx="16">
                  <c:v>15892.333333333332</c:v>
                </c:pt>
                <c:pt idx="17">
                  <c:v>16348.999999999998</c:v>
                </c:pt>
                <c:pt idx="18">
                  <c:v>16805.666666666664</c:v>
                </c:pt>
                <c:pt idx="19">
                  <c:v>17262.333333333332</c:v>
                </c:pt>
                <c:pt idx="20">
                  <c:v>17719</c:v>
                </c:pt>
                <c:pt idx="21">
                  <c:v>17719</c:v>
                </c:pt>
                <c:pt idx="22">
                  <c:v>17719</c:v>
                </c:pt>
                <c:pt idx="23">
                  <c:v>17719</c:v>
                </c:pt>
                <c:pt idx="24">
                  <c:v>17719</c:v>
                </c:pt>
                <c:pt idx="25">
                  <c:v>17719</c:v>
                </c:pt>
              </c:numCache>
            </c:numRef>
          </c:val>
          <c:extLst>
            <c:ext xmlns:c16="http://schemas.microsoft.com/office/drawing/2014/chart" uri="{C3380CC4-5D6E-409C-BE32-E72D297353CC}">
              <c16:uniqueId val="{0000002E-9325-49DA-840E-0A6648E582F5}"/>
            </c:ext>
          </c:extLst>
        </c:ser>
        <c:dLbls>
          <c:showLegendKey val="0"/>
          <c:showVal val="0"/>
          <c:showCatName val="0"/>
          <c:showSerName val="0"/>
          <c:showPercent val="0"/>
          <c:showBubbleSize val="0"/>
        </c:dLbls>
        <c:gapWidth val="0"/>
        <c:axId val="215540096"/>
        <c:axId val="215541632"/>
      </c:barChart>
      <c:catAx>
        <c:axId val="215540096"/>
        <c:scaling>
          <c:orientation val="minMax"/>
        </c:scaling>
        <c:delete val="0"/>
        <c:axPos val="b"/>
        <c:numFmt formatCode="General" sourceLinked="1"/>
        <c:majorTickMark val="out"/>
        <c:minorTickMark val="none"/>
        <c:tickLblPos val="nextTo"/>
        <c:crossAx val="215541632"/>
        <c:crosses val="autoZero"/>
        <c:auto val="1"/>
        <c:lblAlgn val="ctr"/>
        <c:lblOffset val="100"/>
        <c:noMultiLvlLbl val="0"/>
      </c:catAx>
      <c:valAx>
        <c:axId val="215541632"/>
        <c:scaling>
          <c:orientation val="minMax"/>
          <c:min val="0"/>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215540096"/>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clustered"/>
        <c:varyColors val="0"/>
        <c:ser>
          <c:idx val="0"/>
          <c:order val="0"/>
          <c:tx>
            <c:strRef>
              <c:f>'Cap.Dev.Path'!$C$2512</c:f>
              <c:strCache>
                <c:ptCount val="1"/>
                <c:pt idx="0">
                  <c:v>Renewable hydropower</c:v>
                </c:pt>
              </c:strCache>
            </c:strRef>
          </c:tx>
          <c:spPr>
            <a:solidFill>
              <a:schemeClr val="accent6"/>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D87C-49E4-ADE9-4323CDBED850}"/>
              </c:ext>
            </c:extLst>
          </c:dPt>
          <c:dPt>
            <c:idx val="1"/>
            <c:invertIfNegative val="0"/>
            <c:bubble3D val="0"/>
            <c:spPr>
              <a:solidFill>
                <a:srgbClr val="E4E5E4"/>
              </a:solidFill>
              <a:ln w="3175">
                <a:solidFill>
                  <a:schemeClr val="bg1"/>
                </a:solidFill>
              </a:ln>
            </c:spPr>
            <c:extLst>
              <c:ext xmlns:c16="http://schemas.microsoft.com/office/drawing/2014/chart" uri="{C3380CC4-5D6E-409C-BE32-E72D297353CC}">
                <c16:uniqueId val="{00000003-D87C-49E4-ADE9-4323CDBED850}"/>
              </c:ext>
            </c:extLst>
          </c:dPt>
          <c:dPt>
            <c:idx val="2"/>
            <c:invertIfNegative val="0"/>
            <c:bubble3D val="0"/>
            <c:spPr>
              <a:solidFill>
                <a:srgbClr val="E4E5E4"/>
              </a:solidFill>
              <a:ln w="3175">
                <a:solidFill>
                  <a:schemeClr val="bg1"/>
                </a:solidFill>
              </a:ln>
            </c:spPr>
            <c:extLst>
              <c:ext xmlns:c16="http://schemas.microsoft.com/office/drawing/2014/chart" uri="{C3380CC4-5D6E-409C-BE32-E72D297353CC}">
                <c16:uniqueId val="{00000005-D87C-49E4-ADE9-4323CDBED850}"/>
              </c:ext>
            </c:extLst>
          </c:dPt>
          <c:dPt>
            <c:idx val="3"/>
            <c:invertIfNegative val="0"/>
            <c:bubble3D val="0"/>
            <c:spPr>
              <a:solidFill>
                <a:srgbClr val="E4E5E4"/>
              </a:solidFill>
              <a:ln w="3175">
                <a:solidFill>
                  <a:schemeClr val="bg1"/>
                </a:solidFill>
              </a:ln>
            </c:spPr>
            <c:extLst>
              <c:ext xmlns:c16="http://schemas.microsoft.com/office/drawing/2014/chart" uri="{C3380CC4-5D6E-409C-BE32-E72D297353CC}">
                <c16:uniqueId val="{00000007-D87C-49E4-ADE9-4323CDBED850}"/>
              </c:ext>
            </c:extLst>
          </c:dPt>
          <c:dPt>
            <c:idx val="4"/>
            <c:invertIfNegative val="0"/>
            <c:bubble3D val="0"/>
            <c:spPr>
              <a:solidFill>
                <a:srgbClr val="E4E5E4"/>
              </a:solidFill>
              <a:ln w="3175">
                <a:solidFill>
                  <a:schemeClr val="bg1"/>
                </a:solidFill>
              </a:ln>
            </c:spPr>
            <c:extLst>
              <c:ext xmlns:c16="http://schemas.microsoft.com/office/drawing/2014/chart" uri="{C3380CC4-5D6E-409C-BE32-E72D297353CC}">
                <c16:uniqueId val="{00000009-D87C-49E4-ADE9-4323CDBED850}"/>
              </c:ext>
            </c:extLst>
          </c:dPt>
          <c:dPt>
            <c:idx val="5"/>
            <c:invertIfNegative val="0"/>
            <c:bubble3D val="0"/>
            <c:spPr>
              <a:solidFill>
                <a:srgbClr val="E4E5E4"/>
              </a:solidFill>
              <a:ln w="3175">
                <a:solidFill>
                  <a:schemeClr val="bg1"/>
                </a:solidFill>
              </a:ln>
            </c:spPr>
            <c:extLst>
              <c:ext xmlns:c16="http://schemas.microsoft.com/office/drawing/2014/chart" uri="{C3380CC4-5D6E-409C-BE32-E72D297353CC}">
                <c16:uniqueId val="{0000000B-D87C-49E4-ADE9-4323CDBED850}"/>
              </c:ext>
            </c:extLst>
          </c:dPt>
          <c:dPt>
            <c:idx val="6"/>
            <c:invertIfNegative val="0"/>
            <c:bubble3D val="0"/>
            <c:spPr>
              <a:solidFill>
                <a:srgbClr val="E4E5E4"/>
              </a:solidFill>
              <a:ln w="3175">
                <a:solidFill>
                  <a:schemeClr val="bg1"/>
                </a:solidFill>
              </a:ln>
            </c:spPr>
            <c:extLst>
              <c:ext xmlns:c16="http://schemas.microsoft.com/office/drawing/2014/chart" uri="{C3380CC4-5D6E-409C-BE32-E72D297353CC}">
                <c16:uniqueId val="{0000000D-D87C-49E4-ADE9-4323CDBED850}"/>
              </c:ext>
            </c:extLst>
          </c:dPt>
          <c:dPt>
            <c:idx val="7"/>
            <c:invertIfNegative val="0"/>
            <c:bubble3D val="0"/>
            <c:spPr>
              <a:solidFill>
                <a:srgbClr val="E4E5E4"/>
              </a:solidFill>
              <a:ln w="3175">
                <a:solidFill>
                  <a:schemeClr val="bg1"/>
                </a:solidFill>
              </a:ln>
            </c:spPr>
            <c:extLst>
              <c:ext xmlns:c16="http://schemas.microsoft.com/office/drawing/2014/chart" uri="{C3380CC4-5D6E-409C-BE32-E72D297353CC}">
                <c16:uniqueId val="{0000000F-D87C-49E4-ADE9-4323CDBED850}"/>
              </c:ext>
            </c:extLst>
          </c:dPt>
          <c:dPt>
            <c:idx val="8"/>
            <c:invertIfNegative val="0"/>
            <c:bubble3D val="0"/>
            <c:spPr>
              <a:solidFill>
                <a:srgbClr val="E4E5E4"/>
              </a:solidFill>
              <a:ln w="3175">
                <a:solidFill>
                  <a:schemeClr val="bg1"/>
                </a:solidFill>
              </a:ln>
            </c:spPr>
            <c:extLst>
              <c:ext xmlns:c16="http://schemas.microsoft.com/office/drawing/2014/chart" uri="{C3380CC4-5D6E-409C-BE32-E72D297353CC}">
                <c16:uniqueId val="{00000011-D87C-49E4-ADE9-4323CDBED850}"/>
              </c:ext>
            </c:extLst>
          </c:dPt>
          <c:dPt>
            <c:idx val="9"/>
            <c:invertIfNegative val="0"/>
            <c:bubble3D val="0"/>
            <c:spPr>
              <a:solidFill>
                <a:srgbClr val="E4E5E4"/>
              </a:solidFill>
              <a:ln w="3175">
                <a:solidFill>
                  <a:schemeClr val="bg1"/>
                </a:solidFill>
              </a:ln>
            </c:spPr>
            <c:extLst>
              <c:ext xmlns:c16="http://schemas.microsoft.com/office/drawing/2014/chart" uri="{C3380CC4-5D6E-409C-BE32-E72D297353CC}">
                <c16:uniqueId val="{00000013-D87C-49E4-ADE9-4323CDBED850}"/>
              </c:ext>
            </c:extLst>
          </c:dPt>
          <c:dPt>
            <c:idx val="10"/>
            <c:invertIfNegative val="0"/>
            <c:bubble3D val="0"/>
            <c:spPr>
              <a:solidFill>
                <a:srgbClr val="E4E5E4"/>
              </a:solidFill>
              <a:ln w="3175">
                <a:solidFill>
                  <a:schemeClr val="bg1"/>
                </a:solidFill>
              </a:ln>
            </c:spPr>
            <c:extLst>
              <c:ext xmlns:c16="http://schemas.microsoft.com/office/drawing/2014/chart" uri="{C3380CC4-5D6E-409C-BE32-E72D297353CC}">
                <c16:uniqueId val="{00000015-D87C-49E4-ADE9-4323CDBED850}"/>
              </c:ext>
            </c:extLst>
          </c:dPt>
          <c:dPt>
            <c:idx val="11"/>
            <c:invertIfNegative val="0"/>
            <c:bubble3D val="0"/>
            <c:spPr>
              <a:solidFill>
                <a:srgbClr val="E4E5E4"/>
              </a:solidFill>
              <a:ln w="3175">
                <a:solidFill>
                  <a:schemeClr val="bg1"/>
                </a:solidFill>
              </a:ln>
            </c:spPr>
            <c:extLst>
              <c:ext xmlns:c16="http://schemas.microsoft.com/office/drawing/2014/chart" uri="{C3380CC4-5D6E-409C-BE32-E72D297353CC}">
                <c16:uniqueId val="{00000017-D87C-49E4-ADE9-4323CDBED850}"/>
              </c:ext>
            </c:extLst>
          </c:dPt>
          <c:dPt>
            <c:idx val="12"/>
            <c:invertIfNegative val="0"/>
            <c:bubble3D val="0"/>
            <c:spPr>
              <a:solidFill>
                <a:srgbClr val="E4E5E4"/>
              </a:solidFill>
              <a:ln w="3175">
                <a:solidFill>
                  <a:schemeClr val="bg1"/>
                </a:solidFill>
              </a:ln>
            </c:spPr>
            <c:extLst>
              <c:ext xmlns:c16="http://schemas.microsoft.com/office/drawing/2014/chart" uri="{C3380CC4-5D6E-409C-BE32-E72D297353CC}">
                <c16:uniqueId val="{00000019-D87C-49E4-ADE9-4323CDBED850}"/>
              </c:ext>
            </c:extLst>
          </c:dPt>
          <c:dPt>
            <c:idx val="13"/>
            <c:invertIfNegative val="0"/>
            <c:bubble3D val="0"/>
            <c:spPr>
              <a:solidFill>
                <a:srgbClr val="E4E5E4"/>
              </a:solidFill>
              <a:ln w="3175">
                <a:solidFill>
                  <a:schemeClr val="bg1"/>
                </a:solidFill>
              </a:ln>
            </c:spPr>
            <c:extLst>
              <c:ext xmlns:c16="http://schemas.microsoft.com/office/drawing/2014/chart" uri="{C3380CC4-5D6E-409C-BE32-E72D297353CC}">
                <c16:uniqueId val="{0000001B-D87C-49E4-ADE9-4323CDBED850}"/>
              </c:ext>
            </c:extLst>
          </c:dPt>
          <c:dPt>
            <c:idx val="14"/>
            <c:invertIfNegative val="0"/>
            <c:bubble3D val="0"/>
            <c:spPr>
              <a:solidFill>
                <a:srgbClr val="E4E5E4"/>
              </a:solidFill>
              <a:ln w="3175">
                <a:solidFill>
                  <a:schemeClr val="bg1"/>
                </a:solidFill>
              </a:ln>
            </c:spPr>
            <c:extLst>
              <c:ext xmlns:c16="http://schemas.microsoft.com/office/drawing/2014/chart" uri="{C3380CC4-5D6E-409C-BE32-E72D297353CC}">
                <c16:uniqueId val="{0000001D-D87C-49E4-ADE9-4323CDBED850}"/>
              </c:ext>
            </c:extLst>
          </c:dPt>
          <c:dPt>
            <c:idx val="15"/>
            <c:invertIfNegative val="0"/>
            <c:bubble3D val="0"/>
            <c:spPr>
              <a:solidFill>
                <a:srgbClr val="00B0F0"/>
              </a:solidFill>
              <a:ln w="3175">
                <a:solidFill>
                  <a:schemeClr val="bg1"/>
                </a:solidFill>
              </a:ln>
            </c:spPr>
            <c:extLst>
              <c:ext xmlns:c16="http://schemas.microsoft.com/office/drawing/2014/chart" uri="{C3380CC4-5D6E-409C-BE32-E72D297353CC}">
                <c16:uniqueId val="{0000001F-D87C-49E4-ADE9-4323CDBED850}"/>
              </c:ext>
            </c:extLst>
          </c:dPt>
          <c:dPt>
            <c:idx val="16"/>
            <c:invertIfNegative val="0"/>
            <c:bubble3D val="0"/>
            <c:spPr>
              <a:solidFill>
                <a:srgbClr val="00B0F0"/>
              </a:solidFill>
              <a:ln w="3175">
                <a:solidFill>
                  <a:schemeClr val="bg1"/>
                </a:solidFill>
              </a:ln>
            </c:spPr>
            <c:extLst>
              <c:ext xmlns:c16="http://schemas.microsoft.com/office/drawing/2014/chart" uri="{C3380CC4-5D6E-409C-BE32-E72D297353CC}">
                <c16:uniqueId val="{00000021-D87C-49E4-ADE9-4323CDBED850}"/>
              </c:ext>
            </c:extLst>
          </c:dPt>
          <c:dPt>
            <c:idx val="17"/>
            <c:invertIfNegative val="0"/>
            <c:bubble3D val="0"/>
            <c:spPr>
              <a:solidFill>
                <a:srgbClr val="00B0F0"/>
              </a:solidFill>
              <a:ln w="3175">
                <a:solidFill>
                  <a:schemeClr val="bg1"/>
                </a:solidFill>
              </a:ln>
            </c:spPr>
            <c:extLst>
              <c:ext xmlns:c16="http://schemas.microsoft.com/office/drawing/2014/chart" uri="{C3380CC4-5D6E-409C-BE32-E72D297353CC}">
                <c16:uniqueId val="{00000023-D87C-49E4-ADE9-4323CDBED850}"/>
              </c:ext>
            </c:extLst>
          </c:dPt>
          <c:dPt>
            <c:idx val="18"/>
            <c:invertIfNegative val="0"/>
            <c:bubble3D val="0"/>
            <c:spPr>
              <a:solidFill>
                <a:srgbClr val="00B0F0"/>
              </a:solidFill>
              <a:ln w="3175">
                <a:solidFill>
                  <a:schemeClr val="bg1"/>
                </a:solidFill>
              </a:ln>
            </c:spPr>
            <c:extLst>
              <c:ext xmlns:c16="http://schemas.microsoft.com/office/drawing/2014/chart" uri="{C3380CC4-5D6E-409C-BE32-E72D297353CC}">
                <c16:uniqueId val="{00000025-D87C-49E4-ADE9-4323CDBED850}"/>
              </c:ext>
            </c:extLst>
          </c:dPt>
          <c:dPt>
            <c:idx val="19"/>
            <c:invertIfNegative val="0"/>
            <c:bubble3D val="0"/>
            <c:spPr>
              <a:solidFill>
                <a:srgbClr val="00B0F0"/>
              </a:solidFill>
              <a:ln w="3175">
                <a:solidFill>
                  <a:schemeClr val="bg1"/>
                </a:solidFill>
              </a:ln>
            </c:spPr>
            <c:extLst>
              <c:ext xmlns:c16="http://schemas.microsoft.com/office/drawing/2014/chart" uri="{C3380CC4-5D6E-409C-BE32-E72D297353CC}">
                <c16:uniqueId val="{00000027-D87C-49E4-ADE9-4323CDBED850}"/>
              </c:ext>
            </c:extLst>
          </c:dPt>
          <c:dPt>
            <c:idx val="20"/>
            <c:invertIfNegative val="0"/>
            <c:bubble3D val="0"/>
            <c:extLst>
              <c:ext xmlns:c16="http://schemas.microsoft.com/office/drawing/2014/chart" uri="{C3380CC4-5D6E-409C-BE32-E72D297353CC}">
                <c16:uniqueId val="{00000028-D87C-49E4-ADE9-4323CDBED850}"/>
              </c:ext>
            </c:extLst>
          </c:dPt>
          <c:dPt>
            <c:idx val="21"/>
            <c:invertIfNegative val="0"/>
            <c:bubble3D val="0"/>
            <c:extLst>
              <c:ext xmlns:c16="http://schemas.microsoft.com/office/drawing/2014/chart" uri="{C3380CC4-5D6E-409C-BE32-E72D297353CC}">
                <c16:uniqueId val="{00000029-D87C-49E4-ADE9-4323CDBED850}"/>
              </c:ext>
            </c:extLst>
          </c:dPt>
          <c:dPt>
            <c:idx val="22"/>
            <c:invertIfNegative val="0"/>
            <c:bubble3D val="0"/>
            <c:extLst>
              <c:ext xmlns:c16="http://schemas.microsoft.com/office/drawing/2014/chart" uri="{C3380CC4-5D6E-409C-BE32-E72D297353CC}">
                <c16:uniqueId val="{0000002A-D87C-49E4-ADE9-4323CDBED850}"/>
              </c:ext>
            </c:extLst>
          </c:dPt>
          <c:dPt>
            <c:idx val="23"/>
            <c:invertIfNegative val="0"/>
            <c:bubble3D val="0"/>
            <c:extLst>
              <c:ext xmlns:c16="http://schemas.microsoft.com/office/drawing/2014/chart" uri="{C3380CC4-5D6E-409C-BE32-E72D297353CC}">
                <c16:uniqueId val="{0000002B-D87C-49E4-ADE9-4323CDBED850}"/>
              </c:ext>
            </c:extLst>
          </c:dPt>
          <c:dPt>
            <c:idx val="24"/>
            <c:invertIfNegative val="0"/>
            <c:bubble3D val="0"/>
            <c:extLst>
              <c:ext xmlns:c16="http://schemas.microsoft.com/office/drawing/2014/chart" uri="{C3380CC4-5D6E-409C-BE32-E72D297353CC}">
                <c16:uniqueId val="{0000002C-D87C-49E4-ADE9-4323CDBED850}"/>
              </c:ext>
            </c:extLst>
          </c:dPt>
          <c:dPt>
            <c:idx val="25"/>
            <c:invertIfNegative val="0"/>
            <c:bubble3D val="0"/>
            <c:extLst>
              <c:ext xmlns:c16="http://schemas.microsoft.com/office/drawing/2014/chart" uri="{C3380CC4-5D6E-409C-BE32-E72D297353CC}">
                <c16:uniqueId val="{0000002D-D87C-49E4-ADE9-4323CDBED850}"/>
              </c:ext>
            </c:extLst>
          </c:dPt>
          <c:cat>
            <c:strRef>
              <c:f>'Cap.Dev.Path'!$I$9:$BB$9</c:f>
              <c:strCach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strCache>
            </c:strRef>
          </c:cat>
          <c:val>
            <c:numRef>
              <c:f>'Cap.Dev.Path'!$I$2512:$BB$2512</c:f>
              <c:numCache>
                <c:formatCode>#,##0</c:formatCode>
                <c:ptCount val="46"/>
                <c:pt idx="0">
                  <c:v>1801</c:v>
                </c:pt>
                <c:pt idx="1">
                  <c:v>1815</c:v>
                </c:pt>
                <c:pt idx="2">
                  <c:v>1822</c:v>
                </c:pt>
                <c:pt idx="3">
                  <c:v>1928</c:v>
                </c:pt>
                <c:pt idx="4">
                  <c:v>1940</c:v>
                </c:pt>
                <c:pt idx="5">
                  <c:v>1947</c:v>
                </c:pt>
                <c:pt idx="6">
                  <c:v>1979</c:v>
                </c:pt>
                <c:pt idx="7">
                  <c:v>1993</c:v>
                </c:pt>
                <c:pt idx="8">
                  <c:v>2009</c:v>
                </c:pt>
                <c:pt idx="9">
                  <c:v>2030</c:v>
                </c:pt>
                <c:pt idx="10">
                  <c:v>2077</c:v>
                </c:pt>
                <c:pt idx="11">
                  <c:v>2135.9</c:v>
                </c:pt>
                <c:pt idx="12">
                  <c:v>2172.9</c:v>
                </c:pt>
                <c:pt idx="13">
                  <c:v>2178.3000000000002</c:v>
                </c:pt>
                <c:pt idx="14">
                  <c:v>2178.3000000000002</c:v>
                </c:pt>
                <c:pt idx="15">
                  <c:v>2181.53125</c:v>
                </c:pt>
                <c:pt idx="16">
                  <c:v>2184.7624999999998</c:v>
                </c:pt>
                <c:pt idx="17">
                  <c:v>2187.9937499999996</c:v>
                </c:pt>
                <c:pt idx="18">
                  <c:v>2191.2249999999995</c:v>
                </c:pt>
                <c:pt idx="19">
                  <c:v>2194.4562499999993</c:v>
                </c:pt>
                <c:pt idx="20">
                  <c:v>2197.6874999999991</c:v>
                </c:pt>
                <c:pt idx="21">
                  <c:v>2200.9187499999989</c:v>
                </c:pt>
                <c:pt idx="22">
                  <c:v>2204.1499999999987</c:v>
                </c:pt>
                <c:pt idx="23">
                  <c:v>2207.3812499999985</c:v>
                </c:pt>
                <c:pt idx="24">
                  <c:v>2210.6124999999984</c:v>
                </c:pt>
                <c:pt idx="25">
                  <c:v>2213.8437499999982</c:v>
                </c:pt>
                <c:pt idx="26">
                  <c:v>2217.074999999998</c:v>
                </c:pt>
                <c:pt idx="27">
                  <c:v>2220.3062499999978</c:v>
                </c:pt>
                <c:pt idx="28">
                  <c:v>2223.5374999999976</c:v>
                </c:pt>
                <c:pt idx="29">
                  <c:v>2226.7687499999975</c:v>
                </c:pt>
                <c:pt idx="30">
                  <c:v>2229.9999999999973</c:v>
                </c:pt>
                <c:pt idx="31">
                  <c:v>2248.3999999999978</c:v>
                </c:pt>
                <c:pt idx="32">
                  <c:v>2266.7999999999984</c:v>
                </c:pt>
                <c:pt idx="33">
                  <c:v>2285.1999999999989</c:v>
                </c:pt>
                <c:pt idx="34">
                  <c:v>2303.5999999999995</c:v>
                </c:pt>
                <c:pt idx="35">
                  <c:v>2322</c:v>
                </c:pt>
                <c:pt idx="36">
                  <c:v>2330.4</c:v>
                </c:pt>
                <c:pt idx="37">
                  <c:v>2338.8000000000002</c:v>
                </c:pt>
                <c:pt idx="38">
                  <c:v>2347.2000000000003</c:v>
                </c:pt>
                <c:pt idx="39">
                  <c:v>2355.6000000000004</c:v>
                </c:pt>
                <c:pt idx="40">
                  <c:v>2364.0000000000005</c:v>
                </c:pt>
                <c:pt idx="41">
                  <c:v>2372.4000000000005</c:v>
                </c:pt>
                <c:pt idx="42">
                  <c:v>2380.8000000000006</c:v>
                </c:pt>
                <c:pt idx="43">
                  <c:v>2389.2000000000007</c:v>
                </c:pt>
                <c:pt idx="44">
                  <c:v>2397.6000000000008</c:v>
                </c:pt>
                <c:pt idx="45">
                  <c:v>2406.0000000000009</c:v>
                </c:pt>
              </c:numCache>
            </c:numRef>
          </c:val>
          <c:extLst>
            <c:ext xmlns:c16="http://schemas.microsoft.com/office/drawing/2014/chart" uri="{C3380CC4-5D6E-409C-BE32-E72D297353CC}">
              <c16:uniqueId val="{0000002E-D87C-49E4-ADE9-4323CDBED850}"/>
            </c:ext>
          </c:extLst>
        </c:ser>
        <c:dLbls>
          <c:showLegendKey val="0"/>
          <c:showVal val="0"/>
          <c:showCatName val="0"/>
          <c:showSerName val="0"/>
          <c:showPercent val="0"/>
          <c:showBubbleSize val="0"/>
        </c:dLbls>
        <c:gapWidth val="0"/>
        <c:axId val="215601920"/>
        <c:axId val="215603456"/>
      </c:barChart>
      <c:catAx>
        <c:axId val="215601920"/>
        <c:scaling>
          <c:orientation val="minMax"/>
        </c:scaling>
        <c:delete val="0"/>
        <c:axPos val="b"/>
        <c:numFmt formatCode="General" sourceLinked="1"/>
        <c:majorTickMark val="out"/>
        <c:minorTickMark val="none"/>
        <c:tickLblPos val="nextTo"/>
        <c:crossAx val="215603456"/>
        <c:crosses val="autoZero"/>
        <c:auto val="1"/>
        <c:lblAlgn val="ctr"/>
        <c:lblOffset val="100"/>
        <c:noMultiLvlLbl val="0"/>
      </c:catAx>
      <c:valAx>
        <c:axId val="215603456"/>
        <c:scaling>
          <c:orientation val="minMax"/>
          <c:min val="0"/>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215601920"/>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clustered"/>
        <c:varyColors val="0"/>
        <c:ser>
          <c:idx val="0"/>
          <c:order val="0"/>
          <c:tx>
            <c:strRef>
              <c:f>'Cap.Dev.Path'!$C$807</c:f>
              <c:strCache>
                <c:ptCount val="1"/>
                <c:pt idx="0">
                  <c:v>Renewable hydropower</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1BB9-4FDF-BE50-09C2538B1447}"/>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1BB9-4FDF-BE50-09C2538B1447}"/>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1BB9-4FDF-BE50-09C2538B1447}"/>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1BB9-4FDF-BE50-09C2538B1447}"/>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1BB9-4FDF-BE50-09C2538B1447}"/>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1BB9-4FDF-BE50-09C2538B1447}"/>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1BB9-4FDF-BE50-09C2538B1447}"/>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1BB9-4FDF-BE50-09C2538B1447}"/>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1BB9-4FDF-BE50-09C2538B1447}"/>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1BB9-4FDF-BE50-09C2538B1447}"/>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1BB9-4FDF-BE50-09C2538B1447}"/>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1BB9-4FDF-BE50-09C2538B1447}"/>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1BB9-4FDF-BE50-09C2538B1447}"/>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1BB9-4FDF-BE50-09C2538B1447}"/>
              </c:ext>
            </c:extLst>
          </c:dPt>
          <c:dPt>
            <c:idx val="1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D-1BB9-4FDF-BE50-09C2538B1447}"/>
              </c:ext>
            </c:extLst>
          </c:dPt>
          <c:dPt>
            <c:idx val="15"/>
            <c:invertIfNegative val="0"/>
            <c:bubble3D val="0"/>
            <c:spPr>
              <a:solidFill>
                <a:srgbClr val="00B0F0"/>
              </a:solidFill>
              <a:ln w="3175">
                <a:solidFill>
                  <a:schemeClr val="bg1"/>
                </a:solidFill>
              </a:ln>
            </c:spPr>
            <c:extLst>
              <c:ext xmlns:c16="http://schemas.microsoft.com/office/drawing/2014/chart" uri="{C3380CC4-5D6E-409C-BE32-E72D297353CC}">
                <c16:uniqueId val="{0000001F-1BB9-4FDF-BE50-09C2538B1447}"/>
              </c:ext>
            </c:extLst>
          </c:dPt>
          <c:dPt>
            <c:idx val="16"/>
            <c:invertIfNegative val="0"/>
            <c:bubble3D val="0"/>
            <c:spPr>
              <a:solidFill>
                <a:srgbClr val="00B0F0"/>
              </a:solidFill>
              <a:ln w="3175">
                <a:solidFill>
                  <a:schemeClr val="bg1"/>
                </a:solidFill>
              </a:ln>
            </c:spPr>
            <c:extLst>
              <c:ext xmlns:c16="http://schemas.microsoft.com/office/drawing/2014/chart" uri="{C3380CC4-5D6E-409C-BE32-E72D297353CC}">
                <c16:uniqueId val="{00000021-1BB9-4FDF-BE50-09C2538B1447}"/>
              </c:ext>
            </c:extLst>
          </c:dPt>
          <c:dPt>
            <c:idx val="17"/>
            <c:invertIfNegative val="0"/>
            <c:bubble3D val="0"/>
            <c:spPr>
              <a:solidFill>
                <a:srgbClr val="00B0F0"/>
              </a:solidFill>
              <a:ln w="3175">
                <a:solidFill>
                  <a:schemeClr val="bg1"/>
                </a:solidFill>
              </a:ln>
            </c:spPr>
            <c:extLst>
              <c:ext xmlns:c16="http://schemas.microsoft.com/office/drawing/2014/chart" uri="{C3380CC4-5D6E-409C-BE32-E72D297353CC}">
                <c16:uniqueId val="{00000023-1BB9-4FDF-BE50-09C2538B1447}"/>
              </c:ext>
            </c:extLst>
          </c:dPt>
          <c:dPt>
            <c:idx val="18"/>
            <c:invertIfNegative val="0"/>
            <c:bubble3D val="0"/>
            <c:spPr>
              <a:solidFill>
                <a:srgbClr val="00B0F0"/>
              </a:solidFill>
              <a:ln w="3175">
                <a:solidFill>
                  <a:schemeClr val="bg1"/>
                </a:solidFill>
              </a:ln>
            </c:spPr>
            <c:extLst>
              <c:ext xmlns:c16="http://schemas.microsoft.com/office/drawing/2014/chart" uri="{C3380CC4-5D6E-409C-BE32-E72D297353CC}">
                <c16:uniqueId val="{00000025-1BB9-4FDF-BE50-09C2538B1447}"/>
              </c:ext>
            </c:extLst>
          </c:dPt>
          <c:dPt>
            <c:idx val="19"/>
            <c:invertIfNegative val="0"/>
            <c:bubble3D val="0"/>
            <c:spPr>
              <a:solidFill>
                <a:srgbClr val="00B0F0"/>
              </a:solidFill>
              <a:ln w="3175">
                <a:solidFill>
                  <a:schemeClr val="bg1"/>
                </a:solidFill>
              </a:ln>
            </c:spPr>
            <c:extLst>
              <c:ext xmlns:c16="http://schemas.microsoft.com/office/drawing/2014/chart" uri="{C3380CC4-5D6E-409C-BE32-E72D297353CC}">
                <c16:uniqueId val="{00000027-1BB9-4FDF-BE50-09C2538B1447}"/>
              </c:ext>
            </c:extLst>
          </c:dPt>
          <c:dPt>
            <c:idx val="20"/>
            <c:invertIfNegative val="0"/>
            <c:bubble3D val="0"/>
            <c:spPr>
              <a:solidFill>
                <a:schemeClr val="accent6"/>
              </a:solidFill>
              <a:ln w="3175">
                <a:solidFill>
                  <a:schemeClr val="bg1"/>
                </a:solidFill>
              </a:ln>
            </c:spPr>
            <c:extLst>
              <c:ext xmlns:c16="http://schemas.microsoft.com/office/drawing/2014/chart" uri="{C3380CC4-5D6E-409C-BE32-E72D297353CC}">
                <c16:uniqueId val="{00000029-1BB9-4FDF-BE50-09C2538B1447}"/>
              </c:ext>
            </c:extLst>
          </c:dPt>
          <c:dPt>
            <c:idx val="21"/>
            <c:invertIfNegative val="0"/>
            <c:bubble3D val="0"/>
            <c:spPr>
              <a:solidFill>
                <a:schemeClr val="accent6"/>
              </a:solidFill>
              <a:ln w="3175">
                <a:solidFill>
                  <a:schemeClr val="bg1"/>
                </a:solidFill>
              </a:ln>
            </c:spPr>
            <c:extLst>
              <c:ext xmlns:c16="http://schemas.microsoft.com/office/drawing/2014/chart" uri="{C3380CC4-5D6E-409C-BE32-E72D297353CC}">
                <c16:uniqueId val="{0000002B-1BB9-4FDF-BE50-09C2538B1447}"/>
              </c:ext>
            </c:extLst>
          </c:dPt>
          <c:dPt>
            <c:idx val="22"/>
            <c:invertIfNegative val="0"/>
            <c:bubble3D val="0"/>
            <c:spPr>
              <a:solidFill>
                <a:schemeClr val="accent6"/>
              </a:solidFill>
              <a:ln w="3175">
                <a:solidFill>
                  <a:schemeClr val="bg1"/>
                </a:solidFill>
              </a:ln>
            </c:spPr>
            <c:extLst>
              <c:ext xmlns:c16="http://schemas.microsoft.com/office/drawing/2014/chart" uri="{C3380CC4-5D6E-409C-BE32-E72D297353CC}">
                <c16:uniqueId val="{0000002D-1BB9-4FDF-BE50-09C2538B1447}"/>
              </c:ext>
            </c:extLst>
          </c:dPt>
          <c:dPt>
            <c:idx val="23"/>
            <c:invertIfNegative val="0"/>
            <c:bubble3D val="0"/>
            <c:spPr>
              <a:solidFill>
                <a:schemeClr val="accent6"/>
              </a:solidFill>
              <a:ln w="3175">
                <a:solidFill>
                  <a:schemeClr val="bg1"/>
                </a:solidFill>
              </a:ln>
            </c:spPr>
            <c:extLst>
              <c:ext xmlns:c16="http://schemas.microsoft.com/office/drawing/2014/chart" uri="{C3380CC4-5D6E-409C-BE32-E72D297353CC}">
                <c16:uniqueId val="{0000002F-1BB9-4FDF-BE50-09C2538B1447}"/>
              </c:ext>
            </c:extLst>
          </c:dPt>
          <c:dPt>
            <c:idx val="24"/>
            <c:invertIfNegative val="0"/>
            <c:bubble3D val="0"/>
            <c:spPr>
              <a:solidFill>
                <a:schemeClr val="accent6"/>
              </a:solidFill>
              <a:ln w="3175">
                <a:solidFill>
                  <a:schemeClr val="bg1"/>
                </a:solidFill>
              </a:ln>
            </c:spPr>
            <c:extLst>
              <c:ext xmlns:c16="http://schemas.microsoft.com/office/drawing/2014/chart" uri="{C3380CC4-5D6E-409C-BE32-E72D297353CC}">
                <c16:uniqueId val="{00000031-1BB9-4FDF-BE50-09C2538B1447}"/>
              </c:ext>
            </c:extLst>
          </c:dPt>
          <c:dPt>
            <c:idx val="25"/>
            <c:invertIfNegative val="0"/>
            <c:bubble3D val="0"/>
            <c:spPr>
              <a:solidFill>
                <a:schemeClr val="accent6"/>
              </a:solidFill>
              <a:ln w="3175">
                <a:solidFill>
                  <a:schemeClr val="bg1"/>
                </a:solidFill>
              </a:ln>
            </c:spPr>
            <c:extLst>
              <c:ext xmlns:c16="http://schemas.microsoft.com/office/drawing/2014/chart" uri="{C3380CC4-5D6E-409C-BE32-E72D297353CC}">
                <c16:uniqueId val="{00000033-1BB9-4FDF-BE50-09C2538B1447}"/>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'Cap.Dev.Path'!$I$39:$AH$39</c:f>
              <c:numCache>
                <c:formatCode>#,##0</c:formatCode>
                <c:ptCount val="26"/>
                <c:pt idx="0">
                  <c:v>5346.6185000000005</c:v>
                </c:pt>
                <c:pt idx="1">
                  <c:v>5381.2365</c:v>
                </c:pt>
                <c:pt idx="2">
                  <c:v>5402.4385000000002</c:v>
                </c:pt>
                <c:pt idx="3">
                  <c:v>5404.9395000000004</c:v>
                </c:pt>
                <c:pt idx="4">
                  <c:v>5385.2134999999998</c:v>
                </c:pt>
                <c:pt idx="5">
                  <c:v>5411.5474999999997</c:v>
                </c:pt>
                <c:pt idx="6">
                  <c:v>5447.2325000000001</c:v>
                </c:pt>
                <c:pt idx="7">
                  <c:v>5529.5349500000002</c:v>
                </c:pt>
                <c:pt idx="8">
                  <c:v>5580.0680000000002</c:v>
                </c:pt>
                <c:pt idx="9">
                  <c:v>5621.4907999999996</c:v>
                </c:pt>
                <c:pt idx="10">
                  <c:v>5662.3337699999993</c:v>
                </c:pt>
                <c:pt idx="11">
                  <c:v>5700.4769000000006</c:v>
                </c:pt>
                <c:pt idx="12">
                  <c:v>5716.3445300000003</c:v>
                </c:pt>
                <c:pt idx="13">
                  <c:v>5721.5615700000008</c:v>
                </c:pt>
                <c:pt idx="14">
                  <c:v>5721.5615700000008</c:v>
                </c:pt>
                <c:pt idx="15">
                  <c:v>5758.3536121856505</c:v>
                </c:pt>
                <c:pt idx="16">
                  <c:v>5795.1456543713002</c:v>
                </c:pt>
                <c:pt idx="17">
                  <c:v>5831.93769655695</c:v>
                </c:pt>
                <c:pt idx="18">
                  <c:v>5868.7297387425997</c:v>
                </c:pt>
                <c:pt idx="19">
                  <c:v>5905.5217809282494</c:v>
                </c:pt>
                <c:pt idx="20">
                  <c:v>5942.3138231138992</c:v>
                </c:pt>
                <c:pt idx="21">
                  <c:v>5979.1058652995489</c:v>
                </c:pt>
                <c:pt idx="22">
                  <c:v>6015.8979074851986</c:v>
                </c:pt>
                <c:pt idx="23">
                  <c:v>6052.6899496708484</c:v>
                </c:pt>
                <c:pt idx="24">
                  <c:v>6089.4819918564981</c:v>
                </c:pt>
                <c:pt idx="25">
                  <c:v>6126.2740340421478</c:v>
                </c:pt>
              </c:numCache>
            </c:numRef>
          </c:val>
          <c:extLst>
            <c:ext xmlns:c16="http://schemas.microsoft.com/office/drawing/2014/chart" uri="{C3380CC4-5D6E-409C-BE32-E72D297353CC}">
              <c16:uniqueId val="{00000034-1BB9-4FDF-BE50-09C2538B1447}"/>
            </c:ext>
          </c:extLst>
        </c:ser>
        <c:dLbls>
          <c:showLegendKey val="0"/>
          <c:showVal val="0"/>
          <c:showCatName val="0"/>
          <c:showSerName val="0"/>
          <c:showPercent val="0"/>
          <c:showBubbleSize val="0"/>
        </c:dLbls>
        <c:gapWidth val="0"/>
        <c:axId val="215677952"/>
        <c:axId val="215749376"/>
      </c:barChart>
      <c:catAx>
        <c:axId val="215677952"/>
        <c:scaling>
          <c:orientation val="minMax"/>
        </c:scaling>
        <c:delete val="0"/>
        <c:axPos val="b"/>
        <c:numFmt formatCode="General" sourceLinked="1"/>
        <c:majorTickMark val="out"/>
        <c:minorTickMark val="none"/>
        <c:tickLblPos val="nextTo"/>
        <c:crossAx val="215749376"/>
        <c:crosses val="autoZero"/>
        <c:auto val="1"/>
        <c:lblAlgn val="ctr"/>
        <c:lblOffset val="100"/>
        <c:noMultiLvlLbl val="0"/>
      </c:catAx>
      <c:valAx>
        <c:axId val="215749376"/>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215677952"/>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clustered"/>
        <c:varyColors val="0"/>
        <c:ser>
          <c:idx val="0"/>
          <c:order val="0"/>
          <c:tx>
            <c:strRef>
              <c:f>'Cap.Dev.Path'!$C$551</c:f>
              <c:strCache>
                <c:ptCount val="1"/>
                <c:pt idx="0">
                  <c:v>Renewable hydropower</c:v>
                </c:pt>
              </c:strCache>
            </c:strRef>
          </c:tx>
          <c:spPr>
            <a:solidFill>
              <a:schemeClr val="accent5"/>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DF8C-4320-A080-2FA7BD4B30B6}"/>
              </c:ext>
            </c:extLst>
          </c:dPt>
          <c:dPt>
            <c:idx val="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3-DF8C-4320-A080-2FA7BD4B30B6}"/>
              </c:ext>
            </c:extLst>
          </c:dPt>
          <c:dPt>
            <c:idx val="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5-DF8C-4320-A080-2FA7BD4B30B6}"/>
              </c:ext>
            </c:extLst>
          </c:dPt>
          <c:dPt>
            <c:idx val="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7-DF8C-4320-A080-2FA7BD4B30B6}"/>
              </c:ext>
            </c:extLst>
          </c:dPt>
          <c:dPt>
            <c:idx val="4"/>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9-DF8C-4320-A080-2FA7BD4B30B6}"/>
              </c:ext>
            </c:extLst>
          </c:dPt>
          <c:dPt>
            <c:idx val="5"/>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B-DF8C-4320-A080-2FA7BD4B30B6}"/>
              </c:ext>
            </c:extLst>
          </c:dPt>
          <c:dPt>
            <c:idx val="6"/>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D-DF8C-4320-A080-2FA7BD4B30B6}"/>
              </c:ext>
            </c:extLst>
          </c:dPt>
          <c:dPt>
            <c:idx val="7"/>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F-DF8C-4320-A080-2FA7BD4B30B6}"/>
              </c:ext>
            </c:extLst>
          </c:dPt>
          <c:dPt>
            <c:idx val="8"/>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1-DF8C-4320-A080-2FA7BD4B30B6}"/>
              </c:ext>
            </c:extLst>
          </c:dPt>
          <c:dPt>
            <c:idx val="9"/>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3-DF8C-4320-A080-2FA7BD4B30B6}"/>
              </c:ext>
            </c:extLst>
          </c:dPt>
          <c:dPt>
            <c:idx val="1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5-DF8C-4320-A080-2FA7BD4B30B6}"/>
              </c:ext>
            </c:extLst>
          </c:dPt>
          <c:dPt>
            <c:idx val="11"/>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7-DF8C-4320-A080-2FA7BD4B30B6}"/>
              </c:ext>
            </c:extLst>
          </c:dPt>
          <c:dPt>
            <c:idx val="12"/>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9-DF8C-4320-A080-2FA7BD4B30B6}"/>
              </c:ext>
            </c:extLst>
          </c:dPt>
          <c:dPt>
            <c:idx val="13"/>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1B-DF8C-4320-A080-2FA7BD4B30B6}"/>
              </c:ext>
            </c:extLst>
          </c:dPt>
          <c:dPt>
            <c:idx val="14"/>
            <c:invertIfNegative val="0"/>
            <c:bubble3D val="0"/>
            <c:spPr>
              <a:solidFill>
                <a:srgbClr val="00B0F0"/>
              </a:solidFill>
              <a:ln w="3175">
                <a:solidFill>
                  <a:schemeClr val="bg1"/>
                </a:solidFill>
              </a:ln>
            </c:spPr>
            <c:extLst>
              <c:ext xmlns:c16="http://schemas.microsoft.com/office/drawing/2014/chart" uri="{C3380CC4-5D6E-409C-BE32-E72D297353CC}">
                <c16:uniqueId val="{0000001D-DF8C-4320-A080-2FA7BD4B30B6}"/>
              </c:ext>
            </c:extLst>
          </c:dPt>
          <c:dPt>
            <c:idx val="15"/>
            <c:invertIfNegative val="0"/>
            <c:bubble3D val="0"/>
            <c:spPr>
              <a:solidFill>
                <a:srgbClr val="00B0F0"/>
              </a:solidFill>
              <a:ln w="3175">
                <a:solidFill>
                  <a:schemeClr val="bg1"/>
                </a:solidFill>
              </a:ln>
            </c:spPr>
            <c:extLst>
              <c:ext xmlns:c16="http://schemas.microsoft.com/office/drawing/2014/chart" uri="{C3380CC4-5D6E-409C-BE32-E72D297353CC}">
                <c16:uniqueId val="{0000001F-DF8C-4320-A080-2FA7BD4B30B6}"/>
              </c:ext>
            </c:extLst>
          </c:dPt>
          <c:dPt>
            <c:idx val="16"/>
            <c:invertIfNegative val="0"/>
            <c:bubble3D val="0"/>
            <c:spPr>
              <a:solidFill>
                <a:srgbClr val="00B0F0"/>
              </a:solidFill>
              <a:ln w="3175">
                <a:solidFill>
                  <a:schemeClr val="bg1"/>
                </a:solidFill>
              </a:ln>
            </c:spPr>
            <c:extLst>
              <c:ext xmlns:c16="http://schemas.microsoft.com/office/drawing/2014/chart" uri="{C3380CC4-5D6E-409C-BE32-E72D297353CC}">
                <c16:uniqueId val="{00000021-DF8C-4320-A080-2FA7BD4B30B6}"/>
              </c:ext>
            </c:extLst>
          </c:dPt>
          <c:dPt>
            <c:idx val="17"/>
            <c:invertIfNegative val="0"/>
            <c:bubble3D val="0"/>
            <c:spPr>
              <a:solidFill>
                <a:srgbClr val="00B0F0"/>
              </a:solidFill>
              <a:ln w="3175">
                <a:solidFill>
                  <a:schemeClr val="bg1"/>
                </a:solidFill>
              </a:ln>
            </c:spPr>
            <c:extLst>
              <c:ext xmlns:c16="http://schemas.microsoft.com/office/drawing/2014/chart" uri="{C3380CC4-5D6E-409C-BE32-E72D297353CC}">
                <c16:uniqueId val="{00000023-DF8C-4320-A080-2FA7BD4B30B6}"/>
              </c:ext>
            </c:extLst>
          </c:dPt>
          <c:dPt>
            <c:idx val="18"/>
            <c:invertIfNegative val="0"/>
            <c:bubble3D val="0"/>
            <c:spPr>
              <a:solidFill>
                <a:srgbClr val="00B0F0"/>
              </a:solidFill>
              <a:ln w="3175">
                <a:solidFill>
                  <a:schemeClr val="bg1"/>
                </a:solidFill>
              </a:ln>
            </c:spPr>
            <c:extLst>
              <c:ext xmlns:c16="http://schemas.microsoft.com/office/drawing/2014/chart" uri="{C3380CC4-5D6E-409C-BE32-E72D297353CC}">
                <c16:uniqueId val="{00000025-DF8C-4320-A080-2FA7BD4B30B6}"/>
              </c:ext>
            </c:extLst>
          </c:dPt>
          <c:dPt>
            <c:idx val="19"/>
            <c:invertIfNegative val="0"/>
            <c:bubble3D val="0"/>
            <c:spPr>
              <a:solidFill>
                <a:srgbClr val="00B0F0"/>
              </a:solidFill>
              <a:ln w="3175">
                <a:solidFill>
                  <a:schemeClr val="bg1"/>
                </a:solidFill>
              </a:ln>
            </c:spPr>
            <c:extLst>
              <c:ext xmlns:c16="http://schemas.microsoft.com/office/drawing/2014/chart" uri="{C3380CC4-5D6E-409C-BE32-E72D297353CC}">
                <c16:uniqueId val="{00000027-DF8C-4320-A080-2FA7BD4B30B6}"/>
              </c:ext>
            </c:extLst>
          </c:dPt>
          <c:dPt>
            <c:idx val="20"/>
            <c:invertIfNegative val="0"/>
            <c:bubble3D val="0"/>
            <c:spPr>
              <a:solidFill>
                <a:schemeClr val="accent6"/>
              </a:solidFill>
              <a:ln w="3175">
                <a:solidFill>
                  <a:schemeClr val="bg1"/>
                </a:solidFill>
              </a:ln>
            </c:spPr>
            <c:extLst>
              <c:ext xmlns:c16="http://schemas.microsoft.com/office/drawing/2014/chart" uri="{C3380CC4-5D6E-409C-BE32-E72D297353CC}">
                <c16:uniqueId val="{00000029-DF8C-4320-A080-2FA7BD4B30B6}"/>
              </c:ext>
            </c:extLst>
          </c:dPt>
          <c:dPt>
            <c:idx val="21"/>
            <c:invertIfNegative val="0"/>
            <c:bubble3D val="0"/>
            <c:spPr>
              <a:solidFill>
                <a:schemeClr val="accent6"/>
              </a:solidFill>
              <a:ln w="3175">
                <a:solidFill>
                  <a:schemeClr val="bg1"/>
                </a:solidFill>
              </a:ln>
            </c:spPr>
            <c:extLst>
              <c:ext xmlns:c16="http://schemas.microsoft.com/office/drawing/2014/chart" uri="{C3380CC4-5D6E-409C-BE32-E72D297353CC}">
                <c16:uniqueId val="{0000002B-DF8C-4320-A080-2FA7BD4B30B6}"/>
              </c:ext>
            </c:extLst>
          </c:dPt>
          <c:dPt>
            <c:idx val="22"/>
            <c:invertIfNegative val="0"/>
            <c:bubble3D val="0"/>
            <c:spPr>
              <a:solidFill>
                <a:schemeClr val="accent6"/>
              </a:solidFill>
              <a:ln w="3175">
                <a:solidFill>
                  <a:schemeClr val="bg1"/>
                </a:solidFill>
              </a:ln>
            </c:spPr>
            <c:extLst>
              <c:ext xmlns:c16="http://schemas.microsoft.com/office/drawing/2014/chart" uri="{C3380CC4-5D6E-409C-BE32-E72D297353CC}">
                <c16:uniqueId val="{0000002D-DF8C-4320-A080-2FA7BD4B30B6}"/>
              </c:ext>
            </c:extLst>
          </c:dPt>
          <c:dPt>
            <c:idx val="23"/>
            <c:invertIfNegative val="0"/>
            <c:bubble3D val="0"/>
            <c:spPr>
              <a:solidFill>
                <a:schemeClr val="accent6"/>
              </a:solidFill>
              <a:ln w="3175">
                <a:solidFill>
                  <a:schemeClr val="bg1"/>
                </a:solidFill>
              </a:ln>
            </c:spPr>
            <c:extLst>
              <c:ext xmlns:c16="http://schemas.microsoft.com/office/drawing/2014/chart" uri="{C3380CC4-5D6E-409C-BE32-E72D297353CC}">
                <c16:uniqueId val="{0000002F-DF8C-4320-A080-2FA7BD4B30B6}"/>
              </c:ext>
            </c:extLst>
          </c:dPt>
          <c:dPt>
            <c:idx val="24"/>
            <c:invertIfNegative val="0"/>
            <c:bubble3D val="0"/>
            <c:spPr>
              <a:solidFill>
                <a:schemeClr val="accent6"/>
              </a:solidFill>
              <a:ln w="3175">
                <a:solidFill>
                  <a:schemeClr val="bg1"/>
                </a:solidFill>
              </a:ln>
            </c:spPr>
            <c:extLst>
              <c:ext xmlns:c16="http://schemas.microsoft.com/office/drawing/2014/chart" uri="{C3380CC4-5D6E-409C-BE32-E72D297353CC}">
                <c16:uniqueId val="{00000031-DF8C-4320-A080-2FA7BD4B30B6}"/>
              </c:ext>
            </c:extLst>
          </c:dPt>
          <c:dPt>
            <c:idx val="25"/>
            <c:invertIfNegative val="0"/>
            <c:bubble3D val="0"/>
            <c:spPr>
              <a:solidFill>
                <a:schemeClr val="accent6"/>
              </a:solidFill>
              <a:ln w="3175">
                <a:solidFill>
                  <a:schemeClr val="bg1"/>
                </a:solidFill>
              </a:ln>
            </c:spPr>
            <c:extLst>
              <c:ext xmlns:c16="http://schemas.microsoft.com/office/drawing/2014/chart" uri="{C3380CC4-5D6E-409C-BE32-E72D297353CC}">
                <c16:uniqueId val="{00000033-DF8C-4320-A080-2FA7BD4B30B6}"/>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'Cap.Dev.Path'!$I$551:$AH$551</c:f>
              <c:numCache>
                <c:formatCode>#,##0</c:formatCode>
                <c:ptCount val="26"/>
                <c:pt idx="0">
                  <c:v>11</c:v>
                </c:pt>
                <c:pt idx="1">
                  <c:v>9</c:v>
                </c:pt>
                <c:pt idx="2">
                  <c:v>9</c:v>
                </c:pt>
                <c:pt idx="3">
                  <c:v>9</c:v>
                </c:pt>
                <c:pt idx="4">
                  <c:v>9</c:v>
                </c:pt>
                <c:pt idx="5">
                  <c:v>9.1999999999999993</c:v>
                </c:pt>
                <c:pt idx="6">
                  <c:v>9.3000000000000007</c:v>
                </c:pt>
                <c:pt idx="7">
                  <c:v>9.3000000000000007</c:v>
                </c:pt>
                <c:pt idx="8">
                  <c:v>8.6999999999999993</c:v>
                </c:pt>
                <c:pt idx="9">
                  <c:v>8.6</c:v>
                </c:pt>
                <c:pt idx="10">
                  <c:v>6.9</c:v>
                </c:pt>
                <c:pt idx="11">
                  <c:v>9.3000000000000007</c:v>
                </c:pt>
                <c:pt idx="12">
                  <c:v>9.1999999999999993</c:v>
                </c:pt>
                <c:pt idx="13">
                  <c:v>9.1999999999999993</c:v>
                </c:pt>
                <c:pt idx="14">
                  <c:v>9.1999999999999993</c:v>
                </c:pt>
                <c:pt idx="15">
                  <c:v>8.1</c:v>
                </c:pt>
                <c:pt idx="16">
                  <c:v>7</c:v>
                </c:pt>
                <c:pt idx="17">
                  <c:v>7</c:v>
                </c:pt>
                <c:pt idx="18">
                  <c:v>7</c:v>
                </c:pt>
                <c:pt idx="19">
                  <c:v>7</c:v>
                </c:pt>
                <c:pt idx="20">
                  <c:v>7</c:v>
                </c:pt>
                <c:pt idx="21">
                  <c:v>7</c:v>
                </c:pt>
                <c:pt idx="22">
                  <c:v>7</c:v>
                </c:pt>
                <c:pt idx="23">
                  <c:v>7</c:v>
                </c:pt>
                <c:pt idx="24">
                  <c:v>7</c:v>
                </c:pt>
                <c:pt idx="25">
                  <c:v>7</c:v>
                </c:pt>
              </c:numCache>
            </c:numRef>
          </c:val>
          <c:extLst>
            <c:ext xmlns:c16="http://schemas.microsoft.com/office/drawing/2014/chart" uri="{C3380CC4-5D6E-409C-BE32-E72D297353CC}">
              <c16:uniqueId val="{00000034-DF8C-4320-A080-2FA7BD4B30B6}"/>
            </c:ext>
          </c:extLst>
        </c:ser>
        <c:dLbls>
          <c:showLegendKey val="0"/>
          <c:showVal val="0"/>
          <c:showCatName val="0"/>
          <c:showSerName val="0"/>
          <c:showPercent val="0"/>
          <c:showBubbleSize val="0"/>
        </c:dLbls>
        <c:gapWidth val="0"/>
        <c:axId val="215836160"/>
        <c:axId val="215837696"/>
      </c:barChart>
      <c:catAx>
        <c:axId val="215836160"/>
        <c:scaling>
          <c:orientation val="minMax"/>
        </c:scaling>
        <c:delete val="0"/>
        <c:axPos val="b"/>
        <c:numFmt formatCode="General" sourceLinked="1"/>
        <c:majorTickMark val="out"/>
        <c:minorTickMark val="none"/>
        <c:tickLblPos val="nextTo"/>
        <c:crossAx val="215837696"/>
        <c:crosses val="autoZero"/>
        <c:auto val="1"/>
        <c:lblAlgn val="ctr"/>
        <c:lblOffset val="100"/>
        <c:noMultiLvlLbl val="0"/>
      </c:catAx>
      <c:valAx>
        <c:axId val="215837696"/>
        <c:scaling>
          <c:orientation val="minMax"/>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215836160"/>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clustered"/>
        <c:varyColors val="0"/>
        <c:ser>
          <c:idx val="0"/>
          <c:order val="0"/>
          <c:tx>
            <c:strRef>
              <c:f>'Cap.Dev.Path'!$C$1917</c:f>
              <c:strCache>
                <c:ptCount val="1"/>
                <c:pt idx="0">
                  <c:v>Renewable hydropower</c:v>
                </c:pt>
              </c:strCache>
            </c:strRef>
          </c:tx>
          <c:spPr>
            <a:solidFill>
              <a:schemeClr val="accent6"/>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1123-4D20-9DBE-C81307DE9BC2}"/>
              </c:ext>
            </c:extLst>
          </c:dPt>
          <c:dPt>
            <c:idx val="1"/>
            <c:invertIfNegative val="0"/>
            <c:bubble3D val="0"/>
            <c:spPr>
              <a:solidFill>
                <a:srgbClr val="E4E5E4"/>
              </a:solidFill>
              <a:ln w="3175">
                <a:solidFill>
                  <a:schemeClr val="bg1"/>
                </a:solidFill>
              </a:ln>
            </c:spPr>
            <c:extLst>
              <c:ext xmlns:c16="http://schemas.microsoft.com/office/drawing/2014/chart" uri="{C3380CC4-5D6E-409C-BE32-E72D297353CC}">
                <c16:uniqueId val="{00000003-1123-4D20-9DBE-C81307DE9BC2}"/>
              </c:ext>
            </c:extLst>
          </c:dPt>
          <c:dPt>
            <c:idx val="2"/>
            <c:invertIfNegative val="0"/>
            <c:bubble3D val="0"/>
            <c:spPr>
              <a:solidFill>
                <a:srgbClr val="E4E5E4"/>
              </a:solidFill>
              <a:ln w="3175">
                <a:solidFill>
                  <a:schemeClr val="bg1"/>
                </a:solidFill>
              </a:ln>
            </c:spPr>
            <c:extLst>
              <c:ext xmlns:c16="http://schemas.microsoft.com/office/drawing/2014/chart" uri="{C3380CC4-5D6E-409C-BE32-E72D297353CC}">
                <c16:uniqueId val="{00000005-1123-4D20-9DBE-C81307DE9BC2}"/>
              </c:ext>
            </c:extLst>
          </c:dPt>
          <c:dPt>
            <c:idx val="3"/>
            <c:invertIfNegative val="0"/>
            <c:bubble3D val="0"/>
            <c:spPr>
              <a:solidFill>
                <a:srgbClr val="E4E5E4"/>
              </a:solidFill>
              <a:ln w="3175">
                <a:solidFill>
                  <a:schemeClr val="bg1"/>
                </a:solidFill>
              </a:ln>
            </c:spPr>
            <c:extLst>
              <c:ext xmlns:c16="http://schemas.microsoft.com/office/drawing/2014/chart" uri="{C3380CC4-5D6E-409C-BE32-E72D297353CC}">
                <c16:uniqueId val="{00000007-1123-4D20-9DBE-C81307DE9BC2}"/>
              </c:ext>
            </c:extLst>
          </c:dPt>
          <c:dPt>
            <c:idx val="4"/>
            <c:invertIfNegative val="0"/>
            <c:bubble3D val="0"/>
            <c:spPr>
              <a:solidFill>
                <a:srgbClr val="E4E5E4"/>
              </a:solidFill>
              <a:ln w="3175">
                <a:solidFill>
                  <a:schemeClr val="bg1"/>
                </a:solidFill>
              </a:ln>
            </c:spPr>
            <c:extLst>
              <c:ext xmlns:c16="http://schemas.microsoft.com/office/drawing/2014/chart" uri="{C3380CC4-5D6E-409C-BE32-E72D297353CC}">
                <c16:uniqueId val="{00000009-1123-4D20-9DBE-C81307DE9BC2}"/>
              </c:ext>
            </c:extLst>
          </c:dPt>
          <c:dPt>
            <c:idx val="5"/>
            <c:invertIfNegative val="0"/>
            <c:bubble3D val="0"/>
            <c:spPr>
              <a:solidFill>
                <a:srgbClr val="E4E5E4"/>
              </a:solidFill>
              <a:ln w="3175">
                <a:solidFill>
                  <a:schemeClr val="bg1"/>
                </a:solidFill>
              </a:ln>
            </c:spPr>
            <c:extLst>
              <c:ext xmlns:c16="http://schemas.microsoft.com/office/drawing/2014/chart" uri="{C3380CC4-5D6E-409C-BE32-E72D297353CC}">
                <c16:uniqueId val="{0000000B-1123-4D20-9DBE-C81307DE9BC2}"/>
              </c:ext>
            </c:extLst>
          </c:dPt>
          <c:dPt>
            <c:idx val="6"/>
            <c:invertIfNegative val="0"/>
            <c:bubble3D val="0"/>
            <c:spPr>
              <a:solidFill>
                <a:srgbClr val="E4E5E4"/>
              </a:solidFill>
              <a:ln w="3175">
                <a:solidFill>
                  <a:schemeClr val="bg1"/>
                </a:solidFill>
              </a:ln>
            </c:spPr>
            <c:extLst>
              <c:ext xmlns:c16="http://schemas.microsoft.com/office/drawing/2014/chart" uri="{C3380CC4-5D6E-409C-BE32-E72D297353CC}">
                <c16:uniqueId val="{0000000D-1123-4D20-9DBE-C81307DE9BC2}"/>
              </c:ext>
            </c:extLst>
          </c:dPt>
          <c:dPt>
            <c:idx val="7"/>
            <c:invertIfNegative val="0"/>
            <c:bubble3D val="0"/>
            <c:spPr>
              <a:solidFill>
                <a:srgbClr val="E4E5E4"/>
              </a:solidFill>
              <a:ln w="3175">
                <a:solidFill>
                  <a:schemeClr val="bg1"/>
                </a:solidFill>
              </a:ln>
            </c:spPr>
            <c:extLst>
              <c:ext xmlns:c16="http://schemas.microsoft.com/office/drawing/2014/chart" uri="{C3380CC4-5D6E-409C-BE32-E72D297353CC}">
                <c16:uniqueId val="{0000000F-1123-4D20-9DBE-C81307DE9BC2}"/>
              </c:ext>
            </c:extLst>
          </c:dPt>
          <c:dPt>
            <c:idx val="8"/>
            <c:invertIfNegative val="0"/>
            <c:bubble3D val="0"/>
            <c:spPr>
              <a:solidFill>
                <a:srgbClr val="E4E5E4"/>
              </a:solidFill>
              <a:ln w="3175">
                <a:solidFill>
                  <a:schemeClr val="bg1"/>
                </a:solidFill>
              </a:ln>
            </c:spPr>
            <c:extLst>
              <c:ext xmlns:c16="http://schemas.microsoft.com/office/drawing/2014/chart" uri="{C3380CC4-5D6E-409C-BE32-E72D297353CC}">
                <c16:uniqueId val="{00000011-1123-4D20-9DBE-C81307DE9BC2}"/>
              </c:ext>
            </c:extLst>
          </c:dPt>
          <c:dPt>
            <c:idx val="9"/>
            <c:invertIfNegative val="0"/>
            <c:bubble3D val="0"/>
            <c:spPr>
              <a:solidFill>
                <a:srgbClr val="E4E5E4"/>
              </a:solidFill>
              <a:ln w="3175">
                <a:solidFill>
                  <a:schemeClr val="bg1"/>
                </a:solidFill>
              </a:ln>
            </c:spPr>
            <c:extLst>
              <c:ext xmlns:c16="http://schemas.microsoft.com/office/drawing/2014/chart" uri="{C3380CC4-5D6E-409C-BE32-E72D297353CC}">
                <c16:uniqueId val="{00000013-1123-4D20-9DBE-C81307DE9BC2}"/>
              </c:ext>
            </c:extLst>
          </c:dPt>
          <c:dPt>
            <c:idx val="10"/>
            <c:invertIfNegative val="0"/>
            <c:bubble3D val="0"/>
            <c:spPr>
              <a:solidFill>
                <a:srgbClr val="E4E5E4"/>
              </a:solidFill>
              <a:ln w="3175">
                <a:solidFill>
                  <a:schemeClr val="bg1"/>
                </a:solidFill>
              </a:ln>
            </c:spPr>
            <c:extLst>
              <c:ext xmlns:c16="http://schemas.microsoft.com/office/drawing/2014/chart" uri="{C3380CC4-5D6E-409C-BE32-E72D297353CC}">
                <c16:uniqueId val="{00000015-1123-4D20-9DBE-C81307DE9BC2}"/>
              </c:ext>
            </c:extLst>
          </c:dPt>
          <c:dPt>
            <c:idx val="11"/>
            <c:invertIfNegative val="0"/>
            <c:bubble3D val="0"/>
            <c:spPr>
              <a:solidFill>
                <a:srgbClr val="E4E5E4"/>
              </a:solidFill>
              <a:ln w="3175">
                <a:solidFill>
                  <a:schemeClr val="bg1"/>
                </a:solidFill>
              </a:ln>
            </c:spPr>
            <c:extLst>
              <c:ext xmlns:c16="http://schemas.microsoft.com/office/drawing/2014/chart" uri="{C3380CC4-5D6E-409C-BE32-E72D297353CC}">
                <c16:uniqueId val="{00000017-1123-4D20-9DBE-C81307DE9BC2}"/>
              </c:ext>
            </c:extLst>
          </c:dPt>
          <c:dPt>
            <c:idx val="12"/>
            <c:invertIfNegative val="0"/>
            <c:bubble3D val="0"/>
            <c:spPr>
              <a:solidFill>
                <a:srgbClr val="E4E5E4"/>
              </a:solidFill>
              <a:ln w="3175">
                <a:solidFill>
                  <a:schemeClr val="bg1"/>
                </a:solidFill>
              </a:ln>
            </c:spPr>
            <c:extLst>
              <c:ext xmlns:c16="http://schemas.microsoft.com/office/drawing/2014/chart" uri="{C3380CC4-5D6E-409C-BE32-E72D297353CC}">
                <c16:uniqueId val="{00000019-1123-4D20-9DBE-C81307DE9BC2}"/>
              </c:ext>
            </c:extLst>
          </c:dPt>
          <c:dPt>
            <c:idx val="13"/>
            <c:invertIfNegative val="0"/>
            <c:bubble3D val="0"/>
            <c:spPr>
              <a:solidFill>
                <a:srgbClr val="E4E5E4"/>
              </a:solidFill>
              <a:ln w="3175">
                <a:solidFill>
                  <a:schemeClr val="bg1"/>
                </a:solidFill>
              </a:ln>
            </c:spPr>
            <c:extLst>
              <c:ext xmlns:c16="http://schemas.microsoft.com/office/drawing/2014/chart" uri="{C3380CC4-5D6E-409C-BE32-E72D297353CC}">
                <c16:uniqueId val="{0000001B-1123-4D20-9DBE-C81307DE9BC2}"/>
              </c:ext>
            </c:extLst>
          </c:dPt>
          <c:dPt>
            <c:idx val="14"/>
            <c:invertIfNegative val="0"/>
            <c:bubble3D val="0"/>
            <c:spPr>
              <a:solidFill>
                <a:srgbClr val="E4E5E4"/>
              </a:solidFill>
              <a:ln w="3175">
                <a:solidFill>
                  <a:schemeClr val="bg1"/>
                </a:solidFill>
              </a:ln>
            </c:spPr>
            <c:extLst>
              <c:ext xmlns:c16="http://schemas.microsoft.com/office/drawing/2014/chart" uri="{C3380CC4-5D6E-409C-BE32-E72D297353CC}">
                <c16:uniqueId val="{0000001D-1123-4D20-9DBE-C81307DE9BC2}"/>
              </c:ext>
            </c:extLst>
          </c:dPt>
          <c:dPt>
            <c:idx val="15"/>
            <c:invertIfNegative val="0"/>
            <c:bubble3D val="0"/>
            <c:spPr>
              <a:solidFill>
                <a:srgbClr val="00B0F0"/>
              </a:solidFill>
              <a:ln w="3175">
                <a:solidFill>
                  <a:schemeClr val="bg1"/>
                </a:solidFill>
              </a:ln>
            </c:spPr>
            <c:extLst>
              <c:ext xmlns:c16="http://schemas.microsoft.com/office/drawing/2014/chart" uri="{C3380CC4-5D6E-409C-BE32-E72D297353CC}">
                <c16:uniqueId val="{0000001F-1123-4D20-9DBE-C81307DE9BC2}"/>
              </c:ext>
            </c:extLst>
          </c:dPt>
          <c:dPt>
            <c:idx val="16"/>
            <c:invertIfNegative val="0"/>
            <c:bubble3D val="0"/>
            <c:spPr>
              <a:solidFill>
                <a:srgbClr val="00B0F0"/>
              </a:solidFill>
              <a:ln w="3175">
                <a:solidFill>
                  <a:schemeClr val="bg1"/>
                </a:solidFill>
              </a:ln>
            </c:spPr>
            <c:extLst>
              <c:ext xmlns:c16="http://schemas.microsoft.com/office/drawing/2014/chart" uri="{C3380CC4-5D6E-409C-BE32-E72D297353CC}">
                <c16:uniqueId val="{00000021-1123-4D20-9DBE-C81307DE9BC2}"/>
              </c:ext>
            </c:extLst>
          </c:dPt>
          <c:dPt>
            <c:idx val="17"/>
            <c:invertIfNegative val="0"/>
            <c:bubble3D val="0"/>
            <c:spPr>
              <a:solidFill>
                <a:srgbClr val="00B0F0"/>
              </a:solidFill>
              <a:ln w="3175">
                <a:solidFill>
                  <a:schemeClr val="bg1"/>
                </a:solidFill>
              </a:ln>
            </c:spPr>
            <c:extLst>
              <c:ext xmlns:c16="http://schemas.microsoft.com/office/drawing/2014/chart" uri="{C3380CC4-5D6E-409C-BE32-E72D297353CC}">
                <c16:uniqueId val="{00000023-1123-4D20-9DBE-C81307DE9BC2}"/>
              </c:ext>
            </c:extLst>
          </c:dPt>
          <c:dPt>
            <c:idx val="18"/>
            <c:invertIfNegative val="0"/>
            <c:bubble3D val="0"/>
            <c:spPr>
              <a:solidFill>
                <a:srgbClr val="00B0F0"/>
              </a:solidFill>
              <a:ln w="3175">
                <a:solidFill>
                  <a:schemeClr val="bg1"/>
                </a:solidFill>
              </a:ln>
            </c:spPr>
            <c:extLst>
              <c:ext xmlns:c16="http://schemas.microsoft.com/office/drawing/2014/chart" uri="{C3380CC4-5D6E-409C-BE32-E72D297353CC}">
                <c16:uniqueId val="{00000025-1123-4D20-9DBE-C81307DE9BC2}"/>
              </c:ext>
            </c:extLst>
          </c:dPt>
          <c:dPt>
            <c:idx val="19"/>
            <c:invertIfNegative val="0"/>
            <c:bubble3D val="0"/>
            <c:extLst>
              <c:ext xmlns:c16="http://schemas.microsoft.com/office/drawing/2014/chart" uri="{C3380CC4-5D6E-409C-BE32-E72D297353CC}">
                <c16:uniqueId val="{00000026-1123-4D20-9DBE-C81307DE9BC2}"/>
              </c:ext>
            </c:extLst>
          </c:dPt>
          <c:dPt>
            <c:idx val="20"/>
            <c:invertIfNegative val="0"/>
            <c:bubble3D val="0"/>
            <c:extLst>
              <c:ext xmlns:c16="http://schemas.microsoft.com/office/drawing/2014/chart" uri="{C3380CC4-5D6E-409C-BE32-E72D297353CC}">
                <c16:uniqueId val="{00000027-1123-4D20-9DBE-C81307DE9BC2}"/>
              </c:ext>
            </c:extLst>
          </c:dPt>
          <c:dPt>
            <c:idx val="21"/>
            <c:invertIfNegative val="0"/>
            <c:bubble3D val="0"/>
            <c:extLst>
              <c:ext xmlns:c16="http://schemas.microsoft.com/office/drawing/2014/chart" uri="{C3380CC4-5D6E-409C-BE32-E72D297353CC}">
                <c16:uniqueId val="{00000028-1123-4D20-9DBE-C81307DE9BC2}"/>
              </c:ext>
            </c:extLst>
          </c:dPt>
          <c:dPt>
            <c:idx val="22"/>
            <c:invertIfNegative val="0"/>
            <c:bubble3D val="0"/>
            <c:extLst>
              <c:ext xmlns:c16="http://schemas.microsoft.com/office/drawing/2014/chart" uri="{C3380CC4-5D6E-409C-BE32-E72D297353CC}">
                <c16:uniqueId val="{00000029-1123-4D20-9DBE-C81307DE9BC2}"/>
              </c:ext>
            </c:extLst>
          </c:dPt>
          <c:dPt>
            <c:idx val="23"/>
            <c:invertIfNegative val="0"/>
            <c:bubble3D val="0"/>
            <c:extLst>
              <c:ext xmlns:c16="http://schemas.microsoft.com/office/drawing/2014/chart" uri="{C3380CC4-5D6E-409C-BE32-E72D297353CC}">
                <c16:uniqueId val="{0000002A-1123-4D20-9DBE-C81307DE9BC2}"/>
              </c:ext>
            </c:extLst>
          </c:dPt>
          <c:dPt>
            <c:idx val="24"/>
            <c:invertIfNegative val="0"/>
            <c:bubble3D val="0"/>
            <c:extLst>
              <c:ext xmlns:c16="http://schemas.microsoft.com/office/drawing/2014/chart" uri="{C3380CC4-5D6E-409C-BE32-E72D297353CC}">
                <c16:uniqueId val="{0000002B-1123-4D20-9DBE-C81307DE9BC2}"/>
              </c:ext>
            </c:extLst>
          </c:dPt>
          <c:dPt>
            <c:idx val="25"/>
            <c:invertIfNegative val="0"/>
            <c:bubble3D val="0"/>
            <c:extLst>
              <c:ext xmlns:c16="http://schemas.microsoft.com/office/drawing/2014/chart" uri="{C3380CC4-5D6E-409C-BE32-E72D297353CC}">
                <c16:uniqueId val="{0000002C-1123-4D20-9DBE-C81307DE9BC2}"/>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'Cap.Dev.Path'!$I$1917:$AH$1917</c:f>
              <c:numCache>
                <c:formatCode>#,##0</c:formatCode>
                <c:ptCount val="26"/>
                <c:pt idx="0">
                  <c:v>5017</c:v>
                </c:pt>
                <c:pt idx="1">
                  <c:v>5053</c:v>
                </c:pt>
                <c:pt idx="2">
                  <c:v>5061</c:v>
                </c:pt>
                <c:pt idx="3">
                  <c:v>5058</c:v>
                </c:pt>
                <c:pt idx="4">
                  <c:v>5091</c:v>
                </c:pt>
                <c:pt idx="5">
                  <c:v>5106</c:v>
                </c:pt>
                <c:pt idx="6">
                  <c:v>5535</c:v>
                </c:pt>
                <c:pt idx="7">
                  <c:v>5712</c:v>
                </c:pt>
                <c:pt idx="8">
                  <c:v>5661</c:v>
                </c:pt>
                <c:pt idx="9">
                  <c:v>5715</c:v>
                </c:pt>
                <c:pt idx="10">
                  <c:v>6168</c:v>
                </c:pt>
                <c:pt idx="11">
                  <c:v>6960</c:v>
                </c:pt>
                <c:pt idx="12">
                  <c:v>7225.9</c:v>
                </c:pt>
                <c:pt idx="13">
                  <c:v>7235.8</c:v>
                </c:pt>
                <c:pt idx="14">
                  <c:v>7248.8</c:v>
                </c:pt>
                <c:pt idx="15">
                  <c:v>7248.8</c:v>
                </c:pt>
                <c:pt idx="16">
                  <c:v>7439.04</c:v>
                </c:pt>
                <c:pt idx="17">
                  <c:v>7629.28</c:v>
                </c:pt>
                <c:pt idx="18">
                  <c:v>7819.5199999999995</c:v>
                </c:pt>
                <c:pt idx="19">
                  <c:v>8009.7599999999993</c:v>
                </c:pt>
                <c:pt idx="20">
                  <c:v>8200</c:v>
                </c:pt>
                <c:pt idx="21">
                  <c:v>8250</c:v>
                </c:pt>
                <c:pt idx="22">
                  <c:v>8300</c:v>
                </c:pt>
                <c:pt idx="23">
                  <c:v>8350</c:v>
                </c:pt>
                <c:pt idx="24">
                  <c:v>8400</c:v>
                </c:pt>
                <c:pt idx="25">
                  <c:v>8450</c:v>
                </c:pt>
              </c:numCache>
            </c:numRef>
          </c:val>
          <c:extLst>
            <c:ext xmlns:c16="http://schemas.microsoft.com/office/drawing/2014/chart" uri="{C3380CC4-5D6E-409C-BE32-E72D297353CC}">
              <c16:uniqueId val="{0000002D-1123-4D20-9DBE-C81307DE9BC2}"/>
            </c:ext>
          </c:extLst>
        </c:ser>
        <c:dLbls>
          <c:showLegendKey val="0"/>
          <c:showVal val="0"/>
          <c:showCatName val="0"/>
          <c:showSerName val="0"/>
          <c:showPercent val="0"/>
          <c:showBubbleSize val="0"/>
        </c:dLbls>
        <c:gapWidth val="0"/>
        <c:axId val="215889024"/>
        <c:axId val="215890560"/>
      </c:barChart>
      <c:catAx>
        <c:axId val="215889024"/>
        <c:scaling>
          <c:orientation val="minMax"/>
        </c:scaling>
        <c:delete val="0"/>
        <c:axPos val="b"/>
        <c:numFmt formatCode="General" sourceLinked="1"/>
        <c:majorTickMark val="out"/>
        <c:minorTickMark val="none"/>
        <c:tickLblPos val="nextTo"/>
        <c:crossAx val="215890560"/>
        <c:crosses val="autoZero"/>
        <c:auto val="1"/>
        <c:lblAlgn val="ctr"/>
        <c:lblOffset val="100"/>
        <c:noMultiLvlLbl val="0"/>
      </c:catAx>
      <c:valAx>
        <c:axId val="215890560"/>
        <c:scaling>
          <c:orientation val="minMax"/>
          <c:min val="0"/>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215889024"/>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55074365704"/>
          <c:y val="6.4729867482161099E-2"/>
          <c:w val="0.85178412073490795"/>
          <c:h val="0.80521831464492"/>
        </c:manualLayout>
      </c:layout>
      <c:barChart>
        <c:barDir val="col"/>
        <c:grouping val="clustered"/>
        <c:varyColors val="0"/>
        <c:ser>
          <c:idx val="0"/>
          <c:order val="0"/>
          <c:tx>
            <c:strRef>
              <c:f>'Cap.Dev.Path'!$C$2257</c:f>
              <c:strCache>
                <c:ptCount val="1"/>
                <c:pt idx="0">
                  <c:v>Renewable hydropower</c:v>
                </c:pt>
              </c:strCache>
            </c:strRef>
          </c:tx>
          <c:spPr>
            <a:solidFill>
              <a:schemeClr val="accent6"/>
            </a:solidFill>
            <a:ln w="3175">
              <a:solidFill>
                <a:schemeClr val="bg1"/>
              </a:solidFill>
            </a:ln>
          </c:spPr>
          <c:invertIfNegative val="0"/>
          <c:dPt>
            <c:idx val="0"/>
            <c:invertIfNegative val="0"/>
            <c:bubble3D val="0"/>
            <c:spPr>
              <a:solidFill>
                <a:schemeClr val="tx1">
                  <a:lumMod val="20000"/>
                  <a:lumOff val="80000"/>
                </a:schemeClr>
              </a:solidFill>
              <a:ln w="3175">
                <a:solidFill>
                  <a:schemeClr val="bg1"/>
                </a:solidFill>
              </a:ln>
            </c:spPr>
            <c:extLst>
              <c:ext xmlns:c16="http://schemas.microsoft.com/office/drawing/2014/chart" uri="{C3380CC4-5D6E-409C-BE32-E72D297353CC}">
                <c16:uniqueId val="{00000001-0C28-4731-95F2-9FF1C8DE2674}"/>
              </c:ext>
            </c:extLst>
          </c:dPt>
          <c:dPt>
            <c:idx val="1"/>
            <c:invertIfNegative val="0"/>
            <c:bubble3D val="0"/>
            <c:spPr>
              <a:solidFill>
                <a:srgbClr val="E4E5E4"/>
              </a:solidFill>
              <a:ln w="3175">
                <a:solidFill>
                  <a:schemeClr val="bg1"/>
                </a:solidFill>
              </a:ln>
            </c:spPr>
            <c:extLst>
              <c:ext xmlns:c16="http://schemas.microsoft.com/office/drawing/2014/chart" uri="{C3380CC4-5D6E-409C-BE32-E72D297353CC}">
                <c16:uniqueId val="{00000003-0C28-4731-95F2-9FF1C8DE2674}"/>
              </c:ext>
            </c:extLst>
          </c:dPt>
          <c:dPt>
            <c:idx val="2"/>
            <c:invertIfNegative val="0"/>
            <c:bubble3D val="0"/>
            <c:spPr>
              <a:solidFill>
                <a:srgbClr val="E4E5E4"/>
              </a:solidFill>
              <a:ln w="3175">
                <a:solidFill>
                  <a:schemeClr val="bg1"/>
                </a:solidFill>
              </a:ln>
            </c:spPr>
            <c:extLst>
              <c:ext xmlns:c16="http://schemas.microsoft.com/office/drawing/2014/chart" uri="{C3380CC4-5D6E-409C-BE32-E72D297353CC}">
                <c16:uniqueId val="{00000005-0C28-4731-95F2-9FF1C8DE2674}"/>
              </c:ext>
            </c:extLst>
          </c:dPt>
          <c:dPt>
            <c:idx val="3"/>
            <c:invertIfNegative val="0"/>
            <c:bubble3D val="0"/>
            <c:spPr>
              <a:solidFill>
                <a:srgbClr val="E4E5E4"/>
              </a:solidFill>
              <a:ln w="3175">
                <a:solidFill>
                  <a:schemeClr val="bg1"/>
                </a:solidFill>
              </a:ln>
            </c:spPr>
            <c:extLst>
              <c:ext xmlns:c16="http://schemas.microsoft.com/office/drawing/2014/chart" uri="{C3380CC4-5D6E-409C-BE32-E72D297353CC}">
                <c16:uniqueId val="{00000007-0C28-4731-95F2-9FF1C8DE2674}"/>
              </c:ext>
            </c:extLst>
          </c:dPt>
          <c:dPt>
            <c:idx val="4"/>
            <c:invertIfNegative val="0"/>
            <c:bubble3D val="0"/>
            <c:spPr>
              <a:solidFill>
                <a:srgbClr val="E4E5E4"/>
              </a:solidFill>
              <a:ln w="3175">
                <a:solidFill>
                  <a:schemeClr val="bg1"/>
                </a:solidFill>
              </a:ln>
            </c:spPr>
            <c:extLst>
              <c:ext xmlns:c16="http://schemas.microsoft.com/office/drawing/2014/chart" uri="{C3380CC4-5D6E-409C-BE32-E72D297353CC}">
                <c16:uniqueId val="{00000009-0C28-4731-95F2-9FF1C8DE2674}"/>
              </c:ext>
            </c:extLst>
          </c:dPt>
          <c:dPt>
            <c:idx val="5"/>
            <c:invertIfNegative val="0"/>
            <c:bubble3D val="0"/>
            <c:spPr>
              <a:solidFill>
                <a:srgbClr val="E4E5E4"/>
              </a:solidFill>
              <a:ln w="3175">
                <a:solidFill>
                  <a:schemeClr val="bg1"/>
                </a:solidFill>
              </a:ln>
            </c:spPr>
            <c:extLst>
              <c:ext xmlns:c16="http://schemas.microsoft.com/office/drawing/2014/chart" uri="{C3380CC4-5D6E-409C-BE32-E72D297353CC}">
                <c16:uniqueId val="{0000000B-0C28-4731-95F2-9FF1C8DE2674}"/>
              </c:ext>
            </c:extLst>
          </c:dPt>
          <c:dPt>
            <c:idx val="6"/>
            <c:invertIfNegative val="0"/>
            <c:bubble3D val="0"/>
            <c:spPr>
              <a:solidFill>
                <a:srgbClr val="E4E5E4"/>
              </a:solidFill>
              <a:ln w="3175">
                <a:solidFill>
                  <a:schemeClr val="bg1"/>
                </a:solidFill>
              </a:ln>
            </c:spPr>
            <c:extLst>
              <c:ext xmlns:c16="http://schemas.microsoft.com/office/drawing/2014/chart" uri="{C3380CC4-5D6E-409C-BE32-E72D297353CC}">
                <c16:uniqueId val="{0000000D-0C28-4731-95F2-9FF1C8DE2674}"/>
              </c:ext>
            </c:extLst>
          </c:dPt>
          <c:dPt>
            <c:idx val="7"/>
            <c:invertIfNegative val="0"/>
            <c:bubble3D val="0"/>
            <c:spPr>
              <a:solidFill>
                <a:srgbClr val="E4E5E4"/>
              </a:solidFill>
              <a:ln w="3175">
                <a:solidFill>
                  <a:schemeClr val="bg1"/>
                </a:solidFill>
              </a:ln>
            </c:spPr>
            <c:extLst>
              <c:ext xmlns:c16="http://schemas.microsoft.com/office/drawing/2014/chart" uri="{C3380CC4-5D6E-409C-BE32-E72D297353CC}">
                <c16:uniqueId val="{0000000F-0C28-4731-95F2-9FF1C8DE2674}"/>
              </c:ext>
            </c:extLst>
          </c:dPt>
          <c:dPt>
            <c:idx val="8"/>
            <c:invertIfNegative val="0"/>
            <c:bubble3D val="0"/>
            <c:spPr>
              <a:solidFill>
                <a:srgbClr val="E4E5E4"/>
              </a:solidFill>
              <a:ln w="3175">
                <a:solidFill>
                  <a:schemeClr val="bg1"/>
                </a:solidFill>
              </a:ln>
            </c:spPr>
            <c:extLst>
              <c:ext xmlns:c16="http://schemas.microsoft.com/office/drawing/2014/chart" uri="{C3380CC4-5D6E-409C-BE32-E72D297353CC}">
                <c16:uniqueId val="{00000011-0C28-4731-95F2-9FF1C8DE2674}"/>
              </c:ext>
            </c:extLst>
          </c:dPt>
          <c:dPt>
            <c:idx val="9"/>
            <c:invertIfNegative val="0"/>
            <c:bubble3D val="0"/>
            <c:spPr>
              <a:solidFill>
                <a:srgbClr val="E4E5E4"/>
              </a:solidFill>
              <a:ln w="3175">
                <a:solidFill>
                  <a:schemeClr val="bg1"/>
                </a:solidFill>
              </a:ln>
            </c:spPr>
            <c:extLst>
              <c:ext xmlns:c16="http://schemas.microsoft.com/office/drawing/2014/chart" uri="{C3380CC4-5D6E-409C-BE32-E72D297353CC}">
                <c16:uniqueId val="{00000013-0C28-4731-95F2-9FF1C8DE2674}"/>
              </c:ext>
            </c:extLst>
          </c:dPt>
          <c:dPt>
            <c:idx val="10"/>
            <c:invertIfNegative val="0"/>
            <c:bubble3D val="0"/>
            <c:spPr>
              <a:solidFill>
                <a:srgbClr val="E4E5E4"/>
              </a:solidFill>
              <a:ln w="3175">
                <a:solidFill>
                  <a:schemeClr val="bg1"/>
                </a:solidFill>
              </a:ln>
            </c:spPr>
            <c:extLst>
              <c:ext xmlns:c16="http://schemas.microsoft.com/office/drawing/2014/chart" uri="{C3380CC4-5D6E-409C-BE32-E72D297353CC}">
                <c16:uniqueId val="{00000015-0C28-4731-95F2-9FF1C8DE2674}"/>
              </c:ext>
            </c:extLst>
          </c:dPt>
          <c:dPt>
            <c:idx val="11"/>
            <c:invertIfNegative val="0"/>
            <c:bubble3D val="0"/>
            <c:spPr>
              <a:solidFill>
                <a:srgbClr val="E4E5E4"/>
              </a:solidFill>
              <a:ln w="3175">
                <a:solidFill>
                  <a:schemeClr val="bg1"/>
                </a:solidFill>
              </a:ln>
            </c:spPr>
            <c:extLst>
              <c:ext xmlns:c16="http://schemas.microsoft.com/office/drawing/2014/chart" uri="{C3380CC4-5D6E-409C-BE32-E72D297353CC}">
                <c16:uniqueId val="{00000017-0C28-4731-95F2-9FF1C8DE2674}"/>
              </c:ext>
            </c:extLst>
          </c:dPt>
          <c:dPt>
            <c:idx val="12"/>
            <c:invertIfNegative val="0"/>
            <c:bubble3D val="0"/>
            <c:spPr>
              <a:solidFill>
                <a:srgbClr val="E4E5E4"/>
              </a:solidFill>
              <a:ln w="3175">
                <a:solidFill>
                  <a:schemeClr val="bg1"/>
                </a:solidFill>
              </a:ln>
            </c:spPr>
            <c:extLst>
              <c:ext xmlns:c16="http://schemas.microsoft.com/office/drawing/2014/chart" uri="{C3380CC4-5D6E-409C-BE32-E72D297353CC}">
                <c16:uniqueId val="{00000019-0C28-4731-95F2-9FF1C8DE2674}"/>
              </c:ext>
            </c:extLst>
          </c:dPt>
          <c:dPt>
            <c:idx val="13"/>
            <c:invertIfNegative val="0"/>
            <c:bubble3D val="0"/>
            <c:spPr>
              <a:solidFill>
                <a:srgbClr val="E4E5E4"/>
              </a:solidFill>
              <a:ln w="3175">
                <a:solidFill>
                  <a:schemeClr val="bg1"/>
                </a:solidFill>
              </a:ln>
            </c:spPr>
            <c:extLst>
              <c:ext xmlns:c16="http://schemas.microsoft.com/office/drawing/2014/chart" uri="{C3380CC4-5D6E-409C-BE32-E72D297353CC}">
                <c16:uniqueId val="{0000001B-0C28-4731-95F2-9FF1C8DE2674}"/>
              </c:ext>
            </c:extLst>
          </c:dPt>
          <c:dPt>
            <c:idx val="14"/>
            <c:invertIfNegative val="0"/>
            <c:bubble3D val="0"/>
            <c:spPr>
              <a:solidFill>
                <a:srgbClr val="E4E5E4"/>
              </a:solidFill>
              <a:ln w="3175">
                <a:solidFill>
                  <a:schemeClr val="bg1"/>
                </a:solidFill>
              </a:ln>
            </c:spPr>
            <c:extLst>
              <c:ext xmlns:c16="http://schemas.microsoft.com/office/drawing/2014/chart" uri="{C3380CC4-5D6E-409C-BE32-E72D297353CC}">
                <c16:uniqueId val="{0000001D-0C28-4731-95F2-9FF1C8DE2674}"/>
              </c:ext>
            </c:extLst>
          </c:dPt>
          <c:dPt>
            <c:idx val="15"/>
            <c:invertIfNegative val="0"/>
            <c:bubble3D val="0"/>
            <c:spPr>
              <a:solidFill>
                <a:srgbClr val="00B0F0"/>
              </a:solidFill>
              <a:ln w="3175">
                <a:solidFill>
                  <a:schemeClr val="bg1"/>
                </a:solidFill>
              </a:ln>
            </c:spPr>
            <c:extLst>
              <c:ext xmlns:c16="http://schemas.microsoft.com/office/drawing/2014/chart" uri="{C3380CC4-5D6E-409C-BE32-E72D297353CC}">
                <c16:uniqueId val="{0000001F-0C28-4731-95F2-9FF1C8DE2674}"/>
              </c:ext>
            </c:extLst>
          </c:dPt>
          <c:dPt>
            <c:idx val="16"/>
            <c:invertIfNegative val="0"/>
            <c:bubble3D val="0"/>
            <c:spPr>
              <a:solidFill>
                <a:srgbClr val="00B0F0"/>
              </a:solidFill>
              <a:ln w="3175">
                <a:solidFill>
                  <a:schemeClr val="bg1"/>
                </a:solidFill>
              </a:ln>
            </c:spPr>
            <c:extLst>
              <c:ext xmlns:c16="http://schemas.microsoft.com/office/drawing/2014/chart" uri="{C3380CC4-5D6E-409C-BE32-E72D297353CC}">
                <c16:uniqueId val="{00000021-0C28-4731-95F2-9FF1C8DE2674}"/>
              </c:ext>
            </c:extLst>
          </c:dPt>
          <c:dPt>
            <c:idx val="17"/>
            <c:invertIfNegative val="0"/>
            <c:bubble3D val="0"/>
            <c:spPr>
              <a:solidFill>
                <a:srgbClr val="00B0F0"/>
              </a:solidFill>
              <a:ln w="3175">
                <a:solidFill>
                  <a:schemeClr val="bg1"/>
                </a:solidFill>
              </a:ln>
            </c:spPr>
            <c:extLst>
              <c:ext xmlns:c16="http://schemas.microsoft.com/office/drawing/2014/chart" uri="{C3380CC4-5D6E-409C-BE32-E72D297353CC}">
                <c16:uniqueId val="{00000023-0C28-4731-95F2-9FF1C8DE2674}"/>
              </c:ext>
            </c:extLst>
          </c:dPt>
          <c:dPt>
            <c:idx val="18"/>
            <c:invertIfNegative val="0"/>
            <c:bubble3D val="0"/>
            <c:spPr>
              <a:solidFill>
                <a:srgbClr val="00B0F0"/>
              </a:solidFill>
              <a:ln w="3175">
                <a:solidFill>
                  <a:schemeClr val="bg1"/>
                </a:solidFill>
              </a:ln>
            </c:spPr>
            <c:extLst>
              <c:ext xmlns:c16="http://schemas.microsoft.com/office/drawing/2014/chart" uri="{C3380CC4-5D6E-409C-BE32-E72D297353CC}">
                <c16:uniqueId val="{00000025-0C28-4731-95F2-9FF1C8DE2674}"/>
              </c:ext>
            </c:extLst>
          </c:dPt>
          <c:dPt>
            <c:idx val="19"/>
            <c:invertIfNegative val="0"/>
            <c:bubble3D val="0"/>
            <c:spPr>
              <a:solidFill>
                <a:srgbClr val="00B0F0"/>
              </a:solidFill>
              <a:ln w="3175">
                <a:solidFill>
                  <a:schemeClr val="bg1"/>
                </a:solidFill>
              </a:ln>
            </c:spPr>
            <c:extLst>
              <c:ext xmlns:c16="http://schemas.microsoft.com/office/drawing/2014/chart" uri="{C3380CC4-5D6E-409C-BE32-E72D297353CC}">
                <c16:uniqueId val="{00000027-0C28-4731-95F2-9FF1C8DE2674}"/>
              </c:ext>
            </c:extLst>
          </c:dPt>
          <c:dPt>
            <c:idx val="20"/>
            <c:invertIfNegative val="0"/>
            <c:bubble3D val="0"/>
            <c:extLst>
              <c:ext xmlns:c16="http://schemas.microsoft.com/office/drawing/2014/chart" uri="{C3380CC4-5D6E-409C-BE32-E72D297353CC}">
                <c16:uniqueId val="{00000028-0C28-4731-95F2-9FF1C8DE2674}"/>
              </c:ext>
            </c:extLst>
          </c:dPt>
          <c:dPt>
            <c:idx val="21"/>
            <c:invertIfNegative val="0"/>
            <c:bubble3D val="0"/>
            <c:extLst>
              <c:ext xmlns:c16="http://schemas.microsoft.com/office/drawing/2014/chart" uri="{C3380CC4-5D6E-409C-BE32-E72D297353CC}">
                <c16:uniqueId val="{00000029-0C28-4731-95F2-9FF1C8DE2674}"/>
              </c:ext>
            </c:extLst>
          </c:dPt>
          <c:dPt>
            <c:idx val="22"/>
            <c:invertIfNegative val="0"/>
            <c:bubble3D val="0"/>
            <c:extLst>
              <c:ext xmlns:c16="http://schemas.microsoft.com/office/drawing/2014/chart" uri="{C3380CC4-5D6E-409C-BE32-E72D297353CC}">
                <c16:uniqueId val="{0000002A-0C28-4731-95F2-9FF1C8DE2674}"/>
              </c:ext>
            </c:extLst>
          </c:dPt>
          <c:dPt>
            <c:idx val="23"/>
            <c:invertIfNegative val="0"/>
            <c:bubble3D val="0"/>
            <c:extLst>
              <c:ext xmlns:c16="http://schemas.microsoft.com/office/drawing/2014/chart" uri="{C3380CC4-5D6E-409C-BE32-E72D297353CC}">
                <c16:uniqueId val="{0000002B-0C28-4731-95F2-9FF1C8DE2674}"/>
              </c:ext>
            </c:extLst>
          </c:dPt>
          <c:dPt>
            <c:idx val="24"/>
            <c:invertIfNegative val="0"/>
            <c:bubble3D val="0"/>
            <c:extLst>
              <c:ext xmlns:c16="http://schemas.microsoft.com/office/drawing/2014/chart" uri="{C3380CC4-5D6E-409C-BE32-E72D297353CC}">
                <c16:uniqueId val="{0000002C-0C28-4731-95F2-9FF1C8DE2674}"/>
              </c:ext>
            </c:extLst>
          </c:dPt>
          <c:dPt>
            <c:idx val="25"/>
            <c:invertIfNegative val="0"/>
            <c:bubble3D val="0"/>
            <c:extLst>
              <c:ext xmlns:c16="http://schemas.microsoft.com/office/drawing/2014/chart" uri="{C3380CC4-5D6E-409C-BE32-E72D297353CC}">
                <c16:uniqueId val="{0000002D-0C28-4731-95F2-9FF1C8DE2674}"/>
              </c:ext>
            </c:extLst>
          </c:dPt>
          <c:cat>
            <c:strRef>
              <c:f>'Cap.Dev.Path'!$I$9:$AH$9</c:f>
              <c:strCache>
                <c:ptCount val="2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pt idx="18">
                  <c:v>2023</c:v>
                </c:pt>
                <c:pt idx="19">
                  <c:v>2024</c:v>
                </c:pt>
                <c:pt idx="20">
                  <c:v>2025</c:v>
                </c:pt>
                <c:pt idx="21">
                  <c:v>2026</c:v>
                </c:pt>
                <c:pt idx="22">
                  <c:v>2027</c:v>
                </c:pt>
                <c:pt idx="23">
                  <c:v>2028</c:v>
                </c:pt>
                <c:pt idx="24">
                  <c:v>2029</c:v>
                </c:pt>
                <c:pt idx="25">
                  <c:v>2030</c:v>
                </c:pt>
              </c:strCache>
            </c:strRef>
          </c:cat>
          <c:val>
            <c:numRef>
              <c:f>'Cap.Dev.Path'!$I$2257:$AH$2257</c:f>
              <c:numCache>
                <c:formatCode>#,##0</c:formatCode>
                <c:ptCount val="26"/>
                <c:pt idx="0">
                  <c:v>15796</c:v>
                </c:pt>
                <c:pt idx="1">
                  <c:v>15894</c:v>
                </c:pt>
                <c:pt idx="2">
                  <c:v>15948</c:v>
                </c:pt>
                <c:pt idx="3">
                  <c:v>16027</c:v>
                </c:pt>
                <c:pt idx="4">
                  <c:v>16056</c:v>
                </c:pt>
                <c:pt idx="5">
                  <c:v>16086</c:v>
                </c:pt>
                <c:pt idx="6">
                  <c:v>16075</c:v>
                </c:pt>
                <c:pt idx="7">
                  <c:v>16085</c:v>
                </c:pt>
                <c:pt idx="8">
                  <c:v>16730</c:v>
                </c:pt>
                <c:pt idx="9">
                  <c:v>16768</c:v>
                </c:pt>
                <c:pt idx="10">
                  <c:v>16773</c:v>
                </c:pt>
                <c:pt idx="11">
                  <c:v>16743</c:v>
                </c:pt>
                <c:pt idx="12">
                  <c:v>16742</c:v>
                </c:pt>
                <c:pt idx="13">
                  <c:v>16742.599999999999</c:v>
                </c:pt>
                <c:pt idx="14">
                  <c:v>16780.599999999999</c:v>
                </c:pt>
                <c:pt idx="15">
                  <c:v>16780.599999999999</c:v>
                </c:pt>
                <c:pt idx="16">
                  <c:v>16780.599999999999</c:v>
                </c:pt>
                <c:pt idx="17">
                  <c:v>16780.599999999999</c:v>
                </c:pt>
                <c:pt idx="18">
                  <c:v>16780.599999999999</c:v>
                </c:pt>
                <c:pt idx="19">
                  <c:v>16780.599999999999</c:v>
                </c:pt>
                <c:pt idx="20">
                  <c:v>16780.599999999999</c:v>
                </c:pt>
                <c:pt idx="21">
                  <c:v>16780.599999999999</c:v>
                </c:pt>
                <c:pt idx="22">
                  <c:v>16780.599999999999</c:v>
                </c:pt>
                <c:pt idx="23">
                  <c:v>16780.599999999999</c:v>
                </c:pt>
                <c:pt idx="24">
                  <c:v>16780.599999999999</c:v>
                </c:pt>
                <c:pt idx="25">
                  <c:v>16780.599999999999</c:v>
                </c:pt>
              </c:numCache>
            </c:numRef>
          </c:val>
          <c:extLst>
            <c:ext xmlns:c16="http://schemas.microsoft.com/office/drawing/2014/chart" uri="{C3380CC4-5D6E-409C-BE32-E72D297353CC}">
              <c16:uniqueId val="{0000002E-0C28-4731-95F2-9FF1C8DE2674}"/>
            </c:ext>
          </c:extLst>
        </c:ser>
        <c:dLbls>
          <c:showLegendKey val="0"/>
          <c:showVal val="0"/>
          <c:showCatName val="0"/>
          <c:showSerName val="0"/>
          <c:showPercent val="0"/>
          <c:showBubbleSize val="0"/>
        </c:dLbls>
        <c:gapWidth val="0"/>
        <c:axId val="215962752"/>
        <c:axId val="215964288"/>
      </c:barChart>
      <c:catAx>
        <c:axId val="215962752"/>
        <c:scaling>
          <c:orientation val="minMax"/>
        </c:scaling>
        <c:delete val="0"/>
        <c:axPos val="b"/>
        <c:numFmt formatCode="General" sourceLinked="1"/>
        <c:majorTickMark val="out"/>
        <c:minorTickMark val="none"/>
        <c:tickLblPos val="nextTo"/>
        <c:crossAx val="215964288"/>
        <c:crosses val="autoZero"/>
        <c:auto val="1"/>
        <c:lblAlgn val="ctr"/>
        <c:lblOffset val="100"/>
        <c:noMultiLvlLbl val="0"/>
      </c:catAx>
      <c:valAx>
        <c:axId val="215964288"/>
        <c:scaling>
          <c:orientation val="minMax"/>
          <c:min val="0"/>
        </c:scaling>
        <c:delete val="0"/>
        <c:axPos val="l"/>
        <c:title>
          <c:tx>
            <c:rich>
              <a:bodyPr rot="0" vert="horz"/>
              <a:lstStyle/>
              <a:p>
                <a:pPr>
                  <a:defRPr/>
                </a:pPr>
                <a:r>
                  <a:rPr lang="de-DE" b="0"/>
                  <a:t>MW</a:t>
                </a:r>
              </a:p>
            </c:rich>
          </c:tx>
          <c:layout>
            <c:manualLayout>
              <c:xMode val="edge"/>
              <c:yMode val="edge"/>
              <c:x val="0.116666666666667"/>
              <c:y val="7.9366292898402999E-3"/>
            </c:manualLayout>
          </c:layout>
          <c:overlay val="0"/>
        </c:title>
        <c:numFmt formatCode="#,##0" sourceLinked="0"/>
        <c:majorTickMark val="out"/>
        <c:minorTickMark val="none"/>
        <c:tickLblPos val="nextTo"/>
        <c:crossAx val="215962752"/>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drawings/_rels/drawing1.xml.rels><?xml version="1.0" encoding="UTF-8" standalone="yes"?>
<Relationships xmlns="http://schemas.openxmlformats.org/package/2006/relationships"><Relationship Id="rId117" Type="http://schemas.openxmlformats.org/officeDocument/2006/relationships/chart" Target="../charts/chart117.xml"/><Relationship Id="rId21" Type="http://schemas.openxmlformats.org/officeDocument/2006/relationships/chart" Target="../charts/chart21.xml"/><Relationship Id="rId42" Type="http://schemas.openxmlformats.org/officeDocument/2006/relationships/chart" Target="../charts/chart42.xml"/><Relationship Id="rId63" Type="http://schemas.openxmlformats.org/officeDocument/2006/relationships/chart" Target="../charts/chart63.xml"/><Relationship Id="rId84" Type="http://schemas.openxmlformats.org/officeDocument/2006/relationships/chart" Target="../charts/chart84.xml"/><Relationship Id="rId138" Type="http://schemas.openxmlformats.org/officeDocument/2006/relationships/chart" Target="../charts/chart138.xml"/><Relationship Id="rId16" Type="http://schemas.openxmlformats.org/officeDocument/2006/relationships/chart" Target="../charts/chart16.xml"/><Relationship Id="rId107" Type="http://schemas.openxmlformats.org/officeDocument/2006/relationships/chart" Target="../charts/chart107.xml"/><Relationship Id="rId11" Type="http://schemas.openxmlformats.org/officeDocument/2006/relationships/chart" Target="../charts/chart11.xml"/><Relationship Id="rId32" Type="http://schemas.openxmlformats.org/officeDocument/2006/relationships/chart" Target="../charts/chart32.xml"/><Relationship Id="rId37" Type="http://schemas.openxmlformats.org/officeDocument/2006/relationships/chart" Target="../charts/chart37.xml"/><Relationship Id="rId53" Type="http://schemas.openxmlformats.org/officeDocument/2006/relationships/chart" Target="../charts/chart53.xml"/><Relationship Id="rId58" Type="http://schemas.openxmlformats.org/officeDocument/2006/relationships/chart" Target="../charts/chart58.xml"/><Relationship Id="rId74" Type="http://schemas.openxmlformats.org/officeDocument/2006/relationships/chart" Target="../charts/chart74.xml"/><Relationship Id="rId79" Type="http://schemas.openxmlformats.org/officeDocument/2006/relationships/chart" Target="../charts/chart79.xml"/><Relationship Id="rId102" Type="http://schemas.openxmlformats.org/officeDocument/2006/relationships/chart" Target="../charts/chart102.xml"/><Relationship Id="rId123" Type="http://schemas.openxmlformats.org/officeDocument/2006/relationships/chart" Target="../charts/chart123.xml"/><Relationship Id="rId128" Type="http://schemas.openxmlformats.org/officeDocument/2006/relationships/chart" Target="../charts/chart128.xml"/><Relationship Id="rId5" Type="http://schemas.openxmlformats.org/officeDocument/2006/relationships/chart" Target="../charts/chart5.xml"/><Relationship Id="rId90" Type="http://schemas.openxmlformats.org/officeDocument/2006/relationships/chart" Target="../charts/chart90.xml"/><Relationship Id="rId95" Type="http://schemas.openxmlformats.org/officeDocument/2006/relationships/chart" Target="../charts/chart95.xml"/><Relationship Id="rId22" Type="http://schemas.openxmlformats.org/officeDocument/2006/relationships/chart" Target="../charts/chart22.xml"/><Relationship Id="rId27" Type="http://schemas.openxmlformats.org/officeDocument/2006/relationships/chart" Target="../charts/chart27.xml"/><Relationship Id="rId43" Type="http://schemas.openxmlformats.org/officeDocument/2006/relationships/chart" Target="../charts/chart43.xml"/><Relationship Id="rId48" Type="http://schemas.openxmlformats.org/officeDocument/2006/relationships/chart" Target="../charts/chart48.xml"/><Relationship Id="rId64" Type="http://schemas.openxmlformats.org/officeDocument/2006/relationships/chart" Target="../charts/chart64.xml"/><Relationship Id="rId69" Type="http://schemas.openxmlformats.org/officeDocument/2006/relationships/chart" Target="../charts/chart69.xml"/><Relationship Id="rId113" Type="http://schemas.openxmlformats.org/officeDocument/2006/relationships/chart" Target="../charts/chart113.xml"/><Relationship Id="rId118" Type="http://schemas.openxmlformats.org/officeDocument/2006/relationships/chart" Target="../charts/chart118.xml"/><Relationship Id="rId134" Type="http://schemas.openxmlformats.org/officeDocument/2006/relationships/chart" Target="../charts/chart134.xml"/><Relationship Id="rId80" Type="http://schemas.openxmlformats.org/officeDocument/2006/relationships/chart" Target="../charts/chart80.xml"/><Relationship Id="rId85" Type="http://schemas.openxmlformats.org/officeDocument/2006/relationships/chart" Target="../charts/chart85.xml"/><Relationship Id="rId12" Type="http://schemas.openxmlformats.org/officeDocument/2006/relationships/chart" Target="../charts/chart12.xml"/><Relationship Id="rId17" Type="http://schemas.openxmlformats.org/officeDocument/2006/relationships/chart" Target="../charts/chart17.xml"/><Relationship Id="rId33" Type="http://schemas.openxmlformats.org/officeDocument/2006/relationships/chart" Target="../charts/chart33.xml"/><Relationship Id="rId38" Type="http://schemas.openxmlformats.org/officeDocument/2006/relationships/chart" Target="../charts/chart38.xml"/><Relationship Id="rId59" Type="http://schemas.openxmlformats.org/officeDocument/2006/relationships/chart" Target="../charts/chart59.xml"/><Relationship Id="rId103" Type="http://schemas.openxmlformats.org/officeDocument/2006/relationships/chart" Target="../charts/chart103.xml"/><Relationship Id="rId108" Type="http://schemas.openxmlformats.org/officeDocument/2006/relationships/chart" Target="../charts/chart108.xml"/><Relationship Id="rId124" Type="http://schemas.openxmlformats.org/officeDocument/2006/relationships/chart" Target="../charts/chart124.xml"/><Relationship Id="rId129" Type="http://schemas.openxmlformats.org/officeDocument/2006/relationships/chart" Target="../charts/chart129.xml"/><Relationship Id="rId54" Type="http://schemas.openxmlformats.org/officeDocument/2006/relationships/chart" Target="../charts/chart54.xml"/><Relationship Id="rId70" Type="http://schemas.openxmlformats.org/officeDocument/2006/relationships/chart" Target="../charts/chart70.xml"/><Relationship Id="rId75" Type="http://schemas.openxmlformats.org/officeDocument/2006/relationships/chart" Target="../charts/chart75.xml"/><Relationship Id="rId91" Type="http://schemas.openxmlformats.org/officeDocument/2006/relationships/chart" Target="../charts/chart91.xml"/><Relationship Id="rId96" Type="http://schemas.openxmlformats.org/officeDocument/2006/relationships/chart" Target="../charts/chart96.xml"/><Relationship Id="rId1" Type="http://schemas.openxmlformats.org/officeDocument/2006/relationships/chart" Target="../charts/chart1.xml"/><Relationship Id="rId6" Type="http://schemas.openxmlformats.org/officeDocument/2006/relationships/chart" Target="../charts/chart6.xml"/><Relationship Id="rId23" Type="http://schemas.openxmlformats.org/officeDocument/2006/relationships/chart" Target="../charts/chart23.xml"/><Relationship Id="rId28" Type="http://schemas.openxmlformats.org/officeDocument/2006/relationships/chart" Target="../charts/chart28.xml"/><Relationship Id="rId49" Type="http://schemas.openxmlformats.org/officeDocument/2006/relationships/chart" Target="../charts/chart49.xml"/><Relationship Id="rId114" Type="http://schemas.openxmlformats.org/officeDocument/2006/relationships/chart" Target="../charts/chart114.xml"/><Relationship Id="rId119" Type="http://schemas.openxmlformats.org/officeDocument/2006/relationships/chart" Target="../charts/chart119.xml"/><Relationship Id="rId44" Type="http://schemas.openxmlformats.org/officeDocument/2006/relationships/chart" Target="../charts/chart44.xml"/><Relationship Id="rId60" Type="http://schemas.openxmlformats.org/officeDocument/2006/relationships/chart" Target="../charts/chart60.xml"/><Relationship Id="rId65" Type="http://schemas.openxmlformats.org/officeDocument/2006/relationships/chart" Target="../charts/chart65.xml"/><Relationship Id="rId81" Type="http://schemas.openxmlformats.org/officeDocument/2006/relationships/chart" Target="../charts/chart81.xml"/><Relationship Id="rId86" Type="http://schemas.openxmlformats.org/officeDocument/2006/relationships/chart" Target="../charts/chart86.xml"/><Relationship Id="rId130" Type="http://schemas.openxmlformats.org/officeDocument/2006/relationships/chart" Target="../charts/chart130.xml"/><Relationship Id="rId135" Type="http://schemas.openxmlformats.org/officeDocument/2006/relationships/chart" Target="../charts/chart135.xml"/><Relationship Id="rId13" Type="http://schemas.openxmlformats.org/officeDocument/2006/relationships/chart" Target="../charts/chart13.xml"/><Relationship Id="rId18" Type="http://schemas.openxmlformats.org/officeDocument/2006/relationships/chart" Target="../charts/chart18.xml"/><Relationship Id="rId39" Type="http://schemas.openxmlformats.org/officeDocument/2006/relationships/chart" Target="../charts/chart39.xml"/><Relationship Id="rId109" Type="http://schemas.openxmlformats.org/officeDocument/2006/relationships/chart" Target="../charts/chart109.xml"/><Relationship Id="rId34" Type="http://schemas.openxmlformats.org/officeDocument/2006/relationships/chart" Target="../charts/chart34.xml"/><Relationship Id="rId50" Type="http://schemas.openxmlformats.org/officeDocument/2006/relationships/chart" Target="../charts/chart50.xml"/><Relationship Id="rId55" Type="http://schemas.openxmlformats.org/officeDocument/2006/relationships/chart" Target="../charts/chart55.xml"/><Relationship Id="rId76" Type="http://schemas.openxmlformats.org/officeDocument/2006/relationships/chart" Target="../charts/chart76.xml"/><Relationship Id="rId97" Type="http://schemas.openxmlformats.org/officeDocument/2006/relationships/chart" Target="../charts/chart97.xml"/><Relationship Id="rId104" Type="http://schemas.openxmlformats.org/officeDocument/2006/relationships/chart" Target="../charts/chart104.xml"/><Relationship Id="rId120" Type="http://schemas.openxmlformats.org/officeDocument/2006/relationships/chart" Target="../charts/chart120.xml"/><Relationship Id="rId125" Type="http://schemas.openxmlformats.org/officeDocument/2006/relationships/chart" Target="../charts/chart125.xml"/><Relationship Id="rId7" Type="http://schemas.openxmlformats.org/officeDocument/2006/relationships/chart" Target="../charts/chart7.xml"/><Relationship Id="rId71" Type="http://schemas.openxmlformats.org/officeDocument/2006/relationships/chart" Target="../charts/chart71.xml"/><Relationship Id="rId92" Type="http://schemas.openxmlformats.org/officeDocument/2006/relationships/chart" Target="../charts/chart92.xml"/><Relationship Id="rId2" Type="http://schemas.openxmlformats.org/officeDocument/2006/relationships/chart" Target="../charts/chart2.xml"/><Relationship Id="rId29" Type="http://schemas.openxmlformats.org/officeDocument/2006/relationships/chart" Target="../charts/chart29.xml"/><Relationship Id="rId24" Type="http://schemas.openxmlformats.org/officeDocument/2006/relationships/chart" Target="../charts/chart24.xml"/><Relationship Id="rId40" Type="http://schemas.openxmlformats.org/officeDocument/2006/relationships/chart" Target="../charts/chart40.xml"/><Relationship Id="rId45" Type="http://schemas.openxmlformats.org/officeDocument/2006/relationships/chart" Target="../charts/chart45.xml"/><Relationship Id="rId66" Type="http://schemas.openxmlformats.org/officeDocument/2006/relationships/chart" Target="../charts/chart66.xml"/><Relationship Id="rId87" Type="http://schemas.openxmlformats.org/officeDocument/2006/relationships/chart" Target="../charts/chart87.xml"/><Relationship Id="rId110" Type="http://schemas.openxmlformats.org/officeDocument/2006/relationships/chart" Target="../charts/chart110.xml"/><Relationship Id="rId115" Type="http://schemas.openxmlformats.org/officeDocument/2006/relationships/chart" Target="../charts/chart115.xml"/><Relationship Id="rId131" Type="http://schemas.openxmlformats.org/officeDocument/2006/relationships/chart" Target="../charts/chart131.xml"/><Relationship Id="rId136" Type="http://schemas.openxmlformats.org/officeDocument/2006/relationships/chart" Target="../charts/chart136.xml"/><Relationship Id="rId61" Type="http://schemas.openxmlformats.org/officeDocument/2006/relationships/chart" Target="../charts/chart61.xml"/><Relationship Id="rId82" Type="http://schemas.openxmlformats.org/officeDocument/2006/relationships/chart" Target="../charts/chart82.xml"/><Relationship Id="rId19" Type="http://schemas.openxmlformats.org/officeDocument/2006/relationships/chart" Target="../charts/chart19.xml"/><Relationship Id="rId14" Type="http://schemas.openxmlformats.org/officeDocument/2006/relationships/chart" Target="../charts/chart14.xml"/><Relationship Id="rId30" Type="http://schemas.openxmlformats.org/officeDocument/2006/relationships/chart" Target="../charts/chart30.xml"/><Relationship Id="rId35" Type="http://schemas.openxmlformats.org/officeDocument/2006/relationships/chart" Target="../charts/chart35.xml"/><Relationship Id="rId56" Type="http://schemas.openxmlformats.org/officeDocument/2006/relationships/chart" Target="../charts/chart56.xml"/><Relationship Id="rId77" Type="http://schemas.openxmlformats.org/officeDocument/2006/relationships/chart" Target="../charts/chart77.xml"/><Relationship Id="rId100" Type="http://schemas.openxmlformats.org/officeDocument/2006/relationships/chart" Target="../charts/chart100.xml"/><Relationship Id="rId105" Type="http://schemas.openxmlformats.org/officeDocument/2006/relationships/chart" Target="../charts/chart105.xml"/><Relationship Id="rId126" Type="http://schemas.openxmlformats.org/officeDocument/2006/relationships/chart" Target="../charts/chart126.xml"/><Relationship Id="rId8" Type="http://schemas.openxmlformats.org/officeDocument/2006/relationships/chart" Target="../charts/chart8.xml"/><Relationship Id="rId51" Type="http://schemas.openxmlformats.org/officeDocument/2006/relationships/chart" Target="../charts/chart51.xml"/><Relationship Id="rId72" Type="http://schemas.openxmlformats.org/officeDocument/2006/relationships/chart" Target="../charts/chart72.xml"/><Relationship Id="rId93" Type="http://schemas.openxmlformats.org/officeDocument/2006/relationships/chart" Target="../charts/chart93.xml"/><Relationship Id="rId98" Type="http://schemas.openxmlformats.org/officeDocument/2006/relationships/chart" Target="../charts/chart98.xml"/><Relationship Id="rId121" Type="http://schemas.openxmlformats.org/officeDocument/2006/relationships/chart" Target="../charts/chart121.xml"/><Relationship Id="rId3" Type="http://schemas.openxmlformats.org/officeDocument/2006/relationships/chart" Target="../charts/chart3.xml"/><Relationship Id="rId25" Type="http://schemas.openxmlformats.org/officeDocument/2006/relationships/chart" Target="../charts/chart25.xml"/><Relationship Id="rId46" Type="http://schemas.openxmlformats.org/officeDocument/2006/relationships/chart" Target="../charts/chart46.xml"/><Relationship Id="rId67" Type="http://schemas.openxmlformats.org/officeDocument/2006/relationships/chart" Target="../charts/chart67.xml"/><Relationship Id="rId116" Type="http://schemas.openxmlformats.org/officeDocument/2006/relationships/chart" Target="../charts/chart116.xml"/><Relationship Id="rId137" Type="http://schemas.openxmlformats.org/officeDocument/2006/relationships/chart" Target="../charts/chart137.xml"/><Relationship Id="rId20" Type="http://schemas.openxmlformats.org/officeDocument/2006/relationships/chart" Target="../charts/chart20.xml"/><Relationship Id="rId41" Type="http://schemas.openxmlformats.org/officeDocument/2006/relationships/chart" Target="../charts/chart41.xml"/><Relationship Id="rId62" Type="http://schemas.openxmlformats.org/officeDocument/2006/relationships/chart" Target="../charts/chart62.xml"/><Relationship Id="rId83" Type="http://schemas.openxmlformats.org/officeDocument/2006/relationships/chart" Target="../charts/chart83.xml"/><Relationship Id="rId88" Type="http://schemas.openxmlformats.org/officeDocument/2006/relationships/chart" Target="../charts/chart88.xml"/><Relationship Id="rId111" Type="http://schemas.openxmlformats.org/officeDocument/2006/relationships/chart" Target="../charts/chart111.xml"/><Relationship Id="rId132" Type="http://schemas.openxmlformats.org/officeDocument/2006/relationships/chart" Target="../charts/chart132.xml"/><Relationship Id="rId15" Type="http://schemas.openxmlformats.org/officeDocument/2006/relationships/chart" Target="../charts/chart15.xml"/><Relationship Id="rId36" Type="http://schemas.openxmlformats.org/officeDocument/2006/relationships/chart" Target="../charts/chart36.xml"/><Relationship Id="rId57" Type="http://schemas.openxmlformats.org/officeDocument/2006/relationships/chart" Target="../charts/chart57.xml"/><Relationship Id="rId106" Type="http://schemas.openxmlformats.org/officeDocument/2006/relationships/chart" Target="../charts/chart106.xml"/><Relationship Id="rId127" Type="http://schemas.openxmlformats.org/officeDocument/2006/relationships/chart" Target="../charts/chart127.xml"/><Relationship Id="rId10" Type="http://schemas.openxmlformats.org/officeDocument/2006/relationships/chart" Target="../charts/chart10.xml"/><Relationship Id="rId31" Type="http://schemas.openxmlformats.org/officeDocument/2006/relationships/chart" Target="../charts/chart31.xml"/><Relationship Id="rId52" Type="http://schemas.openxmlformats.org/officeDocument/2006/relationships/chart" Target="../charts/chart52.xml"/><Relationship Id="rId73" Type="http://schemas.openxmlformats.org/officeDocument/2006/relationships/chart" Target="../charts/chart73.xml"/><Relationship Id="rId78" Type="http://schemas.openxmlformats.org/officeDocument/2006/relationships/chart" Target="../charts/chart78.xml"/><Relationship Id="rId94" Type="http://schemas.openxmlformats.org/officeDocument/2006/relationships/chart" Target="../charts/chart94.xml"/><Relationship Id="rId99" Type="http://schemas.openxmlformats.org/officeDocument/2006/relationships/chart" Target="../charts/chart99.xml"/><Relationship Id="rId101" Type="http://schemas.openxmlformats.org/officeDocument/2006/relationships/chart" Target="../charts/chart101.xml"/><Relationship Id="rId122" Type="http://schemas.openxmlformats.org/officeDocument/2006/relationships/chart" Target="../charts/chart122.xml"/><Relationship Id="rId4" Type="http://schemas.openxmlformats.org/officeDocument/2006/relationships/chart" Target="../charts/chart4.xml"/><Relationship Id="rId9" Type="http://schemas.openxmlformats.org/officeDocument/2006/relationships/chart" Target="../charts/chart9.xml"/><Relationship Id="rId26" Type="http://schemas.openxmlformats.org/officeDocument/2006/relationships/chart" Target="../charts/chart26.xml"/><Relationship Id="rId47" Type="http://schemas.openxmlformats.org/officeDocument/2006/relationships/chart" Target="../charts/chart47.xml"/><Relationship Id="rId68" Type="http://schemas.openxmlformats.org/officeDocument/2006/relationships/chart" Target="../charts/chart68.xml"/><Relationship Id="rId89" Type="http://schemas.openxmlformats.org/officeDocument/2006/relationships/chart" Target="../charts/chart89.xml"/><Relationship Id="rId112" Type="http://schemas.openxmlformats.org/officeDocument/2006/relationships/chart" Target="../charts/chart112.xml"/><Relationship Id="rId133" Type="http://schemas.openxmlformats.org/officeDocument/2006/relationships/chart" Target="../charts/chart133.xml"/></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36</xdr:col>
      <xdr:colOff>442999</xdr:colOff>
      <xdr:row>1211</xdr:row>
      <xdr:rowOff>10589</xdr:rowOff>
    </xdr:from>
    <xdr:to>
      <xdr:col>43</xdr:col>
      <xdr:colOff>354761</xdr:colOff>
      <xdr:row>1232</xdr:row>
      <xdr:rowOff>131895</xdr:rowOff>
    </xdr:to>
    <xdr:graphicFrame macro="">
      <xdr:nvGraphicFramePr>
        <xdr:cNvPr id="3" name="Diagramm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35</xdr:col>
      <xdr:colOff>574220</xdr:colOff>
      <xdr:row>2246</xdr:row>
      <xdr:rowOff>156483</xdr:rowOff>
    </xdr:from>
    <xdr:to>
      <xdr:col>42</xdr:col>
      <xdr:colOff>509023</xdr:colOff>
      <xdr:row>2270</xdr:row>
      <xdr:rowOff>117344</xdr:rowOff>
    </xdr:to>
    <xdr:graphicFrame macro="">
      <xdr:nvGraphicFramePr>
        <xdr:cNvPr id="5" name="Diagramm 4">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35</xdr:col>
      <xdr:colOff>566055</xdr:colOff>
      <xdr:row>2230</xdr:row>
      <xdr:rowOff>20412</xdr:rowOff>
    </xdr:from>
    <xdr:to>
      <xdr:col>42</xdr:col>
      <xdr:colOff>500858</xdr:colOff>
      <xdr:row>2253</xdr:row>
      <xdr:rowOff>145240</xdr:rowOff>
    </xdr:to>
    <xdr:graphicFrame macro="">
      <xdr:nvGraphicFramePr>
        <xdr:cNvPr id="6" name="Diagramm 5">
          <a:extLst>
            <a:ext uri="{FF2B5EF4-FFF2-40B4-BE49-F238E27FC236}">
              <a16:creationId xmlns:a16="http://schemas.microsoft.com/office/drawing/2014/main" id="{00000000-0008-0000-0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48</xdr:col>
      <xdr:colOff>348404</xdr:colOff>
      <xdr:row>2508</xdr:row>
      <xdr:rowOff>27959</xdr:rowOff>
    </xdr:from>
    <xdr:to>
      <xdr:col>55</xdr:col>
      <xdr:colOff>284410</xdr:colOff>
      <xdr:row>2531</xdr:row>
      <xdr:rowOff>148651</xdr:rowOff>
    </xdr:to>
    <xdr:graphicFrame macro="">
      <xdr:nvGraphicFramePr>
        <xdr:cNvPr id="7" name="Diagramm 6">
          <a:extLst>
            <a:ext uri="{FF2B5EF4-FFF2-40B4-BE49-F238E27FC236}">
              <a16:creationId xmlns:a16="http://schemas.microsoft.com/office/drawing/2014/main" id="{00000000-0008-0000-0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16</xdr:col>
      <xdr:colOff>428625</xdr:colOff>
      <xdr:row>1840</xdr:row>
      <xdr:rowOff>38100</xdr:rowOff>
    </xdr:from>
    <xdr:to>
      <xdr:col>19</xdr:col>
      <xdr:colOff>289833</xdr:colOff>
      <xdr:row>1844</xdr:row>
      <xdr:rowOff>57151</xdr:rowOff>
    </xdr:to>
    <xdr:sp macro="" textlink="">
      <xdr:nvSpPr>
        <xdr:cNvPr id="9" name="Textfeld 8">
          <a:extLst>
            <a:ext uri="{FF2B5EF4-FFF2-40B4-BE49-F238E27FC236}">
              <a16:creationId xmlns:a16="http://schemas.microsoft.com/office/drawing/2014/main" id="{00000000-0008-0000-0100-000009000000}"/>
            </a:ext>
          </a:extLst>
        </xdr:cNvPr>
        <xdr:cNvSpPr txBox="1"/>
      </xdr:nvSpPr>
      <xdr:spPr>
        <a:xfrm>
          <a:off x="10525125" y="325402575"/>
          <a:ext cx="1857375"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Pumped Polen: NECP</a:t>
          </a:r>
          <a:r>
            <a:rPr lang="de-DE" sz="1100" baseline="0"/>
            <a:t> sieht konstante Leistung von 1405 MW</a:t>
          </a:r>
        </a:p>
        <a:p>
          <a:endParaRPr lang="de-DE" sz="1100"/>
        </a:p>
      </xdr:txBody>
    </xdr:sp>
    <xdr:clientData/>
  </xdr:twoCellAnchor>
  <xdr:twoCellAnchor editAs="oneCell">
    <xdr:from>
      <xdr:col>4</xdr:col>
      <xdr:colOff>348344</xdr:colOff>
      <xdr:row>1806</xdr:row>
      <xdr:rowOff>50346</xdr:rowOff>
    </xdr:from>
    <xdr:to>
      <xdr:col>14</xdr:col>
      <xdr:colOff>68036</xdr:colOff>
      <xdr:row>1816</xdr:row>
      <xdr:rowOff>54431</xdr:rowOff>
    </xdr:to>
    <xdr:sp macro="" textlink="">
      <xdr:nvSpPr>
        <xdr:cNvPr id="10" name="Textfeld 9">
          <a:extLst>
            <a:ext uri="{FF2B5EF4-FFF2-40B4-BE49-F238E27FC236}">
              <a16:creationId xmlns:a16="http://schemas.microsoft.com/office/drawing/2014/main" id="{00000000-0008-0000-0100-00000A000000}"/>
            </a:ext>
          </a:extLst>
        </xdr:cNvPr>
        <xdr:cNvSpPr txBox="1"/>
      </xdr:nvSpPr>
      <xdr:spPr>
        <a:xfrm>
          <a:off x="4199165" y="325138596"/>
          <a:ext cx="6400800" cy="16369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Polen Wind:</a:t>
          </a:r>
          <a:r>
            <a:rPr lang="de-DE" sz="1400" baseline="0"/>
            <a:t> nicht in NECP aufgeschlüsselt </a:t>
          </a:r>
        </a:p>
        <a:p>
          <a:endParaRPr lang="de-DE" sz="1400" baseline="0"/>
        </a:p>
        <a:p>
          <a:r>
            <a:rPr lang="de-DE" sz="1400" baseline="0"/>
            <a:t>Historisch: Onshore</a:t>
          </a:r>
        </a:p>
        <a:p>
          <a:r>
            <a:rPr lang="de-DE" sz="1400" baseline="0"/>
            <a:t>Entwilcung: höchstwharscheinlich Offshore plus Onshore Auktionen aus 2018 (Nov.)</a:t>
          </a:r>
          <a:endParaRPr lang="de-DE" sz="1400"/>
        </a:p>
      </xdr:txBody>
    </xdr:sp>
    <xdr:clientData/>
  </xdr:twoCellAnchor>
  <xdr:twoCellAnchor editAs="oneCell">
    <xdr:from>
      <xdr:col>17</xdr:col>
      <xdr:colOff>557493</xdr:colOff>
      <xdr:row>1243</xdr:row>
      <xdr:rowOff>37539</xdr:rowOff>
    </xdr:from>
    <xdr:to>
      <xdr:col>21</xdr:col>
      <xdr:colOff>599676</xdr:colOff>
      <xdr:row>1247</xdr:row>
      <xdr:rowOff>37541</xdr:rowOff>
    </xdr:to>
    <xdr:sp macro="" textlink="">
      <xdr:nvSpPr>
        <xdr:cNvPr id="2" name="Textfeld 1">
          <a:extLst>
            <a:ext uri="{FF2B5EF4-FFF2-40B4-BE49-F238E27FC236}">
              <a16:creationId xmlns:a16="http://schemas.microsoft.com/office/drawing/2014/main" id="{00000000-0008-0000-0100-000002000000}"/>
            </a:ext>
          </a:extLst>
        </xdr:cNvPr>
        <xdr:cNvSpPr txBox="1"/>
      </xdr:nvSpPr>
      <xdr:spPr>
        <a:xfrm>
          <a:off x="13836464" y="208108363"/>
          <a:ext cx="2731594" cy="6275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In NECP</a:t>
          </a:r>
          <a:r>
            <a:rPr lang="de-DE" sz="1100" baseline="0"/>
            <a:t> nicht nach Bioenergie-Arten spezifiziert, Gemäß NECP beträgt Kapzität Bioenergy in 2017 4.135 MW und nicht 3.451 MW</a:t>
          </a:r>
          <a:endParaRPr lang="de-DE" sz="1100"/>
        </a:p>
      </xdr:txBody>
    </xdr:sp>
    <xdr:clientData/>
  </xdr:twoCellAnchor>
  <xdr:twoCellAnchor editAs="oneCell">
    <xdr:from>
      <xdr:col>36</xdr:col>
      <xdr:colOff>286221</xdr:colOff>
      <xdr:row>127</xdr:row>
      <xdr:rowOff>39812</xdr:rowOff>
    </xdr:from>
    <xdr:to>
      <xdr:col>43</xdr:col>
      <xdr:colOff>151751</xdr:colOff>
      <xdr:row>152</xdr:row>
      <xdr:rowOff>77752</xdr:rowOff>
    </xdr:to>
    <xdr:graphicFrame macro="">
      <xdr:nvGraphicFramePr>
        <xdr:cNvPr id="20" name="Diagramm 19">
          <a:extLst>
            <a:ext uri="{FF2B5EF4-FFF2-40B4-BE49-F238E27FC236}">
              <a16:creationId xmlns:a16="http://schemas.microsoft.com/office/drawing/2014/main" id="{00000000-0008-0000-0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36</xdr:col>
      <xdr:colOff>68033</xdr:colOff>
      <xdr:row>100</xdr:row>
      <xdr:rowOff>81644</xdr:rowOff>
    </xdr:from>
    <xdr:to>
      <xdr:col>42</xdr:col>
      <xdr:colOff>605915</xdr:colOff>
      <xdr:row>125</xdr:row>
      <xdr:rowOff>119584</xdr:rowOff>
    </xdr:to>
    <xdr:graphicFrame macro="">
      <xdr:nvGraphicFramePr>
        <xdr:cNvPr id="21" name="Diagramm 20">
          <a:extLst>
            <a:ext uri="{FF2B5EF4-FFF2-40B4-BE49-F238E27FC236}">
              <a16:creationId xmlns:a16="http://schemas.microsoft.com/office/drawing/2014/main" id="{00000000-0008-0000-0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7</xdr:col>
      <xdr:colOff>367393</xdr:colOff>
      <xdr:row>807</xdr:row>
      <xdr:rowOff>54427</xdr:rowOff>
    </xdr:from>
    <xdr:to>
      <xdr:col>12</xdr:col>
      <xdr:colOff>258535</xdr:colOff>
      <xdr:row>812</xdr:row>
      <xdr:rowOff>54429</xdr:rowOff>
    </xdr:to>
    <xdr:sp macro="" textlink="">
      <xdr:nvSpPr>
        <xdr:cNvPr id="23" name="Textfeld 22">
          <a:extLst>
            <a:ext uri="{FF2B5EF4-FFF2-40B4-BE49-F238E27FC236}">
              <a16:creationId xmlns:a16="http://schemas.microsoft.com/office/drawing/2014/main" id="{00000000-0008-0000-0100-000017000000}"/>
            </a:ext>
          </a:extLst>
        </xdr:cNvPr>
        <xdr:cNvSpPr txBox="1"/>
      </xdr:nvSpPr>
      <xdr:spPr>
        <a:xfrm>
          <a:off x="6966857" y="155488820"/>
          <a:ext cx="2816679" cy="81642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Hydro</a:t>
          </a:r>
          <a:r>
            <a:rPr lang="de-DE" sz="1100" baseline="0"/>
            <a:t> beinhaltet hier auch PSK. Der 2018er Wert für Hydro im NECP ist eigentlich 25500, wobei bis 2023 von einem Zubau von 200 MW ausgangen wird</a:t>
          </a:r>
          <a:endParaRPr lang="de-DE" sz="1100"/>
        </a:p>
      </xdr:txBody>
    </xdr:sp>
    <xdr:clientData/>
  </xdr:twoCellAnchor>
  <xdr:twoCellAnchor editAs="oneCell">
    <xdr:from>
      <xdr:col>36</xdr:col>
      <xdr:colOff>449508</xdr:colOff>
      <xdr:row>806</xdr:row>
      <xdr:rowOff>26207</xdr:rowOff>
    </xdr:from>
    <xdr:to>
      <xdr:col>43</xdr:col>
      <xdr:colOff>384313</xdr:colOff>
      <xdr:row>829</xdr:row>
      <xdr:rowOff>152395</xdr:rowOff>
    </xdr:to>
    <xdr:graphicFrame macro="">
      <xdr:nvGraphicFramePr>
        <xdr:cNvPr id="26" name="Diagramm 25">
          <a:extLst>
            <a:ext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38</xdr:col>
      <xdr:colOff>668351</xdr:colOff>
      <xdr:row>778</xdr:row>
      <xdr:rowOff>58431</xdr:rowOff>
    </xdr:from>
    <xdr:to>
      <xdr:col>45</xdr:col>
      <xdr:colOff>603156</xdr:colOff>
      <xdr:row>802</xdr:row>
      <xdr:rowOff>27738</xdr:rowOff>
    </xdr:to>
    <xdr:graphicFrame macro="">
      <xdr:nvGraphicFramePr>
        <xdr:cNvPr id="27" name="Diagramm 26">
          <a:extLst>
            <a:ext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36</xdr:col>
      <xdr:colOff>219073</xdr:colOff>
      <xdr:row>1909</xdr:row>
      <xdr:rowOff>61233</xdr:rowOff>
    </xdr:from>
    <xdr:to>
      <xdr:col>43</xdr:col>
      <xdr:colOff>153877</xdr:colOff>
      <xdr:row>1933</xdr:row>
      <xdr:rowOff>20731</xdr:rowOff>
    </xdr:to>
    <xdr:graphicFrame macro="">
      <xdr:nvGraphicFramePr>
        <xdr:cNvPr id="33" name="Diagramm 32">
          <a:extLst>
            <a:ext uri="{FF2B5EF4-FFF2-40B4-BE49-F238E27FC236}">
              <a16:creationId xmlns:a16="http://schemas.microsoft.com/office/drawing/2014/main" id="{00000000-0008-0000-0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36</xdr:col>
      <xdr:colOff>326570</xdr:colOff>
      <xdr:row>1191</xdr:row>
      <xdr:rowOff>68036</xdr:rowOff>
    </xdr:from>
    <xdr:to>
      <xdr:col>43</xdr:col>
      <xdr:colOff>238332</xdr:colOff>
      <xdr:row>1213</xdr:row>
      <xdr:rowOff>23691</xdr:rowOff>
    </xdr:to>
    <xdr:graphicFrame macro="">
      <xdr:nvGraphicFramePr>
        <xdr:cNvPr id="35" name="Diagramm 34">
          <a:extLst>
            <a:ext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35</xdr:col>
      <xdr:colOff>163757</xdr:colOff>
      <xdr:row>37</xdr:row>
      <xdr:rowOff>39814</xdr:rowOff>
    </xdr:from>
    <xdr:to>
      <xdr:col>42</xdr:col>
      <xdr:colOff>105365</xdr:colOff>
      <xdr:row>61</xdr:row>
      <xdr:rowOff>1407</xdr:rowOff>
    </xdr:to>
    <xdr:graphicFrame macro="">
      <xdr:nvGraphicFramePr>
        <xdr:cNvPr id="36" name="Diagramm 35">
          <a:extLst>
            <a:ext uri="{FF2B5EF4-FFF2-40B4-BE49-F238E27FC236}">
              <a16:creationId xmlns:a16="http://schemas.microsoft.com/office/drawing/2014/main" id="{00000000-0008-0000-0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35</xdr:col>
      <xdr:colOff>95247</xdr:colOff>
      <xdr:row>12</xdr:row>
      <xdr:rowOff>27213</xdr:rowOff>
    </xdr:from>
    <xdr:to>
      <xdr:col>42</xdr:col>
      <xdr:colOff>36855</xdr:colOff>
      <xdr:row>35</xdr:row>
      <xdr:rowOff>150001</xdr:rowOff>
    </xdr:to>
    <xdr:graphicFrame macro="">
      <xdr:nvGraphicFramePr>
        <xdr:cNvPr id="37" name="Diagramm 36">
          <a:extLst>
            <a:ext uri="{FF2B5EF4-FFF2-40B4-BE49-F238E27FC236}">
              <a16:creationId xmlns:a16="http://schemas.microsoft.com/office/drawing/2014/main" id="{00000000-0008-0000-0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oneCell">
    <xdr:from>
      <xdr:col>36</xdr:col>
      <xdr:colOff>245399</xdr:colOff>
      <xdr:row>464</xdr:row>
      <xdr:rowOff>121457</xdr:rowOff>
    </xdr:from>
    <xdr:to>
      <xdr:col>43</xdr:col>
      <xdr:colOff>180204</xdr:colOff>
      <xdr:row>488</xdr:row>
      <xdr:rowOff>120978</xdr:rowOff>
    </xdr:to>
    <xdr:graphicFrame macro="">
      <xdr:nvGraphicFramePr>
        <xdr:cNvPr id="38" name="Diagramm 37">
          <a:extLst>
            <a:ext uri="{FF2B5EF4-FFF2-40B4-BE49-F238E27FC236}">
              <a16:creationId xmlns:a16="http://schemas.microsoft.com/office/drawing/2014/main" id="{00000000-0008-0000-0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36</xdr:col>
      <xdr:colOff>176892</xdr:colOff>
      <xdr:row>437</xdr:row>
      <xdr:rowOff>149678</xdr:rowOff>
    </xdr:from>
    <xdr:to>
      <xdr:col>43</xdr:col>
      <xdr:colOff>111697</xdr:colOff>
      <xdr:row>462</xdr:row>
      <xdr:rowOff>1122</xdr:rowOff>
    </xdr:to>
    <xdr:graphicFrame macro="">
      <xdr:nvGraphicFramePr>
        <xdr:cNvPr id="39" name="Diagramm 38">
          <a:extLst>
            <a:ext uri="{FF2B5EF4-FFF2-40B4-BE49-F238E27FC236}">
              <a16:creationId xmlns:a16="http://schemas.microsoft.com/office/drawing/2014/main" id="{00000000-0008-0000-0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36</xdr:col>
      <xdr:colOff>299828</xdr:colOff>
      <xdr:row>548</xdr:row>
      <xdr:rowOff>80636</xdr:rowOff>
    </xdr:from>
    <xdr:to>
      <xdr:col>43</xdr:col>
      <xdr:colOff>234633</xdr:colOff>
      <xdr:row>572</xdr:row>
      <xdr:rowOff>80159</xdr:rowOff>
    </xdr:to>
    <xdr:graphicFrame macro="">
      <xdr:nvGraphicFramePr>
        <xdr:cNvPr id="40" name="Diagramm 39">
          <a:extLst>
            <a:ext uri="{FF2B5EF4-FFF2-40B4-BE49-F238E27FC236}">
              <a16:creationId xmlns:a16="http://schemas.microsoft.com/office/drawing/2014/main" id="{00000000-0008-0000-0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36</xdr:col>
      <xdr:colOff>149677</xdr:colOff>
      <xdr:row>522</xdr:row>
      <xdr:rowOff>136070</xdr:rowOff>
    </xdr:from>
    <xdr:to>
      <xdr:col>43</xdr:col>
      <xdr:colOff>84482</xdr:colOff>
      <xdr:row>546</xdr:row>
      <xdr:rowOff>135590</xdr:rowOff>
    </xdr:to>
    <xdr:graphicFrame macro="">
      <xdr:nvGraphicFramePr>
        <xdr:cNvPr id="41" name="Diagramm 40">
          <a:extLst>
            <a:ext uri="{FF2B5EF4-FFF2-40B4-BE49-F238E27FC236}">
              <a16:creationId xmlns:a16="http://schemas.microsoft.com/office/drawing/2014/main" id="{00000000-0008-0000-0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oneCell">
    <xdr:from>
      <xdr:col>36</xdr:col>
      <xdr:colOff>388569</xdr:colOff>
      <xdr:row>1651</xdr:row>
      <xdr:rowOff>78624</xdr:rowOff>
    </xdr:from>
    <xdr:to>
      <xdr:col>43</xdr:col>
      <xdr:colOff>254099</xdr:colOff>
      <xdr:row>1676</xdr:row>
      <xdr:rowOff>116565</xdr:rowOff>
    </xdr:to>
    <xdr:graphicFrame macro="">
      <xdr:nvGraphicFramePr>
        <xdr:cNvPr id="42" name="Diagramm 41">
          <a:extLst>
            <a:ext uri="{FF2B5EF4-FFF2-40B4-BE49-F238E27FC236}">
              <a16:creationId xmlns:a16="http://schemas.microsoft.com/office/drawing/2014/main" id="{00000000-0008-0000-0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oneCell">
    <xdr:from>
      <xdr:col>36</xdr:col>
      <xdr:colOff>408213</xdr:colOff>
      <xdr:row>1625</xdr:row>
      <xdr:rowOff>81640</xdr:rowOff>
    </xdr:from>
    <xdr:to>
      <xdr:col>43</xdr:col>
      <xdr:colOff>273743</xdr:colOff>
      <xdr:row>1650</xdr:row>
      <xdr:rowOff>119578</xdr:rowOff>
    </xdr:to>
    <xdr:graphicFrame macro="">
      <xdr:nvGraphicFramePr>
        <xdr:cNvPr id="43" name="Diagramm 42">
          <a:extLst>
            <a:ext uri="{FF2B5EF4-FFF2-40B4-BE49-F238E27FC236}">
              <a16:creationId xmlns:a16="http://schemas.microsoft.com/office/drawing/2014/main" id="{00000000-0008-0000-0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editAs="oneCell">
    <xdr:from>
      <xdr:col>51</xdr:col>
      <xdr:colOff>200472</xdr:colOff>
      <xdr:row>1821</xdr:row>
      <xdr:rowOff>125048</xdr:rowOff>
    </xdr:from>
    <xdr:to>
      <xdr:col>58</xdr:col>
      <xdr:colOff>131874</xdr:colOff>
      <xdr:row>1845</xdr:row>
      <xdr:rowOff>84545</xdr:rowOff>
    </xdr:to>
    <xdr:graphicFrame macro="">
      <xdr:nvGraphicFramePr>
        <xdr:cNvPr id="44" name="Diagramm 43">
          <a:extLst>
            <a:ext uri="{FF2B5EF4-FFF2-40B4-BE49-F238E27FC236}">
              <a16:creationId xmlns:a16="http://schemas.microsoft.com/office/drawing/2014/main" id="{00000000-0008-0000-0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editAs="oneCell">
    <xdr:from>
      <xdr:col>51</xdr:col>
      <xdr:colOff>132629</xdr:colOff>
      <xdr:row>1801</xdr:row>
      <xdr:rowOff>123664</xdr:rowOff>
    </xdr:from>
    <xdr:to>
      <xdr:col>58</xdr:col>
      <xdr:colOff>64031</xdr:colOff>
      <xdr:row>1825</xdr:row>
      <xdr:rowOff>83164</xdr:rowOff>
    </xdr:to>
    <xdr:graphicFrame macro="">
      <xdr:nvGraphicFramePr>
        <xdr:cNvPr id="45" name="Diagramm 44">
          <a:extLst>
            <a:ext uri="{FF2B5EF4-FFF2-40B4-BE49-F238E27FC236}">
              <a16:creationId xmlns:a16="http://schemas.microsoft.com/office/drawing/2014/main" id="{00000000-0008-0000-0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oneCellAnchor>
    <xdr:from>
      <xdr:col>13</xdr:col>
      <xdr:colOff>440232</xdr:colOff>
      <xdr:row>309</xdr:row>
      <xdr:rowOff>101652</xdr:rowOff>
    </xdr:from>
    <xdr:ext cx="6241676" cy="749821"/>
    <xdr:sp macro="" textlink="">
      <xdr:nvSpPr>
        <xdr:cNvPr id="4" name="Textfeld 3">
          <a:extLst>
            <a:ext uri="{FF2B5EF4-FFF2-40B4-BE49-F238E27FC236}">
              <a16:creationId xmlns:a16="http://schemas.microsoft.com/office/drawing/2014/main" id="{00000000-0008-0000-0100-000004000000}"/>
            </a:ext>
          </a:extLst>
        </xdr:cNvPr>
        <xdr:cNvSpPr txBox="1"/>
      </xdr:nvSpPr>
      <xdr:spPr>
        <a:xfrm>
          <a:off x="10514320" y="69510887"/>
          <a:ext cx="6241676" cy="74982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pPr marL="0" indent="0"/>
          <a:r>
            <a:rPr lang="de-DE" sz="1400">
              <a:solidFill>
                <a:schemeClr val="dk1"/>
              </a:solidFill>
              <a:latin typeface="+mn-lt"/>
              <a:ea typeface="+mn-ea"/>
              <a:cs typeface="+mn-cs"/>
            </a:rPr>
            <a:t>ACHTUNG: Im NECP ist der Pfad für BioMASSE angegeben, nicht aber für BioGAS. Meine Annahme ist jedoch, dass beides gemeint ist, da der Kapazitätssprung sonst zu groß wäre. Eventuelle Änderung diskutieren.</a:t>
          </a:r>
        </a:p>
      </xdr:txBody>
    </xdr:sp>
    <xdr:clientData/>
  </xdr:oneCellAnchor>
  <xdr:twoCellAnchor editAs="oneCell">
    <xdr:from>
      <xdr:col>37</xdr:col>
      <xdr:colOff>54899</xdr:colOff>
      <xdr:row>199</xdr:row>
      <xdr:rowOff>135064</xdr:rowOff>
    </xdr:from>
    <xdr:to>
      <xdr:col>43</xdr:col>
      <xdr:colOff>656453</xdr:colOff>
      <xdr:row>223</xdr:row>
      <xdr:rowOff>94564</xdr:rowOff>
    </xdr:to>
    <xdr:graphicFrame macro="">
      <xdr:nvGraphicFramePr>
        <xdr:cNvPr id="47" name="Diagramm 46">
          <a:extLst>
            <a:ext uri="{FF2B5EF4-FFF2-40B4-BE49-F238E27FC236}">
              <a16:creationId xmlns:a16="http://schemas.microsoft.com/office/drawing/2014/main" id="{00000000-0008-0000-01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editAs="oneCell">
    <xdr:from>
      <xdr:col>36</xdr:col>
      <xdr:colOff>326569</xdr:colOff>
      <xdr:row>180</xdr:row>
      <xdr:rowOff>68036</xdr:rowOff>
    </xdr:from>
    <xdr:to>
      <xdr:col>43</xdr:col>
      <xdr:colOff>261374</xdr:colOff>
      <xdr:row>204</xdr:row>
      <xdr:rowOff>27538</xdr:rowOff>
    </xdr:to>
    <xdr:graphicFrame macro="">
      <xdr:nvGraphicFramePr>
        <xdr:cNvPr id="48" name="Diagramm 47">
          <a:extLst>
            <a:ext uri="{FF2B5EF4-FFF2-40B4-BE49-F238E27FC236}">
              <a16:creationId xmlns:a16="http://schemas.microsoft.com/office/drawing/2014/main" id="{00000000-0008-0000-0100-00003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editAs="oneCell">
    <xdr:from>
      <xdr:col>36</xdr:col>
      <xdr:colOff>231792</xdr:colOff>
      <xdr:row>283</xdr:row>
      <xdr:rowOff>67029</xdr:rowOff>
    </xdr:from>
    <xdr:to>
      <xdr:col>43</xdr:col>
      <xdr:colOff>166597</xdr:colOff>
      <xdr:row>307</xdr:row>
      <xdr:rowOff>66552</xdr:rowOff>
    </xdr:to>
    <xdr:graphicFrame macro="">
      <xdr:nvGraphicFramePr>
        <xdr:cNvPr id="52" name="Diagramm 51">
          <a:extLst>
            <a:ext uri="{FF2B5EF4-FFF2-40B4-BE49-F238E27FC236}">
              <a16:creationId xmlns:a16="http://schemas.microsoft.com/office/drawing/2014/main" id="{00000000-0008-0000-0100-00003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editAs="oneCell">
    <xdr:from>
      <xdr:col>36</xdr:col>
      <xdr:colOff>285748</xdr:colOff>
      <xdr:row>264</xdr:row>
      <xdr:rowOff>122465</xdr:rowOff>
    </xdr:from>
    <xdr:to>
      <xdr:col>43</xdr:col>
      <xdr:colOff>220553</xdr:colOff>
      <xdr:row>288</xdr:row>
      <xdr:rowOff>121985</xdr:rowOff>
    </xdr:to>
    <xdr:graphicFrame macro="">
      <xdr:nvGraphicFramePr>
        <xdr:cNvPr id="53" name="Diagramm 52">
          <a:extLst>
            <a:ext uri="{FF2B5EF4-FFF2-40B4-BE49-F238E27FC236}">
              <a16:creationId xmlns:a16="http://schemas.microsoft.com/office/drawing/2014/main" id="{00000000-0008-0000-0100-00003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oneCell">
    <xdr:from>
      <xdr:col>36</xdr:col>
      <xdr:colOff>190972</xdr:colOff>
      <xdr:row>377</xdr:row>
      <xdr:rowOff>12601</xdr:rowOff>
    </xdr:from>
    <xdr:to>
      <xdr:col>43</xdr:col>
      <xdr:colOff>125777</xdr:colOff>
      <xdr:row>401</xdr:row>
      <xdr:rowOff>21927</xdr:rowOff>
    </xdr:to>
    <xdr:graphicFrame macro="">
      <xdr:nvGraphicFramePr>
        <xdr:cNvPr id="54" name="Diagramm 53">
          <a:extLst>
            <a:ext uri="{FF2B5EF4-FFF2-40B4-BE49-F238E27FC236}">
              <a16:creationId xmlns:a16="http://schemas.microsoft.com/office/drawing/2014/main" id="{00000000-0008-0000-01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editAs="oneCell">
    <xdr:from>
      <xdr:col>14</xdr:col>
      <xdr:colOff>0</xdr:colOff>
      <xdr:row>278</xdr:row>
      <xdr:rowOff>0</xdr:rowOff>
    </xdr:from>
    <xdr:to>
      <xdr:col>19</xdr:col>
      <xdr:colOff>353786</xdr:colOff>
      <xdr:row>282</xdr:row>
      <xdr:rowOff>104857</xdr:rowOff>
    </xdr:to>
    <xdr:sp macro="" textlink="">
      <xdr:nvSpPr>
        <xdr:cNvPr id="69" name="Textfeld 68">
          <a:extLst>
            <a:ext uri="{FF2B5EF4-FFF2-40B4-BE49-F238E27FC236}">
              <a16:creationId xmlns:a16="http://schemas.microsoft.com/office/drawing/2014/main" id="{00000000-0008-0000-0100-000045000000}"/>
            </a:ext>
          </a:extLst>
        </xdr:cNvPr>
        <xdr:cNvSpPr txBox="1"/>
      </xdr:nvSpPr>
      <xdr:spPr>
        <a:xfrm>
          <a:off x="9906000" y="61626750"/>
          <a:ext cx="3388179" cy="7483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Wahrscheinlich</a:t>
          </a:r>
          <a:r>
            <a:rPr lang="de-DE" sz="1400" baseline="0"/>
            <a:t> Onshore -&gt; für Modell als Onshore angenommen</a:t>
          </a:r>
          <a:endParaRPr lang="de-DE" sz="1400"/>
        </a:p>
      </xdr:txBody>
    </xdr:sp>
    <xdr:clientData/>
  </xdr:twoCellAnchor>
  <xdr:twoCellAnchor editAs="oneCell">
    <xdr:from>
      <xdr:col>40</xdr:col>
      <xdr:colOff>220435</xdr:colOff>
      <xdr:row>864</xdr:row>
      <xdr:rowOff>1360</xdr:rowOff>
    </xdr:from>
    <xdr:to>
      <xdr:col>47</xdr:col>
      <xdr:colOff>155240</xdr:colOff>
      <xdr:row>887</xdr:row>
      <xdr:rowOff>122786</xdr:rowOff>
    </xdr:to>
    <xdr:graphicFrame macro="">
      <xdr:nvGraphicFramePr>
        <xdr:cNvPr id="70" name="Diagramm 69">
          <a:extLst>
            <a:ext uri="{FF2B5EF4-FFF2-40B4-BE49-F238E27FC236}">
              <a16:creationId xmlns:a16="http://schemas.microsoft.com/office/drawing/2014/main" id="{00000000-0008-0000-0100-00004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editAs="oneCell">
    <xdr:from>
      <xdr:col>36</xdr:col>
      <xdr:colOff>122463</xdr:colOff>
      <xdr:row>947</xdr:row>
      <xdr:rowOff>81643</xdr:rowOff>
    </xdr:from>
    <xdr:to>
      <xdr:col>43</xdr:col>
      <xdr:colOff>57268</xdr:colOff>
      <xdr:row>971</xdr:row>
      <xdr:rowOff>41145</xdr:rowOff>
    </xdr:to>
    <xdr:graphicFrame macro="">
      <xdr:nvGraphicFramePr>
        <xdr:cNvPr id="76" name="Diagramm 75">
          <a:extLst>
            <a:ext uri="{FF2B5EF4-FFF2-40B4-BE49-F238E27FC236}">
              <a16:creationId xmlns:a16="http://schemas.microsoft.com/office/drawing/2014/main" id="{00000000-0008-0000-0100-00004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editAs="oneCell">
    <xdr:from>
      <xdr:col>36</xdr:col>
      <xdr:colOff>367864</xdr:colOff>
      <xdr:row>1054</xdr:row>
      <xdr:rowOff>135062</xdr:rowOff>
    </xdr:from>
    <xdr:to>
      <xdr:col>43</xdr:col>
      <xdr:colOff>272615</xdr:colOff>
      <xdr:row>1079</xdr:row>
      <xdr:rowOff>46938</xdr:rowOff>
    </xdr:to>
    <xdr:graphicFrame macro="">
      <xdr:nvGraphicFramePr>
        <xdr:cNvPr id="77" name="Diagramm 76">
          <a:extLst>
            <a:ext uri="{FF2B5EF4-FFF2-40B4-BE49-F238E27FC236}">
              <a16:creationId xmlns:a16="http://schemas.microsoft.com/office/drawing/2014/main" id="{00000000-0008-0000-0100-00004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oneCell">
    <xdr:from>
      <xdr:col>36</xdr:col>
      <xdr:colOff>421821</xdr:colOff>
      <xdr:row>1034</xdr:row>
      <xdr:rowOff>13605</xdr:rowOff>
    </xdr:from>
    <xdr:to>
      <xdr:col>43</xdr:col>
      <xdr:colOff>326572</xdr:colOff>
      <xdr:row>1058</xdr:row>
      <xdr:rowOff>87406</xdr:rowOff>
    </xdr:to>
    <xdr:graphicFrame macro="">
      <xdr:nvGraphicFramePr>
        <xdr:cNvPr id="78" name="Diagramm 77">
          <a:extLst>
            <a:ext uri="{FF2B5EF4-FFF2-40B4-BE49-F238E27FC236}">
              <a16:creationId xmlns:a16="http://schemas.microsoft.com/office/drawing/2014/main" id="{00000000-0008-0000-0100-00004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editAs="oneCell">
    <xdr:from>
      <xdr:col>35</xdr:col>
      <xdr:colOff>186889</xdr:colOff>
      <xdr:row>1142</xdr:row>
      <xdr:rowOff>0</xdr:rowOff>
    </xdr:from>
    <xdr:to>
      <xdr:col>42</xdr:col>
      <xdr:colOff>91639</xdr:colOff>
      <xdr:row>1166</xdr:row>
      <xdr:rowOff>68757</xdr:rowOff>
    </xdr:to>
    <xdr:graphicFrame macro="">
      <xdr:nvGraphicFramePr>
        <xdr:cNvPr id="79" name="Diagramm 78">
          <a:extLst>
            <a:ext uri="{FF2B5EF4-FFF2-40B4-BE49-F238E27FC236}">
              <a16:creationId xmlns:a16="http://schemas.microsoft.com/office/drawing/2014/main" id="{00000000-0008-0000-0100-00004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editAs="oneCell">
    <xdr:from>
      <xdr:col>35</xdr:col>
      <xdr:colOff>156481</xdr:colOff>
      <xdr:row>1118</xdr:row>
      <xdr:rowOff>31296</xdr:rowOff>
    </xdr:from>
    <xdr:to>
      <xdr:col>42</xdr:col>
      <xdr:colOff>61231</xdr:colOff>
      <xdr:row>1142</xdr:row>
      <xdr:rowOff>105095</xdr:rowOff>
    </xdr:to>
    <xdr:graphicFrame macro="">
      <xdr:nvGraphicFramePr>
        <xdr:cNvPr id="80" name="Diagramm 79">
          <a:extLst>
            <a:ext uri="{FF2B5EF4-FFF2-40B4-BE49-F238E27FC236}">
              <a16:creationId xmlns:a16="http://schemas.microsoft.com/office/drawing/2014/main" id="{00000000-0008-0000-0100-00005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editAs="oneCell">
    <xdr:from>
      <xdr:col>37</xdr:col>
      <xdr:colOff>75605</xdr:colOff>
      <xdr:row>1383</xdr:row>
      <xdr:rowOff>119446</xdr:rowOff>
    </xdr:from>
    <xdr:to>
      <xdr:col>44</xdr:col>
      <xdr:colOff>10409</xdr:colOff>
      <xdr:row>1407</xdr:row>
      <xdr:rowOff>78946</xdr:rowOff>
    </xdr:to>
    <xdr:graphicFrame macro="">
      <xdr:nvGraphicFramePr>
        <xdr:cNvPr id="81" name="Diagramm 80">
          <a:extLst>
            <a:ext uri="{FF2B5EF4-FFF2-40B4-BE49-F238E27FC236}">
              <a16:creationId xmlns:a16="http://schemas.microsoft.com/office/drawing/2014/main" id="{00000000-0008-0000-0100-00005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oneCell">
    <xdr:from>
      <xdr:col>36</xdr:col>
      <xdr:colOff>421821</xdr:colOff>
      <xdr:row>1364</xdr:row>
      <xdr:rowOff>13607</xdr:rowOff>
    </xdr:from>
    <xdr:to>
      <xdr:col>43</xdr:col>
      <xdr:colOff>356626</xdr:colOff>
      <xdr:row>1387</xdr:row>
      <xdr:rowOff>139793</xdr:rowOff>
    </xdr:to>
    <xdr:graphicFrame macro="">
      <xdr:nvGraphicFramePr>
        <xdr:cNvPr id="82" name="Diagramm 81">
          <a:extLst>
            <a:ext uri="{FF2B5EF4-FFF2-40B4-BE49-F238E27FC236}">
              <a16:creationId xmlns:a16="http://schemas.microsoft.com/office/drawing/2014/main" id="{00000000-0008-0000-0100-00005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editAs="oneCell">
    <xdr:from>
      <xdr:col>6</xdr:col>
      <xdr:colOff>0</xdr:colOff>
      <xdr:row>620</xdr:row>
      <xdr:rowOff>0</xdr:rowOff>
    </xdr:from>
    <xdr:to>
      <xdr:col>15</xdr:col>
      <xdr:colOff>36818</xdr:colOff>
      <xdr:row>626</xdr:row>
      <xdr:rowOff>129668</xdr:rowOff>
    </xdr:to>
    <xdr:sp macro="" textlink="">
      <xdr:nvSpPr>
        <xdr:cNvPr id="84" name="Textfeld 83">
          <a:extLst>
            <a:ext uri="{FF2B5EF4-FFF2-40B4-BE49-F238E27FC236}">
              <a16:creationId xmlns:a16="http://schemas.microsoft.com/office/drawing/2014/main" id="{00000000-0008-0000-0100-000054000000}"/>
            </a:ext>
          </a:extLst>
        </xdr:cNvPr>
        <xdr:cNvSpPr txBox="1"/>
      </xdr:nvSpPr>
      <xdr:spPr>
        <a:xfrm>
          <a:off x="4884964" y="120464036"/>
          <a:ext cx="6051176" cy="110938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2000" b="0" i="0" u="none" strike="noStrike" baseline="0">
              <a:solidFill>
                <a:schemeClr val="dk1"/>
              </a:solidFill>
              <a:latin typeface="+mn-lt"/>
              <a:ea typeface="+mn-ea"/>
              <a:cs typeface="+mn-cs"/>
            </a:rPr>
            <a:t>Specific trajectories for renewable energy technologies will be set during 2019. </a:t>
          </a:r>
          <a:endParaRPr lang="de-DE" sz="2000"/>
        </a:p>
      </xdr:txBody>
    </xdr:sp>
    <xdr:clientData/>
  </xdr:twoCellAnchor>
  <xdr:twoCellAnchor editAs="oneCell">
    <xdr:from>
      <xdr:col>14</xdr:col>
      <xdr:colOff>312964</xdr:colOff>
      <xdr:row>1540</xdr:row>
      <xdr:rowOff>136071</xdr:rowOff>
    </xdr:from>
    <xdr:to>
      <xdr:col>21</xdr:col>
      <xdr:colOff>81644</xdr:colOff>
      <xdr:row>1545</xdr:row>
      <xdr:rowOff>122464</xdr:rowOff>
    </xdr:to>
    <xdr:sp macro="" textlink="">
      <xdr:nvSpPr>
        <xdr:cNvPr id="61" name="Textfeld 60">
          <a:extLst>
            <a:ext uri="{FF2B5EF4-FFF2-40B4-BE49-F238E27FC236}">
              <a16:creationId xmlns:a16="http://schemas.microsoft.com/office/drawing/2014/main" id="{00000000-0008-0000-0100-00003D000000}"/>
            </a:ext>
          </a:extLst>
        </xdr:cNvPr>
        <xdr:cNvSpPr txBox="1"/>
      </xdr:nvSpPr>
      <xdr:spPr>
        <a:xfrm>
          <a:off x="9443357" y="279463500"/>
          <a:ext cx="4476750" cy="80282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800"/>
            <a:t>Kein weiterer Windenergieausbau</a:t>
          </a:r>
          <a:r>
            <a:rPr lang="de-DE" sz="1800" baseline="0"/>
            <a:t> aufgrund begrenzter Flächen erwartet (Quelle NECP)</a:t>
          </a:r>
          <a:endParaRPr lang="de-DE" sz="1800"/>
        </a:p>
      </xdr:txBody>
    </xdr:sp>
    <xdr:clientData/>
  </xdr:twoCellAnchor>
  <xdr:twoCellAnchor editAs="oneCell">
    <xdr:from>
      <xdr:col>7</xdr:col>
      <xdr:colOff>231321</xdr:colOff>
      <xdr:row>1595</xdr:row>
      <xdr:rowOff>122465</xdr:rowOff>
    </xdr:from>
    <xdr:to>
      <xdr:col>13</xdr:col>
      <xdr:colOff>27213</xdr:colOff>
      <xdr:row>1599</xdr:row>
      <xdr:rowOff>136071</xdr:rowOff>
    </xdr:to>
    <xdr:sp macro="" textlink="">
      <xdr:nvSpPr>
        <xdr:cNvPr id="62" name="Textfeld 61">
          <a:extLst>
            <a:ext uri="{FF2B5EF4-FFF2-40B4-BE49-F238E27FC236}">
              <a16:creationId xmlns:a16="http://schemas.microsoft.com/office/drawing/2014/main" id="{00000000-0008-0000-0100-00003E000000}"/>
            </a:ext>
          </a:extLst>
        </xdr:cNvPr>
        <xdr:cNvSpPr txBox="1"/>
      </xdr:nvSpPr>
      <xdr:spPr>
        <a:xfrm>
          <a:off x="5646964" y="288430608"/>
          <a:ext cx="3796393" cy="666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b="0" i="0" u="none" strike="noStrike" baseline="0">
              <a:solidFill>
                <a:schemeClr val="dk1"/>
              </a:solidFill>
              <a:latin typeface="+mn-lt"/>
              <a:ea typeface="+mn-ea"/>
              <a:cs typeface="+mn-cs"/>
            </a:rPr>
            <a:t>Electricity generation from waste-to-energy plants is expected to contribute a relatively small and stable share</a:t>
          </a:r>
          <a:endParaRPr lang="de-DE" sz="1100"/>
        </a:p>
      </xdr:txBody>
    </xdr:sp>
    <xdr:clientData/>
  </xdr:twoCellAnchor>
  <xdr:twoCellAnchor editAs="oneCell">
    <xdr:from>
      <xdr:col>8</xdr:col>
      <xdr:colOff>57150</xdr:colOff>
      <xdr:row>2151</xdr:row>
      <xdr:rowOff>47625</xdr:rowOff>
    </xdr:from>
    <xdr:to>
      <xdr:col>12</xdr:col>
      <xdr:colOff>377717</xdr:colOff>
      <xdr:row>2157</xdr:row>
      <xdr:rowOff>21772</xdr:rowOff>
    </xdr:to>
    <xdr:sp macro="" textlink="">
      <xdr:nvSpPr>
        <xdr:cNvPr id="85" name="Textfeld 84">
          <a:extLst>
            <a:ext uri="{FF2B5EF4-FFF2-40B4-BE49-F238E27FC236}">
              <a16:creationId xmlns:a16="http://schemas.microsoft.com/office/drawing/2014/main" id="{00000000-0008-0000-0100-000055000000}"/>
            </a:ext>
          </a:extLst>
        </xdr:cNvPr>
        <xdr:cNvSpPr txBox="1"/>
      </xdr:nvSpPr>
      <xdr:spPr>
        <a:xfrm>
          <a:off x="7248525" y="355101525"/>
          <a:ext cx="2987567" cy="9456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Kein Entwicklungspfad im NECP</a:t>
          </a:r>
          <a:r>
            <a:rPr lang="de-DE" sz="1100" baseline="0"/>
            <a:t> angegeben -&gt; eventuell in der National Energy Strategy</a:t>
          </a:r>
          <a:endParaRPr lang="de-DE" sz="1100"/>
        </a:p>
      </xdr:txBody>
    </xdr:sp>
    <xdr:clientData/>
  </xdr:twoCellAnchor>
  <xdr:oneCellAnchor>
    <xdr:from>
      <xdr:col>15</xdr:col>
      <xdr:colOff>580020</xdr:colOff>
      <xdr:row>783</xdr:row>
      <xdr:rowOff>109093</xdr:rowOff>
    </xdr:from>
    <xdr:ext cx="3946071" cy="953466"/>
    <xdr:sp macro="" textlink="">
      <xdr:nvSpPr>
        <xdr:cNvPr id="63" name="Textfeld 62">
          <a:extLst>
            <a:ext uri="{FF2B5EF4-FFF2-40B4-BE49-F238E27FC236}">
              <a16:creationId xmlns:a16="http://schemas.microsoft.com/office/drawing/2014/main" id="{00000000-0008-0000-0100-00003F000000}"/>
            </a:ext>
          </a:extLst>
        </xdr:cNvPr>
        <xdr:cNvSpPr txBox="1"/>
      </xdr:nvSpPr>
      <xdr:spPr>
        <a:xfrm>
          <a:off x="11924295" y="156157168"/>
          <a:ext cx="3946071" cy="9534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de-DE" sz="1100"/>
            <a:t>Zeile</a:t>
          </a:r>
          <a:r>
            <a:rPr lang="de-DE" sz="1100" baseline="0"/>
            <a:t> "Furute online Tenders" beschreibt, wann die von Philipp genannte Tendervolumina online gehen (+4 Jahre)</a:t>
          </a:r>
        </a:p>
        <a:p>
          <a:endParaRPr lang="de-DE" sz="1100" baseline="0"/>
        </a:p>
        <a:p>
          <a:r>
            <a:rPr lang="de-DE" sz="1100" baseline="0"/>
            <a:t>Zeile Held Tenders beschreibt die bishergien Tendervolumina nach Zeitpunkt der Inbetriebnahme</a:t>
          </a:r>
          <a:endParaRPr lang="de-DE" sz="1100"/>
        </a:p>
      </xdr:txBody>
    </xdr:sp>
    <xdr:clientData/>
  </xdr:oneCellAnchor>
  <xdr:twoCellAnchor editAs="oneCell">
    <xdr:from>
      <xdr:col>18</xdr:col>
      <xdr:colOff>238125</xdr:colOff>
      <xdr:row>352</xdr:row>
      <xdr:rowOff>66675</xdr:rowOff>
    </xdr:from>
    <xdr:to>
      <xdr:col>21</xdr:col>
      <xdr:colOff>1132115</xdr:colOff>
      <xdr:row>355</xdr:row>
      <xdr:rowOff>64352</xdr:rowOff>
    </xdr:to>
    <xdr:sp macro="" textlink="">
      <xdr:nvSpPr>
        <xdr:cNvPr id="71" name="Textfeld 70">
          <a:extLst>
            <a:ext uri="{FF2B5EF4-FFF2-40B4-BE49-F238E27FC236}">
              <a16:creationId xmlns:a16="http://schemas.microsoft.com/office/drawing/2014/main" id="{00000000-0008-0000-0100-000047000000}"/>
            </a:ext>
          </a:extLst>
        </xdr:cNvPr>
        <xdr:cNvSpPr txBox="1"/>
      </xdr:nvSpPr>
      <xdr:spPr>
        <a:xfrm>
          <a:off x="11277600" y="72990075"/>
          <a:ext cx="2895600"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In NECP nur WIND</a:t>
          </a:r>
          <a:r>
            <a:rPr lang="de-DE" sz="1100" baseline="0"/>
            <a:t> -&gt; Annahme, dass Onshore gemeint ist</a:t>
          </a:r>
          <a:endParaRPr lang="de-DE" sz="1100"/>
        </a:p>
      </xdr:txBody>
    </xdr:sp>
    <xdr:clientData/>
  </xdr:twoCellAnchor>
  <xdr:twoCellAnchor editAs="oneCell">
    <xdr:from>
      <xdr:col>18</xdr:col>
      <xdr:colOff>122143</xdr:colOff>
      <xdr:row>1750</xdr:row>
      <xdr:rowOff>106456</xdr:rowOff>
    </xdr:from>
    <xdr:to>
      <xdr:col>21</xdr:col>
      <xdr:colOff>1156526</xdr:colOff>
      <xdr:row>1758</xdr:row>
      <xdr:rowOff>39781</xdr:rowOff>
    </xdr:to>
    <xdr:sp macro="" textlink="">
      <xdr:nvSpPr>
        <xdr:cNvPr id="91" name="Textfeld 90">
          <a:extLst>
            <a:ext uri="{FF2B5EF4-FFF2-40B4-BE49-F238E27FC236}">
              <a16:creationId xmlns:a16="http://schemas.microsoft.com/office/drawing/2014/main" id="{00000000-0008-0000-0100-00005B000000}"/>
            </a:ext>
          </a:extLst>
        </xdr:cNvPr>
        <xdr:cNvSpPr txBox="1"/>
      </xdr:nvSpPr>
      <xdr:spPr>
        <a:xfrm>
          <a:off x="14073467" y="291078397"/>
          <a:ext cx="3051441" cy="1188385"/>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Höchstwahrscheinlich Fehler in IRENA-Daten</a:t>
          </a:r>
          <a:r>
            <a:rPr lang="de-DE" sz="1100" baseline="0"/>
            <a:t> (Pumped ungleich 0!)</a:t>
          </a:r>
          <a:endParaRPr lang="de-DE" sz="1100"/>
        </a:p>
      </xdr:txBody>
    </xdr:sp>
    <xdr:clientData/>
  </xdr:twoCellAnchor>
  <xdr:twoCellAnchor editAs="oneCell">
    <xdr:from>
      <xdr:col>12</xdr:col>
      <xdr:colOff>95251</xdr:colOff>
      <xdr:row>1815</xdr:row>
      <xdr:rowOff>0</xdr:rowOff>
    </xdr:from>
    <xdr:to>
      <xdr:col>18</xdr:col>
      <xdr:colOff>100694</xdr:colOff>
      <xdr:row>1825</xdr:row>
      <xdr:rowOff>9525</xdr:rowOff>
    </xdr:to>
    <xdr:sp macro="" textlink="">
      <xdr:nvSpPr>
        <xdr:cNvPr id="93" name="Textfeld 92">
          <a:extLst>
            <a:ext uri="{FF2B5EF4-FFF2-40B4-BE49-F238E27FC236}">
              <a16:creationId xmlns:a16="http://schemas.microsoft.com/office/drawing/2014/main" id="{00000000-0008-0000-0100-00005D000000}"/>
            </a:ext>
          </a:extLst>
        </xdr:cNvPr>
        <xdr:cNvSpPr txBox="1"/>
      </xdr:nvSpPr>
      <xdr:spPr>
        <a:xfrm>
          <a:off x="8096251" y="321087750"/>
          <a:ext cx="3981450" cy="1628775"/>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POlen in Arbeitsblatt Ziele NECP noch anpassen!</a:t>
          </a:r>
        </a:p>
      </xdr:txBody>
    </xdr:sp>
    <xdr:clientData/>
  </xdr:twoCellAnchor>
  <xdr:twoCellAnchor editAs="oneCell">
    <xdr:from>
      <xdr:col>11</xdr:col>
      <xdr:colOff>285750</xdr:colOff>
      <xdr:row>2434</xdr:row>
      <xdr:rowOff>28575</xdr:rowOff>
    </xdr:from>
    <xdr:to>
      <xdr:col>18</xdr:col>
      <xdr:colOff>95250</xdr:colOff>
      <xdr:row>2440</xdr:row>
      <xdr:rowOff>0</xdr:rowOff>
    </xdr:to>
    <xdr:sp macro="" textlink="">
      <xdr:nvSpPr>
        <xdr:cNvPr id="98" name="Textfeld 97">
          <a:extLst>
            <a:ext uri="{FF2B5EF4-FFF2-40B4-BE49-F238E27FC236}">
              <a16:creationId xmlns:a16="http://schemas.microsoft.com/office/drawing/2014/main" id="{00000000-0008-0000-0100-000062000000}"/>
            </a:ext>
          </a:extLst>
        </xdr:cNvPr>
        <xdr:cNvSpPr txBox="1"/>
      </xdr:nvSpPr>
      <xdr:spPr>
        <a:xfrm>
          <a:off x="7762875" y="431844450"/>
          <a:ext cx="4438650" cy="942975"/>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Daten</a:t>
          </a:r>
          <a:r>
            <a:rPr lang="de-DE" sz="1100" baseline="0"/>
            <a:t> zu diskutieren!</a:t>
          </a:r>
          <a:endParaRPr lang="de-DE" sz="1100"/>
        </a:p>
      </xdr:txBody>
    </xdr:sp>
    <xdr:clientData/>
  </xdr:twoCellAnchor>
  <xdr:twoCellAnchor editAs="oneCell">
    <xdr:from>
      <xdr:col>36</xdr:col>
      <xdr:colOff>299357</xdr:colOff>
      <xdr:row>350</xdr:row>
      <xdr:rowOff>108857</xdr:rowOff>
    </xdr:from>
    <xdr:to>
      <xdr:col>43</xdr:col>
      <xdr:colOff>234162</xdr:colOff>
      <xdr:row>374</xdr:row>
      <xdr:rowOff>108378</xdr:rowOff>
    </xdr:to>
    <xdr:graphicFrame macro="">
      <xdr:nvGraphicFramePr>
        <xdr:cNvPr id="99" name="Diagramm 98">
          <a:extLst>
            <a:ext uri="{FF2B5EF4-FFF2-40B4-BE49-F238E27FC236}">
              <a16:creationId xmlns:a16="http://schemas.microsoft.com/office/drawing/2014/main" id="{00000000-0008-0000-0100-00006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editAs="oneCell">
    <xdr:from>
      <xdr:col>37</xdr:col>
      <xdr:colOff>109329</xdr:colOff>
      <xdr:row>634</xdr:row>
      <xdr:rowOff>121458</xdr:rowOff>
    </xdr:from>
    <xdr:to>
      <xdr:col>44</xdr:col>
      <xdr:colOff>44133</xdr:colOff>
      <xdr:row>658</xdr:row>
      <xdr:rowOff>80958</xdr:rowOff>
    </xdr:to>
    <xdr:graphicFrame macro="">
      <xdr:nvGraphicFramePr>
        <xdr:cNvPr id="100" name="Diagramm 99">
          <a:extLst>
            <a:ext uri="{FF2B5EF4-FFF2-40B4-BE49-F238E27FC236}">
              <a16:creationId xmlns:a16="http://schemas.microsoft.com/office/drawing/2014/main" id="{00000000-0008-0000-0100-00006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editAs="oneCell">
    <xdr:from>
      <xdr:col>36</xdr:col>
      <xdr:colOff>421822</xdr:colOff>
      <xdr:row>609</xdr:row>
      <xdr:rowOff>13607</xdr:rowOff>
    </xdr:from>
    <xdr:to>
      <xdr:col>43</xdr:col>
      <xdr:colOff>356627</xdr:colOff>
      <xdr:row>632</xdr:row>
      <xdr:rowOff>139797</xdr:rowOff>
    </xdr:to>
    <xdr:graphicFrame macro="">
      <xdr:nvGraphicFramePr>
        <xdr:cNvPr id="101" name="Diagramm 100">
          <a:extLst>
            <a:ext uri="{FF2B5EF4-FFF2-40B4-BE49-F238E27FC236}">
              <a16:creationId xmlns:a16="http://schemas.microsoft.com/office/drawing/2014/main" id="{00000000-0008-0000-0100-00006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editAs="oneCell">
    <xdr:from>
      <xdr:col>35</xdr:col>
      <xdr:colOff>476721</xdr:colOff>
      <xdr:row>716</xdr:row>
      <xdr:rowOff>162280</xdr:rowOff>
    </xdr:from>
    <xdr:to>
      <xdr:col>42</xdr:col>
      <xdr:colOff>411525</xdr:colOff>
      <xdr:row>740</xdr:row>
      <xdr:rowOff>121780</xdr:rowOff>
    </xdr:to>
    <xdr:graphicFrame macro="">
      <xdr:nvGraphicFramePr>
        <xdr:cNvPr id="102" name="Diagramm 101">
          <a:extLst>
            <a:ext uri="{FF2B5EF4-FFF2-40B4-BE49-F238E27FC236}">
              <a16:creationId xmlns:a16="http://schemas.microsoft.com/office/drawing/2014/main" id="{00000000-0008-0000-0100-00006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editAs="oneCell">
    <xdr:from>
      <xdr:col>36</xdr:col>
      <xdr:colOff>421822</xdr:colOff>
      <xdr:row>693</xdr:row>
      <xdr:rowOff>13607</xdr:rowOff>
    </xdr:from>
    <xdr:to>
      <xdr:col>43</xdr:col>
      <xdr:colOff>326572</xdr:colOff>
      <xdr:row>717</xdr:row>
      <xdr:rowOff>54750</xdr:rowOff>
    </xdr:to>
    <xdr:graphicFrame macro="">
      <xdr:nvGraphicFramePr>
        <xdr:cNvPr id="103" name="Diagramm 102">
          <a:extLst>
            <a:ext uri="{FF2B5EF4-FFF2-40B4-BE49-F238E27FC236}">
              <a16:creationId xmlns:a16="http://schemas.microsoft.com/office/drawing/2014/main" id="{00000000-0008-0000-0100-00006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editAs="oneCell">
    <xdr:from>
      <xdr:col>36</xdr:col>
      <xdr:colOff>258536</xdr:colOff>
      <xdr:row>881</xdr:row>
      <xdr:rowOff>122465</xdr:rowOff>
    </xdr:from>
    <xdr:to>
      <xdr:col>43</xdr:col>
      <xdr:colOff>193341</xdr:colOff>
      <xdr:row>905</xdr:row>
      <xdr:rowOff>81965</xdr:rowOff>
    </xdr:to>
    <xdr:graphicFrame macro="">
      <xdr:nvGraphicFramePr>
        <xdr:cNvPr id="104" name="Diagramm 103">
          <a:extLst>
            <a:ext uri="{FF2B5EF4-FFF2-40B4-BE49-F238E27FC236}">
              <a16:creationId xmlns:a16="http://schemas.microsoft.com/office/drawing/2014/main" id="{00000000-0008-0000-0100-00006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editAs="oneCell">
    <xdr:from>
      <xdr:col>36</xdr:col>
      <xdr:colOff>163286</xdr:colOff>
      <xdr:row>965</xdr:row>
      <xdr:rowOff>54428</xdr:rowOff>
    </xdr:from>
    <xdr:to>
      <xdr:col>43</xdr:col>
      <xdr:colOff>98091</xdr:colOff>
      <xdr:row>989</xdr:row>
      <xdr:rowOff>13927</xdr:rowOff>
    </xdr:to>
    <xdr:graphicFrame macro="">
      <xdr:nvGraphicFramePr>
        <xdr:cNvPr id="105" name="Diagramm 104">
          <a:extLst>
            <a:ext uri="{FF2B5EF4-FFF2-40B4-BE49-F238E27FC236}">
              <a16:creationId xmlns:a16="http://schemas.microsoft.com/office/drawing/2014/main" id="{00000000-0008-0000-0100-00006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editAs="oneCell">
    <xdr:from>
      <xdr:col>37</xdr:col>
      <xdr:colOff>75606</xdr:colOff>
      <xdr:row>1304</xdr:row>
      <xdr:rowOff>65017</xdr:rowOff>
    </xdr:from>
    <xdr:to>
      <xdr:col>44</xdr:col>
      <xdr:colOff>10410</xdr:colOff>
      <xdr:row>1328</xdr:row>
      <xdr:rowOff>24517</xdr:rowOff>
    </xdr:to>
    <xdr:graphicFrame macro="">
      <xdr:nvGraphicFramePr>
        <xdr:cNvPr id="106" name="Diagramm 105">
          <a:extLst>
            <a:ext uri="{FF2B5EF4-FFF2-40B4-BE49-F238E27FC236}">
              <a16:creationId xmlns:a16="http://schemas.microsoft.com/office/drawing/2014/main" id="{00000000-0008-0000-0100-00006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editAs="oneCell">
    <xdr:from>
      <xdr:col>36</xdr:col>
      <xdr:colOff>421822</xdr:colOff>
      <xdr:row>1277</xdr:row>
      <xdr:rowOff>122465</xdr:rowOff>
    </xdr:from>
    <xdr:to>
      <xdr:col>43</xdr:col>
      <xdr:colOff>356627</xdr:colOff>
      <xdr:row>1301</xdr:row>
      <xdr:rowOff>81964</xdr:rowOff>
    </xdr:to>
    <xdr:graphicFrame macro="">
      <xdr:nvGraphicFramePr>
        <xdr:cNvPr id="107" name="Diagramm 106">
          <a:extLst>
            <a:ext uri="{FF2B5EF4-FFF2-40B4-BE49-F238E27FC236}">
              <a16:creationId xmlns:a16="http://schemas.microsoft.com/office/drawing/2014/main" id="{00000000-0008-0000-0100-00006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twoCellAnchor editAs="oneCell">
    <xdr:from>
      <xdr:col>37</xdr:col>
      <xdr:colOff>75605</xdr:colOff>
      <xdr:row>1474</xdr:row>
      <xdr:rowOff>119446</xdr:rowOff>
    </xdr:from>
    <xdr:to>
      <xdr:col>44</xdr:col>
      <xdr:colOff>10409</xdr:colOff>
      <xdr:row>1498</xdr:row>
      <xdr:rowOff>78944</xdr:rowOff>
    </xdr:to>
    <xdr:graphicFrame macro="">
      <xdr:nvGraphicFramePr>
        <xdr:cNvPr id="108" name="Diagramm 107">
          <a:extLst>
            <a:ext uri="{FF2B5EF4-FFF2-40B4-BE49-F238E27FC236}">
              <a16:creationId xmlns:a16="http://schemas.microsoft.com/office/drawing/2014/main" id="{00000000-0008-0000-0100-00006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
        </a:graphicData>
      </a:graphic>
    </xdr:graphicFrame>
    <xdr:clientData/>
  </xdr:twoCellAnchor>
  <xdr:twoCellAnchor editAs="oneCell">
    <xdr:from>
      <xdr:col>36</xdr:col>
      <xdr:colOff>421821</xdr:colOff>
      <xdr:row>1448</xdr:row>
      <xdr:rowOff>13607</xdr:rowOff>
    </xdr:from>
    <xdr:to>
      <xdr:col>43</xdr:col>
      <xdr:colOff>356626</xdr:colOff>
      <xdr:row>1471</xdr:row>
      <xdr:rowOff>139796</xdr:rowOff>
    </xdr:to>
    <xdr:graphicFrame macro="">
      <xdr:nvGraphicFramePr>
        <xdr:cNvPr id="109" name="Diagramm 108">
          <a:extLst>
            <a:ext uri="{FF2B5EF4-FFF2-40B4-BE49-F238E27FC236}">
              <a16:creationId xmlns:a16="http://schemas.microsoft.com/office/drawing/2014/main" id="{00000000-0008-0000-0100-00006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editAs="oneCell">
    <xdr:from>
      <xdr:col>35</xdr:col>
      <xdr:colOff>388571</xdr:colOff>
      <xdr:row>1559</xdr:row>
      <xdr:rowOff>65017</xdr:rowOff>
    </xdr:from>
    <xdr:to>
      <xdr:col>42</xdr:col>
      <xdr:colOff>313169</xdr:colOff>
      <xdr:row>1583</xdr:row>
      <xdr:rowOff>27919</xdr:rowOff>
    </xdr:to>
    <xdr:graphicFrame macro="">
      <xdr:nvGraphicFramePr>
        <xdr:cNvPr id="110" name="Diagramm 109">
          <a:extLst>
            <a:ext uri="{FF2B5EF4-FFF2-40B4-BE49-F238E27FC236}">
              <a16:creationId xmlns:a16="http://schemas.microsoft.com/office/drawing/2014/main" id="{00000000-0008-0000-0100-00006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twoCellAnchor editAs="oneCell">
    <xdr:from>
      <xdr:col>35</xdr:col>
      <xdr:colOff>272142</xdr:colOff>
      <xdr:row>1539</xdr:row>
      <xdr:rowOff>122464</xdr:rowOff>
    </xdr:from>
    <xdr:to>
      <xdr:col>42</xdr:col>
      <xdr:colOff>206945</xdr:colOff>
      <xdr:row>1563</xdr:row>
      <xdr:rowOff>81966</xdr:rowOff>
    </xdr:to>
    <xdr:graphicFrame macro="">
      <xdr:nvGraphicFramePr>
        <xdr:cNvPr id="111" name="Diagramm 110">
          <a:extLst>
            <a:ext uri="{FF2B5EF4-FFF2-40B4-BE49-F238E27FC236}">
              <a16:creationId xmlns:a16="http://schemas.microsoft.com/office/drawing/2014/main" id="{00000000-0008-0000-0100-00006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
        </a:graphicData>
      </a:graphic>
    </xdr:graphicFrame>
    <xdr:clientData/>
  </xdr:twoCellAnchor>
  <xdr:twoCellAnchor editAs="oneCell">
    <xdr:from>
      <xdr:col>6</xdr:col>
      <xdr:colOff>204107</xdr:colOff>
      <xdr:row>1552</xdr:row>
      <xdr:rowOff>0</xdr:rowOff>
    </xdr:from>
    <xdr:to>
      <xdr:col>14</xdr:col>
      <xdr:colOff>272142</xdr:colOff>
      <xdr:row>1561</xdr:row>
      <xdr:rowOff>136070</xdr:rowOff>
    </xdr:to>
    <xdr:sp macro="" textlink="">
      <xdr:nvSpPr>
        <xdr:cNvPr id="31" name="Textfeld 30">
          <a:extLst>
            <a:ext uri="{FF2B5EF4-FFF2-40B4-BE49-F238E27FC236}">
              <a16:creationId xmlns:a16="http://schemas.microsoft.com/office/drawing/2014/main" id="{00000000-0008-0000-0100-00001F000000}"/>
            </a:ext>
          </a:extLst>
        </xdr:cNvPr>
        <xdr:cNvSpPr txBox="1"/>
      </xdr:nvSpPr>
      <xdr:spPr>
        <a:xfrm>
          <a:off x="5061857" y="281028321"/>
          <a:ext cx="5402036" cy="16056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Entso TYNDP:</a:t>
          </a:r>
          <a:r>
            <a:rPr lang="de-DE" sz="1100" baseline="0"/>
            <a:t> Nur </a:t>
          </a:r>
          <a:r>
            <a:rPr lang="de-DE" sz="1100"/>
            <a:t>PV Entwicklung von 277</a:t>
          </a:r>
          <a:r>
            <a:rPr lang="de-DE" sz="1100" baseline="0"/>
            <a:t> MW für 2025 und 230 (beide)</a:t>
          </a:r>
        </a:p>
        <a:p>
          <a:endParaRPr lang="de-DE" sz="1100"/>
        </a:p>
      </xdr:txBody>
    </xdr:sp>
    <xdr:clientData/>
  </xdr:twoCellAnchor>
  <xdr:twoCellAnchor editAs="oneCell">
    <xdr:from>
      <xdr:col>36</xdr:col>
      <xdr:colOff>122464</xdr:colOff>
      <xdr:row>1736</xdr:row>
      <xdr:rowOff>92232</xdr:rowOff>
    </xdr:from>
    <xdr:to>
      <xdr:col>43</xdr:col>
      <xdr:colOff>57268</xdr:colOff>
      <xdr:row>1760</xdr:row>
      <xdr:rowOff>51732</xdr:rowOff>
    </xdr:to>
    <xdr:graphicFrame macro="">
      <xdr:nvGraphicFramePr>
        <xdr:cNvPr id="112" name="Diagramm 111">
          <a:extLst>
            <a:ext uri="{FF2B5EF4-FFF2-40B4-BE49-F238E27FC236}">
              <a16:creationId xmlns:a16="http://schemas.microsoft.com/office/drawing/2014/main" id="{00000000-0008-0000-0100-00007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
        </a:graphicData>
      </a:graphic>
    </xdr:graphicFrame>
    <xdr:clientData/>
  </xdr:twoCellAnchor>
  <xdr:twoCellAnchor editAs="oneCell">
    <xdr:from>
      <xdr:col>36</xdr:col>
      <xdr:colOff>142107</xdr:colOff>
      <xdr:row>1717</xdr:row>
      <xdr:rowOff>95250</xdr:rowOff>
    </xdr:from>
    <xdr:to>
      <xdr:col>43</xdr:col>
      <xdr:colOff>76911</xdr:colOff>
      <xdr:row>1741</xdr:row>
      <xdr:rowOff>54748</xdr:rowOff>
    </xdr:to>
    <xdr:graphicFrame macro="">
      <xdr:nvGraphicFramePr>
        <xdr:cNvPr id="113" name="Diagramm 112">
          <a:extLst>
            <a:ext uri="{FF2B5EF4-FFF2-40B4-BE49-F238E27FC236}">
              <a16:creationId xmlns:a16="http://schemas.microsoft.com/office/drawing/2014/main" id="{00000000-0008-0000-0100-00007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
        </a:graphicData>
      </a:graphic>
    </xdr:graphicFrame>
    <xdr:clientData/>
  </xdr:twoCellAnchor>
  <xdr:twoCellAnchor editAs="oneCell">
    <xdr:from>
      <xdr:col>36</xdr:col>
      <xdr:colOff>54427</xdr:colOff>
      <xdr:row>1994</xdr:row>
      <xdr:rowOff>34018</xdr:rowOff>
    </xdr:from>
    <xdr:to>
      <xdr:col>42</xdr:col>
      <xdr:colOff>655980</xdr:colOff>
      <xdr:row>2017</xdr:row>
      <xdr:rowOff>156805</xdr:rowOff>
    </xdr:to>
    <xdr:graphicFrame macro="">
      <xdr:nvGraphicFramePr>
        <xdr:cNvPr id="114" name="Diagramm 113">
          <a:extLst>
            <a:ext uri="{FF2B5EF4-FFF2-40B4-BE49-F238E27FC236}">
              <a16:creationId xmlns:a16="http://schemas.microsoft.com/office/drawing/2014/main" id="{00000000-0008-0000-0100-00007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
        </a:graphicData>
      </a:graphic>
    </xdr:graphicFrame>
    <xdr:clientData/>
  </xdr:twoCellAnchor>
  <xdr:twoCellAnchor editAs="oneCell">
    <xdr:from>
      <xdr:col>36</xdr:col>
      <xdr:colOff>80281</xdr:colOff>
      <xdr:row>1974</xdr:row>
      <xdr:rowOff>122464</xdr:rowOff>
    </xdr:from>
    <xdr:to>
      <xdr:col>43</xdr:col>
      <xdr:colOff>15085</xdr:colOff>
      <xdr:row>1998</xdr:row>
      <xdr:rowOff>81966</xdr:rowOff>
    </xdr:to>
    <xdr:graphicFrame macro="">
      <xdr:nvGraphicFramePr>
        <xdr:cNvPr id="115" name="Diagramm 114">
          <a:extLst>
            <a:ext uri="{FF2B5EF4-FFF2-40B4-BE49-F238E27FC236}">
              <a16:creationId xmlns:a16="http://schemas.microsoft.com/office/drawing/2014/main" id="{00000000-0008-0000-0100-00007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0"/>
        </a:graphicData>
      </a:graphic>
    </xdr:graphicFrame>
    <xdr:clientData/>
  </xdr:twoCellAnchor>
  <xdr:twoCellAnchor editAs="oneCell">
    <xdr:from>
      <xdr:col>35</xdr:col>
      <xdr:colOff>326571</xdr:colOff>
      <xdr:row>2083</xdr:row>
      <xdr:rowOff>142877</xdr:rowOff>
    </xdr:from>
    <xdr:to>
      <xdr:col>42</xdr:col>
      <xdr:colOff>261374</xdr:colOff>
      <xdr:row>2107</xdr:row>
      <xdr:rowOff>102375</xdr:rowOff>
    </xdr:to>
    <xdr:graphicFrame macro="">
      <xdr:nvGraphicFramePr>
        <xdr:cNvPr id="116" name="Diagramm 115">
          <a:extLst>
            <a:ext uri="{FF2B5EF4-FFF2-40B4-BE49-F238E27FC236}">
              <a16:creationId xmlns:a16="http://schemas.microsoft.com/office/drawing/2014/main" id="{00000000-0008-0000-0100-00007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1"/>
        </a:graphicData>
      </a:graphic>
    </xdr:graphicFrame>
    <xdr:clientData/>
  </xdr:twoCellAnchor>
  <xdr:twoCellAnchor editAs="oneCell">
    <xdr:from>
      <xdr:col>35</xdr:col>
      <xdr:colOff>352425</xdr:colOff>
      <xdr:row>2071</xdr:row>
      <xdr:rowOff>0</xdr:rowOff>
    </xdr:from>
    <xdr:to>
      <xdr:col>42</xdr:col>
      <xdr:colOff>287228</xdr:colOff>
      <xdr:row>2094</xdr:row>
      <xdr:rowOff>116383</xdr:rowOff>
    </xdr:to>
    <xdr:graphicFrame macro="">
      <xdr:nvGraphicFramePr>
        <xdr:cNvPr id="117" name="Diagramm 116">
          <a:extLst>
            <a:ext uri="{FF2B5EF4-FFF2-40B4-BE49-F238E27FC236}">
              <a16:creationId xmlns:a16="http://schemas.microsoft.com/office/drawing/2014/main" id="{00000000-0008-0000-0100-00007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2"/>
        </a:graphicData>
      </a:graphic>
    </xdr:graphicFrame>
    <xdr:clientData/>
  </xdr:twoCellAnchor>
  <xdr:twoCellAnchor editAs="oneCell">
    <xdr:from>
      <xdr:col>36</xdr:col>
      <xdr:colOff>95249</xdr:colOff>
      <xdr:row>2175</xdr:row>
      <xdr:rowOff>74839</xdr:rowOff>
    </xdr:from>
    <xdr:to>
      <xdr:col>43</xdr:col>
      <xdr:colOff>30053</xdr:colOff>
      <xdr:row>2199</xdr:row>
      <xdr:rowOff>34339</xdr:rowOff>
    </xdr:to>
    <xdr:graphicFrame macro="">
      <xdr:nvGraphicFramePr>
        <xdr:cNvPr id="118" name="Diagramm 117">
          <a:extLst>
            <a:ext uri="{FF2B5EF4-FFF2-40B4-BE49-F238E27FC236}">
              <a16:creationId xmlns:a16="http://schemas.microsoft.com/office/drawing/2014/main" id="{00000000-0008-0000-0100-00007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3"/>
        </a:graphicData>
      </a:graphic>
    </xdr:graphicFrame>
    <xdr:clientData/>
  </xdr:twoCellAnchor>
  <xdr:twoCellAnchor editAs="oneCell">
    <xdr:from>
      <xdr:col>36</xdr:col>
      <xdr:colOff>121103</xdr:colOff>
      <xdr:row>2149</xdr:row>
      <xdr:rowOff>1</xdr:rowOff>
    </xdr:from>
    <xdr:to>
      <xdr:col>43</xdr:col>
      <xdr:colOff>55907</xdr:colOff>
      <xdr:row>2172</xdr:row>
      <xdr:rowOff>122787</xdr:rowOff>
    </xdr:to>
    <xdr:graphicFrame macro="">
      <xdr:nvGraphicFramePr>
        <xdr:cNvPr id="119" name="Diagramm 118">
          <a:extLst>
            <a:ext uri="{FF2B5EF4-FFF2-40B4-BE49-F238E27FC236}">
              <a16:creationId xmlns:a16="http://schemas.microsoft.com/office/drawing/2014/main" id="{00000000-0008-0000-0100-00007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4"/>
        </a:graphicData>
      </a:graphic>
    </xdr:graphicFrame>
    <xdr:clientData/>
  </xdr:twoCellAnchor>
  <xdr:twoCellAnchor editAs="oneCell">
    <xdr:from>
      <xdr:col>35</xdr:col>
      <xdr:colOff>395966</xdr:colOff>
      <xdr:row>2338</xdr:row>
      <xdr:rowOff>47624</xdr:rowOff>
    </xdr:from>
    <xdr:to>
      <xdr:col>42</xdr:col>
      <xdr:colOff>300716</xdr:colOff>
      <xdr:row>2364</xdr:row>
      <xdr:rowOff>14197</xdr:rowOff>
    </xdr:to>
    <xdr:graphicFrame macro="">
      <xdr:nvGraphicFramePr>
        <xdr:cNvPr id="120" name="Diagramm 119">
          <a:extLst>
            <a:ext uri="{FF2B5EF4-FFF2-40B4-BE49-F238E27FC236}">
              <a16:creationId xmlns:a16="http://schemas.microsoft.com/office/drawing/2014/main" id="{00000000-0008-0000-0100-00007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5"/>
        </a:graphicData>
      </a:graphic>
    </xdr:graphicFrame>
    <xdr:clientData/>
  </xdr:twoCellAnchor>
  <xdr:twoCellAnchor editAs="oneCell">
    <xdr:from>
      <xdr:col>36</xdr:col>
      <xdr:colOff>259896</xdr:colOff>
      <xdr:row>2422</xdr:row>
      <xdr:rowOff>129267</xdr:rowOff>
    </xdr:from>
    <xdr:to>
      <xdr:col>43</xdr:col>
      <xdr:colOff>184495</xdr:colOff>
      <xdr:row>2446</xdr:row>
      <xdr:rowOff>88768</xdr:rowOff>
    </xdr:to>
    <xdr:graphicFrame macro="">
      <xdr:nvGraphicFramePr>
        <xdr:cNvPr id="122" name="Diagramm 121">
          <a:extLst>
            <a:ext uri="{FF2B5EF4-FFF2-40B4-BE49-F238E27FC236}">
              <a16:creationId xmlns:a16="http://schemas.microsoft.com/office/drawing/2014/main" id="{00000000-0008-0000-0100-00007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6"/>
        </a:graphicData>
      </a:graphic>
    </xdr:graphicFrame>
    <xdr:clientData/>
  </xdr:twoCellAnchor>
  <xdr:twoCellAnchor editAs="oneCell">
    <xdr:from>
      <xdr:col>36</xdr:col>
      <xdr:colOff>95249</xdr:colOff>
      <xdr:row>2403</xdr:row>
      <xdr:rowOff>0</xdr:rowOff>
    </xdr:from>
    <xdr:to>
      <xdr:col>43</xdr:col>
      <xdr:colOff>30053</xdr:colOff>
      <xdr:row>2426</xdr:row>
      <xdr:rowOff>122786</xdr:rowOff>
    </xdr:to>
    <xdr:graphicFrame macro="">
      <xdr:nvGraphicFramePr>
        <xdr:cNvPr id="123" name="Diagramm 122">
          <a:extLst>
            <a:ext uri="{FF2B5EF4-FFF2-40B4-BE49-F238E27FC236}">
              <a16:creationId xmlns:a16="http://schemas.microsoft.com/office/drawing/2014/main" id="{00000000-0008-0000-0100-00007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7"/>
        </a:graphicData>
      </a:graphic>
    </xdr:graphicFrame>
    <xdr:clientData/>
  </xdr:twoCellAnchor>
  <xdr:twoCellAnchor editAs="oneCell">
    <xdr:from>
      <xdr:col>35</xdr:col>
      <xdr:colOff>326571</xdr:colOff>
      <xdr:row>64</xdr:row>
      <xdr:rowOff>122464</xdr:rowOff>
    </xdr:from>
    <xdr:to>
      <xdr:col>42</xdr:col>
      <xdr:colOff>268179</xdr:colOff>
      <xdr:row>88</xdr:row>
      <xdr:rowOff>81964</xdr:rowOff>
    </xdr:to>
    <xdr:graphicFrame macro="">
      <xdr:nvGraphicFramePr>
        <xdr:cNvPr id="124" name="Diagramm 123">
          <a:extLst>
            <a:ext uri="{FF2B5EF4-FFF2-40B4-BE49-F238E27FC236}">
              <a16:creationId xmlns:a16="http://schemas.microsoft.com/office/drawing/2014/main" id="{00000000-0008-0000-0100-00007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8"/>
        </a:graphicData>
      </a:graphic>
    </xdr:graphicFrame>
    <xdr:clientData/>
  </xdr:twoCellAnchor>
  <xdr:twoCellAnchor editAs="oneCell">
    <xdr:from>
      <xdr:col>36</xdr:col>
      <xdr:colOff>285750</xdr:colOff>
      <xdr:row>153</xdr:row>
      <xdr:rowOff>95249</xdr:rowOff>
    </xdr:from>
    <xdr:to>
      <xdr:col>43</xdr:col>
      <xdr:colOff>151280</xdr:colOff>
      <xdr:row>178</xdr:row>
      <xdr:rowOff>133191</xdr:rowOff>
    </xdr:to>
    <xdr:graphicFrame macro="">
      <xdr:nvGraphicFramePr>
        <xdr:cNvPr id="125" name="Diagramm 124">
          <a:extLst>
            <a:ext uri="{FF2B5EF4-FFF2-40B4-BE49-F238E27FC236}">
              <a16:creationId xmlns:a16="http://schemas.microsoft.com/office/drawing/2014/main" id="{00000000-0008-0000-0100-00007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9"/>
        </a:graphicData>
      </a:graphic>
    </xdr:graphicFrame>
    <xdr:clientData/>
  </xdr:twoCellAnchor>
  <xdr:twoCellAnchor editAs="oneCell">
    <xdr:from>
      <xdr:col>36</xdr:col>
      <xdr:colOff>421822</xdr:colOff>
      <xdr:row>225</xdr:row>
      <xdr:rowOff>13607</xdr:rowOff>
    </xdr:from>
    <xdr:to>
      <xdr:col>43</xdr:col>
      <xdr:colOff>356627</xdr:colOff>
      <xdr:row>248</xdr:row>
      <xdr:rowOff>139793</xdr:rowOff>
    </xdr:to>
    <xdr:graphicFrame macro="">
      <xdr:nvGraphicFramePr>
        <xdr:cNvPr id="128" name="Diagramm 127">
          <a:extLst>
            <a:ext uri="{FF2B5EF4-FFF2-40B4-BE49-F238E27FC236}">
              <a16:creationId xmlns:a16="http://schemas.microsoft.com/office/drawing/2014/main" id="{00000000-0008-0000-0100-00008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0"/>
        </a:graphicData>
      </a:graphic>
    </xdr:graphicFrame>
    <xdr:clientData/>
  </xdr:twoCellAnchor>
  <xdr:twoCellAnchor editAs="oneCell">
    <xdr:from>
      <xdr:col>36</xdr:col>
      <xdr:colOff>421822</xdr:colOff>
      <xdr:row>309</xdr:row>
      <xdr:rowOff>13606</xdr:rowOff>
    </xdr:from>
    <xdr:to>
      <xdr:col>43</xdr:col>
      <xdr:colOff>356627</xdr:colOff>
      <xdr:row>333</xdr:row>
      <xdr:rowOff>22931</xdr:rowOff>
    </xdr:to>
    <xdr:graphicFrame macro="">
      <xdr:nvGraphicFramePr>
        <xdr:cNvPr id="129" name="Diagramm 128">
          <a:extLst>
            <a:ext uri="{FF2B5EF4-FFF2-40B4-BE49-F238E27FC236}">
              <a16:creationId xmlns:a16="http://schemas.microsoft.com/office/drawing/2014/main" id="{00000000-0008-0000-0100-00008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1"/>
        </a:graphicData>
      </a:graphic>
    </xdr:graphicFrame>
    <xdr:clientData/>
  </xdr:twoCellAnchor>
  <xdr:twoCellAnchor editAs="oneCell">
    <xdr:from>
      <xdr:col>36</xdr:col>
      <xdr:colOff>421822</xdr:colOff>
      <xdr:row>403</xdr:row>
      <xdr:rowOff>13607</xdr:rowOff>
    </xdr:from>
    <xdr:to>
      <xdr:col>43</xdr:col>
      <xdr:colOff>356627</xdr:colOff>
      <xdr:row>427</xdr:row>
      <xdr:rowOff>22933</xdr:rowOff>
    </xdr:to>
    <xdr:graphicFrame macro="">
      <xdr:nvGraphicFramePr>
        <xdr:cNvPr id="130" name="Diagramm 129">
          <a:extLst>
            <a:ext uri="{FF2B5EF4-FFF2-40B4-BE49-F238E27FC236}">
              <a16:creationId xmlns:a16="http://schemas.microsoft.com/office/drawing/2014/main" id="{00000000-0008-0000-0100-00008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2"/>
        </a:graphicData>
      </a:graphic>
    </xdr:graphicFrame>
    <xdr:clientData/>
  </xdr:twoCellAnchor>
  <xdr:twoCellAnchor editAs="oneCell">
    <xdr:from>
      <xdr:col>36</xdr:col>
      <xdr:colOff>421822</xdr:colOff>
      <xdr:row>489</xdr:row>
      <xdr:rowOff>13607</xdr:rowOff>
    </xdr:from>
    <xdr:to>
      <xdr:col>43</xdr:col>
      <xdr:colOff>356627</xdr:colOff>
      <xdr:row>513</xdr:row>
      <xdr:rowOff>22934</xdr:rowOff>
    </xdr:to>
    <xdr:graphicFrame macro="">
      <xdr:nvGraphicFramePr>
        <xdr:cNvPr id="131" name="Diagramm 130">
          <a:extLst>
            <a:ext uri="{FF2B5EF4-FFF2-40B4-BE49-F238E27FC236}">
              <a16:creationId xmlns:a16="http://schemas.microsoft.com/office/drawing/2014/main" id="{00000000-0008-0000-0100-00008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3"/>
        </a:graphicData>
      </a:graphic>
    </xdr:graphicFrame>
    <xdr:clientData/>
  </xdr:twoCellAnchor>
  <xdr:twoCellAnchor editAs="oneCell">
    <xdr:from>
      <xdr:col>36</xdr:col>
      <xdr:colOff>421822</xdr:colOff>
      <xdr:row>573</xdr:row>
      <xdr:rowOff>13607</xdr:rowOff>
    </xdr:from>
    <xdr:to>
      <xdr:col>43</xdr:col>
      <xdr:colOff>356627</xdr:colOff>
      <xdr:row>597</xdr:row>
      <xdr:rowOff>22932</xdr:rowOff>
    </xdr:to>
    <xdr:graphicFrame macro="">
      <xdr:nvGraphicFramePr>
        <xdr:cNvPr id="132" name="Diagramm 131">
          <a:extLst>
            <a:ext uri="{FF2B5EF4-FFF2-40B4-BE49-F238E27FC236}">
              <a16:creationId xmlns:a16="http://schemas.microsoft.com/office/drawing/2014/main" id="{00000000-0008-0000-0100-00008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4"/>
        </a:graphicData>
      </a:graphic>
    </xdr:graphicFrame>
    <xdr:clientData/>
  </xdr:twoCellAnchor>
  <xdr:twoCellAnchor editAs="oneCell">
    <xdr:from>
      <xdr:col>36</xdr:col>
      <xdr:colOff>421822</xdr:colOff>
      <xdr:row>660</xdr:row>
      <xdr:rowOff>13607</xdr:rowOff>
    </xdr:from>
    <xdr:to>
      <xdr:col>43</xdr:col>
      <xdr:colOff>356627</xdr:colOff>
      <xdr:row>683</xdr:row>
      <xdr:rowOff>139792</xdr:rowOff>
    </xdr:to>
    <xdr:graphicFrame macro="">
      <xdr:nvGraphicFramePr>
        <xdr:cNvPr id="133" name="Diagramm 132">
          <a:extLst>
            <a:ext uri="{FF2B5EF4-FFF2-40B4-BE49-F238E27FC236}">
              <a16:creationId xmlns:a16="http://schemas.microsoft.com/office/drawing/2014/main" id="{00000000-0008-0000-0100-00008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5"/>
        </a:graphicData>
      </a:graphic>
    </xdr:graphicFrame>
    <xdr:clientData/>
  </xdr:twoCellAnchor>
  <xdr:twoCellAnchor editAs="oneCell">
    <xdr:from>
      <xdr:col>38</xdr:col>
      <xdr:colOff>81642</xdr:colOff>
      <xdr:row>738</xdr:row>
      <xdr:rowOff>13607</xdr:rowOff>
    </xdr:from>
    <xdr:to>
      <xdr:col>45</xdr:col>
      <xdr:colOff>16446</xdr:colOff>
      <xdr:row>761</xdr:row>
      <xdr:rowOff>139793</xdr:rowOff>
    </xdr:to>
    <xdr:graphicFrame macro="">
      <xdr:nvGraphicFramePr>
        <xdr:cNvPr id="134" name="Diagramm 133">
          <a:extLst>
            <a:ext uri="{FF2B5EF4-FFF2-40B4-BE49-F238E27FC236}">
              <a16:creationId xmlns:a16="http://schemas.microsoft.com/office/drawing/2014/main" id="{00000000-0008-0000-0100-00008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6"/>
        </a:graphicData>
      </a:graphic>
    </xdr:graphicFrame>
    <xdr:clientData/>
  </xdr:twoCellAnchor>
  <xdr:twoCellAnchor editAs="oneCell">
    <xdr:from>
      <xdr:col>36</xdr:col>
      <xdr:colOff>421822</xdr:colOff>
      <xdr:row>838</xdr:row>
      <xdr:rowOff>13607</xdr:rowOff>
    </xdr:from>
    <xdr:to>
      <xdr:col>43</xdr:col>
      <xdr:colOff>356627</xdr:colOff>
      <xdr:row>861</xdr:row>
      <xdr:rowOff>139796</xdr:rowOff>
    </xdr:to>
    <xdr:graphicFrame macro="">
      <xdr:nvGraphicFramePr>
        <xdr:cNvPr id="136" name="Diagramm 135">
          <a:extLst>
            <a:ext uri="{FF2B5EF4-FFF2-40B4-BE49-F238E27FC236}">
              <a16:creationId xmlns:a16="http://schemas.microsoft.com/office/drawing/2014/main" id="{00000000-0008-0000-0100-00008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7"/>
        </a:graphicData>
      </a:graphic>
    </xdr:graphicFrame>
    <xdr:clientData/>
  </xdr:twoCellAnchor>
  <xdr:twoCellAnchor editAs="oneCell">
    <xdr:from>
      <xdr:col>37</xdr:col>
      <xdr:colOff>-1</xdr:colOff>
      <xdr:row>908</xdr:row>
      <xdr:rowOff>0</xdr:rowOff>
    </xdr:from>
    <xdr:to>
      <xdr:col>43</xdr:col>
      <xdr:colOff>591349</xdr:colOff>
      <xdr:row>931</xdr:row>
      <xdr:rowOff>126189</xdr:rowOff>
    </xdr:to>
    <xdr:graphicFrame macro="">
      <xdr:nvGraphicFramePr>
        <xdr:cNvPr id="137" name="Diagramm 136">
          <a:extLst>
            <a:ext uri="{FF2B5EF4-FFF2-40B4-BE49-F238E27FC236}">
              <a16:creationId xmlns:a16="http://schemas.microsoft.com/office/drawing/2014/main" id="{00000000-0008-0000-0100-00008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8"/>
        </a:graphicData>
      </a:graphic>
    </xdr:graphicFrame>
    <xdr:clientData/>
  </xdr:twoCellAnchor>
  <xdr:twoCellAnchor editAs="oneCell">
    <xdr:from>
      <xdr:col>37</xdr:col>
      <xdr:colOff>-1</xdr:colOff>
      <xdr:row>993</xdr:row>
      <xdr:rowOff>0</xdr:rowOff>
    </xdr:from>
    <xdr:to>
      <xdr:col>43</xdr:col>
      <xdr:colOff>591349</xdr:colOff>
      <xdr:row>1016</xdr:row>
      <xdr:rowOff>126189</xdr:rowOff>
    </xdr:to>
    <xdr:graphicFrame macro="">
      <xdr:nvGraphicFramePr>
        <xdr:cNvPr id="138" name="Diagramm 137">
          <a:extLst>
            <a:ext uri="{FF2B5EF4-FFF2-40B4-BE49-F238E27FC236}">
              <a16:creationId xmlns:a16="http://schemas.microsoft.com/office/drawing/2014/main" id="{00000000-0008-0000-0100-00008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9"/>
        </a:graphicData>
      </a:graphic>
    </xdr:graphicFrame>
    <xdr:clientData/>
  </xdr:twoCellAnchor>
  <xdr:twoCellAnchor editAs="oneCell">
    <xdr:from>
      <xdr:col>36</xdr:col>
      <xdr:colOff>666749</xdr:colOff>
      <xdr:row>1082</xdr:row>
      <xdr:rowOff>161924</xdr:rowOff>
    </xdr:from>
    <xdr:to>
      <xdr:col>43</xdr:col>
      <xdr:colOff>571500</xdr:colOff>
      <xdr:row>1107</xdr:row>
      <xdr:rowOff>73799</xdr:rowOff>
    </xdr:to>
    <xdr:graphicFrame macro="">
      <xdr:nvGraphicFramePr>
        <xdr:cNvPr id="139" name="Diagramm 138">
          <a:extLst>
            <a:ext uri="{FF2B5EF4-FFF2-40B4-BE49-F238E27FC236}">
              <a16:creationId xmlns:a16="http://schemas.microsoft.com/office/drawing/2014/main" id="{00000000-0008-0000-0100-00008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0"/>
        </a:graphicData>
      </a:graphic>
    </xdr:graphicFrame>
    <xdr:clientData/>
  </xdr:twoCellAnchor>
  <xdr:twoCellAnchor editAs="oneCell">
    <xdr:from>
      <xdr:col>33</xdr:col>
      <xdr:colOff>570700</xdr:colOff>
      <xdr:row>1165</xdr:row>
      <xdr:rowOff>113659</xdr:rowOff>
    </xdr:from>
    <xdr:to>
      <xdr:col>40</xdr:col>
      <xdr:colOff>475450</xdr:colOff>
      <xdr:row>1190</xdr:row>
      <xdr:rowOff>30577</xdr:rowOff>
    </xdr:to>
    <xdr:graphicFrame macro="">
      <xdr:nvGraphicFramePr>
        <xdr:cNvPr id="140" name="Diagramm 139">
          <a:extLst>
            <a:ext uri="{FF2B5EF4-FFF2-40B4-BE49-F238E27FC236}">
              <a16:creationId xmlns:a16="http://schemas.microsoft.com/office/drawing/2014/main" id="{00000000-0008-0000-0100-00008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1"/>
        </a:graphicData>
      </a:graphic>
    </xdr:graphicFrame>
    <xdr:clientData/>
  </xdr:twoCellAnchor>
  <xdr:twoCellAnchor editAs="oneCell">
    <xdr:from>
      <xdr:col>37</xdr:col>
      <xdr:colOff>-1</xdr:colOff>
      <xdr:row>1240</xdr:row>
      <xdr:rowOff>0</xdr:rowOff>
    </xdr:from>
    <xdr:to>
      <xdr:col>43</xdr:col>
      <xdr:colOff>591349</xdr:colOff>
      <xdr:row>1263</xdr:row>
      <xdr:rowOff>126188</xdr:rowOff>
    </xdr:to>
    <xdr:graphicFrame macro="">
      <xdr:nvGraphicFramePr>
        <xdr:cNvPr id="141" name="Diagramm 140">
          <a:extLst>
            <a:ext uri="{FF2B5EF4-FFF2-40B4-BE49-F238E27FC236}">
              <a16:creationId xmlns:a16="http://schemas.microsoft.com/office/drawing/2014/main" id="{00000000-0008-0000-0100-00008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2"/>
        </a:graphicData>
      </a:graphic>
    </xdr:graphicFrame>
    <xdr:clientData/>
  </xdr:twoCellAnchor>
  <xdr:twoCellAnchor editAs="oneCell">
    <xdr:from>
      <xdr:col>38</xdr:col>
      <xdr:colOff>-1</xdr:colOff>
      <xdr:row>1334</xdr:row>
      <xdr:rowOff>0</xdr:rowOff>
    </xdr:from>
    <xdr:to>
      <xdr:col>44</xdr:col>
      <xdr:colOff>591347</xdr:colOff>
      <xdr:row>1357</xdr:row>
      <xdr:rowOff>126190</xdr:rowOff>
    </xdr:to>
    <xdr:graphicFrame macro="">
      <xdr:nvGraphicFramePr>
        <xdr:cNvPr id="142" name="Diagramm 141">
          <a:extLst>
            <a:ext uri="{FF2B5EF4-FFF2-40B4-BE49-F238E27FC236}">
              <a16:creationId xmlns:a16="http://schemas.microsoft.com/office/drawing/2014/main" id="{00000000-0008-0000-0100-00008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3"/>
        </a:graphicData>
      </a:graphic>
    </xdr:graphicFrame>
    <xdr:clientData/>
  </xdr:twoCellAnchor>
  <xdr:twoCellAnchor editAs="oneCell">
    <xdr:from>
      <xdr:col>37</xdr:col>
      <xdr:colOff>-1</xdr:colOff>
      <xdr:row>1412</xdr:row>
      <xdr:rowOff>0</xdr:rowOff>
    </xdr:from>
    <xdr:to>
      <xdr:col>43</xdr:col>
      <xdr:colOff>591349</xdr:colOff>
      <xdr:row>1435</xdr:row>
      <xdr:rowOff>126189</xdr:rowOff>
    </xdr:to>
    <xdr:graphicFrame macro="">
      <xdr:nvGraphicFramePr>
        <xdr:cNvPr id="143" name="Diagramm 142">
          <a:extLst>
            <a:ext uri="{FF2B5EF4-FFF2-40B4-BE49-F238E27FC236}">
              <a16:creationId xmlns:a16="http://schemas.microsoft.com/office/drawing/2014/main" id="{00000000-0008-0000-0100-00008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4"/>
        </a:graphicData>
      </a:graphic>
    </xdr:graphicFrame>
    <xdr:clientData/>
  </xdr:twoCellAnchor>
  <xdr:twoCellAnchor editAs="oneCell">
    <xdr:from>
      <xdr:col>37</xdr:col>
      <xdr:colOff>-1</xdr:colOff>
      <xdr:row>1500</xdr:row>
      <xdr:rowOff>0</xdr:rowOff>
    </xdr:from>
    <xdr:to>
      <xdr:col>43</xdr:col>
      <xdr:colOff>591349</xdr:colOff>
      <xdr:row>1523</xdr:row>
      <xdr:rowOff>126188</xdr:rowOff>
    </xdr:to>
    <xdr:graphicFrame macro="">
      <xdr:nvGraphicFramePr>
        <xdr:cNvPr id="144" name="Diagramm 143">
          <a:extLst>
            <a:ext uri="{FF2B5EF4-FFF2-40B4-BE49-F238E27FC236}">
              <a16:creationId xmlns:a16="http://schemas.microsoft.com/office/drawing/2014/main" id="{00000000-0008-0000-0100-00009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5"/>
        </a:graphicData>
      </a:graphic>
    </xdr:graphicFrame>
    <xdr:clientData/>
  </xdr:twoCellAnchor>
  <xdr:twoCellAnchor editAs="oneCell">
    <xdr:from>
      <xdr:col>35</xdr:col>
      <xdr:colOff>367393</xdr:colOff>
      <xdr:row>1592</xdr:row>
      <xdr:rowOff>40821</xdr:rowOff>
    </xdr:from>
    <xdr:to>
      <xdr:col>42</xdr:col>
      <xdr:colOff>291991</xdr:colOff>
      <xdr:row>1616</xdr:row>
      <xdr:rowOff>3723</xdr:rowOff>
    </xdr:to>
    <xdr:graphicFrame macro="">
      <xdr:nvGraphicFramePr>
        <xdr:cNvPr id="145" name="Diagramm 144">
          <a:extLst>
            <a:ext uri="{FF2B5EF4-FFF2-40B4-BE49-F238E27FC236}">
              <a16:creationId xmlns:a16="http://schemas.microsoft.com/office/drawing/2014/main" id="{00000000-0008-0000-0100-00009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6"/>
        </a:graphicData>
      </a:graphic>
    </xdr:graphicFrame>
    <xdr:clientData/>
  </xdr:twoCellAnchor>
  <xdr:twoCellAnchor editAs="oneCell">
    <xdr:from>
      <xdr:col>41</xdr:col>
      <xdr:colOff>394606</xdr:colOff>
      <xdr:row>1674</xdr:row>
      <xdr:rowOff>81643</xdr:rowOff>
    </xdr:from>
    <xdr:to>
      <xdr:col>48</xdr:col>
      <xdr:colOff>319205</xdr:colOff>
      <xdr:row>1698</xdr:row>
      <xdr:rowOff>44543</xdr:rowOff>
    </xdr:to>
    <xdr:graphicFrame macro="">
      <xdr:nvGraphicFramePr>
        <xdr:cNvPr id="146" name="Diagramm 145">
          <a:extLst>
            <a:ext uri="{FF2B5EF4-FFF2-40B4-BE49-F238E27FC236}">
              <a16:creationId xmlns:a16="http://schemas.microsoft.com/office/drawing/2014/main" id="{00000000-0008-0000-0100-00009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7"/>
        </a:graphicData>
      </a:graphic>
    </xdr:graphicFrame>
    <xdr:clientData/>
  </xdr:twoCellAnchor>
  <xdr:twoCellAnchor editAs="oneCell">
    <xdr:from>
      <xdr:col>36</xdr:col>
      <xdr:colOff>217715</xdr:colOff>
      <xdr:row>1762</xdr:row>
      <xdr:rowOff>13607</xdr:rowOff>
    </xdr:from>
    <xdr:to>
      <xdr:col>43</xdr:col>
      <xdr:colOff>142314</xdr:colOff>
      <xdr:row>1785</xdr:row>
      <xdr:rowOff>139792</xdr:rowOff>
    </xdr:to>
    <xdr:graphicFrame macro="">
      <xdr:nvGraphicFramePr>
        <xdr:cNvPr id="147" name="Diagramm 146">
          <a:extLst>
            <a:ext uri="{FF2B5EF4-FFF2-40B4-BE49-F238E27FC236}">
              <a16:creationId xmlns:a16="http://schemas.microsoft.com/office/drawing/2014/main" id="{00000000-0008-0000-0100-00009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8"/>
        </a:graphicData>
      </a:graphic>
    </xdr:graphicFrame>
    <xdr:clientData/>
  </xdr:twoCellAnchor>
  <xdr:twoCellAnchor editAs="oneCell">
    <xdr:from>
      <xdr:col>51</xdr:col>
      <xdr:colOff>179294</xdr:colOff>
      <xdr:row>1847</xdr:row>
      <xdr:rowOff>100853</xdr:rowOff>
    </xdr:from>
    <xdr:to>
      <xdr:col>58</xdr:col>
      <xdr:colOff>110696</xdr:colOff>
      <xdr:row>1871</xdr:row>
      <xdr:rowOff>60353</xdr:rowOff>
    </xdr:to>
    <xdr:graphicFrame macro="">
      <xdr:nvGraphicFramePr>
        <xdr:cNvPr id="148" name="Diagramm 147">
          <a:extLst>
            <a:ext uri="{FF2B5EF4-FFF2-40B4-BE49-F238E27FC236}">
              <a16:creationId xmlns:a16="http://schemas.microsoft.com/office/drawing/2014/main" id="{00000000-0008-0000-0100-00009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9"/>
        </a:graphicData>
      </a:graphic>
    </xdr:graphicFrame>
    <xdr:clientData/>
  </xdr:twoCellAnchor>
  <xdr:twoCellAnchor editAs="oneCell">
    <xdr:from>
      <xdr:col>37</xdr:col>
      <xdr:colOff>136071</xdr:colOff>
      <xdr:row>1935</xdr:row>
      <xdr:rowOff>149678</xdr:rowOff>
    </xdr:from>
    <xdr:to>
      <xdr:col>44</xdr:col>
      <xdr:colOff>60670</xdr:colOff>
      <xdr:row>1959</xdr:row>
      <xdr:rowOff>112578</xdr:rowOff>
    </xdr:to>
    <xdr:graphicFrame macro="">
      <xdr:nvGraphicFramePr>
        <xdr:cNvPr id="149" name="Diagramm 148">
          <a:extLst>
            <a:ext uri="{FF2B5EF4-FFF2-40B4-BE49-F238E27FC236}">
              <a16:creationId xmlns:a16="http://schemas.microsoft.com/office/drawing/2014/main" id="{00000000-0008-0000-0100-00009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0"/>
        </a:graphicData>
      </a:graphic>
    </xdr:graphicFrame>
    <xdr:clientData/>
  </xdr:twoCellAnchor>
  <xdr:twoCellAnchor editAs="oneCell">
    <xdr:from>
      <xdr:col>36</xdr:col>
      <xdr:colOff>149678</xdr:colOff>
      <xdr:row>2020</xdr:row>
      <xdr:rowOff>40821</xdr:rowOff>
    </xdr:from>
    <xdr:to>
      <xdr:col>43</xdr:col>
      <xdr:colOff>74277</xdr:colOff>
      <xdr:row>2044</xdr:row>
      <xdr:rowOff>3721</xdr:rowOff>
    </xdr:to>
    <xdr:graphicFrame macro="">
      <xdr:nvGraphicFramePr>
        <xdr:cNvPr id="150" name="Diagramm 149">
          <a:extLst>
            <a:ext uri="{FF2B5EF4-FFF2-40B4-BE49-F238E27FC236}">
              <a16:creationId xmlns:a16="http://schemas.microsoft.com/office/drawing/2014/main" id="{00000000-0008-0000-0100-00009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1"/>
        </a:graphicData>
      </a:graphic>
    </xdr:graphicFrame>
    <xdr:clientData/>
  </xdr:twoCellAnchor>
  <xdr:twoCellAnchor editAs="oneCell">
    <xdr:from>
      <xdr:col>35</xdr:col>
      <xdr:colOff>421822</xdr:colOff>
      <xdr:row>2109</xdr:row>
      <xdr:rowOff>149680</xdr:rowOff>
    </xdr:from>
    <xdr:to>
      <xdr:col>42</xdr:col>
      <xdr:colOff>346420</xdr:colOff>
      <xdr:row>2133</xdr:row>
      <xdr:rowOff>112580</xdr:rowOff>
    </xdr:to>
    <xdr:graphicFrame macro="">
      <xdr:nvGraphicFramePr>
        <xdr:cNvPr id="151" name="Diagramm 150">
          <a:extLst>
            <a:ext uri="{FF2B5EF4-FFF2-40B4-BE49-F238E27FC236}">
              <a16:creationId xmlns:a16="http://schemas.microsoft.com/office/drawing/2014/main" id="{00000000-0008-0000-0100-00009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2"/>
        </a:graphicData>
      </a:graphic>
    </xdr:graphicFrame>
    <xdr:clientData/>
  </xdr:twoCellAnchor>
  <xdr:twoCellAnchor editAs="oneCell">
    <xdr:from>
      <xdr:col>36</xdr:col>
      <xdr:colOff>190500</xdr:colOff>
      <xdr:row>2202</xdr:row>
      <xdr:rowOff>81643</xdr:rowOff>
    </xdr:from>
    <xdr:to>
      <xdr:col>43</xdr:col>
      <xdr:colOff>115099</xdr:colOff>
      <xdr:row>2226</xdr:row>
      <xdr:rowOff>44545</xdr:rowOff>
    </xdr:to>
    <xdr:graphicFrame macro="">
      <xdr:nvGraphicFramePr>
        <xdr:cNvPr id="152" name="Diagramm 151">
          <a:extLst>
            <a:ext uri="{FF2B5EF4-FFF2-40B4-BE49-F238E27FC236}">
              <a16:creationId xmlns:a16="http://schemas.microsoft.com/office/drawing/2014/main" id="{00000000-0008-0000-0100-00009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3"/>
        </a:graphicData>
      </a:graphic>
    </xdr:graphicFrame>
    <xdr:clientData/>
  </xdr:twoCellAnchor>
  <xdr:twoCellAnchor editAs="oneCell">
    <xdr:from>
      <xdr:col>37</xdr:col>
      <xdr:colOff>195262</xdr:colOff>
      <xdr:row>2281</xdr:row>
      <xdr:rowOff>80281</xdr:rowOff>
    </xdr:from>
    <xdr:to>
      <xdr:col>44</xdr:col>
      <xdr:colOff>123263</xdr:colOff>
      <xdr:row>2305</xdr:row>
      <xdr:rowOff>39780</xdr:rowOff>
    </xdr:to>
    <xdr:graphicFrame macro="">
      <xdr:nvGraphicFramePr>
        <xdr:cNvPr id="153" name="Diagramm 152">
          <a:extLst>
            <a:ext uri="{FF2B5EF4-FFF2-40B4-BE49-F238E27FC236}">
              <a16:creationId xmlns:a16="http://schemas.microsoft.com/office/drawing/2014/main" id="{00000000-0008-0000-0100-00009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4"/>
        </a:graphicData>
      </a:graphic>
    </xdr:graphicFrame>
    <xdr:clientData/>
  </xdr:twoCellAnchor>
  <xdr:twoCellAnchor editAs="oneCell">
    <xdr:from>
      <xdr:col>36</xdr:col>
      <xdr:colOff>190499</xdr:colOff>
      <xdr:row>2365</xdr:row>
      <xdr:rowOff>81643</xdr:rowOff>
    </xdr:from>
    <xdr:to>
      <xdr:col>43</xdr:col>
      <xdr:colOff>56030</xdr:colOff>
      <xdr:row>2392</xdr:row>
      <xdr:rowOff>57820</xdr:rowOff>
    </xdr:to>
    <xdr:graphicFrame macro="">
      <xdr:nvGraphicFramePr>
        <xdr:cNvPr id="154" name="Diagramm 153">
          <a:extLst>
            <a:ext uri="{FF2B5EF4-FFF2-40B4-BE49-F238E27FC236}">
              <a16:creationId xmlns:a16="http://schemas.microsoft.com/office/drawing/2014/main" id="{00000000-0008-0000-0100-00009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5"/>
        </a:graphicData>
      </a:graphic>
    </xdr:graphicFrame>
    <xdr:clientData/>
  </xdr:twoCellAnchor>
  <xdr:twoCellAnchor editAs="oneCell">
    <xdr:from>
      <xdr:col>36</xdr:col>
      <xdr:colOff>190499</xdr:colOff>
      <xdr:row>2450</xdr:row>
      <xdr:rowOff>81643</xdr:rowOff>
    </xdr:from>
    <xdr:to>
      <xdr:col>43</xdr:col>
      <xdr:colOff>115098</xdr:colOff>
      <xdr:row>2474</xdr:row>
      <xdr:rowOff>44544</xdr:rowOff>
    </xdr:to>
    <xdr:graphicFrame macro="">
      <xdr:nvGraphicFramePr>
        <xdr:cNvPr id="155" name="Diagramm 154">
          <a:extLst>
            <a:ext uri="{FF2B5EF4-FFF2-40B4-BE49-F238E27FC236}">
              <a16:creationId xmlns:a16="http://schemas.microsoft.com/office/drawing/2014/main" id="{00000000-0008-0000-0100-00009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6"/>
        </a:graphicData>
      </a:graphic>
    </xdr:graphicFrame>
    <xdr:clientData/>
  </xdr:twoCellAnchor>
  <xdr:twoCellAnchor editAs="oneCell">
    <xdr:from>
      <xdr:col>55</xdr:col>
      <xdr:colOff>-1</xdr:colOff>
      <xdr:row>2533</xdr:row>
      <xdr:rowOff>0</xdr:rowOff>
    </xdr:from>
    <xdr:to>
      <xdr:col>61</xdr:col>
      <xdr:colOff>594750</xdr:colOff>
      <xdr:row>2556</xdr:row>
      <xdr:rowOff>126186</xdr:rowOff>
    </xdr:to>
    <xdr:graphicFrame macro="">
      <xdr:nvGraphicFramePr>
        <xdr:cNvPr id="156" name="Diagramm 155">
          <a:extLst>
            <a:ext uri="{FF2B5EF4-FFF2-40B4-BE49-F238E27FC236}">
              <a16:creationId xmlns:a16="http://schemas.microsoft.com/office/drawing/2014/main" id="{00000000-0008-0000-0100-00009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7"/>
        </a:graphicData>
      </a:graphic>
    </xdr:graphicFrame>
    <xdr:clientData/>
  </xdr:twoCellAnchor>
  <xdr:twoCellAnchor>
    <xdr:from>
      <xdr:col>16</xdr:col>
      <xdr:colOff>533081</xdr:colOff>
      <xdr:row>610</xdr:row>
      <xdr:rowOff>66434</xdr:rowOff>
    </xdr:from>
    <xdr:to>
      <xdr:col>21</xdr:col>
      <xdr:colOff>919685</xdr:colOff>
      <xdr:row>619</xdr:row>
      <xdr:rowOff>64032</xdr:rowOff>
    </xdr:to>
    <xdr:sp macro="" textlink="">
      <xdr:nvSpPr>
        <xdr:cNvPr id="57" name="Rechteckige Legende 56">
          <a:extLst>
            <a:ext uri="{FF2B5EF4-FFF2-40B4-BE49-F238E27FC236}">
              <a16:creationId xmlns:a16="http://schemas.microsoft.com/office/drawing/2014/main" id="{00000000-0008-0000-0100-000039000000}"/>
            </a:ext>
          </a:extLst>
        </xdr:cNvPr>
        <xdr:cNvSpPr/>
      </xdr:nvSpPr>
      <xdr:spPr>
        <a:xfrm>
          <a:off x="13139699" y="102622669"/>
          <a:ext cx="3748368" cy="1409539"/>
        </a:xfrm>
        <a:prstGeom prst="wedgeRectCallout">
          <a:avLst>
            <a:gd name="adj1" fmla="val 68178"/>
            <a:gd name="adj2" fmla="val 23611"/>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800">
              <a:solidFill>
                <a:sysClr val="windowText" lastClr="000000"/>
              </a:solidFill>
            </a:rPr>
            <a:t>Von bis</a:t>
          </a:r>
          <a:r>
            <a:rPr lang="de-DE" sz="1800" baseline="0">
              <a:solidFill>
                <a:sysClr val="windowText" lastClr="000000"/>
              </a:solidFill>
            </a:rPr>
            <a:t> zu 4 GW On- und Offshore Wind sind momentan in Estonia laut NeCP Draft in Planung</a:t>
          </a:r>
          <a:endParaRPr lang="de-DE" sz="1800">
            <a:solidFill>
              <a:sysClr val="windowText" lastClr="000000"/>
            </a:solidFill>
          </a:endParaRPr>
        </a:p>
      </xdr:txBody>
    </xdr:sp>
    <xdr:clientData/>
  </xdr:twoCellAnchor>
  <xdr:twoCellAnchor>
    <xdr:from>
      <xdr:col>26</xdr:col>
      <xdr:colOff>149679</xdr:colOff>
      <xdr:row>1810</xdr:row>
      <xdr:rowOff>108857</xdr:rowOff>
    </xdr:from>
    <xdr:to>
      <xdr:col>28</xdr:col>
      <xdr:colOff>353786</xdr:colOff>
      <xdr:row>1814</xdr:row>
      <xdr:rowOff>95250</xdr:rowOff>
    </xdr:to>
    <xdr:sp macro="" textlink="">
      <xdr:nvSpPr>
        <xdr:cNvPr id="67" name="Textfeld 66">
          <a:extLst>
            <a:ext uri="{FF2B5EF4-FFF2-40B4-BE49-F238E27FC236}">
              <a16:creationId xmlns:a16="http://schemas.microsoft.com/office/drawing/2014/main" id="{00000000-0008-0000-0100-000043000000}"/>
            </a:ext>
          </a:extLst>
        </xdr:cNvPr>
        <xdr:cNvSpPr txBox="1"/>
      </xdr:nvSpPr>
      <xdr:spPr>
        <a:xfrm>
          <a:off x="18832286" y="344151857"/>
          <a:ext cx="1537607" cy="6395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NECP expects</a:t>
          </a:r>
          <a:r>
            <a:rPr lang="de-DE" sz="1100" baseline="0"/>
            <a:t> ca. 1 GW in 2025 and 5 GW in 2030 and ca. 10 GW in 2040</a:t>
          </a:r>
          <a:endParaRPr lang="de-DE" sz="1100"/>
        </a:p>
      </xdr:txBody>
    </xdr:sp>
    <xdr:clientData/>
  </xdr:twoCellAnchor>
  <xdr:twoCellAnchor editAs="oneCell">
    <xdr:from>
      <xdr:col>12</xdr:col>
      <xdr:colOff>552865</xdr:colOff>
      <xdr:row>792</xdr:row>
      <xdr:rowOff>24848</xdr:rowOff>
    </xdr:from>
    <xdr:to>
      <xdr:col>19</xdr:col>
      <xdr:colOff>487669</xdr:colOff>
      <xdr:row>815</xdr:row>
      <xdr:rowOff>146275</xdr:rowOff>
    </xdr:to>
    <xdr:graphicFrame macro="">
      <xdr:nvGraphicFramePr>
        <xdr:cNvPr id="161" name="Diagramm 160">
          <a:extLst>
            <a:ext uri="{FF2B5EF4-FFF2-40B4-BE49-F238E27FC236}">
              <a16:creationId xmlns:a16="http://schemas.microsoft.com/office/drawing/2014/main" id="{00000000-0008-0000-0100-0000A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8"/>
        </a:graphicData>
      </a:graphic>
    </xdr:graphicFrame>
    <xdr:clientData/>
  </xdr:twoCellAnchor>
  <xdr:twoCellAnchor editAs="oneCell">
    <xdr:from>
      <xdr:col>37</xdr:col>
      <xdr:colOff>38100</xdr:colOff>
      <xdr:row>1692</xdr:row>
      <xdr:rowOff>0</xdr:rowOff>
    </xdr:from>
    <xdr:to>
      <xdr:col>43</xdr:col>
      <xdr:colOff>629449</xdr:colOff>
      <xdr:row>1715</xdr:row>
      <xdr:rowOff>116662</xdr:rowOff>
    </xdr:to>
    <xdr:graphicFrame macro="">
      <xdr:nvGraphicFramePr>
        <xdr:cNvPr id="162" name="Diagramm 161">
          <a:extLst>
            <a:ext uri="{FF2B5EF4-FFF2-40B4-BE49-F238E27FC236}">
              <a16:creationId xmlns:a16="http://schemas.microsoft.com/office/drawing/2014/main" id="{00000000-0008-0000-0100-0000A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9"/>
        </a:graphicData>
      </a:graphic>
    </xdr:graphicFrame>
    <xdr:clientData/>
  </xdr:twoCellAnchor>
  <xdr:twoCellAnchor editAs="oneCell">
    <xdr:from>
      <xdr:col>44</xdr:col>
      <xdr:colOff>0</xdr:colOff>
      <xdr:row>838</xdr:row>
      <xdr:rowOff>0</xdr:rowOff>
    </xdr:from>
    <xdr:to>
      <xdr:col>50</xdr:col>
      <xdr:colOff>601553</xdr:colOff>
      <xdr:row>861</xdr:row>
      <xdr:rowOff>126189</xdr:rowOff>
    </xdr:to>
    <xdr:graphicFrame macro="">
      <xdr:nvGraphicFramePr>
        <xdr:cNvPr id="163" name="Diagramm 162">
          <a:extLst>
            <a:ext uri="{FF2B5EF4-FFF2-40B4-BE49-F238E27FC236}">
              <a16:creationId xmlns:a16="http://schemas.microsoft.com/office/drawing/2014/main" id="{00000000-0008-0000-0100-0000A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0"/>
        </a:graphicData>
      </a:graphic>
    </xdr:graphicFrame>
    <xdr:clientData/>
  </xdr:twoCellAnchor>
  <xdr:twoCellAnchor editAs="oneCell">
    <xdr:from>
      <xdr:col>42</xdr:col>
      <xdr:colOff>29775</xdr:colOff>
      <xdr:row>1165</xdr:row>
      <xdr:rowOff>133189</xdr:rowOff>
    </xdr:from>
    <xdr:to>
      <xdr:col>48</xdr:col>
      <xdr:colOff>606879</xdr:colOff>
      <xdr:row>1190</xdr:row>
      <xdr:rowOff>45064</xdr:rowOff>
    </xdr:to>
    <xdr:graphicFrame macro="">
      <xdr:nvGraphicFramePr>
        <xdr:cNvPr id="164" name="Diagramm 163">
          <a:extLst>
            <a:ext uri="{FF2B5EF4-FFF2-40B4-BE49-F238E27FC236}">
              <a16:creationId xmlns:a16="http://schemas.microsoft.com/office/drawing/2014/main" id="{00000000-0008-0000-0100-0000A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1"/>
        </a:graphicData>
      </a:graphic>
    </xdr:graphicFrame>
    <xdr:clientData/>
  </xdr:twoCellAnchor>
  <xdr:twoCellAnchor editAs="oneCell">
    <xdr:from>
      <xdr:col>43</xdr:col>
      <xdr:colOff>462642</xdr:colOff>
      <xdr:row>2370</xdr:row>
      <xdr:rowOff>122465</xdr:rowOff>
    </xdr:from>
    <xdr:to>
      <xdr:col>50</xdr:col>
      <xdr:colOff>387239</xdr:colOff>
      <xdr:row>2394</xdr:row>
      <xdr:rowOff>89446</xdr:rowOff>
    </xdr:to>
    <xdr:graphicFrame macro="">
      <xdr:nvGraphicFramePr>
        <xdr:cNvPr id="165" name="Diagramm 164">
          <a:extLst>
            <a:ext uri="{FF2B5EF4-FFF2-40B4-BE49-F238E27FC236}">
              <a16:creationId xmlns:a16="http://schemas.microsoft.com/office/drawing/2014/main" id="{00000000-0008-0000-0100-0000A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2"/>
        </a:graphicData>
      </a:graphic>
    </xdr:graphicFrame>
    <xdr:clientData/>
  </xdr:twoCellAnchor>
  <xdr:twoCellAnchor editAs="oneCell">
    <xdr:from>
      <xdr:col>44</xdr:col>
      <xdr:colOff>526677</xdr:colOff>
      <xdr:row>1256</xdr:row>
      <xdr:rowOff>33618</xdr:rowOff>
    </xdr:from>
    <xdr:to>
      <xdr:col>51</xdr:col>
      <xdr:colOff>445671</xdr:colOff>
      <xdr:row>1279</xdr:row>
      <xdr:rowOff>147357</xdr:rowOff>
    </xdr:to>
    <xdr:graphicFrame macro="">
      <xdr:nvGraphicFramePr>
        <xdr:cNvPr id="166" name="Diagramm 165">
          <a:extLst>
            <a:ext uri="{FF2B5EF4-FFF2-40B4-BE49-F238E27FC236}">
              <a16:creationId xmlns:a16="http://schemas.microsoft.com/office/drawing/2014/main" id="{00000000-0008-0000-0100-0000A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3"/>
        </a:graphicData>
      </a:graphic>
    </xdr:graphicFrame>
    <xdr:clientData/>
  </xdr:twoCellAnchor>
  <xdr:twoCellAnchor editAs="oneCell">
    <xdr:from>
      <xdr:col>44</xdr:col>
      <xdr:colOff>438150</xdr:colOff>
      <xdr:row>1083</xdr:row>
      <xdr:rowOff>66675</xdr:rowOff>
    </xdr:from>
    <xdr:to>
      <xdr:col>51</xdr:col>
      <xdr:colOff>342899</xdr:colOff>
      <xdr:row>1107</xdr:row>
      <xdr:rowOff>140476</xdr:rowOff>
    </xdr:to>
    <xdr:graphicFrame macro="">
      <xdr:nvGraphicFramePr>
        <xdr:cNvPr id="167" name="Diagramm 166">
          <a:extLst>
            <a:ext uri="{FF2B5EF4-FFF2-40B4-BE49-F238E27FC236}">
              <a16:creationId xmlns:a16="http://schemas.microsoft.com/office/drawing/2014/main" id="{00000000-0008-0000-0100-0000A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4"/>
        </a:graphicData>
      </a:graphic>
    </xdr:graphicFrame>
    <xdr:clientData/>
  </xdr:twoCellAnchor>
  <xdr:twoCellAnchor editAs="oneCell">
    <xdr:from>
      <xdr:col>45</xdr:col>
      <xdr:colOff>0</xdr:colOff>
      <xdr:row>156</xdr:row>
      <xdr:rowOff>0</xdr:rowOff>
    </xdr:from>
    <xdr:to>
      <xdr:col>51</xdr:col>
      <xdr:colOff>537882</xdr:colOff>
      <xdr:row>181</xdr:row>
      <xdr:rowOff>26737</xdr:rowOff>
    </xdr:to>
    <xdr:graphicFrame macro="">
      <xdr:nvGraphicFramePr>
        <xdr:cNvPr id="168" name="Diagramm 167">
          <a:extLst>
            <a:ext uri="{FF2B5EF4-FFF2-40B4-BE49-F238E27FC236}">
              <a16:creationId xmlns:a16="http://schemas.microsoft.com/office/drawing/2014/main" id="{00000000-0008-0000-0100-0000A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5"/>
        </a:graphicData>
      </a:graphic>
    </xdr:graphicFrame>
    <xdr:clientData/>
  </xdr:twoCellAnchor>
  <xdr:twoCellAnchor>
    <xdr:from>
      <xdr:col>19</xdr:col>
      <xdr:colOff>204107</xdr:colOff>
      <xdr:row>2973</xdr:row>
      <xdr:rowOff>95250</xdr:rowOff>
    </xdr:from>
    <xdr:to>
      <xdr:col>21</xdr:col>
      <xdr:colOff>1211035</xdr:colOff>
      <xdr:row>2977</xdr:row>
      <xdr:rowOff>54429</xdr:rowOff>
    </xdr:to>
    <xdr:sp macro="" textlink="">
      <xdr:nvSpPr>
        <xdr:cNvPr id="56" name="Textfeld 55">
          <a:extLst>
            <a:ext uri="{FF2B5EF4-FFF2-40B4-BE49-F238E27FC236}">
              <a16:creationId xmlns:a16="http://schemas.microsoft.com/office/drawing/2014/main" id="{00000000-0008-0000-0100-000038000000}"/>
            </a:ext>
          </a:extLst>
        </xdr:cNvPr>
        <xdr:cNvSpPr txBox="1"/>
      </xdr:nvSpPr>
      <xdr:spPr>
        <a:xfrm>
          <a:off x="14736536" y="574398321"/>
          <a:ext cx="2340428" cy="6123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Reference </a:t>
          </a:r>
          <a:r>
            <a:rPr lang="de-DE" sz="1100" baseline="0"/>
            <a:t>Scenario</a:t>
          </a:r>
          <a:endParaRPr lang="de-DE" sz="1100"/>
        </a:p>
      </xdr:txBody>
    </xdr:sp>
    <xdr:clientData/>
  </xdr:twoCellAnchor>
  <xdr:twoCellAnchor editAs="oneCell">
    <xdr:from>
      <xdr:col>36</xdr:col>
      <xdr:colOff>164645</xdr:colOff>
      <xdr:row>2582</xdr:row>
      <xdr:rowOff>0</xdr:rowOff>
    </xdr:from>
    <xdr:to>
      <xdr:col>43</xdr:col>
      <xdr:colOff>69395</xdr:colOff>
      <xdr:row>2607</xdr:row>
      <xdr:rowOff>123456</xdr:rowOff>
    </xdr:to>
    <xdr:graphicFrame macro="">
      <xdr:nvGraphicFramePr>
        <xdr:cNvPr id="171" name="Diagramm 170">
          <a:extLst>
            <a:ext uri="{FF2B5EF4-FFF2-40B4-BE49-F238E27FC236}">
              <a16:creationId xmlns:a16="http://schemas.microsoft.com/office/drawing/2014/main" id="{00000000-0008-0000-0100-0000A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6"/>
        </a:graphicData>
      </a:graphic>
    </xdr:graphicFrame>
    <xdr:clientData/>
  </xdr:twoCellAnchor>
  <xdr:twoCellAnchor editAs="oneCell">
    <xdr:from>
      <xdr:col>36</xdr:col>
      <xdr:colOff>0</xdr:colOff>
      <xdr:row>2570</xdr:row>
      <xdr:rowOff>0</xdr:rowOff>
    </xdr:from>
    <xdr:to>
      <xdr:col>42</xdr:col>
      <xdr:colOff>571500</xdr:colOff>
      <xdr:row>2595</xdr:row>
      <xdr:rowOff>129858</xdr:rowOff>
    </xdr:to>
    <xdr:graphicFrame macro="">
      <xdr:nvGraphicFramePr>
        <xdr:cNvPr id="172" name="Diagramm 171">
          <a:extLst>
            <a:ext uri="{FF2B5EF4-FFF2-40B4-BE49-F238E27FC236}">
              <a16:creationId xmlns:a16="http://schemas.microsoft.com/office/drawing/2014/main" id="{00000000-0008-0000-0100-0000A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7"/>
        </a:graphicData>
      </a:graphic>
    </xdr:graphicFrame>
    <xdr:clientData/>
  </xdr:twoCellAnchor>
  <xdr:twoCellAnchor editAs="oneCell">
    <xdr:from>
      <xdr:col>36</xdr:col>
      <xdr:colOff>625928</xdr:colOff>
      <xdr:row>2603</xdr:row>
      <xdr:rowOff>1</xdr:rowOff>
    </xdr:from>
    <xdr:to>
      <xdr:col>43</xdr:col>
      <xdr:colOff>491459</xdr:colOff>
      <xdr:row>2629</xdr:row>
      <xdr:rowOff>139463</xdr:rowOff>
    </xdr:to>
    <xdr:graphicFrame macro="">
      <xdr:nvGraphicFramePr>
        <xdr:cNvPr id="175" name="Diagramm 174">
          <a:extLst>
            <a:ext uri="{FF2B5EF4-FFF2-40B4-BE49-F238E27FC236}">
              <a16:creationId xmlns:a16="http://schemas.microsoft.com/office/drawing/2014/main" id="{00000000-0008-0000-0100-0000A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8"/>
        </a:graphicData>
      </a:graphic>
    </xdr:graphicFrame>
    <xdr:clientData/>
  </xdr:twoCellAnchor>
  <xdr:twoCellAnchor editAs="oneCell">
    <xdr:from>
      <xdr:col>44</xdr:col>
      <xdr:colOff>285750</xdr:colOff>
      <xdr:row>2617</xdr:row>
      <xdr:rowOff>40822</xdr:rowOff>
    </xdr:from>
    <xdr:to>
      <xdr:col>51</xdr:col>
      <xdr:colOff>210347</xdr:colOff>
      <xdr:row>2641</xdr:row>
      <xdr:rowOff>5403</xdr:rowOff>
    </xdr:to>
    <xdr:graphicFrame macro="">
      <xdr:nvGraphicFramePr>
        <xdr:cNvPr id="176" name="Diagramm 175">
          <a:extLst>
            <a:ext uri="{FF2B5EF4-FFF2-40B4-BE49-F238E27FC236}">
              <a16:creationId xmlns:a16="http://schemas.microsoft.com/office/drawing/2014/main" id="{00000000-0008-0000-0100-0000B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9"/>
        </a:graphicData>
      </a:graphic>
    </xdr:graphicFrame>
    <xdr:clientData/>
  </xdr:twoCellAnchor>
  <xdr:twoCellAnchor editAs="oneCell">
    <xdr:from>
      <xdr:col>42</xdr:col>
      <xdr:colOff>133419</xdr:colOff>
      <xdr:row>2661</xdr:row>
      <xdr:rowOff>11207</xdr:rowOff>
    </xdr:from>
    <xdr:to>
      <xdr:col>49</xdr:col>
      <xdr:colOff>38169</xdr:colOff>
      <xdr:row>2686</xdr:row>
      <xdr:rowOff>134662</xdr:rowOff>
    </xdr:to>
    <xdr:graphicFrame macro="">
      <xdr:nvGraphicFramePr>
        <xdr:cNvPr id="177" name="Diagramm 176">
          <a:extLst>
            <a:ext uri="{FF2B5EF4-FFF2-40B4-BE49-F238E27FC236}">
              <a16:creationId xmlns:a16="http://schemas.microsoft.com/office/drawing/2014/main" id="{00000000-0008-0000-0100-0000B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0"/>
        </a:graphicData>
      </a:graphic>
    </xdr:graphicFrame>
    <xdr:clientData/>
  </xdr:twoCellAnchor>
  <xdr:twoCellAnchor editAs="oneCell">
    <xdr:from>
      <xdr:col>42</xdr:col>
      <xdr:colOff>529068</xdr:colOff>
      <xdr:row>2648</xdr:row>
      <xdr:rowOff>123264</xdr:rowOff>
    </xdr:from>
    <xdr:to>
      <xdr:col>49</xdr:col>
      <xdr:colOff>433818</xdr:colOff>
      <xdr:row>2674</xdr:row>
      <xdr:rowOff>96239</xdr:rowOff>
    </xdr:to>
    <xdr:graphicFrame macro="">
      <xdr:nvGraphicFramePr>
        <xdr:cNvPr id="178" name="Diagramm 177">
          <a:extLst>
            <a:ext uri="{FF2B5EF4-FFF2-40B4-BE49-F238E27FC236}">
              <a16:creationId xmlns:a16="http://schemas.microsoft.com/office/drawing/2014/main" id="{00000000-0008-0000-0100-0000B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1"/>
        </a:graphicData>
      </a:graphic>
    </xdr:graphicFrame>
    <xdr:clientData/>
  </xdr:twoCellAnchor>
  <xdr:twoCellAnchor editAs="oneCell">
    <xdr:from>
      <xdr:col>40</xdr:col>
      <xdr:colOff>353776</xdr:colOff>
      <xdr:row>2682</xdr:row>
      <xdr:rowOff>0</xdr:rowOff>
    </xdr:from>
    <xdr:to>
      <xdr:col>47</xdr:col>
      <xdr:colOff>219307</xdr:colOff>
      <xdr:row>2708</xdr:row>
      <xdr:rowOff>139464</xdr:rowOff>
    </xdr:to>
    <xdr:graphicFrame macro="">
      <xdr:nvGraphicFramePr>
        <xdr:cNvPr id="179" name="Diagramm 178">
          <a:extLst>
            <a:ext uri="{FF2B5EF4-FFF2-40B4-BE49-F238E27FC236}">
              <a16:creationId xmlns:a16="http://schemas.microsoft.com/office/drawing/2014/main" id="{00000000-0008-0000-0100-0000B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2"/>
        </a:graphicData>
      </a:graphic>
    </xdr:graphicFrame>
    <xdr:clientData/>
  </xdr:twoCellAnchor>
  <xdr:twoCellAnchor editAs="oneCell">
    <xdr:from>
      <xdr:col>48</xdr:col>
      <xdr:colOff>13598</xdr:colOff>
      <xdr:row>2696</xdr:row>
      <xdr:rowOff>40821</xdr:rowOff>
    </xdr:from>
    <xdr:to>
      <xdr:col>54</xdr:col>
      <xdr:colOff>604945</xdr:colOff>
      <xdr:row>2720</xdr:row>
      <xdr:rowOff>5403</xdr:rowOff>
    </xdr:to>
    <xdr:graphicFrame macro="">
      <xdr:nvGraphicFramePr>
        <xdr:cNvPr id="180" name="Diagramm 179">
          <a:extLst>
            <a:ext uri="{FF2B5EF4-FFF2-40B4-BE49-F238E27FC236}">
              <a16:creationId xmlns:a16="http://schemas.microsoft.com/office/drawing/2014/main" id="{00000000-0008-0000-0100-0000B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3"/>
        </a:graphicData>
      </a:graphic>
    </xdr:graphicFrame>
    <xdr:clientData/>
  </xdr:twoCellAnchor>
  <xdr:twoCellAnchor editAs="oneCell">
    <xdr:from>
      <xdr:col>36</xdr:col>
      <xdr:colOff>366351</xdr:colOff>
      <xdr:row>2816</xdr:row>
      <xdr:rowOff>0</xdr:rowOff>
    </xdr:from>
    <xdr:to>
      <xdr:col>43</xdr:col>
      <xdr:colOff>271101</xdr:colOff>
      <xdr:row>2841</xdr:row>
      <xdr:rowOff>123454</xdr:rowOff>
    </xdr:to>
    <xdr:graphicFrame macro="">
      <xdr:nvGraphicFramePr>
        <xdr:cNvPr id="181" name="Diagramm 180">
          <a:extLst>
            <a:ext uri="{FF2B5EF4-FFF2-40B4-BE49-F238E27FC236}">
              <a16:creationId xmlns:a16="http://schemas.microsoft.com/office/drawing/2014/main" id="{00000000-0008-0000-0100-0000B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4"/>
        </a:graphicData>
      </a:graphic>
    </xdr:graphicFrame>
    <xdr:clientData/>
  </xdr:twoCellAnchor>
  <xdr:twoCellAnchor editAs="oneCell">
    <xdr:from>
      <xdr:col>36</xdr:col>
      <xdr:colOff>179294</xdr:colOff>
      <xdr:row>2803</xdr:row>
      <xdr:rowOff>134470</xdr:rowOff>
    </xdr:from>
    <xdr:to>
      <xdr:col>43</xdr:col>
      <xdr:colOff>78441</xdr:colOff>
      <xdr:row>2829</xdr:row>
      <xdr:rowOff>107446</xdr:rowOff>
    </xdr:to>
    <xdr:graphicFrame macro="">
      <xdr:nvGraphicFramePr>
        <xdr:cNvPr id="182" name="Diagramm 181">
          <a:extLst>
            <a:ext uri="{FF2B5EF4-FFF2-40B4-BE49-F238E27FC236}">
              <a16:creationId xmlns:a16="http://schemas.microsoft.com/office/drawing/2014/main" id="{00000000-0008-0000-0100-0000B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5"/>
        </a:graphicData>
      </a:graphic>
    </xdr:graphicFrame>
    <xdr:clientData/>
  </xdr:twoCellAnchor>
  <xdr:twoCellAnchor editAs="oneCell">
    <xdr:from>
      <xdr:col>36</xdr:col>
      <xdr:colOff>334575</xdr:colOff>
      <xdr:row>2837</xdr:row>
      <xdr:rowOff>112059</xdr:rowOff>
    </xdr:from>
    <xdr:to>
      <xdr:col>43</xdr:col>
      <xdr:colOff>200106</xdr:colOff>
      <xdr:row>2864</xdr:row>
      <xdr:rowOff>94640</xdr:rowOff>
    </xdr:to>
    <xdr:graphicFrame macro="">
      <xdr:nvGraphicFramePr>
        <xdr:cNvPr id="183" name="Diagramm 182">
          <a:extLst>
            <a:ext uri="{FF2B5EF4-FFF2-40B4-BE49-F238E27FC236}">
              <a16:creationId xmlns:a16="http://schemas.microsoft.com/office/drawing/2014/main" id="{00000000-0008-0000-0100-0000B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6"/>
        </a:graphicData>
      </a:graphic>
    </xdr:graphicFrame>
    <xdr:clientData/>
  </xdr:twoCellAnchor>
  <xdr:twoCellAnchor editAs="oneCell">
    <xdr:from>
      <xdr:col>42</xdr:col>
      <xdr:colOff>274543</xdr:colOff>
      <xdr:row>2855</xdr:row>
      <xdr:rowOff>152881</xdr:rowOff>
    </xdr:from>
    <xdr:to>
      <xdr:col>49</xdr:col>
      <xdr:colOff>199141</xdr:colOff>
      <xdr:row>2879</xdr:row>
      <xdr:rowOff>106258</xdr:rowOff>
    </xdr:to>
    <xdr:graphicFrame macro="">
      <xdr:nvGraphicFramePr>
        <xdr:cNvPr id="184" name="Diagramm 183">
          <a:extLst>
            <a:ext uri="{FF2B5EF4-FFF2-40B4-BE49-F238E27FC236}">
              <a16:creationId xmlns:a16="http://schemas.microsoft.com/office/drawing/2014/main" id="{00000000-0008-0000-0100-0000B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7"/>
        </a:graphicData>
      </a:graphic>
    </xdr:graphicFrame>
    <xdr:clientData/>
  </xdr:twoCellAnchor>
  <xdr:twoCellAnchor editAs="oneCell">
    <xdr:from>
      <xdr:col>55</xdr:col>
      <xdr:colOff>627288</xdr:colOff>
      <xdr:row>2899</xdr:row>
      <xdr:rowOff>74838</xdr:rowOff>
    </xdr:from>
    <xdr:to>
      <xdr:col>62</xdr:col>
      <xdr:colOff>532038</xdr:colOff>
      <xdr:row>2925</xdr:row>
      <xdr:rowOff>41411</xdr:rowOff>
    </xdr:to>
    <xdr:graphicFrame macro="">
      <xdr:nvGraphicFramePr>
        <xdr:cNvPr id="185" name="Diagramm 184">
          <a:extLst>
            <a:ext uri="{FF2B5EF4-FFF2-40B4-BE49-F238E27FC236}">
              <a16:creationId xmlns:a16="http://schemas.microsoft.com/office/drawing/2014/main" id="{00000000-0008-0000-0100-0000B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8"/>
        </a:graphicData>
      </a:graphic>
    </xdr:graphicFrame>
    <xdr:clientData/>
  </xdr:twoCellAnchor>
  <xdr:twoCellAnchor editAs="oneCell">
    <xdr:from>
      <xdr:col>43</xdr:col>
      <xdr:colOff>0</xdr:colOff>
      <xdr:row>2881</xdr:row>
      <xdr:rowOff>0</xdr:rowOff>
    </xdr:from>
    <xdr:to>
      <xdr:col>49</xdr:col>
      <xdr:colOff>571500</xdr:colOff>
      <xdr:row>2906</xdr:row>
      <xdr:rowOff>129856</xdr:rowOff>
    </xdr:to>
    <xdr:graphicFrame macro="">
      <xdr:nvGraphicFramePr>
        <xdr:cNvPr id="186" name="Diagramm 185">
          <a:extLst>
            <a:ext uri="{FF2B5EF4-FFF2-40B4-BE49-F238E27FC236}">
              <a16:creationId xmlns:a16="http://schemas.microsoft.com/office/drawing/2014/main" id="{00000000-0008-0000-0100-0000B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9"/>
        </a:graphicData>
      </a:graphic>
    </xdr:graphicFrame>
    <xdr:clientData/>
  </xdr:twoCellAnchor>
  <xdr:twoCellAnchor editAs="oneCell">
    <xdr:from>
      <xdr:col>43</xdr:col>
      <xdr:colOff>625928</xdr:colOff>
      <xdr:row>2914</xdr:row>
      <xdr:rowOff>1</xdr:rowOff>
    </xdr:from>
    <xdr:to>
      <xdr:col>50</xdr:col>
      <xdr:colOff>491459</xdr:colOff>
      <xdr:row>2940</xdr:row>
      <xdr:rowOff>139464</xdr:rowOff>
    </xdr:to>
    <xdr:graphicFrame macro="">
      <xdr:nvGraphicFramePr>
        <xdr:cNvPr id="187" name="Diagramm 186">
          <a:extLst>
            <a:ext uri="{FF2B5EF4-FFF2-40B4-BE49-F238E27FC236}">
              <a16:creationId xmlns:a16="http://schemas.microsoft.com/office/drawing/2014/main" id="{00000000-0008-0000-0100-0000B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0"/>
        </a:graphicData>
      </a:graphic>
    </xdr:graphicFrame>
    <xdr:clientData/>
  </xdr:twoCellAnchor>
  <xdr:twoCellAnchor editAs="oneCell">
    <xdr:from>
      <xdr:col>51</xdr:col>
      <xdr:colOff>285750</xdr:colOff>
      <xdr:row>2928</xdr:row>
      <xdr:rowOff>40822</xdr:rowOff>
    </xdr:from>
    <xdr:to>
      <xdr:col>58</xdr:col>
      <xdr:colOff>210347</xdr:colOff>
      <xdr:row>2952</xdr:row>
      <xdr:rowOff>5405</xdr:rowOff>
    </xdr:to>
    <xdr:graphicFrame macro="">
      <xdr:nvGraphicFramePr>
        <xdr:cNvPr id="188" name="Diagramm 187">
          <a:extLst>
            <a:ext uri="{FF2B5EF4-FFF2-40B4-BE49-F238E27FC236}">
              <a16:creationId xmlns:a16="http://schemas.microsoft.com/office/drawing/2014/main" id="{00000000-0008-0000-0100-0000B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1"/>
        </a:graphicData>
      </a:graphic>
    </xdr:graphicFrame>
    <xdr:clientData/>
  </xdr:twoCellAnchor>
  <xdr:twoCellAnchor editAs="oneCell">
    <xdr:from>
      <xdr:col>45</xdr:col>
      <xdr:colOff>164645</xdr:colOff>
      <xdr:row>2972</xdr:row>
      <xdr:rowOff>0</xdr:rowOff>
    </xdr:from>
    <xdr:to>
      <xdr:col>52</xdr:col>
      <xdr:colOff>69395</xdr:colOff>
      <xdr:row>2997</xdr:row>
      <xdr:rowOff>123454</xdr:rowOff>
    </xdr:to>
    <xdr:graphicFrame macro="">
      <xdr:nvGraphicFramePr>
        <xdr:cNvPr id="189" name="Diagramm 188">
          <a:extLst>
            <a:ext uri="{FF2B5EF4-FFF2-40B4-BE49-F238E27FC236}">
              <a16:creationId xmlns:a16="http://schemas.microsoft.com/office/drawing/2014/main" id="{00000000-0008-0000-0100-0000B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2"/>
        </a:graphicData>
      </a:graphic>
    </xdr:graphicFrame>
    <xdr:clientData/>
  </xdr:twoCellAnchor>
  <xdr:twoCellAnchor editAs="oneCell">
    <xdr:from>
      <xdr:col>45</xdr:col>
      <xdr:colOff>0</xdr:colOff>
      <xdr:row>2961</xdr:row>
      <xdr:rowOff>0</xdr:rowOff>
    </xdr:from>
    <xdr:to>
      <xdr:col>51</xdr:col>
      <xdr:colOff>571500</xdr:colOff>
      <xdr:row>2986</xdr:row>
      <xdr:rowOff>129856</xdr:rowOff>
    </xdr:to>
    <xdr:graphicFrame macro="">
      <xdr:nvGraphicFramePr>
        <xdr:cNvPr id="190" name="Diagramm 189">
          <a:extLst>
            <a:ext uri="{FF2B5EF4-FFF2-40B4-BE49-F238E27FC236}">
              <a16:creationId xmlns:a16="http://schemas.microsoft.com/office/drawing/2014/main" id="{00000000-0008-0000-0100-0000B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3"/>
        </a:graphicData>
      </a:graphic>
    </xdr:graphicFrame>
    <xdr:clientData/>
  </xdr:twoCellAnchor>
  <xdr:twoCellAnchor editAs="oneCell">
    <xdr:from>
      <xdr:col>45</xdr:col>
      <xdr:colOff>625928</xdr:colOff>
      <xdr:row>2994</xdr:row>
      <xdr:rowOff>0</xdr:rowOff>
    </xdr:from>
    <xdr:to>
      <xdr:col>52</xdr:col>
      <xdr:colOff>491459</xdr:colOff>
      <xdr:row>3020</xdr:row>
      <xdr:rowOff>139463</xdr:rowOff>
    </xdr:to>
    <xdr:graphicFrame macro="">
      <xdr:nvGraphicFramePr>
        <xdr:cNvPr id="191" name="Diagramm 190">
          <a:extLst>
            <a:ext uri="{FF2B5EF4-FFF2-40B4-BE49-F238E27FC236}">
              <a16:creationId xmlns:a16="http://schemas.microsoft.com/office/drawing/2014/main" id="{00000000-0008-0000-0100-0000B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4"/>
        </a:graphicData>
      </a:graphic>
    </xdr:graphicFrame>
    <xdr:clientData/>
  </xdr:twoCellAnchor>
  <xdr:twoCellAnchor editAs="oneCell">
    <xdr:from>
      <xdr:col>53</xdr:col>
      <xdr:colOff>285750</xdr:colOff>
      <xdr:row>3008</xdr:row>
      <xdr:rowOff>40821</xdr:rowOff>
    </xdr:from>
    <xdr:to>
      <xdr:col>60</xdr:col>
      <xdr:colOff>210347</xdr:colOff>
      <xdr:row>3032</xdr:row>
      <xdr:rowOff>5404</xdr:rowOff>
    </xdr:to>
    <xdr:graphicFrame macro="">
      <xdr:nvGraphicFramePr>
        <xdr:cNvPr id="192" name="Diagramm 191">
          <a:extLst>
            <a:ext uri="{FF2B5EF4-FFF2-40B4-BE49-F238E27FC236}">
              <a16:creationId xmlns:a16="http://schemas.microsoft.com/office/drawing/2014/main" id="{00000000-0008-0000-0100-0000C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5"/>
        </a:graphicData>
      </a:graphic>
    </xdr:graphicFrame>
    <xdr:clientData/>
  </xdr:twoCellAnchor>
  <xdr:twoCellAnchor editAs="oneCell">
    <xdr:from>
      <xdr:col>46</xdr:col>
      <xdr:colOff>164645</xdr:colOff>
      <xdr:row>3050</xdr:row>
      <xdr:rowOff>0</xdr:rowOff>
    </xdr:from>
    <xdr:to>
      <xdr:col>53</xdr:col>
      <xdr:colOff>69395</xdr:colOff>
      <xdr:row>3075</xdr:row>
      <xdr:rowOff>123455</xdr:rowOff>
    </xdr:to>
    <xdr:graphicFrame macro="">
      <xdr:nvGraphicFramePr>
        <xdr:cNvPr id="193" name="Diagramm 192">
          <a:extLst>
            <a:ext uri="{FF2B5EF4-FFF2-40B4-BE49-F238E27FC236}">
              <a16:creationId xmlns:a16="http://schemas.microsoft.com/office/drawing/2014/main" id="{00000000-0008-0000-0100-0000C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6"/>
        </a:graphicData>
      </a:graphic>
    </xdr:graphicFrame>
    <xdr:clientData/>
  </xdr:twoCellAnchor>
  <xdr:twoCellAnchor editAs="oneCell">
    <xdr:from>
      <xdr:col>46</xdr:col>
      <xdr:colOff>0</xdr:colOff>
      <xdr:row>3039</xdr:row>
      <xdr:rowOff>0</xdr:rowOff>
    </xdr:from>
    <xdr:to>
      <xdr:col>52</xdr:col>
      <xdr:colOff>571500</xdr:colOff>
      <xdr:row>3064</xdr:row>
      <xdr:rowOff>129857</xdr:rowOff>
    </xdr:to>
    <xdr:graphicFrame macro="">
      <xdr:nvGraphicFramePr>
        <xdr:cNvPr id="194" name="Diagramm 193">
          <a:extLst>
            <a:ext uri="{FF2B5EF4-FFF2-40B4-BE49-F238E27FC236}">
              <a16:creationId xmlns:a16="http://schemas.microsoft.com/office/drawing/2014/main" id="{00000000-0008-0000-0100-0000C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7"/>
        </a:graphicData>
      </a:graphic>
    </xdr:graphicFrame>
    <xdr:clientData/>
  </xdr:twoCellAnchor>
  <xdr:twoCellAnchor editAs="oneCell">
    <xdr:from>
      <xdr:col>46</xdr:col>
      <xdr:colOff>625928</xdr:colOff>
      <xdr:row>3072</xdr:row>
      <xdr:rowOff>1</xdr:rowOff>
    </xdr:from>
    <xdr:to>
      <xdr:col>53</xdr:col>
      <xdr:colOff>491459</xdr:colOff>
      <xdr:row>3098</xdr:row>
      <xdr:rowOff>139464</xdr:rowOff>
    </xdr:to>
    <xdr:graphicFrame macro="">
      <xdr:nvGraphicFramePr>
        <xdr:cNvPr id="195" name="Diagramm 194">
          <a:extLst>
            <a:ext uri="{FF2B5EF4-FFF2-40B4-BE49-F238E27FC236}">
              <a16:creationId xmlns:a16="http://schemas.microsoft.com/office/drawing/2014/main" id="{00000000-0008-0000-0100-0000C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8"/>
        </a:graphicData>
      </a:graphic>
    </xdr:graphicFrame>
    <xdr:clientData/>
  </xdr:twoCellAnchor>
  <xdr:twoCellAnchor editAs="oneCell">
    <xdr:from>
      <xdr:col>54</xdr:col>
      <xdr:colOff>285750</xdr:colOff>
      <xdr:row>3086</xdr:row>
      <xdr:rowOff>40822</xdr:rowOff>
    </xdr:from>
    <xdr:to>
      <xdr:col>61</xdr:col>
      <xdr:colOff>210347</xdr:colOff>
      <xdr:row>3110</xdr:row>
      <xdr:rowOff>5402</xdr:rowOff>
    </xdr:to>
    <xdr:graphicFrame macro="">
      <xdr:nvGraphicFramePr>
        <xdr:cNvPr id="196" name="Diagramm 195">
          <a:extLst>
            <a:ext uri="{FF2B5EF4-FFF2-40B4-BE49-F238E27FC236}">
              <a16:creationId xmlns:a16="http://schemas.microsoft.com/office/drawing/2014/main" id="{00000000-0008-0000-0100-0000C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9"/>
        </a:graphicData>
      </a:graphic>
    </xdr:graphicFrame>
    <xdr:clientData/>
  </xdr:twoCellAnchor>
  <xdr:twoCellAnchor>
    <xdr:from>
      <xdr:col>2</xdr:col>
      <xdr:colOff>94690</xdr:colOff>
      <xdr:row>2481</xdr:row>
      <xdr:rowOff>143436</xdr:rowOff>
    </xdr:from>
    <xdr:to>
      <xdr:col>2</xdr:col>
      <xdr:colOff>1768369</xdr:colOff>
      <xdr:row>2487</xdr:row>
      <xdr:rowOff>12807</xdr:rowOff>
    </xdr:to>
    <xdr:sp macro="" textlink="">
      <xdr:nvSpPr>
        <xdr:cNvPr id="197" name="Rechteck 196">
          <a:extLst>
            <a:ext uri="{FF2B5EF4-FFF2-40B4-BE49-F238E27FC236}">
              <a16:creationId xmlns:a16="http://schemas.microsoft.com/office/drawing/2014/main" id="{00000000-0008-0000-0100-0000C5000000}"/>
            </a:ext>
          </a:extLst>
        </xdr:cNvPr>
        <xdr:cNvSpPr/>
      </xdr:nvSpPr>
      <xdr:spPr>
        <a:xfrm>
          <a:off x="1752040" y="402155586"/>
          <a:ext cx="1673679" cy="850446"/>
        </a:xfrm>
        <a:prstGeom prst="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r>
            <a:rPr lang="de-DE" sz="1100"/>
            <a:t>Energy</a:t>
          </a:r>
          <a:r>
            <a:rPr lang="de-DE" sz="1100" baseline="0"/>
            <a:t> Forcast Scenario </a:t>
          </a:r>
          <a:r>
            <a:rPr lang="de-DE" sz="1100"/>
            <a:t>implementiert</a:t>
          </a:r>
        </a:p>
        <a:p>
          <a:pPr algn="l"/>
          <a:endParaRPr lang="de-DE" sz="1100"/>
        </a:p>
      </xdr:txBody>
    </xdr:sp>
    <xdr:clientData/>
  </xdr:twoCellAnchor>
  <xdr:oneCellAnchor>
    <xdr:from>
      <xdr:col>42</xdr:col>
      <xdr:colOff>133419</xdr:colOff>
      <xdr:row>2801</xdr:row>
      <xdr:rowOff>0</xdr:rowOff>
    </xdr:from>
    <xdr:ext cx="4611220" cy="4045513"/>
    <xdr:graphicFrame macro="">
      <xdr:nvGraphicFramePr>
        <xdr:cNvPr id="170" name="Diagramm 169">
          <a:extLst>
            <a:ext uri="{FF2B5EF4-FFF2-40B4-BE49-F238E27FC236}">
              <a16:creationId xmlns:a16="http://schemas.microsoft.com/office/drawing/2014/main" id="{00000000-0008-0000-0100-0000A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0"/>
        </a:graphicData>
      </a:graphic>
    </xdr:graphicFrame>
    <xdr:clientData/>
  </xdr:oneCellAnchor>
  <xdr:oneCellAnchor>
    <xdr:from>
      <xdr:col>42</xdr:col>
      <xdr:colOff>529068</xdr:colOff>
      <xdr:row>2801</xdr:row>
      <xdr:rowOff>0</xdr:rowOff>
    </xdr:from>
    <xdr:ext cx="4611220" cy="4051916"/>
    <xdr:graphicFrame macro="">
      <xdr:nvGraphicFramePr>
        <xdr:cNvPr id="174" name="Diagramm 173">
          <a:extLst>
            <a:ext uri="{FF2B5EF4-FFF2-40B4-BE49-F238E27FC236}">
              <a16:creationId xmlns:a16="http://schemas.microsoft.com/office/drawing/2014/main" id="{00000000-0008-0000-0100-0000A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1"/>
        </a:graphicData>
      </a:graphic>
    </xdr:graphicFrame>
    <xdr:clientData/>
  </xdr:oneCellAnchor>
  <xdr:oneCellAnchor>
    <xdr:from>
      <xdr:col>40</xdr:col>
      <xdr:colOff>353776</xdr:colOff>
      <xdr:row>2801</xdr:row>
      <xdr:rowOff>0</xdr:rowOff>
    </xdr:from>
    <xdr:ext cx="4572001" cy="4218405"/>
    <xdr:graphicFrame macro="">
      <xdr:nvGraphicFramePr>
        <xdr:cNvPr id="198" name="Diagramm 197">
          <a:extLst>
            <a:ext uri="{FF2B5EF4-FFF2-40B4-BE49-F238E27FC236}">
              <a16:creationId xmlns:a16="http://schemas.microsoft.com/office/drawing/2014/main" id="{00000000-0008-0000-0100-0000C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2"/>
        </a:graphicData>
      </a:graphic>
    </xdr:graphicFrame>
    <xdr:clientData/>
  </xdr:oneCellAnchor>
  <xdr:oneCellAnchor>
    <xdr:from>
      <xdr:col>48</xdr:col>
      <xdr:colOff>13598</xdr:colOff>
      <xdr:row>2801</xdr:row>
      <xdr:rowOff>0</xdr:rowOff>
    </xdr:from>
    <xdr:ext cx="4625465" cy="3729759"/>
    <xdr:graphicFrame macro="">
      <xdr:nvGraphicFramePr>
        <xdr:cNvPr id="199" name="Diagramm 198">
          <a:extLst>
            <a:ext uri="{FF2B5EF4-FFF2-40B4-BE49-F238E27FC236}">
              <a16:creationId xmlns:a16="http://schemas.microsoft.com/office/drawing/2014/main" id="{00000000-0008-0000-0100-0000C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3"/>
        </a:graphicData>
      </a:graphic>
    </xdr:graphicFrame>
    <xdr:clientData/>
  </xdr:oneCellAnchor>
  <xdr:oneCellAnchor>
    <xdr:from>
      <xdr:col>42</xdr:col>
      <xdr:colOff>133419</xdr:colOff>
      <xdr:row>2739</xdr:row>
      <xdr:rowOff>11207</xdr:rowOff>
    </xdr:from>
    <xdr:ext cx="4611220" cy="4045513"/>
    <xdr:graphicFrame macro="">
      <xdr:nvGraphicFramePr>
        <xdr:cNvPr id="200" name="Diagramm 199">
          <a:extLst>
            <a:ext uri="{FF2B5EF4-FFF2-40B4-BE49-F238E27FC236}">
              <a16:creationId xmlns:a16="http://schemas.microsoft.com/office/drawing/2014/main" id="{00000000-0008-0000-0100-0000C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4"/>
        </a:graphicData>
      </a:graphic>
    </xdr:graphicFrame>
    <xdr:clientData/>
  </xdr:oneCellAnchor>
  <xdr:oneCellAnchor>
    <xdr:from>
      <xdr:col>42</xdr:col>
      <xdr:colOff>529068</xdr:colOff>
      <xdr:row>2726</xdr:row>
      <xdr:rowOff>123264</xdr:rowOff>
    </xdr:from>
    <xdr:ext cx="4611220" cy="4051916"/>
    <xdr:graphicFrame macro="">
      <xdr:nvGraphicFramePr>
        <xdr:cNvPr id="201" name="Diagramm 200">
          <a:extLst>
            <a:ext uri="{FF2B5EF4-FFF2-40B4-BE49-F238E27FC236}">
              <a16:creationId xmlns:a16="http://schemas.microsoft.com/office/drawing/2014/main" id="{00000000-0008-0000-0100-0000C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5"/>
        </a:graphicData>
      </a:graphic>
    </xdr:graphicFrame>
    <xdr:clientData/>
  </xdr:oneCellAnchor>
  <xdr:oneCellAnchor>
    <xdr:from>
      <xdr:col>40</xdr:col>
      <xdr:colOff>353776</xdr:colOff>
      <xdr:row>2760</xdr:row>
      <xdr:rowOff>0</xdr:rowOff>
    </xdr:from>
    <xdr:ext cx="4572001" cy="4218405"/>
    <xdr:graphicFrame macro="">
      <xdr:nvGraphicFramePr>
        <xdr:cNvPr id="202" name="Diagramm 201">
          <a:extLst>
            <a:ext uri="{FF2B5EF4-FFF2-40B4-BE49-F238E27FC236}">
              <a16:creationId xmlns:a16="http://schemas.microsoft.com/office/drawing/2014/main" id="{00000000-0008-0000-0100-0000C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6"/>
        </a:graphicData>
      </a:graphic>
    </xdr:graphicFrame>
    <xdr:clientData/>
  </xdr:oneCellAnchor>
  <xdr:oneCellAnchor>
    <xdr:from>
      <xdr:col>48</xdr:col>
      <xdr:colOff>13598</xdr:colOff>
      <xdr:row>2774</xdr:row>
      <xdr:rowOff>40821</xdr:rowOff>
    </xdr:from>
    <xdr:ext cx="4625465" cy="3729759"/>
    <xdr:graphicFrame macro="">
      <xdr:nvGraphicFramePr>
        <xdr:cNvPr id="203" name="Diagramm 202">
          <a:extLst>
            <a:ext uri="{FF2B5EF4-FFF2-40B4-BE49-F238E27FC236}">
              <a16:creationId xmlns:a16="http://schemas.microsoft.com/office/drawing/2014/main" id="{00000000-0008-0000-0100-0000C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7"/>
        </a:graphicData>
      </a:graphic>
    </xdr:graphicFrame>
    <xdr:clientData/>
  </xdr:oneCellAnchor>
  <xdr:twoCellAnchor>
    <xdr:from>
      <xdr:col>18</xdr:col>
      <xdr:colOff>123264</xdr:colOff>
      <xdr:row>47</xdr:row>
      <xdr:rowOff>33618</xdr:rowOff>
    </xdr:from>
    <xdr:to>
      <xdr:col>21</xdr:col>
      <xdr:colOff>1322294</xdr:colOff>
      <xdr:row>51</xdr:row>
      <xdr:rowOff>56029</xdr:rowOff>
    </xdr:to>
    <xdr:sp macro="" textlink="">
      <xdr:nvSpPr>
        <xdr:cNvPr id="11" name="Textfeld 10">
          <a:extLst>
            <a:ext uri="{FF2B5EF4-FFF2-40B4-BE49-F238E27FC236}">
              <a16:creationId xmlns:a16="http://schemas.microsoft.com/office/drawing/2014/main" id="{00000000-0008-0000-0100-00000B000000}"/>
            </a:ext>
          </a:extLst>
        </xdr:cNvPr>
        <xdr:cNvSpPr txBox="1"/>
      </xdr:nvSpPr>
      <xdr:spPr>
        <a:xfrm>
          <a:off x="14074588" y="11833412"/>
          <a:ext cx="3216088" cy="649941"/>
        </a:xfrm>
        <a:prstGeom prst="rect">
          <a:avLst/>
        </a:prstGeom>
        <a:solidFill>
          <a:schemeClr val="accent3">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ACHTUNG</a:t>
          </a:r>
          <a:r>
            <a:rPr lang="de-DE" sz="1100" baseline="0"/>
            <a:t>: Kein Pumped bei Irena angegeben</a:t>
          </a:r>
        </a:p>
        <a:p>
          <a:endParaRPr lang="de-DE" sz="1100" baseline="0"/>
        </a:p>
        <a:p>
          <a:r>
            <a:rPr lang="de-DE" sz="1100" baseline="0"/>
            <a:t>--&gt; Wert von e-Control für Hydro genommen</a:t>
          </a:r>
          <a:endParaRPr lang="de-DE" sz="1100"/>
        </a:p>
      </xdr:txBody>
    </xdr:sp>
    <xdr:clientData/>
  </xdr:twoCellAnchor>
  <xdr:oneCellAnchor>
    <xdr:from>
      <xdr:col>18</xdr:col>
      <xdr:colOff>68035</xdr:colOff>
      <xdr:row>1718</xdr:row>
      <xdr:rowOff>13607</xdr:rowOff>
    </xdr:from>
    <xdr:ext cx="3673929" cy="436786"/>
    <xdr:sp macro="" textlink="">
      <xdr:nvSpPr>
        <xdr:cNvPr id="12" name="Textfeld 11">
          <a:extLst>
            <a:ext uri="{FF2B5EF4-FFF2-40B4-BE49-F238E27FC236}">
              <a16:creationId xmlns:a16="http://schemas.microsoft.com/office/drawing/2014/main" id="{00000000-0008-0000-0100-00000C000000}"/>
            </a:ext>
          </a:extLst>
        </xdr:cNvPr>
        <xdr:cNvSpPr txBox="1"/>
      </xdr:nvSpPr>
      <xdr:spPr>
        <a:xfrm>
          <a:off x="13933714" y="294254464"/>
          <a:ext cx="3673929" cy="43678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de-DE" sz="1100"/>
            <a:t>Die</a:t>
          </a:r>
          <a:r>
            <a:rPr lang="de-DE" sz="1100" baseline="0"/>
            <a:t> PPA-Leistung wird im Blatt "Modellinputt" ab 2020 auf die jeweiligen Zonen aufgeteilt.</a:t>
          </a:r>
          <a:endParaRPr lang="de-DE" sz="1100"/>
        </a:p>
      </xdr:txBody>
    </xdr:sp>
    <xdr:clientData/>
  </xdr:oneCellAnchor>
  <xdr:oneCellAnchor>
    <xdr:from>
      <xdr:col>17</xdr:col>
      <xdr:colOff>0</xdr:colOff>
      <xdr:row>1725</xdr:row>
      <xdr:rowOff>0</xdr:rowOff>
    </xdr:from>
    <xdr:ext cx="3673929" cy="436786"/>
    <xdr:sp macro="" textlink="">
      <xdr:nvSpPr>
        <xdr:cNvPr id="169" name="Textfeld 168">
          <a:extLst>
            <a:ext uri="{FF2B5EF4-FFF2-40B4-BE49-F238E27FC236}">
              <a16:creationId xmlns:a16="http://schemas.microsoft.com/office/drawing/2014/main" id="{00000000-0008-0000-0100-0000A9000000}"/>
            </a:ext>
          </a:extLst>
        </xdr:cNvPr>
        <xdr:cNvSpPr txBox="1"/>
      </xdr:nvSpPr>
      <xdr:spPr>
        <a:xfrm>
          <a:off x="13198929" y="295383857"/>
          <a:ext cx="3673929" cy="43678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de-DE" sz="1100"/>
            <a:t>June 2020: Government proposes 4.5GW tenders for areas starting in 2021</a:t>
          </a:r>
          <a:r>
            <a:rPr lang="de-DE" sz="1100" baseline="0"/>
            <a:t> (siehe Reiter NO)</a:t>
          </a:r>
          <a:endParaRPr lang="de-DE" sz="1100"/>
        </a:p>
      </xdr:txBody>
    </xdr:sp>
    <xdr:clientData/>
  </xdr:oneCellAnchor>
  <xdr:twoCellAnchor editAs="oneCell">
    <xdr:from>
      <xdr:col>45</xdr:col>
      <xdr:colOff>95250</xdr:colOff>
      <xdr:row>751</xdr:row>
      <xdr:rowOff>0</xdr:rowOff>
    </xdr:from>
    <xdr:to>
      <xdr:col>52</xdr:col>
      <xdr:colOff>30053</xdr:colOff>
      <xdr:row>774</xdr:row>
      <xdr:rowOff>128589</xdr:rowOff>
    </xdr:to>
    <xdr:graphicFrame macro="">
      <xdr:nvGraphicFramePr>
        <xdr:cNvPr id="173" name="Diagramm 172">
          <a:extLst>
            <a:ext uri="{FF2B5EF4-FFF2-40B4-BE49-F238E27FC236}">
              <a16:creationId xmlns:a16="http://schemas.microsoft.com/office/drawing/2014/main" id="{00000000-0008-0000-0100-0000A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8"/>
        </a:graphicData>
      </a:graphic>
    </xdr:graphicFrame>
    <xdr:clientData/>
  </xdr:twoCellAnchor>
  <xdr:twoCellAnchor editAs="oneCell">
    <xdr:from>
      <xdr:col>43</xdr:col>
      <xdr:colOff>408214</xdr:colOff>
      <xdr:row>1771</xdr:row>
      <xdr:rowOff>68036</xdr:rowOff>
    </xdr:from>
    <xdr:to>
      <xdr:col>50</xdr:col>
      <xdr:colOff>332813</xdr:colOff>
      <xdr:row>1795</xdr:row>
      <xdr:rowOff>35021</xdr:rowOff>
    </xdr:to>
    <xdr:graphicFrame macro="">
      <xdr:nvGraphicFramePr>
        <xdr:cNvPr id="204" name="Diagramm 203">
          <a:extLst>
            <a:ext uri="{FF2B5EF4-FFF2-40B4-BE49-F238E27FC236}">
              <a16:creationId xmlns:a16="http://schemas.microsoft.com/office/drawing/2014/main" id="{00000000-0008-0000-0100-0000C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9"/>
        </a:graphicData>
      </a:graphic>
    </xdr:graphicFrame>
    <xdr:clientData/>
  </xdr:twoCellAnchor>
  <xdr:twoCellAnchor editAs="oneCell">
    <xdr:from>
      <xdr:col>39</xdr:col>
      <xdr:colOff>661146</xdr:colOff>
      <xdr:row>1890</xdr:row>
      <xdr:rowOff>78440</xdr:rowOff>
    </xdr:from>
    <xdr:to>
      <xdr:col>46</xdr:col>
      <xdr:colOff>521074</xdr:colOff>
      <xdr:row>1915</xdr:row>
      <xdr:rowOff>116380</xdr:rowOff>
    </xdr:to>
    <xdr:graphicFrame macro="">
      <xdr:nvGraphicFramePr>
        <xdr:cNvPr id="205" name="Diagramm 204">
          <a:extLst>
            <a:ext uri="{FF2B5EF4-FFF2-40B4-BE49-F238E27FC236}">
              <a16:creationId xmlns:a16="http://schemas.microsoft.com/office/drawing/2014/main" id="{00000000-0008-0000-0100-0000C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0"/>
        </a:graphicData>
      </a:graphic>
    </xdr:graphicFrame>
    <xdr:clientData/>
  </xdr:twoCellAnchor>
  <xdr:twoCellAnchor editAs="oneCell">
    <xdr:from>
      <xdr:col>36</xdr:col>
      <xdr:colOff>179294</xdr:colOff>
      <xdr:row>2316</xdr:row>
      <xdr:rowOff>100852</xdr:rowOff>
    </xdr:from>
    <xdr:to>
      <xdr:col>43</xdr:col>
      <xdr:colOff>37761</xdr:colOff>
      <xdr:row>2341</xdr:row>
      <xdr:rowOff>138791</xdr:rowOff>
    </xdr:to>
    <xdr:graphicFrame macro="">
      <xdr:nvGraphicFramePr>
        <xdr:cNvPr id="206" name="Diagramm 205">
          <a:extLst>
            <a:ext uri="{FF2B5EF4-FFF2-40B4-BE49-F238E27FC236}">
              <a16:creationId xmlns:a16="http://schemas.microsoft.com/office/drawing/2014/main" id="{00000000-0008-0000-0100-0000C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1"/>
        </a:graphicData>
      </a:graphic>
    </xdr:graphicFrame>
    <xdr:clientData/>
  </xdr:twoCellAnchor>
  <xdr:twoCellAnchor editAs="oneCell">
    <xdr:from>
      <xdr:col>55</xdr:col>
      <xdr:colOff>169252</xdr:colOff>
      <xdr:row>2490</xdr:row>
      <xdr:rowOff>101112</xdr:rowOff>
    </xdr:from>
    <xdr:to>
      <xdr:col>62</xdr:col>
      <xdr:colOff>33321</xdr:colOff>
      <xdr:row>2515</xdr:row>
      <xdr:rowOff>139050</xdr:rowOff>
    </xdr:to>
    <xdr:graphicFrame macro="">
      <xdr:nvGraphicFramePr>
        <xdr:cNvPr id="207" name="Diagramm 206">
          <a:extLst>
            <a:ext uri="{FF2B5EF4-FFF2-40B4-BE49-F238E27FC236}">
              <a16:creationId xmlns:a16="http://schemas.microsoft.com/office/drawing/2014/main" id="{00000000-0008-0000-0100-0000C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2"/>
        </a:graphicData>
      </a:graphic>
    </xdr:graphicFrame>
    <xdr:clientData/>
  </xdr:twoCellAnchor>
  <xdr:twoCellAnchor editAs="oneCell">
    <xdr:from>
      <xdr:col>45</xdr:col>
      <xdr:colOff>0</xdr:colOff>
      <xdr:row>2453</xdr:row>
      <xdr:rowOff>0</xdr:rowOff>
    </xdr:from>
    <xdr:to>
      <xdr:col>51</xdr:col>
      <xdr:colOff>596950</xdr:colOff>
      <xdr:row>2476</xdr:row>
      <xdr:rowOff>123864</xdr:rowOff>
    </xdr:to>
    <xdr:graphicFrame macro="">
      <xdr:nvGraphicFramePr>
        <xdr:cNvPr id="208" name="Diagramm 207">
          <a:extLst>
            <a:ext uri="{FF2B5EF4-FFF2-40B4-BE49-F238E27FC236}">
              <a16:creationId xmlns:a16="http://schemas.microsoft.com/office/drawing/2014/main" id="{00000000-0008-0000-0100-0000D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3"/>
        </a:graphicData>
      </a:graphic>
    </xdr:graphicFrame>
    <xdr:clientData/>
  </xdr:twoCellAnchor>
  <xdr:twoCellAnchor editAs="oneCell">
    <xdr:from>
      <xdr:col>46</xdr:col>
      <xdr:colOff>0</xdr:colOff>
      <xdr:row>2537</xdr:row>
      <xdr:rowOff>0</xdr:rowOff>
    </xdr:from>
    <xdr:to>
      <xdr:col>52</xdr:col>
      <xdr:colOff>596950</xdr:colOff>
      <xdr:row>2560</xdr:row>
      <xdr:rowOff>123864</xdr:rowOff>
    </xdr:to>
    <xdr:graphicFrame macro="">
      <xdr:nvGraphicFramePr>
        <xdr:cNvPr id="209" name="Diagramm 208">
          <a:extLst>
            <a:ext uri="{FF2B5EF4-FFF2-40B4-BE49-F238E27FC236}">
              <a16:creationId xmlns:a16="http://schemas.microsoft.com/office/drawing/2014/main" id="{00000000-0008-0000-0100-0000D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4"/>
        </a:graphicData>
      </a:graphic>
    </xdr:graphicFrame>
    <xdr:clientData/>
  </xdr:twoCellAnchor>
  <xdr:twoCellAnchor editAs="oneCell">
    <xdr:from>
      <xdr:col>44</xdr:col>
      <xdr:colOff>0</xdr:colOff>
      <xdr:row>63</xdr:row>
      <xdr:rowOff>0</xdr:rowOff>
    </xdr:from>
    <xdr:to>
      <xdr:col>50</xdr:col>
      <xdr:colOff>537882</xdr:colOff>
      <xdr:row>88</xdr:row>
      <xdr:rowOff>37942</xdr:rowOff>
    </xdr:to>
    <xdr:graphicFrame macro="">
      <xdr:nvGraphicFramePr>
        <xdr:cNvPr id="210" name="Diagramm 209">
          <a:extLst>
            <a:ext uri="{FF2B5EF4-FFF2-40B4-BE49-F238E27FC236}">
              <a16:creationId xmlns:a16="http://schemas.microsoft.com/office/drawing/2014/main" id="{00000000-0008-0000-0100-0000D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5"/>
        </a:graphicData>
      </a:graphic>
    </xdr:graphicFrame>
    <xdr:clientData/>
  </xdr:twoCellAnchor>
  <xdr:twoCellAnchor editAs="oneCell">
    <xdr:from>
      <xdr:col>44</xdr:col>
      <xdr:colOff>0</xdr:colOff>
      <xdr:row>574</xdr:row>
      <xdr:rowOff>0</xdr:rowOff>
    </xdr:from>
    <xdr:to>
      <xdr:col>50</xdr:col>
      <xdr:colOff>607156</xdr:colOff>
      <xdr:row>597</xdr:row>
      <xdr:rowOff>128589</xdr:rowOff>
    </xdr:to>
    <xdr:graphicFrame macro="">
      <xdr:nvGraphicFramePr>
        <xdr:cNvPr id="211" name="Diagramm 210">
          <a:extLst>
            <a:ext uri="{FF2B5EF4-FFF2-40B4-BE49-F238E27FC236}">
              <a16:creationId xmlns:a16="http://schemas.microsoft.com/office/drawing/2014/main" id="{00000000-0008-0000-0100-0000D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6"/>
        </a:graphicData>
      </a:graphic>
    </xdr:graphicFrame>
    <xdr:clientData/>
  </xdr:twoCellAnchor>
  <xdr:oneCellAnchor>
    <xdr:from>
      <xdr:col>15</xdr:col>
      <xdr:colOff>504264</xdr:colOff>
      <xdr:row>40</xdr:row>
      <xdr:rowOff>67235</xdr:rowOff>
    </xdr:from>
    <xdr:ext cx="2420471" cy="781240"/>
    <xdr:sp macro="" textlink="">
      <xdr:nvSpPr>
        <xdr:cNvPr id="8" name="Textfeld 7">
          <a:extLst>
            <a:ext uri="{FF2B5EF4-FFF2-40B4-BE49-F238E27FC236}">
              <a16:creationId xmlns:a16="http://schemas.microsoft.com/office/drawing/2014/main" id="{00000000-0008-0000-0100-000008000000}"/>
            </a:ext>
          </a:extLst>
        </xdr:cNvPr>
        <xdr:cNvSpPr txBox="1"/>
      </xdr:nvSpPr>
      <xdr:spPr>
        <a:xfrm>
          <a:off x="12438529" y="10768853"/>
          <a:ext cx="2420471" cy="7812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lang="de-DE" sz="1100"/>
            <a:t>Annahme: Wasserkraftzubau erfolgt jeweils  zu gleichen Teilen</a:t>
          </a:r>
          <a:r>
            <a:rPr lang="de-DE" sz="1100" baseline="0"/>
            <a:t> </a:t>
          </a:r>
          <a:r>
            <a:rPr lang="de-DE" sz="1100"/>
            <a:t>im Laufwasser/Erneuerbaren</a:t>
          </a:r>
          <a:r>
            <a:rPr lang="de-DE" sz="1100" baseline="0"/>
            <a:t> und im Speicher-Bereich</a:t>
          </a:r>
          <a:endParaRPr lang="de-DE" sz="1100"/>
        </a:p>
      </xdr:txBody>
    </xdr:sp>
    <xdr:clientData/>
  </xdr:oneCellAnchor>
  <xdr:twoCellAnchor editAs="oneCell">
    <xdr:from>
      <xdr:col>46</xdr:col>
      <xdr:colOff>0</xdr:colOff>
      <xdr:row>1939</xdr:row>
      <xdr:rowOff>0</xdr:rowOff>
    </xdr:from>
    <xdr:to>
      <xdr:col>52</xdr:col>
      <xdr:colOff>600007</xdr:colOff>
      <xdr:row>1962</xdr:row>
      <xdr:rowOff>122849</xdr:rowOff>
    </xdr:to>
    <xdr:graphicFrame macro="">
      <xdr:nvGraphicFramePr>
        <xdr:cNvPr id="212" name="Diagramm 211">
          <a:extLst>
            <a:ext uri="{FF2B5EF4-FFF2-40B4-BE49-F238E27FC236}">
              <a16:creationId xmlns:a16="http://schemas.microsoft.com/office/drawing/2014/main" id="{00000000-0008-0000-0100-0000D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7"/>
        </a:graphicData>
      </a:graphic>
    </xdr:graphicFrame>
    <xdr:clientData/>
  </xdr:twoCellAnchor>
  <xdr:twoCellAnchor editAs="oneCell">
    <xdr:from>
      <xdr:col>46</xdr:col>
      <xdr:colOff>138546</xdr:colOff>
      <xdr:row>2276</xdr:row>
      <xdr:rowOff>69273</xdr:rowOff>
    </xdr:from>
    <xdr:to>
      <xdr:col>53</xdr:col>
      <xdr:colOff>63142</xdr:colOff>
      <xdr:row>2300</xdr:row>
      <xdr:rowOff>36254</xdr:rowOff>
    </xdr:to>
    <xdr:graphicFrame macro="">
      <xdr:nvGraphicFramePr>
        <xdr:cNvPr id="213" name="Diagramm 212">
          <a:extLst>
            <a:ext uri="{FF2B5EF4-FFF2-40B4-BE49-F238E27FC236}">
              <a16:creationId xmlns:a16="http://schemas.microsoft.com/office/drawing/2014/main" id="{00000000-0008-0000-0100-0000D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22</xdr:col>
      <xdr:colOff>224118</xdr:colOff>
      <xdr:row>672</xdr:row>
      <xdr:rowOff>7309</xdr:rowOff>
    </xdr:from>
    <xdr:to>
      <xdr:col>26</xdr:col>
      <xdr:colOff>520775</xdr:colOff>
      <xdr:row>688</xdr:row>
      <xdr:rowOff>113884</xdr:rowOff>
    </xdr:to>
    <xdr:pic>
      <xdr:nvPicPr>
        <xdr:cNvPr id="7" name="Grafik 6">
          <a:extLst>
            <a:ext uri="{FF2B5EF4-FFF2-40B4-BE49-F238E27FC236}">
              <a16:creationId xmlns:a16="http://schemas.microsoft.com/office/drawing/2014/main" id="{00000000-0008-0000-0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108706" y="105790838"/>
          <a:ext cx="3871334" cy="261669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24</xdr:col>
      <xdr:colOff>89647</xdr:colOff>
      <xdr:row>639</xdr:row>
      <xdr:rowOff>56030</xdr:rowOff>
    </xdr:from>
    <xdr:to>
      <xdr:col>28</xdr:col>
      <xdr:colOff>358588</xdr:colOff>
      <xdr:row>643</xdr:row>
      <xdr:rowOff>0</xdr:rowOff>
    </xdr:to>
    <xdr:sp macro="" textlink="">
      <xdr:nvSpPr>
        <xdr:cNvPr id="20" name="Textfeld 19">
          <a:extLst>
            <a:ext uri="{FF2B5EF4-FFF2-40B4-BE49-F238E27FC236}">
              <a16:creationId xmlns:a16="http://schemas.microsoft.com/office/drawing/2014/main" id="{00000000-0008-0000-0300-000014000000}"/>
            </a:ext>
          </a:extLst>
        </xdr:cNvPr>
        <xdr:cNvSpPr txBox="1"/>
      </xdr:nvSpPr>
      <xdr:spPr>
        <a:xfrm>
          <a:off x="18634089" y="124247376"/>
          <a:ext cx="2584249" cy="58873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aus dem NECP NL</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ojekte/extern/Best%20Guess/2020_enervis%20Best%20Guess/Best%20Guess%202020%20Q4/3%20Erneuerbare%20Energien/1%20EE%20Kapazitaeten/NECP_Ziele_Entwurf.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rojekte/extern/Best%20Guess/2020_enervis%20Best%20Guess/Best%20Guess%202020%20Q4/3%20Erneuerbare%20Energien/1%20EE%20Kapazitaeten/VBH%20&amp;%20Generation%20Modell_aus%20NECP-Daten.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Transfer/Jasper/NECP%20Auswertung/Template%20NECP%20Auswertungen.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rojekte/extern/Best%20Guess/0_Globale%20Dateien&amp;Daten/7_Historische%20Daten/3_Kapazit&#228;ten,%20Erzeugung,%20Preise/1_entsoe/190718_ENTSO%20Scenario%202018%20Generation%20Capaciti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Ziele NECP Entwurf"/>
    </sheetNames>
    <sheetDataSet>
      <sheetData sheetId="0">
        <row r="90">
          <cell r="G90">
            <v>1260</v>
          </cell>
          <cell r="L90">
            <v>1831</v>
          </cell>
          <cell r="Q90">
            <v>2396</v>
          </cell>
        </row>
        <row r="91">
          <cell r="G91">
            <v>1234</v>
          </cell>
          <cell r="L91">
            <v>2338</v>
          </cell>
          <cell r="Q91">
            <v>3462</v>
          </cell>
        </row>
        <row r="92">
          <cell r="G92">
            <v>103</v>
          </cell>
          <cell r="L92">
            <v>130</v>
          </cell>
          <cell r="Q92">
            <v>130</v>
          </cell>
        </row>
        <row r="93">
          <cell r="G93">
            <v>207</v>
          </cell>
          <cell r="L93">
            <v>260</v>
          </cell>
          <cell r="Q93">
            <v>286</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
      <sheetName val="VBH_onshore"/>
      <sheetName val="VBH_offshore"/>
      <sheetName val="VBH_pv"/>
      <sheetName val="VBH_Renewable hydro"/>
      <sheetName val="VBH_Biomass"/>
      <sheetName val="VBH_Biogas"/>
      <sheetName val="VBH_Bioenergy"/>
      <sheetName val="VBH_CSP"/>
      <sheetName val="VBH Zusammenführung"/>
      <sheetName val="Capacity projection IGBCE"/>
      <sheetName val="Generation projection IGBCE"/>
      <sheetName val="Capacity Pivot"/>
      <sheetName val="Generation Pivot"/>
      <sheetName val="Grafik"/>
    </sheetNames>
    <sheetDataSet>
      <sheetData sheetId="0"/>
      <sheetData sheetId="1"/>
      <sheetData sheetId="2"/>
      <sheetData sheetId="3"/>
      <sheetData sheetId="4"/>
      <sheetData sheetId="5"/>
      <sheetData sheetId="6"/>
      <sheetData sheetId="7"/>
      <sheetData sheetId="8"/>
      <sheetData sheetId="9">
        <row r="2">
          <cell r="A2" t="str">
            <v>Albania</v>
          </cell>
          <cell r="B2" t="str">
            <v>AL</v>
          </cell>
          <cell r="C2" t="str">
            <v>Wind onshore</v>
          </cell>
          <cell r="D2" t="str">
            <v>2018</v>
          </cell>
          <cell r="E2">
            <v>1834</v>
          </cell>
        </row>
        <row r="3">
          <cell r="A3" t="str">
            <v>Albania</v>
          </cell>
          <cell r="B3" t="str">
            <v>AL</v>
          </cell>
          <cell r="C3" t="str">
            <v>Wind onshore</v>
          </cell>
          <cell r="D3" t="str">
            <v>2019</v>
          </cell>
          <cell r="E3">
            <v>1854.5</v>
          </cell>
        </row>
        <row r="4">
          <cell r="A4" t="str">
            <v>Albania</v>
          </cell>
          <cell r="B4" t="str">
            <v>AL</v>
          </cell>
          <cell r="C4" t="str">
            <v>Wind onshore</v>
          </cell>
          <cell r="D4" t="str">
            <v>2020</v>
          </cell>
          <cell r="E4">
            <v>1875.3333333333333</v>
          </cell>
        </row>
        <row r="5">
          <cell r="A5" t="str">
            <v>Albania</v>
          </cell>
          <cell r="B5" t="str">
            <v>AL</v>
          </cell>
          <cell r="C5" t="str">
            <v>Wind onshore</v>
          </cell>
          <cell r="D5" t="str">
            <v>2021</v>
          </cell>
          <cell r="E5">
            <v>1896</v>
          </cell>
        </row>
        <row r="6">
          <cell r="A6" t="str">
            <v>Albania</v>
          </cell>
          <cell r="B6" t="str">
            <v>AL</v>
          </cell>
          <cell r="C6" t="str">
            <v>Wind onshore</v>
          </cell>
          <cell r="D6" t="str">
            <v>2022</v>
          </cell>
          <cell r="E6">
            <v>1916</v>
          </cell>
        </row>
        <row r="7">
          <cell r="A7" t="str">
            <v>Albania</v>
          </cell>
          <cell r="B7" t="str">
            <v>AL</v>
          </cell>
          <cell r="C7" t="str">
            <v>Wind onshore</v>
          </cell>
          <cell r="D7" t="str">
            <v>2023</v>
          </cell>
          <cell r="E7">
            <v>1935.8333333333333</v>
          </cell>
        </row>
        <row r="8">
          <cell r="A8" t="str">
            <v>Albania</v>
          </cell>
          <cell r="B8" t="str">
            <v>AL</v>
          </cell>
          <cell r="C8" t="str">
            <v>Wind onshore</v>
          </cell>
          <cell r="D8" t="str">
            <v>2024</v>
          </cell>
          <cell r="E8">
            <v>1954</v>
          </cell>
        </row>
        <row r="9">
          <cell r="A9" t="str">
            <v>Albania</v>
          </cell>
          <cell r="B9" t="str">
            <v>AL</v>
          </cell>
          <cell r="C9" t="str">
            <v>Wind onshore</v>
          </cell>
          <cell r="D9" t="str">
            <v>2025</v>
          </cell>
          <cell r="E9">
            <v>1972</v>
          </cell>
        </row>
        <row r="10">
          <cell r="A10" t="str">
            <v>Albania</v>
          </cell>
          <cell r="B10" t="str">
            <v>AL</v>
          </cell>
          <cell r="C10" t="str">
            <v>Wind onshore</v>
          </cell>
          <cell r="D10" t="str">
            <v>2026</v>
          </cell>
          <cell r="E10">
            <v>1990.2222222222222</v>
          </cell>
        </row>
        <row r="11">
          <cell r="A11" t="str">
            <v>Albania</v>
          </cell>
          <cell r="B11" t="str">
            <v>AL</v>
          </cell>
          <cell r="C11" t="str">
            <v>Wind onshore</v>
          </cell>
          <cell r="D11" t="str">
            <v>2027</v>
          </cell>
          <cell r="E11">
            <v>2007.5</v>
          </cell>
        </row>
        <row r="12">
          <cell r="A12" t="str">
            <v>Albania</v>
          </cell>
          <cell r="B12" t="str">
            <v>AL</v>
          </cell>
          <cell r="C12" t="str">
            <v>Wind onshore</v>
          </cell>
          <cell r="D12" t="str">
            <v>2028</v>
          </cell>
          <cell r="E12">
            <v>2024.4545454545455</v>
          </cell>
        </row>
        <row r="13">
          <cell r="A13" t="str">
            <v>Albania</v>
          </cell>
          <cell r="B13" t="str">
            <v>AL</v>
          </cell>
          <cell r="C13" t="str">
            <v>Wind onshore</v>
          </cell>
          <cell r="D13" t="str">
            <v>2029</v>
          </cell>
          <cell r="E13">
            <v>2041</v>
          </cell>
        </row>
        <row r="14">
          <cell r="A14" t="str">
            <v>Albania</v>
          </cell>
          <cell r="B14" t="str">
            <v>AL</v>
          </cell>
          <cell r="C14" t="str">
            <v>Wind onshore</v>
          </cell>
          <cell r="D14" t="str">
            <v>2030</v>
          </cell>
          <cell r="E14">
            <v>2057.2307692307691</v>
          </cell>
        </row>
        <row r="15">
          <cell r="A15" t="str">
            <v>Albania</v>
          </cell>
          <cell r="B15" t="str">
            <v>AL</v>
          </cell>
          <cell r="C15" t="str">
            <v>Wind onshore</v>
          </cell>
          <cell r="D15" t="str">
            <v>2031</v>
          </cell>
          <cell r="E15">
            <v>2073.0714285714284</v>
          </cell>
        </row>
        <row r="16">
          <cell r="A16" t="str">
            <v>Albania</v>
          </cell>
          <cell r="B16" t="str">
            <v>AL</v>
          </cell>
          <cell r="C16" t="str">
            <v>Wind onshore</v>
          </cell>
          <cell r="D16" t="str">
            <v>2032</v>
          </cell>
          <cell r="E16">
            <v>2088.4666666666667</v>
          </cell>
        </row>
        <row r="17">
          <cell r="A17" t="str">
            <v>Albania</v>
          </cell>
          <cell r="B17" t="str">
            <v>AL</v>
          </cell>
          <cell r="C17" t="str">
            <v>Wind onshore</v>
          </cell>
          <cell r="D17" t="str">
            <v>2033</v>
          </cell>
          <cell r="E17">
            <v>2103.5</v>
          </cell>
        </row>
        <row r="18">
          <cell r="A18" t="str">
            <v>Albania</v>
          </cell>
          <cell r="B18" t="str">
            <v>AL</v>
          </cell>
          <cell r="C18" t="str">
            <v>Wind onshore</v>
          </cell>
          <cell r="D18" t="str">
            <v>2034</v>
          </cell>
          <cell r="E18">
            <v>2118.1176470588234</v>
          </cell>
        </row>
        <row r="19">
          <cell r="A19" t="str">
            <v>Albania</v>
          </cell>
          <cell r="B19" t="str">
            <v>AL</v>
          </cell>
          <cell r="C19" t="str">
            <v>Wind onshore</v>
          </cell>
          <cell r="D19" t="str">
            <v>2035</v>
          </cell>
          <cell r="E19">
            <v>2132.2777777777778</v>
          </cell>
        </row>
        <row r="20">
          <cell r="A20" t="str">
            <v>Albania</v>
          </cell>
          <cell r="B20" t="str">
            <v>AL</v>
          </cell>
          <cell r="C20" t="str">
            <v>Wind onshore</v>
          </cell>
          <cell r="D20" t="str">
            <v>2036</v>
          </cell>
          <cell r="E20">
            <v>2145.9473684210525</v>
          </cell>
        </row>
        <row r="21">
          <cell r="A21" t="str">
            <v>Albania</v>
          </cell>
          <cell r="B21" t="str">
            <v>AL</v>
          </cell>
          <cell r="C21" t="str">
            <v>Wind onshore</v>
          </cell>
          <cell r="D21" t="str">
            <v>2037</v>
          </cell>
          <cell r="E21">
            <v>2159.1</v>
          </cell>
        </row>
        <row r="22">
          <cell r="A22" t="str">
            <v>Albania</v>
          </cell>
          <cell r="B22" t="str">
            <v>AL</v>
          </cell>
          <cell r="C22" t="str">
            <v>Wind onshore</v>
          </cell>
          <cell r="D22" t="str">
            <v>2038</v>
          </cell>
          <cell r="E22">
            <v>2188.4</v>
          </cell>
        </row>
        <row r="23">
          <cell r="A23" t="str">
            <v>Albania</v>
          </cell>
          <cell r="B23" t="str">
            <v>AL</v>
          </cell>
          <cell r="C23" t="str">
            <v>Wind onshore</v>
          </cell>
          <cell r="D23" t="str">
            <v>2039</v>
          </cell>
          <cell r="E23">
            <v>2216.1</v>
          </cell>
        </row>
        <row r="24">
          <cell r="A24" t="str">
            <v>Albania</v>
          </cell>
          <cell r="B24" t="str">
            <v>AL</v>
          </cell>
          <cell r="C24" t="str">
            <v>Wind onshore</v>
          </cell>
          <cell r="D24" t="str">
            <v>2040</v>
          </cell>
          <cell r="E24">
            <v>2242.15</v>
          </cell>
        </row>
        <row r="25">
          <cell r="A25" t="str">
            <v>Albania</v>
          </cell>
          <cell r="B25" t="str">
            <v>AL</v>
          </cell>
          <cell r="C25" t="str">
            <v>Wind onshore</v>
          </cell>
          <cell r="D25" t="str">
            <v>2041</v>
          </cell>
          <cell r="E25">
            <v>2266.5</v>
          </cell>
        </row>
        <row r="26">
          <cell r="A26" t="str">
            <v>Albania</v>
          </cell>
          <cell r="B26" t="str">
            <v>AL</v>
          </cell>
          <cell r="C26" t="str">
            <v>Wind onshore</v>
          </cell>
          <cell r="D26" t="str">
            <v>2042</v>
          </cell>
          <cell r="E26">
            <v>2289.15</v>
          </cell>
        </row>
        <row r="27">
          <cell r="A27" t="str">
            <v>Albania</v>
          </cell>
          <cell r="B27" t="str">
            <v>AL</v>
          </cell>
          <cell r="C27" t="str">
            <v>Wind onshore</v>
          </cell>
          <cell r="D27" t="str">
            <v>2043</v>
          </cell>
          <cell r="E27">
            <v>2310.3000000000002</v>
          </cell>
        </row>
        <row r="28">
          <cell r="A28" t="str">
            <v>Albania</v>
          </cell>
          <cell r="B28" t="str">
            <v>AL</v>
          </cell>
          <cell r="C28" t="str">
            <v>Wind onshore</v>
          </cell>
          <cell r="D28" t="str">
            <v>2044</v>
          </cell>
          <cell r="E28">
            <v>2330</v>
          </cell>
        </row>
        <row r="29">
          <cell r="A29" t="str">
            <v>Albania</v>
          </cell>
          <cell r="B29" t="str">
            <v>AL</v>
          </cell>
          <cell r="C29" t="str">
            <v>Wind onshore</v>
          </cell>
          <cell r="D29" t="str">
            <v>2045</v>
          </cell>
          <cell r="E29">
            <v>2348.25</v>
          </cell>
        </row>
        <row r="30">
          <cell r="A30" t="str">
            <v>Albania</v>
          </cell>
          <cell r="B30" t="str">
            <v>AL</v>
          </cell>
          <cell r="C30" t="str">
            <v>Wind onshore</v>
          </cell>
          <cell r="D30" t="str">
            <v>2046</v>
          </cell>
          <cell r="E30">
            <v>2365</v>
          </cell>
        </row>
        <row r="31">
          <cell r="A31" t="str">
            <v>Albania</v>
          </cell>
          <cell r="B31" t="str">
            <v>AL</v>
          </cell>
          <cell r="C31" t="str">
            <v>Wind onshore</v>
          </cell>
          <cell r="D31" t="str">
            <v>2047</v>
          </cell>
          <cell r="E31">
            <v>2380.3000000000002</v>
          </cell>
        </row>
        <row r="32">
          <cell r="A32" t="str">
            <v>Albania</v>
          </cell>
          <cell r="B32" t="str">
            <v>AL</v>
          </cell>
          <cell r="C32" t="str">
            <v>Wind onshore</v>
          </cell>
          <cell r="D32" t="str">
            <v>2048</v>
          </cell>
          <cell r="E32">
            <v>2394.15</v>
          </cell>
        </row>
        <row r="33">
          <cell r="A33" t="str">
            <v>Albania</v>
          </cell>
          <cell r="B33" t="str">
            <v>AL</v>
          </cell>
          <cell r="C33" t="str">
            <v>Wind onshore</v>
          </cell>
          <cell r="D33" t="str">
            <v>2049</v>
          </cell>
          <cell r="E33">
            <v>2406.6</v>
          </cell>
        </row>
        <row r="34">
          <cell r="A34" t="str">
            <v>Albania</v>
          </cell>
          <cell r="B34" t="str">
            <v>AL</v>
          </cell>
          <cell r="C34" t="str">
            <v>Wind onshore</v>
          </cell>
          <cell r="D34" t="str">
            <v>2050</v>
          </cell>
          <cell r="E34">
            <v>2417.65</v>
          </cell>
        </row>
        <row r="35">
          <cell r="A35" t="str">
            <v>Austria</v>
          </cell>
          <cell r="B35" t="str">
            <v>AT</v>
          </cell>
          <cell r="C35" t="str">
            <v>Wind onshore</v>
          </cell>
          <cell r="D35" t="str">
            <v>2015</v>
          </cell>
          <cell r="E35">
            <v>2242</v>
          </cell>
        </row>
        <row r="36">
          <cell r="A36" t="str">
            <v>Austria</v>
          </cell>
          <cell r="B36" t="str">
            <v>AT</v>
          </cell>
          <cell r="C36" t="str">
            <v>Wind onshore</v>
          </cell>
          <cell r="D36" t="str">
            <v>2016</v>
          </cell>
          <cell r="E36">
            <v>2314</v>
          </cell>
        </row>
        <row r="37">
          <cell r="A37" t="str">
            <v>Austria</v>
          </cell>
          <cell r="B37" t="str">
            <v>AT</v>
          </cell>
          <cell r="C37" t="str">
            <v>Wind onshore</v>
          </cell>
          <cell r="D37" t="str">
            <v>2017</v>
          </cell>
          <cell r="E37">
            <v>2387</v>
          </cell>
        </row>
        <row r="38">
          <cell r="A38" t="str">
            <v>Austria</v>
          </cell>
          <cell r="B38" t="str">
            <v>AT</v>
          </cell>
          <cell r="C38" t="str">
            <v>Wind onshore</v>
          </cell>
          <cell r="D38" t="str">
            <v>2018</v>
          </cell>
          <cell r="E38">
            <v>2458</v>
          </cell>
        </row>
        <row r="39">
          <cell r="A39" t="str">
            <v>Austria</v>
          </cell>
          <cell r="B39" t="str">
            <v>AT</v>
          </cell>
          <cell r="C39" t="str">
            <v>Wind onshore</v>
          </cell>
          <cell r="D39" t="str">
            <v>2019</v>
          </cell>
          <cell r="E39">
            <v>1850.3</v>
          </cell>
        </row>
        <row r="40">
          <cell r="A40" t="str">
            <v>Austria</v>
          </cell>
          <cell r="B40" t="str">
            <v>AT</v>
          </cell>
          <cell r="C40" t="str">
            <v>Wind onshore</v>
          </cell>
          <cell r="D40" t="str">
            <v>2020</v>
          </cell>
          <cell r="E40">
            <v>1920.3</v>
          </cell>
        </row>
        <row r="41">
          <cell r="A41" t="str">
            <v>Austria</v>
          </cell>
          <cell r="B41" t="str">
            <v>AT</v>
          </cell>
          <cell r="C41" t="str">
            <v>Wind onshore</v>
          </cell>
          <cell r="D41" t="str">
            <v>2021</v>
          </cell>
          <cell r="E41">
            <v>1990.05</v>
          </cell>
        </row>
        <row r="42">
          <cell r="A42" t="str">
            <v>Austria</v>
          </cell>
          <cell r="B42" t="str">
            <v>AT</v>
          </cell>
          <cell r="C42" t="str">
            <v>Wind onshore</v>
          </cell>
          <cell r="D42" t="str">
            <v>2022</v>
          </cell>
          <cell r="E42">
            <v>2059</v>
          </cell>
        </row>
        <row r="43">
          <cell r="A43" t="str">
            <v>Austria</v>
          </cell>
          <cell r="B43" t="str">
            <v>AT</v>
          </cell>
          <cell r="C43" t="str">
            <v>Wind onshore</v>
          </cell>
          <cell r="D43" t="str">
            <v>2023</v>
          </cell>
          <cell r="E43">
            <v>2127.4499999999998</v>
          </cell>
        </row>
        <row r="44">
          <cell r="A44" t="str">
            <v>Austria</v>
          </cell>
          <cell r="B44" t="str">
            <v>AT</v>
          </cell>
          <cell r="C44" t="str">
            <v>Wind onshore</v>
          </cell>
          <cell r="D44" t="str">
            <v>2024</v>
          </cell>
          <cell r="E44">
            <v>2195</v>
          </cell>
        </row>
        <row r="45">
          <cell r="A45" t="str">
            <v>Austria</v>
          </cell>
          <cell r="B45" t="str">
            <v>AT</v>
          </cell>
          <cell r="C45" t="str">
            <v>Wind onshore</v>
          </cell>
          <cell r="D45" t="str">
            <v>2025</v>
          </cell>
          <cell r="E45">
            <v>2262</v>
          </cell>
        </row>
        <row r="46">
          <cell r="A46" t="str">
            <v>Austria</v>
          </cell>
          <cell r="B46" t="str">
            <v>AT</v>
          </cell>
          <cell r="C46" t="str">
            <v>Wind onshore</v>
          </cell>
          <cell r="D46" t="str">
            <v>2026</v>
          </cell>
          <cell r="E46">
            <v>2327.4</v>
          </cell>
        </row>
        <row r="47">
          <cell r="A47" t="str">
            <v>Austria</v>
          </cell>
          <cell r="B47" t="str">
            <v>AT</v>
          </cell>
          <cell r="C47" t="str">
            <v>Wind onshore</v>
          </cell>
          <cell r="D47" t="str">
            <v>2027</v>
          </cell>
          <cell r="E47">
            <v>2391.5500000000002</v>
          </cell>
        </row>
        <row r="48">
          <cell r="A48" t="str">
            <v>Austria</v>
          </cell>
          <cell r="B48" t="str">
            <v>AT</v>
          </cell>
          <cell r="C48" t="str">
            <v>Wind onshore</v>
          </cell>
          <cell r="D48" t="str">
            <v>2028</v>
          </cell>
          <cell r="E48">
            <v>2454.4</v>
          </cell>
        </row>
        <row r="49">
          <cell r="A49" t="str">
            <v>Austria</v>
          </cell>
          <cell r="B49" t="str">
            <v>AT</v>
          </cell>
          <cell r="C49" t="str">
            <v>Wind onshore</v>
          </cell>
          <cell r="D49" t="str">
            <v>2029</v>
          </cell>
          <cell r="E49">
            <v>2515.85</v>
          </cell>
        </row>
        <row r="50">
          <cell r="A50" t="str">
            <v>Austria</v>
          </cell>
          <cell r="B50" t="str">
            <v>AT</v>
          </cell>
          <cell r="C50" t="str">
            <v>Wind onshore</v>
          </cell>
          <cell r="D50" t="str">
            <v>2030</v>
          </cell>
          <cell r="E50">
            <v>2575.8000000000002</v>
          </cell>
        </row>
        <row r="51">
          <cell r="A51" t="str">
            <v>Austria</v>
          </cell>
          <cell r="B51" t="str">
            <v>AT</v>
          </cell>
          <cell r="C51" t="str">
            <v>Wind onshore</v>
          </cell>
          <cell r="D51" t="str">
            <v>2031</v>
          </cell>
          <cell r="E51">
            <v>2634.1</v>
          </cell>
        </row>
        <row r="52">
          <cell r="A52" t="str">
            <v>Austria</v>
          </cell>
          <cell r="B52" t="str">
            <v>AT</v>
          </cell>
          <cell r="C52" t="str">
            <v>Wind onshore</v>
          </cell>
          <cell r="D52" t="str">
            <v>2032</v>
          </cell>
          <cell r="E52">
            <v>2690.7</v>
          </cell>
        </row>
        <row r="53">
          <cell r="A53" t="str">
            <v>Austria</v>
          </cell>
          <cell r="B53" t="str">
            <v>AT</v>
          </cell>
          <cell r="C53" t="str">
            <v>Wind onshore</v>
          </cell>
          <cell r="D53" t="str">
            <v>2033</v>
          </cell>
          <cell r="E53">
            <v>2745.45</v>
          </cell>
        </row>
        <row r="54">
          <cell r="A54" t="str">
            <v>Austria</v>
          </cell>
          <cell r="B54" t="str">
            <v>AT</v>
          </cell>
          <cell r="C54" t="str">
            <v>Wind onshore</v>
          </cell>
          <cell r="D54" t="str">
            <v>2034</v>
          </cell>
          <cell r="E54">
            <v>2798.25</v>
          </cell>
        </row>
        <row r="55">
          <cell r="A55" t="str">
            <v>Austria</v>
          </cell>
          <cell r="B55" t="str">
            <v>AT</v>
          </cell>
          <cell r="C55" t="str">
            <v>Wind onshore</v>
          </cell>
          <cell r="D55" t="str">
            <v>2035</v>
          </cell>
          <cell r="E55">
            <v>2848.95</v>
          </cell>
        </row>
        <row r="56">
          <cell r="A56" t="str">
            <v>Austria</v>
          </cell>
          <cell r="B56" t="str">
            <v>AT</v>
          </cell>
          <cell r="C56" t="str">
            <v>Wind onshore</v>
          </cell>
          <cell r="D56" t="str">
            <v>2036</v>
          </cell>
          <cell r="E56">
            <v>2897.5</v>
          </cell>
        </row>
        <row r="57">
          <cell r="A57" t="str">
            <v>Austria</v>
          </cell>
          <cell r="B57" t="str">
            <v>AT</v>
          </cell>
          <cell r="C57" t="str">
            <v>Wind onshore</v>
          </cell>
          <cell r="D57" t="str">
            <v>2037</v>
          </cell>
          <cell r="E57">
            <v>2943.7</v>
          </cell>
        </row>
        <row r="58">
          <cell r="A58" t="str">
            <v>Austria</v>
          </cell>
          <cell r="B58" t="str">
            <v>AT</v>
          </cell>
          <cell r="C58" t="str">
            <v>Wind onshore</v>
          </cell>
          <cell r="D58" t="str">
            <v>2038</v>
          </cell>
          <cell r="E58">
            <v>2987.6</v>
          </cell>
        </row>
        <row r="59">
          <cell r="A59" t="str">
            <v>Austria</v>
          </cell>
          <cell r="B59" t="str">
            <v>AT</v>
          </cell>
          <cell r="C59" t="str">
            <v>Wind onshore</v>
          </cell>
          <cell r="D59" t="str">
            <v>2039</v>
          </cell>
          <cell r="E59">
            <v>3029.15</v>
          </cell>
        </row>
        <row r="60">
          <cell r="A60" t="str">
            <v>Austria</v>
          </cell>
          <cell r="B60" t="str">
            <v>AT</v>
          </cell>
          <cell r="C60" t="str">
            <v>Wind onshore</v>
          </cell>
          <cell r="D60" t="str">
            <v>2040</v>
          </cell>
          <cell r="E60">
            <v>3068.15</v>
          </cell>
        </row>
        <row r="61">
          <cell r="A61" t="str">
            <v>Austria</v>
          </cell>
          <cell r="B61" t="str">
            <v>AT</v>
          </cell>
          <cell r="C61" t="str">
            <v>Wind onshore</v>
          </cell>
          <cell r="D61" t="str">
            <v>2041</v>
          </cell>
          <cell r="E61">
            <v>3104.6</v>
          </cell>
        </row>
        <row r="62">
          <cell r="A62" t="str">
            <v>Austria</v>
          </cell>
          <cell r="B62" t="str">
            <v>AT</v>
          </cell>
          <cell r="C62" t="str">
            <v>Wind onshore</v>
          </cell>
          <cell r="D62" t="str">
            <v>2042</v>
          </cell>
          <cell r="E62">
            <v>3138.45</v>
          </cell>
        </row>
        <row r="63">
          <cell r="A63" t="str">
            <v>Austria</v>
          </cell>
          <cell r="B63" t="str">
            <v>AT</v>
          </cell>
          <cell r="C63" t="str">
            <v>Wind onshore</v>
          </cell>
          <cell r="D63" t="str">
            <v>2043</v>
          </cell>
          <cell r="E63">
            <v>3169.65</v>
          </cell>
        </row>
        <row r="64">
          <cell r="A64" t="str">
            <v>Austria</v>
          </cell>
          <cell r="B64" t="str">
            <v>AT</v>
          </cell>
          <cell r="C64" t="str">
            <v>Wind onshore</v>
          </cell>
          <cell r="D64" t="str">
            <v>2044</v>
          </cell>
          <cell r="E64">
            <v>3198.25</v>
          </cell>
        </row>
        <row r="65">
          <cell r="A65" t="str">
            <v>Austria</v>
          </cell>
          <cell r="B65" t="str">
            <v>AT</v>
          </cell>
          <cell r="C65" t="str">
            <v>Wind onshore</v>
          </cell>
          <cell r="D65" t="str">
            <v>2045</v>
          </cell>
          <cell r="E65">
            <v>3224.7</v>
          </cell>
        </row>
        <row r="66">
          <cell r="A66" t="str">
            <v>Austria</v>
          </cell>
          <cell r="B66" t="str">
            <v>AT</v>
          </cell>
          <cell r="C66" t="str">
            <v>Wind onshore</v>
          </cell>
          <cell r="D66" t="str">
            <v>2046</v>
          </cell>
          <cell r="E66">
            <v>3249.05</v>
          </cell>
        </row>
        <row r="67">
          <cell r="A67" t="str">
            <v>Austria</v>
          </cell>
          <cell r="B67" t="str">
            <v>AT</v>
          </cell>
          <cell r="C67" t="str">
            <v>Wind onshore</v>
          </cell>
          <cell r="D67" t="str">
            <v>2047</v>
          </cell>
          <cell r="E67">
            <v>3271.3</v>
          </cell>
        </row>
        <row r="68">
          <cell r="A68" t="str">
            <v>Austria</v>
          </cell>
          <cell r="B68" t="str">
            <v>AT</v>
          </cell>
          <cell r="C68" t="str">
            <v>Wind onshore</v>
          </cell>
          <cell r="D68" t="str">
            <v>2048</v>
          </cell>
          <cell r="E68">
            <v>3291.45</v>
          </cell>
        </row>
        <row r="69">
          <cell r="A69" t="str">
            <v>Austria</v>
          </cell>
          <cell r="B69" t="str">
            <v>AT</v>
          </cell>
          <cell r="C69" t="str">
            <v>Wind onshore</v>
          </cell>
          <cell r="D69" t="str">
            <v>2049</v>
          </cell>
          <cell r="E69">
            <v>3309.55</v>
          </cell>
        </row>
        <row r="70">
          <cell r="A70" t="str">
            <v>Austria</v>
          </cell>
          <cell r="B70" t="str">
            <v>AT</v>
          </cell>
          <cell r="C70" t="str">
            <v>Wind onshore</v>
          </cell>
          <cell r="D70" t="str">
            <v>2050</v>
          </cell>
          <cell r="E70">
            <v>3325.75</v>
          </cell>
        </row>
        <row r="71">
          <cell r="A71" t="str">
            <v>Bosnia Herzg</v>
          </cell>
          <cell r="B71" t="str">
            <v>BA</v>
          </cell>
          <cell r="C71" t="str">
            <v>Wind onshore</v>
          </cell>
          <cell r="D71" t="str">
            <v>2015</v>
          </cell>
          <cell r="E71">
            <v>1623</v>
          </cell>
        </row>
        <row r="72">
          <cell r="A72" t="str">
            <v>Bosnia Herzg</v>
          </cell>
          <cell r="B72" t="str">
            <v>BA</v>
          </cell>
          <cell r="C72" t="str">
            <v>Wind onshore</v>
          </cell>
          <cell r="D72" t="str">
            <v>2016</v>
          </cell>
          <cell r="E72">
            <v>1679</v>
          </cell>
        </row>
        <row r="73">
          <cell r="A73" t="str">
            <v>Bosnia Herzg</v>
          </cell>
          <cell r="B73" t="str">
            <v>BA</v>
          </cell>
          <cell r="C73" t="str">
            <v>Wind onshore</v>
          </cell>
          <cell r="D73" t="str">
            <v>2017</v>
          </cell>
          <cell r="E73">
            <v>1728</v>
          </cell>
        </row>
        <row r="74">
          <cell r="A74" t="str">
            <v>Bosnia Herzg</v>
          </cell>
          <cell r="B74" t="str">
            <v>BA</v>
          </cell>
          <cell r="C74" t="str">
            <v>Wind onshore</v>
          </cell>
          <cell r="D74" t="str">
            <v>2018</v>
          </cell>
          <cell r="E74">
            <v>1775</v>
          </cell>
        </row>
        <row r="75">
          <cell r="A75" t="str">
            <v>Bosnia Herzg</v>
          </cell>
          <cell r="B75" t="str">
            <v>BA</v>
          </cell>
          <cell r="C75" t="str">
            <v>Wind onshore</v>
          </cell>
          <cell r="D75" t="str">
            <v>2019</v>
          </cell>
          <cell r="E75">
            <v>1645.75</v>
          </cell>
        </row>
        <row r="76">
          <cell r="A76" t="str">
            <v>Bosnia Herzg</v>
          </cell>
          <cell r="B76" t="str">
            <v>BA</v>
          </cell>
          <cell r="C76" t="str">
            <v>Wind onshore</v>
          </cell>
          <cell r="D76" t="str">
            <v>2020</v>
          </cell>
          <cell r="E76">
            <v>1670.5555555555557</v>
          </cell>
        </row>
        <row r="77">
          <cell r="A77" t="str">
            <v>Bosnia Herzg</v>
          </cell>
          <cell r="B77" t="str">
            <v>BA</v>
          </cell>
          <cell r="C77" t="str">
            <v>Wind onshore</v>
          </cell>
          <cell r="D77" t="str">
            <v>2021</v>
          </cell>
          <cell r="E77">
            <v>1695</v>
          </cell>
        </row>
        <row r="78">
          <cell r="A78" t="str">
            <v>Bosnia Herzg</v>
          </cell>
          <cell r="B78" t="str">
            <v>BA</v>
          </cell>
          <cell r="C78" t="str">
            <v>Wind onshore</v>
          </cell>
          <cell r="D78" t="str">
            <v>2022</v>
          </cell>
          <cell r="E78">
            <v>1719</v>
          </cell>
        </row>
        <row r="79">
          <cell r="A79" t="str">
            <v>Bosnia Herzg</v>
          </cell>
          <cell r="B79" t="str">
            <v>BA</v>
          </cell>
          <cell r="C79" t="str">
            <v>Wind onshore</v>
          </cell>
          <cell r="D79" t="str">
            <v>2023</v>
          </cell>
          <cell r="E79">
            <v>1742.75</v>
          </cell>
        </row>
        <row r="80">
          <cell r="A80" t="str">
            <v>Bosnia Herzg</v>
          </cell>
          <cell r="B80" t="str">
            <v>BA</v>
          </cell>
          <cell r="C80" t="str">
            <v>Wind onshore</v>
          </cell>
          <cell r="D80" t="str">
            <v>2024</v>
          </cell>
          <cell r="E80">
            <v>1766</v>
          </cell>
        </row>
        <row r="81">
          <cell r="A81" t="str">
            <v>Bosnia Herzg</v>
          </cell>
          <cell r="B81" t="str">
            <v>BA</v>
          </cell>
          <cell r="C81" t="str">
            <v>Wind onshore</v>
          </cell>
          <cell r="D81" t="str">
            <v>2025</v>
          </cell>
          <cell r="E81">
            <v>1788</v>
          </cell>
        </row>
        <row r="82">
          <cell r="A82" t="str">
            <v>Bosnia Herzg</v>
          </cell>
          <cell r="B82" t="str">
            <v>BA</v>
          </cell>
          <cell r="C82" t="str">
            <v>Wind onshore</v>
          </cell>
          <cell r="D82" t="str">
            <v>2026</v>
          </cell>
          <cell r="E82">
            <v>1809.6</v>
          </cell>
        </row>
        <row r="83">
          <cell r="A83" t="str">
            <v>Bosnia Herzg</v>
          </cell>
          <cell r="B83" t="str">
            <v>BA</v>
          </cell>
          <cell r="C83" t="str">
            <v>Wind onshore</v>
          </cell>
          <cell r="D83" t="str">
            <v>2027</v>
          </cell>
          <cell r="E83">
            <v>1830.875</v>
          </cell>
        </row>
        <row r="84">
          <cell r="A84" t="str">
            <v>Bosnia Herzg</v>
          </cell>
          <cell r="B84" t="str">
            <v>BA</v>
          </cell>
          <cell r="C84" t="str">
            <v>Wind onshore</v>
          </cell>
          <cell r="D84" t="str">
            <v>2028</v>
          </cell>
          <cell r="E84">
            <v>1851.7058823529412</v>
          </cell>
        </row>
        <row r="85">
          <cell r="A85" t="str">
            <v>Bosnia Herzg</v>
          </cell>
          <cell r="B85" t="str">
            <v>BA</v>
          </cell>
          <cell r="C85" t="str">
            <v>Wind onshore</v>
          </cell>
          <cell r="D85" t="str">
            <v>2029</v>
          </cell>
          <cell r="E85">
            <v>1872.1111111111111</v>
          </cell>
        </row>
        <row r="86">
          <cell r="A86" t="str">
            <v>Bosnia Herzg</v>
          </cell>
          <cell r="B86" t="str">
            <v>BA</v>
          </cell>
          <cell r="C86" t="str">
            <v>Wind onshore</v>
          </cell>
          <cell r="D86" t="str">
            <v>2030</v>
          </cell>
          <cell r="E86">
            <v>1892.1052631578948</v>
          </cell>
        </row>
        <row r="87">
          <cell r="A87" t="str">
            <v>Bosnia Herzg</v>
          </cell>
          <cell r="B87" t="str">
            <v>BA</v>
          </cell>
          <cell r="C87" t="str">
            <v>Wind onshore</v>
          </cell>
          <cell r="D87" t="str">
            <v>2031</v>
          </cell>
          <cell r="E87">
            <v>1911.7</v>
          </cell>
        </row>
        <row r="88">
          <cell r="A88" t="str">
            <v>Bosnia Herzg</v>
          </cell>
          <cell r="B88" t="str">
            <v>BA</v>
          </cell>
          <cell r="C88" t="str">
            <v>Wind onshore</v>
          </cell>
          <cell r="D88" t="str">
            <v>2032</v>
          </cell>
          <cell r="E88">
            <v>1954.5</v>
          </cell>
        </row>
        <row r="89">
          <cell r="A89" t="str">
            <v>Bosnia Herzg</v>
          </cell>
          <cell r="B89" t="str">
            <v>BA</v>
          </cell>
          <cell r="C89" t="str">
            <v>Wind onshore</v>
          </cell>
          <cell r="D89" t="str">
            <v>2033</v>
          </cell>
          <cell r="E89">
            <v>1995.95</v>
          </cell>
        </row>
        <row r="90">
          <cell r="A90" t="str">
            <v>Bosnia Herzg</v>
          </cell>
          <cell r="B90" t="str">
            <v>BA</v>
          </cell>
          <cell r="C90" t="str">
            <v>Wind onshore</v>
          </cell>
          <cell r="D90" t="str">
            <v>2034</v>
          </cell>
          <cell r="E90">
            <v>2036</v>
          </cell>
        </row>
        <row r="91">
          <cell r="A91" t="str">
            <v>Bosnia Herzg</v>
          </cell>
          <cell r="B91" t="str">
            <v>BA</v>
          </cell>
          <cell r="C91" t="str">
            <v>Wind onshore</v>
          </cell>
          <cell r="D91" t="str">
            <v>2035</v>
          </cell>
          <cell r="E91">
            <v>2074.6</v>
          </cell>
        </row>
        <row r="92">
          <cell r="A92" t="str">
            <v>Bosnia Herzg</v>
          </cell>
          <cell r="B92" t="str">
            <v>BA</v>
          </cell>
          <cell r="C92" t="str">
            <v>Wind onshore</v>
          </cell>
          <cell r="D92" t="str">
            <v>2036</v>
          </cell>
          <cell r="E92">
            <v>2111.5500000000002</v>
          </cell>
        </row>
        <row r="93">
          <cell r="A93" t="str">
            <v>Bosnia Herzg</v>
          </cell>
          <cell r="B93" t="str">
            <v>BA</v>
          </cell>
          <cell r="C93" t="str">
            <v>Wind onshore</v>
          </cell>
          <cell r="D93" t="str">
            <v>2037</v>
          </cell>
          <cell r="E93">
            <v>2147</v>
          </cell>
        </row>
        <row r="94">
          <cell r="A94" t="str">
            <v>Bosnia Herzg</v>
          </cell>
          <cell r="B94" t="str">
            <v>BA</v>
          </cell>
          <cell r="C94" t="str">
            <v>Wind onshore</v>
          </cell>
          <cell r="D94" t="str">
            <v>2038</v>
          </cell>
          <cell r="E94">
            <v>2180.6999999999998</v>
          </cell>
        </row>
        <row r="95">
          <cell r="A95" t="str">
            <v>Bosnia Herzg</v>
          </cell>
          <cell r="B95" t="str">
            <v>BA</v>
          </cell>
          <cell r="C95" t="str">
            <v>Wind onshore</v>
          </cell>
          <cell r="D95" t="str">
            <v>2039</v>
          </cell>
          <cell r="E95">
            <v>2212.5500000000002</v>
          </cell>
        </row>
        <row r="96">
          <cell r="A96" t="str">
            <v>Bosnia Herzg</v>
          </cell>
          <cell r="B96" t="str">
            <v>BA</v>
          </cell>
          <cell r="C96" t="str">
            <v>Wind onshore</v>
          </cell>
          <cell r="D96" t="str">
            <v>2040</v>
          </cell>
          <cell r="E96">
            <v>2242.4499999999998</v>
          </cell>
        </row>
        <row r="97">
          <cell r="A97" t="str">
            <v>Bosnia Herzg</v>
          </cell>
          <cell r="B97" t="str">
            <v>BA</v>
          </cell>
          <cell r="C97" t="str">
            <v>Wind onshore</v>
          </cell>
          <cell r="D97" t="str">
            <v>2041</v>
          </cell>
          <cell r="E97">
            <v>2270.4499999999998</v>
          </cell>
        </row>
        <row r="98">
          <cell r="A98" t="str">
            <v>Bosnia Herzg</v>
          </cell>
          <cell r="B98" t="str">
            <v>BA</v>
          </cell>
          <cell r="C98" t="str">
            <v>Wind onshore</v>
          </cell>
          <cell r="D98" t="str">
            <v>2042</v>
          </cell>
          <cell r="E98">
            <v>2296.4</v>
          </cell>
        </row>
        <row r="99">
          <cell r="A99" t="str">
            <v>Bosnia Herzg</v>
          </cell>
          <cell r="B99" t="str">
            <v>BA</v>
          </cell>
          <cell r="C99" t="str">
            <v>Wind onshore</v>
          </cell>
          <cell r="D99" t="str">
            <v>2043</v>
          </cell>
          <cell r="E99">
            <v>2320.65</v>
          </cell>
        </row>
        <row r="100">
          <cell r="A100" t="str">
            <v>Bosnia Herzg</v>
          </cell>
          <cell r="B100" t="str">
            <v>BA</v>
          </cell>
          <cell r="C100" t="str">
            <v>Wind onshore</v>
          </cell>
          <cell r="D100" t="str">
            <v>2044</v>
          </cell>
          <cell r="E100">
            <v>2343.1999999999998</v>
          </cell>
        </row>
        <row r="101">
          <cell r="A101" t="str">
            <v>Bosnia Herzg</v>
          </cell>
          <cell r="B101" t="str">
            <v>BA</v>
          </cell>
          <cell r="C101" t="str">
            <v>Wind onshore</v>
          </cell>
          <cell r="D101" t="str">
            <v>2045</v>
          </cell>
          <cell r="E101">
            <v>2364.0500000000002</v>
          </cell>
        </row>
        <row r="102">
          <cell r="A102" t="str">
            <v>Bosnia Herzg</v>
          </cell>
          <cell r="B102" t="str">
            <v>BA</v>
          </cell>
          <cell r="C102" t="str">
            <v>Wind onshore</v>
          </cell>
          <cell r="D102" t="str">
            <v>2046</v>
          </cell>
          <cell r="E102">
            <v>2383.1999999999998</v>
          </cell>
        </row>
        <row r="103">
          <cell r="A103" t="str">
            <v>Bosnia Herzg</v>
          </cell>
          <cell r="B103" t="str">
            <v>BA</v>
          </cell>
          <cell r="C103" t="str">
            <v>Wind onshore</v>
          </cell>
          <cell r="D103" t="str">
            <v>2047</v>
          </cell>
          <cell r="E103">
            <v>2400.6999999999998</v>
          </cell>
        </row>
        <row r="104">
          <cell r="A104" t="str">
            <v>Bosnia Herzg</v>
          </cell>
          <cell r="B104" t="str">
            <v>BA</v>
          </cell>
          <cell r="C104" t="str">
            <v>Wind onshore</v>
          </cell>
          <cell r="D104" t="str">
            <v>2048</v>
          </cell>
          <cell r="E104">
            <v>2416.5</v>
          </cell>
        </row>
        <row r="105">
          <cell r="A105" t="str">
            <v>Bosnia Herzg</v>
          </cell>
          <cell r="B105" t="str">
            <v>BA</v>
          </cell>
          <cell r="C105" t="str">
            <v>Wind onshore</v>
          </cell>
          <cell r="D105" t="str">
            <v>2049</v>
          </cell>
          <cell r="E105">
            <v>2430.6999999999998</v>
          </cell>
        </row>
        <row r="106">
          <cell r="A106" t="str">
            <v>Bosnia Herzg</v>
          </cell>
          <cell r="B106" t="str">
            <v>BA</v>
          </cell>
          <cell r="C106" t="str">
            <v>Wind onshore</v>
          </cell>
          <cell r="D106" t="str">
            <v>2050</v>
          </cell>
          <cell r="E106">
            <v>2443.3000000000002</v>
          </cell>
        </row>
        <row r="107">
          <cell r="A107" t="str">
            <v>Belgium</v>
          </cell>
          <cell r="B107" t="str">
            <v>BE</v>
          </cell>
          <cell r="C107" t="str">
            <v>Wind onshore</v>
          </cell>
          <cell r="D107" t="str">
            <v>2015</v>
          </cell>
          <cell r="E107">
            <v>2240</v>
          </cell>
        </row>
        <row r="108">
          <cell r="A108" t="str">
            <v>Belgium</v>
          </cell>
          <cell r="B108" t="str">
            <v>BE</v>
          </cell>
          <cell r="C108" t="str">
            <v>Wind onshore</v>
          </cell>
          <cell r="D108" t="str">
            <v>2016</v>
          </cell>
          <cell r="E108">
            <v>2307</v>
          </cell>
        </row>
        <row r="109">
          <cell r="A109" t="str">
            <v>Belgium</v>
          </cell>
          <cell r="B109" t="str">
            <v>BE</v>
          </cell>
          <cell r="C109" t="str">
            <v>Wind onshore</v>
          </cell>
          <cell r="D109" t="str">
            <v>2017</v>
          </cell>
          <cell r="E109">
            <v>2374</v>
          </cell>
        </row>
        <row r="110">
          <cell r="A110" t="str">
            <v>Belgium</v>
          </cell>
          <cell r="B110" t="str">
            <v>BE</v>
          </cell>
          <cell r="C110" t="str">
            <v>Wind onshore</v>
          </cell>
          <cell r="D110" t="str">
            <v>2018</v>
          </cell>
          <cell r="E110">
            <v>2441</v>
          </cell>
        </row>
        <row r="111">
          <cell r="A111" t="str">
            <v>Belgium</v>
          </cell>
          <cell r="B111" t="str">
            <v>BE</v>
          </cell>
          <cell r="C111" t="str">
            <v>Wind onshore</v>
          </cell>
          <cell r="D111" t="str">
            <v>2019</v>
          </cell>
          <cell r="E111">
            <v>1948.7777777777778</v>
          </cell>
        </row>
        <row r="112">
          <cell r="A112" t="str">
            <v>Belgium</v>
          </cell>
          <cell r="B112" t="str">
            <v>BE</v>
          </cell>
          <cell r="C112" t="str">
            <v>Wind onshore</v>
          </cell>
          <cell r="D112" t="str">
            <v>2020</v>
          </cell>
          <cell r="E112">
            <v>1981.7894736842106</v>
          </cell>
        </row>
        <row r="113">
          <cell r="A113" t="str">
            <v>Belgium</v>
          </cell>
          <cell r="B113" t="str">
            <v>BE</v>
          </cell>
          <cell r="C113" t="str">
            <v>Wind onshore</v>
          </cell>
          <cell r="D113" t="str">
            <v>2021</v>
          </cell>
          <cell r="E113">
            <v>2014.85</v>
          </cell>
        </row>
        <row r="114">
          <cell r="A114" t="str">
            <v>Belgium</v>
          </cell>
          <cell r="B114" t="str">
            <v>BE</v>
          </cell>
          <cell r="C114" t="str">
            <v>Wind onshore</v>
          </cell>
          <cell r="D114" t="str">
            <v>2022</v>
          </cell>
          <cell r="E114">
            <v>2080</v>
          </cell>
        </row>
        <row r="115">
          <cell r="A115" t="str">
            <v>Belgium</v>
          </cell>
          <cell r="B115" t="str">
            <v>BE</v>
          </cell>
          <cell r="C115" t="str">
            <v>Wind onshore</v>
          </cell>
          <cell r="D115" t="str">
            <v>2023</v>
          </cell>
          <cell r="E115">
            <v>2145.1999999999998</v>
          </cell>
        </row>
        <row r="116">
          <cell r="A116" t="str">
            <v>Belgium</v>
          </cell>
          <cell r="B116" t="str">
            <v>BE</v>
          </cell>
          <cell r="C116" t="str">
            <v>Wind onshore</v>
          </cell>
          <cell r="D116" t="str">
            <v>2024</v>
          </cell>
          <cell r="E116">
            <v>2210</v>
          </cell>
        </row>
        <row r="117">
          <cell r="A117" t="str">
            <v>Belgium</v>
          </cell>
          <cell r="B117" t="str">
            <v>BE</v>
          </cell>
          <cell r="C117" t="str">
            <v>Wind onshore</v>
          </cell>
          <cell r="D117" t="str">
            <v>2025</v>
          </cell>
          <cell r="E117">
            <v>2275</v>
          </cell>
        </row>
        <row r="118">
          <cell r="A118" t="str">
            <v>Belgium</v>
          </cell>
          <cell r="B118" t="str">
            <v>BE</v>
          </cell>
          <cell r="C118" t="str">
            <v>Wind onshore</v>
          </cell>
          <cell r="D118" t="str">
            <v>2026</v>
          </cell>
          <cell r="E118">
            <v>2340.1</v>
          </cell>
        </row>
        <row r="119">
          <cell r="A119" t="str">
            <v>Belgium</v>
          </cell>
          <cell r="B119" t="str">
            <v>BE</v>
          </cell>
          <cell r="C119" t="str">
            <v>Wind onshore</v>
          </cell>
          <cell r="D119" t="str">
            <v>2027</v>
          </cell>
          <cell r="E119">
            <v>2404.4499999999998</v>
          </cell>
        </row>
        <row r="120">
          <cell r="A120" t="str">
            <v>Belgium</v>
          </cell>
          <cell r="B120" t="str">
            <v>BE</v>
          </cell>
          <cell r="C120" t="str">
            <v>Wind onshore</v>
          </cell>
          <cell r="D120" t="str">
            <v>2028</v>
          </cell>
          <cell r="E120">
            <v>2468.25</v>
          </cell>
        </row>
        <row r="121">
          <cell r="A121" t="str">
            <v>Belgium</v>
          </cell>
          <cell r="B121" t="str">
            <v>BE</v>
          </cell>
          <cell r="C121" t="str">
            <v>Wind onshore</v>
          </cell>
          <cell r="D121" t="str">
            <v>2029</v>
          </cell>
          <cell r="E121">
            <v>2531.5</v>
          </cell>
        </row>
        <row r="122">
          <cell r="A122" t="str">
            <v>Belgium</v>
          </cell>
          <cell r="B122" t="str">
            <v>BE</v>
          </cell>
          <cell r="C122" t="str">
            <v>Wind onshore</v>
          </cell>
          <cell r="D122" t="str">
            <v>2030</v>
          </cell>
          <cell r="E122">
            <v>2594.15</v>
          </cell>
        </row>
        <row r="123">
          <cell r="A123" t="str">
            <v>Belgium</v>
          </cell>
          <cell r="B123" t="str">
            <v>BE</v>
          </cell>
          <cell r="C123" t="str">
            <v>Wind onshore</v>
          </cell>
          <cell r="D123" t="str">
            <v>2031</v>
          </cell>
          <cell r="E123">
            <v>2655.85</v>
          </cell>
        </row>
        <row r="124">
          <cell r="A124" t="str">
            <v>Belgium</v>
          </cell>
          <cell r="B124" t="str">
            <v>BE</v>
          </cell>
          <cell r="C124" t="str">
            <v>Wind onshore</v>
          </cell>
          <cell r="D124" t="str">
            <v>2032</v>
          </cell>
          <cell r="E124">
            <v>2716.2</v>
          </cell>
        </row>
        <row r="125">
          <cell r="A125" t="str">
            <v>Belgium</v>
          </cell>
          <cell r="B125" t="str">
            <v>BE</v>
          </cell>
          <cell r="C125" t="str">
            <v>Wind onshore</v>
          </cell>
          <cell r="D125" t="str">
            <v>2033</v>
          </cell>
          <cell r="E125">
            <v>2775.05</v>
          </cell>
        </row>
        <row r="126">
          <cell r="A126" t="str">
            <v>Belgium</v>
          </cell>
          <cell r="B126" t="str">
            <v>BE</v>
          </cell>
          <cell r="C126" t="str">
            <v>Wind onshore</v>
          </cell>
          <cell r="D126" t="str">
            <v>2034</v>
          </cell>
          <cell r="E126">
            <v>2832.25</v>
          </cell>
        </row>
        <row r="127">
          <cell r="A127" t="str">
            <v>Belgium</v>
          </cell>
          <cell r="B127" t="str">
            <v>BE</v>
          </cell>
          <cell r="C127" t="str">
            <v>Wind onshore</v>
          </cell>
          <cell r="D127" t="str">
            <v>2035</v>
          </cell>
          <cell r="E127">
            <v>2887.7</v>
          </cell>
        </row>
        <row r="128">
          <cell r="A128" t="str">
            <v>Belgium</v>
          </cell>
          <cell r="B128" t="str">
            <v>BE</v>
          </cell>
          <cell r="C128" t="str">
            <v>Wind onshore</v>
          </cell>
          <cell r="D128" t="str">
            <v>2036</v>
          </cell>
          <cell r="E128">
            <v>2941.3</v>
          </cell>
        </row>
        <row r="129">
          <cell r="A129" t="str">
            <v>Belgium</v>
          </cell>
          <cell r="B129" t="str">
            <v>BE</v>
          </cell>
          <cell r="C129" t="str">
            <v>Wind onshore</v>
          </cell>
          <cell r="D129" t="str">
            <v>2037</v>
          </cell>
          <cell r="E129">
            <v>2992.9</v>
          </cell>
        </row>
        <row r="130">
          <cell r="A130" t="str">
            <v>Belgium</v>
          </cell>
          <cell r="B130" t="str">
            <v>BE</v>
          </cell>
          <cell r="C130" t="str">
            <v>Wind onshore</v>
          </cell>
          <cell r="D130" t="str">
            <v>2038</v>
          </cell>
          <cell r="E130">
            <v>3042.45</v>
          </cell>
        </row>
        <row r="131">
          <cell r="A131" t="str">
            <v>Belgium</v>
          </cell>
          <cell r="B131" t="str">
            <v>BE</v>
          </cell>
          <cell r="C131" t="str">
            <v>Wind onshore</v>
          </cell>
          <cell r="D131" t="str">
            <v>2039</v>
          </cell>
          <cell r="E131">
            <v>3089.8</v>
          </cell>
        </row>
        <row r="132">
          <cell r="A132" t="str">
            <v>Belgium</v>
          </cell>
          <cell r="B132" t="str">
            <v>BE</v>
          </cell>
          <cell r="C132" t="str">
            <v>Wind onshore</v>
          </cell>
          <cell r="D132" t="str">
            <v>2040</v>
          </cell>
          <cell r="E132">
            <v>3134.9</v>
          </cell>
        </row>
        <row r="133">
          <cell r="A133" t="str">
            <v>Belgium</v>
          </cell>
          <cell r="B133" t="str">
            <v>BE</v>
          </cell>
          <cell r="C133" t="str">
            <v>Wind onshore</v>
          </cell>
          <cell r="D133" t="str">
            <v>2041</v>
          </cell>
          <cell r="E133">
            <v>3177.65</v>
          </cell>
        </row>
        <row r="134">
          <cell r="A134" t="str">
            <v>Belgium</v>
          </cell>
          <cell r="B134" t="str">
            <v>BE</v>
          </cell>
          <cell r="C134" t="str">
            <v>Wind onshore</v>
          </cell>
          <cell r="D134" t="str">
            <v>2042</v>
          </cell>
          <cell r="E134">
            <v>3218</v>
          </cell>
        </row>
        <row r="135">
          <cell r="A135" t="str">
            <v>Belgium</v>
          </cell>
          <cell r="B135" t="str">
            <v>BE</v>
          </cell>
          <cell r="C135" t="str">
            <v>Wind onshore</v>
          </cell>
          <cell r="D135" t="str">
            <v>2043</v>
          </cell>
          <cell r="E135">
            <v>3256</v>
          </cell>
        </row>
        <row r="136">
          <cell r="A136" t="str">
            <v>Belgium</v>
          </cell>
          <cell r="B136" t="str">
            <v>BE</v>
          </cell>
          <cell r="C136" t="str">
            <v>Wind onshore</v>
          </cell>
          <cell r="D136" t="str">
            <v>2044</v>
          </cell>
          <cell r="E136">
            <v>3291.85</v>
          </cell>
        </row>
        <row r="137">
          <cell r="A137" t="str">
            <v>Belgium</v>
          </cell>
          <cell r="B137" t="str">
            <v>BE</v>
          </cell>
          <cell r="C137" t="str">
            <v>Wind onshore</v>
          </cell>
          <cell r="D137" t="str">
            <v>2045</v>
          </cell>
          <cell r="E137">
            <v>3325.5</v>
          </cell>
        </row>
        <row r="138">
          <cell r="A138" t="str">
            <v>Belgium</v>
          </cell>
          <cell r="B138" t="str">
            <v>BE</v>
          </cell>
          <cell r="C138" t="str">
            <v>Wind onshore</v>
          </cell>
          <cell r="D138" t="str">
            <v>2046</v>
          </cell>
          <cell r="E138">
            <v>3356.95</v>
          </cell>
        </row>
        <row r="139">
          <cell r="A139" t="str">
            <v>Belgium</v>
          </cell>
          <cell r="B139" t="str">
            <v>BE</v>
          </cell>
          <cell r="C139" t="str">
            <v>Wind onshore</v>
          </cell>
          <cell r="D139" t="str">
            <v>2047</v>
          </cell>
          <cell r="E139">
            <v>3386.2</v>
          </cell>
        </row>
        <row r="140">
          <cell r="A140" t="str">
            <v>Belgium</v>
          </cell>
          <cell r="B140" t="str">
            <v>BE</v>
          </cell>
          <cell r="C140" t="str">
            <v>Wind onshore</v>
          </cell>
          <cell r="D140" t="str">
            <v>2048</v>
          </cell>
          <cell r="E140">
            <v>3413.35</v>
          </cell>
        </row>
        <row r="141">
          <cell r="A141" t="str">
            <v>Belgium</v>
          </cell>
          <cell r="B141" t="str">
            <v>BE</v>
          </cell>
          <cell r="C141" t="str">
            <v>Wind onshore</v>
          </cell>
          <cell r="D141" t="str">
            <v>2049</v>
          </cell>
          <cell r="E141">
            <v>3438.4</v>
          </cell>
        </row>
        <row r="142">
          <cell r="A142" t="str">
            <v>Belgium</v>
          </cell>
          <cell r="B142" t="str">
            <v>BE</v>
          </cell>
          <cell r="C142" t="str">
            <v>Wind onshore</v>
          </cell>
          <cell r="D142" t="str">
            <v>2050</v>
          </cell>
          <cell r="E142">
            <v>3461.4</v>
          </cell>
        </row>
        <row r="143">
          <cell r="A143" t="str">
            <v>Bulgaria</v>
          </cell>
          <cell r="B143" t="str">
            <v>BG</v>
          </cell>
          <cell r="C143" t="str">
            <v>Wind onshore</v>
          </cell>
          <cell r="D143" t="str">
            <v>2015</v>
          </cell>
          <cell r="E143">
            <v>1603</v>
          </cell>
        </row>
        <row r="144">
          <cell r="A144" t="str">
            <v>Bulgaria</v>
          </cell>
          <cell r="B144" t="str">
            <v>BG</v>
          </cell>
          <cell r="C144" t="str">
            <v>Wind onshore</v>
          </cell>
          <cell r="D144" t="str">
            <v>2016</v>
          </cell>
          <cell r="E144">
            <v>1661</v>
          </cell>
        </row>
        <row r="145">
          <cell r="A145" t="str">
            <v>Bulgaria</v>
          </cell>
          <cell r="B145" t="str">
            <v>BG</v>
          </cell>
          <cell r="C145" t="str">
            <v>Wind onshore</v>
          </cell>
          <cell r="D145" t="str">
            <v>2017</v>
          </cell>
          <cell r="E145">
            <v>1713</v>
          </cell>
        </row>
        <row r="146">
          <cell r="A146" t="str">
            <v>Bulgaria</v>
          </cell>
          <cell r="B146" t="str">
            <v>BG</v>
          </cell>
          <cell r="C146" t="str">
            <v>Wind onshore</v>
          </cell>
          <cell r="D146" t="str">
            <v>2018</v>
          </cell>
          <cell r="E146">
            <v>1763</v>
          </cell>
        </row>
        <row r="147">
          <cell r="A147" t="str">
            <v>Bulgaria</v>
          </cell>
          <cell r="B147" t="str">
            <v>BG</v>
          </cell>
          <cell r="C147" t="str">
            <v>Wind onshore</v>
          </cell>
          <cell r="D147" t="str">
            <v>2019</v>
          </cell>
          <cell r="E147">
            <v>1405.375</v>
          </cell>
        </row>
        <row r="148">
          <cell r="A148" t="str">
            <v>Bulgaria</v>
          </cell>
          <cell r="B148" t="str">
            <v>BG</v>
          </cell>
          <cell r="C148" t="str">
            <v>Wind onshore</v>
          </cell>
          <cell r="D148" t="str">
            <v>2020</v>
          </cell>
          <cell r="E148">
            <v>1432.2352941176471</v>
          </cell>
        </row>
        <row r="149">
          <cell r="A149" t="str">
            <v>Bulgaria</v>
          </cell>
          <cell r="B149" t="str">
            <v>BG</v>
          </cell>
          <cell r="C149" t="str">
            <v>Wind onshore</v>
          </cell>
          <cell r="D149" t="str">
            <v>2021</v>
          </cell>
          <cell r="E149">
            <v>1458.8888888888889</v>
          </cell>
        </row>
        <row r="150">
          <cell r="A150" t="str">
            <v>Bulgaria</v>
          </cell>
          <cell r="B150" t="str">
            <v>BG</v>
          </cell>
          <cell r="C150" t="str">
            <v>Wind onshore</v>
          </cell>
          <cell r="D150" t="str">
            <v>2022</v>
          </cell>
          <cell r="E150">
            <v>1485</v>
          </cell>
        </row>
        <row r="151">
          <cell r="A151" t="str">
            <v>Bulgaria</v>
          </cell>
          <cell r="B151" t="str">
            <v>BG</v>
          </cell>
          <cell r="C151" t="str">
            <v>Wind onshore</v>
          </cell>
          <cell r="D151" t="str">
            <v>2023</v>
          </cell>
          <cell r="E151">
            <v>1511.1</v>
          </cell>
        </row>
        <row r="152">
          <cell r="A152" t="str">
            <v>Bulgaria</v>
          </cell>
          <cell r="B152" t="str">
            <v>BG</v>
          </cell>
          <cell r="C152" t="str">
            <v>Wind onshore</v>
          </cell>
          <cell r="D152" t="str">
            <v>2024</v>
          </cell>
          <cell r="E152">
            <v>1563</v>
          </cell>
        </row>
        <row r="153">
          <cell r="A153" t="str">
            <v>Bulgaria</v>
          </cell>
          <cell r="B153" t="str">
            <v>BG</v>
          </cell>
          <cell r="C153" t="str">
            <v>Wind onshore</v>
          </cell>
          <cell r="D153" t="str">
            <v>2025</v>
          </cell>
          <cell r="E153">
            <v>1615</v>
          </cell>
        </row>
        <row r="154">
          <cell r="A154" t="str">
            <v>Bulgaria</v>
          </cell>
          <cell r="B154" t="str">
            <v>BG</v>
          </cell>
          <cell r="C154" t="str">
            <v>Wind onshore</v>
          </cell>
          <cell r="D154" t="str">
            <v>2026</v>
          </cell>
          <cell r="E154">
            <v>1665.2</v>
          </cell>
        </row>
        <row r="155">
          <cell r="A155" t="str">
            <v>Bulgaria</v>
          </cell>
          <cell r="B155" t="str">
            <v>BG</v>
          </cell>
          <cell r="C155" t="str">
            <v>Wind onshore</v>
          </cell>
          <cell r="D155" t="str">
            <v>2027</v>
          </cell>
          <cell r="E155">
            <v>1714.95</v>
          </cell>
        </row>
        <row r="156">
          <cell r="A156" t="str">
            <v>Bulgaria</v>
          </cell>
          <cell r="B156" t="str">
            <v>BG</v>
          </cell>
          <cell r="C156" t="str">
            <v>Wind onshore</v>
          </cell>
          <cell r="D156" t="str">
            <v>2028</v>
          </cell>
          <cell r="E156">
            <v>1763.85</v>
          </cell>
        </row>
        <row r="157">
          <cell r="A157" t="str">
            <v>Bulgaria</v>
          </cell>
          <cell r="B157" t="str">
            <v>BG</v>
          </cell>
          <cell r="C157" t="str">
            <v>Wind onshore</v>
          </cell>
          <cell r="D157" t="str">
            <v>2029</v>
          </cell>
          <cell r="E157">
            <v>1811.75</v>
          </cell>
        </row>
        <row r="158">
          <cell r="A158" t="str">
            <v>Bulgaria</v>
          </cell>
          <cell r="B158" t="str">
            <v>BG</v>
          </cell>
          <cell r="C158" t="str">
            <v>Wind onshore</v>
          </cell>
          <cell r="D158" t="str">
            <v>2030</v>
          </cell>
          <cell r="E158">
            <v>1858.55</v>
          </cell>
        </row>
        <row r="159">
          <cell r="A159" t="str">
            <v>Bulgaria</v>
          </cell>
          <cell r="B159" t="str">
            <v>BG</v>
          </cell>
          <cell r="C159" t="str">
            <v>Wind onshore</v>
          </cell>
          <cell r="D159" t="str">
            <v>2031</v>
          </cell>
          <cell r="E159">
            <v>1904.15</v>
          </cell>
        </row>
        <row r="160">
          <cell r="A160" t="str">
            <v>Bulgaria</v>
          </cell>
          <cell r="B160" t="str">
            <v>BG</v>
          </cell>
          <cell r="C160" t="str">
            <v>Wind onshore</v>
          </cell>
          <cell r="D160" t="str">
            <v>2032</v>
          </cell>
          <cell r="E160">
            <v>1948.45</v>
          </cell>
        </row>
        <row r="161">
          <cell r="A161" t="str">
            <v>Bulgaria</v>
          </cell>
          <cell r="B161" t="str">
            <v>BG</v>
          </cell>
          <cell r="C161" t="str">
            <v>Wind onshore</v>
          </cell>
          <cell r="D161" t="str">
            <v>2033</v>
          </cell>
          <cell r="E161">
            <v>1991.3</v>
          </cell>
        </row>
        <row r="162">
          <cell r="A162" t="str">
            <v>Bulgaria</v>
          </cell>
          <cell r="B162" t="str">
            <v>BG</v>
          </cell>
          <cell r="C162" t="str">
            <v>Wind onshore</v>
          </cell>
          <cell r="D162" t="str">
            <v>2034</v>
          </cell>
          <cell r="E162">
            <v>2032.6</v>
          </cell>
        </row>
        <row r="163">
          <cell r="A163" t="str">
            <v>Bulgaria</v>
          </cell>
          <cell r="B163" t="str">
            <v>BG</v>
          </cell>
          <cell r="C163" t="str">
            <v>Wind onshore</v>
          </cell>
          <cell r="D163" t="str">
            <v>2035</v>
          </cell>
          <cell r="E163">
            <v>2072.3000000000002</v>
          </cell>
        </row>
        <row r="164">
          <cell r="A164" t="str">
            <v>Bulgaria</v>
          </cell>
          <cell r="B164" t="str">
            <v>BG</v>
          </cell>
          <cell r="C164" t="str">
            <v>Wind onshore</v>
          </cell>
          <cell r="D164" t="str">
            <v>2036</v>
          </cell>
          <cell r="E164">
            <v>2110.25</v>
          </cell>
        </row>
        <row r="165">
          <cell r="A165" t="str">
            <v>Bulgaria</v>
          </cell>
          <cell r="B165" t="str">
            <v>BG</v>
          </cell>
          <cell r="C165" t="str">
            <v>Wind onshore</v>
          </cell>
          <cell r="D165" t="str">
            <v>2037</v>
          </cell>
          <cell r="E165">
            <v>2146.5500000000002</v>
          </cell>
        </row>
        <row r="166">
          <cell r="A166" t="str">
            <v>Bulgaria</v>
          </cell>
          <cell r="B166" t="str">
            <v>BG</v>
          </cell>
          <cell r="C166" t="str">
            <v>Wind onshore</v>
          </cell>
          <cell r="D166" t="str">
            <v>2038</v>
          </cell>
          <cell r="E166">
            <v>2180.9499999999998</v>
          </cell>
        </row>
        <row r="167">
          <cell r="A167" t="str">
            <v>Bulgaria</v>
          </cell>
          <cell r="B167" t="str">
            <v>BG</v>
          </cell>
          <cell r="C167" t="str">
            <v>Wind onshore</v>
          </cell>
          <cell r="D167" t="str">
            <v>2039</v>
          </cell>
          <cell r="E167">
            <v>2213.4</v>
          </cell>
        </row>
        <row r="168">
          <cell r="A168" t="str">
            <v>Bulgaria</v>
          </cell>
          <cell r="B168" t="str">
            <v>BG</v>
          </cell>
          <cell r="C168" t="str">
            <v>Wind onshore</v>
          </cell>
          <cell r="D168" t="str">
            <v>2040</v>
          </cell>
          <cell r="E168">
            <v>2243.85</v>
          </cell>
        </row>
        <row r="169">
          <cell r="A169" t="str">
            <v>Bulgaria</v>
          </cell>
          <cell r="B169" t="str">
            <v>BG</v>
          </cell>
          <cell r="C169" t="str">
            <v>Wind onshore</v>
          </cell>
          <cell r="D169" t="str">
            <v>2041</v>
          </cell>
          <cell r="E169">
            <v>2272.1999999999998</v>
          </cell>
        </row>
        <row r="170">
          <cell r="A170" t="str">
            <v>Bulgaria</v>
          </cell>
          <cell r="B170" t="str">
            <v>BG</v>
          </cell>
          <cell r="C170" t="str">
            <v>Wind onshore</v>
          </cell>
          <cell r="D170" t="str">
            <v>2042</v>
          </cell>
          <cell r="E170">
            <v>2298.4499999999998</v>
          </cell>
        </row>
        <row r="171">
          <cell r="A171" t="str">
            <v>Bulgaria</v>
          </cell>
          <cell r="B171" t="str">
            <v>BG</v>
          </cell>
          <cell r="C171" t="str">
            <v>Wind onshore</v>
          </cell>
          <cell r="D171" t="str">
            <v>2043</v>
          </cell>
          <cell r="E171">
            <v>2323</v>
          </cell>
        </row>
        <row r="172">
          <cell r="A172" t="str">
            <v>Bulgaria</v>
          </cell>
          <cell r="B172" t="str">
            <v>BG</v>
          </cell>
          <cell r="C172" t="str">
            <v>Wind onshore</v>
          </cell>
          <cell r="D172" t="str">
            <v>2044</v>
          </cell>
          <cell r="E172">
            <v>2345.8000000000002</v>
          </cell>
        </row>
        <row r="173">
          <cell r="A173" t="str">
            <v>Bulgaria</v>
          </cell>
          <cell r="B173" t="str">
            <v>BG</v>
          </cell>
          <cell r="C173" t="str">
            <v>Wind onshore</v>
          </cell>
          <cell r="D173" t="str">
            <v>2045</v>
          </cell>
          <cell r="E173">
            <v>2366.9</v>
          </cell>
        </row>
        <row r="174">
          <cell r="A174" t="str">
            <v>Bulgaria</v>
          </cell>
          <cell r="B174" t="str">
            <v>BG</v>
          </cell>
          <cell r="C174" t="str">
            <v>Wind onshore</v>
          </cell>
          <cell r="D174" t="str">
            <v>2046</v>
          </cell>
          <cell r="E174">
            <v>2386.3000000000002</v>
          </cell>
        </row>
        <row r="175">
          <cell r="A175" t="str">
            <v>Bulgaria</v>
          </cell>
          <cell r="B175" t="str">
            <v>BG</v>
          </cell>
          <cell r="C175" t="str">
            <v>Wind onshore</v>
          </cell>
          <cell r="D175" t="str">
            <v>2047</v>
          </cell>
          <cell r="E175">
            <v>2404.0500000000002</v>
          </cell>
        </row>
        <row r="176">
          <cell r="A176" t="str">
            <v>Bulgaria</v>
          </cell>
          <cell r="B176" t="str">
            <v>BG</v>
          </cell>
          <cell r="C176" t="str">
            <v>Wind onshore</v>
          </cell>
          <cell r="D176" t="str">
            <v>2048</v>
          </cell>
          <cell r="E176">
            <v>2420.1</v>
          </cell>
        </row>
        <row r="177">
          <cell r="A177" t="str">
            <v>Bulgaria</v>
          </cell>
          <cell r="B177" t="str">
            <v>BG</v>
          </cell>
          <cell r="C177" t="str">
            <v>Wind onshore</v>
          </cell>
          <cell r="D177" t="str">
            <v>2049</v>
          </cell>
          <cell r="E177">
            <v>2434.5</v>
          </cell>
        </row>
        <row r="178">
          <cell r="A178" t="str">
            <v>Bulgaria</v>
          </cell>
          <cell r="B178" t="str">
            <v>BG</v>
          </cell>
          <cell r="C178" t="str">
            <v>Wind onshore</v>
          </cell>
          <cell r="D178" t="str">
            <v>2050</v>
          </cell>
          <cell r="E178">
            <v>2447.35</v>
          </cell>
        </row>
        <row r="179">
          <cell r="A179" t="str">
            <v>Switzerland</v>
          </cell>
          <cell r="B179" t="str">
            <v>CH</v>
          </cell>
          <cell r="C179" t="str">
            <v>Wind onshore</v>
          </cell>
          <cell r="D179" t="str">
            <v>2015</v>
          </cell>
          <cell r="E179">
            <v>1317</v>
          </cell>
        </row>
        <row r="180">
          <cell r="A180" t="str">
            <v>Switzerland</v>
          </cell>
          <cell r="B180" t="str">
            <v>CH</v>
          </cell>
          <cell r="C180" t="str">
            <v>Wind onshore</v>
          </cell>
          <cell r="D180" t="str">
            <v>2016</v>
          </cell>
          <cell r="E180">
            <v>1353</v>
          </cell>
        </row>
        <row r="181">
          <cell r="A181" t="str">
            <v>Switzerland</v>
          </cell>
          <cell r="B181" t="str">
            <v>CH</v>
          </cell>
          <cell r="C181" t="str">
            <v>Wind onshore</v>
          </cell>
          <cell r="D181" t="str">
            <v>2017</v>
          </cell>
          <cell r="E181">
            <v>1390</v>
          </cell>
        </row>
        <row r="182">
          <cell r="A182" t="str">
            <v>Switzerland</v>
          </cell>
          <cell r="B182" t="str">
            <v>CH</v>
          </cell>
          <cell r="C182" t="str">
            <v>Wind onshore</v>
          </cell>
          <cell r="D182" t="str">
            <v>2018</v>
          </cell>
          <cell r="E182">
            <v>1427</v>
          </cell>
        </row>
        <row r="183">
          <cell r="A183" t="str">
            <v>Switzerland</v>
          </cell>
          <cell r="B183" t="str">
            <v>CH</v>
          </cell>
          <cell r="C183" t="str">
            <v>Wind onshore</v>
          </cell>
          <cell r="D183" t="str">
            <v>2019</v>
          </cell>
          <cell r="E183">
            <v>1150.578947368421</v>
          </cell>
        </row>
        <row r="184">
          <cell r="A184" t="str">
            <v>Switzerland</v>
          </cell>
          <cell r="B184" t="str">
            <v>CH</v>
          </cell>
          <cell r="C184" t="str">
            <v>Wind onshore</v>
          </cell>
          <cell r="D184" t="str">
            <v>2020</v>
          </cell>
          <cell r="E184">
            <v>1168.1500000000001</v>
          </cell>
        </row>
        <row r="185">
          <cell r="A185" t="str">
            <v>Switzerland</v>
          </cell>
          <cell r="B185" t="str">
            <v>CH</v>
          </cell>
          <cell r="C185" t="str">
            <v>Wind onshore</v>
          </cell>
          <cell r="D185" t="str">
            <v>2021</v>
          </cell>
          <cell r="E185">
            <v>1200.7</v>
          </cell>
        </row>
        <row r="186">
          <cell r="A186" t="str">
            <v>Switzerland</v>
          </cell>
          <cell r="B186" t="str">
            <v>CH</v>
          </cell>
          <cell r="C186" t="str">
            <v>Wind onshore</v>
          </cell>
          <cell r="D186" t="str">
            <v>2022</v>
          </cell>
          <cell r="E186">
            <v>1234</v>
          </cell>
        </row>
        <row r="187">
          <cell r="A187" t="str">
            <v>Switzerland</v>
          </cell>
          <cell r="B187" t="str">
            <v>CH</v>
          </cell>
          <cell r="C187" t="str">
            <v>Wind onshore</v>
          </cell>
          <cell r="D187" t="str">
            <v>2023</v>
          </cell>
          <cell r="E187">
            <v>1269</v>
          </cell>
        </row>
        <row r="188">
          <cell r="A188" t="str">
            <v>Switzerland</v>
          </cell>
          <cell r="B188" t="str">
            <v>CH</v>
          </cell>
          <cell r="C188" t="str">
            <v>Wind onshore</v>
          </cell>
          <cell r="D188" t="str">
            <v>2024</v>
          </cell>
          <cell r="E188">
            <v>1305</v>
          </cell>
        </row>
        <row r="189">
          <cell r="A189" t="str">
            <v>Switzerland</v>
          </cell>
          <cell r="B189" t="str">
            <v>CH</v>
          </cell>
          <cell r="C189" t="str">
            <v>Wind onshore</v>
          </cell>
          <cell r="D189" t="str">
            <v>2025</v>
          </cell>
          <cell r="E189">
            <v>1341</v>
          </cell>
        </row>
        <row r="190">
          <cell r="A190" t="str">
            <v>Switzerland</v>
          </cell>
          <cell r="B190" t="str">
            <v>CH</v>
          </cell>
          <cell r="C190" t="str">
            <v>Wind onshore</v>
          </cell>
          <cell r="D190" t="str">
            <v>2026</v>
          </cell>
          <cell r="E190">
            <v>1376.85</v>
          </cell>
        </row>
        <row r="191">
          <cell r="A191" t="str">
            <v>Switzerland</v>
          </cell>
          <cell r="B191" t="str">
            <v>CH</v>
          </cell>
          <cell r="C191" t="str">
            <v>Wind onshore</v>
          </cell>
          <cell r="D191" t="str">
            <v>2027</v>
          </cell>
          <cell r="E191">
            <v>1413.1</v>
          </cell>
        </row>
        <row r="192">
          <cell r="A192" t="str">
            <v>Switzerland</v>
          </cell>
          <cell r="B192" t="str">
            <v>CH</v>
          </cell>
          <cell r="C192" t="str">
            <v>Wind onshore</v>
          </cell>
          <cell r="D192" t="str">
            <v>2028</v>
          </cell>
          <cell r="E192">
            <v>1449.35</v>
          </cell>
        </row>
        <row r="193">
          <cell r="A193" t="str">
            <v>Switzerland</v>
          </cell>
          <cell r="B193" t="str">
            <v>CH</v>
          </cell>
          <cell r="C193" t="str">
            <v>Wind onshore</v>
          </cell>
          <cell r="D193" t="str">
            <v>2029</v>
          </cell>
          <cell r="E193">
            <v>1485.55</v>
          </cell>
        </row>
        <row r="194">
          <cell r="A194" t="str">
            <v>Switzerland</v>
          </cell>
          <cell r="B194" t="str">
            <v>CH</v>
          </cell>
          <cell r="C194" t="str">
            <v>Wind onshore</v>
          </cell>
          <cell r="D194" t="str">
            <v>2030</v>
          </cell>
          <cell r="E194">
            <v>1521.8</v>
          </cell>
        </row>
        <row r="195">
          <cell r="A195" t="str">
            <v>Switzerland</v>
          </cell>
          <cell r="B195" t="str">
            <v>CH</v>
          </cell>
          <cell r="C195" t="str">
            <v>Wind onshore</v>
          </cell>
          <cell r="D195" t="str">
            <v>2031</v>
          </cell>
          <cell r="E195">
            <v>1558.1</v>
          </cell>
        </row>
        <row r="196">
          <cell r="A196" t="str">
            <v>Switzerland</v>
          </cell>
          <cell r="B196" t="str">
            <v>CH</v>
          </cell>
          <cell r="C196" t="str">
            <v>Wind onshore</v>
          </cell>
          <cell r="D196" t="str">
            <v>2032</v>
          </cell>
          <cell r="E196">
            <v>1594.4</v>
          </cell>
        </row>
        <row r="197">
          <cell r="A197" t="str">
            <v>Switzerland</v>
          </cell>
          <cell r="B197" t="str">
            <v>CH</v>
          </cell>
          <cell r="C197" t="str">
            <v>Wind onshore</v>
          </cell>
          <cell r="D197" t="str">
            <v>2033</v>
          </cell>
          <cell r="E197">
            <v>1630.65</v>
          </cell>
        </row>
        <row r="198">
          <cell r="A198" t="str">
            <v>Switzerland</v>
          </cell>
          <cell r="B198" t="str">
            <v>CH</v>
          </cell>
          <cell r="C198" t="str">
            <v>Wind onshore</v>
          </cell>
          <cell r="D198" t="str">
            <v>2034</v>
          </cell>
          <cell r="E198">
            <v>1666.7</v>
          </cell>
        </row>
        <row r="199">
          <cell r="A199" t="str">
            <v>Switzerland</v>
          </cell>
          <cell r="B199" t="str">
            <v>CH</v>
          </cell>
          <cell r="C199" t="str">
            <v>Wind onshore</v>
          </cell>
          <cell r="D199" t="str">
            <v>2035</v>
          </cell>
          <cell r="E199">
            <v>1702.55</v>
          </cell>
        </row>
        <row r="200">
          <cell r="A200" t="str">
            <v>Switzerland</v>
          </cell>
          <cell r="B200" t="str">
            <v>CH</v>
          </cell>
          <cell r="C200" t="str">
            <v>Wind onshore</v>
          </cell>
          <cell r="D200" t="str">
            <v>2036</v>
          </cell>
          <cell r="E200">
            <v>1738.05</v>
          </cell>
        </row>
        <row r="201">
          <cell r="A201" t="str">
            <v>Switzerland</v>
          </cell>
          <cell r="B201" t="str">
            <v>CH</v>
          </cell>
          <cell r="C201" t="str">
            <v>Wind onshore</v>
          </cell>
          <cell r="D201" t="str">
            <v>2037</v>
          </cell>
          <cell r="E201">
            <v>1773.1</v>
          </cell>
        </row>
        <row r="202">
          <cell r="A202" t="str">
            <v>Switzerland</v>
          </cell>
          <cell r="B202" t="str">
            <v>CH</v>
          </cell>
          <cell r="C202" t="str">
            <v>Wind onshore</v>
          </cell>
          <cell r="D202" t="str">
            <v>2038</v>
          </cell>
          <cell r="E202">
            <v>1807.65</v>
          </cell>
        </row>
        <row r="203">
          <cell r="A203" t="str">
            <v>Switzerland</v>
          </cell>
          <cell r="B203" t="str">
            <v>CH</v>
          </cell>
          <cell r="C203" t="str">
            <v>Wind onshore</v>
          </cell>
          <cell r="D203" t="str">
            <v>2039</v>
          </cell>
          <cell r="E203">
            <v>1841.65</v>
          </cell>
        </row>
        <row r="204">
          <cell r="A204" t="str">
            <v>Switzerland</v>
          </cell>
          <cell r="B204" t="str">
            <v>CH</v>
          </cell>
          <cell r="C204" t="str">
            <v>Wind onshore</v>
          </cell>
          <cell r="D204" t="str">
            <v>2040</v>
          </cell>
          <cell r="E204">
            <v>1874.95</v>
          </cell>
        </row>
        <row r="205">
          <cell r="A205" t="str">
            <v>Switzerland</v>
          </cell>
          <cell r="B205" t="str">
            <v>CH</v>
          </cell>
          <cell r="C205" t="str">
            <v>Wind onshore</v>
          </cell>
          <cell r="D205" t="str">
            <v>2041</v>
          </cell>
          <cell r="E205">
            <v>1907.35</v>
          </cell>
        </row>
        <row r="206">
          <cell r="A206" t="str">
            <v>Switzerland</v>
          </cell>
          <cell r="B206" t="str">
            <v>CH</v>
          </cell>
          <cell r="C206" t="str">
            <v>Wind onshore</v>
          </cell>
          <cell r="D206" t="str">
            <v>2042</v>
          </cell>
          <cell r="E206">
            <v>1938.75</v>
          </cell>
        </row>
        <row r="207">
          <cell r="A207" t="str">
            <v>Switzerland</v>
          </cell>
          <cell r="B207" t="str">
            <v>CH</v>
          </cell>
          <cell r="C207" t="str">
            <v>Wind onshore</v>
          </cell>
          <cell r="D207" t="str">
            <v>2043</v>
          </cell>
          <cell r="E207">
            <v>1969.05</v>
          </cell>
        </row>
        <row r="208">
          <cell r="A208" t="str">
            <v>Switzerland</v>
          </cell>
          <cell r="B208" t="str">
            <v>CH</v>
          </cell>
          <cell r="C208" t="str">
            <v>Wind onshore</v>
          </cell>
          <cell r="D208" t="str">
            <v>2044</v>
          </cell>
          <cell r="E208">
            <v>1998.25</v>
          </cell>
        </row>
        <row r="209">
          <cell r="A209" t="str">
            <v>Switzerland</v>
          </cell>
          <cell r="B209" t="str">
            <v>CH</v>
          </cell>
          <cell r="C209" t="str">
            <v>Wind onshore</v>
          </cell>
          <cell r="D209" t="str">
            <v>2045</v>
          </cell>
          <cell r="E209">
            <v>2026.35</v>
          </cell>
        </row>
        <row r="210">
          <cell r="A210" t="str">
            <v>Switzerland</v>
          </cell>
          <cell r="B210" t="str">
            <v>CH</v>
          </cell>
          <cell r="C210" t="str">
            <v>Wind onshore</v>
          </cell>
          <cell r="D210" t="str">
            <v>2046</v>
          </cell>
          <cell r="E210">
            <v>2053.25</v>
          </cell>
        </row>
        <row r="211">
          <cell r="A211" t="str">
            <v>Switzerland</v>
          </cell>
          <cell r="B211" t="str">
            <v>CH</v>
          </cell>
          <cell r="C211" t="str">
            <v>Wind onshore</v>
          </cell>
          <cell r="D211" t="str">
            <v>2047</v>
          </cell>
          <cell r="E211">
            <v>2078.9499999999998</v>
          </cell>
        </row>
        <row r="212">
          <cell r="A212" t="str">
            <v>Switzerland</v>
          </cell>
          <cell r="B212" t="str">
            <v>CH</v>
          </cell>
          <cell r="C212" t="str">
            <v>Wind onshore</v>
          </cell>
          <cell r="D212" t="str">
            <v>2048</v>
          </cell>
          <cell r="E212">
            <v>2103.5</v>
          </cell>
        </row>
        <row r="213">
          <cell r="A213" t="str">
            <v>Switzerland</v>
          </cell>
          <cell r="B213" t="str">
            <v>CH</v>
          </cell>
          <cell r="C213" t="str">
            <v>Wind onshore</v>
          </cell>
          <cell r="D213" t="str">
            <v>2049</v>
          </cell>
          <cell r="E213">
            <v>2126.85</v>
          </cell>
        </row>
        <row r="214">
          <cell r="A214" t="str">
            <v>Switzerland</v>
          </cell>
          <cell r="B214" t="str">
            <v>CH</v>
          </cell>
          <cell r="C214" t="str">
            <v>Wind onshore</v>
          </cell>
          <cell r="D214" t="str">
            <v>2050</v>
          </cell>
          <cell r="E214">
            <v>2149</v>
          </cell>
        </row>
        <row r="215">
          <cell r="A215" t="str">
            <v>Czech Republic</v>
          </cell>
          <cell r="B215" t="str">
            <v>CZ</v>
          </cell>
          <cell r="C215" t="str">
            <v>Wind onshore</v>
          </cell>
          <cell r="D215" t="str">
            <v>2015</v>
          </cell>
          <cell r="E215">
            <v>1709</v>
          </cell>
        </row>
        <row r="216">
          <cell r="A216" t="str">
            <v>Czech Republic</v>
          </cell>
          <cell r="B216" t="str">
            <v>CZ</v>
          </cell>
          <cell r="C216" t="str">
            <v>Wind onshore</v>
          </cell>
          <cell r="D216" t="str">
            <v>2016</v>
          </cell>
          <cell r="E216">
            <v>1760</v>
          </cell>
        </row>
        <row r="217">
          <cell r="A217" t="str">
            <v>Czech Republic</v>
          </cell>
          <cell r="B217" t="str">
            <v>CZ</v>
          </cell>
          <cell r="C217" t="str">
            <v>Wind onshore</v>
          </cell>
          <cell r="D217" t="str">
            <v>2017</v>
          </cell>
          <cell r="E217">
            <v>1811</v>
          </cell>
        </row>
        <row r="218">
          <cell r="A218" t="str">
            <v>Czech Republic</v>
          </cell>
          <cell r="B218" t="str">
            <v>CZ</v>
          </cell>
          <cell r="C218" t="str">
            <v>Wind onshore</v>
          </cell>
          <cell r="D218" t="str">
            <v>2018</v>
          </cell>
          <cell r="E218">
            <v>1864</v>
          </cell>
        </row>
        <row r="219">
          <cell r="A219" t="str">
            <v>Czech Republic</v>
          </cell>
          <cell r="B219" t="str">
            <v>CZ</v>
          </cell>
          <cell r="C219" t="str">
            <v>Wind onshore</v>
          </cell>
          <cell r="D219" t="str">
            <v>2019</v>
          </cell>
          <cell r="E219">
            <v>1522.1176470588234</v>
          </cell>
        </row>
        <row r="220">
          <cell r="A220" t="str">
            <v>Czech Republic</v>
          </cell>
          <cell r="B220" t="str">
            <v>CZ</v>
          </cell>
          <cell r="C220" t="str">
            <v>Wind onshore</v>
          </cell>
          <cell r="D220" t="str">
            <v>2020</v>
          </cell>
          <cell r="E220">
            <v>1547.0555555555557</v>
          </cell>
        </row>
        <row r="221">
          <cell r="A221" t="str">
            <v>Czech Republic</v>
          </cell>
          <cell r="B221" t="str">
            <v>CZ</v>
          </cell>
          <cell r="C221" t="str">
            <v>Wind onshore</v>
          </cell>
          <cell r="D221" t="str">
            <v>2021</v>
          </cell>
          <cell r="E221">
            <v>1572.1578947368421</v>
          </cell>
        </row>
        <row r="222">
          <cell r="A222" t="str">
            <v>Czech Republic</v>
          </cell>
          <cell r="B222" t="str">
            <v>CZ</v>
          </cell>
          <cell r="C222" t="str">
            <v>Wind onshore</v>
          </cell>
          <cell r="D222" t="str">
            <v>2022</v>
          </cell>
          <cell r="E222">
            <v>1597</v>
          </cell>
        </row>
        <row r="223">
          <cell r="A223" t="str">
            <v>Czech Republic</v>
          </cell>
          <cell r="B223" t="str">
            <v>CZ</v>
          </cell>
          <cell r="C223" t="str">
            <v>Wind onshore</v>
          </cell>
          <cell r="D223" t="str">
            <v>2023</v>
          </cell>
          <cell r="E223">
            <v>1645.25</v>
          </cell>
        </row>
        <row r="224">
          <cell r="A224" t="str">
            <v>Czech Republic</v>
          </cell>
          <cell r="B224" t="str">
            <v>CZ</v>
          </cell>
          <cell r="C224" t="str">
            <v>Wind onshore</v>
          </cell>
          <cell r="D224" t="str">
            <v>2024</v>
          </cell>
          <cell r="E224">
            <v>1695</v>
          </cell>
        </row>
        <row r="225">
          <cell r="A225" t="str">
            <v>Czech Republic</v>
          </cell>
          <cell r="B225" t="str">
            <v>CZ</v>
          </cell>
          <cell r="C225" t="str">
            <v>Wind onshore</v>
          </cell>
          <cell r="D225" t="str">
            <v>2025</v>
          </cell>
          <cell r="E225">
            <v>1745</v>
          </cell>
        </row>
        <row r="226">
          <cell r="A226" t="str">
            <v>Czech Republic</v>
          </cell>
          <cell r="B226" t="str">
            <v>CZ</v>
          </cell>
          <cell r="C226" t="str">
            <v>Wind onshore</v>
          </cell>
          <cell r="D226" t="str">
            <v>2026</v>
          </cell>
          <cell r="E226">
            <v>1795.3</v>
          </cell>
        </row>
        <row r="227">
          <cell r="A227" t="str">
            <v>Czech Republic</v>
          </cell>
          <cell r="B227" t="str">
            <v>CZ</v>
          </cell>
          <cell r="C227" t="str">
            <v>Wind onshore</v>
          </cell>
          <cell r="D227" t="str">
            <v>2027</v>
          </cell>
          <cell r="E227">
            <v>1846.2</v>
          </cell>
        </row>
        <row r="228">
          <cell r="A228" t="str">
            <v>Czech Republic</v>
          </cell>
          <cell r="B228" t="str">
            <v>CZ</v>
          </cell>
          <cell r="C228" t="str">
            <v>Wind onshore</v>
          </cell>
          <cell r="D228" t="str">
            <v>2028</v>
          </cell>
          <cell r="E228">
            <v>1897.4</v>
          </cell>
        </row>
        <row r="229">
          <cell r="A229" t="str">
            <v>Czech Republic</v>
          </cell>
          <cell r="B229" t="str">
            <v>CZ</v>
          </cell>
          <cell r="C229" t="str">
            <v>Wind onshore</v>
          </cell>
          <cell r="D229" t="str">
            <v>2029</v>
          </cell>
          <cell r="E229">
            <v>1948.8</v>
          </cell>
        </row>
        <row r="230">
          <cell r="A230" t="str">
            <v>Czech Republic</v>
          </cell>
          <cell r="B230" t="str">
            <v>CZ</v>
          </cell>
          <cell r="C230" t="str">
            <v>Wind onshore</v>
          </cell>
          <cell r="D230" t="str">
            <v>2030</v>
          </cell>
          <cell r="E230">
            <v>2000.4</v>
          </cell>
        </row>
        <row r="231">
          <cell r="A231" t="str">
            <v>Czech Republic</v>
          </cell>
          <cell r="B231" t="str">
            <v>CZ</v>
          </cell>
          <cell r="C231" t="str">
            <v>Wind onshore</v>
          </cell>
          <cell r="D231" t="str">
            <v>2031</v>
          </cell>
          <cell r="E231">
            <v>2052.1999999999998</v>
          </cell>
        </row>
        <row r="232">
          <cell r="A232" t="str">
            <v>Czech Republic</v>
          </cell>
          <cell r="B232" t="str">
            <v>CZ</v>
          </cell>
          <cell r="C232" t="str">
            <v>Wind onshore</v>
          </cell>
          <cell r="D232" t="str">
            <v>2032</v>
          </cell>
          <cell r="E232">
            <v>2104.1</v>
          </cell>
        </row>
        <row r="233">
          <cell r="A233" t="str">
            <v>Czech Republic</v>
          </cell>
          <cell r="B233" t="str">
            <v>CZ</v>
          </cell>
          <cell r="C233" t="str">
            <v>Wind onshore</v>
          </cell>
          <cell r="D233" t="str">
            <v>2033</v>
          </cell>
          <cell r="E233">
            <v>2156</v>
          </cell>
        </row>
        <row r="234">
          <cell r="A234" t="str">
            <v>Czech Republic</v>
          </cell>
          <cell r="B234" t="str">
            <v>CZ</v>
          </cell>
          <cell r="C234" t="str">
            <v>Wind onshore</v>
          </cell>
          <cell r="D234" t="str">
            <v>2034</v>
          </cell>
          <cell r="E234">
            <v>2207.6999999999998</v>
          </cell>
        </row>
        <row r="235">
          <cell r="A235" t="str">
            <v>Czech Republic</v>
          </cell>
          <cell r="B235" t="str">
            <v>CZ</v>
          </cell>
          <cell r="C235" t="str">
            <v>Wind onshore</v>
          </cell>
          <cell r="D235" t="str">
            <v>2035</v>
          </cell>
          <cell r="E235">
            <v>2259.15</v>
          </cell>
        </row>
        <row r="236">
          <cell r="A236" t="str">
            <v>Czech Republic</v>
          </cell>
          <cell r="B236" t="str">
            <v>CZ</v>
          </cell>
          <cell r="C236" t="str">
            <v>Wind onshore</v>
          </cell>
          <cell r="D236" t="str">
            <v>2036</v>
          </cell>
          <cell r="E236">
            <v>2310.1999999999998</v>
          </cell>
        </row>
        <row r="237">
          <cell r="A237" t="str">
            <v>Czech Republic</v>
          </cell>
          <cell r="B237" t="str">
            <v>CZ</v>
          </cell>
          <cell r="C237" t="str">
            <v>Wind onshore</v>
          </cell>
          <cell r="D237" t="str">
            <v>2037</v>
          </cell>
          <cell r="E237">
            <v>2360.75</v>
          </cell>
        </row>
        <row r="238">
          <cell r="A238" t="str">
            <v>Czech Republic</v>
          </cell>
          <cell r="B238" t="str">
            <v>CZ</v>
          </cell>
          <cell r="C238" t="str">
            <v>Wind onshore</v>
          </cell>
          <cell r="D238" t="str">
            <v>2038</v>
          </cell>
          <cell r="E238">
            <v>2410.65</v>
          </cell>
        </row>
        <row r="239">
          <cell r="A239" t="str">
            <v>Czech Republic</v>
          </cell>
          <cell r="B239" t="str">
            <v>CZ</v>
          </cell>
          <cell r="C239" t="str">
            <v>Wind onshore</v>
          </cell>
          <cell r="D239" t="str">
            <v>2039</v>
          </cell>
          <cell r="E239">
            <v>2459.8000000000002</v>
          </cell>
        </row>
        <row r="240">
          <cell r="A240" t="str">
            <v>Czech Republic</v>
          </cell>
          <cell r="B240" t="str">
            <v>CZ</v>
          </cell>
          <cell r="C240" t="str">
            <v>Wind onshore</v>
          </cell>
          <cell r="D240" t="str">
            <v>2040</v>
          </cell>
          <cell r="E240">
            <v>2508.0500000000002</v>
          </cell>
        </row>
        <row r="241">
          <cell r="A241" t="str">
            <v>Czech Republic</v>
          </cell>
          <cell r="B241" t="str">
            <v>CZ</v>
          </cell>
          <cell r="C241" t="str">
            <v>Wind onshore</v>
          </cell>
          <cell r="D241" t="str">
            <v>2041</v>
          </cell>
          <cell r="E241">
            <v>2555.15</v>
          </cell>
        </row>
        <row r="242">
          <cell r="A242" t="str">
            <v>Czech Republic</v>
          </cell>
          <cell r="B242" t="str">
            <v>CZ</v>
          </cell>
          <cell r="C242" t="str">
            <v>Wind onshore</v>
          </cell>
          <cell r="D242" t="str">
            <v>2042</v>
          </cell>
          <cell r="E242">
            <v>2600.9499999999998</v>
          </cell>
        </row>
        <row r="243">
          <cell r="A243" t="str">
            <v>Czech Republic</v>
          </cell>
          <cell r="B243" t="str">
            <v>CZ</v>
          </cell>
          <cell r="C243" t="str">
            <v>Wind onshore</v>
          </cell>
          <cell r="D243" t="str">
            <v>2043</v>
          </cell>
          <cell r="E243">
            <v>2645.4</v>
          </cell>
        </row>
        <row r="244">
          <cell r="A244" t="str">
            <v>Czech Republic</v>
          </cell>
          <cell r="B244" t="str">
            <v>CZ</v>
          </cell>
          <cell r="C244" t="str">
            <v>Wind onshore</v>
          </cell>
          <cell r="D244" t="str">
            <v>2044</v>
          </cell>
          <cell r="E244">
            <v>2688.4</v>
          </cell>
        </row>
        <row r="245">
          <cell r="A245" t="str">
            <v>Czech Republic</v>
          </cell>
          <cell r="B245" t="str">
            <v>CZ</v>
          </cell>
          <cell r="C245" t="str">
            <v>Wind onshore</v>
          </cell>
          <cell r="D245" t="str">
            <v>2045</v>
          </cell>
          <cell r="E245">
            <v>2729.95</v>
          </cell>
        </row>
        <row r="246">
          <cell r="A246" t="str">
            <v>Czech Republic</v>
          </cell>
          <cell r="B246" t="str">
            <v>CZ</v>
          </cell>
          <cell r="C246" t="str">
            <v>Wind onshore</v>
          </cell>
          <cell r="D246" t="str">
            <v>2046</v>
          </cell>
          <cell r="E246">
            <v>2769.95</v>
          </cell>
        </row>
        <row r="247">
          <cell r="A247" t="str">
            <v>Czech Republic</v>
          </cell>
          <cell r="B247" t="str">
            <v>CZ</v>
          </cell>
          <cell r="C247" t="str">
            <v>Wind onshore</v>
          </cell>
          <cell r="D247" t="str">
            <v>2047</v>
          </cell>
          <cell r="E247">
            <v>2808.4</v>
          </cell>
        </row>
        <row r="248">
          <cell r="A248" t="str">
            <v>Czech Republic</v>
          </cell>
          <cell r="B248" t="str">
            <v>CZ</v>
          </cell>
          <cell r="C248" t="str">
            <v>Wind onshore</v>
          </cell>
          <cell r="D248" t="str">
            <v>2048</v>
          </cell>
          <cell r="E248">
            <v>2845.25</v>
          </cell>
        </row>
        <row r="249">
          <cell r="A249" t="str">
            <v>Czech Republic</v>
          </cell>
          <cell r="B249" t="str">
            <v>CZ</v>
          </cell>
          <cell r="C249" t="str">
            <v>Wind onshore</v>
          </cell>
          <cell r="D249" t="str">
            <v>2049</v>
          </cell>
          <cell r="E249">
            <v>2880.55</v>
          </cell>
        </row>
        <row r="250">
          <cell r="A250" t="str">
            <v>Czech Republic</v>
          </cell>
          <cell r="B250" t="str">
            <v>CZ</v>
          </cell>
          <cell r="C250" t="str">
            <v>Wind onshore</v>
          </cell>
          <cell r="D250" t="str">
            <v>2050</v>
          </cell>
          <cell r="E250">
            <v>2914.35</v>
          </cell>
        </row>
        <row r="251">
          <cell r="A251" t="str">
            <v>Denmark DK1</v>
          </cell>
          <cell r="B251" t="str">
            <v>DK1</v>
          </cell>
          <cell r="C251" t="str">
            <v>Wind onshore</v>
          </cell>
          <cell r="D251" t="str">
            <v>2015</v>
          </cell>
          <cell r="E251">
            <v>2970</v>
          </cell>
        </row>
        <row r="252">
          <cell r="A252" t="str">
            <v>Denmark DK1</v>
          </cell>
          <cell r="B252" t="str">
            <v>DK1</v>
          </cell>
          <cell r="C252" t="str">
            <v>Wind onshore</v>
          </cell>
          <cell r="D252" t="str">
            <v>2016</v>
          </cell>
          <cell r="E252">
            <v>3028</v>
          </cell>
        </row>
        <row r="253">
          <cell r="A253" t="str">
            <v>Denmark DK1</v>
          </cell>
          <cell r="B253" t="str">
            <v>DK1</v>
          </cell>
          <cell r="C253" t="str">
            <v>Wind onshore</v>
          </cell>
          <cell r="D253" t="str">
            <v>2017</v>
          </cell>
          <cell r="E253">
            <v>3087</v>
          </cell>
        </row>
        <row r="254">
          <cell r="A254" t="str">
            <v>Denmark DK1</v>
          </cell>
          <cell r="B254" t="str">
            <v>DK1</v>
          </cell>
          <cell r="C254" t="str">
            <v>Wind onshore</v>
          </cell>
          <cell r="D254" t="str">
            <v>2018</v>
          </cell>
          <cell r="E254">
            <v>3146</v>
          </cell>
        </row>
        <row r="255">
          <cell r="A255" t="str">
            <v>Denmark DK1</v>
          </cell>
          <cell r="B255" t="str">
            <v>DK1</v>
          </cell>
          <cell r="C255" t="str">
            <v>Wind onshore</v>
          </cell>
          <cell r="D255" t="str">
            <v>2019</v>
          </cell>
          <cell r="E255">
            <v>2667.95</v>
          </cell>
        </row>
        <row r="256">
          <cell r="A256" t="str">
            <v>Denmark DK1</v>
          </cell>
          <cell r="B256" t="str">
            <v>DK1</v>
          </cell>
          <cell r="C256" t="str">
            <v>Wind onshore</v>
          </cell>
          <cell r="D256" t="str">
            <v>2020</v>
          </cell>
          <cell r="E256">
            <v>2720.7</v>
          </cell>
        </row>
        <row r="257">
          <cell r="A257" t="str">
            <v>Denmark DK1</v>
          </cell>
          <cell r="B257" t="str">
            <v>DK1</v>
          </cell>
          <cell r="C257" t="str">
            <v>Wind onshore</v>
          </cell>
          <cell r="D257" t="str">
            <v>2021</v>
          </cell>
          <cell r="E257">
            <v>2774.65</v>
          </cell>
        </row>
        <row r="258">
          <cell r="A258" t="str">
            <v>Denmark DK1</v>
          </cell>
          <cell r="B258" t="str">
            <v>DK1</v>
          </cell>
          <cell r="C258" t="str">
            <v>Wind onshore</v>
          </cell>
          <cell r="D258" t="str">
            <v>2022</v>
          </cell>
          <cell r="E258">
            <v>2830</v>
          </cell>
        </row>
        <row r="259">
          <cell r="A259" t="str">
            <v>Denmark DK1</v>
          </cell>
          <cell r="B259" t="str">
            <v>DK1</v>
          </cell>
          <cell r="C259" t="str">
            <v>Wind onshore</v>
          </cell>
          <cell r="D259" t="str">
            <v>2023</v>
          </cell>
          <cell r="E259">
            <v>2886.1</v>
          </cell>
        </row>
        <row r="260">
          <cell r="A260" t="str">
            <v>Denmark DK1</v>
          </cell>
          <cell r="B260" t="str">
            <v>DK1</v>
          </cell>
          <cell r="C260" t="str">
            <v>Wind onshore</v>
          </cell>
          <cell r="D260" t="str">
            <v>2024</v>
          </cell>
          <cell r="E260">
            <v>2944</v>
          </cell>
        </row>
        <row r="261">
          <cell r="A261" t="str">
            <v>Denmark DK1</v>
          </cell>
          <cell r="B261" t="str">
            <v>DK1</v>
          </cell>
          <cell r="C261" t="str">
            <v>Wind onshore</v>
          </cell>
          <cell r="D261" t="str">
            <v>2025</v>
          </cell>
          <cell r="E261">
            <v>3001</v>
          </cell>
        </row>
        <row r="262">
          <cell r="A262" t="str">
            <v>Denmark DK1</v>
          </cell>
          <cell r="B262" t="str">
            <v>DK1</v>
          </cell>
          <cell r="C262" t="str">
            <v>Wind onshore</v>
          </cell>
          <cell r="D262" t="str">
            <v>2026</v>
          </cell>
          <cell r="E262">
            <v>3058.55</v>
          </cell>
        </row>
        <row r="263">
          <cell r="A263" t="str">
            <v>Denmark DK1</v>
          </cell>
          <cell r="B263" t="str">
            <v>DK1</v>
          </cell>
          <cell r="C263" t="str">
            <v>Wind onshore</v>
          </cell>
          <cell r="D263" t="str">
            <v>2027</v>
          </cell>
          <cell r="E263">
            <v>3115.9</v>
          </cell>
        </row>
        <row r="264">
          <cell r="A264" t="str">
            <v>Denmark DK1</v>
          </cell>
          <cell r="B264" t="str">
            <v>DK1</v>
          </cell>
          <cell r="C264" t="str">
            <v>Wind onshore</v>
          </cell>
          <cell r="D264" t="str">
            <v>2028</v>
          </cell>
          <cell r="E264">
            <v>3173</v>
          </cell>
        </row>
        <row r="265">
          <cell r="A265" t="str">
            <v>Denmark DK1</v>
          </cell>
          <cell r="B265" t="str">
            <v>DK1</v>
          </cell>
          <cell r="C265" t="str">
            <v>Wind onshore</v>
          </cell>
          <cell r="D265" t="str">
            <v>2029</v>
          </cell>
          <cell r="E265">
            <v>3229.8</v>
          </cell>
        </row>
        <row r="266">
          <cell r="A266" t="str">
            <v>Denmark DK1</v>
          </cell>
          <cell r="B266" t="str">
            <v>DK1</v>
          </cell>
          <cell r="C266" t="str">
            <v>Wind onshore</v>
          </cell>
          <cell r="D266" t="str">
            <v>2030</v>
          </cell>
          <cell r="E266">
            <v>3286.25</v>
          </cell>
        </row>
        <row r="267">
          <cell r="A267" t="str">
            <v>Denmark DK1</v>
          </cell>
          <cell r="B267" t="str">
            <v>DK1</v>
          </cell>
          <cell r="C267" t="str">
            <v>Wind onshore</v>
          </cell>
          <cell r="D267" t="str">
            <v>2031</v>
          </cell>
          <cell r="E267">
            <v>3342.3</v>
          </cell>
        </row>
        <row r="268">
          <cell r="A268" t="str">
            <v>Denmark DK1</v>
          </cell>
          <cell r="B268" t="str">
            <v>DK1</v>
          </cell>
          <cell r="C268" t="str">
            <v>Wind onshore</v>
          </cell>
          <cell r="D268" t="str">
            <v>2032</v>
          </cell>
          <cell r="E268">
            <v>3397.8</v>
          </cell>
        </row>
        <row r="269">
          <cell r="A269" t="str">
            <v>Denmark DK1</v>
          </cell>
          <cell r="B269" t="str">
            <v>DK1</v>
          </cell>
          <cell r="C269" t="str">
            <v>Wind onshore</v>
          </cell>
          <cell r="D269" t="str">
            <v>2033</v>
          </cell>
          <cell r="E269">
            <v>3452.7</v>
          </cell>
        </row>
        <row r="270">
          <cell r="A270" t="str">
            <v>Denmark DK1</v>
          </cell>
          <cell r="B270" t="str">
            <v>DK1</v>
          </cell>
          <cell r="C270" t="str">
            <v>Wind onshore</v>
          </cell>
          <cell r="D270" t="str">
            <v>2034</v>
          </cell>
          <cell r="E270">
            <v>3506.85</v>
          </cell>
        </row>
        <row r="271">
          <cell r="A271" t="str">
            <v>Denmark DK1</v>
          </cell>
          <cell r="B271" t="str">
            <v>DK1</v>
          </cell>
          <cell r="C271" t="str">
            <v>Wind onshore</v>
          </cell>
          <cell r="D271" t="str">
            <v>2035</v>
          </cell>
          <cell r="E271">
            <v>3560.15</v>
          </cell>
        </row>
        <row r="272">
          <cell r="A272" t="str">
            <v>Denmark DK1</v>
          </cell>
          <cell r="B272" t="str">
            <v>DK1</v>
          </cell>
          <cell r="C272" t="str">
            <v>Wind onshore</v>
          </cell>
          <cell r="D272" t="str">
            <v>2036</v>
          </cell>
          <cell r="E272">
            <v>3612.5</v>
          </cell>
        </row>
        <row r="273">
          <cell r="A273" t="str">
            <v>Denmark DK1</v>
          </cell>
          <cell r="B273" t="str">
            <v>DK1</v>
          </cell>
          <cell r="C273" t="str">
            <v>Wind onshore</v>
          </cell>
          <cell r="D273" t="str">
            <v>2037</v>
          </cell>
          <cell r="E273">
            <v>3663.75</v>
          </cell>
        </row>
        <row r="274">
          <cell r="A274" t="str">
            <v>Denmark DK1</v>
          </cell>
          <cell r="B274" t="str">
            <v>DK1</v>
          </cell>
          <cell r="C274" t="str">
            <v>Wind onshore</v>
          </cell>
          <cell r="D274" t="str">
            <v>2038</v>
          </cell>
          <cell r="E274">
            <v>3713.8</v>
          </cell>
        </row>
        <row r="275">
          <cell r="A275" t="str">
            <v>Denmark DK1</v>
          </cell>
          <cell r="B275" t="str">
            <v>DK1</v>
          </cell>
          <cell r="C275" t="str">
            <v>Wind onshore</v>
          </cell>
          <cell r="D275" t="str">
            <v>2039</v>
          </cell>
          <cell r="E275">
            <v>3762.55</v>
          </cell>
        </row>
        <row r="276">
          <cell r="A276" t="str">
            <v>Denmark DK1</v>
          </cell>
          <cell r="B276" t="str">
            <v>DK1</v>
          </cell>
          <cell r="C276" t="str">
            <v>Wind onshore</v>
          </cell>
          <cell r="D276" t="str">
            <v>2040</v>
          </cell>
          <cell r="E276">
            <v>3809.85</v>
          </cell>
        </row>
        <row r="277">
          <cell r="A277" t="str">
            <v>Denmark DK1</v>
          </cell>
          <cell r="B277" t="str">
            <v>DK1</v>
          </cell>
          <cell r="C277" t="str">
            <v>Wind onshore</v>
          </cell>
          <cell r="D277" t="str">
            <v>2041</v>
          </cell>
          <cell r="E277">
            <v>3855.65</v>
          </cell>
        </row>
        <row r="278">
          <cell r="A278" t="str">
            <v>Denmark DK1</v>
          </cell>
          <cell r="B278" t="str">
            <v>DK1</v>
          </cell>
          <cell r="C278" t="str">
            <v>Wind onshore</v>
          </cell>
          <cell r="D278" t="str">
            <v>2042</v>
          </cell>
          <cell r="E278">
            <v>3899.8</v>
          </cell>
        </row>
        <row r="279">
          <cell r="A279" t="str">
            <v>Denmark DK1</v>
          </cell>
          <cell r="B279" t="str">
            <v>DK1</v>
          </cell>
          <cell r="C279" t="str">
            <v>Wind onshore</v>
          </cell>
          <cell r="D279" t="str">
            <v>2043</v>
          </cell>
          <cell r="E279">
            <v>3942.25</v>
          </cell>
        </row>
        <row r="280">
          <cell r="A280" t="str">
            <v>Denmark DK1</v>
          </cell>
          <cell r="B280" t="str">
            <v>DK1</v>
          </cell>
          <cell r="C280" t="str">
            <v>Wind onshore</v>
          </cell>
          <cell r="D280" t="str">
            <v>2044</v>
          </cell>
          <cell r="E280">
            <v>3982.95</v>
          </cell>
        </row>
        <row r="281">
          <cell r="A281" t="str">
            <v>Denmark DK1</v>
          </cell>
          <cell r="B281" t="str">
            <v>DK1</v>
          </cell>
          <cell r="C281" t="str">
            <v>Wind onshore</v>
          </cell>
          <cell r="D281" t="str">
            <v>2045</v>
          </cell>
          <cell r="E281">
            <v>4021.85</v>
          </cell>
        </row>
        <row r="282">
          <cell r="A282" t="str">
            <v>Denmark DK1</v>
          </cell>
          <cell r="B282" t="str">
            <v>DK1</v>
          </cell>
          <cell r="C282" t="str">
            <v>Wind onshore</v>
          </cell>
          <cell r="D282" t="str">
            <v>2046</v>
          </cell>
          <cell r="E282">
            <v>4059</v>
          </cell>
        </row>
        <row r="283">
          <cell r="A283" t="str">
            <v>Denmark DK1</v>
          </cell>
          <cell r="B283" t="str">
            <v>DK1</v>
          </cell>
          <cell r="C283" t="str">
            <v>Wind onshore</v>
          </cell>
          <cell r="D283" t="str">
            <v>2047</v>
          </cell>
          <cell r="E283">
            <v>4094.35</v>
          </cell>
        </row>
        <row r="284">
          <cell r="A284" t="str">
            <v>Denmark DK1</v>
          </cell>
          <cell r="B284" t="str">
            <v>DK1</v>
          </cell>
          <cell r="C284" t="str">
            <v>Wind onshore</v>
          </cell>
          <cell r="D284" t="str">
            <v>2048</v>
          </cell>
          <cell r="E284">
            <v>4127.95</v>
          </cell>
        </row>
        <row r="285">
          <cell r="A285" t="str">
            <v>Denmark DK1</v>
          </cell>
          <cell r="B285" t="str">
            <v>DK1</v>
          </cell>
          <cell r="C285" t="str">
            <v>Wind onshore</v>
          </cell>
          <cell r="D285" t="str">
            <v>2049</v>
          </cell>
          <cell r="E285">
            <v>4159.8</v>
          </cell>
        </row>
        <row r="286">
          <cell r="A286" t="str">
            <v>Denmark DK1</v>
          </cell>
          <cell r="B286" t="str">
            <v>DK1</v>
          </cell>
          <cell r="C286" t="str">
            <v>Wind onshore</v>
          </cell>
          <cell r="D286" t="str">
            <v>2050</v>
          </cell>
          <cell r="E286">
            <v>4190</v>
          </cell>
        </row>
        <row r="287">
          <cell r="A287" t="str">
            <v>Denmark DK2</v>
          </cell>
          <cell r="B287" t="str">
            <v>DK2</v>
          </cell>
          <cell r="C287" t="str">
            <v>Wind onshore</v>
          </cell>
          <cell r="D287" t="str">
            <v>2015</v>
          </cell>
          <cell r="E287">
            <v>2940</v>
          </cell>
        </row>
        <row r="288">
          <cell r="A288" t="str">
            <v>Denmark DK2</v>
          </cell>
          <cell r="B288" t="str">
            <v>DK2</v>
          </cell>
          <cell r="C288" t="str">
            <v>Wind onshore</v>
          </cell>
          <cell r="D288" t="str">
            <v>2016</v>
          </cell>
          <cell r="E288">
            <v>2999</v>
          </cell>
        </row>
        <row r="289">
          <cell r="A289" t="str">
            <v>Denmark DK2</v>
          </cell>
          <cell r="B289" t="str">
            <v>DK2</v>
          </cell>
          <cell r="C289" t="str">
            <v>Wind onshore</v>
          </cell>
          <cell r="D289" t="str">
            <v>2017</v>
          </cell>
          <cell r="E289">
            <v>3058</v>
          </cell>
        </row>
        <row r="290">
          <cell r="A290" t="str">
            <v>Denmark DK2</v>
          </cell>
          <cell r="B290" t="str">
            <v>DK2</v>
          </cell>
          <cell r="C290" t="str">
            <v>Wind onshore</v>
          </cell>
          <cell r="D290" t="str">
            <v>2018</v>
          </cell>
          <cell r="E290">
            <v>3118</v>
          </cell>
        </row>
        <row r="291">
          <cell r="A291" t="str">
            <v>Denmark DK2</v>
          </cell>
          <cell r="B291" t="str">
            <v>DK2</v>
          </cell>
          <cell r="C291" t="str">
            <v>Wind onshore</v>
          </cell>
          <cell r="D291" t="str">
            <v>2019</v>
          </cell>
          <cell r="E291">
            <v>2634.55</v>
          </cell>
        </row>
        <row r="292">
          <cell r="A292" t="str">
            <v>Denmark DK2</v>
          </cell>
          <cell r="B292" t="str">
            <v>DK2</v>
          </cell>
          <cell r="C292" t="str">
            <v>Wind onshore</v>
          </cell>
          <cell r="D292" t="str">
            <v>2020</v>
          </cell>
          <cell r="E292">
            <v>2687.85</v>
          </cell>
        </row>
        <row r="293">
          <cell r="A293" t="str">
            <v>Denmark DK2</v>
          </cell>
          <cell r="B293" t="str">
            <v>DK2</v>
          </cell>
          <cell r="C293" t="str">
            <v>Wind onshore</v>
          </cell>
          <cell r="D293" t="str">
            <v>2021</v>
          </cell>
          <cell r="E293">
            <v>2742.4</v>
          </cell>
        </row>
        <row r="294">
          <cell r="A294" t="str">
            <v>Denmark DK2</v>
          </cell>
          <cell r="B294" t="str">
            <v>DK2</v>
          </cell>
          <cell r="C294" t="str">
            <v>Wind onshore</v>
          </cell>
          <cell r="D294" t="str">
            <v>2022</v>
          </cell>
          <cell r="E294">
            <v>2798</v>
          </cell>
        </row>
        <row r="295">
          <cell r="A295" t="str">
            <v>Denmark DK2</v>
          </cell>
          <cell r="B295" t="str">
            <v>DK2</v>
          </cell>
          <cell r="C295" t="str">
            <v>Wind onshore</v>
          </cell>
          <cell r="D295" t="str">
            <v>2023</v>
          </cell>
          <cell r="E295">
            <v>2855.1</v>
          </cell>
        </row>
        <row r="296">
          <cell r="A296" t="str">
            <v>Denmark DK2</v>
          </cell>
          <cell r="B296" t="str">
            <v>DK2</v>
          </cell>
          <cell r="C296" t="str">
            <v>Wind onshore</v>
          </cell>
          <cell r="D296" t="str">
            <v>2024</v>
          </cell>
          <cell r="E296">
            <v>2913</v>
          </cell>
        </row>
        <row r="297">
          <cell r="A297" t="str">
            <v>Denmark DK2</v>
          </cell>
          <cell r="B297" t="str">
            <v>DK2</v>
          </cell>
          <cell r="C297" t="str">
            <v>Wind onshore</v>
          </cell>
          <cell r="D297" t="str">
            <v>2025</v>
          </cell>
          <cell r="E297">
            <v>2971</v>
          </cell>
        </row>
        <row r="298">
          <cell r="A298" t="str">
            <v>Denmark DK2</v>
          </cell>
          <cell r="B298" t="str">
            <v>DK2</v>
          </cell>
          <cell r="C298" t="str">
            <v>Wind onshore</v>
          </cell>
          <cell r="D298" t="str">
            <v>2026</v>
          </cell>
          <cell r="E298">
            <v>3029.55</v>
          </cell>
        </row>
        <row r="299">
          <cell r="A299" t="str">
            <v>Denmark DK2</v>
          </cell>
          <cell r="B299" t="str">
            <v>DK2</v>
          </cell>
          <cell r="C299" t="str">
            <v>Wind onshore</v>
          </cell>
          <cell r="D299" t="str">
            <v>2027</v>
          </cell>
          <cell r="E299">
            <v>3087.6</v>
          </cell>
        </row>
        <row r="300">
          <cell r="A300" t="str">
            <v>Denmark DK2</v>
          </cell>
          <cell r="B300" t="str">
            <v>DK2</v>
          </cell>
          <cell r="C300" t="str">
            <v>Wind onshore</v>
          </cell>
          <cell r="D300" t="str">
            <v>2028</v>
          </cell>
          <cell r="E300">
            <v>3145.4</v>
          </cell>
        </row>
        <row r="301">
          <cell r="A301" t="str">
            <v>Denmark DK2</v>
          </cell>
          <cell r="B301" t="str">
            <v>DK2</v>
          </cell>
          <cell r="C301" t="str">
            <v>Wind onshore</v>
          </cell>
          <cell r="D301" t="str">
            <v>2029</v>
          </cell>
          <cell r="E301">
            <v>3202.85</v>
          </cell>
        </row>
        <row r="302">
          <cell r="A302" t="str">
            <v>Denmark DK2</v>
          </cell>
          <cell r="B302" t="str">
            <v>DK2</v>
          </cell>
          <cell r="C302" t="str">
            <v>Wind onshore</v>
          </cell>
          <cell r="D302" t="str">
            <v>2030</v>
          </cell>
          <cell r="E302">
            <v>3260</v>
          </cell>
        </row>
        <row r="303">
          <cell r="A303" t="str">
            <v>Denmark DK2</v>
          </cell>
          <cell r="B303" t="str">
            <v>DK2</v>
          </cell>
          <cell r="C303" t="str">
            <v>Wind onshore</v>
          </cell>
          <cell r="D303" t="str">
            <v>2031</v>
          </cell>
          <cell r="E303">
            <v>3316.7</v>
          </cell>
        </row>
        <row r="304">
          <cell r="A304" t="str">
            <v>Denmark DK2</v>
          </cell>
          <cell r="B304" t="str">
            <v>DK2</v>
          </cell>
          <cell r="C304" t="str">
            <v>Wind onshore</v>
          </cell>
          <cell r="D304" t="str">
            <v>2032</v>
          </cell>
          <cell r="E304">
            <v>3372.9</v>
          </cell>
        </row>
        <row r="305">
          <cell r="A305" t="str">
            <v>Denmark DK2</v>
          </cell>
          <cell r="B305" t="str">
            <v>DK2</v>
          </cell>
          <cell r="C305" t="str">
            <v>Wind onshore</v>
          </cell>
          <cell r="D305" t="str">
            <v>2033</v>
          </cell>
          <cell r="E305">
            <v>3428.45</v>
          </cell>
        </row>
        <row r="306">
          <cell r="A306" t="str">
            <v>Denmark DK2</v>
          </cell>
          <cell r="B306" t="str">
            <v>DK2</v>
          </cell>
          <cell r="C306" t="str">
            <v>Wind onshore</v>
          </cell>
          <cell r="D306" t="str">
            <v>2034</v>
          </cell>
          <cell r="E306">
            <v>3483.2</v>
          </cell>
        </row>
        <row r="307">
          <cell r="A307" t="str">
            <v>Denmark DK2</v>
          </cell>
          <cell r="B307" t="str">
            <v>DK2</v>
          </cell>
          <cell r="C307" t="str">
            <v>Wind onshore</v>
          </cell>
          <cell r="D307" t="str">
            <v>2035</v>
          </cell>
          <cell r="E307">
            <v>3537.1</v>
          </cell>
        </row>
        <row r="308">
          <cell r="A308" t="str">
            <v>Denmark DK2</v>
          </cell>
          <cell r="B308" t="str">
            <v>DK2</v>
          </cell>
          <cell r="C308" t="str">
            <v>Wind onshore</v>
          </cell>
          <cell r="D308" t="str">
            <v>2036</v>
          </cell>
          <cell r="E308">
            <v>3589.95</v>
          </cell>
        </row>
        <row r="309">
          <cell r="A309" t="str">
            <v>Denmark DK2</v>
          </cell>
          <cell r="B309" t="str">
            <v>DK2</v>
          </cell>
          <cell r="C309" t="str">
            <v>Wind onshore</v>
          </cell>
          <cell r="D309" t="str">
            <v>2037</v>
          </cell>
          <cell r="E309">
            <v>3641.7</v>
          </cell>
        </row>
        <row r="310">
          <cell r="A310" t="str">
            <v>Denmark DK2</v>
          </cell>
          <cell r="B310" t="str">
            <v>DK2</v>
          </cell>
          <cell r="C310" t="str">
            <v>Wind onshore</v>
          </cell>
          <cell r="D310" t="str">
            <v>2038</v>
          </cell>
          <cell r="E310">
            <v>3692.2</v>
          </cell>
        </row>
        <row r="311">
          <cell r="A311" t="str">
            <v>Denmark DK2</v>
          </cell>
          <cell r="B311" t="str">
            <v>DK2</v>
          </cell>
          <cell r="C311" t="str">
            <v>Wind onshore</v>
          </cell>
          <cell r="D311" t="str">
            <v>2039</v>
          </cell>
          <cell r="E311">
            <v>3741.35</v>
          </cell>
        </row>
        <row r="312">
          <cell r="A312" t="str">
            <v>Denmark DK2</v>
          </cell>
          <cell r="B312" t="str">
            <v>DK2</v>
          </cell>
          <cell r="C312" t="str">
            <v>Wind onshore</v>
          </cell>
          <cell r="D312" t="str">
            <v>2040</v>
          </cell>
          <cell r="E312">
            <v>3789.05</v>
          </cell>
        </row>
        <row r="313">
          <cell r="A313" t="str">
            <v>Denmark DK2</v>
          </cell>
          <cell r="B313" t="str">
            <v>DK2</v>
          </cell>
          <cell r="C313" t="str">
            <v>Wind onshore</v>
          </cell>
          <cell r="D313" t="str">
            <v>2041</v>
          </cell>
          <cell r="E313">
            <v>3835.15</v>
          </cell>
        </row>
        <row r="314">
          <cell r="A314" t="str">
            <v>Denmark DK2</v>
          </cell>
          <cell r="B314" t="str">
            <v>DK2</v>
          </cell>
          <cell r="C314" t="str">
            <v>Wind onshore</v>
          </cell>
          <cell r="D314" t="str">
            <v>2042</v>
          </cell>
          <cell r="E314">
            <v>3879.55</v>
          </cell>
        </row>
        <row r="315">
          <cell r="A315" t="str">
            <v>Denmark DK2</v>
          </cell>
          <cell r="B315" t="str">
            <v>DK2</v>
          </cell>
          <cell r="C315" t="str">
            <v>Wind onshore</v>
          </cell>
          <cell r="D315" t="str">
            <v>2043</v>
          </cell>
          <cell r="E315">
            <v>3922.2</v>
          </cell>
        </row>
        <row r="316">
          <cell r="A316" t="str">
            <v>Denmark DK2</v>
          </cell>
          <cell r="B316" t="str">
            <v>DK2</v>
          </cell>
          <cell r="C316" t="str">
            <v>Wind onshore</v>
          </cell>
          <cell r="D316" t="str">
            <v>2044</v>
          </cell>
          <cell r="E316">
            <v>3963.05</v>
          </cell>
        </row>
        <row r="317">
          <cell r="A317" t="str">
            <v>Denmark DK2</v>
          </cell>
          <cell r="B317" t="str">
            <v>DK2</v>
          </cell>
          <cell r="C317" t="str">
            <v>Wind onshore</v>
          </cell>
          <cell r="D317" t="str">
            <v>2045</v>
          </cell>
          <cell r="E317">
            <v>4002.1</v>
          </cell>
        </row>
        <row r="318">
          <cell r="A318" t="str">
            <v>Denmark DK2</v>
          </cell>
          <cell r="B318" t="str">
            <v>DK2</v>
          </cell>
          <cell r="C318" t="str">
            <v>Wind onshore</v>
          </cell>
          <cell r="D318" t="str">
            <v>2046</v>
          </cell>
          <cell r="E318">
            <v>4039.35</v>
          </cell>
        </row>
        <row r="319">
          <cell r="A319" t="str">
            <v>Denmark DK2</v>
          </cell>
          <cell r="B319" t="str">
            <v>DK2</v>
          </cell>
          <cell r="C319" t="str">
            <v>Wind onshore</v>
          </cell>
          <cell r="D319" t="str">
            <v>2047</v>
          </cell>
          <cell r="E319">
            <v>4074.75</v>
          </cell>
        </row>
        <row r="320">
          <cell r="A320" t="str">
            <v>Denmark DK2</v>
          </cell>
          <cell r="B320" t="str">
            <v>DK2</v>
          </cell>
          <cell r="C320" t="str">
            <v>Wind onshore</v>
          </cell>
          <cell r="D320" t="str">
            <v>2048</v>
          </cell>
          <cell r="E320">
            <v>4108.3500000000004</v>
          </cell>
        </row>
        <row r="321">
          <cell r="A321" t="str">
            <v>Denmark DK2</v>
          </cell>
          <cell r="B321" t="str">
            <v>DK2</v>
          </cell>
          <cell r="C321" t="str">
            <v>Wind onshore</v>
          </cell>
          <cell r="D321" t="str">
            <v>2049</v>
          </cell>
          <cell r="E321">
            <v>4140.2</v>
          </cell>
        </row>
        <row r="322">
          <cell r="A322" t="str">
            <v>Denmark DK2</v>
          </cell>
          <cell r="B322" t="str">
            <v>DK2</v>
          </cell>
          <cell r="C322" t="str">
            <v>Wind onshore</v>
          </cell>
          <cell r="D322" t="str">
            <v>2050</v>
          </cell>
          <cell r="E322">
            <v>4170.3500000000004</v>
          </cell>
        </row>
        <row r="323">
          <cell r="A323" t="str">
            <v>Spain</v>
          </cell>
          <cell r="B323" t="str">
            <v>ES</v>
          </cell>
          <cell r="C323" t="str">
            <v>Wind onshore</v>
          </cell>
          <cell r="D323" t="str">
            <v>2015</v>
          </cell>
          <cell r="E323">
            <v>1802</v>
          </cell>
        </row>
        <row r="324">
          <cell r="A324" t="str">
            <v>Spain</v>
          </cell>
          <cell r="B324" t="str">
            <v>ES</v>
          </cell>
          <cell r="C324" t="str">
            <v>Wind onshore</v>
          </cell>
          <cell r="D324" t="str">
            <v>2016</v>
          </cell>
          <cell r="E324">
            <v>1850</v>
          </cell>
        </row>
        <row r="325">
          <cell r="A325" t="str">
            <v>Spain</v>
          </cell>
          <cell r="B325" t="str">
            <v>ES</v>
          </cell>
          <cell r="C325" t="str">
            <v>Wind onshore</v>
          </cell>
          <cell r="D325" t="str">
            <v>2017</v>
          </cell>
          <cell r="E325">
            <v>1898</v>
          </cell>
        </row>
        <row r="326">
          <cell r="A326" t="str">
            <v>Spain</v>
          </cell>
          <cell r="B326" t="str">
            <v>ES</v>
          </cell>
          <cell r="C326" t="str">
            <v>Wind onshore</v>
          </cell>
          <cell r="D326" t="str">
            <v>2018</v>
          </cell>
          <cell r="E326">
            <v>1947</v>
          </cell>
        </row>
        <row r="327">
          <cell r="A327" t="str">
            <v>Spain</v>
          </cell>
          <cell r="B327" t="str">
            <v>ES</v>
          </cell>
          <cell r="C327" t="str">
            <v>Wind onshore</v>
          </cell>
          <cell r="D327" t="str">
            <v>2019</v>
          </cell>
          <cell r="E327">
            <v>1564.8</v>
          </cell>
        </row>
        <row r="328">
          <cell r="A328" t="str">
            <v>Spain</v>
          </cell>
          <cell r="B328" t="str">
            <v>ES</v>
          </cell>
          <cell r="C328" t="str">
            <v>Wind onshore</v>
          </cell>
          <cell r="D328" t="str">
            <v>2020</v>
          </cell>
          <cell r="E328">
            <v>1606.25</v>
          </cell>
        </row>
        <row r="329">
          <cell r="A329" t="str">
            <v>Spain</v>
          </cell>
          <cell r="B329" t="str">
            <v>ES</v>
          </cell>
          <cell r="C329" t="str">
            <v>Wind onshore</v>
          </cell>
          <cell r="D329" t="str">
            <v>2021</v>
          </cell>
          <cell r="E329">
            <v>1649</v>
          </cell>
        </row>
        <row r="330">
          <cell r="A330" t="str">
            <v>Spain</v>
          </cell>
          <cell r="B330" t="str">
            <v>ES</v>
          </cell>
          <cell r="C330" t="str">
            <v>Wind onshore</v>
          </cell>
          <cell r="D330" t="str">
            <v>2022</v>
          </cell>
          <cell r="E330">
            <v>1693</v>
          </cell>
        </row>
        <row r="331">
          <cell r="A331" t="str">
            <v>Spain</v>
          </cell>
          <cell r="B331" t="str">
            <v>ES</v>
          </cell>
          <cell r="C331" t="str">
            <v>Wind onshore</v>
          </cell>
          <cell r="D331" t="str">
            <v>2023</v>
          </cell>
          <cell r="E331">
            <v>1738.4</v>
          </cell>
        </row>
        <row r="332">
          <cell r="A332" t="str">
            <v>Spain</v>
          </cell>
          <cell r="B332" t="str">
            <v>ES</v>
          </cell>
          <cell r="C332" t="str">
            <v>Wind onshore</v>
          </cell>
          <cell r="D332" t="str">
            <v>2024</v>
          </cell>
          <cell r="E332">
            <v>1785</v>
          </cell>
        </row>
        <row r="333">
          <cell r="A333" t="str">
            <v>Spain</v>
          </cell>
          <cell r="B333" t="str">
            <v>ES</v>
          </cell>
          <cell r="C333" t="str">
            <v>Wind onshore</v>
          </cell>
          <cell r="D333" t="str">
            <v>2025</v>
          </cell>
          <cell r="E333">
            <v>1832</v>
          </cell>
        </row>
        <row r="334">
          <cell r="A334" t="str">
            <v>Spain</v>
          </cell>
          <cell r="B334" t="str">
            <v>ES</v>
          </cell>
          <cell r="C334" t="str">
            <v>Wind onshore</v>
          </cell>
          <cell r="D334" t="str">
            <v>2026</v>
          </cell>
          <cell r="E334">
            <v>1879.1</v>
          </cell>
        </row>
        <row r="335">
          <cell r="A335" t="str">
            <v>Spain</v>
          </cell>
          <cell r="B335" t="str">
            <v>ES</v>
          </cell>
          <cell r="C335" t="str">
            <v>Wind onshore</v>
          </cell>
          <cell r="D335" t="str">
            <v>2027</v>
          </cell>
          <cell r="E335">
            <v>1926.3</v>
          </cell>
        </row>
        <row r="336">
          <cell r="A336" t="str">
            <v>Spain</v>
          </cell>
          <cell r="B336" t="str">
            <v>ES</v>
          </cell>
          <cell r="C336" t="str">
            <v>Wind onshore</v>
          </cell>
          <cell r="D336" t="str">
            <v>2028</v>
          </cell>
          <cell r="E336">
            <v>1973.45</v>
          </cell>
        </row>
        <row r="337">
          <cell r="A337" t="str">
            <v>Spain</v>
          </cell>
          <cell r="B337" t="str">
            <v>ES</v>
          </cell>
          <cell r="C337" t="str">
            <v>Wind onshore</v>
          </cell>
          <cell r="D337" t="str">
            <v>2029</v>
          </cell>
          <cell r="E337">
            <v>2020.5</v>
          </cell>
        </row>
        <row r="338">
          <cell r="A338" t="str">
            <v>Spain</v>
          </cell>
          <cell r="B338" t="str">
            <v>ES</v>
          </cell>
          <cell r="C338" t="str">
            <v>Wind onshore</v>
          </cell>
          <cell r="D338" t="str">
            <v>2030</v>
          </cell>
          <cell r="E338">
            <v>2067.5</v>
          </cell>
        </row>
        <row r="339">
          <cell r="A339" t="str">
            <v>Spain</v>
          </cell>
          <cell r="B339" t="str">
            <v>ES</v>
          </cell>
          <cell r="C339" t="str">
            <v>Wind onshore</v>
          </cell>
          <cell r="D339" t="str">
            <v>2031</v>
          </cell>
          <cell r="E339">
            <v>2114.4499999999998</v>
          </cell>
        </row>
        <row r="340">
          <cell r="A340" t="str">
            <v>Spain</v>
          </cell>
          <cell r="B340" t="str">
            <v>ES</v>
          </cell>
          <cell r="C340" t="str">
            <v>Wind onshore</v>
          </cell>
          <cell r="D340" t="str">
            <v>2032</v>
          </cell>
          <cell r="E340">
            <v>2161.3000000000002</v>
          </cell>
        </row>
        <row r="341">
          <cell r="A341" t="str">
            <v>Spain</v>
          </cell>
          <cell r="B341" t="str">
            <v>ES</v>
          </cell>
          <cell r="C341" t="str">
            <v>Wind onshore</v>
          </cell>
          <cell r="D341" t="str">
            <v>2033</v>
          </cell>
          <cell r="E341">
            <v>2207.85</v>
          </cell>
        </row>
        <row r="342">
          <cell r="A342" t="str">
            <v>Spain</v>
          </cell>
          <cell r="B342" t="str">
            <v>ES</v>
          </cell>
          <cell r="C342" t="str">
            <v>Wind onshore</v>
          </cell>
          <cell r="D342" t="str">
            <v>2034</v>
          </cell>
          <cell r="E342">
            <v>2254.0500000000002</v>
          </cell>
        </row>
        <row r="343">
          <cell r="A343" t="str">
            <v>Spain</v>
          </cell>
          <cell r="B343" t="str">
            <v>ES</v>
          </cell>
          <cell r="C343" t="str">
            <v>Wind onshore</v>
          </cell>
          <cell r="D343" t="str">
            <v>2035</v>
          </cell>
          <cell r="E343">
            <v>2299.8000000000002</v>
          </cell>
        </row>
        <row r="344">
          <cell r="A344" t="str">
            <v>Spain</v>
          </cell>
          <cell r="B344" t="str">
            <v>ES</v>
          </cell>
          <cell r="C344" t="str">
            <v>Wind onshore</v>
          </cell>
          <cell r="D344" t="str">
            <v>2036</v>
          </cell>
          <cell r="E344">
            <v>2344.9</v>
          </cell>
        </row>
        <row r="345">
          <cell r="A345" t="str">
            <v>Spain</v>
          </cell>
          <cell r="B345" t="str">
            <v>ES</v>
          </cell>
          <cell r="C345" t="str">
            <v>Wind onshore</v>
          </cell>
          <cell r="D345" t="str">
            <v>2037</v>
          </cell>
          <cell r="E345">
            <v>2389.3000000000002</v>
          </cell>
        </row>
        <row r="346">
          <cell r="A346" t="str">
            <v>Spain</v>
          </cell>
          <cell r="B346" t="str">
            <v>ES</v>
          </cell>
          <cell r="C346" t="str">
            <v>Wind onshore</v>
          </cell>
          <cell r="D346" t="str">
            <v>2038</v>
          </cell>
          <cell r="E346">
            <v>2432.9</v>
          </cell>
        </row>
        <row r="347">
          <cell r="A347" t="str">
            <v>Spain</v>
          </cell>
          <cell r="B347" t="str">
            <v>ES</v>
          </cell>
          <cell r="C347" t="str">
            <v>Wind onshore</v>
          </cell>
          <cell r="D347" t="str">
            <v>2039</v>
          </cell>
          <cell r="E347">
            <v>2475.6</v>
          </cell>
        </row>
        <row r="348">
          <cell r="A348" t="str">
            <v>Spain</v>
          </cell>
          <cell r="B348" t="str">
            <v>ES</v>
          </cell>
          <cell r="C348" t="str">
            <v>Wind onshore</v>
          </cell>
          <cell r="D348" t="str">
            <v>2040</v>
          </cell>
          <cell r="E348">
            <v>2517.3000000000002</v>
          </cell>
        </row>
        <row r="349">
          <cell r="A349" t="str">
            <v>Spain</v>
          </cell>
          <cell r="B349" t="str">
            <v>ES</v>
          </cell>
          <cell r="C349" t="str">
            <v>Wind onshore</v>
          </cell>
          <cell r="D349" t="str">
            <v>2041</v>
          </cell>
          <cell r="E349">
            <v>2557.75</v>
          </cell>
        </row>
        <row r="350">
          <cell r="A350" t="str">
            <v>Spain</v>
          </cell>
          <cell r="B350" t="str">
            <v>ES</v>
          </cell>
          <cell r="C350" t="str">
            <v>Wind onshore</v>
          </cell>
          <cell r="D350" t="str">
            <v>2042</v>
          </cell>
          <cell r="E350">
            <v>2596.85</v>
          </cell>
        </row>
        <row r="351">
          <cell r="A351" t="str">
            <v>Spain</v>
          </cell>
          <cell r="B351" t="str">
            <v>ES</v>
          </cell>
          <cell r="C351" t="str">
            <v>Wind onshore</v>
          </cell>
          <cell r="D351" t="str">
            <v>2043</v>
          </cell>
          <cell r="E351">
            <v>2634.5</v>
          </cell>
        </row>
        <row r="352">
          <cell r="A352" t="str">
            <v>Spain</v>
          </cell>
          <cell r="B352" t="str">
            <v>ES</v>
          </cell>
          <cell r="C352" t="str">
            <v>Wind onshore</v>
          </cell>
          <cell r="D352" t="str">
            <v>2044</v>
          </cell>
          <cell r="E352">
            <v>2670.65</v>
          </cell>
        </row>
        <row r="353">
          <cell r="A353" t="str">
            <v>Spain</v>
          </cell>
          <cell r="B353" t="str">
            <v>ES</v>
          </cell>
          <cell r="C353" t="str">
            <v>Wind onshore</v>
          </cell>
          <cell r="D353" t="str">
            <v>2045</v>
          </cell>
          <cell r="E353">
            <v>2705.3</v>
          </cell>
        </row>
        <row r="354">
          <cell r="A354" t="str">
            <v>Spain</v>
          </cell>
          <cell r="B354" t="str">
            <v>ES</v>
          </cell>
          <cell r="C354" t="str">
            <v>Wind onshore</v>
          </cell>
          <cell r="D354" t="str">
            <v>2046</v>
          </cell>
          <cell r="E354">
            <v>2738.4</v>
          </cell>
        </row>
        <row r="355">
          <cell r="A355" t="str">
            <v>Spain</v>
          </cell>
          <cell r="B355" t="str">
            <v>ES</v>
          </cell>
          <cell r="C355" t="str">
            <v>Wind onshore</v>
          </cell>
          <cell r="D355" t="str">
            <v>2047</v>
          </cell>
          <cell r="E355">
            <v>2769.95</v>
          </cell>
        </row>
        <row r="356">
          <cell r="A356" t="str">
            <v>Spain</v>
          </cell>
          <cell r="B356" t="str">
            <v>ES</v>
          </cell>
          <cell r="C356" t="str">
            <v>Wind onshore</v>
          </cell>
          <cell r="D356" t="str">
            <v>2048</v>
          </cell>
          <cell r="E356">
            <v>2799.95</v>
          </cell>
        </row>
        <row r="357">
          <cell r="A357" t="str">
            <v>Spain</v>
          </cell>
          <cell r="B357" t="str">
            <v>ES</v>
          </cell>
          <cell r="C357" t="str">
            <v>Wind onshore</v>
          </cell>
          <cell r="D357" t="str">
            <v>2049</v>
          </cell>
          <cell r="E357">
            <v>2828.45</v>
          </cell>
        </row>
        <row r="358">
          <cell r="A358" t="str">
            <v>Spain</v>
          </cell>
          <cell r="B358" t="str">
            <v>ES</v>
          </cell>
          <cell r="C358" t="str">
            <v>Wind onshore</v>
          </cell>
          <cell r="D358" t="str">
            <v>2050</v>
          </cell>
          <cell r="E358">
            <v>2855.4</v>
          </cell>
        </row>
        <row r="359">
          <cell r="A359" t="str">
            <v>France</v>
          </cell>
          <cell r="B359" t="str">
            <v>FR</v>
          </cell>
          <cell r="C359" t="str">
            <v>Wind onshore</v>
          </cell>
          <cell r="D359" t="str">
            <v>2015</v>
          </cell>
          <cell r="E359">
            <v>1680</v>
          </cell>
        </row>
        <row r="360">
          <cell r="A360" t="str">
            <v>France</v>
          </cell>
          <cell r="B360" t="str">
            <v>FR</v>
          </cell>
          <cell r="C360" t="str">
            <v>Wind onshore</v>
          </cell>
          <cell r="D360" t="str">
            <v>2016</v>
          </cell>
          <cell r="E360">
            <v>1728</v>
          </cell>
        </row>
        <row r="361">
          <cell r="A361" t="str">
            <v>France</v>
          </cell>
          <cell r="B361" t="str">
            <v>FR</v>
          </cell>
          <cell r="C361" t="str">
            <v>Wind onshore</v>
          </cell>
          <cell r="D361" t="str">
            <v>2017</v>
          </cell>
          <cell r="E361">
            <v>1776</v>
          </cell>
        </row>
        <row r="362">
          <cell r="A362" t="str">
            <v>France</v>
          </cell>
          <cell r="B362" t="str">
            <v>FR</v>
          </cell>
          <cell r="C362" t="str">
            <v>Wind onshore</v>
          </cell>
          <cell r="D362" t="str">
            <v>2018</v>
          </cell>
          <cell r="E362">
            <v>1825</v>
          </cell>
        </row>
        <row r="363">
          <cell r="A363" t="str">
            <v>France</v>
          </cell>
          <cell r="B363" t="str">
            <v>FR</v>
          </cell>
          <cell r="C363" t="str">
            <v>Wind onshore</v>
          </cell>
          <cell r="D363" t="str">
            <v>2019</v>
          </cell>
          <cell r="E363">
            <v>1486.2222222222222</v>
          </cell>
        </row>
        <row r="364">
          <cell r="A364" t="str">
            <v>France</v>
          </cell>
          <cell r="B364" t="str">
            <v>FR</v>
          </cell>
          <cell r="C364" t="str">
            <v>Wind onshore</v>
          </cell>
          <cell r="D364" t="str">
            <v>2020</v>
          </cell>
          <cell r="E364">
            <v>1509.3157894736842</v>
          </cell>
        </row>
        <row r="365">
          <cell r="A365" t="str">
            <v>France</v>
          </cell>
          <cell r="B365" t="str">
            <v>FR</v>
          </cell>
          <cell r="C365" t="str">
            <v>Wind onshore</v>
          </cell>
          <cell r="D365" t="str">
            <v>2021</v>
          </cell>
          <cell r="E365">
            <v>1532.5</v>
          </cell>
        </row>
        <row r="366">
          <cell r="A366" t="str">
            <v>France</v>
          </cell>
          <cell r="B366" t="str">
            <v>FR</v>
          </cell>
          <cell r="C366" t="str">
            <v>Wind onshore</v>
          </cell>
          <cell r="D366" t="str">
            <v>2022</v>
          </cell>
          <cell r="E366">
            <v>1576</v>
          </cell>
        </row>
        <row r="367">
          <cell r="A367" t="str">
            <v>France</v>
          </cell>
          <cell r="B367" t="str">
            <v>FR</v>
          </cell>
          <cell r="C367" t="str">
            <v>Wind onshore</v>
          </cell>
          <cell r="D367" t="str">
            <v>2023</v>
          </cell>
          <cell r="E367">
            <v>1620.45</v>
          </cell>
        </row>
        <row r="368">
          <cell r="A368" t="str">
            <v>France</v>
          </cell>
          <cell r="B368" t="str">
            <v>FR</v>
          </cell>
          <cell r="C368" t="str">
            <v>Wind onshore</v>
          </cell>
          <cell r="D368" t="str">
            <v>2024</v>
          </cell>
          <cell r="E368">
            <v>1667</v>
          </cell>
        </row>
        <row r="369">
          <cell r="A369" t="str">
            <v>France</v>
          </cell>
          <cell r="B369" t="str">
            <v>FR</v>
          </cell>
          <cell r="C369" t="str">
            <v>Wind onshore</v>
          </cell>
          <cell r="D369" t="str">
            <v>2025</v>
          </cell>
          <cell r="E369">
            <v>1713</v>
          </cell>
        </row>
        <row r="370">
          <cell r="A370" t="str">
            <v>France</v>
          </cell>
          <cell r="B370" t="str">
            <v>FR</v>
          </cell>
          <cell r="C370" t="str">
            <v>Wind onshore</v>
          </cell>
          <cell r="D370" t="str">
            <v>2026</v>
          </cell>
          <cell r="E370">
            <v>1760.25</v>
          </cell>
        </row>
        <row r="371">
          <cell r="A371" t="str">
            <v>France</v>
          </cell>
          <cell r="B371" t="str">
            <v>FR</v>
          </cell>
          <cell r="C371" t="str">
            <v>Wind onshore</v>
          </cell>
          <cell r="D371" t="str">
            <v>2027</v>
          </cell>
          <cell r="E371">
            <v>1807.6</v>
          </cell>
        </row>
        <row r="372">
          <cell r="A372" t="str">
            <v>France</v>
          </cell>
          <cell r="B372" t="str">
            <v>FR</v>
          </cell>
          <cell r="C372" t="str">
            <v>Wind onshore</v>
          </cell>
          <cell r="D372" t="str">
            <v>2028</v>
          </cell>
          <cell r="E372">
            <v>1855.15</v>
          </cell>
        </row>
        <row r="373">
          <cell r="A373" t="str">
            <v>France</v>
          </cell>
          <cell r="B373" t="str">
            <v>FR</v>
          </cell>
          <cell r="C373" t="str">
            <v>Wind onshore</v>
          </cell>
          <cell r="D373" t="str">
            <v>2029</v>
          </cell>
          <cell r="E373">
            <v>1902.85</v>
          </cell>
        </row>
        <row r="374">
          <cell r="A374" t="str">
            <v>France</v>
          </cell>
          <cell r="B374" t="str">
            <v>FR</v>
          </cell>
          <cell r="C374" t="str">
            <v>Wind onshore</v>
          </cell>
          <cell r="D374" t="str">
            <v>2030</v>
          </cell>
          <cell r="E374">
            <v>1950.7</v>
          </cell>
        </row>
        <row r="375">
          <cell r="A375" t="str">
            <v>France</v>
          </cell>
          <cell r="B375" t="str">
            <v>FR</v>
          </cell>
          <cell r="C375" t="str">
            <v>Wind onshore</v>
          </cell>
          <cell r="D375" t="str">
            <v>2031</v>
          </cell>
          <cell r="E375">
            <v>1998.65</v>
          </cell>
        </row>
        <row r="376">
          <cell r="A376" t="str">
            <v>France</v>
          </cell>
          <cell r="B376" t="str">
            <v>FR</v>
          </cell>
          <cell r="C376" t="str">
            <v>Wind onshore</v>
          </cell>
          <cell r="D376" t="str">
            <v>2032</v>
          </cell>
          <cell r="E376">
            <v>2046.65</v>
          </cell>
        </row>
        <row r="377">
          <cell r="A377" t="str">
            <v>France</v>
          </cell>
          <cell r="B377" t="str">
            <v>FR</v>
          </cell>
          <cell r="C377" t="str">
            <v>Wind onshore</v>
          </cell>
          <cell r="D377" t="str">
            <v>2033</v>
          </cell>
          <cell r="E377">
            <v>2094.6</v>
          </cell>
        </row>
        <row r="378">
          <cell r="A378" t="str">
            <v>France</v>
          </cell>
          <cell r="B378" t="str">
            <v>FR</v>
          </cell>
          <cell r="C378" t="str">
            <v>Wind onshore</v>
          </cell>
          <cell r="D378" t="str">
            <v>2034</v>
          </cell>
          <cell r="E378">
            <v>2142.35</v>
          </cell>
        </row>
        <row r="379">
          <cell r="A379" t="str">
            <v>France</v>
          </cell>
          <cell r="B379" t="str">
            <v>FR</v>
          </cell>
          <cell r="C379" t="str">
            <v>Wind onshore</v>
          </cell>
          <cell r="D379" t="str">
            <v>2035</v>
          </cell>
          <cell r="E379">
            <v>2189.85</v>
          </cell>
        </row>
        <row r="380">
          <cell r="A380" t="str">
            <v>France</v>
          </cell>
          <cell r="B380" t="str">
            <v>FR</v>
          </cell>
          <cell r="C380" t="str">
            <v>Wind onshore</v>
          </cell>
          <cell r="D380" t="str">
            <v>2036</v>
          </cell>
          <cell r="E380">
            <v>2236.9</v>
          </cell>
        </row>
        <row r="381">
          <cell r="A381" t="str">
            <v>France</v>
          </cell>
          <cell r="B381" t="str">
            <v>FR</v>
          </cell>
          <cell r="C381" t="str">
            <v>Wind onshore</v>
          </cell>
          <cell r="D381" t="str">
            <v>2037</v>
          </cell>
          <cell r="E381">
            <v>2283.4499999999998</v>
          </cell>
        </row>
        <row r="382">
          <cell r="A382" t="str">
            <v>France</v>
          </cell>
          <cell r="B382" t="str">
            <v>FR</v>
          </cell>
          <cell r="C382" t="str">
            <v>Wind onshore</v>
          </cell>
          <cell r="D382" t="str">
            <v>2038</v>
          </cell>
          <cell r="E382">
            <v>2329.35</v>
          </cell>
        </row>
        <row r="383">
          <cell r="A383" t="str">
            <v>France</v>
          </cell>
          <cell r="B383" t="str">
            <v>FR</v>
          </cell>
          <cell r="C383" t="str">
            <v>Wind onshore</v>
          </cell>
          <cell r="D383" t="str">
            <v>2039</v>
          </cell>
          <cell r="E383">
            <v>2374.5</v>
          </cell>
        </row>
        <row r="384">
          <cell r="A384" t="str">
            <v>France</v>
          </cell>
          <cell r="B384" t="str">
            <v>FR</v>
          </cell>
          <cell r="C384" t="str">
            <v>Wind onshore</v>
          </cell>
          <cell r="D384" t="str">
            <v>2040</v>
          </cell>
          <cell r="E384">
            <v>2418.8000000000002</v>
          </cell>
        </row>
        <row r="385">
          <cell r="A385" t="str">
            <v>France</v>
          </cell>
          <cell r="B385" t="str">
            <v>FR</v>
          </cell>
          <cell r="C385" t="str">
            <v>Wind onshore</v>
          </cell>
          <cell r="D385" t="str">
            <v>2041</v>
          </cell>
          <cell r="E385">
            <v>2462.1</v>
          </cell>
        </row>
        <row r="386">
          <cell r="A386" t="str">
            <v>France</v>
          </cell>
          <cell r="B386" t="str">
            <v>FR</v>
          </cell>
          <cell r="C386" t="str">
            <v>Wind onshore</v>
          </cell>
          <cell r="D386" t="str">
            <v>2042</v>
          </cell>
          <cell r="E386">
            <v>2504.1999999999998</v>
          </cell>
        </row>
        <row r="387">
          <cell r="A387" t="str">
            <v>France</v>
          </cell>
          <cell r="B387" t="str">
            <v>FR</v>
          </cell>
          <cell r="C387" t="str">
            <v>Wind onshore</v>
          </cell>
          <cell r="D387" t="str">
            <v>2043</v>
          </cell>
          <cell r="E387">
            <v>2545</v>
          </cell>
        </row>
        <row r="388">
          <cell r="A388" t="str">
            <v>France</v>
          </cell>
          <cell r="B388" t="str">
            <v>FR</v>
          </cell>
          <cell r="C388" t="str">
            <v>Wind onshore</v>
          </cell>
          <cell r="D388" t="str">
            <v>2044</v>
          </cell>
          <cell r="E388">
            <v>2584.5</v>
          </cell>
        </row>
        <row r="389">
          <cell r="A389" t="str">
            <v>France</v>
          </cell>
          <cell r="B389" t="str">
            <v>FR</v>
          </cell>
          <cell r="C389" t="str">
            <v>Wind onshore</v>
          </cell>
          <cell r="D389" t="str">
            <v>2045</v>
          </cell>
          <cell r="E389">
            <v>2622.6</v>
          </cell>
        </row>
        <row r="390">
          <cell r="A390" t="str">
            <v>France</v>
          </cell>
          <cell r="B390" t="str">
            <v>FR</v>
          </cell>
          <cell r="C390" t="str">
            <v>Wind onshore</v>
          </cell>
          <cell r="D390" t="str">
            <v>2046</v>
          </cell>
          <cell r="E390">
            <v>2659.3</v>
          </cell>
        </row>
        <row r="391">
          <cell r="A391" t="str">
            <v>France</v>
          </cell>
          <cell r="B391" t="str">
            <v>FR</v>
          </cell>
          <cell r="C391" t="str">
            <v>Wind onshore</v>
          </cell>
          <cell r="D391" t="str">
            <v>2047</v>
          </cell>
          <cell r="E391">
            <v>2694.55</v>
          </cell>
        </row>
        <row r="392">
          <cell r="A392" t="str">
            <v>France</v>
          </cell>
          <cell r="B392" t="str">
            <v>FR</v>
          </cell>
          <cell r="C392" t="str">
            <v>Wind onshore</v>
          </cell>
          <cell r="D392" t="str">
            <v>2048</v>
          </cell>
          <cell r="E392">
            <v>2728.4</v>
          </cell>
        </row>
        <row r="393">
          <cell r="A393" t="str">
            <v>France</v>
          </cell>
          <cell r="B393" t="str">
            <v>FR</v>
          </cell>
          <cell r="C393" t="str">
            <v>Wind onshore</v>
          </cell>
          <cell r="D393" t="str">
            <v>2049</v>
          </cell>
          <cell r="E393">
            <v>2760.8</v>
          </cell>
        </row>
        <row r="394">
          <cell r="A394" t="str">
            <v>France</v>
          </cell>
          <cell r="B394" t="str">
            <v>FR</v>
          </cell>
          <cell r="C394" t="str">
            <v>Wind onshore</v>
          </cell>
          <cell r="D394" t="str">
            <v>2050</v>
          </cell>
          <cell r="E394">
            <v>2791.8</v>
          </cell>
        </row>
        <row r="395">
          <cell r="A395" t="str">
            <v>Great Britain</v>
          </cell>
          <cell r="B395" t="str">
            <v>GB</v>
          </cell>
          <cell r="C395" t="str">
            <v>Wind onshore</v>
          </cell>
          <cell r="D395" t="str">
            <v>2015</v>
          </cell>
          <cell r="E395">
            <v>2721</v>
          </cell>
        </row>
        <row r="396">
          <cell r="A396" t="str">
            <v>Great Britain</v>
          </cell>
          <cell r="B396" t="str">
            <v>GB</v>
          </cell>
          <cell r="C396" t="str">
            <v>Wind onshore</v>
          </cell>
          <cell r="D396" t="str">
            <v>2016</v>
          </cell>
          <cell r="E396">
            <v>2780</v>
          </cell>
        </row>
        <row r="397">
          <cell r="A397" t="str">
            <v>Great Britain</v>
          </cell>
          <cell r="B397" t="str">
            <v>GB</v>
          </cell>
          <cell r="C397" t="str">
            <v>Wind onshore</v>
          </cell>
          <cell r="D397" t="str">
            <v>2017</v>
          </cell>
          <cell r="E397">
            <v>2840</v>
          </cell>
        </row>
        <row r="398">
          <cell r="A398" t="str">
            <v>Great Britain</v>
          </cell>
          <cell r="B398" t="str">
            <v>GB</v>
          </cell>
          <cell r="C398" t="str">
            <v>Wind onshore</v>
          </cell>
          <cell r="D398" t="str">
            <v>2018</v>
          </cell>
          <cell r="E398">
            <v>2900</v>
          </cell>
        </row>
        <row r="399">
          <cell r="A399" t="str">
            <v>Great Britain</v>
          </cell>
          <cell r="B399" t="str">
            <v>GB</v>
          </cell>
          <cell r="C399" t="str">
            <v>Wind onshore</v>
          </cell>
          <cell r="D399" t="str">
            <v>2019</v>
          </cell>
          <cell r="E399">
            <v>2493.1764705882351</v>
          </cell>
        </row>
        <row r="400">
          <cell r="A400" t="str">
            <v>Great Britain</v>
          </cell>
          <cell r="B400" t="str">
            <v>GB</v>
          </cell>
          <cell r="C400" t="str">
            <v>Wind onshore</v>
          </cell>
          <cell r="D400" t="str">
            <v>2020</v>
          </cell>
          <cell r="E400">
            <v>2522.5</v>
          </cell>
        </row>
        <row r="401">
          <cell r="A401" t="str">
            <v>Great Britain</v>
          </cell>
          <cell r="B401" t="str">
            <v>GB</v>
          </cell>
          <cell r="C401" t="str">
            <v>Wind onshore</v>
          </cell>
          <cell r="D401" t="str">
            <v>2021</v>
          </cell>
          <cell r="E401">
            <v>2551.7894736842104</v>
          </cell>
        </row>
        <row r="402">
          <cell r="A402" t="str">
            <v>Great Britain</v>
          </cell>
          <cell r="B402" t="str">
            <v>GB</v>
          </cell>
          <cell r="C402" t="str">
            <v>Wind onshore</v>
          </cell>
          <cell r="D402" t="str">
            <v>2022</v>
          </cell>
          <cell r="E402">
            <v>2581</v>
          </cell>
        </row>
        <row r="403">
          <cell r="A403" t="str">
            <v>Great Britain</v>
          </cell>
          <cell r="B403" t="str">
            <v>GB</v>
          </cell>
          <cell r="C403" t="str">
            <v>Wind onshore</v>
          </cell>
          <cell r="D403" t="str">
            <v>2023</v>
          </cell>
          <cell r="E403">
            <v>2637.8</v>
          </cell>
        </row>
        <row r="404">
          <cell r="A404" t="str">
            <v>Great Britain</v>
          </cell>
          <cell r="B404" t="str">
            <v>GB</v>
          </cell>
          <cell r="C404" t="str">
            <v>Wind onshore</v>
          </cell>
          <cell r="D404" t="str">
            <v>2024</v>
          </cell>
          <cell r="E404">
            <v>2696</v>
          </cell>
        </row>
        <row r="405">
          <cell r="A405" t="str">
            <v>Great Britain</v>
          </cell>
          <cell r="B405" t="str">
            <v>GB</v>
          </cell>
          <cell r="C405" t="str">
            <v>Wind onshore</v>
          </cell>
          <cell r="D405" t="str">
            <v>2025</v>
          </cell>
          <cell r="E405">
            <v>2754</v>
          </cell>
        </row>
        <row r="406">
          <cell r="A406" t="str">
            <v>Great Britain</v>
          </cell>
          <cell r="B406" t="str">
            <v>GB</v>
          </cell>
          <cell r="C406" t="str">
            <v>Wind onshore</v>
          </cell>
          <cell r="D406" t="str">
            <v>2026</v>
          </cell>
          <cell r="E406">
            <v>2812.5</v>
          </cell>
        </row>
        <row r="407">
          <cell r="A407" t="str">
            <v>Great Britain</v>
          </cell>
          <cell r="B407" t="str">
            <v>GB</v>
          </cell>
          <cell r="C407" t="str">
            <v>Wind onshore</v>
          </cell>
          <cell r="D407" t="str">
            <v>2027</v>
          </cell>
          <cell r="E407">
            <v>2870.75</v>
          </cell>
        </row>
        <row r="408">
          <cell r="A408" t="str">
            <v>Great Britain</v>
          </cell>
          <cell r="B408" t="str">
            <v>GB</v>
          </cell>
          <cell r="C408" t="str">
            <v>Wind onshore</v>
          </cell>
          <cell r="D408" t="str">
            <v>2028</v>
          </cell>
          <cell r="E408">
            <v>2928.9</v>
          </cell>
        </row>
        <row r="409">
          <cell r="A409" t="str">
            <v>Great Britain</v>
          </cell>
          <cell r="B409" t="str">
            <v>GB</v>
          </cell>
          <cell r="C409" t="str">
            <v>Wind onshore</v>
          </cell>
          <cell r="D409" t="str">
            <v>2029</v>
          </cell>
          <cell r="E409">
            <v>2986.75</v>
          </cell>
        </row>
        <row r="410">
          <cell r="A410" t="str">
            <v>Great Britain</v>
          </cell>
          <cell r="B410" t="str">
            <v>GB</v>
          </cell>
          <cell r="C410" t="str">
            <v>Wind onshore</v>
          </cell>
          <cell r="D410" t="str">
            <v>2030</v>
          </cell>
          <cell r="E410">
            <v>3044.4</v>
          </cell>
        </row>
        <row r="411">
          <cell r="A411" t="str">
            <v>Great Britain</v>
          </cell>
          <cell r="B411" t="str">
            <v>GB</v>
          </cell>
          <cell r="C411" t="str">
            <v>Wind onshore</v>
          </cell>
          <cell r="D411" t="str">
            <v>2031</v>
          </cell>
          <cell r="E411">
            <v>3101.75</v>
          </cell>
        </row>
        <row r="412">
          <cell r="A412" t="str">
            <v>Great Britain</v>
          </cell>
          <cell r="B412" t="str">
            <v>GB</v>
          </cell>
          <cell r="C412" t="str">
            <v>Wind onshore</v>
          </cell>
          <cell r="D412" t="str">
            <v>2032</v>
          </cell>
          <cell r="E412">
            <v>3158.7</v>
          </cell>
        </row>
        <row r="413">
          <cell r="A413" t="str">
            <v>Great Britain</v>
          </cell>
          <cell r="B413" t="str">
            <v>GB</v>
          </cell>
          <cell r="C413" t="str">
            <v>Wind onshore</v>
          </cell>
          <cell r="D413" t="str">
            <v>2033</v>
          </cell>
          <cell r="E413">
            <v>3215.15</v>
          </cell>
        </row>
        <row r="414">
          <cell r="A414" t="str">
            <v>Great Britain</v>
          </cell>
          <cell r="B414" t="str">
            <v>GB</v>
          </cell>
          <cell r="C414" t="str">
            <v>Wind onshore</v>
          </cell>
          <cell r="D414" t="str">
            <v>2034</v>
          </cell>
          <cell r="E414">
            <v>3271</v>
          </cell>
        </row>
        <row r="415">
          <cell r="A415" t="str">
            <v>Great Britain</v>
          </cell>
          <cell r="B415" t="str">
            <v>GB</v>
          </cell>
          <cell r="C415" t="str">
            <v>Wind onshore</v>
          </cell>
          <cell r="D415" t="str">
            <v>2035</v>
          </cell>
          <cell r="E415">
            <v>3326.05</v>
          </cell>
        </row>
        <row r="416">
          <cell r="A416" t="str">
            <v>Great Britain</v>
          </cell>
          <cell r="B416" t="str">
            <v>GB</v>
          </cell>
          <cell r="C416" t="str">
            <v>Wind onshore</v>
          </cell>
          <cell r="D416" t="str">
            <v>2036</v>
          </cell>
          <cell r="E416">
            <v>3380.25</v>
          </cell>
        </row>
        <row r="417">
          <cell r="A417" t="str">
            <v>Great Britain</v>
          </cell>
          <cell r="B417" t="str">
            <v>GB</v>
          </cell>
          <cell r="C417" t="str">
            <v>Wind onshore</v>
          </cell>
          <cell r="D417" t="str">
            <v>2037</v>
          </cell>
          <cell r="E417">
            <v>3433.45</v>
          </cell>
        </row>
        <row r="418">
          <cell r="A418" t="str">
            <v>Great Britain</v>
          </cell>
          <cell r="B418" t="str">
            <v>GB</v>
          </cell>
          <cell r="C418" t="str">
            <v>Wind onshore</v>
          </cell>
          <cell r="D418" t="str">
            <v>2038</v>
          </cell>
          <cell r="E418">
            <v>3485.55</v>
          </cell>
        </row>
        <row r="419">
          <cell r="A419" t="str">
            <v>Great Britain</v>
          </cell>
          <cell r="B419" t="str">
            <v>GB</v>
          </cell>
          <cell r="C419" t="str">
            <v>Wind onshore</v>
          </cell>
          <cell r="D419" t="str">
            <v>2039</v>
          </cell>
          <cell r="E419">
            <v>3536.45</v>
          </cell>
        </row>
        <row r="420">
          <cell r="A420" t="str">
            <v>Great Britain</v>
          </cell>
          <cell r="B420" t="str">
            <v>GB</v>
          </cell>
          <cell r="C420" t="str">
            <v>Wind onshore</v>
          </cell>
          <cell r="D420" t="str">
            <v>2040</v>
          </cell>
          <cell r="E420">
            <v>3586.05</v>
          </cell>
        </row>
        <row r="421">
          <cell r="A421" t="str">
            <v>Great Britain</v>
          </cell>
          <cell r="B421" t="str">
            <v>GB</v>
          </cell>
          <cell r="C421" t="str">
            <v>Wind onshore</v>
          </cell>
          <cell r="D421" t="str">
            <v>2041</v>
          </cell>
          <cell r="E421">
            <v>3634.2</v>
          </cell>
        </row>
        <row r="422">
          <cell r="A422" t="str">
            <v>Great Britain</v>
          </cell>
          <cell r="B422" t="str">
            <v>GB</v>
          </cell>
          <cell r="C422" t="str">
            <v>Wind onshore</v>
          </cell>
          <cell r="D422" t="str">
            <v>2042</v>
          </cell>
          <cell r="E422">
            <v>3680.8</v>
          </cell>
        </row>
        <row r="423">
          <cell r="A423" t="str">
            <v>Great Britain</v>
          </cell>
          <cell r="B423" t="str">
            <v>GB</v>
          </cell>
          <cell r="C423" t="str">
            <v>Wind onshore</v>
          </cell>
          <cell r="D423" t="str">
            <v>2043</v>
          </cell>
          <cell r="E423">
            <v>3725.7</v>
          </cell>
        </row>
        <row r="424">
          <cell r="A424" t="str">
            <v>Great Britain</v>
          </cell>
          <cell r="B424" t="str">
            <v>GB</v>
          </cell>
          <cell r="C424" t="str">
            <v>Wind onshore</v>
          </cell>
          <cell r="D424" t="str">
            <v>2044</v>
          </cell>
          <cell r="E424">
            <v>3768.9</v>
          </cell>
        </row>
        <row r="425">
          <cell r="A425" t="str">
            <v>Great Britain</v>
          </cell>
          <cell r="B425" t="str">
            <v>GB</v>
          </cell>
          <cell r="C425" t="str">
            <v>Wind onshore</v>
          </cell>
          <cell r="D425" t="str">
            <v>2045</v>
          </cell>
          <cell r="E425">
            <v>3810.4</v>
          </cell>
        </row>
        <row r="426">
          <cell r="A426" t="str">
            <v>Great Britain</v>
          </cell>
          <cell r="B426" t="str">
            <v>GB</v>
          </cell>
          <cell r="C426" t="str">
            <v>Wind onshore</v>
          </cell>
          <cell r="D426" t="str">
            <v>2046</v>
          </cell>
          <cell r="E426">
            <v>3850.15</v>
          </cell>
        </row>
        <row r="427">
          <cell r="A427" t="str">
            <v>Great Britain</v>
          </cell>
          <cell r="B427" t="str">
            <v>GB</v>
          </cell>
          <cell r="C427" t="str">
            <v>Wind onshore</v>
          </cell>
          <cell r="D427" t="str">
            <v>2047</v>
          </cell>
          <cell r="E427">
            <v>3888.2</v>
          </cell>
        </row>
        <row r="428">
          <cell r="A428" t="str">
            <v>Great Britain</v>
          </cell>
          <cell r="B428" t="str">
            <v>GB</v>
          </cell>
          <cell r="C428" t="str">
            <v>Wind onshore</v>
          </cell>
          <cell r="D428" t="str">
            <v>2048</v>
          </cell>
          <cell r="E428">
            <v>3924.5</v>
          </cell>
        </row>
        <row r="429">
          <cell r="A429" t="str">
            <v>Great Britain</v>
          </cell>
          <cell r="B429" t="str">
            <v>GB</v>
          </cell>
          <cell r="C429" t="str">
            <v>Wind onshore</v>
          </cell>
          <cell r="D429" t="str">
            <v>2049</v>
          </cell>
          <cell r="E429">
            <v>3959.15</v>
          </cell>
        </row>
        <row r="430">
          <cell r="A430" t="str">
            <v>Great Britain</v>
          </cell>
          <cell r="B430" t="str">
            <v>GB</v>
          </cell>
          <cell r="C430" t="str">
            <v>Wind onshore</v>
          </cell>
          <cell r="D430" t="str">
            <v>2050</v>
          </cell>
          <cell r="E430">
            <v>3992.15</v>
          </cell>
        </row>
        <row r="431">
          <cell r="A431" t="str">
            <v>Greece</v>
          </cell>
          <cell r="B431" t="str">
            <v>GR</v>
          </cell>
          <cell r="C431" t="str">
            <v>Wind onshore</v>
          </cell>
          <cell r="D431" t="str">
            <v>2015</v>
          </cell>
          <cell r="E431">
            <v>1742</v>
          </cell>
        </row>
        <row r="432">
          <cell r="A432" t="str">
            <v>Greece</v>
          </cell>
          <cell r="B432" t="str">
            <v>GR</v>
          </cell>
          <cell r="C432" t="str">
            <v>Wind onshore</v>
          </cell>
          <cell r="D432" t="str">
            <v>2016</v>
          </cell>
          <cell r="E432">
            <v>1793</v>
          </cell>
        </row>
        <row r="433">
          <cell r="A433" t="str">
            <v>Greece</v>
          </cell>
          <cell r="B433" t="str">
            <v>GR</v>
          </cell>
          <cell r="C433" t="str">
            <v>Wind onshore</v>
          </cell>
          <cell r="D433" t="str">
            <v>2017</v>
          </cell>
          <cell r="E433">
            <v>1844</v>
          </cell>
        </row>
        <row r="434">
          <cell r="A434" t="str">
            <v>Greece</v>
          </cell>
          <cell r="B434" t="str">
            <v>GR</v>
          </cell>
          <cell r="C434" t="str">
            <v>Wind onshore</v>
          </cell>
          <cell r="D434" t="str">
            <v>2018</v>
          </cell>
          <cell r="E434">
            <v>1895</v>
          </cell>
        </row>
        <row r="435">
          <cell r="A435" t="str">
            <v>Greece</v>
          </cell>
          <cell r="B435" t="str">
            <v>GR</v>
          </cell>
          <cell r="C435" t="str">
            <v>Wind onshore</v>
          </cell>
          <cell r="D435" t="str">
            <v>2019</v>
          </cell>
          <cell r="E435">
            <v>1471.55</v>
          </cell>
        </row>
        <row r="436">
          <cell r="A436" t="str">
            <v>Greece</v>
          </cell>
          <cell r="B436" t="str">
            <v>GR</v>
          </cell>
          <cell r="C436" t="str">
            <v>Wind onshore</v>
          </cell>
          <cell r="D436" t="str">
            <v>2020</v>
          </cell>
          <cell r="E436">
            <v>1520.35</v>
          </cell>
        </row>
        <row r="437">
          <cell r="A437" t="str">
            <v>Greece</v>
          </cell>
          <cell r="B437" t="str">
            <v>GR</v>
          </cell>
          <cell r="C437" t="str">
            <v>Wind onshore</v>
          </cell>
          <cell r="D437" t="str">
            <v>2021</v>
          </cell>
          <cell r="E437">
            <v>1569.1</v>
          </cell>
        </row>
        <row r="438">
          <cell r="A438" t="str">
            <v>Greece</v>
          </cell>
          <cell r="B438" t="str">
            <v>GR</v>
          </cell>
          <cell r="C438" t="str">
            <v>Wind onshore</v>
          </cell>
          <cell r="D438" t="str">
            <v>2022</v>
          </cell>
          <cell r="E438">
            <v>1617</v>
          </cell>
        </row>
        <row r="439">
          <cell r="A439" t="str">
            <v>Greece</v>
          </cell>
          <cell r="B439" t="str">
            <v>GR</v>
          </cell>
          <cell r="C439" t="str">
            <v>Wind onshore</v>
          </cell>
          <cell r="D439" t="str">
            <v>2023</v>
          </cell>
          <cell r="E439">
            <v>1665.55</v>
          </cell>
        </row>
        <row r="440">
          <cell r="A440" t="str">
            <v>Greece</v>
          </cell>
          <cell r="B440" t="str">
            <v>GR</v>
          </cell>
          <cell r="C440" t="str">
            <v>Wind onshore</v>
          </cell>
          <cell r="D440" t="str">
            <v>2024</v>
          </cell>
          <cell r="E440">
            <v>1713</v>
          </cell>
        </row>
        <row r="441">
          <cell r="A441" t="str">
            <v>Greece</v>
          </cell>
          <cell r="B441" t="str">
            <v>GR</v>
          </cell>
          <cell r="C441" t="str">
            <v>Wind onshore</v>
          </cell>
          <cell r="D441" t="str">
            <v>2025</v>
          </cell>
          <cell r="E441">
            <v>1761</v>
          </cell>
        </row>
        <row r="442">
          <cell r="A442" t="str">
            <v>Greece</v>
          </cell>
          <cell r="B442" t="str">
            <v>GR</v>
          </cell>
          <cell r="C442" t="str">
            <v>Wind onshore</v>
          </cell>
          <cell r="D442" t="str">
            <v>2026</v>
          </cell>
          <cell r="E442">
            <v>1807.4</v>
          </cell>
        </row>
        <row r="443">
          <cell r="A443" t="str">
            <v>Greece</v>
          </cell>
          <cell r="B443" t="str">
            <v>GR</v>
          </cell>
          <cell r="C443" t="str">
            <v>Wind onshore</v>
          </cell>
          <cell r="D443" t="str">
            <v>2027</v>
          </cell>
          <cell r="E443">
            <v>1853.25</v>
          </cell>
        </row>
        <row r="444">
          <cell r="A444" t="str">
            <v>Greece</v>
          </cell>
          <cell r="B444" t="str">
            <v>GR</v>
          </cell>
          <cell r="C444" t="str">
            <v>Wind onshore</v>
          </cell>
          <cell r="D444" t="str">
            <v>2028</v>
          </cell>
          <cell r="E444">
            <v>1898.35</v>
          </cell>
        </row>
        <row r="445">
          <cell r="A445" t="str">
            <v>Greece</v>
          </cell>
          <cell r="B445" t="str">
            <v>GR</v>
          </cell>
          <cell r="C445" t="str">
            <v>Wind onshore</v>
          </cell>
          <cell r="D445" t="str">
            <v>2029</v>
          </cell>
          <cell r="E445">
            <v>1942.65</v>
          </cell>
        </row>
        <row r="446">
          <cell r="A446" t="str">
            <v>Greece</v>
          </cell>
          <cell r="B446" t="str">
            <v>GR</v>
          </cell>
          <cell r="C446" t="str">
            <v>Wind onshore</v>
          </cell>
          <cell r="D446" t="str">
            <v>2030</v>
          </cell>
          <cell r="E446">
            <v>1986.05</v>
          </cell>
        </row>
        <row r="447">
          <cell r="A447" t="str">
            <v>Greece</v>
          </cell>
          <cell r="B447" t="str">
            <v>GR</v>
          </cell>
          <cell r="C447" t="str">
            <v>Wind onshore</v>
          </cell>
          <cell r="D447" t="str">
            <v>2031</v>
          </cell>
          <cell r="E447">
            <v>2028.5</v>
          </cell>
        </row>
        <row r="448">
          <cell r="A448" t="str">
            <v>Greece</v>
          </cell>
          <cell r="B448" t="str">
            <v>GR</v>
          </cell>
          <cell r="C448" t="str">
            <v>Wind onshore</v>
          </cell>
          <cell r="D448" t="str">
            <v>2032</v>
          </cell>
          <cell r="E448">
            <v>2069.85</v>
          </cell>
        </row>
        <row r="449">
          <cell r="A449" t="str">
            <v>Greece</v>
          </cell>
          <cell r="B449" t="str">
            <v>GR</v>
          </cell>
          <cell r="C449" t="str">
            <v>Wind onshore</v>
          </cell>
          <cell r="D449" t="str">
            <v>2033</v>
          </cell>
          <cell r="E449">
            <v>2110.0500000000002</v>
          </cell>
        </row>
        <row r="450">
          <cell r="A450" t="str">
            <v>Greece</v>
          </cell>
          <cell r="B450" t="str">
            <v>GR</v>
          </cell>
          <cell r="C450" t="str">
            <v>Wind onshore</v>
          </cell>
          <cell r="D450" t="str">
            <v>2034</v>
          </cell>
          <cell r="E450">
            <v>2149</v>
          </cell>
        </row>
        <row r="451">
          <cell r="A451" t="str">
            <v>Greece</v>
          </cell>
          <cell r="B451" t="str">
            <v>GR</v>
          </cell>
          <cell r="C451" t="str">
            <v>Wind onshore</v>
          </cell>
          <cell r="D451" t="str">
            <v>2035</v>
          </cell>
          <cell r="E451">
            <v>2186.5500000000002</v>
          </cell>
        </row>
        <row r="452">
          <cell r="A452" t="str">
            <v>Greece</v>
          </cell>
          <cell r="B452" t="str">
            <v>GR</v>
          </cell>
          <cell r="C452" t="str">
            <v>Wind onshore</v>
          </cell>
          <cell r="D452" t="str">
            <v>2036</v>
          </cell>
          <cell r="E452">
            <v>2222.65</v>
          </cell>
        </row>
        <row r="453">
          <cell r="A453" t="str">
            <v>Greece</v>
          </cell>
          <cell r="B453" t="str">
            <v>GR</v>
          </cell>
          <cell r="C453" t="str">
            <v>Wind onshore</v>
          </cell>
          <cell r="D453" t="str">
            <v>2037</v>
          </cell>
          <cell r="E453">
            <v>2257.1999999999998</v>
          </cell>
        </row>
        <row r="454">
          <cell r="A454" t="str">
            <v>Greece</v>
          </cell>
          <cell r="B454" t="str">
            <v>GR</v>
          </cell>
          <cell r="C454" t="str">
            <v>Wind onshore</v>
          </cell>
          <cell r="D454" t="str">
            <v>2038</v>
          </cell>
          <cell r="E454">
            <v>2290.1</v>
          </cell>
        </row>
        <row r="455">
          <cell r="A455" t="str">
            <v>Greece</v>
          </cell>
          <cell r="B455" t="str">
            <v>GR</v>
          </cell>
          <cell r="C455" t="str">
            <v>Wind onshore</v>
          </cell>
          <cell r="D455" t="str">
            <v>2039</v>
          </cell>
          <cell r="E455">
            <v>2321.35</v>
          </cell>
        </row>
        <row r="456">
          <cell r="A456" t="str">
            <v>Greece</v>
          </cell>
          <cell r="B456" t="str">
            <v>GR</v>
          </cell>
          <cell r="C456" t="str">
            <v>Wind onshore</v>
          </cell>
          <cell r="D456" t="str">
            <v>2040</v>
          </cell>
          <cell r="E456">
            <v>2350.9</v>
          </cell>
        </row>
        <row r="457">
          <cell r="A457" t="str">
            <v>Greece</v>
          </cell>
          <cell r="B457" t="str">
            <v>GR</v>
          </cell>
          <cell r="C457" t="str">
            <v>Wind onshore</v>
          </cell>
          <cell r="D457" t="str">
            <v>2041</v>
          </cell>
          <cell r="E457">
            <v>2378.6</v>
          </cell>
        </row>
        <row r="458">
          <cell r="A458" t="str">
            <v>Greece</v>
          </cell>
          <cell r="B458" t="str">
            <v>GR</v>
          </cell>
          <cell r="C458" t="str">
            <v>Wind onshore</v>
          </cell>
          <cell r="D458" t="str">
            <v>2042</v>
          </cell>
          <cell r="E458">
            <v>2404.4</v>
          </cell>
        </row>
        <row r="459">
          <cell r="A459" t="str">
            <v>Greece</v>
          </cell>
          <cell r="B459" t="str">
            <v>GR</v>
          </cell>
          <cell r="C459" t="str">
            <v>Wind onshore</v>
          </cell>
          <cell r="D459" t="str">
            <v>2043</v>
          </cell>
          <cell r="E459">
            <v>2428.3000000000002</v>
          </cell>
        </row>
        <row r="460">
          <cell r="A460" t="str">
            <v>Greece</v>
          </cell>
          <cell r="B460" t="str">
            <v>GR</v>
          </cell>
          <cell r="C460" t="str">
            <v>Wind onshore</v>
          </cell>
          <cell r="D460" t="str">
            <v>2044</v>
          </cell>
          <cell r="E460">
            <v>2450.3000000000002</v>
          </cell>
        </row>
        <row r="461">
          <cell r="A461" t="str">
            <v>Greece</v>
          </cell>
          <cell r="B461" t="str">
            <v>GR</v>
          </cell>
          <cell r="C461" t="str">
            <v>Wind onshore</v>
          </cell>
          <cell r="D461" t="str">
            <v>2045</v>
          </cell>
          <cell r="E461">
            <v>2470.6999999999998</v>
          </cell>
        </row>
        <row r="462">
          <cell r="A462" t="str">
            <v>Greece</v>
          </cell>
          <cell r="B462" t="str">
            <v>GR</v>
          </cell>
          <cell r="C462" t="str">
            <v>Wind onshore</v>
          </cell>
          <cell r="D462" t="str">
            <v>2046</v>
          </cell>
          <cell r="E462">
            <v>2489.5</v>
          </cell>
        </row>
        <row r="463">
          <cell r="A463" t="str">
            <v>Greece</v>
          </cell>
          <cell r="B463" t="str">
            <v>GR</v>
          </cell>
          <cell r="C463" t="str">
            <v>Wind onshore</v>
          </cell>
          <cell r="D463" t="str">
            <v>2047</v>
          </cell>
          <cell r="E463">
            <v>2506.75</v>
          </cell>
        </row>
        <row r="464">
          <cell r="A464" t="str">
            <v>Greece</v>
          </cell>
          <cell r="B464" t="str">
            <v>GR</v>
          </cell>
          <cell r="C464" t="str">
            <v>Wind onshore</v>
          </cell>
          <cell r="D464" t="str">
            <v>2048</v>
          </cell>
          <cell r="E464">
            <v>2522.4499999999998</v>
          </cell>
        </row>
        <row r="465">
          <cell r="A465" t="str">
            <v>Greece</v>
          </cell>
          <cell r="B465" t="str">
            <v>GR</v>
          </cell>
          <cell r="C465" t="str">
            <v>Wind onshore</v>
          </cell>
          <cell r="D465" t="str">
            <v>2049</v>
          </cell>
          <cell r="E465">
            <v>2536.6</v>
          </cell>
        </row>
        <row r="466">
          <cell r="A466" t="str">
            <v>Greece</v>
          </cell>
          <cell r="B466" t="str">
            <v>GR</v>
          </cell>
          <cell r="C466" t="str">
            <v>Wind onshore</v>
          </cell>
          <cell r="D466" t="str">
            <v>2050</v>
          </cell>
          <cell r="E466">
            <v>2549.3000000000002</v>
          </cell>
        </row>
        <row r="467">
          <cell r="A467" t="str">
            <v>Croatia</v>
          </cell>
          <cell r="B467" t="str">
            <v>HR</v>
          </cell>
          <cell r="C467" t="str">
            <v>Wind onshore</v>
          </cell>
          <cell r="D467" t="str">
            <v>2015</v>
          </cell>
          <cell r="E467">
            <v>1677</v>
          </cell>
        </row>
        <row r="468">
          <cell r="A468" t="str">
            <v>Croatia</v>
          </cell>
          <cell r="B468" t="str">
            <v>HR</v>
          </cell>
          <cell r="C468" t="str">
            <v>Wind onshore</v>
          </cell>
          <cell r="D468" t="str">
            <v>2016</v>
          </cell>
          <cell r="E468">
            <v>1734</v>
          </cell>
        </row>
        <row r="469">
          <cell r="A469" t="str">
            <v>Croatia</v>
          </cell>
          <cell r="B469" t="str">
            <v>HR</v>
          </cell>
          <cell r="C469" t="str">
            <v>Wind onshore</v>
          </cell>
          <cell r="D469" t="str">
            <v>2017</v>
          </cell>
          <cell r="E469">
            <v>1785</v>
          </cell>
        </row>
        <row r="470">
          <cell r="A470" t="str">
            <v>Croatia</v>
          </cell>
          <cell r="B470" t="str">
            <v>HR</v>
          </cell>
          <cell r="C470" t="str">
            <v>Wind onshore</v>
          </cell>
          <cell r="D470" t="str">
            <v>2018</v>
          </cell>
          <cell r="E470">
            <v>1835</v>
          </cell>
        </row>
        <row r="471">
          <cell r="A471" t="str">
            <v>Croatia</v>
          </cell>
          <cell r="B471" t="str">
            <v>HR</v>
          </cell>
          <cell r="C471" t="str">
            <v>Wind onshore</v>
          </cell>
          <cell r="D471" t="str">
            <v>2019</v>
          </cell>
          <cell r="E471">
            <v>1645.5</v>
          </cell>
        </row>
        <row r="472">
          <cell r="A472" t="str">
            <v>Croatia</v>
          </cell>
          <cell r="B472" t="str">
            <v>HR</v>
          </cell>
          <cell r="C472" t="str">
            <v>Wind onshore</v>
          </cell>
          <cell r="D472" t="str">
            <v>2020</v>
          </cell>
          <cell r="E472">
            <v>1671.7272727272727</v>
          </cell>
        </row>
        <row r="473">
          <cell r="A473" t="str">
            <v>Croatia</v>
          </cell>
          <cell r="B473" t="str">
            <v>HR</v>
          </cell>
          <cell r="C473" t="str">
            <v>Wind onshore</v>
          </cell>
          <cell r="D473" t="str">
            <v>2021</v>
          </cell>
          <cell r="E473">
            <v>1697.75</v>
          </cell>
        </row>
        <row r="474">
          <cell r="A474" t="str">
            <v>Croatia</v>
          </cell>
          <cell r="B474" t="str">
            <v>HR</v>
          </cell>
          <cell r="C474" t="str">
            <v>Wind onshore</v>
          </cell>
          <cell r="D474" t="str">
            <v>2022</v>
          </cell>
          <cell r="E474">
            <v>1724</v>
          </cell>
        </row>
        <row r="475">
          <cell r="A475" t="str">
            <v>Croatia</v>
          </cell>
          <cell r="B475" t="str">
            <v>HR</v>
          </cell>
          <cell r="C475" t="str">
            <v>Wind onshore</v>
          </cell>
          <cell r="D475" t="str">
            <v>2023</v>
          </cell>
          <cell r="E475">
            <v>1748.5</v>
          </cell>
        </row>
        <row r="476">
          <cell r="A476" t="str">
            <v>Croatia</v>
          </cell>
          <cell r="B476" t="str">
            <v>HR</v>
          </cell>
          <cell r="C476" t="str">
            <v>Wind onshore</v>
          </cell>
          <cell r="D476" t="str">
            <v>2024</v>
          </cell>
          <cell r="E476">
            <v>1773</v>
          </cell>
        </row>
        <row r="477">
          <cell r="A477" t="str">
            <v>Croatia</v>
          </cell>
          <cell r="B477" t="str">
            <v>HR</v>
          </cell>
          <cell r="C477" t="str">
            <v>Wind onshore</v>
          </cell>
          <cell r="D477" t="str">
            <v>2025</v>
          </cell>
          <cell r="E477">
            <v>1796</v>
          </cell>
        </row>
        <row r="478">
          <cell r="A478" t="str">
            <v>Croatia</v>
          </cell>
          <cell r="B478" t="str">
            <v>HR</v>
          </cell>
          <cell r="C478" t="str">
            <v>Wind onshore</v>
          </cell>
          <cell r="D478" t="str">
            <v>2026</v>
          </cell>
          <cell r="E478">
            <v>1819.2941176470588</v>
          </cell>
        </row>
        <row r="479">
          <cell r="A479" t="str">
            <v>Croatia</v>
          </cell>
          <cell r="B479" t="str">
            <v>HR</v>
          </cell>
          <cell r="C479" t="str">
            <v>Wind onshore</v>
          </cell>
          <cell r="D479" t="str">
            <v>2027</v>
          </cell>
          <cell r="E479">
            <v>1841.7777777777778</v>
          </cell>
        </row>
        <row r="480">
          <cell r="A480" t="str">
            <v>Croatia</v>
          </cell>
          <cell r="B480" t="str">
            <v>HR</v>
          </cell>
          <cell r="C480" t="str">
            <v>Wind onshore</v>
          </cell>
          <cell r="D480" t="str">
            <v>2028</v>
          </cell>
          <cell r="E480">
            <v>1863.7368421052631</v>
          </cell>
        </row>
        <row r="481">
          <cell r="A481" t="str">
            <v>Croatia</v>
          </cell>
          <cell r="B481" t="str">
            <v>HR</v>
          </cell>
          <cell r="C481" t="str">
            <v>Wind onshore</v>
          </cell>
          <cell r="D481" t="str">
            <v>2029</v>
          </cell>
          <cell r="E481">
            <v>1885.25</v>
          </cell>
        </row>
        <row r="482">
          <cell r="A482" t="str">
            <v>Croatia</v>
          </cell>
          <cell r="B482" t="str">
            <v>HR</v>
          </cell>
          <cell r="C482" t="str">
            <v>Wind onshore</v>
          </cell>
          <cell r="D482" t="str">
            <v>2030</v>
          </cell>
          <cell r="E482">
            <v>1931.75</v>
          </cell>
        </row>
        <row r="483">
          <cell r="A483" t="str">
            <v>Croatia</v>
          </cell>
          <cell r="B483" t="str">
            <v>HR</v>
          </cell>
          <cell r="C483" t="str">
            <v>Wind onshore</v>
          </cell>
          <cell r="D483" t="str">
            <v>2031</v>
          </cell>
          <cell r="E483">
            <v>1977.1</v>
          </cell>
        </row>
        <row r="484">
          <cell r="A484" t="str">
            <v>Croatia</v>
          </cell>
          <cell r="B484" t="str">
            <v>HR</v>
          </cell>
          <cell r="C484" t="str">
            <v>Wind onshore</v>
          </cell>
          <cell r="D484" t="str">
            <v>2032</v>
          </cell>
          <cell r="E484">
            <v>2021.15</v>
          </cell>
        </row>
        <row r="485">
          <cell r="A485" t="str">
            <v>Croatia</v>
          </cell>
          <cell r="B485" t="str">
            <v>HR</v>
          </cell>
          <cell r="C485" t="str">
            <v>Wind onshore</v>
          </cell>
          <cell r="D485" t="str">
            <v>2033</v>
          </cell>
          <cell r="E485">
            <v>2063.9</v>
          </cell>
        </row>
        <row r="486">
          <cell r="A486" t="str">
            <v>Croatia</v>
          </cell>
          <cell r="B486" t="str">
            <v>HR</v>
          </cell>
          <cell r="C486" t="str">
            <v>Wind onshore</v>
          </cell>
          <cell r="D486" t="str">
            <v>2034</v>
          </cell>
          <cell r="E486">
            <v>2105.15</v>
          </cell>
        </row>
        <row r="487">
          <cell r="A487" t="str">
            <v>Croatia</v>
          </cell>
          <cell r="B487" t="str">
            <v>HR</v>
          </cell>
          <cell r="C487" t="str">
            <v>Wind onshore</v>
          </cell>
          <cell r="D487" t="str">
            <v>2035</v>
          </cell>
          <cell r="E487">
            <v>2144.85</v>
          </cell>
        </row>
        <row r="488">
          <cell r="A488" t="str">
            <v>Croatia</v>
          </cell>
          <cell r="B488" t="str">
            <v>HR</v>
          </cell>
          <cell r="C488" t="str">
            <v>Wind onshore</v>
          </cell>
          <cell r="D488" t="str">
            <v>2036</v>
          </cell>
          <cell r="E488">
            <v>2182.85</v>
          </cell>
        </row>
        <row r="489">
          <cell r="A489" t="str">
            <v>Croatia</v>
          </cell>
          <cell r="B489" t="str">
            <v>HR</v>
          </cell>
          <cell r="C489" t="str">
            <v>Wind onshore</v>
          </cell>
          <cell r="D489" t="str">
            <v>2037</v>
          </cell>
          <cell r="E489">
            <v>2219.3000000000002</v>
          </cell>
        </row>
        <row r="490">
          <cell r="A490" t="str">
            <v>Croatia</v>
          </cell>
          <cell r="B490" t="str">
            <v>HR</v>
          </cell>
          <cell r="C490" t="str">
            <v>Wind onshore</v>
          </cell>
          <cell r="D490" t="str">
            <v>2038</v>
          </cell>
          <cell r="E490">
            <v>2253.8000000000002</v>
          </cell>
        </row>
        <row r="491">
          <cell r="A491" t="str">
            <v>Croatia</v>
          </cell>
          <cell r="B491" t="str">
            <v>HR</v>
          </cell>
          <cell r="C491" t="str">
            <v>Wind onshore</v>
          </cell>
          <cell r="D491" t="str">
            <v>2039</v>
          </cell>
          <cell r="E491">
            <v>2286.35</v>
          </cell>
        </row>
        <row r="492">
          <cell r="A492" t="str">
            <v>Croatia</v>
          </cell>
          <cell r="B492" t="str">
            <v>HR</v>
          </cell>
          <cell r="C492" t="str">
            <v>Wind onshore</v>
          </cell>
          <cell r="D492" t="str">
            <v>2040</v>
          </cell>
          <cell r="E492">
            <v>2316.85</v>
          </cell>
        </row>
        <row r="493">
          <cell r="A493" t="str">
            <v>Croatia</v>
          </cell>
          <cell r="B493" t="str">
            <v>HR</v>
          </cell>
          <cell r="C493" t="str">
            <v>Wind onshore</v>
          </cell>
          <cell r="D493" t="str">
            <v>2041</v>
          </cell>
          <cell r="E493">
            <v>2345.25</v>
          </cell>
        </row>
        <row r="494">
          <cell r="A494" t="str">
            <v>Croatia</v>
          </cell>
          <cell r="B494" t="str">
            <v>HR</v>
          </cell>
          <cell r="C494" t="str">
            <v>Wind onshore</v>
          </cell>
          <cell r="D494" t="str">
            <v>2042</v>
          </cell>
          <cell r="E494">
            <v>2371.5</v>
          </cell>
        </row>
        <row r="495">
          <cell r="A495" t="str">
            <v>Croatia</v>
          </cell>
          <cell r="B495" t="str">
            <v>HR</v>
          </cell>
          <cell r="C495" t="str">
            <v>Wind onshore</v>
          </cell>
          <cell r="D495" t="str">
            <v>2043</v>
          </cell>
          <cell r="E495">
            <v>2396.0500000000002</v>
          </cell>
        </row>
        <row r="496">
          <cell r="A496" t="str">
            <v>Croatia</v>
          </cell>
          <cell r="B496" t="str">
            <v>HR</v>
          </cell>
          <cell r="C496" t="str">
            <v>Wind onshore</v>
          </cell>
          <cell r="D496" t="str">
            <v>2044</v>
          </cell>
          <cell r="E496">
            <v>2418.85</v>
          </cell>
        </row>
        <row r="497">
          <cell r="A497" t="str">
            <v>Croatia</v>
          </cell>
          <cell r="B497" t="str">
            <v>HR</v>
          </cell>
          <cell r="C497" t="str">
            <v>Wind onshore</v>
          </cell>
          <cell r="D497" t="str">
            <v>2045</v>
          </cell>
          <cell r="E497">
            <v>2439.9499999999998</v>
          </cell>
        </row>
        <row r="498">
          <cell r="A498" t="str">
            <v>Croatia</v>
          </cell>
          <cell r="B498" t="str">
            <v>HR</v>
          </cell>
          <cell r="C498" t="str">
            <v>Wind onshore</v>
          </cell>
          <cell r="D498" t="str">
            <v>2046</v>
          </cell>
          <cell r="E498">
            <v>2459.35</v>
          </cell>
        </row>
        <row r="499">
          <cell r="A499" t="str">
            <v>Croatia</v>
          </cell>
          <cell r="B499" t="str">
            <v>HR</v>
          </cell>
          <cell r="C499" t="str">
            <v>Wind onshore</v>
          </cell>
          <cell r="D499" t="str">
            <v>2047</v>
          </cell>
          <cell r="E499">
            <v>2477.0500000000002</v>
          </cell>
        </row>
        <row r="500">
          <cell r="A500" t="str">
            <v>Croatia</v>
          </cell>
          <cell r="B500" t="str">
            <v>HR</v>
          </cell>
          <cell r="C500" t="str">
            <v>Wind onshore</v>
          </cell>
          <cell r="D500" t="str">
            <v>2048</v>
          </cell>
          <cell r="E500">
            <v>2493.0500000000002</v>
          </cell>
        </row>
        <row r="501">
          <cell r="A501" t="str">
            <v>Croatia</v>
          </cell>
          <cell r="B501" t="str">
            <v>HR</v>
          </cell>
          <cell r="C501" t="str">
            <v>Wind onshore</v>
          </cell>
          <cell r="D501" t="str">
            <v>2049</v>
          </cell>
          <cell r="E501">
            <v>2507.4</v>
          </cell>
        </row>
        <row r="502">
          <cell r="A502" t="str">
            <v>Croatia</v>
          </cell>
          <cell r="B502" t="str">
            <v>HR</v>
          </cell>
          <cell r="C502" t="str">
            <v>Wind onshore</v>
          </cell>
          <cell r="D502" t="str">
            <v>2050</v>
          </cell>
          <cell r="E502">
            <v>2520.15</v>
          </cell>
        </row>
        <row r="503">
          <cell r="A503" t="str">
            <v>Hungary</v>
          </cell>
          <cell r="B503" t="str">
            <v>HU</v>
          </cell>
          <cell r="C503" t="str">
            <v>Wind onshore</v>
          </cell>
          <cell r="D503" t="str">
            <v>2015</v>
          </cell>
          <cell r="E503">
            <v>1715</v>
          </cell>
        </row>
        <row r="504">
          <cell r="A504" t="str">
            <v>Hungary</v>
          </cell>
          <cell r="B504" t="str">
            <v>HU</v>
          </cell>
          <cell r="C504" t="str">
            <v>Wind onshore</v>
          </cell>
          <cell r="D504" t="str">
            <v>2016</v>
          </cell>
          <cell r="E504">
            <v>1781</v>
          </cell>
        </row>
        <row r="505">
          <cell r="A505" t="str">
            <v>Hungary</v>
          </cell>
          <cell r="B505" t="str">
            <v>HU</v>
          </cell>
          <cell r="C505" t="str">
            <v>Wind onshore</v>
          </cell>
          <cell r="D505" t="str">
            <v>2017</v>
          </cell>
          <cell r="E505">
            <v>1848</v>
          </cell>
        </row>
        <row r="506">
          <cell r="A506" t="str">
            <v>Hungary</v>
          </cell>
          <cell r="B506" t="str">
            <v>HU</v>
          </cell>
          <cell r="C506" t="str">
            <v>Wind onshore</v>
          </cell>
          <cell r="D506" t="str">
            <v>2018</v>
          </cell>
          <cell r="E506">
            <v>1915</v>
          </cell>
        </row>
        <row r="507">
          <cell r="A507" t="str">
            <v>Hungary</v>
          </cell>
          <cell r="B507" t="str">
            <v>HU</v>
          </cell>
          <cell r="C507" t="str">
            <v>Wind onshore</v>
          </cell>
          <cell r="D507" t="str">
            <v>2019</v>
          </cell>
          <cell r="E507">
            <v>1433.3333333333333</v>
          </cell>
        </row>
        <row r="508">
          <cell r="A508" t="str">
            <v>Hungary</v>
          </cell>
          <cell r="B508" t="str">
            <v>HU</v>
          </cell>
          <cell r="C508" t="str">
            <v>Wind onshore</v>
          </cell>
          <cell r="D508" t="str">
            <v>2020</v>
          </cell>
          <cell r="E508">
            <v>1464.8947368421052</v>
          </cell>
        </row>
        <row r="509">
          <cell r="A509" t="str">
            <v>Hungary</v>
          </cell>
          <cell r="B509" t="str">
            <v>HU</v>
          </cell>
          <cell r="C509" t="str">
            <v>Wind onshore</v>
          </cell>
          <cell r="D509" t="str">
            <v>2021</v>
          </cell>
          <cell r="E509">
            <v>1496.25</v>
          </cell>
        </row>
        <row r="510">
          <cell r="A510" t="str">
            <v>Hungary</v>
          </cell>
          <cell r="B510" t="str">
            <v>HU</v>
          </cell>
          <cell r="C510" t="str">
            <v>Wind onshore</v>
          </cell>
          <cell r="D510" t="str">
            <v>2022</v>
          </cell>
          <cell r="E510">
            <v>1558</v>
          </cell>
        </row>
        <row r="511">
          <cell r="A511" t="str">
            <v>Hungary</v>
          </cell>
          <cell r="B511" t="str">
            <v>HU</v>
          </cell>
          <cell r="C511" t="str">
            <v>Wind onshore</v>
          </cell>
          <cell r="D511" t="str">
            <v>2023</v>
          </cell>
          <cell r="E511">
            <v>1619.65</v>
          </cell>
        </row>
        <row r="512">
          <cell r="A512" t="str">
            <v>Hungary</v>
          </cell>
          <cell r="B512" t="str">
            <v>HU</v>
          </cell>
          <cell r="C512" t="str">
            <v>Wind onshore</v>
          </cell>
          <cell r="D512" t="str">
            <v>2024</v>
          </cell>
          <cell r="E512">
            <v>1681</v>
          </cell>
        </row>
        <row r="513">
          <cell r="A513" t="str">
            <v>Hungary</v>
          </cell>
          <cell r="B513" t="str">
            <v>HU</v>
          </cell>
          <cell r="C513" t="str">
            <v>Wind onshore</v>
          </cell>
          <cell r="D513" t="str">
            <v>2025</v>
          </cell>
          <cell r="E513">
            <v>1742</v>
          </cell>
        </row>
        <row r="514">
          <cell r="A514" t="str">
            <v>Hungary</v>
          </cell>
          <cell r="B514" t="str">
            <v>HU</v>
          </cell>
          <cell r="C514" t="str">
            <v>Wind onshore</v>
          </cell>
          <cell r="D514" t="str">
            <v>2026</v>
          </cell>
          <cell r="E514">
            <v>1802.45</v>
          </cell>
        </row>
        <row r="515">
          <cell r="A515" t="str">
            <v>Hungary</v>
          </cell>
          <cell r="B515" t="str">
            <v>HU</v>
          </cell>
          <cell r="C515" t="str">
            <v>Wind onshore</v>
          </cell>
          <cell r="D515" t="str">
            <v>2027</v>
          </cell>
          <cell r="E515">
            <v>1861.6</v>
          </cell>
        </row>
        <row r="516">
          <cell r="A516" t="str">
            <v>Hungary</v>
          </cell>
          <cell r="B516" t="str">
            <v>HU</v>
          </cell>
          <cell r="C516" t="str">
            <v>Wind onshore</v>
          </cell>
          <cell r="D516" t="str">
            <v>2028</v>
          </cell>
          <cell r="E516">
            <v>1919.75</v>
          </cell>
        </row>
        <row r="517">
          <cell r="A517" t="str">
            <v>Hungary</v>
          </cell>
          <cell r="B517" t="str">
            <v>HU</v>
          </cell>
          <cell r="C517" t="str">
            <v>Wind onshore</v>
          </cell>
          <cell r="D517" t="str">
            <v>2029</v>
          </cell>
          <cell r="E517">
            <v>1976.8</v>
          </cell>
        </row>
        <row r="518">
          <cell r="A518" t="str">
            <v>Hungary</v>
          </cell>
          <cell r="B518" t="str">
            <v>HU</v>
          </cell>
          <cell r="C518" t="str">
            <v>Wind onshore</v>
          </cell>
          <cell r="D518" t="str">
            <v>2030</v>
          </cell>
          <cell r="E518">
            <v>2032.7</v>
          </cell>
        </row>
        <row r="519">
          <cell r="A519" t="str">
            <v>Hungary</v>
          </cell>
          <cell r="B519" t="str">
            <v>HU</v>
          </cell>
          <cell r="C519" t="str">
            <v>Wind onshore</v>
          </cell>
          <cell r="D519" t="str">
            <v>2031</v>
          </cell>
          <cell r="E519">
            <v>2087.3000000000002</v>
          </cell>
        </row>
        <row r="520">
          <cell r="A520" t="str">
            <v>Hungary</v>
          </cell>
          <cell r="B520" t="str">
            <v>HU</v>
          </cell>
          <cell r="C520" t="str">
            <v>Wind onshore</v>
          </cell>
          <cell r="D520" t="str">
            <v>2032</v>
          </cell>
          <cell r="E520">
            <v>2140.4</v>
          </cell>
        </row>
        <row r="521">
          <cell r="A521" t="str">
            <v>Hungary</v>
          </cell>
          <cell r="B521" t="str">
            <v>HU</v>
          </cell>
          <cell r="C521" t="str">
            <v>Wind onshore</v>
          </cell>
          <cell r="D521" t="str">
            <v>2033</v>
          </cell>
          <cell r="E521">
            <v>2191.9499999999998</v>
          </cell>
        </row>
        <row r="522">
          <cell r="A522" t="str">
            <v>Hungary</v>
          </cell>
          <cell r="B522" t="str">
            <v>HU</v>
          </cell>
          <cell r="C522" t="str">
            <v>Wind onshore</v>
          </cell>
          <cell r="D522" t="str">
            <v>2034</v>
          </cell>
          <cell r="E522">
            <v>2241.75</v>
          </cell>
        </row>
        <row r="523">
          <cell r="A523" t="str">
            <v>Hungary</v>
          </cell>
          <cell r="B523" t="str">
            <v>HU</v>
          </cell>
          <cell r="C523" t="str">
            <v>Wind onshore</v>
          </cell>
          <cell r="D523" t="str">
            <v>2035</v>
          </cell>
          <cell r="E523">
            <v>2289.6999999999998</v>
          </cell>
        </row>
        <row r="524">
          <cell r="A524" t="str">
            <v>Hungary</v>
          </cell>
          <cell r="B524" t="str">
            <v>HU</v>
          </cell>
          <cell r="C524" t="str">
            <v>Wind onshore</v>
          </cell>
          <cell r="D524" t="str">
            <v>2036</v>
          </cell>
          <cell r="E524">
            <v>2335.75</v>
          </cell>
        </row>
        <row r="525">
          <cell r="A525" t="str">
            <v>Hungary</v>
          </cell>
          <cell r="B525" t="str">
            <v>HU</v>
          </cell>
          <cell r="C525" t="str">
            <v>Wind onshore</v>
          </cell>
          <cell r="D525" t="str">
            <v>2037</v>
          </cell>
          <cell r="E525">
            <v>2379.6999999999998</v>
          </cell>
        </row>
        <row r="526">
          <cell r="A526" t="str">
            <v>Hungary</v>
          </cell>
          <cell r="B526" t="str">
            <v>HU</v>
          </cell>
          <cell r="C526" t="str">
            <v>Wind onshore</v>
          </cell>
          <cell r="D526" t="str">
            <v>2038</v>
          </cell>
          <cell r="E526">
            <v>2421.5</v>
          </cell>
        </row>
        <row r="527">
          <cell r="A527" t="str">
            <v>Hungary</v>
          </cell>
          <cell r="B527" t="str">
            <v>HU</v>
          </cell>
          <cell r="C527" t="str">
            <v>Wind onshore</v>
          </cell>
          <cell r="D527" t="str">
            <v>2039</v>
          </cell>
          <cell r="E527">
            <v>2461</v>
          </cell>
        </row>
        <row r="528">
          <cell r="A528" t="str">
            <v>Hungary</v>
          </cell>
          <cell r="B528" t="str">
            <v>HU</v>
          </cell>
          <cell r="C528" t="str">
            <v>Wind onshore</v>
          </cell>
          <cell r="D528" t="str">
            <v>2040</v>
          </cell>
          <cell r="E528">
            <v>2498.0500000000002</v>
          </cell>
        </row>
        <row r="529">
          <cell r="A529" t="str">
            <v>Hungary</v>
          </cell>
          <cell r="B529" t="str">
            <v>HU</v>
          </cell>
          <cell r="C529" t="str">
            <v>Wind onshore</v>
          </cell>
          <cell r="D529" t="str">
            <v>2041</v>
          </cell>
          <cell r="E529">
            <v>2532.6</v>
          </cell>
        </row>
        <row r="530">
          <cell r="A530" t="str">
            <v>Hungary</v>
          </cell>
          <cell r="B530" t="str">
            <v>HU</v>
          </cell>
          <cell r="C530" t="str">
            <v>Wind onshore</v>
          </cell>
          <cell r="D530" t="str">
            <v>2042</v>
          </cell>
          <cell r="E530">
            <v>2564.6</v>
          </cell>
        </row>
        <row r="531">
          <cell r="A531" t="str">
            <v>Hungary</v>
          </cell>
          <cell r="B531" t="str">
            <v>HU</v>
          </cell>
          <cell r="C531" t="str">
            <v>Wind onshore</v>
          </cell>
          <cell r="D531" t="str">
            <v>2043</v>
          </cell>
          <cell r="E531">
            <v>2594</v>
          </cell>
        </row>
        <row r="532">
          <cell r="A532" t="str">
            <v>Hungary</v>
          </cell>
          <cell r="B532" t="str">
            <v>HU</v>
          </cell>
          <cell r="C532" t="str">
            <v>Wind onshore</v>
          </cell>
          <cell r="D532" t="str">
            <v>2044</v>
          </cell>
          <cell r="E532">
            <v>2620.8000000000002</v>
          </cell>
        </row>
        <row r="533">
          <cell r="A533" t="str">
            <v>Hungary</v>
          </cell>
          <cell r="B533" t="str">
            <v>HU</v>
          </cell>
          <cell r="C533" t="str">
            <v>Wind onshore</v>
          </cell>
          <cell r="D533" t="str">
            <v>2045</v>
          </cell>
          <cell r="E533">
            <v>2645.65</v>
          </cell>
        </row>
        <row r="534">
          <cell r="A534" t="str">
            <v>Hungary</v>
          </cell>
          <cell r="B534" t="str">
            <v>HU</v>
          </cell>
          <cell r="C534" t="str">
            <v>Wind onshore</v>
          </cell>
          <cell r="D534" t="str">
            <v>2046</v>
          </cell>
          <cell r="E534">
            <v>2668.55</v>
          </cell>
        </row>
        <row r="535">
          <cell r="A535" t="str">
            <v>Hungary</v>
          </cell>
          <cell r="B535" t="str">
            <v>HU</v>
          </cell>
          <cell r="C535" t="str">
            <v>Wind onshore</v>
          </cell>
          <cell r="D535" t="str">
            <v>2047</v>
          </cell>
          <cell r="E535">
            <v>2689.5</v>
          </cell>
        </row>
        <row r="536">
          <cell r="A536" t="str">
            <v>Hungary</v>
          </cell>
          <cell r="B536" t="str">
            <v>HU</v>
          </cell>
          <cell r="C536" t="str">
            <v>Wind onshore</v>
          </cell>
          <cell r="D536" t="str">
            <v>2048</v>
          </cell>
          <cell r="E536">
            <v>2708.55</v>
          </cell>
        </row>
        <row r="537">
          <cell r="A537" t="str">
            <v>Hungary</v>
          </cell>
          <cell r="B537" t="str">
            <v>HU</v>
          </cell>
          <cell r="C537" t="str">
            <v>Wind onshore</v>
          </cell>
          <cell r="D537" t="str">
            <v>2049</v>
          </cell>
          <cell r="E537">
            <v>2725.7</v>
          </cell>
        </row>
        <row r="538">
          <cell r="A538" t="str">
            <v>Hungary</v>
          </cell>
          <cell r="B538" t="str">
            <v>HU</v>
          </cell>
          <cell r="C538" t="str">
            <v>Wind onshore</v>
          </cell>
          <cell r="D538" t="str">
            <v>2050</v>
          </cell>
          <cell r="E538">
            <v>2741.05</v>
          </cell>
        </row>
        <row r="539">
          <cell r="A539" t="str">
            <v>Ireland</v>
          </cell>
          <cell r="B539" t="str">
            <v>IE</v>
          </cell>
          <cell r="C539" t="str">
            <v>Wind onshore</v>
          </cell>
          <cell r="D539" t="str">
            <v>2015</v>
          </cell>
          <cell r="E539">
            <v>2839</v>
          </cell>
        </row>
        <row r="540">
          <cell r="A540" t="str">
            <v>Ireland</v>
          </cell>
          <cell r="B540" t="str">
            <v>IE</v>
          </cell>
          <cell r="C540" t="str">
            <v>Wind onshore</v>
          </cell>
          <cell r="D540" t="str">
            <v>2016</v>
          </cell>
          <cell r="E540">
            <v>2905</v>
          </cell>
        </row>
        <row r="541">
          <cell r="A541" t="str">
            <v>Ireland</v>
          </cell>
          <cell r="B541" t="str">
            <v>IE</v>
          </cell>
          <cell r="C541" t="str">
            <v>Wind onshore</v>
          </cell>
          <cell r="D541" t="str">
            <v>2017</v>
          </cell>
          <cell r="E541">
            <v>2971</v>
          </cell>
        </row>
        <row r="542">
          <cell r="A542" t="str">
            <v>Ireland</v>
          </cell>
          <cell r="B542" t="str">
            <v>IE</v>
          </cell>
          <cell r="C542" t="str">
            <v>Wind onshore</v>
          </cell>
          <cell r="D542" t="str">
            <v>2018</v>
          </cell>
          <cell r="E542">
            <v>3038</v>
          </cell>
        </row>
        <row r="543">
          <cell r="A543" t="str">
            <v>Ireland</v>
          </cell>
          <cell r="B543" t="str">
            <v>IE</v>
          </cell>
          <cell r="C543" t="str">
            <v>Wind onshore</v>
          </cell>
          <cell r="D543" t="str">
            <v>2019</v>
          </cell>
          <cell r="E543">
            <v>2506.9</v>
          </cell>
        </row>
        <row r="544">
          <cell r="A544" t="str">
            <v>Ireland</v>
          </cell>
          <cell r="B544" t="str">
            <v>IE</v>
          </cell>
          <cell r="C544" t="str">
            <v>Wind onshore</v>
          </cell>
          <cell r="D544" t="str">
            <v>2020</v>
          </cell>
          <cell r="E544">
            <v>2564.6999999999998</v>
          </cell>
        </row>
        <row r="545">
          <cell r="A545" t="str">
            <v>Ireland</v>
          </cell>
          <cell r="B545" t="str">
            <v>IE</v>
          </cell>
          <cell r="C545" t="str">
            <v>Wind onshore</v>
          </cell>
          <cell r="D545" t="str">
            <v>2021</v>
          </cell>
          <cell r="E545">
            <v>2624.15</v>
          </cell>
        </row>
        <row r="546">
          <cell r="A546" t="str">
            <v>Ireland</v>
          </cell>
          <cell r="B546" t="str">
            <v>IE</v>
          </cell>
          <cell r="C546" t="str">
            <v>Wind onshore</v>
          </cell>
          <cell r="D546" t="str">
            <v>2022</v>
          </cell>
          <cell r="E546">
            <v>2685</v>
          </cell>
        </row>
        <row r="547">
          <cell r="A547" t="str">
            <v>Ireland</v>
          </cell>
          <cell r="B547" t="str">
            <v>IE</v>
          </cell>
          <cell r="C547" t="str">
            <v>Wind onshore</v>
          </cell>
          <cell r="D547" t="str">
            <v>2023</v>
          </cell>
          <cell r="E547">
            <v>2747.9</v>
          </cell>
        </row>
        <row r="548">
          <cell r="A548" t="str">
            <v>Ireland</v>
          </cell>
          <cell r="B548" t="str">
            <v>IE</v>
          </cell>
          <cell r="C548" t="str">
            <v>Wind onshore</v>
          </cell>
          <cell r="D548" t="str">
            <v>2024</v>
          </cell>
          <cell r="E548">
            <v>2812</v>
          </cell>
        </row>
        <row r="549">
          <cell r="A549" t="str">
            <v>Ireland</v>
          </cell>
          <cell r="B549" t="str">
            <v>IE</v>
          </cell>
          <cell r="C549" t="str">
            <v>Wind onshore</v>
          </cell>
          <cell r="D549" t="str">
            <v>2025</v>
          </cell>
          <cell r="E549">
            <v>2877</v>
          </cell>
        </row>
        <row r="550">
          <cell r="A550" t="str">
            <v>Ireland</v>
          </cell>
          <cell r="B550" t="str">
            <v>IE</v>
          </cell>
          <cell r="C550" t="str">
            <v>Wind onshore</v>
          </cell>
          <cell r="D550" t="str">
            <v>2026</v>
          </cell>
          <cell r="E550">
            <v>2941.3</v>
          </cell>
        </row>
        <row r="551">
          <cell r="A551" t="str">
            <v>Ireland</v>
          </cell>
          <cell r="B551" t="str">
            <v>IE</v>
          </cell>
          <cell r="C551" t="str">
            <v>Wind onshore</v>
          </cell>
          <cell r="D551" t="str">
            <v>2027</v>
          </cell>
          <cell r="E551">
            <v>3005.9</v>
          </cell>
        </row>
        <row r="552">
          <cell r="A552" t="str">
            <v>Ireland</v>
          </cell>
          <cell r="B552" t="str">
            <v>IE</v>
          </cell>
          <cell r="C552" t="str">
            <v>Wind onshore</v>
          </cell>
          <cell r="D552" t="str">
            <v>2028</v>
          </cell>
          <cell r="E552">
            <v>3070.35</v>
          </cell>
        </row>
        <row r="553">
          <cell r="A553" t="str">
            <v>Ireland</v>
          </cell>
          <cell r="B553" t="str">
            <v>IE</v>
          </cell>
          <cell r="C553" t="str">
            <v>Wind onshore</v>
          </cell>
          <cell r="D553" t="str">
            <v>2029</v>
          </cell>
          <cell r="E553">
            <v>3134.55</v>
          </cell>
        </row>
        <row r="554">
          <cell r="A554" t="str">
            <v>Ireland</v>
          </cell>
          <cell r="B554" t="str">
            <v>IE</v>
          </cell>
          <cell r="C554" t="str">
            <v>Wind onshore</v>
          </cell>
          <cell r="D554" t="str">
            <v>2030</v>
          </cell>
          <cell r="E554">
            <v>3198.5</v>
          </cell>
        </row>
        <row r="555">
          <cell r="A555" t="str">
            <v>Ireland</v>
          </cell>
          <cell r="B555" t="str">
            <v>IE</v>
          </cell>
          <cell r="C555" t="str">
            <v>Wind onshore</v>
          </cell>
          <cell r="D555" t="str">
            <v>2031</v>
          </cell>
          <cell r="E555">
            <v>3262.2</v>
          </cell>
        </row>
        <row r="556">
          <cell r="A556" t="str">
            <v>Ireland</v>
          </cell>
          <cell r="B556" t="str">
            <v>IE</v>
          </cell>
          <cell r="C556" t="str">
            <v>Wind onshore</v>
          </cell>
          <cell r="D556" t="str">
            <v>2032</v>
          </cell>
          <cell r="E556">
            <v>3325.5</v>
          </cell>
        </row>
        <row r="557">
          <cell r="A557" t="str">
            <v>Ireland</v>
          </cell>
          <cell r="B557" t="str">
            <v>IE</v>
          </cell>
          <cell r="C557" t="str">
            <v>Wind onshore</v>
          </cell>
          <cell r="D557" t="str">
            <v>2033</v>
          </cell>
          <cell r="E557">
            <v>3388.25</v>
          </cell>
        </row>
        <row r="558">
          <cell r="A558" t="str">
            <v>Ireland</v>
          </cell>
          <cell r="B558" t="str">
            <v>IE</v>
          </cell>
          <cell r="C558" t="str">
            <v>Wind onshore</v>
          </cell>
          <cell r="D558" t="str">
            <v>2034</v>
          </cell>
          <cell r="E558">
            <v>3450.3</v>
          </cell>
        </row>
        <row r="559">
          <cell r="A559" t="str">
            <v>Ireland</v>
          </cell>
          <cell r="B559" t="str">
            <v>IE</v>
          </cell>
          <cell r="C559" t="str">
            <v>Wind onshore</v>
          </cell>
          <cell r="D559" t="str">
            <v>2035</v>
          </cell>
          <cell r="E559">
            <v>3511.55</v>
          </cell>
        </row>
        <row r="560">
          <cell r="A560" t="str">
            <v>Ireland</v>
          </cell>
          <cell r="B560" t="str">
            <v>IE</v>
          </cell>
          <cell r="C560" t="str">
            <v>Wind onshore</v>
          </cell>
          <cell r="D560" t="str">
            <v>2036</v>
          </cell>
          <cell r="E560">
            <v>3571.85</v>
          </cell>
        </row>
        <row r="561">
          <cell r="A561" t="str">
            <v>Ireland</v>
          </cell>
          <cell r="B561" t="str">
            <v>IE</v>
          </cell>
          <cell r="C561" t="str">
            <v>Wind onshore</v>
          </cell>
          <cell r="D561" t="str">
            <v>2037</v>
          </cell>
          <cell r="E561">
            <v>3631.1</v>
          </cell>
        </row>
        <row r="562">
          <cell r="A562" t="str">
            <v>Ireland</v>
          </cell>
          <cell r="B562" t="str">
            <v>IE</v>
          </cell>
          <cell r="C562" t="str">
            <v>Wind onshore</v>
          </cell>
          <cell r="D562" t="str">
            <v>2038</v>
          </cell>
          <cell r="E562">
            <v>3689.15</v>
          </cell>
        </row>
        <row r="563">
          <cell r="A563" t="str">
            <v>Ireland</v>
          </cell>
          <cell r="B563" t="str">
            <v>IE</v>
          </cell>
          <cell r="C563" t="str">
            <v>Wind onshore</v>
          </cell>
          <cell r="D563" t="str">
            <v>2039</v>
          </cell>
          <cell r="E563">
            <v>3745.9</v>
          </cell>
        </row>
        <row r="564">
          <cell r="A564" t="str">
            <v>Ireland</v>
          </cell>
          <cell r="B564" t="str">
            <v>IE</v>
          </cell>
          <cell r="C564" t="str">
            <v>Wind onshore</v>
          </cell>
          <cell r="D564" t="str">
            <v>2040</v>
          </cell>
          <cell r="E564">
            <v>3801.2</v>
          </cell>
        </row>
        <row r="565">
          <cell r="A565" t="str">
            <v>Ireland</v>
          </cell>
          <cell r="B565" t="str">
            <v>IE</v>
          </cell>
          <cell r="C565" t="str">
            <v>Wind onshore</v>
          </cell>
          <cell r="D565" t="str">
            <v>2041</v>
          </cell>
          <cell r="E565">
            <v>3854.95</v>
          </cell>
        </row>
        <row r="566">
          <cell r="A566" t="str">
            <v>Ireland</v>
          </cell>
          <cell r="B566" t="str">
            <v>IE</v>
          </cell>
          <cell r="C566" t="str">
            <v>Wind onshore</v>
          </cell>
          <cell r="D566" t="str">
            <v>2042</v>
          </cell>
          <cell r="E566">
            <v>3906.95</v>
          </cell>
        </row>
        <row r="567">
          <cell r="A567" t="str">
            <v>Ireland</v>
          </cell>
          <cell r="B567" t="str">
            <v>IE</v>
          </cell>
          <cell r="C567" t="str">
            <v>Wind onshore</v>
          </cell>
          <cell r="D567" t="str">
            <v>2043</v>
          </cell>
          <cell r="E567">
            <v>3957.2</v>
          </cell>
        </row>
        <row r="568">
          <cell r="A568" t="str">
            <v>Ireland</v>
          </cell>
          <cell r="B568" t="str">
            <v>IE</v>
          </cell>
          <cell r="C568" t="str">
            <v>Wind onshore</v>
          </cell>
          <cell r="D568" t="str">
            <v>2044</v>
          </cell>
          <cell r="E568">
            <v>4005.6</v>
          </cell>
        </row>
        <row r="569">
          <cell r="A569" t="str">
            <v>Ireland</v>
          </cell>
          <cell r="B569" t="str">
            <v>IE</v>
          </cell>
          <cell r="C569" t="str">
            <v>Wind onshore</v>
          </cell>
          <cell r="D569" t="str">
            <v>2045</v>
          </cell>
          <cell r="E569">
            <v>4052.1</v>
          </cell>
        </row>
        <row r="570">
          <cell r="A570" t="str">
            <v>Ireland</v>
          </cell>
          <cell r="B570" t="str">
            <v>IE</v>
          </cell>
          <cell r="C570" t="str">
            <v>Wind onshore</v>
          </cell>
          <cell r="D570" t="str">
            <v>2046</v>
          </cell>
          <cell r="E570">
            <v>4096.75</v>
          </cell>
        </row>
        <row r="571">
          <cell r="A571" t="str">
            <v>Ireland</v>
          </cell>
          <cell r="B571" t="str">
            <v>IE</v>
          </cell>
          <cell r="C571" t="str">
            <v>Wind onshore</v>
          </cell>
          <cell r="D571" t="str">
            <v>2047</v>
          </cell>
          <cell r="E571">
            <v>4139.5</v>
          </cell>
        </row>
        <row r="572">
          <cell r="A572" t="str">
            <v>Ireland</v>
          </cell>
          <cell r="B572" t="str">
            <v>IE</v>
          </cell>
          <cell r="C572" t="str">
            <v>Wind onshore</v>
          </cell>
          <cell r="D572" t="str">
            <v>2048</v>
          </cell>
          <cell r="E572">
            <v>4180.3999999999996</v>
          </cell>
        </row>
        <row r="573">
          <cell r="A573" t="str">
            <v>Ireland</v>
          </cell>
          <cell r="B573" t="str">
            <v>IE</v>
          </cell>
          <cell r="C573" t="str">
            <v>Wind onshore</v>
          </cell>
          <cell r="D573" t="str">
            <v>2049</v>
          </cell>
          <cell r="E573">
            <v>4219.45</v>
          </cell>
        </row>
        <row r="574">
          <cell r="A574" t="str">
            <v>Ireland</v>
          </cell>
          <cell r="B574" t="str">
            <v>IE</v>
          </cell>
          <cell r="C574" t="str">
            <v>Wind onshore</v>
          </cell>
          <cell r="D574" t="str">
            <v>2050</v>
          </cell>
          <cell r="E574">
            <v>4256.75</v>
          </cell>
        </row>
        <row r="575">
          <cell r="A575" t="str">
            <v>Italy</v>
          </cell>
          <cell r="B575" t="str">
            <v>IT</v>
          </cell>
          <cell r="C575" t="str">
            <v>Wind onshore</v>
          </cell>
          <cell r="D575" t="str">
            <v>2015</v>
          </cell>
          <cell r="E575">
            <v>1526</v>
          </cell>
        </row>
        <row r="576">
          <cell r="A576" t="str">
            <v>Italy</v>
          </cell>
          <cell r="B576" t="str">
            <v>IT</v>
          </cell>
          <cell r="C576" t="str">
            <v>Wind onshore</v>
          </cell>
          <cell r="D576" t="str">
            <v>2016</v>
          </cell>
          <cell r="E576">
            <v>1565</v>
          </cell>
        </row>
        <row r="577">
          <cell r="A577" t="str">
            <v>Italy</v>
          </cell>
          <cell r="B577" t="str">
            <v>IT</v>
          </cell>
          <cell r="C577" t="str">
            <v>Wind onshore</v>
          </cell>
          <cell r="D577" t="str">
            <v>2017</v>
          </cell>
          <cell r="E577">
            <v>1604</v>
          </cell>
        </row>
        <row r="578">
          <cell r="A578" t="str">
            <v>Italy</v>
          </cell>
          <cell r="B578" t="str">
            <v>IT</v>
          </cell>
          <cell r="C578" t="str">
            <v>Wind onshore</v>
          </cell>
          <cell r="D578" t="str">
            <v>2018</v>
          </cell>
          <cell r="E578">
            <v>1643</v>
          </cell>
        </row>
        <row r="579">
          <cell r="A579" t="str">
            <v>Italy</v>
          </cell>
          <cell r="B579" t="str">
            <v>IT</v>
          </cell>
          <cell r="C579" t="str">
            <v>Wind onshore</v>
          </cell>
          <cell r="D579" t="str">
            <v>2019</v>
          </cell>
          <cell r="E579">
            <v>1334.55</v>
          </cell>
        </row>
        <row r="580">
          <cell r="A580" t="str">
            <v>Italy</v>
          </cell>
          <cell r="B580" t="str">
            <v>IT</v>
          </cell>
          <cell r="C580" t="str">
            <v>Wind onshore</v>
          </cell>
          <cell r="D580" t="str">
            <v>2020</v>
          </cell>
          <cell r="E580">
            <v>1368.15</v>
          </cell>
        </row>
        <row r="581">
          <cell r="A581" t="str">
            <v>Italy</v>
          </cell>
          <cell r="B581" t="str">
            <v>IT</v>
          </cell>
          <cell r="C581" t="str">
            <v>Wind onshore</v>
          </cell>
          <cell r="D581" t="str">
            <v>2021</v>
          </cell>
          <cell r="E581">
            <v>1402.75</v>
          </cell>
        </row>
        <row r="582">
          <cell r="A582" t="str">
            <v>Italy</v>
          </cell>
          <cell r="B582" t="str">
            <v>IT</v>
          </cell>
          <cell r="C582" t="str">
            <v>Wind onshore</v>
          </cell>
          <cell r="D582" t="str">
            <v>2022</v>
          </cell>
          <cell r="E582">
            <v>1438</v>
          </cell>
        </row>
        <row r="583">
          <cell r="A583" t="str">
            <v>Italy</v>
          </cell>
          <cell r="B583" t="str">
            <v>IT</v>
          </cell>
          <cell r="C583" t="str">
            <v>Wind onshore</v>
          </cell>
          <cell r="D583" t="str">
            <v>2023</v>
          </cell>
          <cell r="E583">
            <v>1474.95</v>
          </cell>
        </row>
        <row r="584">
          <cell r="A584" t="str">
            <v>Italy</v>
          </cell>
          <cell r="B584" t="str">
            <v>IT</v>
          </cell>
          <cell r="C584" t="str">
            <v>Wind onshore</v>
          </cell>
          <cell r="D584" t="str">
            <v>2024</v>
          </cell>
          <cell r="E584">
            <v>1513</v>
          </cell>
        </row>
        <row r="585">
          <cell r="A585" t="str">
            <v>Italy</v>
          </cell>
          <cell r="B585" t="str">
            <v>IT</v>
          </cell>
          <cell r="C585" t="str">
            <v>Wind onshore</v>
          </cell>
          <cell r="D585" t="str">
            <v>2025</v>
          </cell>
          <cell r="E585">
            <v>1550</v>
          </cell>
        </row>
        <row r="586">
          <cell r="A586" t="str">
            <v>Italy</v>
          </cell>
          <cell r="B586" t="str">
            <v>IT</v>
          </cell>
          <cell r="C586" t="str">
            <v>Wind onshore</v>
          </cell>
          <cell r="D586" t="str">
            <v>2026</v>
          </cell>
          <cell r="E586">
            <v>1588.35</v>
          </cell>
        </row>
        <row r="587">
          <cell r="A587" t="str">
            <v>Italy</v>
          </cell>
          <cell r="B587" t="str">
            <v>IT</v>
          </cell>
          <cell r="C587" t="str">
            <v>Wind onshore</v>
          </cell>
          <cell r="D587" t="str">
            <v>2027</v>
          </cell>
          <cell r="E587">
            <v>1626.35</v>
          </cell>
        </row>
        <row r="588">
          <cell r="A588" t="str">
            <v>Italy</v>
          </cell>
          <cell r="B588" t="str">
            <v>IT</v>
          </cell>
          <cell r="C588" t="str">
            <v>Wind onshore</v>
          </cell>
          <cell r="D588" t="str">
            <v>2028</v>
          </cell>
          <cell r="E588">
            <v>1664.35</v>
          </cell>
        </row>
        <row r="589">
          <cell r="A589" t="str">
            <v>Italy</v>
          </cell>
          <cell r="B589" t="str">
            <v>IT</v>
          </cell>
          <cell r="C589" t="str">
            <v>Wind onshore</v>
          </cell>
          <cell r="D589" t="str">
            <v>2029</v>
          </cell>
          <cell r="E589">
            <v>1702.3</v>
          </cell>
        </row>
        <row r="590">
          <cell r="A590" t="str">
            <v>Italy</v>
          </cell>
          <cell r="B590" t="str">
            <v>IT</v>
          </cell>
          <cell r="C590" t="str">
            <v>Wind onshore</v>
          </cell>
          <cell r="D590" t="str">
            <v>2030</v>
          </cell>
          <cell r="E590">
            <v>1740.15</v>
          </cell>
        </row>
        <row r="591">
          <cell r="A591" t="str">
            <v>Italy</v>
          </cell>
          <cell r="B591" t="str">
            <v>IT</v>
          </cell>
          <cell r="C591" t="str">
            <v>Wind onshore</v>
          </cell>
          <cell r="D591" t="str">
            <v>2031</v>
          </cell>
          <cell r="E591">
            <v>1777.95</v>
          </cell>
        </row>
        <row r="592">
          <cell r="A592" t="str">
            <v>Italy</v>
          </cell>
          <cell r="B592" t="str">
            <v>IT</v>
          </cell>
          <cell r="C592" t="str">
            <v>Wind onshore</v>
          </cell>
          <cell r="D592" t="str">
            <v>2032</v>
          </cell>
          <cell r="E592">
            <v>1815.65</v>
          </cell>
        </row>
        <row r="593">
          <cell r="A593" t="str">
            <v>Italy</v>
          </cell>
          <cell r="B593" t="str">
            <v>IT</v>
          </cell>
          <cell r="C593" t="str">
            <v>Wind onshore</v>
          </cell>
          <cell r="D593" t="str">
            <v>2033</v>
          </cell>
          <cell r="E593">
            <v>1853.2</v>
          </cell>
        </row>
        <row r="594">
          <cell r="A594" t="str">
            <v>Italy</v>
          </cell>
          <cell r="B594" t="str">
            <v>IT</v>
          </cell>
          <cell r="C594" t="str">
            <v>Wind onshore</v>
          </cell>
          <cell r="D594" t="str">
            <v>2034</v>
          </cell>
          <cell r="E594">
            <v>1890.4</v>
          </cell>
        </row>
        <row r="595">
          <cell r="A595" t="str">
            <v>Italy</v>
          </cell>
          <cell r="B595" t="str">
            <v>IT</v>
          </cell>
          <cell r="C595" t="str">
            <v>Wind onshore</v>
          </cell>
          <cell r="D595" t="str">
            <v>2035</v>
          </cell>
          <cell r="E595">
            <v>1927.25</v>
          </cell>
        </row>
        <row r="596">
          <cell r="A596" t="str">
            <v>Italy</v>
          </cell>
          <cell r="B596" t="str">
            <v>IT</v>
          </cell>
          <cell r="C596" t="str">
            <v>Wind onshore</v>
          </cell>
          <cell r="D596" t="str">
            <v>2036</v>
          </cell>
          <cell r="E596">
            <v>1963.6</v>
          </cell>
        </row>
        <row r="597">
          <cell r="A597" t="str">
            <v>Italy</v>
          </cell>
          <cell r="B597" t="str">
            <v>IT</v>
          </cell>
          <cell r="C597" t="str">
            <v>Wind onshore</v>
          </cell>
          <cell r="D597" t="str">
            <v>2037</v>
          </cell>
          <cell r="E597">
            <v>1999.4</v>
          </cell>
        </row>
        <row r="598">
          <cell r="A598" t="str">
            <v>Italy</v>
          </cell>
          <cell r="B598" t="str">
            <v>IT</v>
          </cell>
          <cell r="C598" t="str">
            <v>Wind onshore</v>
          </cell>
          <cell r="D598" t="str">
            <v>2038</v>
          </cell>
          <cell r="E598">
            <v>2034.55</v>
          </cell>
        </row>
        <row r="599">
          <cell r="A599" t="str">
            <v>Italy</v>
          </cell>
          <cell r="B599" t="str">
            <v>IT</v>
          </cell>
          <cell r="C599" t="str">
            <v>Wind onshore</v>
          </cell>
          <cell r="D599" t="str">
            <v>2039</v>
          </cell>
          <cell r="E599">
            <v>2068.9499999999998</v>
          </cell>
        </row>
        <row r="600">
          <cell r="A600" t="str">
            <v>Italy</v>
          </cell>
          <cell r="B600" t="str">
            <v>IT</v>
          </cell>
          <cell r="C600" t="str">
            <v>Wind onshore</v>
          </cell>
          <cell r="D600" t="str">
            <v>2040</v>
          </cell>
          <cell r="E600">
            <v>2102.5500000000002</v>
          </cell>
        </row>
        <row r="601">
          <cell r="A601" t="str">
            <v>Italy</v>
          </cell>
          <cell r="B601" t="str">
            <v>IT</v>
          </cell>
          <cell r="C601" t="str">
            <v>Wind onshore</v>
          </cell>
          <cell r="D601" t="str">
            <v>2041</v>
          </cell>
          <cell r="E601">
            <v>2135.15</v>
          </cell>
        </row>
        <row r="602">
          <cell r="A602" t="str">
            <v>Italy</v>
          </cell>
          <cell r="B602" t="str">
            <v>IT</v>
          </cell>
          <cell r="C602" t="str">
            <v>Wind onshore</v>
          </cell>
          <cell r="D602" t="str">
            <v>2042</v>
          </cell>
          <cell r="E602">
            <v>2166.6999999999998</v>
          </cell>
        </row>
        <row r="603">
          <cell r="A603" t="str">
            <v>Italy</v>
          </cell>
          <cell r="B603" t="str">
            <v>IT</v>
          </cell>
          <cell r="C603" t="str">
            <v>Wind onshore</v>
          </cell>
          <cell r="D603" t="str">
            <v>2043</v>
          </cell>
          <cell r="E603">
            <v>2197.1</v>
          </cell>
        </row>
        <row r="604">
          <cell r="A604" t="str">
            <v>Italy</v>
          </cell>
          <cell r="B604" t="str">
            <v>IT</v>
          </cell>
          <cell r="C604" t="str">
            <v>Wind onshore</v>
          </cell>
          <cell r="D604" t="str">
            <v>2044</v>
          </cell>
          <cell r="E604">
            <v>2226.3000000000002</v>
          </cell>
        </row>
        <row r="605">
          <cell r="A605" t="str">
            <v>Italy</v>
          </cell>
          <cell r="B605" t="str">
            <v>IT</v>
          </cell>
          <cell r="C605" t="str">
            <v>Wind onshore</v>
          </cell>
          <cell r="D605" t="str">
            <v>2045</v>
          </cell>
          <cell r="E605">
            <v>2254.3000000000002</v>
          </cell>
        </row>
        <row r="606">
          <cell r="A606" t="str">
            <v>Italy</v>
          </cell>
          <cell r="B606" t="str">
            <v>IT</v>
          </cell>
          <cell r="C606" t="str">
            <v>Wind onshore</v>
          </cell>
          <cell r="D606" t="str">
            <v>2046</v>
          </cell>
          <cell r="E606">
            <v>2281.1</v>
          </cell>
        </row>
        <row r="607">
          <cell r="A607" t="str">
            <v>Italy</v>
          </cell>
          <cell r="B607" t="str">
            <v>IT</v>
          </cell>
          <cell r="C607" t="str">
            <v>Wind onshore</v>
          </cell>
          <cell r="D607" t="str">
            <v>2047</v>
          </cell>
          <cell r="E607">
            <v>2306.6</v>
          </cell>
        </row>
        <row r="608">
          <cell r="A608" t="str">
            <v>Italy</v>
          </cell>
          <cell r="B608" t="str">
            <v>IT</v>
          </cell>
          <cell r="C608" t="str">
            <v>Wind onshore</v>
          </cell>
          <cell r="D608" t="str">
            <v>2048</v>
          </cell>
          <cell r="E608">
            <v>2330.9</v>
          </cell>
        </row>
        <row r="609">
          <cell r="A609" t="str">
            <v>Italy</v>
          </cell>
          <cell r="B609" t="str">
            <v>IT</v>
          </cell>
          <cell r="C609" t="str">
            <v>Wind onshore</v>
          </cell>
          <cell r="D609" t="str">
            <v>2049</v>
          </cell>
          <cell r="E609">
            <v>2353.9499999999998</v>
          </cell>
        </row>
        <row r="610">
          <cell r="A610" t="str">
            <v>Italy</v>
          </cell>
          <cell r="B610" t="str">
            <v>IT</v>
          </cell>
          <cell r="C610" t="str">
            <v>Wind onshore</v>
          </cell>
          <cell r="D610" t="str">
            <v>2050</v>
          </cell>
          <cell r="E610">
            <v>2375.85</v>
          </cell>
        </row>
        <row r="611">
          <cell r="A611" t="str">
            <v>Montenegro</v>
          </cell>
          <cell r="B611" t="str">
            <v>ME</v>
          </cell>
          <cell r="C611" t="str">
            <v>Wind onshore</v>
          </cell>
          <cell r="D611" t="str">
            <v>2015</v>
          </cell>
          <cell r="E611">
            <v>1891</v>
          </cell>
        </row>
        <row r="612">
          <cell r="A612" t="str">
            <v>Montenegro</v>
          </cell>
          <cell r="B612" t="str">
            <v>ME</v>
          </cell>
          <cell r="C612" t="str">
            <v>Wind onshore</v>
          </cell>
          <cell r="D612" t="str">
            <v>2016</v>
          </cell>
          <cell r="E612">
            <v>1946</v>
          </cell>
        </row>
        <row r="613">
          <cell r="A613" t="str">
            <v>Montenegro</v>
          </cell>
          <cell r="B613" t="str">
            <v>ME</v>
          </cell>
          <cell r="C613" t="str">
            <v>Wind onshore</v>
          </cell>
          <cell r="D613" t="str">
            <v>2017</v>
          </cell>
          <cell r="E613">
            <v>1992</v>
          </cell>
        </row>
        <row r="614">
          <cell r="A614" t="str">
            <v>Montenegro</v>
          </cell>
          <cell r="B614" t="str">
            <v>ME</v>
          </cell>
          <cell r="C614" t="str">
            <v>Wind onshore</v>
          </cell>
          <cell r="D614" t="str">
            <v>2018</v>
          </cell>
          <cell r="E614">
            <v>2037</v>
          </cell>
        </row>
        <row r="615">
          <cell r="A615" t="str">
            <v>Montenegro</v>
          </cell>
          <cell r="B615" t="str">
            <v>ME</v>
          </cell>
          <cell r="C615" t="str">
            <v>Wind onshore</v>
          </cell>
          <cell r="D615" t="str">
            <v>2019</v>
          </cell>
          <cell r="E615">
            <v>1858.2</v>
          </cell>
        </row>
        <row r="616">
          <cell r="A616" t="str">
            <v>Montenegro</v>
          </cell>
          <cell r="B616" t="str">
            <v>ME</v>
          </cell>
          <cell r="C616" t="str">
            <v>Wind onshore</v>
          </cell>
          <cell r="D616" t="str">
            <v>2020</v>
          </cell>
          <cell r="E616">
            <v>1882.5454545454545</v>
          </cell>
        </row>
        <row r="617">
          <cell r="A617" t="str">
            <v>Montenegro</v>
          </cell>
          <cell r="B617" t="str">
            <v>ME</v>
          </cell>
          <cell r="C617" t="str">
            <v>Wind onshore</v>
          </cell>
          <cell r="D617" t="str">
            <v>2021</v>
          </cell>
          <cell r="E617">
            <v>1906.4166666666667</v>
          </cell>
        </row>
        <row r="618">
          <cell r="A618" t="str">
            <v>Montenegro</v>
          </cell>
          <cell r="B618" t="str">
            <v>ME</v>
          </cell>
          <cell r="C618" t="str">
            <v>Wind onshore</v>
          </cell>
          <cell r="D618" t="str">
            <v>2022</v>
          </cell>
          <cell r="E618">
            <v>1930</v>
          </cell>
        </row>
        <row r="619">
          <cell r="A619" t="str">
            <v>Montenegro</v>
          </cell>
          <cell r="B619" t="str">
            <v>ME</v>
          </cell>
          <cell r="C619" t="str">
            <v>Wind onshore</v>
          </cell>
          <cell r="D619" t="str">
            <v>2023</v>
          </cell>
          <cell r="E619">
            <v>1952.7857142857142</v>
          </cell>
        </row>
        <row r="620">
          <cell r="A620" t="str">
            <v>Montenegro</v>
          </cell>
          <cell r="B620" t="str">
            <v>ME</v>
          </cell>
          <cell r="C620" t="str">
            <v>Wind onshore</v>
          </cell>
          <cell r="D620" t="str">
            <v>2024</v>
          </cell>
          <cell r="E620">
            <v>1975</v>
          </cell>
        </row>
        <row r="621">
          <cell r="A621" t="str">
            <v>Montenegro</v>
          </cell>
          <cell r="B621" t="str">
            <v>ME</v>
          </cell>
          <cell r="C621" t="str">
            <v>Wind onshore</v>
          </cell>
          <cell r="D621" t="str">
            <v>2025</v>
          </cell>
          <cell r="E621">
            <v>1997</v>
          </cell>
        </row>
        <row r="622">
          <cell r="A622" t="str">
            <v>Montenegro</v>
          </cell>
          <cell r="B622" t="str">
            <v>ME</v>
          </cell>
          <cell r="C622" t="str">
            <v>Wind onshore</v>
          </cell>
          <cell r="D622" t="str">
            <v>2026</v>
          </cell>
          <cell r="E622">
            <v>2017.8823529411766</v>
          </cell>
        </row>
        <row r="623">
          <cell r="A623" t="str">
            <v>Montenegro</v>
          </cell>
          <cell r="B623" t="str">
            <v>ME</v>
          </cell>
          <cell r="C623" t="str">
            <v>Wind onshore</v>
          </cell>
          <cell r="D623" t="str">
            <v>2027</v>
          </cell>
          <cell r="E623">
            <v>2038.6111111111111</v>
          </cell>
        </row>
        <row r="624">
          <cell r="A624" t="str">
            <v>Montenegro</v>
          </cell>
          <cell r="B624" t="str">
            <v>ME</v>
          </cell>
          <cell r="C624" t="str">
            <v>Wind onshore</v>
          </cell>
          <cell r="D624" t="str">
            <v>2028</v>
          </cell>
          <cell r="E624">
            <v>2058.8947368421054</v>
          </cell>
        </row>
        <row r="625">
          <cell r="A625" t="str">
            <v>Montenegro</v>
          </cell>
          <cell r="B625" t="str">
            <v>ME</v>
          </cell>
          <cell r="C625" t="str">
            <v>Wind onshore</v>
          </cell>
          <cell r="D625" t="str">
            <v>2029</v>
          </cell>
          <cell r="E625">
            <v>2078.75</v>
          </cell>
        </row>
        <row r="626">
          <cell r="A626" t="str">
            <v>Montenegro</v>
          </cell>
          <cell r="B626" t="str">
            <v>ME</v>
          </cell>
          <cell r="C626" t="str">
            <v>Wind onshore</v>
          </cell>
          <cell r="D626" t="str">
            <v>2030</v>
          </cell>
          <cell r="E626">
            <v>2122.1999999999998</v>
          </cell>
        </row>
        <row r="627">
          <cell r="A627" t="str">
            <v>Montenegro</v>
          </cell>
          <cell r="B627" t="str">
            <v>ME</v>
          </cell>
          <cell r="C627" t="str">
            <v>Wind onshore</v>
          </cell>
          <cell r="D627" t="str">
            <v>2031</v>
          </cell>
          <cell r="E627">
            <v>2164.4</v>
          </cell>
        </row>
        <row r="628">
          <cell r="A628" t="str">
            <v>Montenegro</v>
          </cell>
          <cell r="B628" t="str">
            <v>ME</v>
          </cell>
          <cell r="C628" t="str">
            <v>Wind onshore</v>
          </cell>
          <cell r="D628" t="str">
            <v>2032</v>
          </cell>
          <cell r="E628">
            <v>2205.25</v>
          </cell>
        </row>
        <row r="629">
          <cell r="A629" t="str">
            <v>Montenegro</v>
          </cell>
          <cell r="B629" t="str">
            <v>ME</v>
          </cell>
          <cell r="C629" t="str">
            <v>Wind onshore</v>
          </cell>
          <cell r="D629" t="str">
            <v>2033</v>
          </cell>
          <cell r="E629">
            <v>2244.65</v>
          </cell>
        </row>
        <row r="630">
          <cell r="A630" t="str">
            <v>Montenegro</v>
          </cell>
          <cell r="B630" t="str">
            <v>ME</v>
          </cell>
          <cell r="C630" t="str">
            <v>Wind onshore</v>
          </cell>
          <cell r="D630" t="str">
            <v>2034</v>
          </cell>
          <cell r="E630">
            <v>2282.5500000000002</v>
          </cell>
        </row>
        <row r="631">
          <cell r="A631" t="str">
            <v>Montenegro</v>
          </cell>
          <cell r="B631" t="str">
            <v>ME</v>
          </cell>
          <cell r="C631" t="str">
            <v>Wind onshore</v>
          </cell>
          <cell r="D631" t="str">
            <v>2035</v>
          </cell>
          <cell r="E631">
            <v>2318.85</v>
          </cell>
        </row>
        <row r="632">
          <cell r="A632" t="str">
            <v>Montenegro</v>
          </cell>
          <cell r="B632" t="str">
            <v>ME</v>
          </cell>
          <cell r="C632" t="str">
            <v>Wind onshore</v>
          </cell>
          <cell r="D632" t="str">
            <v>2036</v>
          </cell>
          <cell r="E632">
            <v>2353.4499999999998</v>
          </cell>
        </row>
        <row r="633">
          <cell r="A633" t="str">
            <v>Montenegro</v>
          </cell>
          <cell r="B633" t="str">
            <v>ME</v>
          </cell>
          <cell r="C633" t="str">
            <v>Wind onshore</v>
          </cell>
          <cell r="D633" t="str">
            <v>2037</v>
          </cell>
          <cell r="E633">
            <v>2386.65</v>
          </cell>
        </row>
        <row r="634">
          <cell r="A634" t="str">
            <v>Montenegro</v>
          </cell>
          <cell r="B634" t="str">
            <v>ME</v>
          </cell>
          <cell r="C634" t="str">
            <v>Wind onshore</v>
          </cell>
          <cell r="D634" t="str">
            <v>2038</v>
          </cell>
          <cell r="E634">
            <v>2418.15</v>
          </cell>
        </row>
        <row r="635">
          <cell r="A635" t="str">
            <v>Montenegro</v>
          </cell>
          <cell r="B635" t="str">
            <v>ME</v>
          </cell>
          <cell r="C635" t="str">
            <v>Wind onshore</v>
          </cell>
          <cell r="D635" t="str">
            <v>2039</v>
          </cell>
          <cell r="E635">
            <v>2447.9499999999998</v>
          </cell>
        </row>
        <row r="636">
          <cell r="A636" t="str">
            <v>Montenegro</v>
          </cell>
          <cell r="B636" t="str">
            <v>ME</v>
          </cell>
          <cell r="C636" t="str">
            <v>Wind onshore</v>
          </cell>
          <cell r="D636" t="str">
            <v>2040</v>
          </cell>
          <cell r="E636">
            <v>2475.9</v>
          </cell>
        </row>
        <row r="637">
          <cell r="A637" t="str">
            <v>Montenegro</v>
          </cell>
          <cell r="B637" t="str">
            <v>ME</v>
          </cell>
          <cell r="C637" t="str">
            <v>Wind onshore</v>
          </cell>
          <cell r="D637" t="str">
            <v>2041</v>
          </cell>
          <cell r="E637">
            <v>2502.1</v>
          </cell>
        </row>
        <row r="638">
          <cell r="A638" t="str">
            <v>Montenegro</v>
          </cell>
          <cell r="B638" t="str">
            <v>ME</v>
          </cell>
          <cell r="C638" t="str">
            <v>Wind onshore</v>
          </cell>
          <cell r="D638" t="str">
            <v>2042</v>
          </cell>
          <cell r="E638">
            <v>2526.4499999999998</v>
          </cell>
        </row>
        <row r="639">
          <cell r="A639" t="str">
            <v>Montenegro</v>
          </cell>
          <cell r="B639" t="str">
            <v>ME</v>
          </cell>
          <cell r="C639" t="str">
            <v>Wind onshore</v>
          </cell>
          <cell r="D639" t="str">
            <v>2043</v>
          </cell>
          <cell r="E639">
            <v>2549.15</v>
          </cell>
        </row>
        <row r="640">
          <cell r="A640" t="str">
            <v>Montenegro</v>
          </cell>
          <cell r="B640" t="str">
            <v>ME</v>
          </cell>
          <cell r="C640" t="str">
            <v>Wind onshore</v>
          </cell>
          <cell r="D640" t="str">
            <v>2044</v>
          </cell>
          <cell r="E640">
            <v>2570.3000000000002</v>
          </cell>
        </row>
        <row r="641">
          <cell r="A641" t="str">
            <v>Montenegro</v>
          </cell>
          <cell r="B641" t="str">
            <v>ME</v>
          </cell>
          <cell r="C641" t="str">
            <v>Wind onshore</v>
          </cell>
          <cell r="D641" t="str">
            <v>2045</v>
          </cell>
          <cell r="E641">
            <v>2589.8000000000002</v>
          </cell>
        </row>
        <row r="642">
          <cell r="A642" t="str">
            <v>Montenegro</v>
          </cell>
          <cell r="B642" t="str">
            <v>ME</v>
          </cell>
          <cell r="C642" t="str">
            <v>Wind onshore</v>
          </cell>
          <cell r="D642" t="str">
            <v>2046</v>
          </cell>
          <cell r="E642">
            <v>2607.6999999999998</v>
          </cell>
        </row>
        <row r="643">
          <cell r="A643" t="str">
            <v>Montenegro</v>
          </cell>
          <cell r="B643" t="str">
            <v>ME</v>
          </cell>
          <cell r="C643" t="str">
            <v>Wind onshore</v>
          </cell>
          <cell r="D643" t="str">
            <v>2047</v>
          </cell>
          <cell r="E643">
            <v>2624</v>
          </cell>
        </row>
        <row r="644">
          <cell r="A644" t="str">
            <v>Montenegro</v>
          </cell>
          <cell r="B644" t="str">
            <v>ME</v>
          </cell>
          <cell r="C644" t="str">
            <v>Wind onshore</v>
          </cell>
          <cell r="D644" t="str">
            <v>2048</v>
          </cell>
          <cell r="E644">
            <v>2638.75</v>
          </cell>
        </row>
        <row r="645">
          <cell r="A645" t="str">
            <v>Montenegro</v>
          </cell>
          <cell r="B645" t="str">
            <v>ME</v>
          </cell>
          <cell r="C645" t="str">
            <v>Wind onshore</v>
          </cell>
          <cell r="D645" t="str">
            <v>2049</v>
          </cell>
          <cell r="E645">
            <v>2652</v>
          </cell>
        </row>
        <row r="646">
          <cell r="A646" t="str">
            <v>Montenegro</v>
          </cell>
          <cell r="B646" t="str">
            <v>ME</v>
          </cell>
          <cell r="C646" t="str">
            <v>Wind onshore</v>
          </cell>
          <cell r="D646" t="str">
            <v>2050</v>
          </cell>
          <cell r="E646">
            <v>2663.75</v>
          </cell>
        </row>
        <row r="647">
          <cell r="A647" t="str">
            <v>North Macedonia</v>
          </cell>
          <cell r="B647" t="str">
            <v>MK</v>
          </cell>
          <cell r="C647" t="str">
            <v>Wind onshore</v>
          </cell>
          <cell r="D647" t="str">
            <v>2015</v>
          </cell>
          <cell r="E647">
            <v>1440</v>
          </cell>
        </row>
        <row r="648">
          <cell r="A648" t="str">
            <v>North Macedonia</v>
          </cell>
          <cell r="B648" t="str">
            <v>MK</v>
          </cell>
          <cell r="C648" t="str">
            <v>Wind onshore</v>
          </cell>
          <cell r="D648" t="str">
            <v>2016</v>
          </cell>
          <cell r="E648">
            <v>1493</v>
          </cell>
        </row>
        <row r="649">
          <cell r="A649" t="str">
            <v>North Macedonia</v>
          </cell>
          <cell r="B649" t="str">
            <v>MK</v>
          </cell>
          <cell r="C649" t="str">
            <v>Wind onshore</v>
          </cell>
          <cell r="D649" t="str">
            <v>2017</v>
          </cell>
          <cell r="E649">
            <v>1540</v>
          </cell>
        </row>
        <row r="650">
          <cell r="A650" t="str">
            <v>North Macedonia</v>
          </cell>
          <cell r="B650" t="str">
            <v>MK</v>
          </cell>
          <cell r="C650" t="str">
            <v>Wind onshore</v>
          </cell>
          <cell r="D650" t="str">
            <v>2018</v>
          </cell>
          <cell r="E650">
            <v>1584</v>
          </cell>
        </row>
        <row r="651">
          <cell r="A651" t="str">
            <v>North Macedonia</v>
          </cell>
          <cell r="B651" t="str">
            <v>MK</v>
          </cell>
          <cell r="C651" t="str">
            <v>Wind onshore</v>
          </cell>
          <cell r="D651" t="str">
            <v>2019</v>
          </cell>
          <cell r="E651">
            <v>1436.4444444444443</v>
          </cell>
        </row>
        <row r="652">
          <cell r="A652" t="str">
            <v>North Macedonia</v>
          </cell>
          <cell r="B652" t="str">
            <v>MK</v>
          </cell>
          <cell r="C652" t="str">
            <v>Wind onshore</v>
          </cell>
          <cell r="D652" t="str">
            <v>2020</v>
          </cell>
          <cell r="E652">
            <v>1460.1</v>
          </cell>
        </row>
        <row r="653">
          <cell r="A653" t="str">
            <v>North Macedonia</v>
          </cell>
          <cell r="B653" t="str">
            <v>MK</v>
          </cell>
          <cell r="C653" t="str">
            <v>Wind onshore</v>
          </cell>
          <cell r="D653" t="str">
            <v>2021</v>
          </cell>
          <cell r="E653">
            <v>1483.5454545454545</v>
          </cell>
        </row>
        <row r="654">
          <cell r="A654" t="str">
            <v>North Macedonia</v>
          </cell>
          <cell r="B654" t="str">
            <v>MK</v>
          </cell>
          <cell r="C654" t="str">
            <v>Wind onshore</v>
          </cell>
          <cell r="D654" t="str">
            <v>2022</v>
          </cell>
          <cell r="E654">
            <v>1507</v>
          </cell>
        </row>
        <row r="655">
          <cell r="A655" t="str">
            <v>North Macedonia</v>
          </cell>
          <cell r="B655" t="str">
            <v>MK</v>
          </cell>
          <cell r="C655" t="str">
            <v>Wind onshore</v>
          </cell>
          <cell r="D655" t="str">
            <v>2023</v>
          </cell>
          <cell r="E655">
            <v>1529.3846153846155</v>
          </cell>
        </row>
        <row r="656">
          <cell r="A656" t="str">
            <v>North Macedonia</v>
          </cell>
          <cell r="B656" t="str">
            <v>MK</v>
          </cell>
          <cell r="C656" t="str">
            <v>Wind onshore</v>
          </cell>
          <cell r="D656" t="str">
            <v>2024</v>
          </cell>
          <cell r="E656">
            <v>1551</v>
          </cell>
        </row>
        <row r="657">
          <cell r="A657" t="str">
            <v>North Macedonia</v>
          </cell>
          <cell r="B657" t="str">
            <v>MK</v>
          </cell>
          <cell r="C657" t="str">
            <v>Wind onshore</v>
          </cell>
          <cell r="D657" t="str">
            <v>2025</v>
          </cell>
          <cell r="E657">
            <v>1573</v>
          </cell>
        </row>
        <row r="658">
          <cell r="A658" t="str">
            <v>North Macedonia</v>
          </cell>
          <cell r="B658" t="str">
            <v>MK</v>
          </cell>
          <cell r="C658" t="str">
            <v>Wind onshore</v>
          </cell>
          <cell r="D658" t="str">
            <v>2026</v>
          </cell>
          <cell r="E658">
            <v>1594.125</v>
          </cell>
        </row>
        <row r="659">
          <cell r="A659" t="str">
            <v>North Macedonia</v>
          </cell>
          <cell r="B659" t="str">
            <v>MK</v>
          </cell>
          <cell r="C659" t="str">
            <v>Wind onshore</v>
          </cell>
          <cell r="D659" t="str">
            <v>2027</v>
          </cell>
          <cell r="E659">
            <v>1614.8235294117646</v>
          </cell>
        </row>
        <row r="660">
          <cell r="A660" t="str">
            <v>North Macedonia</v>
          </cell>
          <cell r="B660" t="str">
            <v>MK</v>
          </cell>
          <cell r="C660" t="str">
            <v>Wind onshore</v>
          </cell>
          <cell r="D660" t="str">
            <v>2028</v>
          </cell>
          <cell r="E660">
            <v>1635.1666666666667</v>
          </cell>
        </row>
        <row r="661">
          <cell r="A661" t="str">
            <v>North Macedonia</v>
          </cell>
          <cell r="B661" t="str">
            <v>MK</v>
          </cell>
          <cell r="C661" t="str">
            <v>Wind onshore</v>
          </cell>
          <cell r="D661" t="str">
            <v>2029</v>
          </cell>
          <cell r="E661">
            <v>1655.1052631578948</v>
          </cell>
        </row>
        <row r="662">
          <cell r="A662" t="str">
            <v>North Macedonia</v>
          </cell>
          <cell r="B662" t="str">
            <v>MK</v>
          </cell>
          <cell r="C662" t="str">
            <v>Wind onshore</v>
          </cell>
          <cell r="D662" t="str">
            <v>2030</v>
          </cell>
          <cell r="E662">
            <v>1674.65</v>
          </cell>
        </row>
        <row r="663">
          <cell r="A663" t="str">
            <v>North Macedonia</v>
          </cell>
          <cell r="B663" t="str">
            <v>MK</v>
          </cell>
          <cell r="C663" t="str">
            <v>Wind onshore</v>
          </cell>
          <cell r="D663" t="str">
            <v>2031</v>
          </cell>
          <cell r="E663">
            <v>1716.8</v>
          </cell>
        </row>
        <row r="664">
          <cell r="A664" t="str">
            <v>North Macedonia</v>
          </cell>
          <cell r="B664" t="str">
            <v>MK</v>
          </cell>
          <cell r="C664" t="str">
            <v>Wind onshore</v>
          </cell>
          <cell r="D664" t="str">
            <v>2032</v>
          </cell>
          <cell r="E664">
            <v>1757.95</v>
          </cell>
        </row>
        <row r="665">
          <cell r="A665" t="str">
            <v>North Macedonia</v>
          </cell>
          <cell r="B665" t="str">
            <v>MK</v>
          </cell>
          <cell r="C665" t="str">
            <v>Wind onshore</v>
          </cell>
          <cell r="D665" t="str">
            <v>2033</v>
          </cell>
          <cell r="E665">
            <v>1797.9</v>
          </cell>
        </row>
        <row r="666">
          <cell r="A666" t="str">
            <v>North Macedonia</v>
          </cell>
          <cell r="B666" t="str">
            <v>MK</v>
          </cell>
          <cell r="C666" t="str">
            <v>Wind onshore</v>
          </cell>
          <cell r="D666" t="str">
            <v>2034</v>
          </cell>
          <cell r="E666">
            <v>1836.6</v>
          </cell>
        </row>
        <row r="667">
          <cell r="A667" t="str">
            <v>North Macedonia</v>
          </cell>
          <cell r="B667" t="str">
            <v>MK</v>
          </cell>
          <cell r="C667" t="str">
            <v>Wind onshore</v>
          </cell>
          <cell r="D667" t="str">
            <v>2035</v>
          </cell>
          <cell r="E667">
            <v>1873.95</v>
          </cell>
        </row>
        <row r="668">
          <cell r="A668" t="str">
            <v>North Macedonia</v>
          </cell>
          <cell r="B668" t="str">
            <v>MK</v>
          </cell>
          <cell r="C668" t="str">
            <v>Wind onshore</v>
          </cell>
          <cell r="D668" t="str">
            <v>2036</v>
          </cell>
          <cell r="E668">
            <v>1909.8</v>
          </cell>
        </row>
        <row r="669">
          <cell r="A669" t="str">
            <v>North Macedonia</v>
          </cell>
          <cell r="B669" t="str">
            <v>MK</v>
          </cell>
          <cell r="C669" t="str">
            <v>Wind onshore</v>
          </cell>
          <cell r="D669" t="str">
            <v>2037</v>
          </cell>
          <cell r="E669">
            <v>1944.25</v>
          </cell>
        </row>
        <row r="670">
          <cell r="A670" t="str">
            <v>North Macedonia</v>
          </cell>
          <cell r="B670" t="str">
            <v>MK</v>
          </cell>
          <cell r="C670" t="str">
            <v>Wind onshore</v>
          </cell>
          <cell r="D670" t="str">
            <v>2038</v>
          </cell>
          <cell r="E670">
            <v>1977.05</v>
          </cell>
        </row>
        <row r="671">
          <cell r="A671" t="str">
            <v>North Macedonia</v>
          </cell>
          <cell r="B671" t="str">
            <v>MK</v>
          </cell>
          <cell r="C671" t="str">
            <v>Wind onshore</v>
          </cell>
          <cell r="D671" t="str">
            <v>2039</v>
          </cell>
          <cell r="E671">
            <v>2008.1</v>
          </cell>
        </row>
        <row r="672">
          <cell r="A672" t="str">
            <v>North Macedonia</v>
          </cell>
          <cell r="B672" t="str">
            <v>MK</v>
          </cell>
          <cell r="C672" t="str">
            <v>Wind onshore</v>
          </cell>
          <cell r="D672" t="str">
            <v>2040</v>
          </cell>
          <cell r="E672">
            <v>2037.4</v>
          </cell>
        </row>
        <row r="673">
          <cell r="A673" t="str">
            <v>North Macedonia</v>
          </cell>
          <cell r="B673" t="str">
            <v>MK</v>
          </cell>
          <cell r="C673" t="str">
            <v>Wind onshore</v>
          </cell>
          <cell r="D673" t="str">
            <v>2041</v>
          </cell>
          <cell r="E673">
            <v>2064.8000000000002</v>
          </cell>
        </row>
        <row r="674">
          <cell r="A674" t="str">
            <v>North Macedonia</v>
          </cell>
          <cell r="B674" t="str">
            <v>MK</v>
          </cell>
          <cell r="C674" t="str">
            <v>Wind onshore</v>
          </cell>
          <cell r="D674" t="str">
            <v>2042</v>
          </cell>
          <cell r="E674">
            <v>2090.35</v>
          </cell>
        </row>
        <row r="675">
          <cell r="A675" t="str">
            <v>North Macedonia</v>
          </cell>
          <cell r="B675" t="str">
            <v>MK</v>
          </cell>
          <cell r="C675" t="str">
            <v>Wind onshore</v>
          </cell>
          <cell r="D675" t="str">
            <v>2043</v>
          </cell>
          <cell r="E675">
            <v>2114.1999999999998</v>
          </cell>
        </row>
        <row r="676">
          <cell r="A676" t="str">
            <v>North Macedonia</v>
          </cell>
          <cell r="B676" t="str">
            <v>MK</v>
          </cell>
          <cell r="C676" t="str">
            <v>Wind onshore</v>
          </cell>
          <cell r="D676" t="str">
            <v>2044</v>
          </cell>
          <cell r="E676">
            <v>2136.4499999999998</v>
          </cell>
        </row>
        <row r="677">
          <cell r="A677" t="str">
            <v>North Macedonia</v>
          </cell>
          <cell r="B677" t="str">
            <v>MK</v>
          </cell>
          <cell r="C677" t="str">
            <v>Wind onshore</v>
          </cell>
          <cell r="D677" t="str">
            <v>2045</v>
          </cell>
          <cell r="E677">
            <v>2157</v>
          </cell>
        </row>
        <row r="678">
          <cell r="A678" t="str">
            <v>North Macedonia</v>
          </cell>
          <cell r="B678" t="str">
            <v>MK</v>
          </cell>
          <cell r="C678" t="str">
            <v>Wind onshore</v>
          </cell>
          <cell r="D678" t="str">
            <v>2046</v>
          </cell>
          <cell r="E678">
            <v>2175.9</v>
          </cell>
        </row>
        <row r="679">
          <cell r="A679" t="str">
            <v>North Macedonia</v>
          </cell>
          <cell r="B679" t="str">
            <v>MK</v>
          </cell>
          <cell r="C679" t="str">
            <v>Wind onshore</v>
          </cell>
          <cell r="D679" t="str">
            <v>2047</v>
          </cell>
          <cell r="E679">
            <v>2193.1999999999998</v>
          </cell>
        </row>
        <row r="680">
          <cell r="A680" t="str">
            <v>North Macedonia</v>
          </cell>
          <cell r="B680" t="str">
            <v>MK</v>
          </cell>
          <cell r="C680" t="str">
            <v>Wind onshore</v>
          </cell>
          <cell r="D680" t="str">
            <v>2048</v>
          </cell>
          <cell r="E680">
            <v>2208.8000000000002</v>
          </cell>
        </row>
        <row r="681">
          <cell r="A681" t="str">
            <v>North Macedonia</v>
          </cell>
          <cell r="B681" t="str">
            <v>MK</v>
          </cell>
          <cell r="C681" t="str">
            <v>Wind onshore</v>
          </cell>
          <cell r="D681" t="str">
            <v>2049</v>
          </cell>
          <cell r="E681">
            <v>2222.85</v>
          </cell>
        </row>
        <row r="682">
          <cell r="A682" t="str">
            <v>North Macedonia</v>
          </cell>
          <cell r="B682" t="str">
            <v>MK</v>
          </cell>
          <cell r="C682" t="str">
            <v>Wind onshore</v>
          </cell>
          <cell r="D682" t="str">
            <v>2050</v>
          </cell>
          <cell r="E682">
            <v>2235.35</v>
          </cell>
        </row>
        <row r="683">
          <cell r="A683" t="str">
            <v>Netherlands</v>
          </cell>
          <cell r="B683" t="str">
            <v>NL</v>
          </cell>
          <cell r="C683" t="str">
            <v>Wind onshore</v>
          </cell>
          <cell r="D683" t="str">
            <v>2015</v>
          </cell>
          <cell r="E683">
            <v>2281</v>
          </cell>
        </row>
        <row r="684">
          <cell r="A684" t="str">
            <v>Netherlands</v>
          </cell>
          <cell r="B684" t="str">
            <v>NL</v>
          </cell>
          <cell r="C684" t="str">
            <v>Wind onshore</v>
          </cell>
          <cell r="D684" t="str">
            <v>2016</v>
          </cell>
          <cell r="E684">
            <v>2336</v>
          </cell>
        </row>
        <row r="685">
          <cell r="A685" t="str">
            <v>Netherlands</v>
          </cell>
          <cell r="B685" t="str">
            <v>NL</v>
          </cell>
          <cell r="C685" t="str">
            <v>Wind onshore</v>
          </cell>
          <cell r="D685" t="str">
            <v>2017</v>
          </cell>
          <cell r="E685">
            <v>2392</v>
          </cell>
        </row>
        <row r="686">
          <cell r="A686" t="str">
            <v>Netherlands</v>
          </cell>
          <cell r="B686" t="str">
            <v>NL</v>
          </cell>
          <cell r="C686" t="str">
            <v>Wind onshore</v>
          </cell>
          <cell r="D686" t="str">
            <v>2018</v>
          </cell>
          <cell r="E686">
            <v>2448</v>
          </cell>
        </row>
        <row r="687">
          <cell r="A687" t="str">
            <v>Netherlands</v>
          </cell>
          <cell r="B687" t="str">
            <v>NL</v>
          </cell>
          <cell r="C687" t="str">
            <v>Wind onshore</v>
          </cell>
          <cell r="D687" t="str">
            <v>2019</v>
          </cell>
          <cell r="E687">
            <v>2051.8333333333335</v>
          </cell>
        </row>
        <row r="688">
          <cell r="A688" t="str">
            <v>Netherlands</v>
          </cell>
          <cell r="B688" t="str">
            <v>NL</v>
          </cell>
          <cell r="C688" t="str">
            <v>Wind onshore</v>
          </cell>
          <cell r="D688" t="str">
            <v>2020</v>
          </cell>
          <cell r="E688">
            <v>2078.6842105263158</v>
          </cell>
        </row>
        <row r="689">
          <cell r="A689" t="str">
            <v>Netherlands</v>
          </cell>
          <cell r="B689" t="str">
            <v>NL</v>
          </cell>
          <cell r="C689" t="str">
            <v>Wind onshore</v>
          </cell>
          <cell r="D689" t="str">
            <v>2021</v>
          </cell>
          <cell r="E689">
            <v>2105.6</v>
          </cell>
        </row>
        <row r="690">
          <cell r="A690" t="str">
            <v>Netherlands</v>
          </cell>
          <cell r="B690" t="str">
            <v>NL</v>
          </cell>
          <cell r="C690" t="str">
            <v>Wind onshore</v>
          </cell>
          <cell r="D690" t="str">
            <v>2022</v>
          </cell>
          <cell r="E690">
            <v>2156</v>
          </cell>
        </row>
        <row r="691">
          <cell r="A691" t="str">
            <v>Netherlands</v>
          </cell>
          <cell r="B691" t="str">
            <v>NL</v>
          </cell>
          <cell r="C691" t="str">
            <v>Wind onshore</v>
          </cell>
          <cell r="D691" t="str">
            <v>2023</v>
          </cell>
          <cell r="E691">
            <v>2208.4</v>
          </cell>
        </row>
        <row r="692">
          <cell r="A692" t="str">
            <v>Netherlands</v>
          </cell>
          <cell r="B692" t="str">
            <v>NL</v>
          </cell>
          <cell r="C692" t="str">
            <v>Wind onshore</v>
          </cell>
          <cell r="D692" t="str">
            <v>2024</v>
          </cell>
          <cell r="E692">
            <v>2262</v>
          </cell>
        </row>
        <row r="693">
          <cell r="A693" t="str">
            <v>Netherlands</v>
          </cell>
          <cell r="B693" t="str">
            <v>NL</v>
          </cell>
          <cell r="C693" t="str">
            <v>Wind onshore</v>
          </cell>
          <cell r="D693" t="str">
            <v>2025</v>
          </cell>
          <cell r="E693">
            <v>2316</v>
          </cell>
        </row>
        <row r="694">
          <cell r="A694" t="str">
            <v>Netherlands</v>
          </cell>
          <cell r="B694" t="str">
            <v>NL</v>
          </cell>
          <cell r="C694" t="str">
            <v>Wind onshore</v>
          </cell>
          <cell r="D694" t="str">
            <v>2026</v>
          </cell>
          <cell r="E694">
            <v>2370.1</v>
          </cell>
        </row>
        <row r="695">
          <cell r="A695" t="str">
            <v>Netherlands</v>
          </cell>
          <cell r="B695" t="str">
            <v>NL</v>
          </cell>
          <cell r="C695" t="str">
            <v>Wind onshore</v>
          </cell>
          <cell r="D695" t="str">
            <v>2027</v>
          </cell>
          <cell r="E695">
            <v>2424.5500000000002</v>
          </cell>
        </row>
        <row r="696">
          <cell r="A696" t="str">
            <v>Netherlands</v>
          </cell>
          <cell r="B696" t="str">
            <v>NL</v>
          </cell>
          <cell r="C696" t="str">
            <v>Wind onshore</v>
          </cell>
          <cell r="D696" t="str">
            <v>2028</v>
          </cell>
          <cell r="E696">
            <v>2479.0500000000002</v>
          </cell>
        </row>
        <row r="697">
          <cell r="A697" t="str">
            <v>Netherlands</v>
          </cell>
          <cell r="B697" t="str">
            <v>NL</v>
          </cell>
          <cell r="C697" t="str">
            <v>Wind onshore</v>
          </cell>
          <cell r="D697" t="str">
            <v>2029</v>
          </cell>
          <cell r="E697">
            <v>2533.5500000000002</v>
          </cell>
        </row>
        <row r="698">
          <cell r="A698" t="str">
            <v>Netherlands</v>
          </cell>
          <cell r="B698" t="str">
            <v>NL</v>
          </cell>
          <cell r="C698" t="str">
            <v>Wind onshore</v>
          </cell>
          <cell r="D698" t="str">
            <v>2030</v>
          </cell>
          <cell r="E698">
            <v>2588</v>
          </cell>
        </row>
        <row r="699">
          <cell r="A699" t="str">
            <v>Netherlands</v>
          </cell>
          <cell r="B699" t="str">
            <v>NL</v>
          </cell>
          <cell r="C699" t="str">
            <v>Wind onshore</v>
          </cell>
          <cell r="D699" t="str">
            <v>2031</v>
          </cell>
          <cell r="E699">
            <v>2642.45</v>
          </cell>
        </row>
        <row r="700">
          <cell r="A700" t="str">
            <v>Netherlands</v>
          </cell>
          <cell r="B700" t="str">
            <v>NL</v>
          </cell>
          <cell r="C700" t="str">
            <v>Wind onshore</v>
          </cell>
          <cell r="D700" t="str">
            <v>2032</v>
          </cell>
          <cell r="E700">
            <v>2696.7</v>
          </cell>
        </row>
        <row r="701">
          <cell r="A701" t="str">
            <v>Netherlands</v>
          </cell>
          <cell r="B701" t="str">
            <v>NL</v>
          </cell>
          <cell r="C701" t="str">
            <v>Wind onshore</v>
          </cell>
          <cell r="D701" t="str">
            <v>2033</v>
          </cell>
          <cell r="E701">
            <v>2750.7</v>
          </cell>
        </row>
        <row r="702">
          <cell r="A702" t="str">
            <v>Netherlands</v>
          </cell>
          <cell r="B702" t="str">
            <v>NL</v>
          </cell>
          <cell r="C702" t="str">
            <v>Wind onshore</v>
          </cell>
          <cell r="D702" t="str">
            <v>2034</v>
          </cell>
          <cell r="E702">
            <v>2804.25</v>
          </cell>
        </row>
        <row r="703">
          <cell r="A703" t="str">
            <v>Netherlands</v>
          </cell>
          <cell r="B703" t="str">
            <v>NL</v>
          </cell>
          <cell r="C703" t="str">
            <v>Wind onshore</v>
          </cell>
          <cell r="D703" t="str">
            <v>2035</v>
          </cell>
          <cell r="E703">
            <v>2857.3</v>
          </cell>
        </row>
        <row r="704">
          <cell r="A704" t="str">
            <v>Netherlands</v>
          </cell>
          <cell r="B704" t="str">
            <v>NL</v>
          </cell>
          <cell r="C704" t="str">
            <v>Wind onshore</v>
          </cell>
          <cell r="D704" t="str">
            <v>2036</v>
          </cell>
          <cell r="E704">
            <v>2909.7</v>
          </cell>
        </row>
        <row r="705">
          <cell r="A705" t="str">
            <v>Netherlands</v>
          </cell>
          <cell r="B705" t="str">
            <v>NL</v>
          </cell>
          <cell r="C705" t="str">
            <v>Wind onshore</v>
          </cell>
          <cell r="D705" t="str">
            <v>2037</v>
          </cell>
          <cell r="E705">
            <v>2961.3</v>
          </cell>
        </row>
        <row r="706">
          <cell r="A706" t="str">
            <v>Netherlands</v>
          </cell>
          <cell r="B706" t="str">
            <v>NL</v>
          </cell>
          <cell r="C706" t="str">
            <v>Wind onshore</v>
          </cell>
          <cell r="D706" t="str">
            <v>2038</v>
          </cell>
          <cell r="E706">
            <v>3012.05</v>
          </cell>
        </row>
        <row r="707">
          <cell r="A707" t="str">
            <v>Netherlands</v>
          </cell>
          <cell r="B707" t="str">
            <v>NL</v>
          </cell>
          <cell r="C707" t="str">
            <v>Wind onshore</v>
          </cell>
          <cell r="D707" t="str">
            <v>2039</v>
          </cell>
          <cell r="E707">
            <v>3061.75</v>
          </cell>
        </row>
        <row r="708">
          <cell r="A708" t="str">
            <v>Netherlands</v>
          </cell>
          <cell r="B708" t="str">
            <v>NL</v>
          </cell>
          <cell r="C708" t="str">
            <v>Wind onshore</v>
          </cell>
          <cell r="D708" t="str">
            <v>2040</v>
          </cell>
          <cell r="E708">
            <v>3110.35</v>
          </cell>
        </row>
        <row r="709">
          <cell r="A709" t="str">
            <v>Netherlands</v>
          </cell>
          <cell r="B709" t="str">
            <v>NL</v>
          </cell>
          <cell r="C709" t="str">
            <v>Wind onshore</v>
          </cell>
          <cell r="D709" t="str">
            <v>2041</v>
          </cell>
          <cell r="E709">
            <v>3157.7</v>
          </cell>
        </row>
        <row r="710">
          <cell r="A710" t="str">
            <v>Netherlands</v>
          </cell>
          <cell r="B710" t="str">
            <v>NL</v>
          </cell>
          <cell r="C710" t="str">
            <v>Wind onshore</v>
          </cell>
          <cell r="D710" t="str">
            <v>2042</v>
          </cell>
          <cell r="E710">
            <v>3203.65</v>
          </cell>
        </row>
        <row r="711">
          <cell r="A711" t="str">
            <v>Netherlands</v>
          </cell>
          <cell r="B711" t="str">
            <v>NL</v>
          </cell>
          <cell r="C711" t="str">
            <v>Wind onshore</v>
          </cell>
          <cell r="D711" t="str">
            <v>2043</v>
          </cell>
          <cell r="E711">
            <v>3248.1</v>
          </cell>
        </row>
        <row r="712">
          <cell r="A712" t="str">
            <v>Netherlands</v>
          </cell>
          <cell r="B712" t="str">
            <v>NL</v>
          </cell>
          <cell r="C712" t="str">
            <v>Wind onshore</v>
          </cell>
          <cell r="D712" t="str">
            <v>2044</v>
          </cell>
          <cell r="E712">
            <v>3291</v>
          </cell>
        </row>
        <row r="713">
          <cell r="A713" t="str">
            <v>Netherlands</v>
          </cell>
          <cell r="B713" t="str">
            <v>NL</v>
          </cell>
          <cell r="C713" t="str">
            <v>Wind onshore</v>
          </cell>
          <cell r="D713" t="str">
            <v>2045</v>
          </cell>
          <cell r="E713">
            <v>3332.35</v>
          </cell>
        </row>
        <row r="714">
          <cell r="A714" t="str">
            <v>Netherlands</v>
          </cell>
          <cell r="B714" t="str">
            <v>NL</v>
          </cell>
          <cell r="C714" t="str">
            <v>Wind onshore</v>
          </cell>
          <cell r="D714" t="str">
            <v>2046</v>
          </cell>
          <cell r="E714">
            <v>3372.1</v>
          </cell>
        </row>
        <row r="715">
          <cell r="A715" t="str">
            <v>Netherlands</v>
          </cell>
          <cell r="B715" t="str">
            <v>NL</v>
          </cell>
          <cell r="C715" t="str">
            <v>Wind onshore</v>
          </cell>
          <cell r="D715" t="str">
            <v>2047</v>
          </cell>
          <cell r="E715">
            <v>3410.2</v>
          </cell>
        </row>
        <row r="716">
          <cell r="A716" t="str">
            <v>Netherlands</v>
          </cell>
          <cell r="B716" t="str">
            <v>NL</v>
          </cell>
          <cell r="C716" t="str">
            <v>Wind onshore</v>
          </cell>
          <cell r="D716" t="str">
            <v>2048</v>
          </cell>
          <cell r="E716">
            <v>3446.75</v>
          </cell>
        </row>
        <row r="717">
          <cell r="A717" t="str">
            <v>Netherlands</v>
          </cell>
          <cell r="B717" t="str">
            <v>NL</v>
          </cell>
          <cell r="C717" t="str">
            <v>Wind onshore</v>
          </cell>
          <cell r="D717" t="str">
            <v>2049</v>
          </cell>
          <cell r="E717">
            <v>3481.7</v>
          </cell>
        </row>
        <row r="718">
          <cell r="A718" t="str">
            <v>Netherlands</v>
          </cell>
          <cell r="B718" t="str">
            <v>NL</v>
          </cell>
          <cell r="C718" t="str">
            <v>Wind onshore</v>
          </cell>
          <cell r="D718" t="str">
            <v>2050</v>
          </cell>
          <cell r="E718">
            <v>3515.1</v>
          </cell>
        </row>
        <row r="719">
          <cell r="A719" t="str">
            <v>Norway NO1</v>
          </cell>
          <cell r="B719" t="str">
            <v>NO1</v>
          </cell>
          <cell r="C719" t="str">
            <v>Wind onshore</v>
          </cell>
          <cell r="D719" t="str">
            <v>2015</v>
          </cell>
          <cell r="E719">
            <v>1676</v>
          </cell>
        </row>
        <row r="720">
          <cell r="A720" t="str">
            <v>Norway NO1</v>
          </cell>
          <cell r="B720" t="str">
            <v>NO1</v>
          </cell>
          <cell r="C720" t="str">
            <v>Wind onshore</v>
          </cell>
          <cell r="D720" t="str">
            <v>2016</v>
          </cell>
          <cell r="E720">
            <v>1725</v>
          </cell>
        </row>
        <row r="721">
          <cell r="A721" t="str">
            <v>Norway NO1</v>
          </cell>
          <cell r="B721" t="str">
            <v>NO1</v>
          </cell>
          <cell r="C721" t="str">
            <v>Wind onshore</v>
          </cell>
          <cell r="D721" t="str">
            <v>2017</v>
          </cell>
          <cell r="E721">
            <v>1775</v>
          </cell>
        </row>
        <row r="722">
          <cell r="A722" t="str">
            <v>Norway NO1</v>
          </cell>
          <cell r="B722" t="str">
            <v>NO1</v>
          </cell>
          <cell r="C722" t="str">
            <v>Wind onshore</v>
          </cell>
          <cell r="D722" t="str">
            <v>2018</v>
          </cell>
          <cell r="E722">
            <v>1826</v>
          </cell>
        </row>
        <row r="723">
          <cell r="A723" t="str">
            <v>Norway NO1</v>
          </cell>
          <cell r="B723" t="str">
            <v>NO1</v>
          </cell>
          <cell r="C723" t="str">
            <v>Wind onshore</v>
          </cell>
          <cell r="D723" t="str">
            <v>2019</v>
          </cell>
          <cell r="E723">
            <v>1678.5555555555557</v>
          </cell>
        </row>
        <row r="724">
          <cell r="A724" t="str">
            <v>Norway NO1</v>
          </cell>
          <cell r="B724" t="str">
            <v>NO1</v>
          </cell>
          <cell r="C724" t="str">
            <v>Wind onshore</v>
          </cell>
          <cell r="D724" t="str">
            <v>2020</v>
          </cell>
          <cell r="E724">
            <v>1703.7</v>
          </cell>
        </row>
        <row r="725">
          <cell r="A725" t="str">
            <v>Norway NO1</v>
          </cell>
          <cell r="B725" t="str">
            <v>NO1</v>
          </cell>
          <cell r="C725" t="str">
            <v>Wind onshore</v>
          </cell>
          <cell r="D725" t="str">
            <v>2021</v>
          </cell>
          <cell r="E725">
            <v>1728.909090909091</v>
          </cell>
        </row>
        <row r="726">
          <cell r="A726" t="str">
            <v>Norway NO1</v>
          </cell>
          <cell r="B726" t="str">
            <v>NO1</v>
          </cell>
          <cell r="C726" t="str">
            <v>Wind onshore</v>
          </cell>
          <cell r="D726" t="str">
            <v>2022</v>
          </cell>
          <cell r="E726">
            <v>1754</v>
          </cell>
        </row>
        <row r="727">
          <cell r="A727" t="str">
            <v>Norway NO1</v>
          </cell>
          <cell r="B727" t="str">
            <v>NO1</v>
          </cell>
          <cell r="C727" t="str">
            <v>Wind onshore</v>
          </cell>
          <cell r="D727" t="str">
            <v>2023</v>
          </cell>
          <cell r="E727">
            <v>1779.6923076923076</v>
          </cell>
        </row>
        <row r="728">
          <cell r="A728" t="str">
            <v>Norway NO1</v>
          </cell>
          <cell r="B728" t="str">
            <v>NO1</v>
          </cell>
          <cell r="C728" t="str">
            <v>Wind onshore</v>
          </cell>
          <cell r="D728" t="str">
            <v>2024</v>
          </cell>
          <cell r="E728">
            <v>1805</v>
          </cell>
        </row>
        <row r="729">
          <cell r="A729" t="str">
            <v>Norway NO1</v>
          </cell>
          <cell r="B729" t="str">
            <v>NO1</v>
          </cell>
          <cell r="C729" t="str">
            <v>Wind onshore</v>
          </cell>
          <cell r="D729" t="str">
            <v>2025</v>
          </cell>
          <cell r="E729">
            <v>1831</v>
          </cell>
        </row>
        <row r="730">
          <cell r="A730" t="str">
            <v>Norway NO1</v>
          </cell>
          <cell r="B730" t="str">
            <v>NO1</v>
          </cell>
          <cell r="C730" t="str">
            <v>Wind onshore</v>
          </cell>
          <cell r="D730" t="str">
            <v>2026</v>
          </cell>
          <cell r="E730">
            <v>1856.4375</v>
          </cell>
        </row>
        <row r="731">
          <cell r="A731" t="str">
            <v>Norway NO1</v>
          </cell>
          <cell r="B731" t="str">
            <v>NO1</v>
          </cell>
          <cell r="C731" t="str">
            <v>Wind onshore</v>
          </cell>
          <cell r="D731" t="str">
            <v>2027</v>
          </cell>
          <cell r="E731">
            <v>1882.0588235294117</v>
          </cell>
        </row>
        <row r="732">
          <cell r="A732" t="str">
            <v>Norway NO1</v>
          </cell>
          <cell r="B732" t="str">
            <v>NO1</v>
          </cell>
          <cell r="C732" t="str">
            <v>Wind onshore</v>
          </cell>
          <cell r="D732" t="str">
            <v>2028</v>
          </cell>
          <cell r="E732">
            <v>1907.6666666666667</v>
          </cell>
        </row>
        <row r="733">
          <cell r="A733" t="str">
            <v>Norway NO1</v>
          </cell>
          <cell r="B733" t="str">
            <v>NO1</v>
          </cell>
          <cell r="C733" t="str">
            <v>Wind onshore</v>
          </cell>
          <cell r="D733" t="str">
            <v>2029</v>
          </cell>
          <cell r="E733">
            <v>1933.2631578947369</v>
          </cell>
        </row>
        <row r="734">
          <cell r="A734" t="str">
            <v>Norway NO1</v>
          </cell>
          <cell r="B734" t="str">
            <v>NO1</v>
          </cell>
          <cell r="C734" t="str">
            <v>Wind onshore</v>
          </cell>
          <cell r="D734" t="str">
            <v>2030</v>
          </cell>
          <cell r="E734">
            <v>1958.8</v>
          </cell>
        </row>
        <row r="735">
          <cell r="A735" t="str">
            <v>Norway NO1</v>
          </cell>
          <cell r="B735" t="str">
            <v>NO1</v>
          </cell>
          <cell r="C735" t="str">
            <v>Wind onshore</v>
          </cell>
          <cell r="D735" t="str">
            <v>2031</v>
          </cell>
          <cell r="E735">
            <v>2009.1</v>
          </cell>
        </row>
        <row r="736">
          <cell r="A736" t="str">
            <v>Norway NO1</v>
          </cell>
          <cell r="B736" t="str">
            <v>NO1</v>
          </cell>
          <cell r="C736" t="str">
            <v>Wind onshore</v>
          </cell>
          <cell r="D736" t="str">
            <v>2032</v>
          </cell>
          <cell r="E736">
            <v>2059.4499999999998</v>
          </cell>
        </row>
        <row r="737">
          <cell r="A737" t="str">
            <v>Norway NO1</v>
          </cell>
          <cell r="B737" t="str">
            <v>NO1</v>
          </cell>
          <cell r="C737" t="str">
            <v>Wind onshore</v>
          </cell>
          <cell r="D737" t="str">
            <v>2033</v>
          </cell>
          <cell r="E737">
            <v>2109.8000000000002</v>
          </cell>
        </row>
        <row r="738">
          <cell r="A738" t="str">
            <v>Norway NO1</v>
          </cell>
          <cell r="B738" t="str">
            <v>NO1</v>
          </cell>
          <cell r="C738" t="str">
            <v>Wind onshore</v>
          </cell>
          <cell r="D738" t="str">
            <v>2034</v>
          </cell>
          <cell r="E738">
            <v>2160.0500000000002</v>
          </cell>
        </row>
        <row r="739">
          <cell r="A739" t="str">
            <v>Norway NO1</v>
          </cell>
          <cell r="B739" t="str">
            <v>NO1</v>
          </cell>
          <cell r="C739" t="str">
            <v>Wind onshore</v>
          </cell>
          <cell r="D739" t="str">
            <v>2035</v>
          </cell>
          <cell r="E739">
            <v>2210</v>
          </cell>
        </row>
        <row r="740">
          <cell r="A740" t="str">
            <v>Norway NO1</v>
          </cell>
          <cell r="B740" t="str">
            <v>NO1</v>
          </cell>
          <cell r="C740" t="str">
            <v>Wind onshore</v>
          </cell>
          <cell r="D740" t="str">
            <v>2036</v>
          </cell>
          <cell r="E740">
            <v>2259.6</v>
          </cell>
        </row>
        <row r="741">
          <cell r="A741" t="str">
            <v>Norway NO1</v>
          </cell>
          <cell r="B741" t="str">
            <v>NO1</v>
          </cell>
          <cell r="C741" t="str">
            <v>Wind onshore</v>
          </cell>
          <cell r="D741" t="str">
            <v>2037</v>
          </cell>
          <cell r="E741">
            <v>2308.75</v>
          </cell>
        </row>
        <row r="742">
          <cell r="A742" t="str">
            <v>Norway NO1</v>
          </cell>
          <cell r="B742" t="str">
            <v>NO1</v>
          </cell>
          <cell r="C742" t="str">
            <v>Wind onshore</v>
          </cell>
          <cell r="D742" t="str">
            <v>2038</v>
          </cell>
          <cell r="E742">
            <v>2357.3000000000002</v>
          </cell>
        </row>
        <row r="743">
          <cell r="A743" t="str">
            <v>Norway NO1</v>
          </cell>
          <cell r="B743" t="str">
            <v>NO1</v>
          </cell>
          <cell r="C743" t="str">
            <v>Wind onshore</v>
          </cell>
          <cell r="D743" t="str">
            <v>2039</v>
          </cell>
          <cell r="E743">
            <v>2405.1</v>
          </cell>
        </row>
        <row r="744">
          <cell r="A744" t="str">
            <v>Norway NO1</v>
          </cell>
          <cell r="B744" t="str">
            <v>NO1</v>
          </cell>
          <cell r="C744" t="str">
            <v>Wind onshore</v>
          </cell>
          <cell r="D744" t="str">
            <v>2040</v>
          </cell>
          <cell r="E744">
            <v>2452.1</v>
          </cell>
        </row>
        <row r="745">
          <cell r="A745" t="str">
            <v>Norway NO1</v>
          </cell>
          <cell r="B745" t="str">
            <v>NO1</v>
          </cell>
          <cell r="C745" t="str">
            <v>Wind onshore</v>
          </cell>
          <cell r="D745" t="str">
            <v>2041</v>
          </cell>
          <cell r="E745">
            <v>2498.0500000000002</v>
          </cell>
        </row>
        <row r="746">
          <cell r="A746" t="str">
            <v>Norway NO1</v>
          </cell>
          <cell r="B746" t="str">
            <v>NO1</v>
          </cell>
          <cell r="C746" t="str">
            <v>Wind onshore</v>
          </cell>
          <cell r="D746" t="str">
            <v>2042</v>
          </cell>
          <cell r="E746">
            <v>2542.75</v>
          </cell>
        </row>
        <row r="747">
          <cell r="A747" t="str">
            <v>Norway NO1</v>
          </cell>
          <cell r="B747" t="str">
            <v>NO1</v>
          </cell>
          <cell r="C747" t="str">
            <v>Wind onshore</v>
          </cell>
          <cell r="D747" t="str">
            <v>2043</v>
          </cell>
          <cell r="E747">
            <v>2586.1</v>
          </cell>
        </row>
        <row r="748">
          <cell r="A748" t="str">
            <v>Norway NO1</v>
          </cell>
          <cell r="B748" t="str">
            <v>NO1</v>
          </cell>
          <cell r="C748" t="str">
            <v>Wind onshore</v>
          </cell>
          <cell r="D748" t="str">
            <v>2044</v>
          </cell>
          <cell r="E748">
            <v>2628.1</v>
          </cell>
        </row>
        <row r="749">
          <cell r="A749" t="str">
            <v>Norway NO1</v>
          </cell>
          <cell r="B749" t="str">
            <v>NO1</v>
          </cell>
          <cell r="C749" t="str">
            <v>Wind onshore</v>
          </cell>
          <cell r="D749" t="str">
            <v>2045</v>
          </cell>
          <cell r="E749">
            <v>2668.7</v>
          </cell>
        </row>
        <row r="750">
          <cell r="A750" t="str">
            <v>Norway NO1</v>
          </cell>
          <cell r="B750" t="str">
            <v>NO1</v>
          </cell>
          <cell r="C750" t="str">
            <v>Wind onshore</v>
          </cell>
          <cell r="D750" t="str">
            <v>2046</v>
          </cell>
          <cell r="E750">
            <v>2707.85</v>
          </cell>
        </row>
        <row r="751">
          <cell r="A751" t="str">
            <v>Norway NO1</v>
          </cell>
          <cell r="B751" t="str">
            <v>NO1</v>
          </cell>
          <cell r="C751" t="str">
            <v>Wind onshore</v>
          </cell>
          <cell r="D751" t="str">
            <v>2047</v>
          </cell>
          <cell r="E751">
            <v>2745.55</v>
          </cell>
        </row>
        <row r="752">
          <cell r="A752" t="str">
            <v>Norway NO1</v>
          </cell>
          <cell r="B752" t="str">
            <v>NO1</v>
          </cell>
          <cell r="C752" t="str">
            <v>Wind onshore</v>
          </cell>
          <cell r="D752" t="str">
            <v>2048</v>
          </cell>
          <cell r="E752">
            <v>2781.8</v>
          </cell>
        </row>
        <row r="753">
          <cell r="A753" t="str">
            <v>Norway NO1</v>
          </cell>
          <cell r="B753" t="str">
            <v>NO1</v>
          </cell>
          <cell r="C753" t="str">
            <v>Wind onshore</v>
          </cell>
          <cell r="D753" t="str">
            <v>2049</v>
          </cell>
          <cell r="E753">
            <v>2816.55</v>
          </cell>
        </row>
        <row r="754">
          <cell r="A754" t="str">
            <v>Norway NO1</v>
          </cell>
          <cell r="B754" t="str">
            <v>NO1</v>
          </cell>
          <cell r="C754" t="str">
            <v>Wind onshore</v>
          </cell>
          <cell r="D754" t="str">
            <v>2050</v>
          </cell>
          <cell r="E754">
            <v>2849.8</v>
          </cell>
        </row>
        <row r="755">
          <cell r="A755" t="str">
            <v>Norway NO2</v>
          </cell>
          <cell r="B755" t="str">
            <v>NO2</v>
          </cell>
          <cell r="C755" t="str">
            <v>Wind onshore</v>
          </cell>
          <cell r="D755" t="str">
            <v>2015</v>
          </cell>
          <cell r="E755">
            <v>2649</v>
          </cell>
        </row>
        <row r="756">
          <cell r="A756" t="str">
            <v>Norway NO2</v>
          </cell>
          <cell r="B756" t="str">
            <v>NO2</v>
          </cell>
          <cell r="C756" t="str">
            <v>Wind onshore</v>
          </cell>
          <cell r="D756" t="str">
            <v>2016</v>
          </cell>
          <cell r="E756">
            <v>2701</v>
          </cell>
        </row>
        <row r="757">
          <cell r="A757" t="str">
            <v>Norway NO2</v>
          </cell>
          <cell r="B757" t="str">
            <v>NO2</v>
          </cell>
          <cell r="C757" t="str">
            <v>Wind onshore</v>
          </cell>
          <cell r="D757" t="str">
            <v>2017</v>
          </cell>
          <cell r="E757">
            <v>2753</v>
          </cell>
        </row>
        <row r="758">
          <cell r="A758" t="str">
            <v>Norway NO2</v>
          </cell>
          <cell r="B758" t="str">
            <v>NO2</v>
          </cell>
          <cell r="C758" t="str">
            <v>Wind onshore</v>
          </cell>
          <cell r="D758" t="str">
            <v>2018</v>
          </cell>
          <cell r="E758">
            <v>2806</v>
          </cell>
        </row>
        <row r="759">
          <cell r="A759" t="str">
            <v>Norway NO2</v>
          </cell>
          <cell r="B759" t="str">
            <v>NO2</v>
          </cell>
          <cell r="C759" t="str">
            <v>Wind onshore</v>
          </cell>
          <cell r="D759" t="str">
            <v>2019</v>
          </cell>
          <cell r="E759">
            <v>2650</v>
          </cell>
        </row>
        <row r="760">
          <cell r="A760" t="str">
            <v>Norway NO2</v>
          </cell>
          <cell r="B760" t="str">
            <v>NO2</v>
          </cell>
          <cell r="C760" t="str">
            <v>Wind onshore</v>
          </cell>
          <cell r="D760" t="str">
            <v>2020</v>
          </cell>
          <cell r="E760">
            <v>2676.2</v>
          </cell>
        </row>
        <row r="761">
          <cell r="A761" t="str">
            <v>Norway NO2</v>
          </cell>
          <cell r="B761" t="str">
            <v>NO2</v>
          </cell>
          <cell r="C761" t="str">
            <v>Wind onshore</v>
          </cell>
          <cell r="D761" t="str">
            <v>2021</v>
          </cell>
          <cell r="E761">
            <v>2702.3636363636365</v>
          </cell>
        </row>
        <row r="762">
          <cell r="A762" t="str">
            <v>Norway NO2</v>
          </cell>
          <cell r="B762" t="str">
            <v>NO2</v>
          </cell>
          <cell r="C762" t="str">
            <v>Wind onshore</v>
          </cell>
          <cell r="D762" t="str">
            <v>2022</v>
          </cell>
          <cell r="E762">
            <v>2728</v>
          </cell>
        </row>
        <row r="763">
          <cell r="A763" t="str">
            <v>Norway NO2</v>
          </cell>
          <cell r="B763" t="str">
            <v>NO2</v>
          </cell>
          <cell r="C763" t="str">
            <v>Wind onshore</v>
          </cell>
          <cell r="D763" t="str">
            <v>2023</v>
          </cell>
          <cell r="E763">
            <v>2754.3846153846152</v>
          </cell>
        </row>
        <row r="764">
          <cell r="A764" t="str">
            <v>Norway NO2</v>
          </cell>
          <cell r="B764" t="str">
            <v>NO2</v>
          </cell>
          <cell r="C764" t="str">
            <v>Wind onshore</v>
          </cell>
          <cell r="D764" t="str">
            <v>2024</v>
          </cell>
          <cell r="E764">
            <v>2780</v>
          </cell>
        </row>
        <row r="765">
          <cell r="A765" t="str">
            <v>Norway NO2</v>
          </cell>
          <cell r="B765" t="str">
            <v>NO2</v>
          </cell>
          <cell r="C765" t="str">
            <v>Wind onshore</v>
          </cell>
          <cell r="D765" t="str">
            <v>2025</v>
          </cell>
          <cell r="E765">
            <v>2806</v>
          </cell>
        </row>
        <row r="766">
          <cell r="A766" t="str">
            <v>Norway NO2</v>
          </cell>
          <cell r="B766" t="str">
            <v>NO2</v>
          </cell>
          <cell r="C766" t="str">
            <v>Wind onshore</v>
          </cell>
          <cell r="D766" t="str">
            <v>2026</v>
          </cell>
          <cell r="E766">
            <v>2831.75</v>
          </cell>
        </row>
        <row r="767">
          <cell r="A767" t="str">
            <v>Norway NO2</v>
          </cell>
          <cell r="B767" t="str">
            <v>NO2</v>
          </cell>
          <cell r="C767" t="str">
            <v>Wind onshore</v>
          </cell>
          <cell r="D767" t="str">
            <v>2027</v>
          </cell>
          <cell r="E767">
            <v>2857.294117647059</v>
          </cell>
        </row>
        <row r="768">
          <cell r="A768" t="str">
            <v>Norway NO2</v>
          </cell>
          <cell r="B768" t="str">
            <v>NO2</v>
          </cell>
          <cell r="C768" t="str">
            <v>Wind onshore</v>
          </cell>
          <cell r="D768" t="str">
            <v>2028</v>
          </cell>
          <cell r="E768">
            <v>2882.6666666666665</v>
          </cell>
        </row>
        <row r="769">
          <cell r="A769" t="str">
            <v>Norway NO2</v>
          </cell>
          <cell r="B769" t="str">
            <v>NO2</v>
          </cell>
          <cell r="C769" t="str">
            <v>Wind onshore</v>
          </cell>
          <cell r="D769" t="str">
            <v>2029</v>
          </cell>
          <cell r="E769">
            <v>2907.8421052631579</v>
          </cell>
        </row>
        <row r="770">
          <cell r="A770" t="str">
            <v>Norway NO2</v>
          </cell>
          <cell r="B770" t="str">
            <v>NO2</v>
          </cell>
          <cell r="C770" t="str">
            <v>Wind onshore</v>
          </cell>
          <cell r="D770" t="str">
            <v>2030</v>
          </cell>
          <cell r="E770">
            <v>2932.75</v>
          </cell>
        </row>
        <row r="771">
          <cell r="A771" t="str">
            <v>Norway NO2</v>
          </cell>
          <cell r="B771" t="str">
            <v>NO2</v>
          </cell>
          <cell r="C771" t="str">
            <v>Wind onshore</v>
          </cell>
          <cell r="D771" t="str">
            <v>2031</v>
          </cell>
          <cell r="E771">
            <v>2983.05</v>
          </cell>
        </row>
        <row r="772">
          <cell r="A772" t="str">
            <v>Norway NO2</v>
          </cell>
          <cell r="B772" t="str">
            <v>NO2</v>
          </cell>
          <cell r="C772" t="str">
            <v>Wind onshore</v>
          </cell>
          <cell r="D772" t="str">
            <v>2032</v>
          </cell>
          <cell r="E772">
            <v>3032.95</v>
          </cell>
        </row>
        <row r="773">
          <cell r="A773" t="str">
            <v>Norway NO2</v>
          </cell>
          <cell r="B773" t="str">
            <v>NO2</v>
          </cell>
          <cell r="C773" t="str">
            <v>Wind onshore</v>
          </cell>
          <cell r="D773" t="str">
            <v>2033</v>
          </cell>
          <cell r="E773">
            <v>3082.35</v>
          </cell>
        </row>
        <row r="774">
          <cell r="A774" t="str">
            <v>Norway NO2</v>
          </cell>
          <cell r="B774" t="str">
            <v>NO2</v>
          </cell>
          <cell r="C774" t="str">
            <v>Wind onshore</v>
          </cell>
          <cell r="D774" t="str">
            <v>2034</v>
          </cell>
          <cell r="E774">
            <v>3131.2</v>
          </cell>
        </row>
        <row r="775">
          <cell r="A775" t="str">
            <v>Norway NO2</v>
          </cell>
          <cell r="B775" t="str">
            <v>NO2</v>
          </cell>
          <cell r="C775" t="str">
            <v>Wind onshore</v>
          </cell>
          <cell r="D775" t="str">
            <v>2035</v>
          </cell>
          <cell r="E775">
            <v>3179.3</v>
          </cell>
        </row>
        <row r="776">
          <cell r="A776" t="str">
            <v>Norway NO2</v>
          </cell>
          <cell r="B776" t="str">
            <v>NO2</v>
          </cell>
          <cell r="C776" t="str">
            <v>Wind onshore</v>
          </cell>
          <cell r="D776" t="str">
            <v>2036</v>
          </cell>
          <cell r="E776">
            <v>3226.6</v>
          </cell>
        </row>
        <row r="777">
          <cell r="A777" t="str">
            <v>Norway NO2</v>
          </cell>
          <cell r="B777" t="str">
            <v>NO2</v>
          </cell>
          <cell r="C777" t="str">
            <v>Wind onshore</v>
          </cell>
          <cell r="D777" t="str">
            <v>2037</v>
          </cell>
          <cell r="E777">
            <v>3273</v>
          </cell>
        </row>
        <row r="778">
          <cell r="A778" t="str">
            <v>Norway NO2</v>
          </cell>
          <cell r="B778" t="str">
            <v>NO2</v>
          </cell>
          <cell r="C778" t="str">
            <v>Wind onshore</v>
          </cell>
          <cell r="D778" t="str">
            <v>2038</v>
          </cell>
          <cell r="E778">
            <v>3318.35</v>
          </cell>
        </row>
        <row r="779">
          <cell r="A779" t="str">
            <v>Norway NO2</v>
          </cell>
          <cell r="B779" t="str">
            <v>NO2</v>
          </cell>
          <cell r="C779" t="str">
            <v>Wind onshore</v>
          </cell>
          <cell r="D779" t="str">
            <v>2039</v>
          </cell>
          <cell r="E779">
            <v>3362.6</v>
          </cell>
        </row>
        <row r="780">
          <cell r="A780" t="str">
            <v>Norway NO2</v>
          </cell>
          <cell r="B780" t="str">
            <v>NO2</v>
          </cell>
          <cell r="C780" t="str">
            <v>Wind onshore</v>
          </cell>
          <cell r="D780" t="str">
            <v>2040</v>
          </cell>
          <cell r="E780">
            <v>3405.65</v>
          </cell>
        </row>
        <row r="781">
          <cell r="A781" t="str">
            <v>Norway NO2</v>
          </cell>
          <cell r="B781" t="str">
            <v>NO2</v>
          </cell>
          <cell r="C781" t="str">
            <v>Wind onshore</v>
          </cell>
          <cell r="D781" t="str">
            <v>2041</v>
          </cell>
          <cell r="E781">
            <v>3447.3</v>
          </cell>
        </row>
        <row r="782">
          <cell r="A782" t="str">
            <v>Norway NO2</v>
          </cell>
          <cell r="B782" t="str">
            <v>NO2</v>
          </cell>
          <cell r="C782" t="str">
            <v>Wind onshore</v>
          </cell>
          <cell r="D782" t="str">
            <v>2042</v>
          </cell>
          <cell r="E782">
            <v>3487.45</v>
          </cell>
        </row>
        <row r="783">
          <cell r="A783" t="str">
            <v>Norway NO2</v>
          </cell>
          <cell r="B783" t="str">
            <v>NO2</v>
          </cell>
          <cell r="C783" t="str">
            <v>Wind onshore</v>
          </cell>
          <cell r="D783" t="str">
            <v>2043</v>
          </cell>
          <cell r="E783">
            <v>3526.1</v>
          </cell>
        </row>
        <row r="784">
          <cell r="A784" t="str">
            <v>Norway NO2</v>
          </cell>
          <cell r="B784" t="str">
            <v>NO2</v>
          </cell>
          <cell r="C784" t="str">
            <v>Wind onshore</v>
          </cell>
          <cell r="D784" t="str">
            <v>2044</v>
          </cell>
          <cell r="E784">
            <v>3563.15</v>
          </cell>
        </row>
        <row r="785">
          <cell r="A785" t="str">
            <v>Norway NO2</v>
          </cell>
          <cell r="B785" t="str">
            <v>NO2</v>
          </cell>
          <cell r="C785" t="str">
            <v>Wind onshore</v>
          </cell>
          <cell r="D785" t="str">
            <v>2045</v>
          </cell>
          <cell r="E785">
            <v>3598.6</v>
          </cell>
        </row>
        <row r="786">
          <cell r="A786" t="str">
            <v>Norway NO2</v>
          </cell>
          <cell r="B786" t="str">
            <v>NO2</v>
          </cell>
          <cell r="C786" t="str">
            <v>Wind onshore</v>
          </cell>
          <cell r="D786" t="str">
            <v>2046</v>
          </cell>
          <cell r="E786">
            <v>3632.45</v>
          </cell>
        </row>
        <row r="787">
          <cell r="A787" t="str">
            <v>Norway NO2</v>
          </cell>
          <cell r="B787" t="str">
            <v>NO2</v>
          </cell>
          <cell r="C787" t="str">
            <v>Wind onshore</v>
          </cell>
          <cell r="D787" t="str">
            <v>2047</v>
          </cell>
          <cell r="E787">
            <v>3664.7</v>
          </cell>
        </row>
        <row r="788">
          <cell r="A788" t="str">
            <v>Norway NO2</v>
          </cell>
          <cell r="B788" t="str">
            <v>NO2</v>
          </cell>
          <cell r="C788" t="str">
            <v>Wind onshore</v>
          </cell>
          <cell r="D788" t="str">
            <v>2048</v>
          </cell>
          <cell r="E788">
            <v>3695.35</v>
          </cell>
        </row>
        <row r="789">
          <cell r="A789" t="str">
            <v>Norway NO2</v>
          </cell>
          <cell r="B789" t="str">
            <v>NO2</v>
          </cell>
          <cell r="C789" t="str">
            <v>Wind onshore</v>
          </cell>
          <cell r="D789" t="str">
            <v>2049</v>
          </cell>
          <cell r="E789">
            <v>3724.4</v>
          </cell>
        </row>
        <row r="790">
          <cell r="A790" t="str">
            <v>Norway NO2</v>
          </cell>
          <cell r="B790" t="str">
            <v>NO2</v>
          </cell>
          <cell r="C790" t="str">
            <v>Wind onshore</v>
          </cell>
          <cell r="D790" t="str">
            <v>2050</v>
          </cell>
          <cell r="E790">
            <v>3751.95</v>
          </cell>
        </row>
        <row r="791">
          <cell r="A791" t="str">
            <v>Norway NO5</v>
          </cell>
          <cell r="B791" t="str">
            <v>NO5</v>
          </cell>
          <cell r="C791" t="str">
            <v>Wind onshore</v>
          </cell>
          <cell r="D791" t="str">
            <v>2015</v>
          </cell>
          <cell r="E791">
            <v>2341</v>
          </cell>
        </row>
        <row r="792">
          <cell r="A792" t="str">
            <v>Norway NO5</v>
          </cell>
          <cell r="B792" t="str">
            <v>NO5</v>
          </cell>
          <cell r="C792" t="str">
            <v>Wind onshore</v>
          </cell>
          <cell r="D792" t="str">
            <v>2016</v>
          </cell>
          <cell r="E792">
            <v>2391</v>
          </cell>
        </row>
        <row r="793">
          <cell r="A793" t="str">
            <v>Norway NO5</v>
          </cell>
          <cell r="B793" t="str">
            <v>NO5</v>
          </cell>
          <cell r="C793" t="str">
            <v>Wind onshore</v>
          </cell>
          <cell r="D793" t="str">
            <v>2017</v>
          </cell>
          <cell r="E793">
            <v>2441</v>
          </cell>
        </row>
        <row r="794">
          <cell r="A794" t="str">
            <v>Norway NO5</v>
          </cell>
          <cell r="B794" t="str">
            <v>NO5</v>
          </cell>
          <cell r="C794" t="str">
            <v>Wind onshore</v>
          </cell>
          <cell r="D794" t="str">
            <v>2018</v>
          </cell>
          <cell r="E794">
            <v>2492</v>
          </cell>
        </row>
        <row r="795">
          <cell r="A795" t="str">
            <v>Norway NO5</v>
          </cell>
          <cell r="B795" t="str">
            <v>NO5</v>
          </cell>
          <cell r="C795" t="str">
            <v>Wind onshore</v>
          </cell>
          <cell r="D795" t="str">
            <v>2019</v>
          </cell>
          <cell r="E795">
            <v>2342.1111111111113</v>
          </cell>
        </row>
        <row r="796">
          <cell r="A796" t="str">
            <v>Norway NO5</v>
          </cell>
          <cell r="B796" t="str">
            <v>NO5</v>
          </cell>
          <cell r="C796" t="str">
            <v>Wind onshore</v>
          </cell>
          <cell r="D796" t="str">
            <v>2020</v>
          </cell>
          <cell r="E796">
            <v>2367.3000000000002</v>
          </cell>
        </row>
        <row r="797">
          <cell r="A797" t="str">
            <v>Norway NO5</v>
          </cell>
          <cell r="B797" t="str">
            <v>NO5</v>
          </cell>
          <cell r="C797" t="str">
            <v>Wind onshore</v>
          </cell>
          <cell r="D797" t="str">
            <v>2021</v>
          </cell>
          <cell r="E797">
            <v>2392.3636363636365</v>
          </cell>
        </row>
        <row r="798">
          <cell r="A798" t="str">
            <v>Norway NO5</v>
          </cell>
          <cell r="B798" t="str">
            <v>NO5</v>
          </cell>
          <cell r="C798" t="str">
            <v>Wind onshore</v>
          </cell>
          <cell r="D798" t="str">
            <v>2022</v>
          </cell>
          <cell r="E798">
            <v>2417</v>
          </cell>
        </row>
        <row r="799">
          <cell r="A799" t="str">
            <v>Norway NO5</v>
          </cell>
          <cell r="B799" t="str">
            <v>NO5</v>
          </cell>
          <cell r="C799" t="str">
            <v>Wind onshore</v>
          </cell>
          <cell r="D799" t="str">
            <v>2023</v>
          </cell>
          <cell r="E799">
            <v>2442.2307692307691</v>
          </cell>
        </row>
        <row r="800">
          <cell r="A800" t="str">
            <v>Norway NO5</v>
          </cell>
          <cell r="B800" t="str">
            <v>NO5</v>
          </cell>
          <cell r="C800" t="str">
            <v>Wind onshore</v>
          </cell>
          <cell r="D800" t="str">
            <v>2024</v>
          </cell>
          <cell r="E800">
            <v>2467</v>
          </cell>
        </row>
        <row r="801">
          <cell r="A801" t="str">
            <v>Norway NO5</v>
          </cell>
          <cell r="B801" t="str">
            <v>NO5</v>
          </cell>
          <cell r="C801" t="str">
            <v>Wind onshore</v>
          </cell>
          <cell r="D801" t="str">
            <v>2025</v>
          </cell>
          <cell r="E801">
            <v>2492</v>
          </cell>
        </row>
        <row r="802">
          <cell r="A802" t="str">
            <v>Norway NO5</v>
          </cell>
          <cell r="B802" t="str">
            <v>NO5</v>
          </cell>
          <cell r="C802" t="str">
            <v>Wind onshore</v>
          </cell>
          <cell r="D802" t="str">
            <v>2026</v>
          </cell>
          <cell r="E802">
            <v>2516.1875</v>
          </cell>
        </row>
        <row r="803">
          <cell r="A803" t="str">
            <v>Norway NO5</v>
          </cell>
          <cell r="B803" t="str">
            <v>NO5</v>
          </cell>
          <cell r="C803" t="str">
            <v>Wind onshore</v>
          </cell>
          <cell r="D803" t="str">
            <v>2027</v>
          </cell>
          <cell r="E803">
            <v>2540.5882352941176</v>
          </cell>
        </row>
        <row r="804">
          <cell r="A804" t="str">
            <v>Norway NO5</v>
          </cell>
          <cell r="B804" t="str">
            <v>NO5</v>
          </cell>
          <cell r="C804" t="str">
            <v>Wind onshore</v>
          </cell>
          <cell r="D804" t="str">
            <v>2028</v>
          </cell>
          <cell r="E804">
            <v>2564.8333333333335</v>
          </cell>
        </row>
        <row r="805">
          <cell r="A805" t="str">
            <v>Norway NO5</v>
          </cell>
          <cell r="B805" t="str">
            <v>NO5</v>
          </cell>
          <cell r="C805" t="str">
            <v>Wind onshore</v>
          </cell>
          <cell r="D805" t="str">
            <v>2029</v>
          </cell>
          <cell r="E805">
            <v>2588.8421052631579</v>
          </cell>
        </row>
        <row r="806">
          <cell r="A806" t="str">
            <v>Norway NO5</v>
          </cell>
          <cell r="B806" t="str">
            <v>NO5</v>
          </cell>
          <cell r="C806" t="str">
            <v>Wind onshore</v>
          </cell>
          <cell r="D806" t="str">
            <v>2030</v>
          </cell>
          <cell r="E806">
            <v>2612.65</v>
          </cell>
        </row>
        <row r="807">
          <cell r="A807" t="str">
            <v>Norway NO5</v>
          </cell>
          <cell r="B807" t="str">
            <v>NO5</v>
          </cell>
          <cell r="C807" t="str">
            <v>Wind onshore</v>
          </cell>
          <cell r="D807" t="str">
            <v>2031</v>
          </cell>
          <cell r="E807">
            <v>2660.75</v>
          </cell>
        </row>
        <row r="808">
          <cell r="A808" t="str">
            <v>Norway NO5</v>
          </cell>
          <cell r="B808" t="str">
            <v>NO5</v>
          </cell>
          <cell r="C808" t="str">
            <v>Wind onshore</v>
          </cell>
          <cell r="D808" t="str">
            <v>2032</v>
          </cell>
          <cell r="E808">
            <v>2708.5</v>
          </cell>
        </row>
        <row r="809">
          <cell r="A809" t="str">
            <v>Norway NO5</v>
          </cell>
          <cell r="B809" t="str">
            <v>NO5</v>
          </cell>
          <cell r="C809" t="str">
            <v>Wind onshore</v>
          </cell>
          <cell r="D809" t="str">
            <v>2033</v>
          </cell>
          <cell r="E809">
            <v>2755.8</v>
          </cell>
        </row>
        <row r="810">
          <cell r="A810" t="str">
            <v>Norway NO5</v>
          </cell>
          <cell r="B810" t="str">
            <v>NO5</v>
          </cell>
          <cell r="C810" t="str">
            <v>Wind onshore</v>
          </cell>
          <cell r="D810" t="str">
            <v>2034</v>
          </cell>
          <cell r="E810">
            <v>2802.5</v>
          </cell>
        </row>
        <row r="811">
          <cell r="A811" t="str">
            <v>Norway NO5</v>
          </cell>
          <cell r="B811" t="str">
            <v>NO5</v>
          </cell>
          <cell r="C811" t="str">
            <v>Wind onshore</v>
          </cell>
          <cell r="D811" t="str">
            <v>2035</v>
          </cell>
          <cell r="E811">
            <v>2848.5</v>
          </cell>
        </row>
        <row r="812">
          <cell r="A812" t="str">
            <v>Norway NO5</v>
          </cell>
          <cell r="B812" t="str">
            <v>NO5</v>
          </cell>
          <cell r="C812" t="str">
            <v>Wind onshore</v>
          </cell>
          <cell r="D812" t="str">
            <v>2036</v>
          </cell>
          <cell r="E812">
            <v>2893.75</v>
          </cell>
        </row>
        <row r="813">
          <cell r="A813" t="str">
            <v>Norway NO5</v>
          </cell>
          <cell r="B813" t="str">
            <v>NO5</v>
          </cell>
          <cell r="C813" t="str">
            <v>Wind onshore</v>
          </cell>
          <cell r="D813" t="str">
            <v>2037</v>
          </cell>
          <cell r="E813">
            <v>2938.15</v>
          </cell>
        </row>
        <row r="814">
          <cell r="A814" t="str">
            <v>Norway NO5</v>
          </cell>
          <cell r="B814" t="str">
            <v>NO5</v>
          </cell>
          <cell r="C814" t="str">
            <v>Wind onshore</v>
          </cell>
          <cell r="D814" t="str">
            <v>2038</v>
          </cell>
          <cell r="E814">
            <v>2981.55</v>
          </cell>
        </row>
        <row r="815">
          <cell r="A815" t="str">
            <v>Norway NO5</v>
          </cell>
          <cell r="B815" t="str">
            <v>NO5</v>
          </cell>
          <cell r="C815" t="str">
            <v>Wind onshore</v>
          </cell>
          <cell r="D815" t="str">
            <v>2039</v>
          </cell>
          <cell r="E815">
            <v>3023.85</v>
          </cell>
        </row>
        <row r="816">
          <cell r="A816" t="str">
            <v>Norway NO5</v>
          </cell>
          <cell r="B816" t="str">
            <v>NO5</v>
          </cell>
          <cell r="C816" t="str">
            <v>Wind onshore</v>
          </cell>
          <cell r="D816" t="str">
            <v>2040</v>
          </cell>
          <cell r="E816">
            <v>3065</v>
          </cell>
        </row>
        <row r="817">
          <cell r="A817" t="str">
            <v>Norway NO5</v>
          </cell>
          <cell r="B817" t="str">
            <v>NO5</v>
          </cell>
          <cell r="C817" t="str">
            <v>Wind onshore</v>
          </cell>
          <cell r="D817" t="str">
            <v>2041</v>
          </cell>
          <cell r="E817">
            <v>3104.85</v>
          </cell>
        </row>
        <row r="818">
          <cell r="A818" t="str">
            <v>Norway NO5</v>
          </cell>
          <cell r="B818" t="str">
            <v>NO5</v>
          </cell>
          <cell r="C818" t="str">
            <v>Wind onshore</v>
          </cell>
          <cell r="D818" t="str">
            <v>2042</v>
          </cell>
          <cell r="E818">
            <v>3143.25</v>
          </cell>
        </row>
        <row r="819">
          <cell r="A819" t="str">
            <v>Norway NO5</v>
          </cell>
          <cell r="B819" t="str">
            <v>NO5</v>
          </cell>
          <cell r="C819" t="str">
            <v>Wind onshore</v>
          </cell>
          <cell r="D819" t="str">
            <v>2043</v>
          </cell>
          <cell r="E819">
            <v>3180.15</v>
          </cell>
        </row>
        <row r="820">
          <cell r="A820" t="str">
            <v>Norway NO5</v>
          </cell>
          <cell r="B820" t="str">
            <v>NO5</v>
          </cell>
          <cell r="C820" t="str">
            <v>Wind onshore</v>
          </cell>
          <cell r="D820" t="str">
            <v>2044</v>
          </cell>
          <cell r="E820">
            <v>3215.55</v>
          </cell>
        </row>
        <row r="821">
          <cell r="A821" t="str">
            <v>Norway NO5</v>
          </cell>
          <cell r="B821" t="str">
            <v>NO5</v>
          </cell>
          <cell r="C821" t="str">
            <v>Wind onshore</v>
          </cell>
          <cell r="D821" t="str">
            <v>2045</v>
          </cell>
          <cell r="E821">
            <v>3249.4</v>
          </cell>
        </row>
        <row r="822">
          <cell r="A822" t="str">
            <v>Norway NO5</v>
          </cell>
          <cell r="B822" t="str">
            <v>NO5</v>
          </cell>
          <cell r="C822" t="str">
            <v>Wind onshore</v>
          </cell>
          <cell r="D822" t="str">
            <v>2046</v>
          </cell>
          <cell r="E822">
            <v>3281.7</v>
          </cell>
        </row>
        <row r="823">
          <cell r="A823" t="str">
            <v>Norway NO5</v>
          </cell>
          <cell r="B823" t="str">
            <v>NO5</v>
          </cell>
          <cell r="C823" t="str">
            <v>Wind onshore</v>
          </cell>
          <cell r="D823" t="str">
            <v>2047</v>
          </cell>
          <cell r="E823">
            <v>3312.4</v>
          </cell>
        </row>
        <row r="824">
          <cell r="A824" t="str">
            <v>Norway NO5</v>
          </cell>
          <cell r="B824" t="str">
            <v>NO5</v>
          </cell>
          <cell r="C824" t="str">
            <v>Wind onshore</v>
          </cell>
          <cell r="D824" t="str">
            <v>2048</v>
          </cell>
          <cell r="E824">
            <v>3341.55</v>
          </cell>
        </row>
        <row r="825">
          <cell r="A825" t="str">
            <v>Norway NO5</v>
          </cell>
          <cell r="B825" t="str">
            <v>NO5</v>
          </cell>
          <cell r="C825" t="str">
            <v>Wind onshore</v>
          </cell>
          <cell r="D825" t="str">
            <v>2049</v>
          </cell>
          <cell r="E825">
            <v>3369.25</v>
          </cell>
        </row>
        <row r="826">
          <cell r="A826" t="str">
            <v>Norway NO5</v>
          </cell>
          <cell r="B826" t="str">
            <v>NO5</v>
          </cell>
          <cell r="C826" t="str">
            <v>Wind onshore</v>
          </cell>
          <cell r="D826" t="str">
            <v>2050</v>
          </cell>
          <cell r="E826">
            <v>3395.45</v>
          </cell>
        </row>
        <row r="827">
          <cell r="A827" t="str">
            <v>Poland</v>
          </cell>
          <cell r="B827" t="str">
            <v>PL</v>
          </cell>
          <cell r="C827" t="str">
            <v>Wind onshore</v>
          </cell>
          <cell r="D827" t="str">
            <v>2015</v>
          </cell>
          <cell r="E827">
            <v>2464</v>
          </cell>
        </row>
        <row r="828">
          <cell r="A828" t="str">
            <v>Poland</v>
          </cell>
          <cell r="B828" t="str">
            <v>PL</v>
          </cell>
          <cell r="C828" t="str">
            <v>Wind onshore</v>
          </cell>
          <cell r="D828" t="str">
            <v>2016</v>
          </cell>
          <cell r="E828">
            <v>2540</v>
          </cell>
        </row>
        <row r="829">
          <cell r="A829" t="str">
            <v>Poland</v>
          </cell>
          <cell r="B829" t="str">
            <v>PL</v>
          </cell>
          <cell r="C829" t="str">
            <v>Wind onshore</v>
          </cell>
          <cell r="D829" t="str">
            <v>2017</v>
          </cell>
          <cell r="E829">
            <v>2615</v>
          </cell>
        </row>
        <row r="830">
          <cell r="A830" t="str">
            <v>Poland</v>
          </cell>
          <cell r="B830" t="str">
            <v>PL</v>
          </cell>
          <cell r="C830" t="str">
            <v>Wind onshore</v>
          </cell>
          <cell r="D830" t="str">
            <v>2018</v>
          </cell>
          <cell r="E830">
            <v>2690</v>
          </cell>
        </row>
        <row r="831">
          <cell r="A831" t="str">
            <v>Poland</v>
          </cell>
          <cell r="B831" t="str">
            <v>PL</v>
          </cell>
          <cell r="C831" t="str">
            <v>Wind onshore</v>
          </cell>
          <cell r="D831" t="str">
            <v>2019</v>
          </cell>
          <cell r="E831">
            <v>2167.0588235294117</v>
          </cell>
        </row>
        <row r="832">
          <cell r="A832" t="str">
            <v>Poland</v>
          </cell>
          <cell r="B832" t="str">
            <v>PL</v>
          </cell>
          <cell r="C832" t="str">
            <v>Wind onshore</v>
          </cell>
          <cell r="D832" t="str">
            <v>2020</v>
          </cell>
          <cell r="E832">
            <v>2204.4444444444443</v>
          </cell>
        </row>
        <row r="833">
          <cell r="A833" t="str">
            <v>Poland</v>
          </cell>
          <cell r="B833" t="str">
            <v>PL</v>
          </cell>
          <cell r="C833" t="str">
            <v>Wind onshore</v>
          </cell>
          <cell r="D833" t="str">
            <v>2021</v>
          </cell>
          <cell r="E833">
            <v>2241.7894736842104</v>
          </cell>
        </row>
        <row r="834">
          <cell r="A834" t="str">
            <v>Poland</v>
          </cell>
          <cell r="B834" t="str">
            <v>PL</v>
          </cell>
          <cell r="C834" t="str">
            <v>Wind onshore</v>
          </cell>
          <cell r="D834" t="str">
            <v>2022</v>
          </cell>
          <cell r="E834">
            <v>2279</v>
          </cell>
        </row>
        <row r="835">
          <cell r="A835" t="str">
            <v>Poland</v>
          </cell>
          <cell r="B835" t="str">
            <v>PL</v>
          </cell>
          <cell r="C835" t="str">
            <v>Wind onshore</v>
          </cell>
          <cell r="D835" t="str">
            <v>2023</v>
          </cell>
          <cell r="E835">
            <v>2351.85</v>
          </cell>
        </row>
        <row r="836">
          <cell r="A836" t="str">
            <v>Poland</v>
          </cell>
          <cell r="B836" t="str">
            <v>PL</v>
          </cell>
          <cell r="C836" t="str">
            <v>Wind onshore</v>
          </cell>
          <cell r="D836" t="str">
            <v>2024</v>
          </cell>
          <cell r="E836">
            <v>2425</v>
          </cell>
        </row>
        <row r="837">
          <cell r="A837" t="str">
            <v>Poland</v>
          </cell>
          <cell r="B837" t="str">
            <v>PL</v>
          </cell>
          <cell r="C837" t="str">
            <v>Wind onshore</v>
          </cell>
          <cell r="D837" t="str">
            <v>2025</v>
          </cell>
          <cell r="E837">
            <v>2497</v>
          </cell>
        </row>
        <row r="838">
          <cell r="A838" t="str">
            <v>Poland</v>
          </cell>
          <cell r="B838" t="str">
            <v>PL</v>
          </cell>
          <cell r="C838" t="str">
            <v>Wind onshore</v>
          </cell>
          <cell r="D838" t="str">
            <v>2026</v>
          </cell>
          <cell r="E838">
            <v>2568.85</v>
          </cell>
        </row>
        <row r="839">
          <cell r="A839" t="str">
            <v>Poland</v>
          </cell>
          <cell r="B839" t="str">
            <v>PL</v>
          </cell>
          <cell r="C839" t="str">
            <v>Wind onshore</v>
          </cell>
          <cell r="D839" t="str">
            <v>2027</v>
          </cell>
          <cell r="E839">
            <v>2639.85</v>
          </cell>
        </row>
        <row r="840">
          <cell r="A840" t="str">
            <v>Poland</v>
          </cell>
          <cell r="B840" t="str">
            <v>PL</v>
          </cell>
          <cell r="C840" t="str">
            <v>Wind onshore</v>
          </cell>
          <cell r="D840" t="str">
            <v>2028</v>
          </cell>
          <cell r="E840">
            <v>2710</v>
          </cell>
        </row>
        <row r="841">
          <cell r="A841" t="str">
            <v>Poland</v>
          </cell>
          <cell r="B841" t="str">
            <v>PL</v>
          </cell>
          <cell r="C841" t="str">
            <v>Wind onshore</v>
          </cell>
          <cell r="D841" t="str">
            <v>2029</v>
          </cell>
          <cell r="E841">
            <v>2779.2</v>
          </cell>
        </row>
        <row r="842">
          <cell r="A842" t="str">
            <v>Poland</v>
          </cell>
          <cell r="B842" t="str">
            <v>PL</v>
          </cell>
          <cell r="C842" t="str">
            <v>Wind onshore</v>
          </cell>
          <cell r="D842" t="str">
            <v>2030</v>
          </cell>
          <cell r="E842">
            <v>2846.85</v>
          </cell>
        </row>
        <row r="843">
          <cell r="A843" t="str">
            <v>Poland</v>
          </cell>
          <cell r="B843" t="str">
            <v>PL</v>
          </cell>
          <cell r="C843" t="str">
            <v>Wind onshore</v>
          </cell>
          <cell r="D843" t="str">
            <v>2031</v>
          </cell>
          <cell r="E843">
            <v>2912.8</v>
          </cell>
        </row>
        <row r="844">
          <cell r="A844" t="str">
            <v>Poland</v>
          </cell>
          <cell r="B844" t="str">
            <v>PL</v>
          </cell>
          <cell r="C844" t="str">
            <v>Wind onshore</v>
          </cell>
          <cell r="D844" t="str">
            <v>2032</v>
          </cell>
          <cell r="E844">
            <v>2977</v>
          </cell>
        </row>
        <row r="845">
          <cell r="A845" t="str">
            <v>Poland</v>
          </cell>
          <cell r="B845" t="str">
            <v>PL</v>
          </cell>
          <cell r="C845" t="str">
            <v>Wind onshore</v>
          </cell>
          <cell r="D845" t="str">
            <v>2033</v>
          </cell>
          <cell r="E845">
            <v>3039.3</v>
          </cell>
        </row>
        <row r="846">
          <cell r="A846" t="str">
            <v>Poland</v>
          </cell>
          <cell r="B846" t="str">
            <v>PL</v>
          </cell>
          <cell r="C846" t="str">
            <v>Wind onshore</v>
          </cell>
          <cell r="D846" t="str">
            <v>2034</v>
          </cell>
          <cell r="E846">
            <v>3099.55</v>
          </cell>
        </row>
        <row r="847">
          <cell r="A847" t="str">
            <v>Poland</v>
          </cell>
          <cell r="B847" t="str">
            <v>PL</v>
          </cell>
          <cell r="C847" t="str">
            <v>Wind onshore</v>
          </cell>
          <cell r="D847" t="str">
            <v>2035</v>
          </cell>
          <cell r="E847">
            <v>3157.65</v>
          </cell>
        </row>
        <row r="848">
          <cell r="A848" t="str">
            <v>Poland</v>
          </cell>
          <cell r="B848" t="str">
            <v>PL</v>
          </cell>
          <cell r="C848" t="str">
            <v>Wind onshore</v>
          </cell>
          <cell r="D848" t="str">
            <v>2036</v>
          </cell>
          <cell r="E848">
            <v>3213.45</v>
          </cell>
        </row>
        <row r="849">
          <cell r="A849" t="str">
            <v>Poland</v>
          </cell>
          <cell r="B849" t="str">
            <v>PL</v>
          </cell>
          <cell r="C849" t="str">
            <v>Wind onshore</v>
          </cell>
          <cell r="D849" t="str">
            <v>2037</v>
          </cell>
          <cell r="E849">
            <v>3266.9</v>
          </cell>
        </row>
        <row r="850">
          <cell r="A850" t="str">
            <v>Poland</v>
          </cell>
          <cell r="B850" t="str">
            <v>PL</v>
          </cell>
          <cell r="C850" t="str">
            <v>Wind onshore</v>
          </cell>
          <cell r="D850" t="str">
            <v>2038</v>
          </cell>
          <cell r="E850">
            <v>3317.85</v>
          </cell>
        </row>
        <row r="851">
          <cell r="A851" t="str">
            <v>Poland</v>
          </cell>
          <cell r="B851" t="str">
            <v>PL</v>
          </cell>
          <cell r="C851" t="str">
            <v>Wind onshore</v>
          </cell>
          <cell r="D851" t="str">
            <v>2039</v>
          </cell>
          <cell r="E851">
            <v>3366.25</v>
          </cell>
        </row>
        <row r="852">
          <cell r="A852" t="str">
            <v>Poland</v>
          </cell>
          <cell r="B852" t="str">
            <v>PL</v>
          </cell>
          <cell r="C852" t="str">
            <v>Wind onshore</v>
          </cell>
          <cell r="D852" t="str">
            <v>2040</v>
          </cell>
          <cell r="E852">
            <v>3411.95</v>
          </cell>
        </row>
        <row r="853">
          <cell r="A853" t="str">
            <v>Poland</v>
          </cell>
          <cell r="B853" t="str">
            <v>PL</v>
          </cell>
          <cell r="C853" t="str">
            <v>Wind onshore</v>
          </cell>
          <cell r="D853" t="str">
            <v>2041</v>
          </cell>
          <cell r="E853">
            <v>3454.9</v>
          </cell>
        </row>
        <row r="854">
          <cell r="A854" t="str">
            <v>Poland</v>
          </cell>
          <cell r="B854" t="str">
            <v>PL</v>
          </cell>
          <cell r="C854" t="str">
            <v>Wind onshore</v>
          </cell>
          <cell r="D854" t="str">
            <v>2042</v>
          </cell>
          <cell r="E854">
            <v>3495.5</v>
          </cell>
        </row>
        <row r="855">
          <cell r="A855" t="str">
            <v>Poland</v>
          </cell>
          <cell r="B855" t="str">
            <v>PL</v>
          </cell>
          <cell r="C855" t="str">
            <v>Wind onshore</v>
          </cell>
          <cell r="D855" t="str">
            <v>2043</v>
          </cell>
          <cell r="E855">
            <v>3533.7</v>
          </cell>
        </row>
        <row r="856">
          <cell r="A856" t="str">
            <v>Poland</v>
          </cell>
          <cell r="B856" t="str">
            <v>PL</v>
          </cell>
          <cell r="C856" t="str">
            <v>Wind onshore</v>
          </cell>
          <cell r="D856" t="str">
            <v>2044</v>
          </cell>
          <cell r="E856">
            <v>3569.45</v>
          </cell>
        </row>
        <row r="857">
          <cell r="A857" t="str">
            <v>Poland</v>
          </cell>
          <cell r="B857" t="str">
            <v>PL</v>
          </cell>
          <cell r="C857" t="str">
            <v>Wind onshore</v>
          </cell>
          <cell r="D857" t="str">
            <v>2045</v>
          </cell>
          <cell r="E857">
            <v>3602.7</v>
          </cell>
        </row>
        <row r="858">
          <cell r="A858" t="str">
            <v>Poland</v>
          </cell>
          <cell r="B858" t="str">
            <v>PL</v>
          </cell>
          <cell r="C858" t="str">
            <v>Wind onshore</v>
          </cell>
          <cell r="D858" t="str">
            <v>2046</v>
          </cell>
          <cell r="E858">
            <v>3633.55</v>
          </cell>
        </row>
        <row r="859">
          <cell r="A859" t="str">
            <v>Poland</v>
          </cell>
          <cell r="B859" t="str">
            <v>PL</v>
          </cell>
          <cell r="C859" t="str">
            <v>Wind onshore</v>
          </cell>
          <cell r="D859" t="str">
            <v>2047</v>
          </cell>
          <cell r="E859">
            <v>3661.95</v>
          </cell>
        </row>
        <row r="860">
          <cell r="A860" t="str">
            <v>Poland</v>
          </cell>
          <cell r="B860" t="str">
            <v>PL</v>
          </cell>
          <cell r="C860" t="str">
            <v>Wind onshore</v>
          </cell>
          <cell r="D860" t="str">
            <v>2048</v>
          </cell>
          <cell r="E860">
            <v>3687.95</v>
          </cell>
        </row>
        <row r="861">
          <cell r="A861" t="str">
            <v>Poland</v>
          </cell>
          <cell r="B861" t="str">
            <v>PL</v>
          </cell>
          <cell r="C861" t="str">
            <v>Wind onshore</v>
          </cell>
          <cell r="D861" t="str">
            <v>2049</v>
          </cell>
          <cell r="E861">
            <v>3711.75</v>
          </cell>
        </row>
        <row r="862">
          <cell r="A862" t="str">
            <v>Poland</v>
          </cell>
          <cell r="B862" t="str">
            <v>PL</v>
          </cell>
          <cell r="C862" t="str">
            <v>Wind onshore</v>
          </cell>
          <cell r="D862" t="str">
            <v>2050</v>
          </cell>
          <cell r="E862">
            <v>3733.85</v>
          </cell>
        </row>
        <row r="863">
          <cell r="A863" t="str">
            <v>Portugal</v>
          </cell>
          <cell r="B863" t="str">
            <v>PT</v>
          </cell>
          <cell r="C863" t="str">
            <v>Wind onshore</v>
          </cell>
          <cell r="D863" t="str">
            <v>2015</v>
          </cell>
          <cell r="E863">
            <v>1827</v>
          </cell>
        </row>
        <row r="864">
          <cell r="A864" t="str">
            <v>Portugal</v>
          </cell>
          <cell r="B864" t="str">
            <v>PT</v>
          </cell>
          <cell r="C864" t="str">
            <v>Wind onshore</v>
          </cell>
          <cell r="D864" t="str">
            <v>2016</v>
          </cell>
          <cell r="E864">
            <v>1880</v>
          </cell>
        </row>
        <row r="865">
          <cell r="A865" t="str">
            <v>Portugal</v>
          </cell>
          <cell r="B865" t="str">
            <v>PT</v>
          </cell>
          <cell r="C865" t="str">
            <v>Wind onshore</v>
          </cell>
          <cell r="D865" t="str">
            <v>2017</v>
          </cell>
          <cell r="E865">
            <v>1934</v>
          </cell>
        </row>
        <row r="866">
          <cell r="A866" t="str">
            <v>Portugal</v>
          </cell>
          <cell r="B866" t="str">
            <v>PT</v>
          </cell>
          <cell r="C866" t="str">
            <v>Wind onshore</v>
          </cell>
          <cell r="D866" t="str">
            <v>2018</v>
          </cell>
          <cell r="E866">
            <v>1988</v>
          </cell>
        </row>
        <row r="867">
          <cell r="A867" t="str">
            <v>Portugal</v>
          </cell>
          <cell r="B867" t="str">
            <v>PT</v>
          </cell>
          <cell r="C867" t="str">
            <v>Wind onshore</v>
          </cell>
          <cell r="D867" t="str">
            <v>2019</v>
          </cell>
          <cell r="E867">
            <v>1589.578947368421</v>
          </cell>
        </row>
        <row r="868">
          <cell r="A868" t="str">
            <v>Portugal</v>
          </cell>
          <cell r="B868" t="str">
            <v>PT</v>
          </cell>
          <cell r="C868" t="str">
            <v>Wind onshore</v>
          </cell>
          <cell r="D868" t="str">
            <v>2020</v>
          </cell>
          <cell r="E868">
            <v>1615.05</v>
          </cell>
        </row>
        <row r="869">
          <cell r="A869" t="str">
            <v>Portugal</v>
          </cell>
          <cell r="B869" t="str">
            <v>PT</v>
          </cell>
          <cell r="C869" t="str">
            <v>Wind onshore</v>
          </cell>
          <cell r="D869" t="str">
            <v>2021</v>
          </cell>
          <cell r="E869">
            <v>1661.75</v>
          </cell>
        </row>
        <row r="870">
          <cell r="A870" t="str">
            <v>Portugal</v>
          </cell>
          <cell r="B870" t="str">
            <v>PT</v>
          </cell>
          <cell r="C870" t="str">
            <v>Wind onshore</v>
          </cell>
          <cell r="D870" t="str">
            <v>2022</v>
          </cell>
          <cell r="E870">
            <v>1710</v>
          </cell>
        </row>
        <row r="871">
          <cell r="A871" t="str">
            <v>Portugal</v>
          </cell>
          <cell r="B871" t="str">
            <v>PT</v>
          </cell>
          <cell r="C871" t="str">
            <v>Wind onshore</v>
          </cell>
          <cell r="D871" t="str">
            <v>2023</v>
          </cell>
          <cell r="E871">
            <v>1759.8</v>
          </cell>
        </row>
        <row r="872">
          <cell r="A872" t="str">
            <v>Portugal</v>
          </cell>
          <cell r="B872" t="str">
            <v>PT</v>
          </cell>
          <cell r="C872" t="str">
            <v>Wind onshore</v>
          </cell>
          <cell r="D872" t="str">
            <v>2024</v>
          </cell>
          <cell r="E872">
            <v>1811</v>
          </cell>
        </row>
        <row r="873">
          <cell r="A873" t="str">
            <v>Portugal</v>
          </cell>
          <cell r="B873" t="str">
            <v>PT</v>
          </cell>
          <cell r="C873" t="str">
            <v>Wind onshore</v>
          </cell>
          <cell r="D873" t="str">
            <v>2025</v>
          </cell>
          <cell r="E873">
            <v>1863</v>
          </cell>
        </row>
        <row r="874">
          <cell r="A874" t="str">
            <v>Portugal</v>
          </cell>
          <cell r="B874" t="str">
            <v>PT</v>
          </cell>
          <cell r="C874" t="str">
            <v>Wind onshore</v>
          </cell>
          <cell r="D874" t="str">
            <v>2026</v>
          </cell>
          <cell r="E874">
            <v>1915.3</v>
          </cell>
        </row>
        <row r="875">
          <cell r="A875" t="str">
            <v>Portugal</v>
          </cell>
          <cell r="B875" t="str">
            <v>PT</v>
          </cell>
          <cell r="C875" t="str">
            <v>Wind onshore</v>
          </cell>
          <cell r="D875" t="str">
            <v>2027</v>
          </cell>
          <cell r="E875">
            <v>1967.8</v>
          </cell>
        </row>
        <row r="876">
          <cell r="A876" t="str">
            <v>Portugal</v>
          </cell>
          <cell r="B876" t="str">
            <v>PT</v>
          </cell>
          <cell r="C876" t="str">
            <v>Wind onshore</v>
          </cell>
          <cell r="D876" t="str">
            <v>2028</v>
          </cell>
          <cell r="E876">
            <v>2020.5</v>
          </cell>
        </row>
        <row r="877">
          <cell r="A877" t="str">
            <v>Portugal</v>
          </cell>
          <cell r="B877" t="str">
            <v>PT</v>
          </cell>
          <cell r="C877" t="str">
            <v>Wind onshore</v>
          </cell>
          <cell r="D877" t="str">
            <v>2029</v>
          </cell>
          <cell r="E877">
            <v>2073.25</v>
          </cell>
        </row>
        <row r="878">
          <cell r="A878" t="str">
            <v>Portugal</v>
          </cell>
          <cell r="B878" t="str">
            <v>PT</v>
          </cell>
          <cell r="C878" t="str">
            <v>Wind onshore</v>
          </cell>
          <cell r="D878" t="str">
            <v>2030</v>
          </cell>
          <cell r="E878">
            <v>2126.1</v>
          </cell>
        </row>
        <row r="879">
          <cell r="A879" t="str">
            <v>Portugal</v>
          </cell>
          <cell r="B879" t="str">
            <v>PT</v>
          </cell>
          <cell r="C879" t="str">
            <v>Wind onshore</v>
          </cell>
          <cell r="D879" t="str">
            <v>2031</v>
          </cell>
          <cell r="E879">
            <v>2179.0500000000002</v>
          </cell>
        </row>
        <row r="880">
          <cell r="A880" t="str">
            <v>Portugal</v>
          </cell>
          <cell r="B880" t="str">
            <v>PT</v>
          </cell>
          <cell r="C880" t="str">
            <v>Wind onshore</v>
          </cell>
          <cell r="D880" t="str">
            <v>2032</v>
          </cell>
          <cell r="E880">
            <v>2231.9</v>
          </cell>
        </row>
        <row r="881">
          <cell r="A881" t="str">
            <v>Portugal</v>
          </cell>
          <cell r="B881" t="str">
            <v>PT</v>
          </cell>
          <cell r="C881" t="str">
            <v>Wind onshore</v>
          </cell>
          <cell r="D881" t="str">
            <v>2033</v>
          </cell>
          <cell r="E881">
            <v>2284.6</v>
          </cell>
        </row>
        <row r="882">
          <cell r="A882" t="str">
            <v>Portugal</v>
          </cell>
          <cell r="B882" t="str">
            <v>PT</v>
          </cell>
          <cell r="C882" t="str">
            <v>Wind onshore</v>
          </cell>
          <cell r="D882" t="str">
            <v>2034</v>
          </cell>
          <cell r="E882">
            <v>2337</v>
          </cell>
        </row>
        <row r="883">
          <cell r="A883" t="str">
            <v>Portugal</v>
          </cell>
          <cell r="B883" t="str">
            <v>PT</v>
          </cell>
          <cell r="C883" t="str">
            <v>Wind onshore</v>
          </cell>
          <cell r="D883" t="str">
            <v>2035</v>
          </cell>
          <cell r="E883">
            <v>2389</v>
          </cell>
        </row>
        <row r="884">
          <cell r="A884" t="str">
            <v>Portugal</v>
          </cell>
          <cell r="B884" t="str">
            <v>PT</v>
          </cell>
          <cell r="C884" t="str">
            <v>Wind onshore</v>
          </cell>
          <cell r="D884" t="str">
            <v>2036</v>
          </cell>
          <cell r="E884">
            <v>2440.4</v>
          </cell>
        </row>
        <row r="885">
          <cell r="A885" t="str">
            <v>Portugal</v>
          </cell>
          <cell r="B885" t="str">
            <v>PT</v>
          </cell>
          <cell r="C885" t="str">
            <v>Wind onshore</v>
          </cell>
          <cell r="D885" t="str">
            <v>2037</v>
          </cell>
          <cell r="E885">
            <v>2491.1</v>
          </cell>
        </row>
        <row r="886">
          <cell r="A886" t="str">
            <v>Portugal</v>
          </cell>
          <cell r="B886" t="str">
            <v>PT</v>
          </cell>
          <cell r="C886" t="str">
            <v>Wind onshore</v>
          </cell>
          <cell r="D886" t="str">
            <v>2038</v>
          </cell>
          <cell r="E886">
            <v>2541.0500000000002</v>
          </cell>
        </row>
        <row r="887">
          <cell r="A887" t="str">
            <v>Portugal</v>
          </cell>
          <cell r="B887" t="str">
            <v>PT</v>
          </cell>
          <cell r="C887" t="str">
            <v>Wind onshore</v>
          </cell>
          <cell r="D887" t="str">
            <v>2039</v>
          </cell>
          <cell r="E887">
            <v>2590</v>
          </cell>
        </row>
        <row r="888">
          <cell r="A888" t="str">
            <v>Portugal</v>
          </cell>
          <cell r="B888" t="str">
            <v>PT</v>
          </cell>
          <cell r="C888" t="str">
            <v>Wind onshore</v>
          </cell>
          <cell r="D888" t="str">
            <v>2040</v>
          </cell>
          <cell r="E888">
            <v>2637.95</v>
          </cell>
        </row>
        <row r="889">
          <cell r="A889" t="str">
            <v>Portugal</v>
          </cell>
          <cell r="B889" t="str">
            <v>PT</v>
          </cell>
          <cell r="C889" t="str">
            <v>Wind onshore</v>
          </cell>
          <cell r="D889" t="str">
            <v>2041</v>
          </cell>
          <cell r="E889">
            <v>2684.6</v>
          </cell>
        </row>
        <row r="890">
          <cell r="A890" t="str">
            <v>Portugal</v>
          </cell>
          <cell r="B890" t="str">
            <v>PT</v>
          </cell>
          <cell r="C890" t="str">
            <v>Wind onshore</v>
          </cell>
          <cell r="D890" t="str">
            <v>2042</v>
          </cell>
          <cell r="E890">
            <v>2729.8</v>
          </cell>
        </row>
        <row r="891">
          <cell r="A891" t="str">
            <v>Portugal</v>
          </cell>
          <cell r="B891" t="str">
            <v>PT</v>
          </cell>
          <cell r="C891" t="str">
            <v>Wind onshore</v>
          </cell>
          <cell r="D891" t="str">
            <v>2043</v>
          </cell>
          <cell r="E891">
            <v>2773.5</v>
          </cell>
        </row>
        <row r="892">
          <cell r="A892" t="str">
            <v>Portugal</v>
          </cell>
          <cell r="B892" t="str">
            <v>PT</v>
          </cell>
          <cell r="C892" t="str">
            <v>Wind onshore</v>
          </cell>
          <cell r="D892" t="str">
            <v>2044</v>
          </cell>
          <cell r="E892">
            <v>2815.6</v>
          </cell>
        </row>
        <row r="893">
          <cell r="A893" t="str">
            <v>Portugal</v>
          </cell>
          <cell r="B893" t="str">
            <v>PT</v>
          </cell>
          <cell r="C893" t="str">
            <v>Wind onshore</v>
          </cell>
          <cell r="D893" t="str">
            <v>2045</v>
          </cell>
          <cell r="E893">
            <v>2856.05</v>
          </cell>
        </row>
        <row r="894">
          <cell r="A894" t="str">
            <v>Portugal</v>
          </cell>
          <cell r="B894" t="str">
            <v>PT</v>
          </cell>
          <cell r="C894" t="str">
            <v>Wind onshore</v>
          </cell>
          <cell r="D894" t="str">
            <v>2046</v>
          </cell>
          <cell r="E894">
            <v>2894.85</v>
          </cell>
        </row>
        <row r="895">
          <cell r="A895" t="str">
            <v>Portugal</v>
          </cell>
          <cell r="B895" t="str">
            <v>PT</v>
          </cell>
          <cell r="C895" t="str">
            <v>Wind onshore</v>
          </cell>
          <cell r="D895" t="str">
            <v>2047</v>
          </cell>
          <cell r="E895">
            <v>2932</v>
          </cell>
        </row>
        <row r="896">
          <cell r="A896" t="str">
            <v>Portugal</v>
          </cell>
          <cell r="B896" t="str">
            <v>PT</v>
          </cell>
          <cell r="C896" t="str">
            <v>Wind onshore</v>
          </cell>
          <cell r="D896" t="str">
            <v>2048</v>
          </cell>
          <cell r="E896">
            <v>2967.5</v>
          </cell>
        </row>
        <row r="897">
          <cell r="A897" t="str">
            <v>Portugal</v>
          </cell>
          <cell r="B897" t="str">
            <v>PT</v>
          </cell>
          <cell r="C897" t="str">
            <v>Wind onshore</v>
          </cell>
          <cell r="D897" t="str">
            <v>2049</v>
          </cell>
          <cell r="E897">
            <v>3001.3</v>
          </cell>
        </row>
        <row r="898">
          <cell r="A898" t="str">
            <v>Portugal</v>
          </cell>
          <cell r="B898" t="str">
            <v>PT</v>
          </cell>
          <cell r="C898" t="str">
            <v>Wind onshore</v>
          </cell>
          <cell r="D898" t="str">
            <v>2050</v>
          </cell>
          <cell r="E898">
            <v>3033.5</v>
          </cell>
        </row>
        <row r="899">
          <cell r="A899" t="str">
            <v>Romania</v>
          </cell>
          <cell r="B899" t="str">
            <v>RO</v>
          </cell>
          <cell r="C899" t="str">
            <v>Wind onshore</v>
          </cell>
          <cell r="D899" t="str">
            <v>2015</v>
          </cell>
          <cell r="E899">
            <v>1563</v>
          </cell>
        </row>
        <row r="900">
          <cell r="A900" t="str">
            <v>Romania</v>
          </cell>
          <cell r="B900" t="str">
            <v>RO</v>
          </cell>
          <cell r="C900" t="str">
            <v>Wind onshore</v>
          </cell>
          <cell r="D900" t="str">
            <v>2016</v>
          </cell>
          <cell r="E900">
            <v>1622</v>
          </cell>
        </row>
        <row r="901">
          <cell r="A901" t="str">
            <v>Romania</v>
          </cell>
          <cell r="B901" t="str">
            <v>RO</v>
          </cell>
          <cell r="C901" t="str">
            <v>Wind onshore</v>
          </cell>
          <cell r="D901" t="str">
            <v>2017</v>
          </cell>
          <cell r="E901">
            <v>1674</v>
          </cell>
        </row>
        <row r="902">
          <cell r="A902" t="str">
            <v>Romania</v>
          </cell>
          <cell r="B902" t="str">
            <v>RO</v>
          </cell>
          <cell r="C902" t="str">
            <v>Wind onshore</v>
          </cell>
          <cell r="D902" t="str">
            <v>2018</v>
          </cell>
          <cell r="E902">
            <v>1724</v>
          </cell>
        </row>
        <row r="903">
          <cell r="A903" t="str">
            <v>Romania</v>
          </cell>
          <cell r="B903" t="str">
            <v>RO</v>
          </cell>
          <cell r="C903" t="str">
            <v>Wind onshore</v>
          </cell>
          <cell r="D903" t="str">
            <v>2019</v>
          </cell>
          <cell r="E903">
            <v>1311.8888888888889</v>
          </cell>
        </row>
        <row r="904">
          <cell r="A904" t="str">
            <v>Romania</v>
          </cell>
          <cell r="B904" t="str">
            <v>RO</v>
          </cell>
          <cell r="C904" t="str">
            <v>Wind onshore</v>
          </cell>
          <cell r="D904" t="str">
            <v>2020</v>
          </cell>
          <cell r="E904">
            <v>1338.8947368421052</v>
          </cell>
        </row>
        <row r="905">
          <cell r="A905" t="str">
            <v>Romania</v>
          </cell>
          <cell r="B905" t="str">
            <v>RO</v>
          </cell>
          <cell r="C905" t="str">
            <v>Wind onshore</v>
          </cell>
          <cell r="D905" t="str">
            <v>2021</v>
          </cell>
          <cell r="E905">
            <v>1365.7</v>
          </cell>
        </row>
        <row r="906">
          <cell r="A906" t="str">
            <v>Romania</v>
          </cell>
          <cell r="B906" t="str">
            <v>RO</v>
          </cell>
          <cell r="C906" t="str">
            <v>Wind onshore</v>
          </cell>
          <cell r="D906" t="str">
            <v>2022</v>
          </cell>
          <cell r="E906">
            <v>1419</v>
          </cell>
        </row>
        <row r="907">
          <cell r="A907" t="str">
            <v>Romania</v>
          </cell>
          <cell r="B907" t="str">
            <v>RO</v>
          </cell>
          <cell r="C907" t="str">
            <v>Wind onshore</v>
          </cell>
          <cell r="D907" t="str">
            <v>2023</v>
          </cell>
          <cell r="E907">
            <v>1472.1</v>
          </cell>
        </row>
        <row r="908">
          <cell r="A908" t="str">
            <v>Romania</v>
          </cell>
          <cell r="B908" t="str">
            <v>RO</v>
          </cell>
          <cell r="C908" t="str">
            <v>Wind onshore</v>
          </cell>
          <cell r="D908" t="str">
            <v>2024</v>
          </cell>
          <cell r="E908">
            <v>1524</v>
          </cell>
        </row>
        <row r="909">
          <cell r="A909" t="str">
            <v>Romania</v>
          </cell>
          <cell r="B909" t="str">
            <v>RO</v>
          </cell>
          <cell r="C909" t="str">
            <v>Wind onshore</v>
          </cell>
          <cell r="D909" t="str">
            <v>2025</v>
          </cell>
          <cell r="E909">
            <v>1576</v>
          </cell>
        </row>
        <row r="910">
          <cell r="A910" t="str">
            <v>Romania</v>
          </cell>
          <cell r="B910" t="str">
            <v>RO</v>
          </cell>
          <cell r="C910" t="str">
            <v>Wind onshore</v>
          </cell>
          <cell r="D910" t="str">
            <v>2026</v>
          </cell>
          <cell r="E910">
            <v>1626.6</v>
          </cell>
        </row>
        <row r="911">
          <cell r="A911" t="str">
            <v>Romania</v>
          </cell>
          <cell r="B911" t="str">
            <v>RO</v>
          </cell>
          <cell r="C911" t="str">
            <v>Wind onshore</v>
          </cell>
          <cell r="D911" t="str">
            <v>2027</v>
          </cell>
          <cell r="E911">
            <v>1676.55</v>
          </cell>
        </row>
        <row r="912">
          <cell r="A912" t="str">
            <v>Romania</v>
          </cell>
          <cell r="B912" t="str">
            <v>RO</v>
          </cell>
          <cell r="C912" t="str">
            <v>Wind onshore</v>
          </cell>
          <cell r="D912" t="str">
            <v>2028</v>
          </cell>
          <cell r="E912">
            <v>1725.6</v>
          </cell>
        </row>
        <row r="913">
          <cell r="A913" t="str">
            <v>Romania</v>
          </cell>
          <cell r="B913" t="str">
            <v>RO</v>
          </cell>
          <cell r="C913" t="str">
            <v>Wind onshore</v>
          </cell>
          <cell r="D913" t="str">
            <v>2029</v>
          </cell>
          <cell r="E913">
            <v>1773.65</v>
          </cell>
        </row>
        <row r="914">
          <cell r="A914" t="str">
            <v>Romania</v>
          </cell>
          <cell r="B914" t="str">
            <v>RO</v>
          </cell>
          <cell r="C914" t="str">
            <v>Wind onshore</v>
          </cell>
          <cell r="D914" t="str">
            <v>2030</v>
          </cell>
          <cell r="E914">
            <v>1820.6</v>
          </cell>
        </row>
        <row r="915">
          <cell r="A915" t="str">
            <v>Romania</v>
          </cell>
          <cell r="B915" t="str">
            <v>RO</v>
          </cell>
          <cell r="C915" t="str">
            <v>Wind onshore</v>
          </cell>
          <cell r="D915" t="str">
            <v>2031</v>
          </cell>
          <cell r="E915">
            <v>1866.35</v>
          </cell>
        </row>
        <row r="916">
          <cell r="A916" t="str">
            <v>Romania</v>
          </cell>
          <cell r="B916" t="str">
            <v>RO</v>
          </cell>
          <cell r="C916" t="str">
            <v>Wind onshore</v>
          </cell>
          <cell r="D916" t="str">
            <v>2032</v>
          </cell>
          <cell r="E916">
            <v>1910.8</v>
          </cell>
        </row>
        <row r="917">
          <cell r="A917" t="str">
            <v>Romania</v>
          </cell>
          <cell r="B917" t="str">
            <v>RO</v>
          </cell>
          <cell r="C917" t="str">
            <v>Wind onshore</v>
          </cell>
          <cell r="D917" t="str">
            <v>2033</v>
          </cell>
          <cell r="E917">
            <v>1953.85</v>
          </cell>
        </row>
        <row r="918">
          <cell r="A918" t="str">
            <v>Romania</v>
          </cell>
          <cell r="B918" t="str">
            <v>RO</v>
          </cell>
          <cell r="C918" t="str">
            <v>Wind onshore</v>
          </cell>
          <cell r="D918" t="str">
            <v>2034</v>
          </cell>
          <cell r="E918">
            <v>1995.35</v>
          </cell>
        </row>
        <row r="919">
          <cell r="A919" t="str">
            <v>Romania</v>
          </cell>
          <cell r="B919" t="str">
            <v>RO</v>
          </cell>
          <cell r="C919" t="str">
            <v>Wind onshore</v>
          </cell>
          <cell r="D919" t="str">
            <v>2035</v>
          </cell>
          <cell r="E919">
            <v>2035.2</v>
          </cell>
        </row>
        <row r="920">
          <cell r="A920" t="str">
            <v>Romania</v>
          </cell>
          <cell r="B920" t="str">
            <v>RO</v>
          </cell>
          <cell r="C920" t="str">
            <v>Wind onshore</v>
          </cell>
          <cell r="D920" t="str">
            <v>2036</v>
          </cell>
          <cell r="E920">
            <v>2073.3000000000002</v>
          </cell>
        </row>
        <row r="921">
          <cell r="A921" t="str">
            <v>Romania</v>
          </cell>
          <cell r="B921" t="str">
            <v>RO</v>
          </cell>
          <cell r="C921" t="str">
            <v>Wind onshore</v>
          </cell>
          <cell r="D921" t="str">
            <v>2037</v>
          </cell>
          <cell r="E921">
            <v>2109.75</v>
          </cell>
        </row>
        <row r="922">
          <cell r="A922" t="str">
            <v>Romania</v>
          </cell>
          <cell r="B922" t="str">
            <v>RO</v>
          </cell>
          <cell r="C922" t="str">
            <v>Wind onshore</v>
          </cell>
          <cell r="D922" t="str">
            <v>2038</v>
          </cell>
          <cell r="E922">
            <v>2144.3000000000002</v>
          </cell>
        </row>
        <row r="923">
          <cell r="A923" t="str">
            <v>Romania</v>
          </cell>
          <cell r="B923" t="str">
            <v>RO</v>
          </cell>
          <cell r="C923" t="str">
            <v>Wind onshore</v>
          </cell>
          <cell r="D923" t="str">
            <v>2039</v>
          </cell>
          <cell r="E923">
            <v>2176.85</v>
          </cell>
        </row>
        <row r="924">
          <cell r="A924" t="str">
            <v>Romania</v>
          </cell>
          <cell r="B924" t="str">
            <v>RO</v>
          </cell>
          <cell r="C924" t="str">
            <v>Wind onshore</v>
          </cell>
          <cell r="D924" t="str">
            <v>2040</v>
          </cell>
          <cell r="E924">
            <v>2207.35</v>
          </cell>
        </row>
        <row r="925">
          <cell r="A925" t="str">
            <v>Romania</v>
          </cell>
          <cell r="B925" t="str">
            <v>RO</v>
          </cell>
          <cell r="C925" t="str">
            <v>Wind onshore</v>
          </cell>
          <cell r="D925" t="str">
            <v>2041</v>
          </cell>
          <cell r="E925">
            <v>2235.75</v>
          </cell>
        </row>
        <row r="926">
          <cell r="A926" t="str">
            <v>Romania</v>
          </cell>
          <cell r="B926" t="str">
            <v>RO</v>
          </cell>
          <cell r="C926" t="str">
            <v>Wind onshore</v>
          </cell>
          <cell r="D926" t="str">
            <v>2042</v>
          </cell>
          <cell r="E926">
            <v>2262</v>
          </cell>
        </row>
        <row r="927">
          <cell r="A927" t="str">
            <v>Romania</v>
          </cell>
          <cell r="B927" t="str">
            <v>RO</v>
          </cell>
          <cell r="C927" t="str">
            <v>Wind onshore</v>
          </cell>
          <cell r="D927" t="str">
            <v>2043</v>
          </cell>
          <cell r="E927">
            <v>2286.5</v>
          </cell>
        </row>
        <row r="928">
          <cell r="A928" t="str">
            <v>Romania</v>
          </cell>
          <cell r="B928" t="str">
            <v>RO</v>
          </cell>
          <cell r="C928" t="str">
            <v>Wind onshore</v>
          </cell>
          <cell r="D928" t="str">
            <v>2044</v>
          </cell>
          <cell r="E928">
            <v>2309.35</v>
          </cell>
        </row>
        <row r="929">
          <cell r="A929" t="str">
            <v>Romania</v>
          </cell>
          <cell r="B929" t="str">
            <v>RO</v>
          </cell>
          <cell r="C929" t="str">
            <v>Wind onshore</v>
          </cell>
          <cell r="D929" t="str">
            <v>2045</v>
          </cell>
          <cell r="E929">
            <v>2330.5</v>
          </cell>
        </row>
        <row r="930">
          <cell r="A930" t="str">
            <v>Romania</v>
          </cell>
          <cell r="B930" t="str">
            <v>RO</v>
          </cell>
          <cell r="C930" t="str">
            <v>Wind onshore</v>
          </cell>
          <cell r="D930" t="str">
            <v>2046</v>
          </cell>
          <cell r="E930">
            <v>2349.9499999999998</v>
          </cell>
        </row>
        <row r="931">
          <cell r="A931" t="str">
            <v>Romania</v>
          </cell>
          <cell r="B931" t="str">
            <v>RO</v>
          </cell>
          <cell r="C931" t="str">
            <v>Wind onshore</v>
          </cell>
          <cell r="D931" t="str">
            <v>2047</v>
          </cell>
          <cell r="E931">
            <v>2367.65</v>
          </cell>
        </row>
        <row r="932">
          <cell r="A932" t="str">
            <v>Romania</v>
          </cell>
          <cell r="B932" t="str">
            <v>RO</v>
          </cell>
          <cell r="C932" t="str">
            <v>Wind onshore</v>
          </cell>
          <cell r="D932" t="str">
            <v>2048</v>
          </cell>
          <cell r="E932">
            <v>2383.6999999999998</v>
          </cell>
        </row>
        <row r="933">
          <cell r="A933" t="str">
            <v>Romania</v>
          </cell>
          <cell r="B933" t="str">
            <v>RO</v>
          </cell>
          <cell r="C933" t="str">
            <v>Wind onshore</v>
          </cell>
          <cell r="D933" t="str">
            <v>2049</v>
          </cell>
          <cell r="E933">
            <v>2398.15</v>
          </cell>
        </row>
        <row r="934">
          <cell r="A934" t="str">
            <v>Romania</v>
          </cell>
          <cell r="B934" t="str">
            <v>RO</v>
          </cell>
          <cell r="C934" t="str">
            <v>Wind onshore</v>
          </cell>
          <cell r="D934" t="str">
            <v>2050</v>
          </cell>
          <cell r="E934">
            <v>2411</v>
          </cell>
        </row>
        <row r="935">
          <cell r="A935" t="str">
            <v>Serbia</v>
          </cell>
          <cell r="B935" t="str">
            <v>RS</v>
          </cell>
          <cell r="C935" t="str">
            <v>Wind onshore</v>
          </cell>
          <cell r="D935" t="str">
            <v>2015</v>
          </cell>
          <cell r="E935">
            <v>1587</v>
          </cell>
        </row>
        <row r="936">
          <cell r="A936" t="str">
            <v>Serbia</v>
          </cell>
          <cell r="B936" t="str">
            <v>RS</v>
          </cell>
          <cell r="C936" t="str">
            <v>Wind onshore</v>
          </cell>
          <cell r="D936" t="str">
            <v>2016</v>
          </cell>
          <cell r="E936">
            <v>1646</v>
          </cell>
        </row>
        <row r="937">
          <cell r="A937" t="str">
            <v>Serbia</v>
          </cell>
          <cell r="B937" t="str">
            <v>RS</v>
          </cell>
          <cell r="C937" t="str">
            <v>Wind onshore</v>
          </cell>
          <cell r="D937" t="str">
            <v>2017</v>
          </cell>
          <cell r="E937">
            <v>1698</v>
          </cell>
        </row>
        <row r="938">
          <cell r="A938" t="str">
            <v>Serbia</v>
          </cell>
          <cell r="B938" t="str">
            <v>RS</v>
          </cell>
          <cell r="C938" t="str">
            <v>Wind onshore</v>
          </cell>
          <cell r="D938" t="str">
            <v>2018</v>
          </cell>
          <cell r="E938">
            <v>1749</v>
          </cell>
        </row>
        <row r="939">
          <cell r="A939" t="str">
            <v>Serbia</v>
          </cell>
          <cell r="B939" t="str">
            <v>RS</v>
          </cell>
          <cell r="C939" t="str">
            <v>Wind onshore</v>
          </cell>
          <cell r="D939" t="str">
            <v>2019</v>
          </cell>
          <cell r="E939">
            <v>1696</v>
          </cell>
        </row>
        <row r="940">
          <cell r="A940" t="str">
            <v>Serbia</v>
          </cell>
          <cell r="B940" t="str">
            <v>RS</v>
          </cell>
          <cell r="C940" t="str">
            <v>Wind onshore</v>
          </cell>
          <cell r="D940" t="str">
            <v>2020</v>
          </cell>
          <cell r="E940">
            <v>1721.6666666666667</v>
          </cell>
        </row>
        <row r="941">
          <cell r="A941" t="str">
            <v>Serbia</v>
          </cell>
          <cell r="B941" t="str">
            <v>RS</v>
          </cell>
          <cell r="C941" t="str">
            <v>Wind onshore</v>
          </cell>
          <cell r="D941" t="str">
            <v>2021</v>
          </cell>
          <cell r="E941">
            <v>1747.1428571428571</v>
          </cell>
        </row>
        <row r="942">
          <cell r="A942" t="str">
            <v>Serbia</v>
          </cell>
          <cell r="B942" t="str">
            <v>RS</v>
          </cell>
          <cell r="C942" t="str">
            <v>Wind onshore</v>
          </cell>
          <cell r="D942" t="str">
            <v>2022</v>
          </cell>
          <cell r="E942">
            <v>1772</v>
          </cell>
        </row>
        <row r="943">
          <cell r="A943" t="str">
            <v>Serbia</v>
          </cell>
          <cell r="B943" t="str">
            <v>RS</v>
          </cell>
          <cell r="C943" t="str">
            <v>Wind onshore</v>
          </cell>
          <cell r="D943" t="str">
            <v>2023</v>
          </cell>
          <cell r="E943">
            <v>1796.7777777777778</v>
          </cell>
        </row>
        <row r="944">
          <cell r="A944" t="str">
            <v>Serbia</v>
          </cell>
          <cell r="B944" t="str">
            <v>RS</v>
          </cell>
          <cell r="C944" t="str">
            <v>Wind onshore</v>
          </cell>
          <cell r="D944" t="str">
            <v>2024</v>
          </cell>
          <cell r="E944">
            <v>1820</v>
          </cell>
        </row>
        <row r="945">
          <cell r="A945" t="str">
            <v>Serbia</v>
          </cell>
          <cell r="B945" t="str">
            <v>RS</v>
          </cell>
          <cell r="C945" t="str">
            <v>Wind onshore</v>
          </cell>
          <cell r="D945" t="str">
            <v>2025</v>
          </cell>
          <cell r="E945">
            <v>1843</v>
          </cell>
        </row>
        <row r="946">
          <cell r="A946" t="str">
            <v>Serbia</v>
          </cell>
          <cell r="B946" t="str">
            <v>RS</v>
          </cell>
          <cell r="C946" t="str">
            <v>Wind onshore</v>
          </cell>
          <cell r="D946" t="str">
            <v>2026</v>
          </cell>
          <cell r="E946">
            <v>1864.5</v>
          </cell>
        </row>
        <row r="947">
          <cell r="A947" t="str">
            <v>Serbia</v>
          </cell>
          <cell r="B947" t="str">
            <v>RS</v>
          </cell>
          <cell r="C947" t="str">
            <v>Wind onshore</v>
          </cell>
          <cell r="D947" t="str">
            <v>2027</v>
          </cell>
          <cell r="E947">
            <v>1885.8461538461538</v>
          </cell>
        </row>
        <row r="948">
          <cell r="A948" t="str">
            <v>Serbia</v>
          </cell>
          <cell r="B948" t="str">
            <v>RS</v>
          </cell>
          <cell r="C948" t="str">
            <v>Wind onshore</v>
          </cell>
          <cell r="D948" t="str">
            <v>2028</v>
          </cell>
          <cell r="E948">
            <v>1906.7142857142858</v>
          </cell>
        </row>
        <row r="949">
          <cell r="A949" t="str">
            <v>Serbia</v>
          </cell>
          <cell r="B949" t="str">
            <v>RS</v>
          </cell>
          <cell r="C949" t="str">
            <v>Wind onshore</v>
          </cell>
          <cell r="D949" t="str">
            <v>2029</v>
          </cell>
          <cell r="E949">
            <v>1927.0666666666666</v>
          </cell>
        </row>
        <row r="950">
          <cell r="A950" t="str">
            <v>Serbia</v>
          </cell>
          <cell r="B950" t="str">
            <v>RS</v>
          </cell>
          <cell r="C950" t="str">
            <v>Wind onshore</v>
          </cell>
          <cell r="D950" t="str">
            <v>2030</v>
          </cell>
          <cell r="E950">
            <v>1946.9375</v>
          </cell>
        </row>
        <row r="951">
          <cell r="A951" t="str">
            <v>Serbia</v>
          </cell>
          <cell r="B951" t="str">
            <v>RS</v>
          </cell>
          <cell r="C951" t="str">
            <v>Wind onshore</v>
          </cell>
          <cell r="D951" t="str">
            <v>2031</v>
          </cell>
          <cell r="E951">
            <v>1966.3529411764705</v>
          </cell>
        </row>
        <row r="952">
          <cell r="A952" t="str">
            <v>Serbia</v>
          </cell>
          <cell r="B952" t="str">
            <v>RS</v>
          </cell>
          <cell r="C952" t="str">
            <v>Wind onshore</v>
          </cell>
          <cell r="D952" t="str">
            <v>2032</v>
          </cell>
          <cell r="E952">
            <v>1985.2777777777778</v>
          </cell>
        </row>
        <row r="953">
          <cell r="A953" t="str">
            <v>Serbia</v>
          </cell>
          <cell r="B953" t="str">
            <v>RS</v>
          </cell>
          <cell r="C953" t="str">
            <v>Wind onshore</v>
          </cell>
          <cell r="D953" t="str">
            <v>2033</v>
          </cell>
          <cell r="E953">
            <v>2003.7368421052631</v>
          </cell>
        </row>
        <row r="954">
          <cell r="A954" t="str">
            <v>Serbia</v>
          </cell>
          <cell r="B954" t="str">
            <v>RS</v>
          </cell>
          <cell r="C954" t="str">
            <v>Wind onshore</v>
          </cell>
          <cell r="D954" t="str">
            <v>2034</v>
          </cell>
          <cell r="E954">
            <v>2021.7</v>
          </cell>
        </row>
        <row r="955">
          <cell r="A955" t="str">
            <v>Serbia</v>
          </cell>
          <cell r="B955" t="str">
            <v>RS</v>
          </cell>
          <cell r="C955" t="str">
            <v>Wind onshore</v>
          </cell>
          <cell r="D955" t="str">
            <v>2035</v>
          </cell>
          <cell r="E955">
            <v>2061.75</v>
          </cell>
        </row>
        <row r="956">
          <cell r="A956" t="str">
            <v>Serbia</v>
          </cell>
          <cell r="B956" t="str">
            <v>RS</v>
          </cell>
          <cell r="C956" t="str">
            <v>Wind onshore</v>
          </cell>
          <cell r="D956" t="str">
            <v>2036</v>
          </cell>
          <cell r="E956">
            <v>2100.0500000000002</v>
          </cell>
        </row>
        <row r="957">
          <cell r="A957" t="str">
            <v>Serbia</v>
          </cell>
          <cell r="B957" t="str">
            <v>RS</v>
          </cell>
          <cell r="C957" t="str">
            <v>Wind onshore</v>
          </cell>
          <cell r="D957" t="str">
            <v>2037</v>
          </cell>
          <cell r="E957">
            <v>2136.6999999999998</v>
          </cell>
        </row>
        <row r="958">
          <cell r="A958" t="str">
            <v>Serbia</v>
          </cell>
          <cell r="B958" t="str">
            <v>RS</v>
          </cell>
          <cell r="C958" t="str">
            <v>Wind onshore</v>
          </cell>
          <cell r="D958" t="str">
            <v>2038</v>
          </cell>
          <cell r="E958">
            <v>2171.4</v>
          </cell>
        </row>
        <row r="959">
          <cell r="A959" t="str">
            <v>Serbia</v>
          </cell>
          <cell r="B959" t="str">
            <v>RS</v>
          </cell>
          <cell r="C959" t="str">
            <v>Wind onshore</v>
          </cell>
          <cell r="D959" t="str">
            <v>2039</v>
          </cell>
          <cell r="E959">
            <v>2204.1</v>
          </cell>
        </row>
        <row r="960">
          <cell r="A960" t="str">
            <v>Serbia</v>
          </cell>
          <cell r="B960" t="str">
            <v>RS</v>
          </cell>
          <cell r="C960" t="str">
            <v>Wind onshore</v>
          </cell>
          <cell r="D960" t="str">
            <v>2040</v>
          </cell>
          <cell r="E960">
            <v>2234.75</v>
          </cell>
        </row>
        <row r="961">
          <cell r="A961" t="str">
            <v>Serbia</v>
          </cell>
          <cell r="B961" t="str">
            <v>RS</v>
          </cell>
          <cell r="C961" t="str">
            <v>Wind onshore</v>
          </cell>
          <cell r="D961" t="str">
            <v>2041</v>
          </cell>
          <cell r="E961">
            <v>2263.25</v>
          </cell>
        </row>
        <row r="962">
          <cell r="A962" t="str">
            <v>Serbia</v>
          </cell>
          <cell r="B962" t="str">
            <v>RS</v>
          </cell>
          <cell r="C962" t="str">
            <v>Wind onshore</v>
          </cell>
          <cell r="D962" t="str">
            <v>2042</v>
          </cell>
          <cell r="E962">
            <v>2289.6</v>
          </cell>
        </row>
        <row r="963">
          <cell r="A963" t="str">
            <v>Serbia</v>
          </cell>
          <cell r="B963" t="str">
            <v>RS</v>
          </cell>
          <cell r="C963" t="str">
            <v>Wind onshore</v>
          </cell>
          <cell r="D963" t="str">
            <v>2043</v>
          </cell>
          <cell r="E963">
            <v>2314.1999999999998</v>
          </cell>
        </row>
        <row r="964">
          <cell r="A964" t="str">
            <v>Serbia</v>
          </cell>
          <cell r="B964" t="str">
            <v>RS</v>
          </cell>
          <cell r="C964" t="str">
            <v>Wind onshore</v>
          </cell>
          <cell r="D964" t="str">
            <v>2044</v>
          </cell>
          <cell r="E964">
            <v>2337.0500000000002</v>
          </cell>
        </row>
        <row r="965">
          <cell r="A965" t="str">
            <v>Serbia</v>
          </cell>
          <cell r="B965" t="str">
            <v>RS</v>
          </cell>
          <cell r="C965" t="str">
            <v>Wind onshore</v>
          </cell>
          <cell r="D965" t="str">
            <v>2045</v>
          </cell>
          <cell r="E965">
            <v>2358.1999999999998</v>
          </cell>
        </row>
        <row r="966">
          <cell r="A966" t="str">
            <v>Serbia</v>
          </cell>
          <cell r="B966" t="str">
            <v>RS</v>
          </cell>
          <cell r="C966" t="str">
            <v>Wind onshore</v>
          </cell>
          <cell r="D966" t="str">
            <v>2046</v>
          </cell>
          <cell r="E966">
            <v>2377.65</v>
          </cell>
        </row>
        <row r="967">
          <cell r="A967" t="str">
            <v>Serbia</v>
          </cell>
          <cell r="B967" t="str">
            <v>RS</v>
          </cell>
          <cell r="C967" t="str">
            <v>Wind onshore</v>
          </cell>
          <cell r="D967" t="str">
            <v>2047</v>
          </cell>
          <cell r="E967">
            <v>2395.4</v>
          </cell>
        </row>
        <row r="968">
          <cell r="A968" t="str">
            <v>Serbia</v>
          </cell>
          <cell r="B968" t="str">
            <v>RS</v>
          </cell>
          <cell r="C968" t="str">
            <v>Wind onshore</v>
          </cell>
          <cell r="D968" t="str">
            <v>2048</v>
          </cell>
          <cell r="E968">
            <v>2411.4499999999998</v>
          </cell>
        </row>
        <row r="969">
          <cell r="A969" t="str">
            <v>Serbia</v>
          </cell>
          <cell r="B969" t="str">
            <v>RS</v>
          </cell>
          <cell r="C969" t="str">
            <v>Wind onshore</v>
          </cell>
          <cell r="D969" t="str">
            <v>2049</v>
          </cell>
          <cell r="E969">
            <v>2425.85</v>
          </cell>
        </row>
        <row r="970">
          <cell r="A970" t="str">
            <v>Serbia</v>
          </cell>
          <cell r="B970" t="str">
            <v>RS</v>
          </cell>
          <cell r="C970" t="str">
            <v>Wind onshore</v>
          </cell>
          <cell r="D970" t="str">
            <v>2050</v>
          </cell>
          <cell r="E970">
            <v>2438.65</v>
          </cell>
        </row>
        <row r="971">
          <cell r="A971" t="str">
            <v>Sweden SE3</v>
          </cell>
          <cell r="B971" t="str">
            <v>SE3</v>
          </cell>
          <cell r="C971" t="str">
            <v>Wind onshore</v>
          </cell>
          <cell r="D971" t="str">
            <v>2015</v>
          </cell>
          <cell r="E971">
            <v>1675</v>
          </cell>
        </row>
        <row r="972">
          <cell r="A972" t="str">
            <v>Sweden SE3</v>
          </cell>
          <cell r="B972" t="str">
            <v>SE3</v>
          </cell>
          <cell r="C972" t="str">
            <v>Wind onshore</v>
          </cell>
          <cell r="D972" t="str">
            <v>2016</v>
          </cell>
          <cell r="E972">
            <v>1726</v>
          </cell>
        </row>
        <row r="973">
          <cell r="A973" t="str">
            <v>Sweden SE3</v>
          </cell>
          <cell r="B973" t="str">
            <v>SE3</v>
          </cell>
          <cell r="C973" t="str">
            <v>Wind onshore</v>
          </cell>
          <cell r="D973" t="str">
            <v>2017</v>
          </cell>
          <cell r="E973">
            <v>1778</v>
          </cell>
        </row>
        <row r="974">
          <cell r="A974" t="str">
            <v>Sweden SE3</v>
          </cell>
          <cell r="B974" t="str">
            <v>SE3</v>
          </cell>
          <cell r="C974" t="str">
            <v>Wind onshore</v>
          </cell>
          <cell r="D974" t="str">
            <v>2018</v>
          </cell>
          <cell r="E974">
            <v>1830</v>
          </cell>
        </row>
        <row r="975">
          <cell r="A975" t="str">
            <v>Sweden SE3</v>
          </cell>
          <cell r="B975" t="str">
            <v>SE3</v>
          </cell>
          <cell r="C975" t="str">
            <v>Wind onshore</v>
          </cell>
          <cell r="D975" t="str">
            <v>2019</v>
          </cell>
          <cell r="E975">
            <v>1629.909090909091</v>
          </cell>
        </row>
        <row r="976">
          <cell r="A976" t="str">
            <v>Sweden SE3</v>
          </cell>
          <cell r="B976" t="str">
            <v>SE3</v>
          </cell>
          <cell r="C976" t="str">
            <v>Wind onshore</v>
          </cell>
          <cell r="D976" t="str">
            <v>2020</v>
          </cell>
          <cell r="E976">
            <v>1655.6666666666667</v>
          </cell>
        </row>
        <row r="977">
          <cell r="A977" t="str">
            <v>Sweden SE3</v>
          </cell>
          <cell r="B977" t="str">
            <v>SE3</v>
          </cell>
          <cell r="C977" t="str">
            <v>Wind onshore</v>
          </cell>
          <cell r="D977" t="str">
            <v>2021</v>
          </cell>
          <cell r="E977">
            <v>1681.5384615384614</v>
          </cell>
        </row>
        <row r="978">
          <cell r="A978" t="str">
            <v>Sweden SE3</v>
          </cell>
          <cell r="B978" t="str">
            <v>SE3</v>
          </cell>
          <cell r="C978" t="str">
            <v>Wind onshore</v>
          </cell>
          <cell r="D978" t="str">
            <v>2022</v>
          </cell>
          <cell r="E978">
            <v>1708</v>
          </cell>
        </row>
        <row r="979">
          <cell r="A979" t="str">
            <v>Sweden SE3</v>
          </cell>
          <cell r="B979" t="str">
            <v>SE3</v>
          </cell>
          <cell r="C979" t="str">
            <v>Wind onshore</v>
          </cell>
          <cell r="D979" t="str">
            <v>2023</v>
          </cell>
          <cell r="E979">
            <v>1733.7333333333333</v>
          </cell>
        </row>
        <row r="980">
          <cell r="A980" t="str">
            <v>Sweden SE3</v>
          </cell>
          <cell r="B980" t="str">
            <v>SE3</v>
          </cell>
          <cell r="C980" t="str">
            <v>Wind onshore</v>
          </cell>
          <cell r="D980" t="str">
            <v>2024</v>
          </cell>
          <cell r="E980">
            <v>1760</v>
          </cell>
        </row>
        <row r="981">
          <cell r="A981" t="str">
            <v>Sweden SE3</v>
          </cell>
          <cell r="B981" t="str">
            <v>SE3</v>
          </cell>
          <cell r="C981" t="str">
            <v>Wind onshore</v>
          </cell>
          <cell r="D981" t="str">
            <v>2025</v>
          </cell>
          <cell r="E981">
            <v>1786</v>
          </cell>
        </row>
        <row r="982">
          <cell r="A982" t="str">
            <v>Sweden SE3</v>
          </cell>
          <cell r="B982" t="str">
            <v>SE3</v>
          </cell>
          <cell r="C982" t="str">
            <v>Wind onshore</v>
          </cell>
          <cell r="D982" t="str">
            <v>2026</v>
          </cell>
          <cell r="E982">
            <v>1812.8888888888889</v>
          </cell>
        </row>
        <row r="983">
          <cell r="A983" t="str">
            <v>Sweden SE3</v>
          </cell>
          <cell r="B983" t="str">
            <v>SE3</v>
          </cell>
          <cell r="C983" t="str">
            <v>Wind onshore</v>
          </cell>
          <cell r="D983" t="str">
            <v>2027</v>
          </cell>
          <cell r="E983">
            <v>1839.4736842105262</v>
          </cell>
        </row>
        <row r="984">
          <cell r="A984" t="str">
            <v>Sweden SE3</v>
          </cell>
          <cell r="B984" t="str">
            <v>SE3</v>
          </cell>
          <cell r="C984" t="str">
            <v>Wind onshore</v>
          </cell>
          <cell r="D984" t="str">
            <v>2028</v>
          </cell>
          <cell r="E984">
            <v>1866.1</v>
          </cell>
        </row>
        <row r="985">
          <cell r="A985" t="str">
            <v>Sweden SE3</v>
          </cell>
          <cell r="B985" t="str">
            <v>SE3</v>
          </cell>
          <cell r="C985" t="str">
            <v>Wind onshore</v>
          </cell>
          <cell r="D985" t="str">
            <v>2029</v>
          </cell>
          <cell r="E985">
            <v>1917.85</v>
          </cell>
        </row>
        <row r="986">
          <cell r="A986" t="str">
            <v>Sweden SE3</v>
          </cell>
          <cell r="B986" t="str">
            <v>SE3</v>
          </cell>
          <cell r="C986" t="str">
            <v>Wind onshore</v>
          </cell>
          <cell r="D986" t="str">
            <v>2030</v>
          </cell>
          <cell r="E986">
            <v>1969.95</v>
          </cell>
        </row>
        <row r="987">
          <cell r="A987" t="str">
            <v>Sweden SE3</v>
          </cell>
          <cell r="B987" t="str">
            <v>SE3</v>
          </cell>
          <cell r="C987" t="str">
            <v>Wind onshore</v>
          </cell>
          <cell r="D987" t="str">
            <v>2031</v>
          </cell>
          <cell r="E987">
            <v>2022.4</v>
          </cell>
        </row>
        <row r="988">
          <cell r="A988" t="str">
            <v>Sweden SE3</v>
          </cell>
          <cell r="B988" t="str">
            <v>SE3</v>
          </cell>
          <cell r="C988" t="str">
            <v>Wind onshore</v>
          </cell>
          <cell r="D988" t="str">
            <v>2032</v>
          </cell>
          <cell r="E988">
            <v>2075.0500000000002</v>
          </cell>
        </row>
        <row r="989">
          <cell r="A989" t="str">
            <v>Sweden SE3</v>
          </cell>
          <cell r="B989" t="str">
            <v>SE3</v>
          </cell>
          <cell r="C989" t="str">
            <v>Wind onshore</v>
          </cell>
          <cell r="D989" t="str">
            <v>2033</v>
          </cell>
          <cell r="E989">
            <v>2127.75</v>
          </cell>
        </row>
        <row r="990">
          <cell r="A990" t="str">
            <v>Sweden SE3</v>
          </cell>
          <cell r="B990" t="str">
            <v>SE3</v>
          </cell>
          <cell r="C990" t="str">
            <v>Wind onshore</v>
          </cell>
          <cell r="D990" t="str">
            <v>2034</v>
          </cell>
          <cell r="E990">
            <v>2180.4499999999998</v>
          </cell>
        </row>
        <row r="991">
          <cell r="A991" t="str">
            <v>Sweden SE3</v>
          </cell>
          <cell r="B991" t="str">
            <v>SE3</v>
          </cell>
          <cell r="C991" t="str">
            <v>Wind onshore</v>
          </cell>
          <cell r="D991" t="str">
            <v>2035</v>
          </cell>
          <cell r="E991">
            <v>2232.9499999999998</v>
          </cell>
        </row>
        <row r="992">
          <cell r="A992" t="str">
            <v>Sweden SE3</v>
          </cell>
          <cell r="B992" t="str">
            <v>SE3</v>
          </cell>
          <cell r="C992" t="str">
            <v>Wind onshore</v>
          </cell>
          <cell r="D992" t="str">
            <v>2036</v>
          </cell>
          <cell r="E992">
            <v>2285.15</v>
          </cell>
        </row>
        <row r="993">
          <cell r="A993" t="str">
            <v>Sweden SE3</v>
          </cell>
          <cell r="B993" t="str">
            <v>SE3</v>
          </cell>
          <cell r="C993" t="str">
            <v>Wind onshore</v>
          </cell>
          <cell r="D993" t="str">
            <v>2037</v>
          </cell>
          <cell r="E993">
            <v>2336.9499999999998</v>
          </cell>
        </row>
        <row r="994">
          <cell r="A994" t="str">
            <v>Sweden SE3</v>
          </cell>
          <cell r="B994" t="str">
            <v>SE3</v>
          </cell>
          <cell r="C994" t="str">
            <v>Wind onshore</v>
          </cell>
          <cell r="D994" t="str">
            <v>2038</v>
          </cell>
          <cell r="E994">
            <v>2388.25</v>
          </cell>
        </row>
        <row r="995">
          <cell r="A995" t="str">
            <v>Sweden SE3</v>
          </cell>
          <cell r="B995" t="str">
            <v>SE3</v>
          </cell>
          <cell r="C995" t="str">
            <v>Wind onshore</v>
          </cell>
          <cell r="D995" t="str">
            <v>2039</v>
          </cell>
          <cell r="E995">
            <v>2438.85</v>
          </cell>
        </row>
        <row r="996">
          <cell r="A996" t="str">
            <v>Sweden SE3</v>
          </cell>
          <cell r="B996" t="str">
            <v>SE3</v>
          </cell>
          <cell r="C996" t="str">
            <v>Wind onshore</v>
          </cell>
          <cell r="D996" t="str">
            <v>2040</v>
          </cell>
          <cell r="E996">
            <v>2488.65</v>
          </cell>
        </row>
        <row r="997">
          <cell r="A997" t="str">
            <v>Sweden SE3</v>
          </cell>
          <cell r="B997" t="str">
            <v>SE3</v>
          </cell>
          <cell r="C997" t="str">
            <v>Wind onshore</v>
          </cell>
          <cell r="D997" t="str">
            <v>2041</v>
          </cell>
          <cell r="E997">
            <v>2537.4499999999998</v>
          </cell>
        </row>
        <row r="998">
          <cell r="A998" t="str">
            <v>Sweden SE3</v>
          </cell>
          <cell r="B998" t="str">
            <v>SE3</v>
          </cell>
          <cell r="C998" t="str">
            <v>Wind onshore</v>
          </cell>
          <cell r="D998" t="str">
            <v>2042</v>
          </cell>
          <cell r="E998">
            <v>2585.15</v>
          </cell>
        </row>
        <row r="999">
          <cell r="A999" t="str">
            <v>Sweden SE3</v>
          </cell>
          <cell r="B999" t="str">
            <v>SE3</v>
          </cell>
          <cell r="C999" t="str">
            <v>Wind onshore</v>
          </cell>
          <cell r="D999" t="str">
            <v>2043</v>
          </cell>
          <cell r="E999">
            <v>2631.65</v>
          </cell>
        </row>
        <row r="1000">
          <cell r="A1000" t="str">
            <v>Sweden SE3</v>
          </cell>
          <cell r="B1000" t="str">
            <v>SE3</v>
          </cell>
          <cell r="C1000" t="str">
            <v>Wind onshore</v>
          </cell>
          <cell r="D1000" t="str">
            <v>2044</v>
          </cell>
          <cell r="E1000">
            <v>2676.85</v>
          </cell>
        </row>
        <row r="1001">
          <cell r="A1001" t="str">
            <v>Sweden SE3</v>
          </cell>
          <cell r="B1001" t="str">
            <v>SE3</v>
          </cell>
          <cell r="C1001" t="str">
            <v>Wind onshore</v>
          </cell>
          <cell r="D1001" t="str">
            <v>2045</v>
          </cell>
          <cell r="E1001">
            <v>2720.7</v>
          </cell>
        </row>
        <row r="1002">
          <cell r="A1002" t="str">
            <v>Sweden SE3</v>
          </cell>
          <cell r="B1002" t="str">
            <v>SE3</v>
          </cell>
          <cell r="C1002" t="str">
            <v>Wind onshore</v>
          </cell>
          <cell r="D1002" t="str">
            <v>2046</v>
          </cell>
          <cell r="E1002">
            <v>2763.2</v>
          </cell>
        </row>
        <row r="1003">
          <cell r="A1003" t="str">
            <v>Sweden SE3</v>
          </cell>
          <cell r="B1003" t="str">
            <v>SE3</v>
          </cell>
          <cell r="C1003" t="str">
            <v>Wind onshore</v>
          </cell>
          <cell r="D1003" t="str">
            <v>2047</v>
          </cell>
          <cell r="E1003">
            <v>2804.25</v>
          </cell>
        </row>
        <row r="1004">
          <cell r="A1004" t="str">
            <v>Sweden SE3</v>
          </cell>
          <cell r="B1004" t="str">
            <v>SE3</v>
          </cell>
          <cell r="C1004" t="str">
            <v>Wind onshore</v>
          </cell>
          <cell r="D1004" t="str">
            <v>2048</v>
          </cell>
          <cell r="E1004">
            <v>2843.9</v>
          </cell>
        </row>
        <row r="1005">
          <cell r="A1005" t="str">
            <v>Sweden SE3</v>
          </cell>
          <cell r="B1005" t="str">
            <v>SE3</v>
          </cell>
          <cell r="C1005" t="str">
            <v>Wind onshore</v>
          </cell>
          <cell r="D1005" t="str">
            <v>2049</v>
          </cell>
          <cell r="E1005">
            <v>2882.15</v>
          </cell>
        </row>
        <row r="1006">
          <cell r="A1006" t="str">
            <v>Sweden SE3</v>
          </cell>
          <cell r="B1006" t="str">
            <v>SE3</v>
          </cell>
          <cell r="C1006" t="str">
            <v>Wind onshore</v>
          </cell>
          <cell r="D1006" t="str">
            <v>2050</v>
          </cell>
          <cell r="E1006">
            <v>2918.95</v>
          </cell>
        </row>
        <row r="1007">
          <cell r="A1007" t="str">
            <v>Sweden SE4</v>
          </cell>
          <cell r="B1007" t="str">
            <v>SE4</v>
          </cell>
          <cell r="C1007" t="str">
            <v>Wind onshore</v>
          </cell>
          <cell r="D1007" t="str">
            <v>2015</v>
          </cell>
          <cell r="E1007">
            <v>2327</v>
          </cell>
        </row>
        <row r="1008">
          <cell r="A1008" t="str">
            <v>Sweden SE4</v>
          </cell>
          <cell r="B1008" t="str">
            <v>SE4</v>
          </cell>
          <cell r="C1008" t="str">
            <v>Wind onshore</v>
          </cell>
          <cell r="D1008" t="str">
            <v>2016</v>
          </cell>
          <cell r="E1008">
            <v>2384</v>
          </cell>
        </row>
        <row r="1009">
          <cell r="A1009" t="str">
            <v>Sweden SE4</v>
          </cell>
          <cell r="B1009" t="str">
            <v>SE4</v>
          </cell>
          <cell r="C1009" t="str">
            <v>Wind onshore</v>
          </cell>
          <cell r="D1009" t="str">
            <v>2017</v>
          </cell>
          <cell r="E1009">
            <v>2441</v>
          </cell>
        </row>
        <row r="1010">
          <cell r="A1010" t="str">
            <v>Sweden SE4</v>
          </cell>
          <cell r="B1010" t="str">
            <v>SE4</v>
          </cell>
          <cell r="C1010" t="str">
            <v>Wind onshore</v>
          </cell>
          <cell r="D1010" t="str">
            <v>2018</v>
          </cell>
          <cell r="E1010">
            <v>2498</v>
          </cell>
        </row>
        <row r="1011">
          <cell r="A1011" t="str">
            <v>Sweden SE4</v>
          </cell>
          <cell r="B1011" t="str">
            <v>SE4</v>
          </cell>
          <cell r="C1011" t="str">
            <v>Wind onshore</v>
          </cell>
          <cell r="D1011" t="str">
            <v>2019</v>
          </cell>
          <cell r="E1011">
            <v>2275.3636363636365</v>
          </cell>
        </row>
        <row r="1012">
          <cell r="A1012" t="str">
            <v>Sweden SE4</v>
          </cell>
          <cell r="B1012" t="str">
            <v>SE4</v>
          </cell>
          <cell r="C1012" t="str">
            <v>Wind onshore</v>
          </cell>
          <cell r="D1012" t="str">
            <v>2020</v>
          </cell>
          <cell r="E1012">
            <v>2303.6666666666665</v>
          </cell>
        </row>
        <row r="1013">
          <cell r="A1013" t="str">
            <v>Sweden SE4</v>
          </cell>
          <cell r="B1013" t="str">
            <v>SE4</v>
          </cell>
          <cell r="C1013" t="str">
            <v>Wind onshore</v>
          </cell>
          <cell r="D1013" t="str">
            <v>2021</v>
          </cell>
          <cell r="E1013">
            <v>2332</v>
          </cell>
        </row>
        <row r="1014">
          <cell r="A1014" t="str">
            <v>Sweden SE4</v>
          </cell>
          <cell r="B1014" t="str">
            <v>SE4</v>
          </cell>
          <cell r="C1014" t="str">
            <v>Wind onshore</v>
          </cell>
          <cell r="D1014" t="str">
            <v>2022</v>
          </cell>
          <cell r="E1014">
            <v>2360</v>
          </cell>
        </row>
        <row r="1015">
          <cell r="A1015" t="str">
            <v>Sweden SE4</v>
          </cell>
          <cell r="B1015" t="str">
            <v>SE4</v>
          </cell>
          <cell r="C1015" t="str">
            <v>Wind onshore</v>
          </cell>
          <cell r="D1015" t="str">
            <v>2023</v>
          </cell>
          <cell r="E1015">
            <v>2388.8666666666668</v>
          </cell>
        </row>
        <row r="1016">
          <cell r="A1016" t="str">
            <v>Sweden SE4</v>
          </cell>
          <cell r="B1016" t="str">
            <v>SE4</v>
          </cell>
          <cell r="C1016" t="str">
            <v>Wind onshore</v>
          </cell>
          <cell r="D1016" t="str">
            <v>2024</v>
          </cell>
          <cell r="E1016">
            <v>2417</v>
          </cell>
        </row>
        <row r="1017">
          <cell r="A1017" t="str">
            <v>Sweden SE4</v>
          </cell>
          <cell r="B1017" t="str">
            <v>SE4</v>
          </cell>
          <cell r="C1017" t="str">
            <v>Wind onshore</v>
          </cell>
          <cell r="D1017" t="str">
            <v>2025</v>
          </cell>
          <cell r="E1017">
            <v>2446</v>
          </cell>
        </row>
        <row r="1018">
          <cell r="A1018" t="str">
            <v>Sweden SE4</v>
          </cell>
          <cell r="B1018" t="str">
            <v>SE4</v>
          </cell>
          <cell r="C1018" t="str">
            <v>Wind onshore</v>
          </cell>
          <cell r="D1018" t="str">
            <v>2026</v>
          </cell>
          <cell r="E1018">
            <v>2474.2222222222222</v>
          </cell>
        </row>
        <row r="1019">
          <cell r="A1019" t="str">
            <v>Sweden SE4</v>
          </cell>
          <cell r="B1019" t="str">
            <v>SE4</v>
          </cell>
          <cell r="C1019" t="str">
            <v>Wind onshore</v>
          </cell>
          <cell r="D1019" t="str">
            <v>2027</v>
          </cell>
          <cell r="E1019">
            <v>2502.6315789473683</v>
          </cell>
        </row>
        <row r="1020">
          <cell r="A1020" t="str">
            <v>Sweden SE4</v>
          </cell>
          <cell r="B1020" t="str">
            <v>SE4</v>
          </cell>
          <cell r="C1020" t="str">
            <v>Wind onshore</v>
          </cell>
          <cell r="D1020" t="str">
            <v>2028</v>
          </cell>
          <cell r="E1020">
            <v>2530.9499999999998</v>
          </cell>
        </row>
        <row r="1021">
          <cell r="A1021" t="str">
            <v>Sweden SE4</v>
          </cell>
          <cell r="B1021" t="str">
            <v>SE4</v>
          </cell>
          <cell r="C1021" t="str">
            <v>Wind onshore</v>
          </cell>
          <cell r="D1021" t="str">
            <v>2029</v>
          </cell>
          <cell r="E1021">
            <v>2586.9499999999998</v>
          </cell>
        </row>
        <row r="1022">
          <cell r="A1022" t="str">
            <v>Sweden SE4</v>
          </cell>
          <cell r="B1022" t="str">
            <v>SE4</v>
          </cell>
          <cell r="C1022" t="str">
            <v>Wind onshore</v>
          </cell>
          <cell r="D1022" t="str">
            <v>2030</v>
          </cell>
          <cell r="E1022">
            <v>2642.95</v>
          </cell>
        </row>
        <row r="1023">
          <cell r="A1023" t="str">
            <v>Sweden SE4</v>
          </cell>
          <cell r="B1023" t="str">
            <v>SE4</v>
          </cell>
          <cell r="C1023" t="str">
            <v>Wind onshore</v>
          </cell>
          <cell r="D1023" t="str">
            <v>2031</v>
          </cell>
          <cell r="E1023">
            <v>2698.95</v>
          </cell>
        </row>
        <row r="1024">
          <cell r="A1024" t="str">
            <v>Sweden SE4</v>
          </cell>
          <cell r="B1024" t="str">
            <v>SE4</v>
          </cell>
          <cell r="C1024" t="str">
            <v>Wind onshore</v>
          </cell>
          <cell r="D1024" t="str">
            <v>2032</v>
          </cell>
          <cell r="E1024">
            <v>2754.8</v>
          </cell>
        </row>
        <row r="1025">
          <cell r="A1025" t="str">
            <v>Sweden SE4</v>
          </cell>
          <cell r="B1025" t="str">
            <v>SE4</v>
          </cell>
          <cell r="C1025" t="str">
            <v>Wind onshore</v>
          </cell>
          <cell r="D1025" t="str">
            <v>2033</v>
          </cell>
          <cell r="E1025">
            <v>2810.4</v>
          </cell>
        </row>
        <row r="1026">
          <cell r="A1026" t="str">
            <v>Sweden SE4</v>
          </cell>
          <cell r="B1026" t="str">
            <v>SE4</v>
          </cell>
          <cell r="C1026" t="str">
            <v>Wind onshore</v>
          </cell>
          <cell r="D1026" t="str">
            <v>2034</v>
          </cell>
          <cell r="E1026">
            <v>2865.6</v>
          </cell>
        </row>
        <row r="1027">
          <cell r="A1027" t="str">
            <v>Sweden SE4</v>
          </cell>
          <cell r="B1027" t="str">
            <v>SE4</v>
          </cell>
          <cell r="C1027" t="str">
            <v>Wind onshore</v>
          </cell>
          <cell r="D1027" t="str">
            <v>2035</v>
          </cell>
          <cell r="E1027">
            <v>2920.35</v>
          </cell>
        </row>
        <row r="1028">
          <cell r="A1028" t="str">
            <v>Sweden SE4</v>
          </cell>
          <cell r="B1028" t="str">
            <v>SE4</v>
          </cell>
          <cell r="C1028" t="str">
            <v>Wind onshore</v>
          </cell>
          <cell r="D1028" t="str">
            <v>2036</v>
          </cell>
          <cell r="E1028">
            <v>2974.4</v>
          </cell>
        </row>
        <row r="1029">
          <cell r="A1029" t="str">
            <v>Sweden SE4</v>
          </cell>
          <cell r="B1029" t="str">
            <v>SE4</v>
          </cell>
          <cell r="C1029" t="str">
            <v>Wind onshore</v>
          </cell>
          <cell r="D1029" t="str">
            <v>2037</v>
          </cell>
          <cell r="E1029">
            <v>3027.7</v>
          </cell>
        </row>
        <row r="1030">
          <cell r="A1030" t="str">
            <v>Sweden SE4</v>
          </cell>
          <cell r="B1030" t="str">
            <v>SE4</v>
          </cell>
          <cell r="C1030" t="str">
            <v>Wind onshore</v>
          </cell>
          <cell r="D1030" t="str">
            <v>2038</v>
          </cell>
          <cell r="E1030">
            <v>3080.15</v>
          </cell>
        </row>
        <row r="1031">
          <cell r="A1031" t="str">
            <v>Sweden SE4</v>
          </cell>
          <cell r="B1031" t="str">
            <v>SE4</v>
          </cell>
          <cell r="C1031" t="str">
            <v>Wind onshore</v>
          </cell>
          <cell r="D1031" t="str">
            <v>2039</v>
          </cell>
          <cell r="E1031">
            <v>3131.55</v>
          </cell>
        </row>
        <row r="1032">
          <cell r="A1032" t="str">
            <v>Sweden SE4</v>
          </cell>
          <cell r="B1032" t="str">
            <v>SE4</v>
          </cell>
          <cell r="C1032" t="str">
            <v>Wind onshore</v>
          </cell>
          <cell r="D1032" t="str">
            <v>2040</v>
          </cell>
          <cell r="E1032">
            <v>3181.9</v>
          </cell>
        </row>
        <row r="1033">
          <cell r="A1033" t="str">
            <v>Sweden SE4</v>
          </cell>
          <cell r="B1033" t="str">
            <v>SE4</v>
          </cell>
          <cell r="C1033" t="str">
            <v>Wind onshore</v>
          </cell>
          <cell r="D1033" t="str">
            <v>2041</v>
          </cell>
          <cell r="E1033">
            <v>3230.95</v>
          </cell>
        </row>
        <row r="1034">
          <cell r="A1034" t="str">
            <v>Sweden SE4</v>
          </cell>
          <cell r="B1034" t="str">
            <v>SE4</v>
          </cell>
          <cell r="C1034" t="str">
            <v>Wind onshore</v>
          </cell>
          <cell r="D1034" t="str">
            <v>2042</v>
          </cell>
          <cell r="E1034">
            <v>3278.55</v>
          </cell>
        </row>
        <row r="1035">
          <cell r="A1035" t="str">
            <v>Sweden SE4</v>
          </cell>
          <cell r="B1035" t="str">
            <v>SE4</v>
          </cell>
          <cell r="C1035" t="str">
            <v>Wind onshore</v>
          </cell>
          <cell r="D1035" t="str">
            <v>2043</v>
          </cell>
          <cell r="E1035">
            <v>3324.7</v>
          </cell>
        </row>
        <row r="1036">
          <cell r="A1036" t="str">
            <v>Sweden SE4</v>
          </cell>
          <cell r="B1036" t="str">
            <v>SE4</v>
          </cell>
          <cell r="C1036" t="str">
            <v>Wind onshore</v>
          </cell>
          <cell r="D1036" t="str">
            <v>2044</v>
          </cell>
          <cell r="E1036">
            <v>3369.35</v>
          </cell>
        </row>
        <row r="1037">
          <cell r="A1037" t="str">
            <v>Sweden SE4</v>
          </cell>
          <cell r="B1037" t="str">
            <v>SE4</v>
          </cell>
          <cell r="C1037" t="str">
            <v>Wind onshore</v>
          </cell>
          <cell r="D1037" t="str">
            <v>2045</v>
          </cell>
          <cell r="E1037">
            <v>3412.4</v>
          </cell>
        </row>
        <row r="1038">
          <cell r="A1038" t="str">
            <v>Sweden SE4</v>
          </cell>
          <cell r="B1038" t="str">
            <v>SE4</v>
          </cell>
          <cell r="C1038" t="str">
            <v>Wind onshore</v>
          </cell>
          <cell r="D1038" t="str">
            <v>2046</v>
          </cell>
          <cell r="E1038">
            <v>3453.8</v>
          </cell>
        </row>
        <row r="1039">
          <cell r="A1039" t="str">
            <v>Sweden SE4</v>
          </cell>
          <cell r="B1039" t="str">
            <v>SE4</v>
          </cell>
          <cell r="C1039" t="str">
            <v>Wind onshore</v>
          </cell>
          <cell r="D1039" t="str">
            <v>2047</v>
          </cell>
          <cell r="E1039">
            <v>3493.6</v>
          </cell>
        </row>
        <row r="1040">
          <cell r="A1040" t="str">
            <v>Sweden SE4</v>
          </cell>
          <cell r="B1040" t="str">
            <v>SE4</v>
          </cell>
          <cell r="C1040" t="str">
            <v>Wind onshore</v>
          </cell>
          <cell r="D1040" t="str">
            <v>2048</v>
          </cell>
          <cell r="E1040">
            <v>3531.8</v>
          </cell>
        </row>
        <row r="1041">
          <cell r="A1041" t="str">
            <v>Sweden SE4</v>
          </cell>
          <cell r="B1041" t="str">
            <v>SE4</v>
          </cell>
          <cell r="C1041" t="str">
            <v>Wind onshore</v>
          </cell>
          <cell r="D1041" t="str">
            <v>2049</v>
          </cell>
          <cell r="E1041">
            <v>3568.35</v>
          </cell>
        </row>
        <row r="1042">
          <cell r="A1042" t="str">
            <v>Sweden SE4</v>
          </cell>
          <cell r="B1042" t="str">
            <v>SE4</v>
          </cell>
          <cell r="C1042" t="str">
            <v>Wind onshore</v>
          </cell>
          <cell r="D1042" t="str">
            <v>2050</v>
          </cell>
          <cell r="E1042">
            <v>3603.35</v>
          </cell>
        </row>
        <row r="1043">
          <cell r="A1043" t="str">
            <v>Slovenia</v>
          </cell>
          <cell r="B1043" t="str">
            <v>SI</v>
          </cell>
          <cell r="C1043" t="str">
            <v>Wind onshore</v>
          </cell>
          <cell r="D1043" t="str">
            <v>2015</v>
          </cell>
          <cell r="E1043">
            <v>1515</v>
          </cell>
        </row>
        <row r="1044">
          <cell r="A1044" t="str">
            <v>Slovenia</v>
          </cell>
          <cell r="B1044" t="str">
            <v>SI</v>
          </cell>
          <cell r="C1044" t="str">
            <v>Wind onshore</v>
          </cell>
          <cell r="D1044" t="str">
            <v>2016</v>
          </cell>
          <cell r="E1044">
            <v>1574</v>
          </cell>
        </row>
        <row r="1045">
          <cell r="A1045" t="str">
            <v>Slovenia</v>
          </cell>
          <cell r="B1045" t="str">
            <v>SI</v>
          </cell>
          <cell r="C1045" t="str">
            <v>Wind onshore</v>
          </cell>
          <cell r="D1045" t="str">
            <v>2017</v>
          </cell>
          <cell r="E1045">
            <v>1627</v>
          </cell>
        </row>
        <row r="1046">
          <cell r="A1046" t="str">
            <v>Slovenia</v>
          </cell>
          <cell r="B1046" t="str">
            <v>SI</v>
          </cell>
          <cell r="C1046" t="str">
            <v>Wind onshore</v>
          </cell>
          <cell r="D1046" t="str">
            <v>2018</v>
          </cell>
          <cell r="E1046">
            <v>1678</v>
          </cell>
        </row>
        <row r="1047">
          <cell r="A1047" t="str">
            <v>Slovenia</v>
          </cell>
          <cell r="B1047" t="str">
            <v>SI</v>
          </cell>
          <cell r="C1047" t="str">
            <v>Wind onshore</v>
          </cell>
          <cell r="D1047" t="str">
            <v>2019</v>
          </cell>
          <cell r="E1047">
            <v>1482.9</v>
          </cell>
        </row>
        <row r="1048">
          <cell r="A1048" t="str">
            <v>Slovenia</v>
          </cell>
          <cell r="B1048" t="str">
            <v>SI</v>
          </cell>
          <cell r="C1048" t="str">
            <v>Wind onshore</v>
          </cell>
          <cell r="D1048" t="str">
            <v>2020</v>
          </cell>
          <cell r="E1048">
            <v>1510</v>
          </cell>
        </row>
        <row r="1049">
          <cell r="A1049" t="str">
            <v>Slovenia</v>
          </cell>
          <cell r="B1049" t="str">
            <v>SI</v>
          </cell>
          <cell r="C1049" t="str">
            <v>Wind onshore</v>
          </cell>
          <cell r="D1049" t="str">
            <v>2021</v>
          </cell>
          <cell r="E1049">
            <v>1536.8333333333333</v>
          </cell>
        </row>
        <row r="1050">
          <cell r="A1050" t="str">
            <v>Slovenia</v>
          </cell>
          <cell r="B1050" t="str">
            <v>SI</v>
          </cell>
          <cell r="C1050" t="str">
            <v>Wind onshore</v>
          </cell>
          <cell r="D1050" t="str">
            <v>2022</v>
          </cell>
          <cell r="E1050">
            <v>1563</v>
          </cell>
        </row>
        <row r="1051">
          <cell r="A1051" t="str">
            <v>Slovenia</v>
          </cell>
          <cell r="B1051" t="str">
            <v>SI</v>
          </cell>
          <cell r="C1051" t="str">
            <v>Wind onshore</v>
          </cell>
          <cell r="D1051" t="str">
            <v>2023</v>
          </cell>
          <cell r="E1051">
            <v>1589.2857142857142</v>
          </cell>
        </row>
        <row r="1052">
          <cell r="A1052" t="str">
            <v>Slovenia</v>
          </cell>
          <cell r="B1052" t="str">
            <v>SI</v>
          </cell>
          <cell r="C1052" t="str">
            <v>Wind onshore</v>
          </cell>
          <cell r="D1052" t="str">
            <v>2024</v>
          </cell>
          <cell r="E1052">
            <v>1614</v>
          </cell>
        </row>
        <row r="1053">
          <cell r="A1053" t="str">
            <v>Slovenia</v>
          </cell>
          <cell r="B1053" t="str">
            <v>SI</v>
          </cell>
          <cell r="C1053" t="str">
            <v>Wind onshore</v>
          </cell>
          <cell r="D1053" t="str">
            <v>2025</v>
          </cell>
          <cell r="E1053">
            <v>1639</v>
          </cell>
        </row>
        <row r="1054">
          <cell r="A1054" t="str">
            <v>Slovenia</v>
          </cell>
          <cell r="B1054" t="str">
            <v>SI</v>
          </cell>
          <cell r="C1054" t="str">
            <v>Wind onshore</v>
          </cell>
          <cell r="D1054" t="str">
            <v>2026</v>
          </cell>
          <cell r="E1054">
            <v>1662.9411764705883</v>
          </cell>
        </row>
        <row r="1055">
          <cell r="A1055" t="str">
            <v>Slovenia</v>
          </cell>
          <cell r="B1055" t="str">
            <v>SI</v>
          </cell>
          <cell r="C1055" t="str">
            <v>Wind onshore</v>
          </cell>
          <cell r="D1055" t="str">
            <v>2027</v>
          </cell>
          <cell r="E1055">
            <v>1686.4444444444443</v>
          </cell>
        </row>
        <row r="1056">
          <cell r="A1056" t="str">
            <v>Slovenia</v>
          </cell>
          <cell r="B1056" t="str">
            <v>SI</v>
          </cell>
          <cell r="C1056" t="str">
            <v>Wind onshore</v>
          </cell>
          <cell r="D1056" t="str">
            <v>2028</v>
          </cell>
          <cell r="E1056">
            <v>1709.4736842105262</v>
          </cell>
        </row>
        <row r="1057">
          <cell r="A1057" t="str">
            <v>Slovenia</v>
          </cell>
          <cell r="B1057" t="str">
            <v>SI</v>
          </cell>
          <cell r="C1057" t="str">
            <v>Wind onshore</v>
          </cell>
          <cell r="D1057" t="str">
            <v>2029</v>
          </cell>
          <cell r="E1057">
            <v>1732.05</v>
          </cell>
        </row>
        <row r="1058">
          <cell r="A1058" t="str">
            <v>Slovenia</v>
          </cell>
          <cell r="B1058" t="str">
            <v>SI</v>
          </cell>
          <cell r="C1058" t="str">
            <v>Wind onshore</v>
          </cell>
          <cell r="D1058" t="str">
            <v>2030</v>
          </cell>
          <cell r="E1058">
            <v>1780.5</v>
          </cell>
        </row>
        <row r="1059">
          <cell r="A1059" t="str">
            <v>Slovenia</v>
          </cell>
          <cell r="B1059" t="str">
            <v>SI</v>
          </cell>
          <cell r="C1059" t="str">
            <v>Wind onshore</v>
          </cell>
          <cell r="D1059" t="str">
            <v>2031</v>
          </cell>
          <cell r="E1059">
            <v>1827.85</v>
          </cell>
        </row>
        <row r="1060">
          <cell r="A1060" t="str">
            <v>Slovenia</v>
          </cell>
          <cell r="B1060" t="str">
            <v>SI</v>
          </cell>
          <cell r="C1060" t="str">
            <v>Wind onshore</v>
          </cell>
          <cell r="D1060" t="str">
            <v>2032</v>
          </cell>
          <cell r="E1060">
            <v>1874.05</v>
          </cell>
        </row>
        <row r="1061">
          <cell r="A1061" t="str">
            <v>Slovenia</v>
          </cell>
          <cell r="B1061" t="str">
            <v>SI</v>
          </cell>
          <cell r="C1061" t="str">
            <v>Wind onshore</v>
          </cell>
          <cell r="D1061" t="str">
            <v>2033</v>
          </cell>
          <cell r="E1061">
            <v>1918.9</v>
          </cell>
        </row>
        <row r="1062">
          <cell r="A1062" t="str">
            <v>Slovenia</v>
          </cell>
          <cell r="B1062" t="str">
            <v>SI</v>
          </cell>
          <cell r="C1062" t="str">
            <v>Wind onshore</v>
          </cell>
          <cell r="D1062" t="str">
            <v>2034</v>
          </cell>
          <cell r="E1062">
            <v>1962.35</v>
          </cell>
        </row>
        <row r="1063">
          <cell r="A1063" t="str">
            <v>Slovenia</v>
          </cell>
          <cell r="B1063" t="str">
            <v>SI</v>
          </cell>
          <cell r="C1063" t="str">
            <v>Wind onshore</v>
          </cell>
          <cell r="D1063" t="str">
            <v>2035</v>
          </cell>
          <cell r="E1063">
            <v>2004.25</v>
          </cell>
        </row>
        <row r="1064">
          <cell r="A1064" t="str">
            <v>Slovenia</v>
          </cell>
          <cell r="B1064" t="str">
            <v>SI</v>
          </cell>
          <cell r="C1064" t="str">
            <v>Wind onshore</v>
          </cell>
          <cell r="D1064" t="str">
            <v>2036</v>
          </cell>
          <cell r="E1064">
            <v>2044.5</v>
          </cell>
        </row>
        <row r="1065">
          <cell r="A1065" t="str">
            <v>Slovenia</v>
          </cell>
          <cell r="B1065" t="str">
            <v>SI</v>
          </cell>
          <cell r="C1065" t="str">
            <v>Wind onshore</v>
          </cell>
          <cell r="D1065" t="str">
            <v>2037</v>
          </cell>
          <cell r="E1065">
            <v>2083.15</v>
          </cell>
        </row>
        <row r="1066">
          <cell r="A1066" t="str">
            <v>Slovenia</v>
          </cell>
          <cell r="B1066" t="str">
            <v>SI</v>
          </cell>
          <cell r="C1066" t="str">
            <v>Wind onshore</v>
          </cell>
          <cell r="D1066" t="str">
            <v>2038</v>
          </cell>
          <cell r="E1066">
            <v>2119.8000000000002</v>
          </cell>
        </row>
        <row r="1067">
          <cell r="A1067" t="str">
            <v>Slovenia</v>
          </cell>
          <cell r="B1067" t="str">
            <v>SI</v>
          </cell>
          <cell r="C1067" t="str">
            <v>Wind onshore</v>
          </cell>
          <cell r="D1067" t="str">
            <v>2039</v>
          </cell>
          <cell r="E1067">
            <v>2154.4499999999998</v>
          </cell>
        </row>
        <row r="1068">
          <cell r="A1068" t="str">
            <v>Slovenia</v>
          </cell>
          <cell r="B1068" t="str">
            <v>SI</v>
          </cell>
          <cell r="C1068" t="str">
            <v>Wind onshore</v>
          </cell>
          <cell r="D1068" t="str">
            <v>2040</v>
          </cell>
          <cell r="E1068">
            <v>2186.9499999999998</v>
          </cell>
        </row>
        <row r="1069">
          <cell r="A1069" t="str">
            <v>Slovenia</v>
          </cell>
          <cell r="B1069" t="str">
            <v>SI</v>
          </cell>
          <cell r="C1069" t="str">
            <v>Wind onshore</v>
          </cell>
          <cell r="D1069" t="str">
            <v>2041</v>
          </cell>
          <cell r="E1069">
            <v>2217.3000000000002</v>
          </cell>
        </row>
        <row r="1070">
          <cell r="A1070" t="str">
            <v>Slovenia</v>
          </cell>
          <cell r="B1070" t="str">
            <v>SI</v>
          </cell>
          <cell r="C1070" t="str">
            <v>Wind onshore</v>
          </cell>
          <cell r="D1070" t="str">
            <v>2042</v>
          </cell>
          <cell r="E1070">
            <v>2245.4</v>
          </cell>
        </row>
        <row r="1071">
          <cell r="A1071" t="str">
            <v>Slovenia</v>
          </cell>
          <cell r="B1071" t="str">
            <v>SI</v>
          </cell>
          <cell r="C1071" t="str">
            <v>Wind onshore</v>
          </cell>
          <cell r="D1071" t="str">
            <v>2043</v>
          </cell>
          <cell r="E1071">
            <v>2271.6999999999998</v>
          </cell>
        </row>
        <row r="1072">
          <cell r="A1072" t="str">
            <v>Slovenia</v>
          </cell>
          <cell r="B1072" t="str">
            <v>SI</v>
          </cell>
          <cell r="C1072" t="str">
            <v>Wind onshore</v>
          </cell>
          <cell r="D1072" t="str">
            <v>2044</v>
          </cell>
          <cell r="E1072">
            <v>2296.15</v>
          </cell>
        </row>
        <row r="1073">
          <cell r="A1073" t="str">
            <v>Slovenia</v>
          </cell>
          <cell r="B1073" t="str">
            <v>SI</v>
          </cell>
          <cell r="C1073" t="str">
            <v>Wind onshore</v>
          </cell>
          <cell r="D1073" t="str">
            <v>2045</v>
          </cell>
          <cell r="E1073">
            <v>2318.75</v>
          </cell>
        </row>
        <row r="1074">
          <cell r="A1074" t="str">
            <v>Slovenia</v>
          </cell>
          <cell r="B1074" t="str">
            <v>SI</v>
          </cell>
          <cell r="C1074" t="str">
            <v>Wind onshore</v>
          </cell>
          <cell r="D1074" t="str">
            <v>2046</v>
          </cell>
          <cell r="E1074">
            <v>2339.5</v>
          </cell>
        </row>
        <row r="1075">
          <cell r="A1075" t="str">
            <v>Slovenia</v>
          </cell>
          <cell r="B1075" t="str">
            <v>SI</v>
          </cell>
          <cell r="C1075" t="str">
            <v>Wind onshore</v>
          </cell>
          <cell r="D1075" t="str">
            <v>2047</v>
          </cell>
          <cell r="E1075">
            <v>2358.4499999999998</v>
          </cell>
        </row>
        <row r="1076">
          <cell r="A1076" t="str">
            <v>Slovenia</v>
          </cell>
          <cell r="B1076" t="str">
            <v>SI</v>
          </cell>
          <cell r="C1076" t="str">
            <v>Wind onshore</v>
          </cell>
          <cell r="D1076" t="str">
            <v>2048</v>
          </cell>
          <cell r="E1076">
            <v>2375.6</v>
          </cell>
        </row>
        <row r="1077">
          <cell r="A1077" t="str">
            <v>Slovenia</v>
          </cell>
          <cell r="B1077" t="str">
            <v>SI</v>
          </cell>
          <cell r="C1077" t="str">
            <v>Wind onshore</v>
          </cell>
          <cell r="D1077" t="str">
            <v>2049</v>
          </cell>
          <cell r="E1077">
            <v>2390.9499999999998</v>
          </cell>
        </row>
        <row r="1078">
          <cell r="A1078" t="str">
            <v>Slovenia</v>
          </cell>
          <cell r="B1078" t="str">
            <v>SI</v>
          </cell>
          <cell r="C1078" t="str">
            <v>Wind onshore</v>
          </cell>
          <cell r="D1078" t="str">
            <v>2050</v>
          </cell>
          <cell r="E1078">
            <v>2404.5500000000002</v>
          </cell>
        </row>
        <row r="1079">
          <cell r="A1079" t="str">
            <v>Germany</v>
          </cell>
          <cell r="B1079" t="str">
            <v>DE</v>
          </cell>
          <cell r="C1079" t="str">
            <v>Wind onshore</v>
          </cell>
          <cell r="D1079" t="str">
            <v>2015</v>
          </cell>
          <cell r="E1079">
            <v>2323</v>
          </cell>
        </row>
        <row r="1080">
          <cell r="A1080" t="str">
            <v>Germany</v>
          </cell>
          <cell r="B1080" t="str">
            <v>DE</v>
          </cell>
          <cell r="C1080" t="str">
            <v>Wind onshore</v>
          </cell>
          <cell r="D1080" t="str">
            <v>2016</v>
          </cell>
          <cell r="E1080">
            <v>2437</v>
          </cell>
        </row>
        <row r="1081">
          <cell r="A1081" t="str">
            <v>Germany</v>
          </cell>
          <cell r="B1081" t="str">
            <v>DE</v>
          </cell>
          <cell r="C1081" t="str">
            <v>Wind onshore</v>
          </cell>
          <cell r="D1081" t="str">
            <v>2017</v>
          </cell>
          <cell r="E1081">
            <v>2506</v>
          </cell>
        </row>
        <row r="1082">
          <cell r="A1082" t="str">
            <v>Germany</v>
          </cell>
          <cell r="B1082" t="str">
            <v>DE</v>
          </cell>
          <cell r="C1082" t="str">
            <v>Wind onshore</v>
          </cell>
          <cell r="D1082" t="str">
            <v>2018</v>
          </cell>
          <cell r="E1082">
            <v>2574</v>
          </cell>
        </row>
        <row r="1083">
          <cell r="A1083" t="str">
            <v>Germany</v>
          </cell>
          <cell r="B1083" t="str">
            <v>DE</v>
          </cell>
          <cell r="C1083" t="str">
            <v>Wind onshore</v>
          </cell>
          <cell r="D1083" t="str">
            <v>2019</v>
          </cell>
          <cell r="E1083">
            <v>1999.45</v>
          </cell>
        </row>
        <row r="1084">
          <cell r="A1084" t="str">
            <v>Germany</v>
          </cell>
          <cell r="B1084" t="str">
            <v>DE</v>
          </cell>
          <cell r="C1084" t="str">
            <v>Wind onshore</v>
          </cell>
          <cell r="D1084" t="str">
            <v>2020</v>
          </cell>
          <cell r="E1084">
            <v>2063.4499999999998</v>
          </cell>
        </row>
        <row r="1085">
          <cell r="A1085" t="str">
            <v>Germany</v>
          </cell>
          <cell r="B1085" t="str">
            <v>DE</v>
          </cell>
          <cell r="C1085" t="str">
            <v>Wind onshore</v>
          </cell>
          <cell r="D1085" t="str">
            <v>2021</v>
          </cell>
          <cell r="E1085">
            <v>2127.85</v>
          </cell>
        </row>
        <row r="1086">
          <cell r="A1086" t="str">
            <v>Germany</v>
          </cell>
          <cell r="B1086" t="str">
            <v>DE</v>
          </cell>
          <cell r="C1086" t="str">
            <v>Wind onshore</v>
          </cell>
          <cell r="D1086" t="str">
            <v>2022</v>
          </cell>
          <cell r="E1086">
            <v>2194</v>
          </cell>
        </row>
        <row r="1087">
          <cell r="A1087" t="str">
            <v>Germany</v>
          </cell>
          <cell r="B1087" t="str">
            <v>DE</v>
          </cell>
          <cell r="C1087" t="str">
            <v>Wind onshore</v>
          </cell>
          <cell r="D1087" t="str">
            <v>2023</v>
          </cell>
          <cell r="E1087">
            <v>2260.3000000000002</v>
          </cell>
        </row>
        <row r="1088">
          <cell r="A1088" t="str">
            <v>Germany</v>
          </cell>
          <cell r="B1088" t="str">
            <v>DE</v>
          </cell>
          <cell r="C1088" t="str">
            <v>Wind onshore</v>
          </cell>
          <cell r="D1088" t="str">
            <v>2024</v>
          </cell>
          <cell r="E1088">
            <v>2326</v>
          </cell>
        </row>
        <row r="1089">
          <cell r="A1089" t="str">
            <v>Germany</v>
          </cell>
          <cell r="B1089" t="str">
            <v>DE</v>
          </cell>
          <cell r="C1089" t="str">
            <v>Wind onshore</v>
          </cell>
          <cell r="D1089" t="str">
            <v>2025</v>
          </cell>
          <cell r="E1089">
            <v>2392</v>
          </cell>
        </row>
        <row r="1090">
          <cell r="A1090" t="str">
            <v>Germany</v>
          </cell>
          <cell r="B1090" t="str">
            <v>DE</v>
          </cell>
          <cell r="C1090" t="str">
            <v>Wind onshore</v>
          </cell>
          <cell r="D1090" t="str">
            <v>2026</v>
          </cell>
          <cell r="E1090">
            <v>2459.3000000000002</v>
          </cell>
        </row>
        <row r="1091">
          <cell r="A1091" t="str">
            <v>Germany</v>
          </cell>
          <cell r="B1091" t="str">
            <v>DE</v>
          </cell>
          <cell r="C1091" t="str">
            <v>Wind onshore</v>
          </cell>
          <cell r="D1091" t="str">
            <v>2027</v>
          </cell>
          <cell r="E1091">
            <v>2525.35</v>
          </cell>
        </row>
        <row r="1092">
          <cell r="A1092" t="str">
            <v>Germany</v>
          </cell>
          <cell r="B1092" t="str">
            <v>DE</v>
          </cell>
          <cell r="C1092" t="str">
            <v>Wind onshore</v>
          </cell>
          <cell r="D1092" t="str">
            <v>2028</v>
          </cell>
          <cell r="E1092">
            <v>2589</v>
          </cell>
        </row>
        <row r="1093">
          <cell r="A1093" t="str">
            <v>Germany</v>
          </cell>
          <cell r="B1093" t="str">
            <v>DE</v>
          </cell>
          <cell r="C1093" t="str">
            <v>Wind onshore</v>
          </cell>
          <cell r="D1093" t="str">
            <v>2029</v>
          </cell>
          <cell r="E1093">
            <v>2652.65</v>
          </cell>
        </row>
        <row r="1094">
          <cell r="A1094" t="str">
            <v>Germany</v>
          </cell>
          <cell r="B1094" t="str">
            <v>DE</v>
          </cell>
          <cell r="C1094" t="str">
            <v>Wind onshore</v>
          </cell>
          <cell r="D1094" t="str">
            <v>2030</v>
          </cell>
          <cell r="E1094">
            <v>2715.45</v>
          </cell>
        </row>
        <row r="1095">
          <cell r="A1095" t="str">
            <v>Germany</v>
          </cell>
          <cell r="B1095" t="str">
            <v>DE</v>
          </cell>
          <cell r="C1095" t="str">
            <v>Wind onshore</v>
          </cell>
          <cell r="D1095" t="str">
            <v>2031</v>
          </cell>
          <cell r="E1095">
            <v>2778.05</v>
          </cell>
        </row>
        <row r="1096">
          <cell r="A1096" t="str">
            <v>Germany</v>
          </cell>
          <cell r="B1096" t="str">
            <v>DE</v>
          </cell>
          <cell r="C1096" t="str">
            <v>Wind onshore</v>
          </cell>
          <cell r="D1096" t="str">
            <v>2032</v>
          </cell>
          <cell r="E1096">
            <v>2838.65</v>
          </cell>
        </row>
        <row r="1097">
          <cell r="A1097" t="str">
            <v>Germany</v>
          </cell>
          <cell r="B1097" t="str">
            <v>DE</v>
          </cell>
          <cell r="C1097" t="str">
            <v>Wind onshore</v>
          </cell>
          <cell r="D1097" t="str">
            <v>2033</v>
          </cell>
          <cell r="E1097">
            <v>2898.4</v>
          </cell>
        </row>
        <row r="1098">
          <cell r="A1098" t="str">
            <v>Germany</v>
          </cell>
          <cell r="B1098" t="str">
            <v>DE</v>
          </cell>
          <cell r="C1098" t="str">
            <v>Wind onshore</v>
          </cell>
          <cell r="D1098" t="str">
            <v>2034</v>
          </cell>
          <cell r="E1098">
            <v>2955.5</v>
          </cell>
        </row>
        <row r="1099">
          <cell r="A1099" t="str">
            <v>Germany</v>
          </cell>
          <cell r="B1099" t="str">
            <v>DE</v>
          </cell>
          <cell r="C1099" t="str">
            <v>Wind onshore</v>
          </cell>
          <cell r="D1099" t="str">
            <v>2035</v>
          </cell>
          <cell r="E1099">
            <v>3012.95</v>
          </cell>
        </row>
        <row r="1100">
          <cell r="A1100" t="str">
            <v>Germany</v>
          </cell>
          <cell r="B1100" t="str">
            <v>DE</v>
          </cell>
          <cell r="C1100" t="str">
            <v>Wind onshore</v>
          </cell>
          <cell r="D1100" t="str">
            <v>2036</v>
          </cell>
          <cell r="E1100">
            <v>3066.25</v>
          </cell>
        </row>
        <row r="1101">
          <cell r="A1101" t="str">
            <v>Germany</v>
          </cell>
          <cell r="B1101" t="str">
            <v>DE</v>
          </cell>
          <cell r="C1101" t="str">
            <v>Wind onshore</v>
          </cell>
          <cell r="D1101" t="str">
            <v>2037</v>
          </cell>
          <cell r="E1101">
            <v>3117.45</v>
          </cell>
        </row>
        <row r="1102">
          <cell r="A1102" t="str">
            <v>Germany</v>
          </cell>
          <cell r="B1102" t="str">
            <v>DE</v>
          </cell>
          <cell r="C1102" t="str">
            <v>Wind onshore</v>
          </cell>
          <cell r="D1102" t="str">
            <v>2038</v>
          </cell>
          <cell r="E1102">
            <v>3166.5</v>
          </cell>
        </row>
        <row r="1103">
          <cell r="A1103" t="str">
            <v>Germany</v>
          </cell>
          <cell r="B1103" t="str">
            <v>DE</v>
          </cell>
          <cell r="C1103" t="str">
            <v>Wind onshore</v>
          </cell>
          <cell r="D1103" t="str">
            <v>2039</v>
          </cell>
          <cell r="E1103">
            <v>3213.25</v>
          </cell>
        </row>
        <row r="1104">
          <cell r="A1104" t="str">
            <v>Germany</v>
          </cell>
          <cell r="B1104" t="str">
            <v>DE</v>
          </cell>
          <cell r="C1104" t="str">
            <v>Wind onshore</v>
          </cell>
          <cell r="D1104" t="str">
            <v>2040</v>
          </cell>
          <cell r="E1104">
            <v>3257.7</v>
          </cell>
        </row>
        <row r="1105">
          <cell r="A1105" t="str">
            <v>Germany</v>
          </cell>
          <cell r="B1105" t="str">
            <v>DE</v>
          </cell>
          <cell r="C1105" t="str">
            <v>Wind onshore</v>
          </cell>
          <cell r="D1105" t="str">
            <v>2041</v>
          </cell>
          <cell r="E1105">
            <v>3299.8</v>
          </cell>
        </row>
        <row r="1106">
          <cell r="A1106" t="str">
            <v>Germany</v>
          </cell>
          <cell r="B1106" t="str">
            <v>DE</v>
          </cell>
          <cell r="C1106" t="str">
            <v>Wind onshore</v>
          </cell>
          <cell r="D1106" t="str">
            <v>2042</v>
          </cell>
          <cell r="E1106">
            <v>3339.5</v>
          </cell>
        </row>
        <row r="1107">
          <cell r="A1107" t="str">
            <v>Germany</v>
          </cell>
          <cell r="B1107" t="str">
            <v>DE</v>
          </cell>
          <cell r="C1107" t="str">
            <v>Wind onshore</v>
          </cell>
          <cell r="D1107" t="str">
            <v>2043</v>
          </cell>
          <cell r="E1107">
            <v>3376.75</v>
          </cell>
        </row>
        <row r="1108">
          <cell r="A1108" t="str">
            <v>Germany</v>
          </cell>
          <cell r="B1108" t="str">
            <v>DE</v>
          </cell>
          <cell r="C1108" t="str">
            <v>Wind onshore</v>
          </cell>
          <cell r="D1108" t="str">
            <v>2044</v>
          </cell>
          <cell r="E1108">
            <v>3411.65</v>
          </cell>
        </row>
        <row r="1109">
          <cell r="A1109" t="str">
            <v>Germany</v>
          </cell>
          <cell r="B1109" t="str">
            <v>DE</v>
          </cell>
          <cell r="C1109" t="str">
            <v>Wind onshore</v>
          </cell>
          <cell r="D1109" t="str">
            <v>2045</v>
          </cell>
          <cell r="E1109">
            <v>3444.25</v>
          </cell>
        </row>
        <row r="1110">
          <cell r="A1110" t="str">
            <v>Germany</v>
          </cell>
          <cell r="B1110" t="str">
            <v>DE</v>
          </cell>
          <cell r="C1110" t="str">
            <v>Wind onshore</v>
          </cell>
          <cell r="D1110" t="str">
            <v>2046</v>
          </cell>
          <cell r="E1110">
            <v>3474.5</v>
          </cell>
        </row>
        <row r="1111">
          <cell r="A1111" t="str">
            <v>Germany</v>
          </cell>
          <cell r="B1111" t="str">
            <v>DE</v>
          </cell>
          <cell r="C1111" t="str">
            <v>Wind onshore</v>
          </cell>
          <cell r="D1111" t="str">
            <v>2047</v>
          </cell>
          <cell r="E1111">
            <v>3501.95</v>
          </cell>
        </row>
        <row r="1112">
          <cell r="A1112" t="str">
            <v>Germany</v>
          </cell>
          <cell r="B1112" t="str">
            <v>DE</v>
          </cell>
          <cell r="C1112" t="str">
            <v>Wind onshore</v>
          </cell>
          <cell r="D1112" t="str">
            <v>2048</v>
          </cell>
          <cell r="E1112">
            <v>3527.05</v>
          </cell>
        </row>
        <row r="1113">
          <cell r="A1113" t="str">
            <v>Germany</v>
          </cell>
          <cell r="B1113" t="str">
            <v>DE</v>
          </cell>
          <cell r="C1113" t="str">
            <v>Wind onshore</v>
          </cell>
          <cell r="D1113" t="str">
            <v>2049</v>
          </cell>
          <cell r="E1113">
            <v>3549.95</v>
          </cell>
        </row>
        <row r="1114">
          <cell r="A1114" t="str">
            <v>Germany</v>
          </cell>
          <cell r="B1114" t="str">
            <v>DE</v>
          </cell>
          <cell r="C1114" t="str">
            <v>Wind onshore</v>
          </cell>
          <cell r="D1114" t="str">
            <v>2050</v>
          </cell>
          <cell r="E1114">
            <v>3570.65</v>
          </cell>
        </row>
        <row r="1115">
          <cell r="A1115" t="str">
            <v>Norway</v>
          </cell>
          <cell r="B1115" t="str">
            <v>NO</v>
          </cell>
          <cell r="C1115" t="str">
            <v>Wind onshore</v>
          </cell>
          <cell r="D1115" t="str">
            <v>2015</v>
          </cell>
          <cell r="E1115">
            <v>2222</v>
          </cell>
        </row>
        <row r="1116">
          <cell r="A1116" t="str">
            <v>Norway</v>
          </cell>
          <cell r="B1116" t="str">
            <v>NO</v>
          </cell>
          <cell r="C1116" t="str">
            <v>Wind onshore</v>
          </cell>
          <cell r="D1116" t="str">
            <v>2016</v>
          </cell>
          <cell r="E1116">
            <v>2272.3333333333335</v>
          </cell>
        </row>
        <row r="1117">
          <cell r="A1117" t="str">
            <v>Norway</v>
          </cell>
          <cell r="B1117" t="str">
            <v>NO</v>
          </cell>
          <cell r="C1117" t="str">
            <v>Wind onshore</v>
          </cell>
          <cell r="D1117" t="str">
            <v>2017</v>
          </cell>
          <cell r="E1117">
            <v>2323</v>
          </cell>
        </row>
        <row r="1118">
          <cell r="A1118" t="str">
            <v>Norway</v>
          </cell>
          <cell r="B1118" t="str">
            <v>NO</v>
          </cell>
          <cell r="C1118" t="str">
            <v>Wind onshore</v>
          </cell>
          <cell r="D1118" t="str">
            <v>2018</v>
          </cell>
          <cell r="E1118">
            <v>2374.6666666666665</v>
          </cell>
        </row>
        <row r="1119">
          <cell r="A1119" t="str">
            <v>Norway</v>
          </cell>
          <cell r="B1119" t="str">
            <v>NO</v>
          </cell>
          <cell r="C1119" t="str">
            <v>Wind onshore</v>
          </cell>
          <cell r="D1119" t="str">
            <v>2019</v>
          </cell>
          <cell r="E1119">
            <v>2223.5555555555557</v>
          </cell>
        </row>
        <row r="1120">
          <cell r="A1120" t="str">
            <v>Norway</v>
          </cell>
          <cell r="B1120" t="str">
            <v>NO</v>
          </cell>
          <cell r="C1120" t="str">
            <v>Wind onshore</v>
          </cell>
          <cell r="D1120" t="str">
            <v>2020</v>
          </cell>
          <cell r="E1120">
            <v>2249.0666666666666</v>
          </cell>
        </row>
        <row r="1121">
          <cell r="A1121" t="str">
            <v>Norway</v>
          </cell>
          <cell r="B1121" t="str">
            <v>NO</v>
          </cell>
          <cell r="C1121" t="str">
            <v>Wind onshore</v>
          </cell>
          <cell r="D1121" t="str">
            <v>2021</v>
          </cell>
          <cell r="E1121">
            <v>2274.5454545454545</v>
          </cell>
        </row>
        <row r="1122">
          <cell r="A1122" t="str">
            <v>Norway</v>
          </cell>
          <cell r="B1122" t="str">
            <v>NO</v>
          </cell>
          <cell r="C1122" t="str">
            <v>Wind onshore</v>
          </cell>
          <cell r="D1122" t="str">
            <v>2022</v>
          </cell>
          <cell r="E1122">
            <v>2300</v>
          </cell>
        </row>
        <row r="1123">
          <cell r="A1123" t="str">
            <v>Norway</v>
          </cell>
          <cell r="B1123" t="str">
            <v>NO</v>
          </cell>
          <cell r="C1123" t="str">
            <v>Wind onshore</v>
          </cell>
          <cell r="D1123" t="str">
            <v>2023</v>
          </cell>
          <cell r="E1123">
            <v>2325.4358974358975</v>
          </cell>
        </row>
        <row r="1124">
          <cell r="A1124" t="str">
            <v>Norway</v>
          </cell>
          <cell r="B1124" t="str">
            <v>NO</v>
          </cell>
          <cell r="C1124" t="str">
            <v>Wind onshore</v>
          </cell>
          <cell r="D1124" t="str">
            <v>2024</v>
          </cell>
          <cell r="E1124">
            <v>2351</v>
          </cell>
        </row>
        <row r="1125">
          <cell r="A1125" t="str">
            <v>Norway</v>
          </cell>
          <cell r="B1125" t="str">
            <v>NO</v>
          </cell>
          <cell r="C1125" t="str">
            <v>Wind onshore</v>
          </cell>
          <cell r="D1125" t="str">
            <v>2025</v>
          </cell>
          <cell r="E1125">
            <v>2376</v>
          </cell>
        </row>
        <row r="1126">
          <cell r="A1126" t="str">
            <v>Norway</v>
          </cell>
          <cell r="B1126" t="str">
            <v>NO</v>
          </cell>
          <cell r="C1126" t="str">
            <v>Wind onshore</v>
          </cell>
          <cell r="D1126" t="str">
            <v>2026</v>
          </cell>
          <cell r="E1126">
            <v>2401.4583333333335</v>
          </cell>
        </row>
        <row r="1127">
          <cell r="A1127" t="str">
            <v>Norway</v>
          </cell>
          <cell r="B1127" t="str">
            <v>NO</v>
          </cell>
          <cell r="C1127" t="str">
            <v>Wind onshore</v>
          </cell>
          <cell r="D1127" t="str">
            <v>2027</v>
          </cell>
          <cell r="E1127">
            <v>2426.6470588235293</v>
          </cell>
        </row>
        <row r="1128">
          <cell r="A1128" t="str">
            <v>Norway</v>
          </cell>
          <cell r="B1128" t="str">
            <v>NO</v>
          </cell>
          <cell r="C1128" t="str">
            <v>Wind onshore</v>
          </cell>
          <cell r="D1128" t="str">
            <v>2028</v>
          </cell>
          <cell r="E1128">
            <v>2451.7222222222222</v>
          </cell>
        </row>
        <row r="1129">
          <cell r="A1129" t="str">
            <v>Norway</v>
          </cell>
          <cell r="B1129" t="str">
            <v>NO</v>
          </cell>
          <cell r="C1129" t="str">
            <v>Wind onshore</v>
          </cell>
          <cell r="D1129" t="str">
            <v>2029</v>
          </cell>
          <cell r="E1129">
            <v>2476.6491228070176</v>
          </cell>
        </row>
        <row r="1130">
          <cell r="A1130" t="str">
            <v>Norway</v>
          </cell>
          <cell r="B1130" t="str">
            <v>NO</v>
          </cell>
          <cell r="C1130" t="str">
            <v>Wind onshore</v>
          </cell>
          <cell r="D1130" t="str">
            <v>2030</v>
          </cell>
          <cell r="E1130">
            <v>2501.4</v>
          </cell>
        </row>
        <row r="1131">
          <cell r="A1131" t="str">
            <v>Norway</v>
          </cell>
          <cell r="B1131" t="str">
            <v>NO</v>
          </cell>
          <cell r="C1131" t="str">
            <v>Wind onshore</v>
          </cell>
          <cell r="D1131" t="str">
            <v>2031</v>
          </cell>
          <cell r="E1131">
            <v>2550.9666666666662</v>
          </cell>
        </row>
        <row r="1132">
          <cell r="A1132" t="str">
            <v>Norway</v>
          </cell>
          <cell r="B1132" t="str">
            <v>NO</v>
          </cell>
          <cell r="C1132" t="str">
            <v>Wind onshore</v>
          </cell>
          <cell r="D1132" t="str">
            <v>2032</v>
          </cell>
          <cell r="E1132">
            <v>2600.2999999999997</v>
          </cell>
        </row>
        <row r="1133">
          <cell r="A1133" t="str">
            <v>Norway</v>
          </cell>
          <cell r="B1133" t="str">
            <v>NO</v>
          </cell>
          <cell r="C1133" t="str">
            <v>Wind onshore</v>
          </cell>
          <cell r="D1133" t="str">
            <v>2033</v>
          </cell>
          <cell r="E1133">
            <v>2649.3166666666666</v>
          </cell>
        </row>
        <row r="1134">
          <cell r="A1134" t="str">
            <v>Norway</v>
          </cell>
          <cell r="B1134" t="str">
            <v>NO</v>
          </cell>
          <cell r="C1134" t="str">
            <v>Wind onshore</v>
          </cell>
          <cell r="D1134" t="str">
            <v>2034</v>
          </cell>
          <cell r="E1134">
            <v>2697.9166666666665</v>
          </cell>
        </row>
        <row r="1135">
          <cell r="A1135" t="str">
            <v>Norway</v>
          </cell>
          <cell r="B1135" t="str">
            <v>NO</v>
          </cell>
          <cell r="C1135" t="str">
            <v>Wind onshore</v>
          </cell>
          <cell r="D1135" t="str">
            <v>2035</v>
          </cell>
          <cell r="E1135">
            <v>2745.9333333333334</v>
          </cell>
        </row>
        <row r="1136">
          <cell r="A1136" t="str">
            <v>Norway</v>
          </cell>
          <cell r="B1136" t="str">
            <v>NO</v>
          </cell>
          <cell r="C1136" t="str">
            <v>Wind onshore</v>
          </cell>
          <cell r="D1136" t="str">
            <v>2036</v>
          </cell>
          <cell r="E1136">
            <v>2793.3166666666666</v>
          </cell>
        </row>
        <row r="1137">
          <cell r="A1137" t="str">
            <v>Norway</v>
          </cell>
          <cell r="B1137" t="str">
            <v>NO</v>
          </cell>
          <cell r="C1137" t="str">
            <v>Wind onshore</v>
          </cell>
          <cell r="D1137" t="str">
            <v>2037</v>
          </cell>
          <cell r="E1137">
            <v>2839.9666666666667</v>
          </cell>
        </row>
        <row r="1138">
          <cell r="A1138" t="str">
            <v>Norway</v>
          </cell>
          <cell r="B1138" t="str">
            <v>NO</v>
          </cell>
          <cell r="C1138" t="str">
            <v>Wind onshore</v>
          </cell>
          <cell r="D1138" t="str">
            <v>2038</v>
          </cell>
          <cell r="E1138">
            <v>2885.7333333333336</v>
          </cell>
        </row>
        <row r="1139">
          <cell r="A1139" t="str">
            <v>Norway</v>
          </cell>
          <cell r="B1139" t="str">
            <v>NO</v>
          </cell>
          <cell r="C1139" t="str">
            <v>Wind onshore</v>
          </cell>
          <cell r="D1139" t="str">
            <v>2039</v>
          </cell>
          <cell r="E1139">
            <v>2930.5166666666669</v>
          </cell>
        </row>
        <row r="1140">
          <cell r="A1140" t="str">
            <v>Norway</v>
          </cell>
          <cell r="B1140" t="str">
            <v>NO</v>
          </cell>
          <cell r="C1140" t="str">
            <v>Wind onshore</v>
          </cell>
          <cell r="D1140" t="str">
            <v>2040</v>
          </cell>
          <cell r="E1140">
            <v>2974.2500000000005</v>
          </cell>
        </row>
        <row r="1141">
          <cell r="A1141" t="str">
            <v>Norway</v>
          </cell>
          <cell r="B1141" t="str">
            <v>NO</v>
          </cell>
          <cell r="C1141" t="str">
            <v>Wind onshore</v>
          </cell>
          <cell r="D1141" t="str">
            <v>2041</v>
          </cell>
          <cell r="E1141">
            <v>3016.7333333333336</v>
          </cell>
        </row>
        <row r="1142">
          <cell r="A1142" t="str">
            <v>Norway</v>
          </cell>
          <cell r="B1142" t="str">
            <v>NO</v>
          </cell>
          <cell r="C1142" t="str">
            <v>Wind onshore</v>
          </cell>
          <cell r="D1142" t="str">
            <v>2042</v>
          </cell>
          <cell r="E1142">
            <v>3057.8166666666666</v>
          </cell>
        </row>
        <row r="1143">
          <cell r="A1143" t="str">
            <v>Norway</v>
          </cell>
          <cell r="B1143" t="str">
            <v>NO</v>
          </cell>
          <cell r="C1143" t="str">
            <v>Wind onshore</v>
          </cell>
          <cell r="D1143" t="str">
            <v>2043</v>
          </cell>
          <cell r="E1143">
            <v>3097.4500000000003</v>
          </cell>
        </row>
        <row r="1144">
          <cell r="A1144" t="str">
            <v>Norway</v>
          </cell>
          <cell r="B1144" t="str">
            <v>NO</v>
          </cell>
          <cell r="C1144" t="str">
            <v>Wind onshore</v>
          </cell>
          <cell r="D1144" t="str">
            <v>2044</v>
          </cell>
          <cell r="E1144">
            <v>3135.6</v>
          </cell>
        </row>
        <row r="1145">
          <cell r="A1145" t="str">
            <v>Norway</v>
          </cell>
          <cell r="B1145" t="str">
            <v>NO</v>
          </cell>
          <cell r="C1145" t="str">
            <v>Wind onshore</v>
          </cell>
          <cell r="D1145" t="str">
            <v>2045</v>
          </cell>
          <cell r="E1145">
            <v>3172.2333333333331</v>
          </cell>
        </row>
        <row r="1146">
          <cell r="A1146" t="str">
            <v>Norway</v>
          </cell>
          <cell r="B1146" t="str">
            <v>NO</v>
          </cell>
          <cell r="C1146" t="str">
            <v>Wind onshore</v>
          </cell>
          <cell r="D1146" t="str">
            <v>2046</v>
          </cell>
          <cell r="E1146">
            <v>3207.333333333333</v>
          </cell>
        </row>
        <row r="1147">
          <cell r="A1147" t="str">
            <v>Norway</v>
          </cell>
          <cell r="B1147" t="str">
            <v>NO</v>
          </cell>
          <cell r="C1147" t="str">
            <v>Wind onshore</v>
          </cell>
          <cell r="D1147" t="str">
            <v>2047</v>
          </cell>
          <cell r="E1147">
            <v>3240.8833333333332</v>
          </cell>
        </row>
        <row r="1148">
          <cell r="A1148" t="str">
            <v>Norway</v>
          </cell>
          <cell r="B1148" t="str">
            <v>NO</v>
          </cell>
          <cell r="C1148" t="str">
            <v>Wind onshore</v>
          </cell>
          <cell r="D1148" t="str">
            <v>2048</v>
          </cell>
          <cell r="E1148">
            <v>3272.9</v>
          </cell>
        </row>
        <row r="1149">
          <cell r="A1149" t="str">
            <v>Norway</v>
          </cell>
          <cell r="B1149" t="str">
            <v>NO</v>
          </cell>
          <cell r="C1149" t="str">
            <v>Wind onshore</v>
          </cell>
          <cell r="D1149" t="str">
            <v>2049</v>
          </cell>
          <cell r="E1149">
            <v>3303.3999999999992</v>
          </cell>
        </row>
        <row r="1150">
          <cell r="A1150" t="str">
            <v>Norway</v>
          </cell>
          <cell r="B1150" t="str">
            <v>NO</v>
          </cell>
          <cell r="C1150" t="str">
            <v>Wind onshore</v>
          </cell>
          <cell r="D1150" t="str">
            <v>2050</v>
          </cell>
          <cell r="E1150">
            <v>3332.4</v>
          </cell>
        </row>
        <row r="1151">
          <cell r="A1151" t="str">
            <v>Sweden</v>
          </cell>
          <cell r="B1151" t="str">
            <v>SE</v>
          </cell>
          <cell r="C1151" t="str">
            <v>Wind onshore</v>
          </cell>
          <cell r="D1151" t="str">
            <v>2015</v>
          </cell>
          <cell r="E1151">
            <v>2001</v>
          </cell>
        </row>
        <row r="1152">
          <cell r="A1152" t="str">
            <v>Sweden</v>
          </cell>
          <cell r="B1152" t="str">
            <v>SE</v>
          </cell>
          <cell r="C1152" t="str">
            <v>Wind onshore</v>
          </cell>
          <cell r="D1152" t="str">
            <v>2016</v>
          </cell>
          <cell r="E1152">
            <v>2055</v>
          </cell>
        </row>
        <row r="1153">
          <cell r="A1153" t="str">
            <v>Sweden</v>
          </cell>
          <cell r="B1153" t="str">
            <v>SE</v>
          </cell>
          <cell r="C1153" t="str">
            <v>Wind onshore</v>
          </cell>
          <cell r="D1153" t="str">
            <v>2017</v>
          </cell>
          <cell r="E1153">
            <v>2109.5</v>
          </cell>
        </row>
        <row r="1154">
          <cell r="A1154" t="str">
            <v>Sweden</v>
          </cell>
          <cell r="B1154" t="str">
            <v>SE</v>
          </cell>
          <cell r="C1154" t="str">
            <v>Wind onshore</v>
          </cell>
          <cell r="D1154" t="str">
            <v>2018</v>
          </cell>
          <cell r="E1154">
            <v>2164</v>
          </cell>
        </row>
        <row r="1155">
          <cell r="A1155" t="str">
            <v>Sweden</v>
          </cell>
          <cell r="B1155" t="str">
            <v>SE</v>
          </cell>
          <cell r="C1155" t="str">
            <v>Wind onshore</v>
          </cell>
          <cell r="D1155" t="str">
            <v>2019</v>
          </cell>
          <cell r="E1155">
            <v>1952.6363636363637</v>
          </cell>
        </row>
        <row r="1156">
          <cell r="A1156" t="str">
            <v>Sweden</v>
          </cell>
          <cell r="B1156" t="str">
            <v>SE</v>
          </cell>
          <cell r="C1156" t="str">
            <v>Wind onshore</v>
          </cell>
          <cell r="D1156" t="str">
            <v>2020</v>
          </cell>
          <cell r="E1156">
            <v>1979.6666666666667</v>
          </cell>
        </row>
        <row r="1157">
          <cell r="A1157" t="str">
            <v>Sweden</v>
          </cell>
          <cell r="B1157" t="str">
            <v>SE</v>
          </cell>
          <cell r="C1157" t="str">
            <v>Wind onshore</v>
          </cell>
          <cell r="D1157" t="str">
            <v>2021</v>
          </cell>
          <cell r="E1157">
            <v>2006.7692307692307</v>
          </cell>
        </row>
        <row r="1158">
          <cell r="A1158" t="str">
            <v>Sweden</v>
          </cell>
          <cell r="B1158" t="str">
            <v>SE</v>
          </cell>
          <cell r="C1158" t="str">
            <v>Wind onshore</v>
          </cell>
          <cell r="D1158" t="str">
            <v>2022</v>
          </cell>
          <cell r="E1158">
            <v>2034</v>
          </cell>
        </row>
        <row r="1159">
          <cell r="A1159" t="str">
            <v>Sweden</v>
          </cell>
          <cell r="B1159" t="str">
            <v>SE</v>
          </cell>
          <cell r="C1159" t="str">
            <v>Wind onshore</v>
          </cell>
          <cell r="D1159" t="str">
            <v>2023</v>
          </cell>
          <cell r="E1159">
            <v>2061.3000000000002</v>
          </cell>
        </row>
        <row r="1160">
          <cell r="A1160" t="str">
            <v>Sweden</v>
          </cell>
          <cell r="B1160" t="str">
            <v>SE</v>
          </cell>
          <cell r="C1160" t="str">
            <v>Wind onshore</v>
          </cell>
          <cell r="D1160" t="str">
            <v>2024</v>
          </cell>
          <cell r="E1160">
            <v>2089</v>
          </cell>
        </row>
        <row r="1161">
          <cell r="A1161" t="str">
            <v>Sweden</v>
          </cell>
          <cell r="B1161" t="str">
            <v>SE</v>
          </cell>
          <cell r="C1161" t="str">
            <v>Wind onshore</v>
          </cell>
          <cell r="D1161" t="str">
            <v>2025</v>
          </cell>
          <cell r="E1161">
            <v>2116</v>
          </cell>
        </row>
        <row r="1162">
          <cell r="A1162" t="str">
            <v>Sweden</v>
          </cell>
          <cell r="B1162" t="str">
            <v>SE</v>
          </cell>
          <cell r="C1162" t="str">
            <v>Wind onshore</v>
          </cell>
          <cell r="D1162" t="str">
            <v>2026</v>
          </cell>
          <cell r="E1162">
            <v>2143.5555555555557</v>
          </cell>
        </row>
        <row r="1163">
          <cell r="A1163" t="str">
            <v>Sweden</v>
          </cell>
          <cell r="B1163" t="str">
            <v>SE</v>
          </cell>
          <cell r="C1163" t="str">
            <v>Wind onshore</v>
          </cell>
          <cell r="D1163" t="str">
            <v>2027</v>
          </cell>
          <cell r="E1163">
            <v>2171.0526315789475</v>
          </cell>
        </row>
        <row r="1164">
          <cell r="A1164" t="str">
            <v>Sweden</v>
          </cell>
          <cell r="B1164" t="str">
            <v>SE</v>
          </cell>
          <cell r="C1164" t="str">
            <v>Wind onshore</v>
          </cell>
          <cell r="D1164" t="str">
            <v>2028</v>
          </cell>
          <cell r="E1164">
            <v>2198.5250000000001</v>
          </cell>
        </row>
        <row r="1165">
          <cell r="A1165" t="str">
            <v>Sweden</v>
          </cell>
          <cell r="B1165" t="str">
            <v>SE</v>
          </cell>
          <cell r="C1165" t="str">
            <v>Wind onshore</v>
          </cell>
          <cell r="D1165" t="str">
            <v>2029</v>
          </cell>
          <cell r="E1165">
            <v>2252.4</v>
          </cell>
        </row>
        <row r="1166">
          <cell r="A1166" t="str">
            <v>Sweden</v>
          </cell>
          <cell r="B1166" t="str">
            <v>SE</v>
          </cell>
          <cell r="C1166" t="str">
            <v>Wind onshore</v>
          </cell>
          <cell r="D1166" t="str">
            <v>2030</v>
          </cell>
          <cell r="E1166">
            <v>2306.4499999999998</v>
          </cell>
        </row>
        <row r="1167">
          <cell r="A1167" t="str">
            <v>Sweden</v>
          </cell>
          <cell r="B1167" t="str">
            <v>SE</v>
          </cell>
          <cell r="C1167" t="str">
            <v>Wind onshore</v>
          </cell>
          <cell r="D1167" t="str">
            <v>2031</v>
          </cell>
          <cell r="E1167">
            <v>2360.6750000000002</v>
          </cell>
        </row>
        <row r="1168">
          <cell r="A1168" t="str">
            <v>Sweden</v>
          </cell>
          <cell r="B1168" t="str">
            <v>SE</v>
          </cell>
          <cell r="C1168" t="str">
            <v>Wind onshore</v>
          </cell>
          <cell r="D1168" t="str">
            <v>2032</v>
          </cell>
          <cell r="E1168">
            <v>2414.9250000000002</v>
          </cell>
        </row>
        <row r="1169">
          <cell r="A1169" t="str">
            <v>Sweden</v>
          </cell>
          <cell r="B1169" t="str">
            <v>SE</v>
          </cell>
          <cell r="C1169" t="str">
            <v>Wind onshore</v>
          </cell>
          <cell r="D1169" t="str">
            <v>2033</v>
          </cell>
          <cell r="E1169">
            <v>2469.0749999999998</v>
          </cell>
        </row>
        <row r="1170">
          <cell r="A1170" t="str">
            <v>Sweden</v>
          </cell>
          <cell r="B1170" t="str">
            <v>SE</v>
          </cell>
          <cell r="C1170" t="str">
            <v>Wind onshore</v>
          </cell>
          <cell r="D1170" t="str">
            <v>2034</v>
          </cell>
          <cell r="E1170">
            <v>2523.0250000000001</v>
          </cell>
        </row>
        <row r="1171">
          <cell r="A1171" t="str">
            <v>Sweden</v>
          </cell>
          <cell r="B1171" t="str">
            <v>SE</v>
          </cell>
          <cell r="C1171" t="str">
            <v>Wind onshore</v>
          </cell>
          <cell r="D1171" t="str">
            <v>2035</v>
          </cell>
          <cell r="E1171">
            <v>2576.65</v>
          </cell>
        </row>
        <row r="1172">
          <cell r="A1172" t="str">
            <v>Sweden</v>
          </cell>
          <cell r="B1172" t="str">
            <v>SE</v>
          </cell>
          <cell r="C1172" t="str">
            <v>Wind onshore</v>
          </cell>
          <cell r="D1172" t="str">
            <v>2036</v>
          </cell>
          <cell r="E1172">
            <v>2629.7750000000001</v>
          </cell>
        </row>
        <row r="1173">
          <cell r="A1173" t="str">
            <v>Sweden</v>
          </cell>
          <cell r="B1173" t="str">
            <v>SE</v>
          </cell>
          <cell r="C1173" t="str">
            <v>Wind onshore</v>
          </cell>
          <cell r="D1173" t="str">
            <v>2037</v>
          </cell>
          <cell r="E1173">
            <v>2682.3249999999998</v>
          </cell>
        </row>
        <row r="1174">
          <cell r="A1174" t="str">
            <v>Sweden</v>
          </cell>
          <cell r="B1174" t="str">
            <v>SE</v>
          </cell>
          <cell r="C1174" t="str">
            <v>Wind onshore</v>
          </cell>
          <cell r="D1174" t="str">
            <v>2038</v>
          </cell>
          <cell r="E1174">
            <v>2734.2</v>
          </cell>
        </row>
        <row r="1175">
          <cell r="A1175" t="str">
            <v>Sweden</v>
          </cell>
          <cell r="B1175" t="str">
            <v>SE</v>
          </cell>
          <cell r="C1175" t="str">
            <v>Wind onshore</v>
          </cell>
          <cell r="D1175" t="str">
            <v>2039</v>
          </cell>
          <cell r="E1175">
            <v>2785.2</v>
          </cell>
        </row>
        <row r="1176">
          <cell r="A1176" t="str">
            <v>Sweden</v>
          </cell>
          <cell r="B1176" t="str">
            <v>SE</v>
          </cell>
          <cell r="C1176" t="str">
            <v>Wind onshore</v>
          </cell>
          <cell r="D1176" t="str">
            <v>2040</v>
          </cell>
          <cell r="E1176">
            <v>2835.2750000000001</v>
          </cell>
        </row>
        <row r="1177">
          <cell r="A1177" t="str">
            <v>Sweden</v>
          </cell>
          <cell r="B1177" t="str">
            <v>SE</v>
          </cell>
          <cell r="C1177" t="str">
            <v>Wind onshore</v>
          </cell>
          <cell r="D1177" t="str">
            <v>2041</v>
          </cell>
          <cell r="E1177">
            <v>2884.2</v>
          </cell>
        </row>
        <row r="1178">
          <cell r="A1178" t="str">
            <v>Sweden</v>
          </cell>
          <cell r="B1178" t="str">
            <v>SE</v>
          </cell>
          <cell r="C1178" t="str">
            <v>Wind onshore</v>
          </cell>
          <cell r="D1178" t="str">
            <v>2042</v>
          </cell>
          <cell r="E1178">
            <v>2931.85</v>
          </cell>
        </row>
        <row r="1179">
          <cell r="A1179" t="str">
            <v>Sweden</v>
          </cell>
          <cell r="B1179" t="str">
            <v>SE</v>
          </cell>
          <cell r="C1179" t="str">
            <v>Wind onshore</v>
          </cell>
          <cell r="D1179" t="str">
            <v>2043</v>
          </cell>
          <cell r="E1179">
            <v>2978.1750000000002</v>
          </cell>
        </row>
        <row r="1180">
          <cell r="A1180" t="str">
            <v>Sweden</v>
          </cell>
          <cell r="B1180" t="str">
            <v>SE</v>
          </cell>
          <cell r="C1180" t="str">
            <v>Wind onshore</v>
          </cell>
          <cell r="D1180" t="str">
            <v>2044</v>
          </cell>
          <cell r="E1180">
            <v>3023.1</v>
          </cell>
        </row>
        <row r="1181">
          <cell r="A1181" t="str">
            <v>Sweden</v>
          </cell>
          <cell r="B1181" t="str">
            <v>SE</v>
          </cell>
          <cell r="C1181" t="str">
            <v>Wind onshore</v>
          </cell>
          <cell r="D1181" t="str">
            <v>2045</v>
          </cell>
          <cell r="E1181">
            <v>3066.55</v>
          </cell>
        </row>
        <row r="1182">
          <cell r="A1182" t="str">
            <v>Sweden</v>
          </cell>
          <cell r="B1182" t="str">
            <v>SE</v>
          </cell>
          <cell r="C1182" t="str">
            <v>Wind onshore</v>
          </cell>
          <cell r="D1182" t="str">
            <v>2046</v>
          </cell>
          <cell r="E1182">
            <v>3108.5</v>
          </cell>
        </row>
        <row r="1183">
          <cell r="A1183" t="str">
            <v>Sweden</v>
          </cell>
          <cell r="B1183" t="str">
            <v>SE</v>
          </cell>
          <cell r="C1183" t="str">
            <v>Wind onshore</v>
          </cell>
          <cell r="D1183" t="str">
            <v>2047</v>
          </cell>
          <cell r="E1183">
            <v>3148.9250000000002</v>
          </cell>
        </row>
        <row r="1184">
          <cell r="A1184" t="str">
            <v>Sweden</v>
          </cell>
          <cell r="B1184" t="str">
            <v>SE</v>
          </cell>
          <cell r="C1184" t="str">
            <v>Wind onshore</v>
          </cell>
          <cell r="D1184" t="str">
            <v>2048</v>
          </cell>
          <cell r="E1184">
            <v>3187.85</v>
          </cell>
        </row>
        <row r="1185">
          <cell r="A1185" t="str">
            <v>Sweden</v>
          </cell>
          <cell r="B1185" t="str">
            <v>SE</v>
          </cell>
          <cell r="C1185" t="str">
            <v>Wind onshore</v>
          </cell>
          <cell r="D1185" t="str">
            <v>2049</v>
          </cell>
          <cell r="E1185">
            <v>3225.25</v>
          </cell>
        </row>
        <row r="1186">
          <cell r="A1186" t="str">
            <v>Sweden</v>
          </cell>
          <cell r="B1186" t="str">
            <v>SE</v>
          </cell>
          <cell r="C1186" t="str">
            <v>Wind onshore</v>
          </cell>
          <cell r="D1186" t="str">
            <v>2050</v>
          </cell>
          <cell r="E1186">
            <v>3261.15</v>
          </cell>
        </row>
        <row r="1187">
          <cell r="A1187" t="str">
            <v>Denmark</v>
          </cell>
          <cell r="B1187" t="str">
            <v>DK</v>
          </cell>
          <cell r="C1187" t="str">
            <v>Wind onshore</v>
          </cell>
          <cell r="D1187" t="str">
            <v>2015</v>
          </cell>
          <cell r="E1187">
            <v>2955</v>
          </cell>
        </row>
        <row r="1188">
          <cell r="A1188" t="str">
            <v>Denmark</v>
          </cell>
          <cell r="B1188" t="str">
            <v>DK</v>
          </cell>
          <cell r="C1188" t="str">
            <v>Wind onshore</v>
          </cell>
          <cell r="D1188" t="str">
            <v>2016</v>
          </cell>
          <cell r="E1188">
            <v>3013.5</v>
          </cell>
        </row>
        <row r="1189">
          <cell r="A1189" t="str">
            <v>Denmark</v>
          </cell>
          <cell r="B1189" t="str">
            <v>DK</v>
          </cell>
          <cell r="C1189" t="str">
            <v>Wind onshore</v>
          </cell>
          <cell r="D1189" t="str">
            <v>2017</v>
          </cell>
          <cell r="E1189">
            <v>3072.5</v>
          </cell>
        </row>
        <row r="1190">
          <cell r="A1190" t="str">
            <v>Denmark</v>
          </cell>
          <cell r="B1190" t="str">
            <v>DK</v>
          </cell>
          <cell r="C1190" t="str">
            <v>Wind onshore</v>
          </cell>
          <cell r="D1190" t="str">
            <v>2018</v>
          </cell>
          <cell r="E1190">
            <v>3132</v>
          </cell>
        </row>
        <row r="1191">
          <cell r="A1191" t="str">
            <v>Denmark</v>
          </cell>
          <cell r="B1191" t="str">
            <v>DK</v>
          </cell>
          <cell r="C1191" t="str">
            <v>Wind onshore</v>
          </cell>
          <cell r="D1191" t="str">
            <v>2019</v>
          </cell>
          <cell r="E1191">
            <v>2651.25</v>
          </cell>
        </row>
        <row r="1192">
          <cell r="A1192" t="str">
            <v>Denmark</v>
          </cell>
          <cell r="B1192" t="str">
            <v>DK</v>
          </cell>
          <cell r="C1192" t="str">
            <v>Wind onshore</v>
          </cell>
          <cell r="D1192" t="str">
            <v>2020</v>
          </cell>
          <cell r="E1192">
            <v>2704.2750000000001</v>
          </cell>
        </row>
        <row r="1193">
          <cell r="A1193" t="str">
            <v>Denmark</v>
          </cell>
          <cell r="B1193" t="str">
            <v>DK</v>
          </cell>
          <cell r="C1193" t="str">
            <v>Wind onshore</v>
          </cell>
          <cell r="D1193" t="str">
            <v>2021</v>
          </cell>
          <cell r="E1193">
            <v>2758.5250000000001</v>
          </cell>
        </row>
        <row r="1194">
          <cell r="A1194" t="str">
            <v>Denmark</v>
          </cell>
          <cell r="B1194" t="str">
            <v>DK</v>
          </cell>
          <cell r="C1194" t="str">
            <v>Wind onshore</v>
          </cell>
          <cell r="D1194" t="str">
            <v>2022</v>
          </cell>
          <cell r="E1194">
            <v>2814</v>
          </cell>
        </row>
        <row r="1195">
          <cell r="A1195" t="str">
            <v>Denmark</v>
          </cell>
          <cell r="B1195" t="str">
            <v>DK</v>
          </cell>
          <cell r="C1195" t="str">
            <v>Wind onshore</v>
          </cell>
          <cell r="D1195" t="str">
            <v>2023</v>
          </cell>
          <cell r="E1195">
            <v>2870.6</v>
          </cell>
        </row>
        <row r="1196">
          <cell r="A1196" t="str">
            <v>Denmark</v>
          </cell>
          <cell r="B1196" t="str">
            <v>DK</v>
          </cell>
          <cell r="C1196" t="str">
            <v>Wind onshore</v>
          </cell>
          <cell r="D1196" t="str">
            <v>2024</v>
          </cell>
          <cell r="E1196">
            <v>2928</v>
          </cell>
        </row>
        <row r="1197">
          <cell r="A1197" t="str">
            <v>Denmark</v>
          </cell>
          <cell r="B1197" t="str">
            <v>DK</v>
          </cell>
          <cell r="C1197" t="str">
            <v>Wind onshore</v>
          </cell>
          <cell r="D1197" t="str">
            <v>2025</v>
          </cell>
          <cell r="E1197">
            <v>2986</v>
          </cell>
        </row>
        <row r="1198">
          <cell r="A1198" t="str">
            <v>Denmark</v>
          </cell>
          <cell r="B1198" t="str">
            <v>DK</v>
          </cell>
          <cell r="C1198" t="str">
            <v>Wind onshore</v>
          </cell>
          <cell r="D1198" t="str">
            <v>2026</v>
          </cell>
          <cell r="E1198">
            <v>3044.05</v>
          </cell>
        </row>
        <row r="1199">
          <cell r="A1199" t="str">
            <v>Denmark</v>
          </cell>
          <cell r="B1199" t="str">
            <v>DK</v>
          </cell>
          <cell r="C1199" t="str">
            <v>Wind onshore</v>
          </cell>
          <cell r="D1199" t="str">
            <v>2027</v>
          </cell>
          <cell r="E1199">
            <v>3101.75</v>
          </cell>
        </row>
        <row r="1200">
          <cell r="A1200" t="str">
            <v>Denmark</v>
          </cell>
          <cell r="B1200" t="str">
            <v>DK</v>
          </cell>
          <cell r="C1200" t="str">
            <v>Wind onshore</v>
          </cell>
          <cell r="D1200" t="str">
            <v>2028</v>
          </cell>
          <cell r="E1200">
            <v>3159.2</v>
          </cell>
        </row>
        <row r="1201">
          <cell r="A1201" t="str">
            <v>Denmark</v>
          </cell>
          <cell r="B1201" t="str">
            <v>DK</v>
          </cell>
          <cell r="C1201" t="str">
            <v>Wind onshore</v>
          </cell>
          <cell r="D1201" t="str">
            <v>2029</v>
          </cell>
          <cell r="E1201">
            <v>3216.3249999999998</v>
          </cell>
        </row>
        <row r="1202">
          <cell r="A1202" t="str">
            <v>Denmark</v>
          </cell>
          <cell r="B1202" t="str">
            <v>DK</v>
          </cell>
          <cell r="C1202" t="str">
            <v>Wind onshore</v>
          </cell>
          <cell r="D1202" t="str">
            <v>2030</v>
          </cell>
          <cell r="E1202">
            <v>3273.125</v>
          </cell>
        </row>
        <row r="1203">
          <cell r="A1203" t="str">
            <v>Denmark</v>
          </cell>
          <cell r="B1203" t="str">
            <v>DK</v>
          </cell>
          <cell r="C1203" t="str">
            <v>Wind onshore</v>
          </cell>
          <cell r="D1203" t="str">
            <v>2031</v>
          </cell>
          <cell r="E1203">
            <v>3329.5</v>
          </cell>
        </row>
        <row r="1204">
          <cell r="A1204" t="str">
            <v>Denmark</v>
          </cell>
          <cell r="B1204" t="str">
            <v>DK</v>
          </cell>
          <cell r="C1204" t="str">
            <v>Wind onshore</v>
          </cell>
          <cell r="D1204" t="str">
            <v>2032</v>
          </cell>
          <cell r="E1204">
            <v>3385.35</v>
          </cell>
        </row>
        <row r="1205">
          <cell r="A1205" t="str">
            <v>Denmark</v>
          </cell>
          <cell r="B1205" t="str">
            <v>DK</v>
          </cell>
          <cell r="C1205" t="str">
            <v>Wind onshore</v>
          </cell>
          <cell r="D1205" t="str">
            <v>2033</v>
          </cell>
          <cell r="E1205">
            <v>3440.5749999999998</v>
          </cell>
        </row>
        <row r="1206">
          <cell r="A1206" t="str">
            <v>Denmark</v>
          </cell>
          <cell r="B1206" t="str">
            <v>DK</v>
          </cell>
          <cell r="C1206" t="str">
            <v>Wind onshore</v>
          </cell>
          <cell r="D1206" t="str">
            <v>2034</v>
          </cell>
          <cell r="E1206">
            <v>3495.0250000000001</v>
          </cell>
        </row>
        <row r="1207">
          <cell r="A1207" t="str">
            <v>Denmark</v>
          </cell>
          <cell r="B1207" t="str">
            <v>DK</v>
          </cell>
          <cell r="C1207" t="str">
            <v>Wind onshore</v>
          </cell>
          <cell r="D1207" t="str">
            <v>2035</v>
          </cell>
          <cell r="E1207">
            <v>3548.625</v>
          </cell>
        </row>
        <row r="1208">
          <cell r="A1208" t="str">
            <v>Denmark</v>
          </cell>
          <cell r="B1208" t="str">
            <v>DK</v>
          </cell>
          <cell r="C1208" t="str">
            <v>Wind onshore</v>
          </cell>
          <cell r="D1208" t="str">
            <v>2036</v>
          </cell>
          <cell r="E1208">
            <v>3601.2249999999999</v>
          </cell>
        </row>
        <row r="1209">
          <cell r="A1209" t="str">
            <v>Denmark</v>
          </cell>
          <cell r="B1209" t="str">
            <v>DK</v>
          </cell>
          <cell r="C1209" t="str">
            <v>Wind onshore</v>
          </cell>
          <cell r="D1209" t="str">
            <v>2037</v>
          </cell>
          <cell r="E1209">
            <v>3652.7249999999999</v>
          </cell>
        </row>
        <row r="1210">
          <cell r="A1210" t="str">
            <v>Denmark</v>
          </cell>
          <cell r="B1210" t="str">
            <v>DK</v>
          </cell>
          <cell r="C1210" t="str">
            <v>Wind onshore</v>
          </cell>
          <cell r="D1210" t="str">
            <v>2038</v>
          </cell>
          <cell r="E1210">
            <v>3703</v>
          </cell>
        </row>
        <row r="1211">
          <cell r="A1211" t="str">
            <v>Denmark</v>
          </cell>
          <cell r="B1211" t="str">
            <v>DK</v>
          </cell>
          <cell r="C1211" t="str">
            <v>Wind onshore</v>
          </cell>
          <cell r="D1211" t="str">
            <v>2039</v>
          </cell>
          <cell r="E1211">
            <v>3751.95</v>
          </cell>
        </row>
        <row r="1212">
          <cell r="A1212" t="str">
            <v>Denmark</v>
          </cell>
          <cell r="B1212" t="str">
            <v>DK</v>
          </cell>
          <cell r="C1212" t="str">
            <v>Wind onshore</v>
          </cell>
          <cell r="D1212" t="str">
            <v>2040</v>
          </cell>
          <cell r="E1212">
            <v>3799.45</v>
          </cell>
        </row>
        <row r="1213">
          <cell r="A1213" t="str">
            <v>Denmark</v>
          </cell>
          <cell r="B1213" t="str">
            <v>DK</v>
          </cell>
          <cell r="C1213" t="str">
            <v>Wind onshore</v>
          </cell>
          <cell r="D1213" t="str">
            <v>2041</v>
          </cell>
          <cell r="E1213">
            <v>3845.4</v>
          </cell>
        </row>
        <row r="1214">
          <cell r="A1214" t="str">
            <v>Denmark</v>
          </cell>
          <cell r="B1214" t="str">
            <v>DK</v>
          </cell>
          <cell r="C1214" t="str">
            <v>Wind onshore</v>
          </cell>
          <cell r="D1214" t="str">
            <v>2042</v>
          </cell>
          <cell r="E1214">
            <v>3889.6750000000002</v>
          </cell>
        </row>
        <row r="1215">
          <cell r="A1215" t="str">
            <v>Denmark</v>
          </cell>
          <cell r="B1215" t="str">
            <v>DK</v>
          </cell>
          <cell r="C1215" t="str">
            <v>Wind onshore</v>
          </cell>
          <cell r="D1215" t="str">
            <v>2043</v>
          </cell>
          <cell r="E1215">
            <v>3932.2249999999999</v>
          </cell>
        </row>
        <row r="1216">
          <cell r="A1216" t="str">
            <v>Denmark</v>
          </cell>
          <cell r="B1216" t="str">
            <v>DK</v>
          </cell>
          <cell r="C1216" t="str">
            <v>Wind onshore</v>
          </cell>
          <cell r="D1216" t="str">
            <v>2044</v>
          </cell>
          <cell r="E1216">
            <v>3973</v>
          </cell>
        </row>
        <row r="1217">
          <cell r="A1217" t="str">
            <v>Denmark</v>
          </cell>
          <cell r="B1217" t="str">
            <v>DK</v>
          </cell>
          <cell r="C1217" t="str">
            <v>Wind onshore</v>
          </cell>
          <cell r="D1217" t="str">
            <v>2045</v>
          </cell>
          <cell r="E1217">
            <v>4011.9749999999999</v>
          </cell>
        </row>
        <row r="1218">
          <cell r="A1218" t="str">
            <v>Denmark</v>
          </cell>
          <cell r="B1218" t="str">
            <v>DK</v>
          </cell>
          <cell r="C1218" t="str">
            <v>Wind onshore</v>
          </cell>
          <cell r="D1218" t="str">
            <v>2046</v>
          </cell>
          <cell r="E1218">
            <v>4049.1750000000002</v>
          </cell>
        </row>
        <row r="1219">
          <cell r="A1219" t="str">
            <v>Denmark</v>
          </cell>
          <cell r="B1219" t="str">
            <v>DK</v>
          </cell>
          <cell r="C1219" t="str">
            <v>Wind onshore</v>
          </cell>
          <cell r="D1219" t="str">
            <v>2047</v>
          </cell>
          <cell r="E1219">
            <v>4084.55</v>
          </cell>
        </row>
        <row r="1220">
          <cell r="A1220" t="str">
            <v>Denmark</v>
          </cell>
          <cell r="B1220" t="str">
            <v>DK</v>
          </cell>
          <cell r="C1220" t="str">
            <v>Wind onshore</v>
          </cell>
          <cell r="D1220" t="str">
            <v>2048</v>
          </cell>
          <cell r="E1220">
            <v>4118.1499999999996</v>
          </cell>
        </row>
        <row r="1221">
          <cell r="A1221" t="str">
            <v>Denmark</v>
          </cell>
          <cell r="B1221" t="str">
            <v>DK</v>
          </cell>
          <cell r="C1221" t="str">
            <v>Wind onshore</v>
          </cell>
          <cell r="D1221" t="str">
            <v>2049</v>
          </cell>
          <cell r="E1221">
            <v>4150</v>
          </cell>
        </row>
        <row r="1222">
          <cell r="A1222" t="str">
            <v>Denmark</v>
          </cell>
          <cell r="B1222" t="str">
            <v>DK</v>
          </cell>
          <cell r="C1222" t="str">
            <v>Wind onshore</v>
          </cell>
          <cell r="D1222" t="str">
            <v>2050</v>
          </cell>
          <cell r="E1222">
            <v>4180.1750000000002</v>
          </cell>
        </row>
        <row r="1223">
          <cell r="A1223" t="str">
            <v>Estonia</v>
          </cell>
          <cell r="B1223" t="str">
            <v>EE</v>
          </cell>
          <cell r="C1223" t="str">
            <v>Wind onshore</v>
          </cell>
          <cell r="D1223" t="str">
            <v>2015</v>
          </cell>
          <cell r="E1223">
            <v>2464</v>
          </cell>
        </row>
        <row r="1224">
          <cell r="A1224" t="str">
            <v>Estonia</v>
          </cell>
          <cell r="B1224" t="str">
            <v>EE</v>
          </cell>
          <cell r="C1224" t="str">
            <v>Wind onshore</v>
          </cell>
          <cell r="D1224" t="str">
            <v>2016</v>
          </cell>
          <cell r="E1224">
            <v>2540</v>
          </cell>
        </row>
        <row r="1225">
          <cell r="A1225" t="str">
            <v>Estonia</v>
          </cell>
          <cell r="B1225" t="str">
            <v>EE</v>
          </cell>
          <cell r="C1225" t="str">
            <v>Wind onshore</v>
          </cell>
          <cell r="D1225" t="str">
            <v>2017</v>
          </cell>
          <cell r="E1225">
            <v>2615</v>
          </cell>
        </row>
        <row r="1226">
          <cell r="A1226" t="str">
            <v>Estonia</v>
          </cell>
          <cell r="B1226" t="str">
            <v>EE</v>
          </cell>
          <cell r="C1226" t="str">
            <v>Wind onshore</v>
          </cell>
          <cell r="D1226" t="str">
            <v>2018</v>
          </cell>
          <cell r="E1226">
            <v>2690</v>
          </cell>
        </row>
        <row r="1227">
          <cell r="A1227" t="str">
            <v>Estonia</v>
          </cell>
          <cell r="B1227" t="str">
            <v>EE</v>
          </cell>
          <cell r="C1227" t="str">
            <v>Wind onshore</v>
          </cell>
          <cell r="D1227" t="str">
            <v>2019</v>
          </cell>
          <cell r="E1227">
            <v>1842</v>
          </cell>
        </row>
        <row r="1228">
          <cell r="A1228" t="str">
            <v>Estonia</v>
          </cell>
          <cell r="B1228" t="str">
            <v>EE</v>
          </cell>
          <cell r="C1228" t="str">
            <v>Wind onshore</v>
          </cell>
          <cell r="D1228" t="str">
            <v>2020</v>
          </cell>
          <cell r="E1228">
            <v>1984</v>
          </cell>
        </row>
        <row r="1229">
          <cell r="A1229" t="str">
            <v>Estonia</v>
          </cell>
          <cell r="B1229" t="str">
            <v>EE</v>
          </cell>
          <cell r="C1229" t="str">
            <v>Wind onshore</v>
          </cell>
          <cell r="D1229" t="str">
            <v>2021</v>
          </cell>
          <cell r="E1229">
            <v>2129.6999999999998</v>
          </cell>
        </row>
        <row r="1230">
          <cell r="A1230" t="str">
            <v>Estonia</v>
          </cell>
          <cell r="B1230" t="str">
            <v>EE</v>
          </cell>
          <cell r="C1230" t="str">
            <v>Wind onshore</v>
          </cell>
          <cell r="D1230" t="str">
            <v>2022</v>
          </cell>
          <cell r="E1230">
            <v>2279</v>
          </cell>
        </row>
        <row r="1231">
          <cell r="A1231" t="str">
            <v>Estonia</v>
          </cell>
          <cell r="B1231" t="str">
            <v>EE</v>
          </cell>
          <cell r="C1231" t="str">
            <v>Wind onshore</v>
          </cell>
          <cell r="D1231" t="str">
            <v>2023</v>
          </cell>
          <cell r="E1231">
            <v>2351.85</v>
          </cell>
        </row>
        <row r="1232">
          <cell r="A1232" t="str">
            <v>Estonia</v>
          </cell>
          <cell r="B1232" t="str">
            <v>EE</v>
          </cell>
          <cell r="C1232" t="str">
            <v>Wind onshore</v>
          </cell>
          <cell r="D1232" t="str">
            <v>2024</v>
          </cell>
          <cell r="E1232">
            <v>2425</v>
          </cell>
        </row>
        <row r="1233">
          <cell r="A1233" t="str">
            <v>Estonia</v>
          </cell>
          <cell r="B1233" t="str">
            <v>EE</v>
          </cell>
          <cell r="C1233" t="str">
            <v>Wind onshore</v>
          </cell>
          <cell r="D1233" t="str">
            <v>2025</v>
          </cell>
          <cell r="E1233">
            <v>2497</v>
          </cell>
        </row>
        <row r="1234">
          <cell r="A1234" t="str">
            <v>Estonia</v>
          </cell>
          <cell r="B1234" t="str">
            <v>EE</v>
          </cell>
          <cell r="C1234" t="str">
            <v>Wind onshore</v>
          </cell>
          <cell r="D1234" t="str">
            <v>2026</v>
          </cell>
          <cell r="E1234">
            <v>2568.85</v>
          </cell>
        </row>
        <row r="1235">
          <cell r="A1235" t="str">
            <v>Estonia</v>
          </cell>
          <cell r="B1235" t="str">
            <v>EE</v>
          </cell>
          <cell r="C1235" t="str">
            <v>Wind onshore</v>
          </cell>
          <cell r="D1235" t="str">
            <v>2027</v>
          </cell>
          <cell r="E1235">
            <v>2639.85</v>
          </cell>
        </row>
        <row r="1236">
          <cell r="A1236" t="str">
            <v>Estonia</v>
          </cell>
          <cell r="B1236" t="str">
            <v>EE</v>
          </cell>
          <cell r="C1236" t="str">
            <v>Wind onshore</v>
          </cell>
          <cell r="D1236" t="str">
            <v>2028</v>
          </cell>
          <cell r="E1236">
            <v>2710</v>
          </cell>
        </row>
        <row r="1237">
          <cell r="A1237" t="str">
            <v>Estonia</v>
          </cell>
          <cell r="B1237" t="str">
            <v>EE</v>
          </cell>
          <cell r="C1237" t="str">
            <v>Wind onshore</v>
          </cell>
          <cell r="D1237" t="str">
            <v>2029</v>
          </cell>
          <cell r="E1237">
            <v>2779.2</v>
          </cell>
        </row>
        <row r="1238">
          <cell r="A1238" t="str">
            <v>Estonia</v>
          </cell>
          <cell r="B1238" t="str">
            <v>EE</v>
          </cell>
          <cell r="C1238" t="str">
            <v>Wind onshore</v>
          </cell>
          <cell r="D1238" t="str">
            <v>2030</v>
          </cell>
          <cell r="E1238">
            <v>2846.85</v>
          </cell>
        </row>
        <row r="1239">
          <cell r="A1239" t="str">
            <v>Estonia</v>
          </cell>
          <cell r="B1239" t="str">
            <v>EE</v>
          </cell>
          <cell r="C1239" t="str">
            <v>Wind onshore</v>
          </cell>
          <cell r="D1239" t="str">
            <v>2031</v>
          </cell>
          <cell r="E1239">
            <v>2912.8</v>
          </cell>
        </row>
        <row r="1240">
          <cell r="A1240" t="str">
            <v>Estonia</v>
          </cell>
          <cell r="B1240" t="str">
            <v>EE</v>
          </cell>
          <cell r="C1240" t="str">
            <v>Wind onshore</v>
          </cell>
          <cell r="D1240" t="str">
            <v>2032</v>
          </cell>
          <cell r="E1240">
            <v>2977</v>
          </cell>
        </row>
        <row r="1241">
          <cell r="A1241" t="str">
            <v>Estonia</v>
          </cell>
          <cell r="B1241" t="str">
            <v>EE</v>
          </cell>
          <cell r="C1241" t="str">
            <v>Wind onshore</v>
          </cell>
          <cell r="D1241" t="str">
            <v>2033</v>
          </cell>
          <cell r="E1241">
            <v>3039.3</v>
          </cell>
        </row>
        <row r="1242">
          <cell r="A1242" t="str">
            <v>Estonia</v>
          </cell>
          <cell r="B1242" t="str">
            <v>EE</v>
          </cell>
          <cell r="C1242" t="str">
            <v>Wind onshore</v>
          </cell>
          <cell r="D1242" t="str">
            <v>2034</v>
          </cell>
          <cell r="E1242">
            <v>3099.55</v>
          </cell>
        </row>
        <row r="1243">
          <cell r="A1243" t="str">
            <v>Estonia</v>
          </cell>
          <cell r="B1243" t="str">
            <v>EE</v>
          </cell>
          <cell r="C1243" t="str">
            <v>Wind onshore</v>
          </cell>
          <cell r="D1243" t="str">
            <v>2035</v>
          </cell>
          <cell r="E1243">
            <v>3157.65</v>
          </cell>
        </row>
        <row r="1244">
          <cell r="A1244" t="str">
            <v>Estonia</v>
          </cell>
          <cell r="B1244" t="str">
            <v>EE</v>
          </cell>
          <cell r="C1244" t="str">
            <v>Wind onshore</v>
          </cell>
          <cell r="D1244" t="str">
            <v>2036</v>
          </cell>
          <cell r="E1244">
            <v>3213.45</v>
          </cell>
        </row>
        <row r="1245">
          <cell r="A1245" t="str">
            <v>Estonia</v>
          </cell>
          <cell r="B1245" t="str">
            <v>EE</v>
          </cell>
          <cell r="C1245" t="str">
            <v>Wind onshore</v>
          </cell>
          <cell r="D1245" t="str">
            <v>2037</v>
          </cell>
          <cell r="E1245">
            <v>3266.9</v>
          </cell>
        </row>
        <row r="1246">
          <cell r="A1246" t="str">
            <v>Estonia</v>
          </cell>
          <cell r="B1246" t="str">
            <v>EE</v>
          </cell>
          <cell r="C1246" t="str">
            <v>Wind onshore</v>
          </cell>
          <cell r="D1246" t="str">
            <v>2038</v>
          </cell>
          <cell r="E1246">
            <v>3317.85</v>
          </cell>
        </row>
        <row r="1247">
          <cell r="A1247" t="str">
            <v>Estonia</v>
          </cell>
          <cell r="B1247" t="str">
            <v>EE</v>
          </cell>
          <cell r="C1247" t="str">
            <v>Wind onshore</v>
          </cell>
          <cell r="D1247" t="str">
            <v>2039</v>
          </cell>
          <cell r="E1247">
            <v>3366.25</v>
          </cell>
        </row>
        <row r="1248">
          <cell r="A1248" t="str">
            <v>Estonia</v>
          </cell>
          <cell r="B1248" t="str">
            <v>EE</v>
          </cell>
          <cell r="C1248" t="str">
            <v>Wind onshore</v>
          </cell>
          <cell r="D1248" t="str">
            <v>2040</v>
          </cell>
          <cell r="E1248">
            <v>3411.95</v>
          </cell>
        </row>
        <row r="1249">
          <cell r="A1249" t="str">
            <v>Estonia</v>
          </cell>
          <cell r="B1249" t="str">
            <v>EE</v>
          </cell>
          <cell r="C1249" t="str">
            <v>Wind onshore</v>
          </cell>
          <cell r="D1249" t="str">
            <v>2041</v>
          </cell>
          <cell r="E1249">
            <v>3454.9</v>
          </cell>
        </row>
        <row r="1250">
          <cell r="A1250" t="str">
            <v>Estonia</v>
          </cell>
          <cell r="B1250" t="str">
            <v>EE</v>
          </cell>
          <cell r="C1250" t="str">
            <v>Wind onshore</v>
          </cell>
          <cell r="D1250" t="str">
            <v>2042</v>
          </cell>
          <cell r="E1250">
            <v>3495.5</v>
          </cell>
        </row>
        <row r="1251">
          <cell r="A1251" t="str">
            <v>Estonia</v>
          </cell>
          <cell r="B1251" t="str">
            <v>EE</v>
          </cell>
          <cell r="C1251" t="str">
            <v>Wind onshore</v>
          </cell>
          <cell r="D1251" t="str">
            <v>2043</v>
          </cell>
          <cell r="E1251">
            <v>3533.7</v>
          </cell>
        </row>
        <row r="1252">
          <cell r="A1252" t="str">
            <v>Estonia</v>
          </cell>
          <cell r="B1252" t="str">
            <v>EE</v>
          </cell>
          <cell r="C1252" t="str">
            <v>Wind onshore</v>
          </cell>
          <cell r="D1252" t="str">
            <v>2044</v>
          </cell>
          <cell r="E1252">
            <v>3569.45</v>
          </cell>
        </row>
        <row r="1253">
          <cell r="A1253" t="str">
            <v>Estonia</v>
          </cell>
          <cell r="B1253" t="str">
            <v>EE</v>
          </cell>
          <cell r="C1253" t="str">
            <v>Wind onshore</v>
          </cell>
          <cell r="D1253" t="str">
            <v>2045</v>
          </cell>
          <cell r="E1253">
            <v>3602.7</v>
          </cell>
        </row>
        <row r="1254">
          <cell r="A1254" t="str">
            <v>Estonia</v>
          </cell>
          <cell r="B1254" t="str">
            <v>EE</v>
          </cell>
          <cell r="C1254" t="str">
            <v>Wind onshore</v>
          </cell>
          <cell r="D1254" t="str">
            <v>2046</v>
          </cell>
          <cell r="E1254">
            <v>3633.55</v>
          </cell>
        </row>
        <row r="1255">
          <cell r="A1255" t="str">
            <v>Estonia</v>
          </cell>
          <cell r="B1255" t="str">
            <v>EE</v>
          </cell>
          <cell r="C1255" t="str">
            <v>Wind onshore</v>
          </cell>
          <cell r="D1255" t="str">
            <v>2047</v>
          </cell>
          <cell r="E1255">
            <v>3661.95</v>
          </cell>
        </row>
        <row r="1256">
          <cell r="A1256" t="str">
            <v>Estonia</v>
          </cell>
          <cell r="B1256" t="str">
            <v>EE</v>
          </cell>
          <cell r="C1256" t="str">
            <v>Wind onshore</v>
          </cell>
          <cell r="D1256" t="str">
            <v>2048</v>
          </cell>
          <cell r="E1256">
            <v>3687.95</v>
          </cell>
        </row>
        <row r="1257">
          <cell r="A1257" t="str">
            <v>Estonia</v>
          </cell>
          <cell r="B1257" t="str">
            <v>EE</v>
          </cell>
          <cell r="C1257" t="str">
            <v>Wind onshore</v>
          </cell>
          <cell r="D1257" t="str">
            <v>2049</v>
          </cell>
          <cell r="E1257">
            <v>3711.75</v>
          </cell>
        </row>
        <row r="1258">
          <cell r="A1258" t="str">
            <v>Estonia</v>
          </cell>
          <cell r="B1258" t="str">
            <v>EE</v>
          </cell>
          <cell r="C1258" t="str">
            <v>Wind onshore</v>
          </cell>
          <cell r="D1258" t="str">
            <v>2050</v>
          </cell>
          <cell r="E1258">
            <v>3733.85</v>
          </cell>
        </row>
        <row r="1259">
          <cell r="A1259" t="str">
            <v>Latvia</v>
          </cell>
          <cell r="B1259" t="str">
            <v>LV</v>
          </cell>
          <cell r="C1259" t="str">
            <v>Wind onshore</v>
          </cell>
          <cell r="D1259" t="str">
            <v>2015</v>
          </cell>
          <cell r="E1259">
            <v>2464</v>
          </cell>
        </row>
        <row r="1260">
          <cell r="A1260" t="str">
            <v>Latvia</v>
          </cell>
          <cell r="B1260" t="str">
            <v>LV</v>
          </cell>
          <cell r="C1260" t="str">
            <v>Wind onshore</v>
          </cell>
          <cell r="D1260" t="str">
            <v>2016</v>
          </cell>
          <cell r="E1260">
            <v>2540</v>
          </cell>
        </row>
        <row r="1261">
          <cell r="A1261" t="str">
            <v>Latvia</v>
          </cell>
          <cell r="B1261" t="str">
            <v>LV</v>
          </cell>
          <cell r="C1261" t="str">
            <v>Wind onshore</v>
          </cell>
          <cell r="D1261" t="str">
            <v>2017</v>
          </cell>
          <cell r="E1261">
            <v>2615</v>
          </cell>
        </row>
        <row r="1262">
          <cell r="A1262" t="str">
            <v>Latvia</v>
          </cell>
          <cell r="B1262" t="str">
            <v>LV</v>
          </cell>
          <cell r="C1262" t="str">
            <v>Wind onshore</v>
          </cell>
          <cell r="D1262" t="str">
            <v>2018</v>
          </cell>
          <cell r="E1262">
            <v>2690</v>
          </cell>
        </row>
        <row r="1263">
          <cell r="A1263" t="str">
            <v>Latvia</v>
          </cell>
          <cell r="B1263" t="str">
            <v>LV</v>
          </cell>
          <cell r="C1263" t="str">
            <v>Wind onshore</v>
          </cell>
          <cell r="D1263" t="str">
            <v>2019</v>
          </cell>
          <cell r="E1263">
            <v>1842</v>
          </cell>
        </row>
        <row r="1264">
          <cell r="A1264" t="str">
            <v>Latvia</v>
          </cell>
          <cell r="B1264" t="str">
            <v>LV</v>
          </cell>
          <cell r="C1264" t="str">
            <v>Wind onshore</v>
          </cell>
          <cell r="D1264" t="str">
            <v>2020</v>
          </cell>
          <cell r="E1264">
            <v>1984</v>
          </cell>
        </row>
        <row r="1265">
          <cell r="A1265" t="str">
            <v>Latvia</v>
          </cell>
          <cell r="B1265" t="str">
            <v>LV</v>
          </cell>
          <cell r="C1265" t="str">
            <v>Wind onshore</v>
          </cell>
          <cell r="D1265" t="str">
            <v>2021</v>
          </cell>
          <cell r="E1265">
            <v>2129.6999999999998</v>
          </cell>
        </row>
        <row r="1266">
          <cell r="A1266" t="str">
            <v>Latvia</v>
          </cell>
          <cell r="B1266" t="str">
            <v>LV</v>
          </cell>
          <cell r="C1266" t="str">
            <v>Wind onshore</v>
          </cell>
          <cell r="D1266" t="str">
            <v>2022</v>
          </cell>
          <cell r="E1266">
            <v>2279</v>
          </cell>
        </row>
        <row r="1267">
          <cell r="A1267" t="str">
            <v>Latvia</v>
          </cell>
          <cell r="B1267" t="str">
            <v>LV</v>
          </cell>
          <cell r="C1267" t="str">
            <v>Wind onshore</v>
          </cell>
          <cell r="D1267" t="str">
            <v>2023</v>
          </cell>
          <cell r="E1267">
            <v>2351.85</v>
          </cell>
        </row>
        <row r="1268">
          <cell r="A1268" t="str">
            <v>Latvia</v>
          </cell>
          <cell r="B1268" t="str">
            <v>LV</v>
          </cell>
          <cell r="C1268" t="str">
            <v>Wind onshore</v>
          </cell>
          <cell r="D1268" t="str">
            <v>2024</v>
          </cell>
          <cell r="E1268">
            <v>2425</v>
          </cell>
        </row>
        <row r="1269">
          <cell r="A1269" t="str">
            <v>Latvia</v>
          </cell>
          <cell r="B1269" t="str">
            <v>LV</v>
          </cell>
          <cell r="C1269" t="str">
            <v>Wind onshore</v>
          </cell>
          <cell r="D1269" t="str">
            <v>2025</v>
          </cell>
          <cell r="E1269">
            <v>2497</v>
          </cell>
        </row>
        <row r="1270">
          <cell r="A1270" t="str">
            <v>Latvia</v>
          </cell>
          <cell r="B1270" t="str">
            <v>LV</v>
          </cell>
          <cell r="C1270" t="str">
            <v>Wind onshore</v>
          </cell>
          <cell r="D1270" t="str">
            <v>2026</v>
          </cell>
          <cell r="E1270">
            <v>2568.85</v>
          </cell>
        </row>
        <row r="1271">
          <cell r="A1271" t="str">
            <v>Latvia</v>
          </cell>
          <cell r="B1271" t="str">
            <v>LV</v>
          </cell>
          <cell r="C1271" t="str">
            <v>Wind onshore</v>
          </cell>
          <cell r="D1271" t="str">
            <v>2027</v>
          </cell>
          <cell r="E1271">
            <v>2639.85</v>
          </cell>
        </row>
        <row r="1272">
          <cell r="A1272" t="str">
            <v>Latvia</v>
          </cell>
          <cell r="B1272" t="str">
            <v>LV</v>
          </cell>
          <cell r="C1272" t="str">
            <v>Wind onshore</v>
          </cell>
          <cell r="D1272" t="str">
            <v>2028</v>
          </cell>
          <cell r="E1272">
            <v>2710</v>
          </cell>
        </row>
        <row r="1273">
          <cell r="A1273" t="str">
            <v>Latvia</v>
          </cell>
          <cell r="B1273" t="str">
            <v>LV</v>
          </cell>
          <cell r="C1273" t="str">
            <v>Wind onshore</v>
          </cell>
          <cell r="D1273" t="str">
            <v>2029</v>
          </cell>
          <cell r="E1273">
            <v>2779.2</v>
          </cell>
        </row>
        <row r="1274">
          <cell r="A1274" t="str">
            <v>Latvia</v>
          </cell>
          <cell r="B1274" t="str">
            <v>LV</v>
          </cell>
          <cell r="C1274" t="str">
            <v>Wind onshore</v>
          </cell>
          <cell r="D1274" t="str">
            <v>2030</v>
          </cell>
          <cell r="E1274">
            <v>2846.85</v>
          </cell>
        </row>
        <row r="1275">
          <cell r="A1275" t="str">
            <v>Latvia</v>
          </cell>
          <cell r="B1275" t="str">
            <v>LV</v>
          </cell>
          <cell r="C1275" t="str">
            <v>Wind onshore</v>
          </cell>
          <cell r="D1275" t="str">
            <v>2031</v>
          </cell>
          <cell r="E1275">
            <v>2912.8</v>
          </cell>
        </row>
        <row r="1276">
          <cell r="A1276" t="str">
            <v>Latvia</v>
          </cell>
          <cell r="B1276" t="str">
            <v>LV</v>
          </cell>
          <cell r="C1276" t="str">
            <v>Wind onshore</v>
          </cell>
          <cell r="D1276" t="str">
            <v>2032</v>
          </cell>
          <cell r="E1276">
            <v>2977</v>
          </cell>
        </row>
        <row r="1277">
          <cell r="A1277" t="str">
            <v>Latvia</v>
          </cell>
          <cell r="B1277" t="str">
            <v>LV</v>
          </cell>
          <cell r="C1277" t="str">
            <v>Wind onshore</v>
          </cell>
          <cell r="D1277" t="str">
            <v>2033</v>
          </cell>
          <cell r="E1277">
            <v>3039.3</v>
          </cell>
        </row>
        <row r="1278">
          <cell r="A1278" t="str">
            <v>Latvia</v>
          </cell>
          <cell r="B1278" t="str">
            <v>LV</v>
          </cell>
          <cell r="C1278" t="str">
            <v>Wind onshore</v>
          </cell>
          <cell r="D1278" t="str">
            <v>2034</v>
          </cell>
          <cell r="E1278">
            <v>3099.55</v>
          </cell>
        </row>
        <row r="1279">
          <cell r="A1279" t="str">
            <v>Latvia</v>
          </cell>
          <cell r="B1279" t="str">
            <v>LV</v>
          </cell>
          <cell r="C1279" t="str">
            <v>Wind onshore</v>
          </cell>
          <cell r="D1279" t="str">
            <v>2035</v>
          </cell>
          <cell r="E1279">
            <v>3157.65</v>
          </cell>
        </row>
        <row r="1280">
          <cell r="A1280" t="str">
            <v>Latvia</v>
          </cell>
          <cell r="B1280" t="str">
            <v>LV</v>
          </cell>
          <cell r="C1280" t="str">
            <v>Wind onshore</v>
          </cell>
          <cell r="D1280" t="str">
            <v>2036</v>
          </cell>
          <cell r="E1280">
            <v>3213.45</v>
          </cell>
        </row>
        <row r="1281">
          <cell r="A1281" t="str">
            <v>Latvia</v>
          </cell>
          <cell r="B1281" t="str">
            <v>LV</v>
          </cell>
          <cell r="C1281" t="str">
            <v>Wind onshore</v>
          </cell>
          <cell r="D1281" t="str">
            <v>2037</v>
          </cell>
          <cell r="E1281">
            <v>3266.9</v>
          </cell>
        </row>
        <row r="1282">
          <cell r="A1282" t="str">
            <v>Latvia</v>
          </cell>
          <cell r="B1282" t="str">
            <v>LV</v>
          </cell>
          <cell r="C1282" t="str">
            <v>Wind onshore</v>
          </cell>
          <cell r="D1282" t="str">
            <v>2038</v>
          </cell>
          <cell r="E1282">
            <v>3317.85</v>
          </cell>
        </row>
        <row r="1283">
          <cell r="A1283" t="str">
            <v>Latvia</v>
          </cell>
          <cell r="B1283" t="str">
            <v>LV</v>
          </cell>
          <cell r="C1283" t="str">
            <v>Wind onshore</v>
          </cell>
          <cell r="D1283" t="str">
            <v>2039</v>
          </cell>
          <cell r="E1283">
            <v>3366.25</v>
          </cell>
        </row>
        <row r="1284">
          <cell r="A1284" t="str">
            <v>Latvia</v>
          </cell>
          <cell r="B1284" t="str">
            <v>LV</v>
          </cell>
          <cell r="C1284" t="str">
            <v>Wind onshore</v>
          </cell>
          <cell r="D1284" t="str">
            <v>2040</v>
          </cell>
          <cell r="E1284">
            <v>3411.95</v>
          </cell>
        </row>
        <row r="1285">
          <cell r="A1285" t="str">
            <v>Latvia</v>
          </cell>
          <cell r="B1285" t="str">
            <v>LV</v>
          </cell>
          <cell r="C1285" t="str">
            <v>Wind onshore</v>
          </cell>
          <cell r="D1285" t="str">
            <v>2041</v>
          </cell>
          <cell r="E1285">
            <v>3454.9</v>
          </cell>
        </row>
        <row r="1286">
          <cell r="A1286" t="str">
            <v>Latvia</v>
          </cell>
          <cell r="B1286" t="str">
            <v>LV</v>
          </cell>
          <cell r="C1286" t="str">
            <v>Wind onshore</v>
          </cell>
          <cell r="D1286" t="str">
            <v>2042</v>
          </cell>
          <cell r="E1286">
            <v>3495.5</v>
          </cell>
        </row>
        <row r="1287">
          <cell r="A1287" t="str">
            <v>Latvia</v>
          </cell>
          <cell r="B1287" t="str">
            <v>LV</v>
          </cell>
          <cell r="C1287" t="str">
            <v>Wind onshore</v>
          </cell>
          <cell r="D1287" t="str">
            <v>2043</v>
          </cell>
          <cell r="E1287">
            <v>3533.7</v>
          </cell>
        </row>
        <row r="1288">
          <cell r="A1288" t="str">
            <v>Latvia</v>
          </cell>
          <cell r="B1288" t="str">
            <v>LV</v>
          </cell>
          <cell r="C1288" t="str">
            <v>Wind onshore</v>
          </cell>
          <cell r="D1288" t="str">
            <v>2044</v>
          </cell>
          <cell r="E1288">
            <v>3569.45</v>
          </cell>
        </row>
        <row r="1289">
          <cell r="A1289" t="str">
            <v>Latvia</v>
          </cell>
          <cell r="B1289" t="str">
            <v>LV</v>
          </cell>
          <cell r="C1289" t="str">
            <v>Wind onshore</v>
          </cell>
          <cell r="D1289" t="str">
            <v>2045</v>
          </cell>
          <cell r="E1289">
            <v>3602.7</v>
          </cell>
        </row>
        <row r="1290">
          <cell r="A1290" t="str">
            <v>Latvia</v>
          </cell>
          <cell r="B1290" t="str">
            <v>LV</v>
          </cell>
          <cell r="C1290" t="str">
            <v>Wind onshore</v>
          </cell>
          <cell r="D1290" t="str">
            <v>2046</v>
          </cell>
          <cell r="E1290">
            <v>3633.55</v>
          </cell>
        </row>
        <row r="1291">
          <cell r="A1291" t="str">
            <v>Latvia</v>
          </cell>
          <cell r="B1291" t="str">
            <v>LV</v>
          </cell>
          <cell r="C1291" t="str">
            <v>Wind onshore</v>
          </cell>
          <cell r="D1291" t="str">
            <v>2047</v>
          </cell>
          <cell r="E1291">
            <v>3661.95</v>
          </cell>
        </row>
        <row r="1292">
          <cell r="A1292" t="str">
            <v>Latvia</v>
          </cell>
          <cell r="B1292" t="str">
            <v>LV</v>
          </cell>
          <cell r="C1292" t="str">
            <v>Wind onshore</v>
          </cell>
          <cell r="D1292" t="str">
            <v>2048</v>
          </cell>
          <cell r="E1292">
            <v>3687.95</v>
          </cell>
        </row>
        <row r="1293">
          <cell r="A1293" t="str">
            <v>Latvia</v>
          </cell>
          <cell r="B1293" t="str">
            <v>LV</v>
          </cell>
          <cell r="C1293" t="str">
            <v>Wind onshore</v>
          </cell>
          <cell r="D1293" t="str">
            <v>2049</v>
          </cell>
          <cell r="E1293">
            <v>3711.75</v>
          </cell>
        </row>
        <row r="1294">
          <cell r="A1294" t="str">
            <v>Latvia</v>
          </cell>
          <cell r="B1294" t="str">
            <v>LV</v>
          </cell>
          <cell r="C1294" t="str">
            <v>Wind onshore</v>
          </cell>
          <cell r="D1294" t="str">
            <v>2050</v>
          </cell>
          <cell r="E1294">
            <v>3733.85</v>
          </cell>
        </row>
        <row r="1295">
          <cell r="A1295" t="str">
            <v>Lithuania</v>
          </cell>
          <cell r="B1295" t="str">
            <v>LT</v>
          </cell>
          <cell r="C1295" t="str">
            <v>Wind onshore</v>
          </cell>
          <cell r="D1295" t="str">
            <v>2015</v>
          </cell>
          <cell r="E1295">
            <v>2464</v>
          </cell>
        </row>
        <row r="1296">
          <cell r="A1296" t="str">
            <v>Lithuania</v>
          </cell>
          <cell r="B1296" t="str">
            <v>LT</v>
          </cell>
          <cell r="C1296" t="str">
            <v>Wind onshore</v>
          </cell>
          <cell r="D1296" t="str">
            <v>2016</v>
          </cell>
          <cell r="E1296">
            <v>2540</v>
          </cell>
        </row>
        <row r="1297">
          <cell r="A1297" t="str">
            <v>Lithuania</v>
          </cell>
          <cell r="B1297" t="str">
            <v>LT</v>
          </cell>
          <cell r="C1297" t="str">
            <v>Wind onshore</v>
          </cell>
          <cell r="D1297" t="str">
            <v>2017</v>
          </cell>
          <cell r="E1297">
            <v>2615</v>
          </cell>
        </row>
        <row r="1298">
          <cell r="A1298" t="str">
            <v>Lithuania</v>
          </cell>
          <cell r="B1298" t="str">
            <v>LT</v>
          </cell>
          <cell r="C1298" t="str">
            <v>Wind onshore</v>
          </cell>
          <cell r="D1298" t="str">
            <v>2018</v>
          </cell>
          <cell r="E1298">
            <v>2690</v>
          </cell>
        </row>
        <row r="1299">
          <cell r="A1299" t="str">
            <v>Lithuania</v>
          </cell>
          <cell r="B1299" t="str">
            <v>LT</v>
          </cell>
          <cell r="C1299" t="str">
            <v>Wind onshore</v>
          </cell>
          <cell r="D1299" t="str">
            <v>2019</v>
          </cell>
          <cell r="E1299">
            <v>1842</v>
          </cell>
        </row>
        <row r="1300">
          <cell r="A1300" t="str">
            <v>Lithuania</v>
          </cell>
          <cell r="B1300" t="str">
            <v>LT</v>
          </cell>
          <cell r="C1300" t="str">
            <v>Wind onshore</v>
          </cell>
          <cell r="D1300" t="str">
            <v>2020</v>
          </cell>
          <cell r="E1300">
            <v>1984</v>
          </cell>
        </row>
        <row r="1301">
          <cell r="A1301" t="str">
            <v>Lithuania</v>
          </cell>
          <cell r="B1301" t="str">
            <v>LT</v>
          </cell>
          <cell r="C1301" t="str">
            <v>Wind onshore</v>
          </cell>
          <cell r="D1301" t="str">
            <v>2021</v>
          </cell>
          <cell r="E1301">
            <v>2129.6999999999998</v>
          </cell>
        </row>
        <row r="1302">
          <cell r="A1302" t="str">
            <v>Lithuania</v>
          </cell>
          <cell r="B1302" t="str">
            <v>LT</v>
          </cell>
          <cell r="C1302" t="str">
            <v>Wind onshore</v>
          </cell>
          <cell r="D1302" t="str">
            <v>2022</v>
          </cell>
          <cell r="E1302">
            <v>2279</v>
          </cell>
        </row>
        <row r="1303">
          <cell r="A1303" t="str">
            <v>Lithuania</v>
          </cell>
          <cell r="B1303" t="str">
            <v>LT</v>
          </cell>
          <cell r="C1303" t="str">
            <v>Wind onshore</v>
          </cell>
          <cell r="D1303" t="str">
            <v>2023</v>
          </cell>
          <cell r="E1303">
            <v>2351.85</v>
          </cell>
        </row>
        <row r="1304">
          <cell r="A1304" t="str">
            <v>Lithuania</v>
          </cell>
          <cell r="B1304" t="str">
            <v>LT</v>
          </cell>
          <cell r="C1304" t="str">
            <v>Wind onshore</v>
          </cell>
          <cell r="D1304" t="str">
            <v>2024</v>
          </cell>
          <cell r="E1304">
            <v>2425</v>
          </cell>
        </row>
        <row r="1305">
          <cell r="A1305" t="str">
            <v>Lithuania</v>
          </cell>
          <cell r="B1305" t="str">
            <v>LT</v>
          </cell>
          <cell r="C1305" t="str">
            <v>Wind onshore</v>
          </cell>
          <cell r="D1305" t="str">
            <v>2025</v>
          </cell>
          <cell r="E1305">
            <v>2497</v>
          </cell>
        </row>
        <row r="1306">
          <cell r="A1306" t="str">
            <v>Lithuania</v>
          </cell>
          <cell r="B1306" t="str">
            <v>LT</v>
          </cell>
          <cell r="C1306" t="str">
            <v>Wind onshore</v>
          </cell>
          <cell r="D1306" t="str">
            <v>2026</v>
          </cell>
          <cell r="E1306">
            <v>2568.85</v>
          </cell>
        </row>
        <row r="1307">
          <cell r="A1307" t="str">
            <v>Lithuania</v>
          </cell>
          <cell r="B1307" t="str">
            <v>LT</v>
          </cell>
          <cell r="C1307" t="str">
            <v>Wind onshore</v>
          </cell>
          <cell r="D1307" t="str">
            <v>2027</v>
          </cell>
          <cell r="E1307">
            <v>2639.85</v>
          </cell>
        </row>
        <row r="1308">
          <cell r="A1308" t="str">
            <v>Lithuania</v>
          </cell>
          <cell r="B1308" t="str">
            <v>LT</v>
          </cell>
          <cell r="C1308" t="str">
            <v>Wind onshore</v>
          </cell>
          <cell r="D1308" t="str">
            <v>2028</v>
          </cell>
          <cell r="E1308">
            <v>2710</v>
          </cell>
        </row>
        <row r="1309">
          <cell r="A1309" t="str">
            <v>Lithuania</v>
          </cell>
          <cell r="B1309" t="str">
            <v>LT</v>
          </cell>
          <cell r="C1309" t="str">
            <v>Wind onshore</v>
          </cell>
          <cell r="D1309" t="str">
            <v>2029</v>
          </cell>
          <cell r="E1309">
            <v>2779.2</v>
          </cell>
        </row>
        <row r="1310">
          <cell r="A1310" t="str">
            <v>Lithuania</v>
          </cell>
          <cell r="B1310" t="str">
            <v>LT</v>
          </cell>
          <cell r="C1310" t="str">
            <v>Wind onshore</v>
          </cell>
          <cell r="D1310" t="str">
            <v>2030</v>
          </cell>
          <cell r="E1310">
            <v>2846.85</v>
          </cell>
        </row>
        <row r="1311">
          <cell r="A1311" t="str">
            <v>Lithuania</v>
          </cell>
          <cell r="B1311" t="str">
            <v>LT</v>
          </cell>
          <cell r="C1311" t="str">
            <v>Wind onshore</v>
          </cell>
          <cell r="D1311" t="str">
            <v>2031</v>
          </cell>
          <cell r="E1311">
            <v>2912.8</v>
          </cell>
        </row>
        <row r="1312">
          <cell r="A1312" t="str">
            <v>Lithuania</v>
          </cell>
          <cell r="B1312" t="str">
            <v>LT</v>
          </cell>
          <cell r="C1312" t="str">
            <v>Wind onshore</v>
          </cell>
          <cell r="D1312" t="str">
            <v>2032</v>
          </cell>
          <cell r="E1312">
            <v>2977</v>
          </cell>
        </row>
        <row r="1313">
          <cell r="A1313" t="str">
            <v>Lithuania</v>
          </cell>
          <cell r="B1313" t="str">
            <v>LT</v>
          </cell>
          <cell r="C1313" t="str">
            <v>Wind onshore</v>
          </cell>
          <cell r="D1313" t="str">
            <v>2033</v>
          </cell>
          <cell r="E1313">
            <v>3039.3</v>
          </cell>
        </row>
        <row r="1314">
          <cell r="A1314" t="str">
            <v>Lithuania</v>
          </cell>
          <cell r="B1314" t="str">
            <v>LT</v>
          </cell>
          <cell r="C1314" t="str">
            <v>Wind onshore</v>
          </cell>
          <cell r="D1314" t="str">
            <v>2034</v>
          </cell>
          <cell r="E1314">
            <v>3099.55</v>
          </cell>
        </row>
        <row r="1315">
          <cell r="A1315" t="str">
            <v>Lithuania</v>
          </cell>
          <cell r="B1315" t="str">
            <v>LT</v>
          </cell>
          <cell r="C1315" t="str">
            <v>Wind onshore</v>
          </cell>
          <cell r="D1315" t="str">
            <v>2035</v>
          </cell>
          <cell r="E1315">
            <v>3157.65</v>
          </cell>
        </row>
        <row r="1316">
          <cell r="A1316" t="str">
            <v>Lithuania</v>
          </cell>
          <cell r="B1316" t="str">
            <v>LT</v>
          </cell>
          <cell r="C1316" t="str">
            <v>Wind onshore</v>
          </cell>
          <cell r="D1316" t="str">
            <v>2036</v>
          </cell>
          <cell r="E1316">
            <v>3213.45</v>
          </cell>
        </row>
        <row r="1317">
          <cell r="A1317" t="str">
            <v>Lithuania</v>
          </cell>
          <cell r="B1317" t="str">
            <v>LT</v>
          </cell>
          <cell r="C1317" t="str">
            <v>Wind onshore</v>
          </cell>
          <cell r="D1317" t="str">
            <v>2037</v>
          </cell>
          <cell r="E1317">
            <v>3266.9</v>
          </cell>
        </row>
        <row r="1318">
          <cell r="A1318" t="str">
            <v>Lithuania</v>
          </cell>
          <cell r="B1318" t="str">
            <v>LT</v>
          </cell>
          <cell r="C1318" t="str">
            <v>Wind onshore</v>
          </cell>
          <cell r="D1318" t="str">
            <v>2038</v>
          </cell>
          <cell r="E1318">
            <v>3317.85</v>
          </cell>
        </row>
        <row r="1319">
          <cell r="A1319" t="str">
            <v>Lithuania</v>
          </cell>
          <cell r="B1319" t="str">
            <v>LT</v>
          </cell>
          <cell r="C1319" t="str">
            <v>Wind onshore</v>
          </cell>
          <cell r="D1319" t="str">
            <v>2039</v>
          </cell>
          <cell r="E1319">
            <v>3366.25</v>
          </cell>
        </row>
        <row r="1320">
          <cell r="A1320" t="str">
            <v>Lithuania</v>
          </cell>
          <cell r="B1320" t="str">
            <v>LT</v>
          </cell>
          <cell r="C1320" t="str">
            <v>Wind onshore</v>
          </cell>
          <cell r="D1320" t="str">
            <v>2040</v>
          </cell>
          <cell r="E1320">
            <v>3411.95</v>
          </cell>
        </row>
        <row r="1321">
          <cell r="A1321" t="str">
            <v>Lithuania</v>
          </cell>
          <cell r="B1321" t="str">
            <v>LT</v>
          </cell>
          <cell r="C1321" t="str">
            <v>Wind onshore</v>
          </cell>
          <cell r="D1321" t="str">
            <v>2041</v>
          </cell>
          <cell r="E1321">
            <v>3454.9</v>
          </cell>
        </row>
        <row r="1322">
          <cell r="A1322" t="str">
            <v>Lithuania</v>
          </cell>
          <cell r="B1322" t="str">
            <v>LT</v>
          </cell>
          <cell r="C1322" t="str">
            <v>Wind onshore</v>
          </cell>
          <cell r="D1322" t="str">
            <v>2042</v>
          </cell>
          <cell r="E1322">
            <v>3495.5</v>
          </cell>
        </row>
        <row r="1323">
          <cell r="A1323" t="str">
            <v>Lithuania</v>
          </cell>
          <cell r="B1323" t="str">
            <v>LT</v>
          </cell>
          <cell r="C1323" t="str">
            <v>Wind onshore</v>
          </cell>
          <cell r="D1323" t="str">
            <v>2043</v>
          </cell>
          <cell r="E1323">
            <v>3533.7</v>
          </cell>
        </row>
        <row r="1324">
          <cell r="A1324" t="str">
            <v>Lithuania</v>
          </cell>
          <cell r="B1324" t="str">
            <v>LT</v>
          </cell>
          <cell r="C1324" t="str">
            <v>Wind onshore</v>
          </cell>
          <cell r="D1324" t="str">
            <v>2044</v>
          </cell>
          <cell r="E1324">
            <v>3569.45</v>
          </cell>
        </row>
        <row r="1325">
          <cell r="A1325" t="str">
            <v>Lithuania</v>
          </cell>
          <cell r="B1325" t="str">
            <v>LT</v>
          </cell>
          <cell r="C1325" t="str">
            <v>Wind onshore</v>
          </cell>
          <cell r="D1325" t="str">
            <v>2045</v>
          </cell>
          <cell r="E1325">
            <v>3602.7</v>
          </cell>
        </row>
        <row r="1326">
          <cell r="A1326" t="str">
            <v>Lithuania</v>
          </cell>
          <cell r="B1326" t="str">
            <v>LT</v>
          </cell>
          <cell r="C1326" t="str">
            <v>Wind onshore</v>
          </cell>
          <cell r="D1326" t="str">
            <v>2046</v>
          </cell>
          <cell r="E1326">
            <v>3633.55</v>
          </cell>
        </row>
        <row r="1327">
          <cell r="A1327" t="str">
            <v>Lithuania</v>
          </cell>
          <cell r="B1327" t="str">
            <v>LT</v>
          </cell>
          <cell r="C1327" t="str">
            <v>Wind onshore</v>
          </cell>
          <cell r="D1327" t="str">
            <v>2047</v>
          </cell>
          <cell r="E1327">
            <v>3661.95</v>
          </cell>
        </row>
        <row r="1328">
          <cell r="A1328" t="str">
            <v>Lithuania</v>
          </cell>
          <cell r="B1328" t="str">
            <v>LT</v>
          </cell>
          <cell r="C1328" t="str">
            <v>Wind onshore</v>
          </cell>
          <cell r="D1328" t="str">
            <v>2048</v>
          </cell>
          <cell r="E1328">
            <v>3687.95</v>
          </cell>
        </row>
        <row r="1329">
          <cell r="A1329" t="str">
            <v>Lithuania</v>
          </cell>
          <cell r="B1329" t="str">
            <v>LT</v>
          </cell>
          <cell r="C1329" t="str">
            <v>Wind onshore</v>
          </cell>
          <cell r="D1329" t="str">
            <v>2049</v>
          </cell>
          <cell r="E1329">
            <v>3711.75</v>
          </cell>
        </row>
        <row r="1330">
          <cell r="A1330" t="str">
            <v>Lithuania</v>
          </cell>
          <cell r="B1330" t="str">
            <v>LT</v>
          </cell>
          <cell r="C1330" t="str">
            <v>Wind onshore</v>
          </cell>
          <cell r="D1330" t="str">
            <v>2050</v>
          </cell>
          <cell r="E1330">
            <v>3733.85</v>
          </cell>
        </row>
        <row r="1331">
          <cell r="A1331" t="str">
            <v>Cyprus</v>
          </cell>
          <cell r="B1331" t="str">
            <v>CY</v>
          </cell>
          <cell r="C1331" t="str">
            <v>Wind onshore</v>
          </cell>
          <cell r="D1331" t="str">
            <v>2019</v>
          </cell>
          <cell r="E1331">
            <v>2000</v>
          </cell>
        </row>
        <row r="1332">
          <cell r="A1332" t="str">
            <v>Cyprus</v>
          </cell>
          <cell r="B1332" t="str">
            <v>CY</v>
          </cell>
          <cell r="C1332" t="str">
            <v>Wind onshore</v>
          </cell>
          <cell r="D1332" t="str">
            <v>2020</v>
          </cell>
          <cell r="E1332">
            <v>2000</v>
          </cell>
        </row>
        <row r="1333">
          <cell r="A1333" t="str">
            <v>Cyprus</v>
          </cell>
          <cell r="B1333" t="str">
            <v>CY</v>
          </cell>
          <cell r="C1333" t="str">
            <v>Wind onshore</v>
          </cell>
          <cell r="D1333" t="str">
            <v>2021</v>
          </cell>
          <cell r="E1333">
            <v>2000</v>
          </cell>
        </row>
        <row r="1334">
          <cell r="A1334" t="str">
            <v>Cyprus</v>
          </cell>
          <cell r="B1334" t="str">
            <v>CY</v>
          </cell>
          <cell r="C1334" t="str">
            <v>Wind onshore</v>
          </cell>
          <cell r="D1334" t="str">
            <v>2022</v>
          </cell>
          <cell r="E1334">
            <v>2000</v>
          </cell>
        </row>
        <row r="1335">
          <cell r="A1335" t="str">
            <v>Cyprus</v>
          </cell>
          <cell r="B1335" t="str">
            <v>CY</v>
          </cell>
          <cell r="C1335" t="str">
            <v>Wind onshore</v>
          </cell>
          <cell r="D1335" t="str">
            <v>2023</v>
          </cell>
          <cell r="E1335">
            <v>2000</v>
          </cell>
        </row>
        <row r="1336">
          <cell r="A1336" t="str">
            <v>Cyprus</v>
          </cell>
          <cell r="B1336" t="str">
            <v>CY</v>
          </cell>
          <cell r="C1336" t="str">
            <v>Wind onshore</v>
          </cell>
          <cell r="D1336" t="str">
            <v>2024</v>
          </cell>
          <cell r="E1336">
            <v>2000</v>
          </cell>
        </row>
        <row r="1337">
          <cell r="A1337" t="str">
            <v>Cyprus</v>
          </cell>
          <cell r="B1337" t="str">
            <v>CY</v>
          </cell>
          <cell r="C1337" t="str">
            <v>Wind onshore</v>
          </cell>
          <cell r="D1337" t="str">
            <v>2025</v>
          </cell>
          <cell r="E1337">
            <v>2000</v>
          </cell>
        </row>
        <row r="1338">
          <cell r="A1338" t="str">
            <v>Cyprus</v>
          </cell>
          <cell r="B1338" t="str">
            <v>CY</v>
          </cell>
          <cell r="C1338" t="str">
            <v>Wind onshore</v>
          </cell>
          <cell r="D1338" t="str">
            <v>2026</v>
          </cell>
          <cell r="E1338">
            <v>2000</v>
          </cell>
        </row>
        <row r="1339">
          <cell r="A1339" t="str">
            <v>Cyprus</v>
          </cell>
          <cell r="B1339" t="str">
            <v>CY</v>
          </cell>
          <cell r="C1339" t="str">
            <v>Wind onshore</v>
          </cell>
          <cell r="D1339" t="str">
            <v>2027</v>
          </cell>
          <cell r="E1339">
            <v>2000</v>
          </cell>
        </row>
        <row r="1340">
          <cell r="A1340" t="str">
            <v>Cyprus</v>
          </cell>
          <cell r="B1340" t="str">
            <v>CY</v>
          </cell>
          <cell r="C1340" t="str">
            <v>Wind onshore</v>
          </cell>
          <cell r="D1340" t="str">
            <v>2028</v>
          </cell>
          <cell r="E1340">
            <v>2000</v>
          </cell>
        </row>
        <row r="1341">
          <cell r="A1341" t="str">
            <v>Cyprus</v>
          </cell>
          <cell r="B1341" t="str">
            <v>CY</v>
          </cell>
          <cell r="C1341" t="str">
            <v>Wind onshore</v>
          </cell>
          <cell r="D1341" t="str">
            <v>2029</v>
          </cell>
          <cell r="E1341">
            <v>2000</v>
          </cell>
        </row>
        <row r="1342">
          <cell r="A1342" t="str">
            <v>Cyprus</v>
          </cell>
          <cell r="B1342" t="str">
            <v>CY</v>
          </cell>
          <cell r="C1342" t="str">
            <v>Wind onshore</v>
          </cell>
          <cell r="D1342" t="str">
            <v>2030</v>
          </cell>
          <cell r="E1342">
            <v>2000</v>
          </cell>
        </row>
        <row r="1343">
          <cell r="A1343" t="str">
            <v>Cyprus</v>
          </cell>
          <cell r="B1343" t="str">
            <v>CY</v>
          </cell>
          <cell r="C1343" t="str">
            <v>Wind onshore</v>
          </cell>
          <cell r="D1343" t="str">
            <v>2031</v>
          </cell>
          <cell r="E1343">
            <v>2000</v>
          </cell>
        </row>
        <row r="1344">
          <cell r="A1344" t="str">
            <v>Cyprus</v>
          </cell>
          <cell r="B1344" t="str">
            <v>CY</v>
          </cell>
          <cell r="C1344" t="str">
            <v>Wind onshore</v>
          </cell>
          <cell r="D1344" t="str">
            <v>2032</v>
          </cell>
          <cell r="E1344">
            <v>2000</v>
          </cell>
        </row>
        <row r="1345">
          <cell r="A1345" t="str">
            <v>Cyprus</v>
          </cell>
          <cell r="B1345" t="str">
            <v>CY</v>
          </cell>
          <cell r="C1345" t="str">
            <v>Wind onshore</v>
          </cell>
          <cell r="D1345" t="str">
            <v>2033</v>
          </cell>
          <cell r="E1345">
            <v>2000</v>
          </cell>
        </row>
        <row r="1346">
          <cell r="A1346" t="str">
            <v>Cyprus</v>
          </cell>
          <cell r="B1346" t="str">
            <v>CY</v>
          </cell>
          <cell r="C1346" t="str">
            <v>Wind onshore</v>
          </cell>
          <cell r="D1346" t="str">
            <v>2034</v>
          </cell>
          <cell r="E1346">
            <v>2000</v>
          </cell>
        </row>
        <row r="1347">
          <cell r="A1347" t="str">
            <v>Cyprus</v>
          </cell>
          <cell r="B1347" t="str">
            <v>CY</v>
          </cell>
          <cell r="C1347" t="str">
            <v>Wind onshore</v>
          </cell>
          <cell r="D1347" t="str">
            <v>2035</v>
          </cell>
          <cell r="E1347">
            <v>2000</v>
          </cell>
        </row>
        <row r="1348">
          <cell r="A1348" t="str">
            <v>Cyprus</v>
          </cell>
          <cell r="B1348" t="str">
            <v>CY</v>
          </cell>
          <cell r="C1348" t="str">
            <v>Wind onshore</v>
          </cell>
          <cell r="D1348" t="str">
            <v>2036</v>
          </cell>
          <cell r="E1348">
            <v>2000</v>
          </cell>
        </row>
        <row r="1349">
          <cell r="A1349" t="str">
            <v>Cyprus</v>
          </cell>
          <cell r="B1349" t="str">
            <v>CY</v>
          </cell>
          <cell r="C1349" t="str">
            <v>Wind onshore</v>
          </cell>
          <cell r="D1349" t="str">
            <v>2037</v>
          </cell>
          <cell r="E1349">
            <v>2000</v>
          </cell>
        </row>
        <row r="1350">
          <cell r="A1350" t="str">
            <v>Cyprus</v>
          </cell>
          <cell r="B1350" t="str">
            <v>CY</v>
          </cell>
          <cell r="C1350" t="str">
            <v>Wind onshore</v>
          </cell>
          <cell r="D1350" t="str">
            <v>2038</v>
          </cell>
          <cell r="E1350">
            <v>2000</v>
          </cell>
        </row>
        <row r="1351">
          <cell r="A1351" t="str">
            <v>Cyprus</v>
          </cell>
          <cell r="B1351" t="str">
            <v>CY</v>
          </cell>
          <cell r="C1351" t="str">
            <v>Wind onshore</v>
          </cell>
          <cell r="D1351" t="str">
            <v>2039</v>
          </cell>
          <cell r="E1351">
            <v>2000</v>
          </cell>
        </row>
        <row r="1352">
          <cell r="A1352" t="str">
            <v>Cyprus</v>
          </cell>
          <cell r="B1352" t="str">
            <v>CY</v>
          </cell>
          <cell r="C1352" t="str">
            <v>Wind onshore</v>
          </cell>
          <cell r="D1352" t="str">
            <v>2040</v>
          </cell>
          <cell r="E1352">
            <v>2000</v>
          </cell>
        </row>
        <row r="1353">
          <cell r="A1353" t="str">
            <v>Cyprus</v>
          </cell>
          <cell r="B1353" t="str">
            <v>CY</v>
          </cell>
          <cell r="C1353" t="str">
            <v>Wind onshore</v>
          </cell>
          <cell r="D1353" t="str">
            <v>2041</v>
          </cell>
          <cell r="E1353">
            <v>2000</v>
          </cell>
        </row>
        <row r="1354">
          <cell r="A1354" t="str">
            <v>Cyprus</v>
          </cell>
          <cell r="B1354" t="str">
            <v>CY</v>
          </cell>
          <cell r="C1354" t="str">
            <v>Wind onshore</v>
          </cell>
          <cell r="D1354" t="str">
            <v>2042</v>
          </cell>
          <cell r="E1354">
            <v>2000</v>
          </cell>
        </row>
        <row r="1355">
          <cell r="A1355" t="str">
            <v>Cyprus</v>
          </cell>
          <cell r="B1355" t="str">
            <v>CY</v>
          </cell>
          <cell r="C1355" t="str">
            <v>Wind onshore</v>
          </cell>
          <cell r="D1355" t="str">
            <v>2043</v>
          </cell>
          <cell r="E1355">
            <v>2000</v>
          </cell>
        </row>
        <row r="1356">
          <cell r="A1356" t="str">
            <v>Cyprus</v>
          </cell>
          <cell r="B1356" t="str">
            <v>CY</v>
          </cell>
          <cell r="C1356" t="str">
            <v>Wind onshore</v>
          </cell>
          <cell r="D1356" t="str">
            <v>2044</v>
          </cell>
          <cell r="E1356">
            <v>2000</v>
          </cell>
        </row>
        <row r="1357">
          <cell r="A1357" t="str">
            <v>Cyprus</v>
          </cell>
          <cell r="B1357" t="str">
            <v>CY</v>
          </cell>
          <cell r="C1357" t="str">
            <v>Wind onshore</v>
          </cell>
          <cell r="D1357" t="str">
            <v>2045</v>
          </cell>
          <cell r="E1357">
            <v>2000</v>
          </cell>
        </row>
        <row r="1358">
          <cell r="A1358" t="str">
            <v>Cyprus</v>
          </cell>
          <cell r="B1358" t="str">
            <v>CY</v>
          </cell>
          <cell r="C1358" t="str">
            <v>Wind onshore</v>
          </cell>
          <cell r="D1358" t="str">
            <v>2046</v>
          </cell>
          <cell r="E1358">
            <v>2000</v>
          </cell>
        </row>
        <row r="1359">
          <cell r="A1359" t="str">
            <v>Cyprus</v>
          </cell>
          <cell r="B1359" t="str">
            <v>CY</v>
          </cell>
          <cell r="C1359" t="str">
            <v>Wind onshore</v>
          </cell>
          <cell r="D1359" t="str">
            <v>2047</v>
          </cell>
          <cell r="E1359">
            <v>2000</v>
          </cell>
        </row>
        <row r="1360">
          <cell r="A1360" t="str">
            <v>Cyprus</v>
          </cell>
          <cell r="B1360" t="str">
            <v>CY</v>
          </cell>
          <cell r="C1360" t="str">
            <v>Wind onshore</v>
          </cell>
          <cell r="D1360" t="str">
            <v>2048</v>
          </cell>
          <cell r="E1360">
            <v>2000</v>
          </cell>
        </row>
        <row r="1361">
          <cell r="A1361" t="str">
            <v>Cyprus</v>
          </cell>
          <cell r="B1361" t="str">
            <v>CY</v>
          </cell>
          <cell r="C1361" t="str">
            <v>Wind onshore</v>
          </cell>
          <cell r="D1361" t="str">
            <v>2049</v>
          </cell>
          <cell r="E1361">
            <v>2000</v>
          </cell>
        </row>
        <row r="1362">
          <cell r="A1362" t="str">
            <v>Cyprus</v>
          </cell>
          <cell r="B1362" t="str">
            <v>CY</v>
          </cell>
          <cell r="C1362" t="str">
            <v>Wind onshore</v>
          </cell>
          <cell r="D1362" t="str">
            <v>2050</v>
          </cell>
          <cell r="E1362">
            <v>2000</v>
          </cell>
        </row>
        <row r="1363">
          <cell r="A1363" t="str">
            <v>Luxembourg</v>
          </cell>
          <cell r="B1363" t="str">
            <v>LU</v>
          </cell>
          <cell r="C1363" t="str">
            <v>Wind onshore</v>
          </cell>
          <cell r="D1363" t="str">
            <v>2019</v>
          </cell>
          <cell r="E1363">
            <v>2000</v>
          </cell>
        </row>
        <row r="1364">
          <cell r="A1364" t="str">
            <v>Luxembourg</v>
          </cell>
          <cell r="B1364" t="str">
            <v>LU</v>
          </cell>
          <cell r="C1364" t="str">
            <v>Wind onshore</v>
          </cell>
          <cell r="D1364" t="str">
            <v>2020</v>
          </cell>
          <cell r="E1364">
            <v>2000</v>
          </cell>
        </row>
        <row r="1365">
          <cell r="A1365" t="str">
            <v>Luxembourg</v>
          </cell>
          <cell r="B1365" t="str">
            <v>LU</v>
          </cell>
          <cell r="C1365" t="str">
            <v>Wind onshore</v>
          </cell>
          <cell r="D1365" t="str">
            <v>2021</v>
          </cell>
          <cell r="E1365">
            <v>2000</v>
          </cell>
        </row>
        <row r="1366">
          <cell r="A1366" t="str">
            <v>Luxembourg</v>
          </cell>
          <cell r="B1366" t="str">
            <v>LU</v>
          </cell>
          <cell r="C1366" t="str">
            <v>Wind onshore</v>
          </cell>
          <cell r="D1366" t="str">
            <v>2022</v>
          </cell>
          <cell r="E1366">
            <v>2000</v>
          </cell>
        </row>
        <row r="1367">
          <cell r="A1367" t="str">
            <v>Luxembourg</v>
          </cell>
          <cell r="B1367" t="str">
            <v>LU</v>
          </cell>
          <cell r="C1367" t="str">
            <v>Wind onshore</v>
          </cell>
          <cell r="D1367" t="str">
            <v>2023</v>
          </cell>
          <cell r="E1367">
            <v>2000</v>
          </cell>
        </row>
        <row r="1368">
          <cell r="A1368" t="str">
            <v>Luxembourg</v>
          </cell>
          <cell r="B1368" t="str">
            <v>LU</v>
          </cell>
          <cell r="C1368" t="str">
            <v>Wind onshore</v>
          </cell>
          <cell r="D1368" t="str">
            <v>2024</v>
          </cell>
          <cell r="E1368">
            <v>2000</v>
          </cell>
        </row>
        <row r="1369">
          <cell r="A1369" t="str">
            <v>Luxembourg</v>
          </cell>
          <cell r="B1369" t="str">
            <v>LU</v>
          </cell>
          <cell r="C1369" t="str">
            <v>Wind onshore</v>
          </cell>
          <cell r="D1369" t="str">
            <v>2025</v>
          </cell>
          <cell r="E1369">
            <v>2000</v>
          </cell>
        </row>
        <row r="1370">
          <cell r="A1370" t="str">
            <v>Luxembourg</v>
          </cell>
          <cell r="B1370" t="str">
            <v>LU</v>
          </cell>
          <cell r="C1370" t="str">
            <v>Wind onshore</v>
          </cell>
          <cell r="D1370" t="str">
            <v>2026</v>
          </cell>
          <cell r="E1370">
            <v>2000</v>
          </cell>
        </row>
        <row r="1371">
          <cell r="A1371" t="str">
            <v>Luxembourg</v>
          </cell>
          <cell r="B1371" t="str">
            <v>LU</v>
          </cell>
          <cell r="C1371" t="str">
            <v>Wind onshore</v>
          </cell>
          <cell r="D1371" t="str">
            <v>2027</v>
          </cell>
          <cell r="E1371">
            <v>2000</v>
          </cell>
        </row>
        <row r="1372">
          <cell r="A1372" t="str">
            <v>Luxembourg</v>
          </cell>
          <cell r="B1372" t="str">
            <v>LU</v>
          </cell>
          <cell r="C1372" t="str">
            <v>Wind onshore</v>
          </cell>
          <cell r="D1372" t="str">
            <v>2028</v>
          </cell>
          <cell r="E1372">
            <v>2000</v>
          </cell>
        </row>
        <row r="1373">
          <cell r="A1373" t="str">
            <v>Luxembourg</v>
          </cell>
          <cell r="B1373" t="str">
            <v>LU</v>
          </cell>
          <cell r="C1373" t="str">
            <v>Wind onshore</v>
          </cell>
          <cell r="D1373" t="str">
            <v>2029</v>
          </cell>
          <cell r="E1373">
            <v>2000</v>
          </cell>
        </row>
        <row r="1374">
          <cell r="A1374" t="str">
            <v>Luxembourg</v>
          </cell>
          <cell r="B1374" t="str">
            <v>LU</v>
          </cell>
          <cell r="C1374" t="str">
            <v>Wind onshore</v>
          </cell>
          <cell r="D1374" t="str">
            <v>2030</v>
          </cell>
          <cell r="E1374">
            <v>2000</v>
          </cell>
        </row>
        <row r="1375">
          <cell r="A1375" t="str">
            <v>Luxembourg</v>
          </cell>
          <cell r="B1375" t="str">
            <v>LU</v>
          </cell>
          <cell r="C1375" t="str">
            <v>Wind onshore</v>
          </cell>
          <cell r="D1375" t="str">
            <v>2031</v>
          </cell>
          <cell r="E1375">
            <v>2000</v>
          </cell>
        </row>
        <row r="1376">
          <cell r="A1376" t="str">
            <v>Luxembourg</v>
          </cell>
          <cell r="B1376" t="str">
            <v>LU</v>
          </cell>
          <cell r="C1376" t="str">
            <v>Wind onshore</v>
          </cell>
          <cell r="D1376" t="str">
            <v>2032</v>
          </cell>
          <cell r="E1376">
            <v>2000</v>
          </cell>
        </row>
        <row r="1377">
          <cell r="A1377" t="str">
            <v>Luxembourg</v>
          </cell>
          <cell r="B1377" t="str">
            <v>LU</v>
          </cell>
          <cell r="C1377" t="str">
            <v>Wind onshore</v>
          </cell>
          <cell r="D1377" t="str">
            <v>2033</v>
          </cell>
          <cell r="E1377">
            <v>2000</v>
          </cell>
        </row>
        <row r="1378">
          <cell r="A1378" t="str">
            <v>Luxembourg</v>
          </cell>
          <cell r="B1378" t="str">
            <v>LU</v>
          </cell>
          <cell r="C1378" t="str">
            <v>Wind onshore</v>
          </cell>
          <cell r="D1378" t="str">
            <v>2034</v>
          </cell>
          <cell r="E1378">
            <v>2000</v>
          </cell>
        </row>
        <row r="1379">
          <cell r="A1379" t="str">
            <v>Luxembourg</v>
          </cell>
          <cell r="B1379" t="str">
            <v>LU</v>
          </cell>
          <cell r="C1379" t="str">
            <v>Wind onshore</v>
          </cell>
          <cell r="D1379" t="str">
            <v>2035</v>
          </cell>
          <cell r="E1379">
            <v>2000</v>
          </cell>
        </row>
        <row r="1380">
          <cell r="A1380" t="str">
            <v>Luxembourg</v>
          </cell>
          <cell r="B1380" t="str">
            <v>LU</v>
          </cell>
          <cell r="C1380" t="str">
            <v>Wind onshore</v>
          </cell>
          <cell r="D1380" t="str">
            <v>2036</v>
          </cell>
          <cell r="E1380">
            <v>2000</v>
          </cell>
        </row>
        <row r="1381">
          <cell r="A1381" t="str">
            <v>Luxembourg</v>
          </cell>
          <cell r="B1381" t="str">
            <v>LU</v>
          </cell>
          <cell r="C1381" t="str">
            <v>Wind onshore</v>
          </cell>
          <cell r="D1381" t="str">
            <v>2037</v>
          </cell>
          <cell r="E1381">
            <v>2000</v>
          </cell>
        </row>
        <row r="1382">
          <cell r="A1382" t="str">
            <v>Luxembourg</v>
          </cell>
          <cell r="B1382" t="str">
            <v>LU</v>
          </cell>
          <cell r="C1382" t="str">
            <v>Wind onshore</v>
          </cell>
          <cell r="D1382" t="str">
            <v>2038</v>
          </cell>
          <cell r="E1382">
            <v>2000</v>
          </cell>
        </row>
        <row r="1383">
          <cell r="A1383" t="str">
            <v>Luxembourg</v>
          </cell>
          <cell r="B1383" t="str">
            <v>LU</v>
          </cell>
          <cell r="C1383" t="str">
            <v>Wind onshore</v>
          </cell>
          <cell r="D1383" t="str">
            <v>2039</v>
          </cell>
          <cell r="E1383">
            <v>2000</v>
          </cell>
        </row>
        <row r="1384">
          <cell r="A1384" t="str">
            <v>Luxembourg</v>
          </cell>
          <cell r="B1384" t="str">
            <v>LU</v>
          </cell>
          <cell r="C1384" t="str">
            <v>Wind onshore</v>
          </cell>
          <cell r="D1384" t="str">
            <v>2040</v>
          </cell>
          <cell r="E1384">
            <v>2000</v>
          </cell>
        </row>
        <row r="1385">
          <cell r="A1385" t="str">
            <v>Luxembourg</v>
          </cell>
          <cell r="B1385" t="str">
            <v>LU</v>
          </cell>
          <cell r="C1385" t="str">
            <v>Wind onshore</v>
          </cell>
          <cell r="D1385" t="str">
            <v>2041</v>
          </cell>
          <cell r="E1385">
            <v>2000</v>
          </cell>
        </row>
        <row r="1386">
          <cell r="A1386" t="str">
            <v>Luxembourg</v>
          </cell>
          <cell r="B1386" t="str">
            <v>LU</v>
          </cell>
          <cell r="C1386" t="str">
            <v>Wind onshore</v>
          </cell>
          <cell r="D1386" t="str">
            <v>2042</v>
          </cell>
          <cell r="E1386">
            <v>2000</v>
          </cell>
        </row>
        <row r="1387">
          <cell r="A1387" t="str">
            <v>Luxembourg</v>
          </cell>
          <cell r="B1387" t="str">
            <v>LU</v>
          </cell>
          <cell r="C1387" t="str">
            <v>Wind onshore</v>
          </cell>
          <cell r="D1387" t="str">
            <v>2043</v>
          </cell>
          <cell r="E1387">
            <v>2000</v>
          </cell>
        </row>
        <row r="1388">
          <cell r="A1388" t="str">
            <v>Luxembourg</v>
          </cell>
          <cell r="B1388" t="str">
            <v>LU</v>
          </cell>
          <cell r="C1388" t="str">
            <v>Wind onshore</v>
          </cell>
          <cell r="D1388" t="str">
            <v>2044</v>
          </cell>
          <cell r="E1388">
            <v>2000</v>
          </cell>
        </row>
        <row r="1389">
          <cell r="A1389" t="str">
            <v>Luxembourg</v>
          </cell>
          <cell r="B1389" t="str">
            <v>LU</v>
          </cell>
          <cell r="C1389" t="str">
            <v>Wind onshore</v>
          </cell>
          <cell r="D1389" t="str">
            <v>2045</v>
          </cell>
          <cell r="E1389">
            <v>2000</v>
          </cell>
        </row>
        <row r="1390">
          <cell r="A1390" t="str">
            <v>Luxembourg</v>
          </cell>
          <cell r="B1390" t="str">
            <v>LU</v>
          </cell>
          <cell r="C1390" t="str">
            <v>Wind onshore</v>
          </cell>
          <cell r="D1390" t="str">
            <v>2046</v>
          </cell>
          <cell r="E1390">
            <v>2000</v>
          </cell>
        </row>
        <row r="1391">
          <cell r="A1391" t="str">
            <v>Luxembourg</v>
          </cell>
          <cell r="B1391" t="str">
            <v>LU</v>
          </cell>
          <cell r="C1391" t="str">
            <v>Wind onshore</v>
          </cell>
          <cell r="D1391" t="str">
            <v>2047</v>
          </cell>
          <cell r="E1391">
            <v>2000</v>
          </cell>
        </row>
        <row r="1392">
          <cell r="A1392" t="str">
            <v>Luxembourg</v>
          </cell>
          <cell r="B1392" t="str">
            <v>LU</v>
          </cell>
          <cell r="C1392" t="str">
            <v>Wind onshore</v>
          </cell>
          <cell r="D1392" t="str">
            <v>2048</v>
          </cell>
          <cell r="E1392">
            <v>2000</v>
          </cell>
        </row>
        <row r="1393">
          <cell r="A1393" t="str">
            <v>Luxembourg</v>
          </cell>
          <cell r="B1393" t="str">
            <v>LU</v>
          </cell>
          <cell r="C1393" t="str">
            <v>Wind onshore</v>
          </cell>
          <cell r="D1393" t="str">
            <v>2049</v>
          </cell>
          <cell r="E1393">
            <v>2000</v>
          </cell>
        </row>
        <row r="1394">
          <cell r="A1394" t="str">
            <v>Luxembourg</v>
          </cell>
          <cell r="B1394" t="str">
            <v>LU</v>
          </cell>
          <cell r="C1394" t="str">
            <v>Wind onshore</v>
          </cell>
          <cell r="D1394" t="str">
            <v>2050</v>
          </cell>
          <cell r="E1394">
            <v>2000</v>
          </cell>
        </row>
        <row r="1395">
          <cell r="A1395" t="str">
            <v>Malta</v>
          </cell>
          <cell r="B1395" t="str">
            <v>MT</v>
          </cell>
          <cell r="C1395" t="str">
            <v>Wind onshore</v>
          </cell>
          <cell r="D1395" t="str">
            <v>2019</v>
          </cell>
          <cell r="E1395">
            <v>2000</v>
          </cell>
        </row>
        <row r="1396">
          <cell r="A1396" t="str">
            <v>Malta</v>
          </cell>
          <cell r="B1396" t="str">
            <v>MT</v>
          </cell>
          <cell r="C1396" t="str">
            <v>Wind onshore</v>
          </cell>
          <cell r="D1396" t="str">
            <v>2020</v>
          </cell>
          <cell r="E1396">
            <v>2000</v>
          </cell>
        </row>
        <row r="1397">
          <cell r="A1397" t="str">
            <v>Malta</v>
          </cell>
          <cell r="B1397" t="str">
            <v>MT</v>
          </cell>
          <cell r="C1397" t="str">
            <v>Wind onshore</v>
          </cell>
          <cell r="D1397" t="str">
            <v>2021</v>
          </cell>
          <cell r="E1397">
            <v>2000</v>
          </cell>
        </row>
        <row r="1398">
          <cell r="A1398" t="str">
            <v>Malta</v>
          </cell>
          <cell r="B1398" t="str">
            <v>MT</v>
          </cell>
          <cell r="C1398" t="str">
            <v>Wind onshore</v>
          </cell>
          <cell r="D1398" t="str">
            <v>2022</v>
          </cell>
          <cell r="E1398">
            <v>2000</v>
          </cell>
        </row>
        <row r="1399">
          <cell r="A1399" t="str">
            <v>Malta</v>
          </cell>
          <cell r="B1399" t="str">
            <v>MT</v>
          </cell>
          <cell r="C1399" t="str">
            <v>Wind onshore</v>
          </cell>
          <cell r="D1399" t="str">
            <v>2023</v>
          </cell>
          <cell r="E1399">
            <v>2000</v>
          </cell>
        </row>
        <row r="1400">
          <cell r="A1400" t="str">
            <v>Malta</v>
          </cell>
          <cell r="B1400" t="str">
            <v>MT</v>
          </cell>
          <cell r="C1400" t="str">
            <v>Wind onshore</v>
          </cell>
          <cell r="D1400" t="str">
            <v>2024</v>
          </cell>
          <cell r="E1400">
            <v>2000</v>
          </cell>
        </row>
        <row r="1401">
          <cell r="A1401" t="str">
            <v>Malta</v>
          </cell>
          <cell r="B1401" t="str">
            <v>MT</v>
          </cell>
          <cell r="C1401" t="str">
            <v>Wind onshore</v>
          </cell>
          <cell r="D1401" t="str">
            <v>2025</v>
          </cell>
          <cell r="E1401">
            <v>2000</v>
          </cell>
        </row>
        <row r="1402">
          <cell r="A1402" t="str">
            <v>Malta</v>
          </cell>
          <cell r="B1402" t="str">
            <v>MT</v>
          </cell>
          <cell r="C1402" t="str">
            <v>Wind onshore</v>
          </cell>
          <cell r="D1402" t="str">
            <v>2026</v>
          </cell>
          <cell r="E1402">
            <v>2000</v>
          </cell>
        </row>
        <row r="1403">
          <cell r="A1403" t="str">
            <v>Malta</v>
          </cell>
          <cell r="B1403" t="str">
            <v>MT</v>
          </cell>
          <cell r="C1403" t="str">
            <v>Wind onshore</v>
          </cell>
          <cell r="D1403" t="str">
            <v>2027</v>
          </cell>
          <cell r="E1403">
            <v>2000</v>
          </cell>
        </row>
        <row r="1404">
          <cell r="A1404" t="str">
            <v>Malta</v>
          </cell>
          <cell r="B1404" t="str">
            <v>MT</v>
          </cell>
          <cell r="C1404" t="str">
            <v>Wind onshore</v>
          </cell>
          <cell r="D1404" t="str">
            <v>2028</v>
          </cell>
          <cell r="E1404">
            <v>2000</v>
          </cell>
        </row>
        <row r="1405">
          <cell r="A1405" t="str">
            <v>Malta</v>
          </cell>
          <cell r="B1405" t="str">
            <v>MT</v>
          </cell>
          <cell r="C1405" t="str">
            <v>Wind onshore</v>
          </cell>
          <cell r="D1405" t="str">
            <v>2029</v>
          </cell>
          <cell r="E1405">
            <v>2000</v>
          </cell>
        </row>
        <row r="1406">
          <cell r="A1406" t="str">
            <v>Malta</v>
          </cell>
          <cell r="B1406" t="str">
            <v>MT</v>
          </cell>
          <cell r="C1406" t="str">
            <v>Wind onshore</v>
          </cell>
          <cell r="D1406" t="str">
            <v>2030</v>
          </cell>
          <cell r="E1406">
            <v>2000</v>
          </cell>
        </row>
        <row r="1407">
          <cell r="A1407" t="str">
            <v>Malta</v>
          </cell>
          <cell r="B1407" t="str">
            <v>MT</v>
          </cell>
          <cell r="C1407" t="str">
            <v>Wind onshore</v>
          </cell>
          <cell r="D1407" t="str">
            <v>2031</v>
          </cell>
          <cell r="E1407">
            <v>2000</v>
          </cell>
        </row>
        <row r="1408">
          <cell r="A1408" t="str">
            <v>Malta</v>
          </cell>
          <cell r="B1408" t="str">
            <v>MT</v>
          </cell>
          <cell r="C1408" t="str">
            <v>Wind onshore</v>
          </cell>
          <cell r="D1408" t="str">
            <v>2032</v>
          </cell>
          <cell r="E1408">
            <v>2000</v>
          </cell>
        </row>
        <row r="1409">
          <cell r="A1409" t="str">
            <v>Malta</v>
          </cell>
          <cell r="B1409" t="str">
            <v>MT</v>
          </cell>
          <cell r="C1409" t="str">
            <v>Wind onshore</v>
          </cell>
          <cell r="D1409" t="str">
            <v>2033</v>
          </cell>
          <cell r="E1409">
            <v>2000</v>
          </cell>
        </row>
        <row r="1410">
          <cell r="A1410" t="str">
            <v>Malta</v>
          </cell>
          <cell r="B1410" t="str">
            <v>MT</v>
          </cell>
          <cell r="C1410" t="str">
            <v>Wind onshore</v>
          </cell>
          <cell r="D1410" t="str">
            <v>2034</v>
          </cell>
          <cell r="E1410">
            <v>2000</v>
          </cell>
        </row>
        <row r="1411">
          <cell r="A1411" t="str">
            <v>Malta</v>
          </cell>
          <cell r="B1411" t="str">
            <v>MT</v>
          </cell>
          <cell r="C1411" t="str">
            <v>Wind onshore</v>
          </cell>
          <cell r="D1411" t="str">
            <v>2035</v>
          </cell>
          <cell r="E1411">
            <v>2000</v>
          </cell>
        </row>
        <row r="1412">
          <cell r="A1412" t="str">
            <v>Malta</v>
          </cell>
          <cell r="B1412" t="str">
            <v>MT</v>
          </cell>
          <cell r="C1412" t="str">
            <v>Wind onshore</v>
          </cell>
          <cell r="D1412" t="str">
            <v>2036</v>
          </cell>
          <cell r="E1412">
            <v>2000</v>
          </cell>
        </row>
        <row r="1413">
          <cell r="A1413" t="str">
            <v>Malta</v>
          </cell>
          <cell r="B1413" t="str">
            <v>MT</v>
          </cell>
          <cell r="C1413" t="str">
            <v>Wind onshore</v>
          </cell>
          <cell r="D1413" t="str">
            <v>2037</v>
          </cell>
          <cell r="E1413">
            <v>2000</v>
          </cell>
        </row>
        <row r="1414">
          <cell r="A1414" t="str">
            <v>Malta</v>
          </cell>
          <cell r="B1414" t="str">
            <v>MT</v>
          </cell>
          <cell r="C1414" t="str">
            <v>Wind onshore</v>
          </cell>
          <cell r="D1414" t="str">
            <v>2038</v>
          </cell>
          <cell r="E1414">
            <v>2000</v>
          </cell>
        </row>
        <row r="1415">
          <cell r="A1415" t="str">
            <v>Malta</v>
          </cell>
          <cell r="B1415" t="str">
            <v>MT</v>
          </cell>
          <cell r="C1415" t="str">
            <v>Wind onshore</v>
          </cell>
          <cell r="D1415" t="str">
            <v>2039</v>
          </cell>
          <cell r="E1415">
            <v>2000</v>
          </cell>
        </row>
        <row r="1416">
          <cell r="A1416" t="str">
            <v>Malta</v>
          </cell>
          <cell r="B1416" t="str">
            <v>MT</v>
          </cell>
          <cell r="C1416" t="str">
            <v>Wind onshore</v>
          </cell>
          <cell r="D1416" t="str">
            <v>2040</v>
          </cell>
          <cell r="E1416">
            <v>2000</v>
          </cell>
        </row>
        <row r="1417">
          <cell r="A1417" t="str">
            <v>Malta</v>
          </cell>
          <cell r="B1417" t="str">
            <v>MT</v>
          </cell>
          <cell r="C1417" t="str">
            <v>Wind onshore</v>
          </cell>
          <cell r="D1417" t="str">
            <v>2041</v>
          </cell>
          <cell r="E1417">
            <v>2000</v>
          </cell>
        </row>
        <row r="1418">
          <cell r="A1418" t="str">
            <v>Malta</v>
          </cell>
          <cell r="B1418" t="str">
            <v>MT</v>
          </cell>
          <cell r="C1418" t="str">
            <v>Wind onshore</v>
          </cell>
          <cell r="D1418" t="str">
            <v>2042</v>
          </cell>
          <cell r="E1418">
            <v>2000</v>
          </cell>
        </row>
        <row r="1419">
          <cell r="A1419" t="str">
            <v>Malta</v>
          </cell>
          <cell r="B1419" t="str">
            <v>MT</v>
          </cell>
          <cell r="C1419" t="str">
            <v>Wind onshore</v>
          </cell>
          <cell r="D1419" t="str">
            <v>2043</v>
          </cell>
          <cell r="E1419">
            <v>2000</v>
          </cell>
        </row>
        <row r="1420">
          <cell r="A1420" t="str">
            <v>Malta</v>
          </cell>
          <cell r="B1420" t="str">
            <v>MT</v>
          </cell>
          <cell r="C1420" t="str">
            <v>Wind onshore</v>
          </cell>
          <cell r="D1420" t="str">
            <v>2044</v>
          </cell>
          <cell r="E1420">
            <v>2000</v>
          </cell>
        </row>
        <row r="1421">
          <cell r="A1421" t="str">
            <v>Malta</v>
          </cell>
          <cell r="B1421" t="str">
            <v>MT</v>
          </cell>
          <cell r="C1421" t="str">
            <v>Wind onshore</v>
          </cell>
          <cell r="D1421" t="str">
            <v>2045</v>
          </cell>
          <cell r="E1421">
            <v>2000</v>
          </cell>
        </row>
        <row r="1422">
          <cell r="A1422" t="str">
            <v>Malta</v>
          </cell>
          <cell r="B1422" t="str">
            <v>MT</v>
          </cell>
          <cell r="C1422" t="str">
            <v>Wind onshore</v>
          </cell>
          <cell r="D1422" t="str">
            <v>2046</v>
          </cell>
          <cell r="E1422">
            <v>2000</v>
          </cell>
        </row>
        <row r="1423">
          <cell r="A1423" t="str">
            <v>Malta</v>
          </cell>
          <cell r="B1423" t="str">
            <v>MT</v>
          </cell>
          <cell r="C1423" t="str">
            <v>Wind onshore</v>
          </cell>
          <cell r="D1423" t="str">
            <v>2047</v>
          </cell>
          <cell r="E1423">
            <v>2000</v>
          </cell>
        </row>
        <row r="1424">
          <cell r="A1424" t="str">
            <v>Malta</v>
          </cell>
          <cell r="B1424" t="str">
            <v>MT</v>
          </cell>
          <cell r="C1424" t="str">
            <v>Wind onshore</v>
          </cell>
          <cell r="D1424" t="str">
            <v>2048</v>
          </cell>
          <cell r="E1424">
            <v>2000</v>
          </cell>
        </row>
        <row r="1425">
          <cell r="A1425" t="str">
            <v>Malta</v>
          </cell>
          <cell r="B1425" t="str">
            <v>MT</v>
          </cell>
          <cell r="C1425" t="str">
            <v>Wind onshore</v>
          </cell>
          <cell r="D1425" t="str">
            <v>2049</v>
          </cell>
          <cell r="E1425">
            <v>2000</v>
          </cell>
        </row>
        <row r="1426">
          <cell r="A1426" t="str">
            <v>Malta</v>
          </cell>
          <cell r="B1426" t="str">
            <v>MT</v>
          </cell>
          <cell r="C1426" t="str">
            <v>Wind onshore</v>
          </cell>
          <cell r="D1426" t="str">
            <v>2050</v>
          </cell>
          <cell r="E1426">
            <v>2000</v>
          </cell>
        </row>
        <row r="1427">
          <cell r="A1427" t="str">
            <v>Slovak Republic</v>
          </cell>
          <cell r="B1427" t="str">
            <v>SK</v>
          </cell>
          <cell r="C1427" t="str">
            <v>Wind onshore</v>
          </cell>
          <cell r="D1427" t="str">
            <v>2015</v>
          </cell>
          <cell r="E1427">
            <v>1715</v>
          </cell>
        </row>
        <row r="1428">
          <cell r="A1428" t="str">
            <v>Slovak Republic</v>
          </cell>
          <cell r="B1428" t="str">
            <v>SK</v>
          </cell>
          <cell r="C1428" t="str">
            <v>Wind onshore</v>
          </cell>
          <cell r="D1428" t="str">
            <v>2016</v>
          </cell>
          <cell r="E1428">
            <v>1781</v>
          </cell>
        </row>
        <row r="1429">
          <cell r="A1429" t="str">
            <v>Slovak Republic</v>
          </cell>
          <cell r="B1429" t="str">
            <v>SK</v>
          </cell>
          <cell r="C1429" t="str">
            <v>Wind onshore</v>
          </cell>
          <cell r="D1429" t="str">
            <v>2017</v>
          </cell>
          <cell r="E1429">
            <v>1848</v>
          </cell>
        </row>
        <row r="1430">
          <cell r="A1430" t="str">
            <v>Slovak Republic</v>
          </cell>
          <cell r="B1430" t="str">
            <v>SK</v>
          </cell>
          <cell r="C1430" t="str">
            <v>Wind onshore</v>
          </cell>
          <cell r="D1430" t="str">
            <v>2018</v>
          </cell>
          <cell r="E1430">
            <v>1915</v>
          </cell>
        </row>
        <row r="1431">
          <cell r="A1431" t="str">
            <v>Slovak Republic</v>
          </cell>
          <cell r="B1431" t="str">
            <v>SK</v>
          </cell>
          <cell r="C1431" t="str">
            <v>Wind onshore</v>
          </cell>
          <cell r="D1431" t="str">
            <v>2019</v>
          </cell>
          <cell r="E1431">
            <v>1433.3333333333333</v>
          </cell>
        </row>
        <row r="1432">
          <cell r="A1432" t="str">
            <v>Slovak Republic</v>
          </cell>
          <cell r="B1432" t="str">
            <v>SK</v>
          </cell>
          <cell r="C1432" t="str">
            <v>Wind onshore</v>
          </cell>
          <cell r="D1432" t="str">
            <v>2020</v>
          </cell>
          <cell r="E1432">
            <v>1464.8947368421052</v>
          </cell>
        </row>
        <row r="1433">
          <cell r="A1433" t="str">
            <v>Slovak Republic</v>
          </cell>
          <cell r="B1433" t="str">
            <v>SK</v>
          </cell>
          <cell r="C1433" t="str">
            <v>Wind onshore</v>
          </cell>
          <cell r="D1433" t="str">
            <v>2021</v>
          </cell>
          <cell r="E1433">
            <v>1496.25</v>
          </cell>
        </row>
        <row r="1434">
          <cell r="A1434" t="str">
            <v>Slovak Republic</v>
          </cell>
          <cell r="B1434" t="str">
            <v>SK</v>
          </cell>
          <cell r="C1434" t="str">
            <v>Wind onshore</v>
          </cell>
          <cell r="D1434" t="str">
            <v>2022</v>
          </cell>
          <cell r="E1434">
            <v>1558</v>
          </cell>
        </row>
        <row r="1435">
          <cell r="A1435" t="str">
            <v>Slovak Republic</v>
          </cell>
          <cell r="B1435" t="str">
            <v>SK</v>
          </cell>
          <cell r="C1435" t="str">
            <v>Wind onshore</v>
          </cell>
          <cell r="D1435" t="str">
            <v>2023</v>
          </cell>
          <cell r="E1435">
            <v>1619.65</v>
          </cell>
        </row>
        <row r="1436">
          <cell r="A1436" t="str">
            <v>Slovak Republic</v>
          </cell>
          <cell r="B1436" t="str">
            <v>SK</v>
          </cell>
          <cell r="C1436" t="str">
            <v>Wind onshore</v>
          </cell>
          <cell r="D1436" t="str">
            <v>2024</v>
          </cell>
          <cell r="E1436">
            <v>1681</v>
          </cell>
        </row>
        <row r="1437">
          <cell r="A1437" t="str">
            <v>Slovak Republic</v>
          </cell>
          <cell r="B1437" t="str">
            <v>SK</v>
          </cell>
          <cell r="C1437" t="str">
            <v>Wind onshore</v>
          </cell>
          <cell r="D1437" t="str">
            <v>2025</v>
          </cell>
          <cell r="E1437">
            <v>1742</v>
          </cell>
        </row>
        <row r="1438">
          <cell r="A1438" t="str">
            <v>Slovak Republic</v>
          </cell>
          <cell r="B1438" t="str">
            <v>SK</v>
          </cell>
          <cell r="C1438" t="str">
            <v>Wind onshore</v>
          </cell>
          <cell r="D1438" t="str">
            <v>2026</v>
          </cell>
          <cell r="E1438">
            <v>1802.45</v>
          </cell>
        </row>
        <row r="1439">
          <cell r="A1439" t="str">
            <v>Slovak Republic</v>
          </cell>
          <cell r="B1439" t="str">
            <v>SK</v>
          </cell>
          <cell r="C1439" t="str">
            <v>Wind onshore</v>
          </cell>
          <cell r="D1439" t="str">
            <v>2027</v>
          </cell>
          <cell r="E1439">
            <v>1861.6</v>
          </cell>
        </row>
        <row r="1440">
          <cell r="A1440" t="str">
            <v>Slovak Republic</v>
          </cell>
          <cell r="B1440" t="str">
            <v>SK</v>
          </cell>
          <cell r="C1440" t="str">
            <v>Wind onshore</v>
          </cell>
          <cell r="D1440" t="str">
            <v>2028</v>
          </cell>
          <cell r="E1440">
            <v>1919.75</v>
          </cell>
        </row>
        <row r="1441">
          <cell r="A1441" t="str">
            <v>Slovak Republic</v>
          </cell>
          <cell r="B1441" t="str">
            <v>SK</v>
          </cell>
          <cell r="C1441" t="str">
            <v>Wind onshore</v>
          </cell>
          <cell r="D1441" t="str">
            <v>2029</v>
          </cell>
          <cell r="E1441">
            <v>1976.8</v>
          </cell>
        </row>
        <row r="1442">
          <cell r="A1442" t="str">
            <v>Slovak Republic</v>
          </cell>
          <cell r="B1442" t="str">
            <v>SK</v>
          </cell>
          <cell r="C1442" t="str">
            <v>Wind onshore</v>
          </cell>
          <cell r="D1442" t="str">
            <v>2030</v>
          </cell>
          <cell r="E1442">
            <v>2032.7</v>
          </cell>
        </row>
        <row r="1443">
          <cell r="A1443" t="str">
            <v>Slovak Republic</v>
          </cell>
          <cell r="B1443" t="str">
            <v>SK</v>
          </cell>
          <cell r="C1443" t="str">
            <v>Wind onshore</v>
          </cell>
          <cell r="D1443" t="str">
            <v>2031</v>
          </cell>
          <cell r="E1443">
            <v>2087.3000000000002</v>
          </cell>
        </row>
        <row r="1444">
          <cell r="A1444" t="str">
            <v>Slovak Republic</v>
          </cell>
          <cell r="B1444" t="str">
            <v>SK</v>
          </cell>
          <cell r="C1444" t="str">
            <v>Wind onshore</v>
          </cell>
          <cell r="D1444" t="str">
            <v>2032</v>
          </cell>
          <cell r="E1444">
            <v>2140.4</v>
          </cell>
        </row>
        <row r="1445">
          <cell r="A1445" t="str">
            <v>Slovak Republic</v>
          </cell>
          <cell r="B1445" t="str">
            <v>SK</v>
          </cell>
          <cell r="C1445" t="str">
            <v>Wind onshore</v>
          </cell>
          <cell r="D1445" t="str">
            <v>2033</v>
          </cell>
          <cell r="E1445">
            <v>2191.9499999999998</v>
          </cell>
        </row>
        <row r="1446">
          <cell r="A1446" t="str">
            <v>Slovak Republic</v>
          </cell>
          <cell r="B1446" t="str">
            <v>SK</v>
          </cell>
          <cell r="C1446" t="str">
            <v>Wind onshore</v>
          </cell>
          <cell r="D1446" t="str">
            <v>2034</v>
          </cell>
          <cell r="E1446">
            <v>2241.75</v>
          </cell>
        </row>
        <row r="1447">
          <cell r="A1447" t="str">
            <v>Slovak Republic</v>
          </cell>
          <cell r="B1447" t="str">
            <v>SK</v>
          </cell>
          <cell r="C1447" t="str">
            <v>Wind onshore</v>
          </cell>
          <cell r="D1447" t="str">
            <v>2035</v>
          </cell>
          <cell r="E1447">
            <v>2289.6999999999998</v>
          </cell>
        </row>
        <row r="1448">
          <cell r="A1448" t="str">
            <v>Slovak Republic</v>
          </cell>
          <cell r="B1448" t="str">
            <v>SK</v>
          </cell>
          <cell r="C1448" t="str">
            <v>Wind onshore</v>
          </cell>
          <cell r="D1448" t="str">
            <v>2036</v>
          </cell>
          <cell r="E1448">
            <v>2335.75</v>
          </cell>
        </row>
        <row r="1449">
          <cell r="A1449" t="str">
            <v>Slovak Republic</v>
          </cell>
          <cell r="B1449" t="str">
            <v>SK</v>
          </cell>
          <cell r="C1449" t="str">
            <v>Wind onshore</v>
          </cell>
          <cell r="D1449" t="str">
            <v>2037</v>
          </cell>
          <cell r="E1449">
            <v>2379.6999999999998</v>
          </cell>
        </row>
        <row r="1450">
          <cell r="A1450" t="str">
            <v>Slovak Republic</v>
          </cell>
          <cell r="B1450" t="str">
            <v>SK</v>
          </cell>
          <cell r="C1450" t="str">
            <v>Wind onshore</v>
          </cell>
          <cell r="D1450" t="str">
            <v>2038</v>
          </cell>
          <cell r="E1450">
            <v>2421.5</v>
          </cell>
        </row>
        <row r="1451">
          <cell r="A1451" t="str">
            <v>Slovak Republic</v>
          </cell>
          <cell r="B1451" t="str">
            <v>SK</v>
          </cell>
          <cell r="C1451" t="str">
            <v>Wind onshore</v>
          </cell>
          <cell r="D1451" t="str">
            <v>2039</v>
          </cell>
          <cell r="E1451">
            <v>2461</v>
          </cell>
        </row>
        <row r="1452">
          <cell r="A1452" t="str">
            <v>Slovak Republic</v>
          </cell>
          <cell r="B1452" t="str">
            <v>SK</v>
          </cell>
          <cell r="C1452" t="str">
            <v>Wind onshore</v>
          </cell>
          <cell r="D1452" t="str">
            <v>2040</v>
          </cell>
          <cell r="E1452">
            <v>2498.0500000000002</v>
          </cell>
        </row>
        <row r="1453">
          <cell r="A1453" t="str">
            <v>Slovak Republic</v>
          </cell>
          <cell r="B1453" t="str">
            <v>SK</v>
          </cell>
          <cell r="C1453" t="str">
            <v>Wind onshore</v>
          </cell>
          <cell r="D1453" t="str">
            <v>2041</v>
          </cell>
          <cell r="E1453">
            <v>2532.6</v>
          </cell>
        </row>
        <row r="1454">
          <cell r="A1454" t="str">
            <v>Slovak Republic</v>
          </cell>
          <cell r="B1454" t="str">
            <v>SK</v>
          </cell>
          <cell r="C1454" t="str">
            <v>Wind onshore</v>
          </cell>
          <cell r="D1454" t="str">
            <v>2042</v>
          </cell>
          <cell r="E1454">
            <v>2564.6</v>
          </cell>
        </row>
        <row r="1455">
          <cell r="A1455" t="str">
            <v>Slovak Republic</v>
          </cell>
          <cell r="B1455" t="str">
            <v>SK</v>
          </cell>
          <cell r="C1455" t="str">
            <v>Wind onshore</v>
          </cell>
          <cell r="D1455" t="str">
            <v>2043</v>
          </cell>
          <cell r="E1455">
            <v>2594</v>
          </cell>
        </row>
        <row r="1456">
          <cell r="A1456" t="str">
            <v>Slovak Republic</v>
          </cell>
          <cell r="B1456" t="str">
            <v>SK</v>
          </cell>
          <cell r="C1456" t="str">
            <v>Wind onshore</v>
          </cell>
          <cell r="D1456" t="str">
            <v>2044</v>
          </cell>
          <cell r="E1456">
            <v>2620.8000000000002</v>
          </cell>
        </row>
        <row r="1457">
          <cell r="A1457" t="str">
            <v>Slovak Republic</v>
          </cell>
          <cell r="B1457" t="str">
            <v>SK</v>
          </cell>
          <cell r="C1457" t="str">
            <v>Wind onshore</v>
          </cell>
          <cell r="D1457" t="str">
            <v>2045</v>
          </cell>
          <cell r="E1457">
            <v>2645.65</v>
          </cell>
        </row>
        <row r="1458">
          <cell r="A1458" t="str">
            <v>Slovak Republic</v>
          </cell>
          <cell r="B1458" t="str">
            <v>SK</v>
          </cell>
          <cell r="C1458" t="str">
            <v>Wind onshore</v>
          </cell>
          <cell r="D1458" t="str">
            <v>2046</v>
          </cell>
          <cell r="E1458">
            <v>2668.55</v>
          </cell>
        </row>
        <row r="1459">
          <cell r="A1459" t="str">
            <v>Slovak Republic</v>
          </cell>
          <cell r="B1459" t="str">
            <v>SK</v>
          </cell>
          <cell r="C1459" t="str">
            <v>Wind onshore</v>
          </cell>
          <cell r="D1459" t="str">
            <v>2047</v>
          </cell>
          <cell r="E1459">
            <v>2689.5</v>
          </cell>
        </row>
        <row r="1460">
          <cell r="A1460" t="str">
            <v>Slovak Republic</v>
          </cell>
          <cell r="B1460" t="str">
            <v>SK</v>
          </cell>
          <cell r="C1460" t="str">
            <v>Wind onshore</v>
          </cell>
          <cell r="D1460" t="str">
            <v>2048</v>
          </cell>
          <cell r="E1460">
            <v>2708.55</v>
          </cell>
        </row>
        <row r="1461">
          <cell r="A1461" t="str">
            <v>Slovak Republic</v>
          </cell>
          <cell r="B1461" t="str">
            <v>SK</v>
          </cell>
          <cell r="C1461" t="str">
            <v>Wind onshore</v>
          </cell>
          <cell r="D1461" t="str">
            <v>2049</v>
          </cell>
          <cell r="E1461">
            <v>2725.7</v>
          </cell>
        </row>
        <row r="1462">
          <cell r="A1462" t="str">
            <v>Slovak Republic</v>
          </cell>
          <cell r="B1462" t="str">
            <v>SK</v>
          </cell>
          <cell r="C1462" t="str">
            <v>Wind onshore</v>
          </cell>
          <cell r="D1462" t="str">
            <v>2050</v>
          </cell>
          <cell r="E1462">
            <v>2741.05</v>
          </cell>
        </row>
        <row r="1463">
          <cell r="A1463" t="str">
            <v>Finland</v>
          </cell>
          <cell r="B1463" t="str">
            <v>FI</v>
          </cell>
          <cell r="C1463" t="str">
            <v>Wind onshore</v>
          </cell>
          <cell r="D1463" t="str">
            <v>2019</v>
          </cell>
          <cell r="E1463">
            <v>1952.6363636363637</v>
          </cell>
        </row>
        <row r="1464">
          <cell r="A1464" t="str">
            <v>Finland</v>
          </cell>
          <cell r="B1464" t="str">
            <v>FI</v>
          </cell>
          <cell r="C1464" t="str">
            <v>Wind onshore</v>
          </cell>
          <cell r="D1464" t="str">
            <v>2020</v>
          </cell>
          <cell r="E1464">
            <v>1979.6666666666667</v>
          </cell>
        </row>
        <row r="1465">
          <cell r="A1465" t="str">
            <v>Finland</v>
          </cell>
          <cell r="B1465" t="str">
            <v>FI</v>
          </cell>
          <cell r="C1465" t="str">
            <v>Wind onshore</v>
          </cell>
          <cell r="D1465" t="str">
            <v>2021</v>
          </cell>
          <cell r="E1465">
            <v>2006.7692307692307</v>
          </cell>
        </row>
        <row r="1466">
          <cell r="A1466" t="str">
            <v>Finland</v>
          </cell>
          <cell r="B1466" t="str">
            <v>FI</v>
          </cell>
          <cell r="C1466" t="str">
            <v>Wind onshore</v>
          </cell>
          <cell r="D1466" t="str">
            <v>2022</v>
          </cell>
          <cell r="E1466">
            <v>2034</v>
          </cell>
        </row>
        <row r="1467">
          <cell r="A1467" t="str">
            <v>Finland</v>
          </cell>
          <cell r="B1467" t="str">
            <v>FI</v>
          </cell>
          <cell r="C1467" t="str">
            <v>Wind onshore</v>
          </cell>
          <cell r="D1467" t="str">
            <v>2023</v>
          </cell>
          <cell r="E1467">
            <v>2061.3000000000002</v>
          </cell>
        </row>
        <row r="1468">
          <cell r="A1468" t="str">
            <v>Finland</v>
          </cell>
          <cell r="B1468" t="str">
            <v>FI</v>
          </cell>
          <cell r="C1468" t="str">
            <v>Wind onshore</v>
          </cell>
          <cell r="D1468" t="str">
            <v>2024</v>
          </cell>
          <cell r="E1468">
            <v>2089</v>
          </cell>
        </row>
        <row r="1469">
          <cell r="A1469" t="str">
            <v>Finland</v>
          </cell>
          <cell r="B1469" t="str">
            <v>FI</v>
          </cell>
          <cell r="C1469" t="str">
            <v>Wind onshore</v>
          </cell>
          <cell r="D1469" t="str">
            <v>2025</v>
          </cell>
          <cell r="E1469">
            <v>2116</v>
          </cell>
        </row>
        <row r="1470">
          <cell r="A1470" t="str">
            <v>Finland</v>
          </cell>
          <cell r="B1470" t="str">
            <v>FI</v>
          </cell>
          <cell r="C1470" t="str">
            <v>Wind onshore</v>
          </cell>
          <cell r="D1470" t="str">
            <v>2026</v>
          </cell>
          <cell r="E1470">
            <v>2143.5555555555557</v>
          </cell>
        </row>
        <row r="1471">
          <cell r="A1471" t="str">
            <v>Finland</v>
          </cell>
          <cell r="B1471" t="str">
            <v>FI</v>
          </cell>
          <cell r="C1471" t="str">
            <v>Wind onshore</v>
          </cell>
          <cell r="D1471" t="str">
            <v>2027</v>
          </cell>
          <cell r="E1471">
            <v>2171.0526315789475</v>
          </cell>
        </row>
        <row r="1472">
          <cell r="A1472" t="str">
            <v>Finland</v>
          </cell>
          <cell r="B1472" t="str">
            <v>FI</v>
          </cell>
          <cell r="C1472" t="str">
            <v>Wind onshore</v>
          </cell>
          <cell r="D1472" t="str">
            <v>2028</v>
          </cell>
          <cell r="E1472">
            <v>2198.5250000000001</v>
          </cell>
        </row>
        <row r="1473">
          <cell r="A1473" t="str">
            <v>Finland</v>
          </cell>
          <cell r="B1473" t="str">
            <v>FI</v>
          </cell>
          <cell r="C1473" t="str">
            <v>Wind onshore</v>
          </cell>
          <cell r="D1473" t="str">
            <v>2029</v>
          </cell>
          <cell r="E1473">
            <v>2252.4</v>
          </cell>
        </row>
        <row r="1474">
          <cell r="A1474" t="str">
            <v>Finland</v>
          </cell>
          <cell r="B1474" t="str">
            <v>FI</v>
          </cell>
          <cell r="C1474" t="str">
            <v>Wind onshore</v>
          </cell>
          <cell r="D1474" t="str">
            <v>2030</v>
          </cell>
          <cell r="E1474">
            <v>2306.4499999999998</v>
          </cell>
        </row>
        <row r="1475">
          <cell r="A1475" t="str">
            <v>Finland</v>
          </cell>
          <cell r="B1475" t="str">
            <v>FI</v>
          </cell>
          <cell r="C1475" t="str">
            <v>Wind onshore</v>
          </cell>
          <cell r="D1475" t="str">
            <v>2031</v>
          </cell>
          <cell r="E1475">
            <v>2360.6750000000002</v>
          </cell>
        </row>
        <row r="1476">
          <cell r="A1476" t="str">
            <v>Finland</v>
          </cell>
          <cell r="B1476" t="str">
            <v>FI</v>
          </cell>
          <cell r="C1476" t="str">
            <v>Wind onshore</v>
          </cell>
          <cell r="D1476" t="str">
            <v>2032</v>
          </cell>
          <cell r="E1476">
            <v>2414.9250000000002</v>
          </cell>
        </row>
        <row r="1477">
          <cell r="A1477" t="str">
            <v>Finland</v>
          </cell>
          <cell r="B1477" t="str">
            <v>FI</v>
          </cell>
          <cell r="C1477" t="str">
            <v>Wind onshore</v>
          </cell>
          <cell r="D1477" t="str">
            <v>2033</v>
          </cell>
          <cell r="E1477">
            <v>2469.0749999999998</v>
          </cell>
        </row>
        <row r="1478">
          <cell r="A1478" t="str">
            <v>Finland</v>
          </cell>
          <cell r="B1478" t="str">
            <v>FI</v>
          </cell>
          <cell r="C1478" t="str">
            <v>Wind onshore</v>
          </cell>
          <cell r="D1478" t="str">
            <v>2034</v>
          </cell>
          <cell r="E1478">
            <v>2523.0250000000001</v>
          </cell>
        </row>
        <row r="1479">
          <cell r="A1479" t="str">
            <v>Finland</v>
          </cell>
          <cell r="B1479" t="str">
            <v>FI</v>
          </cell>
          <cell r="C1479" t="str">
            <v>Wind onshore</v>
          </cell>
          <cell r="D1479" t="str">
            <v>2035</v>
          </cell>
          <cell r="E1479">
            <v>2576.65</v>
          </cell>
        </row>
        <row r="1480">
          <cell r="A1480" t="str">
            <v>Finland</v>
          </cell>
          <cell r="B1480" t="str">
            <v>FI</v>
          </cell>
          <cell r="C1480" t="str">
            <v>Wind onshore</v>
          </cell>
          <cell r="D1480" t="str">
            <v>2036</v>
          </cell>
          <cell r="E1480">
            <v>2629.7750000000001</v>
          </cell>
        </row>
        <row r="1481">
          <cell r="A1481" t="str">
            <v>Finland</v>
          </cell>
          <cell r="B1481" t="str">
            <v>FI</v>
          </cell>
          <cell r="C1481" t="str">
            <v>Wind onshore</v>
          </cell>
          <cell r="D1481" t="str">
            <v>2037</v>
          </cell>
          <cell r="E1481">
            <v>2682.3249999999998</v>
          </cell>
        </row>
        <row r="1482">
          <cell r="A1482" t="str">
            <v>Finland</v>
          </cell>
          <cell r="B1482" t="str">
            <v>FI</v>
          </cell>
          <cell r="C1482" t="str">
            <v>Wind onshore</v>
          </cell>
          <cell r="D1482" t="str">
            <v>2038</v>
          </cell>
          <cell r="E1482">
            <v>2734.2</v>
          </cell>
        </row>
        <row r="1483">
          <cell r="A1483" t="str">
            <v>Finland</v>
          </cell>
          <cell r="B1483" t="str">
            <v>FI</v>
          </cell>
          <cell r="C1483" t="str">
            <v>Wind onshore</v>
          </cell>
          <cell r="D1483" t="str">
            <v>2039</v>
          </cell>
          <cell r="E1483">
            <v>2785.2</v>
          </cell>
        </row>
        <row r="1484">
          <cell r="A1484" t="str">
            <v>Finland</v>
          </cell>
          <cell r="B1484" t="str">
            <v>FI</v>
          </cell>
          <cell r="C1484" t="str">
            <v>Wind onshore</v>
          </cell>
          <cell r="D1484" t="str">
            <v>2040</v>
          </cell>
          <cell r="E1484">
            <v>2835.2750000000001</v>
          </cell>
        </row>
        <row r="1485">
          <cell r="A1485" t="str">
            <v>Finland</v>
          </cell>
          <cell r="B1485" t="str">
            <v>FI</v>
          </cell>
          <cell r="C1485" t="str">
            <v>Wind onshore</v>
          </cell>
          <cell r="D1485" t="str">
            <v>2041</v>
          </cell>
          <cell r="E1485">
            <v>2884.2</v>
          </cell>
        </row>
        <row r="1486">
          <cell r="A1486" t="str">
            <v>Finland</v>
          </cell>
          <cell r="B1486" t="str">
            <v>FI</v>
          </cell>
          <cell r="C1486" t="str">
            <v>Wind onshore</v>
          </cell>
          <cell r="D1486" t="str">
            <v>2042</v>
          </cell>
          <cell r="E1486">
            <v>2931.85</v>
          </cell>
        </row>
        <row r="1487">
          <cell r="A1487" t="str">
            <v>Finland</v>
          </cell>
          <cell r="B1487" t="str">
            <v>FI</v>
          </cell>
          <cell r="C1487" t="str">
            <v>Wind onshore</v>
          </cell>
          <cell r="D1487" t="str">
            <v>2043</v>
          </cell>
          <cell r="E1487">
            <v>2978.1750000000002</v>
          </cell>
        </row>
        <row r="1488">
          <cell r="A1488" t="str">
            <v>Finland</v>
          </cell>
          <cell r="B1488" t="str">
            <v>FI</v>
          </cell>
          <cell r="C1488" t="str">
            <v>Wind onshore</v>
          </cell>
          <cell r="D1488" t="str">
            <v>2044</v>
          </cell>
          <cell r="E1488">
            <v>3023.1</v>
          </cell>
        </row>
        <row r="1489">
          <cell r="A1489" t="str">
            <v>Finland</v>
          </cell>
          <cell r="B1489" t="str">
            <v>FI</v>
          </cell>
          <cell r="C1489" t="str">
            <v>Wind onshore</v>
          </cell>
          <cell r="D1489" t="str">
            <v>2045</v>
          </cell>
          <cell r="E1489">
            <v>3066.55</v>
          </cell>
        </row>
        <row r="1490">
          <cell r="A1490" t="str">
            <v>Finland</v>
          </cell>
          <cell r="B1490" t="str">
            <v>FI</v>
          </cell>
          <cell r="C1490" t="str">
            <v>Wind onshore</v>
          </cell>
          <cell r="D1490" t="str">
            <v>2046</v>
          </cell>
          <cell r="E1490">
            <v>3108.5</v>
          </cell>
        </row>
        <row r="1491">
          <cell r="A1491" t="str">
            <v>Finland</v>
          </cell>
          <cell r="B1491" t="str">
            <v>FI</v>
          </cell>
          <cell r="C1491" t="str">
            <v>Wind onshore</v>
          </cell>
          <cell r="D1491" t="str">
            <v>2047</v>
          </cell>
          <cell r="E1491">
            <v>3148.9250000000002</v>
          </cell>
        </row>
        <row r="1492">
          <cell r="A1492" t="str">
            <v>Finland</v>
          </cell>
          <cell r="B1492" t="str">
            <v>FI</v>
          </cell>
          <cell r="C1492" t="str">
            <v>Wind onshore</v>
          </cell>
          <cell r="D1492" t="str">
            <v>2048</v>
          </cell>
          <cell r="E1492">
            <v>3187.85</v>
          </cell>
        </row>
        <row r="1493">
          <cell r="A1493" t="str">
            <v>Finland</v>
          </cell>
          <cell r="B1493" t="str">
            <v>FI</v>
          </cell>
          <cell r="C1493" t="str">
            <v>Wind onshore</v>
          </cell>
          <cell r="D1493" t="str">
            <v>2049</v>
          </cell>
          <cell r="E1493">
            <v>3225.25</v>
          </cell>
        </row>
        <row r="1494">
          <cell r="A1494" t="str">
            <v>Finland</v>
          </cell>
          <cell r="B1494" t="str">
            <v>FI</v>
          </cell>
          <cell r="C1494" t="str">
            <v>Wind onshore</v>
          </cell>
          <cell r="D1494" t="str">
            <v>2050</v>
          </cell>
          <cell r="E1494">
            <v>3261.15</v>
          </cell>
        </row>
        <row r="1495">
          <cell r="A1495" t="str">
            <v>Albania</v>
          </cell>
          <cell r="B1495" t="str">
            <v>AL</v>
          </cell>
          <cell r="C1495" t="str">
            <v>Wind offshore</v>
          </cell>
          <cell r="D1495" t="str">
            <v>2015</v>
          </cell>
          <cell r="E1495">
            <v>1623</v>
          </cell>
        </row>
        <row r="1496">
          <cell r="A1496" t="str">
            <v>Albania</v>
          </cell>
          <cell r="B1496" t="str">
            <v>AL</v>
          </cell>
          <cell r="C1496" t="str">
            <v>Wind offshore</v>
          </cell>
          <cell r="D1496" t="str">
            <v>2016</v>
          </cell>
          <cell r="E1496">
            <v>1651</v>
          </cell>
        </row>
        <row r="1497">
          <cell r="A1497" t="str">
            <v>Albania</v>
          </cell>
          <cell r="B1497" t="str">
            <v>AL</v>
          </cell>
          <cell r="C1497" t="str">
            <v>Wind offshore</v>
          </cell>
          <cell r="D1497" t="str">
            <v>2017</v>
          </cell>
          <cell r="E1497">
            <v>1765</v>
          </cell>
        </row>
        <row r="1498">
          <cell r="A1498" t="str">
            <v>Albania</v>
          </cell>
          <cell r="B1498" t="str">
            <v>AL</v>
          </cell>
          <cell r="C1498" t="str">
            <v>Wind offshore</v>
          </cell>
          <cell r="D1498" t="str">
            <v>2018</v>
          </cell>
          <cell r="E1498">
            <v>1811</v>
          </cell>
        </row>
        <row r="1499">
          <cell r="A1499" t="str">
            <v>Albania</v>
          </cell>
          <cell r="B1499" t="str">
            <v>AL</v>
          </cell>
          <cell r="C1499" t="str">
            <v>Wind offshore</v>
          </cell>
          <cell r="D1499" t="str">
            <v>2019</v>
          </cell>
          <cell r="E1499">
            <v>1717.1666666666667</v>
          </cell>
        </row>
        <row r="1500">
          <cell r="A1500" t="str">
            <v>Albania</v>
          </cell>
          <cell r="B1500" t="str">
            <v>AL</v>
          </cell>
          <cell r="C1500" t="str">
            <v>Wind offshore</v>
          </cell>
          <cell r="D1500" t="str">
            <v>2020</v>
          </cell>
          <cell r="E1500">
            <v>1744</v>
          </cell>
        </row>
        <row r="1501">
          <cell r="A1501" t="str">
            <v>Albania</v>
          </cell>
          <cell r="B1501" t="str">
            <v>AL</v>
          </cell>
          <cell r="C1501" t="str">
            <v>Wind offshore</v>
          </cell>
          <cell r="D1501" t="str">
            <v>2021</v>
          </cell>
          <cell r="E1501">
            <v>1769.25</v>
          </cell>
        </row>
        <row r="1502">
          <cell r="A1502" t="str">
            <v>Albania</v>
          </cell>
          <cell r="B1502" t="str">
            <v>AL</v>
          </cell>
          <cell r="C1502" t="str">
            <v>Wind offshore</v>
          </cell>
          <cell r="D1502" t="str">
            <v>2022</v>
          </cell>
          <cell r="E1502">
            <v>1793.4444444444443</v>
          </cell>
        </row>
        <row r="1503">
          <cell r="A1503" t="str">
            <v>Albania</v>
          </cell>
          <cell r="B1503" t="str">
            <v>AL</v>
          </cell>
          <cell r="C1503" t="str">
            <v>Wind offshore</v>
          </cell>
          <cell r="D1503" t="str">
            <v>2023</v>
          </cell>
          <cell r="E1503">
            <v>1817</v>
          </cell>
        </row>
        <row r="1504">
          <cell r="A1504" t="str">
            <v>Albania</v>
          </cell>
          <cell r="B1504" t="str">
            <v>AL</v>
          </cell>
          <cell r="C1504" t="str">
            <v>Wind offshore</v>
          </cell>
          <cell r="D1504" t="str">
            <v>2024</v>
          </cell>
          <cell r="E1504">
            <v>1839.6363636363637</v>
          </cell>
        </row>
        <row r="1505">
          <cell r="A1505" t="str">
            <v>Albania</v>
          </cell>
          <cell r="B1505" t="str">
            <v>AL</v>
          </cell>
          <cell r="C1505" t="str">
            <v>Wind offshore</v>
          </cell>
          <cell r="D1505" t="str">
            <v>2025</v>
          </cell>
          <cell r="E1505">
            <v>1862</v>
          </cell>
        </row>
        <row r="1506">
          <cell r="A1506" t="str">
            <v>Albania</v>
          </cell>
          <cell r="B1506" t="str">
            <v>AL</v>
          </cell>
          <cell r="C1506" t="str">
            <v>Wind offshore</v>
          </cell>
          <cell r="D1506" t="str">
            <v>2026</v>
          </cell>
          <cell r="E1506">
            <v>1884</v>
          </cell>
        </row>
        <row r="1507">
          <cell r="A1507" t="str">
            <v>Albania</v>
          </cell>
          <cell r="B1507" t="str">
            <v>AL</v>
          </cell>
          <cell r="C1507" t="str">
            <v>Wind offshore</v>
          </cell>
          <cell r="D1507" t="str">
            <v>2027</v>
          </cell>
          <cell r="E1507">
            <v>1905.6428571428571</v>
          </cell>
        </row>
        <row r="1508">
          <cell r="A1508" t="str">
            <v>Albania</v>
          </cell>
          <cell r="B1508" t="str">
            <v>AL</v>
          </cell>
          <cell r="C1508" t="str">
            <v>Wind offshore</v>
          </cell>
          <cell r="D1508" t="str">
            <v>2028</v>
          </cell>
          <cell r="E1508">
            <v>1927</v>
          </cell>
        </row>
        <row r="1509">
          <cell r="A1509" t="str">
            <v>Albania</v>
          </cell>
          <cell r="B1509" t="str">
            <v>AL</v>
          </cell>
          <cell r="C1509" t="str">
            <v>Wind offshore</v>
          </cell>
          <cell r="D1509" t="str">
            <v>2029</v>
          </cell>
          <cell r="E1509">
            <v>1948</v>
          </cell>
        </row>
        <row r="1510">
          <cell r="A1510" t="str">
            <v>Albania</v>
          </cell>
          <cell r="B1510" t="str">
            <v>AL</v>
          </cell>
          <cell r="C1510" t="str">
            <v>Wind offshore</v>
          </cell>
          <cell r="D1510" t="str">
            <v>2030</v>
          </cell>
          <cell r="E1510">
            <v>1968.7058823529412</v>
          </cell>
        </row>
        <row r="1511">
          <cell r="A1511" t="str">
            <v>Albania</v>
          </cell>
          <cell r="B1511" t="str">
            <v>AL</v>
          </cell>
          <cell r="C1511" t="str">
            <v>Wind offshore</v>
          </cell>
          <cell r="D1511" t="str">
            <v>2031</v>
          </cell>
          <cell r="E1511">
            <v>1989</v>
          </cell>
        </row>
        <row r="1512">
          <cell r="A1512" t="str">
            <v>Albania</v>
          </cell>
          <cell r="B1512" t="str">
            <v>AL</v>
          </cell>
          <cell r="C1512" t="str">
            <v>Wind offshore</v>
          </cell>
          <cell r="D1512" t="str">
            <v>2032</v>
          </cell>
          <cell r="E1512">
            <v>2008</v>
          </cell>
        </row>
        <row r="1513">
          <cell r="A1513" t="str">
            <v>Albania</v>
          </cell>
          <cell r="B1513" t="str">
            <v>AL</v>
          </cell>
          <cell r="C1513" t="str">
            <v>Wind offshore</v>
          </cell>
          <cell r="D1513" t="str">
            <v>2033</v>
          </cell>
          <cell r="E1513">
            <v>2027.05</v>
          </cell>
        </row>
        <row r="1514">
          <cell r="A1514" t="str">
            <v>Albania</v>
          </cell>
          <cell r="B1514" t="str">
            <v>AL</v>
          </cell>
          <cell r="C1514" t="str">
            <v>Wind offshore</v>
          </cell>
          <cell r="D1514" t="str">
            <v>2034</v>
          </cell>
          <cell r="E1514">
            <v>2067.85</v>
          </cell>
        </row>
        <row r="1515">
          <cell r="A1515" t="str">
            <v>Albania</v>
          </cell>
          <cell r="B1515" t="str">
            <v>AL</v>
          </cell>
          <cell r="C1515" t="str">
            <v>Wind offshore</v>
          </cell>
          <cell r="D1515" t="str">
            <v>2035</v>
          </cell>
          <cell r="E1515">
            <v>2108</v>
          </cell>
        </row>
        <row r="1516">
          <cell r="A1516" t="str">
            <v>Albania</v>
          </cell>
          <cell r="B1516" t="str">
            <v>AL</v>
          </cell>
          <cell r="C1516" t="str">
            <v>Wind offshore</v>
          </cell>
          <cell r="D1516" t="str">
            <v>2036</v>
          </cell>
          <cell r="E1516">
            <v>2148.75</v>
          </cell>
        </row>
        <row r="1517">
          <cell r="A1517" t="str">
            <v>Albania</v>
          </cell>
          <cell r="B1517" t="str">
            <v>AL</v>
          </cell>
          <cell r="C1517" t="str">
            <v>Wind offshore</v>
          </cell>
          <cell r="D1517" t="str">
            <v>2037</v>
          </cell>
          <cell r="E1517">
            <v>2184.4</v>
          </cell>
        </row>
        <row r="1518">
          <cell r="A1518" t="str">
            <v>Albania</v>
          </cell>
          <cell r="B1518" t="str">
            <v>AL</v>
          </cell>
          <cell r="C1518" t="str">
            <v>Wind offshore</v>
          </cell>
          <cell r="D1518" t="str">
            <v>2038</v>
          </cell>
          <cell r="E1518">
            <v>2218.6999999999998</v>
          </cell>
        </row>
        <row r="1519">
          <cell r="A1519" t="str">
            <v>Albania</v>
          </cell>
          <cell r="B1519" t="str">
            <v>AL</v>
          </cell>
          <cell r="C1519" t="str">
            <v>Wind offshore</v>
          </cell>
          <cell r="D1519" t="str">
            <v>2039</v>
          </cell>
          <cell r="E1519">
            <v>2251.5</v>
          </cell>
        </row>
        <row r="1520">
          <cell r="A1520" t="str">
            <v>Albania</v>
          </cell>
          <cell r="B1520" t="str">
            <v>AL</v>
          </cell>
          <cell r="C1520" t="str">
            <v>Wind offshore</v>
          </cell>
          <cell r="D1520" t="str">
            <v>2040</v>
          </cell>
          <cell r="E1520">
            <v>2282.75</v>
          </cell>
        </row>
        <row r="1521">
          <cell r="A1521" t="str">
            <v>Albania</v>
          </cell>
          <cell r="B1521" t="str">
            <v>AL</v>
          </cell>
          <cell r="C1521" t="str">
            <v>Wind offshore</v>
          </cell>
          <cell r="D1521" t="str">
            <v>2041</v>
          </cell>
          <cell r="E1521">
            <v>2312.6</v>
          </cell>
        </row>
        <row r="1522">
          <cell r="A1522" t="str">
            <v>Albania</v>
          </cell>
          <cell r="B1522" t="str">
            <v>AL</v>
          </cell>
          <cell r="C1522" t="str">
            <v>Wind offshore</v>
          </cell>
          <cell r="D1522" t="str">
            <v>2042</v>
          </cell>
          <cell r="E1522">
            <v>2341</v>
          </cell>
        </row>
        <row r="1523">
          <cell r="A1523" t="str">
            <v>Albania</v>
          </cell>
          <cell r="B1523" t="str">
            <v>AL</v>
          </cell>
          <cell r="C1523" t="str">
            <v>Wind offshore</v>
          </cell>
          <cell r="D1523" t="str">
            <v>2043</v>
          </cell>
          <cell r="E1523">
            <v>2367.9499999999998</v>
          </cell>
        </row>
        <row r="1524">
          <cell r="A1524" t="str">
            <v>Albania</v>
          </cell>
          <cell r="B1524" t="str">
            <v>AL</v>
          </cell>
          <cell r="C1524" t="str">
            <v>Wind offshore</v>
          </cell>
          <cell r="D1524" t="str">
            <v>2044</v>
          </cell>
          <cell r="E1524">
            <v>2393.3000000000002</v>
          </cell>
        </row>
        <row r="1525">
          <cell r="A1525" t="str">
            <v>Albania</v>
          </cell>
          <cell r="B1525" t="str">
            <v>AL</v>
          </cell>
          <cell r="C1525" t="str">
            <v>Wind offshore</v>
          </cell>
          <cell r="D1525" t="str">
            <v>2045</v>
          </cell>
          <cell r="E1525">
            <v>2417.1</v>
          </cell>
        </row>
        <row r="1526">
          <cell r="A1526" t="str">
            <v>Albania</v>
          </cell>
          <cell r="B1526" t="str">
            <v>AL</v>
          </cell>
          <cell r="C1526" t="str">
            <v>Wind offshore</v>
          </cell>
          <cell r="D1526" t="str">
            <v>2046</v>
          </cell>
          <cell r="E1526">
            <v>2439.25</v>
          </cell>
        </row>
        <row r="1527">
          <cell r="A1527" t="str">
            <v>Albania</v>
          </cell>
          <cell r="B1527" t="str">
            <v>AL</v>
          </cell>
          <cell r="C1527" t="str">
            <v>Wind offshore</v>
          </cell>
          <cell r="D1527" t="str">
            <v>2047</v>
          </cell>
          <cell r="E1527">
            <v>2459.8000000000002</v>
          </cell>
        </row>
        <row r="1528">
          <cell r="A1528" t="str">
            <v>Albania</v>
          </cell>
          <cell r="B1528" t="str">
            <v>AL</v>
          </cell>
          <cell r="C1528" t="str">
            <v>Wind offshore</v>
          </cell>
          <cell r="D1528" t="str">
            <v>2048</v>
          </cell>
          <cell r="E1528">
            <v>2478.75</v>
          </cell>
        </row>
        <row r="1529">
          <cell r="A1529" t="str">
            <v>Albania</v>
          </cell>
          <cell r="B1529" t="str">
            <v>AL</v>
          </cell>
          <cell r="C1529" t="str">
            <v>Wind offshore</v>
          </cell>
          <cell r="D1529" t="str">
            <v>2049</v>
          </cell>
          <cell r="E1529">
            <v>2496</v>
          </cell>
        </row>
        <row r="1530">
          <cell r="A1530" t="str">
            <v>Albania</v>
          </cell>
          <cell r="B1530" t="str">
            <v>AL</v>
          </cell>
          <cell r="C1530" t="str">
            <v>Wind offshore</v>
          </cell>
          <cell r="D1530" t="str">
            <v>2050</v>
          </cell>
          <cell r="E1530">
            <v>2511.9499999999998</v>
          </cell>
        </row>
        <row r="1531">
          <cell r="A1531" t="str">
            <v>Belgium</v>
          </cell>
          <cell r="B1531" t="str">
            <v>BE</v>
          </cell>
          <cell r="C1531" t="str">
            <v>Wind offshore</v>
          </cell>
          <cell r="D1531" t="str">
            <v>2015</v>
          </cell>
          <cell r="E1531">
            <v>3124</v>
          </cell>
        </row>
        <row r="1532">
          <cell r="A1532" t="str">
            <v>Belgium</v>
          </cell>
          <cell r="B1532" t="str">
            <v>BE</v>
          </cell>
          <cell r="C1532" t="str">
            <v>Wind offshore</v>
          </cell>
          <cell r="D1532" t="str">
            <v>2016</v>
          </cell>
          <cell r="E1532">
            <v>3161</v>
          </cell>
        </row>
        <row r="1533">
          <cell r="A1533" t="str">
            <v>Belgium</v>
          </cell>
          <cell r="B1533" t="str">
            <v>BE</v>
          </cell>
          <cell r="C1533" t="str">
            <v>Wind offshore</v>
          </cell>
          <cell r="D1533" t="str">
            <v>2017</v>
          </cell>
          <cell r="E1533">
            <v>3304</v>
          </cell>
        </row>
        <row r="1534">
          <cell r="A1534" t="str">
            <v>Belgium</v>
          </cell>
          <cell r="B1534" t="str">
            <v>BE</v>
          </cell>
          <cell r="C1534" t="str">
            <v>Wind offshore</v>
          </cell>
          <cell r="D1534" t="str">
            <v>2018</v>
          </cell>
          <cell r="E1534">
            <v>3360</v>
          </cell>
        </row>
        <row r="1535">
          <cell r="A1535" t="str">
            <v>Belgium</v>
          </cell>
          <cell r="B1535" t="str">
            <v>BE</v>
          </cell>
          <cell r="C1535" t="str">
            <v>Wind offshore</v>
          </cell>
          <cell r="D1535" t="str">
            <v>2019</v>
          </cell>
          <cell r="E1535">
            <v>3065.1666666666665</v>
          </cell>
        </row>
        <row r="1536">
          <cell r="A1536" t="str">
            <v>Belgium</v>
          </cell>
          <cell r="B1536" t="str">
            <v>BE</v>
          </cell>
          <cell r="C1536" t="str">
            <v>Wind offshore</v>
          </cell>
          <cell r="D1536" t="str">
            <v>2020</v>
          </cell>
          <cell r="E1536">
            <v>3096</v>
          </cell>
        </row>
        <row r="1537">
          <cell r="A1537" t="str">
            <v>Belgium</v>
          </cell>
          <cell r="B1537" t="str">
            <v>BE</v>
          </cell>
          <cell r="C1537" t="str">
            <v>Wind offshore</v>
          </cell>
          <cell r="D1537" t="str">
            <v>2021</v>
          </cell>
          <cell r="E1537">
            <v>3126.7142857142858</v>
          </cell>
        </row>
        <row r="1538">
          <cell r="A1538" t="str">
            <v>Belgium</v>
          </cell>
          <cell r="B1538" t="str">
            <v>BE</v>
          </cell>
          <cell r="C1538" t="str">
            <v>Wind offshore</v>
          </cell>
          <cell r="D1538" t="str">
            <v>2022</v>
          </cell>
          <cell r="E1538">
            <v>3156.0666666666666</v>
          </cell>
        </row>
        <row r="1539">
          <cell r="A1539" t="str">
            <v>Belgium</v>
          </cell>
          <cell r="B1539" t="str">
            <v>BE</v>
          </cell>
          <cell r="C1539" t="str">
            <v>Wind offshore</v>
          </cell>
          <cell r="D1539" t="str">
            <v>2023</v>
          </cell>
          <cell r="E1539">
            <v>3185</v>
          </cell>
        </row>
        <row r="1540">
          <cell r="A1540" t="str">
            <v>Belgium</v>
          </cell>
          <cell r="B1540" t="str">
            <v>BE</v>
          </cell>
          <cell r="C1540" t="str">
            <v>Wind offshore</v>
          </cell>
          <cell r="D1540" t="str">
            <v>2024</v>
          </cell>
          <cell r="E1540">
            <v>3212.6470588235293</v>
          </cell>
        </row>
        <row r="1541">
          <cell r="A1541" t="str">
            <v>Belgium</v>
          </cell>
          <cell r="B1541" t="str">
            <v>BE</v>
          </cell>
          <cell r="C1541" t="str">
            <v>Wind offshore</v>
          </cell>
          <cell r="D1541" t="str">
            <v>2025</v>
          </cell>
          <cell r="E1541">
            <v>3240</v>
          </cell>
        </row>
        <row r="1542">
          <cell r="A1542" t="str">
            <v>Belgium</v>
          </cell>
          <cell r="B1542" t="str">
            <v>BE</v>
          </cell>
          <cell r="C1542" t="str">
            <v>Wind offshore</v>
          </cell>
          <cell r="D1542" t="str">
            <v>2026</v>
          </cell>
          <cell r="E1542">
            <v>3266.7894736842104</v>
          </cell>
        </row>
        <row r="1543">
          <cell r="A1543" t="str">
            <v>Belgium</v>
          </cell>
          <cell r="B1543" t="str">
            <v>BE</v>
          </cell>
          <cell r="C1543" t="str">
            <v>Wind offshore</v>
          </cell>
          <cell r="D1543" t="str">
            <v>2027</v>
          </cell>
          <cell r="E1543">
            <v>3293.05</v>
          </cell>
        </row>
        <row r="1544">
          <cell r="A1544" t="str">
            <v>Belgium</v>
          </cell>
          <cell r="B1544" t="str">
            <v>BE</v>
          </cell>
          <cell r="C1544" t="str">
            <v>Wind offshore</v>
          </cell>
          <cell r="D1544" t="str">
            <v>2028</v>
          </cell>
          <cell r="E1544">
            <v>3347.05</v>
          </cell>
        </row>
        <row r="1545">
          <cell r="A1545" t="str">
            <v>Belgium</v>
          </cell>
          <cell r="B1545" t="str">
            <v>BE</v>
          </cell>
          <cell r="C1545" t="str">
            <v>Wind offshore</v>
          </cell>
          <cell r="D1545" t="str">
            <v>2029</v>
          </cell>
          <cell r="E1545">
            <v>3401.2</v>
          </cell>
        </row>
        <row r="1546">
          <cell r="A1546" t="str">
            <v>Belgium</v>
          </cell>
          <cell r="B1546" t="str">
            <v>BE</v>
          </cell>
          <cell r="C1546" t="str">
            <v>Wind offshore</v>
          </cell>
          <cell r="D1546" t="str">
            <v>2030</v>
          </cell>
          <cell r="E1546">
            <v>3453.45</v>
          </cell>
        </row>
        <row r="1547">
          <cell r="A1547" t="str">
            <v>Belgium</v>
          </cell>
          <cell r="B1547" t="str">
            <v>BE</v>
          </cell>
          <cell r="C1547" t="str">
            <v>Wind offshore</v>
          </cell>
          <cell r="D1547" t="str">
            <v>2031</v>
          </cell>
          <cell r="E1547">
            <v>3504</v>
          </cell>
        </row>
        <row r="1548">
          <cell r="A1548" t="str">
            <v>Belgium</v>
          </cell>
          <cell r="B1548" t="str">
            <v>BE</v>
          </cell>
          <cell r="C1548" t="str">
            <v>Wind offshore</v>
          </cell>
          <cell r="D1548" t="str">
            <v>2032</v>
          </cell>
          <cell r="E1548">
            <v>3554</v>
          </cell>
        </row>
        <row r="1549">
          <cell r="A1549" t="str">
            <v>Belgium</v>
          </cell>
          <cell r="B1549" t="str">
            <v>BE</v>
          </cell>
          <cell r="C1549" t="str">
            <v>Wind offshore</v>
          </cell>
          <cell r="D1549" t="str">
            <v>2033</v>
          </cell>
          <cell r="E1549">
            <v>3604.2</v>
          </cell>
        </row>
        <row r="1550">
          <cell r="A1550" t="str">
            <v>Belgium</v>
          </cell>
          <cell r="B1550" t="str">
            <v>BE</v>
          </cell>
          <cell r="C1550" t="str">
            <v>Wind offshore</v>
          </cell>
          <cell r="D1550" t="str">
            <v>2034</v>
          </cell>
          <cell r="E1550">
            <v>3651.55</v>
          </cell>
        </row>
        <row r="1551">
          <cell r="A1551" t="str">
            <v>Belgium</v>
          </cell>
          <cell r="B1551" t="str">
            <v>BE</v>
          </cell>
          <cell r="C1551" t="str">
            <v>Wind offshore</v>
          </cell>
          <cell r="D1551" t="str">
            <v>2035</v>
          </cell>
          <cell r="E1551">
            <v>3698</v>
          </cell>
        </row>
        <row r="1552">
          <cell r="A1552" t="str">
            <v>Belgium</v>
          </cell>
          <cell r="B1552" t="str">
            <v>BE</v>
          </cell>
          <cell r="C1552" t="str">
            <v>Wind offshore</v>
          </cell>
          <cell r="D1552" t="str">
            <v>2036</v>
          </cell>
          <cell r="E1552">
            <v>3744.25</v>
          </cell>
        </row>
        <row r="1553">
          <cell r="A1553" t="str">
            <v>Belgium</v>
          </cell>
          <cell r="B1553" t="str">
            <v>BE</v>
          </cell>
          <cell r="C1553" t="str">
            <v>Wind offshore</v>
          </cell>
          <cell r="D1553" t="str">
            <v>2037</v>
          </cell>
          <cell r="E1553">
            <v>3784.2</v>
          </cell>
        </row>
        <row r="1554">
          <cell r="A1554" t="str">
            <v>Belgium</v>
          </cell>
          <cell r="B1554" t="str">
            <v>BE</v>
          </cell>
          <cell r="C1554" t="str">
            <v>Wind offshore</v>
          </cell>
          <cell r="D1554" t="str">
            <v>2038</v>
          </cell>
          <cell r="E1554">
            <v>3822.3</v>
          </cell>
        </row>
        <row r="1555">
          <cell r="A1555" t="str">
            <v>Belgium</v>
          </cell>
          <cell r="B1555" t="str">
            <v>BE</v>
          </cell>
          <cell r="C1555" t="str">
            <v>Wind offshore</v>
          </cell>
          <cell r="D1555" t="str">
            <v>2039</v>
          </cell>
          <cell r="E1555">
            <v>3858.5</v>
          </cell>
        </row>
        <row r="1556">
          <cell r="A1556" t="str">
            <v>Belgium</v>
          </cell>
          <cell r="B1556" t="str">
            <v>BE</v>
          </cell>
          <cell r="C1556" t="str">
            <v>Wind offshore</v>
          </cell>
          <cell r="D1556" t="str">
            <v>2040</v>
          </cell>
          <cell r="E1556">
            <v>3892.7</v>
          </cell>
        </row>
        <row r="1557">
          <cell r="A1557" t="str">
            <v>Belgium</v>
          </cell>
          <cell r="B1557" t="str">
            <v>BE</v>
          </cell>
          <cell r="C1557" t="str">
            <v>Wind offshore</v>
          </cell>
          <cell r="D1557" t="str">
            <v>2041</v>
          </cell>
          <cell r="E1557">
            <v>3925.15</v>
          </cell>
        </row>
        <row r="1558">
          <cell r="A1558" t="str">
            <v>Belgium</v>
          </cell>
          <cell r="B1558" t="str">
            <v>BE</v>
          </cell>
          <cell r="C1558" t="str">
            <v>Wind offshore</v>
          </cell>
          <cell r="D1558" t="str">
            <v>2042</v>
          </cell>
          <cell r="E1558">
            <v>3955.85</v>
          </cell>
        </row>
        <row r="1559">
          <cell r="A1559" t="str">
            <v>Belgium</v>
          </cell>
          <cell r="B1559" t="str">
            <v>BE</v>
          </cell>
          <cell r="C1559" t="str">
            <v>Wind offshore</v>
          </cell>
          <cell r="D1559" t="str">
            <v>2043</v>
          </cell>
          <cell r="E1559">
            <v>3984.7</v>
          </cell>
        </row>
        <row r="1560">
          <cell r="A1560" t="str">
            <v>Belgium</v>
          </cell>
          <cell r="B1560" t="str">
            <v>BE</v>
          </cell>
          <cell r="C1560" t="str">
            <v>Wind offshore</v>
          </cell>
          <cell r="D1560" t="str">
            <v>2044</v>
          </cell>
          <cell r="E1560">
            <v>4011.7</v>
          </cell>
        </row>
        <row r="1561">
          <cell r="A1561" t="str">
            <v>Belgium</v>
          </cell>
          <cell r="B1561" t="str">
            <v>BE</v>
          </cell>
          <cell r="C1561" t="str">
            <v>Wind offshore</v>
          </cell>
          <cell r="D1561" t="str">
            <v>2045</v>
          </cell>
          <cell r="E1561">
            <v>4036.9</v>
          </cell>
        </row>
        <row r="1562">
          <cell r="A1562" t="str">
            <v>Belgium</v>
          </cell>
          <cell r="B1562" t="str">
            <v>BE</v>
          </cell>
          <cell r="C1562" t="str">
            <v>Wind offshore</v>
          </cell>
          <cell r="D1562" t="str">
            <v>2046</v>
          </cell>
          <cell r="E1562">
            <v>4060.25</v>
          </cell>
        </row>
        <row r="1563">
          <cell r="A1563" t="str">
            <v>Belgium</v>
          </cell>
          <cell r="B1563" t="str">
            <v>BE</v>
          </cell>
          <cell r="C1563" t="str">
            <v>Wind offshore</v>
          </cell>
          <cell r="D1563" t="str">
            <v>2047</v>
          </cell>
          <cell r="E1563">
            <v>4081.8</v>
          </cell>
        </row>
        <row r="1564">
          <cell r="A1564" t="str">
            <v>Belgium</v>
          </cell>
          <cell r="B1564" t="str">
            <v>BE</v>
          </cell>
          <cell r="C1564" t="str">
            <v>Wind offshore</v>
          </cell>
          <cell r="D1564" t="str">
            <v>2048</v>
          </cell>
          <cell r="E1564">
            <v>4101.55</v>
          </cell>
        </row>
        <row r="1565">
          <cell r="A1565" t="str">
            <v>Belgium</v>
          </cell>
          <cell r="B1565" t="str">
            <v>BE</v>
          </cell>
          <cell r="C1565" t="str">
            <v>Wind offshore</v>
          </cell>
          <cell r="D1565" t="str">
            <v>2049</v>
          </cell>
          <cell r="E1565">
            <v>4120</v>
          </cell>
        </row>
        <row r="1566">
          <cell r="A1566" t="str">
            <v>Belgium</v>
          </cell>
          <cell r="B1566" t="str">
            <v>BE</v>
          </cell>
          <cell r="C1566" t="str">
            <v>Wind offshore</v>
          </cell>
          <cell r="D1566" t="str">
            <v>2050</v>
          </cell>
          <cell r="E1566">
            <v>4135.8500000000004</v>
          </cell>
        </row>
        <row r="1567">
          <cell r="A1567" t="str">
            <v>DK1</v>
          </cell>
          <cell r="B1567" t="str">
            <v>DK1</v>
          </cell>
          <cell r="C1567" t="str">
            <v>Wind offshore</v>
          </cell>
          <cell r="D1567" t="str">
            <v>2015</v>
          </cell>
          <cell r="E1567">
            <v>3513</v>
          </cell>
        </row>
        <row r="1568">
          <cell r="A1568" t="str">
            <v>DK1</v>
          </cell>
          <cell r="B1568" t="str">
            <v>DK1</v>
          </cell>
          <cell r="C1568" t="str">
            <v>Wind offshore</v>
          </cell>
          <cell r="D1568" t="str">
            <v>2016</v>
          </cell>
          <cell r="E1568">
            <v>3558</v>
          </cell>
        </row>
        <row r="1569">
          <cell r="A1569" t="str">
            <v>DK1</v>
          </cell>
          <cell r="B1569" t="str">
            <v>DK1</v>
          </cell>
          <cell r="C1569" t="str">
            <v>Wind offshore</v>
          </cell>
          <cell r="D1569" t="str">
            <v>2017</v>
          </cell>
          <cell r="E1569">
            <v>3748</v>
          </cell>
        </row>
        <row r="1570">
          <cell r="A1570" t="str">
            <v>DK1</v>
          </cell>
          <cell r="B1570" t="str">
            <v>DK1</v>
          </cell>
          <cell r="C1570" t="str">
            <v>Wind offshore</v>
          </cell>
          <cell r="D1570" t="str">
            <v>2018</v>
          </cell>
          <cell r="E1570">
            <v>3819</v>
          </cell>
        </row>
        <row r="1571">
          <cell r="A1571" t="str">
            <v>DK1</v>
          </cell>
          <cell r="B1571" t="str">
            <v>DK1</v>
          </cell>
          <cell r="C1571" t="str">
            <v>Wind offshore</v>
          </cell>
          <cell r="D1571" t="str">
            <v>2019</v>
          </cell>
          <cell r="E1571">
            <v>3348.6666666666665</v>
          </cell>
        </row>
        <row r="1572">
          <cell r="A1572" t="str">
            <v>DK1</v>
          </cell>
          <cell r="B1572" t="str">
            <v>DK1</v>
          </cell>
          <cell r="C1572" t="str">
            <v>Wind offshore</v>
          </cell>
          <cell r="D1572" t="str">
            <v>2020</v>
          </cell>
          <cell r="E1572">
            <v>3387</v>
          </cell>
        </row>
        <row r="1573">
          <cell r="A1573" t="str">
            <v>DK1</v>
          </cell>
          <cell r="B1573" t="str">
            <v>DK1</v>
          </cell>
          <cell r="C1573" t="str">
            <v>Wind offshore</v>
          </cell>
          <cell r="D1573" t="str">
            <v>2021</v>
          </cell>
          <cell r="E1573">
            <v>3424.0588235294117</v>
          </cell>
        </row>
        <row r="1574">
          <cell r="A1574" t="str">
            <v>DK1</v>
          </cell>
          <cell r="B1574" t="str">
            <v>DK1</v>
          </cell>
          <cell r="C1574" t="str">
            <v>Wind offshore</v>
          </cell>
          <cell r="D1574" t="str">
            <v>2022</v>
          </cell>
          <cell r="E1574">
            <v>3460.3333333333335</v>
          </cell>
        </row>
        <row r="1575">
          <cell r="A1575" t="str">
            <v>DK1</v>
          </cell>
          <cell r="B1575" t="str">
            <v>DK1</v>
          </cell>
          <cell r="C1575" t="str">
            <v>Wind offshore</v>
          </cell>
          <cell r="D1575" t="str">
            <v>2023</v>
          </cell>
          <cell r="E1575">
            <v>3496</v>
          </cell>
        </row>
        <row r="1576">
          <cell r="A1576" t="str">
            <v>DK1</v>
          </cell>
          <cell r="B1576" t="str">
            <v>DK1</v>
          </cell>
          <cell r="C1576" t="str">
            <v>Wind offshore</v>
          </cell>
          <cell r="D1576" t="str">
            <v>2024</v>
          </cell>
          <cell r="E1576">
            <v>3530.5</v>
          </cell>
        </row>
        <row r="1577">
          <cell r="A1577" t="str">
            <v>DK1</v>
          </cell>
          <cell r="B1577" t="str">
            <v>DK1</v>
          </cell>
          <cell r="C1577" t="str">
            <v>Wind offshore</v>
          </cell>
          <cell r="D1577" t="str">
            <v>2025</v>
          </cell>
          <cell r="E1577">
            <v>3596.5</v>
          </cell>
        </row>
        <row r="1578">
          <cell r="A1578" t="str">
            <v>DK1</v>
          </cell>
          <cell r="B1578" t="str">
            <v>DK1</v>
          </cell>
          <cell r="C1578" t="str">
            <v>Wind offshore</v>
          </cell>
          <cell r="D1578" t="str">
            <v>2026</v>
          </cell>
          <cell r="E1578">
            <v>3663.05</v>
          </cell>
        </row>
        <row r="1579">
          <cell r="A1579" t="str">
            <v>DK1</v>
          </cell>
          <cell r="B1579" t="str">
            <v>DK1</v>
          </cell>
          <cell r="C1579" t="str">
            <v>Wind offshore</v>
          </cell>
          <cell r="D1579" t="str">
            <v>2027</v>
          </cell>
          <cell r="E1579">
            <v>3730</v>
          </cell>
        </row>
        <row r="1580">
          <cell r="A1580" t="str">
            <v>DK1</v>
          </cell>
          <cell r="B1580" t="str">
            <v>DK1</v>
          </cell>
          <cell r="C1580" t="str">
            <v>Wind offshore</v>
          </cell>
          <cell r="D1580" t="str">
            <v>2028</v>
          </cell>
          <cell r="E1580">
            <v>3797.3</v>
          </cell>
        </row>
        <row r="1581">
          <cell r="A1581" t="str">
            <v>DK1</v>
          </cell>
          <cell r="B1581" t="str">
            <v>DK1</v>
          </cell>
          <cell r="C1581" t="str">
            <v>Wind offshore</v>
          </cell>
          <cell r="D1581" t="str">
            <v>2029</v>
          </cell>
          <cell r="E1581">
            <v>3864.85</v>
          </cell>
        </row>
        <row r="1582">
          <cell r="A1582" t="str">
            <v>DK1</v>
          </cell>
          <cell r="B1582" t="str">
            <v>DK1</v>
          </cell>
          <cell r="C1582" t="str">
            <v>Wind offshore</v>
          </cell>
          <cell r="D1582" t="str">
            <v>2030</v>
          </cell>
          <cell r="E1582">
            <v>3929.8</v>
          </cell>
        </row>
        <row r="1583">
          <cell r="A1583" t="str">
            <v>DK1</v>
          </cell>
          <cell r="B1583" t="str">
            <v>DK1</v>
          </cell>
          <cell r="C1583" t="str">
            <v>Wind offshore</v>
          </cell>
          <cell r="D1583" t="str">
            <v>2031</v>
          </cell>
          <cell r="E1583">
            <v>3993</v>
          </cell>
        </row>
        <row r="1584">
          <cell r="A1584" t="str">
            <v>DK1</v>
          </cell>
          <cell r="B1584" t="str">
            <v>DK1</v>
          </cell>
          <cell r="C1584" t="str">
            <v>Wind offshore</v>
          </cell>
          <cell r="D1584" t="str">
            <v>2032</v>
          </cell>
          <cell r="E1584">
            <v>4055</v>
          </cell>
        </row>
        <row r="1585">
          <cell r="A1585" t="str">
            <v>DK1</v>
          </cell>
          <cell r="B1585" t="str">
            <v>DK1</v>
          </cell>
          <cell r="C1585" t="str">
            <v>Wind offshore</v>
          </cell>
          <cell r="D1585" t="str">
            <v>2033</v>
          </cell>
          <cell r="E1585">
            <v>4116.6000000000004</v>
          </cell>
        </row>
        <row r="1586">
          <cell r="A1586" t="str">
            <v>DK1</v>
          </cell>
          <cell r="B1586" t="str">
            <v>DK1</v>
          </cell>
          <cell r="C1586" t="str">
            <v>Wind offshore</v>
          </cell>
          <cell r="D1586" t="str">
            <v>2034</v>
          </cell>
          <cell r="E1586">
            <v>4174.95</v>
          </cell>
        </row>
        <row r="1587">
          <cell r="A1587" t="str">
            <v>DK1</v>
          </cell>
          <cell r="B1587" t="str">
            <v>DK1</v>
          </cell>
          <cell r="C1587" t="str">
            <v>Wind offshore</v>
          </cell>
          <cell r="D1587" t="str">
            <v>2035</v>
          </cell>
          <cell r="E1587">
            <v>4233</v>
          </cell>
        </row>
        <row r="1588">
          <cell r="A1588" t="str">
            <v>DK1</v>
          </cell>
          <cell r="B1588" t="str">
            <v>DK1</v>
          </cell>
          <cell r="C1588" t="str">
            <v>Wind offshore</v>
          </cell>
          <cell r="D1588" t="str">
            <v>2036</v>
          </cell>
          <cell r="E1588">
            <v>4289.25</v>
          </cell>
        </row>
        <row r="1589">
          <cell r="A1589" t="str">
            <v>DK1</v>
          </cell>
          <cell r="B1589" t="str">
            <v>DK1</v>
          </cell>
          <cell r="C1589" t="str">
            <v>Wind offshore</v>
          </cell>
          <cell r="D1589" t="str">
            <v>2037</v>
          </cell>
          <cell r="E1589">
            <v>4337.7</v>
          </cell>
        </row>
        <row r="1590">
          <cell r="A1590" t="str">
            <v>DK1</v>
          </cell>
          <cell r="B1590" t="str">
            <v>DK1</v>
          </cell>
          <cell r="C1590" t="str">
            <v>Wind offshore</v>
          </cell>
          <cell r="D1590" t="str">
            <v>2038</v>
          </cell>
          <cell r="E1590">
            <v>4383.7</v>
          </cell>
        </row>
        <row r="1591">
          <cell r="A1591" t="str">
            <v>DK1</v>
          </cell>
          <cell r="B1591" t="str">
            <v>DK1</v>
          </cell>
          <cell r="C1591" t="str">
            <v>Wind offshore</v>
          </cell>
          <cell r="D1591" t="str">
            <v>2039</v>
          </cell>
          <cell r="E1591">
            <v>4427.2</v>
          </cell>
        </row>
        <row r="1592">
          <cell r="A1592" t="str">
            <v>DK1</v>
          </cell>
          <cell r="B1592" t="str">
            <v>DK1</v>
          </cell>
          <cell r="C1592" t="str">
            <v>Wind offshore</v>
          </cell>
          <cell r="D1592" t="str">
            <v>2040</v>
          </cell>
          <cell r="E1592">
            <v>4468.1499999999996</v>
          </cell>
        </row>
        <row r="1593">
          <cell r="A1593" t="str">
            <v>DK1</v>
          </cell>
          <cell r="B1593" t="str">
            <v>DK1</v>
          </cell>
          <cell r="C1593" t="str">
            <v>Wind offshore</v>
          </cell>
          <cell r="D1593" t="str">
            <v>2041</v>
          </cell>
          <cell r="E1593">
            <v>4506.95</v>
          </cell>
        </row>
        <row r="1594">
          <cell r="A1594" t="str">
            <v>DK1</v>
          </cell>
          <cell r="B1594" t="str">
            <v>DK1</v>
          </cell>
          <cell r="C1594" t="str">
            <v>Wind offshore</v>
          </cell>
          <cell r="D1594" t="str">
            <v>2042</v>
          </cell>
          <cell r="E1594">
            <v>4543.55</v>
          </cell>
        </row>
        <row r="1595">
          <cell r="A1595" t="str">
            <v>DK1</v>
          </cell>
          <cell r="B1595" t="str">
            <v>DK1</v>
          </cell>
          <cell r="C1595" t="str">
            <v>Wind offshore</v>
          </cell>
          <cell r="D1595" t="str">
            <v>2043</v>
          </cell>
          <cell r="E1595">
            <v>4577.95</v>
          </cell>
        </row>
        <row r="1596">
          <cell r="A1596" t="str">
            <v>DK1</v>
          </cell>
          <cell r="B1596" t="str">
            <v>DK1</v>
          </cell>
          <cell r="C1596" t="str">
            <v>Wind offshore</v>
          </cell>
          <cell r="D1596" t="str">
            <v>2044</v>
          </cell>
          <cell r="E1596">
            <v>4610.1499999999996</v>
          </cell>
        </row>
        <row r="1597">
          <cell r="A1597" t="str">
            <v>DK1</v>
          </cell>
          <cell r="B1597" t="str">
            <v>DK1</v>
          </cell>
          <cell r="C1597" t="str">
            <v>Wind offshore</v>
          </cell>
          <cell r="D1597" t="str">
            <v>2045</v>
          </cell>
          <cell r="E1597">
            <v>4640.1000000000004</v>
          </cell>
        </row>
        <row r="1598">
          <cell r="A1598" t="str">
            <v>DK1</v>
          </cell>
          <cell r="B1598" t="str">
            <v>DK1</v>
          </cell>
          <cell r="C1598" t="str">
            <v>Wind offshore</v>
          </cell>
          <cell r="D1598" t="str">
            <v>2046</v>
          </cell>
          <cell r="E1598">
            <v>4667.8</v>
          </cell>
        </row>
        <row r="1599">
          <cell r="A1599" t="str">
            <v>DK1</v>
          </cell>
          <cell r="B1599" t="str">
            <v>DK1</v>
          </cell>
          <cell r="C1599" t="str">
            <v>Wind offshore</v>
          </cell>
          <cell r="D1599" t="str">
            <v>2047</v>
          </cell>
          <cell r="E1599">
            <v>4693.3500000000004</v>
          </cell>
        </row>
        <row r="1600">
          <cell r="A1600" t="str">
            <v>DK1</v>
          </cell>
          <cell r="B1600" t="str">
            <v>DK1</v>
          </cell>
          <cell r="C1600" t="str">
            <v>Wind offshore</v>
          </cell>
          <cell r="D1600" t="str">
            <v>2048</v>
          </cell>
          <cell r="E1600">
            <v>4716.75</v>
          </cell>
        </row>
        <row r="1601">
          <cell r="A1601" t="str">
            <v>DK1</v>
          </cell>
          <cell r="B1601" t="str">
            <v>DK1</v>
          </cell>
          <cell r="C1601" t="str">
            <v>Wind offshore</v>
          </cell>
          <cell r="D1601" t="str">
            <v>2049</v>
          </cell>
          <cell r="E1601">
            <v>4738</v>
          </cell>
        </row>
        <row r="1602">
          <cell r="A1602" t="str">
            <v>DK1</v>
          </cell>
          <cell r="B1602" t="str">
            <v>DK1</v>
          </cell>
          <cell r="C1602" t="str">
            <v>Wind offshore</v>
          </cell>
          <cell r="D1602" t="str">
            <v>2050</v>
          </cell>
          <cell r="E1602">
            <v>4757.3999999999996</v>
          </cell>
        </row>
        <row r="1603">
          <cell r="A1603" t="str">
            <v>DK2</v>
          </cell>
          <cell r="B1603" t="str">
            <v>DK2</v>
          </cell>
          <cell r="C1603" t="str">
            <v>Wind offshore</v>
          </cell>
          <cell r="D1603" t="str">
            <v>2015</v>
          </cell>
          <cell r="E1603">
            <v>3165</v>
          </cell>
        </row>
        <row r="1604">
          <cell r="A1604" t="str">
            <v>DK2</v>
          </cell>
          <cell r="B1604" t="str">
            <v>DK2</v>
          </cell>
          <cell r="C1604" t="str">
            <v>Wind offshore</v>
          </cell>
          <cell r="D1604" t="str">
            <v>2016</v>
          </cell>
          <cell r="E1604">
            <v>3210</v>
          </cell>
        </row>
        <row r="1605">
          <cell r="A1605" t="str">
            <v>DK2</v>
          </cell>
          <cell r="B1605" t="str">
            <v>DK2</v>
          </cell>
          <cell r="C1605" t="str">
            <v>Wind offshore</v>
          </cell>
          <cell r="D1605" t="str">
            <v>2017</v>
          </cell>
          <cell r="E1605">
            <v>3439</v>
          </cell>
        </row>
        <row r="1606">
          <cell r="A1606" t="str">
            <v>DK2</v>
          </cell>
          <cell r="B1606" t="str">
            <v>DK2</v>
          </cell>
          <cell r="C1606" t="str">
            <v>Wind offshore</v>
          </cell>
          <cell r="D1606" t="str">
            <v>2018</v>
          </cell>
          <cell r="E1606">
            <v>3519</v>
          </cell>
        </row>
        <row r="1607">
          <cell r="A1607" t="str">
            <v>DK2</v>
          </cell>
          <cell r="B1607" t="str">
            <v>DK2</v>
          </cell>
          <cell r="C1607" t="str">
            <v>Wind offshore</v>
          </cell>
          <cell r="D1607" t="str">
            <v>2019</v>
          </cell>
          <cell r="E1607">
            <v>3027.5714285714284</v>
          </cell>
        </row>
        <row r="1608">
          <cell r="A1608" t="str">
            <v>DK2</v>
          </cell>
          <cell r="B1608" t="str">
            <v>DK2</v>
          </cell>
          <cell r="C1608" t="str">
            <v>Wind offshore</v>
          </cell>
          <cell r="D1608" t="str">
            <v>2020</v>
          </cell>
          <cell r="E1608">
            <v>3071</v>
          </cell>
        </row>
        <row r="1609">
          <cell r="A1609" t="str">
            <v>DK2</v>
          </cell>
          <cell r="B1609" t="str">
            <v>DK2</v>
          </cell>
          <cell r="C1609" t="str">
            <v>Wind offshore</v>
          </cell>
          <cell r="D1609" t="str">
            <v>2021</v>
          </cell>
          <cell r="E1609">
            <v>3113.1875</v>
          </cell>
        </row>
        <row r="1610">
          <cell r="A1610" t="str">
            <v>DK2</v>
          </cell>
          <cell r="B1610" t="str">
            <v>DK2</v>
          </cell>
          <cell r="C1610" t="str">
            <v>Wind offshore</v>
          </cell>
          <cell r="D1610" t="str">
            <v>2022</v>
          </cell>
          <cell r="E1610">
            <v>3154.1764705882351</v>
          </cell>
        </row>
        <row r="1611">
          <cell r="A1611" t="str">
            <v>DK2</v>
          </cell>
          <cell r="B1611" t="str">
            <v>DK2</v>
          </cell>
          <cell r="C1611" t="str">
            <v>Wind offshore</v>
          </cell>
          <cell r="D1611" t="str">
            <v>2023</v>
          </cell>
          <cell r="E1611">
            <v>3194</v>
          </cell>
        </row>
        <row r="1612">
          <cell r="A1612" t="str">
            <v>DK2</v>
          </cell>
          <cell r="B1612" t="str">
            <v>DK2</v>
          </cell>
          <cell r="C1612" t="str">
            <v>Wind offshore</v>
          </cell>
          <cell r="D1612" t="str">
            <v>2024</v>
          </cell>
          <cell r="E1612">
            <v>3233.2631578947367</v>
          </cell>
        </row>
        <row r="1613">
          <cell r="A1613" t="str">
            <v>DK2</v>
          </cell>
          <cell r="B1613" t="str">
            <v>DK2</v>
          </cell>
          <cell r="C1613" t="str">
            <v>Wind offshore</v>
          </cell>
          <cell r="D1613" t="str">
            <v>2025</v>
          </cell>
          <cell r="E1613">
            <v>3271.55</v>
          </cell>
        </row>
        <row r="1614">
          <cell r="A1614" t="str">
            <v>DK2</v>
          </cell>
          <cell r="B1614" t="str">
            <v>DK2</v>
          </cell>
          <cell r="C1614" t="str">
            <v>Wind offshore</v>
          </cell>
          <cell r="D1614" t="str">
            <v>2026</v>
          </cell>
          <cell r="E1614">
            <v>3345.05</v>
          </cell>
        </row>
        <row r="1615">
          <cell r="A1615" t="str">
            <v>DK2</v>
          </cell>
          <cell r="B1615" t="str">
            <v>DK2</v>
          </cell>
          <cell r="C1615" t="str">
            <v>Wind offshore</v>
          </cell>
          <cell r="D1615" t="str">
            <v>2027</v>
          </cell>
          <cell r="E1615">
            <v>3419.35</v>
          </cell>
        </row>
        <row r="1616">
          <cell r="A1616" t="str">
            <v>DK2</v>
          </cell>
          <cell r="B1616" t="str">
            <v>DK2</v>
          </cell>
          <cell r="C1616" t="str">
            <v>Wind offshore</v>
          </cell>
          <cell r="D1616" t="str">
            <v>2028</v>
          </cell>
          <cell r="E1616">
            <v>3494.35</v>
          </cell>
        </row>
        <row r="1617">
          <cell r="A1617" t="str">
            <v>DK2</v>
          </cell>
          <cell r="B1617" t="str">
            <v>DK2</v>
          </cell>
          <cell r="C1617" t="str">
            <v>Wind offshore</v>
          </cell>
          <cell r="D1617" t="str">
            <v>2029</v>
          </cell>
          <cell r="E1617">
            <v>3569.95</v>
          </cell>
        </row>
        <row r="1618">
          <cell r="A1618" t="str">
            <v>DK2</v>
          </cell>
          <cell r="B1618" t="str">
            <v>DK2</v>
          </cell>
          <cell r="C1618" t="str">
            <v>Wind offshore</v>
          </cell>
          <cell r="D1618" t="str">
            <v>2030</v>
          </cell>
          <cell r="E1618">
            <v>3642.85</v>
          </cell>
        </row>
        <row r="1619">
          <cell r="A1619" t="str">
            <v>DK2</v>
          </cell>
          <cell r="B1619" t="str">
            <v>DK2</v>
          </cell>
          <cell r="C1619" t="str">
            <v>Wind offshore</v>
          </cell>
          <cell r="D1619" t="str">
            <v>2031</v>
          </cell>
          <cell r="E1619">
            <v>3713</v>
          </cell>
        </row>
        <row r="1620">
          <cell r="A1620" t="str">
            <v>DK2</v>
          </cell>
          <cell r="B1620" t="str">
            <v>DK2</v>
          </cell>
          <cell r="C1620" t="str">
            <v>Wind offshore</v>
          </cell>
          <cell r="D1620" t="str">
            <v>2032</v>
          </cell>
          <cell r="E1620">
            <v>3784</v>
          </cell>
        </row>
        <row r="1621">
          <cell r="A1621" t="str">
            <v>DK2</v>
          </cell>
          <cell r="B1621" t="str">
            <v>DK2</v>
          </cell>
          <cell r="C1621" t="str">
            <v>Wind offshore</v>
          </cell>
          <cell r="D1621" t="str">
            <v>2033</v>
          </cell>
          <cell r="E1621">
            <v>3853.4</v>
          </cell>
        </row>
        <row r="1622">
          <cell r="A1622" t="str">
            <v>DK2</v>
          </cell>
          <cell r="B1622" t="str">
            <v>DK2</v>
          </cell>
          <cell r="C1622" t="str">
            <v>Wind offshore</v>
          </cell>
          <cell r="D1622" t="str">
            <v>2034</v>
          </cell>
          <cell r="E1622">
            <v>3919.4</v>
          </cell>
        </row>
        <row r="1623">
          <cell r="A1623" t="str">
            <v>DK2</v>
          </cell>
          <cell r="B1623" t="str">
            <v>DK2</v>
          </cell>
          <cell r="C1623" t="str">
            <v>Wind offshore</v>
          </cell>
          <cell r="D1623" t="str">
            <v>2035</v>
          </cell>
          <cell r="E1623">
            <v>3985</v>
          </cell>
        </row>
        <row r="1624">
          <cell r="A1624" t="str">
            <v>DK2</v>
          </cell>
          <cell r="B1624" t="str">
            <v>DK2</v>
          </cell>
          <cell r="C1624" t="str">
            <v>Wind offshore</v>
          </cell>
          <cell r="D1624" t="str">
            <v>2036</v>
          </cell>
          <cell r="E1624">
            <v>4049.45</v>
          </cell>
        </row>
        <row r="1625">
          <cell r="A1625" t="str">
            <v>DK2</v>
          </cell>
          <cell r="B1625" t="str">
            <v>DK2</v>
          </cell>
          <cell r="C1625" t="str">
            <v>Wind offshore</v>
          </cell>
          <cell r="D1625" t="str">
            <v>2037</v>
          </cell>
          <cell r="E1625">
            <v>4104.1000000000004</v>
          </cell>
        </row>
        <row r="1626">
          <cell r="A1626" t="str">
            <v>DK2</v>
          </cell>
          <cell r="B1626" t="str">
            <v>DK2</v>
          </cell>
          <cell r="C1626" t="str">
            <v>Wind offshore</v>
          </cell>
          <cell r="D1626" t="str">
            <v>2038</v>
          </cell>
          <cell r="E1626">
            <v>4156.05</v>
          </cell>
        </row>
        <row r="1627">
          <cell r="A1627" t="str">
            <v>DK2</v>
          </cell>
          <cell r="B1627" t="str">
            <v>DK2</v>
          </cell>
          <cell r="C1627" t="str">
            <v>Wind offshore</v>
          </cell>
          <cell r="D1627" t="str">
            <v>2039</v>
          </cell>
          <cell r="E1627">
            <v>4205.2</v>
          </cell>
        </row>
        <row r="1628">
          <cell r="A1628" t="str">
            <v>DK2</v>
          </cell>
          <cell r="B1628" t="str">
            <v>DK2</v>
          </cell>
          <cell r="C1628" t="str">
            <v>Wind offshore</v>
          </cell>
          <cell r="D1628" t="str">
            <v>2040</v>
          </cell>
          <cell r="E1628">
            <v>4251.3999999999996</v>
          </cell>
        </row>
        <row r="1629">
          <cell r="A1629" t="str">
            <v>DK2</v>
          </cell>
          <cell r="B1629" t="str">
            <v>DK2</v>
          </cell>
          <cell r="C1629" t="str">
            <v>Wind offshore</v>
          </cell>
          <cell r="D1629" t="str">
            <v>2041</v>
          </cell>
          <cell r="E1629">
            <v>4295.25</v>
          </cell>
        </row>
        <row r="1630">
          <cell r="A1630" t="str">
            <v>DK2</v>
          </cell>
          <cell r="B1630" t="str">
            <v>DK2</v>
          </cell>
          <cell r="C1630" t="str">
            <v>Wind offshore</v>
          </cell>
          <cell r="D1630" t="str">
            <v>2042</v>
          </cell>
          <cell r="E1630">
            <v>4336.7</v>
          </cell>
        </row>
        <row r="1631">
          <cell r="A1631" t="str">
            <v>DK2</v>
          </cell>
          <cell r="B1631" t="str">
            <v>DK2</v>
          </cell>
          <cell r="C1631" t="str">
            <v>Wind offshore</v>
          </cell>
          <cell r="D1631" t="str">
            <v>2043</v>
          </cell>
          <cell r="E1631">
            <v>4375.7</v>
          </cell>
        </row>
        <row r="1632">
          <cell r="A1632" t="str">
            <v>DK2</v>
          </cell>
          <cell r="B1632" t="str">
            <v>DK2</v>
          </cell>
          <cell r="C1632" t="str">
            <v>Wind offshore</v>
          </cell>
          <cell r="D1632" t="str">
            <v>2044</v>
          </cell>
          <cell r="E1632">
            <v>4412.2</v>
          </cell>
        </row>
        <row r="1633">
          <cell r="A1633" t="str">
            <v>DK2</v>
          </cell>
          <cell r="B1633" t="str">
            <v>DK2</v>
          </cell>
          <cell r="C1633" t="str">
            <v>Wind offshore</v>
          </cell>
          <cell r="D1633" t="str">
            <v>2045</v>
          </cell>
          <cell r="E1633">
            <v>4446.25</v>
          </cell>
        </row>
        <row r="1634">
          <cell r="A1634" t="str">
            <v>DK2</v>
          </cell>
          <cell r="B1634" t="str">
            <v>DK2</v>
          </cell>
          <cell r="C1634" t="str">
            <v>Wind offshore</v>
          </cell>
          <cell r="D1634" t="str">
            <v>2046</v>
          </cell>
          <cell r="E1634">
            <v>4477.8</v>
          </cell>
        </row>
        <row r="1635">
          <cell r="A1635" t="str">
            <v>DK2</v>
          </cell>
          <cell r="B1635" t="str">
            <v>DK2</v>
          </cell>
          <cell r="C1635" t="str">
            <v>Wind offshore</v>
          </cell>
          <cell r="D1635" t="str">
            <v>2047</v>
          </cell>
          <cell r="E1635">
            <v>4506.95</v>
          </cell>
        </row>
        <row r="1636">
          <cell r="A1636" t="str">
            <v>DK2</v>
          </cell>
          <cell r="B1636" t="str">
            <v>DK2</v>
          </cell>
          <cell r="C1636" t="str">
            <v>Wind offshore</v>
          </cell>
          <cell r="D1636" t="str">
            <v>2048</v>
          </cell>
          <cell r="E1636">
            <v>4533.75</v>
          </cell>
        </row>
        <row r="1637">
          <cell r="A1637" t="str">
            <v>DK2</v>
          </cell>
          <cell r="B1637" t="str">
            <v>DK2</v>
          </cell>
          <cell r="C1637" t="str">
            <v>Wind offshore</v>
          </cell>
          <cell r="D1637" t="str">
            <v>2049</v>
          </cell>
          <cell r="E1637">
            <v>4558</v>
          </cell>
        </row>
        <row r="1638">
          <cell r="A1638" t="str">
            <v>DK2</v>
          </cell>
          <cell r="B1638" t="str">
            <v>DK2</v>
          </cell>
          <cell r="C1638" t="str">
            <v>Wind offshore</v>
          </cell>
          <cell r="D1638" t="str">
            <v>2050</v>
          </cell>
          <cell r="E1638">
            <v>4580.3999999999996</v>
          </cell>
        </row>
        <row r="1639">
          <cell r="A1639" t="str">
            <v>France</v>
          </cell>
          <cell r="B1639" t="str">
            <v>FR</v>
          </cell>
          <cell r="C1639" t="str">
            <v>Wind offshore</v>
          </cell>
          <cell r="D1639" t="str">
            <v>2015</v>
          </cell>
          <cell r="E1639">
            <v>2681</v>
          </cell>
        </row>
        <row r="1640">
          <cell r="A1640" t="str">
            <v>France</v>
          </cell>
          <cell r="B1640" t="str">
            <v>FR</v>
          </cell>
          <cell r="C1640" t="str">
            <v>Wind offshore</v>
          </cell>
          <cell r="D1640" t="str">
            <v>2016</v>
          </cell>
          <cell r="E1640">
            <v>2716</v>
          </cell>
        </row>
        <row r="1641">
          <cell r="A1641" t="str">
            <v>France</v>
          </cell>
          <cell r="B1641" t="str">
            <v>FR</v>
          </cell>
          <cell r="C1641" t="str">
            <v>Wind offshore</v>
          </cell>
          <cell r="D1641" t="str">
            <v>2017</v>
          </cell>
          <cell r="E1641">
            <v>2843</v>
          </cell>
        </row>
        <row r="1642">
          <cell r="A1642" t="str">
            <v>France</v>
          </cell>
          <cell r="B1642" t="str">
            <v>FR</v>
          </cell>
          <cell r="C1642" t="str">
            <v>Wind offshore</v>
          </cell>
          <cell r="D1642" t="str">
            <v>2018</v>
          </cell>
          <cell r="E1642">
            <v>2894</v>
          </cell>
        </row>
        <row r="1643">
          <cell r="A1643" t="str">
            <v>France</v>
          </cell>
          <cell r="B1643" t="str">
            <v>FR</v>
          </cell>
          <cell r="C1643" t="str">
            <v>Wind offshore</v>
          </cell>
          <cell r="D1643" t="str">
            <v>2019</v>
          </cell>
          <cell r="E1643">
            <v>2787.8333333333335</v>
          </cell>
        </row>
        <row r="1644">
          <cell r="A1644" t="str">
            <v>France</v>
          </cell>
          <cell r="B1644" t="str">
            <v>FR</v>
          </cell>
          <cell r="C1644" t="str">
            <v>Wind offshore</v>
          </cell>
          <cell r="D1644" t="str">
            <v>2020</v>
          </cell>
          <cell r="E1644">
            <v>2818</v>
          </cell>
        </row>
        <row r="1645">
          <cell r="A1645" t="str">
            <v>France</v>
          </cell>
          <cell r="B1645" t="str">
            <v>FR</v>
          </cell>
          <cell r="C1645" t="str">
            <v>Wind offshore</v>
          </cell>
          <cell r="D1645" t="str">
            <v>2021</v>
          </cell>
          <cell r="E1645">
            <v>2845.75</v>
          </cell>
        </row>
        <row r="1646">
          <cell r="A1646" t="str">
            <v>France</v>
          </cell>
          <cell r="B1646" t="str">
            <v>FR</v>
          </cell>
          <cell r="C1646" t="str">
            <v>Wind offshore</v>
          </cell>
          <cell r="D1646" t="str">
            <v>2022</v>
          </cell>
          <cell r="E1646">
            <v>2872.4444444444443</v>
          </cell>
        </row>
        <row r="1647">
          <cell r="A1647" t="str">
            <v>France</v>
          </cell>
          <cell r="B1647" t="str">
            <v>FR</v>
          </cell>
          <cell r="C1647" t="str">
            <v>Wind offshore</v>
          </cell>
          <cell r="D1647" t="str">
            <v>2023</v>
          </cell>
          <cell r="E1647">
            <v>2898</v>
          </cell>
        </row>
        <row r="1648">
          <cell r="A1648" t="str">
            <v>France</v>
          </cell>
          <cell r="B1648" t="str">
            <v>FR</v>
          </cell>
          <cell r="C1648" t="str">
            <v>Wind offshore</v>
          </cell>
          <cell r="D1648" t="str">
            <v>2024</v>
          </cell>
          <cell r="E1648">
            <v>2923</v>
          </cell>
        </row>
        <row r="1649">
          <cell r="A1649" t="str">
            <v>France</v>
          </cell>
          <cell r="B1649" t="str">
            <v>FR</v>
          </cell>
          <cell r="C1649" t="str">
            <v>Wind offshore</v>
          </cell>
          <cell r="D1649" t="str">
            <v>2025</v>
          </cell>
          <cell r="E1649">
            <v>2947.25</v>
          </cell>
        </row>
        <row r="1650">
          <cell r="A1650" t="str">
            <v>France</v>
          </cell>
          <cell r="B1650" t="str">
            <v>FR</v>
          </cell>
          <cell r="C1650" t="str">
            <v>Wind offshore</v>
          </cell>
          <cell r="D1650" t="str">
            <v>2026</v>
          </cell>
          <cell r="E1650">
            <v>2971</v>
          </cell>
        </row>
        <row r="1651">
          <cell r="A1651" t="str">
            <v>France</v>
          </cell>
          <cell r="B1651" t="str">
            <v>FR</v>
          </cell>
          <cell r="C1651" t="str">
            <v>Wind offshore</v>
          </cell>
          <cell r="D1651" t="str">
            <v>2027</v>
          </cell>
          <cell r="E1651">
            <v>2994.2142857142858</v>
          </cell>
        </row>
        <row r="1652">
          <cell r="A1652" t="str">
            <v>France</v>
          </cell>
          <cell r="B1652" t="str">
            <v>FR</v>
          </cell>
          <cell r="C1652" t="str">
            <v>Wind offshore</v>
          </cell>
          <cell r="D1652" t="str">
            <v>2028</v>
          </cell>
          <cell r="E1652">
            <v>3016.9333333333334</v>
          </cell>
        </row>
        <row r="1653">
          <cell r="A1653" t="str">
            <v>France</v>
          </cell>
          <cell r="B1653" t="str">
            <v>FR</v>
          </cell>
          <cell r="C1653" t="str">
            <v>Wind offshore</v>
          </cell>
          <cell r="D1653" t="str">
            <v>2029</v>
          </cell>
          <cell r="E1653">
            <v>3039.1875</v>
          </cell>
        </row>
        <row r="1654">
          <cell r="A1654" t="str">
            <v>France</v>
          </cell>
          <cell r="B1654" t="str">
            <v>FR</v>
          </cell>
          <cell r="C1654" t="str">
            <v>Wind offshore</v>
          </cell>
          <cell r="D1654" t="str">
            <v>2030</v>
          </cell>
          <cell r="E1654">
            <v>3061</v>
          </cell>
        </row>
        <row r="1655">
          <cell r="A1655" t="str">
            <v>France</v>
          </cell>
          <cell r="B1655" t="str">
            <v>FR</v>
          </cell>
          <cell r="C1655" t="str">
            <v>Wind offshore</v>
          </cell>
          <cell r="D1655" t="str">
            <v>2031</v>
          </cell>
          <cell r="E1655">
            <v>3082</v>
          </cell>
        </row>
        <row r="1656">
          <cell r="A1656" t="str">
            <v>France</v>
          </cell>
          <cell r="B1656" t="str">
            <v>FR</v>
          </cell>
          <cell r="C1656" t="str">
            <v>Wind offshore</v>
          </cell>
          <cell r="D1656" t="str">
            <v>2032</v>
          </cell>
          <cell r="E1656">
            <v>3102</v>
          </cell>
        </row>
        <row r="1657">
          <cell r="A1657" t="str">
            <v>France</v>
          </cell>
          <cell r="B1657" t="str">
            <v>FR</v>
          </cell>
          <cell r="C1657" t="str">
            <v>Wind offshore</v>
          </cell>
          <cell r="D1657" t="str">
            <v>2033</v>
          </cell>
          <cell r="E1657">
            <v>3122.2</v>
          </cell>
        </row>
        <row r="1658">
          <cell r="A1658" t="str">
            <v>France</v>
          </cell>
          <cell r="B1658" t="str">
            <v>FR</v>
          </cell>
          <cell r="C1658" t="str">
            <v>Wind offshore</v>
          </cell>
          <cell r="D1658" t="str">
            <v>2034</v>
          </cell>
          <cell r="E1658">
            <v>3165.95</v>
          </cell>
        </row>
        <row r="1659">
          <cell r="A1659" t="str">
            <v>France</v>
          </cell>
          <cell r="B1659" t="str">
            <v>FR</v>
          </cell>
          <cell r="C1659" t="str">
            <v>Wind offshore</v>
          </cell>
          <cell r="D1659" t="str">
            <v>2035</v>
          </cell>
          <cell r="E1659">
            <v>3209</v>
          </cell>
        </row>
        <row r="1660">
          <cell r="A1660" t="str">
            <v>France</v>
          </cell>
          <cell r="B1660" t="str">
            <v>FR</v>
          </cell>
          <cell r="C1660" t="str">
            <v>Wind offshore</v>
          </cell>
          <cell r="D1660" t="str">
            <v>2036</v>
          </cell>
          <cell r="E1660">
            <v>3251.8</v>
          </cell>
        </row>
        <row r="1661">
          <cell r="A1661" t="str">
            <v>France</v>
          </cell>
          <cell r="B1661" t="str">
            <v>FR</v>
          </cell>
          <cell r="C1661" t="str">
            <v>Wind offshore</v>
          </cell>
          <cell r="D1661" t="str">
            <v>2037</v>
          </cell>
          <cell r="E1661">
            <v>3289.05</v>
          </cell>
        </row>
        <row r="1662">
          <cell r="A1662" t="str">
            <v>France</v>
          </cell>
          <cell r="B1662" t="str">
            <v>FR</v>
          </cell>
          <cell r="C1662" t="str">
            <v>Wind offshore</v>
          </cell>
          <cell r="D1662" t="str">
            <v>2038</v>
          </cell>
          <cell r="E1662">
            <v>3324.65</v>
          </cell>
        </row>
        <row r="1663">
          <cell r="A1663" t="str">
            <v>France</v>
          </cell>
          <cell r="B1663" t="str">
            <v>FR</v>
          </cell>
          <cell r="C1663" t="str">
            <v>Wind offshore</v>
          </cell>
          <cell r="D1663" t="str">
            <v>2039</v>
          </cell>
          <cell r="E1663">
            <v>3358.5</v>
          </cell>
        </row>
        <row r="1664">
          <cell r="A1664" t="str">
            <v>France</v>
          </cell>
          <cell r="B1664" t="str">
            <v>FR</v>
          </cell>
          <cell r="C1664" t="str">
            <v>Wind offshore</v>
          </cell>
          <cell r="D1664" t="str">
            <v>2040</v>
          </cell>
          <cell r="E1664">
            <v>3390.55</v>
          </cell>
        </row>
        <row r="1665">
          <cell r="A1665" t="str">
            <v>France</v>
          </cell>
          <cell r="B1665" t="str">
            <v>FR</v>
          </cell>
          <cell r="C1665" t="str">
            <v>Wind offshore</v>
          </cell>
          <cell r="D1665" t="str">
            <v>2041</v>
          </cell>
          <cell r="E1665">
            <v>3421</v>
          </cell>
        </row>
        <row r="1666">
          <cell r="A1666" t="str">
            <v>France</v>
          </cell>
          <cell r="B1666" t="str">
            <v>FR</v>
          </cell>
          <cell r="C1666" t="str">
            <v>Wind offshore</v>
          </cell>
          <cell r="D1666" t="str">
            <v>2042</v>
          </cell>
          <cell r="E1666">
            <v>3449.8</v>
          </cell>
        </row>
        <row r="1667">
          <cell r="A1667" t="str">
            <v>France</v>
          </cell>
          <cell r="B1667" t="str">
            <v>FR</v>
          </cell>
          <cell r="C1667" t="str">
            <v>Wind offshore</v>
          </cell>
          <cell r="D1667" t="str">
            <v>2043</v>
          </cell>
          <cell r="E1667">
            <v>3476.95</v>
          </cell>
        </row>
        <row r="1668">
          <cell r="A1668" t="str">
            <v>France</v>
          </cell>
          <cell r="B1668" t="str">
            <v>FR</v>
          </cell>
          <cell r="C1668" t="str">
            <v>Wind offshore</v>
          </cell>
          <cell r="D1668" t="str">
            <v>2044</v>
          </cell>
          <cell r="E1668">
            <v>3502.4</v>
          </cell>
        </row>
        <row r="1669">
          <cell r="A1669" t="str">
            <v>France</v>
          </cell>
          <cell r="B1669" t="str">
            <v>FR</v>
          </cell>
          <cell r="C1669" t="str">
            <v>Wind offshore</v>
          </cell>
          <cell r="D1669" t="str">
            <v>2045</v>
          </cell>
          <cell r="E1669">
            <v>3526.15</v>
          </cell>
        </row>
        <row r="1670">
          <cell r="A1670" t="str">
            <v>France</v>
          </cell>
          <cell r="B1670" t="str">
            <v>FR</v>
          </cell>
          <cell r="C1670" t="str">
            <v>Wind offshore</v>
          </cell>
          <cell r="D1670" t="str">
            <v>2046</v>
          </cell>
          <cell r="E1670">
            <v>3548.15</v>
          </cell>
        </row>
        <row r="1671">
          <cell r="A1671" t="str">
            <v>France</v>
          </cell>
          <cell r="B1671" t="str">
            <v>FR</v>
          </cell>
          <cell r="C1671" t="str">
            <v>Wind offshore</v>
          </cell>
          <cell r="D1671" t="str">
            <v>2047</v>
          </cell>
          <cell r="E1671">
            <v>3568.5</v>
          </cell>
        </row>
        <row r="1672">
          <cell r="A1672" t="str">
            <v>France</v>
          </cell>
          <cell r="B1672" t="str">
            <v>FR</v>
          </cell>
          <cell r="C1672" t="str">
            <v>Wind offshore</v>
          </cell>
          <cell r="D1672" t="str">
            <v>2048</v>
          </cell>
          <cell r="E1672">
            <v>3587.2</v>
          </cell>
        </row>
        <row r="1673">
          <cell r="A1673" t="str">
            <v>France</v>
          </cell>
          <cell r="B1673" t="str">
            <v>FR</v>
          </cell>
          <cell r="C1673" t="str">
            <v>Wind offshore</v>
          </cell>
          <cell r="D1673" t="str">
            <v>2049</v>
          </cell>
          <cell r="E1673">
            <v>3604</v>
          </cell>
        </row>
        <row r="1674">
          <cell r="A1674" t="str">
            <v>France</v>
          </cell>
          <cell r="B1674" t="str">
            <v>FR</v>
          </cell>
          <cell r="C1674" t="str">
            <v>Wind offshore</v>
          </cell>
          <cell r="D1674" t="str">
            <v>2050</v>
          </cell>
          <cell r="E1674">
            <v>3619.7</v>
          </cell>
        </row>
        <row r="1675">
          <cell r="A1675" t="str">
            <v>Germany</v>
          </cell>
          <cell r="B1675" t="str">
            <v>DE</v>
          </cell>
          <cell r="C1675" t="str">
            <v>Wind offshore</v>
          </cell>
          <cell r="D1675" t="str">
            <v>2015</v>
          </cell>
          <cell r="E1675">
            <v>3422</v>
          </cell>
        </row>
        <row r="1676">
          <cell r="A1676" t="str">
            <v>Germany</v>
          </cell>
          <cell r="B1676" t="str">
            <v>DE</v>
          </cell>
          <cell r="C1676" t="str">
            <v>Wind offshore</v>
          </cell>
          <cell r="D1676" t="str">
            <v>2016</v>
          </cell>
          <cell r="E1676">
            <v>3468</v>
          </cell>
        </row>
        <row r="1677">
          <cell r="A1677" t="str">
            <v>Germany</v>
          </cell>
          <cell r="B1677" t="str">
            <v>DE</v>
          </cell>
          <cell r="C1677" t="str">
            <v>Wind offshore</v>
          </cell>
          <cell r="D1677" t="str">
            <v>2017</v>
          </cell>
          <cell r="E1677">
            <v>3713</v>
          </cell>
        </row>
        <row r="1678">
          <cell r="A1678" t="str">
            <v>Germany</v>
          </cell>
          <cell r="B1678" t="str">
            <v>DE</v>
          </cell>
          <cell r="C1678" t="str">
            <v>Wind offshore</v>
          </cell>
          <cell r="D1678" t="str">
            <v>2018</v>
          </cell>
          <cell r="E1678">
            <v>3786</v>
          </cell>
        </row>
        <row r="1679">
          <cell r="A1679" t="str">
            <v>Germany</v>
          </cell>
          <cell r="B1679" t="str">
            <v>DE</v>
          </cell>
          <cell r="C1679" t="str">
            <v>Wind offshore</v>
          </cell>
          <cell r="D1679" t="str">
            <v>2019</v>
          </cell>
          <cell r="E1679">
            <v>3139.25</v>
          </cell>
        </row>
        <row r="1680">
          <cell r="A1680" t="str">
            <v>Germany</v>
          </cell>
          <cell r="B1680" t="str">
            <v>DE</v>
          </cell>
          <cell r="C1680" t="str">
            <v>Wind offshore</v>
          </cell>
          <cell r="D1680" t="str">
            <v>2020</v>
          </cell>
          <cell r="E1680">
            <v>3203</v>
          </cell>
        </row>
        <row r="1681">
          <cell r="A1681" t="str">
            <v>Germany</v>
          </cell>
          <cell r="B1681" t="str">
            <v>DE</v>
          </cell>
          <cell r="C1681" t="str">
            <v>Wind offshore</v>
          </cell>
          <cell r="D1681" t="str">
            <v>2021</v>
          </cell>
          <cell r="E1681">
            <v>3268.35</v>
          </cell>
        </row>
        <row r="1682">
          <cell r="A1682" t="str">
            <v>Germany</v>
          </cell>
          <cell r="B1682" t="str">
            <v>DE</v>
          </cell>
          <cell r="C1682" t="str">
            <v>Wind offshore</v>
          </cell>
          <cell r="D1682" t="str">
            <v>2022</v>
          </cell>
          <cell r="E1682">
            <v>3334.05</v>
          </cell>
        </row>
        <row r="1683">
          <cell r="A1683" t="str">
            <v>Germany</v>
          </cell>
          <cell r="B1683" t="str">
            <v>DE</v>
          </cell>
          <cell r="C1683" t="str">
            <v>Wind offshore</v>
          </cell>
          <cell r="D1683" t="str">
            <v>2023</v>
          </cell>
          <cell r="E1683">
            <v>3400</v>
          </cell>
        </row>
        <row r="1684">
          <cell r="A1684" t="str">
            <v>Germany</v>
          </cell>
          <cell r="B1684" t="str">
            <v>DE</v>
          </cell>
          <cell r="C1684" t="str">
            <v>Wind offshore</v>
          </cell>
          <cell r="D1684" t="str">
            <v>2024</v>
          </cell>
          <cell r="E1684">
            <v>3467.55</v>
          </cell>
        </row>
        <row r="1685">
          <cell r="A1685" t="str">
            <v>Germany</v>
          </cell>
          <cell r="B1685" t="str">
            <v>DE</v>
          </cell>
          <cell r="C1685" t="str">
            <v>Wind offshore</v>
          </cell>
          <cell r="D1685" t="str">
            <v>2025</v>
          </cell>
          <cell r="E1685">
            <v>3535.25</v>
          </cell>
        </row>
        <row r="1686">
          <cell r="A1686" t="str">
            <v>Germany</v>
          </cell>
          <cell r="B1686" t="str">
            <v>DE</v>
          </cell>
          <cell r="C1686" t="str">
            <v>Wind offshore</v>
          </cell>
          <cell r="D1686" t="str">
            <v>2026</v>
          </cell>
          <cell r="E1686">
            <v>3603.4</v>
          </cell>
        </row>
        <row r="1687">
          <cell r="A1687" t="str">
            <v>Germany</v>
          </cell>
          <cell r="B1687" t="str">
            <v>DE</v>
          </cell>
          <cell r="C1687" t="str">
            <v>Wind offshore</v>
          </cell>
          <cell r="D1687" t="str">
            <v>2027</v>
          </cell>
          <cell r="E1687">
            <v>3671.95</v>
          </cell>
        </row>
        <row r="1688">
          <cell r="A1688" t="str">
            <v>Germany</v>
          </cell>
          <cell r="B1688" t="str">
            <v>DE</v>
          </cell>
          <cell r="C1688" t="str">
            <v>Wind offshore</v>
          </cell>
          <cell r="D1688" t="str">
            <v>2028</v>
          </cell>
          <cell r="E1688">
            <v>3740.8</v>
          </cell>
        </row>
        <row r="1689">
          <cell r="A1689" t="str">
            <v>Germany</v>
          </cell>
          <cell r="B1689" t="str">
            <v>DE</v>
          </cell>
          <cell r="C1689" t="str">
            <v>Wind offshore</v>
          </cell>
          <cell r="D1689" t="str">
            <v>2029</v>
          </cell>
          <cell r="E1689">
            <v>3809.9</v>
          </cell>
        </row>
        <row r="1690">
          <cell r="A1690" t="str">
            <v>Germany</v>
          </cell>
          <cell r="B1690" t="str">
            <v>DE</v>
          </cell>
          <cell r="C1690" t="str">
            <v>Wind offshore</v>
          </cell>
          <cell r="D1690" t="str">
            <v>2030</v>
          </cell>
          <cell r="E1690">
            <v>3878.35</v>
          </cell>
        </row>
        <row r="1691">
          <cell r="A1691" t="str">
            <v>Germany</v>
          </cell>
          <cell r="B1691" t="str">
            <v>DE</v>
          </cell>
          <cell r="C1691" t="str">
            <v>Wind offshore</v>
          </cell>
          <cell r="D1691" t="str">
            <v>2031</v>
          </cell>
          <cell r="E1691">
            <v>3947</v>
          </cell>
        </row>
        <row r="1692">
          <cell r="A1692" t="str">
            <v>Germany</v>
          </cell>
          <cell r="B1692" t="str">
            <v>DE</v>
          </cell>
          <cell r="C1692" t="str">
            <v>Wind offshore</v>
          </cell>
          <cell r="D1692" t="str">
            <v>2032</v>
          </cell>
          <cell r="E1692">
            <v>4015</v>
          </cell>
        </row>
        <row r="1693">
          <cell r="A1693" t="str">
            <v>Germany</v>
          </cell>
          <cell r="B1693" t="str">
            <v>DE</v>
          </cell>
          <cell r="C1693" t="str">
            <v>Wind offshore</v>
          </cell>
          <cell r="D1693" t="str">
            <v>2033</v>
          </cell>
          <cell r="E1693">
            <v>4082.05</v>
          </cell>
        </row>
        <row r="1694">
          <cell r="A1694" t="str">
            <v>Germany</v>
          </cell>
          <cell r="B1694" t="str">
            <v>DE</v>
          </cell>
          <cell r="C1694" t="str">
            <v>Wind offshore</v>
          </cell>
          <cell r="D1694" t="str">
            <v>2034</v>
          </cell>
          <cell r="E1694">
            <v>4144.3500000000004</v>
          </cell>
        </row>
        <row r="1695">
          <cell r="A1695" t="str">
            <v>Germany</v>
          </cell>
          <cell r="B1695" t="str">
            <v>DE</v>
          </cell>
          <cell r="C1695" t="str">
            <v>Wind offshore</v>
          </cell>
          <cell r="D1695" t="str">
            <v>2035</v>
          </cell>
          <cell r="E1695">
            <v>4206</v>
          </cell>
        </row>
        <row r="1696">
          <cell r="A1696" t="str">
            <v>Germany</v>
          </cell>
          <cell r="B1696" t="str">
            <v>DE</v>
          </cell>
          <cell r="C1696" t="str">
            <v>Wind offshore</v>
          </cell>
          <cell r="D1696" t="str">
            <v>2036</v>
          </cell>
          <cell r="E1696">
            <v>4266.3999999999996</v>
          </cell>
        </row>
        <row r="1697">
          <cell r="A1697" t="str">
            <v>Germany</v>
          </cell>
          <cell r="B1697" t="str">
            <v>DE</v>
          </cell>
          <cell r="C1697" t="str">
            <v>Wind offshore</v>
          </cell>
          <cell r="D1697" t="str">
            <v>2037</v>
          </cell>
          <cell r="E1697">
            <v>4315.95</v>
          </cell>
        </row>
        <row r="1698">
          <cell r="A1698" t="str">
            <v>Germany</v>
          </cell>
          <cell r="B1698" t="str">
            <v>DE</v>
          </cell>
          <cell r="C1698" t="str">
            <v>Wind offshore</v>
          </cell>
          <cell r="D1698" t="str">
            <v>2038</v>
          </cell>
          <cell r="E1698">
            <v>4363</v>
          </cell>
        </row>
        <row r="1699">
          <cell r="A1699" t="str">
            <v>Germany</v>
          </cell>
          <cell r="B1699" t="str">
            <v>DE</v>
          </cell>
          <cell r="C1699" t="str">
            <v>Wind offshore</v>
          </cell>
          <cell r="D1699" t="str">
            <v>2039</v>
          </cell>
          <cell r="E1699">
            <v>4407.5</v>
          </cell>
        </row>
        <row r="1700">
          <cell r="A1700" t="str">
            <v>Germany</v>
          </cell>
          <cell r="B1700" t="str">
            <v>DE</v>
          </cell>
          <cell r="C1700" t="str">
            <v>Wind offshore</v>
          </cell>
          <cell r="D1700" t="str">
            <v>2040</v>
          </cell>
          <cell r="E1700">
            <v>4449.3500000000004</v>
          </cell>
        </row>
        <row r="1701">
          <cell r="A1701" t="str">
            <v>Germany</v>
          </cell>
          <cell r="B1701" t="str">
            <v>DE</v>
          </cell>
          <cell r="C1701" t="str">
            <v>Wind offshore</v>
          </cell>
          <cell r="D1701" t="str">
            <v>2041</v>
          </cell>
          <cell r="E1701">
            <v>4488.95</v>
          </cell>
        </row>
        <row r="1702">
          <cell r="A1702" t="str">
            <v>Germany</v>
          </cell>
          <cell r="B1702" t="str">
            <v>DE</v>
          </cell>
          <cell r="C1702" t="str">
            <v>Wind offshore</v>
          </cell>
          <cell r="D1702" t="str">
            <v>2042</v>
          </cell>
          <cell r="E1702">
            <v>4526.3</v>
          </cell>
        </row>
        <row r="1703">
          <cell r="A1703" t="str">
            <v>Germany</v>
          </cell>
          <cell r="B1703" t="str">
            <v>DE</v>
          </cell>
          <cell r="C1703" t="str">
            <v>Wind offshore</v>
          </cell>
          <cell r="D1703" t="str">
            <v>2043</v>
          </cell>
          <cell r="E1703">
            <v>4561.3999999999996</v>
          </cell>
        </row>
        <row r="1704">
          <cell r="A1704" t="str">
            <v>Germany</v>
          </cell>
          <cell r="B1704" t="str">
            <v>DE</v>
          </cell>
          <cell r="C1704" t="str">
            <v>Wind offshore</v>
          </cell>
          <cell r="D1704" t="str">
            <v>2044</v>
          </cell>
          <cell r="E1704">
            <v>4594.1499999999996</v>
          </cell>
        </row>
        <row r="1705">
          <cell r="A1705" t="str">
            <v>Germany</v>
          </cell>
          <cell r="B1705" t="str">
            <v>DE</v>
          </cell>
          <cell r="C1705" t="str">
            <v>Wind offshore</v>
          </cell>
          <cell r="D1705" t="str">
            <v>2045</v>
          </cell>
          <cell r="E1705">
            <v>4624.6000000000004</v>
          </cell>
        </row>
        <row r="1706">
          <cell r="A1706" t="str">
            <v>Germany</v>
          </cell>
          <cell r="B1706" t="str">
            <v>DE</v>
          </cell>
          <cell r="C1706" t="str">
            <v>Wind offshore</v>
          </cell>
          <cell r="D1706" t="str">
            <v>2046</v>
          </cell>
          <cell r="E1706">
            <v>4652.8500000000004</v>
          </cell>
        </row>
        <row r="1707">
          <cell r="A1707" t="str">
            <v>Germany</v>
          </cell>
          <cell r="B1707" t="str">
            <v>DE</v>
          </cell>
          <cell r="C1707" t="str">
            <v>Wind offshore</v>
          </cell>
          <cell r="D1707" t="str">
            <v>2047</v>
          </cell>
          <cell r="E1707">
            <v>4678.8500000000004</v>
          </cell>
        </row>
        <row r="1708">
          <cell r="A1708" t="str">
            <v>Germany</v>
          </cell>
          <cell r="B1708" t="str">
            <v>DE</v>
          </cell>
          <cell r="C1708" t="str">
            <v>Wind offshore</v>
          </cell>
          <cell r="D1708" t="str">
            <v>2048</v>
          </cell>
          <cell r="E1708">
            <v>4702.7</v>
          </cell>
        </row>
        <row r="1709">
          <cell r="A1709" t="str">
            <v>Germany</v>
          </cell>
          <cell r="B1709" t="str">
            <v>DE</v>
          </cell>
          <cell r="C1709" t="str">
            <v>Wind offshore</v>
          </cell>
          <cell r="D1709" t="str">
            <v>2049</v>
          </cell>
          <cell r="E1709">
            <v>4724</v>
          </cell>
        </row>
        <row r="1710">
          <cell r="A1710" t="str">
            <v>Germany</v>
          </cell>
          <cell r="B1710" t="str">
            <v>DE</v>
          </cell>
          <cell r="C1710" t="str">
            <v>Wind offshore</v>
          </cell>
          <cell r="D1710" t="str">
            <v>2050</v>
          </cell>
          <cell r="E1710">
            <v>4744.05</v>
          </cell>
        </row>
        <row r="1711">
          <cell r="A1711" t="str">
            <v>Great Britain</v>
          </cell>
          <cell r="B1711" t="str">
            <v>GB</v>
          </cell>
          <cell r="C1711" t="str">
            <v>Wind offshore</v>
          </cell>
          <cell r="D1711" t="str">
            <v>2015</v>
          </cell>
          <cell r="E1711">
            <v>3622</v>
          </cell>
        </row>
        <row r="1712">
          <cell r="A1712" t="str">
            <v>Great Britain</v>
          </cell>
          <cell r="B1712" t="str">
            <v>GB</v>
          </cell>
          <cell r="C1712" t="str">
            <v>Wind offshore</v>
          </cell>
          <cell r="D1712" t="str">
            <v>2016</v>
          </cell>
          <cell r="E1712">
            <v>3664</v>
          </cell>
        </row>
        <row r="1713">
          <cell r="A1713" t="str">
            <v>Great Britain</v>
          </cell>
          <cell r="B1713" t="str">
            <v>GB</v>
          </cell>
          <cell r="C1713" t="str">
            <v>Wind offshore</v>
          </cell>
          <cell r="D1713" t="str">
            <v>2017</v>
          </cell>
          <cell r="E1713">
            <v>3841</v>
          </cell>
        </row>
        <row r="1714">
          <cell r="A1714" t="str">
            <v>Great Britain</v>
          </cell>
          <cell r="B1714" t="str">
            <v>GB</v>
          </cell>
          <cell r="C1714" t="str">
            <v>Wind offshore</v>
          </cell>
          <cell r="D1714" t="str">
            <v>2018</v>
          </cell>
          <cell r="E1714">
            <v>3908</v>
          </cell>
        </row>
        <row r="1715">
          <cell r="A1715" t="str">
            <v>Great Britain</v>
          </cell>
          <cell r="B1715" t="str">
            <v>GB</v>
          </cell>
          <cell r="C1715" t="str">
            <v>Wind offshore</v>
          </cell>
          <cell r="D1715" t="str">
            <v>2019</v>
          </cell>
          <cell r="E1715">
            <v>3408.6470588235293</v>
          </cell>
        </row>
        <row r="1716">
          <cell r="A1716" t="str">
            <v>Great Britain</v>
          </cell>
          <cell r="B1716" t="str">
            <v>GB</v>
          </cell>
          <cell r="C1716" t="str">
            <v>Wind offshore</v>
          </cell>
          <cell r="D1716" t="str">
            <v>2020</v>
          </cell>
          <cell r="E1716">
            <v>3444</v>
          </cell>
        </row>
        <row r="1717">
          <cell r="A1717" t="str">
            <v>Great Britain</v>
          </cell>
          <cell r="B1717" t="str">
            <v>GB</v>
          </cell>
          <cell r="C1717" t="str">
            <v>Wind offshore</v>
          </cell>
          <cell r="D1717" t="str">
            <v>2021</v>
          </cell>
          <cell r="E1717">
            <v>3478.1052631578946</v>
          </cell>
        </row>
        <row r="1718">
          <cell r="A1718" t="str">
            <v>Great Britain</v>
          </cell>
          <cell r="B1718" t="str">
            <v>GB</v>
          </cell>
          <cell r="C1718" t="str">
            <v>Wind offshore</v>
          </cell>
          <cell r="D1718" t="str">
            <v>2022</v>
          </cell>
          <cell r="E1718">
            <v>3511.7</v>
          </cell>
        </row>
        <row r="1719">
          <cell r="A1719" t="str">
            <v>Great Britain</v>
          </cell>
          <cell r="B1719" t="str">
            <v>GB</v>
          </cell>
          <cell r="C1719" t="str">
            <v>Wind offshore</v>
          </cell>
          <cell r="D1719" t="str">
            <v>2023</v>
          </cell>
          <cell r="E1719">
            <v>3573</v>
          </cell>
        </row>
        <row r="1720">
          <cell r="A1720" t="str">
            <v>Great Britain</v>
          </cell>
          <cell r="B1720" t="str">
            <v>GB</v>
          </cell>
          <cell r="C1720" t="str">
            <v>Wind offshore</v>
          </cell>
          <cell r="D1720" t="str">
            <v>2024</v>
          </cell>
          <cell r="E1720">
            <v>3635.15</v>
          </cell>
        </row>
        <row r="1721">
          <cell r="A1721" t="str">
            <v>Great Britain</v>
          </cell>
          <cell r="B1721" t="str">
            <v>GB</v>
          </cell>
          <cell r="C1721" t="str">
            <v>Wind offshore</v>
          </cell>
          <cell r="D1721" t="str">
            <v>2025</v>
          </cell>
          <cell r="E1721">
            <v>3697.65</v>
          </cell>
        </row>
        <row r="1722">
          <cell r="A1722" t="str">
            <v>Great Britain</v>
          </cell>
          <cell r="B1722" t="str">
            <v>GB</v>
          </cell>
          <cell r="C1722" t="str">
            <v>Wind offshore</v>
          </cell>
          <cell r="D1722" t="str">
            <v>2026</v>
          </cell>
          <cell r="E1722">
            <v>3760.55</v>
          </cell>
        </row>
        <row r="1723">
          <cell r="A1723" t="str">
            <v>Great Britain</v>
          </cell>
          <cell r="B1723" t="str">
            <v>GB</v>
          </cell>
          <cell r="C1723" t="str">
            <v>Wind offshore</v>
          </cell>
          <cell r="D1723" t="str">
            <v>2027</v>
          </cell>
          <cell r="E1723">
            <v>3823.8</v>
          </cell>
        </row>
        <row r="1724">
          <cell r="A1724" t="str">
            <v>Great Britain</v>
          </cell>
          <cell r="B1724" t="str">
            <v>GB</v>
          </cell>
          <cell r="C1724" t="str">
            <v>Wind offshore</v>
          </cell>
          <cell r="D1724" t="str">
            <v>2028</v>
          </cell>
          <cell r="E1724">
            <v>3887.3</v>
          </cell>
        </row>
        <row r="1725">
          <cell r="A1725" t="str">
            <v>Great Britain</v>
          </cell>
          <cell r="B1725" t="str">
            <v>GB</v>
          </cell>
          <cell r="C1725" t="str">
            <v>Wind offshore</v>
          </cell>
          <cell r="D1725" t="str">
            <v>2029</v>
          </cell>
          <cell r="E1725">
            <v>3951</v>
          </cell>
        </row>
        <row r="1726">
          <cell r="A1726" t="str">
            <v>Great Britain</v>
          </cell>
          <cell r="B1726" t="str">
            <v>GB</v>
          </cell>
          <cell r="C1726" t="str">
            <v>Wind offshore</v>
          </cell>
          <cell r="D1726" t="str">
            <v>2030</v>
          </cell>
          <cell r="E1726">
            <v>4012.2</v>
          </cell>
        </row>
        <row r="1727">
          <cell r="A1727" t="str">
            <v>Great Britain</v>
          </cell>
          <cell r="B1727" t="str">
            <v>GB</v>
          </cell>
          <cell r="C1727" t="str">
            <v>Wind offshore</v>
          </cell>
          <cell r="D1727" t="str">
            <v>2031</v>
          </cell>
          <cell r="E1727">
            <v>4071</v>
          </cell>
        </row>
        <row r="1728">
          <cell r="A1728" t="str">
            <v>Great Britain</v>
          </cell>
          <cell r="B1728" t="str">
            <v>GB</v>
          </cell>
          <cell r="C1728" t="str">
            <v>Wind offshore</v>
          </cell>
          <cell r="D1728" t="str">
            <v>2032</v>
          </cell>
          <cell r="E1728">
            <v>4130</v>
          </cell>
        </row>
        <row r="1729">
          <cell r="A1729" t="str">
            <v>Great Britain</v>
          </cell>
          <cell r="B1729" t="str">
            <v>GB</v>
          </cell>
          <cell r="C1729" t="str">
            <v>Wind offshore</v>
          </cell>
          <cell r="D1729" t="str">
            <v>2033</v>
          </cell>
          <cell r="E1729">
            <v>4188</v>
          </cell>
        </row>
        <row r="1730">
          <cell r="A1730" t="str">
            <v>Great Britain</v>
          </cell>
          <cell r="B1730" t="str">
            <v>GB</v>
          </cell>
          <cell r="C1730" t="str">
            <v>Wind offshore</v>
          </cell>
          <cell r="D1730" t="str">
            <v>2034</v>
          </cell>
          <cell r="E1730">
            <v>4242.8999999999996</v>
          </cell>
        </row>
        <row r="1731">
          <cell r="A1731" t="str">
            <v>Great Britain</v>
          </cell>
          <cell r="B1731" t="str">
            <v>GB</v>
          </cell>
          <cell r="C1731" t="str">
            <v>Wind offshore</v>
          </cell>
          <cell r="D1731" t="str">
            <v>2035</v>
          </cell>
          <cell r="E1731">
            <v>4297</v>
          </cell>
        </row>
        <row r="1732">
          <cell r="A1732" t="str">
            <v>Great Britain</v>
          </cell>
          <cell r="B1732" t="str">
            <v>GB</v>
          </cell>
          <cell r="C1732" t="str">
            <v>Wind offshore</v>
          </cell>
          <cell r="D1732" t="str">
            <v>2036</v>
          </cell>
          <cell r="E1732">
            <v>4350.3</v>
          </cell>
        </row>
        <row r="1733">
          <cell r="A1733" t="str">
            <v>Great Britain</v>
          </cell>
          <cell r="B1733" t="str">
            <v>GB</v>
          </cell>
          <cell r="C1733" t="str">
            <v>Wind offshore</v>
          </cell>
          <cell r="D1733" t="str">
            <v>2037</v>
          </cell>
          <cell r="E1733">
            <v>4395.8999999999996</v>
          </cell>
        </row>
        <row r="1734">
          <cell r="A1734" t="str">
            <v>Great Britain</v>
          </cell>
          <cell r="B1734" t="str">
            <v>GB</v>
          </cell>
          <cell r="C1734" t="str">
            <v>Wind offshore</v>
          </cell>
          <cell r="D1734" t="str">
            <v>2038</v>
          </cell>
          <cell r="E1734">
            <v>4439.2</v>
          </cell>
        </row>
        <row r="1735">
          <cell r="A1735" t="str">
            <v>Great Britain</v>
          </cell>
          <cell r="B1735" t="str">
            <v>GB</v>
          </cell>
          <cell r="C1735" t="str">
            <v>Wind offshore</v>
          </cell>
          <cell r="D1735" t="str">
            <v>2039</v>
          </cell>
          <cell r="E1735">
            <v>4480.2</v>
          </cell>
        </row>
        <row r="1736">
          <cell r="A1736" t="str">
            <v>Great Britain</v>
          </cell>
          <cell r="B1736" t="str">
            <v>GB</v>
          </cell>
          <cell r="C1736" t="str">
            <v>Wind offshore</v>
          </cell>
          <cell r="D1736" t="str">
            <v>2040</v>
          </cell>
          <cell r="E1736">
            <v>4518.75</v>
          </cell>
        </row>
        <row r="1737">
          <cell r="A1737" t="str">
            <v>Great Britain</v>
          </cell>
          <cell r="B1737" t="str">
            <v>GB</v>
          </cell>
          <cell r="C1737" t="str">
            <v>Wind offshore</v>
          </cell>
          <cell r="D1737" t="str">
            <v>2041</v>
          </cell>
          <cell r="E1737">
            <v>4555.3</v>
          </cell>
        </row>
        <row r="1738">
          <cell r="A1738" t="str">
            <v>Great Britain</v>
          </cell>
          <cell r="B1738" t="str">
            <v>GB</v>
          </cell>
          <cell r="C1738" t="str">
            <v>Wind offshore</v>
          </cell>
          <cell r="D1738" t="str">
            <v>2042</v>
          </cell>
          <cell r="E1738">
            <v>4589.8</v>
          </cell>
        </row>
        <row r="1739">
          <cell r="A1739" t="str">
            <v>Great Britain</v>
          </cell>
          <cell r="B1739" t="str">
            <v>GB</v>
          </cell>
          <cell r="C1739" t="str">
            <v>Wind offshore</v>
          </cell>
          <cell r="D1739" t="str">
            <v>2043</v>
          </cell>
          <cell r="E1739">
            <v>4622.2</v>
          </cell>
        </row>
        <row r="1740">
          <cell r="A1740" t="str">
            <v>Great Britain</v>
          </cell>
          <cell r="B1740" t="str">
            <v>GB</v>
          </cell>
          <cell r="C1740" t="str">
            <v>Wind offshore</v>
          </cell>
          <cell r="D1740" t="str">
            <v>2044</v>
          </cell>
          <cell r="E1740">
            <v>4652.5</v>
          </cell>
        </row>
        <row r="1741">
          <cell r="A1741" t="str">
            <v>Great Britain</v>
          </cell>
          <cell r="B1741" t="str">
            <v>GB</v>
          </cell>
          <cell r="C1741" t="str">
            <v>Wind offshore</v>
          </cell>
          <cell r="D1741" t="str">
            <v>2045</v>
          </cell>
          <cell r="E1741">
            <v>4680.7</v>
          </cell>
        </row>
        <row r="1742">
          <cell r="A1742" t="str">
            <v>Great Britain</v>
          </cell>
          <cell r="B1742" t="str">
            <v>GB</v>
          </cell>
          <cell r="C1742" t="str">
            <v>Wind offshore</v>
          </cell>
          <cell r="D1742" t="str">
            <v>2046</v>
          </cell>
          <cell r="E1742">
            <v>4706.8500000000004</v>
          </cell>
        </row>
        <row r="1743">
          <cell r="A1743" t="str">
            <v>Great Britain</v>
          </cell>
          <cell r="B1743" t="str">
            <v>GB</v>
          </cell>
          <cell r="C1743" t="str">
            <v>Wind offshore</v>
          </cell>
          <cell r="D1743" t="str">
            <v>2047</v>
          </cell>
          <cell r="E1743">
            <v>4730.95</v>
          </cell>
        </row>
        <row r="1744">
          <cell r="A1744" t="str">
            <v>Great Britain</v>
          </cell>
          <cell r="B1744" t="str">
            <v>GB</v>
          </cell>
          <cell r="C1744" t="str">
            <v>Wind offshore</v>
          </cell>
          <cell r="D1744" t="str">
            <v>2048</v>
          </cell>
          <cell r="E1744">
            <v>4753</v>
          </cell>
        </row>
        <row r="1745">
          <cell r="A1745" t="str">
            <v>Great Britain</v>
          </cell>
          <cell r="B1745" t="str">
            <v>GB</v>
          </cell>
          <cell r="C1745" t="str">
            <v>Wind offshore</v>
          </cell>
          <cell r="D1745" t="str">
            <v>2049</v>
          </cell>
          <cell r="E1745">
            <v>4773</v>
          </cell>
        </row>
        <row r="1746">
          <cell r="A1746" t="str">
            <v>Great Britain</v>
          </cell>
          <cell r="B1746" t="str">
            <v>GB</v>
          </cell>
          <cell r="C1746" t="str">
            <v>Wind offshore</v>
          </cell>
          <cell r="D1746" t="str">
            <v>2050</v>
          </cell>
          <cell r="E1746">
            <v>4791.3</v>
          </cell>
        </row>
        <row r="1747">
          <cell r="A1747" t="str">
            <v>Greece</v>
          </cell>
          <cell r="B1747" t="str">
            <v>GR</v>
          </cell>
          <cell r="C1747" t="str">
            <v>Wind offshore</v>
          </cell>
          <cell r="D1747" t="str">
            <v>2016</v>
          </cell>
          <cell r="E1747">
            <v>2265</v>
          </cell>
        </row>
        <row r="1748">
          <cell r="A1748" t="str">
            <v>Greece</v>
          </cell>
          <cell r="B1748" t="str">
            <v>GR</v>
          </cell>
          <cell r="C1748" t="str">
            <v>Wind offshore</v>
          </cell>
          <cell r="D1748" t="str">
            <v>2017</v>
          </cell>
          <cell r="E1748">
            <v>2388</v>
          </cell>
        </row>
        <row r="1749">
          <cell r="A1749" t="str">
            <v>Greece</v>
          </cell>
          <cell r="B1749" t="str">
            <v>GR</v>
          </cell>
          <cell r="C1749" t="str">
            <v>Wind offshore</v>
          </cell>
          <cell r="D1749" t="str">
            <v>2018</v>
          </cell>
          <cell r="E1749">
            <v>2441</v>
          </cell>
        </row>
        <row r="1750">
          <cell r="A1750" t="str">
            <v>Greece</v>
          </cell>
          <cell r="B1750" t="str">
            <v>GR</v>
          </cell>
          <cell r="C1750" t="str">
            <v>Wind offshore</v>
          </cell>
          <cell r="D1750" t="str">
            <v>2019</v>
          </cell>
          <cell r="E1750">
            <v>2397</v>
          </cell>
        </row>
        <row r="1751">
          <cell r="A1751" t="str">
            <v>Greece</v>
          </cell>
          <cell r="B1751" t="str">
            <v>GR</v>
          </cell>
          <cell r="C1751" t="str">
            <v>Wind offshore</v>
          </cell>
          <cell r="D1751" t="str">
            <v>2020</v>
          </cell>
          <cell r="E1751">
            <v>2427</v>
          </cell>
        </row>
        <row r="1752">
          <cell r="A1752" t="str">
            <v>Greece</v>
          </cell>
          <cell r="B1752" t="str">
            <v>GR</v>
          </cell>
          <cell r="C1752" t="str">
            <v>Wind offshore</v>
          </cell>
          <cell r="D1752" t="str">
            <v>2021</v>
          </cell>
          <cell r="E1752">
            <v>2455.1666666666665</v>
          </cell>
        </row>
        <row r="1753">
          <cell r="A1753" t="str">
            <v>Greece</v>
          </cell>
          <cell r="B1753" t="str">
            <v>GR</v>
          </cell>
          <cell r="C1753" t="str">
            <v>Wind offshore</v>
          </cell>
          <cell r="D1753" t="str">
            <v>2022</v>
          </cell>
          <cell r="E1753">
            <v>2481.7142857142858</v>
          </cell>
        </row>
        <row r="1754">
          <cell r="A1754" t="str">
            <v>Greece</v>
          </cell>
          <cell r="B1754" t="str">
            <v>GR</v>
          </cell>
          <cell r="C1754" t="str">
            <v>Wind offshore</v>
          </cell>
          <cell r="D1754" t="str">
            <v>2023</v>
          </cell>
          <cell r="E1754">
            <v>2508</v>
          </cell>
        </row>
        <row r="1755">
          <cell r="A1755" t="str">
            <v>Greece</v>
          </cell>
          <cell r="B1755" t="str">
            <v>GR</v>
          </cell>
          <cell r="C1755" t="str">
            <v>Wind offshore</v>
          </cell>
          <cell r="D1755" t="str">
            <v>2024</v>
          </cell>
          <cell r="E1755">
            <v>2532.5555555555557</v>
          </cell>
        </row>
        <row r="1756">
          <cell r="A1756" t="str">
            <v>Greece</v>
          </cell>
          <cell r="B1756" t="str">
            <v>GR</v>
          </cell>
          <cell r="C1756" t="str">
            <v>Wind offshore</v>
          </cell>
          <cell r="D1756" t="str">
            <v>2025</v>
          </cell>
          <cell r="E1756">
            <v>2557.1</v>
          </cell>
        </row>
        <row r="1757">
          <cell r="A1757" t="str">
            <v>Greece</v>
          </cell>
          <cell r="B1757" t="str">
            <v>GR</v>
          </cell>
          <cell r="C1757" t="str">
            <v>Wind offshore</v>
          </cell>
          <cell r="D1757" t="str">
            <v>2026</v>
          </cell>
          <cell r="E1757">
            <v>2581.2727272727275</v>
          </cell>
        </row>
        <row r="1758">
          <cell r="A1758" t="str">
            <v>Greece</v>
          </cell>
          <cell r="B1758" t="str">
            <v>GR</v>
          </cell>
          <cell r="C1758" t="str">
            <v>Wind offshore</v>
          </cell>
          <cell r="D1758" t="str">
            <v>2027</v>
          </cell>
          <cell r="E1758">
            <v>2605</v>
          </cell>
        </row>
        <row r="1759">
          <cell r="A1759" t="str">
            <v>Greece</v>
          </cell>
          <cell r="B1759" t="str">
            <v>GR</v>
          </cell>
          <cell r="C1759" t="str">
            <v>Wind offshore</v>
          </cell>
          <cell r="D1759" t="str">
            <v>2028</v>
          </cell>
          <cell r="E1759">
            <v>2628.3076923076924</v>
          </cell>
        </row>
        <row r="1760">
          <cell r="A1760" t="str">
            <v>Greece</v>
          </cell>
          <cell r="B1760" t="str">
            <v>GR</v>
          </cell>
          <cell r="C1760" t="str">
            <v>Wind offshore</v>
          </cell>
          <cell r="D1760" t="str">
            <v>2029</v>
          </cell>
          <cell r="E1760">
            <v>2651.2142857142858</v>
          </cell>
        </row>
        <row r="1761">
          <cell r="A1761" t="str">
            <v>Greece</v>
          </cell>
          <cell r="B1761" t="str">
            <v>GR</v>
          </cell>
          <cell r="C1761" t="str">
            <v>Wind offshore</v>
          </cell>
          <cell r="D1761" t="str">
            <v>2030</v>
          </cell>
          <cell r="E1761">
            <v>2673.7333333333331</v>
          </cell>
        </row>
        <row r="1762">
          <cell r="A1762" t="str">
            <v>Greece</v>
          </cell>
          <cell r="B1762" t="str">
            <v>GR</v>
          </cell>
          <cell r="C1762" t="str">
            <v>Wind offshore</v>
          </cell>
          <cell r="D1762" t="str">
            <v>2031</v>
          </cell>
          <cell r="E1762">
            <v>2696</v>
          </cell>
        </row>
        <row r="1763">
          <cell r="A1763" t="str">
            <v>Greece</v>
          </cell>
          <cell r="B1763" t="str">
            <v>GR</v>
          </cell>
          <cell r="C1763" t="str">
            <v>Wind offshore</v>
          </cell>
          <cell r="D1763" t="str">
            <v>2032</v>
          </cell>
          <cell r="E1763">
            <v>2717</v>
          </cell>
        </row>
        <row r="1764">
          <cell r="A1764" t="str">
            <v>Greece</v>
          </cell>
          <cell r="B1764" t="str">
            <v>GR</v>
          </cell>
          <cell r="C1764" t="str">
            <v>Wind offshore</v>
          </cell>
          <cell r="D1764" t="str">
            <v>2033</v>
          </cell>
          <cell r="E1764">
            <v>2736.8888888888887</v>
          </cell>
        </row>
        <row r="1765">
          <cell r="A1765" t="str">
            <v>Greece</v>
          </cell>
          <cell r="B1765" t="str">
            <v>GR</v>
          </cell>
          <cell r="C1765" t="str">
            <v>Wind offshore</v>
          </cell>
          <cell r="D1765" t="str">
            <v>2034</v>
          </cell>
          <cell r="E1765">
            <v>2756.5263157894738</v>
          </cell>
        </row>
        <row r="1766">
          <cell r="A1766" t="str">
            <v>Greece</v>
          </cell>
          <cell r="B1766" t="str">
            <v>GR</v>
          </cell>
          <cell r="C1766" t="str">
            <v>Wind offshore</v>
          </cell>
          <cell r="D1766" t="str">
            <v>2035</v>
          </cell>
          <cell r="E1766">
            <v>2776</v>
          </cell>
        </row>
        <row r="1767">
          <cell r="A1767" t="str">
            <v>Greece</v>
          </cell>
          <cell r="B1767" t="str">
            <v>GR</v>
          </cell>
          <cell r="C1767" t="str">
            <v>Wind offshore</v>
          </cell>
          <cell r="D1767" t="str">
            <v>2036</v>
          </cell>
          <cell r="E1767">
            <v>2820.25</v>
          </cell>
        </row>
        <row r="1768">
          <cell r="A1768" t="str">
            <v>Greece</v>
          </cell>
          <cell r="B1768" t="str">
            <v>GR</v>
          </cell>
          <cell r="C1768" t="str">
            <v>Wind offshore</v>
          </cell>
          <cell r="D1768" t="str">
            <v>2037</v>
          </cell>
          <cell r="E1768">
            <v>2859.95</v>
          </cell>
        </row>
        <row r="1769">
          <cell r="A1769" t="str">
            <v>Greece</v>
          </cell>
          <cell r="B1769" t="str">
            <v>GR</v>
          </cell>
          <cell r="C1769" t="str">
            <v>Wind offshore</v>
          </cell>
          <cell r="D1769" t="str">
            <v>2038</v>
          </cell>
          <cell r="E1769">
            <v>2898</v>
          </cell>
        </row>
        <row r="1770">
          <cell r="A1770" t="str">
            <v>Greece</v>
          </cell>
          <cell r="B1770" t="str">
            <v>GR</v>
          </cell>
          <cell r="C1770" t="str">
            <v>Wind offshore</v>
          </cell>
          <cell r="D1770" t="str">
            <v>2039</v>
          </cell>
          <cell r="E1770">
            <v>2934.3</v>
          </cell>
        </row>
        <row r="1771">
          <cell r="A1771" t="str">
            <v>Greece</v>
          </cell>
          <cell r="B1771" t="str">
            <v>GR</v>
          </cell>
          <cell r="C1771" t="str">
            <v>Wind offshore</v>
          </cell>
          <cell r="D1771" t="str">
            <v>2040</v>
          </cell>
          <cell r="E1771">
            <v>2968.7</v>
          </cell>
        </row>
        <row r="1772">
          <cell r="A1772" t="str">
            <v>Greece</v>
          </cell>
          <cell r="B1772" t="str">
            <v>GR</v>
          </cell>
          <cell r="C1772" t="str">
            <v>Wind offshore</v>
          </cell>
          <cell r="D1772" t="str">
            <v>2041</v>
          </cell>
          <cell r="E1772">
            <v>3001.45</v>
          </cell>
        </row>
        <row r="1773">
          <cell r="A1773" t="str">
            <v>Greece</v>
          </cell>
          <cell r="B1773" t="str">
            <v>GR</v>
          </cell>
          <cell r="C1773" t="str">
            <v>Wind offshore</v>
          </cell>
          <cell r="D1773" t="str">
            <v>2042</v>
          </cell>
          <cell r="E1773">
            <v>3032.5</v>
          </cell>
        </row>
        <row r="1774">
          <cell r="A1774" t="str">
            <v>Greece</v>
          </cell>
          <cell r="B1774" t="str">
            <v>GR</v>
          </cell>
          <cell r="C1774" t="str">
            <v>Wind offshore</v>
          </cell>
          <cell r="D1774" t="str">
            <v>2043</v>
          </cell>
          <cell r="E1774">
            <v>3061.75</v>
          </cell>
        </row>
        <row r="1775">
          <cell r="A1775" t="str">
            <v>Greece</v>
          </cell>
          <cell r="B1775" t="str">
            <v>GR</v>
          </cell>
          <cell r="C1775" t="str">
            <v>Wind offshore</v>
          </cell>
          <cell r="D1775" t="str">
            <v>2044</v>
          </cell>
          <cell r="E1775">
            <v>3089.25</v>
          </cell>
        </row>
        <row r="1776">
          <cell r="A1776" t="str">
            <v>Greece</v>
          </cell>
          <cell r="B1776" t="str">
            <v>GR</v>
          </cell>
          <cell r="C1776" t="str">
            <v>Wind offshore</v>
          </cell>
          <cell r="D1776" t="str">
            <v>2045</v>
          </cell>
          <cell r="E1776">
            <v>3114.95</v>
          </cell>
        </row>
        <row r="1777">
          <cell r="A1777" t="str">
            <v>Greece</v>
          </cell>
          <cell r="B1777" t="str">
            <v>GR</v>
          </cell>
          <cell r="C1777" t="str">
            <v>Wind offshore</v>
          </cell>
          <cell r="D1777" t="str">
            <v>2046</v>
          </cell>
          <cell r="E1777">
            <v>3138.75</v>
          </cell>
        </row>
        <row r="1778">
          <cell r="A1778" t="str">
            <v>Greece</v>
          </cell>
          <cell r="B1778" t="str">
            <v>GR</v>
          </cell>
          <cell r="C1778" t="str">
            <v>Wind offshore</v>
          </cell>
          <cell r="D1778" t="str">
            <v>2047</v>
          </cell>
          <cell r="E1778">
            <v>3160.75</v>
          </cell>
        </row>
        <row r="1779">
          <cell r="A1779" t="str">
            <v>Greece</v>
          </cell>
          <cell r="B1779" t="str">
            <v>GR</v>
          </cell>
          <cell r="C1779" t="str">
            <v>Wind offshore</v>
          </cell>
          <cell r="D1779" t="str">
            <v>2048</v>
          </cell>
          <cell r="E1779">
            <v>3180.95</v>
          </cell>
        </row>
        <row r="1780">
          <cell r="A1780" t="str">
            <v>Greece</v>
          </cell>
          <cell r="B1780" t="str">
            <v>GR</v>
          </cell>
          <cell r="C1780" t="str">
            <v>Wind offshore</v>
          </cell>
          <cell r="D1780" t="str">
            <v>2049</v>
          </cell>
          <cell r="E1780">
            <v>3199</v>
          </cell>
        </row>
        <row r="1781">
          <cell r="A1781" t="str">
            <v>Greece</v>
          </cell>
          <cell r="B1781" t="str">
            <v>GR</v>
          </cell>
          <cell r="C1781" t="str">
            <v>Wind offshore</v>
          </cell>
          <cell r="D1781" t="str">
            <v>2050</v>
          </cell>
          <cell r="E1781">
            <v>3216.1</v>
          </cell>
        </row>
        <row r="1782">
          <cell r="A1782" t="str">
            <v>Ireland</v>
          </cell>
          <cell r="B1782" t="str">
            <v>IE</v>
          </cell>
          <cell r="C1782" t="str">
            <v>Wind offshore</v>
          </cell>
          <cell r="D1782" t="str">
            <v>2015</v>
          </cell>
          <cell r="E1782">
            <v>3856</v>
          </cell>
        </row>
        <row r="1783">
          <cell r="A1783" t="str">
            <v>Ireland</v>
          </cell>
          <cell r="B1783" t="str">
            <v>IE</v>
          </cell>
          <cell r="C1783" t="str">
            <v>Wind offshore</v>
          </cell>
          <cell r="D1783" t="str">
            <v>2016</v>
          </cell>
          <cell r="E1783">
            <v>3901</v>
          </cell>
        </row>
        <row r="1784">
          <cell r="A1784" t="str">
            <v>Ireland</v>
          </cell>
          <cell r="B1784" t="str">
            <v>IE</v>
          </cell>
          <cell r="C1784" t="str">
            <v>Wind offshore</v>
          </cell>
          <cell r="D1784" t="str">
            <v>2017</v>
          </cell>
          <cell r="E1784">
            <v>4090</v>
          </cell>
        </row>
        <row r="1785">
          <cell r="A1785" t="str">
            <v>Ireland</v>
          </cell>
          <cell r="B1785" t="str">
            <v>IE</v>
          </cell>
          <cell r="C1785" t="str">
            <v>Wind offshore</v>
          </cell>
          <cell r="D1785" t="str">
            <v>2018</v>
          </cell>
          <cell r="E1785">
            <v>4161</v>
          </cell>
        </row>
        <row r="1786">
          <cell r="A1786" t="str">
            <v>Ireland</v>
          </cell>
          <cell r="B1786" t="str">
            <v>IE</v>
          </cell>
          <cell r="C1786" t="str">
            <v>Wind offshore</v>
          </cell>
          <cell r="D1786" t="str">
            <v>2019</v>
          </cell>
          <cell r="E1786">
            <v>3662.3125</v>
          </cell>
        </row>
        <row r="1787">
          <cell r="A1787" t="str">
            <v>Ireland</v>
          </cell>
          <cell r="B1787" t="str">
            <v>IE</v>
          </cell>
          <cell r="C1787" t="str">
            <v>Wind offshore</v>
          </cell>
          <cell r="D1787" t="str">
            <v>2020</v>
          </cell>
          <cell r="E1787">
            <v>3700</v>
          </cell>
        </row>
        <row r="1788">
          <cell r="A1788" t="str">
            <v>Ireland</v>
          </cell>
          <cell r="B1788" t="str">
            <v>IE</v>
          </cell>
          <cell r="C1788" t="str">
            <v>Wind offshore</v>
          </cell>
          <cell r="D1788" t="str">
            <v>2021</v>
          </cell>
          <cell r="E1788">
            <v>3736.6111111111113</v>
          </cell>
        </row>
        <row r="1789">
          <cell r="A1789" t="str">
            <v>Ireland</v>
          </cell>
          <cell r="B1789" t="str">
            <v>IE</v>
          </cell>
          <cell r="C1789" t="str">
            <v>Wind offshore</v>
          </cell>
          <cell r="D1789" t="str">
            <v>2022</v>
          </cell>
          <cell r="E1789">
            <v>3772.4736842105262</v>
          </cell>
        </row>
        <row r="1790">
          <cell r="A1790" t="str">
            <v>Ireland</v>
          </cell>
          <cell r="B1790" t="str">
            <v>IE</v>
          </cell>
          <cell r="C1790" t="str">
            <v>Wind offshore</v>
          </cell>
          <cell r="D1790" t="str">
            <v>2023</v>
          </cell>
          <cell r="E1790">
            <v>3808</v>
          </cell>
        </row>
        <row r="1791">
          <cell r="A1791" t="str">
            <v>Ireland</v>
          </cell>
          <cell r="B1791" t="str">
            <v>IE</v>
          </cell>
          <cell r="C1791" t="str">
            <v>Wind offshore</v>
          </cell>
          <cell r="D1791" t="str">
            <v>2024</v>
          </cell>
          <cell r="E1791">
            <v>3873</v>
          </cell>
        </row>
        <row r="1792">
          <cell r="A1792" t="str">
            <v>Ireland</v>
          </cell>
          <cell r="B1792" t="str">
            <v>IE</v>
          </cell>
          <cell r="C1792" t="str">
            <v>Wind offshore</v>
          </cell>
          <cell r="D1792" t="str">
            <v>2025</v>
          </cell>
          <cell r="E1792">
            <v>3938.9</v>
          </cell>
        </row>
        <row r="1793">
          <cell r="A1793" t="str">
            <v>Ireland</v>
          </cell>
          <cell r="B1793" t="str">
            <v>IE</v>
          </cell>
          <cell r="C1793" t="str">
            <v>Wind offshore</v>
          </cell>
          <cell r="D1793" t="str">
            <v>2026</v>
          </cell>
          <cell r="E1793">
            <v>4005.3</v>
          </cell>
        </row>
        <row r="1794">
          <cell r="A1794" t="str">
            <v>Ireland</v>
          </cell>
          <cell r="B1794" t="str">
            <v>IE</v>
          </cell>
          <cell r="C1794" t="str">
            <v>Wind offshore</v>
          </cell>
          <cell r="D1794" t="str">
            <v>2027</v>
          </cell>
          <cell r="E1794">
            <v>4072.1</v>
          </cell>
        </row>
        <row r="1795">
          <cell r="A1795" t="str">
            <v>Ireland</v>
          </cell>
          <cell r="B1795" t="str">
            <v>IE</v>
          </cell>
          <cell r="C1795" t="str">
            <v>Wind offshore</v>
          </cell>
          <cell r="D1795" t="str">
            <v>2028</v>
          </cell>
          <cell r="E1795">
            <v>4139.2</v>
          </cell>
        </row>
        <row r="1796">
          <cell r="A1796" t="str">
            <v>Ireland</v>
          </cell>
          <cell r="B1796" t="str">
            <v>IE</v>
          </cell>
          <cell r="C1796" t="str">
            <v>Wind offshore</v>
          </cell>
          <cell r="D1796" t="str">
            <v>2029</v>
          </cell>
          <cell r="E1796">
            <v>4206.55</v>
          </cell>
        </row>
        <row r="1797">
          <cell r="A1797" t="str">
            <v>Ireland</v>
          </cell>
          <cell r="B1797" t="str">
            <v>IE</v>
          </cell>
          <cell r="C1797" t="str">
            <v>Wind offshore</v>
          </cell>
          <cell r="D1797" t="str">
            <v>2030</v>
          </cell>
          <cell r="E1797">
            <v>4271.25</v>
          </cell>
        </row>
        <row r="1798">
          <cell r="A1798" t="str">
            <v>Ireland</v>
          </cell>
          <cell r="B1798" t="str">
            <v>IE</v>
          </cell>
          <cell r="C1798" t="str">
            <v>Wind offshore</v>
          </cell>
          <cell r="D1798" t="str">
            <v>2031</v>
          </cell>
          <cell r="E1798">
            <v>4334</v>
          </cell>
        </row>
        <row r="1799">
          <cell r="A1799" t="str">
            <v>Ireland</v>
          </cell>
          <cell r="B1799" t="str">
            <v>IE</v>
          </cell>
          <cell r="C1799" t="str">
            <v>Wind offshore</v>
          </cell>
          <cell r="D1799" t="str">
            <v>2032</v>
          </cell>
          <cell r="E1799">
            <v>4396</v>
          </cell>
        </row>
        <row r="1800">
          <cell r="A1800" t="str">
            <v>Ireland</v>
          </cell>
          <cell r="B1800" t="str">
            <v>IE</v>
          </cell>
          <cell r="C1800" t="str">
            <v>Wind offshore</v>
          </cell>
          <cell r="D1800" t="str">
            <v>2033</v>
          </cell>
          <cell r="E1800">
            <v>4457.25</v>
          </cell>
        </row>
        <row r="1801">
          <cell r="A1801" t="str">
            <v>Ireland</v>
          </cell>
          <cell r="B1801" t="str">
            <v>IE</v>
          </cell>
          <cell r="C1801" t="str">
            <v>Wind offshore</v>
          </cell>
          <cell r="D1801" t="str">
            <v>2034</v>
          </cell>
          <cell r="E1801">
            <v>4515.3</v>
          </cell>
        </row>
        <row r="1802">
          <cell r="A1802" t="str">
            <v>Ireland</v>
          </cell>
          <cell r="B1802" t="str">
            <v>IE</v>
          </cell>
          <cell r="C1802" t="str">
            <v>Wind offshore</v>
          </cell>
          <cell r="D1802" t="str">
            <v>2035</v>
          </cell>
          <cell r="E1802">
            <v>4573</v>
          </cell>
        </row>
        <row r="1803">
          <cell r="A1803" t="str">
            <v>Ireland</v>
          </cell>
          <cell r="B1803" t="str">
            <v>IE</v>
          </cell>
          <cell r="C1803" t="str">
            <v>Wind offshore</v>
          </cell>
          <cell r="D1803" t="str">
            <v>2036</v>
          </cell>
          <cell r="E1803">
            <v>4629</v>
          </cell>
        </row>
        <row r="1804">
          <cell r="A1804" t="str">
            <v>Ireland</v>
          </cell>
          <cell r="B1804" t="str">
            <v>IE</v>
          </cell>
          <cell r="C1804" t="str">
            <v>Wind offshore</v>
          </cell>
          <cell r="D1804" t="str">
            <v>2037</v>
          </cell>
          <cell r="E1804">
            <v>4677.2</v>
          </cell>
        </row>
        <row r="1805">
          <cell r="A1805" t="str">
            <v>Ireland</v>
          </cell>
          <cell r="B1805" t="str">
            <v>IE</v>
          </cell>
          <cell r="C1805" t="str">
            <v>Wind offshore</v>
          </cell>
          <cell r="D1805" t="str">
            <v>2038</v>
          </cell>
          <cell r="E1805">
            <v>4723</v>
          </cell>
        </row>
        <row r="1806">
          <cell r="A1806" t="str">
            <v>Ireland</v>
          </cell>
          <cell r="B1806" t="str">
            <v>IE</v>
          </cell>
          <cell r="C1806" t="str">
            <v>Wind offshore</v>
          </cell>
          <cell r="D1806" t="str">
            <v>2039</v>
          </cell>
          <cell r="E1806">
            <v>4766.25</v>
          </cell>
        </row>
        <row r="1807">
          <cell r="A1807" t="str">
            <v>Ireland</v>
          </cell>
          <cell r="B1807" t="str">
            <v>IE</v>
          </cell>
          <cell r="C1807" t="str">
            <v>Wind offshore</v>
          </cell>
          <cell r="D1807" t="str">
            <v>2040</v>
          </cell>
          <cell r="E1807">
            <v>4806.95</v>
          </cell>
        </row>
        <row r="1808">
          <cell r="A1808" t="str">
            <v>Ireland</v>
          </cell>
          <cell r="B1808" t="str">
            <v>IE</v>
          </cell>
          <cell r="C1808" t="str">
            <v>Wind offshore</v>
          </cell>
          <cell r="D1808" t="str">
            <v>2041</v>
          </cell>
          <cell r="E1808">
            <v>4845.55</v>
          </cell>
        </row>
        <row r="1809">
          <cell r="A1809" t="str">
            <v>Ireland</v>
          </cell>
          <cell r="B1809" t="str">
            <v>IE</v>
          </cell>
          <cell r="C1809" t="str">
            <v>Wind offshore</v>
          </cell>
          <cell r="D1809" t="str">
            <v>2042</v>
          </cell>
          <cell r="E1809">
            <v>4881.95</v>
          </cell>
        </row>
        <row r="1810">
          <cell r="A1810" t="str">
            <v>Ireland</v>
          </cell>
          <cell r="B1810" t="str">
            <v>IE</v>
          </cell>
          <cell r="C1810" t="str">
            <v>Wind offshore</v>
          </cell>
          <cell r="D1810" t="str">
            <v>2043</v>
          </cell>
          <cell r="E1810">
            <v>4916.1499999999996</v>
          </cell>
        </row>
        <row r="1811">
          <cell r="A1811" t="str">
            <v>Ireland</v>
          </cell>
          <cell r="B1811" t="str">
            <v>IE</v>
          </cell>
          <cell r="C1811" t="str">
            <v>Wind offshore</v>
          </cell>
          <cell r="D1811" t="str">
            <v>2044</v>
          </cell>
          <cell r="E1811">
            <v>4948.1499999999996</v>
          </cell>
        </row>
        <row r="1812">
          <cell r="A1812" t="str">
            <v>Ireland</v>
          </cell>
          <cell r="B1812" t="str">
            <v>IE</v>
          </cell>
          <cell r="C1812" t="str">
            <v>Wind offshore</v>
          </cell>
          <cell r="D1812" t="str">
            <v>2045</v>
          </cell>
          <cell r="E1812">
            <v>4977.95</v>
          </cell>
        </row>
        <row r="1813">
          <cell r="A1813" t="str">
            <v>Ireland</v>
          </cell>
          <cell r="B1813" t="str">
            <v>IE</v>
          </cell>
          <cell r="C1813" t="str">
            <v>Wind offshore</v>
          </cell>
          <cell r="D1813" t="str">
            <v>2046</v>
          </cell>
          <cell r="E1813">
            <v>5005.55</v>
          </cell>
        </row>
        <row r="1814">
          <cell r="A1814" t="str">
            <v>Ireland</v>
          </cell>
          <cell r="B1814" t="str">
            <v>IE</v>
          </cell>
          <cell r="C1814" t="str">
            <v>Wind offshore</v>
          </cell>
          <cell r="D1814" t="str">
            <v>2047</v>
          </cell>
          <cell r="E1814">
            <v>5030.95</v>
          </cell>
        </row>
        <row r="1815">
          <cell r="A1815" t="str">
            <v>Ireland</v>
          </cell>
          <cell r="B1815" t="str">
            <v>IE</v>
          </cell>
          <cell r="C1815" t="str">
            <v>Wind offshore</v>
          </cell>
          <cell r="D1815" t="str">
            <v>2048</v>
          </cell>
          <cell r="E1815">
            <v>5054.25</v>
          </cell>
        </row>
        <row r="1816">
          <cell r="A1816" t="str">
            <v>Ireland</v>
          </cell>
          <cell r="B1816" t="str">
            <v>IE</v>
          </cell>
          <cell r="C1816" t="str">
            <v>Wind offshore</v>
          </cell>
          <cell r="D1816" t="str">
            <v>2049</v>
          </cell>
          <cell r="E1816">
            <v>5076</v>
          </cell>
        </row>
        <row r="1817">
          <cell r="A1817" t="str">
            <v>Ireland</v>
          </cell>
          <cell r="B1817" t="str">
            <v>IE</v>
          </cell>
          <cell r="C1817" t="str">
            <v>Wind offshore</v>
          </cell>
          <cell r="D1817" t="str">
            <v>2050</v>
          </cell>
          <cell r="E1817">
            <v>5094.8</v>
          </cell>
        </row>
        <row r="1818">
          <cell r="A1818" t="str">
            <v>Italy</v>
          </cell>
          <cell r="B1818" t="str">
            <v>IT</v>
          </cell>
          <cell r="C1818" t="str">
            <v>Wind offshore</v>
          </cell>
          <cell r="D1818" t="str">
            <v>2015</v>
          </cell>
          <cell r="E1818">
            <v>2062</v>
          </cell>
        </row>
        <row r="1819">
          <cell r="A1819" t="str">
            <v>Italy</v>
          </cell>
          <cell r="B1819" t="str">
            <v>IT</v>
          </cell>
          <cell r="C1819" t="str">
            <v>Wind offshore</v>
          </cell>
          <cell r="D1819" t="str">
            <v>2016</v>
          </cell>
          <cell r="E1819">
            <v>2093</v>
          </cell>
        </row>
        <row r="1820">
          <cell r="A1820" t="str">
            <v>Italy</v>
          </cell>
          <cell r="B1820" t="str">
            <v>IT</v>
          </cell>
          <cell r="C1820" t="str">
            <v>Wind offshore</v>
          </cell>
          <cell r="D1820" t="str">
            <v>2017</v>
          </cell>
          <cell r="E1820">
            <v>2200</v>
          </cell>
        </row>
        <row r="1821">
          <cell r="A1821" t="str">
            <v>Italy</v>
          </cell>
          <cell r="B1821" t="str">
            <v>IT</v>
          </cell>
          <cell r="C1821" t="str">
            <v>Wind offshore</v>
          </cell>
          <cell r="D1821" t="str">
            <v>2018</v>
          </cell>
          <cell r="E1821">
            <v>2245</v>
          </cell>
        </row>
        <row r="1822">
          <cell r="A1822" t="str">
            <v>Italy</v>
          </cell>
          <cell r="B1822" t="str">
            <v>IT</v>
          </cell>
          <cell r="C1822" t="str">
            <v>Wind offshore</v>
          </cell>
          <cell r="D1822" t="str">
            <v>2019</v>
          </cell>
          <cell r="E1822">
            <v>2153.6666666666665</v>
          </cell>
        </row>
        <row r="1823">
          <cell r="A1823" t="str">
            <v>Italy</v>
          </cell>
          <cell r="B1823" t="str">
            <v>IT</v>
          </cell>
          <cell r="C1823" t="str">
            <v>Wind offshore</v>
          </cell>
          <cell r="D1823" t="str">
            <v>2020</v>
          </cell>
          <cell r="E1823">
            <v>2180</v>
          </cell>
        </row>
        <row r="1824">
          <cell r="A1824" t="str">
            <v>Italy</v>
          </cell>
          <cell r="B1824" t="str">
            <v>IT</v>
          </cell>
          <cell r="C1824" t="str">
            <v>Wind offshore</v>
          </cell>
          <cell r="D1824" t="str">
            <v>2021</v>
          </cell>
          <cell r="E1824">
            <v>2204.375</v>
          </cell>
        </row>
        <row r="1825">
          <cell r="A1825" t="str">
            <v>Italy</v>
          </cell>
          <cell r="B1825" t="str">
            <v>IT</v>
          </cell>
          <cell r="C1825" t="str">
            <v>Wind offshore</v>
          </cell>
          <cell r="D1825" t="str">
            <v>2022</v>
          </cell>
          <cell r="E1825">
            <v>2227.8888888888887</v>
          </cell>
        </row>
        <row r="1826">
          <cell r="A1826" t="str">
            <v>Italy</v>
          </cell>
          <cell r="B1826" t="str">
            <v>IT</v>
          </cell>
          <cell r="C1826" t="str">
            <v>Wind offshore</v>
          </cell>
          <cell r="D1826" t="str">
            <v>2023</v>
          </cell>
          <cell r="E1826">
            <v>2251</v>
          </cell>
        </row>
        <row r="1827">
          <cell r="A1827" t="str">
            <v>Italy</v>
          </cell>
          <cell r="B1827" t="str">
            <v>IT</v>
          </cell>
          <cell r="C1827" t="str">
            <v>Wind offshore</v>
          </cell>
          <cell r="D1827" t="str">
            <v>2024</v>
          </cell>
          <cell r="E1827">
            <v>2272.7272727272725</v>
          </cell>
        </row>
        <row r="1828">
          <cell r="A1828" t="str">
            <v>Italy</v>
          </cell>
          <cell r="B1828" t="str">
            <v>IT</v>
          </cell>
          <cell r="C1828" t="str">
            <v>Wind offshore</v>
          </cell>
          <cell r="D1828" t="str">
            <v>2025</v>
          </cell>
          <cell r="E1828">
            <v>2294.4166666666665</v>
          </cell>
        </row>
        <row r="1829">
          <cell r="A1829" t="str">
            <v>Italy</v>
          </cell>
          <cell r="B1829" t="str">
            <v>IT</v>
          </cell>
          <cell r="C1829" t="str">
            <v>Wind offshore</v>
          </cell>
          <cell r="D1829" t="str">
            <v>2026</v>
          </cell>
          <cell r="E1829">
            <v>2315.6153846153848</v>
          </cell>
        </row>
        <row r="1830">
          <cell r="A1830" t="str">
            <v>Italy</v>
          </cell>
          <cell r="B1830" t="str">
            <v>IT</v>
          </cell>
          <cell r="C1830" t="str">
            <v>Wind offshore</v>
          </cell>
          <cell r="D1830" t="str">
            <v>2027</v>
          </cell>
          <cell r="E1830">
            <v>2336.4285714285716</v>
          </cell>
        </row>
        <row r="1831">
          <cell r="A1831" t="str">
            <v>Italy</v>
          </cell>
          <cell r="B1831" t="str">
            <v>IT</v>
          </cell>
          <cell r="C1831" t="str">
            <v>Wind offshore</v>
          </cell>
          <cell r="D1831" t="str">
            <v>2028</v>
          </cell>
          <cell r="E1831">
            <v>2356.8666666666668</v>
          </cell>
        </row>
        <row r="1832">
          <cell r="A1832" t="str">
            <v>Italy</v>
          </cell>
          <cell r="B1832" t="str">
            <v>IT</v>
          </cell>
          <cell r="C1832" t="str">
            <v>Wind offshore</v>
          </cell>
          <cell r="D1832" t="str">
            <v>2029</v>
          </cell>
          <cell r="E1832">
            <v>2376.9375</v>
          </cell>
        </row>
        <row r="1833">
          <cell r="A1833" t="str">
            <v>Italy</v>
          </cell>
          <cell r="B1833" t="str">
            <v>IT</v>
          </cell>
          <cell r="C1833" t="str">
            <v>Wind offshore</v>
          </cell>
          <cell r="D1833" t="str">
            <v>2030</v>
          </cell>
          <cell r="E1833">
            <v>2396.6470588235293</v>
          </cell>
        </row>
        <row r="1834">
          <cell r="A1834" t="str">
            <v>Italy</v>
          </cell>
          <cell r="B1834" t="str">
            <v>IT</v>
          </cell>
          <cell r="C1834" t="str">
            <v>Wind offshore</v>
          </cell>
          <cell r="D1834" t="str">
            <v>2031</v>
          </cell>
          <cell r="E1834">
            <v>2416</v>
          </cell>
        </row>
        <row r="1835">
          <cell r="A1835" t="str">
            <v>Italy</v>
          </cell>
          <cell r="B1835" t="str">
            <v>IT</v>
          </cell>
          <cell r="C1835" t="str">
            <v>Wind offshore</v>
          </cell>
          <cell r="D1835" t="str">
            <v>2032</v>
          </cell>
          <cell r="E1835">
            <v>2434</v>
          </cell>
        </row>
        <row r="1836">
          <cell r="A1836" t="str">
            <v>Italy</v>
          </cell>
          <cell r="B1836" t="str">
            <v>IT</v>
          </cell>
          <cell r="C1836" t="str">
            <v>Wind offshore</v>
          </cell>
          <cell r="D1836" t="str">
            <v>2033</v>
          </cell>
          <cell r="E1836">
            <v>2452.1</v>
          </cell>
        </row>
        <row r="1837">
          <cell r="A1837" t="str">
            <v>Italy</v>
          </cell>
          <cell r="B1837" t="str">
            <v>IT</v>
          </cell>
          <cell r="C1837" t="str">
            <v>Wind offshore</v>
          </cell>
          <cell r="D1837" t="str">
            <v>2034</v>
          </cell>
          <cell r="E1837">
            <v>2491.35</v>
          </cell>
        </row>
        <row r="1838">
          <cell r="A1838" t="str">
            <v>Italy</v>
          </cell>
          <cell r="B1838" t="str">
            <v>IT</v>
          </cell>
          <cell r="C1838" t="str">
            <v>Wind offshore</v>
          </cell>
          <cell r="D1838" t="str">
            <v>2035</v>
          </cell>
          <cell r="E1838">
            <v>2530</v>
          </cell>
        </row>
        <row r="1839">
          <cell r="A1839" t="str">
            <v>Italy</v>
          </cell>
          <cell r="B1839" t="str">
            <v>IT</v>
          </cell>
          <cell r="C1839" t="str">
            <v>Wind offshore</v>
          </cell>
          <cell r="D1839" t="str">
            <v>2036</v>
          </cell>
          <cell r="E1839">
            <v>2568.35</v>
          </cell>
        </row>
        <row r="1840">
          <cell r="A1840" t="str">
            <v>Italy</v>
          </cell>
          <cell r="B1840" t="str">
            <v>IT</v>
          </cell>
          <cell r="C1840" t="str">
            <v>Wind offshore</v>
          </cell>
          <cell r="D1840" t="str">
            <v>2037</v>
          </cell>
          <cell r="E1840">
            <v>2602.15</v>
          </cell>
        </row>
        <row r="1841">
          <cell r="A1841" t="str">
            <v>Italy</v>
          </cell>
          <cell r="B1841" t="str">
            <v>IT</v>
          </cell>
          <cell r="C1841" t="str">
            <v>Wind offshore</v>
          </cell>
          <cell r="D1841" t="str">
            <v>2038</v>
          </cell>
          <cell r="E1841">
            <v>2634.6</v>
          </cell>
        </row>
        <row r="1842">
          <cell r="A1842" t="str">
            <v>Italy</v>
          </cell>
          <cell r="B1842" t="str">
            <v>IT</v>
          </cell>
          <cell r="C1842" t="str">
            <v>Wind offshore</v>
          </cell>
          <cell r="D1842" t="str">
            <v>2039</v>
          </cell>
          <cell r="E1842">
            <v>2665.5</v>
          </cell>
        </row>
        <row r="1843">
          <cell r="A1843" t="str">
            <v>Italy</v>
          </cell>
          <cell r="B1843" t="str">
            <v>IT</v>
          </cell>
          <cell r="C1843" t="str">
            <v>Wind offshore</v>
          </cell>
          <cell r="D1843" t="str">
            <v>2040</v>
          </cell>
          <cell r="E1843">
            <v>2694.8</v>
          </cell>
        </row>
        <row r="1844">
          <cell r="A1844" t="str">
            <v>Italy</v>
          </cell>
          <cell r="B1844" t="str">
            <v>IT</v>
          </cell>
          <cell r="C1844" t="str">
            <v>Wind offshore</v>
          </cell>
          <cell r="D1844" t="str">
            <v>2041</v>
          </cell>
          <cell r="E1844">
            <v>2722.75</v>
          </cell>
        </row>
        <row r="1845">
          <cell r="A1845" t="str">
            <v>Italy</v>
          </cell>
          <cell r="B1845" t="str">
            <v>IT</v>
          </cell>
          <cell r="C1845" t="str">
            <v>Wind offshore</v>
          </cell>
          <cell r="D1845" t="str">
            <v>2042</v>
          </cell>
          <cell r="E1845">
            <v>2749.2</v>
          </cell>
        </row>
        <row r="1846">
          <cell r="A1846" t="str">
            <v>Italy</v>
          </cell>
          <cell r="B1846" t="str">
            <v>IT</v>
          </cell>
          <cell r="C1846" t="str">
            <v>Wind offshore</v>
          </cell>
          <cell r="D1846" t="str">
            <v>2043</v>
          </cell>
          <cell r="E1846">
            <v>2774.15</v>
          </cell>
        </row>
        <row r="1847">
          <cell r="A1847" t="str">
            <v>Italy</v>
          </cell>
          <cell r="B1847" t="str">
            <v>IT</v>
          </cell>
          <cell r="C1847" t="str">
            <v>Wind offshore</v>
          </cell>
          <cell r="D1847" t="str">
            <v>2044</v>
          </cell>
          <cell r="E1847">
            <v>2797.6</v>
          </cell>
        </row>
        <row r="1848">
          <cell r="A1848" t="str">
            <v>Italy</v>
          </cell>
          <cell r="B1848" t="str">
            <v>IT</v>
          </cell>
          <cell r="C1848" t="str">
            <v>Wind offshore</v>
          </cell>
          <cell r="D1848" t="str">
            <v>2045</v>
          </cell>
          <cell r="E1848">
            <v>2819.45</v>
          </cell>
        </row>
        <row r="1849">
          <cell r="A1849" t="str">
            <v>Italy</v>
          </cell>
          <cell r="B1849" t="str">
            <v>IT</v>
          </cell>
          <cell r="C1849" t="str">
            <v>Wind offshore</v>
          </cell>
          <cell r="D1849" t="str">
            <v>2046</v>
          </cell>
          <cell r="E1849">
            <v>2839.75</v>
          </cell>
        </row>
        <row r="1850">
          <cell r="A1850" t="str">
            <v>Italy</v>
          </cell>
          <cell r="B1850" t="str">
            <v>IT</v>
          </cell>
          <cell r="C1850" t="str">
            <v>Wind offshore</v>
          </cell>
          <cell r="D1850" t="str">
            <v>2047</v>
          </cell>
          <cell r="E1850">
            <v>2858.5</v>
          </cell>
        </row>
        <row r="1851">
          <cell r="A1851" t="str">
            <v>Italy</v>
          </cell>
          <cell r="B1851" t="str">
            <v>IT</v>
          </cell>
          <cell r="C1851" t="str">
            <v>Wind offshore</v>
          </cell>
          <cell r="D1851" t="str">
            <v>2048</v>
          </cell>
          <cell r="E1851">
            <v>2875.75</v>
          </cell>
        </row>
        <row r="1852">
          <cell r="A1852" t="str">
            <v>Italy</v>
          </cell>
          <cell r="B1852" t="str">
            <v>IT</v>
          </cell>
          <cell r="C1852" t="str">
            <v>Wind offshore</v>
          </cell>
          <cell r="D1852" t="str">
            <v>2049</v>
          </cell>
          <cell r="E1852">
            <v>2891</v>
          </cell>
        </row>
        <row r="1853">
          <cell r="A1853" t="str">
            <v>Italy</v>
          </cell>
          <cell r="B1853" t="str">
            <v>IT</v>
          </cell>
          <cell r="C1853" t="str">
            <v>Wind offshore</v>
          </cell>
          <cell r="D1853" t="str">
            <v>2050</v>
          </cell>
          <cell r="E1853">
            <v>2905.7</v>
          </cell>
        </row>
        <row r="1854">
          <cell r="A1854" t="str">
            <v>Netherlands</v>
          </cell>
          <cell r="B1854" t="str">
            <v>NL</v>
          </cell>
          <cell r="C1854" t="str">
            <v>Wind offshore</v>
          </cell>
          <cell r="D1854" t="str">
            <v>2015</v>
          </cell>
          <cell r="E1854">
            <v>3569</v>
          </cell>
        </row>
        <row r="1855">
          <cell r="A1855" t="str">
            <v>Netherlands</v>
          </cell>
          <cell r="B1855" t="str">
            <v>NL</v>
          </cell>
          <cell r="C1855" t="str">
            <v>Wind offshore</v>
          </cell>
          <cell r="D1855" t="str">
            <v>2016</v>
          </cell>
          <cell r="E1855">
            <v>3611</v>
          </cell>
        </row>
        <row r="1856">
          <cell r="A1856" t="str">
            <v>Netherlands</v>
          </cell>
          <cell r="B1856" t="str">
            <v>NL</v>
          </cell>
          <cell r="C1856" t="str">
            <v>Wind offshore</v>
          </cell>
          <cell r="D1856" t="str">
            <v>2017</v>
          </cell>
          <cell r="E1856">
            <v>3755</v>
          </cell>
        </row>
        <row r="1857">
          <cell r="A1857" t="str">
            <v>Netherlands</v>
          </cell>
          <cell r="B1857" t="str">
            <v>NL</v>
          </cell>
          <cell r="C1857" t="str">
            <v>Wind offshore</v>
          </cell>
          <cell r="D1857" t="str">
            <v>2018</v>
          </cell>
          <cell r="E1857">
            <v>3815</v>
          </cell>
        </row>
        <row r="1858">
          <cell r="A1858" t="str">
            <v>Netherlands</v>
          </cell>
          <cell r="B1858" t="str">
            <v>NL</v>
          </cell>
          <cell r="C1858" t="str">
            <v>Wind offshore</v>
          </cell>
          <cell r="D1858" t="str">
            <v>2019</v>
          </cell>
          <cell r="E1858">
            <v>3342.5555555555557</v>
          </cell>
        </row>
        <row r="1859">
          <cell r="A1859" t="str">
            <v>Netherlands</v>
          </cell>
          <cell r="B1859" t="str">
            <v>NL</v>
          </cell>
          <cell r="C1859" t="str">
            <v>Wind offshore</v>
          </cell>
          <cell r="D1859" t="str">
            <v>2020</v>
          </cell>
          <cell r="E1859">
            <v>3374</v>
          </cell>
        </row>
        <row r="1860">
          <cell r="A1860" t="str">
            <v>Netherlands</v>
          </cell>
          <cell r="B1860" t="str">
            <v>NL</v>
          </cell>
          <cell r="C1860" t="str">
            <v>Wind offshore</v>
          </cell>
          <cell r="D1860" t="str">
            <v>2021</v>
          </cell>
          <cell r="E1860">
            <v>3404.05</v>
          </cell>
        </row>
        <row r="1861">
          <cell r="A1861" t="str">
            <v>Netherlands</v>
          </cell>
          <cell r="B1861" t="str">
            <v>NL</v>
          </cell>
          <cell r="C1861" t="str">
            <v>Wind offshore</v>
          </cell>
          <cell r="D1861" t="str">
            <v>2022</v>
          </cell>
          <cell r="E1861">
            <v>3459.7</v>
          </cell>
        </row>
        <row r="1862">
          <cell r="A1862" t="str">
            <v>Netherlands</v>
          </cell>
          <cell r="B1862" t="str">
            <v>NL</v>
          </cell>
          <cell r="C1862" t="str">
            <v>Wind offshore</v>
          </cell>
          <cell r="D1862" t="str">
            <v>2023</v>
          </cell>
          <cell r="E1862">
            <v>3516</v>
          </cell>
        </row>
        <row r="1863">
          <cell r="A1863" t="str">
            <v>Netherlands</v>
          </cell>
          <cell r="B1863" t="str">
            <v>NL</v>
          </cell>
          <cell r="C1863" t="str">
            <v>Wind offshore</v>
          </cell>
          <cell r="D1863" t="str">
            <v>2024</v>
          </cell>
          <cell r="E1863">
            <v>3572.15</v>
          </cell>
        </row>
        <row r="1864">
          <cell r="A1864" t="str">
            <v>Netherlands</v>
          </cell>
          <cell r="B1864" t="str">
            <v>NL</v>
          </cell>
          <cell r="C1864" t="str">
            <v>Wind offshore</v>
          </cell>
          <cell r="D1864" t="str">
            <v>2025</v>
          </cell>
          <cell r="E1864">
            <v>3628.85</v>
          </cell>
        </row>
        <row r="1865">
          <cell r="A1865" t="str">
            <v>Netherlands</v>
          </cell>
          <cell r="B1865" t="str">
            <v>NL</v>
          </cell>
          <cell r="C1865" t="str">
            <v>Wind offshore</v>
          </cell>
          <cell r="D1865" t="str">
            <v>2026</v>
          </cell>
          <cell r="E1865">
            <v>3685.85</v>
          </cell>
        </row>
        <row r="1866">
          <cell r="A1866" t="str">
            <v>Netherlands</v>
          </cell>
          <cell r="B1866" t="str">
            <v>NL</v>
          </cell>
          <cell r="C1866" t="str">
            <v>Wind offshore</v>
          </cell>
          <cell r="D1866" t="str">
            <v>2027</v>
          </cell>
          <cell r="E1866">
            <v>3743</v>
          </cell>
        </row>
        <row r="1867">
          <cell r="A1867" t="str">
            <v>Netherlands</v>
          </cell>
          <cell r="B1867" t="str">
            <v>NL</v>
          </cell>
          <cell r="C1867" t="str">
            <v>Wind offshore</v>
          </cell>
          <cell r="D1867" t="str">
            <v>2028</v>
          </cell>
          <cell r="E1867">
            <v>3800.25</v>
          </cell>
        </row>
        <row r="1868">
          <cell r="A1868" t="str">
            <v>Netherlands</v>
          </cell>
          <cell r="B1868" t="str">
            <v>NL</v>
          </cell>
          <cell r="C1868" t="str">
            <v>Wind offshore</v>
          </cell>
          <cell r="D1868" t="str">
            <v>2029</v>
          </cell>
          <cell r="E1868">
            <v>3857.5</v>
          </cell>
        </row>
        <row r="1869">
          <cell r="A1869" t="str">
            <v>Netherlands</v>
          </cell>
          <cell r="B1869" t="str">
            <v>NL</v>
          </cell>
          <cell r="C1869" t="str">
            <v>Wind offshore</v>
          </cell>
          <cell r="D1869" t="str">
            <v>2030</v>
          </cell>
          <cell r="E1869">
            <v>3912.6</v>
          </cell>
        </row>
        <row r="1870">
          <cell r="A1870" t="str">
            <v>Netherlands</v>
          </cell>
          <cell r="B1870" t="str">
            <v>NL</v>
          </cell>
          <cell r="C1870" t="str">
            <v>Wind offshore</v>
          </cell>
          <cell r="D1870" t="str">
            <v>2031</v>
          </cell>
          <cell r="E1870">
            <v>3966</v>
          </cell>
        </row>
        <row r="1871">
          <cell r="A1871" t="str">
            <v>Netherlands</v>
          </cell>
          <cell r="B1871" t="str">
            <v>NL</v>
          </cell>
          <cell r="C1871" t="str">
            <v>Wind offshore</v>
          </cell>
          <cell r="D1871" t="str">
            <v>2032</v>
          </cell>
          <cell r="E1871">
            <v>4019</v>
          </cell>
        </row>
        <row r="1872">
          <cell r="A1872" t="str">
            <v>Netherlands</v>
          </cell>
          <cell r="B1872" t="str">
            <v>NL</v>
          </cell>
          <cell r="C1872" t="str">
            <v>Wind offshore</v>
          </cell>
          <cell r="D1872" t="str">
            <v>2033</v>
          </cell>
          <cell r="E1872">
            <v>4070.75</v>
          </cell>
        </row>
        <row r="1873">
          <cell r="A1873" t="str">
            <v>Netherlands</v>
          </cell>
          <cell r="B1873" t="str">
            <v>NL</v>
          </cell>
          <cell r="C1873" t="str">
            <v>Wind offshore</v>
          </cell>
          <cell r="D1873" t="str">
            <v>2034</v>
          </cell>
          <cell r="E1873">
            <v>4120.25</v>
          </cell>
        </row>
        <row r="1874">
          <cell r="A1874" t="str">
            <v>Netherlands</v>
          </cell>
          <cell r="B1874" t="str">
            <v>NL</v>
          </cell>
          <cell r="C1874" t="str">
            <v>Wind offshore</v>
          </cell>
          <cell r="D1874" t="str">
            <v>2035</v>
          </cell>
          <cell r="E1874">
            <v>4169</v>
          </cell>
        </row>
        <row r="1875">
          <cell r="A1875" t="str">
            <v>Netherlands</v>
          </cell>
          <cell r="B1875" t="str">
            <v>NL</v>
          </cell>
          <cell r="C1875" t="str">
            <v>Wind offshore</v>
          </cell>
          <cell r="D1875" t="str">
            <v>2036</v>
          </cell>
          <cell r="E1875">
            <v>4216.6499999999996</v>
          </cell>
        </row>
        <row r="1876">
          <cell r="A1876" t="str">
            <v>Netherlands</v>
          </cell>
          <cell r="B1876" t="str">
            <v>NL</v>
          </cell>
          <cell r="C1876" t="str">
            <v>Wind offshore</v>
          </cell>
          <cell r="D1876" t="str">
            <v>2037</v>
          </cell>
          <cell r="E1876">
            <v>4258.3</v>
          </cell>
        </row>
        <row r="1877">
          <cell r="A1877" t="str">
            <v>Netherlands</v>
          </cell>
          <cell r="B1877" t="str">
            <v>NL</v>
          </cell>
          <cell r="C1877" t="str">
            <v>Wind offshore</v>
          </cell>
          <cell r="D1877" t="str">
            <v>2038</v>
          </cell>
          <cell r="E1877">
            <v>4297.95</v>
          </cell>
        </row>
        <row r="1878">
          <cell r="A1878" t="str">
            <v>Netherlands</v>
          </cell>
          <cell r="B1878" t="str">
            <v>NL</v>
          </cell>
          <cell r="C1878" t="str">
            <v>Wind offshore</v>
          </cell>
          <cell r="D1878" t="str">
            <v>2039</v>
          </cell>
          <cell r="E1878">
            <v>4335.6000000000004</v>
          </cell>
        </row>
        <row r="1879">
          <cell r="A1879" t="str">
            <v>Netherlands</v>
          </cell>
          <cell r="B1879" t="str">
            <v>NL</v>
          </cell>
          <cell r="C1879" t="str">
            <v>Wind offshore</v>
          </cell>
          <cell r="D1879" t="str">
            <v>2040</v>
          </cell>
          <cell r="E1879">
            <v>4371.1000000000004</v>
          </cell>
        </row>
        <row r="1880">
          <cell r="A1880" t="str">
            <v>Netherlands</v>
          </cell>
          <cell r="B1880" t="str">
            <v>NL</v>
          </cell>
          <cell r="C1880" t="str">
            <v>Wind offshore</v>
          </cell>
          <cell r="D1880" t="str">
            <v>2041</v>
          </cell>
          <cell r="E1880">
            <v>4404.7</v>
          </cell>
        </row>
        <row r="1881">
          <cell r="A1881" t="str">
            <v>Netherlands</v>
          </cell>
          <cell r="B1881" t="str">
            <v>NL</v>
          </cell>
          <cell r="C1881" t="str">
            <v>Wind offshore</v>
          </cell>
          <cell r="D1881" t="str">
            <v>2042</v>
          </cell>
          <cell r="E1881">
            <v>4436.3999999999996</v>
          </cell>
        </row>
        <row r="1882">
          <cell r="A1882" t="str">
            <v>Netherlands</v>
          </cell>
          <cell r="B1882" t="str">
            <v>NL</v>
          </cell>
          <cell r="C1882" t="str">
            <v>Wind offshore</v>
          </cell>
          <cell r="D1882" t="str">
            <v>2043</v>
          </cell>
          <cell r="E1882">
            <v>4466.2</v>
          </cell>
        </row>
        <row r="1883">
          <cell r="A1883" t="str">
            <v>Netherlands</v>
          </cell>
          <cell r="B1883" t="str">
            <v>NL</v>
          </cell>
          <cell r="C1883" t="str">
            <v>Wind offshore</v>
          </cell>
          <cell r="D1883" t="str">
            <v>2044</v>
          </cell>
          <cell r="E1883">
            <v>4494.05</v>
          </cell>
        </row>
        <row r="1884">
          <cell r="A1884" t="str">
            <v>Netherlands</v>
          </cell>
          <cell r="B1884" t="str">
            <v>NL</v>
          </cell>
          <cell r="C1884" t="str">
            <v>Wind offshore</v>
          </cell>
          <cell r="D1884" t="str">
            <v>2045</v>
          </cell>
          <cell r="E1884">
            <v>4519.95</v>
          </cell>
        </row>
        <row r="1885">
          <cell r="A1885" t="str">
            <v>Netherlands</v>
          </cell>
          <cell r="B1885" t="str">
            <v>NL</v>
          </cell>
          <cell r="C1885" t="str">
            <v>Wind offshore</v>
          </cell>
          <cell r="D1885" t="str">
            <v>2046</v>
          </cell>
          <cell r="E1885">
            <v>4543.8999999999996</v>
          </cell>
        </row>
        <row r="1886">
          <cell r="A1886" t="str">
            <v>Netherlands</v>
          </cell>
          <cell r="B1886" t="str">
            <v>NL</v>
          </cell>
          <cell r="C1886" t="str">
            <v>Wind offshore</v>
          </cell>
          <cell r="D1886" t="str">
            <v>2047</v>
          </cell>
          <cell r="E1886">
            <v>4565.95</v>
          </cell>
        </row>
        <row r="1887">
          <cell r="A1887" t="str">
            <v>Netherlands</v>
          </cell>
          <cell r="B1887" t="str">
            <v>NL</v>
          </cell>
          <cell r="C1887" t="str">
            <v>Wind offshore</v>
          </cell>
          <cell r="D1887" t="str">
            <v>2048</v>
          </cell>
          <cell r="E1887">
            <v>4586.1000000000004</v>
          </cell>
        </row>
        <row r="1888">
          <cell r="A1888" t="str">
            <v>Netherlands</v>
          </cell>
          <cell r="B1888" t="str">
            <v>NL</v>
          </cell>
          <cell r="C1888" t="str">
            <v>Wind offshore</v>
          </cell>
          <cell r="D1888" t="str">
            <v>2049</v>
          </cell>
          <cell r="E1888">
            <v>4604</v>
          </cell>
        </row>
        <row r="1889">
          <cell r="A1889" t="str">
            <v>Netherlands</v>
          </cell>
          <cell r="B1889" t="str">
            <v>NL</v>
          </cell>
          <cell r="C1889" t="str">
            <v>Wind offshore</v>
          </cell>
          <cell r="D1889" t="str">
            <v>2050</v>
          </cell>
          <cell r="E1889">
            <v>4621.05</v>
          </cell>
        </row>
        <row r="1890">
          <cell r="A1890" t="str">
            <v>Norway NO2</v>
          </cell>
          <cell r="B1890" t="str">
            <v>NO2</v>
          </cell>
          <cell r="C1890" t="str">
            <v>Wind offshore</v>
          </cell>
          <cell r="D1890" t="str">
            <v>2021</v>
          </cell>
          <cell r="E1890">
            <v>3921</v>
          </cell>
        </row>
        <row r="1891">
          <cell r="A1891" t="str">
            <v>Norway NO2</v>
          </cell>
          <cell r="B1891" t="str">
            <v>NO2</v>
          </cell>
          <cell r="C1891" t="str">
            <v>Wind offshore</v>
          </cell>
          <cell r="D1891" t="str">
            <v>2022</v>
          </cell>
          <cell r="E1891">
            <v>3947</v>
          </cell>
        </row>
        <row r="1892">
          <cell r="A1892" t="str">
            <v>Norway NO2</v>
          </cell>
          <cell r="B1892" t="str">
            <v>NO2</v>
          </cell>
          <cell r="C1892" t="str">
            <v>Wind offshore</v>
          </cell>
          <cell r="D1892" t="str">
            <v>2023</v>
          </cell>
          <cell r="E1892">
            <v>3973</v>
          </cell>
        </row>
        <row r="1893">
          <cell r="A1893" t="str">
            <v>Norway NO2</v>
          </cell>
          <cell r="B1893" t="str">
            <v>NO2</v>
          </cell>
          <cell r="C1893" t="str">
            <v>Wind offshore</v>
          </cell>
          <cell r="D1893" t="str">
            <v>2024</v>
          </cell>
          <cell r="E1893">
            <v>3998</v>
          </cell>
        </row>
        <row r="1894">
          <cell r="A1894" t="str">
            <v>Norway NO2</v>
          </cell>
          <cell r="B1894" t="str">
            <v>NO2</v>
          </cell>
          <cell r="C1894" t="str">
            <v>Wind offshore</v>
          </cell>
          <cell r="D1894" t="str">
            <v>2025</v>
          </cell>
          <cell r="E1894">
            <v>4023</v>
          </cell>
        </row>
        <row r="1895">
          <cell r="A1895" t="str">
            <v>Norway NO2</v>
          </cell>
          <cell r="B1895" t="str">
            <v>NO2</v>
          </cell>
          <cell r="C1895" t="str">
            <v>Wind offshore</v>
          </cell>
          <cell r="D1895" t="str">
            <v>2026</v>
          </cell>
          <cell r="E1895">
            <v>4047.5</v>
          </cell>
        </row>
        <row r="1896">
          <cell r="A1896" t="str">
            <v>Norway NO2</v>
          </cell>
          <cell r="B1896" t="str">
            <v>NO2</v>
          </cell>
          <cell r="C1896" t="str">
            <v>Wind offshore</v>
          </cell>
          <cell r="D1896" t="str">
            <v>2027</v>
          </cell>
          <cell r="E1896">
            <v>4071.7142857142858</v>
          </cell>
        </row>
        <row r="1897">
          <cell r="A1897" t="str">
            <v>Norway NO2</v>
          </cell>
          <cell r="B1897" t="str">
            <v>NO2</v>
          </cell>
          <cell r="C1897" t="str">
            <v>Wind offshore</v>
          </cell>
          <cell r="D1897" t="str">
            <v>2028</v>
          </cell>
          <cell r="E1897">
            <v>4095.5</v>
          </cell>
        </row>
        <row r="1898">
          <cell r="A1898" t="str">
            <v>Norway NO2</v>
          </cell>
          <cell r="B1898" t="str">
            <v>NO2</v>
          </cell>
          <cell r="C1898" t="str">
            <v>Wind offshore</v>
          </cell>
          <cell r="D1898" t="str">
            <v>2029</v>
          </cell>
          <cell r="E1898">
            <v>4118.7777777777774</v>
          </cell>
        </row>
        <row r="1899">
          <cell r="A1899" t="str">
            <v>Norway NO2</v>
          </cell>
          <cell r="B1899" t="str">
            <v>NO2</v>
          </cell>
          <cell r="C1899" t="str">
            <v>Wind offshore</v>
          </cell>
          <cell r="D1899" t="str">
            <v>2030</v>
          </cell>
          <cell r="E1899">
            <v>4141.6000000000004</v>
          </cell>
        </row>
        <row r="1900">
          <cell r="A1900" t="str">
            <v>Norway NO2</v>
          </cell>
          <cell r="B1900" t="str">
            <v>NO2</v>
          </cell>
          <cell r="C1900" t="str">
            <v>Wind offshore</v>
          </cell>
          <cell r="D1900" t="str">
            <v>2031</v>
          </cell>
          <cell r="E1900">
            <v>4163</v>
          </cell>
        </row>
        <row r="1901">
          <cell r="A1901" t="str">
            <v>Norway NO2</v>
          </cell>
          <cell r="B1901" t="str">
            <v>NO2</v>
          </cell>
          <cell r="C1901" t="str">
            <v>Wind offshore</v>
          </cell>
          <cell r="D1901" t="str">
            <v>2032</v>
          </cell>
          <cell r="E1901">
            <v>4184</v>
          </cell>
        </row>
        <row r="1902">
          <cell r="A1902" t="str">
            <v>Norway NO2</v>
          </cell>
          <cell r="B1902" t="str">
            <v>NO2</v>
          </cell>
          <cell r="C1902" t="str">
            <v>Wind offshore</v>
          </cell>
          <cell r="D1902" t="str">
            <v>2033</v>
          </cell>
          <cell r="E1902">
            <v>4204.0769230769229</v>
          </cell>
        </row>
        <row r="1903">
          <cell r="A1903" t="str">
            <v>Norway NO2</v>
          </cell>
          <cell r="B1903" t="str">
            <v>NO2</v>
          </cell>
          <cell r="C1903" t="str">
            <v>Wind offshore</v>
          </cell>
          <cell r="D1903" t="str">
            <v>2034</v>
          </cell>
          <cell r="E1903">
            <v>4223.2142857142853</v>
          </cell>
        </row>
        <row r="1904">
          <cell r="A1904" t="str">
            <v>Norway NO2</v>
          </cell>
          <cell r="B1904" t="str">
            <v>NO2</v>
          </cell>
          <cell r="C1904" t="str">
            <v>Wind offshore</v>
          </cell>
          <cell r="D1904" t="str">
            <v>2035</v>
          </cell>
          <cell r="E1904">
            <v>4242</v>
          </cell>
        </row>
        <row r="1905">
          <cell r="A1905" t="str">
            <v>Norway NO2</v>
          </cell>
          <cell r="B1905" t="str">
            <v>NO2</v>
          </cell>
          <cell r="C1905" t="str">
            <v>Wind offshore</v>
          </cell>
          <cell r="D1905" t="str">
            <v>2036</v>
          </cell>
          <cell r="E1905">
            <v>4259.0625</v>
          </cell>
        </row>
        <row r="1906">
          <cell r="A1906" t="str">
            <v>Norway NO2</v>
          </cell>
          <cell r="B1906" t="str">
            <v>NO2</v>
          </cell>
          <cell r="C1906" t="str">
            <v>Wind offshore</v>
          </cell>
          <cell r="D1906" t="str">
            <v>2037</v>
          </cell>
          <cell r="E1906">
            <v>4275.8823529411766</v>
          </cell>
        </row>
        <row r="1907">
          <cell r="A1907" t="str">
            <v>Norway NO2</v>
          </cell>
          <cell r="B1907" t="str">
            <v>NO2</v>
          </cell>
          <cell r="C1907" t="str">
            <v>Wind offshore</v>
          </cell>
          <cell r="D1907" t="str">
            <v>2038</v>
          </cell>
          <cell r="E1907">
            <v>4291.9444444444443</v>
          </cell>
        </row>
        <row r="1908">
          <cell r="A1908" t="str">
            <v>Norway NO2</v>
          </cell>
          <cell r="B1908" t="str">
            <v>NO2</v>
          </cell>
          <cell r="C1908" t="str">
            <v>Wind offshore</v>
          </cell>
          <cell r="D1908" t="str">
            <v>2039</v>
          </cell>
          <cell r="E1908">
            <v>4307.3157894736842</v>
          </cell>
        </row>
        <row r="1909">
          <cell r="A1909" t="str">
            <v>Norway NO2</v>
          </cell>
          <cell r="B1909" t="str">
            <v>NO2</v>
          </cell>
          <cell r="C1909" t="str">
            <v>Wind offshore</v>
          </cell>
          <cell r="D1909" t="str">
            <v>2040</v>
          </cell>
          <cell r="E1909">
            <v>4321.95</v>
          </cell>
        </row>
        <row r="1910">
          <cell r="A1910" t="str">
            <v>Norway NO2</v>
          </cell>
          <cell r="B1910" t="str">
            <v>NO2</v>
          </cell>
          <cell r="C1910" t="str">
            <v>Wind offshore</v>
          </cell>
          <cell r="D1910" t="str">
            <v>2041</v>
          </cell>
          <cell r="E1910">
            <v>4356.6000000000004</v>
          </cell>
        </row>
        <row r="1911">
          <cell r="A1911" t="str">
            <v>Norway NO2</v>
          </cell>
          <cell r="B1911" t="str">
            <v>NO2</v>
          </cell>
          <cell r="C1911" t="str">
            <v>Wind offshore</v>
          </cell>
          <cell r="D1911" t="str">
            <v>2042</v>
          </cell>
          <cell r="E1911">
            <v>4389.3</v>
          </cell>
        </row>
        <row r="1912">
          <cell r="A1912" t="str">
            <v>Norway NO2</v>
          </cell>
          <cell r="B1912" t="str">
            <v>NO2</v>
          </cell>
          <cell r="C1912" t="str">
            <v>Wind offshore</v>
          </cell>
          <cell r="D1912" t="str">
            <v>2043</v>
          </cell>
          <cell r="E1912">
            <v>4420</v>
          </cell>
        </row>
        <row r="1913">
          <cell r="A1913" t="str">
            <v>Norway NO2</v>
          </cell>
          <cell r="B1913" t="str">
            <v>NO2</v>
          </cell>
          <cell r="C1913" t="str">
            <v>Wind offshore</v>
          </cell>
          <cell r="D1913" t="str">
            <v>2044</v>
          </cell>
          <cell r="E1913">
            <v>4448.7</v>
          </cell>
        </row>
        <row r="1914">
          <cell r="A1914" t="str">
            <v>Norway NO2</v>
          </cell>
          <cell r="B1914" t="str">
            <v>NO2</v>
          </cell>
          <cell r="C1914" t="str">
            <v>Wind offshore</v>
          </cell>
          <cell r="D1914" t="str">
            <v>2045</v>
          </cell>
          <cell r="E1914">
            <v>4475.3999999999996</v>
          </cell>
        </row>
        <row r="1915">
          <cell r="A1915" t="str">
            <v>Norway NO2</v>
          </cell>
          <cell r="B1915" t="str">
            <v>NO2</v>
          </cell>
          <cell r="C1915" t="str">
            <v>Wind offshore</v>
          </cell>
          <cell r="D1915" t="str">
            <v>2046</v>
          </cell>
          <cell r="E1915">
            <v>4500.2</v>
          </cell>
        </row>
        <row r="1916">
          <cell r="A1916" t="str">
            <v>Norway NO2</v>
          </cell>
          <cell r="B1916" t="str">
            <v>NO2</v>
          </cell>
          <cell r="C1916" t="str">
            <v>Wind offshore</v>
          </cell>
          <cell r="D1916" t="str">
            <v>2047</v>
          </cell>
          <cell r="E1916">
            <v>4523</v>
          </cell>
        </row>
        <row r="1917">
          <cell r="A1917" t="str">
            <v>Norway NO2</v>
          </cell>
          <cell r="B1917" t="str">
            <v>NO2</v>
          </cell>
          <cell r="C1917" t="str">
            <v>Wind offshore</v>
          </cell>
          <cell r="D1917" t="str">
            <v>2048</v>
          </cell>
          <cell r="E1917">
            <v>4543.8999999999996</v>
          </cell>
        </row>
        <row r="1918">
          <cell r="A1918" t="str">
            <v>Norway NO2</v>
          </cell>
          <cell r="B1918" t="str">
            <v>NO2</v>
          </cell>
          <cell r="C1918" t="str">
            <v>Wind offshore</v>
          </cell>
          <cell r="D1918" t="str">
            <v>2049</v>
          </cell>
          <cell r="E1918">
            <v>4563</v>
          </cell>
        </row>
        <row r="1919">
          <cell r="A1919" t="str">
            <v>Norway NO2</v>
          </cell>
          <cell r="B1919" t="str">
            <v>NO2</v>
          </cell>
          <cell r="C1919" t="str">
            <v>Wind offshore</v>
          </cell>
          <cell r="D1919" t="str">
            <v>2050</v>
          </cell>
          <cell r="E1919">
            <v>4580.2</v>
          </cell>
        </row>
        <row r="1920">
          <cell r="A1920" t="str">
            <v>Norway NO5</v>
          </cell>
          <cell r="B1920" t="str">
            <v>NO5</v>
          </cell>
          <cell r="C1920" t="str">
            <v>Wind offshore</v>
          </cell>
          <cell r="D1920" t="str">
            <v>2021</v>
          </cell>
          <cell r="E1920">
            <v>3566</v>
          </cell>
        </row>
        <row r="1921">
          <cell r="A1921" t="str">
            <v>Norway NO5</v>
          </cell>
          <cell r="B1921" t="str">
            <v>NO5</v>
          </cell>
          <cell r="C1921" t="str">
            <v>Wind offshore</v>
          </cell>
          <cell r="D1921" t="str">
            <v>2022</v>
          </cell>
          <cell r="E1921">
            <v>3589.5</v>
          </cell>
        </row>
        <row r="1922">
          <cell r="A1922" t="str">
            <v>Norway NO5</v>
          </cell>
          <cell r="B1922" t="str">
            <v>NO5</v>
          </cell>
          <cell r="C1922" t="str">
            <v>Wind offshore</v>
          </cell>
          <cell r="D1922" t="str">
            <v>2023</v>
          </cell>
          <cell r="E1922">
            <v>3612</v>
          </cell>
        </row>
        <row r="1923">
          <cell r="A1923" t="str">
            <v>Norway NO5</v>
          </cell>
          <cell r="B1923" t="str">
            <v>NO5</v>
          </cell>
          <cell r="C1923" t="str">
            <v>Wind offshore</v>
          </cell>
          <cell r="D1923" t="str">
            <v>2024</v>
          </cell>
          <cell r="E1923">
            <v>3635</v>
          </cell>
        </row>
        <row r="1924">
          <cell r="A1924" t="str">
            <v>Norway NO5</v>
          </cell>
          <cell r="B1924" t="str">
            <v>NO5</v>
          </cell>
          <cell r="C1924" t="str">
            <v>Wind offshore</v>
          </cell>
          <cell r="D1924" t="str">
            <v>2025</v>
          </cell>
          <cell r="E1924">
            <v>3657.4</v>
          </cell>
        </row>
        <row r="1925">
          <cell r="A1925" t="str">
            <v>Norway NO5</v>
          </cell>
          <cell r="B1925" t="str">
            <v>NO5</v>
          </cell>
          <cell r="C1925" t="str">
            <v>Wind offshore</v>
          </cell>
          <cell r="D1925" t="str">
            <v>2026</v>
          </cell>
          <cell r="E1925">
            <v>3679.5</v>
          </cell>
        </row>
        <row r="1926">
          <cell r="A1926" t="str">
            <v>Norway NO5</v>
          </cell>
          <cell r="B1926" t="str">
            <v>NO5</v>
          </cell>
          <cell r="C1926" t="str">
            <v>Wind offshore</v>
          </cell>
          <cell r="D1926" t="str">
            <v>2027</v>
          </cell>
          <cell r="E1926">
            <v>3701.2857142857142</v>
          </cell>
        </row>
        <row r="1927">
          <cell r="A1927" t="str">
            <v>Norway NO5</v>
          </cell>
          <cell r="B1927" t="str">
            <v>NO5</v>
          </cell>
          <cell r="C1927" t="str">
            <v>Wind offshore</v>
          </cell>
          <cell r="D1927" t="str">
            <v>2028</v>
          </cell>
          <cell r="E1927">
            <v>3722.75</v>
          </cell>
        </row>
        <row r="1928">
          <cell r="A1928" t="str">
            <v>Norway NO5</v>
          </cell>
          <cell r="B1928" t="str">
            <v>NO5</v>
          </cell>
          <cell r="C1928" t="str">
            <v>Wind offshore</v>
          </cell>
          <cell r="D1928" t="str">
            <v>2029</v>
          </cell>
          <cell r="E1928">
            <v>3743.7777777777778</v>
          </cell>
        </row>
        <row r="1929">
          <cell r="A1929" t="str">
            <v>Norway NO5</v>
          </cell>
          <cell r="B1929" t="str">
            <v>NO5</v>
          </cell>
          <cell r="C1929" t="str">
            <v>Wind offshore</v>
          </cell>
          <cell r="D1929" t="str">
            <v>2030</v>
          </cell>
          <cell r="E1929">
            <v>3764.4</v>
          </cell>
        </row>
        <row r="1930">
          <cell r="A1930" t="str">
            <v>Norway NO5</v>
          </cell>
          <cell r="B1930" t="str">
            <v>NO5</v>
          </cell>
          <cell r="C1930" t="str">
            <v>Wind offshore</v>
          </cell>
          <cell r="D1930" t="str">
            <v>2031</v>
          </cell>
          <cell r="E1930">
            <v>3784</v>
          </cell>
        </row>
        <row r="1931">
          <cell r="A1931" t="str">
            <v>Norway NO5</v>
          </cell>
          <cell r="B1931" t="str">
            <v>NO5</v>
          </cell>
          <cell r="C1931" t="str">
            <v>Wind offshore</v>
          </cell>
          <cell r="D1931" t="str">
            <v>2032</v>
          </cell>
          <cell r="E1931">
            <v>3803</v>
          </cell>
        </row>
        <row r="1932">
          <cell r="A1932" t="str">
            <v>Norway NO5</v>
          </cell>
          <cell r="B1932" t="str">
            <v>NO5</v>
          </cell>
          <cell r="C1932" t="str">
            <v>Wind offshore</v>
          </cell>
          <cell r="D1932" t="str">
            <v>2033</v>
          </cell>
          <cell r="E1932">
            <v>3821.0769230769229</v>
          </cell>
        </row>
        <row r="1933">
          <cell r="A1933" t="str">
            <v>Norway NO5</v>
          </cell>
          <cell r="B1933" t="str">
            <v>NO5</v>
          </cell>
          <cell r="C1933" t="str">
            <v>Wind offshore</v>
          </cell>
          <cell r="D1933" t="str">
            <v>2034</v>
          </cell>
          <cell r="E1933">
            <v>3838.4285714285716</v>
          </cell>
        </row>
        <row r="1934">
          <cell r="A1934" t="str">
            <v>Norway NO5</v>
          </cell>
          <cell r="B1934" t="str">
            <v>NO5</v>
          </cell>
          <cell r="C1934" t="str">
            <v>Wind offshore</v>
          </cell>
          <cell r="D1934" t="str">
            <v>2035</v>
          </cell>
          <cell r="E1934">
            <v>3855</v>
          </cell>
        </row>
        <row r="1935">
          <cell r="A1935" t="str">
            <v>Norway NO5</v>
          </cell>
          <cell r="B1935" t="str">
            <v>NO5</v>
          </cell>
          <cell r="C1935" t="str">
            <v>Wind offshore</v>
          </cell>
          <cell r="D1935" t="str">
            <v>2036</v>
          </cell>
          <cell r="E1935">
            <v>3871.0625</v>
          </cell>
        </row>
        <row r="1936">
          <cell r="A1936" t="str">
            <v>Norway NO5</v>
          </cell>
          <cell r="B1936" t="str">
            <v>NO5</v>
          </cell>
          <cell r="C1936" t="str">
            <v>Wind offshore</v>
          </cell>
          <cell r="D1936" t="str">
            <v>2037</v>
          </cell>
          <cell r="E1936">
            <v>3886.3529411764707</v>
          </cell>
        </row>
        <row r="1937">
          <cell r="A1937" t="str">
            <v>Norway NO5</v>
          </cell>
          <cell r="B1937" t="str">
            <v>NO5</v>
          </cell>
          <cell r="C1937" t="str">
            <v>Wind offshore</v>
          </cell>
          <cell r="D1937" t="str">
            <v>2038</v>
          </cell>
          <cell r="E1937">
            <v>3901</v>
          </cell>
        </row>
        <row r="1938">
          <cell r="A1938" t="str">
            <v>Norway NO5</v>
          </cell>
          <cell r="B1938" t="str">
            <v>NO5</v>
          </cell>
          <cell r="C1938" t="str">
            <v>Wind offshore</v>
          </cell>
          <cell r="D1938" t="str">
            <v>2039</v>
          </cell>
          <cell r="E1938">
            <v>3915</v>
          </cell>
        </row>
        <row r="1939">
          <cell r="A1939" t="str">
            <v>Norway NO5</v>
          </cell>
          <cell r="B1939" t="str">
            <v>NO5</v>
          </cell>
          <cell r="C1939" t="str">
            <v>Wind offshore</v>
          </cell>
          <cell r="D1939" t="str">
            <v>2040</v>
          </cell>
          <cell r="E1939">
            <v>3928.4</v>
          </cell>
        </row>
        <row r="1940">
          <cell r="A1940" t="str">
            <v>Norway NO5</v>
          </cell>
          <cell r="B1940" t="str">
            <v>NO5</v>
          </cell>
          <cell r="C1940" t="str">
            <v>Wind offshore</v>
          </cell>
          <cell r="D1940" t="str">
            <v>2041</v>
          </cell>
          <cell r="E1940">
            <v>3959.9</v>
          </cell>
        </row>
        <row r="1941">
          <cell r="A1941" t="str">
            <v>Norway NO5</v>
          </cell>
          <cell r="B1941" t="str">
            <v>NO5</v>
          </cell>
          <cell r="C1941" t="str">
            <v>Wind offshore</v>
          </cell>
          <cell r="D1941" t="str">
            <v>2042</v>
          </cell>
          <cell r="E1941">
            <v>3989.6</v>
          </cell>
        </row>
        <row r="1942">
          <cell r="A1942" t="str">
            <v>Norway NO5</v>
          </cell>
          <cell r="B1942" t="str">
            <v>NO5</v>
          </cell>
          <cell r="C1942" t="str">
            <v>Wind offshore</v>
          </cell>
          <cell r="D1942" t="str">
            <v>2043</v>
          </cell>
          <cell r="E1942">
            <v>4017.6</v>
          </cell>
        </row>
        <row r="1943">
          <cell r="A1943" t="str">
            <v>Norway NO5</v>
          </cell>
          <cell r="B1943" t="str">
            <v>NO5</v>
          </cell>
          <cell r="C1943" t="str">
            <v>Wind offshore</v>
          </cell>
          <cell r="D1943" t="str">
            <v>2044</v>
          </cell>
          <cell r="E1943">
            <v>4043.8</v>
          </cell>
        </row>
        <row r="1944">
          <cell r="A1944" t="str">
            <v>Norway NO5</v>
          </cell>
          <cell r="B1944" t="str">
            <v>NO5</v>
          </cell>
          <cell r="C1944" t="str">
            <v>Wind offshore</v>
          </cell>
          <cell r="D1944" t="str">
            <v>2045</v>
          </cell>
          <cell r="E1944">
            <v>4068.2</v>
          </cell>
        </row>
        <row r="1945">
          <cell r="A1945" t="str">
            <v>Norway NO5</v>
          </cell>
          <cell r="B1945" t="str">
            <v>NO5</v>
          </cell>
          <cell r="C1945" t="str">
            <v>Wind offshore</v>
          </cell>
          <cell r="D1945" t="str">
            <v>2046</v>
          </cell>
          <cell r="E1945">
            <v>4090.85</v>
          </cell>
        </row>
        <row r="1946">
          <cell r="A1946" t="str">
            <v>Norway NO5</v>
          </cell>
          <cell r="B1946" t="str">
            <v>NO5</v>
          </cell>
          <cell r="C1946" t="str">
            <v>Wind offshore</v>
          </cell>
          <cell r="D1946" t="str">
            <v>2047</v>
          </cell>
          <cell r="E1946">
            <v>4111.75</v>
          </cell>
        </row>
        <row r="1947">
          <cell r="A1947" t="str">
            <v>Norway NO5</v>
          </cell>
          <cell r="B1947" t="str">
            <v>NO5</v>
          </cell>
          <cell r="C1947" t="str">
            <v>Wind offshore</v>
          </cell>
          <cell r="D1947" t="str">
            <v>2048</v>
          </cell>
          <cell r="E1947">
            <v>4130.8999999999996</v>
          </cell>
        </row>
        <row r="1948">
          <cell r="A1948" t="str">
            <v>Norway NO5</v>
          </cell>
          <cell r="B1948" t="str">
            <v>NO5</v>
          </cell>
          <cell r="C1948" t="str">
            <v>Wind offshore</v>
          </cell>
          <cell r="D1948" t="str">
            <v>2049</v>
          </cell>
          <cell r="E1948">
            <v>4148</v>
          </cell>
        </row>
        <row r="1949">
          <cell r="A1949" t="str">
            <v>Norway NO5</v>
          </cell>
          <cell r="B1949" t="str">
            <v>NO5</v>
          </cell>
          <cell r="C1949" t="str">
            <v>Wind offshore</v>
          </cell>
          <cell r="D1949" t="str">
            <v>2050</v>
          </cell>
          <cell r="E1949">
            <v>4164.25</v>
          </cell>
        </row>
        <row r="1950">
          <cell r="A1950" t="str">
            <v>Poland</v>
          </cell>
          <cell r="B1950" t="str">
            <v>PL</v>
          </cell>
          <cell r="C1950" t="str">
            <v>Wind offshore</v>
          </cell>
          <cell r="D1950" t="str">
            <v>2020</v>
          </cell>
          <cell r="E1950">
            <v>4142</v>
          </cell>
        </row>
        <row r="1951">
          <cell r="A1951" t="str">
            <v>Poland</v>
          </cell>
          <cell r="B1951" t="str">
            <v>PL</v>
          </cell>
          <cell r="C1951" t="str">
            <v>Wind offshore</v>
          </cell>
          <cell r="D1951" t="str">
            <v>2021</v>
          </cell>
          <cell r="E1951">
            <v>4171</v>
          </cell>
        </row>
        <row r="1952">
          <cell r="A1952" t="str">
            <v>Poland</v>
          </cell>
          <cell r="B1952" t="str">
            <v>PL</v>
          </cell>
          <cell r="C1952" t="str">
            <v>Wind offshore</v>
          </cell>
          <cell r="D1952" t="str">
            <v>2022</v>
          </cell>
          <cell r="E1952">
            <v>4200</v>
          </cell>
        </row>
        <row r="1953">
          <cell r="A1953" t="str">
            <v>Poland</v>
          </cell>
          <cell r="B1953" t="str">
            <v>PL</v>
          </cell>
          <cell r="C1953" t="str">
            <v>Wind offshore</v>
          </cell>
          <cell r="D1953" t="str">
            <v>2023</v>
          </cell>
          <cell r="E1953">
            <v>4228</v>
          </cell>
        </row>
        <row r="1954">
          <cell r="A1954" t="str">
            <v>Poland</v>
          </cell>
          <cell r="B1954" t="str">
            <v>PL</v>
          </cell>
          <cell r="C1954" t="str">
            <v>Wind offshore</v>
          </cell>
          <cell r="D1954" t="str">
            <v>2024</v>
          </cell>
          <cell r="E1954">
            <v>4256.6000000000004</v>
          </cell>
        </row>
        <row r="1955">
          <cell r="A1955" t="str">
            <v>Poland</v>
          </cell>
          <cell r="B1955" t="str">
            <v>PL</v>
          </cell>
          <cell r="C1955" t="str">
            <v>Wind offshore</v>
          </cell>
          <cell r="D1955" t="str">
            <v>2025</v>
          </cell>
          <cell r="E1955">
            <v>4284.333333333333</v>
          </cell>
        </row>
        <row r="1956">
          <cell r="A1956" t="str">
            <v>Poland</v>
          </cell>
          <cell r="B1956" t="str">
            <v>PL</v>
          </cell>
          <cell r="C1956" t="str">
            <v>Wind offshore</v>
          </cell>
          <cell r="D1956" t="str">
            <v>2026</v>
          </cell>
          <cell r="E1956">
            <v>4311.7142857142853</v>
          </cell>
        </row>
        <row r="1957">
          <cell r="A1957" t="str">
            <v>Poland</v>
          </cell>
          <cell r="B1957" t="str">
            <v>PL</v>
          </cell>
          <cell r="C1957" t="str">
            <v>Wind offshore</v>
          </cell>
          <cell r="D1957" t="str">
            <v>2027</v>
          </cell>
          <cell r="E1957">
            <v>4338.625</v>
          </cell>
        </row>
        <row r="1958">
          <cell r="A1958" t="str">
            <v>Poland</v>
          </cell>
          <cell r="B1958" t="str">
            <v>PL</v>
          </cell>
          <cell r="C1958" t="str">
            <v>Wind offshore</v>
          </cell>
          <cell r="D1958" t="str">
            <v>2028</v>
          </cell>
          <cell r="E1958">
            <v>4365</v>
          </cell>
        </row>
        <row r="1959">
          <cell r="A1959" t="str">
            <v>Poland</v>
          </cell>
          <cell r="B1959" t="str">
            <v>PL</v>
          </cell>
          <cell r="C1959" t="str">
            <v>Wind offshore</v>
          </cell>
          <cell r="D1959" t="str">
            <v>2029</v>
          </cell>
          <cell r="E1959">
            <v>4390.8999999999996</v>
          </cell>
        </row>
        <row r="1960">
          <cell r="A1960" t="str">
            <v>Poland</v>
          </cell>
          <cell r="B1960" t="str">
            <v>PL</v>
          </cell>
          <cell r="C1960" t="str">
            <v>Wind offshore</v>
          </cell>
          <cell r="D1960" t="str">
            <v>2030</v>
          </cell>
          <cell r="E1960">
            <v>4416.181818181818</v>
          </cell>
        </row>
        <row r="1961">
          <cell r="A1961" t="str">
            <v>Poland</v>
          </cell>
          <cell r="B1961" t="str">
            <v>PL</v>
          </cell>
          <cell r="C1961" t="str">
            <v>Wind offshore</v>
          </cell>
          <cell r="D1961" t="str">
            <v>2031</v>
          </cell>
          <cell r="E1961">
            <v>4440</v>
          </cell>
        </row>
        <row r="1962">
          <cell r="A1962" t="str">
            <v>Poland</v>
          </cell>
          <cell r="B1962" t="str">
            <v>PL</v>
          </cell>
          <cell r="C1962" t="str">
            <v>Wind offshore</v>
          </cell>
          <cell r="D1962" t="str">
            <v>2032</v>
          </cell>
          <cell r="E1962">
            <v>4463</v>
          </cell>
        </row>
        <row r="1963">
          <cell r="A1963" t="str">
            <v>Poland</v>
          </cell>
          <cell r="B1963" t="str">
            <v>PL</v>
          </cell>
          <cell r="C1963" t="str">
            <v>Wind offshore</v>
          </cell>
          <cell r="D1963" t="str">
            <v>2033</v>
          </cell>
          <cell r="E1963">
            <v>4485.6428571428569</v>
          </cell>
        </row>
        <row r="1964">
          <cell r="A1964" t="str">
            <v>Poland</v>
          </cell>
          <cell r="B1964" t="str">
            <v>PL</v>
          </cell>
          <cell r="C1964" t="str">
            <v>Wind offshore</v>
          </cell>
          <cell r="D1964" t="str">
            <v>2034</v>
          </cell>
          <cell r="E1964">
            <v>4506.9333333333334</v>
          </cell>
        </row>
        <row r="1965">
          <cell r="A1965" t="str">
            <v>Poland</v>
          </cell>
          <cell r="B1965" t="str">
            <v>PL</v>
          </cell>
          <cell r="C1965" t="str">
            <v>Wind offshore</v>
          </cell>
          <cell r="D1965" t="str">
            <v>2035</v>
          </cell>
          <cell r="E1965">
            <v>4527</v>
          </cell>
        </row>
        <row r="1966">
          <cell r="A1966" t="str">
            <v>Poland</v>
          </cell>
          <cell r="B1966" t="str">
            <v>PL</v>
          </cell>
          <cell r="C1966" t="str">
            <v>Wind offshore</v>
          </cell>
          <cell r="D1966" t="str">
            <v>2036</v>
          </cell>
          <cell r="E1966">
            <v>4546.9411764705883</v>
          </cell>
        </row>
        <row r="1967">
          <cell r="A1967" t="str">
            <v>Poland</v>
          </cell>
          <cell r="B1967" t="str">
            <v>PL</v>
          </cell>
          <cell r="C1967" t="str">
            <v>Wind offshore</v>
          </cell>
          <cell r="D1967" t="str">
            <v>2037</v>
          </cell>
          <cell r="E1967">
            <v>4565.666666666667</v>
          </cell>
        </row>
        <row r="1968">
          <cell r="A1968" t="str">
            <v>Poland</v>
          </cell>
          <cell r="B1968" t="str">
            <v>PL</v>
          </cell>
          <cell r="C1968" t="str">
            <v>Wind offshore</v>
          </cell>
          <cell r="D1968" t="str">
            <v>2038</v>
          </cell>
          <cell r="E1968">
            <v>4583.5789473684208</v>
          </cell>
        </row>
        <row r="1969">
          <cell r="A1969" t="str">
            <v>Poland</v>
          </cell>
          <cell r="B1969" t="str">
            <v>PL</v>
          </cell>
          <cell r="C1969" t="str">
            <v>Wind offshore</v>
          </cell>
          <cell r="D1969" t="str">
            <v>2039</v>
          </cell>
          <cell r="E1969">
            <v>4600.7</v>
          </cell>
        </row>
        <row r="1970">
          <cell r="A1970" t="str">
            <v>Poland</v>
          </cell>
          <cell r="B1970" t="str">
            <v>PL</v>
          </cell>
          <cell r="C1970" t="str">
            <v>Wind offshore</v>
          </cell>
          <cell r="D1970" t="str">
            <v>2040</v>
          </cell>
          <cell r="E1970">
            <v>4640.8</v>
          </cell>
        </row>
        <row r="1971">
          <cell r="A1971" t="str">
            <v>Poland</v>
          </cell>
          <cell r="B1971" t="str">
            <v>PL</v>
          </cell>
          <cell r="C1971" t="str">
            <v>Wind offshore</v>
          </cell>
          <cell r="D1971" t="str">
            <v>2041</v>
          </cell>
          <cell r="E1971">
            <v>4678.8</v>
          </cell>
        </row>
        <row r="1972">
          <cell r="A1972" t="str">
            <v>Poland</v>
          </cell>
          <cell r="B1972" t="str">
            <v>PL</v>
          </cell>
          <cell r="C1972" t="str">
            <v>Wind offshore</v>
          </cell>
          <cell r="D1972" t="str">
            <v>2042</v>
          </cell>
          <cell r="E1972">
            <v>4714.55</v>
          </cell>
        </row>
        <row r="1973">
          <cell r="A1973" t="str">
            <v>Poland</v>
          </cell>
          <cell r="B1973" t="str">
            <v>PL</v>
          </cell>
          <cell r="C1973" t="str">
            <v>Wind offshore</v>
          </cell>
          <cell r="D1973" t="str">
            <v>2043</v>
          </cell>
          <cell r="E1973">
            <v>4748.1000000000004</v>
          </cell>
        </row>
        <row r="1974">
          <cell r="A1974" t="str">
            <v>Poland</v>
          </cell>
          <cell r="B1974" t="str">
            <v>PL</v>
          </cell>
          <cell r="C1974" t="str">
            <v>Wind offshore</v>
          </cell>
          <cell r="D1974" t="str">
            <v>2044</v>
          </cell>
          <cell r="E1974">
            <v>4779.45</v>
          </cell>
        </row>
        <row r="1975">
          <cell r="A1975" t="str">
            <v>Poland</v>
          </cell>
          <cell r="B1975" t="str">
            <v>PL</v>
          </cell>
          <cell r="C1975" t="str">
            <v>Wind offshore</v>
          </cell>
          <cell r="D1975" t="str">
            <v>2045</v>
          </cell>
          <cell r="E1975">
            <v>4808.55</v>
          </cell>
        </row>
        <row r="1976">
          <cell r="A1976" t="str">
            <v>Poland</v>
          </cell>
          <cell r="B1976" t="str">
            <v>PL</v>
          </cell>
          <cell r="C1976" t="str">
            <v>Wind offshore</v>
          </cell>
          <cell r="D1976" t="str">
            <v>2046</v>
          </cell>
          <cell r="E1976">
            <v>4835.45</v>
          </cell>
        </row>
        <row r="1977">
          <cell r="A1977" t="str">
            <v>Poland</v>
          </cell>
          <cell r="B1977" t="str">
            <v>PL</v>
          </cell>
          <cell r="C1977" t="str">
            <v>Wind offshore</v>
          </cell>
          <cell r="D1977" t="str">
            <v>2047</v>
          </cell>
          <cell r="E1977">
            <v>4860.2</v>
          </cell>
        </row>
        <row r="1978">
          <cell r="A1978" t="str">
            <v>Poland</v>
          </cell>
          <cell r="B1978" t="str">
            <v>PL</v>
          </cell>
          <cell r="C1978" t="str">
            <v>Wind offshore</v>
          </cell>
          <cell r="D1978" t="str">
            <v>2048</v>
          </cell>
          <cell r="E1978">
            <v>4882.8500000000004</v>
          </cell>
        </row>
        <row r="1979">
          <cell r="A1979" t="str">
            <v>Poland</v>
          </cell>
          <cell r="B1979" t="str">
            <v>PL</v>
          </cell>
          <cell r="C1979" t="str">
            <v>Wind offshore</v>
          </cell>
          <cell r="D1979" t="str">
            <v>2049</v>
          </cell>
          <cell r="E1979">
            <v>4903</v>
          </cell>
        </row>
        <row r="1980">
          <cell r="A1980" t="str">
            <v>Poland</v>
          </cell>
          <cell r="B1980" t="str">
            <v>PL</v>
          </cell>
          <cell r="C1980" t="str">
            <v>Wind offshore</v>
          </cell>
          <cell r="D1980" t="str">
            <v>2050</v>
          </cell>
          <cell r="E1980">
            <v>4922</v>
          </cell>
        </row>
        <row r="1981">
          <cell r="A1981" t="str">
            <v>Portugal</v>
          </cell>
          <cell r="B1981" t="str">
            <v>PT</v>
          </cell>
          <cell r="C1981" t="str">
            <v>Wind offshore</v>
          </cell>
          <cell r="D1981" t="str">
            <v>2015</v>
          </cell>
          <cell r="E1981">
            <v>2610</v>
          </cell>
        </row>
        <row r="1982">
          <cell r="A1982" t="str">
            <v>Portugal</v>
          </cell>
          <cell r="B1982" t="str">
            <v>PT</v>
          </cell>
          <cell r="C1982" t="str">
            <v>Wind offshore</v>
          </cell>
          <cell r="D1982" t="str">
            <v>2016</v>
          </cell>
          <cell r="E1982">
            <v>2653</v>
          </cell>
        </row>
        <row r="1983">
          <cell r="A1983" t="str">
            <v>Portugal</v>
          </cell>
          <cell r="B1983" t="str">
            <v>PT</v>
          </cell>
          <cell r="C1983" t="str">
            <v>Wind offshore</v>
          </cell>
          <cell r="D1983" t="str">
            <v>2017</v>
          </cell>
          <cell r="E1983">
            <v>2823</v>
          </cell>
        </row>
        <row r="1984">
          <cell r="A1984" t="str">
            <v>Portugal</v>
          </cell>
          <cell r="B1984" t="str">
            <v>PT</v>
          </cell>
          <cell r="C1984" t="str">
            <v>Wind offshore</v>
          </cell>
          <cell r="D1984" t="str">
            <v>2018</v>
          </cell>
          <cell r="E1984">
            <v>2891</v>
          </cell>
        </row>
        <row r="1985">
          <cell r="A1985" t="str">
            <v>Portugal</v>
          </cell>
          <cell r="B1985" t="str">
            <v>PT</v>
          </cell>
          <cell r="C1985" t="str">
            <v>Wind offshore</v>
          </cell>
          <cell r="D1985" t="str">
            <v>2019</v>
          </cell>
          <cell r="E1985">
            <v>2750.6666666666665</v>
          </cell>
        </row>
        <row r="1986">
          <cell r="A1986" t="str">
            <v>Portugal</v>
          </cell>
          <cell r="B1986" t="str">
            <v>PT</v>
          </cell>
          <cell r="C1986" t="str">
            <v>Wind offshore</v>
          </cell>
          <cell r="D1986" t="str">
            <v>2020</v>
          </cell>
          <cell r="E1986">
            <v>2790</v>
          </cell>
        </row>
        <row r="1987">
          <cell r="A1987" t="str">
            <v>Portugal</v>
          </cell>
          <cell r="B1987" t="str">
            <v>PT</v>
          </cell>
          <cell r="C1987" t="str">
            <v>Wind offshore</v>
          </cell>
          <cell r="D1987" t="str">
            <v>2021</v>
          </cell>
          <cell r="E1987">
            <v>2827</v>
          </cell>
        </row>
        <row r="1988">
          <cell r="A1988" t="str">
            <v>Portugal</v>
          </cell>
          <cell r="B1988" t="str">
            <v>PT</v>
          </cell>
          <cell r="C1988" t="str">
            <v>Wind offshore</v>
          </cell>
          <cell r="D1988" t="str">
            <v>2022</v>
          </cell>
          <cell r="E1988">
            <v>2862.1111111111113</v>
          </cell>
        </row>
        <row r="1989">
          <cell r="A1989" t="str">
            <v>Portugal</v>
          </cell>
          <cell r="B1989" t="str">
            <v>PT</v>
          </cell>
          <cell r="C1989" t="str">
            <v>Wind offshore</v>
          </cell>
          <cell r="D1989" t="str">
            <v>2023</v>
          </cell>
          <cell r="E1989">
            <v>2896</v>
          </cell>
        </row>
        <row r="1990">
          <cell r="A1990" t="str">
            <v>Portugal</v>
          </cell>
          <cell r="B1990" t="str">
            <v>PT</v>
          </cell>
          <cell r="C1990" t="str">
            <v>Wind offshore</v>
          </cell>
          <cell r="D1990" t="str">
            <v>2024</v>
          </cell>
          <cell r="E1990">
            <v>2928.7272727272725</v>
          </cell>
        </row>
        <row r="1991">
          <cell r="A1991" t="str">
            <v>Portugal</v>
          </cell>
          <cell r="B1991" t="str">
            <v>PT</v>
          </cell>
          <cell r="C1991" t="str">
            <v>Wind offshore</v>
          </cell>
          <cell r="D1991" t="str">
            <v>2025</v>
          </cell>
          <cell r="E1991">
            <v>2960.75</v>
          </cell>
        </row>
        <row r="1992">
          <cell r="A1992" t="str">
            <v>Portugal</v>
          </cell>
          <cell r="B1992" t="str">
            <v>PT</v>
          </cell>
          <cell r="C1992" t="str">
            <v>Wind offshore</v>
          </cell>
          <cell r="D1992" t="str">
            <v>2026</v>
          </cell>
          <cell r="E1992">
            <v>2992.0769230769229</v>
          </cell>
        </row>
        <row r="1993">
          <cell r="A1993" t="str">
            <v>Portugal</v>
          </cell>
          <cell r="B1993" t="str">
            <v>PT</v>
          </cell>
          <cell r="C1993" t="str">
            <v>Wind offshore</v>
          </cell>
          <cell r="D1993" t="str">
            <v>2027</v>
          </cell>
          <cell r="E1993">
            <v>3022.7142857142858</v>
          </cell>
        </row>
        <row r="1994">
          <cell r="A1994" t="str">
            <v>Portugal</v>
          </cell>
          <cell r="B1994" t="str">
            <v>PT</v>
          </cell>
          <cell r="C1994" t="str">
            <v>Wind offshore</v>
          </cell>
          <cell r="D1994" t="str">
            <v>2028</v>
          </cell>
          <cell r="E1994">
            <v>3052.8</v>
          </cell>
        </row>
        <row r="1995">
          <cell r="A1995" t="str">
            <v>Portugal</v>
          </cell>
          <cell r="B1995" t="str">
            <v>PT</v>
          </cell>
          <cell r="C1995" t="str">
            <v>Wind offshore</v>
          </cell>
          <cell r="D1995" t="str">
            <v>2029</v>
          </cell>
          <cell r="E1995">
            <v>3082.3125</v>
          </cell>
        </row>
        <row r="1996">
          <cell r="A1996" t="str">
            <v>Portugal</v>
          </cell>
          <cell r="B1996" t="str">
            <v>PT</v>
          </cell>
          <cell r="C1996" t="str">
            <v>Wind offshore</v>
          </cell>
          <cell r="D1996" t="str">
            <v>2030</v>
          </cell>
          <cell r="E1996">
            <v>3111.2352941176468</v>
          </cell>
        </row>
        <row r="1997">
          <cell r="A1997" t="str">
            <v>Portugal</v>
          </cell>
          <cell r="B1997" t="str">
            <v>PT</v>
          </cell>
          <cell r="C1997" t="str">
            <v>Wind offshore</v>
          </cell>
          <cell r="D1997" t="str">
            <v>2031</v>
          </cell>
          <cell r="E1997">
            <v>3139</v>
          </cell>
        </row>
        <row r="1998">
          <cell r="A1998" t="str">
            <v>Portugal</v>
          </cell>
          <cell r="B1998" t="str">
            <v>PT</v>
          </cell>
          <cell r="C1998" t="str">
            <v>Wind offshore</v>
          </cell>
          <cell r="D1998" t="str">
            <v>2032</v>
          </cell>
          <cell r="E1998">
            <v>3166</v>
          </cell>
        </row>
        <row r="1999">
          <cell r="A1999" t="str">
            <v>Portugal</v>
          </cell>
          <cell r="B1999" t="str">
            <v>PT</v>
          </cell>
          <cell r="C1999" t="str">
            <v>Wind offshore</v>
          </cell>
          <cell r="D1999" t="str">
            <v>2033</v>
          </cell>
          <cell r="E1999">
            <v>3192.25</v>
          </cell>
        </row>
        <row r="2000">
          <cell r="A2000" t="str">
            <v>Portugal</v>
          </cell>
          <cell r="B2000" t="str">
            <v>PT</v>
          </cell>
          <cell r="C2000" t="str">
            <v>Wind offshore</v>
          </cell>
          <cell r="D2000" t="str">
            <v>2034</v>
          </cell>
          <cell r="E2000">
            <v>3249.9</v>
          </cell>
        </row>
        <row r="2001">
          <cell r="A2001" t="str">
            <v>Portugal</v>
          </cell>
          <cell r="B2001" t="str">
            <v>PT</v>
          </cell>
          <cell r="C2001" t="str">
            <v>Wind offshore</v>
          </cell>
          <cell r="D2001" t="str">
            <v>2035</v>
          </cell>
          <cell r="E2001">
            <v>3307</v>
          </cell>
        </row>
        <row r="2002">
          <cell r="A2002" t="str">
            <v>Portugal</v>
          </cell>
          <cell r="B2002" t="str">
            <v>PT</v>
          </cell>
          <cell r="C2002" t="str">
            <v>Wind offshore</v>
          </cell>
          <cell r="D2002" t="str">
            <v>2036</v>
          </cell>
          <cell r="E2002">
            <v>3363.5</v>
          </cell>
        </row>
        <row r="2003">
          <cell r="A2003" t="str">
            <v>Portugal</v>
          </cell>
          <cell r="B2003" t="str">
            <v>PT</v>
          </cell>
          <cell r="C2003" t="str">
            <v>Wind offshore</v>
          </cell>
          <cell r="D2003" t="str">
            <v>2037</v>
          </cell>
          <cell r="E2003">
            <v>3412.8</v>
          </cell>
        </row>
        <row r="2004">
          <cell r="A2004" t="str">
            <v>Portugal</v>
          </cell>
          <cell r="B2004" t="str">
            <v>PT</v>
          </cell>
          <cell r="C2004" t="str">
            <v>Wind offshore</v>
          </cell>
          <cell r="D2004" t="str">
            <v>2038</v>
          </cell>
          <cell r="E2004">
            <v>3459.9</v>
          </cell>
        </row>
        <row r="2005">
          <cell r="A2005" t="str">
            <v>Portugal</v>
          </cell>
          <cell r="B2005" t="str">
            <v>PT</v>
          </cell>
          <cell r="C2005" t="str">
            <v>Wind offshore</v>
          </cell>
          <cell r="D2005" t="str">
            <v>2039</v>
          </cell>
          <cell r="E2005">
            <v>3504.75</v>
          </cell>
        </row>
        <row r="2006">
          <cell r="A2006" t="str">
            <v>Portugal</v>
          </cell>
          <cell r="B2006" t="str">
            <v>PT</v>
          </cell>
          <cell r="C2006" t="str">
            <v>Wind offshore</v>
          </cell>
          <cell r="D2006" t="str">
            <v>2040</v>
          </cell>
          <cell r="E2006">
            <v>3547.2</v>
          </cell>
        </row>
        <row r="2007">
          <cell r="A2007" t="str">
            <v>Portugal</v>
          </cell>
          <cell r="B2007" t="str">
            <v>PT</v>
          </cell>
          <cell r="C2007" t="str">
            <v>Wind offshore</v>
          </cell>
          <cell r="D2007" t="str">
            <v>2041</v>
          </cell>
          <cell r="E2007">
            <v>3587.65</v>
          </cell>
        </row>
        <row r="2008">
          <cell r="A2008" t="str">
            <v>Portugal</v>
          </cell>
          <cell r="B2008" t="str">
            <v>PT</v>
          </cell>
          <cell r="C2008" t="str">
            <v>Wind offshore</v>
          </cell>
          <cell r="D2008" t="str">
            <v>2042</v>
          </cell>
          <cell r="E2008">
            <v>3625.95</v>
          </cell>
        </row>
        <row r="2009">
          <cell r="A2009" t="str">
            <v>Portugal</v>
          </cell>
          <cell r="B2009" t="str">
            <v>PT</v>
          </cell>
          <cell r="C2009" t="str">
            <v>Wind offshore</v>
          </cell>
          <cell r="D2009" t="str">
            <v>2043</v>
          </cell>
          <cell r="E2009">
            <v>3662.05</v>
          </cell>
        </row>
        <row r="2010">
          <cell r="A2010" t="str">
            <v>Portugal</v>
          </cell>
          <cell r="B2010" t="str">
            <v>PT</v>
          </cell>
          <cell r="C2010" t="str">
            <v>Wind offshore</v>
          </cell>
          <cell r="D2010" t="str">
            <v>2044</v>
          </cell>
          <cell r="E2010">
            <v>3695.95</v>
          </cell>
        </row>
        <row r="2011">
          <cell r="A2011" t="str">
            <v>Portugal</v>
          </cell>
          <cell r="B2011" t="str">
            <v>PT</v>
          </cell>
          <cell r="C2011" t="str">
            <v>Wind offshore</v>
          </cell>
          <cell r="D2011" t="str">
            <v>2045</v>
          </cell>
          <cell r="E2011">
            <v>3727.6</v>
          </cell>
        </row>
        <row r="2012">
          <cell r="A2012" t="str">
            <v>Portugal</v>
          </cell>
          <cell r="B2012" t="str">
            <v>PT</v>
          </cell>
          <cell r="C2012" t="str">
            <v>Wind offshore</v>
          </cell>
          <cell r="D2012" t="str">
            <v>2046</v>
          </cell>
          <cell r="E2012">
            <v>3757</v>
          </cell>
        </row>
        <row r="2013">
          <cell r="A2013" t="str">
            <v>Portugal</v>
          </cell>
          <cell r="B2013" t="str">
            <v>PT</v>
          </cell>
          <cell r="C2013" t="str">
            <v>Wind offshore</v>
          </cell>
          <cell r="D2013" t="str">
            <v>2047</v>
          </cell>
          <cell r="E2013">
            <v>3784.2</v>
          </cell>
        </row>
        <row r="2014">
          <cell r="A2014" t="str">
            <v>Portugal</v>
          </cell>
          <cell r="B2014" t="str">
            <v>PT</v>
          </cell>
          <cell r="C2014" t="str">
            <v>Wind offshore</v>
          </cell>
          <cell r="D2014" t="str">
            <v>2048</v>
          </cell>
          <cell r="E2014">
            <v>3809.15</v>
          </cell>
        </row>
        <row r="2015">
          <cell r="A2015" t="str">
            <v>Portugal</v>
          </cell>
          <cell r="B2015" t="str">
            <v>PT</v>
          </cell>
          <cell r="C2015" t="str">
            <v>Wind offshore</v>
          </cell>
          <cell r="D2015" t="str">
            <v>2049</v>
          </cell>
          <cell r="E2015">
            <v>3832</v>
          </cell>
        </row>
        <row r="2016">
          <cell r="A2016" t="str">
            <v>Portugal</v>
          </cell>
          <cell r="B2016" t="str">
            <v>PT</v>
          </cell>
          <cell r="C2016" t="str">
            <v>Wind offshore</v>
          </cell>
          <cell r="D2016" t="str">
            <v>2050</v>
          </cell>
          <cell r="E2016">
            <v>3852.65</v>
          </cell>
        </row>
        <row r="2017">
          <cell r="A2017" t="str">
            <v>Spain</v>
          </cell>
          <cell r="B2017" t="str">
            <v>ES</v>
          </cell>
          <cell r="C2017" t="str">
            <v>Wind offshore</v>
          </cell>
          <cell r="D2017" t="str">
            <v>2015</v>
          </cell>
          <cell r="E2017">
            <v>2710</v>
          </cell>
        </row>
        <row r="2018">
          <cell r="A2018" t="str">
            <v>Spain</v>
          </cell>
          <cell r="B2018" t="str">
            <v>ES</v>
          </cell>
          <cell r="C2018" t="str">
            <v>Wind offshore</v>
          </cell>
          <cell r="D2018" t="str">
            <v>2016</v>
          </cell>
          <cell r="E2018">
            <v>2746</v>
          </cell>
        </row>
        <row r="2019">
          <cell r="A2019" t="str">
            <v>Spain</v>
          </cell>
          <cell r="B2019" t="str">
            <v>ES</v>
          </cell>
          <cell r="C2019" t="str">
            <v>Wind offshore</v>
          </cell>
          <cell r="D2019" t="str">
            <v>2017</v>
          </cell>
          <cell r="E2019">
            <v>2875</v>
          </cell>
        </row>
        <row r="2020">
          <cell r="A2020" t="str">
            <v>Spain</v>
          </cell>
          <cell r="B2020" t="str">
            <v>ES</v>
          </cell>
          <cell r="C2020" t="str">
            <v>Wind offshore</v>
          </cell>
          <cell r="D2020" t="str">
            <v>2018</v>
          </cell>
          <cell r="E2020">
            <v>2929</v>
          </cell>
        </row>
        <row r="2021">
          <cell r="A2021" t="str">
            <v>Spain</v>
          </cell>
          <cell r="B2021" t="str">
            <v>ES</v>
          </cell>
          <cell r="C2021" t="str">
            <v>Wind offshore</v>
          </cell>
          <cell r="D2021" t="str">
            <v>2019</v>
          </cell>
          <cell r="E2021">
            <v>2819.3333333333335</v>
          </cell>
        </row>
        <row r="2022">
          <cell r="A2022" t="str">
            <v>Spain</v>
          </cell>
          <cell r="B2022" t="str">
            <v>ES</v>
          </cell>
          <cell r="C2022" t="str">
            <v>Wind offshore</v>
          </cell>
          <cell r="D2022" t="str">
            <v>2020</v>
          </cell>
          <cell r="E2022">
            <v>2850</v>
          </cell>
        </row>
        <row r="2023">
          <cell r="A2023" t="str">
            <v>Spain</v>
          </cell>
          <cell r="B2023" t="str">
            <v>ES</v>
          </cell>
          <cell r="C2023" t="str">
            <v>Wind offshore</v>
          </cell>
          <cell r="D2023" t="str">
            <v>2021</v>
          </cell>
          <cell r="E2023">
            <v>2879.375</v>
          </cell>
        </row>
        <row r="2024">
          <cell r="A2024" t="str">
            <v>Spain</v>
          </cell>
          <cell r="B2024" t="str">
            <v>ES</v>
          </cell>
          <cell r="C2024" t="str">
            <v>Wind offshore</v>
          </cell>
          <cell r="D2024" t="str">
            <v>2022</v>
          </cell>
          <cell r="E2024">
            <v>2907.1111111111113</v>
          </cell>
        </row>
        <row r="2025">
          <cell r="A2025" t="str">
            <v>Spain</v>
          </cell>
          <cell r="B2025" t="str">
            <v>ES</v>
          </cell>
          <cell r="C2025" t="str">
            <v>Wind offshore</v>
          </cell>
          <cell r="D2025" t="str">
            <v>2023</v>
          </cell>
          <cell r="E2025">
            <v>2934</v>
          </cell>
        </row>
        <row r="2026">
          <cell r="A2026" t="str">
            <v>Spain</v>
          </cell>
          <cell r="B2026" t="str">
            <v>ES</v>
          </cell>
          <cell r="C2026" t="str">
            <v>Wind offshore</v>
          </cell>
          <cell r="D2026" t="str">
            <v>2024</v>
          </cell>
          <cell r="E2026">
            <v>2959.909090909091</v>
          </cell>
        </row>
        <row r="2027">
          <cell r="A2027" t="str">
            <v>Spain</v>
          </cell>
          <cell r="B2027" t="str">
            <v>ES</v>
          </cell>
          <cell r="C2027" t="str">
            <v>Wind offshore</v>
          </cell>
          <cell r="D2027" t="str">
            <v>2025</v>
          </cell>
          <cell r="E2027">
            <v>2985.25</v>
          </cell>
        </row>
        <row r="2028">
          <cell r="A2028" t="str">
            <v>Spain</v>
          </cell>
          <cell r="B2028" t="str">
            <v>ES</v>
          </cell>
          <cell r="C2028" t="str">
            <v>Wind offshore</v>
          </cell>
          <cell r="D2028" t="str">
            <v>2026</v>
          </cell>
          <cell r="E2028">
            <v>3010</v>
          </cell>
        </row>
        <row r="2029">
          <cell r="A2029" t="str">
            <v>Spain</v>
          </cell>
          <cell r="B2029" t="str">
            <v>ES</v>
          </cell>
          <cell r="C2029" t="str">
            <v>Wind offshore</v>
          </cell>
          <cell r="D2029" t="str">
            <v>2027</v>
          </cell>
          <cell r="E2029">
            <v>3034.2142857142858</v>
          </cell>
        </row>
        <row r="2030">
          <cell r="A2030" t="str">
            <v>Spain</v>
          </cell>
          <cell r="B2030" t="str">
            <v>ES</v>
          </cell>
          <cell r="C2030" t="str">
            <v>Wind offshore</v>
          </cell>
          <cell r="D2030" t="str">
            <v>2028</v>
          </cell>
          <cell r="E2030">
            <v>3058</v>
          </cell>
        </row>
        <row r="2031">
          <cell r="A2031" t="str">
            <v>Spain</v>
          </cell>
          <cell r="B2031" t="str">
            <v>ES</v>
          </cell>
          <cell r="C2031" t="str">
            <v>Wind offshore</v>
          </cell>
          <cell r="D2031" t="str">
            <v>2029</v>
          </cell>
          <cell r="E2031">
            <v>3081.3125</v>
          </cell>
        </row>
        <row r="2032">
          <cell r="A2032" t="str">
            <v>Spain</v>
          </cell>
          <cell r="B2032" t="str">
            <v>ES</v>
          </cell>
          <cell r="C2032" t="str">
            <v>Wind offshore</v>
          </cell>
          <cell r="D2032" t="str">
            <v>2030</v>
          </cell>
          <cell r="E2032">
            <v>3104.1176470588234</v>
          </cell>
        </row>
        <row r="2033">
          <cell r="A2033" t="str">
            <v>Spain</v>
          </cell>
          <cell r="B2033" t="str">
            <v>ES</v>
          </cell>
          <cell r="C2033" t="str">
            <v>Wind offshore</v>
          </cell>
          <cell r="D2033" t="str">
            <v>2031</v>
          </cell>
          <cell r="E2033">
            <v>3126</v>
          </cell>
        </row>
        <row r="2034">
          <cell r="A2034" t="str">
            <v>Spain</v>
          </cell>
          <cell r="B2034" t="str">
            <v>ES</v>
          </cell>
          <cell r="C2034" t="str">
            <v>Wind offshore</v>
          </cell>
          <cell r="D2034" t="str">
            <v>2032</v>
          </cell>
          <cell r="E2034">
            <v>3147</v>
          </cell>
        </row>
        <row r="2035">
          <cell r="A2035" t="str">
            <v>Spain</v>
          </cell>
          <cell r="B2035" t="str">
            <v>ES</v>
          </cell>
          <cell r="C2035" t="str">
            <v>Wind offshore</v>
          </cell>
          <cell r="D2035" t="str">
            <v>2033</v>
          </cell>
          <cell r="E2035">
            <v>3168.1</v>
          </cell>
        </row>
        <row r="2036">
          <cell r="A2036" t="str">
            <v>Spain</v>
          </cell>
          <cell r="B2036" t="str">
            <v>ES</v>
          </cell>
          <cell r="C2036" t="str">
            <v>Wind offshore</v>
          </cell>
          <cell r="D2036" t="str">
            <v>2034</v>
          </cell>
          <cell r="E2036">
            <v>3213.75</v>
          </cell>
        </row>
        <row r="2037">
          <cell r="A2037" t="str">
            <v>Spain</v>
          </cell>
          <cell r="B2037" t="str">
            <v>ES</v>
          </cell>
          <cell r="C2037" t="str">
            <v>Wind offshore</v>
          </cell>
          <cell r="D2037" t="str">
            <v>2035</v>
          </cell>
          <cell r="E2037">
            <v>3259</v>
          </cell>
        </row>
        <row r="2038">
          <cell r="A2038" t="str">
            <v>Spain</v>
          </cell>
          <cell r="B2038" t="str">
            <v>ES</v>
          </cell>
          <cell r="C2038" t="str">
            <v>Wind offshore</v>
          </cell>
          <cell r="D2038" t="str">
            <v>2036</v>
          </cell>
          <cell r="E2038">
            <v>3303.2</v>
          </cell>
        </row>
        <row r="2039">
          <cell r="A2039" t="str">
            <v>Spain</v>
          </cell>
          <cell r="B2039" t="str">
            <v>ES</v>
          </cell>
          <cell r="C2039" t="str">
            <v>Wind offshore</v>
          </cell>
          <cell r="D2039" t="str">
            <v>2037</v>
          </cell>
          <cell r="E2039">
            <v>3342.2</v>
          </cell>
        </row>
        <row r="2040">
          <cell r="A2040" t="str">
            <v>Spain</v>
          </cell>
          <cell r="B2040" t="str">
            <v>ES</v>
          </cell>
          <cell r="C2040" t="str">
            <v>Wind offshore</v>
          </cell>
          <cell r="D2040" t="str">
            <v>2038</v>
          </cell>
          <cell r="E2040">
            <v>3379.45</v>
          </cell>
        </row>
        <row r="2041">
          <cell r="A2041" t="str">
            <v>Spain</v>
          </cell>
          <cell r="B2041" t="str">
            <v>ES</v>
          </cell>
          <cell r="C2041" t="str">
            <v>Wind offshore</v>
          </cell>
          <cell r="D2041" t="str">
            <v>2039</v>
          </cell>
          <cell r="E2041">
            <v>3414.85</v>
          </cell>
        </row>
        <row r="2042">
          <cell r="A2042" t="str">
            <v>Spain</v>
          </cell>
          <cell r="B2042" t="str">
            <v>ES</v>
          </cell>
          <cell r="C2042" t="str">
            <v>Wind offshore</v>
          </cell>
          <cell r="D2042" t="str">
            <v>2040</v>
          </cell>
          <cell r="E2042">
            <v>3448.4</v>
          </cell>
        </row>
        <row r="2043">
          <cell r="A2043" t="str">
            <v>Spain</v>
          </cell>
          <cell r="B2043" t="str">
            <v>ES</v>
          </cell>
          <cell r="C2043" t="str">
            <v>Wind offshore</v>
          </cell>
          <cell r="D2043" t="str">
            <v>2041</v>
          </cell>
          <cell r="E2043">
            <v>3480.25</v>
          </cell>
        </row>
        <row r="2044">
          <cell r="A2044" t="str">
            <v>Spain</v>
          </cell>
          <cell r="B2044" t="str">
            <v>ES</v>
          </cell>
          <cell r="C2044" t="str">
            <v>Wind offshore</v>
          </cell>
          <cell r="D2044" t="str">
            <v>2042</v>
          </cell>
          <cell r="E2044">
            <v>3510.4</v>
          </cell>
        </row>
        <row r="2045">
          <cell r="A2045" t="str">
            <v>Spain</v>
          </cell>
          <cell r="B2045" t="str">
            <v>ES</v>
          </cell>
          <cell r="C2045" t="str">
            <v>Wind offshore</v>
          </cell>
          <cell r="D2045" t="str">
            <v>2043</v>
          </cell>
          <cell r="E2045">
            <v>3538.8</v>
          </cell>
        </row>
        <row r="2046">
          <cell r="A2046" t="str">
            <v>Spain</v>
          </cell>
          <cell r="B2046" t="str">
            <v>ES</v>
          </cell>
          <cell r="C2046" t="str">
            <v>Wind offshore</v>
          </cell>
          <cell r="D2046" t="str">
            <v>2044</v>
          </cell>
          <cell r="E2046">
            <v>3565.4</v>
          </cell>
        </row>
        <row r="2047">
          <cell r="A2047" t="str">
            <v>Spain</v>
          </cell>
          <cell r="B2047" t="str">
            <v>ES</v>
          </cell>
          <cell r="C2047" t="str">
            <v>Wind offshore</v>
          </cell>
          <cell r="D2047" t="str">
            <v>2045</v>
          </cell>
          <cell r="E2047">
            <v>3590.2</v>
          </cell>
        </row>
        <row r="2048">
          <cell r="A2048" t="str">
            <v>Spain</v>
          </cell>
          <cell r="B2048" t="str">
            <v>ES</v>
          </cell>
          <cell r="C2048" t="str">
            <v>Wind offshore</v>
          </cell>
          <cell r="D2048" t="str">
            <v>2046</v>
          </cell>
          <cell r="E2048">
            <v>3613.25</v>
          </cell>
        </row>
        <row r="2049">
          <cell r="A2049" t="str">
            <v>Spain</v>
          </cell>
          <cell r="B2049" t="str">
            <v>ES</v>
          </cell>
          <cell r="C2049" t="str">
            <v>Wind offshore</v>
          </cell>
          <cell r="D2049" t="str">
            <v>2047</v>
          </cell>
          <cell r="E2049">
            <v>3634.5</v>
          </cell>
        </row>
        <row r="2050">
          <cell r="A2050" t="str">
            <v>Spain</v>
          </cell>
          <cell r="B2050" t="str">
            <v>ES</v>
          </cell>
          <cell r="C2050" t="str">
            <v>Wind offshore</v>
          </cell>
          <cell r="D2050" t="str">
            <v>2048</v>
          </cell>
          <cell r="E2050">
            <v>3653.95</v>
          </cell>
        </row>
        <row r="2051">
          <cell r="A2051" t="str">
            <v>Spain</v>
          </cell>
          <cell r="B2051" t="str">
            <v>ES</v>
          </cell>
          <cell r="C2051" t="str">
            <v>Wind offshore</v>
          </cell>
          <cell r="D2051" t="str">
            <v>2049</v>
          </cell>
          <cell r="E2051">
            <v>3672</v>
          </cell>
        </row>
        <row r="2052">
          <cell r="A2052" t="str">
            <v>Spain</v>
          </cell>
          <cell r="B2052" t="str">
            <v>ES</v>
          </cell>
          <cell r="C2052" t="str">
            <v>Wind offshore</v>
          </cell>
          <cell r="D2052" t="str">
            <v>2050</v>
          </cell>
          <cell r="E2052">
            <v>3687.8</v>
          </cell>
        </row>
        <row r="2053">
          <cell r="A2053" t="str">
            <v>Sweden SE3</v>
          </cell>
          <cell r="B2053" t="str">
            <v>SE3</v>
          </cell>
          <cell r="C2053" t="str">
            <v>Wind offshore</v>
          </cell>
          <cell r="D2053" t="str">
            <v>2021</v>
          </cell>
          <cell r="E2053">
            <v>3224</v>
          </cell>
        </row>
        <row r="2054">
          <cell r="A2054" t="str">
            <v>Sweden SE3</v>
          </cell>
          <cell r="B2054" t="str">
            <v>SE3</v>
          </cell>
          <cell r="C2054" t="str">
            <v>Wind offshore</v>
          </cell>
          <cell r="D2054" t="str">
            <v>2022</v>
          </cell>
          <cell r="E2054">
            <v>3253.5</v>
          </cell>
        </row>
        <row r="2055">
          <cell r="A2055" t="str">
            <v>Sweden SE3</v>
          </cell>
          <cell r="B2055" t="str">
            <v>SE3</v>
          </cell>
          <cell r="C2055" t="str">
            <v>Wind offshore</v>
          </cell>
          <cell r="D2055" t="str">
            <v>2023</v>
          </cell>
          <cell r="E2055">
            <v>3283</v>
          </cell>
        </row>
        <row r="2056">
          <cell r="A2056" t="str">
            <v>Sweden SE3</v>
          </cell>
          <cell r="B2056" t="str">
            <v>SE3</v>
          </cell>
          <cell r="C2056" t="str">
            <v>Wind offshore</v>
          </cell>
          <cell r="D2056" t="str">
            <v>2024</v>
          </cell>
          <cell r="E2056">
            <v>3311.75</v>
          </cell>
        </row>
        <row r="2057">
          <cell r="A2057" t="str">
            <v>Sweden SE3</v>
          </cell>
          <cell r="B2057" t="str">
            <v>SE3</v>
          </cell>
          <cell r="C2057" t="str">
            <v>Wind offshore</v>
          </cell>
          <cell r="D2057" t="str">
            <v>2025</v>
          </cell>
          <cell r="E2057">
            <v>3340.6</v>
          </cell>
        </row>
        <row r="2058">
          <cell r="A2058" t="str">
            <v>Sweden SE3</v>
          </cell>
          <cell r="B2058" t="str">
            <v>SE3</v>
          </cell>
          <cell r="C2058" t="str">
            <v>Wind offshore</v>
          </cell>
          <cell r="D2058" t="str">
            <v>2026</v>
          </cell>
          <cell r="E2058">
            <v>3369.1666666666665</v>
          </cell>
        </row>
        <row r="2059">
          <cell r="A2059" t="str">
            <v>Sweden SE3</v>
          </cell>
          <cell r="B2059" t="str">
            <v>SE3</v>
          </cell>
          <cell r="C2059" t="str">
            <v>Wind offshore</v>
          </cell>
          <cell r="D2059" t="str">
            <v>2027</v>
          </cell>
          <cell r="E2059">
            <v>3397.4285714285716</v>
          </cell>
        </row>
        <row r="2060">
          <cell r="A2060" t="str">
            <v>Sweden SE3</v>
          </cell>
          <cell r="B2060" t="str">
            <v>SE3</v>
          </cell>
          <cell r="C2060" t="str">
            <v>Wind offshore</v>
          </cell>
          <cell r="D2060" t="str">
            <v>2028</v>
          </cell>
          <cell r="E2060">
            <v>3425.25</v>
          </cell>
        </row>
        <row r="2061">
          <cell r="A2061" t="str">
            <v>Sweden SE3</v>
          </cell>
          <cell r="B2061" t="str">
            <v>SE3</v>
          </cell>
          <cell r="C2061" t="str">
            <v>Wind offshore</v>
          </cell>
          <cell r="D2061" t="str">
            <v>2029</v>
          </cell>
          <cell r="E2061">
            <v>3452.6666666666665</v>
          </cell>
        </row>
        <row r="2062">
          <cell r="A2062" t="str">
            <v>Sweden SE3</v>
          </cell>
          <cell r="B2062" t="str">
            <v>SE3</v>
          </cell>
          <cell r="C2062" t="str">
            <v>Wind offshore</v>
          </cell>
          <cell r="D2062" t="str">
            <v>2030</v>
          </cell>
          <cell r="E2062">
            <v>3479.6</v>
          </cell>
        </row>
        <row r="2063">
          <cell r="A2063" t="str">
            <v>Sweden SE3</v>
          </cell>
          <cell r="B2063" t="str">
            <v>SE3</v>
          </cell>
          <cell r="C2063" t="str">
            <v>Wind offshore</v>
          </cell>
          <cell r="D2063" t="str">
            <v>2031</v>
          </cell>
          <cell r="E2063">
            <v>3505</v>
          </cell>
        </row>
        <row r="2064">
          <cell r="A2064" t="str">
            <v>Sweden SE3</v>
          </cell>
          <cell r="B2064" t="str">
            <v>SE3</v>
          </cell>
          <cell r="C2064" t="str">
            <v>Wind offshore</v>
          </cell>
          <cell r="D2064" t="str">
            <v>2032</v>
          </cell>
          <cell r="E2064">
            <v>3530</v>
          </cell>
        </row>
        <row r="2065">
          <cell r="A2065" t="str">
            <v>Sweden SE3</v>
          </cell>
          <cell r="B2065" t="str">
            <v>SE3</v>
          </cell>
          <cell r="C2065" t="str">
            <v>Wind offshore</v>
          </cell>
          <cell r="D2065" t="str">
            <v>2033</v>
          </cell>
          <cell r="E2065">
            <v>3553.5384615384614</v>
          </cell>
        </row>
        <row r="2066">
          <cell r="A2066" t="str">
            <v>Sweden SE3</v>
          </cell>
          <cell r="B2066" t="str">
            <v>SE3</v>
          </cell>
          <cell r="C2066" t="str">
            <v>Wind offshore</v>
          </cell>
          <cell r="D2066" t="str">
            <v>2034</v>
          </cell>
          <cell r="E2066">
            <v>3576.2142857142858</v>
          </cell>
        </row>
        <row r="2067">
          <cell r="A2067" t="str">
            <v>Sweden SE3</v>
          </cell>
          <cell r="B2067" t="str">
            <v>SE3</v>
          </cell>
          <cell r="C2067" t="str">
            <v>Wind offshore</v>
          </cell>
          <cell r="D2067" t="str">
            <v>2035</v>
          </cell>
          <cell r="E2067">
            <v>3598</v>
          </cell>
        </row>
        <row r="2068">
          <cell r="A2068" t="str">
            <v>Sweden SE3</v>
          </cell>
          <cell r="B2068" t="str">
            <v>SE3</v>
          </cell>
          <cell r="C2068" t="str">
            <v>Wind offshore</v>
          </cell>
          <cell r="D2068" t="str">
            <v>2036</v>
          </cell>
          <cell r="E2068">
            <v>3618.8125</v>
          </cell>
        </row>
        <row r="2069">
          <cell r="A2069" t="str">
            <v>Sweden SE3</v>
          </cell>
          <cell r="B2069" t="str">
            <v>SE3</v>
          </cell>
          <cell r="C2069" t="str">
            <v>Wind offshore</v>
          </cell>
          <cell r="D2069" t="str">
            <v>2037</v>
          </cell>
          <cell r="E2069">
            <v>3638.8235294117649</v>
          </cell>
        </row>
        <row r="2070">
          <cell r="A2070" t="str">
            <v>Sweden SE3</v>
          </cell>
          <cell r="B2070" t="str">
            <v>SE3</v>
          </cell>
          <cell r="C2070" t="str">
            <v>Wind offshore</v>
          </cell>
          <cell r="D2070" t="str">
            <v>2038</v>
          </cell>
          <cell r="E2070">
            <v>3658</v>
          </cell>
        </row>
        <row r="2071">
          <cell r="A2071" t="str">
            <v>Sweden SE3</v>
          </cell>
          <cell r="B2071" t="str">
            <v>SE3</v>
          </cell>
          <cell r="C2071" t="str">
            <v>Wind offshore</v>
          </cell>
          <cell r="D2071" t="str">
            <v>2039</v>
          </cell>
          <cell r="E2071">
            <v>3676.4210526315787</v>
          </cell>
        </row>
        <row r="2072">
          <cell r="A2072" t="str">
            <v>Sweden SE3</v>
          </cell>
          <cell r="B2072" t="str">
            <v>SE3</v>
          </cell>
          <cell r="C2072" t="str">
            <v>Wind offshore</v>
          </cell>
          <cell r="D2072" t="str">
            <v>2040</v>
          </cell>
          <cell r="E2072">
            <v>3694.05</v>
          </cell>
        </row>
        <row r="2073">
          <cell r="A2073" t="str">
            <v>Sweden SE3</v>
          </cell>
          <cell r="B2073" t="str">
            <v>SE3</v>
          </cell>
          <cell r="C2073" t="str">
            <v>Wind offshore</v>
          </cell>
          <cell r="D2073" t="str">
            <v>2041</v>
          </cell>
          <cell r="E2073">
            <v>3735.2</v>
          </cell>
        </row>
        <row r="2074">
          <cell r="A2074" t="str">
            <v>Sweden SE3</v>
          </cell>
          <cell r="B2074" t="str">
            <v>SE3</v>
          </cell>
          <cell r="C2074" t="str">
            <v>Wind offshore</v>
          </cell>
          <cell r="D2074" t="str">
            <v>2042</v>
          </cell>
          <cell r="E2074">
            <v>3774.2</v>
          </cell>
        </row>
        <row r="2075">
          <cell r="A2075" t="str">
            <v>Sweden SE3</v>
          </cell>
          <cell r="B2075" t="str">
            <v>SE3</v>
          </cell>
          <cell r="C2075" t="str">
            <v>Wind offshore</v>
          </cell>
          <cell r="D2075" t="str">
            <v>2043</v>
          </cell>
          <cell r="E2075">
            <v>3811.05</v>
          </cell>
        </row>
        <row r="2076">
          <cell r="A2076" t="str">
            <v>Sweden SE3</v>
          </cell>
          <cell r="B2076" t="str">
            <v>SE3</v>
          </cell>
          <cell r="C2076" t="str">
            <v>Wind offshore</v>
          </cell>
          <cell r="D2076" t="str">
            <v>2044</v>
          </cell>
          <cell r="E2076">
            <v>3845.65</v>
          </cell>
        </row>
        <row r="2077">
          <cell r="A2077" t="str">
            <v>Sweden SE3</v>
          </cell>
          <cell r="B2077" t="str">
            <v>SE3</v>
          </cell>
          <cell r="C2077" t="str">
            <v>Wind offshore</v>
          </cell>
          <cell r="D2077" t="str">
            <v>2045</v>
          </cell>
          <cell r="E2077">
            <v>3878</v>
          </cell>
        </row>
        <row r="2078">
          <cell r="A2078" t="str">
            <v>Sweden SE3</v>
          </cell>
          <cell r="B2078" t="str">
            <v>SE3</v>
          </cell>
          <cell r="C2078" t="str">
            <v>Wind offshore</v>
          </cell>
          <cell r="D2078" t="str">
            <v>2046</v>
          </cell>
          <cell r="E2078">
            <v>3908.15</v>
          </cell>
        </row>
        <row r="2079">
          <cell r="A2079" t="str">
            <v>Sweden SE3</v>
          </cell>
          <cell r="B2079" t="str">
            <v>SE3</v>
          </cell>
          <cell r="C2079" t="str">
            <v>Wind offshore</v>
          </cell>
          <cell r="D2079" t="str">
            <v>2047</v>
          </cell>
          <cell r="E2079">
            <v>3936.05</v>
          </cell>
        </row>
        <row r="2080">
          <cell r="A2080" t="str">
            <v>Sweden SE3</v>
          </cell>
          <cell r="B2080" t="str">
            <v>SE3</v>
          </cell>
          <cell r="C2080" t="str">
            <v>Wind offshore</v>
          </cell>
          <cell r="D2080" t="str">
            <v>2048</v>
          </cell>
          <cell r="E2080">
            <v>3961.75</v>
          </cell>
        </row>
        <row r="2081">
          <cell r="A2081" t="str">
            <v>Sweden SE3</v>
          </cell>
          <cell r="B2081" t="str">
            <v>SE3</v>
          </cell>
          <cell r="C2081" t="str">
            <v>Wind offshore</v>
          </cell>
          <cell r="D2081" t="str">
            <v>2049</v>
          </cell>
          <cell r="E2081">
            <v>3985</v>
          </cell>
        </row>
        <row r="2082">
          <cell r="A2082" t="str">
            <v>Sweden SE3</v>
          </cell>
          <cell r="B2082" t="str">
            <v>SE3</v>
          </cell>
          <cell r="C2082" t="str">
            <v>Wind offshore</v>
          </cell>
          <cell r="D2082" t="str">
            <v>2050</v>
          </cell>
          <cell r="E2082">
            <v>4006.8</v>
          </cell>
        </row>
        <row r="2083">
          <cell r="A2083" t="str">
            <v>Sweden SE4</v>
          </cell>
          <cell r="B2083" t="str">
            <v>SE4</v>
          </cell>
          <cell r="C2083" t="str">
            <v>Wind offshore</v>
          </cell>
          <cell r="D2083" t="str">
            <v>2021</v>
          </cell>
          <cell r="E2083">
            <v>3689</v>
          </cell>
        </row>
        <row r="2084">
          <cell r="A2084" t="str">
            <v>Sweden SE4</v>
          </cell>
          <cell r="B2084" t="str">
            <v>SE4</v>
          </cell>
          <cell r="C2084" t="str">
            <v>Wind offshore</v>
          </cell>
          <cell r="D2084" t="str">
            <v>2022</v>
          </cell>
          <cell r="E2084">
            <v>3720</v>
          </cell>
        </row>
        <row r="2085">
          <cell r="A2085" t="str">
            <v>Sweden SE4</v>
          </cell>
          <cell r="B2085" t="str">
            <v>SE4</v>
          </cell>
          <cell r="C2085" t="str">
            <v>Wind offshore</v>
          </cell>
          <cell r="D2085" t="str">
            <v>2023</v>
          </cell>
          <cell r="E2085">
            <v>3751</v>
          </cell>
        </row>
        <row r="2086">
          <cell r="A2086" t="str">
            <v>Sweden SE4</v>
          </cell>
          <cell r="B2086" t="str">
            <v>SE4</v>
          </cell>
          <cell r="C2086" t="str">
            <v>Wind offshore</v>
          </cell>
          <cell r="D2086" t="str">
            <v>2024</v>
          </cell>
          <cell r="E2086">
            <v>3781.5</v>
          </cell>
        </row>
        <row r="2087">
          <cell r="A2087" t="str">
            <v>Sweden SE4</v>
          </cell>
          <cell r="B2087" t="str">
            <v>SE4</v>
          </cell>
          <cell r="C2087" t="str">
            <v>Wind offshore</v>
          </cell>
          <cell r="D2087" t="str">
            <v>2025</v>
          </cell>
          <cell r="E2087">
            <v>3811.8</v>
          </cell>
        </row>
        <row r="2088">
          <cell r="A2088" t="str">
            <v>Sweden SE4</v>
          </cell>
          <cell r="B2088" t="str">
            <v>SE4</v>
          </cell>
          <cell r="C2088" t="str">
            <v>Wind offshore</v>
          </cell>
          <cell r="D2088" t="str">
            <v>2026</v>
          </cell>
          <cell r="E2088">
            <v>3841.6666666666665</v>
          </cell>
        </row>
        <row r="2089">
          <cell r="A2089" t="str">
            <v>Sweden SE4</v>
          </cell>
          <cell r="B2089" t="str">
            <v>SE4</v>
          </cell>
          <cell r="C2089" t="str">
            <v>Wind offshore</v>
          </cell>
          <cell r="D2089" t="str">
            <v>2027</v>
          </cell>
          <cell r="E2089">
            <v>3871.1428571428573</v>
          </cell>
        </row>
        <row r="2090">
          <cell r="A2090" t="str">
            <v>Sweden SE4</v>
          </cell>
          <cell r="B2090" t="str">
            <v>SE4</v>
          </cell>
          <cell r="C2090" t="str">
            <v>Wind offshore</v>
          </cell>
          <cell r="D2090" t="str">
            <v>2028</v>
          </cell>
          <cell r="E2090">
            <v>3900.25</v>
          </cell>
        </row>
        <row r="2091">
          <cell r="A2091" t="str">
            <v>Sweden SE4</v>
          </cell>
          <cell r="B2091" t="str">
            <v>SE4</v>
          </cell>
          <cell r="C2091" t="str">
            <v>Wind offshore</v>
          </cell>
          <cell r="D2091" t="str">
            <v>2029</v>
          </cell>
          <cell r="E2091">
            <v>3928.7777777777778</v>
          </cell>
        </row>
        <row r="2092">
          <cell r="A2092" t="str">
            <v>Sweden SE4</v>
          </cell>
          <cell r="B2092" t="str">
            <v>SE4</v>
          </cell>
          <cell r="C2092" t="str">
            <v>Wind offshore</v>
          </cell>
          <cell r="D2092" t="str">
            <v>2030</v>
          </cell>
          <cell r="E2092">
            <v>3956.8</v>
          </cell>
        </row>
        <row r="2093">
          <cell r="A2093" t="str">
            <v>Sweden SE4</v>
          </cell>
          <cell r="B2093" t="str">
            <v>SE4</v>
          </cell>
          <cell r="C2093" t="str">
            <v>Wind offshore</v>
          </cell>
          <cell r="D2093" t="str">
            <v>2031</v>
          </cell>
          <cell r="E2093">
            <v>3983</v>
          </cell>
        </row>
        <row r="2094">
          <cell r="A2094" t="str">
            <v>Sweden SE4</v>
          </cell>
          <cell r="B2094" t="str">
            <v>SE4</v>
          </cell>
          <cell r="C2094" t="str">
            <v>Wind offshore</v>
          </cell>
          <cell r="D2094" t="str">
            <v>2032</v>
          </cell>
          <cell r="E2094">
            <v>4009</v>
          </cell>
        </row>
        <row r="2095">
          <cell r="A2095" t="str">
            <v>Sweden SE4</v>
          </cell>
          <cell r="B2095" t="str">
            <v>SE4</v>
          </cell>
          <cell r="C2095" t="str">
            <v>Wind offshore</v>
          </cell>
          <cell r="D2095" t="str">
            <v>2033</v>
          </cell>
          <cell r="E2095">
            <v>4033.3076923076924</v>
          </cell>
        </row>
        <row r="2096">
          <cell r="A2096" t="str">
            <v>Sweden SE4</v>
          </cell>
          <cell r="B2096" t="str">
            <v>SE4</v>
          </cell>
          <cell r="C2096" t="str">
            <v>Wind offshore</v>
          </cell>
          <cell r="D2096" t="str">
            <v>2034</v>
          </cell>
          <cell r="E2096">
            <v>4056.6428571428573</v>
          </cell>
        </row>
        <row r="2097">
          <cell r="A2097" t="str">
            <v>Sweden SE4</v>
          </cell>
          <cell r="B2097" t="str">
            <v>SE4</v>
          </cell>
          <cell r="C2097" t="str">
            <v>Wind offshore</v>
          </cell>
          <cell r="D2097" t="str">
            <v>2035</v>
          </cell>
          <cell r="E2097">
            <v>4079</v>
          </cell>
        </row>
        <row r="2098">
          <cell r="A2098" t="str">
            <v>Sweden SE4</v>
          </cell>
          <cell r="B2098" t="str">
            <v>SE4</v>
          </cell>
          <cell r="C2098" t="str">
            <v>Wind offshore</v>
          </cell>
          <cell r="D2098" t="str">
            <v>2036</v>
          </cell>
          <cell r="E2098">
            <v>4100.4375</v>
          </cell>
        </row>
        <row r="2099">
          <cell r="A2099" t="str">
            <v>Sweden SE4</v>
          </cell>
          <cell r="B2099" t="str">
            <v>SE4</v>
          </cell>
          <cell r="C2099" t="str">
            <v>Wind offshore</v>
          </cell>
          <cell r="D2099" t="str">
            <v>2037</v>
          </cell>
          <cell r="E2099">
            <v>4121</v>
          </cell>
        </row>
        <row r="2100">
          <cell r="A2100" t="str">
            <v>Sweden SE4</v>
          </cell>
          <cell r="B2100" t="str">
            <v>SE4</v>
          </cell>
          <cell r="C2100" t="str">
            <v>Wind offshore</v>
          </cell>
          <cell r="D2100" t="str">
            <v>2038</v>
          </cell>
          <cell r="E2100">
            <v>4140.666666666667</v>
          </cell>
        </row>
        <row r="2101">
          <cell r="A2101" t="str">
            <v>Sweden SE4</v>
          </cell>
          <cell r="B2101" t="str">
            <v>SE4</v>
          </cell>
          <cell r="C2101" t="str">
            <v>Wind offshore</v>
          </cell>
          <cell r="D2101" t="str">
            <v>2039</v>
          </cell>
          <cell r="E2101">
            <v>4159.5263157894733</v>
          </cell>
        </row>
        <row r="2102">
          <cell r="A2102" t="str">
            <v>Sweden SE4</v>
          </cell>
          <cell r="B2102" t="str">
            <v>SE4</v>
          </cell>
          <cell r="C2102" t="str">
            <v>Wind offshore</v>
          </cell>
          <cell r="D2102" t="str">
            <v>2040</v>
          </cell>
          <cell r="E2102">
            <v>4177.55</v>
          </cell>
        </row>
        <row r="2103">
          <cell r="A2103" t="str">
            <v>Sweden SE4</v>
          </cell>
          <cell r="B2103" t="str">
            <v>SE4</v>
          </cell>
          <cell r="C2103" t="str">
            <v>Wind offshore</v>
          </cell>
          <cell r="D2103" t="str">
            <v>2041</v>
          </cell>
          <cell r="E2103">
            <v>4220</v>
          </cell>
        </row>
        <row r="2104">
          <cell r="A2104" t="str">
            <v>Sweden SE4</v>
          </cell>
          <cell r="B2104" t="str">
            <v>SE4</v>
          </cell>
          <cell r="C2104" t="str">
            <v>Wind offshore</v>
          </cell>
          <cell r="D2104" t="str">
            <v>2042</v>
          </cell>
          <cell r="E2104">
            <v>4260.1499999999996</v>
          </cell>
        </row>
        <row r="2105">
          <cell r="A2105" t="str">
            <v>Sweden SE4</v>
          </cell>
          <cell r="B2105" t="str">
            <v>SE4</v>
          </cell>
          <cell r="C2105" t="str">
            <v>Wind offshore</v>
          </cell>
          <cell r="D2105" t="str">
            <v>2043</v>
          </cell>
          <cell r="E2105">
            <v>4297.95</v>
          </cell>
        </row>
        <row r="2106">
          <cell r="A2106" t="str">
            <v>Sweden SE4</v>
          </cell>
          <cell r="B2106" t="str">
            <v>SE4</v>
          </cell>
          <cell r="C2106" t="str">
            <v>Wind offshore</v>
          </cell>
          <cell r="D2106" t="str">
            <v>2044</v>
          </cell>
          <cell r="E2106">
            <v>4333.3999999999996</v>
          </cell>
        </row>
        <row r="2107">
          <cell r="A2107" t="str">
            <v>Sweden SE4</v>
          </cell>
          <cell r="B2107" t="str">
            <v>SE4</v>
          </cell>
          <cell r="C2107" t="str">
            <v>Wind offshore</v>
          </cell>
          <cell r="D2107" t="str">
            <v>2045</v>
          </cell>
          <cell r="E2107">
            <v>4366.45</v>
          </cell>
        </row>
        <row r="2108">
          <cell r="A2108" t="str">
            <v>Sweden SE4</v>
          </cell>
          <cell r="B2108" t="str">
            <v>SE4</v>
          </cell>
          <cell r="C2108" t="str">
            <v>Wind offshore</v>
          </cell>
          <cell r="D2108" t="str">
            <v>2046</v>
          </cell>
          <cell r="E2108">
            <v>4397.1499999999996</v>
          </cell>
        </row>
        <row r="2109">
          <cell r="A2109" t="str">
            <v>Sweden SE4</v>
          </cell>
          <cell r="B2109" t="str">
            <v>SE4</v>
          </cell>
          <cell r="C2109" t="str">
            <v>Wind offshore</v>
          </cell>
          <cell r="D2109" t="str">
            <v>2047</v>
          </cell>
          <cell r="E2109">
            <v>4425.5</v>
          </cell>
        </row>
        <row r="2110">
          <cell r="A2110" t="str">
            <v>Sweden SE4</v>
          </cell>
          <cell r="B2110" t="str">
            <v>SE4</v>
          </cell>
          <cell r="C2110" t="str">
            <v>Wind offshore</v>
          </cell>
          <cell r="D2110" t="str">
            <v>2048</v>
          </cell>
          <cell r="E2110">
            <v>4451.55</v>
          </cell>
        </row>
        <row r="2111">
          <cell r="A2111" t="str">
            <v>Sweden SE4</v>
          </cell>
          <cell r="B2111" t="str">
            <v>SE4</v>
          </cell>
          <cell r="C2111" t="str">
            <v>Wind offshore</v>
          </cell>
          <cell r="D2111" t="str">
            <v>2049</v>
          </cell>
          <cell r="E2111">
            <v>4475</v>
          </cell>
        </row>
        <row r="2112">
          <cell r="A2112" t="str">
            <v>Sweden SE4</v>
          </cell>
          <cell r="B2112" t="str">
            <v>SE4</v>
          </cell>
          <cell r="C2112" t="str">
            <v>Wind offshore</v>
          </cell>
          <cell r="D2112" t="str">
            <v>2050</v>
          </cell>
          <cell r="E2112">
            <v>4497</v>
          </cell>
        </row>
        <row r="2113">
          <cell r="A2113" t="str">
            <v>Sweden</v>
          </cell>
          <cell r="B2113" t="str">
            <v>SE</v>
          </cell>
          <cell r="C2113" t="str">
            <v>Wind offshore</v>
          </cell>
          <cell r="D2113" t="str">
            <v>2021</v>
          </cell>
          <cell r="E2113">
            <v>3456.5</v>
          </cell>
        </row>
        <row r="2114">
          <cell r="A2114" t="str">
            <v>Sweden</v>
          </cell>
          <cell r="B2114" t="str">
            <v>SE</v>
          </cell>
          <cell r="C2114" t="str">
            <v>Wind offshore</v>
          </cell>
          <cell r="D2114" t="str">
            <v>2022</v>
          </cell>
          <cell r="E2114">
            <v>3486.75</v>
          </cell>
        </row>
        <row r="2115">
          <cell r="A2115" t="str">
            <v>Sweden</v>
          </cell>
          <cell r="B2115" t="str">
            <v>SE</v>
          </cell>
          <cell r="C2115" t="str">
            <v>Wind offshore</v>
          </cell>
          <cell r="D2115" t="str">
            <v>2023</v>
          </cell>
          <cell r="E2115">
            <v>3517</v>
          </cell>
        </row>
        <row r="2116">
          <cell r="A2116" t="str">
            <v>Sweden</v>
          </cell>
          <cell r="B2116" t="str">
            <v>SE</v>
          </cell>
          <cell r="C2116" t="str">
            <v>Wind offshore</v>
          </cell>
          <cell r="D2116" t="str">
            <v>2024</v>
          </cell>
          <cell r="E2116">
            <v>3546.625</v>
          </cell>
        </row>
        <row r="2117">
          <cell r="A2117" t="str">
            <v>Sweden</v>
          </cell>
          <cell r="B2117" t="str">
            <v>SE</v>
          </cell>
          <cell r="C2117" t="str">
            <v>Wind offshore</v>
          </cell>
          <cell r="D2117" t="str">
            <v>2025</v>
          </cell>
          <cell r="E2117">
            <v>3576.2</v>
          </cell>
        </row>
        <row r="2118">
          <cell r="A2118" t="str">
            <v>Sweden</v>
          </cell>
          <cell r="B2118" t="str">
            <v>SE</v>
          </cell>
          <cell r="C2118" t="str">
            <v>Wind offshore</v>
          </cell>
          <cell r="D2118" t="str">
            <v>2026</v>
          </cell>
          <cell r="E2118">
            <v>3605.4166666666665</v>
          </cell>
        </row>
        <row r="2119">
          <cell r="A2119" t="str">
            <v>Sweden</v>
          </cell>
          <cell r="B2119" t="str">
            <v>SE</v>
          </cell>
          <cell r="C2119" t="str">
            <v>Wind offshore</v>
          </cell>
          <cell r="D2119" t="str">
            <v>2027</v>
          </cell>
          <cell r="E2119">
            <v>3634.2857142857142</v>
          </cell>
        </row>
        <row r="2120">
          <cell r="A2120" t="str">
            <v>Sweden</v>
          </cell>
          <cell r="B2120" t="str">
            <v>SE</v>
          </cell>
          <cell r="C2120" t="str">
            <v>Wind offshore</v>
          </cell>
          <cell r="D2120" t="str">
            <v>2028</v>
          </cell>
          <cell r="E2120">
            <v>3662.75</v>
          </cell>
        </row>
        <row r="2121">
          <cell r="A2121" t="str">
            <v>Sweden</v>
          </cell>
          <cell r="B2121" t="str">
            <v>SE</v>
          </cell>
          <cell r="C2121" t="str">
            <v>Wind offshore</v>
          </cell>
          <cell r="D2121" t="str">
            <v>2029</v>
          </cell>
          <cell r="E2121">
            <v>3690.7222222222222</v>
          </cell>
        </row>
        <row r="2122">
          <cell r="A2122" t="str">
            <v>Sweden</v>
          </cell>
          <cell r="B2122" t="str">
            <v>SE</v>
          </cell>
          <cell r="C2122" t="str">
            <v>Wind offshore</v>
          </cell>
          <cell r="D2122" t="str">
            <v>2030</v>
          </cell>
          <cell r="E2122">
            <v>3718.2</v>
          </cell>
        </row>
        <row r="2123">
          <cell r="A2123" t="str">
            <v>Sweden</v>
          </cell>
          <cell r="B2123" t="str">
            <v>SE</v>
          </cell>
          <cell r="C2123" t="str">
            <v>Wind offshore</v>
          </cell>
          <cell r="D2123" t="str">
            <v>2031</v>
          </cell>
          <cell r="E2123">
            <v>3744</v>
          </cell>
        </row>
        <row r="2124">
          <cell r="A2124" t="str">
            <v>Sweden</v>
          </cell>
          <cell r="B2124" t="str">
            <v>SE</v>
          </cell>
          <cell r="C2124" t="str">
            <v>Wind offshore</v>
          </cell>
          <cell r="D2124" t="str">
            <v>2032</v>
          </cell>
          <cell r="E2124">
            <v>3769</v>
          </cell>
        </row>
        <row r="2125">
          <cell r="A2125" t="str">
            <v>Sweden</v>
          </cell>
          <cell r="B2125" t="str">
            <v>SE</v>
          </cell>
          <cell r="C2125" t="str">
            <v>Wind offshore</v>
          </cell>
          <cell r="D2125" t="str">
            <v>2033</v>
          </cell>
          <cell r="E2125">
            <v>3793.4230769230771</v>
          </cell>
        </row>
        <row r="2126">
          <cell r="A2126" t="str">
            <v>Sweden</v>
          </cell>
          <cell r="B2126" t="str">
            <v>SE</v>
          </cell>
          <cell r="C2126" t="str">
            <v>Wind offshore</v>
          </cell>
          <cell r="D2126" t="str">
            <v>2034</v>
          </cell>
          <cell r="E2126">
            <v>3816.4285714285716</v>
          </cell>
        </row>
        <row r="2127">
          <cell r="A2127" t="str">
            <v>Sweden</v>
          </cell>
          <cell r="B2127" t="str">
            <v>SE</v>
          </cell>
          <cell r="C2127" t="str">
            <v>Wind offshore</v>
          </cell>
          <cell r="D2127" t="str">
            <v>2035</v>
          </cell>
          <cell r="E2127">
            <v>3838</v>
          </cell>
        </row>
        <row r="2128">
          <cell r="A2128" t="str">
            <v>Sweden</v>
          </cell>
          <cell r="B2128" t="str">
            <v>SE</v>
          </cell>
          <cell r="C2128" t="str">
            <v>Wind offshore</v>
          </cell>
          <cell r="D2128" t="str">
            <v>2036</v>
          </cell>
          <cell r="E2128">
            <v>3859.625</v>
          </cell>
        </row>
        <row r="2129">
          <cell r="A2129" t="str">
            <v>Sweden</v>
          </cell>
          <cell r="B2129" t="str">
            <v>SE</v>
          </cell>
          <cell r="C2129" t="str">
            <v>Wind offshore</v>
          </cell>
          <cell r="D2129" t="str">
            <v>2037</v>
          </cell>
          <cell r="E2129">
            <v>3879.9117647058824</v>
          </cell>
        </row>
        <row r="2130">
          <cell r="A2130" t="str">
            <v>Sweden</v>
          </cell>
          <cell r="B2130" t="str">
            <v>SE</v>
          </cell>
          <cell r="C2130" t="str">
            <v>Wind offshore</v>
          </cell>
          <cell r="D2130" t="str">
            <v>2038</v>
          </cell>
          <cell r="E2130">
            <v>3899.3333333333335</v>
          </cell>
        </row>
        <row r="2131">
          <cell r="A2131" t="str">
            <v>Sweden</v>
          </cell>
          <cell r="B2131" t="str">
            <v>SE</v>
          </cell>
          <cell r="C2131" t="str">
            <v>Wind offshore</v>
          </cell>
          <cell r="D2131" t="str">
            <v>2039</v>
          </cell>
          <cell r="E2131">
            <v>3917.9736842105262</v>
          </cell>
        </row>
        <row r="2132">
          <cell r="A2132" t="str">
            <v>Sweden</v>
          </cell>
          <cell r="B2132" t="str">
            <v>SE</v>
          </cell>
          <cell r="C2132" t="str">
            <v>Wind offshore</v>
          </cell>
          <cell r="D2132" t="str">
            <v>2040</v>
          </cell>
          <cell r="E2132">
            <v>3935.8</v>
          </cell>
        </row>
        <row r="2133">
          <cell r="A2133" t="str">
            <v>Sweden</v>
          </cell>
          <cell r="B2133" t="str">
            <v>SE</v>
          </cell>
          <cell r="C2133" t="str">
            <v>Wind offshore</v>
          </cell>
          <cell r="D2133" t="str">
            <v>2041</v>
          </cell>
          <cell r="E2133">
            <v>3977.6</v>
          </cell>
        </row>
        <row r="2134">
          <cell r="A2134" t="str">
            <v>Sweden</v>
          </cell>
          <cell r="B2134" t="str">
            <v>SE</v>
          </cell>
          <cell r="C2134" t="str">
            <v>Wind offshore</v>
          </cell>
          <cell r="D2134" t="str">
            <v>2042</v>
          </cell>
          <cell r="E2134">
            <v>4017.1750000000002</v>
          </cell>
        </row>
        <row r="2135">
          <cell r="A2135" t="str">
            <v>Sweden</v>
          </cell>
          <cell r="B2135" t="str">
            <v>SE</v>
          </cell>
          <cell r="C2135" t="str">
            <v>Wind offshore</v>
          </cell>
          <cell r="D2135" t="str">
            <v>2043</v>
          </cell>
          <cell r="E2135">
            <v>4054.5</v>
          </cell>
        </row>
        <row r="2136">
          <cell r="A2136" t="str">
            <v>Sweden</v>
          </cell>
          <cell r="B2136" t="str">
            <v>SE</v>
          </cell>
          <cell r="C2136" t="str">
            <v>Wind offshore</v>
          </cell>
          <cell r="D2136" t="str">
            <v>2044</v>
          </cell>
          <cell r="E2136">
            <v>4089.5250000000001</v>
          </cell>
        </row>
        <row r="2137">
          <cell r="A2137" t="str">
            <v>Sweden</v>
          </cell>
          <cell r="B2137" t="str">
            <v>SE</v>
          </cell>
          <cell r="C2137" t="str">
            <v>Wind offshore</v>
          </cell>
          <cell r="D2137" t="str">
            <v>2045</v>
          </cell>
          <cell r="E2137">
            <v>4122.2250000000004</v>
          </cell>
        </row>
        <row r="2138">
          <cell r="A2138" t="str">
            <v>Sweden</v>
          </cell>
          <cell r="B2138" t="str">
            <v>SE</v>
          </cell>
          <cell r="C2138" t="str">
            <v>Wind offshore</v>
          </cell>
          <cell r="D2138" t="str">
            <v>2046</v>
          </cell>
          <cell r="E2138">
            <v>4152.6499999999996</v>
          </cell>
        </row>
        <row r="2139">
          <cell r="A2139" t="str">
            <v>Sweden</v>
          </cell>
          <cell r="B2139" t="str">
            <v>SE</v>
          </cell>
          <cell r="C2139" t="str">
            <v>Wind offshore</v>
          </cell>
          <cell r="D2139" t="str">
            <v>2047</v>
          </cell>
          <cell r="E2139">
            <v>4180.7749999999996</v>
          </cell>
        </row>
        <row r="2140">
          <cell r="A2140" t="str">
            <v>Sweden</v>
          </cell>
          <cell r="B2140" t="str">
            <v>SE</v>
          </cell>
          <cell r="C2140" t="str">
            <v>Wind offshore</v>
          </cell>
          <cell r="D2140" t="str">
            <v>2048</v>
          </cell>
          <cell r="E2140">
            <v>4206.6499999999996</v>
          </cell>
        </row>
        <row r="2141">
          <cell r="A2141" t="str">
            <v>Sweden</v>
          </cell>
          <cell r="B2141" t="str">
            <v>SE</v>
          </cell>
          <cell r="C2141" t="str">
            <v>Wind offshore</v>
          </cell>
          <cell r="D2141" t="str">
            <v>2049</v>
          </cell>
          <cell r="E2141">
            <v>4230</v>
          </cell>
        </row>
        <row r="2142">
          <cell r="A2142" t="str">
            <v>Sweden</v>
          </cell>
          <cell r="B2142" t="str">
            <v>SE</v>
          </cell>
          <cell r="C2142" t="str">
            <v>Wind offshore</v>
          </cell>
          <cell r="D2142" t="str">
            <v>2050</v>
          </cell>
          <cell r="E2142">
            <v>4251.8999999999996</v>
          </cell>
        </row>
        <row r="2143">
          <cell r="A2143" t="str">
            <v>Norway</v>
          </cell>
          <cell r="B2143" t="str">
            <v>NO</v>
          </cell>
          <cell r="C2143" t="str">
            <v>Wind offshore</v>
          </cell>
          <cell r="D2143" t="str">
            <v>2021</v>
          </cell>
          <cell r="E2143">
            <v>3743.5</v>
          </cell>
        </row>
        <row r="2144">
          <cell r="A2144" t="str">
            <v>Norway</v>
          </cell>
          <cell r="B2144" t="str">
            <v>NO</v>
          </cell>
          <cell r="C2144" t="str">
            <v>Wind offshore</v>
          </cell>
          <cell r="D2144" t="str">
            <v>2022</v>
          </cell>
          <cell r="E2144">
            <v>3768.25</v>
          </cell>
        </row>
        <row r="2145">
          <cell r="A2145" t="str">
            <v>Norway</v>
          </cell>
          <cell r="B2145" t="str">
            <v>NO</v>
          </cell>
          <cell r="C2145" t="str">
            <v>Wind offshore</v>
          </cell>
          <cell r="D2145" t="str">
            <v>2023</v>
          </cell>
          <cell r="E2145">
            <v>3792</v>
          </cell>
        </row>
        <row r="2146">
          <cell r="A2146" t="str">
            <v>Norway</v>
          </cell>
          <cell r="B2146" t="str">
            <v>NO</v>
          </cell>
          <cell r="C2146" t="str">
            <v>Wind offshore</v>
          </cell>
          <cell r="D2146" t="str">
            <v>2024</v>
          </cell>
          <cell r="E2146">
            <v>3816.5</v>
          </cell>
        </row>
        <row r="2147">
          <cell r="A2147" t="str">
            <v>Norway</v>
          </cell>
          <cell r="B2147" t="str">
            <v>NO</v>
          </cell>
          <cell r="C2147" t="str">
            <v>Wind offshore</v>
          </cell>
          <cell r="D2147" t="str">
            <v>2025</v>
          </cell>
          <cell r="E2147">
            <v>3840.2</v>
          </cell>
        </row>
        <row r="2148">
          <cell r="A2148" t="str">
            <v>Norway</v>
          </cell>
          <cell r="B2148" t="str">
            <v>NO</v>
          </cell>
          <cell r="C2148" t="str">
            <v>Wind offshore</v>
          </cell>
          <cell r="D2148" t="str">
            <v>2026</v>
          </cell>
          <cell r="E2148">
            <v>3863.5</v>
          </cell>
        </row>
        <row r="2149">
          <cell r="A2149" t="str">
            <v>Norway</v>
          </cell>
          <cell r="B2149" t="str">
            <v>NO</v>
          </cell>
          <cell r="C2149" t="str">
            <v>Wind offshore</v>
          </cell>
          <cell r="D2149" t="str">
            <v>2027</v>
          </cell>
          <cell r="E2149">
            <v>3886.5</v>
          </cell>
        </row>
        <row r="2150">
          <cell r="A2150" t="str">
            <v>Norway</v>
          </cell>
          <cell r="B2150" t="str">
            <v>NO</v>
          </cell>
          <cell r="C2150" t="str">
            <v>Wind offshore</v>
          </cell>
          <cell r="D2150" t="str">
            <v>2028</v>
          </cell>
          <cell r="E2150">
            <v>3909.125</v>
          </cell>
        </row>
        <row r="2151">
          <cell r="A2151" t="str">
            <v>Norway</v>
          </cell>
          <cell r="B2151" t="str">
            <v>NO</v>
          </cell>
          <cell r="C2151" t="str">
            <v>Wind offshore</v>
          </cell>
          <cell r="D2151" t="str">
            <v>2029</v>
          </cell>
          <cell r="E2151">
            <v>3931.2777777777778</v>
          </cell>
        </row>
        <row r="2152">
          <cell r="A2152" t="str">
            <v>Norway</v>
          </cell>
          <cell r="B2152" t="str">
            <v>NO</v>
          </cell>
          <cell r="C2152" t="str">
            <v>Wind offshore</v>
          </cell>
          <cell r="D2152" t="str">
            <v>2030</v>
          </cell>
          <cell r="E2152">
            <v>3953</v>
          </cell>
        </row>
        <row r="2153">
          <cell r="A2153" t="str">
            <v>Norway</v>
          </cell>
          <cell r="B2153" t="str">
            <v>NO</v>
          </cell>
          <cell r="C2153" t="str">
            <v>Wind offshore</v>
          </cell>
          <cell r="D2153" t="str">
            <v>2031</v>
          </cell>
          <cell r="E2153">
            <v>3974</v>
          </cell>
        </row>
        <row r="2154">
          <cell r="A2154" t="str">
            <v>Norway</v>
          </cell>
          <cell r="B2154" t="str">
            <v>NO</v>
          </cell>
          <cell r="C2154" t="str">
            <v>Wind offshore</v>
          </cell>
          <cell r="D2154" t="str">
            <v>2032</v>
          </cell>
          <cell r="E2154">
            <v>3994</v>
          </cell>
        </row>
        <row r="2155">
          <cell r="A2155" t="str">
            <v>Norway</v>
          </cell>
          <cell r="B2155" t="str">
            <v>NO</v>
          </cell>
          <cell r="C2155" t="str">
            <v>Wind offshore</v>
          </cell>
          <cell r="D2155" t="str">
            <v>2033</v>
          </cell>
          <cell r="E2155">
            <v>4012.5769230769229</v>
          </cell>
        </row>
        <row r="2156">
          <cell r="A2156" t="str">
            <v>Norway</v>
          </cell>
          <cell r="B2156" t="str">
            <v>NO</v>
          </cell>
          <cell r="C2156" t="str">
            <v>Wind offshore</v>
          </cell>
          <cell r="D2156" t="str">
            <v>2034</v>
          </cell>
          <cell r="E2156">
            <v>4030.8214285714284</v>
          </cell>
        </row>
        <row r="2157">
          <cell r="A2157" t="str">
            <v>Norway</v>
          </cell>
          <cell r="B2157" t="str">
            <v>NO</v>
          </cell>
          <cell r="C2157" t="str">
            <v>Wind offshore</v>
          </cell>
          <cell r="D2157" t="str">
            <v>2035</v>
          </cell>
          <cell r="E2157">
            <v>4048</v>
          </cell>
        </row>
        <row r="2158">
          <cell r="A2158" t="str">
            <v>Norway</v>
          </cell>
          <cell r="B2158" t="str">
            <v>NO</v>
          </cell>
          <cell r="C2158" t="str">
            <v>Wind offshore</v>
          </cell>
          <cell r="D2158" t="str">
            <v>2036</v>
          </cell>
          <cell r="E2158">
            <v>4065.0625</v>
          </cell>
        </row>
        <row r="2159">
          <cell r="A2159" t="str">
            <v>Norway</v>
          </cell>
          <cell r="B2159" t="str">
            <v>NO</v>
          </cell>
          <cell r="C2159" t="str">
            <v>Wind offshore</v>
          </cell>
          <cell r="D2159" t="str">
            <v>2037</v>
          </cell>
          <cell r="E2159">
            <v>4081.1176470588234</v>
          </cell>
        </row>
        <row r="2160">
          <cell r="A2160" t="str">
            <v>Norway</v>
          </cell>
          <cell r="B2160" t="str">
            <v>NO</v>
          </cell>
          <cell r="C2160" t="str">
            <v>Wind offshore</v>
          </cell>
          <cell r="D2160" t="str">
            <v>2038</v>
          </cell>
          <cell r="E2160">
            <v>4096.4722222222226</v>
          </cell>
        </row>
        <row r="2161">
          <cell r="A2161" t="str">
            <v>Norway</v>
          </cell>
          <cell r="B2161" t="str">
            <v>NO</v>
          </cell>
          <cell r="C2161" t="str">
            <v>Wind offshore</v>
          </cell>
          <cell r="D2161" t="str">
            <v>2039</v>
          </cell>
          <cell r="E2161">
            <v>4111.1578947368425</v>
          </cell>
        </row>
        <row r="2162">
          <cell r="A2162" t="str">
            <v>Norway</v>
          </cell>
          <cell r="B2162" t="str">
            <v>NO</v>
          </cell>
          <cell r="C2162" t="str">
            <v>Wind offshore</v>
          </cell>
          <cell r="D2162" t="str">
            <v>2040</v>
          </cell>
          <cell r="E2162">
            <v>4125.1750000000002</v>
          </cell>
        </row>
        <row r="2163">
          <cell r="A2163" t="str">
            <v>Norway</v>
          </cell>
          <cell r="B2163" t="str">
            <v>NO</v>
          </cell>
          <cell r="C2163" t="str">
            <v>Wind offshore</v>
          </cell>
          <cell r="D2163" t="str">
            <v>2041</v>
          </cell>
          <cell r="E2163">
            <v>4158.25</v>
          </cell>
        </row>
        <row r="2164">
          <cell r="A2164" t="str">
            <v>Norway</v>
          </cell>
          <cell r="B2164" t="str">
            <v>NO</v>
          </cell>
          <cell r="C2164" t="str">
            <v>Wind offshore</v>
          </cell>
          <cell r="D2164" t="str">
            <v>2042</v>
          </cell>
          <cell r="E2164">
            <v>4189.45</v>
          </cell>
        </row>
        <row r="2165">
          <cell r="A2165" t="str">
            <v>Norway</v>
          </cell>
          <cell r="B2165" t="str">
            <v>NO</v>
          </cell>
          <cell r="C2165" t="str">
            <v>Wind offshore</v>
          </cell>
          <cell r="D2165" t="str">
            <v>2043</v>
          </cell>
          <cell r="E2165">
            <v>4218.8</v>
          </cell>
        </row>
        <row r="2166">
          <cell r="A2166" t="str">
            <v>Norway</v>
          </cell>
          <cell r="B2166" t="str">
            <v>NO</v>
          </cell>
          <cell r="C2166" t="str">
            <v>Wind offshore</v>
          </cell>
          <cell r="D2166" t="str">
            <v>2044</v>
          </cell>
          <cell r="E2166">
            <v>4246.25</v>
          </cell>
        </row>
        <row r="2167">
          <cell r="A2167" t="str">
            <v>Norway</v>
          </cell>
          <cell r="B2167" t="str">
            <v>NO</v>
          </cell>
          <cell r="C2167" t="str">
            <v>Wind offshore</v>
          </cell>
          <cell r="D2167" t="str">
            <v>2045</v>
          </cell>
          <cell r="E2167">
            <v>4271.8</v>
          </cell>
        </row>
        <row r="2168">
          <cell r="A2168" t="str">
            <v>Norway</v>
          </cell>
          <cell r="B2168" t="str">
            <v>NO</v>
          </cell>
          <cell r="C2168" t="str">
            <v>Wind offshore</v>
          </cell>
          <cell r="D2168" t="str">
            <v>2046</v>
          </cell>
          <cell r="E2168">
            <v>4295.5249999999996</v>
          </cell>
        </row>
        <row r="2169">
          <cell r="A2169" t="str">
            <v>Norway</v>
          </cell>
          <cell r="B2169" t="str">
            <v>NO</v>
          </cell>
          <cell r="C2169" t="str">
            <v>Wind offshore</v>
          </cell>
          <cell r="D2169" t="str">
            <v>2047</v>
          </cell>
          <cell r="E2169">
            <v>4317.375</v>
          </cell>
        </row>
        <row r="2170">
          <cell r="A2170" t="str">
            <v>Norway</v>
          </cell>
          <cell r="B2170" t="str">
            <v>NO</v>
          </cell>
          <cell r="C2170" t="str">
            <v>Wind offshore</v>
          </cell>
          <cell r="D2170" t="str">
            <v>2048</v>
          </cell>
          <cell r="E2170">
            <v>4337.3999999999996</v>
          </cell>
        </row>
        <row r="2171">
          <cell r="A2171" t="str">
            <v>Norway</v>
          </cell>
          <cell r="B2171" t="str">
            <v>NO</v>
          </cell>
          <cell r="C2171" t="str">
            <v>Wind offshore</v>
          </cell>
          <cell r="D2171" t="str">
            <v>2049</v>
          </cell>
          <cell r="E2171">
            <v>4356</v>
          </cell>
        </row>
        <row r="2172">
          <cell r="A2172" t="str">
            <v>Norway</v>
          </cell>
          <cell r="B2172" t="str">
            <v>NO</v>
          </cell>
          <cell r="C2172" t="str">
            <v>Wind offshore</v>
          </cell>
          <cell r="D2172" t="str">
            <v>2050</v>
          </cell>
          <cell r="E2172">
            <v>4372.2250000000004</v>
          </cell>
        </row>
        <row r="2173">
          <cell r="A2173" t="str">
            <v>Denmark</v>
          </cell>
          <cell r="B2173" t="str">
            <v>DK</v>
          </cell>
          <cell r="C2173" t="str">
            <v>Wind offshore</v>
          </cell>
          <cell r="D2173" t="str">
            <v>2015</v>
          </cell>
          <cell r="E2173">
            <v>3339</v>
          </cell>
        </row>
        <row r="2174">
          <cell r="A2174" t="str">
            <v>Denmark</v>
          </cell>
          <cell r="B2174" t="str">
            <v>DK</v>
          </cell>
          <cell r="C2174" t="str">
            <v>Wind offshore</v>
          </cell>
          <cell r="D2174" t="str">
            <v>2016</v>
          </cell>
          <cell r="E2174">
            <v>3384</v>
          </cell>
        </row>
        <row r="2175">
          <cell r="A2175" t="str">
            <v>Denmark</v>
          </cell>
          <cell r="B2175" t="str">
            <v>DK</v>
          </cell>
          <cell r="C2175" t="str">
            <v>Wind offshore</v>
          </cell>
          <cell r="D2175" t="str">
            <v>2017</v>
          </cell>
          <cell r="E2175">
            <v>3593.5</v>
          </cell>
        </row>
        <row r="2176">
          <cell r="A2176" t="str">
            <v>Denmark</v>
          </cell>
          <cell r="B2176" t="str">
            <v>DK</v>
          </cell>
          <cell r="C2176" t="str">
            <v>Wind offshore</v>
          </cell>
          <cell r="D2176" t="str">
            <v>2018</v>
          </cell>
          <cell r="E2176">
            <v>3669</v>
          </cell>
        </row>
        <row r="2177">
          <cell r="A2177" t="str">
            <v>Denmark</v>
          </cell>
          <cell r="B2177" t="str">
            <v>DK</v>
          </cell>
          <cell r="C2177" t="str">
            <v>Wind offshore</v>
          </cell>
          <cell r="D2177" t="str">
            <v>2019</v>
          </cell>
          <cell r="E2177">
            <v>3184.7</v>
          </cell>
        </row>
        <row r="2178">
          <cell r="A2178" t="str">
            <v>Denmark</v>
          </cell>
          <cell r="B2178" t="str">
            <v>DK</v>
          </cell>
          <cell r="C2178" t="str">
            <v>Wind offshore</v>
          </cell>
          <cell r="D2178" t="str">
            <v>2020</v>
          </cell>
          <cell r="E2178">
            <v>3224</v>
          </cell>
        </row>
        <row r="2179">
          <cell r="A2179" t="str">
            <v>Denmark</v>
          </cell>
          <cell r="B2179" t="str">
            <v>DK</v>
          </cell>
          <cell r="C2179" t="str">
            <v>Wind offshore</v>
          </cell>
          <cell r="D2179" t="str">
            <v>2021</v>
          </cell>
          <cell r="E2179">
            <v>3263.0882352941176</v>
          </cell>
        </row>
        <row r="2180">
          <cell r="A2180" t="str">
            <v>Denmark</v>
          </cell>
          <cell r="B2180" t="str">
            <v>DK</v>
          </cell>
          <cell r="C2180" t="str">
            <v>Wind offshore</v>
          </cell>
          <cell r="D2180" t="str">
            <v>2022</v>
          </cell>
          <cell r="E2180">
            <v>3300.8888888888887</v>
          </cell>
        </row>
        <row r="2181">
          <cell r="A2181" t="str">
            <v>Denmark</v>
          </cell>
          <cell r="B2181" t="str">
            <v>DK</v>
          </cell>
          <cell r="C2181" t="str">
            <v>Wind offshore</v>
          </cell>
          <cell r="D2181" t="str">
            <v>2023</v>
          </cell>
          <cell r="E2181">
            <v>3338</v>
          </cell>
        </row>
        <row r="2182">
          <cell r="A2182" t="str">
            <v>Denmark</v>
          </cell>
          <cell r="B2182" t="str">
            <v>DK</v>
          </cell>
          <cell r="C2182" t="str">
            <v>Wind offshore</v>
          </cell>
          <cell r="D2182" t="str">
            <v>2024</v>
          </cell>
          <cell r="E2182">
            <v>3374.1750000000002</v>
          </cell>
        </row>
        <row r="2183">
          <cell r="A2183" t="str">
            <v>Denmark</v>
          </cell>
          <cell r="B2183" t="str">
            <v>DK</v>
          </cell>
          <cell r="C2183" t="str">
            <v>Wind offshore</v>
          </cell>
          <cell r="D2183" t="str">
            <v>2025</v>
          </cell>
          <cell r="E2183">
            <v>3434.0250000000001</v>
          </cell>
        </row>
        <row r="2184">
          <cell r="A2184" t="str">
            <v>Denmark</v>
          </cell>
          <cell r="B2184" t="str">
            <v>DK</v>
          </cell>
          <cell r="C2184" t="str">
            <v>Wind offshore</v>
          </cell>
          <cell r="D2184" t="str">
            <v>2026</v>
          </cell>
          <cell r="E2184">
            <v>3504.05</v>
          </cell>
        </row>
        <row r="2185">
          <cell r="A2185" t="str">
            <v>Denmark</v>
          </cell>
          <cell r="B2185" t="str">
            <v>DK</v>
          </cell>
          <cell r="C2185" t="str">
            <v>Wind offshore</v>
          </cell>
          <cell r="D2185" t="str">
            <v>2027</v>
          </cell>
          <cell r="E2185">
            <v>3574.6750000000002</v>
          </cell>
        </row>
        <row r="2186">
          <cell r="A2186" t="str">
            <v>Denmark</v>
          </cell>
          <cell r="B2186" t="str">
            <v>DK</v>
          </cell>
          <cell r="C2186" t="str">
            <v>Wind offshore</v>
          </cell>
          <cell r="D2186" t="str">
            <v>2028</v>
          </cell>
          <cell r="E2186">
            <v>3645.8249999999998</v>
          </cell>
        </row>
        <row r="2187">
          <cell r="A2187" t="str">
            <v>Denmark</v>
          </cell>
          <cell r="B2187" t="str">
            <v>DK</v>
          </cell>
          <cell r="C2187" t="str">
            <v>Wind offshore</v>
          </cell>
          <cell r="D2187" t="str">
            <v>2029</v>
          </cell>
          <cell r="E2187">
            <v>3717.4</v>
          </cell>
        </row>
        <row r="2188">
          <cell r="A2188" t="str">
            <v>Denmark</v>
          </cell>
          <cell r="B2188" t="str">
            <v>DK</v>
          </cell>
          <cell r="C2188" t="str">
            <v>Wind offshore</v>
          </cell>
          <cell r="D2188" t="str">
            <v>2030</v>
          </cell>
          <cell r="E2188">
            <v>3786.3249999999998</v>
          </cell>
        </row>
        <row r="2189">
          <cell r="A2189" t="str">
            <v>Denmark</v>
          </cell>
          <cell r="B2189" t="str">
            <v>DK</v>
          </cell>
          <cell r="C2189" t="str">
            <v>Wind offshore</v>
          </cell>
          <cell r="D2189" t="str">
            <v>2031</v>
          </cell>
          <cell r="E2189">
            <v>3853</v>
          </cell>
        </row>
        <row r="2190">
          <cell r="A2190" t="str">
            <v>Denmark</v>
          </cell>
          <cell r="B2190" t="str">
            <v>DK</v>
          </cell>
          <cell r="C2190" t="str">
            <v>Wind offshore</v>
          </cell>
          <cell r="D2190" t="str">
            <v>2032</v>
          </cell>
          <cell r="E2190">
            <v>3919</v>
          </cell>
        </row>
        <row r="2191">
          <cell r="A2191" t="str">
            <v>Denmark</v>
          </cell>
          <cell r="B2191" t="str">
            <v>DK</v>
          </cell>
          <cell r="C2191" t="str">
            <v>Wind offshore</v>
          </cell>
          <cell r="D2191" t="str">
            <v>2033</v>
          </cell>
          <cell r="E2191">
            <v>3985</v>
          </cell>
        </row>
        <row r="2192">
          <cell r="A2192" t="str">
            <v>Denmark</v>
          </cell>
          <cell r="B2192" t="str">
            <v>DK</v>
          </cell>
          <cell r="C2192" t="str">
            <v>Wind offshore</v>
          </cell>
          <cell r="D2192" t="str">
            <v>2034</v>
          </cell>
          <cell r="E2192">
            <v>4047.1750000000002</v>
          </cell>
        </row>
        <row r="2193">
          <cell r="A2193" t="str">
            <v>Denmark</v>
          </cell>
          <cell r="B2193" t="str">
            <v>DK</v>
          </cell>
          <cell r="C2193" t="str">
            <v>Wind offshore</v>
          </cell>
          <cell r="D2193" t="str">
            <v>2035</v>
          </cell>
          <cell r="E2193">
            <v>4109</v>
          </cell>
        </row>
        <row r="2194">
          <cell r="A2194" t="str">
            <v>Denmark</v>
          </cell>
          <cell r="B2194" t="str">
            <v>DK</v>
          </cell>
          <cell r="C2194" t="str">
            <v>Wind offshore</v>
          </cell>
          <cell r="D2194" t="str">
            <v>2036</v>
          </cell>
          <cell r="E2194">
            <v>4169.3500000000004</v>
          </cell>
        </row>
        <row r="2195">
          <cell r="A2195" t="str">
            <v>Denmark</v>
          </cell>
          <cell r="B2195" t="str">
            <v>DK</v>
          </cell>
          <cell r="C2195" t="str">
            <v>Wind offshore</v>
          </cell>
          <cell r="D2195" t="str">
            <v>2037</v>
          </cell>
          <cell r="E2195">
            <v>4220.8999999999996</v>
          </cell>
        </row>
        <row r="2196">
          <cell r="A2196" t="str">
            <v>Denmark</v>
          </cell>
          <cell r="B2196" t="str">
            <v>DK</v>
          </cell>
          <cell r="C2196" t="str">
            <v>Wind offshore</v>
          </cell>
          <cell r="D2196" t="str">
            <v>2038</v>
          </cell>
          <cell r="E2196">
            <v>4269.875</v>
          </cell>
        </row>
        <row r="2197">
          <cell r="A2197" t="str">
            <v>Denmark</v>
          </cell>
          <cell r="B2197" t="str">
            <v>DK</v>
          </cell>
          <cell r="C2197" t="str">
            <v>Wind offshore</v>
          </cell>
          <cell r="D2197" t="str">
            <v>2039</v>
          </cell>
          <cell r="E2197">
            <v>4316.2</v>
          </cell>
        </row>
        <row r="2198">
          <cell r="A2198" t="str">
            <v>Denmark</v>
          </cell>
          <cell r="B2198" t="str">
            <v>DK</v>
          </cell>
          <cell r="C2198" t="str">
            <v>Wind offshore</v>
          </cell>
          <cell r="D2198" t="str">
            <v>2040</v>
          </cell>
          <cell r="E2198">
            <v>4359.7749999999996</v>
          </cell>
        </row>
        <row r="2199">
          <cell r="A2199" t="str">
            <v>Denmark</v>
          </cell>
          <cell r="B2199" t="str">
            <v>DK</v>
          </cell>
          <cell r="C2199" t="str">
            <v>Wind offshore</v>
          </cell>
          <cell r="D2199" t="str">
            <v>2041</v>
          </cell>
          <cell r="E2199">
            <v>4401.1000000000004</v>
          </cell>
        </row>
        <row r="2200">
          <cell r="A2200" t="str">
            <v>Denmark</v>
          </cell>
          <cell r="B2200" t="str">
            <v>DK</v>
          </cell>
          <cell r="C2200" t="str">
            <v>Wind offshore</v>
          </cell>
          <cell r="D2200" t="str">
            <v>2042</v>
          </cell>
          <cell r="E2200">
            <v>4440.125</v>
          </cell>
        </row>
        <row r="2201">
          <cell r="A2201" t="str">
            <v>Denmark</v>
          </cell>
          <cell r="B2201" t="str">
            <v>DK</v>
          </cell>
          <cell r="C2201" t="str">
            <v>Wind offshore</v>
          </cell>
          <cell r="D2201" t="str">
            <v>2043</v>
          </cell>
          <cell r="E2201">
            <v>4476.8249999999998</v>
          </cell>
        </row>
        <row r="2202">
          <cell r="A2202" t="str">
            <v>Denmark</v>
          </cell>
          <cell r="B2202" t="str">
            <v>DK</v>
          </cell>
          <cell r="C2202" t="str">
            <v>Wind offshore</v>
          </cell>
          <cell r="D2202" t="str">
            <v>2044</v>
          </cell>
          <cell r="E2202">
            <v>4511.1750000000002</v>
          </cell>
        </row>
        <row r="2203">
          <cell r="A2203" t="str">
            <v>Denmark</v>
          </cell>
          <cell r="B2203" t="str">
            <v>DK</v>
          </cell>
          <cell r="C2203" t="str">
            <v>Wind offshore</v>
          </cell>
          <cell r="D2203" t="str">
            <v>2045</v>
          </cell>
          <cell r="E2203">
            <v>4543.1750000000002</v>
          </cell>
        </row>
        <row r="2204">
          <cell r="A2204" t="str">
            <v>Denmark</v>
          </cell>
          <cell r="B2204" t="str">
            <v>DK</v>
          </cell>
          <cell r="C2204" t="str">
            <v>Wind offshore</v>
          </cell>
          <cell r="D2204" t="str">
            <v>2046</v>
          </cell>
          <cell r="E2204">
            <v>4572.8</v>
          </cell>
        </row>
        <row r="2205">
          <cell r="A2205" t="str">
            <v>Denmark</v>
          </cell>
          <cell r="B2205" t="str">
            <v>DK</v>
          </cell>
          <cell r="C2205" t="str">
            <v>Wind offshore</v>
          </cell>
          <cell r="D2205" t="str">
            <v>2047</v>
          </cell>
          <cell r="E2205">
            <v>4600.1499999999996</v>
          </cell>
        </row>
        <row r="2206">
          <cell r="A2206" t="str">
            <v>Denmark</v>
          </cell>
          <cell r="B2206" t="str">
            <v>DK</v>
          </cell>
          <cell r="C2206" t="str">
            <v>Wind offshore</v>
          </cell>
          <cell r="D2206" t="str">
            <v>2048</v>
          </cell>
          <cell r="E2206">
            <v>4625.25</v>
          </cell>
        </row>
        <row r="2207">
          <cell r="A2207" t="str">
            <v>Denmark</v>
          </cell>
          <cell r="B2207" t="str">
            <v>DK</v>
          </cell>
          <cell r="C2207" t="str">
            <v>Wind offshore</v>
          </cell>
          <cell r="D2207" t="str">
            <v>2049</v>
          </cell>
          <cell r="E2207">
            <v>4648</v>
          </cell>
        </row>
        <row r="2208">
          <cell r="A2208" t="str">
            <v>Denmark</v>
          </cell>
          <cell r="B2208" t="str">
            <v>DK</v>
          </cell>
          <cell r="C2208" t="str">
            <v>Wind offshore</v>
          </cell>
          <cell r="D2208" t="str">
            <v>2050</v>
          </cell>
          <cell r="E2208">
            <v>4668.8999999999996</v>
          </cell>
        </row>
        <row r="2209">
          <cell r="A2209" t="str">
            <v>Estonia</v>
          </cell>
          <cell r="B2209" t="str">
            <v>EE</v>
          </cell>
          <cell r="C2209" t="str">
            <v>Wind offshore</v>
          </cell>
          <cell r="D2209" t="str">
            <v>2015</v>
          </cell>
          <cell r="E2209">
            <v>0</v>
          </cell>
        </row>
        <row r="2210">
          <cell r="A2210" t="str">
            <v>Estonia</v>
          </cell>
          <cell r="B2210" t="str">
            <v>EE</v>
          </cell>
          <cell r="C2210" t="str">
            <v>Wind offshore</v>
          </cell>
          <cell r="D2210" t="str">
            <v>2016</v>
          </cell>
          <cell r="E2210">
            <v>0</v>
          </cell>
        </row>
        <row r="2211">
          <cell r="A2211" t="str">
            <v>Estonia</v>
          </cell>
          <cell r="B2211" t="str">
            <v>EE</v>
          </cell>
          <cell r="C2211" t="str">
            <v>Wind offshore</v>
          </cell>
          <cell r="D2211" t="str">
            <v>2017</v>
          </cell>
          <cell r="E2211">
            <v>0</v>
          </cell>
        </row>
        <row r="2212">
          <cell r="A2212" t="str">
            <v>Estonia</v>
          </cell>
          <cell r="B2212" t="str">
            <v>EE</v>
          </cell>
          <cell r="C2212" t="str">
            <v>Wind offshore</v>
          </cell>
          <cell r="D2212" t="str">
            <v>2018</v>
          </cell>
          <cell r="E2212">
            <v>0</v>
          </cell>
        </row>
        <row r="2213">
          <cell r="A2213" t="str">
            <v>Estonia</v>
          </cell>
          <cell r="B2213" t="str">
            <v>EE</v>
          </cell>
          <cell r="C2213" t="str">
            <v>Wind offshore</v>
          </cell>
          <cell r="D2213" t="str">
            <v>2019</v>
          </cell>
          <cell r="E2213">
            <v>0</v>
          </cell>
        </row>
        <row r="2214">
          <cell r="A2214" t="str">
            <v>Estonia</v>
          </cell>
          <cell r="B2214" t="str">
            <v>EE</v>
          </cell>
          <cell r="C2214" t="str">
            <v>Wind offshore</v>
          </cell>
          <cell r="D2214" t="str">
            <v>2020</v>
          </cell>
          <cell r="E2214">
            <v>207</v>
          </cell>
        </row>
        <row r="2215">
          <cell r="A2215" t="str">
            <v>Estonia</v>
          </cell>
          <cell r="B2215" t="str">
            <v>EE</v>
          </cell>
          <cell r="C2215" t="str">
            <v>Wind offshore</v>
          </cell>
          <cell r="D2215" t="str">
            <v>2021</v>
          </cell>
          <cell r="E2215">
            <v>417.1</v>
          </cell>
        </row>
        <row r="2216">
          <cell r="A2216" t="str">
            <v>Estonia</v>
          </cell>
          <cell r="B2216" t="str">
            <v>EE</v>
          </cell>
          <cell r="C2216" t="str">
            <v>Wind offshore</v>
          </cell>
          <cell r="D2216" t="str">
            <v>2022</v>
          </cell>
          <cell r="E2216">
            <v>630</v>
          </cell>
        </row>
        <row r="2217">
          <cell r="A2217" t="str">
            <v>Estonia</v>
          </cell>
          <cell r="B2217" t="str">
            <v>EE</v>
          </cell>
          <cell r="C2217" t="str">
            <v>Wind offshore</v>
          </cell>
          <cell r="D2217" t="str">
            <v>2023</v>
          </cell>
          <cell r="E2217">
            <v>846</v>
          </cell>
        </row>
        <row r="2218">
          <cell r="A2218" t="str">
            <v>Estonia</v>
          </cell>
          <cell r="B2218" t="str">
            <v>EE</v>
          </cell>
          <cell r="C2218" t="str">
            <v>Wind offshore</v>
          </cell>
          <cell r="D2218" t="str">
            <v>2024</v>
          </cell>
          <cell r="E2218">
            <v>1064.1500000000001</v>
          </cell>
        </row>
        <row r="2219">
          <cell r="A2219" t="str">
            <v>Estonia</v>
          </cell>
          <cell r="B2219" t="str">
            <v>EE</v>
          </cell>
          <cell r="C2219" t="str">
            <v>Wind offshore</v>
          </cell>
          <cell r="D2219" t="str">
            <v>2025</v>
          </cell>
          <cell r="E2219">
            <v>1285.3</v>
          </cell>
        </row>
        <row r="2220">
          <cell r="A2220" t="str">
            <v>Estonia</v>
          </cell>
          <cell r="B2220" t="str">
            <v>EE</v>
          </cell>
          <cell r="C2220" t="str">
            <v>Wind offshore</v>
          </cell>
          <cell r="D2220" t="str">
            <v>2026</v>
          </cell>
          <cell r="E2220">
            <v>1509.1</v>
          </cell>
        </row>
        <row r="2221">
          <cell r="A2221" t="str">
            <v>Estonia</v>
          </cell>
          <cell r="B2221" t="str">
            <v>EE</v>
          </cell>
          <cell r="C2221" t="str">
            <v>Wind offshore</v>
          </cell>
          <cell r="D2221" t="str">
            <v>2027</v>
          </cell>
          <cell r="E2221">
            <v>1735.45</v>
          </cell>
        </row>
        <row r="2222">
          <cell r="A2222" t="str">
            <v>Estonia</v>
          </cell>
          <cell r="B2222" t="str">
            <v>EE</v>
          </cell>
          <cell r="C2222" t="str">
            <v>Wind offshore</v>
          </cell>
          <cell r="D2222" t="str">
            <v>2028</v>
          </cell>
          <cell r="E2222">
            <v>1964.25</v>
          </cell>
        </row>
        <row r="2223">
          <cell r="A2223" t="str">
            <v>Estonia</v>
          </cell>
          <cell r="B2223" t="str">
            <v>EE</v>
          </cell>
          <cell r="C2223" t="str">
            <v>Wind offshore</v>
          </cell>
          <cell r="D2223" t="str">
            <v>2029</v>
          </cell>
          <cell r="E2223">
            <v>2195.4499999999998</v>
          </cell>
        </row>
        <row r="2224">
          <cell r="A2224" t="str">
            <v>Estonia</v>
          </cell>
          <cell r="B2224" t="str">
            <v>EE</v>
          </cell>
          <cell r="C2224" t="str">
            <v>Wind offshore</v>
          </cell>
          <cell r="D2224" t="str">
            <v>2030</v>
          </cell>
          <cell r="E2224">
            <v>2428.9</v>
          </cell>
        </row>
        <row r="2225">
          <cell r="A2225" t="str">
            <v>Estonia</v>
          </cell>
          <cell r="B2225" t="str">
            <v>EE</v>
          </cell>
          <cell r="C2225" t="str">
            <v>Wind offshore</v>
          </cell>
          <cell r="D2225" t="str">
            <v>2031</v>
          </cell>
          <cell r="E2225">
            <v>2664</v>
          </cell>
        </row>
        <row r="2226">
          <cell r="A2226" t="str">
            <v>Estonia</v>
          </cell>
          <cell r="B2226" t="str">
            <v>EE</v>
          </cell>
          <cell r="C2226" t="str">
            <v>Wind offshore</v>
          </cell>
          <cell r="D2226" t="str">
            <v>2032</v>
          </cell>
          <cell r="E2226">
            <v>2901</v>
          </cell>
        </row>
        <row r="2227">
          <cell r="A2227" t="str">
            <v>Estonia</v>
          </cell>
          <cell r="B2227" t="str">
            <v>EE</v>
          </cell>
          <cell r="C2227" t="str">
            <v>Wind offshore</v>
          </cell>
          <cell r="D2227" t="str">
            <v>2033</v>
          </cell>
          <cell r="E2227">
            <v>3139.95</v>
          </cell>
        </row>
        <row r="2228">
          <cell r="A2228" t="str">
            <v>Estonia</v>
          </cell>
          <cell r="B2228" t="str">
            <v>EE</v>
          </cell>
          <cell r="C2228" t="str">
            <v>Wind offshore</v>
          </cell>
          <cell r="D2228" t="str">
            <v>2034</v>
          </cell>
          <cell r="E2228">
            <v>3380.2</v>
          </cell>
        </row>
        <row r="2229">
          <cell r="A2229" t="str">
            <v>Estonia</v>
          </cell>
          <cell r="B2229" t="str">
            <v>EE</v>
          </cell>
          <cell r="C2229" t="str">
            <v>Wind offshore</v>
          </cell>
          <cell r="D2229" t="str">
            <v>2035</v>
          </cell>
          <cell r="E2229">
            <v>3622</v>
          </cell>
        </row>
        <row r="2230">
          <cell r="A2230" t="str">
            <v>Estonia</v>
          </cell>
          <cell r="B2230" t="str">
            <v>EE</v>
          </cell>
          <cell r="C2230" t="str">
            <v>Wind offshore</v>
          </cell>
          <cell r="D2230" t="str">
            <v>2036</v>
          </cell>
          <cell r="E2230">
            <v>3864.9</v>
          </cell>
        </row>
        <row r="2231">
          <cell r="A2231" t="str">
            <v>Estonia</v>
          </cell>
          <cell r="B2231" t="str">
            <v>EE</v>
          </cell>
          <cell r="C2231" t="str">
            <v>Wind offshore</v>
          </cell>
          <cell r="D2231" t="str">
            <v>2037</v>
          </cell>
          <cell r="E2231">
            <v>4109.1000000000004</v>
          </cell>
        </row>
        <row r="2232">
          <cell r="A2232" t="str">
            <v>Estonia</v>
          </cell>
          <cell r="B2232" t="str">
            <v>EE</v>
          </cell>
          <cell r="C2232" t="str">
            <v>Wind offshore</v>
          </cell>
          <cell r="D2232" t="str">
            <v>2038</v>
          </cell>
          <cell r="E2232">
            <v>4354.3999999999996</v>
          </cell>
        </row>
        <row r="2233">
          <cell r="A2233" t="str">
            <v>Estonia</v>
          </cell>
          <cell r="B2233" t="str">
            <v>EE</v>
          </cell>
          <cell r="C2233" t="str">
            <v>Wind offshore</v>
          </cell>
          <cell r="D2233" t="str">
            <v>2039</v>
          </cell>
          <cell r="E2233">
            <v>4600.7</v>
          </cell>
        </row>
        <row r="2234">
          <cell r="A2234" t="str">
            <v>Estonia</v>
          </cell>
          <cell r="B2234" t="str">
            <v>EE</v>
          </cell>
          <cell r="C2234" t="str">
            <v>Wind offshore</v>
          </cell>
          <cell r="D2234" t="str">
            <v>2040</v>
          </cell>
          <cell r="E2234">
            <v>4640.8</v>
          </cell>
        </row>
        <row r="2235">
          <cell r="A2235" t="str">
            <v>Estonia</v>
          </cell>
          <cell r="B2235" t="str">
            <v>EE</v>
          </cell>
          <cell r="C2235" t="str">
            <v>Wind offshore</v>
          </cell>
          <cell r="D2235" t="str">
            <v>2041</v>
          </cell>
          <cell r="E2235">
            <v>4678.8</v>
          </cell>
        </row>
        <row r="2236">
          <cell r="A2236" t="str">
            <v>Estonia</v>
          </cell>
          <cell r="B2236" t="str">
            <v>EE</v>
          </cell>
          <cell r="C2236" t="str">
            <v>Wind offshore</v>
          </cell>
          <cell r="D2236" t="str">
            <v>2042</v>
          </cell>
          <cell r="E2236">
            <v>4714.55</v>
          </cell>
        </row>
        <row r="2237">
          <cell r="A2237" t="str">
            <v>Estonia</v>
          </cell>
          <cell r="B2237" t="str">
            <v>EE</v>
          </cell>
          <cell r="C2237" t="str">
            <v>Wind offshore</v>
          </cell>
          <cell r="D2237" t="str">
            <v>2043</v>
          </cell>
          <cell r="E2237">
            <v>4748.1000000000004</v>
          </cell>
        </row>
        <row r="2238">
          <cell r="A2238" t="str">
            <v>Estonia</v>
          </cell>
          <cell r="B2238" t="str">
            <v>EE</v>
          </cell>
          <cell r="C2238" t="str">
            <v>Wind offshore</v>
          </cell>
          <cell r="D2238" t="str">
            <v>2044</v>
          </cell>
          <cell r="E2238">
            <v>4779.45</v>
          </cell>
        </row>
        <row r="2239">
          <cell r="A2239" t="str">
            <v>Estonia</v>
          </cell>
          <cell r="B2239" t="str">
            <v>EE</v>
          </cell>
          <cell r="C2239" t="str">
            <v>Wind offshore</v>
          </cell>
          <cell r="D2239" t="str">
            <v>2045</v>
          </cell>
          <cell r="E2239">
            <v>4808.55</v>
          </cell>
        </row>
        <row r="2240">
          <cell r="A2240" t="str">
            <v>Estonia</v>
          </cell>
          <cell r="B2240" t="str">
            <v>EE</v>
          </cell>
          <cell r="C2240" t="str">
            <v>Wind offshore</v>
          </cell>
          <cell r="D2240" t="str">
            <v>2046</v>
          </cell>
          <cell r="E2240">
            <v>4835.45</v>
          </cell>
        </row>
        <row r="2241">
          <cell r="A2241" t="str">
            <v>Estonia</v>
          </cell>
          <cell r="B2241" t="str">
            <v>EE</v>
          </cell>
          <cell r="C2241" t="str">
            <v>Wind offshore</v>
          </cell>
          <cell r="D2241" t="str">
            <v>2047</v>
          </cell>
          <cell r="E2241">
            <v>4860.2</v>
          </cell>
        </row>
        <row r="2242">
          <cell r="A2242" t="str">
            <v>Estonia</v>
          </cell>
          <cell r="B2242" t="str">
            <v>EE</v>
          </cell>
          <cell r="C2242" t="str">
            <v>Wind offshore</v>
          </cell>
          <cell r="D2242" t="str">
            <v>2048</v>
          </cell>
          <cell r="E2242">
            <v>4882.8500000000004</v>
          </cell>
        </row>
        <row r="2243">
          <cell r="A2243" t="str">
            <v>Estonia</v>
          </cell>
          <cell r="B2243" t="str">
            <v>EE</v>
          </cell>
          <cell r="C2243" t="str">
            <v>Wind offshore</v>
          </cell>
          <cell r="D2243" t="str">
            <v>2049</v>
          </cell>
          <cell r="E2243">
            <v>4903</v>
          </cell>
        </row>
        <row r="2244">
          <cell r="A2244" t="str">
            <v>Estonia</v>
          </cell>
          <cell r="B2244" t="str">
            <v>EE</v>
          </cell>
          <cell r="C2244" t="str">
            <v>Wind offshore</v>
          </cell>
          <cell r="D2244" t="str">
            <v>2050</v>
          </cell>
          <cell r="E2244">
            <v>4922</v>
          </cell>
        </row>
        <row r="2245">
          <cell r="A2245" t="str">
            <v>Latvia</v>
          </cell>
          <cell r="B2245" t="str">
            <v>LV</v>
          </cell>
          <cell r="C2245" t="str">
            <v>Wind offshore</v>
          </cell>
          <cell r="D2245" t="str">
            <v>2015</v>
          </cell>
          <cell r="E2245">
            <v>0</v>
          </cell>
        </row>
        <row r="2246">
          <cell r="A2246" t="str">
            <v>Latvia</v>
          </cell>
          <cell r="B2246" t="str">
            <v>LV</v>
          </cell>
          <cell r="C2246" t="str">
            <v>Wind offshore</v>
          </cell>
          <cell r="D2246" t="str">
            <v>2016</v>
          </cell>
          <cell r="E2246">
            <v>0</v>
          </cell>
        </row>
        <row r="2247">
          <cell r="A2247" t="str">
            <v>Latvia</v>
          </cell>
          <cell r="B2247" t="str">
            <v>LV</v>
          </cell>
          <cell r="C2247" t="str">
            <v>Wind offshore</v>
          </cell>
          <cell r="D2247" t="str">
            <v>2017</v>
          </cell>
          <cell r="E2247">
            <v>0</v>
          </cell>
        </row>
        <row r="2248">
          <cell r="A2248" t="str">
            <v>Latvia</v>
          </cell>
          <cell r="B2248" t="str">
            <v>LV</v>
          </cell>
          <cell r="C2248" t="str">
            <v>Wind offshore</v>
          </cell>
          <cell r="D2248" t="str">
            <v>2018</v>
          </cell>
          <cell r="E2248">
            <v>0</v>
          </cell>
        </row>
        <row r="2249">
          <cell r="A2249" t="str">
            <v>Latvia</v>
          </cell>
          <cell r="B2249" t="str">
            <v>LV</v>
          </cell>
          <cell r="C2249" t="str">
            <v>Wind offshore</v>
          </cell>
          <cell r="D2249" t="str">
            <v>2019</v>
          </cell>
          <cell r="E2249">
            <v>0</v>
          </cell>
        </row>
        <row r="2250">
          <cell r="A2250" t="str">
            <v>Latvia</v>
          </cell>
          <cell r="B2250" t="str">
            <v>LV</v>
          </cell>
          <cell r="C2250" t="str">
            <v>Wind offshore</v>
          </cell>
          <cell r="D2250" t="str">
            <v>2020</v>
          </cell>
          <cell r="E2250">
            <v>207</v>
          </cell>
        </row>
        <row r="2251">
          <cell r="A2251" t="str">
            <v>Latvia</v>
          </cell>
          <cell r="B2251" t="str">
            <v>LV</v>
          </cell>
          <cell r="C2251" t="str">
            <v>Wind offshore</v>
          </cell>
          <cell r="D2251" t="str">
            <v>2021</v>
          </cell>
          <cell r="E2251">
            <v>417.1</v>
          </cell>
        </row>
        <row r="2252">
          <cell r="A2252" t="str">
            <v>Latvia</v>
          </cell>
          <cell r="B2252" t="str">
            <v>LV</v>
          </cell>
          <cell r="C2252" t="str">
            <v>Wind offshore</v>
          </cell>
          <cell r="D2252" t="str">
            <v>2022</v>
          </cell>
          <cell r="E2252">
            <v>630</v>
          </cell>
        </row>
        <row r="2253">
          <cell r="A2253" t="str">
            <v>Latvia</v>
          </cell>
          <cell r="B2253" t="str">
            <v>LV</v>
          </cell>
          <cell r="C2253" t="str">
            <v>Wind offshore</v>
          </cell>
          <cell r="D2253" t="str">
            <v>2023</v>
          </cell>
          <cell r="E2253">
            <v>846</v>
          </cell>
        </row>
        <row r="2254">
          <cell r="A2254" t="str">
            <v>Latvia</v>
          </cell>
          <cell r="B2254" t="str">
            <v>LV</v>
          </cell>
          <cell r="C2254" t="str">
            <v>Wind offshore</v>
          </cell>
          <cell r="D2254" t="str">
            <v>2024</v>
          </cell>
          <cell r="E2254">
            <v>1064.1500000000001</v>
          </cell>
        </row>
        <row r="2255">
          <cell r="A2255" t="str">
            <v>Latvia</v>
          </cell>
          <cell r="B2255" t="str">
            <v>LV</v>
          </cell>
          <cell r="C2255" t="str">
            <v>Wind offshore</v>
          </cell>
          <cell r="D2255" t="str">
            <v>2025</v>
          </cell>
          <cell r="E2255">
            <v>1285.3</v>
          </cell>
        </row>
        <row r="2256">
          <cell r="A2256" t="str">
            <v>Latvia</v>
          </cell>
          <cell r="B2256" t="str">
            <v>LV</v>
          </cell>
          <cell r="C2256" t="str">
            <v>Wind offshore</v>
          </cell>
          <cell r="D2256" t="str">
            <v>2026</v>
          </cell>
          <cell r="E2256">
            <v>1509.1</v>
          </cell>
        </row>
        <row r="2257">
          <cell r="A2257" t="str">
            <v>Latvia</v>
          </cell>
          <cell r="B2257" t="str">
            <v>LV</v>
          </cell>
          <cell r="C2257" t="str">
            <v>Wind offshore</v>
          </cell>
          <cell r="D2257" t="str">
            <v>2027</v>
          </cell>
          <cell r="E2257">
            <v>1735.45</v>
          </cell>
        </row>
        <row r="2258">
          <cell r="A2258" t="str">
            <v>Latvia</v>
          </cell>
          <cell r="B2258" t="str">
            <v>LV</v>
          </cell>
          <cell r="C2258" t="str">
            <v>Wind offshore</v>
          </cell>
          <cell r="D2258" t="str">
            <v>2028</v>
          </cell>
          <cell r="E2258">
            <v>1964.25</v>
          </cell>
        </row>
        <row r="2259">
          <cell r="A2259" t="str">
            <v>Latvia</v>
          </cell>
          <cell r="B2259" t="str">
            <v>LV</v>
          </cell>
          <cell r="C2259" t="str">
            <v>Wind offshore</v>
          </cell>
          <cell r="D2259" t="str">
            <v>2029</v>
          </cell>
          <cell r="E2259">
            <v>2195.4499999999998</v>
          </cell>
        </row>
        <row r="2260">
          <cell r="A2260" t="str">
            <v>Latvia</v>
          </cell>
          <cell r="B2260" t="str">
            <v>LV</v>
          </cell>
          <cell r="C2260" t="str">
            <v>Wind offshore</v>
          </cell>
          <cell r="D2260" t="str">
            <v>2030</v>
          </cell>
          <cell r="E2260">
            <v>2428.9</v>
          </cell>
        </row>
        <row r="2261">
          <cell r="A2261" t="str">
            <v>Latvia</v>
          </cell>
          <cell r="B2261" t="str">
            <v>LV</v>
          </cell>
          <cell r="C2261" t="str">
            <v>Wind offshore</v>
          </cell>
          <cell r="D2261" t="str">
            <v>2031</v>
          </cell>
          <cell r="E2261">
            <v>2664</v>
          </cell>
        </row>
        <row r="2262">
          <cell r="A2262" t="str">
            <v>Latvia</v>
          </cell>
          <cell r="B2262" t="str">
            <v>LV</v>
          </cell>
          <cell r="C2262" t="str">
            <v>Wind offshore</v>
          </cell>
          <cell r="D2262" t="str">
            <v>2032</v>
          </cell>
          <cell r="E2262">
            <v>2901</v>
          </cell>
        </row>
        <row r="2263">
          <cell r="A2263" t="str">
            <v>Latvia</v>
          </cell>
          <cell r="B2263" t="str">
            <v>LV</v>
          </cell>
          <cell r="C2263" t="str">
            <v>Wind offshore</v>
          </cell>
          <cell r="D2263" t="str">
            <v>2033</v>
          </cell>
          <cell r="E2263">
            <v>3139.95</v>
          </cell>
        </row>
        <row r="2264">
          <cell r="A2264" t="str">
            <v>Latvia</v>
          </cell>
          <cell r="B2264" t="str">
            <v>LV</v>
          </cell>
          <cell r="C2264" t="str">
            <v>Wind offshore</v>
          </cell>
          <cell r="D2264" t="str">
            <v>2034</v>
          </cell>
          <cell r="E2264">
            <v>3380.2</v>
          </cell>
        </row>
        <row r="2265">
          <cell r="A2265" t="str">
            <v>Latvia</v>
          </cell>
          <cell r="B2265" t="str">
            <v>LV</v>
          </cell>
          <cell r="C2265" t="str">
            <v>Wind offshore</v>
          </cell>
          <cell r="D2265" t="str">
            <v>2035</v>
          </cell>
          <cell r="E2265">
            <v>3622</v>
          </cell>
        </row>
        <row r="2266">
          <cell r="A2266" t="str">
            <v>Latvia</v>
          </cell>
          <cell r="B2266" t="str">
            <v>LV</v>
          </cell>
          <cell r="C2266" t="str">
            <v>Wind offshore</v>
          </cell>
          <cell r="D2266" t="str">
            <v>2036</v>
          </cell>
          <cell r="E2266">
            <v>3864.9</v>
          </cell>
        </row>
        <row r="2267">
          <cell r="A2267" t="str">
            <v>Latvia</v>
          </cell>
          <cell r="B2267" t="str">
            <v>LV</v>
          </cell>
          <cell r="C2267" t="str">
            <v>Wind offshore</v>
          </cell>
          <cell r="D2267" t="str">
            <v>2037</v>
          </cell>
          <cell r="E2267">
            <v>4109.1000000000004</v>
          </cell>
        </row>
        <row r="2268">
          <cell r="A2268" t="str">
            <v>Latvia</v>
          </cell>
          <cell r="B2268" t="str">
            <v>LV</v>
          </cell>
          <cell r="C2268" t="str">
            <v>Wind offshore</v>
          </cell>
          <cell r="D2268" t="str">
            <v>2038</v>
          </cell>
          <cell r="E2268">
            <v>4354.3999999999996</v>
          </cell>
        </row>
        <row r="2269">
          <cell r="A2269" t="str">
            <v>Latvia</v>
          </cell>
          <cell r="B2269" t="str">
            <v>LV</v>
          </cell>
          <cell r="C2269" t="str">
            <v>Wind offshore</v>
          </cell>
          <cell r="D2269" t="str">
            <v>2039</v>
          </cell>
          <cell r="E2269">
            <v>4600.7</v>
          </cell>
        </row>
        <row r="2270">
          <cell r="A2270" t="str">
            <v>Latvia</v>
          </cell>
          <cell r="B2270" t="str">
            <v>LV</v>
          </cell>
          <cell r="C2270" t="str">
            <v>Wind offshore</v>
          </cell>
          <cell r="D2270" t="str">
            <v>2040</v>
          </cell>
          <cell r="E2270">
            <v>4640.8</v>
          </cell>
        </row>
        <row r="2271">
          <cell r="A2271" t="str">
            <v>Latvia</v>
          </cell>
          <cell r="B2271" t="str">
            <v>LV</v>
          </cell>
          <cell r="C2271" t="str">
            <v>Wind offshore</v>
          </cell>
          <cell r="D2271" t="str">
            <v>2041</v>
          </cell>
          <cell r="E2271">
            <v>4678.8</v>
          </cell>
        </row>
        <row r="2272">
          <cell r="A2272" t="str">
            <v>Latvia</v>
          </cell>
          <cell r="B2272" t="str">
            <v>LV</v>
          </cell>
          <cell r="C2272" t="str">
            <v>Wind offshore</v>
          </cell>
          <cell r="D2272" t="str">
            <v>2042</v>
          </cell>
          <cell r="E2272">
            <v>4714.55</v>
          </cell>
        </row>
        <row r="2273">
          <cell r="A2273" t="str">
            <v>Latvia</v>
          </cell>
          <cell r="B2273" t="str">
            <v>LV</v>
          </cell>
          <cell r="C2273" t="str">
            <v>Wind offshore</v>
          </cell>
          <cell r="D2273" t="str">
            <v>2043</v>
          </cell>
          <cell r="E2273">
            <v>4748.1000000000004</v>
          </cell>
        </row>
        <row r="2274">
          <cell r="A2274" t="str">
            <v>Latvia</v>
          </cell>
          <cell r="B2274" t="str">
            <v>LV</v>
          </cell>
          <cell r="C2274" t="str">
            <v>Wind offshore</v>
          </cell>
          <cell r="D2274" t="str">
            <v>2044</v>
          </cell>
          <cell r="E2274">
            <v>4779.45</v>
          </cell>
        </row>
        <row r="2275">
          <cell r="A2275" t="str">
            <v>Latvia</v>
          </cell>
          <cell r="B2275" t="str">
            <v>LV</v>
          </cell>
          <cell r="C2275" t="str">
            <v>Wind offshore</v>
          </cell>
          <cell r="D2275" t="str">
            <v>2045</v>
          </cell>
          <cell r="E2275">
            <v>4808.55</v>
          </cell>
        </row>
        <row r="2276">
          <cell r="A2276" t="str">
            <v>Latvia</v>
          </cell>
          <cell r="B2276" t="str">
            <v>LV</v>
          </cell>
          <cell r="C2276" t="str">
            <v>Wind offshore</v>
          </cell>
          <cell r="D2276" t="str">
            <v>2046</v>
          </cell>
          <cell r="E2276">
            <v>4835.45</v>
          </cell>
        </row>
        <row r="2277">
          <cell r="A2277" t="str">
            <v>Latvia</v>
          </cell>
          <cell r="B2277" t="str">
            <v>LV</v>
          </cell>
          <cell r="C2277" t="str">
            <v>Wind offshore</v>
          </cell>
          <cell r="D2277" t="str">
            <v>2047</v>
          </cell>
          <cell r="E2277">
            <v>4860.2</v>
          </cell>
        </row>
        <row r="2278">
          <cell r="A2278" t="str">
            <v>Latvia</v>
          </cell>
          <cell r="B2278" t="str">
            <v>LV</v>
          </cell>
          <cell r="C2278" t="str">
            <v>Wind offshore</v>
          </cell>
          <cell r="D2278" t="str">
            <v>2048</v>
          </cell>
          <cell r="E2278">
            <v>4882.8500000000004</v>
          </cell>
        </row>
        <row r="2279">
          <cell r="A2279" t="str">
            <v>Latvia</v>
          </cell>
          <cell r="B2279" t="str">
            <v>LV</v>
          </cell>
          <cell r="C2279" t="str">
            <v>Wind offshore</v>
          </cell>
          <cell r="D2279" t="str">
            <v>2049</v>
          </cell>
          <cell r="E2279">
            <v>4903</v>
          </cell>
        </row>
        <row r="2280">
          <cell r="A2280" t="str">
            <v>Latvia</v>
          </cell>
          <cell r="B2280" t="str">
            <v>LV</v>
          </cell>
          <cell r="C2280" t="str">
            <v>Wind offshore</v>
          </cell>
          <cell r="D2280" t="str">
            <v>2050</v>
          </cell>
          <cell r="E2280">
            <v>4922</v>
          </cell>
        </row>
        <row r="2281">
          <cell r="A2281" t="str">
            <v>Lithuania</v>
          </cell>
          <cell r="B2281" t="str">
            <v>LT</v>
          </cell>
          <cell r="C2281" t="str">
            <v>Wind offshore</v>
          </cell>
          <cell r="D2281" t="str">
            <v>2015</v>
          </cell>
          <cell r="E2281">
            <v>0</v>
          </cell>
        </row>
        <row r="2282">
          <cell r="A2282" t="str">
            <v>Lithuania</v>
          </cell>
          <cell r="B2282" t="str">
            <v>LT</v>
          </cell>
          <cell r="C2282" t="str">
            <v>Wind offshore</v>
          </cell>
          <cell r="D2282" t="str">
            <v>2016</v>
          </cell>
          <cell r="E2282">
            <v>0</v>
          </cell>
        </row>
        <row r="2283">
          <cell r="A2283" t="str">
            <v>Lithuania</v>
          </cell>
          <cell r="B2283" t="str">
            <v>LT</v>
          </cell>
          <cell r="C2283" t="str">
            <v>Wind offshore</v>
          </cell>
          <cell r="D2283" t="str">
            <v>2017</v>
          </cell>
          <cell r="E2283">
            <v>0</v>
          </cell>
        </row>
        <row r="2284">
          <cell r="A2284" t="str">
            <v>Lithuania</v>
          </cell>
          <cell r="B2284" t="str">
            <v>LT</v>
          </cell>
          <cell r="C2284" t="str">
            <v>Wind offshore</v>
          </cell>
          <cell r="D2284" t="str">
            <v>2018</v>
          </cell>
          <cell r="E2284">
            <v>0</v>
          </cell>
        </row>
        <row r="2285">
          <cell r="A2285" t="str">
            <v>Lithuania</v>
          </cell>
          <cell r="B2285" t="str">
            <v>LT</v>
          </cell>
          <cell r="C2285" t="str">
            <v>Wind offshore</v>
          </cell>
          <cell r="D2285" t="str">
            <v>2019</v>
          </cell>
          <cell r="E2285">
            <v>0</v>
          </cell>
        </row>
        <row r="2286">
          <cell r="A2286" t="str">
            <v>Lithuania</v>
          </cell>
          <cell r="B2286" t="str">
            <v>LT</v>
          </cell>
          <cell r="C2286" t="str">
            <v>Wind offshore</v>
          </cell>
          <cell r="D2286" t="str">
            <v>2020</v>
          </cell>
          <cell r="E2286">
            <v>207</v>
          </cell>
        </row>
        <row r="2287">
          <cell r="A2287" t="str">
            <v>Lithuania</v>
          </cell>
          <cell r="B2287" t="str">
            <v>LT</v>
          </cell>
          <cell r="C2287" t="str">
            <v>Wind offshore</v>
          </cell>
          <cell r="D2287" t="str">
            <v>2021</v>
          </cell>
          <cell r="E2287">
            <v>417.1</v>
          </cell>
        </row>
        <row r="2288">
          <cell r="A2288" t="str">
            <v>Lithuania</v>
          </cell>
          <cell r="B2288" t="str">
            <v>LT</v>
          </cell>
          <cell r="C2288" t="str">
            <v>Wind offshore</v>
          </cell>
          <cell r="D2288" t="str">
            <v>2022</v>
          </cell>
          <cell r="E2288">
            <v>630</v>
          </cell>
        </row>
        <row r="2289">
          <cell r="A2289" t="str">
            <v>Lithuania</v>
          </cell>
          <cell r="B2289" t="str">
            <v>LT</v>
          </cell>
          <cell r="C2289" t="str">
            <v>Wind offshore</v>
          </cell>
          <cell r="D2289" t="str">
            <v>2023</v>
          </cell>
          <cell r="E2289">
            <v>846</v>
          </cell>
        </row>
        <row r="2290">
          <cell r="A2290" t="str">
            <v>Lithuania</v>
          </cell>
          <cell r="B2290" t="str">
            <v>LT</v>
          </cell>
          <cell r="C2290" t="str">
            <v>Wind offshore</v>
          </cell>
          <cell r="D2290" t="str">
            <v>2024</v>
          </cell>
          <cell r="E2290">
            <v>1064.1500000000001</v>
          </cell>
        </row>
        <row r="2291">
          <cell r="A2291" t="str">
            <v>Lithuania</v>
          </cell>
          <cell r="B2291" t="str">
            <v>LT</v>
          </cell>
          <cell r="C2291" t="str">
            <v>Wind offshore</v>
          </cell>
          <cell r="D2291" t="str">
            <v>2025</v>
          </cell>
          <cell r="E2291">
            <v>1285.3</v>
          </cell>
        </row>
        <row r="2292">
          <cell r="A2292" t="str">
            <v>Lithuania</v>
          </cell>
          <cell r="B2292" t="str">
            <v>LT</v>
          </cell>
          <cell r="C2292" t="str">
            <v>Wind offshore</v>
          </cell>
          <cell r="D2292" t="str">
            <v>2026</v>
          </cell>
          <cell r="E2292">
            <v>1509.1</v>
          </cell>
        </row>
        <row r="2293">
          <cell r="A2293" t="str">
            <v>Lithuania</v>
          </cell>
          <cell r="B2293" t="str">
            <v>LT</v>
          </cell>
          <cell r="C2293" t="str">
            <v>Wind offshore</v>
          </cell>
          <cell r="D2293" t="str">
            <v>2027</v>
          </cell>
          <cell r="E2293">
            <v>1735.45</v>
          </cell>
        </row>
        <row r="2294">
          <cell r="A2294" t="str">
            <v>Lithuania</v>
          </cell>
          <cell r="B2294" t="str">
            <v>LT</v>
          </cell>
          <cell r="C2294" t="str">
            <v>Wind offshore</v>
          </cell>
          <cell r="D2294" t="str">
            <v>2028</v>
          </cell>
          <cell r="E2294">
            <v>1964.25</v>
          </cell>
        </row>
        <row r="2295">
          <cell r="A2295" t="str">
            <v>Lithuania</v>
          </cell>
          <cell r="B2295" t="str">
            <v>LT</v>
          </cell>
          <cell r="C2295" t="str">
            <v>Wind offshore</v>
          </cell>
          <cell r="D2295" t="str">
            <v>2029</v>
          </cell>
          <cell r="E2295">
            <v>2195.4499999999998</v>
          </cell>
        </row>
        <row r="2296">
          <cell r="A2296" t="str">
            <v>Lithuania</v>
          </cell>
          <cell r="B2296" t="str">
            <v>LT</v>
          </cell>
          <cell r="C2296" t="str">
            <v>Wind offshore</v>
          </cell>
          <cell r="D2296" t="str">
            <v>2030</v>
          </cell>
          <cell r="E2296">
            <v>2428.9</v>
          </cell>
        </row>
        <row r="2297">
          <cell r="A2297" t="str">
            <v>Lithuania</v>
          </cell>
          <cell r="B2297" t="str">
            <v>LT</v>
          </cell>
          <cell r="C2297" t="str">
            <v>Wind offshore</v>
          </cell>
          <cell r="D2297" t="str">
            <v>2031</v>
          </cell>
          <cell r="E2297">
            <v>2664</v>
          </cell>
        </row>
        <row r="2298">
          <cell r="A2298" t="str">
            <v>Lithuania</v>
          </cell>
          <cell r="B2298" t="str">
            <v>LT</v>
          </cell>
          <cell r="C2298" t="str">
            <v>Wind offshore</v>
          </cell>
          <cell r="D2298" t="str">
            <v>2032</v>
          </cell>
          <cell r="E2298">
            <v>2901</v>
          </cell>
        </row>
        <row r="2299">
          <cell r="A2299" t="str">
            <v>Lithuania</v>
          </cell>
          <cell r="B2299" t="str">
            <v>LT</v>
          </cell>
          <cell r="C2299" t="str">
            <v>Wind offshore</v>
          </cell>
          <cell r="D2299" t="str">
            <v>2033</v>
          </cell>
          <cell r="E2299">
            <v>3139.95</v>
          </cell>
        </row>
        <row r="2300">
          <cell r="A2300" t="str">
            <v>Lithuania</v>
          </cell>
          <cell r="B2300" t="str">
            <v>LT</v>
          </cell>
          <cell r="C2300" t="str">
            <v>Wind offshore</v>
          </cell>
          <cell r="D2300" t="str">
            <v>2034</v>
          </cell>
          <cell r="E2300">
            <v>3380.2</v>
          </cell>
        </row>
        <row r="2301">
          <cell r="A2301" t="str">
            <v>Lithuania</v>
          </cell>
          <cell r="B2301" t="str">
            <v>LT</v>
          </cell>
          <cell r="C2301" t="str">
            <v>Wind offshore</v>
          </cell>
          <cell r="D2301" t="str">
            <v>2035</v>
          </cell>
          <cell r="E2301">
            <v>3622</v>
          </cell>
        </row>
        <row r="2302">
          <cell r="A2302" t="str">
            <v>Lithuania</v>
          </cell>
          <cell r="B2302" t="str">
            <v>LT</v>
          </cell>
          <cell r="C2302" t="str">
            <v>Wind offshore</v>
          </cell>
          <cell r="D2302" t="str">
            <v>2036</v>
          </cell>
          <cell r="E2302">
            <v>3864.9</v>
          </cell>
        </row>
        <row r="2303">
          <cell r="A2303" t="str">
            <v>Lithuania</v>
          </cell>
          <cell r="B2303" t="str">
            <v>LT</v>
          </cell>
          <cell r="C2303" t="str">
            <v>Wind offshore</v>
          </cell>
          <cell r="D2303" t="str">
            <v>2037</v>
          </cell>
          <cell r="E2303">
            <v>4109.1000000000004</v>
          </cell>
        </row>
        <row r="2304">
          <cell r="A2304" t="str">
            <v>Lithuania</v>
          </cell>
          <cell r="B2304" t="str">
            <v>LT</v>
          </cell>
          <cell r="C2304" t="str">
            <v>Wind offshore</v>
          </cell>
          <cell r="D2304" t="str">
            <v>2038</v>
          </cell>
          <cell r="E2304">
            <v>4354.3999999999996</v>
          </cell>
        </row>
        <row r="2305">
          <cell r="A2305" t="str">
            <v>Lithuania</v>
          </cell>
          <cell r="B2305" t="str">
            <v>LT</v>
          </cell>
          <cell r="C2305" t="str">
            <v>Wind offshore</v>
          </cell>
          <cell r="D2305" t="str">
            <v>2039</v>
          </cell>
          <cell r="E2305">
            <v>4600.7</v>
          </cell>
        </row>
        <row r="2306">
          <cell r="A2306" t="str">
            <v>Lithuania</v>
          </cell>
          <cell r="B2306" t="str">
            <v>LT</v>
          </cell>
          <cell r="C2306" t="str">
            <v>Wind offshore</v>
          </cell>
          <cell r="D2306" t="str">
            <v>2040</v>
          </cell>
          <cell r="E2306">
            <v>4640.8</v>
          </cell>
        </row>
        <row r="2307">
          <cell r="A2307" t="str">
            <v>Lithuania</v>
          </cell>
          <cell r="B2307" t="str">
            <v>LT</v>
          </cell>
          <cell r="C2307" t="str">
            <v>Wind offshore</v>
          </cell>
          <cell r="D2307" t="str">
            <v>2041</v>
          </cell>
          <cell r="E2307">
            <v>4678.8</v>
          </cell>
        </row>
        <row r="2308">
          <cell r="A2308" t="str">
            <v>Lithuania</v>
          </cell>
          <cell r="B2308" t="str">
            <v>LT</v>
          </cell>
          <cell r="C2308" t="str">
            <v>Wind offshore</v>
          </cell>
          <cell r="D2308" t="str">
            <v>2042</v>
          </cell>
          <cell r="E2308">
            <v>4714.55</v>
          </cell>
        </row>
        <row r="2309">
          <cell r="A2309" t="str">
            <v>Lithuania</v>
          </cell>
          <cell r="B2309" t="str">
            <v>LT</v>
          </cell>
          <cell r="C2309" t="str">
            <v>Wind offshore</v>
          </cell>
          <cell r="D2309" t="str">
            <v>2043</v>
          </cell>
          <cell r="E2309">
            <v>4748.1000000000004</v>
          </cell>
        </row>
        <row r="2310">
          <cell r="A2310" t="str">
            <v>Lithuania</v>
          </cell>
          <cell r="B2310" t="str">
            <v>LT</v>
          </cell>
          <cell r="C2310" t="str">
            <v>Wind offshore</v>
          </cell>
          <cell r="D2310" t="str">
            <v>2044</v>
          </cell>
          <cell r="E2310">
            <v>4779.45</v>
          </cell>
        </row>
        <row r="2311">
          <cell r="A2311" t="str">
            <v>Lithuania</v>
          </cell>
          <cell r="B2311" t="str">
            <v>LT</v>
          </cell>
          <cell r="C2311" t="str">
            <v>Wind offshore</v>
          </cell>
          <cell r="D2311" t="str">
            <v>2045</v>
          </cell>
          <cell r="E2311">
            <v>4808.55</v>
          </cell>
        </row>
        <row r="2312">
          <cell r="A2312" t="str">
            <v>Lithuania</v>
          </cell>
          <cell r="B2312" t="str">
            <v>LT</v>
          </cell>
          <cell r="C2312" t="str">
            <v>Wind offshore</v>
          </cell>
          <cell r="D2312" t="str">
            <v>2046</v>
          </cell>
          <cell r="E2312">
            <v>4835.45</v>
          </cell>
        </row>
        <row r="2313">
          <cell r="A2313" t="str">
            <v>Lithuania</v>
          </cell>
          <cell r="B2313" t="str">
            <v>LT</v>
          </cell>
          <cell r="C2313" t="str">
            <v>Wind offshore</v>
          </cell>
          <cell r="D2313" t="str">
            <v>2047</v>
          </cell>
          <cell r="E2313">
            <v>4860.2</v>
          </cell>
        </row>
        <row r="2314">
          <cell r="A2314" t="str">
            <v>Lithuania</v>
          </cell>
          <cell r="B2314" t="str">
            <v>LT</v>
          </cell>
          <cell r="C2314" t="str">
            <v>Wind offshore</v>
          </cell>
          <cell r="D2314" t="str">
            <v>2048</v>
          </cell>
          <cell r="E2314">
            <v>4882.8500000000004</v>
          </cell>
        </row>
        <row r="2315">
          <cell r="A2315" t="str">
            <v>Lithuania</v>
          </cell>
          <cell r="B2315" t="str">
            <v>LT</v>
          </cell>
          <cell r="C2315" t="str">
            <v>Wind offshore</v>
          </cell>
          <cell r="D2315" t="str">
            <v>2049</v>
          </cell>
          <cell r="E2315">
            <v>4903</v>
          </cell>
        </row>
        <row r="2316">
          <cell r="A2316" t="str">
            <v>Lithuania</v>
          </cell>
          <cell r="B2316" t="str">
            <v>LT</v>
          </cell>
          <cell r="C2316" t="str">
            <v>Wind offshore</v>
          </cell>
          <cell r="D2316" t="str">
            <v>2050</v>
          </cell>
          <cell r="E2316">
            <v>4922</v>
          </cell>
        </row>
        <row r="2317">
          <cell r="A2317" t="str">
            <v>Albania</v>
          </cell>
          <cell r="B2317" t="str">
            <v>AL</v>
          </cell>
          <cell r="C2317" t="str">
            <v>Solar PV</v>
          </cell>
          <cell r="D2317" t="str">
            <v>2018</v>
          </cell>
          <cell r="E2317">
            <v>1161</v>
          </cell>
        </row>
        <row r="2318">
          <cell r="A2318" t="str">
            <v>Albania</v>
          </cell>
          <cell r="B2318" t="str">
            <v>AL</v>
          </cell>
          <cell r="C2318" t="str">
            <v>Solar PV</v>
          </cell>
          <cell r="D2318" t="str">
            <v>2019</v>
          </cell>
          <cell r="E2318">
            <v>1161</v>
          </cell>
        </row>
        <row r="2319">
          <cell r="A2319" t="str">
            <v>Albania</v>
          </cell>
          <cell r="B2319" t="str">
            <v>AL</v>
          </cell>
          <cell r="C2319" t="str">
            <v>Solar PV</v>
          </cell>
          <cell r="D2319" t="str">
            <v>2020</v>
          </cell>
          <cell r="E2319">
            <v>1161</v>
          </cell>
        </row>
        <row r="2320">
          <cell r="A2320" t="str">
            <v>Albania</v>
          </cell>
          <cell r="B2320" t="str">
            <v>AL</v>
          </cell>
          <cell r="C2320" t="str">
            <v>Solar PV</v>
          </cell>
          <cell r="D2320" t="str">
            <v>2021</v>
          </cell>
          <cell r="E2320">
            <v>1161</v>
          </cell>
        </row>
        <row r="2321">
          <cell r="A2321" t="str">
            <v>Albania</v>
          </cell>
          <cell r="B2321" t="str">
            <v>AL</v>
          </cell>
          <cell r="C2321" t="str">
            <v>Solar PV</v>
          </cell>
          <cell r="D2321" t="str">
            <v>2022</v>
          </cell>
          <cell r="E2321">
            <v>1161</v>
          </cell>
        </row>
        <row r="2322">
          <cell r="A2322" t="str">
            <v>Albania</v>
          </cell>
          <cell r="B2322" t="str">
            <v>AL</v>
          </cell>
          <cell r="C2322" t="str">
            <v>Solar PV</v>
          </cell>
          <cell r="D2322" t="str">
            <v>2023</v>
          </cell>
          <cell r="E2322">
            <v>1161</v>
          </cell>
        </row>
        <row r="2323">
          <cell r="A2323" t="str">
            <v>Albania</v>
          </cell>
          <cell r="B2323" t="str">
            <v>AL</v>
          </cell>
          <cell r="C2323" t="str">
            <v>Solar PV</v>
          </cell>
          <cell r="D2323" t="str">
            <v>2024</v>
          </cell>
          <cell r="E2323">
            <v>1161</v>
          </cell>
        </row>
        <row r="2324">
          <cell r="A2324" t="str">
            <v>Albania</v>
          </cell>
          <cell r="B2324" t="str">
            <v>AL</v>
          </cell>
          <cell r="C2324" t="str">
            <v>Solar PV</v>
          </cell>
          <cell r="D2324" t="str">
            <v>2025</v>
          </cell>
          <cell r="E2324">
            <v>1161</v>
          </cell>
        </row>
        <row r="2325">
          <cell r="A2325" t="str">
            <v>Albania</v>
          </cell>
          <cell r="B2325" t="str">
            <v>AL</v>
          </cell>
          <cell r="C2325" t="str">
            <v>Solar PV</v>
          </cell>
          <cell r="D2325" t="str">
            <v>2026</v>
          </cell>
          <cell r="E2325">
            <v>1161</v>
          </cell>
        </row>
        <row r="2326">
          <cell r="A2326" t="str">
            <v>Albania</v>
          </cell>
          <cell r="B2326" t="str">
            <v>AL</v>
          </cell>
          <cell r="C2326" t="str">
            <v>Solar PV</v>
          </cell>
          <cell r="D2326" t="str">
            <v>2027</v>
          </cell>
          <cell r="E2326">
            <v>1161</v>
          </cell>
        </row>
        <row r="2327">
          <cell r="A2327" t="str">
            <v>Albania</v>
          </cell>
          <cell r="B2327" t="str">
            <v>AL</v>
          </cell>
          <cell r="C2327" t="str">
            <v>Solar PV</v>
          </cell>
          <cell r="D2327" t="str">
            <v>2028</v>
          </cell>
          <cell r="E2327">
            <v>1161</v>
          </cell>
        </row>
        <row r="2328">
          <cell r="A2328" t="str">
            <v>Albania</v>
          </cell>
          <cell r="B2328" t="str">
            <v>AL</v>
          </cell>
          <cell r="C2328" t="str">
            <v>Solar PV</v>
          </cell>
          <cell r="D2328" t="str">
            <v>2029</v>
          </cell>
          <cell r="E2328">
            <v>1161</v>
          </cell>
        </row>
        <row r="2329">
          <cell r="A2329" t="str">
            <v>Albania</v>
          </cell>
          <cell r="B2329" t="str">
            <v>AL</v>
          </cell>
          <cell r="C2329" t="str">
            <v>Solar PV</v>
          </cell>
          <cell r="D2329" t="str">
            <v>2030</v>
          </cell>
          <cell r="E2329">
            <v>1161</v>
          </cell>
        </row>
        <row r="2330">
          <cell r="A2330" t="str">
            <v>Albania</v>
          </cell>
          <cell r="B2330" t="str">
            <v>AL</v>
          </cell>
          <cell r="C2330" t="str">
            <v>Solar PV</v>
          </cell>
          <cell r="D2330" t="str">
            <v>2031</v>
          </cell>
          <cell r="E2330">
            <v>1161</v>
          </cell>
        </row>
        <row r="2331">
          <cell r="A2331" t="str">
            <v>Albania</v>
          </cell>
          <cell r="B2331" t="str">
            <v>AL</v>
          </cell>
          <cell r="C2331" t="str">
            <v>Solar PV</v>
          </cell>
          <cell r="D2331" t="str">
            <v>2032</v>
          </cell>
          <cell r="E2331">
            <v>1161</v>
          </cell>
        </row>
        <row r="2332">
          <cell r="A2332" t="str">
            <v>Albania</v>
          </cell>
          <cell r="B2332" t="str">
            <v>AL</v>
          </cell>
          <cell r="C2332" t="str">
            <v>Solar PV</v>
          </cell>
          <cell r="D2332" t="str">
            <v>2033</v>
          </cell>
          <cell r="E2332">
            <v>1161</v>
          </cell>
        </row>
        <row r="2333">
          <cell r="A2333" t="str">
            <v>Albania</v>
          </cell>
          <cell r="B2333" t="str">
            <v>AL</v>
          </cell>
          <cell r="C2333" t="str">
            <v>Solar PV</v>
          </cell>
          <cell r="D2333" t="str">
            <v>2034</v>
          </cell>
          <cell r="E2333">
            <v>1161</v>
          </cell>
        </row>
        <row r="2334">
          <cell r="A2334" t="str">
            <v>Albania</v>
          </cell>
          <cell r="B2334" t="str">
            <v>AL</v>
          </cell>
          <cell r="C2334" t="str">
            <v>Solar PV</v>
          </cell>
          <cell r="D2334" t="str">
            <v>2035</v>
          </cell>
          <cell r="E2334">
            <v>1161</v>
          </cell>
        </row>
        <row r="2335">
          <cell r="A2335" t="str">
            <v>Albania</v>
          </cell>
          <cell r="B2335" t="str">
            <v>AL</v>
          </cell>
          <cell r="C2335" t="str">
            <v>Solar PV</v>
          </cell>
          <cell r="D2335" t="str">
            <v>2036</v>
          </cell>
          <cell r="E2335">
            <v>1161</v>
          </cell>
        </row>
        <row r="2336">
          <cell r="A2336" t="str">
            <v>Albania</v>
          </cell>
          <cell r="B2336" t="str">
            <v>AL</v>
          </cell>
          <cell r="C2336" t="str">
            <v>Solar PV</v>
          </cell>
          <cell r="D2336" t="str">
            <v>2037</v>
          </cell>
          <cell r="E2336">
            <v>1161</v>
          </cell>
        </row>
        <row r="2337">
          <cell r="A2337" t="str">
            <v>Albania</v>
          </cell>
          <cell r="B2337" t="str">
            <v>AL</v>
          </cell>
          <cell r="C2337" t="str">
            <v>Solar PV</v>
          </cell>
          <cell r="D2337" t="str">
            <v>2038</v>
          </cell>
          <cell r="E2337">
            <v>1161</v>
          </cell>
        </row>
        <row r="2338">
          <cell r="A2338" t="str">
            <v>Albania</v>
          </cell>
          <cell r="B2338" t="str">
            <v>AL</v>
          </cell>
          <cell r="C2338" t="str">
            <v>Solar PV</v>
          </cell>
          <cell r="D2338" t="str">
            <v>2039</v>
          </cell>
          <cell r="E2338">
            <v>1161</v>
          </cell>
        </row>
        <row r="2339">
          <cell r="A2339" t="str">
            <v>Albania</v>
          </cell>
          <cell r="B2339" t="str">
            <v>AL</v>
          </cell>
          <cell r="C2339" t="str">
            <v>Solar PV</v>
          </cell>
          <cell r="D2339" t="str">
            <v>2040</v>
          </cell>
          <cell r="E2339">
            <v>1161</v>
          </cell>
        </row>
        <row r="2340">
          <cell r="A2340" t="str">
            <v>Albania</v>
          </cell>
          <cell r="B2340" t="str">
            <v>AL</v>
          </cell>
          <cell r="C2340" t="str">
            <v>Solar PV</v>
          </cell>
          <cell r="D2340" t="str">
            <v>2041</v>
          </cell>
          <cell r="E2340">
            <v>1161</v>
          </cell>
        </row>
        <row r="2341">
          <cell r="A2341" t="str">
            <v>Albania</v>
          </cell>
          <cell r="B2341" t="str">
            <v>AL</v>
          </cell>
          <cell r="C2341" t="str">
            <v>Solar PV</v>
          </cell>
          <cell r="D2341" t="str">
            <v>2042</v>
          </cell>
          <cell r="E2341">
            <v>1161</v>
          </cell>
        </row>
        <row r="2342">
          <cell r="A2342" t="str">
            <v>Albania</v>
          </cell>
          <cell r="B2342" t="str">
            <v>AL</v>
          </cell>
          <cell r="C2342" t="str">
            <v>Solar PV</v>
          </cell>
          <cell r="D2342" t="str">
            <v>2043</v>
          </cell>
          <cell r="E2342">
            <v>1161</v>
          </cell>
        </row>
        <row r="2343">
          <cell r="A2343" t="str">
            <v>Albania</v>
          </cell>
          <cell r="B2343" t="str">
            <v>AL</v>
          </cell>
          <cell r="C2343" t="str">
            <v>Solar PV</v>
          </cell>
          <cell r="D2343" t="str">
            <v>2044</v>
          </cell>
          <cell r="E2343">
            <v>1161</v>
          </cell>
        </row>
        <row r="2344">
          <cell r="A2344" t="str">
            <v>Albania</v>
          </cell>
          <cell r="B2344" t="str">
            <v>AL</v>
          </cell>
          <cell r="C2344" t="str">
            <v>Solar PV</v>
          </cell>
          <cell r="D2344" t="str">
            <v>2045</v>
          </cell>
          <cell r="E2344">
            <v>1161</v>
          </cell>
        </row>
        <row r="2345">
          <cell r="A2345" t="str">
            <v>Albania</v>
          </cell>
          <cell r="B2345" t="str">
            <v>AL</v>
          </cell>
          <cell r="C2345" t="str">
            <v>Solar PV</v>
          </cell>
          <cell r="D2345" t="str">
            <v>2046</v>
          </cell>
          <cell r="E2345">
            <v>1161</v>
          </cell>
        </row>
        <row r="2346">
          <cell r="A2346" t="str">
            <v>Albania</v>
          </cell>
          <cell r="B2346" t="str">
            <v>AL</v>
          </cell>
          <cell r="C2346" t="str">
            <v>Solar PV</v>
          </cell>
          <cell r="D2346" t="str">
            <v>2047</v>
          </cell>
          <cell r="E2346">
            <v>1161</v>
          </cell>
        </row>
        <row r="2347">
          <cell r="A2347" t="str">
            <v>Albania</v>
          </cell>
          <cell r="B2347" t="str">
            <v>AL</v>
          </cell>
          <cell r="C2347" t="str">
            <v>Solar PV</v>
          </cell>
          <cell r="D2347" t="str">
            <v>2048</v>
          </cell>
          <cell r="E2347">
            <v>1161</v>
          </cell>
        </row>
        <row r="2348">
          <cell r="A2348" t="str">
            <v>Albania</v>
          </cell>
          <cell r="B2348" t="str">
            <v>AL</v>
          </cell>
          <cell r="C2348" t="str">
            <v>Solar PV</v>
          </cell>
          <cell r="D2348" t="str">
            <v>2049</v>
          </cell>
          <cell r="E2348">
            <v>1161</v>
          </cell>
        </row>
        <row r="2349">
          <cell r="A2349" t="str">
            <v>Albania</v>
          </cell>
          <cell r="B2349" t="str">
            <v>AL</v>
          </cell>
          <cell r="C2349" t="str">
            <v>Solar PV</v>
          </cell>
          <cell r="D2349" t="str">
            <v>2050</v>
          </cell>
          <cell r="E2349">
            <v>1161</v>
          </cell>
        </row>
        <row r="2350">
          <cell r="A2350" t="str">
            <v>Austria</v>
          </cell>
          <cell r="B2350" t="str">
            <v>AT</v>
          </cell>
          <cell r="C2350" t="str">
            <v>Solar PV</v>
          </cell>
          <cell r="D2350" t="str">
            <v>2018</v>
          </cell>
          <cell r="E2350">
            <v>963</v>
          </cell>
        </row>
        <row r="2351">
          <cell r="A2351" t="str">
            <v>Austria</v>
          </cell>
          <cell r="B2351" t="str">
            <v>AT</v>
          </cell>
          <cell r="C2351" t="str">
            <v>Solar PV</v>
          </cell>
          <cell r="D2351" t="str">
            <v>2019</v>
          </cell>
          <cell r="E2351">
            <v>963</v>
          </cell>
        </row>
        <row r="2352">
          <cell r="A2352" t="str">
            <v>Austria</v>
          </cell>
          <cell r="B2352" t="str">
            <v>AT</v>
          </cell>
          <cell r="C2352" t="str">
            <v>Solar PV</v>
          </cell>
          <cell r="D2352" t="str">
            <v>2020</v>
          </cell>
          <cell r="E2352">
            <v>963</v>
          </cell>
        </row>
        <row r="2353">
          <cell r="A2353" t="str">
            <v>Austria</v>
          </cell>
          <cell r="B2353" t="str">
            <v>AT</v>
          </cell>
          <cell r="C2353" t="str">
            <v>Solar PV</v>
          </cell>
          <cell r="D2353" t="str">
            <v>2021</v>
          </cell>
          <cell r="E2353">
            <v>963</v>
          </cell>
        </row>
        <row r="2354">
          <cell r="A2354" t="str">
            <v>Austria</v>
          </cell>
          <cell r="B2354" t="str">
            <v>AT</v>
          </cell>
          <cell r="C2354" t="str">
            <v>Solar PV</v>
          </cell>
          <cell r="D2354" t="str">
            <v>2022</v>
          </cell>
          <cell r="E2354">
            <v>963</v>
          </cell>
        </row>
        <row r="2355">
          <cell r="A2355" t="str">
            <v>Austria</v>
          </cell>
          <cell r="B2355" t="str">
            <v>AT</v>
          </cell>
          <cell r="C2355" t="str">
            <v>Solar PV</v>
          </cell>
          <cell r="D2355" t="str">
            <v>2023</v>
          </cell>
          <cell r="E2355">
            <v>963</v>
          </cell>
        </row>
        <row r="2356">
          <cell r="A2356" t="str">
            <v>Austria</v>
          </cell>
          <cell r="B2356" t="str">
            <v>AT</v>
          </cell>
          <cell r="C2356" t="str">
            <v>Solar PV</v>
          </cell>
          <cell r="D2356" t="str">
            <v>2024</v>
          </cell>
          <cell r="E2356">
            <v>963</v>
          </cell>
        </row>
        <row r="2357">
          <cell r="A2357" t="str">
            <v>Austria</v>
          </cell>
          <cell r="B2357" t="str">
            <v>AT</v>
          </cell>
          <cell r="C2357" t="str">
            <v>Solar PV</v>
          </cell>
          <cell r="D2357" t="str">
            <v>2025</v>
          </cell>
          <cell r="E2357">
            <v>963</v>
          </cell>
        </row>
        <row r="2358">
          <cell r="A2358" t="str">
            <v>Austria</v>
          </cell>
          <cell r="B2358" t="str">
            <v>AT</v>
          </cell>
          <cell r="C2358" t="str">
            <v>Solar PV</v>
          </cell>
          <cell r="D2358" t="str">
            <v>2026</v>
          </cell>
          <cell r="E2358">
            <v>963</v>
          </cell>
        </row>
        <row r="2359">
          <cell r="A2359" t="str">
            <v>Austria</v>
          </cell>
          <cell r="B2359" t="str">
            <v>AT</v>
          </cell>
          <cell r="C2359" t="str">
            <v>Solar PV</v>
          </cell>
          <cell r="D2359" t="str">
            <v>2027</v>
          </cell>
          <cell r="E2359">
            <v>963</v>
          </cell>
        </row>
        <row r="2360">
          <cell r="A2360" t="str">
            <v>Austria</v>
          </cell>
          <cell r="B2360" t="str">
            <v>AT</v>
          </cell>
          <cell r="C2360" t="str">
            <v>Solar PV</v>
          </cell>
          <cell r="D2360" t="str">
            <v>2028</v>
          </cell>
          <cell r="E2360">
            <v>963</v>
          </cell>
        </row>
        <row r="2361">
          <cell r="A2361" t="str">
            <v>Austria</v>
          </cell>
          <cell r="B2361" t="str">
            <v>AT</v>
          </cell>
          <cell r="C2361" t="str">
            <v>Solar PV</v>
          </cell>
          <cell r="D2361" t="str">
            <v>2029</v>
          </cell>
          <cell r="E2361">
            <v>963</v>
          </cell>
        </row>
        <row r="2362">
          <cell r="A2362" t="str">
            <v>Austria</v>
          </cell>
          <cell r="B2362" t="str">
            <v>AT</v>
          </cell>
          <cell r="C2362" t="str">
            <v>Solar PV</v>
          </cell>
          <cell r="D2362" t="str">
            <v>2030</v>
          </cell>
          <cell r="E2362">
            <v>963</v>
          </cell>
        </row>
        <row r="2363">
          <cell r="A2363" t="str">
            <v>Austria</v>
          </cell>
          <cell r="B2363" t="str">
            <v>AT</v>
          </cell>
          <cell r="C2363" t="str">
            <v>Solar PV</v>
          </cell>
          <cell r="D2363" t="str">
            <v>2031</v>
          </cell>
          <cell r="E2363">
            <v>963</v>
          </cell>
        </row>
        <row r="2364">
          <cell r="A2364" t="str">
            <v>Austria</v>
          </cell>
          <cell r="B2364" t="str">
            <v>AT</v>
          </cell>
          <cell r="C2364" t="str">
            <v>Solar PV</v>
          </cell>
          <cell r="D2364" t="str">
            <v>2032</v>
          </cell>
          <cell r="E2364">
            <v>963</v>
          </cell>
        </row>
        <row r="2365">
          <cell r="A2365" t="str">
            <v>Austria</v>
          </cell>
          <cell r="B2365" t="str">
            <v>AT</v>
          </cell>
          <cell r="C2365" t="str">
            <v>Solar PV</v>
          </cell>
          <cell r="D2365" t="str">
            <v>2033</v>
          </cell>
          <cell r="E2365">
            <v>963</v>
          </cell>
        </row>
        <row r="2366">
          <cell r="A2366" t="str">
            <v>Austria</v>
          </cell>
          <cell r="B2366" t="str">
            <v>AT</v>
          </cell>
          <cell r="C2366" t="str">
            <v>Solar PV</v>
          </cell>
          <cell r="D2366" t="str">
            <v>2034</v>
          </cell>
          <cell r="E2366">
            <v>963</v>
          </cell>
        </row>
        <row r="2367">
          <cell r="A2367" t="str">
            <v>Austria</v>
          </cell>
          <cell r="B2367" t="str">
            <v>AT</v>
          </cell>
          <cell r="C2367" t="str">
            <v>Solar PV</v>
          </cell>
          <cell r="D2367" t="str">
            <v>2035</v>
          </cell>
          <cell r="E2367">
            <v>963</v>
          </cell>
        </row>
        <row r="2368">
          <cell r="A2368" t="str">
            <v>Austria</v>
          </cell>
          <cell r="B2368" t="str">
            <v>AT</v>
          </cell>
          <cell r="C2368" t="str">
            <v>Solar PV</v>
          </cell>
          <cell r="D2368" t="str">
            <v>2036</v>
          </cell>
          <cell r="E2368">
            <v>963</v>
          </cell>
        </row>
        <row r="2369">
          <cell r="A2369" t="str">
            <v>Austria</v>
          </cell>
          <cell r="B2369" t="str">
            <v>AT</v>
          </cell>
          <cell r="C2369" t="str">
            <v>Solar PV</v>
          </cell>
          <cell r="D2369" t="str">
            <v>2037</v>
          </cell>
          <cell r="E2369">
            <v>963</v>
          </cell>
        </row>
        <row r="2370">
          <cell r="A2370" t="str">
            <v>Austria</v>
          </cell>
          <cell r="B2370" t="str">
            <v>AT</v>
          </cell>
          <cell r="C2370" t="str">
            <v>Solar PV</v>
          </cell>
          <cell r="D2370" t="str">
            <v>2038</v>
          </cell>
          <cell r="E2370">
            <v>963</v>
          </cell>
        </row>
        <row r="2371">
          <cell r="A2371" t="str">
            <v>Austria</v>
          </cell>
          <cell r="B2371" t="str">
            <v>AT</v>
          </cell>
          <cell r="C2371" t="str">
            <v>Solar PV</v>
          </cell>
          <cell r="D2371" t="str">
            <v>2039</v>
          </cell>
          <cell r="E2371">
            <v>963</v>
          </cell>
        </row>
        <row r="2372">
          <cell r="A2372" t="str">
            <v>Austria</v>
          </cell>
          <cell r="B2372" t="str">
            <v>AT</v>
          </cell>
          <cell r="C2372" t="str">
            <v>Solar PV</v>
          </cell>
          <cell r="D2372" t="str">
            <v>2040</v>
          </cell>
          <cell r="E2372">
            <v>963</v>
          </cell>
        </row>
        <row r="2373">
          <cell r="A2373" t="str">
            <v>Austria</v>
          </cell>
          <cell r="B2373" t="str">
            <v>AT</v>
          </cell>
          <cell r="C2373" t="str">
            <v>Solar PV</v>
          </cell>
          <cell r="D2373" t="str">
            <v>2041</v>
          </cell>
          <cell r="E2373">
            <v>963</v>
          </cell>
        </row>
        <row r="2374">
          <cell r="A2374" t="str">
            <v>Austria</v>
          </cell>
          <cell r="B2374" t="str">
            <v>AT</v>
          </cell>
          <cell r="C2374" t="str">
            <v>Solar PV</v>
          </cell>
          <cell r="D2374" t="str">
            <v>2042</v>
          </cell>
          <cell r="E2374">
            <v>963</v>
          </cell>
        </row>
        <row r="2375">
          <cell r="A2375" t="str">
            <v>Austria</v>
          </cell>
          <cell r="B2375" t="str">
            <v>AT</v>
          </cell>
          <cell r="C2375" t="str">
            <v>Solar PV</v>
          </cell>
          <cell r="D2375" t="str">
            <v>2043</v>
          </cell>
          <cell r="E2375">
            <v>963</v>
          </cell>
        </row>
        <row r="2376">
          <cell r="A2376" t="str">
            <v>Austria</v>
          </cell>
          <cell r="B2376" t="str">
            <v>AT</v>
          </cell>
          <cell r="C2376" t="str">
            <v>Solar PV</v>
          </cell>
          <cell r="D2376" t="str">
            <v>2044</v>
          </cell>
          <cell r="E2376">
            <v>963</v>
          </cell>
        </row>
        <row r="2377">
          <cell r="A2377" t="str">
            <v>Austria</v>
          </cell>
          <cell r="B2377" t="str">
            <v>AT</v>
          </cell>
          <cell r="C2377" t="str">
            <v>Solar PV</v>
          </cell>
          <cell r="D2377" t="str">
            <v>2045</v>
          </cell>
          <cell r="E2377">
            <v>963</v>
          </cell>
        </row>
        <row r="2378">
          <cell r="A2378" t="str">
            <v>Austria</v>
          </cell>
          <cell r="B2378" t="str">
            <v>AT</v>
          </cell>
          <cell r="C2378" t="str">
            <v>Solar PV</v>
          </cell>
          <cell r="D2378" t="str">
            <v>2046</v>
          </cell>
          <cell r="E2378">
            <v>963</v>
          </cell>
        </row>
        <row r="2379">
          <cell r="A2379" t="str">
            <v>Austria</v>
          </cell>
          <cell r="B2379" t="str">
            <v>AT</v>
          </cell>
          <cell r="C2379" t="str">
            <v>Solar PV</v>
          </cell>
          <cell r="D2379" t="str">
            <v>2047</v>
          </cell>
          <cell r="E2379">
            <v>963</v>
          </cell>
        </row>
        <row r="2380">
          <cell r="A2380" t="str">
            <v>Austria</v>
          </cell>
          <cell r="B2380" t="str">
            <v>AT</v>
          </cell>
          <cell r="C2380" t="str">
            <v>Solar PV</v>
          </cell>
          <cell r="D2380" t="str">
            <v>2048</v>
          </cell>
          <cell r="E2380">
            <v>963</v>
          </cell>
        </row>
        <row r="2381">
          <cell r="A2381" t="str">
            <v>Austria</v>
          </cell>
          <cell r="B2381" t="str">
            <v>AT</v>
          </cell>
          <cell r="C2381" t="str">
            <v>Solar PV</v>
          </cell>
          <cell r="D2381" t="str">
            <v>2049</v>
          </cell>
          <cell r="E2381">
            <v>963</v>
          </cell>
        </row>
        <row r="2382">
          <cell r="A2382" t="str">
            <v>Austria</v>
          </cell>
          <cell r="B2382" t="str">
            <v>AT</v>
          </cell>
          <cell r="C2382" t="str">
            <v>Solar PV</v>
          </cell>
          <cell r="D2382" t="str">
            <v>2050</v>
          </cell>
          <cell r="E2382">
            <v>963</v>
          </cell>
        </row>
        <row r="2383">
          <cell r="A2383" t="str">
            <v>Bosnia Herzg</v>
          </cell>
          <cell r="B2383" t="str">
            <v>BA</v>
          </cell>
          <cell r="C2383" t="str">
            <v>Solar PV</v>
          </cell>
          <cell r="D2383" t="str">
            <v>2018</v>
          </cell>
          <cell r="E2383">
            <v>1041</v>
          </cell>
        </row>
        <row r="2384">
          <cell r="A2384" t="str">
            <v>Bosnia Herzg</v>
          </cell>
          <cell r="B2384" t="str">
            <v>BA</v>
          </cell>
          <cell r="C2384" t="str">
            <v>Solar PV</v>
          </cell>
          <cell r="D2384" t="str">
            <v>2019</v>
          </cell>
          <cell r="E2384">
            <v>1041</v>
          </cell>
        </row>
        <row r="2385">
          <cell r="A2385" t="str">
            <v>Bosnia Herzg</v>
          </cell>
          <cell r="B2385" t="str">
            <v>BA</v>
          </cell>
          <cell r="C2385" t="str">
            <v>Solar PV</v>
          </cell>
          <cell r="D2385" t="str">
            <v>2020</v>
          </cell>
          <cell r="E2385">
            <v>1041</v>
          </cell>
        </row>
        <row r="2386">
          <cell r="A2386" t="str">
            <v>Bosnia Herzg</v>
          </cell>
          <cell r="B2386" t="str">
            <v>BA</v>
          </cell>
          <cell r="C2386" t="str">
            <v>Solar PV</v>
          </cell>
          <cell r="D2386" t="str">
            <v>2021</v>
          </cell>
          <cell r="E2386">
            <v>1041</v>
          </cell>
        </row>
        <row r="2387">
          <cell r="A2387" t="str">
            <v>Bosnia Herzg</v>
          </cell>
          <cell r="B2387" t="str">
            <v>BA</v>
          </cell>
          <cell r="C2387" t="str">
            <v>Solar PV</v>
          </cell>
          <cell r="D2387" t="str">
            <v>2022</v>
          </cell>
          <cell r="E2387">
            <v>1041</v>
          </cell>
        </row>
        <row r="2388">
          <cell r="A2388" t="str">
            <v>Bosnia Herzg</v>
          </cell>
          <cell r="B2388" t="str">
            <v>BA</v>
          </cell>
          <cell r="C2388" t="str">
            <v>Solar PV</v>
          </cell>
          <cell r="D2388" t="str">
            <v>2023</v>
          </cell>
          <cell r="E2388">
            <v>1041</v>
          </cell>
        </row>
        <row r="2389">
          <cell r="A2389" t="str">
            <v>Bosnia Herzg</v>
          </cell>
          <cell r="B2389" t="str">
            <v>BA</v>
          </cell>
          <cell r="C2389" t="str">
            <v>Solar PV</v>
          </cell>
          <cell r="D2389" t="str">
            <v>2024</v>
          </cell>
          <cell r="E2389">
            <v>1041</v>
          </cell>
        </row>
        <row r="2390">
          <cell r="A2390" t="str">
            <v>Bosnia Herzg</v>
          </cell>
          <cell r="B2390" t="str">
            <v>BA</v>
          </cell>
          <cell r="C2390" t="str">
            <v>Solar PV</v>
          </cell>
          <cell r="D2390" t="str">
            <v>2025</v>
          </cell>
          <cell r="E2390">
            <v>1041</v>
          </cell>
        </row>
        <row r="2391">
          <cell r="A2391" t="str">
            <v>Bosnia Herzg</v>
          </cell>
          <cell r="B2391" t="str">
            <v>BA</v>
          </cell>
          <cell r="C2391" t="str">
            <v>Solar PV</v>
          </cell>
          <cell r="D2391" t="str">
            <v>2026</v>
          </cell>
          <cell r="E2391">
            <v>1041</v>
          </cell>
        </row>
        <row r="2392">
          <cell r="A2392" t="str">
            <v>Bosnia Herzg</v>
          </cell>
          <cell r="B2392" t="str">
            <v>BA</v>
          </cell>
          <cell r="C2392" t="str">
            <v>Solar PV</v>
          </cell>
          <cell r="D2392" t="str">
            <v>2027</v>
          </cell>
          <cell r="E2392">
            <v>1041</v>
          </cell>
        </row>
        <row r="2393">
          <cell r="A2393" t="str">
            <v>Bosnia Herzg</v>
          </cell>
          <cell r="B2393" t="str">
            <v>BA</v>
          </cell>
          <cell r="C2393" t="str">
            <v>Solar PV</v>
          </cell>
          <cell r="D2393" t="str">
            <v>2028</v>
          </cell>
          <cell r="E2393">
            <v>1041</v>
          </cell>
        </row>
        <row r="2394">
          <cell r="A2394" t="str">
            <v>Bosnia Herzg</v>
          </cell>
          <cell r="B2394" t="str">
            <v>BA</v>
          </cell>
          <cell r="C2394" t="str">
            <v>Solar PV</v>
          </cell>
          <cell r="D2394" t="str">
            <v>2029</v>
          </cell>
          <cell r="E2394">
            <v>1041</v>
          </cell>
        </row>
        <row r="2395">
          <cell r="A2395" t="str">
            <v>Bosnia Herzg</v>
          </cell>
          <cell r="B2395" t="str">
            <v>BA</v>
          </cell>
          <cell r="C2395" t="str">
            <v>Solar PV</v>
          </cell>
          <cell r="D2395" t="str">
            <v>2030</v>
          </cell>
          <cell r="E2395">
            <v>1041</v>
          </cell>
        </row>
        <row r="2396">
          <cell r="A2396" t="str">
            <v>Bosnia Herzg</v>
          </cell>
          <cell r="B2396" t="str">
            <v>BA</v>
          </cell>
          <cell r="C2396" t="str">
            <v>Solar PV</v>
          </cell>
          <cell r="D2396" t="str">
            <v>2031</v>
          </cell>
          <cell r="E2396">
            <v>1041</v>
          </cell>
        </row>
        <row r="2397">
          <cell r="A2397" t="str">
            <v>Bosnia Herzg</v>
          </cell>
          <cell r="B2397" t="str">
            <v>BA</v>
          </cell>
          <cell r="C2397" t="str">
            <v>Solar PV</v>
          </cell>
          <cell r="D2397" t="str">
            <v>2032</v>
          </cell>
          <cell r="E2397">
            <v>1041</v>
          </cell>
        </row>
        <row r="2398">
          <cell r="A2398" t="str">
            <v>Bosnia Herzg</v>
          </cell>
          <cell r="B2398" t="str">
            <v>BA</v>
          </cell>
          <cell r="C2398" t="str">
            <v>Solar PV</v>
          </cell>
          <cell r="D2398" t="str">
            <v>2033</v>
          </cell>
          <cell r="E2398">
            <v>1041</v>
          </cell>
        </row>
        <row r="2399">
          <cell r="A2399" t="str">
            <v>Bosnia Herzg</v>
          </cell>
          <cell r="B2399" t="str">
            <v>BA</v>
          </cell>
          <cell r="C2399" t="str">
            <v>Solar PV</v>
          </cell>
          <cell r="D2399" t="str">
            <v>2034</v>
          </cell>
          <cell r="E2399">
            <v>1041</v>
          </cell>
        </row>
        <row r="2400">
          <cell r="A2400" t="str">
            <v>Bosnia Herzg</v>
          </cell>
          <cell r="B2400" t="str">
            <v>BA</v>
          </cell>
          <cell r="C2400" t="str">
            <v>Solar PV</v>
          </cell>
          <cell r="D2400" t="str">
            <v>2035</v>
          </cell>
          <cell r="E2400">
            <v>1041</v>
          </cell>
        </row>
        <row r="2401">
          <cell r="A2401" t="str">
            <v>Bosnia Herzg</v>
          </cell>
          <cell r="B2401" t="str">
            <v>BA</v>
          </cell>
          <cell r="C2401" t="str">
            <v>Solar PV</v>
          </cell>
          <cell r="D2401" t="str">
            <v>2036</v>
          </cell>
          <cell r="E2401">
            <v>1041</v>
          </cell>
        </row>
        <row r="2402">
          <cell r="A2402" t="str">
            <v>Bosnia Herzg</v>
          </cell>
          <cell r="B2402" t="str">
            <v>BA</v>
          </cell>
          <cell r="C2402" t="str">
            <v>Solar PV</v>
          </cell>
          <cell r="D2402" t="str">
            <v>2037</v>
          </cell>
          <cell r="E2402">
            <v>1041</v>
          </cell>
        </row>
        <row r="2403">
          <cell r="A2403" t="str">
            <v>Bosnia Herzg</v>
          </cell>
          <cell r="B2403" t="str">
            <v>BA</v>
          </cell>
          <cell r="C2403" t="str">
            <v>Solar PV</v>
          </cell>
          <cell r="D2403" t="str">
            <v>2038</v>
          </cell>
          <cell r="E2403">
            <v>1041</v>
          </cell>
        </row>
        <row r="2404">
          <cell r="A2404" t="str">
            <v>Bosnia Herzg</v>
          </cell>
          <cell r="B2404" t="str">
            <v>BA</v>
          </cell>
          <cell r="C2404" t="str">
            <v>Solar PV</v>
          </cell>
          <cell r="D2404" t="str">
            <v>2039</v>
          </cell>
          <cell r="E2404">
            <v>1041</v>
          </cell>
        </row>
        <row r="2405">
          <cell r="A2405" t="str">
            <v>Bosnia Herzg</v>
          </cell>
          <cell r="B2405" t="str">
            <v>BA</v>
          </cell>
          <cell r="C2405" t="str">
            <v>Solar PV</v>
          </cell>
          <cell r="D2405" t="str">
            <v>2040</v>
          </cell>
          <cell r="E2405">
            <v>1041</v>
          </cell>
        </row>
        <row r="2406">
          <cell r="A2406" t="str">
            <v>Bosnia Herzg</v>
          </cell>
          <cell r="B2406" t="str">
            <v>BA</v>
          </cell>
          <cell r="C2406" t="str">
            <v>Solar PV</v>
          </cell>
          <cell r="D2406" t="str">
            <v>2041</v>
          </cell>
          <cell r="E2406">
            <v>1041</v>
          </cell>
        </row>
        <row r="2407">
          <cell r="A2407" t="str">
            <v>Bosnia Herzg</v>
          </cell>
          <cell r="B2407" t="str">
            <v>BA</v>
          </cell>
          <cell r="C2407" t="str">
            <v>Solar PV</v>
          </cell>
          <cell r="D2407" t="str">
            <v>2042</v>
          </cell>
          <cell r="E2407">
            <v>1041</v>
          </cell>
        </row>
        <row r="2408">
          <cell r="A2408" t="str">
            <v>Bosnia Herzg</v>
          </cell>
          <cell r="B2408" t="str">
            <v>BA</v>
          </cell>
          <cell r="C2408" t="str">
            <v>Solar PV</v>
          </cell>
          <cell r="D2408" t="str">
            <v>2043</v>
          </cell>
          <cell r="E2408">
            <v>1041</v>
          </cell>
        </row>
        <row r="2409">
          <cell r="A2409" t="str">
            <v>Bosnia Herzg</v>
          </cell>
          <cell r="B2409" t="str">
            <v>BA</v>
          </cell>
          <cell r="C2409" t="str">
            <v>Solar PV</v>
          </cell>
          <cell r="D2409" t="str">
            <v>2044</v>
          </cell>
          <cell r="E2409">
            <v>1041</v>
          </cell>
        </row>
        <row r="2410">
          <cell r="A2410" t="str">
            <v>Bosnia Herzg</v>
          </cell>
          <cell r="B2410" t="str">
            <v>BA</v>
          </cell>
          <cell r="C2410" t="str">
            <v>Solar PV</v>
          </cell>
          <cell r="D2410" t="str">
            <v>2045</v>
          </cell>
          <cell r="E2410">
            <v>1041</v>
          </cell>
        </row>
        <row r="2411">
          <cell r="A2411" t="str">
            <v>Bosnia Herzg</v>
          </cell>
          <cell r="B2411" t="str">
            <v>BA</v>
          </cell>
          <cell r="C2411" t="str">
            <v>Solar PV</v>
          </cell>
          <cell r="D2411" t="str">
            <v>2046</v>
          </cell>
          <cell r="E2411">
            <v>1041</v>
          </cell>
        </row>
        <row r="2412">
          <cell r="A2412" t="str">
            <v>Bosnia Herzg</v>
          </cell>
          <cell r="B2412" t="str">
            <v>BA</v>
          </cell>
          <cell r="C2412" t="str">
            <v>Solar PV</v>
          </cell>
          <cell r="D2412" t="str">
            <v>2047</v>
          </cell>
          <cell r="E2412">
            <v>1041</v>
          </cell>
        </row>
        <row r="2413">
          <cell r="A2413" t="str">
            <v>Bosnia Herzg</v>
          </cell>
          <cell r="B2413" t="str">
            <v>BA</v>
          </cell>
          <cell r="C2413" t="str">
            <v>Solar PV</v>
          </cell>
          <cell r="D2413" t="str">
            <v>2048</v>
          </cell>
          <cell r="E2413">
            <v>1041</v>
          </cell>
        </row>
        <row r="2414">
          <cell r="A2414" t="str">
            <v>Bosnia Herzg</v>
          </cell>
          <cell r="B2414" t="str">
            <v>BA</v>
          </cell>
          <cell r="C2414" t="str">
            <v>Solar PV</v>
          </cell>
          <cell r="D2414" t="str">
            <v>2049</v>
          </cell>
          <cell r="E2414">
            <v>1041</v>
          </cell>
        </row>
        <row r="2415">
          <cell r="A2415" t="str">
            <v>Bosnia Herzg</v>
          </cell>
          <cell r="B2415" t="str">
            <v>BA</v>
          </cell>
          <cell r="C2415" t="str">
            <v>Solar PV</v>
          </cell>
          <cell r="D2415" t="str">
            <v>2050</v>
          </cell>
          <cell r="E2415">
            <v>1041</v>
          </cell>
        </row>
        <row r="2416">
          <cell r="A2416" t="str">
            <v>Belgium</v>
          </cell>
          <cell r="B2416" t="str">
            <v>BE</v>
          </cell>
          <cell r="C2416" t="str">
            <v>Solar PV</v>
          </cell>
          <cell r="D2416" t="str">
            <v>2018</v>
          </cell>
          <cell r="E2416">
            <v>820</v>
          </cell>
        </row>
        <row r="2417">
          <cell r="A2417" t="str">
            <v>Belgium</v>
          </cell>
          <cell r="B2417" t="str">
            <v>BE</v>
          </cell>
          <cell r="C2417" t="str">
            <v>Solar PV</v>
          </cell>
          <cell r="D2417" t="str">
            <v>2019</v>
          </cell>
          <cell r="E2417">
            <v>820</v>
          </cell>
        </row>
        <row r="2418">
          <cell r="A2418" t="str">
            <v>Belgium</v>
          </cell>
          <cell r="B2418" t="str">
            <v>BE</v>
          </cell>
          <cell r="C2418" t="str">
            <v>Solar PV</v>
          </cell>
          <cell r="D2418" t="str">
            <v>2020</v>
          </cell>
          <cell r="E2418">
            <v>820</v>
          </cell>
        </row>
        <row r="2419">
          <cell r="A2419" t="str">
            <v>Belgium</v>
          </cell>
          <cell r="B2419" t="str">
            <v>BE</v>
          </cell>
          <cell r="C2419" t="str">
            <v>Solar PV</v>
          </cell>
          <cell r="D2419" t="str">
            <v>2021</v>
          </cell>
          <cell r="E2419">
            <v>820</v>
          </cell>
        </row>
        <row r="2420">
          <cell r="A2420" t="str">
            <v>Belgium</v>
          </cell>
          <cell r="B2420" t="str">
            <v>BE</v>
          </cell>
          <cell r="C2420" t="str">
            <v>Solar PV</v>
          </cell>
          <cell r="D2420" t="str">
            <v>2022</v>
          </cell>
          <cell r="E2420">
            <v>820</v>
          </cell>
        </row>
        <row r="2421">
          <cell r="A2421" t="str">
            <v>Belgium</v>
          </cell>
          <cell r="B2421" t="str">
            <v>BE</v>
          </cell>
          <cell r="C2421" t="str">
            <v>Solar PV</v>
          </cell>
          <cell r="D2421" t="str">
            <v>2023</v>
          </cell>
          <cell r="E2421">
            <v>820</v>
          </cell>
        </row>
        <row r="2422">
          <cell r="A2422" t="str">
            <v>Belgium</v>
          </cell>
          <cell r="B2422" t="str">
            <v>BE</v>
          </cell>
          <cell r="C2422" t="str">
            <v>Solar PV</v>
          </cell>
          <cell r="D2422" t="str">
            <v>2024</v>
          </cell>
          <cell r="E2422">
            <v>820</v>
          </cell>
        </row>
        <row r="2423">
          <cell r="A2423" t="str">
            <v>Belgium</v>
          </cell>
          <cell r="B2423" t="str">
            <v>BE</v>
          </cell>
          <cell r="C2423" t="str">
            <v>Solar PV</v>
          </cell>
          <cell r="D2423" t="str">
            <v>2025</v>
          </cell>
          <cell r="E2423">
            <v>820</v>
          </cell>
        </row>
        <row r="2424">
          <cell r="A2424" t="str">
            <v>Belgium</v>
          </cell>
          <cell r="B2424" t="str">
            <v>BE</v>
          </cell>
          <cell r="C2424" t="str">
            <v>Solar PV</v>
          </cell>
          <cell r="D2424" t="str">
            <v>2026</v>
          </cell>
          <cell r="E2424">
            <v>820</v>
          </cell>
        </row>
        <row r="2425">
          <cell r="A2425" t="str">
            <v>Belgium</v>
          </cell>
          <cell r="B2425" t="str">
            <v>BE</v>
          </cell>
          <cell r="C2425" t="str">
            <v>Solar PV</v>
          </cell>
          <cell r="D2425" t="str">
            <v>2027</v>
          </cell>
          <cell r="E2425">
            <v>820</v>
          </cell>
        </row>
        <row r="2426">
          <cell r="A2426" t="str">
            <v>Belgium</v>
          </cell>
          <cell r="B2426" t="str">
            <v>BE</v>
          </cell>
          <cell r="C2426" t="str">
            <v>Solar PV</v>
          </cell>
          <cell r="D2426" t="str">
            <v>2028</v>
          </cell>
          <cell r="E2426">
            <v>820</v>
          </cell>
        </row>
        <row r="2427">
          <cell r="A2427" t="str">
            <v>Belgium</v>
          </cell>
          <cell r="B2427" t="str">
            <v>BE</v>
          </cell>
          <cell r="C2427" t="str">
            <v>Solar PV</v>
          </cell>
          <cell r="D2427" t="str">
            <v>2029</v>
          </cell>
          <cell r="E2427">
            <v>820</v>
          </cell>
        </row>
        <row r="2428">
          <cell r="A2428" t="str">
            <v>Belgium</v>
          </cell>
          <cell r="B2428" t="str">
            <v>BE</v>
          </cell>
          <cell r="C2428" t="str">
            <v>Solar PV</v>
          </cell>
          <cell r="D2428" t="str">
            <v>2030</v>
          </cell>
          <cell r="E2428">
            <v>820</v>
          </cell>
        </row>
        <row r="2429">
          <cell r="A2429" t="str">
            <v>Belgium</v>
          </cell>
          <cell r="B2429" t="str">
            <v>BE</v>
          </cell>
          <cell r="C2429" t="str">
            <v>Solar PV</v>
          </cell>
          <cell r="D2429" t="str">
            <v>2031</v>
          </cell>
          <cell r="E2429">
            <v>820</v>
          </cell>
        </row>
        <row r="2430">
          <cell r="A2430" t="str">
            <v>Belgium</v>
          </cell>
          <cell r="B2430" t="str">
            <v>BE</v>
          </cell>
          <cell r="C2430" t="str">
            <v>Solar PV</v>
          </cell>
          <cell r="D2430" t="str">
            <v>2032</v>
          </cell>
          <cell r="E2430">
            <v>820</v>
          </cell>
        </row>
        <row r="2431">
          <cell r="A2431" t="str">
            <v>Belgium</v>
          </cell>
          <cell r="B2431" t="str">
            <v>BE</v>
          </cell>
          <cell r="C2431" t="str">
            <v>Solar PV</v>
          </cell>
          <cell r="D2431" t="str">
            <v>2033</v>
          </cell>
          <cell r="E2431">
            <v>820</v>
          </cell>
        </row>
        <row r="2432">
          <cell r="A2432" t="str">
            <v>Belgium</v>
          </cell>
          <cell r="B2432" t="str">
            <v>BE</v>
          </cell>
          <cell r="C2432" t="str">
            <v>Solar PV</v>
          </cell>
          <cell r="D2432" t="str">
            <v>2034</v>
          </cell>
          <cell r="E2432">
            <v>820</v>
          </cell>
        </row>
        <row r="2433">
          <cell r="A2433" t="str">
            <v>Belgium</v>
          </cell>
          <cell r="B2433" t="str">
            <v>BE</v>
          </cell>
          <cell r="C2433" t="str">
            <v>Solar PV</v>
          </cell>
          <cell r="D2433" t="str">
            <v>2035</v>
          </cell>
          <cell r="E2433">
            <v>820</v>
          </cell>
        </row>
        <row r="2434">
          <cell r="A2434" t="str">
            <v>Belgium</v>
          </cell>
          <cell r="B2434" t="str">
            <v>BE</v>
          </cell>
          <cell r="C2434" t="str">
            <v>Solar PV</v>
          </cell>
          <cell r="D2434" t="str">
            <v>2036</v>
          </cell>
          <cell r="E2434">
            <v>820</v>
          </cell>
        </row>
        <row r="2435">
          <cell r="A2435" t="str">
            <v>Belgium</v>
          </cell>
          <cell r="B2435" t="str">
            <v>BE</v>
          </cell>
          <cell r="C2435" t="str">
            <v>Solar PV</v>
          </cell>
          <cell r="D2435" t="str">
            <v>2037</v>
          </cell>
          <cell r="E2435">
            <v>820</v>
          </cell>
        </row>
        <row r="2436">
          <cell r="A2436" t="str">
            <v>Belgium</v>
          </cell>
          <cell r="B2436" t="str">
            <v>BE</v>
          </cell>
          <cell r="C2436" t="str">
            <v>Solar PV</v>
          </cell>
          <cell r="D2436" t="str">
            <v>2038</v>
          </cell>
          <cell r="E2436">
            <v>820</v>
          </cell>
        </row>
        <row r="2437">
          <cell r="A2437" t="str">
            <v>Belgium</v>
          </cell>
          <cell r="B2437" t="str">
            <v>BE</v>
          </cell>
          <cell r="C2437" t="str">
            <v>Solar PV</v>
          </cell>
          <cell r="D2437" t="str">
            <v>2039</v>
          </cell>
          <cell r="E2437">
            <v>820</v>
          </cell>
        </row>
        <row r="2438">
          <cell r="A2438" t="str">
            <v>Belgium</v>
          </cell>
          <cell r="B2438" t="str">
            <v>BE</v>
          </cell>
          <cell r="C2438" t="str">
            <v>Solar PV</v>
          </cell>
          <cell r="D2438" t="str">
            <v>2040</v>
          </cell>
          <cell r="E2438">
            <v>820</v>
          </cell>
        </row>
        <row r="2439">
          <cell r="A2439" t="str">
            <v>Belgium</v>
          </cell>
          <cell r="B2439" t="str">
            <v>BE</v>
          </cell>
          <cell r="C2439" t="str">
            <v>Solar PV</v>
          </cell>
          <cell r="D2439" t="str">
            <v>2041</v>
          </cell>
          <cell r="E2439">
            <v>820</v>
          </cell>
        </row>
        <row r="2440">
          <cell r="A2440" t="str">
            <v>Belgium</v>
          </cell>
          <cell r="B2440" t="str">
            <v>BE</v>
          </cell>
          <cell r="C2440" t="str">
            <v>Solar PV</v>
          </cell>
          <cell r="D2440" t="str">
            <v>2042</v>
          </cell>
          <cell r="E2440">
            <v>820</v>
          </cell>
        </row>
        <row r="2441">
          <cell r="A2441" t="str">
            <v>Belgium</v>
          </cell>
          <cell r="B2441" t="str">
            <v>BE</v>
          </cell>
          <cell r="C2441" t="str">
            <v>Solar PV</v>
          </cell>
          <cell r="D2441" t="str">
            <v>2043</v>
          </cell>
          <cell r="E2441">
            <v>820</v>
          </cell>
        </row>
        <row r="2442">
          <cell r="A2442" t="str">
            <v>Belgium</v>
          </cell>
          <cell r="B2442" t="str">
            <v>BE</v>
          </cell>
          <cell r="C2442" t="str">
            <v>Solar PV</v>
          </cell>
          <cell r="D2442" t="str">
            <v>2044</v>
          </cell>
          <cell r="E2442">
            <v>820</v>
          </cell>
        </row>
        <row r="2443">
          <cell r="A2443" t="str">
            <v>Belgium</v>
          </cell>
          <cell r="B2443" t="str">
            <v>BE</v>
          </cell>
          <cell r="C2443" t="str">
            <v>Solar PV</v>
          </cell>
          <cell r="D2443" t="str">
            <v>2045</v>
          </cell>
          <cell r="E2443">
            <v>820</v>
          </cell>
        </row>
        <row r="2444">
          <cell r="A2444" t="str">
            <v>Belgium</v>
          </cell>
          <cell r="B2444" t="str">
            <v>BE</v>
          </cell>
          <cell r="C2444" t="str">
            <v>Solar PV</v>
          </cell>
          <cell r="D2444" t="str">
            <v>2046</v>
          </cell>
          <cell r="E2444">
            <v>820</v>
          </cell>
        </row>
        <row r="2445">
          <cell r="A2445" t="str">
            <v>Belgium</v>
          </cell>
          <cell r="B2445" t="str">
            <v>BE</v>
          </cell>
          <cell r="C2445" t="str">
            <v>Solar PV</v>
          </cell>
          <cell r="D2445" t="str">
            <v>2047</v>
          </cell>
          <cell r="E2445">
            <v>820</v>
          </cell>
        </row>
        <row r="2446">
          <cell r="A2446" t="str">
            <v>Belgium</v>
          </cell>
          <cell r="B2446" t="str">
            <v>BE</v>
          </cell>
          <cell r="C2446" t="str">
            <v>Solar PV</v>
          </cell>
          <cell r="D2446" t="str">
            <v>2048</v>
          </cell>
          <cell r="E2446">
            <v>820</v>
          </cell>
        </row>
        <row r="2447">
          <cell r="A2447" t="str">
            <v>Belgium</v>
          </cell>
          <cell r="B2447" t="str">
            <v>BE</v>
          </cell>
          <cell r="C2447" t="str">
            <v>Solar PV</v>
          </cell>
          <cell r="D2447" t="str">
            <v>2049</v>
          </cell>
          <cell r="E2447">
            <v>820</v>
          </cell>
        </row>
        <row r="2448">
          <cell r="A2448" t="str">
            <v>Belgium</v>
          </cell>
          <cell r="B2448" t="str">
            <v>BE</v>
          </cell>
          <cell r="C2448" t="str">
            <v>Solar PV</v>
          </cell>
          <cell r="D2448" t="str">
            <v>2050</v>
          </cell>
          <cell r="E2448">
            <v>820</v>
          </cell>
        </row>
        <row r="2449">
          <cell r="A2449" t="str">
            <v>Bulgaria</v>
          </cell>
          <cell r="B2449" t="str">
            <v>BG</v>
          </cell>
          <cell r="C2449" t="str">
            <v>Solar PV</v>
          </cell>
          <cell r="D2449" t="str">
            <v>2018</v>
          </cell>
          <cell r="E2449">
            <v>1141</v>
          </cell>
        </row>
        <row r="2450">
          <cell r="A2450" t="str">
            <v>Bulgaria</v>
          </cell>
          <cell r="B2450" t="str">
            <v>BG</v>
          </cell>
          <cell r="C2450" t="str">
            <v>Solar PV</v>
          </cell>
          <cell r="D2450" t="str">
            <v>2019</v>
          </cell>
          <cell r="E2450">
            <v>1141</v>
          </cell>
        </row>
        <row r="2451">
          <cell r="A2451" t="str">
            <v>Bulgaria</v>
          </cell>
          <cell r="B2451" t="str">
            <v>BG</v>
          </cell>
          <cell r="C2451" t="str">
            <v>Solar PV</v>
          </cell>
          <cell r="D2451" t="str">
            <v>2020</v>
          </cell>
          <cell r="E2451">
            <v>1141</v>
          </cell>
        </row>
        <row r="2452">
          <cell r="A2452" t="str">
            <v>Bulgaria</v>
          </cell>
          <cell r="B2452" t="str">
            <v>BG</v>
          </cell>
          <cell r="C2452" t="str">
            <v>Solar PV</v>
          </cell>
          <cell r="D2452" t="str">
            <v>2021</v>
          </cell>
          <cell r="E2452">
            <v>1141</v>
          </cell>
        </row>
        <row r="2453">
          <cell r="A2453" t="str">
            <v>Bulgaria</v>
          </cell>
          <cell r="B2453" t="str">
            <v>BG</v>
          </cell>
          <cell r="C2453" t="str">
            <v>Solar PV</v>
          </cell>
          <cell r="D2453" t="str">
            <v>2022</v>
          </cell>
          <cell r="E2453">
            <v>1141</v>
          </cell>
        </row>
        <row r="2454">
          <cell r="A2454" t="str">
            <v>Bulgaria</v>
          </cell>
          <cell r="B2454" t="str">
            <v>BG</v>
          </cell>
          <cell r="C2454" t="str">
            <v>Solar PV</v>
          </cell>
          <cell r="D2454" t="str">
            <v>2023</v>
          </cell>
          <cell r="E2454">
            <v>1141</v>
          </cell>
        </row>
        <row r="2455">
          <cell r="A2455" t="str">
            <v>Bulgaria</v>
          </cell>
          <cell r="B2455" t="str">
            <v>BG</v>
          </cell>
          <cell r="C2455" t="str">
            <v>Solar PV</v>
          </cell>
          <cell r="D2455" t="str">
            <v>2024</v>
          </cell>
          <cell r="E2455">
            <v>1141</v>
          </cell>
        </row>
        <row r="2456">
          <cell r="A2456" t="str">
            <v>Bulgaria</v>
          </cell>
          <cell r="B2456" t="str">
            <v>BG</v>
          </cell>
          <cell r="C2456" t="str">
            <v>Solar PV</v>
          </cell>
          <cell r="D2456" t="str">
            <v>2025</v>
          </cell>
          <cell r="E2456">
            <v>1141</v>
          </cell>
        </row>
        <row r="2457">
          <cell r="A2457" t="str">
            <v>Bulgaria</v>
          </cell>
          <cell r="B2457" t="str">
            <v>BG</v>
          </cell>
          <cell r="C2457" t="str">
            <v>Solar PV</v>
          </cell>
          <cell r="D2457" t="str">
            <v>2026</v>
          </cell>
          <cell r="E2457">
            <v>1141</v>
          </cell>
        </row>
        <row r="2458">
          <cell r="A2458" t="str">
            <v>Bulgaria</v>
          </cell>
          <cell r="B2458" t="str">
            <v>BG</v>
          </cell>
          <cell r="C2458" t="str">
            <v>Solar PV</v>
          </cell>
          <cell r="D2458" t="str">
            <v>2027</v>
          </cell>
          <cell r="E2458">
            <v>1141</v>
          </cell>
        </row>
        <row r="2459">
          <cell r="A2459" t="str">
            <v>Bulgaria</v>
          </cell>
          <cell r="B2459" t="str">
            <v>BG</v>
          </cell>
          <cell r="C2459" t="str">
            <v>Solar PV</v>
          </cell>
          <cell r="D2459" t="str">
            <v>2028</v>
          </cell>
          <cell r="E2459">
            <v>1141</v>
          </cell>
        </row>
        <row r="2460">
          <cell r="A2460" t="str">
            <v>Bulgaria</v>
          </cell>
          <cell r="B2460" t="str">
            <v>BG</v>
          </cell>
          <cell r="C2460" t="str">
            <v>Solar PV</v>
          </cell>
          <cell r="D2460" t="str">
            <v>2029</v>
          </cell>
          <cell r="E2460">
            <v>1141</v>
          </cell>
        </row>
        <row r="2461">
          <cell r="A2461" t="str">
            <v>Bulgaria</v>
          </cell>
          <cell r="B2461" t="str">
            <v>BG</v>
          </cell>
          <cell r="C2461" t="str">
            <v>Solar PV</v>
          </cell>
          <cell r="D2461" t="str">
            <v>2030</v>
          </cell>
          <cell r="E2461">
            <v>1141</v>
          </cell>
        </row>
        <row r="2462">
          <cell r="A2462" t="str">
            <v>Bulgaria</v>
          </cell>
          <cell r="B2462" t="str">
            <v>BG</v>
          </cell>
          <cell r="C2462" t="str">
            <v>Solar PV</v>
          </cell>
          <cell r="D2462" t="str">
            <v>2031</v>
          </cell>
          <cell r="E2462">
            <v>1141</v>
          </cell>
        </row>
        <row r="2463">
          <cell r="A2463" t="str">
            <v>Bulgaria</v>
          </cell>
          <cell r="B2463" t="str">
            <v>BG</v>
          </cell>
          <cell r="C2463" t="str">
            <v>Solar PV</v>
          </cell>
          <cell r="D2463" t="str">
            <v>2032</v>
          </cell>
          <cell r="E2463">
            <v>1141</v>
          </cell>
        </row>
        <row r="2464">
          <cell r="A2464" t="str">
            <v>Bulgaria</v>
          </cell>
          <cell r="B2464" t="str">
            <v>BG</v>
          </cell>
          <cell r="C2464" t="str">
            <v>Solar PV</v>
          </cell>
          <cell r="D2464" t="str">
            <v>2033</v>
          </cell>
          <cell r="E2464">
            <v>1141</v>
          </cell>
        </row>
        <row r="2465">
          <cell r="A2465" t="str">
            <v>Bulgaria</v>
          </cell>
          <cell r="B2465" t="str">
            <v>BG</v>
          </cell>
          <cell r="C2465" t="str">
            <v>Solar PV</v>
          </cell>
          <cell r="D2465" t="str">
            <v>2034</v>
          </cell>
          <cell r="E2465">
            <v>1141</v>
          </cell>
        </row>
        <row r="2466">
          <cell r="A2466" t="str">
            <v>Bulgaria</v>
          </cell>
          <cell r="B2466" t="str">
            <v>BG</v>
          </cell>
          <cell r="C2466" t="str">
            <v>Solar PV</v>
          </cell>
          <cell r="D2466" t="str">
            <v>2035</v>
          </cell>
          <cell r="E2466">
            <v>1141</v>
          </cell>
        </row>
        <row r="2467">
          <cell r="A2467" t="str">
            <v>Bulgaria</v>
          </cell>
          <cell r="B2467" t="str">
            <v>BG</v>
          </cell>
          <cell r="C2467" t="str">
            <v>Solar PV</v>
          </cell>
          <cell r="D2467" t="str">
            <v>2036</v>
          </cell>
          <cell r="E2467">
            <v>1141</v>
          </cell>
        </row>
        <row r="2468">
          <cell r="A2468" t="str">
            <v>Bulgaria</v>
          </cell>
          <cell r="B2468" t="str">
            <v>BG</v>
          </cell>
          <cell r="C2468" t="str">
            <v>Solar PV</v>
          </cell>
          <cell r="D2468" t="str">
            <v>2037</v>
          </cell>
          <cell r="E2468">
            <v>1141</v>
          </cell>
        </row>
        <row r="2469">
          <cell r="A2469" t="str">
            <v>Bulgaria</v>
          </cell>
          <cell r="B2469" t="str">
            <v>BG</v>
          </cell>
          <cell r="C2469" t="str">
            <v>Solar PV</v>
          </cell>
          <cell r="D2469" t="str">
            <v>2038</v>
          </cell>
          <cell r="E2469">
            <v>1141</v>
          </cell>
        </row>
        <row r="2470">
          <cell r="A2470" t="str">
            <v>Bulgaria</v>
          </cell>
          <cell r="B2470" t="str">
            <v>BG</v>
          </cell>
          <cell r="C2470" t="str">
            <v>Solar PV</v>
          </cell>
          <cell r="D2470" t="str">
            <v>2039</v>
          </cell>
          <cell r="E2470">
            <v>1141</v>
          </cell>
        </row>
        <row r="2471">
          <cell r="A2471" t="str">
            <v>Bulgaria</v>
          </cell>
          <cell r="B2471" t="str">
            <v>BG</v>
          </cell>
          <cell r="C2471" t="str">
            <v>Solar PV</v>
          </cell>
          <cell r="D2471" t="str">
            <v>2040</v>
          </cell>
          <cell r="E2471">
            <v>1141</v>
          </cell>
        </row>
        <row r="2472">
          <cell r="A2472" t="str">
            <v>Bulgaria</v>
          </cell>
          <cell r="B2472" t="str">
            <v>BG</v>
          </cell>
          <cell r="C2472" t="str">
            <v>Solar PV</v>
          </cell>
          <cell r="D2472" t="str">
            <v>2041</v>
          </cell>
          <cell r="E2472">
            <v>1141</v>
          </cell>
        </row>
        <row r="2473">
          <cell r="A2473" t="str">
            <v>Bulgaria</v>
          </cell>
          <cell r="B2473" t="str">
            <v>BG</v>
          </cell>
          <cell r="C2473" t="str">
            <v>Solar PV</v>
          </cell>
          <cell r="D2473" t="str">
            <v>2042</v>
          </cell>
          <cell r="E2473">
            <v>1141</v>
          </cell>
        </row>
        <row r="2474">
          <cell r="A2474" t="str">
            <v>Bulgaria</v>
          </cell>
          <cell r="B2474" t="str">
            <v>BG</v>
          </cell>
          <cell r="C2474" t="str">
            <v>Solar PV</v>
          </cell>
          <cell r="D2474" t="str">
            <v>2043</v>
          </cell>
          <cell r="E2474">
            <v>1141</v>
          </cell>
        </row>
        <row r="2475">
          <cell r="A2475" t="str">
            <v>Bulgaria</v>
          </cell>
          <cell r="B2475" t="str">
            <v>BG</v>
          </cell>
          <cell r="C2475" t="str">
            <v>Solar PV</v>
          </cell>
          <cell r="D2475" t="str">
            <v>2044</v>
          </cell>
          <cell r="E2475">
            <v>1141</v>
          </cell>
        </row>
        <row r="2476">
          <cell r="A2476" t="str">
            <v>Bulgaria</v>
          </cell>
          <cell r="B2476" t="str">
            <v>BG</v>
          </cell>
          <cell r="C2476" t="str">
            <v>Solar PV</v>
          </cell>
          <cell r="D2476" t="str">
            <v>2045</v>
          </cell>
          <cell r="E2476">
            <v>1141</v>
          </cell>
        </row>
        <row r="2477">
          <cell r="A2477" t="str">
            <v>Bulgaria</v>
          </cell>
          <cell r="B2477" t="str">
            <v>BG</v>
          </cell>
          <cell r="C2477" t="str">
            <v>Solar PV</v>
          </cell>
          <cell r="D2477" t="str">
            <v>2046</v>
          </cell>
          <cell r="E2477">
            <v>1141</v>
          </cell>
        </row>
        <row r="2478">
          <cell r="A2478" t="str">
            <v>Bulgaria</v>
          </cell>
          <cell r="B2478" t="str">
            <v>BG</v>
          </cell>
          <cell r="C2478" t="str">
            <v>Solar PV</v>
          </cell>
          <cell r="D2478" t="str">
            <v>2047</v>
          </cell>
          <cell r="E2478">
            <v>1141</v>
          </cell>
        </row>
        <row r="2479">
          <cell r="A2479" t="str">
            <v>Bulgaria</v>
          </cell>
          <cell r="B2479" t="str">
            <v>BG</v>
          </cell>
          <cell r="C2479" t="str">
            <v>Solar PV</v>
          </cell>
          <cell r="D2479" t="str">
            <v>2048</v>
          </cell>
          <cell r="E2479">
            <v>1141</v>
          </cell>
        </row>
        <row r="2480">
          <cell r="A2480" t="str">
            <v>Bulgaria</v>
          </cell>
          <cell r="B2480" t="str">
            <v>BG</v>
          </cell>
          <cell r="C2480" t="str">
            <v>Solar PV</v>
          </cell>
          <cell r="D2480" t="str">
            <v>2049</v>
          </cell>
          <cell r="E2480">
            <v>1141</v>
          </cell>
        </row>
        <row r="2481">
          <cell r="A2481" t="str">
            <v>Bulgaria</v>
          </cell>
          <cell r="B2481" t="str">
            <v>BG</v>
          </cell>
          <cell r="C2481" t="str">
            <v>Solar PV</v>
          </cell>
          <cell r="D2481" t="str">
            <v>2050</v>
          </cell>
          <cell r="E2481">
            <v>1141</v>
          </cell>
        </row>
        <row r="2482">
          <cell r="A2482" t="str">
            <v>Switzerland</v>
          </cell>
          <cell r="B2482" t="str">
            <v>CH</v>
          </cell>
          <cell r="C2482" t="str">
            <v>Solar PV</v>
          </cell>
          <cell r="D2482" t="str">
            <v>2018</v>
          </cell>
          <cell r="E2482">
            <v>1058</v>
          </cell>
        </row>
        <row r="2483">
          <cell r="A2483" t="str">
            <v>Switzerland</v>
          </cell>
          <cell r="B2483" t="str">
            <v>CH</v>
          </cell>
          <cell r="C2483" t="str">
            <v>Solar PV</v>
          </cell>
          <cell r="D2483" t="str">
            <v>2019</v>
          </cell>
          <cell r="E2483">
            <v>1058</v>
          </cell>
        </row>
        <row r="2484">
          <cell r="A2484" t="str">
            <v>Switzerland</v>
          </cell>
          <cell r="B2484" t="str">
            <v>CH</v>
          </cell>
          <cell r="C2484" t="str">
            <v>Solar PV</v>
          </cell>
          <cell r="D2484" t="str">
            <v>2020</v>
          </cell>
          <cell r="E2484">
            <v>1058</v>
          </cell>
        </row>
        <row r="2485">
          <cell r="A2485" t="str">
            <v>Switzerland</v>
          </cell>
          <cell r="B2485" t="str">
            <v>CH</v>
          </cell>
          <cell r="C2485" t="str">
            <v>Solar PV</v>
          </cell>
          <cell r="D2485" t="str">
            <v>2021</v>
          </cell>
          <cell r="E2485">
            <v>1058</v>
          </cell>
        </row>
        <row r="2486">
          <cell r="A2486" t="str">
            <v>Switzerland</v>
          </cell>
          <cell r="B2486" t="str">
            <v>CH</v>
          </cell>
          <cell r="C2486" t="str">
            <v>Solar PV</v>
          </cell>
          <cell r="D2486" t="str">
            <v>2022</v>
          </cell>
          <cell r="E2486">
            <v>1058</v>
          </cell>
        </row>
        <row r="2487">
          <cell r="A2487" t="str">
            <v>Switzerland</v>
          </cell>
          <cell r="B2487" t="str">
            <v>CH</v>
          </cell>
          <cell r="C2487" t="str">
            <v>Solar PV</v>
          </cell>
          <cell r="D2487" t="str">
            <v>2023</v>
          </cell>
          <cell r="E2487">
            <v>1058</v>
          </cell>
        </row>
        <row r="2488">
          <cell r="A2488" t="str">
            <v>Switzerland</v>
          </cell>
          <cell r="B2488" t="str">
            <v>CH</v>
          </cell>
          <cell r="C2488" t="str">
            <v>Solar PV</v>
          </cell>
          <cell r="D2488" t="str">
            <v>2024</v>
          </cell>
          <cell r="E2488">
            <v>1058</v>
          </cell>
        </row>
        <row r="2489">
          <cell r="A2489" t="str">
            <v>Switzerland</v>
          </cell>
          <cell r="B2489" t="str">
            <v>CH</v>
          </cell>
          <cell r="C2489" t="str">
            <v>Solar PV</v>
          </cell>
          <cell r="D2489" t="str">
            <v>2025</v>
          </cell>
          <cell r="E2489">
            <v>1058</v>
          </cell>
        </row>
        <row r="2490">
          <cell r="A2490" t="str">
            <v>Switzerland</v>
          </cell>
          <cell r="B2490" t="str">
            <v>CH</v>
          </cell>
          <cell r="C2490" t="str">
            <v>Solar PV</v>
          </cell>
          <cell r="D2490" t="str">
            <v>2026</v>
          </cell>
          <cell r="E2490">
            <v>1058</v>
          </cell>
        </row>
        <row r="2491">
          <cell r="A2491" t="str">
            <v>Switzerland</v>
          </cell>
          <cell r="B2491" t="str">
            <v>CH</v>
          </cell>
          <cell r="C2491" t="str">
            <v>Solar PV</v>
          </cell>
          <cell r="D2491" t="str">
            <v>2027</v>
          </cell>
          <cell r="E2491">
            <v>1058</v>
          </cell>
        </row>
        <row r="2492">
          <cell r="A2492" t="str">
            <v>Switzerland</v>
          </cell>
          <cell r="B2492" t="str">
            <v>CH</v>
          </cell>
          <cell r="C2492" t="str">
            <v>Solar PV</v>
          </cell>
          <cell r="D2492" t="str">
            <v>2028</v>
          </cell>
          <cell r="E2492">
            <v>1058</v>
          </cell>
        </row>
        <row r="2493">
          <cell r="A2493" t="str">
            <v>Switzerland</v>
          </cell>
          <cell r="B2493" t="str">
            <v>CH</v>
          </cell>
          <cell r="C2493" t="str">
            <v>Solar PV</v>
          </cell>
          <cell r="D2493" t="str">
            <v>2029</v>
          </cell>
          <cell r="E2493">
            <v>1058</v>
          </cell>
        </row>
        <row r="2494">
          <cell r="A2494" t="str">
            <v>Switzerland</v>
          </cell>
          <cell r="B2494" t="str">
            <v>CH</v>
          </cell>
          <cell r="C2494" t="str">
            <v>Solar PV</v>
          </cell>
          <cell r="D2494" t="str">
            <v>2030</v>
          </cell>
          <cell r="E2494">
            <v>1058</v>
          </cell>
        </row>
        <row r="2495">
          <cell r="A2495" t="str">
            <v>Switzerland</v>
          </cell>
          <cell r="B2495" t="str">
            <v>CH</v>
          </cell>
          <cell r="C2495" t="str">
            <v>Solar PV</v>
          </cell>
          <cell r="D2495" t="str">
            <v>2031</v>
          </cell>
          <cell r="E2495">
            <v>1058</v>
          </cell>
        </row>
        <row r="2496">
          <cell r="A2496" t="str">
            <v>Switzerland</v>
          </cell>
          <cell r="B2496" t="str">
            <v>CH</v>
          </cell>
          <cell r="C2496" t="str">
            <v>Solar PV</v>
          </cell>
          <cell r="D2496" t="str">
            <v>2032</v>
          </cell>
          <cell r="E2496">
            <v>1058</v>
          </cell>
        </row>
        <row r="2497">
          <cell r="A2497" t="str">
            <v>Switzerland</v>
          </cell>
          <cell r="B2497" t="str">
            <v>CH</v>
          </cell>
          <cell r="C2497" t="str">
            <v>Solar PV</v>
          </cell>
          <cell r="D2497" t="str">
            <v>2033</v>
          </cell>
          <cell r="E2497">
            <v>1058</v>
          </cell>
        </row>
        <row r="2498">
          <cell r="A2498" t="str">
            <v>Switzerland</v>
          </cell>
          <cell r="B2498" t="str">
            <v>CH</v>
          </cell>
          <cell r="C2498" t="str">
            <v>Solar PV</v>
          </cell>
          <cell r="D2498" t="str">
            <v>2034</v>
          </cell>
          <cell r="E2498">
            <v>1058</v>
          </cell>
        </row>
        <row r="2499">
          <cell r="A2499" t="str">
            <v>Switzerland</v>
          </cell>
          <cell r="B2499" t="str">
            <v>CH</v>
          </cell>
          <cell r="C2499" t="str">
            <v>Solar PV</v>
          </cell>
          <cell r="D2499" t="str">
            <v>2035</v>
          </cell>
          <cell r="E2499">
            <v>1058</v>
          </cell>
        </row>
        <row r="2500">
          <cell r="A2500" t="str">
            <v>Switzerland</v>
          </cell>
          <cell r="B2500" t="str">
            <v>CH</v>
          </cell>
          <cell r="C2500" t="str">
            <v>Solar PV</v>
          </cell>
          <cell r="D2500" t="str">
            <v>2036</v>
          </cell>
          <cell r="E2500">
            <v>1058</v>
          </cell>
        </row>
        <row r="2501">
          <cell r="A2501" t="str">
            <v>Switzerland</v>
          </cell>
          <cell r="B2501" t="str">
            <v>CH</v>
          </cell>
          <cell r="C2501" t="str">
            <v>Solar PV</v>
          </cell>
          <cell r="D2501" t="str">
            <v>2037</v>
          </cell>
          <cell r="E2501">
            <v>1058</v>
          </cell>
        </row>
        <row r="2502">
          <cell r="A2502" t="str">
            <v>Switzerland</v>
          </cell>
          <cell r="B2502" t="str">
            <v>CH</v>
          </cell>
          <cell r="C2502" t="str">
            <v>Solar PV</v>
          </cell>
          <cell r="D2502" t="str">
            <v>2038</v>
          </cell>
          <cell r="E2502">
            <v>1058</v>
          </cell>
        </row>
        <row r="2503">
          <cell r="A2503" t="str">
            <v>Switzerland</v>
          </cell>
          <cell r="B2503" t="str">
            <v>CH</v>
          </cell>
          <cell r="C2503" t="str">
            <v>Solar PV</v>
          </cell>
          <cell r="D2503" t="str">
            <v>2039</v>
          </cell>
          <cell r="E2503">
            <v>1058</v>
          </cell>
        </row>
        <row r="2504">
          <cell r="A2504" t="str">
            <v>Switzerland</v>
          </cell>
          <cell r="B2504" t="str">
            <v>CH</v>
          </cell>
          <cell r="C2504" t="str">
            <v>Solar PV</v>
          </cell>
          <cell r="D2504" t="str">
            <v>2040</v>
          </cell>
          <cell r="E2504">
            <v>1058</v>
          </cell>
        </row>
        <row r="2505">
          <cell r="A2505" t="str">
            <v>Switzerland</v>
          </cell>
          <cell r="B2505" t="str">
            <v>CH</v>
          </cell>
          <cell r="C2505" t="str">
            <v>Solar PV</v>
          </cell>
          <cell r="D2505" t="str">
            <v>2041</v>
          </cell>
          <cell r="E2505">
            <v>1058</v>
          </cell>
        </row>
        <row r="2506">
          <cell r="A2506" t="str">
            <v>Switzerland</v>
          </cell>
          <cell r="B2506" t="str">
            <v>CH</v>
          </cell>
          <cell r="C2506" t="str">
            <v>Solar PV</v>
          </cell>
          <cell r="D2506" t="str">
            <v>2042</v>
          </cell>
          <cell r="E2506">
            <v>1058</v>
          </cell>
        </row>
        <row r="2507">
          <cell r="A2507" t="str">
            <v>Switzerland</v>
          </cell>
          <cell r="B2507" t="str">
            <v>CH</v>
          </cell>
          <cell r="C2507" t="str">
            <v>Solar PV</v>
          </cell>
          <cell r="D2507" t="str">
            <v>2043</v>
          </cell>
          <cell r="E2507">
            <v>1058</v>
          </cell>
        </row>
        <row r="2508">
          <cell r="A2508" t="str">
            <v>Switzerland</v>
          </cell>
          <cell r="B2508" t="str">
            <v>CH</v>
          </cell>
          <cell r="C2508" t="str">
            <v>Solar PV</v>
          </cell>
          <cell r="D2508" t="str">
            <v>2044</v>
          </cell>
          <cell r="E2508">
            <v>1058</v>
          </cell>
        </row>
        <row r="2509">
          <cell r="A2509" t="str">
            <v>Switzerland</v>
          </cell>
          <cell r="B2509" t="str">
            <v>CH</v>
          </cell>
          <cell r="C2509" t="str">
            <v>Solar PV</v>
          </cell>
          <cell r="D2509" t="str">
            <v>2045</v>
          </cell>
          <cell r="E2509">
            <v>1058</v>
          </cell>
        </row>
        <row r="2510">
          <cell r="A2510" t="str">
            <v>Switzerland</v>
          </cell>
          <cell r="B2510" t="str">
            <v>CH</v>
          </cell>
          <cell r="C2510" t="str">
            <v>Solar PV</v>
          </cell>
          <cell r="D2510" t="str">
            <v>2046</v>
          </cell>
          <cell r="E2510">
            <v>1058</v>
          </cell>
        </row>
        <row r="2511">
          <cell r="A2511" t="str">
            <v>Switzerland</v>
          </cell>
          <cell r="B2511" t="str">
            <v>CH</v>
          </cell>
          <cell r="C2511" t="str">
            <v>Solar PV</v>
          </cell>
          <cell r="D2511" t="str">
            <v>2047</v>
          </cell>
          <cell r="E2511">
            <v>1058</v>
          </cell>
        </row>
        <row r="2512">
          <cell r="A2512" t="str">
            <v>Switzerland</v>
          </cell>
          <cell r="B2512" t="str">
            <v>CH</v>
          </cell>
          <cell r="C2512" t="str">
            <v>Solar PV</v>
          </cell>
          <cell r="D2512" t="str">
            <v>2048</v>
          </cell>
          <cell r="E2512">
            <v>1058</v>
          </cell>
        </row>
        <row r="2513">
          <cell r="A2513" t="str">
            <v>Switzerland</v>
          </cell>
          <cell r="B2513" t="str">
            <v>CH</v>
          </cell>
          <cell r="C2513" t="str">
            <v>Solar PV</v>
          </cell>
          <cell r="D2513" t="str">
            <v>2049</v>
          </cell>
          <cell r="E2513">
            <v>1058</v>
          </cell>
        </row>
        <row r="2514">
          <cell r="A2514" t="str">
            <v>Switzerland</v>
          </cell>
          <cell r="B2514" t="str">
            <v>CH</v>
          </cell>
          <cell r="C2514" t="str">
            <v>Solar PV</v>
          </cell>
          <cell r="D2514" t="str">
            <v>2050</v>
          </cell>
          <cell r="E2514">
            <v>1058</v>
          </cell>
        </row>
        <row r="2515">
          <cell r="A2515" t="str">
            <v>Czech Republic</v>
          </cell>
          <cell r="B2515" t="str">
            <v>CZ</v>
          </cell>
          <cell r="C2515" t="str">
            <v>Solar PV</v>
          </cell>
          <cell r="D2515" t="str">
            <v>2018</v>
          </cell>
          <cell r="E2515">
            <v>845</v>
          </cell>
        </row>
        <row r="2516">
          <cell r="A2516" t="str">
            <v>Czech Republic</v>
          </cell>
          <cell r="B2516" t="str">
            <v>CZ</v>
          </cell>
          <cell r="C2516" t="str">
            <v>Solar PV</v>
          </cell>
          <cell r="D2516" t="str">
            <v>2019</v>
          </cell>
          <cell r="E2516">
            <v>845</v>
          </cell>
        </row>
        <row r="2517">
          <cell r="A2517" t="str">
            <v>Czech Republic</v>
          </cell>
          <cell r="B2517" t="str">
            <v>CZ</v>
          </cell>
          <cell r="C2517" t="str">
            <v>Solar PV</v>
          </cell>
          <cell r="D2517" t="str">
            <v>2020</v>
          </cell>
          <cell r="E2517">
            <v>845</v>
          </cell>
        </row>
        <row r="2518">
          <cell r="A2518" t="str">
            <v>Czech Republic</v>
          </cell>
          <cell r="B2518" t="str">
            <v>CZ</v>
          </cell>
          <cell r="C2518" t="str">
            <v>Solar PV</v>
          </cell>
          <cell r="D2518" t="str">
            <v>2021</v>
          </cell>
          <cell r="E2518">
            <v>845</v>
          </cell>
        </row>
        <row r="2519">
          <cell r="A2519" t="str">
            <v>Czech Republic</v>
          </cell>
          <cell r="B2519" t="str">
            <v>CZ</v>
          </cell>
          <cell r="C2519" t="str">
            <v>Solar PV</v>
          </cell>
          <cell r="D2519" t="str">
            <v>2022</v>
          </cell>
          <cell r="E2519">
            <v>845</v>
          </cell>
        </row>
        <row r="2520">
          <cell r="A2520" t="str">
            <v>Czech Republic</v>
          </cell>
          <cell r="B2520" t="str">
            <v>CZ</v>
          </cell>
          <cell r="C2520" t="str">
            <v>Solar PV</v>
          </cell>
          <cell r="D2520" t="str">
            <v>2023</v>
          </cell>
          <cell r="E2520">
            <v>845</v>
          </cell>
        </row>
        <row r="2521">
          <cell r="A2521" t="str">
            <v>Czech Republic</v>
          </cell>
          <cell r="B2521" t="str">
            <v>CZ</v>
          </cell>
          <cell r="C2521" t="str">
            <v>Solar PV</v>
          </cell>
          <cell r="D2521" t="str">
            <v>2024</v>
          </cell>
          <cell r="E2521">
            <v>845</v>
          </cell>
        </row>
        <row r="2522">
          <cell r="A2522" t="str">
            <v>Czech Republic</v>
          </cell>
          <cell r="B2522" t="str">
            <v>CZ</v>
          </cell>
          <cell r="C2522" t="str">
            <v>Solar PV</v>
          </cell>
          <cell r="D2522" t="str">
            <v>2025</v>
          </cell>
          <cell r="E2522">
            <v>845</v>
          </cell>
        </row>
        <row r="2523">
          <cell r="A2523" t="str">
            <v>Czech Republic</v>
          </cell>
          <cell r="B2523" t="str">
            <v>CZ</v>
          </cell>
          <cell r="C2523" t="str">
            <v>Solar PV</v>
          </cell>
          <cell r="D2523" t="str">
            <v>2026</v>
          </cell>
          <cell r="E2523">
            <v>845</v>
          </cell>
        </row>
        <row r="2524">
          <cell r="A2524" t="str">
            <v>Czech Republic</v>
          </cell>
          <cell r="B2524" t="str">
            <v>CZ</v>
          </cell>
          <cell r="C2524" t="str">
            <v>Solar PV</v>
          </cell>
          <cell r="D2524" t="str">
            <v>2027</v>
          </cell>
          <cell r="E2524">
            <v>845</v>
          </cell>
        </row>
        <row r="2525">
          <cell r="A2525" t="str">
            <v>Czech Republic</v>
          </cell>
          <cell r="B2525" t="str">
            <v>CZ</v>
          </cell>
          <cell r="C2525" t="str">
            <v>Solar PV</v>
          </cell>
          <cell r="D2525" t="str">
            <v>2028</v>
          </cell>
          <cell r="E2525">
            <v>845</v>
          </cell>
        </row>
        <row r="2526">
          <cell r="A2526" t="str">
            <v>Czech Republic</v>
          </cell>
          <cell r="B2526" t="str">
            <v>CZ</v>
          </cell>
          <cell r="C2526" t="str">
            <v>Solar PV</v>
          </cell>
          <cell r="D2526" t="str">
            <v>2029</v>
          </cell>
          <cell r="E2526">
            <v>845</v>
          </cell>
        </row>
        <row r="2527">
          <cell r="A2527" t="str">
            <v>Czech Republic</v>
          </cell>
          <cell r="B2527" t="str">
            <v>CZ</v>
          </cell>
          <cell r="C2527" t="str">
            <v>Solar PV</v>
          </cell>
          <cell r="D2527" t="str">
            <v>2030</v>
          </cell>
          <cell r="E2527">
            <v>845</v>
          </cell>
        </row>
        <row r="2528">
          <cell r="A2528" t="str">
            <v>Czech Republic</v>
          </cell>
          <cell r="B2528" t="str">
            <v>CZ</v>
          </cell>
          <cell r="C2528" t="str">
            <v>Solar PV</v>
          </cell>
          <cell r="D2528" t="str">
            <v>2031</v>
          </cell>
          <cell r="E2528">
            <v>845</v>
          </cell>
        </row>
        <row r="2529">
          <cell r="A2529" t="str">
            <v>Czech Republic</v>
          </cell>
          <cell r="B2529" t="str">
            <v>CZ</v>
          </cell>
          <cell r="C2529" t="str">
            <v>Solar PV</v>
          </cell>
          <cell r="D2529" t="str">
            <v>2032</v>
          </cell>
          <cell r="E2529">
            <v>845</v>
          </cell>
        </row>
        <row r="2530">
          <cell r="A2530" t="str">
            <v>Czech Republic</v>
          </cell>
          <cell r="B2530" t="str">
            <v>CZ</v>
          </cell>
          <cell r="C2530" t="str">
            <v>Solar PV</v>
          </cell>
          <cell r="D2530" t="str">
            <v>2033</v>
          </cell>
          <cell r="E2530">
            <v>845</v>
          </cell>
        </row>
        <row r="2531">
          <cell r="A2531" t="str">
            <v>Czech Republic</v>
          </cell>
          <cell r="B2531" t="str">
            <v>CZ</v>
          </cell>
          <cell r="C2531" t="str">
            <v>Solar PV</v>
          </cell>
          <cell r="D2531" t="str">
            <v>2034</v>
          </cell>
          <cell r="E2531">
            <v>845</v>
          </cell>
        </row>
        <row r="2532">
          <cell r="A2532" t="str">
            <v>Czech Republic</v>
          </cell>
          <cell r="B2532" t="str">
            <v>CZ</v>
          </cell>
          <cell r="C2532" t="str">
            <v>Solar PV</v>
          </cell>
          <cell r="D2532" t="str">
            <v>2035</v>
          </cell>
          <cell r="E2532">
            <v>845</v>
          </cell>
        </row>
        <row r="2533">
          <cell r="A2533" t="str">
            <v>Czech Republic</v>
          </cell>
          <cell r="B2533" t="str">
            <v>CZ</v>
          </cell>
          <cell r="C2533" t="str">
            <v>Solar PV</v>
          </cell>
          <cell r="D2533" t="str">
            <v>2036</v>
          </cell>
          <cell r="E2533">
            <v>845</v>
          </cell>
        </row>
        <row r="2534">
          <cell r="A2534" t="str">
            <v>Czech Republic</v>
          </cell>
          <cell r="B2534" t="str">
            <v>CZ</v>
          </cell>
          <cell r="C2534" t="str">
            <v>Solar PV</v>
          </cell>
          <cell r="D2534" t="str">
            <v>2037</v>
          </cell>
          <cell r="E2534">
            <v>845</v>
          </cell>
        </row>
        <row r="2535">
          <cell r="A2535" t="str">
            <v>Czech Republic</v>
          </cell>
          <cell r="B2535" t="str">
            <v>CZ</v>
          </cell>
          <cell r="C2535" t="str">
            <v>Solar PV</v>
          </cell>
          <cell r="D2535" t="str">
            <v>2038</v>
          </cell>
          <cell r="E2535">
            <v>845</v>
          </cell>
        </row>
        <row r="2536">
          <cell r="A2536" t="str">
            <v>Czech Republic</v>
          </cell>
          <cell r="B2536" t="str">
            <v>CZ</v>
          </cell>
          <cell r="C2536" t="str">
            <v>Solar PV</v>
          </cell>
          <cell r="D2536" t="str">
            <v>2039</v>
          </cell>
          <cell r="E2536">
            <v>845</v>
          </cell>
        </row>
        <row r="2537">
          <cell r="A2537" t="str">
            <v>Czech Republic</v>
          </cell>
          <cell r="B2537" t="str">
            <v>CZ</v>
          </cell>
          <cell r="C2537" t="str">
            <v>Solar PV</v>
          </cell>
          <cell r="D2537" t="str">
            <v>2040</v>
          </cell>
          <cell r="E2537">
            <v>845</v>
          </cell>
        </row>
        <row r="2538">
          <cell r="A2538" t="str">
            <v>Czech Republic</v>
          </cell>
          <cell r="B2538" t="str">
            <v>CZ</v>
          </cell>
          <cell r="C2538" t="str">
            <v>Solar PV</v>
          </cell>
          <cell r="D2538" t="str">
            <v>2041</v>
          </cell>
          <cell r="E2538">
            <v>845</v>
          </cell>
        </row>
        <row r="2539">
          <cell r="A2539" t="str">
            <v>Czech Republic</v>
          </cell>
          <cell r="B2539" t="str">
            <v>CZ</v>
          </cell>
          <cell r="C2539" t="str">
            <v>Solar PV</v>
          </cell>
          <cell r="D2539" t="str">
            <v>2042</v>
          </cell>
          <cell r="E2539">
            <v>845</v>
          </cell>
        </row>
        <row r="2540">
          <cell r="A2540" t="str">
            <v>Czech Republic</v>
          </cell>
          <cell r="B2540" t="str">
            <v>CZ</v>
          </cell>
          <cell r="C2540" t="str">
            <v>Solar PV</v>
          </cell>
          <cell r="D2540" t="str">
            <v>2043</v>
          </cell>
          <cell r="E2540">
            <v>845</v>
          </cell>
        </row>
        <row r="2541">
          <cell r="A2541" t="str">
            <v>Czech Republic</v>
          </cell>
          <cell r="B2541" t="str">
            <v>CZ</v>
          </cell>
          <cell r="C2541" t="str">
            <v>Solar PV</v>
          </cell>
          <cell r="D2541" t="str">
            <v>2044</v>
          </cell>
          <cell r="E2541">
            <v>845</v>
          </cell>
        </row>
        <row r="2542">
          <cell r="A2542" t="str">
            <v>Czech Republic</v>
          </cell>
          <cell r="B2542" t="str">
            <v>CZ</v>
          </cell>
          <cell r="C2542" t="str">
            <v>Solar PV</v>
          </cell>
          <cell r="D2542" t="str">
            <v>2045</v>
          </cell>
          <cell r="E2542">
            <v>845</v>
          </cell>
        </row>
        <row r="2543">
          <cell r="A2543" t="str">
            <v>Czech Republic</v>
          </cell>
          <cell r="B2543" t="str">
            <v>CZ</v>
          </cell>
          <cell r="C2543" t="str">
            <v>Solar PV</v>
          </cell>
          <cell r="D2543" t="str">
            <v>2046</v>
          </cell>
          <cell r="E2543">
            <v>845</v>
          </cell>
        </row>
        <row r="2544">
          <cell r="A2544" t="str">
            <v>Czech Republic</v>
          </cell>
          <cell r="B2544" t="str">
            <v>CZ</v>
          </cell>
          <cell r="C2544" t="str">
            <v>Solar PV</v>
          </cell>
          <cell r="D2544" t="str">
            <v>2047</v>
          </cell>
          <cell r="E2544">
            <v>845</v>
          </cell>
        </row>
        <row r="2545">
          <cell r="A2545" t="str">
            <v>Czech Republic</v>
          </cell>
          <cell r="B2545" t="str">
            <v>CZ</v>
          </cell>
          <cell r="C2545" t="str">
            <v>Solar PV</v>
          </cell>
          <cell r="D2545" t="str">
            <v>2048</v>
          </cell>
          <cell r="E2545">
            <v>845</v>
          </cell>
        </row>
        <row r="2546">
          <cell r="A2546" t="str">
            <v>Czech Republic</v>
          </cell>
          <cell r="B2546" t="str">
            <v>CZ</v>
          </cell>
          <cell r="C2546" t="str">
            <v>Solar PV</v>
          </cell>
          <cell r="D2546" t="str">
            <v>2049</v>
          </cell>
          <cell r="E2546">
            <v>845</v>
          </cell>
        </row>
        <row r="2547">
          <cell r="A2547" t="str">
            <v>Czech Republic</v>
          </cell>
          <cell r="B2547" t="str">
            <v>CZ</v>
          </cell>
          <cell r="C2547" t="str">
            <v>Solar PV</v>
          </cell>
          <cell r="D2547" t="str">
            <v>2050</v>
          </cell>
          <cell r="E2547">
            <v>845</v>
          </cell>
        </row>
        <row r="2548">
          <cell r="A2548" t="str">
            <v>Germany</v>
          </cell>
          <cell r="B2548" t="str">
            <v>DE</v>
          </cell>
          <cell r="C2548" t="str">
            <v>Solar PV</v>
          </cell>
          <cell r="D2548" t="str">
            <v>2018</v>
          </cell>
          <cell r="E2548">
            <v>842</v>
          </cell>
        </row>
        <row r="2549">
          <cell r="A2549" t="str">
            <v>Germany</v>
          </cell>
          <cell r="B2549" t="str">
            <v>DE</v>
          </cell>
          <cell r="C2549" t="str">
            <v>Solar PV</v>
          </cell>
          <cell r="D2549" t="str">
            <v>2019</v>
          </cell>
          <cell r="E2549">
            <v>842</v>
          </cell>
        </row>
        <row r="2550">
          <cell r="A2550" t="str">
            <v>Germany</v>
          </cell>
          <cell r="B2550" t="str">
            <v>DE</v>
          </cell>
          <cell r="C2550" t="str">
            <v>Solar PV</v>
          </cell>
          <cell r="D2550" t="str">
            <v>2020</v>
          </cell>
          <cell r="E2550">
            <v>842</v>
          </cell>
        </row>
        <row r="2551">
          <cell r="A2551" t="str">
            <v>Germany</v>
          </cell>
          <cell r="B2551" t="str">
            <v>DE</v>
          </cell>
          <cell r="C2551" t="str">
            <v>Solar PV</v>
          </cell>
          <cell r="D2551" t="str">
            <v>2021</v>
          </cell>
          <cell r="E2551">
            <v>842</v>
          </cell>
        </row>
        <row r="2552">
          <cell r="A2552" t="str">
            <v>Germany</v>
          </cell>
          <cell r="B2552" t="str">
            <v>DE</v>
          </cell>
          <cell r="C2552" t="str">
            <v>Solar PV</v>
          </cell>
          <cell r="D2552" t="str">
            <v>2022</v>
          </cell>
          <cell r="E2552">
            <v>842</v>
          </cell>
        </row>
        <row r="2553">
          <cell r="A2553" t="str">
            <v>Germany</v>
          </cell>
          <cell r="B2553" t="str">
            <v>DE</v>
          </cell>
          <cell r="C2553" t="str">
            <v>Solar PV</v>
          </cell>
          <cell r="D2553" t="str">
            <v>2023</v>
          </cell>
          <cell r="E2553">
            <v>842</v>
          </cell>
        </row>
        <row r="2554">
          <cell r="A2554" t="str">
            <v>Germany</v>
          </cell>
          <cell r="B2554" t="str">
            <v>DE</v>
          </cell>
          <cell r="C2554" t="str">
            <v>Solar PV</v>
          </cell>
          <cell r="D2554" t="str">
            <v>2024</v>
          </cell>
          <cell r="E2554">
            <v>842</v>
          </cell>
        </row>
        <row r="2555">
          <cell r="A2555" t="str">
            <v>Germany</v>
          </cell>
          <cell r="B2555" t="str">
            <v>DE</v>
          </cell>
          <cell r="C2555" t="str">
            <v>Solar PV</v>
          </cell>
          <cell r="D2555" t="str">
            <v>2025</v>
          </cell>
          <cell r="E2555">
            <v>842</v>
          </cell>
        </row>
        <row r="2556">
          <cell r="A2556" t="str">
            <v>Germany</v>
          </cell>
          <cell r="B2556" t="str">
            <v>DE</v>
          </cell>
          <cell r="C2556" t="str">
            <v>Solar PV</v>
          </cell>
          <cell r="D2556" t="str">
            <v>2026</v>
          </cell>
          <cell r="E2556">
            <v>842</v>
          </cell>
        </row>
        <row r="2557">
          <cell r="A2557" t="str">
            <v>Germany</v>
          </cell>
          <cell r="B2557" t="str">
            <v>DE</v>
          </cell>
          <cell r="C2557" t="str">
            <v>Solar PV</v>
          </cell>
          <cell r="D2557" t="str">
            <v>2027</v>
          </cell>
          <cell r="E2557">
            <v>842</v>
          </cell>
        </row>
        <row r="2558">
          <cell r="A2558" t="str">
            <v>Germany</v>
          </cell>
          <cell r="B2558" t="str">
            <v>DE</v>
          </cell>
          <cell r="C2558" t="str">
            <v>Solar PV</v>
          </cell>
          <cell r="D2558" t="str">
            <v>2028</v>
          </cell>
          <cell r="E2558">
            <v>842</v>
          </cell>
        </row>
        <row r="2559">
          <cell r="A2559" t="str">
            <v>Germany</v>
          </cell>
          <cell r="B2559" t="str">
            <v>DE</v>
          </cell>
          <cell r="C2559" t="str">
            <v>Solar PV</v>
          </cell>
          <cell r="D2559" t="str">
            <v>2029</v>
          </cell>
          <cell r="E2559">
            <v>842</v>
          </cell>
        </row>
        <row r="2560">
          <cell r="A2560" t="str">
            <v>Germany</v>
          </cell>
          <cell r="B2560" t="str">
            <v>DE</v>
          </cell>
          <cell r="C2560" t="str">
            <v>Solar PV</v>
          </cell>
          <cell r="D2560" t="str">
            <v>2030</v>
          </cell>
          <cell r="E2560">
            <v>842</v>
          </cell>
        </row>
        <row r="2561">
          <cell r="A2561" t="str">
            <v>Germany</v>
          </cell>
          <cell r="B2561" t="str">
            <v>DE</v>
          </cell>
          <cell r="C2561" t="str">
            <v>Solar PV</v>
          </cell>
          <cell r="D2561" t="str">
            <v>2031</v>
          </cell>
          <cell r="E2561">
            <v>842</v>
          </cell>
        </row>
        <row r="2562">
          <cell r="A2562" t="str">
            <v>Germany</v>
          </cell>
          <cell r="B2562" t="str">
            <v>DE</v>
          </cell>
          <cell r="C2562" t="str">
            <v>Solar PV</v>
          </cell>
          <cell r="D2562" t="str">
            <v>2032</v>
          </cell>
          <cell r="E2562">
            <v>842</v>
          </cell>
        </row>
        <row r="2563">
          <cell r="A2563" t="str">
            <v>Germany</v>
          </cell>
          <cell r="B2563" t="str">
            <v>DE</v>
          </cell>
          <cell r="C2563" t="str">
            <v>Solar PV</v>
          </cell>
          <cell r="D2563" t="str">
            <v>2033</v>
          </cell>
          <cell r="E2563">
            <v>842</v>
          </cell>
        </row>
        <row r="2564">
          <cell r="A2564" t="str">
            <v>Germany</v>
          </cell>
          <cell r="B2564" t="str">
            <v>DE</v>
          </cell>
          <cell r="C2564" t="str">
            <v>Solar PV</v>
          </cell>
          <cell r="D2564" t="str">
            <v>2034</v>
          </cell>
          <cell r="E2564">
            <v>842</v>
          </cell>
        </row>
        <row r="2565">
          <cell r="A2565" t="str">
            <v>Germany</v>
          </cell>
          <cell r="B2565" t="str">
            <v>DE</v>
          </cell>
          <cell r="C2565" t="str">
            <v>Solar PV</v>
          </cell>
          <cell r="D2565" t="str">
            <v>2035</v>
          </cell>
          <cell r="E2565">
            <v>842</v>
          </cell>
        </row>
        <row r="2566">
          <cell r="A2566" t="str">
            <v>Germany</v>
          </cell>
          <cell r="B2566" t="str">
            <v>DE</v>
          </cell>
          <cell r="C2566" t="str">
            <v>Solar PV</v>
          </cell>
          <cell r="D2566" t="str">
            <v>2036</v>
          </cell>
          <cell r="E2566">
            <v>842</v>
          </cell>
        </row>
        <row r="2567">
          <cell r="A2567" t="str">
            <v>Germany</v>
          </cell>
          <cell r="B2567" t="str">
            <v>DE</v>
          </cell>
          <cell r="C2567" t="str">
            <v>Solar PV</v>
          </cell>
          <cell r="D2567" t="str">
            <v>2037</v>
          </cell>
          <cell r="E2567">
            <v>842</v>
          </cell>
        </row>
        <row r="2568">
          <cell r="A2568" t="str">
            <v>Germany</v>
          </cell>
          <cell r="B2568" t="str">
            <v>DE</v>
          </cell>
          <cell r="C2568" t="str">
            <v>Solar PV</v>
          </cell>
          <cell r="D2568" t="str">
            <v>2038</v>
          </cell>
          <cell r="E2568">
            <v>842</v>
          </cell>
        </row>
        <row r="2569">
          <cell r="A2569" t="str">
            <v>Germany</v>
          </cell>
          <cell r="B2569" t="str">
            <v>DE</v>
          </cell>
          <cell r="C2569" t="str">
            <v>Solar PV</v>
          </cell>
          <cell r="D2569" t="str">
            <v>2039</v>
          </cell>
          <cell r="E2569">
            <v>842</v>
          </cell>
        </row>
        <row r="2570">
          <cell r="A2570" t="str">
            <v>Germany</v>
          </cell>
          <cell r="B2570" t="str">
            <v>DE</v>
          </cell>
          <cell r="C2570" t="str">
            <v>Solar PV</v>
          </cell>
          <cell r="D2570" t="str">
            <v>2040</v>
          </cell>
          <cell r="E2570">
            <v>842</v>
          </cell>
        </row>
        <row r="2571">
          <cell r="A2571" t="str">
            <v>Germany</v>
          </cell>
          <cell r="B2571" t="str">
            <v>DE</v>
          </cell>
          <cell r="C2571" t="str">
            <v>Solar PV</v>
          </cell>
          <cell r="D2571" t="str">
            <v>2041</v>
          </cell>
          <cell r="E2571">
            <v>842</v>
          </cell>
        </row>
        <row r="2572">
          <cell r="A2572" t="str">
            <v>Germany</v>
          </cell>
          <cell r="B2572" t="str">
            <v>DE</v>
          </cell>
          <cell r="C2572" t="str">
            <v>Solar PV</v>
          </cell>
          <cell r="D2572" t="str">
            <v>2042</v>
          </cell>
          <cell r="E2572">
            <v>842</v>
          </cell>
        </row>
        <row r="2573">
          <cell r="A2573" t="str">
            <v>Germany</v>
          </cell>
          <cell r="B2573" t="str">
            <v>DE</v>
          </cell>
          <cell r="C2573" t="str">
            <v>Solar PV</v>
          </cell>
          <cell r="D2573" t="str">
            <v>2043</v>
          </cell>
          <cell r="E2573">
            <v>842</v>
          </cell>
        </row>
        <row r="2574">
          <cell r="A2574" t="str">
            <v>Germany</v>
          </cell>
          <cell r="B2574" t="str">
            <v>DE</v>
          </cell>
          <cell r="C2574" t="str">
            <v>Solar PV</v>
          </cell>
          <cell r="D2574" t="str">
            <v>2044</v>
          </cell>
          <cell r="E2574">
            <v>842</v>
          </cell>
        </row>
        <row r="2575">
          <cell r="A2575" t="str">
            <v>Germany</v>
          </cell>
          <cell r="B2575" t="str">
            <v>DE</v>
          </cell>
          <cell r="C2575" t="str">
            <v>Solar PV</v>
          </cell>
          <cell r="D2575" t="str">
            <v>2045</v>
          </cell>
          <cell r="E2575">
            <v>842</v>
          </cell>
        </row>
        <row r="2576">
          <cell r="A2576" t="str">
            <v>Germany</v>
          </cell>
          <cell r="B2576" t="str">
            <v>DE</v>
          </cell>
          <cell r="C2576" t="str">
            <v>Solar PV</v>
          </cell>
          <cell r="D2576" t="str">
            <v>2046</v>
          </cell>
          <cell r="E2576">
            <v>842</v>
          </cell>
        </row>
        <row r="2577">
          <cell r="A2577" t="str">
            <v>Germany</v>
          </cell>
          <cell r="B2577" t="str">
            <v>DE</v>
          </cell>
          <cell r="C2577" t="str">
            <v>Solar PV</v>
          </cell>
          <cell r="D2577" t="str">
            <v>2047</v>
          </cell>
          <cell r="E2577">
            <v>842</v>
          </cell>
        </row>
        <row r="2578">
          <cell r="A2578" t="str">
            <v>Germany</v>
          </cell>
          <cell r="B2578" t="str">
            <v>DE</v>
          </cell>
          <cell r="C2578" t="str">
            <v>Solar PV</v>
          </cell>
          <cell r="D2578" t="str">
            <v>2048</v>
          </cell>
          <cell r="E2578">
            <v>842</v>
          </cell>
        </row>
        <row r="2579">
          <cell r="A2579" t="str">
            <v>Germany</v>
          </cell>
          <cell r="B2579" t="str">
            <v>DE</v>
          </cell>
          <cell r="C2579" t="str">
            <v>Solar PV</v>
          </cell>
          <cell r="D2579" t="str">
            <v>2049</v>
          </cell>
          <cell r="E2579">
            <v>842</v>
          </cell>
        </row>
        <row r="2580">
          <cell r="A2580" t="str">
            <v>Germany</v>
          </cell>
          <cell r="B2580" t="str">
            <v>DE</v>
          </cell>
          <cell r="C2580" t="str">
            <v>Solar PV</v>
          </cell>
          <cell r="D2580" t="str">
            <v>2050</v>
          </cell>
          <cell r="E2580">
            <v>842</v>
          </cell>
        </row>
        <row r="2581">
          <cell r="A2581" t="str">
            <v>Denmark DK1</v>
          </cell>
          <cell r="B2581" t="str">
            <v>DK1</v>
          </cell>
          <cell r="C2581" t="str">
            <v>Solar PV</v>
          </cell>
          <cell r="D2581" t="str">
            <v>2018</v>
          </cell>
          <cell r="E2581">
            <v>648</v>
          </cell>
        </row>
        <row r="2582">
          <cell r="A2582" t="str">
            <v>Denmark DK1</v>
          </cell>
          <cell r="B2582" t="str">
            <v>DK1</v>
          </cell>
          <cell r="C2582" t="str">
            <v>Solar PV</v>
          </cell>
          <cell r="D2582" t="str">
            <v>2019</v>
          </cell>
          <cell r="E2582">
            <v>648</v>
          </cell>
        </row>
        <row r="2583">
          <cell r="A2583" t="str">
            <v>Denmark DK1</v>
          </cell>
          <cell r="B2583" t="str">
            <v>DK1</v>
          </cell>
          <cell r="C2583" t="str">
            <v>Solar PV</v>
          </cell>
          <cell r="D2583" t="str">
            <v>2020</v>
          </cell>
          <cell r="E2583">
            <v>648</v>
          </cell>
        </row>
        <row r="2584">
          <cell r="A2584" t="str">
            <v>Denmark DK1</v>
          </cell>
          <cell r="B2584" t="str">
            <v>DK1</v>
          </cell>
          <cell r="C2584" t="str">
            <v>Solar PV</v>
          </cell>
          <cell r="D2584" t="str">
            <v>2021</v>
          </cell>
          <cell r="E2584">
            <v>648</v>
          </cell>
        </row>
        <row r="2585">
          <cell r="A2585" t="str">
            <v>Denmark DK1</v>
          </cell>
          <cell r="B2585" t="str">
            <v>DK1</v>
          </cell>
          <cell r="C2585" t="str">
            <v>Solar PV</v>
          </cell>
          <cell r="D2585" t="str">
            <v>2022</v>
          </cell>
          <cell r="E2585">
            <v>648</v>
          </cell>
        </row>
        <row r="2586">
          <cell r="A2586" t="str">
            <v>Denmark DK1</v>
          </cell>
          <cell r="B2586" t="str">
            <v>DK1</v>
          </cell>
          <cell r="C2586" t="str">
            <v>Solar PV</v>
          </cell>
          <cell r="D2586" t="str">
            <v>2023</v>
          </cell>
          <cell r="E2586">
            <v>648</v>
          </cell>
        </row>
        <row r="2587">
          <cell r="A2587" t="str">
            <v>Denmark DK1</v>
          </cell>
          <cell r="B2587" t="str">
            <v>DK1</v>
          </cell>
          <cell r="C2587" t="str">
            <v>Solar PV</v>
          </cell>
          <cell r="D2587" t="str">
            <v>2024</v>
          </cell>
          <cell r="E2587">
            <v>648</v>
          </cell>
        </row>
        <row r="2588">
          <cell r="A2588" t="str">
            <v>Denmark DK1</v>
          </cell>
          <cell r="B2588" t="str">
            <v>DK1</v>
          </cell>
          <cell r="C2588" t="str">
            <v>Solar PV</v>
          </cell>
          <cell r="D2588" t="str">
            <v>2025</v>
          </cell>
          <cell r="E2588">
            <v>648</v>
          </cell>
        </row>
        <row r="2589">
          <cell r="A2589" t="str">
            <v>Denmark DK1</v>
          </cell>
          <cell r="B2589" t="str">
            <v>DK1</v>
          </cell>
          <cell r="C2589" t="str">
            <v>Solar PV</v>
          </cell>
          <cell r="D2589" t="str">
            <v>2026</v>
          </cell>
          <cell r="E2589">
            <v>648</v>
          </cell>
        </row>
        <row r="2590">
          <cell r="A2590" t="str">
            <v>Denmark DK1</v>
          </cell>
          <cell r="B2590" t="str">
            <v>DK1</v>
          </cell>
          <cell r="C2590" t="str">
            <v>Solar PV</v>
          </cell>
          <cell r="D2590" t="str">
            <v>2027</v>
          </cell>
          <cell r="E2590">
            <v>648</v>
          </cell>
        </row>
        <row r="2591">
          <cell r="A2591" t="str">
            <v>Denmark DK1</v>
          </cell>
          <cell r="B2591" t="str">
            <v>DK1</v>
          </cell>
          <cell r="C2591" t="str">
            <v>Solar PV</v>
          </cell>
          <cell r="D2591" t="str">
            <v>2028</v>
          </cell>
          <cell r="E2591">
            <v>648</v>
          </cell>
        </row>
        <row r="2592">
          <cell r="A2592" t="str">
            <v>Denmark DK1</v>
          </cell>
          <cell r="B2592" t="str">
            <v>DK1</v>
          </cell>
          <cell r="C2592" t="str">
            <v>Solar PV</v>
          </cell>
          <cell r="D2592" t="str">
            <v>2029</v>
          </cell>
          <cell r="E2592">
            <v>648</v>
          </cell>
        </row>
        <row r="2593">
          <cell r="A2593" t="str">
            <v>Denmark DK1</v>
          </cell>
          <cell r="B2593" t="str">
            <v>DK1</v>
          </cell>
          <cell r="C2593" t="str">
            <v>Solar PV</v>
          </cell>
          <cell r="D2593" t="str">
            <v>2030</v>
          </cell>
          <cell r="E2593">
            <v>648</v>
          </cell>
        </row>
        <row r="2594">
          <cell r="A2594" t="str">
            <v>Denmark DK1</v>
          </cell>
          <cell r="B2594" t="str">
            <v>DK1</v>
          </cell>
          <cell r="C2594" t="str">
            <v>Solar PV</v>
          </cell>
          <cell r="D2594" t="str">
            <v>2031</v>
          </cell>
          <cell r="E2594">
            <v>648</v>
          </cell>
        </row>
        <row r="2595">
          <cell r="A2595" t="str">
            <v>Denmark DK1</v>
          </cell>
          <cell r="B2595" t="str">
            <v>DK1</v>
          </cell>
          <cell r="C2595" t="str">
            <v>Solar PV</v>
          </cell>
          <cell r="D2595" t="str">
            <v>2032</v>
          </cell>
          <cell r="E2595">
            <v>648</v>
          </cell>
        </row>
        <row r="2596">
          <cell r="A2596" t="str">
            <v>Denmark DK1</v>
          </cell>
          <cell r="B2596" t="str">
            <v>DK1</v>
          </cell>
          <cell r="C2596" t="str">
            <v>Solar PV</v>
          </cell>
          <cell r="D2596" t="str">
            <v>2033</v>
          </cell>
          <cell r="E2596">
            <v>648</v>
          </cell>
        </row>
        <row r="2597">
          <cell r="A2597" t="str">
            <v>Denmark DK1</v>
          </cell>
          <cell r="B2597" t="str">
            <v>DK1</v>
          </cell>
          <cell r="C2597" t="str">
            <v>Solar PV</v>
          </cell>
          <cell r="D2597" t="str">
            <v>2034</v>
          </cell>
          <cell r="E2597">
            <v>648</v>
          </cell>
        </row>
        <row r="2598">
          <cell r="A2598" t="str">
            <v>Denmark DK1</v>
          </cell>
          <cell r="B2598" t="str">
            <v>DK1</v>
          </cell>
          <cell r="C2598" t="str">
            <v>Solar PV</v>
          </cell>
          <cell r="D2598" t="str">
            <v>2035</v>
          </cell>
          <cell r="E2598">
            <v>648</v>
          </cell>
        </row>
        <row r="2599">
          <cell r="A2599" t="str">
            <v>Denmark DK1</v>
          </cell>
          <cell r="B2599" t="str">
            <v>DK1</v>
          </cell>
          <cell r="C2599" t="str">
            <v>Solar PV</v>
          </cell>
          <cell r="D2599" t="str">
            <v>2036</v>
          </cell>
          <cell r="E2599">
            <v>648</v>
          </cell>
        </row>
        <row r="2600">
          <cell r="A2600" t="str">
            <v>Denmark DK1</v>
          </cell>
          <cell r="B2600" t="str">
            <v>DK1</v>
          </cell>
          <cell r="C2600" t="str">
            <v>Solar PV</v>
          </cell>
          <cell r="D2600" t="str">
            <v>2037</v>
          </cell>
          <cell r="E2600">
            <v>648</v>
          </cell>
        </row>
        <row r="2601">
          <cell r="A2601" t="str">
            <v>Denmark DK1</v>
          </cell>
          <cell r="B2601" t="str">
            <v>DK1</v>
          </cell>
          <cell r="C2601" t="str">
            <v>Solar PV</v>
          </cell>
          <cell r="D2601" t="str">
            <v>2038</v>
          </cell>
          <cell r="E2601">
            <v>648</v>
          </cell>
        </row>
        <row r="2602">
          <cell r="A2602" t="str">
            <v>Denmark DK1</v>
          </cell>
          <cell r="B2602" t="str">
            <v>DK1</v>
          </cell>
          <cell r="C2602" t="str">
            <v>Solar PV</v>
          </cell>
          <cell r="D2602" t="str">
            <v>2039</v>
          </cell>
          <cell r="E2602">
            <v>648</v>
          </cell>
        </row>
        <row r="2603">
          <cell r="A2603" t="str">
            <v>Denmark DK1</v>
          </cell>
          <cell r="B2603" t="str">
            <v>DK1</v>
          </cell>
          <cell r="C2603" t="str">
            <v>Solar PV</v>
          </cell>
          <cell r="D2603" t="str">
            <v>2040</v>
          </cell>
          <cell r="E2603">
            <v>648</v>
          </cell>
        </row>
        <row r="2604">
          <cell r="A2604" t="str">
            <v>Denmark DK1</v>
          </cell>
          <cell r="B2604" t="str">
            <v>DK1</v>
          </cell>
          <cell r="C2604" t="str">
            <v>Solar PV</v>
          </cell>
          <cell r="D2604" t="str">
            <v>2041</v>
          </cell>
          <cell r="E2604">
            <v>648</v>
          </cell>
        </row>
        <row r="2605">
          <cell r="A2605" t="str">
            <v>Denmark DK1</v>
          </cell>
          <cell r="B2605" t="str">
            <v>DK1</v>
          </cell>
          <cell r="C2605" t="str">
            <v>Solar PV</v>
          </cell>
          <cell r="D2605" t="str">
            <v>2042</v>
          </cell>
          <cell r="E2605">
            <v>648</v>
          </cell>
        </row>
        <row r="2606">
          <cell r="A2606" t="str">
            <v>Denmark DK1</v>
          </cell>
          <cell r="B2606" t="str">
            <v>DK1</v>
          </cell>
          <cell r="C2606" t="str">
            <v>Solar PV</v>
          </cell>
          <cell r="D2606" t="str">
            <v>2043</v>
          </cell>
          <cell r="E2606">
            <v>648</v>
          </cell>
        </row>
        <row r="2607">
          <cell r="A2607" t="str">
            <v>Denmark DK1</v>
          </cell>
          <cell r="B2607" t="str">
            <v>DK1</v>
          </cell>
          <cell r="C2607" t="str">
            <v>Solar PV</v>
          </cell>
          <cell r="D2607" t="str">
            <v>2044</v>
          </cell>
          <cell r="E2607">
            <v>648</v>
          </cell>
        </row>
        <row r="2608">
          <cell r="A2608" t="str">
            <v>Denmark DK1</v>
          </cell>
          <cell r="B2608" t="str">
            <v>DK1</v>
          </cell>
          <cell r="C2608" t="str">
            <v>Solar PV</v>
          </cell>
          <cell r="D2608" t="str">
            <v>2045</v>
          </cell>
          <cell r="E2608">
            <v>648</v>
          </cell>
        </row>
        <row r="2609">
          <cell r="A2609" t="str">
            <v>Denmark DK1</v>
          </cell>
          <cell r="B2609" t="str">
            <v>DK1</v>
          </cell>
          <cell r="C2609" t="str">
            <v>Solar PV</v>
          </cell>
          <cell r="D2609" t="str">
            <v>2046</v>
          </cell>
          <cell r="E2609">
            <v>648</v>
          </cell>
        </row>
        <row r="2610">
          <cell r="A2610" t="str">
            <v>Denmark DK1</v>
          </cell>
          <cell r="B2610" t="str">
            <v>DK1</v>
          </cell>
          <cell r="C2610" t="str">
            <v>Solar PV</v>
          </cell>
          <cell r="D2610" t="str">
            <v>2047</v>
          </cell>
          <cell r="E2610">
            <v>648</v>
          </cell>
        </row>
        <row r="2611">
          <cell r="A2611" t="str">
            <v>Denmark DK1</v>
          </cell>
          <cell r="B2611" t="str">
            <v>DK1</v>
          </cell>
          <cell r="C2611" t="str">
            <v>Solar PV</v>
          </cell>
          <cell r="D2611" t="str">
            <v>2048</v>
          </cell>
          <cell r="E2611">
            <v>648</v>
          </cell>
        </row>
        <row r="2612">
          <cell r="A2612" t="str">
            <v>Denmark DK1</v>
          </cell>
          <cell r="B2612" t="str">
            <v>DK1</v>
          </cell>
          <cell r="C2612" t="str">
            <v>Solar PV</v>
          </cell>
          <cell r="D2612" t="str">
            <v>2049</v>
          </cell>
          <cell r="E2612">
            <v>648</v>
          </cell>
        </row>
        <row r="2613">
          <cell r="A2613" t="str">
            <v>Denmark DK1</v>
          </cell>
          <cell r="B2613" t="str">
            <v>DK1</v>
          </cell>
          <cell r="C2613" t="str">
            <v>Solar PV</v>
          </cell>
          <cell r="D2613" t="str">
            <v>2050</v>
          </cell>
          <cell r="E2613">
            <v>648</v>
          </cell>
        </row>
        <row r="2614">
          <cell r="A2614" t="str">
            <v>Denmark DK2</v>
          </cell>
          <cell r="B2614" t="str">
            <v>DK2</v>
          </cell>
          <cell r="C2614" t="str">
            <v>Solar PV</v>
          </cell>
          <cell r="D2614" t="str">
            <v>2018</v>
          </cell>
          <cell r="E2614">
            <v>649</v>
          </cell>
        </row>
        <row r="2615">
          <cell r="A2615" t="str">
            <v>Denmark DK2</v>
          </cell>
          <cell r="B2615" t="str">
            <v>DK2</v>
          </cell>
          <cell r="C2615" t="str">
            <v>Solar PV</v>
          </cell>
          <cell r="D2615" t="str">
            <v>2019</v>
          </cell>
          <cell r="E2615">
            <v>649</v>
          </cell>
        </row>
        <row r="2616">
          <cell r="A2616" t="str">
            <v>Denmark DK2</v>
          </cell>
          <cell r="B2616" t="str">
            <v>DK2</v>
          </cell>
          <cell r="C2616" t="str">
            <v>Solar PV</v>
          </cell>
          <cell r="D2616" t="str">
            <v>2020</v>
          </cell>
          <cell r="E2616">
            <v>649</v>
          </cell>
        </row>
        <row r="2617">
          <cell r="A2617" t="str">
            <v>Denmark DK2</v>
          </cell>
          <cell r="B2617" t="str">
            <v>DK2</v>
          </cell>
          <cell r="C2617" t="str">
            <v>Solar PV</v>
          </cell>
          <cell r="D2617" t="str">
            <v>2021</v>
          </cell>
          <cell r="E2617">
            <v>649</v>
          </cell>
        </row>
        <row r="2618">
          <cell r="A2618" t="str">
            <v>Denmark DK2</v>
          </cell>
          <cell r="B2618" t="str">
            <v>DK2</v>
          </cell>
          <cell r="C2618" t="str">
            <v>Solar PV</v>
          </cell>
          <cell r="D2618" t="str">
            <v>2022</v>
          </cell>
          <cell r="E2618">
            <v>649</v>
          </cell>
        </row>
        <row r="2619">
          <cell r="A2619" t="str">
            <v>Denmark DK2</v>
          </cell>
          <cell r="B2619" t="str">
            <v>DK2</v>
          </cell>
          <cell r="C2619" t="str">
            <v>Solar PV</v>
          </cell>
          <cell r="D2619" t="str">
            <v>2023</v>
          </cell>
          <cell r="E2619">
            <v>649</v>
          </cell>
        </row>
        <row r="2620">
          <cell r="A2620" t="str">
            <v>Denmark DK2</v>
          </cell>
          <cell r="B2620" t="str">
            <v>DK2</v>
          </cell>
          <cell r="C2620" t="str">
            <v>Solar PV</v>
          </cell>
          <cell r="D2620" t="str">
            <v>2024</v>
          </cell>
          <cell r="E2620">
            <v>649</v>
          </cell>
        </row>
        <row r="2621">
          <cell r="A2621" t="str">
            <v>Denmark DK2</v>
          </cell>
          <cell r="B2621" t="str">
            <v>DK2</v>
          </cell>
          <cell r="C2621" t="str">
            <v>Solar PV</v>
          </cell>
          <cell r="D2621" t="str">
            <v>2025</v>
          </cell>
          <cell r="E2621">
            <v>649</v>
          </cell>
        </row>
        <row r="2622">
          <cell r="A2622" t="str">
            <v>Denmark DK2</v>
          </cell>
          <cell r="B2622" t="str">
            <v>DK2</v>
          </cell>
          <cell r="C2622" t="str">
            <v>Solar PV</v>
          </cell>
          <cell r="D2622" t="str">
            <v>2026</v>
          </cell>
          <cell r="E2622">
            <v>649</v>
          </cell>
        </row>
        <row r="2623">
          <cell r="A2623" t="str">
            <v>Denmark DK2</v>
          </cell>
          <cell r="B2623" t="str">
            <v>DK2</v>
          </cell>
          <cell r="C2623" t="str">
            <v>Solar PV</v>
          </cell>
          <cell r="D2623" t="str">
            <v>2027</v>
          </cell>
          <cell r="E2623">
            <v>649</v>
          </cell>
        </row>
        <row r="2624">
          <cell r="A2624" t="str">
            <v>Denmark DK2</v>
          </cell>
          <cell r="B2624" t="str">
            <v>DK2</v>
          </cell>
          <cell r="C2624" t="str">
            <v>Solar PV</v>
          </cell>
          <cell r="D2624" t="str">
            <v>2028</v>
          </cell>
          <cell r="E2624">
            <v>649</v>
          </cell>
        </row>
        <row r="2625">
          <cell r="A2625" t="str">
            <v>Denmark DK2</v>
          </cell>
          <cell r="B2625" t="str">
            <v>DK2</v>
          </cell>
          <cell r="C2625" t="str">
            <v>Solar PV</v>
          </cell>
          <cell r="D2625" t="str">
            <v>2029</v>
          </cell>
          <cell r="E2625">
            <v>649</v>
          </cell>
        </row>
        <row r="2626">
          <cell r="A2626" t="str">
            <v>Denmark DK2</v>
          </cell>
          <cell r="B2626" t="str">
            <v>DK2</v>
          </cell>
          <cell r="C2626" t="str">
            <v>Solar PV</v>
          </cell>
          <cell r="D2626" t="str">
            <v>2030</v>
          </cell>
          <cell r="E2626">
            <v>649</v>
          </cell>
        </row>
        <row r="2627">
          <cell r="A2627" t="str">
            <v>Denmark DK2</v>
          </cell>
          <cell r="B2627" t="str">
            <v>DK2</v>
          </cell>
          <cell r="C2627" t="str">
            <v>Solar PV</v>
          </cell>
          <cell r="D2627" t="str">
            <v>2031</v>
          </cell>
          <cell r="E2627">
            <v>649</v>
          </cell>
        </row>
        <row r="2628">
          <cell r="A2628" t="str">
            <v>Denmark DK2</v>
          </cell>
          <cell r="B2628" t="str">
            <v>DK2</v>
          </cell>
          <cell r="C2628" t="str">
            <v>Solar PV</v>
          </cell>
          <cell r="D2628" t="str">
            <v>2032</v>
          </cell>
          <cell r="E2628">
            <v>649</v>
          </cell>
        </row>
        <row r="2629">
          <cell r="A2629" t="str">
            <v>Denmark DK2</v>
          </cell>
          <cell r="B2629" t="str">
            <v>DK2</v>
          </cell>
          <cell r="C2629" t="str">
            <v>Solar PV</v>
          </cell>
          <cell r="D2629" t="str">
            <v>2033</v>
          </cell>
          <cell r="E2629">
            <v>649</v>
          </cell>
        </row>
        <row r="2630">
          <cell r="A2630" t="str">
            <v>Denmark DK2</v>
          </cell>
          <cell r="B2630" t="str">
            <v>DK2</v>
          </cell>
          <cell r="C2630" t="str">
            <v>Solar PV</v>
          </cell>
          <cell r="D2630" t="str">
            <v>2034</v>
          </cell>
          <cell r="E2630">
            <v>649</v>
          </cell>
        </row>
        <row r="2631">
          <cell r="A2631" t="str">
            <v>Denmark DK2</v>
          </cell>
          <cell r="B2631" t="str">
            <v>DK2</v>
          </cell>
          <cell r="C2631" t="str">
            <v>Solar PV</v>
          </cell>
          <cell r="D2631" t="str">
            <v>2035</v>
          </cell>
          <cell r="E2631">
            <v>649</v>
          </cell>
        </row>
        <row r="2632">
          <cell r="A2632" t="str">
            <v>Denmark DK2</v>
          </cell>
          <cell r="B2632" t="str">
            <v>DK2</v>
          </cell>
          <cell r="C2632" t="str">
            <v>Solar PV</v>
          </cell>
          <cell r="D2632" t="str">
            <v>2036</v>
          </cell>
          <cell r="E2632">
            <v>649</v>
          </cell>
        </row>
        <row r="2633">
          <cell r="A2633" t="str">
            <v>Denmark DK2</v>
          </cell>
          <cell r="B2633" t="str">
            <v>DK2</v>
          </cell>
          <cell r="C2633" t="str">
            <v>Solar PV</v>
          </cell>
          <cell r="D2633" t="str">
            <v>2037</v>
          </cell>
          <cell r="E2633">
            <v>649</v>
          </cell>
        </row>
        <row r="2634">
          <cell r="A2634" t="str">
            <v>Denmark DK2</v>
          </cell>
          <cell r="B2634" t="str">
            <v>DK2</v>
          </cell>
          <cell r="C2634" t="str">
            <v>Solar PV</v>
          </cell>
          <cell r="D2634" t="str">
            <v>2038</v>
          </cell>
          <cell r="E2634">
            <v>649</v>
          </cell>
        </row>
        <row r="2635">
          <cell r="A2635" t="str">
            <v>Denmark DK2</v>
          </cell>
          <cell r="B2635" t="str">
            <v>DK2</v>
          </cell>
          <cell r="C2635" t="str">
            <v>Solar PV</v>
          </cell>
          <cell r="D2635" t="str">
            <v>2039</v>
          </cell>
          <cell r="E2635">
            <v>649</v>
          </cell>
        </row>
        <row r="2636">
          <cell r="A2636" t="str">
            <v>Denmark DK2</v>
          </cell>
          <cell r="B2636" t="str">
            <v>DK2</v>
          </cell>
          <cell r="C2636" t="str">
            <v>Solar PV</v>
          </cell>
          <cell r="D2636" t="str">
            <v>2040</v>
          </cell>
          <cell r="E2636">
            <v>649</v>
          </cell>
        </row>
        <row r="2637">
          <cell r="A2637" t="str">
            <v>Denmark DK2</v>
          </cell>
          <cell r="B2637" t="str">
            <v>DK2</v>
          </cell>
          <cell r="C2637" t="str">
            <v>Solar PV</v>
          </cell>
          <cell r="D2637" t="str">
            <v>2041</v>
          </cell>
          <cell r="E2637">
            <v>649</v>
          </cell>
        </row>
        <row r="2638">
          <cell r="A2638" t="str">
            <v>Denmark DK2</v>
          </cell>
          <cell r="B2638" t="str">
            <v>DK2</v>
          </cell>
          <cell r="C2638" t="str">
            <v>Solar PV</v>
          </cell>
          <cell r="D2638" t="str">
            <v>2042</v>
          </cell>
          <cell r="E2638">
            <v>649</v>
          </cell>
        </row>
        <row r="2639">
          <cell r="A2639" t="str">
            <v>Denmark DK2</v>
          </cell>
          <cell r="B2639" t="str">
            <v>DK2</v>
          </cell>
          <cell r="C2639" t="str">
            <v>Solar PV</v>
          </cell>
          <cell r="D2639" t="str">
            <v>2043</v>
          </cell>
          <cell r="E2639">
            <v>649</v>
          </cell>
        </row>
        <row r="2640">
          <cell r="A2640" t="str">
            <v>Denmark DK2</v>
          </cell>
          <cell r="B2640" t="str">
            <v>DK2</v>
          </cell>
          <cell r="C2640" t="str">
            <v>Solar PV</v>
          </cell>
          <cell r="D2640" t="str">
            <v>2044</v>
          </cell>
          <cell r="E2640">
            <v>649</v>
          </cell>
        </row>
        <row r="2641">
          <cell r="A2641" t="str">
            <v>Denmark DK2</v>
          </cell>
          <cell r="B2641" t="str">
            <v>DK2</v>
          </cell>
          <cell r="C2641" t="str">
            <v>Solar PV</v>
          </cell>
          <cell r="D2641" t="str">
            <v>2045</v>
          </cell>
          <cell r="E2641">
            <v>649</v>
          </cell>
        </row>
        <row r="2642">
          <cell r="A2642" t="str">
            <v>Denmark DK2</v>
          </cell>
          <cell r="B2642" t="str">
            <v>DK2</v>
          </cell>
          <cell r="C2642" t="str">
            <v>Solar PV</v>
          </cell>
          <cell r="D2642" t="str">
            <v>2046</v>
          </cell>
          <cell r="E2642">
            <v>649</v>
          </cell>
        </row>
        <row r="2643">
          <cell r="A2643" t="str">
            <v>Denmark DK2</v>
          </cell>
          <cell r="B2643" t="str">
            <v>DK2</v>
          </cell>
          <cell r="C2643" t="str">
            <v>Solar PV</v>
          </cell>
          <cell r="D2643" t="str">
            <v>2047</v>
          </cell>
          <cell r="E2643">
            <v>649</v>
          </cell>
        </row>
        <row r="2644">
          <cell r="A2644" t="str">
            <v>Denmark DK2</v>
          </cell>
          <cell r="B2644" t="str">
            <v>DK2</v>
          </cell>
          <cell r="C2644" t="str">
            <v>Solar PV</v>
          </cell>
          <cell r="D2644" t="str">
            <v>2048</v>
          </cell>
          <cell r="E2644">
            <v>649</v>
          </cell>
        </row>
        <row r="2645">
          <cell r="A2645" t="str">
            <v>Denmark DK2</v>
          </cell>
          <cell r="B2645" t="str">
            <v>DK2</v>
          </cell>
          <cell r="C2645" t="str">
            <v>Solar PV</v>
          </cell>
          <cell r="D2645" t="str">
            <v>2049</v>
          </cell>
          <cell r="E2645">
            <v>649</v>
          </cell>
        </row>
        <row r="2646">
          <cell r="A2646" t="str">
            <v>Denmark DK2</v>
          </cell>
          <cell r="B2646" t="str">
            <v>DK2</v>
          </cell>
          <cell r="C2646" t="str">
            <v>Solar PV</v>
          </cell>
          <cell r="D2646" t="str">
            <v>2050</v>
          </cell>
          <cell r="E2646">
            <v>649</v>
          </cell>
        </row>
        <row r="2647">
          <cell r="A2647" t="str">
            <v>Estonia</v>
          </cell>
          <cell r="B2647" t="str">
            <v>EE</v>
          </cell>
          <cell r="C2647" t="str">
            <v>Solar PV</v>
          </cell>
          <cell r="D2647" t="str">
            <v>2018</v>
          </cell>
          <cell r="E2647">
            <v>709</v>
          </cell>
        </row>
        <row r="2648">
          <cell r="A2648" t="str">
            <v>Estonia</v>
          </cell>
          <cell r="B2648" t="str">
            <v>EE</v>
          </cell>
          <cell r="C2648" t="str">
            <v>Solar PV</v>
          </cell>
          <cell r="D2648" t="str">
            <v>2019</v>
          </cell>
          <cell r="E2648">
            <v>709</v>
          </cell>
        </row>
        <row r="2649">
          <cell r="A2649" t="str">
            <v>Estonia</v>
          </cell>
          <cell r="B2649" t="str">
            <v>EE</v>
          </cell>
          <cell r="C2649" t="str">
            <v>Solar PV</v>
          </cell>
          <cell r="D2649" t="str">
            <v>2020</v>
          </cell>
          <cell r="E2649">
            <v>709</v>
          </cell>
        </row>
        <row r="2650">
          <cell r="A2650" t="str">
            <v>Estonia</v>
          </cell>
          <cell r="B2650" t="str">
            <v>EE</v>
          </cell>
          <cell r="C2650" t="str">
            <v>Solar PV</v>
          </cell>
          <cell r="D2650" t="str">
            <v>2021</v>
          </cell>
          <cell r="E2650">
            <v>709</v>
          </cell>
        </row>
        <row r="2651">
          <cell r="A2651" t="str">
            <v>Estonia</v>
          </cell>
          <cell r="B2651" t="str">
            <v>EE</v>
          </cell>
          <cell r="C2651" t="str">
            <v>Solar PV</v>
          </cell>
          <cell r="D2651" t="str">
            <v>2022</v>
          </cell>
          <cell r="E2651">
            <v>709</v>
          </cell>
        </row>
        <row r="2652">
          <cell r="A2652" t="str">
            <v>Estonia</v>
          </cell>
          <cell r="B2652" t="str">
            <v>EE</v>
          </cell>
          <cell r="C2652" t="str">
            <v>Solar PV</v>
          </cell>
          <cell r="D2652" t="str">
            <v>2023</v>
          </cell>
          <cell r="E2652">
            <v>709</v>
          </cell>
        </row>
        <row r="2653">
          <cell r="A2653" t="str">
            <v>Estonia</v>
          </cell>
          <cell r="B2653" t="str">
            <v>EE</v>
          </cell>
          <cell r="C2653" t="str">
            <v>Solar PV</v>
          </cell>
          <cell r="D2653" t="str">
            <v>2024</v>
          </cell>
          <cell r="E2653">
            <v>709</v>
          </cell>
        </row>
        <row r="2654">
          <cell r="A2654" t="str">
            <v>Estonia</v>
          </cell>
          <cell r="B2654" t="str">
            <v>EE</v>
          </cell>
          <cell r="C2654" t="str">
            <v>Solar PV</v>
          </cell>
          <cell r="D2654" t="str">
            <v>2025</v>
          </cell>
          <cell r="E2654">
            <v>709</v>
          </cell>
        </row>
        <row r="2655">
          <cell r="A2655" t="str">
            <v>Estonia</v>
          </cell>
          <cell r="B2655" t="str">
            <v>EE</v>
          </cell>
          <cell r="C2655" t="str">
            <v>Solar PV</v>
          </cell>
          <cell r="D2655" t="str">
            <v>2026</v>
          </cell>
          <cell r="E2655">
            <v>709</v>
          </cell>
        </row>
        <row r="2656">
          <cell r="A2656" t="str">
            <v>Estonia</v>
          </cell>
          <cell r="B2656" t="str">
            <v>EE</v>
          </cell>
          <cell r="C2656" t="str">
            <v>Solar PV</v>
          </cell>
          <cell r="D2656" t="str">
            <v>2027</v>
          </cell>
          <cell r="E2656">
            <v>709</v>
          </cell>
        </row>
        <row r="2657">
          <cell r="A2657" t="str">
            <v>Estonia</v>
          </cell>
          <cell r="B2657" t="str">
            <v>EE</v>
          </cell>
          <cell r="C2657" t="str">
            <v>Solar PV</v>
          </cell>
          <cell r="D2657" t="str">
            <v>2028</v>
          </cell>
          <cell r="E2657">
            <v>709</v>
          </cell>
        </row>
        <row r="2658">
          <cell r="A2658" t="str">
            <v>Estonia</v>
          </cell>
          <cell r="B2658" t="str">
            <v>EE</v>
          </cell>
          <cell r="C2658" t="str">
            <v>Solar PV</v>
          </cell>
          <cell r="D2658" t="str">
            <v>2029</v>
          </cell>
          <cell r="E2658">
            <v>709</v>
          </cell>
        </row>
        <row r="2659">
          <cell r="A2659" t="str">
            <v>Estonia</v>
          </cell>
          <cell r="B2659" t="str">
            <v>EE</v>
          </cell>
          <cell r="C2659" t="str">
            <v>Solar PV</v>
          </cell>
          <cell r="D2659" t="str">
            <v>2030</v>
          </cell>
          <cell r="E2659">
            <v>709</v>
          </cell>
        </row>
        <row r="2660">
          <cell r="A2660" t="str">
            <v>Estonia</v>
          </cell>
          <cell r="B2660" t="str">
            <v>EE</v>
          </cell>
          <cell r="C2660" t="str">
            <v>Solar PV</v>
          </cell>
          <cell r="D2660" t="str">
            <v>2031</v>
          </cell>
          <cell r="E2660">
            <v>709</v>
          </cell>
        </row>
        <row r="2661">
          <cell r="A2661" t="str">
            <v>Estonia</v>
          </cell>
          <cell r="B2661" t="str">
            <v>EE</v>
          </cell>
          <cell r="C2661" t="str">
            <v>Solar PV</v>
          </cell>
          <cell r="D2661" t="str">
            <v>2032</v>
          </cell>
          <cell r="E2661">
            <v>709</v>
          </cell>
        </row>
        <row r="2662">
          <cell r="A2662" t="str">
            <v>Estonia</v>
          </cell>
          <cell r="B2662" t="str">
            <v>EE</v>
          </cell>
          <cell r="C2662" t="str">
            <v>Solar PV</v>
          </cell>
          <cell r="D2662" t="str">
            <v>2033</v>
          </cell>
          <cell r="E2662">
            <v>709</v>
          </cell>
        </row>
        <row r="2663">
          <cell r="A2663" t="str">
            <v>Estonia</v>
          </cell>
          <cell r="B2663" t="str">
            <v>EE</v>
          </cell>
          <cell r="C2663" t="str">
            <v>Solar PV</v>
          </cell>
          <cell r="D2663" t="str">
            <v>2034</v>
          </cell>
          <cell r="E2663">
            <v>709</v>
          </cell>
        </row>
        <row r="2664">
          <cell r="A2664" t="str">
            <v>Estonia</v>
          </cell>
          <cell r="B2664" t="str">
            <v>EE</v>
          </cell>
          <cell r="C2664" t="str">
            <v>Solar PV</v>
          </cell>
          <cell r="D2664" t="str">
            <v>2035</v>
          </cell>
          <cell r="E2664">
            <v>709</v>
          </cell>
        </row>
        <row r="2665">
          <cell r="A2665" t="str">
            <v>Estonia</v>
          </cell>
          <cell r="B2665" t="str">
            <v>EE</v>
          </cell>
          <cell r="C2665" t="str">
            <v>Solar PV</v>
          </cell>
          <cell r="D2665" t="str">
            <v>2036</v>
          </cell>
          <cell r="E2665">
            <v>709</v>
          </cell>
        </row>
        <row r="2666">
          <cell r="A2666" t="str">
            <v>Estonia</v>
          </cell>
          <cell r="B2666" t="str">
            <v>EE</v>
          </cell>
          <cell r="C2666" t="str">
            <v>Solar PV</v>
          </cell>
          <cell r="D2666" t="str">
            <v>2037</v>
          </cell>
          <cell r="E2666">
            <v>709</v>
          </cell>
        </row>
        <row r="2667">
          <cell r="A2667" t="str">
            <v>Estonia</v>
          </cell>
          <cell r="B2667" t="str">
            <v>EE</v>
          </cell>
          <cell r="C2667" t="str">
            <v>Solar PV</v>
          </cell>
          <cell r="D2667" t="str">
            <v>2038</v>
          </cell>
          <cell r="E2667">
            <v>709</v>
          </cell>
        </row>
        <row r="2668">
          <cell r="A2668" t="str">
            <v>Estonia</v>
          </cell>
          <cell r="B2668" t="str">
            <v>EE</v>
          </cell>
          <cell r="C2668" t="str">
            <v>Solar PV</v>
          </cell>
          <cell r="D2668" t="str">
            <v>2039</v>
          </cell>
          <cell r="E2668">
            <v>709</v>
          </cell>
        </row>
        <row r="2669">
          <cell r="A2669" t="str">
            <v>Estonia</v>
          </cell>
          <cell r="B2669" t="str">
            <v>EE</v>
          </cell>
          <cell r="C2669" t="str">
            <v>Solar PV</v>
          </cell>
          <cell r="D2669" t="str">
            <v>2040</v>
          </cell>
          <cell r="E2669">
            <v>709</v>
          </cell>
        </row>
        <row r="2670">
          <cell r="A2670" t="str">
            <v>Estonia</v>
          </cell>
          <cell r="B2670" t="str">
            <v>EE</v>
          </cell>
          <cell r="C2670" t="str">
            <v>Solar PV</v>
          </cell>
          <cell r="D2670" t="str">
            <v>2041</v>
          </cell>
          <cell r="E2670">
            <v>709</v>
          </cell>
        </row>
        <row r="2671">
          <cell r="A2671" t="str">
            <v>Estonia</v>
          </cell>
          <cell r="B2671" t="str">
            <v>EE</v>
          </cell>
          <cell r="C2671" t="str">
            <v>Solar PV</v>
          </cell>
          <cell r="D2671" t="str">
            <v>2042</v>
          </cell>
          <cell r="E2671">
            <v>709</v>
          </cell>
        </row>
        <row r="2672">
          <cell r="A2672" t="str">
            <v>Estonia</v>
          </cell>
          <cell r="B2672" t="str">
            <v>EE</v>
          </cell>
          <cell r="C2672" t="str">
            <v>Solar PV</v>
          </cell>
          <cell r="D2672" t="str">
            <v>2043</v>
          </cell>
          <cell r="E2672">
            <v>709</v>
          </cell>
        </row>
        <row r="2673">
          <cell r="A2673" t="str">
            <v>Estonia</v>
          </cell>
          <cell r="B2673" t="str">
            <v>EE</v>
          </cell>
          <cell r="C2673" t="str">
            <v>Solar PV</v>
          </cell>
          <cell r="D2673" t="str">
            <v>2044</v>
          </cell>
          <cell r="E2673">
            <v>709</v>
          </cell>
        </row>
        <row r="2674">
          <cell r="A2674" t="str">
            <v>Estonia</v>
          </cell>
          <cell r="B2674" t="str">
            <v>EE</v>
          </cell>
          <cell r="C2674" t="str">
            <v>Solar PV</v>
          </cell>
          <cell r="D2674" t="str">
            <v>2045</v>
          </cell>
          <cell r="E2674">
            <v>709</v>
          </cell>
        </row>
        <row r="2675">
          <cell r="A2675" t="str">
            <v>Estonia</v>
          </cell>
          <cell r="B2675" t="str">
            <v>EE</v>
          </cell>
          <cell r="C2675" t="str">
            <v>Solar PV</v>
          </cell>
          <cell r="D2675" t="str">
            <v>2046</v>
          </cell>
          <cell r="E2675">
            <v>709</v>
          </cell>
        </row>
        <row r="2676">
          <cell r="A2676" t="str">
            <v>Estonia</v>
          </cell>
          <cell r="B2676" t="str">
            <v>EE</v>
          </cell>
          <cell r="C2676" t="str">
            <v>Solar PV</v>
          </cell>
          <cell r="D2676" t="str">
            <v>2047</v>
          </cell>
          <cell r="E2676">
            <v>709</v>
          </cell>
        </row>
        <row r="2677">
          <cell r="A2677" t="str">
            <v>Estonia</v>
          </cell>
          <cell r="B2677" t="str">
            <v>EE</v>
          </cell>
          <cell r="C2677" t="str">
            <v>Solar PV</v>
          </cell>
          <cell r="D2677" t="str">
            <v>2048</v>
          </cell>
          <cell r="E2677">
            <v>709</v>
          </cell>
        </row>
        <row r="2678">
          <cell r="A2678" t="str">
            <v>Estonia</v>
          </cell>
          <cell r="B2678" t="str">
            <v>EE</v>
          </cell>
          <cell r="C2678" t="str">
            <v>Solar PV</v>
          </cell>
          <cell r="D2678" t="str">
            <v>2049</v>
          </cell>
          <cell r="E2678">
            <v>709</v>
          </cell>
        </row>
        <row r="2679">
          <cell r="A2679" t="str">
            <v>Estonia</v>
          </cell>
          <cell r="B2679" t="str">
            <v>EE</v>
          </cell>
          <cell r="C2679" t="str">
            <v>Solar PV</v>
          </cell>
          <cell r="D2679" t="str">
            <v>2050</v>
          </cell>
          <cell r="E2679">
            <v>709</v>
          </cell>
        </row>
        <row r="2680">
          <cell r="A2680" t="str">
            <v>Spain</v>
          </cell>
          <cell r="B2680" t="str">
            <v>ES</v>
          </cell>
          <cell r="C2680" t="str">
            <v>Solar PV</v>
          </cell>
          <cell r="D2680" t="str">
            <v>2018</v>
          </cell>
          <cell r="E2680">
            <v>1315</v>
          </cell>
        </row>
        <row r="2681">
          <cell r="A2681" t="str">
            <v>Spain</v>
          </cell>
          <cell r="B2681" t="str">
            <v>ES</v>
          </cell>
          <cell r="C2681" t="str">
            <v>Solar PV</v>
          </cell>
          <cell r="D2681" t="str">
            <v>2019</v>
          </cell>
          <cell r="E2681">
            <v>1315</v>
          </cell>
        </row>
        <row r="2682">
          <cell r="A2682" t="str">
            <v>Spain</v>
          </cell>
          <cell r="B2682" t="str">
            <v>ES</v>
          </cell>
          <cell r="C2682" t="str">
            <v>Solar PV</v>
          </cell>
          <cell r="D2682" t="str">
            <v>2020</v>
          </cell>
          <cell r="E2682">
            <v>1315</v>
          </cell>
        </row>
        <row r="2683">
          <cell r="A2683" t="str">
            <v>Spain</v>
          </cell>
          <cell r="B2683" t="str">
            <v>ES</v>
          </cell>
          <cell r="C2683" t="str">
            <v>Solar PV</v>
          </cell>
          <cell r="D2683" t="str">
            <v>2021</v>
          </cell>
          <cell r="E2683">
            <v>1315</v>
          </cell>
        </row>
        <row r="2684">
          <cell r="A2684" t="str">
            <v>Spain</v>
          </cell>
          <cell r="B2684" t="str">
            <v>ES</v>
          </cell>
          <cell r="C2684" t="str">
            <v>Solar PV</v>
          </cell>
          <cell r="D2684" t="str">
            <v>2022</v>
          </cell>
          <cell r="E2684">
            <v>1315</v>
          </cell>
        </row>
        <row r="2685">
          <cell r="A2685" t="str">
            <v>Spain</v>
          </cell>
          <cell r="B2685" t="str">
            <v>ES</v>
          </cell>
          <cell r="C2685" t="str">
            <v>Solar PV</v>
          </cell>
          <cell r="D2685" t="str">
            <v>2023</v>
          </cell>
          <cell r="E2685">
            <v>1315</v>
          </cell>
        </row>
        <row r="2686">
          <cell r="A2686" t="str">
            <v>Spain</v>
          </cell>
          <cell r="B2686" t="str">
            <v>ES</v>
          </cell>
          <cell r="C2686" t="str">
            <v>Solar PV</v>
          </cell>
          <cell r="D2686" t="str">
            <v>2024</v>
          </cell>
          <cell r="E2686">
            <v>1315</v>
          </cell>
        </row>
        <row r="2687">
          <cell r="A2687" t="str">
            <v>Spain</v>
          </cell>
          <cell r="B2687" t="str">
            <v>ES</v>
          </cell>
          <cell r="C2687" t="str">
            <v>Solar PV</v>
          </cell>
          <cell r="D2687" t="str">
            <v>2025</v>
          </cell>
          <cell r="E2687">
            <v>1315</v>
          </cell>
        </row>
        <row r="2688">
          <cell r="A2688" t="str">
            <v>Spain</v>
          </cell>
          <cell r="B2688" t="str">
            <v>ES</v>
          </cell>
          <cell r="C2688" t="str">
            <v>Solar PV</v>
          </cell>
          <cell r="D2688" t="str">
            <v>2026</v>
          </cell>
          <cell r="E2688">
            <v>1315</v>
          </cell>
        </row>
        <row r="2689">
          <cell r="A2689" t="str">
            <v>Spain</v>
          </cell>
          <cell r="B2689" t="str">
            <v>ES</v>
          </cell>
          <cell r="C2689" t="str">
            <v>Solar PV</v>
          </cell>
          <cell r="D2689" t="str">
            <v>2027</v>
          </cell>
          <cell r="E2689">
            <v>1315</v>
          </cell>
        </row>
        <row r="2690">
          <cell r="A2690" t="str">
            <v>Spain</v>
          </cell>
          <cell r="B2690" t="str">
            <v>ES</v>
          </cell>
          <cell r="C2690" t="str">
            <v>Solar PV</v>
          </cell>
          <cell r="D2690" t="str">
            <v>2028</v>
          </cell>
          <cell r="E2690">
            <v>1315</v>
          </cell>
        </row>
        <row r="2691">
          <cell r="A2691" t="str">
            <v>Spain</v>
          </cell>
          <cell r="B2691" t="str">
            <v>ES</v>
          </cell>
          <cell r="C2691" t="str">
            <v>Solar PV</v>
          </cell>
          <cell r="D2691" t="str">
            <v>2029</v>
          </cell>
          <cell r="E2691">
            <v>1315</v>
          </cell>
        </row>
        <row r="2692">
          <cell r="A2692" t="str">
            <v>Spain</v>
          </cell>
          <cell r="B2692" t="str">
            <v>ES</v>
          </cell>
          <cell r="C2692" t="str">
            <v>Solar PV</v>
          </cell>
          <cell r="D2692" t="str">
            <v>2030</v>
          </cell>
          <cell r="E2692">
            <v>1315</v>
          </cell>
        </row>
        <row r="2693">
          <cell r="A2693" t="str">
            <v>Spain</v>
          </cell>
          <cell r="B2693" t="str">
            <v>ES</v>
          </cell>
          <cell r="C2693" t="str">
            <v>Solar PV</v>
          </cell>
          <cell r="D2693" t="str">
            <v>2031</v>
          </cell>
          <cell r="E2693">
            <v>1315</v>
          </cell>
        </row>
        <row r="2694">
          <cell r="A2694" t="str">
            <v>Spain</v>
          </cell>
          <cell r="B2694" t="str">
            <v>ES</v>
          </cell>
          <cell r="C2694" t="str">
            <v>Solar PV</v>
          </cell>
          <cell r="D2694" t="str">
            <v>2032</v>
          </cell>
          <cell r="E2694">
            <v>1315</v>
          </cell>
        </row>
        <row r="2695">
          <cell r="A2695" t="str">
            <v>Spain</v>
          </cell>
          <cell r="B2695" t="str">
            <v>ES</v>
          </cell>
          <cell r="C2695" t="str">
            <v>Solar PV</v>
          </cell>
          <cell r="D2695" t="str">
            <v>2033</v>
          </cell>
          <cell r="E2695">
            <v>1315</v>
          </cell>
        </row>
        <row r="2696">
          <cell r="A2696" t="str">
            <v>Spain</v>
          </cell>
          <cell r="B2696" t="str">
            <v>ES</v>
          </cell>
          <cell r="C2696" t="str">
            <v>Solar PV</v>
          </cell>
          <cell r="D2696" t="str">
            <v>2034</v>
          </cell>
          <cell r="E2696">
            <v>1315</v>
          </cell>
        </row>
        <row r="2697">
          <cell r="A2697" t="str">
            <v>Spain</v>
          </cell>
          <cell r="B2697" t="str">
            <v>ES</v>
          </cell>
          <cell r="C2697" t="str">
            <v>Solar PV</v>
          </cell>
          <cell r="D2697" t="str">
            <v>2035</v>
          </cell>
          <cell r="E2697">
            <v>1315</v>
          </cell>
        </row>
        <row r="2698">
          <cell r="A2698" t="str">
            <v>Spain</v>
          </cell>
          <cell r="B2698" t="str">
            <v>ES</v>
          </cell>
          <cell r="C2698" t="str">
            <v>Solar PV</v>
          </cell>
          <cell r="D2698" t="str">
            <v>2036</v>
          </cell>
          <cell r="E2698">
            <v>1315</v>
          </cell>
        </row>
        <row r="2699">
          <cell r="A2699" t="str">
            <v>Spain</v>
          </cell>
          <cell r="B2699" t="str">
            <v>ES</v>
          </cell>
          <cell r="C2699" t="str">
            <v>Solar PV</v>
          </cell>
          <cell r="D2699" t="str">
            <v>2037</v>
          </cell>
          <cell r="E2699">
            <v>1315</v>
          </cell>
        </row>
        <row r="2700">
          <cell r="A2700" t="str">
            <v>Spain</v>
          </cell>
          <cell r="B2700" t="str">
            <v>ES</v>
          </cell>
          <cell r="C2700" t="str">
            <v>Solar PV</v>
          </cell>
          <cell r="D2700" t="str">
            <v>2038</v>
          </cell>
          <cell r="E2700">
            <v>1315</v>
          </cell>
        </row>
        <row r="2701">
          <cell r="A2701" t="str">
            <v>Spain</v>
          </cell>
          <cell r="B2701" t="str">
            <v>ES</v>
          </cell>
          <cell r="C2701" t="str">
            <v>Solar PV</v>
          </cell>
          <cell r="D2701" t="str">
            <v>2039</v>
          </cell>
          <cell r="E2701">
            <v>1315</v>
          </cell>
        </row>
        <row r="2702">
          <cell r="A2702" t="str">
            <v>Spain</v>
          </cell>
          <cell r="B2702" t="str">
            <v>ES</v>
          </cell>
          <cell r="C2702" t="str">
            <v>Solar PV</v>
          </cell>
          <cell r="D2702" t="str">
            <v>2040</v>
          </cell>
          <cell r="E2702">
            <v>1315</v>
          </cell>
        </row>
        <row r="2703">
          <cell r="A2703" t="str">
            <v>Spain</v>
          </cell>
          <cell r="B2703" t="str">
            <v>ES</v>
          </cell>
          <cell r="C2703" t="str">
            <v>Solar PV</v>
          </cell>
          <cell r="D2703" t="str">
            <v>2041</v>
          </cell>
          <cell r="E2703">
            <v>1315</v>
          </cell>
        </row>
        <row r="2704">
          <cell r="A2704" t="str">
            <v>Spain</v>
          </cell>
          <cell r="B2704" t="str">
            <v>ES</v>
          </cell>
          <cell r="C2704" t="str">
            <v>Solar PV</v>
          </cell>
          <cell r="D2704" t="str">
            <v>2042</v>
          </cell>
          <cell r="E2704">
            <v>1315</v>
          </cell>
        </row>
        <row r="2705">
          <cell r="A2705" t="str">
            <v>Spain</v>
          </cell>
          <cell r="B2705" t="str">
            <v>ES</v>
          </cell>
          <cell r="C2705" t="str">
            <v>Solar PV</v>
          </cell>
          <cell r="D2705" t="str">
            <v>2043</v>
          </cell>
          <cell r="E2705">
            <v>1315</v>
          </cell>
        </row>
        <row r="2706">
          <cell r="A2706" t="str">
            <v>Spain</v>
          </cell>
          <cell r="B2706" t="str">
            <v>ES</v>
          </cell>
          <cell r="C2706" t="str">
            <v>Solar PV</v>
          </cell>
          <cell r="D2706" t="str">
            <v>2044</v>
          </cell>
          <cell r="E2706">
            <v>1315</v>
          </cell>
        </row>
        <row r="2707">
          <cell r="A2707" t="str">
            <v>Spain</v>
          </cell>
          <cell r="B2707" t="str">
            <v>ES</v>
          </cell>
          <cell r="C2707" t="str">
            <v>Solar PV</v>
          </cell>
          <cell r="D2707" t="str">
            <v>2045</v>
          </cell>
          <cell r="E2707">
            <v>1315</v>
          </cell>
        </row>
        <row r="2708">
          <cell r="A2708" t="str">
            <v>Spain</v>
          </cell>
          <cell r="B2708" t="str">
            <v>ES</v>
          </cell>
          <cell r="C2708" t="str">
            <v>Solar PV</v>
          </cell>
          <cell r="D2708" t="str">
            <v>2046</v>
          </cell>
          <cell r="E2708">
            <v>1315</v>
          </cell>
        </row>
        <row r="2709">
          <cell r="A2709" t="str">
            <v>Spain</v>
          </cell>
          <cell r="B2709" t="str">
            <v>ES</v>
          </cell>
          <cell r="C2709" t="str">
            <v>Solar PV</v>
          </cell>
          <cell r="D2709" t="str">
            <v>2047</v>
          </cell>
          <cell r="E2709">
            <v>1315</v>
          </cell>
        </row>
        <row r="2710">
          <cell r="A2710" t="str">
            <v>Spain</v>
          </cell>
          <cell r="B2710" t="str">
            <v>ES</v>
          </cell>
          <cell r="C2710" t="str">
            <v>Solar PV</v>
          </cell>
          <cell r="D2710" t="str">
            <v>2048</v>
          </cell>
          <cell r="E2710">
            <v>1315</v>
          </cell>
        </row>
        <row r="2711">
          <cell r="A2711" t="str">
            <v>Spain</v>
          </cell>
          <cell r="B2711" t="str">
            <v>ES</v>
          </cell>
          <cell r="C2711" t="str">
            <v>Solar PV</v>
          </cell>
          <cell r="D2711" t="str">
            <v>2049</v>
          </cell>
          <cell r="E2711">
            <v>1315</v>
          </cell>
        </row>
        <row r="2712">
          <cell r="A2712" t="str">
            <v>Spain</v>
          </cell>
          <cell r="B2712" t="str">
            <v>ES</v>
          </cell>
          <cell r="C2712" t="str">
            <v>Solar PV</v>
          </cell>
          <cell r="D2712" t="str">
            <v>2050</v>
          </cell>
          <cell r="E2712">
            <v>1315</v>
          </cell>
        </row>
        <row r="2713">
          <cell r="A2713" t="str">
            <v>Finland</v>
          </cell>
          <cell r="B2713" t="str">
            <v>FI</v>
          </cell>
          <cell r="C2713" t="str">
            <v>Solar PV</v>
          </cell>
          <cell r="D2713" t="str">
            <v>2018</v>
          </cell>
          <cell r="E2713">
            <v>714</v>
          </cell>
        </row>
        <row r="2714">
          <cell r="A2714" t="str">
            <v>Finland</v>
          </cell>
          <cell r="B2714" t="str">
            <v>FI</v>
          </cell>
          <cell r="C2714" t="str">
            <v>Solar PV</v>
          </cell>
          <cell r="D2714" t="str">
            <v>2019</v>
          </cell>
          <cell r="E2714">
            <v>714</v>
          </cell>
        </row>
        <row r="2715">
          <cell r="A2715" t="str">
            <v>Finland</v>
          </cell>
          <cell r="B2715" t="str">
            <v>FI</v>
          </cell>
          <cell r="C2715" t="str">
            <v>Solar PV</v>
          </cell>
          <cell r="D2715" t="str">
            <v>2020</v>
          </cell>
          <cell r="E2715">
            <v>714</v>
          </cell>
        </row>
        <row r="2716">
          <cell r="A2716" t="str">
            <v>Finland</v>
          </cell>
          <cell r="B2716" t="str">
            <v>FI</v>
          </cell>
          <cell r="C2716" t="str">
            <v>Solar PV</v>
          </cell>
          <cell r="D2716" t="str">
            <v>2021</v>
          </cell>
          <cell r="E2716">
            <v>714</v>
          </cell>
        </row>
        <row r="2717">
          <cell r="A2717" t="str">
            <v>Finland</v>
          </cell>
          <cell r="B2717" t="str">
            <v>FI</v>
          </cell>
          <cell r="C2717" t="str">
            <v>Solar PV</v>
          </cell>
          <cell r="D2717" t="str">
            <v>2022</v>
          </cell>
          <cell r="E2717">
            <v>714</v>
          </cell>
        </row>
        <row r="2718">
          <cell r="A2718" t="str">
            <v>Finland</v>
          </cell>
          <cell r="B2718" t="str">
            <v>FI</v>
          </cell>
          <cell r="C2718" t="str">
            <v>Solar PV</v>
          </cell>
          <cell r="D2718" t="str">
            <v>2023</v>
          </cell>
          <cell r="E2718">
            <v>714</v>
          </cell>
        </row>
        <row r="2719">
          <cell r="A2719" t="str">
            <v>Finland</v>
          </cell>
          <cell r="B2719" t="str">
            <v>FI</v>
          </cell>
          <cell r="C2719" t="str">
            <v>Solar PV</v>
          </cell>
          <cell r="D2719" t="str">
            <v>2024</v>
          </cell>
          <cell r="E2719">
            <v>714</v>
          </cell>
        </row>
        <row r="2720">
          <cell r="A2720" t="str">
            <v>Finland</v>
          </cell>
          <cell r="B2720" t="str">
            <v>FI</v>
          </cell>
          <cell r="C2720" t="str">
            <v>Solar PV</v>
          </cell>
          <cell r="D2720" t="str">
            <v>2025</v>
          </cell>
          <cell r="E2720">
            <v>714</v>
          </cell>
        </row>
        <row r="2721">
          <cell r="A2721" t="str">
            <v>Finland</v>
          </cell>
          <cell r="B2721" t="str">
            <v>FI</v>
          </cell>
          <cell r="C2721" t="str">
            <v>Solar PV</v>
          </cell>
          <cell r="D2721" t="str">
            <v>2026</v>
          </cell>
          <cell r="E2721">
            <v>714</v>
          </cell>
        </row>
        <row r="2722">
          <cell r="A2722" t="str">
            <v>Finland</v>
          </cell>
          <cell r="B2722" t="str">
            <v>FI</v>
          </cell>
          <cell r="C2722" t="str">
            <v>Solar PV</v>
          </cell>
          <cell r="D2722" t="str">
            <v>2027</v>
          </cell>
          <cell r="E2722">
            <v>714</v>
          </cell>
        </row>
        <row r="2723">
          <cell r="A2723" t="str">
            <v>Finland</v>
          </cell>
          <cell r="B2723" t="str">
            <v>FI</v>
          </cell>
          <cell r="C2723" t="str">
            <v>Solar PV</v>
          </cell>
          <cell r="D2723" t="str">
            <v>2028</v>
          </cell>
          <cell r="E2723">
            <v>714</v>
          </cell>
        </row>
        <row r="2724">
          <cell r="A2724" t="str">
            <v>Finland</v>
          </cell>
          <cell r="B2724" t="str">
            <v>FI</v>
          </cell>
          <cell r="C2724" t="str">
            <v>Solar PV</v>
          </cell>
          <cell r="D2724" t="str">
            <v>2029</v>
          </cell>
          <cell r="E2724">
            <v>714</v>
          </cell>
        </row>
        <row r="2725">
          <cell r="A2725" t="str">
            <v>Finland</v>
          </cell>
          <cell r="B2725" t="str">
            <v>FI</v>
          </cell>
          <cell r="C2725" t="str">
            <v>Solar PV</v>
          </cell>
          <cell r="D2725" t="str">
            <v>2030</v>
          </cell>
          <cell r="E2725">
            <v>714</v>
          </cell>
        </row>
        <row r="2726">
          <cell r="A2726" t="str">
            <v>Finland</v>
          </cell>
          <cell r="B2726" t="str">
            <v>FI</v>
          </cell>
          <cell r="C2726" t="str">
            <v>Solar PV</v>
          </cell>
          <cell r="D2726" t="str">
            <v>2031</v>
          </cell>
          <cell r="E2726">
            <v>714</v>
          </cell>
        </row>
        <row r="2727">
          <cell r="A2727" t="str">
            <v>Finland</v>
          </cell>
          <cell r="B2727" t="str">
            <v>FI</v>
          </cell>
          <cell r="C2727" t="str">
            <v>Solar PV</v>
          </cell>
          <cell r="D2727" t="str">
            <v>2032</v>
          </cell>
          <cell r="E2727">
            <v>714</v>
          </cell>
        </row>
        <row r="2728">
          <cell r="A2728" t="str">
            <v>Finland</v>
          </cell>
          <cell r="B2728" t="str">
            <v>FI</v>
          </cell>
          <cell r="C2728" t="str">
            <v>Solar PV</v>
          </cell>
          <cell r="D2728" t="str">
            <v>2033</v>
          </cell>
          <cell r="E2728">
            <v>714</v>
          </cell>
        </row>
        <row r="2729">
          <cell r="A2729" t="str">
            <v>Finland</v>
          </cell>
          <cell r="B2729" t="str">
            <v>FI</v>
          </cell>
          <cell r="C2729" t="str">
            <v>Solar PV</v>
          </cell>
          <cell r="D2729" t="str">
            <v>2034</v>
          </cell>
          <cell r="E2729">
            <v>714</v>
          </cell>
        </row>
        <row r="2730">
          <cell r="A2730" t="str">
            <v>Finland</v>
          </cell>
          <cell r="B2730" t="str">
            <v>FI</v>
          </cell>
          <cell r="C2730" t="str">
            <v>Solar PV</v>
          </cell>
          <cell r="D2730" t="str">
            <v>2035</v>
          </cell>
          <cell r="E2730">
            <v>714</v>
          </cell>
        </row>
        <row r="2731">
          <cell r="A2731" t="str">
            <v>Finland</v>
          </cell>
          <cell r="B2731" t="str">
            <v>FI</v>
          </cell>
          <cell r="C2731" t="str">
            <v>Solar PV</v>
          </cell>
          <cell r="D2731" t="str">
            <v>2036</v>
          </cell>
          <cell r="E2731">
            <v>714</v>
          </cell>
        </row>
        <row r="2732">
          <cell r="A2732" t="str">
            <v>Finland</v>
          </cell>
          <cell r="B2732" t="str">
            <v>FI</v>
          </cell>
          <cell r="C2732" t="str">
            <v>Solar PV</v>
          </cell>
          <cell r="D2732" t="str">
            <v>2037</v>
          </cell>
          <cell r="E2732">
            <v>714</v>
          </cell>
        </row>
        <row r="2733">
          <cell r="A2733" t="str">
            <v>Finland</v>
          </cell>
          <cell r="B2733" t="str">
            <v>FI</v>
          </cell>
          <cell r="C2733" t="str">
            <v>Solar PV</v>
          </cell>
          <cell r="D2733" t="str">
            <v>2038</v>
          </cell>
          <cell r="E2733">
            <v>714</v>
          </cell>
        </row>
        <row r="2734">
          <cell r="A2734" t="str">
            <v>Finland</v>
          </cell>
          <cell r="B2734" t="str">
            <v>FI</v>
          </cell>
          <cell r="C2734" t="str">
            <v>Solar PV</v>
          </cell>
          <cell r="D2734" t="str">
            <v>2039</v>
          </cell>
          <cell r="E2734">
            <v>714</v>
          </cell>
        </row>
        <row r="2735">
          <cell r="A2735" t="str">
            <v>Finland</v>
          </cell>
          <cell r="B2735" t="str">
            <v>FI</v>
          </cell>
          <cell r="C2735" t="str">
            <v>Solar PV</v>
          </cell>
          <cell r="D2735" t="str">
            <v>2040</v>
          </cell>
          <cell r="E2735">
            <v>714</v>
          </cell>
        </row>
        <row r="2736">
          <cell r="A2736" t="str">
            <v>Finland</v>
          </cell>
          <cell r="B2736" t="str">
            <v>FI</v>
          </cell>
          <cell r="C2736" t="str">
            <v>Solar PV</v>
          </cell>
          <cell r="D2736" t="str">
            <v>2041</v>
          </cell>
          <cell r="E2736">
            <v>714</v>
          </cell>
        </row>
        <row r="2737">
          <cell r="A2737" t="str">
            <v>Finland</v>
          </cell>
          <cell r="B2737" t="str">
            <v>FI</v>
          </cell>
          <cell r="C2737" t="str">
            <v>Solar PV</v>
          </cell>
          <cell r="D2737" t="str">
            <v>2042</v>
          </cell>
          <cell r="E2737">
            <v>714</v>
          </cell>
        </row>
        <row r="2738">
          <cell r="A2738" t="str">
            <v>Finland</v>
          </cell>
          <cell r="B2738" t="str">
            <v>FI</v>
          </cell>
          <cell r="C2738" t="str">
            <v>Solar PV</v>
          </cell>
          <cell r="D2738" t="str">
            <v>2043</v>
          </cell>
          <cell r="E2738">
            <v>714</v>
          </cell>
        </row>
        <row r="2739">
          <cell r="A2739" t="str">
            <v>Finland</v>
          </cell>
          <cell r="B2739" t="str">
            <v>FI</v>
          </cell>
          <cell r="C2739" t="str">
            <v>Solar PV</v>
          </cell>
          <cell r="D2739" t="str">
            <v>2044</v>
          </cell>
          <cell r="E2739">
            <v>714</v>
          </cell>
        </row>
        <row r="2740">
          <cell r="A2740" t="str">
            <v>Finland</v>
          </cell>
          <cell r="B2740" t="str">
            <v>FI</v>
          </cell>
          <cell r="C2740" t="str">
            <v>Solar PV</v>
          </cell>
          <cell r="D2740" t="str">
            <v>2045</v>
          </cell>
          <cell r="E2740">
            <v>714</v>
          </cell>
        </row>
        <row r="2741">
          <cell r="A2741" t="str">
            <v>Finland</v>
          </cell>
          <cell r="B2741" t="str">
            <v>FI</v>
          </cell>
          <cell r="C2741" t="str">
            <v>Solar PV</v>
          </cell>
          <cell r="D2741" t="str">
            <v>2046</v>
          </cell>
          <cell r="E2741">
            <v>714</v>
          </cell>
        </row>
        <row r="2742">
          <cell r="A2742" t="str">
            <v>Finland</v>
          </cell>
          <cell r="B2742" t="str">
            <v>FI</v>
          </cell>
          <cell r="C2742" t="str">
            <v>Solar PV</v>
          </cell>
          <cell r="D2742" t="str">
            <v>2047</v>
          </cell>
          <cell r="E2742">
            <v>714</v>
          </cell>
        </row>
        <row r="2743">
          <cell r="A2743" t="str">
            <v>Finland</v>
          </cell>
          <cell r="B2743" t="str">
            <v>FI</v>
          </cell>
          <cell r="C2743" t="str">
            <v>Solar PV</v>
          </cell>
          <cell r="D2743" t="str">
            <v>2048</v>
          </cell>
          <cell r="E2743">
            <v>714</v>
          </cell>
        </row>
        <row r="2744">
          <cell r="A2744" t="str">
            <v>Finland</v>
          </cell>
          <cell r="B2744" t="str">
            <v>FI</v>
          </cell>
          <cell r="C2744" t="str">
            <v>Solar PV</v>
          </cell>
          <cell r="D2744" t="str">
            <v>2049</v>
          </cell>
          <cell r="E2744">
            <v>714</v>
          </cell>
        </row>
        <row r="2745">
          <cell r="A2745" t="str">
            <v>Finland</v>
          </cell>
          <cell r="B2745" t="str">
            <v>FI</v>
          </cell>
          <cell r="C2745" t="str">
            <v>Solar PV</v>
          </cell>
          <cell r="D2745" t="str">
            <v>2050</v>
          </cell>
          <cell r="E2745">
            <v>714</v>
          </cell>
        </row>
        <row r="2746">
          <cell r="A2746" t="str">
            <v>France</v>
          </cell>
          <cell r="B2746" t="str">
            <v>FR</v>
          </cell>
          <cell r="C2746" t="str">
            <v>Solar PV</v>
          </cell>
          <cell r="D2746" t="str">
            <v>2018</v>
          </cell>
          <cell r="E2746">
            <v>986</v>
          </cell>
        </row>
        <row r="2747">
          <cell r="A2747" t="str">
            <v>France</v>
          </cell>
          <cell r="B2747" t="str">
            <v>FR</v>
          </cell>
          <cell r="C2747" t="str">
            <v>Solar PV</v>
          </cell>
          <cell r="D2747" t="str">
            <v>2019</v>
          </cell>
          <cell r="E2747">
            <v>986</v>
          </cell>
        </row>
        <row r="2748">
          <cell r="A2748" t="str">
            <v>France</v>
          </cell>
          <cell r="B2748" t="str">
            <v>FR</v>
          </cell>
          <cell r="C2748" t="str">
            <v>Solar PV</v>
          </cell>
          <cell r="D2748" t="str">
            <v>2020</v>
          </cell>
          <cell r="E2748">
            <v>986</v>
          </cell>
        </row>
        <row r="2749">
          <cell r="A2749" t="str">
            <v>France</v>
          </cell>
          <cell r="B2749" t="str">
            <v>FR</v>
          </cell>
          <cell r="C2749" t="str">
            <v>Solar PV</v>
          </cell>
          <cell r="D2749" t="str">
            <v>2021</v>
          </cell>
          <cell r="E2749">
            <v>986</v>
          </cell>
        </row>
        <row r="2750">
          <cell r="A2750" t="str">
            <v>France</v>
          </cell>
          <cell r="B2750" t="str">
            <v>FR</v>
          </cell>
          <cell r="C2750" t="str">
            <v>Solar PV</v>
          </cell>
          <cell r="D2750" t="str">
            <v>2022</v>
          </cell>
          <cell r="E2750">
            <v>986</v>
          </cell>
        </row>
        <row r="2751">
          <cell r="A2751" t="str">
            <v>France</v>
          </cell>
          <cell r="B2751" t="str">
            <v>FR</v>
          </cell>
          <cell r="C2751" t="str">
            <v>Solar PV</v>
          </cell>
          <cell r="D2751" t="str">
            <v>2023</v>
          </cell>
          <cell r="E2751">
            <v>986</v>
          </cell>
        </row>
        <row r="2752">
          <cell r="A2752" t="str">
            <v>France</v>
          </cell>
          <cell r="B2752" t="str">
            <v>FR</v>
          </cell>
          <cell r="C2752" t="str">
            <v>Solar PV</v>
          </cell>
          <cell r="D2752" t="str">
            <v>2024</v>
          </cell>
          <cell r="E2752">
            <v>986</v>
          </cell>
        </row>
        <row r="2753">
          <cell r="A2753" t="str">
            <v>France</v>
          </cell>
          <cell r="B2753" t="str">
            <v>FR</v>
          </cell>
          <cell r="C2753" t="str">
            <v>Solar PV</v>
          </cell>
          <cell r="D2753" t="str">
            <v>2025</v>
          </cell>
          <cell r="E2753">
            <v>986</v>
          </cell>
        </row>
        <row r="2754">
          <cell r="A2754" t="str">
            <v>France</v>
          </cell>
          <cell r="B2754" t="str">
            <v>FR</v>
          </cell>
          <cell r="C2754" t="str">
            <v>Solar PV</v>
          </cell>
          <cell r="D2754" t="str">
            <v>2026</v>
          </cell>
          <cell r="E2754">
            <v>986</v>
          </cell>
        </row>
        <row r="2755">
          <cell r="A2755" t="str">
            <v>France</v>
          </cell>
          <cell r="B2755" t="str">
            <v>FR</v>
          </cell>
          <cell r="C2755" t="str">
            <v>Solar PV</v>
          </cell>
          <cell r="D2755" t="str">
            <v>2027</v>
          </cell>
          <cell r="E2755">
            <v>986</v>
          </cell>
        </row>
        <row r="2756">
          <cell r="A2756" t="str">
            <v>France</v>
          </cell>
          <cell r="B2756" t="str">
            <v>FR</v>
          </cell>
          <cell r="C2756" t="str">
            <v>Solar PV</v>
          </cell>
          <cell r="D2756" t="str">
            <v>2028</v>
          </cell>
          <cell r="E2756">
            <v>986</v>
          </cell>
        </row>
        <row r="2757">
          <cell r="A2757" t="str">
            <v>France</v>
          </cell>
          <cell r="B2757" t="str">
            <v>FR</v>
          </cell>
          <cell r="C2757" t="str">
            <v>Solar PV</v>
          </cell>
          <cell r="D2757" t="str">
            <v>2029</v>
          </cell>
          <cell r="E2757">
            <v>986</v>
          </cell>
        </row>
        <row r="2758">
          <cell r="A2758" t="str">
            <v>France</v>
          </cell>
          <cell r="B2758" t="str">
            <v>FR</v>
          </cell>
          <cell r="C2758" t="str">
            <v>Solar PV</v>
          </cell>
          <cell r="D2758" t="str">
            <v>2030</v>
          </cell>
          <cell r="E2758">
            <v>986</v>
          </cell>
        </row>
        <row r="2759">
          <cell r="A2759" t="str">
            <v>France</v>
          </cell>
          <cell r="B2759" t="str">
            <v>FR</v>
          </cell>
          <cell r="C2759" t="str">
            <v>Solar PV</v>
          </cell>
          <cell r="D2759" t="str">
            <v>2031</v>
          </cell>
          <cell r="E2759">
            <v>986</v>
          </cell>
        </row>
        <row r="2760">
          <cell r="A2760" t="str">
            <v>France</v>
          </cell>
          <cell r="B2760" t="str">
            <v>FR</v>
          </cell>
          <cell r="C2760" t="str">
            <v>Solar PV</v>
          </cell>
          <cell r="D2760" t="str">
            <v>2032</v>
          </cell>
          <cell r="E2760">
            <v>986</v>
          </cell>
        </row>
        <row r="2761">
          <cell r="A2761" t="str">
            <v>France</v>
          </cell>
          <cell r="B2761" t="str">
            <v>FR</v>
          </cell>
          <cell r="C2761" t="str">
            <v>Solar PV</v>
          </cell>
          <cell r="D2761" t="str">
            <v>2033</v>
          </cell>
          <cell r="E2761">
            <v>986</v>
          </cell>
        </row>
        <row r="2762">
          <cell r="A2762" t="str">
            <v>France</v>
          </cell>
          <cell r="B2762" t="str">
            <v>FR</v>
          </cell>
          <cell r="C2762" t="str">
            <v>Solar PV</v>
          </cell>
          <cell r="D2762" t="str">
            <v>2034</v>
          </cell>
          <cell r="E2762">
            <v>986</v>
          </cell>
        </row>
        <row r="2763">
          <cell r="A2763" t="str">
            <v>France</v>
          </cell>
          <cell r="B2763" t="str">
            <v>FR</v>
          </cell>
          <cell r="C2763" t="str">
            <v>Solar PV</v>
          </cell>
          <cell r="D2763" t="str">
            <v>2035</v>
          </cell>
          <cell r="E2763">
            <v>986</v>
          </cell>
        </row>
        <row r="2764">
          <cell r="A2764" t="str">
            <v>France</v>
          </cell>
          <cell r="B2764" t="str">
            <v>FR</v>
          </cell>
          <cell r="C2764" t="str">
            <v>Solar PV</v>
          </cell>
          <cell r="D2764" t="str">
            <v>2036</v>
          </cell>
          <cell r="E2764">
            <v>986</v>
          </cell>
        </row>
        <row r="2765">
          <cell r="A2765" t="str">
            <v>France</v>
          </cell>
          <cell r="B2765" t="str">
            <v>FR</v>
          </cell>
          <cell r="C2765" t="str">
            <v>Solar PV</v>
          </cell>
          <cell r="D2765" t="str">
            <v>2037</v>
          </cell>
          <cell r="E2765">
            <v>986</v>
          </cell>
        </row>
        <row r="2766">
          <cell r="A2766" t="str">
            <v>France</v>
          </cell>
          <cell r="B2766" t="str">
            <v>FR</v>
          </cell>
          <cell r="C2766" t="str">
            <v>Solar PV</v>
          </cell>
          <cell r="D2766" t="str">
            <v>2038</v>
          </cell>
          <cell r="E2766">
            <v>986</v>
          </cell>
        </row>
        <row r="2767">
          <cell r="A2767" t="str">
            <v>France</v>
          </cell>
          <cell r="B2767" t="str">
            <v>FR</v>
          </cell>
          <cell r="C2767" t="str">
            <v>Solar PV</v>
          </cell>
          <cell r="D2767" t="str">
            <v>2039</v>
          </cell>
          <cell r="E2767">
            <v>986</v>
          </cell>
        </row>
        <row r="2768">
          <cell r="A2768" t="str">
            <v>France</v>
          </cell>
          <cell r="B2768" t="str">
            <v>FR</v>
          </cell>
          <cell r="C2768" t="str">
            <v>Solar PV</v>
          </cell>
          <cell r="D2768" t="str">
            <v>2040</v>
          </cell>
          <cell r="E2768">
            <v>986</v>
          </cell>
        </row>
        <row r="2769">
          <cell r="A2769" t="str">
            <v>France</v>
          </cell>
          <cell r="B2769" t="str">
            <v>FR</v>
          </cell>
          <cell r="C2769" t="str">
            <v>Solar PV</v>
          </cell>
          <cell r="D2769" t="str">
            <v>2041</v>
          </cell>
          <cell r="E2769">
            <v>986</v>
          </cell>
        </row>
        <row r="2770">
          <cell r="A2770" t="str">
            <v>France</v>
          </cell>
          <cell r="B2770" t="str">
            <v>FR</v>
          </cell>
          <cell r="C2770" t="str">
            <v>Solar PV</v>
          </cell>
          <cell r="D2770" t="str">
            <v>2042</v>
          </cell>
          <cell r="E2770">
            <v>986</v>
          </cell>
        </row>
        <row r="2771">
          <cell r="A2771" t="str">
            <v>France</v>
          </cell>
          <cell r="B2771" t="str">
            <v>FR</v>
          </cell>
          <cell r="C2771" t="str">
            <v>Solar PV</v>
          </cell>
          <cell r="D2771" t="str">
            <v>2043</v>
          </cell>
          <cell r="E2771">
            <v>986</v>
          </cell>
        </row>
        <row r="2772">
          <cell r="A2772" t="str">
            <v>France</v>
          </cell>
          <cell r="B2772" t="str">
            <v>FR</v>
          </cell>
          <cell r="C2772" t="str">
            <v>Solar PV</v>
          </cell>
          <cell r="D2772" t="str">
            <v>2044</v>
          </cell>
          <cell r="E2772">
            <v>986</v>
          </cell>
        </row>
        <row r="2773">
          <cell r="A2773" t="str">
            <v>France</v>
          </cell>
          <cell r="B2773" t="str">
            <v>FR</v>
          </cell>
          <cell r="C2773" t="str">
            <v>Solar PV</v>
          </cell>
          <cell r="D2773" t="str">
            <v>2045</v>
          </cell>
          <cell r="E2773">
            <v>986</v>
          </cell>
        </row>
        <row r="2774">
          <cell r="A2774" t="str">
            <v>France</v>
          </cell>
          <cell r="B2774" t="str">
            <v>FR</v>
          </cell>
          <cell r="C2774" t="str">
            <v>Solar PV</v>
          </cell>
          <cell r="D2774" t="str">
            <v>2046</v>
          </cell>
          <cell r="E2774">
            <v>986</v>
          </cell>
        </row>
        <row r="2775">
          <cell r="A2775" t="str">
            <v>France</v>
          </cell>
          <cell r="B2775" t="str">
            <v>FR</v>
          </cell>
          <cell r="C2775" t="str">
            <v>Solar PV</v>
          </cell>
          <cell r="D2775" t="str">
            <v>2047</v>
          </cell>
          <cell r="E2775">
            <v>986</v>
          </cell>
        </row>
        <row r="2776">
          <cell r="A2776" t="str">
            <v>France</v>
          </cell>
          <cell r="B2776" t="str">
            <v>FR</v>
          </cell>
          <cell r="C2776" t="str">
            <v>Solar PV</v>
          </cell>
          <cell r="D2776" t="str">
            <v>2048</v>
          </cell>
          <cell r="E2776">
            <v>986</v>
          </cell>
        </row>
        <row r="2777">
          <cell r="A2777" t="str">
            <v>France</v>
          </cell>
          <cell r="B2777" t="str">
            <v>FR</v>
          </cell>
          <cell r="C2777" t="str">
            <v>Solar PV</v>
          </cell>
          <cell r="D2777" t="str">
            <v>2049</v>
          </cell>
          <cell r="E2777">
            <v>986</v>
          </cell>
        </row>
        <row r="2778">
          <cell r="A2778" t="str">
            <v>France</v>
          </cell>
          <cell r="B2778" t="str">
            <v>FR</v>
          </cell>
          <cell r="C2778" t="str">
            <v>Solar PV</v>
          </cell>
          <cell r="D2778" t="str">
            <v>2050</v>
          </cell>
          <cell r="E2778">
            <v>986</v>
          </cell>
        </row>
        <row r="2779">
          <cell r="A2779" t="str">
            <v>Great Britain</v>
          </cell>
          <cell r="B2779" t="str">
            <v>GB</v>
          </cell>
          <cell r="C2779" t="str">
            <v>Solar PV</v>
          </cell>
          <cell r="D2779" t="str">
            <v>2018</v>
          </cell>
          <cell r="E2779">
            <v>648</v>
          </cell>
        </row>
        <row r="2780">
          <cell r="A2780" t="str">
            <v>Great Britain</v>
          </cell>
          <cell r="B2780" t="str">
            <v>GB</v>
          </cell>
          <cell r="C2780" t="str">
            <v>Solar PV</v>
          </cell>
          <cell r="D2780" t="str">
            <v>2019</v>
          </cell>
          <cell r="E2780">
            <v>648</v>
          </cell>
        </row>
        <row r="2781">
          <cell r="A2781" t="str">
            <v>Great Britain</v>
          </cell>
          <cell r="B2781" t="str">
            <v>GB</v>
          </cell>
          <cell r="C2781" t="str">
            <v>Solar PV</v>
          </cell>
          <cell r="D2781" t="str">
            <v>2020</v>
          </cell>
          <cell r="E2781">
            <v>648</v>
          </cell>
        </row>
        <row r="2782">
          <cell r="A2782" t="str">
            <v>Great Britain</v>
          </cell>
          <cell r="B2782" t="str">
            <v>GB</v>
          </cell>
          <cell r="C2782" t="str">
            <v>Solar PV</v>
          </cell>
          <cell r="D2782" t="str">
            <v>2021</v>
          </cell>
          <cell r="E2782">
            <v>648</v>
          </cell>
        </row>
        <row r="2783">
          <cell r="A2783" t="str">
            <v>Great Britain</v>
          </cell>
          <cell r="B2783" t="str">
            <v>GB</v>
          </cell>
          <cell r="C2783" t="str">
            <v>Solar PV</v>
          </cell>
          <cell r="D2783" t="str">
            <v>2022</v>
          </cell>
          <cell r="E2783">
            <v>648</v>
          </cell>
        </row>
        <row r="2784">
          <cell r="A2784" t="str">
            <v>Great Britain</v>
          </cell>
          <cell r="B2784" t="str">
            <v>GB</v>
          </cell>
          <cell r="C2784" t="str">
            <v>Solar PV</v>
          </cell>
          <cell r="D2784" t="str">
            <v>2023</v>
          </cell>
          <cell r="E2784">
            <v>648</v>
          </cell>
        </row>
        <row r="2785">
          <cell r="A2785" t="str">
            <v>Great Britain</v>
          </cell>
          <cell r="B2785" t="str">
            <v>GB</v>
          </cell>
          <cell r="C2785" t="str">
            <v>Solar PV</v>
          </cell>
          <cell r="D2785" t="str">
            <v>2024</v>
          </cell>
          <cell r="E2785">
            <v>648</v>
          </cell>
        </row>
        <row r="2786">
          <cell r="A2786" t="str">
            <v>Great Britain</v>
          </cell>
          <cell r="B2786" t="str">
            <v>GB</v>
          </cell>
          <cell r="C2786" t="str">
            <v>Solar PV</v>
          </cell>
          <cell r="D2786" t="str">
            <v>2025</v>
          </cell>
          <cell r="E2786">
            <v>648</v>
          </cell>
        </row>
        <row r="2787">
          <cell r="A2787" t="str">
            <v>Great Britain</v>
          </cell>
          <cell r="B2787" t="str">
            <v>GB</v>
          </cell>
          <cell r="C2787" t="str">
            <v>Solar PV</v>
          </cell>
          <cell r="D2787" t="str">
            <v>2026</v>
          </cell>
          <cell r="E2787">
            <v>648</v>
          </cell>
        </row>
        <row r="2788">
          <cell r="A2788" t="str">
            <v>Great Britain</v>
          </cell>
          <cell r="B2788" t="str">
            <v>GB</v>
          </cell>
          <cell r="C2788" t="str">
            <v>Solar PV</v>
          </cell>
          <cell r="D2788" t="str">
            <v>2027</v>
          </cell>
          <cell r="E2788">
            <v>648</v>
          </cell>
        </row>
        <row r="2789">
          <cell r="A2789" t="str">
            <v>Great Britain</v>
          </cell>
          <cell r="B2789" t="str">
            <v>GB</v>
          </cell>
          <cell r="C2789" t="str">
            <v>Solar PV</v>
          </cell>
          <cell r="D2789" t="str">
            <v>2028</v>
          </cell>
          <cell r="E2789">
            <v>648</v>
          </cell>
        </row>
        <row r="2790">
          <cell r="A2790" t="str">
            <v>Great Britain</v>
          </cell>
          <cell r="B2790" t="str">
            <v>GB</v>
          </cell>
          <cell r="C2790" t="str">
            <v>Solar PV</v>
          </cell>
          <cell r="D2790" t="str">
            <v>2029</v>
          </cell>
          <cell r="E2790">
            <v>648</v>
          </cell>
        </row>
        <row r="2791">
          <cell r="A2791" t="str">
            <v>Great Britain</v>
          </cell>
          <cell r="B2791" t="str">
            <v>GB</v>
          </cell>
          <cell r="C2791" t="str">
            <v>Solar PV</v>
          </cell>
          <cell r="D2791" t="str">
            <v>2030</v>
          </cell>
          <cell r="E2791">
            <v>648</v>
          </cell>
        </row>
        <row r="2792">
          <cell r="A2792" t="str">
            <v>Great Britain</v>
          </cell>
          <cell r="B2792" t="str">
            <v>GB</v>
          </cell>
          <cell r="C2792" t="str">
            <v>Solar PV</v>
          </cell>
          <cell r="D2792" t="str">
            <v>2031</v>
          </cell>
          <cell r="E2792">
            <v>648</v>
          </cell>
        </row>
        <row r="2793">
          <cell r="A2793" t="str">
            <v>Great Britain</v>
          </cell>
          <cell r="B2793" t="str">
            <v>GB</v>
          </cell>
          <cell r="C2793" t="str">
            <v>Solar PV</v>
          </cell>
          <cell r="D2793" t="str">
            <v>2032</v>
          </cell>
          <cell r="E2793">
            <v>648</v>
          </cell>
        </row>
        <row r="2794">
          <cell r="A2794" t="str">
            <v>Great Britain</v>
          </cell>
          <cell r="B2794" t="str">
            <v>GB</v>
          </cell>
          <cell r="C2794" t="str">
            <v>Solar PV</v>
          </cell>
          <cell r="D2794" t="str">
            <v>2033</v>
          </cell>
          <cell r="E2794">
            <v>648</v>
          </cell>
        </row>
        <row r="2795">
          <cell r="A2795" t="str">
            <v>Great Britain</v>
          </cell>
          <cell r="B2795" t="str">
            <v>GB</v>
          </cell>
          <cell r="C2795" t="str">
            <v>Solar PV</v>
          </cell>
          <cell r="D2795" t="str">
            <v>2034</v>
          </cell>
          <cell r="E2795">
            <v>648</v>
          </cell>
        </row>
        <row r="2796">
          <cell r="A2796" t="str">
            <v>Great Britain</v>
          </cell>
          <cell r="B2796" t="str">
            <v>GB</v>
          </cell>
          <cell r="C2796" t="str">
            <v>Solar PV</v>
          </cell>
          <cell r="D2796" t="str">
            <v>2035</v>
          </cell>
          <cell r="E2796">
            <v>648</v>
          </cell>
        </row>
        <row r="2797">
          <cell r="A2797" t="str">
            <v>Great Britain</v>
          </cell>
          <cell r="B2797" t="str">
            <v>GB</v>
          </cell>
          <cell r="C2797" t="str">
            <v>Solar PV</v>
          </cell>
          <cell r="D2797" t="str">
            <v>2036</v>
          </cell>
          <cell r="E2797">
            <v>648</v>
          </cell>
        </row>
        <row r="2798">
          <cell r="A2798" t="str">
            <v>Great Britain</v>
          </cell>
          <cell r="B2798" t="str">
            <v>GB</v>
          </cell>
          <cell r="C2798" t="str">
            <v>Solar PV</v>
          </cell>
          <cell r="D2798" t="str">
            <v>2037</v>
          </cell>
          <cell r="E2798">
            <v>648</v>
          </cell>
        </row>
        <row r="2799">
          <cell r="A2799" t="str">
            <v>Great Britain</v>
          </cell>
          <cell r="B2799" t="str">
            <v>GB</v>
          </cell>
          <cell r="C2799" t="str">
            <v>Solar PV</v>
          </cell>
          <cell r="D2799" t="str">
            <v>2038</v>
          </cell>
          <cell r="E2799">
            <v>648</v>
          </cell>
        </row>
        <row r="2800">
          <cell r="A2800" t="str">
            <v>Great Britain</v>
          </cell>
          <cell r="B2800" t="str">
            <v>GB</v>
          </cell>
          <cell r="C2800" t="str">
            <v>Solar PV</v>
          </cell>
          <cell r="D2800" t="str">
            <v>2039</v>
          </cell>
          <cell r="E2800">
            <v>648</v>
          </cell>
        </row>
        <row r="2801">
          <cell r="A2801" t="str">
            <v>Great Britain</v>
          </cell>
          <cell r="B2801" t="str">
            <v>GB</v>
          </cell>
          <cell r="C2801" t="str">
            <v>Solar PV</v>
          </cell>
          <cell r="D2801" t="str">
            <v>2040</v>
          </cell>
          <cell r="E2801">
            <v>648</v>
          </cell>
        </row>
        <row r="2802">
          <cell r="A2802" t="str">
            <v>Great Britain</v>
          </cell>
          <cell r="B2802" t="str">
            <v>GB</v>
          </cell>
          <cell r="C2802" t="str">
            <v>Solar PV</v>
          </cell>
          <cell r="D2802" t="str">
            <v>2041</v>
          </cell>
          <cell r="E2802">
            <v>648</v>
          </cell>
        </row>
        <row r="2803">
          <cell r="A2803" t="str">
            <v>Great Britain</v>
          </cell>
          <cell r="B2803" t="str">
            <v>GB</v>
          </cell>
          <cell r="C2803" t="str">
            <v>Solar PV</v>
          </cell>
          <cell r="D2803" t="str">
            <v>2042</v>
          </cell>
          <cell r="E2803">
            <v>648</v>
          </cell>
        </row>
        <row r="2804">
          <cell r="A2804" t="str">
            <v>Great Britain</v>
          </cell>
          <cell r="B2804" t="str">
            <v>GB</v>
          </cell>
          <cell r="C2804" t="str">
            <v>Solar PV</v>
          </cell>
          <cell r="D2804" t="str">
            <v>2043</v>
          </cell>
          <cell r="E2804">
            <v>648</v>
          </cell>
        </row>
        <row r="2805">
          <cell r="A2805" t="str">
            <v>Great Britain</v>
          </cell>
          <cell r="B2805" t="str">
            <v>GB</v>
          </cell>
          <cell r="C2805" t="str">
            <v>Solar PV</v>
          </cell>
          <cell r="D2805" t="str">
            <v>2044</v>
          </cell>
          <cell r="E2805">
            <v>648</v>
          </cell>
        </row>
        <row r="2806">
          <cell r="A2806" t="str">
            <v>Great Britain</v>
          </cell>
          <cell r="B2806" t="str">
            <v>GB</v>
          </cell>
          <cell r="C2806" t="str">
            <v>Solar PV</v>
          </cell>
          <cell r="D2806" t="str">
            <v>2045</v>
          </cell>
          <cell r="E2806">
            <v>648</v>
          </cell>
        </row>
        <row r="2807">
          <cell r="A2807" t="str">
            <v>Great Britain</v>
          </cell>
          <cell r="B2807" t="str">
            <v>GB</v>
          </cell>
          <cell r="C2807" t="str">
            <v>Solar PV</v>
          </cell>
          <cell r="D2807" t="str">
            <v>2046</v>
          </cell>
          <cell r="E2807">
            <v>648</v>
          </cell>
        </row>
        <row r="2808">
          <cell r="A2808" t="str">
            <v>Great Britain</v>
          </cell>
          <cell r="B2808" t="str">
            <v>GB</v>
          </cell>
          <cell r="C2808" t="str">
            <v>Solar PV</v>
          </cell>
          <cell r="D2808" t="str">
            <v>2047</v>
          </cell>
          <cell r="E2808">
            <v>648</v>
          </cell>
        </row>
        <row r="2809">
          <cell r="A2809" t="str">
            <v>Great Britain</v>
          </cell>
          <cell r="B2809" t="str">
            <v>GB</v>
          </cell>
          <cell r="C2809" t="str">
            <v>Solar PV</v>
          </cell>
          <cell r="D2809" t="str">
            <v>2048</v>
          </cell>
          <cell r="E2809">
            <v>648</v>
          </cell>
        </row>
        <row r="2810">
          <cell r="A2810" t="str">
            <v>Great Britain</v>
          </cell>
          <cell r="B2810" t="str">
            <v>GB</v>
          </cell>
          <cell r="C2810" t="str">
            <v>Solar PV</v>
          </cell>
          <cell r="D2810" t="str">
            <v>2049</v>
          </cell>
          <cell r="E2810">
            <v>648</v>
          </cell>
        </row>
        <row r="2811">
          <cell r="A2811" t="str">
            <v>Great Britain</v>
          </cell>
          <cell r="B2811" t="str">
            <v>GB</v>
          </cell>
          <cell r="C2811" t="str">
            <v>Solar PV</v>
          </cell>
          <cell r="D2811" t="str">
            <v>2050</v>
          </cell>
          <cell r="E2811">
            <v>648</v>
          </cell>
        </row>
        <row r="2812">
          <cell r="A2812" t="str">
            <v>Greece</v>
          </cell>
          <cell r="B2812" t="str">
            <v>GR</v>
          </cell>
          <cell r="C2812" t="str">
            <v>Solar PV</v>
          </cell>
          <cell r="D2812" t="str">
            <v>2018</v>
          </cell>
          <cell r="E2812">
            <v>1064</v>
          </cell>
        </row>
        <row r="2813">
          <cell r="A2813" t="str">
            <v>Greece</v>
          </cell>
          <cell r="B2813" t="str">
            <v>GR</v>
          </cell>
          <cell r="C2813" t="str">
            <v>Solar PV</v>
          </cell>
          <cell r="D2813" t="str">
            <v>2019</v>
          </cell>
          <cell r="E2813">
            <v>1064</v>
          </cell>
        </row>
        <row r="2814">
          <cell r="A2814" t="str">
            <v>Greece</v>
          </cell>
          <cell r="B2814" t="str">
            <v>GR</v>
          </cell>
          <cell r="C2814" t="str">
            <v>Solar PV</v>
          </cell>
          <cell r="D2814" t="str">
            <v>2020</v>
          </cell>
          <cell r="E2814">
            <v>1064</v>
          </cell>
        </row>
        <row r="2815">
          <cell r="A2815" t="str">
            <v>Greece</v>
          </cell>
          <cell r="B2815" t="str">
            <v>GR</v>
          </cell>
          <cell r="C2815" t="str">
            <v>Solar PV</v>
          </cell>
          <cell r="D2815" t="str">
            <v>2021</v>
          </cell>
          <cell r="E2815">
            <v>1064</v>
          </cell>
        </row>
        <row r="2816">
          <cell r="A2816" t="str">
            <v>Greece</v>
          </cell>
          <cell r="B2816" t="str">
            <v>GR</v>
          </cell>
          <cell r="C2816" t="str">
            <v>Solar PV</v>
          </cell>
          <cell r="D2816" t="str">
            <v>2022</v>
          </cell>
          <cell r="E2816">
            <v>1064</v>
          </cell>
        </row>
        <row r="2817">
          <cell r="A2817" t="str">
            <v>Greece</v>
          </cell>
          <cell r="B2817" t="str">
            <v>GR</v>
          </cell>
          <cell r="C2817" t="str">
            <v>Solar PV</v>
          </cell>
          <cell r="D2817" t="str">
            <v>2023</v>
          </cell>
          <cell r="E2817">
            <v>1064</v>
          </cell>
        </row>
        <row r="2818">
          <cell r="A2818" t="str">
            <v>Greece</v>
          </cell>
          <cell r="B2818" t="str">
            <v>GR</v>
          </cell>
          <cell r="C2818" t="str">
            <v>Solar PV</v>
          </cell>
          <cell r="D2818" t="str">
            <v>2024</v>
          </cell>
          <cell r="E2818">
            <v>1064</v>
          </cell>
        </row>
        <row r="2819">
          <cell r="A2819" t="str">
            <v>Greece</v>
          </cell>
          <cell r="B2819" t="str">
            <v>GR</v>
          </cell>
          <cell r="C2819" t="str">
            <v>Solar PV</v>
          </cell>
          <cell r="D2819" t="str">
            <v>2025</v>
          </cell>
          <cell r="E2819">
            <v>1064</v>
          </cell>
        </row>
        <row r="2820">
          <cell r="A2820" t="str">
            <v>Greece</v>
          </cell>
          <cell r="B2820" t="str">
            <v>GR</v>
          </cell>
          <cell r="C2820" t="str">
            <v>Solar PV</v>
          </cell>
          <cell r="D2820" t="str">
            <v>2026</v>
          </cell>
          <cell r="E2820">
            <v>1064</v>
          </cell>
        </row>
        <row r="2821">
          <cell r="A2821" t="str">
            <v>Greece</v>
          </cell>
          <cell r="B2821" t="str">
            <v>GR</v>
          </cell>
          <cell r="C2821" t="str">
            <v>Solar PV</v>
          </cell>
          <cell r="D2821" t="str">
            <v>2027</v>
          </cell>
          <cell r="E2821">
            <v>1064</v>
          </cell>
        </row>
        <row r="2822">
          <cell r="A2822" t="str">
            <v>Greece</v>
          </cell>
          <cell r="B2822" t="str">
            <v>GR</v>
          </cell>
          <cell r="C2822" t="str">
            <v>Solar PV</v>
          </cell>
          <cell r="D2822" t="str">
            <v>2028</v>
          </cell>
          <cell r="E2822">
            <v>1064</v>
          </cell>
        </row>
        <row r="2823">
          <cell r="A2823" t="str">
            <v>Greece</v>
          </cell>
          <cell r="B2823" t="str">
            <v>GR</v>
          </cell>
          <cell r="C2823" t="str">
            <v>Solar PV</v>
          </cell>
          <cell r="D2823" t="str">
            <v>2029</v>
          </cell>
          <cell r="E2823">
            <v>1064</v>
          </cell>
        </row>
        <row r="2824">
          <cell r="A2824" t="str">
            <v>Greece</v>
          </cell>
          <cell r="B2824" t="str">
            <v>GR</v>
          </cell>
          <cell r="C2824" t="str">
            <v>Solar PV</v>
          </cell>
          <cell r="D2824" t="str">
            <v>2030</v>
          </cell>
          <cell r="E2824">
            <v>1064</v>
          </cell>
        </row>
        <row r="2825">
          <cell r="A2825" t="str">
            <v>Greece</v>
          </cell>
          <cell r="B2825" t="str">
            <v>GR</v>
          </cell>
          <cell r="C2825" t="str">
            <v>Solar PV</v>
          </cell>
          <cell r="D2825" t="str">
            <v>2031</v>
          </cell>
          <cell r="E2825">
            <v>1064</v>
          </cell>
        </row>
        <row r="2826">
          <cell r="A2826" t="str">
            <v>Greece</v>
          </cell>
          <cell r="B2826" t="str">
            <v>GR</v>
          </cell>
          <cell r="C2826" t="str">
            <v>Solar PV</v>
          </cell>
          <cell r="D2826" t="str">
            <v>2032</v>
          </cell>
          <cell r="E2826">
            <v>1064</v>
          </cell>
        </row>
        <row r="2827">
          <cell r="A2827" t="str">
            <v>Greece</v>
          </cell>
          <cell r="B2827" t="str">
            <v>GR</v>
          </cell>
          <cell r="C2827" t="str">
            <v>Solar PV</v>
          </cell>
          <cell r="D2827" t="str">
            <v>2033</v>
          </cell>
          <cell r="E2827">
            <v>1064</v>
          </cell>
        </row>
        <row r="2828">
          <cell r="A2828" t="str">
            <v>Greece</v>
          </cell>
          <cell r="B2828" t="str">
            <v>GR</v>
          </cell>
          <cell r="C2828" t="str">
            <v>Solar PV</v>
          </cell>
          <cell r="D2828" t="str">
            <v>2034</v>
          </cell>
          <cell r="E2828">
            <v>1064</v>
          </cell>
        </row>
        <row r="2829">
          <cell r="A2829" t="str">
            <v>Greece</v>
          </cell>
          <cell r="B2829" t="str">
            <v>GR</v>
          </cell>
          <cell r="C2829" t="str">
            <v>Solar PV</v>
          </cell>
          <cell r="D2829" t="str">
            <v>2035</v>
          </cell>
          <cell r="E2829">
            <v>1064</v>
          </cell>
        </row>
        <row r="2830">
          <cell r="A2830" t="str">
            <v>Greece</v>
          </cell>
          <cell r="B2830" t="str">
            <v>GR</v>
          </cell>
          <cell r="C2830" t="str">
            <v>Solar PV</v>
          </cell>
          <cell r="D2830" t="str">
            <v>2036</v>
          </cell>
          <cell r="E2830">
            <v>1064</v>
          </cell>
        </row>
        <row r="2831">
          <cell r="A2831" t="str">
            <v>Greece</v>
          </cell>
          <cell r="B2831" t="str">
            <v>GR</v>
          </cell>
          <cell r="C2831" t="str">
            <v>Solar PV</v>
          </cell>
          <cell r="D2831" t="str">
            <v>2037</v>
          </cell>
          <cell r="E2831">
            <v>1064</v>
          </cell>
        </row>
        <row r="2832">
          <cell r="A2832" t="str">
            <v>Greece</v>
          </cell>
          <cell r="B2832" t="str">
            <v>GR</v>
          </cell>
          <cell r="C2832" t="str">
            <v>Solar PV</v>
          </cell>
          <cell r="D2832" t="str">
            <v>2038</v>
          </cell>
          <cell r="E2832">
            <v>1064</v>
          </cell>
        </row>
        <row r="2833">
          <cell r="A2833" t="str">
            <v>Greece</v>
          </cell>
          <cell r="B2833" t="str">
            <v>GR</v>
          </cell>
          <cell r="C2833" t="str">
            <v>Solar PV</v>
          </cell>
          <cell r="D2833" t="str">
            <v>2039</v>
          </cell>
          <cell r="E2833">
            <v>1064</v>
          </cell>
        </row>
        <row r="2834">
          <cell r="A2834" t="str">
            <v>Greece</v>
          </cell>
          <cell r="B2834" t="str">
            <v>GR</v>
          </cell>
          <cell r="C2834" t="str">
            <v>Solar PV</v>
          </cell>
          <cell r="D2834" t="str">
            <v>2040</v>
          </cell>
          <cell r="E2834">
            <v>1064</v>
          </cell>
        </row>
        <row r="2835">
          <cell r="A2835" t="str">
            <v>Greece</v>
          </cell>
          <cell r="B2835" t="str">
            <v>GR</v>
          </cell>
          <cell r="C2835" t="str">
            <v>Solar PV</v>
          </cell>
          <cell r="D2835" t="str">
            <v>2041</v>
          </cell>
          <cell r="E2835">
            <v>1064</v>
          </cell>
        </row>
        <row r="2836">
          <cell r="A2836" t="str">
            <v>Greece</v>
          </cell>
          <cell r="B2836" t="str">
            <v>GR</v>
          </cell>
          <cell r="C2836" t="str">
            <v>Solar PV</v>
          </cell>
          <cell r="D2836" t="str">
            <v>2042</v>
          </cell>
          <cell r="E2836">
            <v>1064</v>
          </cell>
        </row>
        <row r="2837">
          <cell r="A2837" t="str">
            <v>Greece</v>
          </cell>
          <cell r="B2837" t="str">
            <v>GR</v>
          </cell>
          <cell r="C2837" t="str">
            <v>Solar PV</v>
          </cell>
          <cell r="D2837" t="str">
            <v>2043</v>
          </cell>
          <cell r="E2837">
            <v>1064</v>
          </cell>
        </row>
        <row r="2838">
          <cell r="A2838" t="str">
            <v>Greece</v>
          </cell>
          <cell r="B2838" t="str">
            <v>GR</v>
          </cell>
          <cell r="C2838" t="str">
            <v>Solar PV</v>
          </cell>
          <cell r="D2838" t="str">
            <v>2044</v>
          </cell>
          <cell r="E2838">
            <v>1064</v>
          </cell>
        </row>
        <row r="2839">
          <cell r="A2839" t="str">
            <v>Greece</v>
          </cell>
          <cell r="B2839" t="str">
            <v>GR</v>
          </cell>
          <cell r="C2839" t="str">
            <v>Solar PV</v>
          </cell>
          <cell r="D2839" t="str">
            <v>2045</v>
          </cell>
          <cell r="E2839">
            <v>1064</v>
          </cell>
        </row>
        <row r="2840">
          <cell r="A2840" t="str">
            <v>Greece</v>
          </cell>
          <cell r="B2840" t="str">
            <v>GR</v>
          </cell>
          <cell r="C2840" t="str">
            <v>Solar PV</v>
          </cell>
          <cell r="D2840" t="str">
            <v>2046</v>
          </cell>
          <cell r="E2840">
            <v>1064</v>
          </cell>
        </row>
        <row r="2841">
          <cell r="A2841" t="str">
            <v>Greece</v>
          </cell>
          <cell r="B2841" t="str">
            <v>GR</v>
          </cell>
          <cell r="C2841" t="str">
            <v>Solar PV</v>
          </cell>
          <cell r="D2841" t="str">
            <v>2047</v>
          </cell>
          <cell r="E2841">
            <v>1064</v>
          </cell>
        </row>
        <row r="2842">
          <cell r="A2842" t="str">
            <v>Greece</v>
          </cell>
          <cell r="B2842" t="str">
            <v>GR</v>
          </cell>
          <cell r="C2842" t="str">
            <v>Solar PV</v>
          </cell>
          <cell r="D2842" t="str">
            <v>2048</v>
          </cell>
          <cell r="E2842">
            <v>1064</v>
          </cell>
        </row>
        <row r="2843">
          <cell r="A2843" t="str">
            <v>Greece</v>
          </cell>
          <cell r="B2843" t="str">
            <v>GR</v>
          </cell>
          <cell r="C2843" t="str">
            <v>Solar PV</v>
          </cell>
          <cell r="D2843" t="str">
            <v>2049</v>
          </cell>
          <cell r="E2843">
            <v>1064</v>
          </cell>
        </row>
        <row r="2844">
          <cell r="A2844" t="str">
            <v>Greece</v>
          </cell>
          <cell r="B2844" t="str">
            <v>GR</v>
          </cell>
          <cell r="C2844" t="str">
            <v>Solar PV</v>
          </cell>
          <cell r="D2844" t="str">
            <v>2050</v>
          </cell>
          <cell r="E2844">
            <v>1064</v>
          </cell>
        </row>
        <row r="2845">
          <cell r="A2845" t="str">
            <v>Croatia</v>
          </cell>
          <cell r="B2845" t="str">
            <v>HR</v>
          </cell>
          <cell r="C2845" t="str">
            <v>Solar PV</v>
          </cell>
          <cell r="D2845" t="str">
            <v>2018</v>
          </cell>
          <cell r="E2845">
            <v>974</v>
          </cell>
        </row>
        <row r="2846">
          <cell r="A2846" t="str">
            <v>Croatia</v>
          </cell>
          <cell r="B2846" t="str">
            <v>HR</v>
          </cell>
          <cell r="C2846" t="str">
            <v>Solar PV</v>
          </cell>
          <cell r="D2846" t="str">
            <v>2019</v>
          </cell>
          <cell r="E2846">
            <v>974</v>
          </cell>
        </row>
        <row r="2847">
          <cell r="A2847" t="str">
            <v>Croatia</v>
          </cell>
          <cell r="B2847" t="str">
            <v>HR</v>
          </cell>
          <cell r="C2847" t="str">
            <v>Solar PV</v>
          </cell>
          <cell r="D2847" t="str">
            <v>2020</v>
          </cell>
          <cell r="E2847">
            <v>974</v>
          </cell>
        </row>
        <row r="2848">
          <cell r="A2848" t="str">
            <v>Croatia</v>
          </cell>
          <cell r="B2848" t="str">
            <v>HR</v>
          </cell>
          <cell r="C2848" t="str">
            <v>Solar PV</v>
          </cell>
          <cell r="D2848" t="str">
            <v>2021</v>
          </cell>
          <cell r="E2848">
            <v>974</v>
          </cell>
        </row>
        <row r="2849">
          <cell r="A2849" t="str">
            <v>Croatia</v>
          </cell>
          <cell r="B2849" t="str">
            <v>HR</v>
          </cell>
          <cell r="C2849" t="str">
            <v>Solar PV</v>
          </cell>
          <cell r="D2849" t="str">
            <v>2022</v>
          </cell>
          <cell r="E2849">
            <v>974</v>
          </cell>
        </row>
        <row r="2850">
          <cell r="A2850" t="str">
            <v>Croatia</v>
          </cell>
          <cell r="B2850" t="str">
            <v>HR</v>
          </cell>
          <cell r="C2850" t="str">
            <v>Solar PV</v>
          </cell>
          <cell r="D2850" t="str">
            <v>2023</v>
          </cell>
          <cell r="E2850">
            <v>974</v>
          </cell>
        </row>
        <row r="2851">
          <cell r="A2851" t="str">
            <v>Croatia</v>
          </cell>
          <cell r="B2851" t="str">
            <v>HR</v>
          </cell>
          <cell r="C2851" t="str">
            <v>Solar PV</v>
          </cell>
          <cell r="D2851" t="str">
            <v>2024</v>
          </cell>
          <cell r="E2851">
            <v>974</v>
          </cell>
        </row>
        <row r="2852">
          <cell r="A2852" t="str">
            <v>Croatia</v>
          </cell>
          <cell r="B2852" t="str">
            <v>HR</v>
          </cell>
          <cell r="C2852" t="str">
            <v>Solar PV</v>
          </cell>
          <cell r="D2852" t="str">
            <v>2025</v>
          </cell>
          <cell r="E2852">
            <v>974</v>
          </cell>
        </row>
        <row r="2853">
          <cell r="A2853" t="str">
            <v>Croatia</v>
          </cell>
          <cell r="B2853" t="str">
            <v>HR</v>
          </cell>
          <cell r="C2853" t="str">
            <v>Solar PV</v>
          </cell>
          <cell r="D2853" t="str">
            <v>2026</v>
          </cell>
          <cell r="E2853">
            <v>974</v>
          </cell>
        </row>
        <row r="2854">
          <cell r="A2854" t="str">
            <v>Croatia</v>
          </cell>
          <cell r="B2854" t="str">
            <v>HR</v>
          </cell>
          <cell r="C2854" t="str">
            <v>Solar PV</v>
          </cell>
          <cell r="D2854" t="str">
            <v>2027</v>
          </cell>
          <cell r="E2854">
            <v>974</v>
          </cell>
        </row>
        <row r="2855">
          <cell r="A2855" t="str">
            <v>Croatia</v>
          </cell>
          <cell r="B2855" t="str">
            <v>HR</v>
          </cell>
          <cell r="C2855" t="str">
            <v>Solar PV</v>
          </cell>
          <cell r="D2855" t="str">
            <v>2028</v>
          </cell>
          <cell r="E2855">
            <v>974</v>
          </cell>
        </row>
        <row r="2856">
          <cell r="A2856" t="str">
            <v>Croatia</v>
          </cell>
          <cell r="B2856" t="str">
            <v>HR</v>
          </cell>
          <cell r="C2856" t="str">
            <v>Solar PV</v>
          </cell>
          <cell r="D2856" t="str">
            <v>2029</v>
          </cell>
          <cell r="E2856">
            <v>974</v>
          </cell>
        </row>
        <row r="2857">
          <cell r="A2857" t="str">
            <v>Croatia</v>
          </cell>
          <cell r="B2857" t="str">
            <v>HR</v>
          </cell>
          <cell r="C2857" t="str">
            <v>Solar PV</v>
          </cell>
          <cell r="D2857" t="str">
            <v>2030</v>
          </cell>
          <cell r="E2857">
            <v>974</v>
          </cell>
        </row>
        <row r="2858">
          <cell r="A2858" t="str">
            <v>Croatia</v>
          </cell>
          <cell r="B2858" t="str">
            <v>HR</v>
          </cell>
          <cell r="C2858" t="str">
            <v>Solar PV</v>
          </cell>
          <cell r="D2858" t="str">
            <v>2031</v>
          </cell>
          <cell r="E2858">
            <v>974</v>
          </cell>
        </row>
        <row r="2859">
          <cell r="A2859" t="str">
            <v>Croatia</v>
          </cell>
          <cell r="B2859" t="str">
            <v>HR</v>
          </cell>
          <cell r="C2859" t="str">
            <v>Solar PV</v>
          </cell>
          <cell r="D2859" t="str">
            <v>2032</v>
          </cell>
          <cell r="E2859">
            <v>974</v>
          </cell>
        </row>
        <row r="2860">
          <cell r="A2860" t="str">
            <v>Croatia</v>
          </cell>
          <cell r="B2860" t="str">
            <v>HR</v>
          </cell>
          <cell r="C2860" t="str">
            <v>Solar PV</v>
          </cell>
          <cell r="D2860" t="str">
            <v>2033</v>
          </cell>
          <cell r="E2860">
            <v>974</v>
          </cell>
        </row>
        <row r="2861">
          <cell r="A2861" t="str">
            <v>Croatia</v>
          </cell>
          <cell r="B2861" t="str">
            <v>HR</v>
          </cell>
          <cell r="C2861" t="str">
            <v>Solar PV</v>
          </cell>
          <cell r="D2861" t="str">
            <v>2034</v>
          </cell>
          <cell r="E2861">
            <v>974</v>
          </cell>
        </row>
        <row r="2862">
          <cell r="A2862" t="str">
            <v>Croatia</v>
          </cell>
          <cell r="B2862" t="str">
            <v>HR</v>
          </cell>
          <cell r="C2862" t="str">
            <v>Solar PV</v>
          </cell>
          <cell r="D2862" t="str">
            <v>2035</v>
          </cell>
          <cell r="E2862">
            <v>974</v>
          </cell>
        </row>
        <row r="2863">
          <cell r="A2863" t="str">
            <v>Croatia</v>
          </cell>
          <cell r="B2863" t="str">
            <v>HR</v>
          </cell>
          <cell r="C2863" t="str">
            <v>Solar PV</v>
          </cell>
          <cell r="D2863" t="str">
            <v>2036</v>
          </cell>
          <cell r="E2863">
            <v>974</v>
          </cell>
        </row>
        <row r="2864">
          <cell r="A2864" t="str">
            <v>Croatia</v>
          </cell>
          <cell r="B2864" t="str">
            <v>HR</v>
          </cell>
          <cell r="C2864" t="str">
            <v>Solar PV</v>
          </cell>
          <cell r="D2864" t="str">
            <v>2037</v>
          </cell>
          <cell r="E2864">
            <v>974</v>
          </cell>
        </row>
        <row r="2865">
          <cell r="A2865" t="str">
            <v>Croatia</v>
          </cell>
          <cell r="B2865" t="str">
            <v>HR</v>
          </cell>
          <cell r="C2865" t="str">
            <v>Solar PV</v>
          </cell>
          <cell r="D2865" t="str">
            <v>2038</v>
          </cell>
          <cell r="E2865">
            <v>974</v>
          </cell>
        </row>
        <row r="2866">
          <cell r="A2866" t="str">
            <v>Croatia</v>
          </cell>
          <cell r="B2866" t="str">
            <v>HR</v>
          </cell>
          <cell r="C2866" t="str">
            <v>Solar PV</v>
          </cell>
          <cell r="D2866" t="str">
            <v>2039</v>
          </cell>
          <cell r="E2866">
            <v>974</v>
          </cell>
        </row>
        <row r="2867">
          <cell r="A2867" t="str">
            <v>Croatia</v>
          </cell>
          <cell r="B2867" t="str">
            <v>HR</v>
          </cell>
          <cell r="C2867" t="str">
            <v>Solar PV</v>
          </cell>
          <cell r="D2867" t="str">
            <v>2040</v>
          </cell>
          <cell r="E2867">
            <v>974</v>
          </cell>
        </row>
        <row r="2868">
          <cell r="A2868" t="str">
            <v>Croatia</v>
          </cell>
          <cell r="B2868" t="str">
            <v>HR</v>
          </cell>
          <cell r="C2868" t="str">
            <v>Solar PV</v>
          </cell>
          <cell r="D2868" t="str">
            <v>2041</v>
          </cell>
          <cell r="E2868">
            <v>974</v>
          </cell>
        </row>
        <row r="2869">
          <cell r="A2869" t="str">
            <v>Croatia</v>
          </cell>
          <cell r="B2869" t="str">
            <v>HR</v>
          </cell>
          <cell r="C2869" t="str">
            <v>Solar PV</v>
          </cell>
          <cell r="D2869" t="str">
            <v>2042</v>
          </cell>
          <cell r="E2869">
            <v>974</v>
          </cell>
        </row>
        <row r="2870">
          <cell r="A2870" t="str">
            <v>Croatia</v>
          </cell>
          <cell r="B2870" t="str">
            <v>HR</v>
          </cell>
          <cell r="C2870" t="str">
            <v>Solar PV</v>
          </cell>
          <cell r="D2870" t="str">
            <v>2043</v>
          </cell>
          <cell r="E2870">
            <v>974</v>
          </cell>
        </row>
        <row r="2871">
          <cell r="A2871" t="str">
            <v>Croatia</v>
          </cell>
          <cell r="B2871" t="str">
            <v>HR</v>
          </cell>
          <cell r="C2871" t="str">
            <v>Solar PV</v>
          </cell>
          <cell r="D2871" t="str">
            <v>2044</v>
          </cell>
          <cell r="E2871">
            <v>974</v>
          </cell>
        </row>
        <row r="2872">
          <cell r="A2872" t="str">
            <v>Croatia</v>
          </cell>
          <cell r="B2872" t="str">
            <v>HR</v>
          </cell>
          <cell r="C2872" t="str">
            <v>Solar PV</v>
          </cell>
          <cell r="D2872" t="str">
            <v>2045</v>
          </cell>
          <cell r="E2872">
            <v>974</v>
          </cell>
        </row>
        <row r="2873">
          <cell r="A2873" t="str">
            <v>Croatia</v>
          </cell>
          <cell r="B2873" t="str">
            <v>HR</v>
          </cell>
          <cell r="C2873" t="str">
            <v>Solar PV</v>
          </cell>
          <cell r="D2873" t="str">
            <v>2046</v>
          </cell>
          <cell r="E2873">
            <v>974</v>
          </cell>
        </row>
        <row r="2874">
          <cell r="A2874" t="str">
            <v>Croatia</v>
          </cell>
          <cell r="B2874" t="str">
            <v>HR</v>
          </cell>
          <cell r="C2874" t="str">
            <v>Solar PV</v>
          </cell>
          <cell r="D2874" t="str">
            <v>2047</v>
          </cell>
          <cell r="E2874">
            <v>974</v>
          </cell>
        </row>
        <row r="2875">
          <cell r="A2875" t="str">
            <v>Croatia</v>
          </cell>
          <cell r="B2875" t="str">
            <v>HR</v>
          </cell>
          <cell r="C2875" t="str">
            <v>Solar PV</v>
          </cell>
          <cell r="D2875" t="str">
            <v>2048</v>
          </cell>
          <cell r="E2875">
            <v>974</v>
          </cell>
        </row>
        <row r="2876">
          <cell r="A2876" t="str">
            <v>Croatia</v>
          </cell>
          <cell r="B2876" t="str">
            <v>HR</v>
          </cell>
          <cell r="C2876" t="str">
            <v>Solar PV</v>
          </cell>
          <cell r="D2876" t="str">
            <v>2049</v>
          </cell>
          <cell r="E2876">
            <v>974</v>
          </cell>
        </row>
        <row r="2877">
          <cell r="A2877" t="str">
            <v>Croatia</v>
          </cell>
          <cell r="B2877" t="str">
            <v>HR</v>
          </cell>
          <cell r="C2877" t="str">
            <v>Solar PV</v>
          </cell>
          <cell r="D2877" t="str">
            <v>2050</v>
          </cell>
          <cell r="E2877">
            <v>974</v>
          </cell>
        </row>
        <row r="2878">
          <cell r="A2878" t="str">
            <v>Hungary</v>
          </cell>
          <cell r="B2878" t="str">
            <v>HU</v>
          </cell>
          <cell r="C2878" t="str">
            <v>Solar PV</v>
          </cell>
          <cell r="D2878" t="str">
            <v>2018</v>
          </cell>
          <cell r="E2878">
            <v>950</v>
          </cell>
        </row>
        <row r="2879">
          <cell r="A2879" t="str">
            <v>Hungary</v>
          </cell>
          <cell r="B2879" t="str">
            <v>HU</v>
          </cell>
          <cell r="C2879" t="str">
            <v>Solar PV</v>
          </cell>
          <cell r="D2879" t="str">
            <v>2019</v>
          </cell>
          <cell r="E2879">
            <v>950</v>
          </cell>
        </row>
        <row r="2880">
          <cell r="A2880" t="str">
            <v>Hungary</v>
          </cell>
          <cell r="B2880" t="str">
            <v>HU</v>
          </cell>
          <cell r="C2880" t="str">
            <v>Solar PV</v>
          </cell>
          <cell r="D2880" t="str">
            <v>2020</v>
          </cell>
          <cell r="E2880">
            <v>950</v>
          </cell>
        </row>
        <row r="2881">
          <cell r="A2881" t="str">
            <v>Hungary</v>
          </cell>
          <cell r="B2881" t="str">
            <v>HU</v>
          </cell>
          <cell r="C2881" t="str">
            <v>Solar PV</v>
          </cell>
          <cell r="D2881" t="str">
            <v>2021</v>
          </cell>
          <cell r="E2881">
            <v>950</v>
          </cell>
        </row>
        <row r="2882">
          <cell r="A2882" t="str">
            <v>Hungary</v>
          </cell>
          <cell r="B2882" t="str">
            <v>HU</v>
          </cell>
          <cell r="C2882" t="str">
            <v>Solar PV</v>
          </cell>
          <cell r="D2882" t="str">
            <v>2022</v>
          </cell>
          <cell r="E2882">
            <v>950</v>
          </cell>
        </row>
        <row r="2883">
          <cell r="A2883" t="str">
            <v>Hungary</v>
          </cell>
          <cell r="B2883" t="str">
            <v>HU</v>
          </cell>
          <cell r="C2883" t="str">
            <v>Solar PV</v>
          </cell>
          <cell r="D2883" t="str">
            <v>2023</v>
          </cell>
          <cell r="E2883">
            <v>950</v>
          </cell>
        </row>
        <row r="2884">
          <cell r="A2884" t="str">
            <v>Hungary</v>
          </cell>
          <cell r="B2884" t="str">
            <v>HU</v>
          </cell>
          <cell r="C2884" t="str">
            <v>Solar PV</v>
          </cell>
          <cell r="D2884" t="str">
            <v>2024</v>
          </cell>
          <cell r="E2884">
            <v>950</v>
          </cell>
        </row>
        <row r="2885">
          <cell r="A2885" t="str">
            <v>Hungary</v>
          </cell>
          <cell r="B2885" t="str">
            <v>HU</v>
          </cell>
          <cell r="C2885" t="str">
            <v>Solar PV</v>
          </cell>
          <cell r="D2885" t="str">
            <v>2025</v>
          </cell>
          <cell r="E2885">
            <v>950</v>
          </cell>
        </row>
        <row r="2886">
          <cell r="A2886" t="str">
            <v>Hungary</v>
          </cell>
          <cell r="B2886" t="str">
            <v>HU</v>
          </cell>
          <cell r="C2886" t="str">
            <v>Solar PV</v>
          </cell>
          <cell r="D2886" t="str">
            <v>2026</v>
          </cell>
          <cell r="E2886">
            <v>950</v>
          </cell>
        </row>
        <row r="2887">
          <cell r="A2887" t="str">
            <v>Hungary</v>
          </cell>
          <cell r="B2887" t="str">
            <v>HU</v>
          </cell>
          <cell r="C2887" t="str">
            <v>Solar PV</v>
          </cell>
          <cell r="D2887" t="str">
            <v>2027</v>
          </cell>
          <cell r="E2887">
            <v>950</v>
          </cell>
        </row>
        <row r="2888">
          <cell r="A2888" t="str">
            <v>Hungary</v>
          </cell>
          <cell r="B2888" t="str">
            <v>HU</v>
          </cell>
          <cell r="C2888" t="str">
            <v>Solar PV</v>
          </cell>
          <cell r="D2888" t="str">
            <v>2028</v>
          </cell>
          <cell r="E2888">
            <v>950</v>
          </cell>
        </row>
        <row r="2889">
          <cell r="A2889" t="str">
            <v>Hungary</v>
          </cell>
          <cell r="B2889" t="str">
            <v>HU</v>
          </cell>
          <cell r="C2889" t="str">
            <v>Solar PV</v>
          </cell>
          <cell r="D2889" t="str">
            <v>2029</v>
          </cell>
          <cell r="E2889">
            <v>950</v>
          </cell>
        </row>
        <row r="2890">
          <cell r="A2890" t="str">
            <v>Hungary</v>
          </cell>
          <cell r="B2890" t="str">
            <v>HU</v>
          </cell>
          <cell r="C2890" t="str">
            <v>Solar PV</v>
          </cell>
          <cell r="D2890" t="str">
            <v>2030</v>
          </cell>
          <cell r="E2890">
            <v>950</v>
          </cell>
        </row>
        <row r="2891">
          <cell r="A2891" t="str">
            <v>Hungary</v>
          </cell>
          <cell r="B2891" t="str">
            <v>HU</v>
          </cell>
          <cell r="C2891" t="str">
            <v>Solar PV</v>
          </cell>
          <cell r="D2891" t="str">
            <v>2031</v>
          </cell>
          <cell r="E2891">
            <v>950</v>
          </cell>
        </row>
        <row r="2892">
          <cell r="A2892" t="str">
            <v>Hungary</v>
          </cell>
          <cell r="B2892" t="str">
            <v>HU</v>
          </cell>
          <cell r="C2892" t="str">
            <v>Solar PV</v>
          </cell>
          <cell r="D2892" t="str">
            <v>2032</v>
          </cell>
          <cell r="E2892">
            <v>950</v>
          </cell>
        </row>
        <row r="2893">
          <cell r="A2893" t="str">
            <v>Hungary</v>
          </cell>
          <cell r="B2893" t="str">
            <v>HU</v>
          </cell>
          <cell r="C2893" t="str">
            <v>Solar PV</v>
          </cell>
          <cell r="D2893" t="str">
            <v>2033</v>
          </cell>
          <cell r="E2893">
            <v>950</v>
          </cell>
        </row>
        <row r="2894">
          <cell r="A2894" t="str">
            <v>Hungary</v>
          </cell>
          <cell r="B2894" t="str">
            <v>HU</v>
          </cell>
          <cell r="C2894" t="str">
            <v>Solar PV</v>
          </cell>
          <cell r="D2894" t="str">
            <v>2034</v>
          </cell>
          <cell r="E2894">
            <v>950</v>
          </cell>
        </row>
        <row r="2895">
          <cell r="A2895" t="str">
            <v>Hungary</v>
          </cell>
          <cell r="B2895" t="str">
            <v>HU</v>
          </cell>
          <cell r="C2895" t="str">
            <v>Solar PV</v>
          </cell>
          <cell r="D2895" t="str">
            <v>2035</v>
          </cell>
          <cell r="E2895">
            <v>950</v>
          </cell>
        </row>
        <row r="2896">
          <cell r="A2896" t="str">
            <v>Hungary</v>
          </cell>
          <cell r="B2896" t="str">
            <v>HU</v>
          </cell>
          <cell r="C2896" t="str">
            <v>Solar PV</v>
          </cell>
          <cell r="D2896" t="str">
            <v>2036</v>
          </cell>
          <cell r="E2896">
            <v>950</v>
          </cell>
        </row>
        <row r="2897">
          <cell r="A2897" t="str">
            <v>Hungary</v>
          </cell>
          <cell r="B2897" t="str">
            <v>HU</v>
          </cell>
          <cell r="C2897" t="str">
            <v>Solar PV</v>
          </cell>
          <cell r="D2897" t="str">
            <v>2037</v>
          </cell>
          <cell r="E2897">
            <v>950</v>
          </cell>
        </row>
        <row r="2898">
          <cell r="A2898" t="str">
            <v>Hungary</v>
          </cell>
          <cell r="B2898" t="str">
            <v>HU</v>
          </cell>
          <cell r="C2898" t="str">
            <v>Solar PV</v>
          </cell>
          <cell r="D2898" t="str">
            <v>2038</v>
          </cell>
          <cell r="E2898">
            <v>950</v>
          </cell>
        </row>
        <row r="2899">
          <cell r="A2899" t="str">
            <v>Hungary</v>
          </cell>
          <cell r="B2899" t="str">
            <v>HU</v>
          </cell>
          <cell r="C2899" t="str">
            <v>Solar PV</v>
          </cell>
          <cell r="D2899" t="str">
            <v>2039</v>
          </cell>
          <cell r="E2899">
            <v>950</v>
          </cell>
        </row>
        <row r="2900">
          <cell r="A2900" t="str">
            <v>Hungary</v>
          </cell>
          <cell r="B2900" t="str">
            <v>HU</v>
          </cell>
          <cell r="C2900" t="str">
            <v>Solar PV</v>
          </cell>
          <cell r="D2900" t="str">
            <v>2040</v>
          </cell>
          <cell r="E2900">
            <v>950</v>
          </cell>
        </row>
        <row r="2901">
          <cell r="A2901" t="str">
            <v>Hungary</v>
          </cell>
          <cell r="B2901" t="str">
            <v>HU</v>
          </cell>
          <cell r="C2901" t="str">
            <v>Solar PV</v>
          </cell>
          <cell r="D2901" t="str">
            <v>2041</v>
          </cell>
          <cell r="E2901">
            <v>950</v>
          </cell>
        </row>
        <row r="2902">
          <cell r="A2902" t="str">
            <v>Hungary</v>
          </cell>
          <cell r="B2902" t="str">
            <v>HU</v>
          </cell>
          <cell r="C2902" t="str">
            <v>Solar PV</v>
          </cell>
          <cell r="D2902" t="str">
            <v>2042</v>
          </cell>
          <cell r="E2902">
            <v>950</v>
          </cell>
        </row>
        <row r="2903">
          <cell r="A2903" t="str">
            <v>Hungary</v>
          </cell>
          <cell r="B2903" t="str">
            <v>HU</v>
          </cell>
          <cell r="C2903" t="str">
            <v>Solar PV</v>
          </cell>
          <cell r="D2903" t="str">
            <v>2043</v>
          </cell>
          <cell r="E2903">
            <v>950</v>
          </cell>
        </row>
        <row r="2904">
          <cell r="A2904" t="str">
            <v>Hungary</v>
          </cell>
          <cell r="B2904" t="str">
            <v>HU</v>
          </cell>
          <cell r="C2904" t="str">
            <v>Solar PV</v>
          </cell>
          <cell r="D2904" t="str">
            <v>2044</v>
          </cell>
          <cell r="E2904">
            <v>950</v>
          </cell>
        </row>
        <row r="2905">
          <cell r="A2905" t="str">
            <v>Hungary</v>
          </cell>
          <cell r="B2905" t="str">
            <v>HU</v>
          </cell>
          <cell r="C2905" t="str">
            <v>Solar PV</v>
          </cell>
          <cell r="D2905" t="str">
            <v>2045</v>
          </cell>
          <cell r="E2905">
            <v>950</v>
          </cell>
        </row>
        <row r="2906">
          <cell r="A2906" t="str">
            <v>Hungary</v>
          </cell>
          <cell r="B2906" t="str">
            <v>HU</v>
          </cell>
          <cell r="C2906" t="str">
            <v>Solar PV</v>
          </cell>
          <cell r="D2906" t="str">
            <v>2046</v>
          </cell>
          <cell r="E2906">
            <v>950</v>
          </cell>
        </row>
        <row r="2907">
          <cell r="A2907" t="str">
            <v>Hungary</v>
          </cell>
          <cell r="B2907" t="str">
            <v>HU</v>
          </cell>
          <cell r="C2907" t="str">
            <v>Solar PV</v>
          </cell>
          <cell r="D2907" t="str">
            <v>2047</v>
          </cell>
          <cell r="E2907">
            <v>950</v>
          </cell>
        </row>
        <row r="2908">
          <cell r="A2908" t="str">
            <v>Hungary</v>
          </cell>
          <cell r="B2908" t="str">
            <v>HU</v>
          </cell>
          <cell r="C2908" t="str">
            <v>Solar PV</v>
          </cell>
          <cell r="D2908" t="str">
            <v>2048</v>
          </cell>
          <cell r="E2908">
            <v>950</v>
          </cell>
        </row>
        <row r="2909">
          <cell r="A2909" t="str">
            <v>Hungary</v>
          </cell>
          <cell r="B2909" t="str">
            <v>HU</v>
          </cell>
          <cell r="C2909" t="str">
            <v>Solar PV</v>
          </cell>
          <cell r="D2909" t="str">
            <v>2049</v>
          </cell>
          <cell r="E2909">
            <v>950</v>
          </cell>
        </row>
        <row r="2910">
          <cell r="A2910" t="str">
            <v>Hungary</v>
          </cell>
          <cell r="B2910" t="str">
            <v>HU</v>
          </cell>
          <cell r="C2910" t="str">
            <v>Solar PV</v>
          </cell>
          <cell r="D2910" t="str">
            <v>2050</v>
          </cell>
          <cell r="E2910">
            <v>950</v>
          </cell>
        </row>
        <row r="2911">
          <cell r="A2911" t="str">
            <v>Ireland</v>
          </cell>
          <cell r="B2911" t="str">
            <v>IE</v>
          </cell>
          <cell r="C2911" t="str">
            <v>Solar PV</v>
          </cell>
          <cell r="D2911" t="str">
            <v>2018</v>
          </cell>
          <cell r="E2911">
            <v>701</v>
          </cell>
        </row>
        <row r="2912">
          <cell r="A2912" t="str">
            <v>Ireland</v>
          </cell>
          <cell r="B2912" t="str">
            <v>IE</v>
          </cell>
          <cell r="C2912" t="str">
            <v>Solar PV</v>
          </cell>
          <cell r="D2912" t="str">
            <v>2019</v>
          </cell>
          <cell r="E2912">
            <v>701</v>
          </cell>
        </row>
        <row r="2913">
          <cell r="A2913" t="str">
            <v>Ireland</v>
          </cell>
          <cell r="B2913" t="str">
            <v>IE</v>
          </cell>
          <cell r="C2913" t="str">
            <v>Solar PV</v>
          </cell>
          <cell r="D2913" t="str">
            <v>2020</v>
          </cell>
          <cell r="E2913">
            <v>701</v>
          </cell>
        </row>
        <row r="2914">
          <cell r="A2914" t="str">
            <v>Ireland</v>
          </cell>
          <cell r="B2914" t="str">
            <v>IE</v>
          </cell>
          <cell r="C2914" t="str">
            <v>Solar PV</v>
          </cell>
          <cell r="D2914" t="str">
            <v>2021</v>
          </cell>
          <cell r="E2914">
            <v>701</v>
          </cell>
        </row>
        <row r="2915">
          <cell r="A2915" t="str">
            <v>Ireland</v>
          </cell>
          <cell r="B2915" t="str">
            <v>IE</v>
          </cell>
          <cell r="C2915" t="str">
            <v>Solar PV</v>
          </cell>
          <cell r="D2915" t="str">
            <v>2022</v>
          </cell>
          <cell r="E2915">
            <v>701</v>
          </cell>
        </row>
        <row r="2916">
          <cell r="A2916" t="str">
            <v>Ireland</v>
          </cell>
          <cell r="B2916" t="str">
            <v>IE</v>
          </cell>
          <cell r="C2916" t="str">
            <v>Solar PV</v>
          </cell>
          <cell r="D2916" t="str">
            <v>2023</v>
          </cell>
          <cell r="E2916">
            <v>701</v>
          </cell>
        </row>
        <row r="2917">
          <cell r="A2917" t="str">
            <v>Ireland</v>
          </cell>
          <cell r="B2917" t="str">
            <v>IE</v>
          </cell>
          <cell r="C2917" t="str">
            <v>Solar PV</v>
          </cell>
          <cell r="D2917" t="str">
            <v>2024</v>
          </cell>
          <cell r="E2917">
            <v>701</v>
          </cell>
        </row>
        <row r="2918">
          <cell r="A2918" t="str">
            <v>Ireland</v>
          </cell>
          <cell r="B2918" t="str">
            <v>IE</v>
          </cell>
          <cell r="C2918" t="str">
            <v>Solar PV</v>
          </cell>
          <cell r="D2918" t="str">
            <v>2025</v>
          </cell>
          <cell r="E2918">
            <v>701</v>
          </cell>
        </row>
        <row r="2919">
          <cell r="A2919" t="str">
            <v>Ireland</v>
          </cell>
          <cell r="B2919" t="str">
            <v>IE</v>
          </cell>
          <cell r="C2919" t="str">
            <v>Solar PV</v>
          </cell>
          <cell r="D2919" t="str">
            <v>2026</v>
          </cell>
          <cell r="E2919">
            <v>701</v>
          </cell>
        </row>
        <row r="2920">
          <cell r="A2920" t="str">
            <v>Ireland</v>
          </cell>
          <cell r="B2920" t="str">
            <v>IE</v>
          </cell>
          <cell r="C2920" t="str">
            <v>Solar PV</v>
          </cell>
          <cell r="D2920" t="str">
            <v>2027</v>
          </cell>
          <cell r="E2920">
            <v>701</v>
          </cell>
        </row>
        <row r="2921">
          <cell r="A2921" t="str">
            <v>Ireland</v>
          </cell>
          <cell r="B2921" t="str">
            <v>IE</v>
          </cell>
          <cell r="C2921" t="str">
            <v>Solar PV</v>
          </cell>
          <cell r="D2921" t="str">
            <v>2028</v>
          </cell>
          <cell r="E2921">
            <v>701</v>
          </cell>
        </row>
        <row r="2922">
          <cell r="A2922" t="str">
            <v>Ireland</v>
          </cell>
          <cell r="B2922" t="str">
            <v>IE</v>
          </cell>
          <cell r="C2922" t="str">
            <v>Solar PV</v>
          </cell>
          <cell r="D2922" t="str">
            <v>2029</v>
          </cell>
          <cell r="E2922">
            <v>701</v>
          </cell>
        </row>
        <row r="2923">
          <cell r="A2923" t="str">
            <v>Ireland</v>
          </cell>
          <cell r="B2923" t="str">
            <v>IE</v>
          </cell>
          <cell r="C2923" t="str">
            <v>Solar PV</v>
          </cell>
          <cell r="D2923" t="str">
            <v>2030</v>
          </cell>
          <cell r="E2923">
            <v>701</v>
          </cell>
        </row>
        <row r="2924">
          <cell r="A2924" t="str">
            <v>Ireland</v>
          </cell>
          <cell r="B2924" t="str">
            <v>IE</v>
          </cell>
          <cell r="C2924" t="str">
            <v>Solar PV</v>
          </cell>
          <cell r="D2924" t="str">
            <v>2031</v>
          </cell>
          <cell r="E2924">
            <v>701</v>
          </cell>
        </row>
        <row r="2925">
          <cell r="A2925" t="str">
            <v>Ireland</v>
          </cell>
          <cell r="B2925" t="str">
            <v>IE</v>
          </cell>
          <cell r="C2925" t="str">
            <v>Solar PV</v>
          </cell>
          <cell r="D2925" t="str">
            <v>2032</v>
          </cell>
          <cell r="E2925">
            <v>701</v>
          </cell>
        </row>
        <row r="2926">
          <cell r="A2926" t="str">
            <v>Ireland</v>
          </cell>
          <cell r="B2926" t="str">
            <v>IE</v>
          </cell>
          <cell r="C2926" t="str">
            <v>Solar PV</v>
          </cell>
          <cell r="D2926" t="str">
            <v>2033</v>
          </cell>
          <cell r="E2926">
            <v>701</v>
          </cell>
        </row>
        <row r="2927">
          <cell r="A2927" t="str">
            <v>Ireland</v>
          </cell>
          <cell r="B2927" t="str">
            <v>IE</v>
          </cell>
          <cell r="C2927" t="str">
            <v>Solar PV</v>
          </cell>
          <cell r="D2927" t="str">
            <v>2034</v>
          </cell>
          <cell r="E2927">
            <v>701</v>
          </cell>
        </row>
        <row r="2928">
          <cell r="A2928" t="str">
            <v>Ireland</v>
          </cell>
          <cell r="B2928" t="str">
            <v>IE</v>
          </cell>
          <cell r="C2928" t="str">
            <v>Solar PV</v>
          </cell>
          <cell r="D2928" t="str">
            <v>2035</v>
          </cell>
          <cell r="E2928">
            <v>701</v>
          </cell>
        </row>
        <row r="2929">
          <cell r="A2929" t="str">
            <v>Ireland</v>
          </cell>
          <cell r="B2929" t="str">
            <v>IE</v>
          </cell>
          <cell r="C2929" t="str">
            <v>Solar PV</v>
          </cell>
          <cell r="D2929" t="str">
            <v>2036</v>
          </cell>
          <cell r="E2929">
            <v>701</v>
          </cell>
        </row>
        <row r="2930">
          <cell r="A2930" t="str">
            <v>Ireland</v>
          </cell>
          <cell r="B2930" t="str">
            <v>IE</v>
          </cell>
          <cell r="C2930" t="str">
            <v>Solar PV</v>
          </cell>
          <cell r="D2930" t="str">
            <v>2037</v>
          </cell>
          <cell r="E2930">
            <v>701</v>
          </cell>
        </row>
        <row r="2931">
          <cell r="A2931" t="str">
            <v>Ireland</v>
          </cell>
          <cell r="B2931" t="str">
            <v>IE</v>
          </cell>
          <cell r="C2931" t="str">
            <v>Solar PV</v>
          </cell>
          <cell r="D2931" t="str">
            <v>2038</v>
          </cell>
          <cell r="E2931">
            <v>701</v>
          </cell>
        </row>
        <row r="2932">
          <cell r="A2932" t="str">
            <v>Ireland</v>
          </cell>
          <cell r="B2932" t="str">
            <v>IE</v>
          </cell>
          <cell r="C2932" t="str">
            <v>Solar PV</v>
          </cell>
          <cell r="D2932" t="str">
            <v>2039</v>
          </cell>
          <cell r="E2932">
            <v>701</v>
          </cell>
        </row>
        <row r="2933">
          <cell r="A2933" t="str">
            <v>Ireland</v>
          </cell>
          <cell r="B2933" t="str">
            <v>IE</v>
          </cell>
          <cell r="C2933" t="str">
            <v>Solar PV</v>
          </cell>
          <cell r="D2933" t="str">
            <v>2040</v>
          </cell>
          <cell r="E2933">
            <v>701</v>
          </cell>
        </row>
        <row r="2934">
          <cell r="A2934" t="str">
            <v>Ireland</v>
          </cell>
          <cell r="B2934" t="str">
            <v>IE</v>
          </cell>
          <cell r="C2934" t="str">
            <v>Solar PV</v>
          </cell>
          <cell r="D2934" t="str">
            <v>2041</v>
          </cell>
          <cell r="E2934">
            <v>701</v>
          </cell>
        </row>
        <row r="2935">
          <cell r="A2935" t="str">
            <v>Ireland</v>
          </cell>
          <cell r="B2935" t="str">
            <v>IE</v>
          </cell>
          <cell r="C2935" t="str">
            <v>Solar PV</v>
          </cell>
          <cell r="D2935" t="str">
            <v>2042</v>
          </cell>
          <cell r="E2935">
            <v>701</v>
          </cell>
        </row>
        <row r="2936">
          <cell r="A2936" t="str">
            <v>Ireland</v>
          </cell>
          <cell r="B2936" t="str">
            <v>IE</v>
          </cell>
          <cell r="C2936" t="str">
            <v>Solar PV</v>
          </cell>
          <cell r="D2936" t="str">
            <v>2043</v>
          </cell>
          <cell r="E2936">
            <v>701</v>
          </cell>
        </row>
        <row r="2937">
          <cell r="A2937" t="str">
            <v>Ireland</v>
          </cell>
          <cell r="B2937" t="str">
            <v>IE</v>
          </cell>
          <cell r="C2937" t="str">
            <v>Solar PV</v>
          </cell>
          <cell r="D2937" t="str">
            <v>2044</v>
          </cell>
          <cell r="E2937">
            <v>701</v>
          </cell>
        </row>
        <row r="2938">
          <cell r="A2938" t="str">
            <v>Ireland</v>
          </cell>
          <cell r="B2938" t="str">
            <v>IE</v>
          </cell>
          <cell r="C2938" t="str">
            <v>Solar PV</v>
          </cell>
          <cell r="D2938" t="str">
            <v>2045</v>
          </cell>
          <cell r="E2938">
            <v>701</v>
          </cell>
        </row>
        <row r="2939">
          <cell r="A2939" t="str">
            <v>Ireland</v>
          </cell>
          <cell r="B2939" t="str">
            <v>IE</v>
          </cell>
          <cell r="C2939" t="str">
            <v>Solar PV</v>
          </cell>
          <cell r="D2939" t="str">
            <v>2046</v>
          </cell>
          <cell r="E2939">
            <v>701</v>
          </cell>
        </row>
        <row r="2940">
          <cell r="A2940" t="str">
            <v>Ireland</v>
          </cell>
          <cell r="B2940" t="str">
            <v>IE</v>
          </cell>
          <cell r="C2940" t="str">
            <v>Solar PV</v>
          </cell>
          <cell r="D2940" t="str">
            <v>2047</v>
          </cell>
          <cell r="E2940">
            <v>701</v>
          </cell>
        </row>
        <row r="2941">
          <cell r="A2941" t="str">
            <v>Ireland</v>
          </cell>
          <cell r="B2941" t="str">
            <v>IE</v>
          </cell>
          <cell r="C2941" t="str">
            <v>Solar PV</v>
          </cell>
          <cell r="D2941" t="str">
            <v>2048</v>
          </cell>
          <cell r="E2941">
            <v>701</v>
          </cell>
        </row>
        <row r="2942">
          <cell r="A2942" t="str">
            <v>Ireland</v>
          </cell>
          <cell r="B2942" t="str">
            <v>IE</v>
          </cell>
          <cell r="C2942" t="str">
            <v>Solar PV</v>
          </cell>
          <cell r="D2942" t="str">
            <v>2049</v>
          </cell>
          <cell r="E2942">
            <v>701</v>
          </cell>
        </row>
        <row r="2943">
          <cell r="A2943" t="str">
            <v>Ireland</v>
          </cell>
          <cell r="B2943" t="str">
            <v>IE</v>
          </cell>
          <cell r="C2943" t="str">
            <v>Solar PV</v>
          </cell>
          <cell r="D2943" t="str">
            <v>2050</v>
          </cell>
          <cell r="E2943">
            <v>701</v>
          </cell>
        </row>
        <row r="2944">
          <cell r="A2944" t="str">
            <v>Italy</v>
          </cell>
          <cell r="B2944" t="str">
            <v>IT</v>
          </cell>
          <cell r="C2944" t="str">
            <v>Solar PV</v>
          </cell>
          <cell r="D2944" t="str">
            <v>2018</v>
          </cell>
          <cell r="E2944">
            <v>1218.6666666666667</v>
          </cell>
        </row>
        <row r="2945">
          <cell r="A2945" t="str">
            <v>Italy</v>
          </cell>
          <cell r="B2945" t="str">
            <v>IT</v>
          </cell>
          <cell r="C2945" t="str">
            <v>Solar PV</v>
          </cell>
          <cell r="D2945" t="str">
            <v>2019</v>
          </cell>
          <cell r="E2945">
            <v>1218.6666666666667</v>
          </cell>
        </row>
        <row r="2946">
          <cell r="A2946" t="str">
            <v>Italy</v>
          </cell>
          <cell r="B2946" t="str">
            <v>IT</v>
          </cell>
          <cell r="C2946" t="str">
            <v>Solar PV</v>
          </cell>
          <cell r="D2946" t="str">
            <v>2020</v>
          </cell>
          <cell r="E2946">
            <v>1218.6666666666667</v>
          </cell>
        </row>
        <row r="2947">
          <cell r="A2947" t="str">
            <v>Italy</v>
          </cell>
          <cell r="B2947" t="str">
            <v>IT</v>
          </cell>
          <cell r="C2947" t="str">
            <v>Solar PV</v>
          </cell>
          <cell r="D2947" t="str">
            <v>2021</v>
          </cell>
          <cell r="E2947">
            <v>1218.6666666666667</v>
          </cell>
        </row>
        <row r="2948">
          <cell r="A2948" t="str">
            <v>Italy</v>
          </cell>
          <cell r="B2948" t="str">
            <v>IT</v>
          </cell>
          <cell r="C2948" t="str">
            <v>Solar PV</v>
          </cell>
          <cell r="D2948" t="str">
            <v>2022</v>
          </cell>
          <cell r="E2948">
            <v>1218.6666666666667</v>
          </cell>
        </row>
        <row r="2949">
          <cell r="A2949" t="str">
            <v>Italy</v>
          </cell>
          <cell r="B2949" t="str">
            <v>IT</v>
          </cell>
          <cell r="C2949" t="str">
            <v>Solar PV</v>
          </cell>
          <cell r="D2949" t="str">
            <v>2023</v>
          </cell>
          <cell r="E2949">
            <v>1218.6666666666667</v>
          </cell>
        </row>
        <row r="2950">
          <cell r="A2950" t="str">
            <v>Italy</v>
          </cell>
          <cell r="B2950" t="str">
            <v>IT</v>
          </cell>
          <cell r="C2950" t="str">
            <v>Solar PV</v>
          </cell>
          <cell r="D2950" t="str">
            <v>2024</v>
          </cell>
          <cell r="E2950">
            <v>1218.6666666666667</v>
          </cell>
        </row>
        <row r="2951">
          <cell r="A2951" t="str">
            <v>Italy</v>
          </cell>
          <cell r="B2951" t="str">
            <v>IT</v>
          </cell>
          <cell r="C2951" t="str">
            <v>Solar PV</v>
          </cell>
          <cell r="D2951" t="str">
            <v>2025</v>
          </cell>
          <cell r="E2951">
            <v>1218.6666666666667</v>
          </cell>
        </row>
        <row r="2952">
          <cell r="A2952" t="str">
            <v>Italy</v>
          </cell>
          <cell r="B2952" t="str">
            <v>IT</v>
          </cell>
          <cell r="C2952" t="str">
            <v>Solar PV</v>
          </cell>
          <cell r="D2952" t="str">
            <v>2026</v>
          </cell>
          <cell r="E2952">
            <v>1218.6666666666667</v>
          </cell>
        </row>
        <row r="2953">
          <cell r="A2953" t="str">
            <v>Italy</v>
          </cell>
          <cell r="B2953" t="str">
            <v>IT</v>
          </cell>
          <cell r="C2953" t="str">
            <v>Solar PV</v>
          </cell>
          <cell r="D2953" t="str">
            <v>2027</v>
          </cell>
          <cell r="E2953">
            <v>1218.6666666666667</v>
          </cell>
        </row>
        <row r="2954">
          <cell r="A2954" t="str">
            <v>Italy</v>
          </cell>
          <cell r="B2954" t="str">
            <v>IT</v>
          </cell>
          <cell r="C2954" t="str">
            <v>Solar PV</v>
          </cell>
          <cell r="D2954" t="str">
            <v>2028</v>
          </cell>
          <cell r="E2954">
            <v>1218.6666666666667</v>
          </cell>
        </row>
        <row r="2955">
          <cell r="A2955" t="str">
            <v>Italy</v>
          </cell>
          <cell r="B2955" t="str">
            <v>IT</v>
          </cell>
          <cell r="C2955" t="str">
            <v>Solar PV</v>
          </cell>
          <cell r="D2955" t="str">
            <v>2029</v>
          </cell>
          <cell r="E2955">
            <v>1218.6666666666667</v>
          </cell>
        </row>
        <row r="2956">
          <cell r="A2956" t="str">
            <v>Italy</v>
          </cell>
          <cell r="B2956" t="str">
            <v>IT</v>
          </cell>
          <cell r="C2956" t="str">
            <v>Solar PV</v>
          </cell>
          <cell r="D2956" t="str">
            <v>2030</v>
          </cell>
          <cell r="E2956">
            <v>1218.6666666666667</v>
          </cell>
        </row>
        <row r="2957">
          <cell r="A2957" t="str">
            <v>Italy</v>
          </cell>
          <cell r="B2957" t="str">
            <v>IT</v>
          </cell>
          <cell r="C2957" t="str">
            <v>Solar PV</v>
          </cell>
          <cell r="D2957" t="str">
            <v>2031</v>
          </cell>
          <cell r="E2957">
            <v>1218.6666666666667</v>
          </cell>
        </row>
        <row r="2958">
          <cell r="A2958" t="str">
            <v>Italy</v>
          </cell>
          <cell r="B2958" t="str">
            <v>IT</v>
          </cell>
          <cell r="C2958" t="str">
            <v>Solar PV</v>
          </cell>
          <cell r="D2958" t="str">
            <v>2032</v>
          </cell>
          <cell r="E2958">
            <v>1218.6666666666667</v>
          </cell>
        </row>
        <row r="2959">
          <cell r="A2959" t="str">
            <v>Italy</v>
          </cell>
          <cell r="B2959" t="str">
            <v>IT</v>
          </cell>
          <cell r="C2959" t="str">
            <v>Solar PV</v>
          </cell>
          <cell r="D2959" t="str">
            <v>2033</v>
          </cell>
          <cell r="E2959">
            <v>1218.6666666666667</v>
          </cell>
        </row>
        <row r="2960">
          <cell r="A2960" t="str">
            <v>Italy</v>
          </cell>
          <cell r="B2960" t="str">
            <v>IT</v>
          </cell>
          <cell r="C2960" t="str">
            <v>Solar PV</v>
          </cell>
          <cell r="D2960" t="str">
            <v>2034</v>
          </cell>
          <cell r="E2960">
            <v>1218.6666666666667</v>
          </cell>
        </row>
        <row r="2961">
          <cell r="A2961" t="str">
            <v>Italy</v>
          </cell>
          <cell r="B2961" t="str">
            <v>IT</v>
          </cell>
          <cell r="C2961" t="str">
            <v>Solar PV</v>
          </cell>
          <cell r="D2961" t="str">
            <v>2035</v>
          </cell>
          <cell r="E2961">
            <v>1218.6666666666667</v>
          </cell>
        </row>
        <row r="2962">
          <cell r="A2962" t="str">
            <v>Italy</v>
          </cell>
          <cell r="B2962" t="str">
            <v>IT</v>
          </cell>
          <cell r="C2962" t="str">
            <v>Solar PV</v>
          </cell>
          <cell r="D2962" t="str">
            <v>2036</v>
          </cell>
          <cell r="E2962">
            <v>1218.6666666666667</v>
          </cell>
        </row>
        <row r="2963">
          <cell r="A2963" t="str">
            <v>Italy</v>
          </cell>
          <cell r="B2963" t="str">
            <v>IT</v>
          </cell>
          <cell r="C2963" t="str">
            <v>Solar PV</v>
          </cell>
          <cell r="D2963" t="str">
            <v>2037</v>
          </cell>
          <cell r="E2963">
            <v>1218.6666666666667</v>
          </cell>
        </row>
        <row r="2964">
          <cell r="A2964" t="str">
            <v>Italy</v>
          </cell>
          <cell r="B2964" t="str">
            <v>IT</v>
          </cell>
          <cell r="C2964" t="str">
            <v>Solar PV</v>
          </cell>
          <cell r="D2964" t="str">
            <v>2038</v>
          </cell>
          <cell r="E2964">
            <v>1218.6666666666667</v>
          </cell>
        </row>
        <row r="2965">
          <cell r="A2965" t="str">
            <v>Italy</v>
          </cell>
          <cell r="B2965" t="str">
            <v>IT</v>
          </cell>
          <cell r="C2965" t="str">
            <v>Solar PV</v>
          </cell>
          <cell r="D2965" t="str">
            <v>2039</v>
          </cell>
          <cell r="E2965">
            <v>1218.6666666666667</v>
          </cell>
        </row>
        <row r="2966">
          <cell r="A2966" t="str">
            <v>Italy</v>
          </cell>
          <cell r="B2966" t="str">
            <v>IT</v>
          </cell>
          <cell r="C2966" t="str">
            <v>Solar PV</v>
          </cell>
          <cell r="D2966" t="str">
            <v>2040</v>
          </cell>
          <cell r="E2966">
            <v>1218.6666666666667</v>
          </cell>
        </row>
        <row r="2967">
          <cell r="A2967" t="str">
            <v>Italy</v>
          </cell>
          <cell r="B2967" t="str">
            <v>IT</v>
          </cell>
          <cell r="C2967" t="str">
            <v>Solar PV</v>
          </cell>
          <cell r="D2967" t="str">
            <v>2041</v>
          </cell>
          <cell r="E2967">
            <v>1218.6666666666667</v>
          </cell>
        </row>
        <row r="2968">
          <cell r="A2968" t="str">
            <v>Italy</v>
          </cell>
          <cell r="B2968" t="str">
            <v>IT</v>
          </cell>
          <cell r="C2968" t="str">
            <v>Solar PV</v>
          </cell>
          <cell r="D2968" t="str">
            <v>2042</v>
          </cell>
          <cell r="E2968">
            <v>1218.6666666666667</v>
          </cell>
        </row>
        <row r="2969">
          <cell r="A2969" t="str">
            <v>Italy</v>
          </cell>
          <cell r="B2969" t="str">
            <v>IT</v>
          </cell>
          <cell r="C2969" t="str">
            <v>Solar PV</v>
          </cell>
          <cell r="D2969" t="str">
            <v>2043</v>
          </cell>
          <cell r="E2969">
            <v>1218.6666666666667</v>
          </cell>
        </row>
        <row r="2970">
          <cell r="A2970" t="str">
            <v>Italy</v>
          </cell>
          <cell r="B2970" t="str">
            <v>IT</v>
          </cell>
          <cell r="C2970" t="str">
            <v>Solar PV</v>
          </cell>
          <cell r="D2970" t="str">
            <v>2044</v>
          </cell>
          <cell r="E2970">
            <v>1218.6666666666667</v>
          </cell>
        </row>
        <row r="2971">
          <cell r="A2971" t="str">
            <v>Italy</v>
          </cell>
          <cell r="B2971" t="str">
            <v>IT</v>
          </cell>
          <cell r="C2971" t="str">
            <v>Solar PV</v>
          </cell>
          <cell r="D2971" t="str">
            <v>2045</v>
          </cell>
          <cell r="E2971">
            <v>1218.6666666666667</v>
          </cell>
        </row>
        <row r="2972">
          <cell r="A2972" t="str">
            <v>Italy</v>
          </cell>
          <cell r="B2972" t="str">
            <v>IT</v>
          </cell>
          <cell r="C2972" t="str">
            <v>Solar PV</v>
          </cell>
          <cell r="D2972" t="str">
            <v>2046</v>
          </cell>
          <cell r="E2972">
            <v>1218.6666666666667</v>
          </cell>
        </row>
        <row r="2973">
          <cell r="A2973" t="str">
            <v>Italy</v>
          </cell>
          <cell r="B2973" t="str">
            <v>IT</v>
          </cell>
          <cell r="C2973" t="str">
            <v>Solar PV</v>
          </cell>
          <cell r="D2973" t="str">
            <v>2047</v>
          </cell>
          <cell r="E2973">
            <v>1218.6666666666667</v>
          </cell>
        </row>
        <row r="2974">
          <cell r="A2974" t="str">
            <v>Italy</v>
          </cell>
          <cell r="B2974" t="str">
            <v>IT</v>
          </cell>
          <cell r="C2974" t="str">
            <v>Solar PV</v>
          </cell>
          <cell r="D2974" t="str">
            <v>2048</v>
          </cell>
          <cell r="E2974">
            <v>1218.6666666666667</v>
          </cell>
        </row>
        <row r="2975">
          <cell r="A2975" t="str">
            <v>Italy</v>
          </cell>
          <cell r="B2975" t="str">
            <v>IT</v>
          </cell>
          <cell r="C2975" t="str">
            <v>Solar PV</v>
          </cell>
          <cell r="D2975" t="str">
            <v>2049</v>
          </cell>
          <cell r="E2975">
            <v>1218.6666666666667</v>
          </cell>
        </row>
        <row r="2976">
          <cell r="A2976" t="str">
            <v>Italy</v>
          </cell>
          <cell r="B2976" t="str">
            <v>IT</v>
          </cell>
          <cell r="C2976" t="str">
            <v>Solar PV</v>
          </cell>
          <cell r="D2976" t="str">
            <v>2050</v>
          </cell>
          <cell r="E2976">
            <v>1218.6666666666667</v>
          </cell>
        </row>
        <row r="2977">
          <cell r="A2977" t="str">
            <v>IT_CNOR</v>
          </cell>
          <cell r="B2977" t="str">
            <v>IT_CNOR</v>
          </cell>
          <cell r="C2977" t="str">
            <v>Solar PV</v>
          </cell>
          <cell r="D2977" t="str">
            <v>2018</v>
          </cell>
          <cell r="E2977">
            <v>1138</v>
          </cell>
        </row>
        <row r="2978">
          <cell r="A2978" t="str">
            <v>IT_CNOR</v>
          </cell>
          <cell r="B2978" t="str">
            <v>IT_CNOR</v>
          </cell>
          <cell r="C2978" t="str">
            <v>Solar PV</v>
          </cell>
          <cell r="D2978" t="str">
            <v>2019</v>
          </cell>
          <cell r="E2978">
            <v>1138</v>
          </cell>
        </row>
        <row r="2979">
          <cell r="A2979" t="str">
            <v>IT_CNOR</v>
          </cell>
          <cell r="B2979" t="str">
            <v>IT_CNOR</v>
          </cell>
          <cell r="C2979" t="str">
            <v>Solar PV</v>
          </cell>
          <cell r="D2979" t="str">
            <v>2020</v>
          </cell>
          <cell r="E2979">
            <v>1138</v>
          </cell>
        </row>
        <row r="2980">
          <cell r="A2980" t="str">
            <v>IT_CNOR</v>
          </cell>
          <cell r="B2980" t="str">
            <v>IT_CNOR</v>
          </cell>
          <cell r="C2980" t="str">
            <v>Solar PV</v>
          </cell>
          <cell r="D2980" t="str">
            <v>2021</v>
          </cell>
          <cell r="E2980">
            <v>1138</v>
          </cell>
        </row>
        <row r="2981">
          <cell r="A2981" t="str">
            <v>IT_CNOR</v>
          </cell>
          <cell r="B2981" t="str">
            <v>IT_CNOR</v>
          </cell>
          <cell r="C2981" t="str">
            <v>Solar PV</v>
          </cell>
          <cell r="D2981" t="str">
            <v>2022</v>
          </cell>
          <cell r="E2981">
            <v>1138</v>
          </cell>
        </row>
        <row r="2982">
          <cell r="A2982" t="str">
            <v>IT_CNOR</v>
          </cell>
          <cell r="B2982" t="str">
            <v>IT_CNOR</v>
          </cell>
          <cell r="C2982" t="str">
            <v>Solar PV</v>
          </cell>
          <cell r="D2982" t="str">
            <v>2023</v>
          </cell>
          <cell r="E2982">
            <v>1138</v>
          </cell>
        </row>
        <row r="2983">
          <cell r="A2983" t="str">
            <v>IT_CNOR</v>
          </cell>
          <cell r="B2983" t="str">
            <v>IT_CNOR</v>
          </cell>
          <cell r="C2983" t="str">
            <v>Solar PV</v>
          </cell>
          <cell r="D2983" t="str">
            <v>2024</v>
          </cell>
          <cell r="E2983">
            <v>1138</v>
          </cell>
        </row>
        <row r="2984">
          <cell r="A2984" t="str">
            <v>IT_CNOR</v>
          </cell>
          <cell r="B2984" t="str">
            <v>IT_CNOR</v>
          </cell>
          <cell r="C2984" t="str">
            <v>Solar PV</v>
          </cell>
          <cell r="D2984" t="str">
            <v>2025</v>
          </cell>
          <cell r="E2984">
            <v>1138</v>
          </cell>
        </row>
        <row r="2985">
          <cell r="A2985" t="str">
            <v>IT_CNOR</v>
          </cell>
          <cell r="B2985" t="str">
            <v>IT_CNOR</v>
          </cell>
          <cell r="C2985" t="str">
            <v>Solar PV</v>
          </cell>
          <cell r="D2985" t="str">
            <v>2026</v>
          </cell>
          <cell r="E2985">
            <v>1138</v>
          </cell>
        </row>
        <row r="2986">
          <cell r="A2986" t="str">
            <v>IT_CNOR</v>
          </cell>
          <cell r="B2986" t="str">
            <v>IT_CNOR</v>
          </cell>
          <cell r="C2986" t="str">
            <v>Solar PV</v>
          </cell>
          <cell r="D2986" t="str">
            <v>2027</v>
          </cell>
          <cell r="E2986">
            <v>1138</v>
          </cell>
        </row>
        <row r="2987">
          <cell r="A2987" t="str">
            <v>IT_CNOR</v>
          </cell>
          <cell r="B2987" t="str">
            <v>IT_CNOR</v>
          </cell>
          <cell r="C2987" t="str">
            <v>Solar PV</v>
          </cell>
          <cell r="D2987" t="str">
            <v>2028</v>
          </cell>
          <cell r="E2987">
            <v>1138</v>
          </cell>
        </row>
        <row r="2988">
          <cell r="A2988" t="str">
            <v>IT_CNOR</v>
          </cell>
          <cell r="B2988" t="str">
            <v>IT_CNOR</v>
          </cell>
          <cell r="C2988" t="str">
            <v>Solar PV</v>
          </cell>
          <cell r="D2988" t="str">
            <v>2029</v>
          </cell>
          <cell r="E2988">
            <v>1138</v>
          </cell>
        </row>
        <row r="2989">
          <cell r="A2989" t="str">
            <v>IT_CNOR</v>
          </cell>
          <cell r="B2989" t="str">
            <v>IT_CNOR</v>
          </cell>
          <cell r="C2989" t="str">
            <v>Solar PV</v>
          </cell>
          <cell r="D2989" t="str">
            <v>2030</v>
          </cell>
          <cell r="E2989">
            <v>1138</v>
          </cell>
        </row>
        <row r="2990">
          <cell r="A2990" t="str">
            <v>IT_CNOR</v>
          </cell>
          <cell r="B2990" t="str">
            <v>IT_CNOR</v>
          </cell>
          <cell r="C2990" t="str">
            <v>Solar PV</v>
          </cell>
          <cell r="D2990" t="str">
            <v>2031</v>
          </cell>
          <cell r="E2990">
            <v>1138</v>
          </cell>
        </row>
        <row r="2991">
          <cell r="A2991" t="str">
            <v>IT_CNOR</v>
          </cell>
          <cell r="B2991" t="str">
            <v>IT_CNOR</v>
          </cell>
          <cell r="C2991" t="str">
            <v>Solar PV</v>
          </cell>
          <cell r="D2991" t="str">
            <v>2032</v>
          </cell>
          <cell r="E2991">
            <v>1138</v>
          </cell>
        </row>
        <row r="2992">
          <cell r="A2992" t="str">
            <v>IT_CNOR</v>
          </cell>
          <cell r="B2992" t="str">
            <v>IT_CNOR</v>
          </cell>
          <cell r="C2992" t="str">
            <v>Solar PV</v>
          </cell>
          <cell r="D2992" t="str">
            <v>2033</v>
          </cell>
          <cell r="E2992">
            <v>1138</v>
          </cell>
        </row>
        <row r="2993">
          <cell r="A2993" t="str">
            <v>IT_CNOR</v>
          </cell>
          <cell r="B2993" t="str">
            <v>IT_CNOR</v>
          </cell>
          <cell r="C2993" t="str">
            <v>Solar PV</v>
          </cell>
          <cell r="D2993" t="str">
            <v>2034</v>
          </cell>
          <cell r="E2993">
            <v>1138</v>
          </cell>
        </row>
        <row r="2994">
          <cell r="A2994" t="str">
            <v>IT_CNOR</v>
          </cell>
          <cell r="B2994" t="str">
            <v>IT_CNOR</v>
          </cell>
          <cell r="C2994" t="str">
            <v>Solar PV</v>
          </cell>
          <cell r="D2994" t="str">
            <v>2035</v>
          </cell>
          <cell r="E2994">
            <v>1138</v>
          </cell>
        </row>
        <row r="2995">
          <cell r="A2995" t="str">
            <v>IT_CNOR</v>
          </cell>
          <cell r="B2995" t="str">
            <v>IT_CNOR</v>
          </cell>
          <cell r="C2995" t="str">
            <v>Solar PV</v>
          </cell>
          <cell r="D2995" t="str">
            <v>2036</v>
          </cell>
          <cell r="E2995">
            <v>1138</v>
          </cell>
        </row>
        <row r="2996">
          <cell r="A2996" t="str">
            <v>IT_CNOR</v>
          </cell>
          <cell r="B2996" t="str">
            <v>IT_CNOR</v>
          </cell>
          <cell r="C2996" t="str">
            <v>Solar PV</v>
          </cell>
          <cell r="D2996" t="str">
            <v>2037</v>
          </cell>
          <cell r="E2996">
            <v>1138</v>
          </cell>
        </row>
        <row r="2997">
          <cell r="A2997" t="str">
            <v>IT_CNOR</v>
          </cell>
          <cell r="B2997" t="str">
            <v>IT_CNOR</v>
          </cell>
          <cell r="C2997" t="str">
            <v>Solar PV</v>
          </cell>
          <cell r="D2997" t="str">
            <v>2038</v>
          </cell>
          <cell r="E2997">
            <v>1138</v>
          </cell>
        </row>
        <row r="2998">
          <cell r="A2998" t="str">
            <v>IT_CNOR</v>
          </cell>
          <cell r="B2998" t="str">
            <v>IT_CNOR</v>
          </cell>
          <cell r="C2998" t="str">
            <v>Solar PV</v>
          </cell>
          <cell r="D2998" t="str">
            <v>2039</v>
          </cell>
          <cell r="E2998">
            <v>1138</v>
          </cell>
        </row>
        <row r="2999">
          <cell r="A2999" t="str">
            <v>IT_CNOR</v>
          </cell>
          <cell r="B2999" t="str">
            <v>IT_CNOR</v>
          </cell>
          <cell r="C2999" t="str">
            <v>Solar PV</v>
          </cell>
          <cell r="D2999" t="str">
            <v>2040</v>
          </cell>
          <cell r="E2999">
            <v>1138</v>
          </cell>
        </row>
        <row r="3000">
          <cell r="A3000" t="str">
            <v>IT_CNOR</v>
          </cell>
          <cell r="B3000" t="str">
            <v>IT_CNOR</v>
          </cell>
          <cell r="C3000" t="str">
            <v>Solar PV</v>
          </cell>
          <cell r="D3000" t="str">
            <v>2041</v>
          </cell>
          <cell r="E3000">
            <v>1138</v>
          </cell>
        </row>
        <row r="3001">
          <cell r="A3001" t="str">
            <v>IT_CNOR</v>
          </cell>
          <cell r="B3001" t="str">
            <v>IT_CNOR</v>
          </cell>
          <cell r="C3001" t="str">
            <v>Solar PV</v>
          </cell>
          <cell r="D3001" t="str">
            <v>2042</v>
          </cell>
          <cell r="E3001">
            <v>1138</v>
          </cell>
        </row>
        <row r="3002">
          <cell r="A3002" t="str">
            <v>IT_CNOR</v>
          </cell>
          <cell r="B3002" t="str">
            <v>IT_CNOR</v>
          </cell>
          <cell r="C3002" t="str">
            <v>Solar PV</v>
          </cell>
          <cell r="D3002" t="str">
            <v>2043</v>
          </cell>
          <cell r="E3002">
            <v>1138</v>
          </cell>
        </row>
        <row r="3003">
          <cell r="A3003" t="str">
            <v>IT_CNOR</v>
          </cell>
          <cell r="B3003" t="str">
            <v>IT_CNOR</v>
          </cell>
          <cell r="C3003" t="str">
            <v>Solar PV</v>
          </cell>
          <cell r="D3003" t="str">
            <v>2044</v>
          </cell>
          <cell r="E3003">
            <v>1138</v>
          </cell>
        </row>
        <row r="3004">
          <cell r="A3004" t="str">
            <v>IT_CNOR</v>
          </cell>
          <cell r="B3004" t="str">
            <v>IT_CNOR</v>
          </cell>
          <cell r="C3004" t="str">
            <v>Solar PV</v>
          </cell>
          <cell r="D3004" t="str">
            <v>2045</v>
          </cell>
          <cell r="E3004">
            <v>1138</v>
          </cell>
        </row>
        <row r="3005">
          <cell r="A3005" t="str">
            <v>IT_CNOR</v>
          </cell>
          <cell r="B3005" t="str">
            <v>IT_CNOR</v>
          </cell>
          <cell r="C3005" t="str">
            <v>Solar PV</v>
          </cell>
          <cell r="D3005" t="str">
            <v>2046</v>
          </cell>
          <cell r="E3005">
            <v>1138</v>
          </cell>
        </row>
        <row r="3006">
          <cell r="A3006" t="str">
            <v>IT_CNOR</v>
          </cell>
          <cell r="B3006" t="str">
            <v>IT_CNOR</v>
          </cell>
          <cell r="C3006" t="str">
            <v>Solar PV</v>
          </cell>
          <cell r="D3006" t="str">
            <v>2047</v>
          </cell>
          <cell r="E3006">
            <v>1138</v>
          </cell>
        </row>
        <row r="3007">
          <cell r="A3007" t="str">
            <v>IT_CNOR</v>
          </cell>
          <cell r="B3007" t="str">
            <v>IT_CNOR</v>
          </cell>
          <cell r="C3007" t="str">
            <v>Solar PV</v>
          </cell>
          <cell r="D3007" t="str">
            <v>2048</v>
          </cell>
          <cell r="E3007">
            <v>1138</v>
          </cell>
        </row>
        <row r="3008">
          <cell r="A3008" t="str">
            <v>IT_CNOR</v>
          </cell>
          <cell r="B3008" t="str">
            <v>IT_CNOR</v>
          </cell>
          <cell r="C3008" t="str">
            <v>Solar PV</v>
          </cell>
          <cell r="D3008" t="str">
            <v>2049</v>
          </cell>
          <cell r="E3008">
            <v>1138</v>
          </cell>
        </row>
        <row r="3009">
          <cell r="A3009" t="str">
            <v>IT_CNOR</v>
          </cell>
          <cell r="B3009" t="str">
            <v>IT_CNOR</v>
          </cell>
          <cell r="C3009" t="str">
            <v>Solar PV</v>
          </cell>
          <cell r="D3009" t="str">
            <v>2050</v>
          </cell>
          <cell r="E3009">
            <v>1138</v>
          </cell>
        </row>
        <row r="3010">
          <cell r="A3010" t="str">
            <v>IT_CSUD</v>
          </cell>
          <cell r="B3010" t="str">
            <v>IT_CSUD</v>
          </cell>
          <cell r="C3010" t="str">
            <v>Solar PV</v>
          </cell>
          <cell r="D3010" t="str">
            <v>2018</v>
          </cell>
          <cell r="E3010">
            <v>1212</v>
          </cell>
        </row>
        <row r="3011">
          <cell r="A3011" t="str">
            <v>IT_CSUD</v>
          </cell>
          <cell r="B3011" t="str">
            <v>IT_CSUD</v>
          </cell>
          <cell r="C3011" t="str">
            <v>Solar PV</v>
          </cell>
          <cell r="D3011" t="str">
            <v>2019</v>
          </cell>
          <cell r="E3011">
            <v>1212</v>
          </cell>
        </row>
        <row r="3012">
          <cell r="A3012" t="str">
            <v>IT_CSUD</v>
          </cell>
          <cell r="B3012" t="str">
            <v>IT_CSUD</v>
          </cell>
          <cell r="C3012" t="str">
            <v>Solar PV</v>
          </cell>
          <cell r="D3012" t="str">
            <v>2020</v>
          </cell>
          <cell r="E3012">
            <v>1212</v>
          </cell>
        </row>
        <row r="3013">
          <cell r="A3013" t="str">
            <v>IT_CSUD</v>
          </cell>
          <cell r="B3013" t="str">
            <v>IT_CSUD</v>
          </cell>
          <cell r="C3013" t="str">
            <v>Solar PV</v>
          </cell>
          <cell r="D3013" t="str">
            <v>2021</v>
          </cell>
          <cell r="E3013">
            <v>1212</v>
          </cell>
        </row>
        <row r="3014">
          <cell r="A3014" t="str">
            <v>IT_CSUD</v>
          </cell>
          <cell r="B3014" t="str">
            <v>IT_CSUD</v>
          </cell>
          <cell r="C3014" t="str">
            <v>Solar PV</v>
          </cell>
          <cell r="D3014" t="str">
            <v>2022</v>
          </cell>
          <cell r="E3014">
            <v>1212</v>
          </cell>
        </row>
        <row r="3015">
          <cell r="A3015" t="str">
            <v>IT_CSUD</v>
          </cell>
          <cell r="B3015" t="str">
            <v>IT_CSUD</v>
          </cell>
          <cell r="C3015" t="str">
            <v>Solar PV</v>
          </cell>
          <cell r="D3015" t="str">
            <v>2023</v>
          </cell>
          <cell r="E3015">
            <v>1212</v>
          </cell>
        </row>
        <row r="3016">
          <cell r="A3016" t="str">
            <v>IT_CSUD</v>
          </cell>
          <cell r="B3016" t="str">
            <v>IT_CSUD</v>
          </cell>
          <cell r="C3016" t="str">
            <v>Solar PV</v>
          </cell>
          <cell r="D3016" t="str">
            <v>2024</v>
          </cell>
          <cell r="E3016">
            <v>1212</v>
          </cell>
        </row>
        <row r="3017">
          <cell r="A3017" t="str">
            <v>IT_CSUD</v>
          </cell>
          <cell r="B3017" t="str">
            <v>IT_CSUD</v>
          </cell>
          <cell r="C3017" t="str">
            <v>Solar PV</v>
          </cell>
          <cell r="D3017" t="str">
            <v>2025</v>
          </cell>
          <cell r="E3017">
            <v>1212</v>
          </cell>
        </row>
        <row r="3018">
          <cell r="A3018" t="str">
            <v>IT_CSUD</v>
          </cell>
          <cell r="B3018" t="str">
            <v>IT_CSUD</v>
          </cell>
          <cell r="C3018" t="str">
            <v>Solar PV</v>
          </cell>
          <cell r="D3018" t="str">
            <v>2026</v>
          </cell>
          <cell r="E3018">
            <v>1212</v>
          </cell>
        </row>
        <row r="3019">
          <cell r="A3019" t="str">
            <v>IT_CSUD</v>
          </cell>
          <cell r="B3019" t="str">
            <v>IT_CSUD</v>
          </cell>
          <cell r="C3019" t="str">
            <v>Solar PV</v>
          </cell>
          <cell r="D3019" t="str">
            <v>2027</v>
          </cell>
          <cell r="E3019">
            <v>1212</v>
          </cell>
        </row>
        <row r="3020">
          <cell r="A3020" t="str">
            <v>IT_CSUD</v>
          </cell>
          <cell r="B3020" t="str">
            <v>IT_CSUD</v>
          </cell>
          <cell r="C3020" t="str">
            <v>Solar PV</v>
          </cell>
          <cell r="D3020" t="str">
            <v>2028</v>
          </cell>
          <cell r="E3020">
            <v>1212</v>
          </cell>
        </row>
        <row r="3021">
          <cell r="A3021" t="str">
            <v>IT_CSUD</v>
          </cell>
          <cell r="B3021" t="str">
            <v>IT_CSUD</v>
          </cell>
          <cell r="C3021" t="str">
            <v>Solar PV</v>
          </cell>
          <cell r="D3021" t="str">
            <v>2029</v>
          </cell>
          <cell r="E3021">
            <v>1212</v>
          </cell>
        </row>
        <row r="3022">
          <cell r="A3022" t="str">
            <v>IT_CSUD</v>
          </cell>
          <cell r="B3022" t="str">
            <v>IT_CSUD</v>
          </cell>
          <cell r="C3022" t="str">
            <v>Solar PV</v>
          </cell>
          <cell r="D3022" t="str">
            <v>2030</v>
          </cell>
          <cell r="E3022">
            <v>1212</v>
          </cell>
        </row>
        <row r="3023">
          <cell r="A3023" t="str">
            <v>IT_CSUD</v>
          </cell>
          <cell r="B3023" t="str">
            <v>IT_CSUD</v>
          </cell>
          <cell r="C3023" t="str">
            <v>Solar PV</v>
          </cell>
          <cell r="D3023" t="str">
            <v>2031</v>
          </cell>
          <cell r="E3023">
            <v>1212</v>
          </cell>
        </row>
        <row r="3024">
          <cell r="A3024" t="str">
            <v>IT_CSUD</v>
          </cell>
          <cell r="B3024" t="str">
            <v>IT_CSUD</v>
          </cell>
          <cell r="C3024" t="str">
            <v>Solar PV</v>
          </cell>
          <cell r="D3024" t="str">
            <v>2032</v>
          </cell>
          <cell r="E3024">
            <v>1212</v>
          </cell>
        </row>
        <row r="3025">
          <cell r="A3025" t="str">
            <v>IT_CSUD</v>
          </cell>
          <cell r="B3025" t="str">
            <v>IT_CSUD</v>
          </cell>
          <cell r="C3025" t="str">
            <v>Solar PV</v>
          </cell>
          <cell r="D3025" t="str">
            <v>2033</v>
          </cell>
          <cell r="E3025">
            <v>1212</v>
          </cell>
        </row>
        <row r="3026">
          <cell r="A3026" t="str">
            <v>IT_CSUD</v>
          </cell>
          <cell r="B3026" t="str">
            <v>IT_CSUD</v>
          </cell>
          <cell r="C3026" t="str">
            <v>Solar PV</v>
          </cell>
          <cell r="D3026" t="str">
            <v>2034</v>
          </cell>
          <cell r="E3026">
            <v>1212</v>
          </cell>
        </row>
        <row r="3027">
          <cell r="A3027" t="str">
            <v>IT_CSUD</v>
          </cell>
          <cell r="B3027" t="str">
            <v>IT_CSUD</v>
          </cell>
          <cell r="C3027" t="str">
            <v>Solar PV</v>
          </cell>
          <cell r="D3027" t="str">
            <v>2035</v>
          </cell>
          <cell r="E3027">
            <v>1212</v>
          </cell>
        </row>
        <row r="3028">
          <cell r="A3028" t="str">
            <v>IT_CSUD</v>
          </cell>
          <cell r="B3028" t="str">
            <v>IT_CSUD</v>
          </cell>
          <cell r="C3028" t="str">
            <v>Solar PV</v>
          </cell>
          <cell r="D3028" t="str">
            <v>2036</v>
          </cell>
          <cell r="E3028">
            <v>1212</v>
          </cell>
        </row>
        <row r="3029">
          <cell r="A3029" t="str">
            <v>IT_CSUD</v>
          </cell>
          <cell r="B3029" t="str">
            <v>IT_CSUD</v>
          </cell>
          <cell r="C3029" t="str">
            <v>Solar PV</v>
          </cell>
          <cell r="D3029" t="str">
            <v>2037</v>
          </cell>
          <cell r="E3029">
            <v>1212</v>
          </cell>
        </row>
        <row r="3030">
          <cell r="A3030" t="str">
            <v>IT_CSUD</v>
          </cell>
          <cell r="B3030" t="str">
            <v>IT_CSUD</v>
          </cell>
          <cell r="C3030" t="str">
            <v>Solar PV</v>
          </cell>
          <cell r="D3030" t="str">
            <v>2038</v>
          </cell>
          <cell r="E3030">
            <v>1212</v>
          </cell>
        </row>
        <row r="3031">
          <cell r="A3031" t="str">
            <v>IT_CSUD</v>
          </cell>
          <cell r="B3031" t="str">
            <v>IT_CSUD</v>
          </cell>
          <cell r="C3031" t="str">
            <v>Solar PV</v>
          </cell>
          <cell r="D3031" t="str">
            <v>2039</v>
          </cell>
          <cell r="E3031">
            <v>1212</v>
          </cell>
        </row>
        <row r="3032">
          <cell r="A3032" t="str">
            <v>IT_CSUD</v>
          </cell>
          <cell r="B3032" t="str">
            <v>IT_CSUD</v>
          </cell>
          <cell r="C3032" t="str">
            <v>Solar PV</v>
          </cell>
          <cell r="D3032" t="str">
            <v>2040</v>
          </cell>
          <cell r="E3032">
            <v>1212</v>
          </cell>
        </row>
        <row r="3033">
          <cell r="A3033" t="str">
            <v>IT_CSUD</v>
          </cell>
          <cell r="B3033" t="str">
            <v>IT_CSUD</v>
          </cell>
          <cell r="C3033" t="str">
            <v>Solar PV</v>
          </cell>
          <cell r="D3033" t="str">
            <v>2041</v>
          </cell>
          <cell r="E3033">
            <v>1212</v>
          </cell>
        </row>
        <row r="3034">
          <cell r="A3034" t="str">
            <v>IT_CSUD</v>
          </cell>
          <cell r="B3034" t="str">
            <v>IT_CSUD</v>
          </cell>
          <cell r="C3034" t="str">
            <v>Solar PV</v>
          </cell>
          <cell r="D3034" t="str">
            <v>2042</v>
          </cell>
          <cell r="E3034">
            <v>1212</v>
          </cell>
        </row>
        <row r="3035">
          <cell r="A3035" t="str">
            <v>IT_CSUD</v>
          </cell>
          <cell r="B3035" t="str">
            <v>IT_CSUD</v>
          </cell>
          <cell r="C3035" t="str">
            <v>Solar PV</v>
          </cell>
          <cell r="D3035" t="str">
            <v>2043</v>
          </cell>
          <cell r="E3035">
            <v>1212</v>
          </cell>
        </row>
        <row r="3036">
          <cell r="A3036" t="str">
            <v>IT_CSUD</v>
          </cell>
          <cell r="B3036" t="str">
            <v>IT_CSUD</v>
          </cell>
          <cell r="C3036" t="str">
            <v>Solar PV</v>
          </cell>
          <cell r="D3036" t="str">
            <v>2044</v>
          </cell>
          <cell r="E3036">
            <v>1212</v>
          </cell>
        </row>
        <row r="3037">
          <cell r="A3037" t="str">
            <v>IT_CSUD</v>
          </cell>
          <cell r="B3037" t="str">
            <v>IT_CSUD</v>
          </cell>
          <cell r="C3037" t="str">
            <v>Solar PV</v>
          </cell>
          <cell r="D3037" t="str">
            <v>2045</v>
          </cell>
          <cell r="E3037">
            <v>1212</v>
          </cell>
        </row>
        <row r="3038">
          <cell r="A3038" t="str">
            <v>IT_CSUD</v>
          </cell>
          <cell r="B3038" t="str">
            <v>IT_CSUD</v>
          </cell>
          <cell r="C3038" t="str">
            <v>Solar PV</v>
          </cell>
          <cell r="D3038" t="str">
            <v>2046</v>
          </cell>
          <cell r="E3038">
            <v>1212</v>
          </cell>
        </row>
        <row r="3039">
          <cell r="A3039" t="str">
            <v>IT_CSUD</v>
          </cell>
          <cell r="B3039" t="str">
            <v>IT_CSUD</v>
          </cell>
          <cell r="C3039" t="str">
            <v>Solar PV</v>
          </cell>
          <cell r="D3039" t="str">
            <v>2047</v>
          </cell>
          <cell r="E3039">
            <v>1212</v>
          </cell>
        </row>
        <row r="3040">
          <cell r="A3040" t="str">
            <v>IT_CSUD</v>
          </cell>
          <cell r="B3040" t="str">
            <v>IT_CSUD</v>
          </cell>
          <cell r="C3040" t="str">
            <v>Solar PV</v>
          </cell>
          <cell r="D3040" t="str">
            <v>2048</v>
          </cell>
          <cell r="E3040">
            <v>1212</v>
          </cell>
        </row>
        <row r="3041">
          <cell r="A3041" t="str">
            <v>IT_CSUD</v>
          </cell>
          <cell r="B3041" t="str">
            <v>IT_CSUD</v>
          </cell>
          <cell r="C3041" t="str">
            <v>Solar PV</v>
          </cell>
          <cell r="D3041" t="str">
            <v>2049</v>
          </cell>
          <cell r="E3041">
            <v>1212</v>
          </cell>
        </row>
        <row r="3042">
          <cell r="A3042" t="str">
            <v>IT_CSUD</v>
          </cell>
          <cell r="B3042" t="str">
            <v>IT_CSUD</v>
          </cell>
          <cell r="C3042" t="str">
            <v>Solar PV</v>
          </cell>
          <cell r="D3042" t="str">
            <v>2050</v>
          </cell>
          <cell r="E3042">
            <v>1212</v>
          </cell>
        </row>
        <row r="3043">
          <cell r="A3043" t="str">
            <v>IT_NORD</v>
          </cell>
          <cell r="B3043" t="str">
            <v>IT_NORD</v>
          </cell>
          <cell r="C3043" t="str">
            <v>Solar PV</v>
          </cell>
          <cell r="D3043" t="str">
            <v>2018</v>
          </cell>
          <cell r="E3043">
            <v>1117</v>
          </cell>
        </row>
        <row r="3044">
          <cell r="A3044" t="str">
            <v>IT_NORD</v>
          </cell>
          <cell r="B3044" t="str">
            <v>IT_NORD</v>
          </cell>
          <cell r="C3044" t="str">
            <v>Solar PV</v>
          </cell>
          <cell r="D3044" t="str">
            <v>2019</v>
          </cell>
          <cell r="E3044">
            <v>1117</v>
          </cell>
        </row>
        <row r="3045">
          <cell r="A3045" t="str">
            <v>IT_NORD</v>
          </cell>
          <cell r="B3045" t="str">
            <v>IT_NORD</v>
          </cell>
          <cell r="C3045" t="str">
            <v>Solar PV</v>
          </cell>
          <cell r="D3045" t="str">
            <v>2020</v>
          </cell>
          <cell r="E3045">
            <v>1117</v>
          </cell>
        </row>
        <row r="3046">
          <cell r="A3046" t="str">
            <v>IT_NORD</v>
          </cell>
          <cell r="B3046" t="str">
            <v>IT_NORD</v>
          </cell>
          <cell r="C3046" t="str">
            <v>Solar PV</v>
          </cell>
          <cell r="D3046" t="str">
            <v>2021</v>
          </cell>
          <cell r="E3046">
            <v>1117</v>
          </cell>
        </row>
        <row r="3047">
          <cell r="A3047" t="str">
            <v>IT_NORD</v>
          </cell>
          <cell r="B3047" t="str">
            <v>IT_NORD</v>
          </cell>
          <cell r="C3047" t="str">
            <v>Solar PV</v>
          </cell>
          <cell r="D3047" t="str">
            <v>2022</v>
          </cell>
          <cell r="E3047">
            <v>1117</v>
          </cell>
        </row>
        <row r="3048">
          <cell r="A3048" t="str">
            <v>IT_NORD</v>
          </cell>
          <cell r="B3048" t="str">
            <v>IT_NORD</v>
          </cell>
          <cell r="C3048" t="str">
            <v>Solar PV</v>
          </cell>
          <cell r="D3048" t="str">
            <v>2023</v>
          </cell>
          <cell r="E3048">
            <v>1117</v>
          </cell>
        </row>
        <row r="3049">
          <cell r="A3049" t="str">
            <v>IT_NORD</v>
          </cell>
          <cell r="B3049" t="str">
            <v>IT_NORD</v>
          </cell>
          <cell r="C3049" t="str">
            <v>Solar PV</v>
          </cell>
          <cell r="D3049" t="str">
            <v>2024</v>
          </cell>
          <cell r="E3049">
            <v>1117</v>
          </cell>
        </row>
        <row r="3050">
          <cell r="A3050" t="str">
            <v>IT_NORD</v>
          </cell>
          <cell r="B3050" t="str">
            <v>IT_NORD</v>
          </cell>
          <cell r="C3050" t="str">
            <v>Solar PV</v>
          </cell>
          <cell r="D3050" t="str">
            <v>2025</v>
          </cell>
          <cell r="E3050">
            <v>1117</v>
          </cell>
        </row>
        <row r="3051">
          <cell r="A3051" t="str">
            <v>IT_NORD</v>
          </cell>
          <cell r="B3051" t="str">
            <v>IT_NORD</v>
          </cell>
          <cell r="C3051" t="str">
            <v>Solar PV</v>
          </cell>
          <cell r="D3051" t="str">
            <v>2026</v>
          </cell>
          <cell r="E3051">
            <v>1117</v>
          </cell>
        </row>
        <row r="3052">
          <cell r="A3052" t="str">
            <v>IT_NORD</v>
          </cell>
          <cell r="B3052" t="str">
            <v>IT_NORD</v>
          </cell>
          <cell r="C3052" t="str">
            <v>Solar PV</v>
          </cell>
          <cell r="D3052" t="str">
            <v>2027</v>
          </cell>
          <cell r="E3052">
            <v>1117</v>
          </cell>
        </row>
        <row r="3053">
          <cell r="A3053" t="str">
            <v>IT_NORD</v>
          </cell>
          <cell r="B3053" t="str">
            <v>IT_NORD</v>
          </cell>
          <cell r="C3053" t="str">
            <v>Solar PV</v>
          </cell>
          <cell r="D3053" t="str">
            <v>2028</v>
          </cell>
          <cell r="E3053">
            <v>1117</v>
          </cell>
        </row>
        <row r="3054">
          <cell r="A3054" t="str">
            <v>IT_NORD</v>
          </cell>
          <cell r="B3054" t="str">
            <v>IT_NORD</v>
          </cell>
          <cell r="C3054" t="str">
            <v>Solar PV</v>
          </cell>
          <cell r="D3054" t="str">
            <v>2029</v>
          </cell>
          <cell r="E3054">
            <v>1117</v>
          </cell>
        </row>
        <row r="3055">
          <cell r="A3055" t="str">
            <v>IT_NORD</v>
          </cell>
          <cell r="B3055" t="str">
            <v>IT_NORD</v>
          </cell>
          <cell r="C3055" t="str">
            <v>Solar PV</v>
          </cell>
          <cell r="D3055" t="str">
            <v>2030</v>
          </cell>
          <cell r="E3055">
            <v>1117</v>
          </cell>
        </row>
        <row r="3056">
          <cell r="A3056" t="str">
            <v>IT_NORD</v>
          </cell>
          <cell r="B3056" t="str">
            <v>IT_NORD</v>
          </cell>
          <cell r="C3056" t="str">
            <v>Solar PV</v>
          </cell>
          <cell r="D3056" t="str">
            <v>2031</v>
          </cell>
          <cell r="E3056">
            <v>1117</v>
          </cell>
        </row>
        <row r="3057">
          <cell r="A3057" t="str">
            <v>IT_NORD</v>
          </cell>
          <cell r="B3057" t="str">
            <v>IT_NORD</v>
          </cell>
          <cell r="C3057" t="str">
            <v>Solar PV</v>
          </cell>
          <cell r="D3057" t="str">
            <v>2032</v>
          </cell>
          <cell r="E3057">
            <v>1117</v>
          </cell>
        </row>
        <row r="3058">
          <cell r="A3058" t="str">
            <v>IT_NORD</v>
          </cell>
          <cell r="B3058" t="str">
            <v>IT_NORD</v>
          </cell>
          <cell r="C3058" t="str">
            <v>Solar PV</v>
          </cell>
          <cell r="D3058" t="str">
            <v>2033</v>
          </cell>
          <cell r="E3058">
            <v>1117</v>
          </cell>
        </row>
        <row r="3059">
          <cell r="A3059" t="str">
            <v>IT_NORD</v>
          </cell>
          <cell r="B3059" t="str">
            <v>IT_NORD</v>
          </cell>
          <cell r="C3059" t="str">
            <v>Solar PV</v>
          </cell>
          <cell r="D3059" t="str">
            <v>2034</v>
          </cell>
          <cell r="E3059">
            <v>1117</v>
          </cell>
        </row>
        <row r="3060">
          <cell r="A3060" t="str">
            <v>IT_NORD</v>
          </cell>
          <cell r="B3060" t="str">
            <v>IT_NORD</v>
          </cell>
          <cell r="C3060" t="str">
            <v>Solar PV</v>
          </cell>
          <cell r="D3060" t="str">
            <v>2035</v>
          </cell>
          <cell r="E3060">
            <v>1117</v>
          </cell>
        </row>
        <row r="3061">
          <cell r="A3061" t="str">
            <v>IT_NORD</v>
          </cell>
          <cell r="B3061" t="str">
            <v>IT_NORD</v>
          </cell>
          <cell r="C3061" t="str">
            <v>Solar PV</v>
          </cell>
          <cell r="D3061" t="str">
            <v>2036</v>
          </cell>
          <cell r="E3061">
            <v>1117</v>
          </cell>
        </row>
        <row r="3062">
          <cell r="A3062" t="str">
            <v>IT_NORD</v>
          </cell>
          <cell r="B3062" t="str">
            <v>IT_NORD</v>
          </cell>
          <cell r="C3062" t="str">
            <v>Solar PV</v>
          </cell>
          <cell r="D3062" t="str">
            <v>2037</v>
          </cell>
          <cell r="E3062">
            <v>1117</v>
          </cell>
        </row>
        <row r="3063">
          <cell r="A3063" t="str">
            <v>IT_NORD</v>
          </cell>
          <cell r="B3063" t="str">
            <v>IT_NORD</v>
          </cell>
          <cell r="C3063" t="str">
            <v>Solar PV</v>
          </cell>
          <cell r="D3063" t="str">
            <v>2038</v>
          </cell>
          <cell r="E3063">
            <v>1117</v>
          </cell>
        </row>
        <row r="3064">
          <cell r="A3064" t="str">
            <v>IT_NORD</v>
          </cell>
          <cell r="B3064" t="str">
            <v>IT_NORD</v>
          </cell>
          <cell r="C3064" t="str">
            <v>Solar PV</v>
          </cell>
          <cell r="D3064" t="str">
            <v>2039</v>
          </cell>
          <cell r="E3064">
            <v>1117</v>
          </cell>
        </row>
        <row r="3065">
          <cell r="A3065" t="str">
            <v>IT_NORD</v>
          </cell>
          <cell r="B3065" t="str">
            <v>IT_NORD</v>
          </cell>
          <cell r="C3065" t="str">
            <v>Solar PV</v>
          </cell>
          <cell r="D3065" t="str">
            <v>2040</v>
          </cell>
          <cell r="E3065">
            <v>1117</v>
          </cell>
        </row>
        <row r="3066">
          <cell r="A3066" t="str">
            <v>IT_NORD</v>
          </cell>
          <cell r="B3066" t="str">
            <v>IT_NORD</v>
          </cell>
          <cell r="C3066" t="str">
            <v>Solar PV</v>
          </cell>
          <cell r="D3066" t="str">
            <v>2041</v>
          </cell>
          <cell r="E3066">
            <v>1117</v>
          </cell>
        </row>
        <row r="3067">
          <cell r="A3067" t="str">
            <v>IT_NORD</v>
          </cell>
          <cell r="B3067" t="str">
            <v>IT_NORD</v>
          </cell>
          <cell r="C3067" t="str">
            <v>Solar PV</v>
          </cell>
          <cell r="D3067" t="str">
            <v>2042</v>
          </cell>
          <cell r="E3067">
            <v>1117</v>
          </cell>
        </row>
        <row r="3068">
          <cell r="A3068" t="str">
            <v>IT_NORD</v>
          </cell>
          <cell r="B3068" t="str">
            <v>IT_NORD</v>
          </cell>
          <cell r="C3068" t="str">
            <v>Solar PV</v>
          </cell>
          <cell r="D3068" t="str">
            <v>2043</v>
          </cell>
          <cell r="E3068">
            <v>1117</v>
          </cell>
        </row>
        <row r="3069">
          <cell r="A3069" t="str">
            <v>IT_NORD</v>
          </cell>
          <cell r="B3069" t="str">
            <v>IT_NORD</v>
          </cell>
          <cell r="C3069" t="str">
            <v>Solar PV</v>
          </cell>
          <cell r="D3069" t="str">
            <v>2044</v>
          </cell>
          <cell r="E3069">
            <v>1117</v>
          </cell>
        </row>
        <row r="3070">
          <cell r="A3070" t="str">
            <v>IT_NORD</v>
          </cell>
          <cell r="B3070" t="str">
            <v>IT_NORD</v>
          </cell>
          <cell r="C3070" t="str">
            <v>Solar PV</v>
          </cell>
          <cell r="D3070" t="str">
            <v>2045</v>
          </cell>
          <cell r="E3070">
            <v>1117</v>
          </cell>
        </row>
        <row r="3071">
          <cell r="A3071" t="str">
            <v>IT_NORD</v>
          </cell>
          <cell r="B3071" t="str">
            <v>IT_NORD</v>
          </cell>
          <cell r="C3071" t="str">
            <v>Solar PV</v>
          </cell>
          <cell r="D3071" t="str">
            <v>2046</v>
          </cell>
          <cell r="E3071">
            <v>1117</v>
          </cell>
        </row>
        <row r="3072">
          <cell r="A3072" t="str">
            <v>IT_NORD</v>
          </cell>
          <cell r="B3072" t="str">
            <v>IT_NORD</v>
          </cell>
          <cell r="C3072" t="str">
            <v>Solar PV</v>
          </cell>
          <cell r="D3072" t="str">
            <v>2047</v>
          </cell>
          <cell r="E3072">
            <v>1117</v>
          </cell>
        </row>
        <row r="3073">
          <cell r="A3073" t="str">
            <v>IT_NORD</v>
          </cell>
          <cell r="B3073" t="str">
            <v>IT_NORD</v>
          </cell>
          <cell r="C3073" t="str">
            <v>Solar PV</v>
          </cell>
          <cell r="D3073" t="str">
            <v>2048</v>
          </cell>
          <cell r="E3073">
            <v>1117</v>
          </cell>
        </row>
        <row r="3074">
          <cell r="A3074" t="str">
            <v>IT_NORD</v>
          </cell>
          <cell r="B3074" t="str">
            <v>IT_NORD</v>
          </cell>
          <cell r="C3074" t="str">
            <v>Solar PV</v>
          </cell>
          <cell r="D3074" t="str">
            <v>2049</v>
          </cell>
          <cell r="E3074">
            <v>1117</v>
          </cell>
        </row>
        <row r="3075">
          <cell r="A3075" t="str">
            <v>IT_NORD</v>
          </cell>
          <cell r="B3075" t="str">
            <v>IT_NORD</v>
          </cell>
          <cell r="C3075" t="str">
            <v>Solar PV</v>
          </cell>
          <cell r="D3075" t="str">
            <v>2050</v>
          </cell>
          <cell r="E3075">
            <v>1117</v>
          </cell>
        </row>
        <row r="3076">
          <cell r="A3076" t="str">
            <v>IT_SARD</v>
          </cell>
          <cell r="B3076" t="str">
            <v>IT_SARD</v>
          </cell>
          <cell r="C3076" t="str">
            <v>Solar PV</v>
          </cell>
          <cell r="D3076" t="str">
            <v>2018</v>
          </cell>
          <cell r="E3076">
            <v>1259</v>
          </cell>
        </row>
        <row r="3077">
          <cell r="A3077" t="str">
            <v>IT_SARD</v>
          </cell>
          <cell r="B3077" t="str">
            <v>IT_SARD</v>
          </cell>
          <cell r="C3077" t="str">
            <v>Solar PV</v>
          </cell>
          <cell r="D3077" t="str">
            <v>2019</v>
          </cell>
          <cell r="E3077">
            <v>1259</v>
          </cell>
        </row>
        <row r="3078">
          <cell r="A3078" t="str">
            <v>IT_SARD</v>
          </cell>
          <cell r="B3078" t="str">
            <v>IT_SARD</v>
          </cell>
          <cell r="C3078" t="str">
            <v>Solar PV</v>
          </cell>
          <cell r="D3078" t="str">
            <v>2020</v>
          </cell>
          <cell r="E3078">
            <v>1259</v>
          </cell>
        </row>
        <row r="3079">
          <cell r="A3079" t="str">
            <v>IT_SARD</v>
          </cell>
          <cell r="B3079" t="str">
            <v>IT_SARD</v>
          </cell>
          <cell r="C3079" t="str">
            <v>Solar PV</v>
          </cell>
          <cell r="D3079" t="str">
            <v>2021</v>
          </cell>
          <cell r="E3079">
            <v>1259</v>
          </cell>
        </row>
        <row r="3080">
          <cell r="A3080" t="str">
            <v>IT_SARD</v>
          </cell>
          <cell r="B3080" t="str">
            <v>IT_SARD</v>
          </cell>
          <cell r="C3080" t="str">
            <v>Solar PV</v>
          </cell>
          <cell r="D3080" t="str">
            <v>2022</v>
          </cell>
          <cell r="E3080">
            <v>1259</v>
          </cell>
        </row>
        <row r="3081">
          <cell r="A3081" t="str">
            <v>IT_SARD</v>
          </cell>
          <cell r="B3081" t="str">
            <v>IT_SARD</v>
          </cell>
          <cell r="C3081" t="str">
            <v>Solar PV</v>
          </cell>
          <cell r="D3081" t="str">
            <v>2023</v>
          </cell>
          <cell r="E3081">
            <v>1259</v>
          </cell>
        </row>
        <row r="3082">
          <cell r="A3082" t="str">
            <v>IT_SARD</v>
          </cell>
          <cell r="B3082" t="str">
            <v>IT_SARD</v>
          </cell>
          <cell r="C3082" t="str">
            <v>Solar PV</v>
          </cell>
          <cell r="D3082" t="str">
            <v>2024</v>
          </cell>
          <cell r="E3082">
            <v>1259</v>
          </cell>
        </row>
        <row r="3083">
          <cell r="A3083" t="str">
            <v>IT_SARD</v>
          </cell>
          <cell r="B3083" t="str">
            <v>IT_SARD</v>
          </cell>
          <cell r="C3083" t="str">
            <v>Solar PV</v>
          </cell>
          <cell r="D3083" t="str">
            <v>2025</v>
          </cell>
          <cell r="E3083">
            <v>1259</v>
          </cell>
        </row>
        <row r="3084">
          <cell r="A3084" t="str">
            <v>IT_SARD</v>
          </cell>
          <cell r="B3084" t="str">
            <v>IT_SARD</v>
          </cell>
          <cell r="C3084" t="str">
            <v>Solar PV</v>
          </cell>
          <cell r="D3084" t="str">
            <v>2026</v>
          </cell>
          <cell r="E3084">
            <v>1259</v>
          </cell>
        </row>
        <row r="3085">
          <cell r="A3085" t="str">
            <v>IT_SARD</v>
          </cell>
          <cell r="B3085" t="str">
            <v>IT_SARD</v>
          </cell>
          <cell r="C3085" t="str">
            <v>Solar PV</v>
          </cell>
          <cell r="D3085" t="str">
            <v>2027</v>
          </cell>
          <cell r="E3085">
            <v>1259</v>
          </cell>
        </row>
        <row r="3086">
          <cell r="A3086" t="str">
            <v>IT_SARD</v>
          </cell>
          <cell r="B3086" t="str">
            <v>IT_SARD</v>
          </cell>
          <cell r="C3086" t="str">
            <v>Solar PV</v>
          </cell>
          <cell r="D3086" t="str">
            <v>2028</v>
          </cell>
          <cell r="E3086">
            <v>1259</v>
          </cell>
        </row>
        <row r="3087">
          <cell r="A3087" t="str">
            <v>IT_SARD</v>
          </cell>
          <cell r="B3087" t="str">
            <v>IT_SARD</v>
          </cell>
          <cell r="C3087" t="str">
            <v>Solar PV</v>
          </cell>
          <cell r="D3087" t="str">
            <v>2029</v>
          </cell>
          <cell r="E3087">
            <v>1259</v>
          </cell>
        </row>
        <row r="3088">
          <cell r="A3088" t="str">
            <v>IT_SARD</v>
          </cell>
          <cell r="B3088" t="str">
            <v>IT_SARD</v>
          </cell>
          <cell r="C3088" t="str">
            <v>Solar PV</v>
          </cell>
          <cell r="D3088" t="str">
            <v>2030</v>
          </cell>
          <cell r="E3088">
            <v>1259</v>
          </cell>
        </row>
        <row r="3089">
          <cell r="A3089" t="str">
            <v>IT_SARD</v>
          </cell>
          <cell r="B3089" t="str">
            <v>IT_SARD</v>
          </cell>
          <cell r="C3089" t="str">
            <v>Solar PV</v>
          </cell>
          <cell r="D3089" t="str">
            <v>2031</v>
          </cell>
          <cell r="E3089">
            <v>1259</v>
          </cell>
        </row>
        <row r="3090">
          <cell r="A3090" t="str">
            <v>IT_SARD</v>
          </cell>
          <cell r="B3090" t="str">
            <v>IT_SARD</v>
          </cell>
          <cell r="C3090" t="str">
            <v>Solar PV</v>
          </cell>
          <cell r="D3090" t="str">
            <v>2032</v>
          </cell>
          <cell r="E3090">
            <v>1259</v>
          </cell>
        </row>
        <row r="3091">
          <cell r="A3091" t="str">
            <v>IT_SARD</v>
          </cell>
          <cell r="B3091" t="str">
            <v>IT_SARD</v>
          </cell>
          <cell r="C3091" t="str">
            <v>Solar PV</v>
          </cell>
          <cell r="D3091" t="str">
            <v>2033</v>
          </cell>
          <cell r="E3091">
            <v>1259</v>
          </cell>
        </row>
        <row r="3092">
          <cell r="A3092" t="str">
            <v>IT_SARD</v>
          </cell>
          <cell r="B3092" t="str">
            <v>IT_SARD</v>
          </cell>
          <cell r="C3092" t="str">
            <v>Solar PV</v>
          </cell>
          <cell r="D3092" t="str">
            <v>2034</v>
          </cell>
          <cell r="E3092">
            <v>1259</v>
          </cell>
        </row>
        <row r="3093">
          <cell r="A3093" t="str">
            <v>IT_SARD</v>
          </cell>
          <cell r="B3093" t="str">
            <v>IT_SARD</v>
          </cell>
          <cell r="C3093" t="str">
            <v>Solar PV</v>
          </cell>
          <cell r="D3093" t="str">
            <v>2035</v>
          </cell>
          <cell r="E3093">
            <v>1259</v>
          </cell>
        </row>
        <row r="3094">
          <cell r="A3094" t="str">
            <v>IT_SARD</v>
          </cell>
          <cell r="B3094" t="str">
            <v>IT_SARD</v>
          </cell>
          <cell r="C3094" t="str">
            <v>Solar PV</v>
          </cell>
          <cell r="D3094" t="str">
            <v>2036</v>
          </cell>
          <cell r="E3094">
            <v>1259</v>
          </cell>
        </row>
        <row r="3095">
          <cell r="A3095" t="str">
            <v>IT_SARD</v>
          </cell>
          <cell r="B3095" t="str">
            <v>IT_SARD</v>
          </cell>
          <cell r="C3095" t="str">
            <v>Solar PV</v>
          </cell>
          <cell r="D3095" t="str">
            <v>2037</v>
          </cell>
          <cell r="E3095">
            <v>1259</v>
          </cell>
        </row>
        <row r="3096">
          <cell r="A3096" t="str">
            <v>IT_SARD</v>
          </cell>
          <cell r="B3096" t="str">
            <v>IT_SARD</v>
          </cell>
          <cell r="C3096" t="str">
            <v>Solar PV</v>
          </cell>
          <cell r="D3096" t="str">
            <v>2038</v>
          </cell>
          <cell r="E3096">
            <v>1259</v>
          </cell>
        </row>
        <row r="3097">
          <cell r="A3097" t="str">
            <v>IT_SARD</v>
          </cell>
          <cell r="B3097" t="str">
            <v>IT_SARD</v>
          </cell>
          <cell r="C3097" t="str">
            <v>Solar PV</v>
          </cell>
          <cell r="D3097" t="str">
            <v>2039</v>
          </cell>
          <cell r="E3097">
            <v>1259</v>
          </cell>
        </row>
        <row r="3098">
          <cell r="A3098" t="str">
            <v>IT_SARD</v>
          </cell>
          <cell r="B3098" t="str">
            <v>IT_SARD</v>
          </cell>
          <cell r="C3098" t="str">
            <v>Solar PV</v>
          </cell>
          <cell r="D3098" t="str">
            <v>2040</v>
          </cell>
          <cell r="E3098">
            <v>1259</v>
          </cell>
        </row>
        <row r="3099">
          <cell r="A3099" t="str">
            <v>IT_SARD</v>
          </cell>
          <cell r="B3099" t="str">
            <v>IT_SARD</v>
          </cell>
          <cell r="C3099" t="str">
            <v>Solar PV</v>
          </cell>
          <cell r="D3099" t="str">
            <v>2041</v>
          </cell>
          <cell r="E3099">
            <v>1259</v>
          </cell>
        </row>
        <row r="3100">
          <cell r="A3100" t="str">
            <v>IT_SARD</v>
          </cell>
          <cell r="B3100" t="str">
            <v>IT_SARD</v>
          </cell>
          <cell r="C3100" t="str">
            <v>Solar PV</v>
          </cell>
          <cell r="D3100" t="str">
            <v>2042</v>
          </cell>
          <cell r="E3100">
            <v>1259</v>
          </cell>
        </row>
        <row r="3101">
          <cell r="A3101" t="str">
            <v>IT_SARD</v>
          </cell>
          <cell r="B3101" t="str">
            <v>IT_SARD</v>
          </cell>
          <cell r="C3101" t="str">
            <v>Solar PV</v>
          </cell>
          <cell r="D3101" t="str">
            <v>2043</v>
          </cell>
          <cell r="E3101">
            <v>1259</v>
          </cell>
        </row>
        <row r="3102">
          <cell r="A3102" t="str">
            <v>IT_SARD</v>
          </cell>
          <cell r="B3102" t="str">
            <v>IT_SARD</v>
          </cell>
          <cell r="C3102" t="str">
            <v>Solar PV</v>
          </cell>
          <cell r="D3102" t="str">
            <v>2044</v>
          </cell>
          <cell r="E3102">
            <v>1259</v>
          </cell>
        </row>
        <row r="3103">
          <cell r="A3103" t="str">
            <v>IT_SARD</v>
          </cell>
          <cell r="B3103" t="str">
            <v>IT_SARD</v>
          </cell>
          <cell r="C3103" t="str">
            <v>Solar PV</v>
          </cell>
          <cell r="D3103" t="str">
            <v>2045</v>
          </cell>
          <cell r="E3103">
            <v>1259</v>
          </cell>
        </row>
        <row r="3104">
          <cell r="A3104" t="str">
            <v>IT_SARD</v>
          </cell>
          <cell r="B3104" t="str">
            <v>IT_SARD</v>
          </cell>
          <cell r="C3104" t="str">
            <v>Solar PV</v>
          </cell>
          <cell r="D3104" t="str">
            <v>2046</v>
          </cell>
          <cell r="E3104">
            <v>1259</v>
          </cell>
        </row>
        <row r="3105">
          <cell r="A3105" t="str">
            <v>IT_SARD</v>
          </cell>
          <cell r="B3105" t="str">
            <v>IT_SARD</v>
          </cell>
          <cell r="C3105" t="str">
            <v>Solar PV</v>
          </cell>
          <cell r="D3105" t="str">
            <v>2047</v>
          </cell>
          <cell r="E3105">
            <v>1259</v>
          </cell>
        </row>
        <row r="3106">
          <cell r="A3106" t="str">
            <v>IT_SARD</v>
          </cell>
          <cell r="B3106" t="str">
            <v>IT_SARD</v>
          </cell>
          <cell r="C3106" t="str">
            <v>Solar PV</v>
          </cell>
          <cell r="D3106" t="str">
            <v>2048</v>
          </cell>
          <cell r="E3106">
            <v>1259</v>
          </cell>
        </row>
        <row r="3107">
          <cell r="A3107" t="str">
            <v>IT_SARD</v>
          </cell>
          <cell r="B3107" t="str">
            <v>IT_SARD</v>
          </cell>
          <cell r="C3107" t="str">
            <v>Solar PV</v>
          </cell>
          <cell r="D3107" t="str">
            <v>2049</v>
          </cell>
          <cell r="E3107">
            <v>1259</v>
          </cell>
        </row>
        <row r="3108">
          <cell r="A3108" t="str">
            <v>IT_SARD</v>
          </cell>
          <cell r="B3108" t="str">
            <v>IT_SARD</v>
          </cell>
          <cell r="C3108" t="str">
            <v>Solar PV</v>
          </cell>
          <cell r="D3108" t="str">
            <v>2050</v>
          </cell>
          <cell r="E3108">
            <v>1259</v>
          </cell>
        </row>
        <row r="3109">
          <cell r="A3109" t="str">
            <v>IT_SICI</v>
          </cell>
          <cell r="B3109" t="str">
            <v>IT_SICI</v>
          </cell>
          <cell r="C3109" t="str">
            <v>Solar PV</v>
          </cell>
          <cell r="D3109" t="str">
            <v>2018</v>
          </cell>
          <cell r="E3109">
            <v>1337</v>
          </cell>
        </row>
        <row r="3110">
          <cell r="A3110" t="str">
            <v>IT_SICI</v>
          </cell>
          <cell r="B3110" t="str">
            <v>IT_SICI</v>
          </cell>
          <cell r="C3110" t="str">
            <v>Solar PV</v>
          </cell>
          <cell r="D3110" t="str">
            <v>2019</v>
          </cell>
          <cell r="E3110">
            <v>1337</v>
          </cell>
        </row>
        <row r="3111">
          <cell r="A3111" t="str">
            <v>IT_SICI</v>
          </cell>
          <cell r="B3111" t="str">
            <v>IT_SICI</v>
          </cell>
          <cell r="C3111" t="str">
            <v>Solar PV</v>
          </cell>
          <cell r="D3111" t="str">
            <v>2020</v>
          </cell>
          <cell r="E3111">
            <v>1337</v>
          </cell>
        </row>
        <row r="3112">
          <cell r="A3112" t="str">
            <v>IT_SICI</v>
          </cell>
          <cell r="B3112" t="str">
            <v>IT_SICI</v>
          </cell>
          <cell r="C3112" t="str">
            <v>Solar PV</v>
          </cell>
          <cell r="D3112" t="str">
            <v>2021</v>
          </cell>
          <cell r="E3112">
            <v>1337</v>
          </cell>
        </row>
        <row r="3113">
          <cell r="A3113" t="str">
            <v>IT_SICI</v>
          </cell>
          <cell r="B3113" t="str">
            <v>IT_SICI</v>
          </cell>
          <cell r="C3113" t="str">
            <v>Solar PV</v>
          </cell>
          <cell r="D3113" t="str">
            <v>2022</v>
          </cell>
          <cell r="E3113">
            <v>1337</v>
          </cell>
        </row>
        <row r="3114">
          <cell r="A3114" t="str">
            <v>IT_SICI</v>
          </cell>
          <cell r="B3114" t="str">
            <v>IT_SICI</v>
          </cell>
          <cell r="C3114" t="str">
            <v>Solar PV</v>
          </cell>
          <cell r="D3114" t="str">
            <v>2023</v>
          </cell>
          <cell r="E3114">
            <v>1337</v>
          </cell>
        </row>
        <row r="3115">
          <cell r="A3115" t="str">
            <v>IT_SICI</v>
          </cell>
          <cell r="B3115" t="str">
            <v>IT_SICI</v>
          </cell>
          <cell r="C3115" t="str">
            <v>Solar PV</v>
          </cell>
          <cell r="D3115" t="str">
            <v>2024</v>
          </cell>
          <cell r="E3115">
            <v>1337</v>
          </cell>
        </row>
        <row r="3116">
          <cell r="A3116" t="str">
            <v>IT_SICI</v>
          </cell>
          <cell r="B3116" t="str">
            <v>IT_SICI</v>
          </cell>
          <cell r="C3116" t="str">
            <v>Solar PV</v>
          </cell>
          <cell r="D3116" t="str">
            <v>2025</v>
          </cell>
          <cell r="E3116">
            <v>1337</v>
          </cell>
        </row>
        <row r="3117">
          <cell r="A3117" t="str">
            <v>IT_SICI</v>
          </cell>
          <cell r="B3117" t="str">
            <v>IT_SICI</v>
          </cell>
          <cell r="C3117" t="str">
            <v>Solar PV</v>
          </cell>
          <cell r="D3117" t="str">
            <v>2026</v>
          </cell>
          <cell r="E3117">
            <v>1337</v>
          </cell>
        </row>
        <row r="3118">
          <cell r="A3118" t="str">
            <v>IT_SICI</v>
          </cell>
          <cell r="B3118" t="str">
            <v>IT_SICI</v>
          </cell>
          <cell r="C3118" t="str">
            <v>Solar PV</v>
          </cell>
          <cell r="D3118" t="str">
            <v>2027</v>
          </cell>
          <cell r="E3118">
            <v>1337</v>
          </cell>
        </row>
        <row r="3119">
          <cell r="A3119" t="str">
            <v>IT_SICI</v>
          </cell>
          <cell r="B3119" t="str">
            <v>IT_SICI</v>
          </cell>
          <cell r="C3119" t="str">
            <v>Solar PV</v>
          </cell>
          <cell r="D3119" t="str">
            <v>2028</v>
          </cell>
          <cell r="E3119">
            <v>1337</v>
          </cell>
        </row>
        <row r="3120">
          <cell r="A3120" t="str">
            <v>IT_SICI</v>
          </cell>
          <cell r="B3120" t="str">
            <v>IT_SICI</v>
          </cell>
          <cell r="C3120" t="str">
            <v>Solar PV</v>
          </cell>
          <cell r="D3120" t="str">
            <v>2029</v>
          </cell>
          <cell r="E3120">
            <v>1337</v>
          </cell>
        </row>
        <row r="3121">
          <cell r="A3121" t="str">
            <v>IT_SICI</v>
          </cell>
          <cell r="B3121" t="str">
            <v>IT_SICI</v>
          </cell>
          <cell r="C3121" t="str">
            <v>Solar PV</v>
          </cell>
          <cell r="D3121" t="str">
            <v>2030</v>
          </cell>
          <cell r="E3121">
            <v>1337</v>
          </cell>
        </row>
        <row r="3122">
          <cell r="A3122" t="str">
            <v>IT_SICI</v>
          </cell>
          <cell r="B3122" t="str">
            <v>IT_SICI</v>
          </cell>
          <cell r="C3122" t="str">
            <v>Solar PV</v>
          </cell>
          <cell r="D3122" t="str">
            <v>2031</v>
          </cell>
          <cell r="E3122">
            <v>1337</v>
          </cell>
        </row>
        <row r="3123">
          <cell r="A3123" t="str">
            <v>IT_SICI</v>
          </cell>
          <cell r="B3123" t="str">
            <v>IT_SICI</v>
          </cell>
          <cell r="C3123" t="str">
            <v>Solar PV</v>
          </cell>
          <cell r="D3123" t="str">
            <v>2032</v>
          </cell>
          <cell r="E3123">
            <v>1337</v>
          </cell>
        </row>
        <row r="3124">
          <cell r="A3124" t="str">
            <v>IT_SICI</v>
          </cell>
          <cell r="B3124" t="str">
            <v>IT_SICI</v>
          </cell>
          <cell r="C3124" t="str">
            <v>Solar PV</v>
          </cell>
          <cell r="D3124" t="str">
            <v>2033</v>
          </cell>
          <cell r="E3124">
            <v>1337</v>
          </cell>
        </row>
        <row r="3125">
          <cell r="A3125" t="str">
            <v>IT_SICI</v>
          </cell>
          <cell r="B3125" t="str">
            <v>IT_SICI</v>
          </cell>
          <cell r="C3125" t="str">
            <v>Solar PV</v>
          </cell>
          <cell r="D3125" t="str">
            <v>2034</v>
          </cell>
          <cell r="E3125">
            <v>1337</v>
          </cell>
        </row>
        <row r="3126">
          <cell r="A3126" t="str">
            <v>IT_SICI</v>
          </cell>
          <cell r="B3126" t="str">
            <v>IT_SICI</v>
          </cell>
          <cell r="C3126" t="str">
            <v>Solar PV</v>
          </cell>
          <cell r="D3126" t="str">
            <v>2035</v>
          </cell>
          <cell r="E3126">
            <v>1337</v>
          </cell>
        </row>
        <row r="3127">
          <cell r="A3127" t="str">
            <v>IT_SICI</v>
          </cell>
          <cell r="B3127" t="str">
            <v>IT_SICI</v>
          </cell>
          <cell r="C3127" t="str">
            <v>Solar PV</v>
          </cell>
          <cell r="D3127" t="str">
            <v>2036</v>
          </cell>
          <cell r="E3127">
            <v>1337</v>
          </cell>
        </row>
        <row r="3128">
          <cell r="A3128" t="str">
            <v>IT_SICI</v>
          </cell>
          <cell r="B3128" t="str">
            <v>IT_SICI</v>
          </cell>
          <cell r="C3128" t="str">
            <v>Solar PV</v>
          </cell>
          <cell r="D3128" t="str">
            <v>2037</v>
          </cell>
          <cell r="E3128">
            <v>1337</v>
          </cell>
        </row>
        <row r="3129">
          <cell r="A3129" t="str">
            <v>IT_SICI</v>
          </cell>
          <cell r="B3129" t="str">
            <v>IT_SICI</v>
          </cell>
          <cell r="C3129" t="str">
            <v>Solar PV</v>
          </cell>
          <cell r="D3129" t="str">
            <v>2038</v>
          </cell>
          <cell r="E3129">
            <v>1337</v>
          </cell>
        </row>
        <row r="3130">
          <cell r="A3130" t="str">
            <v>IT_SICI</v>
          </cell>
          <cell r="B3130" t="str">
            <v>IT_SICI</v>
          </cell>
          <cell r="C3130" t="str">
            <v>Solar PV</v>
          </cell>
          <cell r="D3130" t="str">
            <v>2039</v>
          </cell>
          <cell r="E3130">
            <v>1337</v>
          </cell>
        </row>
        <row r="3131">
          <cell r="A3131" t="str">
            <v>IT_SICI</v>
          </cell>
          <cell r="B3131" t="str">
            <v>IT_SICI</v>
          </cell>
          <cell r="C3131" t="str">
            <v>Solar PV</v>
          </cell>
          <cell r="D3131" t="str">
            <v>2040</v>
          </cell>
          <cell r="E3131">
            <v>1337</v>
          </cell>
        </row>
        <row r="3132">
          <cell r="A3132" t="str">
            <v>IT_SICI</v>
          </cell>
          <cell r="B3132" t="str">
            <v>IT_SICI</v>
          </cell>
          <cell r="C3132" t="str">
            <v>Solar PV</v>
          </cell>
          <cell r="D3132" t="str">
            <v>2041</v>
          </cell>
          <cell r="E3132">
            <v>1337</v>
          </cell>
        </row>
        <row r="3133">
          <cell r="A3133" t="str">
            <v>IT_SICI</v>
          </cell>
          <cell r="B3133" t="str">
            <v>IT_SICI</v>
          </cell>
          <cell r="C3133" t="str">
            <v>Solar PV</v>
          </cell>
          <cell r="D3133" t="str">
            <v>2042</v>
          </cell>
          <cell r="E3133">
            <v>1337</v>
          </cell>
        </row>
        <row r="3134">
          <cell r="A3134" t="str">
            <v>IT_SICI</v>
          </cell>
          <cell r="B3134" t="str">
            <v>IT_SICI</v>
          </cell>
          <cell r="C3134" t="str">
            <v>Solar PV</v>
          </cell>
          <cell r="D3134" t="str">
            <v>2043</v>
          </cell>
          <cell r="E3134">
            <v>1337</v>
          </cell>
        </row>
        <row r="3135">
          <cell r="A3135" t="str">
            <v>IT_SICI</v>
          </cell>
          <cell r="B3135" t="str">
            <v>IT_SICI</v>
          </cell>
          <cell r="C3135" t="str">
            <v>Solar PV</v>
          </cell>
          <cell r="D3135" t="str">
            <v>2044</v>
          </cell>
          <cell r="E3135">
            <v>1337</v>
          </cell>
        </row>
        <row r="3136">
          <cell r="A3136" t="str">
            <v>IT_SICI</v>
          </cell>
          <cell r="B3136" t="str">
            <v>IT_SICI</v>
          </cell>
          <cell r="C3136" t="str">
            <v>Solar PV</v>
          </cell>
          <cell r="D3136" t="str">
            <v>2045</v>
          </cell>
          <cell r="E3136">
            <v>1337</v>
          </cell>
        </row>
        <row r="3137">
          <cell r="A3137" t="str">
            <v>IT_SICI</v>
          </cell>
          <cell r="B3137" t="str">
            <v>IT_SICI</v>
          </cell>
          <cell r="C3137" t="str">
            <v>Solar PV</v>
          </cell>
          <cell r="D3137" t="str">
            <v>2046</v>
          </cell>
          <cell r="E3137">
            <v>1337</v>
          </cell>
        </row>
        <row r="3138">
          <cell r="A3138" t="str">
            <v>IT_SICI</v>
          </cell>
          <cell r="B3138" t="str">
            <v>IT_SICI</v>
          </cell>
          <cell r="C3138" t="str">
            <v>Solar PV</v>
          </cell>
          <cell r="D3138" t="str">
            <v>2047</v>
          </cell>
          <cell r="E3138">
            <v>1337</v>
          </cell>
        </row>
        <row r="3139">
          <cell r="A3139" t="str">
            <v>IT_SICI</v>
          </cell>
          <cell r="B3139" t="str">
            <v>IT_SICI</v>
          </cell>
          <cell r="C3139" t="str">
            <v>Solar PV</v>
          </cell>
          <cell r="D3139" t="str">
            <v>2048</v>
          </cell>
          <cell r="E3139">
            <v>1337</v>
          </cell>
        </row>
        <row r="3140">
          <cell r="A3140" t="str">
            <v>IT_SICI</v>
          </cell>
          <cell r="B3140" t="str">
            <v>IT_SICI</v>
          </cell>
          <cell r="C3140" t="str">
            <v>Solar PV</v>
          </cell>
          <cell r="D3140" t="str">
            <v>2049</v>
          </cell>
          <cell r="E3140">
            <v>1337</v>
          </cell>
        </row>
        <row r="3141">
          <cell r="A3141" t="str">
            <v>IT_SICI</v>
          </cell>
          <cell r="B3141" t="str">
            <v>IT_SICI</v>
          </cell>
          <cell r="C3141" t="str">
            <v>Solar PV</v>
          </cell>
          <cell r="D3141" t="str">
            <v>2050</v>
          </cell>
          <cell r="E3141">
            <v>1337</v>
          </cell>
        </row>
        <row r="3142">
          <cell r="A3142" t="str">
            <v>IT_SUD</v>
          </cell>
          <cell r="B3142" t="str">
            <v>IT_SUD</v>
          </cell>
          <cell r="C3142" t="str">
            <v>Solar PV</v>
          </cell>
          <cell r="D3142" t="str">
            <v>2018</v>
          </cell>
          <cell r="E3142">
            <v>1249</v>
          </cell>
        </row>
        <row r="3143">
          <cell r="A3143" t="str">
            <v>IT_SUD</v>
          </cell>
          <cell r="B3143" t="str">
            <v>IT_SUD</v>
          </cell>
          <cell r="C3143" t="str">
            <v>Solar PV</v>
          </cell>
          <cell r="D3143" t="str">
            <v>2019</v>
          </cell>
          <cell r="E3143">
            <v>1249</v>
          </cell>
        </row>
        <row r="3144">
          <cell r="A3144" t="str">
            <v>IT_SUD</v>
          </cell>
          <cell r="B3144" t="str">
            <v>IT_SUD</v>
          </cell>
          <cell r="C3144" t="str">
            <v>Solar PV</v>
          </cell>
          <cell r="D3144" t="str">
            <v>2020</v>
          </cell>
          <cell r="E3144">
            <v>1249</v>
          </cell>
        </row>
        <row r="3145">
          <cell r="A3145" t="str">
            <v>IT_SUD</v>
          </cell>
          <cell r="B3145" t="str">
            <v>IT_SUD</v>
          </cell>
          <cell r="C3145" t="str">
            <v>Solar PV</v>
          </cell>
          <cell r="D3145" t="str">
            <v>2021</v>
          </cell>
          <cell r="E3145">
            <v>1249</v>
          </cell>
        </row>
        <row r="3146">
          <cell r="A3146" t="str">
            <v>IT_SUD</v>
          </cell>
          <cell r="B3146" t="str">
            <v>IT_SUD</v>
          </cell>
          <cell r="C3146" t="str">
            <v>Solar PV</v>
          </cell>
          <cell r="D3146" t="str">
            <v>2022</v>
          </cell>
          <cell r="E3146">
            <v>1249</v>
          </cell>
        </row>
        <row r="3147">
          <cell r="A3147" t="str">
            <v>IT_SUD</v>
          </cell>
          <cell r="B3147" t="str">
            <v>IT_SUD</v>
          </cell>
          <cell r="C3147" t="str">
            <v>Solar PV</v>
          </cell>
          <cell r="D3147" t="str">
            <v>2023</v>
          </cell>
          <cell r="E3147">
            <v>1249</v>
          </cell>
        </row>
        <row r="3148">
          <cell r="A3148" t="str">
            <v>IT_SUD</v>
          </cell>
          <cell r="B3148" t="str">
            <v>IT_SUD</v>
          </cell>
          <cell r="C3148" t="str">
            <v>Solar PV</v>
          </cell>
          <cell r="D3148" t="str">
            <v>2024</v>
          </cell>
          <cell r="E3148">
            <v>1249</v>
          </cell>
        </row>
        <row r="3149">
          <cell r="A3149" t="str">
            <v>IT_SUD</v>
          </cell>
          <cell r="B3149" t="str">
            <v>IT_SUD</v>
          </cell>
          <cell r="C3149" t="str">
            <v>Solar PV</v>
          </cell>
          <cell r="D3149" t="str">
            <v>2025</v>
          </cell>
          <cell r="E3149">
            <v>1249</v>
          </cell>
        </row>
        <row r="3150">
          <cell r="A3150" t="str">
            <v>IT_SUD</v>
          </cell>
          <cell r="B3150" t="str">
            <v>IT_SUD</v>
          </cell>
          <cell r="C3150" t="str">
            <v>Solar PV</v>
          </cell>
          <cell r="D3150" t="str">
            <v>2026</v>
          </cell>
          <cell r="E3150">
            <v>1249</v>
          </cell>
        </row>
        <row r="3151">
          <cell r="A3151" t="str">
            <v>IT_SUD</v>
          </cell>
          <cell r="B3151" t="str">
            <v>IT_SUD</v>
          </cell>
          <cell r="C3151" t="str">
            <v>Solar PV</v>
          </cell>
          <cell r="D3151" t="str">
            <v>2027</v>
          </cell>
          <cell r="E3151">
            <v>1249</v>
          </cell>
        </row>
        <row r="3152">
          <cell r="A3152" t="str">
            <v>IT_SUD</v>
          </cell>
          <cell r="B3152" t="str">
            <v>IT_SUD</v>
          </cell>
          <cell r="C3152" t="str">
            <v>Solar PV</v>
          </cell>
          <cell r="D3152" t="str">
            <v>2028</v>
          </cell>
          <cell r="E3152">
            <v>1249</v>
          </cell>
        </row>
        <row r="3153">
          <cell r="A3153" t="str">
            <v>IT_SUD</v>
          </cell>
          <cell r="B3153" t="str">
            <v>IT_SUD</v>
          </cell>
          <cell r="C3153" t="str">
            <v>Solar PV</v>
          </cell>
          <cell r="D3153" t="str">
            <v>2029</v>
          </cell>
          <cell r="E3153">
            <v>1249</v>
          </cell>
        </row>
        <row r="3154">
          <cell r="A3154" t="str">
            <v>IT_SUD</v>
          </cell>
          <cell r="B3154" t="str">
            <v>IT_SUD</v>
          </cell>
          <cell r="C3154" t="str">
            <v>Solar PV</v>
          </cell>
          <cell r="D3154" t="str">
            <v>2030</v>
          </cell>
          <cell r="E3154">
            <v>1249</v>
          </cell>
        </row>
        <row r="3155">
          <cell r="A3155" t="str">
            <v>IT_SUD</v>
          </cell>
          <cell r="B3155" t="str">
            <v>IT_SUD</v>
          </cell>
          <cell r="C3155" t="str">
            <v>Solar PV</v>
          </cell>
          <cell r="D3155" t="str">
            <v>2031</v>
          </cell>
          <cell r="E3155">
            <v>1249</v>
          </cell>
        </row>
        <row r="3156">
          <cell r="A3156" t="str">
            <v>IT_SUD</v>
          </cell>
          <cell r="B3156" t="str">
            <v>IT_SUD</v>
          </cell>
          <cell r="C3156" t="str">
            <v>Solar PV</v>
          </cell>
          <cell r="D3156" t="str">
            <v>2032</v>
          </cell>
          <cell r="E3156">
            <v>1249</v>
          </cell>
        </row>
        <row r="3157">
          <cell r="A3157" t="str">
            <v>IT_SUD</v>
          </cell>
          <cell r="B3157" t="str">
            <v>IT_SUD</v>
          </cell>
          <cell r="C3157" t="str">
            <v>Solar PV</v>
          </cell>
          <cell r="D3157" t="str">
            <v>2033</v>
          </cell>
          <cell r="E3157">
            <v>1249</v>
          </cell>
        </row>
        <row r="3158">
          <cell r="A3158" t="str">
            <v>IT_SUD</v>
          </cell>
          <cell r="B3158" t="str">
            <v>IT_SUD</v>
          </cell>
          <cell r="C3158" t="str">
            <v>Solar PV</v>
          </cell>
          <cell r="D3158" t="str">
            <v>2034</v>
          </cell>
          <cell r="E3158">
            <v>1249</v>
          </cell>
        </row>
        <row r="3159">
          <cell r="A3159" t="str">
            <v>IT_SUD</v>
          </cell>
          <cell r="B3159" t="str">
            <v>IT_SUD</v>
          </cell>
          <cell r="C3159" t="str">
            <v>Solar PV</v>
          </cell>
          <cell r="D3159" t="str">
            <v>2035</v>
          </cell>
          <cell r="E3159">
            <v>1249</v>
          </cell>
        </row>
        <row r="3160">
          <cell r="A3160" t="str">
            <v>IT_SUD</v>
          </cell>
          <cell r="B3160" t="str">
            <v>IT_SUD</v>
          </cell>
          <cell r="C3160" t="str">
            <v>Solar PV</v>
          </cell>
          <cell r="D3160" t="str">
            <v>2036</v>
          </cell>
          <cell r="E3160">
            <v>1249</v>
          </cell>
        </row>
        <row r="3161">
          <cell r="A3161" t="str">
            <v>IT_SUD</v>
          </cell>
          <cell r="B3161" t="str">
            <v>IT_SUD</v>
          </cell>
          <cell r="C3161" t="str">
            <v>Solar PV</v>
          </cell>
          <cell r="D3161" t="str">
            <v>2037</v>
          </cell>
          <cell r="E3161">
            <v>1249</v>
          </cell>
        </row>
        <row r="3162">
          <cell r="A3162" t="str">
            <v>IT_SUD</v>
          </cell>
          <cell r="B3162" t="str">
            <v>IT_SUD</v>
          </cell>
          <cell r="C3162" t="str">
            <v>Solar PV</v>
          </cell>
          <cell r="D3162" t="str">
            <v>2038</v>
          </cell>
          <cell r="E3162">
            <v>1249</v>
          </cell>
        </row>
        <row r="3163">
          <cell r="A3163" t="str">
            <v>IT_SUD</v>
          </cell>
          <cell r="B3163" t="str">
            <v>IT_SUD</v>
          </cell>
          <cell r="C3163" t="str">
            <v>Solar PV</v>
          </cell>
          <cell r="D3163" t="str">
            <v>2039</v>
          </cell>
          <cell r="E3163">
            <v>1249</v>
          </cell>
        </row>
        <row r="3164">
          <cell r="A3164" t="str">
            <v>IT_SUD</v>
          </cell>
          <cell r="B3164" t="str">
            <v>IT_SUD</v>
          </cell>
          <cell r="C3164" t="str">
            <v>Solar PV</v>
          </cell>
          <cell r="D3164" t="str">
            <v>2040</v>
          </cell>
          <cell r="E3164">
            <v>1249</v>
          </cell>
        </row>
        <row r="3165">
          <cell r="A3165" t="str">
            <v>IT_SUD</v>
          </cell>
          <cell r="B3165" t="str">
            <v>IT_SUD</v>
          </cell>
          <cell r="C3165" t="str">
            <v>Solar PV</v>
          </cell>
          <cell r="D3165" t="str">
            <v>2041</v>
          </cell>
          <cell r="E3165">
            <v>1249</v>
          </cell>
        </row>
        <row r="3166">
          <cell r="A3166" t="str">
            <v>IT_SUD</v>
          </cell>
          <cell r="B3166" t="str">
            <v>IT_SUD</v>
          </cell>
          <cell r="C3166" t="str">
            <v>Solar PV</v>
          </cell>
          <cell r="D3166" t="str">
            <v>2042</v>
          </cell>
          <cell r="E3166">
            <v>1249</v>
          </cell>
        </row>
        <row r="3167">
          <cell r="A3167" t="str">
            <v>IT_SUD</v>
          </cell>
          <cell r="B3167" t="str">
            <v>IT_SUD</v>
          </cell>
          <cell r="C3167" t="str">
            <v>Solar PV</v>
          </cell>
          <cell r="D3167" t="str">
            <v>2043</v>
          </cell>
          <cell r="E3167">
            <v>1249</v>
          </cell>
        </row>
        <row r="3168">
          <cell r="A3168" t="str">
            <v>IT_SUD</v>
          </cell>
          <cell r="B3168" t="str">
            <v>IT_SUD</v>
          </cell>
          <cell r="C3168" t="str">
            <v>Solar PV</v>
          </cell>
          <cell r="D3168" t="str">
            <v>2044</v>
          </cell>
          <cell r="E3168">
            <v>1249</v>
          </cell>
        </row>
        <row r="3169">
          <cell r="A3169" t="str">
            <v>IT_SUD</v>
          </cell>
          <cell r="B3169" t="str">
            <v>IT_SUD</v>
          </cell>
          <cell r="C3169" t="str">
            <v>Solar PV</v>
          </cell>
          <cell r="D3169" t="str">
            <v>2045</v>
          </cell>
          <cell r="E3169">
            <v>1249</v>
          </cell>
        </row>
        <row r="3170">
          <cell r="A3170" t="str">
            <v>IT_SUD</v>
          </cell>
          <cell r="B3170" t="str">
            <v>IT_SUD</v>
          </cell>
          <cell r="C3170" t="str">
            <v>Solar PV</v>
          </cell>
          <cell r="D3170" t="str">
            <v>2046</v>
          </cell>
          <cell r="E3170">
            <v>1249</v>
          </cell>
        </row>
        <row r="3171">
          <cell r="A3171" t="str">
            <v>IT_SUD</v>
          </cell>
          <cell r="B3171" t="str">
            <v>IT_SUD</v>
          </cell>
          <cell r="C3171" t="str">
            <v>Solar PV</v>
          </cell>
          <cell r="D3171" t="str">
            <v>2047</v>
          </cell>
          <cell r="E3171">
            <v>1249</v>
          </cell>
        </row>
        <row r="3172">
          <cell r="A3172" t="str">
            <v>IT_SUD</v>
          </cell>
          <cell r="B3172" t="str">
            <v>IT_SUD</v>
          </cell>
          <cell r="C3172" t="str">
            <v>Solar PV</v>
          </cell>
          <cell r="D3172" t="str">
            <v>2048</v>
          </cell>
          <cell r="E3172">
            <v>1249</v>
          </cell>
        </row>
        <row r="3173">
          <cell r="A3173" t="str">
            <v>IT_SUD</v>
          </cell>
          <cell r="B3173" t="str">
            <v>IT_SUD</v>
          </cell>
          <cell r="C3173" t="str">
            <v>Solar PV</v>
          </cell>
          <cell r="D3173" t="str">
            <v>2049</v>
          </cell>
          <cell r="E3173">
            <v>1249</v>
          </cell>
        </row>
        <row r="3174">
          <cell r="A3174" t="str">
            <v>IT_SUD</v>
          </cell>
          <cell r="B3174" t="str">
            <v>IT_SUD</v>
          </cell>
          <cell r="C3174" t="str">
            <v>Solar PV</v>
          </cell>
          <cell r="D3174" t="str">
            <v>2050</v>
          </cell>
          <cell r="E3174">
            <v>1249</v>
          </cell>
        </row>
        <row r="3175">
          <cell r="A3175" t="str">
            <v>Lithuania</v>
          </cell>
          <cell r="B3175" t="str">
            <v>LT</v>
          </cell>
          <cell r="C3175" t="str">
            <v>Solar PV</v>
          </cell>
          <cell r="D3175" t="str">
            <v>2018</v>
          </cell>
          <cell r="E3175">
            <v>790</v>
          </cell>
        </row>
        <row r="3176">
          <cell r="A3176" t="str">
            <v>Lithuania</v>
          </cell>
          <cell r="B3176" t="str">
            <v>LT</v>
          </cell>
          <cell r="C3176" t="str">
            <v>Solar PV</v>
          </cell>
          <cell r="D3176" t="str">
            <v>2019</v>
          </cell>
          <cell r="E3176">
            <v>790</v>
          </cell>
        </row>
        <row r="3177">
          <cell r="A3177" t="str">
            <v>Lithuania</v>
          </cell>
          <cell r="B3177" t="str">
            <v>LT</v>
          </cell>
          <cell r="C3177" t="str">
            <v>Solar PV</v>
          </cell>
          <cell r="D3177" t="str">
            <v>2020</v>
          </cell>
          <cell r="E3177">
            <v>790</v>
          </cell>
        </row>
        <row r="3178">
          <cell r="A3178" t="str">
            <v>Lithuania</v>
          </cell>
          <cell r="B3178" t="str">
            <v>LT</v>
          </cell>
          <cell r="C3178" t="str">
            <v>Solar PV</v>
          </cell>
          <cell r="D3178" t="str">
            <v>2021</v>
          </cell>
          <cell r="E3178">
            <v>790</v>
          </cell>
        </row>
        <row r="3179">
          <cell r="A3179" t="str">
            <v>Lithuania</v>
          </cell>
          <cell r="B3179" t="str">
            <v>LT</v>
          </cell>
          <cell r="C3179" t="str">
            <v>Solar PV</v>
          </cell>
          <cell r="D3179" t="str">
            <v>2022</v>
          </cell>
          <cell r="E3179">
            <v>790</v>
          </cell>
        </row>
        <row r="3180">
          <cell r="A3180" t="str">
            <v>Lithuania</v>
          </cell>
          <cell r="B3180" t="str">
            <v>LT</v>
          </cell>
          <cell r="C3180" t="str">
            <v>Solar PV</v>
          </cell>
          <cell r="D3180" t="str">
            <v>2023</v>
          </cell>
          <cell r="E3180">
            <v>790</v>
          </cell>
        </row>
        <row r="3181">
          <cell r="A3181" t="str">
            <v>Lithuania</v>
          </cell>
          <cell r="B3181" t="str">
            <v>LT</v>
          </cell>
          <cell r="C3181" t="str">
            <v>Solar PV</v>
          </cell>
          <cell r="D3181" t="str">
            <v>2024</v>
          </cell>
          <cell r="E3181">
            <v>790</v>
          </cell>
        </row>
        <row r="3182">
          <cell r="A3182" t="str">
            <v>Lithuania</v>
          </cell>
          <cell r="B3182" t="str">
            <v>LT</v>
          </cell>
          <cell r="C3182" t="str">
            <v>Solar PV</v>
          </cell>
          <cell r="D3182" t="str">
            <v>2025</v>
          </cell>
          <cell r="E3182">
            <v>790</v>
          </cell>
        </row>
        <row r="3183">
          <cell r="A3183" t="str">
            <v>Lithuania</v>
          </cell>
          <cell r="B3183" t="str">
            <v>LT</v>
          </cell>
          <cell r="C3183" t="str">
            <v>Solar PV</v>
          </cell>
          <cell r="D3183" t="str">
            <v>2026</v>
          </cell>
          <cell r="E3183">
            <v>790</v>
          </cell>
        </row>
        <row r="3184">
          <cell r="A3184" t="str">
            <v>Lithuania</v>
          </cell>
          <cell r="B3184" t="str">
            <v>LT</v>
          </cell>
          <cell r="C3184" t="str">
            <v>Solar PV</v>
          </cell>
          <cell r="D3184" t="str">
            <v>2027</v>
          </cell>
          <cell r="E3184">
            <v>790</v>
          </cell>
        </row>
        <row r="3185">
          <cell r="A3185" t="str">
            <v>Lithuania</v>
          </cell>
          <cell r="B3185" t="str">
            <v>LT</v>
          </cell>
          <cell r="C3185" t="str">
            <v>Solar PV</v>
          </cell>
          <cell r="D3185" t="str">
            <v>2028</v>
          </cell>
          <cell r="E3185">
            <v>790</v>
          </cell>
        </row>
        <row r="3186">
          <cell r="A3186" t="str">
            <v>Lithuania</v>
          </cell>
          <cell r="B3186" t="str">
            <v>LT</v>
          </cell>
          <cell r="C3186" t="str">
            <v>Solar PV</v>
          </cell>
          <cell r="D3186" t="str">
            <v>2029</v>
          </cell>
          <cell r="E3186">
            <v>790</v>
          </cell>
        </row>
        <row r="3187">
          <cell r="A3187" t="str">
            <v>Lithuania</v>
          </cell>
          <cell r="B3187" t="str">
            <v>LT</v>
          </cell>
          <cell r="C3187" t="str">
            <v>Solar PV</v>
          </cell>
          <cell r="D3187" t="str">
            <v>2030</v>
          </cell>
          <cell r="E3187">
            <v>790</v>
          </cell>
        </row>
        <row r="3188">
          <cell r="A3188" t="str">
            <v>Lithuania</v>
          </cell>
          <cell r="B3188" t="str">
            <v>LT</v>
          </cell>
          <cell r="C3188" t="str">
            <v>Solar PV</v>
          </cell>
          <cell r="D3188" t="str">
            <v>2031</v>
          </cell>
          <cell r="E3188">
            <v>790</v>
          </cell>
        </row>
        <row r="3189">
          <cell r="A3189" t="str">
            <v>Lithuania</v>
          </cell>
          <cell r="B3189" t="str">
            <v>LT</v>
          </cell>
          <cell r="C3189" t="str">
            <v>Solar PV</v>
          </cell>
          <cell r="D3189" t="str">
            <v>2032</v>
          </cell>
          <cell r="E3189">
            <v>790</v>
          </cell>
        </row>
        <row r="3190">
          <cell r="A3190" t="str">
            <v>Lithuania</v>
          </cell>
          <cell r="B3190" t="str">
            <v>LT</v>
          </cell>
          <cell r="C3190" t="str">
            <v>Solar PV</v>
          </cell>
          <cell r="D3190" t="str">
            <v>2033</v>
          </cell>
          <cell r="E3190">
            <v>790</v>
          </cell>
        </row>
        <row r="3191">
          <cell r="A3191" t="str">
            <v>Lithuania</v>
          </cell>
          <cell r="B3191" t="str">
            <v>LT</v>
          </cell>
          <cell r="C3191" t="str">
            <v>Solar PV</v>
          </cell>
          <cell r="D3191" t="str">
            <v>2034</v>
          </cell>
          <cell r="E3191">
            <v>790</v>
          </cell>
        </row>
        <row r="3192">
          <cell r="A3192" t="str">
            <v>Lithuania</v>
          </cell>
          <cell r="B3192" t="str">
            <v>LT</v>
          </cell>
          <cell r="C3192" t="str">
            <v>Solar PV</v>
          </cell>
          <cell r="D3192" t="str">
            <v>2035</v>
          </cell>
          <cell r="E3192">
            <v>790</v>
          </cell>
        </row>
        <row r="3193">
          <cell r="A3193" t="str">
            <v>Lithuania</v>
          </cell>
          <cell r="B3193" t="str">
            <v>LT</v>
          </cell>
          <cell r="C3193" t="str">
            <v>Solar PV</v>
          </cell>
          <cell r="D3193" t="str">
            <v>2036</v>
          </cell>
          <cell r="E3193">
            <v>790</v>
          </cell>
        </row>
        <row r="3194">
          <cell r="A3194" t="str">
            <v>Lithuania</v>
          </cell>
          <cell r="B3194" t="str">
            <v>LT</v>
          </cell>
          <cell r="C3194" t="str">
            <v>Solar PV</v>
          </cell>
          <cell r="D3194" t="str">
            <v>2037</v>
          </cell>
          <cell r="E3194">
            <v>790</v>
          </cell>
        </row>
        <row r="3195">
          <cell r="A3195" t="str">
            <v>Lithuania</v>
          </cell>
          <cell r="B3195" t="str">
            <v>LT</v>
          </cell>
          <cell r="C3195" t="str">
            <v>Solar PV</v>
          </cell>
          <cell r="D3195" t="str">
            <v>2038</v>
          </cell>
          <cell r="E3195">
            <v>790</v>
          </cell>
        </row>
        <row r="3196">
          <cell r="A3196" t="str">
            <v>Lithuania</v>
          </cell>
          <cell r="B3196" t="str">
            <v>LT</v>
          </cell>
          <cell r="C3196" t="str">
            <v>Solar PV</v>
          </cell>
          <cell r="D3196" t="str">
            <v>2039</v>
          </cell>
          <cell r="E3196">
            <v>790</v>
          </cell>
        </row>
        <row r="3197">
          <cell r="A3197" t="str">
            <v>Lithuania</v>
          </cell>
          <cell r="B3197" t="str">
            <v>LT</v>
          </cell>
          <cell r="C3197" t="str">
            <v>Solar PV</v>
          </cell>
          <cell r="D3197" t="str">
            <v>2040</v>
          </cell>
          <cell r="E3197">
            <v>790</v>
          </cell>
        </row>
        <row r="3198">
          <cell r="A3198" t="str">
            <v>Lithuania</v>
          </cell>
          <cell r="B3198" t="str">
            <v>LT</v>
          </cell>
          <cell r="C3198" t="str">
            <v>Solar PV</v>
          </cell>
          <cell r="D3198" t="str">
            <v>2041</v>
          </cell>
          <cell r="E3198">
            <v>790</v>
          </cell>
        </row>
        <row r="3199">
          <cell r="A3199" t="str">
            <v>Lithuania</v>
          </cell>
          <cell r="B3199" t="str">
            <v>LT</v>
          </cell>
          <cell r="C3199" t="str">
            <v>Solar PV</v>
          </cell>
          <cell r="D3199" t="str">
            <v>2042</v>
          </cell>
          <cell r="E3199">
            <v>790</v>
          </cell>
        </row>
        <row r="3200">
          <cell r="A3200" t="str">
            <v>Lithuania</v>
          </cell>
          <cell r="B3200" t="str">
            <v>LT</v>
          </cell>
          <cell r="C3200" t="str">
            <v>Solar PV</v>
          </cell>
          <cell r="D3200" t="str">
            <v>2043</v>
          </cell>
          <cell r="E3200">
            <v>790</v>
          </cell>
        </row>
        <row r="3201">
          <cell r="A3201" t="str">
            <v>Lithuania</v>
          </cell>
          <cell r="B3201" t="str">
            <v>LT</v>
          </cell>
          <cell r="C3201" t="str">
            <v>Solar PV</v>
          </cell>
          <cell r="D3201" t="str">
            <v>2044</v>
          </cell>
          <cell r="E3201">
            <v>790</v>
          </cell>
        </row>
        <row r="3202">
          <cell r="A3202" t="str">
            <v>Lithuania</v>
          </cell>
          <cell r="B3202" t="str">
            <v>LT</v>
          </cell>
          <cell r="C3202" t="str">
            <v>Solar PV</v>
          </cell>
          <cell r="D3202" t="str">
            <v>2045</v>
          </cell>
          <cell r="E3202">
            <v>790</v>
          </cell>
        </row>
        <row r="3203">
          <cell r="A3203" t="str">
            <v>Lithuania</v>
          </cell>
          <cell r="B3203" t="str">
            <v>LT</v>
          </cell>
          <cell r="C3203" t="str">
            <v>Solar PV</v>
          </cell>
          <cell r="D3203" t="str">
            <v>2046</v>
          </cell>
          <cell r="E3203">
            <v>790</v>
          </cell>
        </row>
        <row r="3204">
          <cell r="A3204" t="str">
            <v>Lithuania</v>
          </cell>
          <cell r="B3204" t="str">
            <v>LT</v>
          </cell>
          <cell r="C3204" t="str">
            <v>Solar PV</v>
          </cell>
          <cell r="D3204" t="str">
            <v>2047</v>
          </cell>
          <cell r="E3204">
            <v>790</v>
          </cell>
        </row>
        <row r="3205">
          <cell r="A3205" t="str">
            <v>Lithuania</v>
          </cell>
          <cell r="B3205" t="str">
            <v>LT</v>
          </cell>
          <cell r="C3205" t="str">
            <v>Solar PV</v>
          </cell>
          <cell r="D3205" t="str">
            <v>2048</v>
          </cell>
          <cell r="E3205">
            <v>790</v>
          </cell>
        </row>
        <row r="3206">
          <cell r="A3206" t="str">
            <v>Lithuania</v>
          </cell>
          <cell r="B3206" t="str">
            <v>LT</v>
          </cell>
          <cell r="C3206" t="str">
            <v>Solar PV</v>
          </cell>
          <cell r="D3206" t="str">
            <v>2049</v>
          </cell>
          <cell r="E3206">
            <v>790</v>
          </cell>
        </row>
        <row r="3207">
          <cell r="A3207" t="str">
            <v>Lithuania</v>
          </cell>
          <cell r="B3207" t="str">
            <v>LT</v>
          </cell>
          <cell r="C3207" t="str">
            <v>Solar PV</v>
          </cell>
          <cell r="D3207" t="str">
            <v>2050</v>
          </cell>
          <cell r="E3207">
            <v>790</v>
          </cell>
        </row>
        <row r="3208">
          <cell r="A3208" t="str">
            <v>Luxembourg</v>
          </cell>
          <cell r="B3208" t="str">
            <v>LU</v>
          </cell>
          <cell r="C3208" t="str">
            <v>Solar PV</v>
          </cell>
          <cell r="D3208" t="str">
            <v>2018</v>
          </cell>
          <cell r="E3208">
            <v>839</v>
          </cell>
        </row>
        <row r="3209">
          <cell r="A3209" t="str">
            <v>Luxembourg</v>
          </cell>
          <cell r="B3209" t="str">
            <v>LU</v>
          </cell>
          <cell r="C3209" t="str">
            <v>Solar PV</v>
          </cell>
          <cell r="D3209" t="str">
            <v>2019</v>
          </cell>
          <cell r="E3209">
            <v>839</v>
          </cell>
        </row>
        <row r="3210">
          <cell r="A3210" t="str">
            <v>Luxembourg</v>
          </cell>
          <cell r="B3210" t="str">
            <v>LU</v>
          </cell>
          <cell r="C3210" t="str">
            <v>Solar PV</v>
          </cell>
          <cell r="D3210" t="str">
            <v>2020</v>
          </cell>
          <cell r="E3210">
            <v>839</v>
          </cell>
        </row>
        <row r="3211">
          <cell r="A3211" t="str">
            <v>Luxembourg</v>
          </cell>
          <cell r="B3211" t="str">
            <v>LU</v>
          </cell>
          <cell r="C3211" t="str">
            <v>Solar PV</v>
          </cell>
          <cell r="D3211" t="str">
            <v>2021</v>
          </cell>
          <cell r="E3211">
            <v>839</v>
          </cell>
        </row>
        <row r="3212">
          <cell r="A3212" t="str">
            <v>Luxembourg</v>
          </cell>
          <cell r="B3212" t="str">
            <v>LU</v>
          </cell>
          <cell r="C3212" t="str">
            <v>Solar PV</v>
          </cell>
          <cell r="D3212" t="str">
            <v>2022</v>
          </cell>
          <cell r="E3212">
            <v>839</v>
          </cell>
        </row>
        <row r="3213">
          <cell r="A3213" t="str">
            <v>Luxembourg</v>
          </cell>
          <cell r="B3213" t="str">
            <v>LU</v>
          </cell>
          <cell r="C3213" t="str">
            <v>Solar PV</v>
          </cell>
          <cell r="D3213" t="str">
            <v>2023</v>
          </cell>
          <cell r="E3213">
            <v>839</v>
          </cell>
        </row>
        <row r="3214">
          <cell r="A3214" t="str">
            <v>Luxembourg</v>
          </cell>
          <cell r="B3214" t="str">
            <v>LU</v>
          </cell>
          <cell r="C3214" t="str">
            <v>Solar PV</v>
          </cell>
          <cell r="D3214" t="str">
            <v>2024</v>
          </cell>
          <cell r="E3214">
            <v>839</v>
          </cell>
        </row>
        <row r="3215">
          <cell r="A3215" t="str">
            <v>Luxembourg</v>
          </cell>
          <cell r="B3215" t="str">
            <v>LU</v>
          </cell>
          <cell r="C3215" t="str">
            <v>Solar PV</v>
          </cell>
          <cell r="D3215" t="str">
            <v>2025</v>
          </cell>
          <cell r="E3215">
            <v>839</v>
          </cell>
        </row>
        <row r="3216">
          <cell r="A3216" t="str">
            <v>Luxembourg</v>
          </cell>
          <cell r="B3216" t="str">
            <v>LU</v>
          </cell>
          <cell r="C3216" t="str">
            <v>Solar PV</v>
          </cell>
          <cell r="D3216" t="str">
            <v>2026</v>
          </cell>
          <cell r="E3216">
            <v>839</v>
          </cell>
        </row>
        <row r="3217">
          <cell r="A3217" t="str">
            <v>Luxembourg</v>
          </cell>
          <cell r="B3217" t="str">
            <v>LU</v>
          </cell>
          <cell r="C3217" t="str">
            <v>Solar PV</v>
          </cell>
          <cell r="D3217" t="str">
            <v>2027</v>
          </cell>
          <cell r="E3217">
            <v>839</v>
          </cell>
        </row>
        <row r="3218">
          <cell r="A3218" t="str">
            <v>Luxembourg</v>
          </cell>
          <cell r="B3218" t="str">
            <v>LU</v>
          </cell>
          <cell r="C3218" t="str">
            <v>Solar PV</v>
          </cell>
          <cell r="D3218" t="str">
            <v>2028</v>
          </cell>
          <cell r="E3218">
            <v>839</v>
          </cell>
        </row>
        <row r="3219">
          <cell r="A3219" t="str">
            <v>Luxembourg</v>
          </cell>
          <cell r="B3219" t="str">
            <v>LU</v>
          </cell>
          <cell r="C3219" t="str">
            <v>Solar PV</v>
          </cell>
          <cell r="D3219" t="str">
            <v>2029</v>
          </cell>
          <cell r="E3219">
            <v>839</v>
          </cell>
        </row>
        <row r="3220">
          <cell r="A3220" t="str">
            <v>Luxembourg</v>
          </cell>
          <cell r="B3220" t="str">
            <v>LU</v>
          </cell>
          <cell r="C3220" t="str">
            <v>Solar PV</v>
          </cell>
          <cell r="D3220" t="str">
            <v>2030</v>
          </cell>
          <cell r="E3220">
            <v>839</v>
          </cell>
        </row>
        <row r="3221">
          <cell r="A3221" t="str">
            <v>Luxembourg</v>
          </cell>
          <cell r="B3221" t="str">
            <v>LU</v>
          </cell>
          <cell r="C3221" t="str">
            <v>Solar PV</v>
          </cell>
          <cell r="D3221" t="str">
            <v>2031</v>
          </cell>
          <cell r="E3221">
            <v>839</v>
          </cell>
        </row>
        <row r="3222">
          <cell r="A3222" t="str">
            <v>Luxembourg</v>
          </cell>
          <cell r="B3222" t="str">
            <v>LU</v>
          </cell>
          <cell r="C3222" t="str">
            <v>Solar PV</v>
          </cell>
          <cell r="D3222" t="str">
            <v>2032</v>
          </cell>
          <cell r="E3222">
            <v>839</v>
          </cell>
        </row>
        <row r="3223">
          <cell r="A3223" t="str">
            <v>Luxembourg</v>
          </cell>
          <cell r="B3223" t="str">
            <v>LU</v>
          </cell>
          <cell r="C3223" t="str">
            <v>Solar PV</v>
          </cell>
          <cell r="D3223" t="str">
            <v>2033</v>
          </cell>
          <cell r="E3223">
            <v>839</v>
          </cell>
        </row>
        <row r="3224">
          <cell r="A3224" t="str">
            <v>Luxembourg</v>
          </cell>
          <cell r="B3224" t="str">
            <v>LU</v>
          </cell>
          <cell r="C3224" t="str">
            <v>Solar PV</v>
          </cell>
          <cell r="D3224" t="str">
            <v>2034</v>
          </cell>
          <cell r="E3224">
            <v>839</v>
          </cell>
        </row>
        <row r="3225">
          <cell r="A3225" t="str">
            <v>Luxembourg</v>
          </cell>
          <cell r="B3225" t="str">
            <v>LU</v>
          </cell>
          <cell r="C3225" t="str">
            <v>Solar PV</v>
          </cell>
          <cell r="D3225" t="str">
            <v>2035</v>
          </cell>
          <cell r="E3225">
            <v>839</v>
          </cell>
        </row>
        <row r="3226">
          <cell r="A3226" t="str">
            <v>Luxembourg</v>
          </cell>
          <cell r="B3226" t="str">
            <v>LU</v>
          </cell>
          <cell r="C3226" t="str">
            <v>Solar PV</v>
          </cell>
          <cell r="D3226" t="str">
            <v>2036</v>
          </cell>
          <cell r="E3226">
            <v>839</v>
          </cell>
        </row>
        <row r="3227">
          <cell r="A3227" t="str">
            <v>Luxembourg</v>
          </cell>
          <cell r="B3227" t="str">
            <v>LU</v>
          </cell>
          <cell r="C3227" t="str">
            <v>Solar PV</v>
          </cell>
          <cell r="D3227" t="str">
            <v>2037</v>
          </cell>
          <cell r="E3227">
            <v>839</v>
          </cell>
        </row>
        <row r="3228">
          <cell r="A3228" t="str">
            <v>Luxembourg</v>
          </cell>
          <cell r="B3228" t="str">
            <v>LU</v>
          </cell>
          <cell r="C3228" t="str">
            <v>Solar PV</v>
          </cell>
          <cell r="D3228" t="str">
            <v>2038</v>
          </cell>
          <cell r="E3228">
            <v>839</v>
          </cell>
        </row>
        <row r="3229">
          <cell r="A3229" t="str">
            <v>Luxembourg</v>
          </cell>
          <cell r="B3229" t="str">
            <v>LU</v>
          </cell>
          <cell r="C3229" t="str">
            <v>Solar PV</v>
          </cell>
          <cell r="D3229" t="str">
            <v>2039</v>
          </cell>
          <cell r="E3229">
            <v>839</v>
          </cell>
        </row>
        <row r="3230">
          <cell r="A3230" t="str">
            <v>Luxembourg</v>
          </cell>
          <cell r="B3230" t="str">
            <v>LU</v>
          </cell>
          <cell r="C3230" t="str">
            <v>Solar PV</v>
          </cell>
          <cell r="D3230" t="str">
            <v>2040</v>
          </cell>
          <cell r="E3230">
            <v>839</v>
          </cell>
        </row>
        <row r="3231">
          <cell r="A3231" t="str">
            <v>Luxembourg</v>
          </cell>
          <cell r="B3231" t="str">
            <v>LU</v>
          </cell>
          <cell r="C3231" t="str">
            <v>Solar PV</v>
          </cell>
          <cell r="D3231" t="str">
            <v>2041</v>
          </cell>
          <cell r="E3231">
            <v>839</v>
          </cell>
        </row>
        <row r="3232">
          <cell r="A3232" t="str">
            <v>Luxembourg</v>
          </cell>
          <cell r="B3232" t="str">
            <v>LU</v>
          </cell>
          <cell r="C3232" t="str">
            <v>Solar PV</v>
          </cell>
          <cell r="D3232" t="str">
            <v>2042</v>
          </cell>
          <cell r="E3232">
            <v>839</v>
          </cell>
        </row>
        <row r="3233">
          <cell r="A3233" t="str">
            <v>Luxembourg</v>
          </cell>
          <cell r="B3233" t="str">
            <v>LU</v>
          </cell>
          <cell r="C3233" t="str">
            <v>Solar PV</v>
          </cell>
          <cell r="D3233" t="str">
            <v>2043</v>
          </cell>
          <cell r="E3233">
            <v>839</v>
          </cell>
        </row>
        <row r="3234">
          <cell r="A3234" t="str">
            <v>Luxembourg</v>
          </cell>
          <cell r="B3234" t="str">
            <v>LU</v>
          </cell>
          <cell r="C3234" t="str">
            <v>Solar PV</v>
          </cell>
          <cell r="D3234" t="str">
            <v>2044</v>
          </cell>
          <cell r="E3234">
            <v>839</v>
          </cell>
        </row>
        <row r="3235">
          <cell r="A3235" t="str">
            <v>Luxembourg</v>
          </cell>
          <cell r="B3235" t="str">
            <v>LU</v>
          </cell>
          <cell r="C3235" t="str">
            <v>Solar PV</v>
          </cell>
          <cell r="D3235" t="str">
            <v>2045</v>
          </cell>
          <cell r="E3235">
            <v>839</v>
          </cell>
        </row>
        <row r="3236">
          <cell r="A3236" t="str">
            <v>Luxembourg</v>
          </cell>
          <cell r="B3236" t="str">
            <v>LU</v>
          </cell>
          <cell r="C3236" t="str">
            <v>Solar PV</v>
          </cell>
          <cell r="D3236" t="str">
            <v>2046</v>
          </cell>
          <cell r="E3236">
            <v>839</v>
          </cell>
        </row>
        <row r="3237">
          <cell r="A3237" t="str">
            <v>Luxembourg</v>
          </cell>
          <cell r="B3237" t="str">
            <v>LU</v>
          </cell>
          <cell r="C3237" t="str">
            <v>Solar PV</v>
          </cell>
          <cell r="D3237" t="str">
            <v>2047</v>
          </cell>
          <cell r="E3237">
            <v>839</v>
          </cell>
        </row>
        <row r="3238">
          <cell r="A3238" t="str">
            <v>Luxembourg</v>
          </cell>
          <cell r="B3238" t="str">
            <v>LU</v>
          </cell>
          <cell r="C3238" t="str">
            <v>Solar PV</v>
          </cell>
          <cell r="D3238" t="str">
            <v>2048</v>
          </cell>
          <cell r="E3238">
            <v>839</v>
          </cell>
        </row>
        <row r="3239">
          <cell r="A3239" t="str">
            <v>Luxembourg</v>
          </cell>
          <cell r="B3239" t="str">
            <v>LU</v>
          </cell>
          <cell r="C3239" t="str">
            <v>Solar PV</v>
          </cell>
          <cell r="D3239" t="str">
            <v>2049</v>
          </cell>
          <cell r="E3239">
            <v>839</v>
          </cell>
        </row>
        <row r="3240">
          <cell r="A3240" t="str">
            <v>Luxembourg</v>
          </cell>
          <cell r="B3240" t="str">
            <v>LU</v>
          </cell>
          <cell r="C3240" t="str">
            <v>Solar PV</v>
          </cell>
          <cell r="D3240" t="str">
            <v>2050</v>
          </cell>
          <cell r="E3240">
            <v>839</v>
          </cell>
        </row>
        <row r="3241">
          <cell r="A3241" t="str">
            <v>Latvia</v>
          </cell>
          <cell r="B3241" t="str">
            <v>LV</v>
          </cell>
          <cell r="C3241" t="str">
            <v>Solar PV</v>
          </cell>
          <cell r="D3241" t="str">
            <v>2018</v>
          </cell>
          <cell r="E3241">
            <v>776</v>
          </cell>
        </row>
        <row r="3242">
          <cell r="A3242" t="str">
            <v>Latvia</v>
          </cell>
          <cell r="B3242" t="str">
            <v>LV</v>
          </cell>
          <cell r="C3242" t="str">
            <v>Solar PV</v>
          </cell>
          <cell r="D3242" t="str">
            <v>2019</v>
          </cell>
          <cell r="E3242">
            <v>776</v>
          </cell>
        </row>
        <row r="3243">
          <cell r="A3243" t="str">
            <v>Latvia</v>
          </cell>
          <cell r="B3243" t="str">
            <v>LV</v>
          </cell>
          <cell r="C3243" t="str">
            <v>Solar PV</v>
          </cell>
          <cell r="D3243" t="str">
            <v>2020</v>
          </cell>
          <cell r="E3243">
            <v>776</v>
          </cell>
        </row>
        <row r="3244">
          <cell r="A3244" t="str">
            <v>Latvia</v>
          </cell>
          <cell r="B3244" t="str">
            <v>LV</v>
          </cell>
          <cell r="C3244" t="str">
            <v>Solar PV</v>
          </cell>
          <cell r="D3244" t="str">
            <v>2021</v>
          </cell>
          <cell r="E3244">
            <v>776</v>
          </cell>
        </row>
        <row r="3245">
          <cell r="A3245" t="str">
            <v>Latvia</v>
          </cell>
          <cell r="B3245" t="str">
            <v>LV</v>
          </cell>
          <cell r="C3245" t="str">
            <v>Solar PV</v>
          </cell>
          <cell r="D3245" t="str">
            <v>2022</v>
          </cell>
          <cell r="E3245">
            <v>776</v>
          </cell>
        </row>
        <row r="3246">
          <cell r="A3246" t="str">
            <v>Latvia</v>
          </cell>
          <cell r="B3246" t="str">
            <v>LV</v>
          </cell>
          <cell r="C3246" t="str">
            <v>Solar PV</v>
          </cell>
          <cell r="D3246" t="str">
            <v>2023</v>
          </cell>
          <cell r="E3246">
            <v>776</v>
          </cell>
        </row>
        <row r="3247">
          <cell r="A3247" t="str">
            <v>Latvia</v>
          </cell>
          <cell r="B3247" t="str">
            <v>LV</v>
          </cell>
          <cell r="C3247" t="str">
            <v>Solar PV</v>
          </cell>
          <cell r="D3247" t="str">
            <v>2024</v>
          </cell>
          <cell r="E3247">
            <v>776</v>
          </cell>
        </row>
        <row r="3248">
          <cell r="A3248" t="str">
            <v>Latvia</v>
          </cell>
          <cell r="B3248" t="str">
            <v>LV</v>
          </cell>
          <cell r="C3248" t="str">
            <v>Solar PV</v>
          </cell>
          <cell r="D3248" t="str">
            <v>2025</v>
          </cell>
          <cell r="E3248">
            <v>776</v>
          </cell>
        </row>
        <row r="3249">
          <cell r="A3249" t="str">
            <v>Latvia</v>
          </cell>
          <cell r="B3249" t="str">
            <v>LV</v>
          </cell>
          <cell r="C3249" t="str">
            <v>Solar PV</v>
          </cell>
          <cell r="D3249" t="str">
            <v>2026</v>
          </cell>
          <cell r="E3249">
            <v>776</v>
          </cell>
        </row>
        <row r="3250">
          <cell r="A3250" t="str">
            <v>Latvia</v>
          </cell>
          <cell r="B3250" t="str">
            <v>LV</v>
          </cell>
          <cell r="C3250" t="str">
            <v>Solar PV</v>
          </cell>
          <cell r="D3250" t="str">
            <v>2027</v>
          </cell>
          <cell r="E3250">
            <v>776</v>
          </cell>
        </row>
        <row r="3251">
          <cell r="A3251" t="str">
            <v>Latvia</v>
          </cell>
          <cell r="B3251" t="str">
            <v>LV</v>
          </cell>
          <cell r="C3251" t="str">
            <v>Solar PV</v>
          </cell>
          <cell r="D3251" t="str">
            <v>2028</v>
          </cell>
          <cell r="E3251">
            <v>776</v>
          </cell>
        </row>
        <row r="3252">
          <cell r="A3252" t="str">
            <v>Latvia</v>
          </cell>
          <cell r="B3252" t="str">
            <v>LV</v>
          </cell>
          <cell r="C3252" t="str">
            <v>Solar PV</v>
          </cell>
          <cell r="D3252" t="str">
            <v>2029</v>
          </cell>
          <cell r="E3252">
            <v>776</v>
          </cell>
        </row>
        <row r="3253">
          <cell r="A3253" t="str">
            <v>Latvia</v>
          </cell>
          <cell r="B3253" t="str">
            <v>LV</v>
          </cell>
          <cell r="C3253" t="str">
            <v>Solar PV</v>
          </cell>
          <cell r="D3253" t="str">
            <v>2030</v>
          </cell>
          <cell r="E3253">
            <v>776</v>
          </cell>
        </row>
        <row r="3254">
          <cell r="A3254" t="str">
            <v>Latvia</v>
          </cell>
          <cell r="B3254" t="str">
            <v>LV</v>
          </cell>
          <cell r="C3254" t="str">
            <v>Solar PV</v>
          </cell>
          <cell r="D3254" t="str">
            <v>2031</v>
          </cell>
          <cell r="E3254">
            <v>776</v>
          </cell>
        </row>
        <row r="3255">
          <cell r="A3255" t="str">
            <v>Latvia</v>
          </cell>
          <cell r="B3255" t="str">
            <v>LV</v>
          </cell>
          <cell r="C3255" t="str">
            <v>Solar PV</v>
          </cell>
          <cell r="D3255" t="str">
            <v>2032</v>
          </cell>
          <cell r="E3255">
            <v>776</v>
          </cell>
        </row>
        <row r="3256">
          <cell r="A3256" t="str">
            <v>Latvia</v>
          </cell>
          <cell r="B3256" t="str">
            <v>LV</v>
          </cell>
          <cell r="C3256" t="str">
            <v>Solar PV</v>
          </cell>
          <cell r="D3256" t="str">
            <v>2033</v>
          </cell>
          <cell r="E3256">
            <v>776</v>
          </cell>
        </row>
        <row r="3257">
          <cell r="A3257" t="str">
            <v>Latvia</v>
          </cell>
          <cell r="B3257" t="str">
            <v>LV</v>
          </cell>
          <cell r="C3257" t="str">
            <v>Solar PV</v>
          </cell>
          <cell r="D3257" t="str">
            <v>2034</v>
          </cell>
          <cell r="E3257">
            <v>776</v>
          </cell>
        </row>
        <row r="3258">
          <cell r="A3258" t="str">
            <v>Latvia</v>
          </cell>
          <cell r="B3258" t="str">
            <v>LV</v>
          </cell>
          <cell r="C3258" t="str">
            <v>Solar PV</v>
          </cell>
          <cell r="D3258" t="str">
            <v>2035</v>
          </cell>
          <cell r="E3258">
            <v>776</v>
          </cell>
        </row>
        <row r="3259">
          <cell r="A3259" t="str">
            <v>Latvia</v>
          </cell>
          <cell r="B3259" t="str">
            <v>LV</v>
          </cell>
          <cell r="C3259" t="str">
            <v>Solar PV</v>
          </cell>
          <cell r="D3259" t="str">
            <v>2036</v>
          </cell>
          <cell r="E3259">
            <v>776</v>
          </cell>
        </row>
        <row r="3260">
          <cell r="A3260" t="str">
            <v>Latvia</v>
          </cell>
          <cell r="B3260" t="str">
            <v>LV</v>
          </cell>
          <cell r="C3260" t="str">
            <v>Solar PV</v>
          </cell>
          <cell r="D3260" t="str">
            <v>2037</v>
          </cell>
          <cell r="E3260">
            <v>776</v>
          </cell>
        </row>
        <row r="3261">
          <cell r="A3261" t="str">
            <v>Latvia</v>
          </cell>
          <cell r="B3261" t="str">
            <v>LV</v>
          </cell>
          <cell r="C3261" t="str">
            <v>Solar PV</v>
          </cell>
          <cell r="D3261" t="str">
            <v>2038</v>
          </cell>
          <cell r="E3261">
            <v>776</v>
          </cell>
        </row>
        <row r="3262">
          <cell r="A3262" t="str">
            <v>Latvia</v>
          </cell>
          <cell r="B3262" t="str">
            <v>LV</v>
          </cell>
          <cell r="C3262" t="str">
            <v>Solar PV</v>
          </cell>
          <cell r="D3262" t="str">
            <v>2039</v>
          </cell>
          <cell r="E3262">
            <v>776</v>
          </cell>
        </row>
        <row r="3263">
          <cell r="A3263" t="str">
            <v>Latvia</v>
          </cell>
          <cell r="B3263" t="str">
            <v>LV</v>
          </cell>
          <cell r="C3263" t="str">
            <v>Solar PV</v>
          </cell>
          <cell r="D3263" t="str">
            <v>2040</v>
          </cell>
          <cell r="E3263">
            <v>776</v>
          </cell>
        </row>
        <row r="3264">
          <cell r="A3264" t="str">
            <v>Latvia</v>
          </cell>
          <cell r="B3264" t="str">
            <v>LV</v>
          </cell>
          <cell r="C3264" t="str">
            <v>Solar PV</v>
          </cell>
          <cell r="D3264" t="str">
            <v>2041</v>
          </cell>
          <cell r="E3264">
            <v>776</v>
          </cell>
        </row>
        <row r="3265">
          <cell r="A3265" t="str">
            <v>Latvia</v>
          </cell>
          <cell r="B3265" t="str">
            <v>LV</v>
          </cell>
          <cell r="C3265" t="str">
            <v>Solar PV</v>
          </cell>
          <cell r="D3265" t="str">
            <v>2042</v>
          </cell>
          <cell r="E3265">
            <v>776</v>
          </cell>
        </row>
        <row r="3266">
          <cell r="A3266" t="str">
            <v>Latvia</v>
          </cell>
          <cell r="B3266" t="str">
            <v>LV</v>
          </cell>
          <cell r="C3266" t="str">
            <v>Solar PV</v>
          </cell>
          <cell r="D3266" t="str">
            <v>2043</v>
          </cell>
          <cell r="E3266">
            <v>776</v>
          </cell>
        </row>
        <row r="3267">
          <cell r="A3267" t="str">
            <v>Latvia</v>
          </cell>
          <cell r="B3267" t="str">
            <v>LV</v>
          </cell>
          <cell r="C3267" t="str">
            <v>Solar PV</v>
          </cell>
          <cell r="D3267" t="str">
            <v>2044</v>
          </cell>
          <cell r="E3267">
            <v>776</v>
          </cell>
        </row>
        <row r="3268">
          <cell r="A3268" t="str">
            <v>Latvia</v>
          </cell>
          <cell r="B3268" t="str">
            <v>LV</v>
          </cell>
          <cell r="C3268" t="str">
            <v>Solar PV</v>
          </cell>
          <cell r="D3268" t="str">
            <v>2045</v>
          </cell>
          <cell r="E3268">
            <v>776</v>
          </cell>
        </row>
        <row r="3269">
          <cell r="A3269" t="str">
            <v>Latvia</v>
          </cell>
          <cell r="B3269" t="str">
            <v>LV</v>
          </cell>
          <cell r="C3269" t="str">
            <v>Solar PV</v>
          </cell>
          <cell r="D3269" t="str">
            <v>2046</v>
          </cell>
          <cell r="E3269">
            <v>776</v>
          </cell>
        </row>
        <row r="3270">
          <cell r="A3270" t="str">
            <v>Latvia</v>
          </cell>
          <cell r="B3270" t="str">
            <v>LV</v>
          </cell>
          <cell r="C3270" t="str">
            <v>Solar PV</v>
          </cell>
          <cell r="D3270" t="str">
            <v>2047</v>
          </cell>
          <cell r="E3270">
            <v>776</v>
          </cell>
        </row>
        <row r="3271">
          <cell r="A3271" t="str">
            <v>Latvia</v>
          </cell>
          <cell r="B3271" t="str">
            <v>LV</v>
          </cell>
          <cell r="C3271" t="str">
            <v>Solar PV</v>
          </cell>
          <cell r="D3271" t="str">
            <v>2048</v>
          </cell>
          <cell r="E3271">
            <v>776</v>
          </cell>
        </row>
        <row r="3272">
          <cell r="A3272" t="str">
            <v>Latvia</v>
          </cell>
          <cell r="B3272" t="str">
            <v>LV</v>
          </cell>
          <cell r="C3272" t="str">
            <v>Solar PV</v>
          </cell>
          <cell r="D3272" t="str">
            <v>2049</v>
          </cell>
          <cell r="E3272">
            <v>776</v>
          </cell>
        </row>
        <row r="3273">
          <cell r="A3273" t="str">
            <v>Latvia</v>
          </cell>
          <cell r="B3273" t="str">
            <v>LV</v>
          </cell>
          <cell r="C3273" t="str">
            <v>Solar PV</v>
          </cell>
          <cell r="D3273" t="str">
            <v>2050</v>
          </cell>
          <cell r="E3273">
            <v>776</v>
          </cell>
        </row>
        <row r="3274">
          <cell r="A3274" t="str">
            <v>Montenegro</v>
          </cell>
          <cell r="B3274" t="str">
            <v>ME</v>
          </cell>
          <cell r="C3274" t="str">
            <v>Solar PV</v>
          </cell>
          <cell r="D3274" t="str">
            <v>2018</v>
          </cell>
          <cell r="E3274">
            <v>1153</v>
          </cell>
        </row>
        <row r="3275">
          <cell r="A3275" t="str">
            <v>Montenegro</v>
          </cell>
          <cell r="B3275" t="str">
            <v>ME</v>
          </cell>
          <cell r="C3275" t="str">
            <v>Solar PV</v>
          </cell>
          <cell r="D3275" t="str">
            <v>2019</v>
          </cell>
          <cell r="E3275">
            <v>1153</v>
          </cell>
        </row>
        <row r="3276">
          <cell r="A3276" t="str">
            <v>Montenegro</v>
          </cell>
          <cell r="B3276" t="str">
            <v>ME</v>
          </cell>
          <cell r="C3276" t="str">
            <v>Solar PV</v>
          </cell>
          <cell r="D3276" t="str">
            <v>2020</v>
          </cell>
          <cell r="E3276">
            <v>1153</v>
          </cell>
        </row>
        <row r="3277">
          <cell r="A3277" t="str">
            <v>Montenegro</v>
          </cell>
          <cell r="B3277" t="str">
            <v>ME</v>
          </cell>
          <cell r="C3277" t="str">
            <v>Solar PV</v>
          </cell>
          <cell r="D3277" t="str">
            <v>2021</v>
          </cell>
          <cell r="E3277">
            <v>1153</v>
          </cell>
        </row>
        <row r="3278">
          <cell r="A3278" t="str">
            <v>Montenegro</v>
          </cell>
          <cell r="B3278" t="str">
            <v>ME</v>
          </cell>
          <cell r="C3278" t="str">
            <v>Solar PV</v>
          </cell>
          <cell r="D3278" t="str">
            <v>2022</v>
          </cell>
          <cell r="E3278">
            <v>1153</v>
          </cell>
        </row>
        <row r="3279">
          <cell r="A3279" t="str">
            <v>Montenegro</v>
          </cell>
          <cell r="B3279" t="str">
            <v>ME</v>
          </cell>
          <cell r="C3279" t="str">
            <v>Solar PV</v>
          </cell>
          <cell r="D3279" t="str">
            <v>2023</v>
          </cell>
          <cell r="E3279">
            <v>1153</v>
          </cell>
        </row>
        <row r="3280">
          <cell r="A3280" t="str">
            <v>Montenegro</v>
          </cell>
          <cell r="B3280" t="str">
            <v>ME</v>
          </cell>
          <cell r="C3280" t="str">
            <v>Solar PV</v>
          </cell>
          <cell r="D3280" t="str">
            <v>2024</v>
          </cell>
          <cell r="E3280">
            <v>1153</v>
          </cell>
        </row>
        <row r="3281">
          <cell r="A3281" t="str">
            <v>Montenegro</v>
          </cell>
          <cell r="B3281" t="str">
            <v>ME</v>
          </cell>
          <cell r="C3281" t="str">
            <v>Solar PV</v>
          </cell>
          <cell r="D3281" t="str">
            <v>2025</v>
          </cell>
          <cell r="E3281">
            <v>1153</v>
          </cell>
        </row>
        <row r="3282">
          <cell r="A3282" t="str">
            <v>Montenegro</v>
          </cell>
          <cell r="B3282" t="str">
            <v>ME</v>
          </cell>
          <cell r="C3282" t="str">
            <v>Solar PV</v>
          </cell>
          <cell r="D3282" t="str">
            <v>2026</v>
          </cell>
          <cell r="E3282">
            <v>1153</v>
          </cell>
        </row>
        <row r="3283">
          <cell r="A3283" t="str">
            <v>Montenegro</v>
          </cell>
          <cell r="B3283" t="str">
            <v>ME</v>
          </cell>
          <cell r="C3283" t="str">
            <v>Solar PV</v>
          </cell>
          <cell r="D3283" t="str">
            <v>2027</v>
          </cell>
          <cell r="E3283">
            <v>1153</v>
          </cell>
        </row>
        <row r="3284">
          <cell r="A3284" t="str">
            <v>Montenegro</v>
          </cell>
          <cell r="B3284" t="str">
            <v>ME</v>
          </cell>
          <cell r="C3284" t="str">
            <v>Solar PV</v>
          </cell>
          <cell r="D3284" t="str">
            <v>2028</v>
          </cell>
          <cell r="E3284">
            <v>1153</v>
          </cell>
        </row>
        <row r="3285">
          <cell r="A3285" t="str">
            <v>Montenegro</v>
          </cell>
          <cell r="B3285" t="str">
            <v>ME</v>
          </cell>
          <cell r="C3285" t="str">
            <v>Solar PV</v>
          </cell>
          <cell r="D3285" t="str">
            <v>2029</v>
          </cell>
          <cell r="E3285">
            <v>1153</v>
          </cell>
        </row>
        <row r="3286">
          <cell r="A3286" t="str">
            <v>Montenegro</v>
          </cell>
          <cell r="B3286" t="str">
            <v>ME</v>
          </cell>
          <cell r="C3286" t="str">
            <v>Solar PV</v>
          </cell>
          <cell r="D3286" t="str">
            <v>2030</v>
          </cell>
          <cell r="E3286">
            <v>1153</v>
          </cell>
        </row>
        <row r="3287">
          <cell r="A3287" t="str">
            <v>Montenegro</v>
          </cell>
          <cell r="B3287" t="str">
            <v>ME</v>
          </cell>
          <cell r="C3287" t="str">
            <v>Solar PV</v>
          </cell>
          <cell r="D3287" t="str">
            <v>2031</v>
          </cell>
          <cell r="E3287">
            <v>1153</v>
          </cell>
        </row>
        <row r="3288">
          <cell r="A3288" t="str">
            <v>Montenegro</v>
          </cell>
          <cell r="B3288" t="str">
            <v>ME</v>
          </cell>
          <cell r="C3288" t="str">
            <v>Solar PV</v>
          </cell>
          <cell r="D3288" t="str">
            <v>2032</v>
          </cell>
          <cell r="E3288">
            <v>1153</v>
          </cell>
        </row>
        <row r="3289">
          <cell r="A3289" t="str">
            <v>Montenegro</v>
          </cell>
          <cell r="B3289" t="str">
            <v>ME</v>
          </cell>
          <cell r="C3289" t="str">
            <v>Solar PV</v>
          </cell>
          <cell r="D3289" t="str">
            <v>2033</v>
          </cell>
          <cell r="E3289">
            <v>1153</v>
          </cell>
        </row>
        <row r="3290">
          <cell r="A3290" t="str">
            <v>Montenegro</v>
          </cell>
          <cell r="B3290" t="str">
            <v>ME</v>
          </cell>
          <cell r="C3290" t="str">
            <v>Solar PV</v>
          </cell>
          <cell r="D3290" t="str">
            <v>2034</v>
          </cell>
          <cell r="E3290">
            <v>1153</v>
          </cell>
        </row>
        <row r="3291">
          <cell r="A3291" t="str">
            <v>Montenegro</v>
          </cell>
          <cell r="B3291" t="str">
            <v>ME</v>
          </cell>
          <cell r="C3291" t="str">
            <v>Solar PV</v>
          </cell>
          <cell r="D3291" t="str">
            <v>2035</v>
          </cell>
          <cell r="E3291">
            <v>1153</v>
          </cell>
        </row>
        <row r="3292">
          <cell r="A3292" t="str">
            <v>Montenegro</v>
          </cell>
          <cell r="B3292" t="str">
            <v>ME</v>
          </cell>
          <cell r="C3292" t="str">
            <v>Solar PV</v>
          </cell>
          <cell r="D3292" t="str">
            <v>2036</v>
          </cell>
          <cell r="E3292">
            <v>1153</v>
          </cell>
        </row>
        <row r="3293">
          <cell r="A3293" t="str">
            <v>Montenegro</v>
          </cell>
          <cell r="B3293" t="str">
            <v>ME</v>
          </cell>
          <cell r="C3293" t="str">
            <v>Solar PV</v>
          </cell>
          <cell r="D3293" t="str">
            <v>2037</v>
          </cell>
          <cell r="E3293">
            <v>1153</v>
          </cell>
        </row>
        <row r="3294">
          <cell r="A3294" t="str">
            <v>Montenegro</v>
          </cell>
          <cell r="B3294" t="str">
            <v>ME</v>
          </cell>
          <cell r="C3294" t="str">
            <v>Solar PV</v>
          </cell>
          <cell r="D3294" t="str">
            <v>2038</v>
          </cell>
          <cell r="E3294">
            <v>1153</v>
          </cell>
        </row>
        <row r="3295">
          <cell r="A3295" t="str">
            <v>Montenegro</v>
          </cell>
          <cell r="B3295" t="str">
            <v>ME</v>
          </cell>
          <cell r="C3295" t="str">
            <v>Solar PV</v>
          </cell>
          <cell r="D3295" t="str">
            <v>2039</v>
          </cell>
          <cell r="E3295">
            <v>1153</v>
          </cell>
        </row>
        <row r="3296">
          <cell r="A3296" t="str">
            <v>Montenegro</v>
          </cell>
          <cell r="B3296" t="str">
            <v>ME</v>
          </cell>
          <cell r="C3296" t="str">
            <v>Solar PV</v>
          </cell>
          <cell r="D3296" t="str">
            <v>2040</v>
          </cell>
          <cell r="E3296">
            <v>1153</v>
          </cell>
        </row>
        <row r="3297">
          <cell r="A3297" t="str">
            <v>Montenegro</v>
          </cell>
          <cell r="B3297" t="str">
            <v>ME</v>
          </cell>
          <cell r="C3297" t="str">
            <v>Solar PV</v>
          </cell>
          <cell r="D3297" t="str">
            <v>2041</v>
          </cell>
          <cell r="E3297">
            <v>1153</v>
          </cell>
        </row>
        <row r="3298">
          <cell r="A3298" t="str">
            <v>Montenegro</v>
          </cell>
          <cell r="B3298" t="str">
            <v>ME</v>
          </cell>
          <cell r="C3298" t="str">
            <v>Solar PV</v>
          </cell>
          <cell r="D3298" t="str">
            <v>2042</v>
          </cell>
          <cell r="E3298">
            <v>1153</v>
          </cell>
        </row>
        <row r="3299">
          <cell r="A3299" t="str">
            <v>Montenegro</v>
          </cell>
          <cell r="B3299" t="str">
            <v>ME</v>
          </cell>
          <cell r="C3299" t="str">
            <v>Solar PV</v>
          </cell>
          <cell r="D3299" t="str">
            <v>2043</v>
          </cell>
          <cell r="E3299">
            <v>1153</v>
          </cell>
        </row>
        <row r="3300">
          <cell r="A3300" t="str">
            <v>Montenegro</v>
          </cell>
          <cell r="B3300" t="str">
            <v>ME</v>
          </cell>
          <cell r="C3300" t="str">
            <v>Solar PV</v>
          </cell>
          <cell r="D3300" t="str">
            <v>2044</v>
          </cell>
          <cell r="E3300">
            <v>1153</v>
          </cell>
        </row>
        <row r="3301">
          <cell r="A3301" t="str">
            <v>Montenegro</v>
          </cell>
          <cell r="B3301" t="str">
            <v>ME</v>
          </cell>
          <cell r="C3301" t="str">
            <v>Solar PV</v>
          </cell>
          <cell r="D3301" t="str">
            <v>2045</v>
          </cell>
          <cell r="E3301">
            <v>1153</v>
          </cell>
        </row>
        <row r="3302">
          <cell r="A3302" t="str">
            <v>Montenegro</v>
          </cell>
          <cell r="B3302" t="str">
            <v>ME</v>
          </cell>
          <cell r="C3302" t="str">
            <v>Solar PV</v>
          </cell>
          <cell r="D3302" t="str">
            <v>2046</v>
          </cell>
          <cell r="E3302">
            <v>1153</v>
          </cell>
        </row>
        <row r="3303">
          <cell r="A3303" t="str">
            <v>Montenegro</v>
          </cell>
          <cell r="B3303" t="str">
            <v>ME</v>
          </cell>
          <cell r="C3303" t="str">
            <v>Solar PV</v>
          </cell>
          <cell r="D3303" t="str">
            <v>2047</v>
          </cell>
          <cell r="E3303">
            <v>1153</v>
          </cell>
        </row>
        <row r="3304">
          <cell r="A3304" t="str">
            <v>Montenegro</v>
          </cell>
          <cell r="B3304" t="str">
            <v>ME</v>
          </cell>
          <cell r="C3304" t="str">
            <v>Solar PV</v>
          </cell>
          <cell r="D3304" t="str">
            <v>2048</v>
          </cell>
          <cell r="E3304">
            <v>1153</v>
          </cell>
        </row>
        <row r="3305">
          <cell r="A3305" t="str">
            <v>Montenegro</v>
          </cell>
          <cell r="B3305" t="str">
            <v>ME</v>
          </cell>
          <cell r="C3305" t="str">
            <v>Solar PV</v>
          </cell>
          <cell r="D3305" t="str">
            <v>2049</v>
          </cell>
          <cell r="E3305">
            <v>1153</v>
          </cell>
        </row>
        <row r="3306">
          <cell r="A3306" t="str">
            <v>Montenegro</v>
          </cell>
          <cell r="B3306" t="str">
            <v>ME</v>
          </cell>
          <cell r="C3306" t="str">
            <v>Solar PV</v>
          </cell>
          <cell r="D3306" t="str">
            <v>2050</v>
          </cell>
          <cell r="E3306">
            <v>1153</v>
          </cell>
        </row>
        <row r="3307">
          <cell r="A3307" t="str">
            <v>North Macedonia</v>
          </cell>
          <cell r="B3307" t="str">
            <v>MK</v>
          </cell>
          <cell r="C3307" t="str">
            <v>Solar PV</v>
          </cell>
          <cell r="D3307" t="str">
            <v>2018</v>
          </cell>
          <cell r="E3307">
            <v>1194</v>
          </cell>
        </row>
        <row r="3308">
          <cell r="A3308" t="str">
            <v>North Macedonia</v>
          </cell>
          <cell r="B3308" t="str">
            <v>MK</v>
          </cell>
          <cell r="C3308" t="str">
            <v>Solar PV</v>
          </cell>
          <cell r="D3308" t="str">
            <v>2019</v>
          </cell>
          <cell r="E3308">
            <v>1194</v>
          </cell>
        </row>
        <row r="3309">
          <cell r="A3309" t="str">
            <v>North Macedonia</v>
          </cell>
          <cell r="B3309" t="str">
            <v>MK</v>
          </cell>
          <cell r="C3309" t="str">
            <v>Solar PV</v>
          </cell>
          <cell r="D3309" t="str">
            <v>2020</v>
          </cell>
          <cell r="E3309">
            <v>1194</v>
          </cell>
        </row>
        <row r="3310">
          <cell r="A3310" t="str">
            <v>North Macedonia</v>
          </cell>
          <cell r="B3310" t="str">
            <v>MK</v>
          </cell>
          <cell r="C3310" t="str">
            <v>Solar PV</v>
          </cell>
          <cell r="D3310" t="str">
            <v>2021</v>
          </cell>
          <cell r="E3310">
            <v>1194</v>
          </cell>
        </row>
        <row r="3311">
          <cell r="A3311" t="str">
            <v>North Macedonia</v>
          </cell>
          <cell r="B3311" t="str">
            <v>MK</v>
          </cell>
          <cell r="C3311" t="str">
            <v>Solar PV</v>
          </cell>
          <cell r="D3311" t="str">
            <v>2022</v>
          </cell>
          <cell r="E3311">
            <v>1194</v>
          </cell>
        </row>
        <row r="3312">
          <cell r="A3312" t="str">
            <v>North Macedonia</v>
          </cell>
          <cell r="B3312" t="str">
            <v>MK</v>
          </cell>
          <cell r="C3312" t="str">
            <v>Solar PV</v>
          </cell>
          <cell r="D3312" t="str">
            <v>2023</v>
          </cell>
          <cell r="E3312">
            <v>1194</v>
          </cell>
        </row>
        <row r="3313">
          <cell r="A3313" t="str">
            <v>North Macedonia</v>
          </cell>
          <cell r="B3313" t="str">
            <v>MK</v>
          </cell>
          <cell r="C3313" t="str">
            <v>Solar PV</v>
          </cell>
          <cell r="D3313" t="str">
            <v>2024</v>
          </cell>
          <cell r="E3313">
            <v>1194</v>
          </cell>
        </row>
        <row r="3314">
          <cell r="A3314" t="str">
            <v>North Macedonia</v>
          </cell>
          <cell r="B3314" t="str">
            <v>MK</v>
          </cell>
          <cell r="C3314" t="str">
            <v>Solar PV</v>
          </cell>
          <cell r="D3314" t="str">
            <v>2025</v>
          </cell>
          <cell r="E3314">
            <v>1194</v>
          </cell>
        </row>
        <row r="3315">
          <cell r="A3315" t="str">
            <v>North Macedonia</v>
          </cell>
          <cell r="B3315" t="str">
            <v>MK</v>
          </cell>
          <cell r="C3315" t="str">
            <v>Solar PV</v>
          </cell>
          <cell r="D3315" t="str">
            <v>2026</v>
          </cell>
          <cell r="E3315">
            <v>1194</v>
          </cell>
        </row>
        <row r="3316">
          <cell r="A3316" t="str">
            <v>North Macedonia</v>
          </cell>
          <cell r="B3316" t="str">
            <v>MK</v>
          </cell>
          <cell r="C3316" t="str">
            <v>Solar PV</v>
          </cell>
          <cell r="D3316" t="str">
            <v>2027</v>
          </cell>
          <cell r="E3316">
            <v>1194</v>
          </cell>
        </row>
        <row r="3317">
          <cell r="A3317" t="str">
            <v>North Macedonia</v>
          </cell>
          <cell r="B3317" t="str">
            <v>MK</v>
          </cell>
          <cell r="C3317" t="str">
            <v>Solar PV</v>
          </cell>
          <cell r="D3317" t="str">
            <v>2028</v>
          </cell>
          <cell r="E3317">
            <v>1194</v>
          </cell>
        </row>
        <row r="3318">
          <cell r="A3318" t="str">
            <v>North Macedonia</v>
          </cell>
          <cell r="B3318" t="str">
            <v>MK</v>
          </cell>
          <cell r="C3318" t="str">
            <v>Solar PV</v>
          </cell>
          <cell r="D3318" t="str">
            <v>2029</v>
          </cell>
          <cell r="E3318">
            <v>1194</v>
          </cell>
        </row>
        <row r="3319">
          <cell r="A3319" t="str">
            <v>North Macedonia</v>
          </cell>
          <cell r="B3319" t="str">
            <v>MK</v>
          </cell>
          <cell r="C3319" t="str">
            <v>Solar PV</v>
          </cell>
          <cell r="D3319" t="str">
            <v>2030</v>
          </cell>
          <cell r="E3319">
            <v>1194</v>
          </cell>
        </row>
        <row r="3320">
          <cell r="A3320" t="str">
            <v>North Macedonia</v>
          </cell>
          <cell r="B3320" t="str">
            <v>MK</v>
          </cell>
          <cell r="C3320" t="str">
            <v>Solar PV</v>
          </cell>
          <cell r="D3320" t="str">
            <v>2031</v>
          </cell>
          <cell r="E3320">
            <v>1194</v>
          </cell>
        </row>
        <row r="3321">
          <cell r="A3321" t="str">
            <v>North Macedonia</v>
          </cell>
          <cell r="B3321" t="str">
            <v>MK</v>
          </cell>
          <cell r="C3321" t="str">
            <v>Solar PV</v>
          </cell>
          <cell r="D3321" t="str">
            <v>2032</v>
          </cell>
          <cell r="E3321">
            <v>1194</v>
          </cell>
        </row>
        <row r="3322">
          <cell r="A3322" t="str">
            <v>North Macedonia</v>
          </cell>
          <cell r="B3322" t="str">
            <v>MK</v>
          </cell>
          <cell r="C3322" t="str">
            <v>Solar PV</v>
          </cell>
          <cell r="D3322" t="str">
            <v>2033</v>
          </cell>
          <cell r="E3322">
            <v>1194</v>
          </cell>
        </row>
        <row r="3323">
          <cell r="A3323" t="str">
            <v>North Macedonia</v>
          </cell>
          <cell r="B3323" t="str">
            <v>MK</v>
          </cell>
          <cell r="C3323" t="str">
            <v>Solar PV</v>
          </cell>
          <cell r="D3323" t="str">
            <v>2034</v>
          </cell>
          <cell r="E3323">
            <v>1194</v>
          </cell>
        </row>
        <row r="3324">
          <cell r="A3324" t="str">
            <v>North Macedonia</v>
          </cell>
          <cell r="B3324" t="str">
            <v>MK</v>
          </cell>
          <cell r="C3324" t="str">
            <v>Solar PV</v>
          </cell>
          <cell r="D3324" t="str">
            <v>2035</v>
          </cell>
          <cell r="E3324">
            <v>1194</v>
          </cell>
        </row>
        <row r="3325">
          <cell r="A3325" t="str">
            <v>North Macedonia</v>
          </cell>
          <cell r="B3325" t="str">
            <v>MK</v>
          </cell>
          <cell r="C3325" t="str">
            <v>Solar PV</v>
          </cell>
          <cell r="D3325" t="str">
            <v>2036</v>
          </cell>
          <cell r="E3325">
            <v>1194</v>
          </cell>
        </row>
        <row r="3326">
          <cell r="A3326" t="str">
            <v>North Macedonia</v>
          </cell>
          <cell r="B3326" t="str">
            <v>MK</v>
          </cell>
          <cell r="C3326" t="str">
            <v>Solar PV</v>
          </cell>
          <cell r="D3326" t="str">
            <v>2037</v>
          </cell>
          <cell r="E3326">
            <v>1194</v>
          </cell>
        </row>
        <row r="3327">
          <cell r="A3327" t="str">
            <v>North Macedonia</v>
          </cell>
          <cell r="B3327" t="str">
            <v>MK</v>
          </cell>
          <cell r="C3327" t="str">
            <v>Solar PV</v>
          </cell>
          <cell r="D3327" t="str">
            <v>2038</v>
          </cell>
          <cell r="E3327">
            <v>1194</v>
          </cell>
        </row>
        <row r="3328">
          <cell r="A3328" t="str">
            <v>North Macedonia</v>
          </cell>
          <cell r="B3328" t="str">
            <v>MK</v>
          </cell>
          <cell r="C3328" t="str">
            <v>Solar PV</v>
          </cell>
          <cell r="D3328" t="str">
            <v>2039</v>
          </cell>
          <cell r="E3328">
            <v>1194</v>
          </cell>
        </row>
        <row r="3329">
          <cell r="A3329" t="str">
            <v>North Macedonia</v>
          </cell>
          <cell r="B3329" t="str">
            <v>MK</v>
          </cell>
          <cell r="C3329" t="str">
            <v>Solar PV</v>
          </cell>
          <cell r="D3329" t="str">
            <v>2040</v>
          </cell>
          <cell r="E3329">
            <v>1194</v>
          </cell>
        </row>
        <row r="3330">
          <cell r="A3330" t="str">
            <v>North Macedonia</v>
          </cell>
          <cell r="B3330" t="str">
            <v>MK</v>
          </cell>
          <cell r="C3330" t="str">
            <v>Solar PV</v>
          </cell>
          <cell r="D3330" t="str">
            <v>2041</v>
          </cell>
          <cell r="E3330">
            <v>1194</v>
          </cell>
        </row>
        <row r="3331">
          <cell r="A3331" t="str">
            <v>North Macedonia</v>
          </cell>
          <cell r="B3331" t="str">
            <v>MK</v>
          </cell>
          <cell r="C3331" t="str">
            <v>Solar PV</v>
          </cell>
          <cell r="D3331" t="str">
            <v>2042</v>
          </cell>
          <cell r="E3331">
            <v>1194</v>
          </cell>
        </row>
        <row r="3332">
          <cell r="A3332" t="str">
            <v>North Macedonia</v>
          </cell>
          <cell r="B3332" t="str">
            <v>MK</v>
          </cell>
          <cell r="C3332" t="str">
            <v>Solar PV</v>
          </cell>
          <cell r="D3332" t="str">
            <v>2043</v>
          </cell>
          <cell r="E3332">
            <v>1194</v>
          </cell>
        </row>
        <row r="3333">
          <cell r="A3333" t="str">
            <v>North Macedonia</v>
          </cell>
          <cell r="B3333" t="str">
            <v>MK</v>
          </cell>
          <cell r="C3333" t="str">
            <v>Solar PV</v>
          </cell>
          <cell r="D3333" t="str">
            <v>2044</v>
          </cell>
          <cell r="E3333">
            <v>1194</v>
          </cell>
        </row>
        <row r="3334">
          <cell r="A3334" t="str">
            <v>North Macedonia</v>
          </cell>
          <cell r="B3334" t="str">
            <v>MK</v>
          </cell>
          <cell r="C3334" t="str">
            <v>Solar PV</v>
          </cell>
          <cell r="D3334" t="str">
            <v>2045</v>
          </cell>
          <cell r="E3334">
            <v>1194</v>
          </cell>
        </row>
        <row r="3335">
          <cell r="A3335" t="str">
            <v>North Macedonia</v>
          </cell>
          <cell r="B3335" t="str">
            <v>MK</v>
          </cell>
          <cell r="C3335" t="str">
            <v>Solar PV</v>
          </cell>
          <cell r="D3335" t="str">
            <v>2046</v>
          </cell>
          <cell r="E3335">
            <v>1194</v>
          </cell>
        </row>
        <row r="3336">
          <cell r="A3336" t="str">
            <v>North Macedonia</v>
          </cell>
          <cell r="B3336" t="str">
            <v>MK</v>
          </cell>
          <cell r="C3336" t="str">
            <v>Solar PV</v>
          </cell>
          <cell r="D3336" t="str">
            <v>2047</v>
          </cell>
          <cell r="E3336">
            <v>1194</v>
          </cell>
        </row>
        <row r="3337">
          <cell r="A3337" t="str">
            <v>North Macedonia</v>
          </cell>
          <cell r="B3337" t="str">
            <v>MK</v>
          </cell>
          <cell r="C3337" t="str">
            <v>Solar PV</v>
          </cell>
          <cell r="D3337" t="str">
            <v>2048</v>
          </cell>
          <cell r="E3337">
            <v>1194</v>
          </cell>
        </row>
        <row r="3338">
          <cell r="A3338" t="str">
            <v>North Macedonia</v>
          </cell>
          <cell r="B3338" t="str">
            <v>MK</v>
          </cell>
          <cell r="C3338" t="str">
            <v>Solar PV</v>
          </cell>
          <cell r="D3338" t="str">
            <v>2049</v>
          </cell>
          <cell r="E3338">
            <v>1194</v>
          </cell>
        </row>
        <row r="3339">
          <cell r="A3339" t="str">
            <v>North Macedonia</v>
          </cell>
          <cell r="B3339" t="str">
            <v>MK</v>
          </cell>
          <cell r="C3339" t="str">
            <v>Solar PV</v>
          </cell>
          <cell r="D3339" t="str">
            <v>2050</v>
          </cell>
          <cell r="E3339">
            <v>1194</v>
          </cell>
        </row>
        <row r="3340">
          <cell r="A3340" t="str">
            <v>Netherlands</v>
          </cell>
          <cell r="B3340" t="str">
            <v>NL</v>
          </cell>
          <cell r="C3340" t="str">
            <v>Solar PV</v>
          </cell>
          <cell r="D3340" t="str">
            <v>2018</v>
          </cell>
          <cell r="E3340">
            <v>726</v>
          </cell>
        </row>
        <row r="3341">
          <cell r="A3341" t="str">
            <v>Netherlands</v>
          </cell>
          <cell r="B3341" t="str">
            <v>NL</v>
          </cell>
          <cell r="C3341" t="str">
            <v>Solar PV</v>
          </cell>
          <cell r="D3341" t="str">
            <v>2019</v>
          </cell>
          <cell r="E3341">
            <v>726</v>
          </cell>
        </row>
        <row r="3342">
          <cell r="A3342" t="str">
            <v>Netherlands</v>
          </cell>
          <cell r="B3342" t="str">
            <v>NL</v>
          </cell>
          <cell r="C3342" t="str">
            <v>Solar PV</v>
          </cell>
          <cell r="D3342" t="str">
            <v>2020</v>
          </cell>
          <cell r="E3342">
            <v>726</v>
          </cell>
        </row>
        <row r="3343">
          <cell r="A3343" t="str">
            <v>Netherlands</v>
          </cell>
          <cell r="B3343" t="str">
            <v>NL</v>
          </cell>
          <cell r="C3343" t="str">
            <v>Solar PV</v>
          </cell>
          <cell r="D3343" t="str">
            <v>2021</v>
          </cell>
          <cell r="E3343">
            <v>726</v>
          </cell>
        </row>
        <row r="3344">
          <cell r="A3344" t="str">
            <v>Netherlands</v>
          </cell>
          <cell r="B3344" t="str">
            <v>NL</v>
          </cell>
          <cell r="C3344" t="str">
            <v>Solar PV</v>
          </cell>
          <cell r="D3344" t="str">
            <v>2022</v>
          </cell>
          <cell r="E3344">
            <v>726</v>
          </cell>
        </row>
        <row r="3345">
          <cell r="A3345" t="str">
            <v>Netherlands</v>
          </cell>
          <cell r="B3345" t="str">
            <v>NL</v>
          </cell>
          <cell r="C3345" t="str">
            <v>Solar PV</v>
          </cell>
          <cell r="D3345" t="str">
            <v>2023</v>
          </cell>
          <cell r="E3345">
            <v>726</v>
          </cell>
        </row>
        <row r="3346">
          <cell r="A3346" t="str">
            <v>Netherlands</v>
          </cell>
          <cell r="B3346" t="str">
            <v>NL</v>
          </cell>
          <cell r="C3346" t="str">
            <v>Solar PV</v>
          </cell>
          <cell r="D3346" t="str">
            <v>2024</v>
          </cell>
          <cell r="E3346">
            <v>726</v>
          </cell>
        </row>
        <row r="3347">
          <cell r="A3347" t="str">
            <v>Netherlands</v>
          </cell>
          <cell r="B3347" t="str">
            <v>NL</v>
          </cell>
          <cell r="C3347" t="str">
            <v>Solar PV</v>
          </cell>
          <cell r="D3347" t="str">
            <v>2025</v>
          </cell>
          <cell r="E3347">
            <v>726</v>
          </cell>
        </row>
        <row r="3348">
          <cell r="A3348" t="str">
            <v>Netherlands</v>
          </cell>
          <cell r="B3348" t="str">
            <v>NL</v>
          </cell>
          <cell r="C3348" t="str">
            <v>Solar PV</v>
          </cell>
          <cell r="D3348" t="str">
            <v>2026</v>
          </cell>
          <cell r="E3348">
            <v>726</v>
          </cell>
        </row>
        <row r="3349">
          <cell r="A3349" t="str">
            <v>Netherlands</v>
          </cell>
          <cell r="B3349" t="str">
            <v>NL</v>
          </cell>
          <cell r="C3349" t="str">
            <v>Solar PV</v>
          </cell>
          <cell r="D3349" t="str">
            <v>2027</v>
          </cell>
          <cell r="E3349">
            <v>726</v>
          </cell>
        </row>
        <row r="3350">
          <cell r="A3350" t="str">
            <v>Netherlands</v>
          </cell>
          <cell r="B3350" t="str">
            <v>NL</v>
          </cell>
          <cell r="C3350" t="str">
            <v>Solar PV</v>
          </cell>
          <cell r="D3350" t="str">
            <v>2028</v>
          </cell>
          <cell r="E3350">
            <v>726</v>
          </cell>
        </row>
        <row r="3351">
          <cell r="A3351" t="str">
            <v>Netherlands</v>
          </cell>
          <cell r="B3351" t="str">
            <v>NL</v>
          </cell>
          <cell r="C3351" t="str">
            <v>Solar PV</v>
          </cell>
          <cell r="D3351" t="str">
            <v>2029</v>
          </cell>
          <cell r="E3351">
            <v>726</v>
          </cell>
        </row>
        <row r="3352">
          <cell r="A3352" t="str">
            <v>Netherlands</v>
          </cell>
          <cell r="B3352" t="str">
            <v>NL</v>
          </cell>
          <cell r="C3352" t="str">
            <v>Solar PV</v>
          </cell>
          <cell r="D3352" t="str">
            <v>2030</v>
          </cell>
          <cell r="E3352">
            <v>726</v>
          </cell>
        </row>
        <row r="3353">
          <cell r="A3353" t="str">
            <v>Netherlands</v>
          </cell>
          <cell r="B3353" t="str">
            <v>NL</v>
          </cell>
          <cell r="C3353" t="str">
            <v>Solar PV</v>
          </cell>
          <cell r="D3353" t="str">
            <v>2031</v>
          </cell>
          <cell r="E3353">
            <v>726</v>
          </cell>
        </row>
        <row r="3354">
          <cell r="A3354" t="str">
            <v>Netherlands</v>
          </cell>
          <cell r="B3354" t="str">
            <v>NL</v>
          </cell>
          <cell r="C3354" t="str">
            <v>Solar PV</v>
          </cell>
          <cell r="D3354" t="str">
            <v>2032</v>
          </cell>
          <cell r="E3354">
            <v>726</v>
          </cell>
        </row>
        <row r="3355">
          <cell r="A3355" t="str">
            <v>Netherlands</v>
          </cell>
          <cell r="B3355" t="str">
            <v>NL</v>
          </cell>
          <cell r="C3355" t="str">
            <v>Solar PV</v>
          </cell>
          <cell r="D3355" t="str">
            <v>2033</v>
          </cell>
          <cell r="E3355">
            <v>726</v>
          </cell>
        </row>
        <row r="3356">
          <cell r="A3356" t="str">
            <v>Netherlands</v>
          </cell>
          <cell r="B3356" t="str">
            <v>NL</v>
          </cell>
          <cell r="C3356" t="str">
            <v>Solar PV</v>
          </cell>
          <cell r="D3356" t="str">
            <v>2034</v>
          </cell>
          <cell r="E3356">
            <v>726</v>
          </cell>
        </row>
        <row r="3357">
          <cell r="A3357" t="str">
            <v>Netherlands</v>
          </cell>
          <cell r="B3357" t="str">
            <v>NL</v>
          </cell>
          <cell r="C3357" t="str">
            <v>Solar PV</v>
          </cell>
          <cell r="D3357" t="str">
            <v>2035</v>
          </cell>
          <cell r="E3357">
            <v>726</v>
          </cell>
        </row>
        <row r="3358">
          <cell r="A3358" t="str">
            <v>Netherlands</v>
          </cell>
          <cell r="B3358" t="str">
            <v>NL</v>
          </cell>
          <cell r="C3358" t="str">
            <v>Solar PV</v>
          </cell>
          <cell r="D3358" t="str">
            <v>2036</v>
          </cell>
          <cell r="E3358">
            <v>726</v>
          </cell>
        </row>
        <row r="3359">
          <cell r="A3359" t="str">
            <v>Netherlands</v>
          </cell>
          <cell r="B3359" t="str">
            <v>NL</v>
          </cell>
          <cell r="C3359" t="str">
            <v>Solar PV</v>
          </cell>
          <cell r="D3359" t="str">
            <v>2037</v>
          </cell>
          <cell r="E3359">
            <v>726</v>
          </cell>
        </row>
        <row r="3360">
          <cell r="A3360" t="str">
            <v>Netherlands</v>
          </cell>
          <cell r="B3360" t="str">
            <v>NL</v>
          </cell>
          <cell r="C3360" t="str">
            <v>Solar PV</v>
          </cell>
          <cell r="D3360" t="str">
            <v>2038</v>
          </cell>
          <cell r="E3360">
            <v>726</v>
          </cell>
        </row>
        <row r="3361">
          <cell r="A3361" t="str">
            <v>Netherlands</v>
          </cell>
          <cell r="B3361" t="str">
            <v>NL</v>
          </cell>
          <cell r="C3361" t="str">
            <v>Solar PV</v>
          </cell>
          <cell r="D3361" t="str">
            <v>2039</v>
          </cell>
          <cell r="E3361">
            <v>726</v>
          </cell>
        </row>
        <row r="3362">
          <cell r="A3362" t="str">
            <v>Netherlands</v>
          </cell>
          <cell r="B3362" t="str">
            <v>NL</v>
          </cell>
          <cell r="C3362" t="str">
            <v>Solar PV</v>
          </cell>
          <cell r="D3362" t="str">
            <v>2040</v>
          </cell>
          <cell r="E3362">
            <v>726</v>
          </cell>
        </row>
        <row r="3363">
          <cell r="A3363" t="str">
            <v>Netherlands</v>
          </cell>
          <cell r="B3363" t="str">
            <v>NL</v>
          </cell>
          <cell r="C3363" t="str">
            <v>Solar PV</v>
          </cell>
          <cell r="D3363" t="str">
            <v>2041</v>
          </cell>
          <cell r="E3363">
            <v>726</v>
          </cell>
        </row>
        <row r="3364">
          <cell r="A3364" t="str">
            <v>Netherlands</v>
          </cell>
          <cell r="B3364" t="str">
            <v>NL</v>
          </cell>
          <cell r="C3364" t="str">
            <v>Solar PV</v>
          </cell>
          <cell r="D3364" t="str">
            <v>2042</v>
          </cell>
          <cell r="E3364">
            <v>726</v>
          </cell>
        </row>
        <row r="3365">
          <cell r="A3365" t="str">
            <v>Netherlands</v>
          </cell>
          <cell r="B3365" t="str">
            <v>NL</v>
          </cell>
          <cell r="C3365" t="str">
            <v>Solar PV</v>
          </cell>
          <cell r="D3365" t="str">
            <v>2043</v>
          </cell>
          <cell r="E3365">
            <v>726</v>
          </cell>
        </row>
        <row r="3366">
          <cell r="A3366" t="str">
            <v>Netherlands</v>
          </cell>
          <cell r="B3366" t="str">
            <v>NL</v>
          </cell>
          <cell r="C3366" t="str">
            <v>Solar PV</v>
          </cell>
          <cell r="D3366" t="str">
            <v>2044</v>
          </cell>
          <cell r="E3366">
            <v>726</v>
          </cell>
        </row>
        <row r="3367">
          <cell r="A3367" t="str">
            <v>Netherlands</v>
          </cell>
          <cell r="B3367" t="str">
            <v>NL</v>
          </cell>
          <cell r="C3367" t="str">
            <v>Solar PV</v>
          </cell>
          <cell r="D3367" t="str">
            <v>2045</v>
          </cell>
          <cell r="E3367">
            <v>726</v>
          </cell>
        </row>
        <row r="3368">
          <cell r="A3368" t="str">
            <v>Netherlands</v>
          </cell>
          <cell r="B3368" t="str">
            <v>NL</v>
          </cell>
          <cell r="C3368" t="str">
            <v>Solar PV</v>
          </cell>
          <cell r="D3368" t="str">
            <v>2046</v>
          </cell>
          <cell r="E3368">
            <v>726</v>
          </cell>
        </row>
        <row r="3369">
          <cell r="A3369" t="str">
            <v>Netherlands</v>
          </cell>
          <cell r="B3369" t="str">
            <v>NL</v>
          </cell>
          <cell r="C3369" t="str">
            <v>Solar PV</v>
          </cell>
          <cell r="D3369" t="str">
            <v>2047</v>
          </cell>
          <cell r="E3369">
            <v>726</v>
          </cell>
        </row>
        <row r="3370">
          <cell r="A3370" t="str">
            <v>Netherlands</v>
          </cell>
          <cell r="B3370" t="str">
            <v>NL</v>
          </cell>
          <cell r="C3370" t="str">
            <v>Solar PV</v>
          </cell>
          <cell r="D3370" t="str">
            <v>2048</v>
          </cell>
          <cell r="E3370">
            <v>726</v>
          </cell>
        </row>
        <row r="3371">
          <cell r="A3371" t="str">
            <v>Netherlands</v>
          </cell>
          <cell r="B3371" t="str">
            <v>NL</v>
          </cell>
          <cell r="C3371" t="str">
            <v>Solar PV</v>
          </cell>
          <cell r="D3371" t="str">
            <v>2049</v>
          </cell>
          <cell r="E3371">
            <v>726</v>
          </cell>
        </row>
        <row r="3372">
          <cell r="A3372" t="str">
            <v>Netherlands</v>
          </cell>
          <cell r="B3372" t="str">
            <v>NL</v>
          </cell>
          <cell r="C3372" t="str">
            <v>Solar PV</v>
          </cell>
          <cell r="D3372" t="str">
            <v>2050</v>
          </cell>
          <cell r="E3372">
            <v>726</v>
          </cell>
        </row>
        <row r="3373">
          <cell r="A3373" t="str">
            <v>Norway NO1</v>
          </cell>
          <cell r="B3373" t="str">
            <v>NO1</v>
          </cell>
          <cell r="C3373" t="str">
            <v>Solar PV</v>
          </cell>
          <cell r="D3373" t="str">
            <v>2018</v>
          </cell>
          <cell r="E3373">
            <v>764</v>
          </cell>
        </row>
        <row r="3374">
          <cell r="A3374" t="str">
            <v>Norway NO1</v>
          </cell>
          <cell r="B3374" t="str">
            <v>NO1</v>
          </cell>
          <cell r="C3374" t="str">
            <v>Solar PV</v>
          </cell>
          <cell r="D3374" t="str">
            <v>2019</v>
          </cell>
          <cell r="E3374">
            <v>764</v>
          </cell>
        </row>
        <row r="3375">
          <cell r="A3375" t="str">
            <v>Norway NO1</v>
          </cell>
          <cell r="B3375" t="str">
            <v>NO1</v>
          </cell>
          <cell r="C3375" t="str">
            <v>Solar PV</v>
          </cell>
          <cell r="D3375" t="str">
            <v>2020</v>
          </cell>
          <cell r="E3375">
            <v>764</v>
          </cell>
        </row>
        <row r="3376">
          <cell r="A3376" t="str">
            <v>Norway NO1</v>
          </cell>
          <cell r="B3376" t="str">
            <v>NO1</v>
          </cell>
          <cell r="C3376" t="str">
            <v>Solar PV</v>
          </cell>
          <cell r="D3376" t="str">
            <v>2021</v>
          </cell>
          <cell r="E3376">
            <v>764</v>
          </cell>
        </row>
        <row r="3377">
          <cell r="A3377" t="str">
            <v>Norway NO1</v>
          </cell>
          <cell r="B3377" t="str">
            <v>NO1</v>
          </cell>
          <cell r="C3377" t="str">
            <v>Solar PV</v>
          </cell>
          <cell r="D3377" t="str">
            <v>2022</v>
          </cell>
          <cell r="E3377">
            <v>764</v>
          </cell>
        </row>
        <row r="3378">
          <cell r="A3378" t="str">
            <v>Norway NO1</v>
          </cell>
          <cell r="B3378" t="str">
            <v>NO1</v>
          </cell>
          <cell r="C3378" t="str">
            <v>Solar PV</v>
          </cell>
          <cell r="D3378" t="str">
            <v>2023</v>
          </cell>
          <cell r="E3378">
            <v>764</v>
          </cell>
        </row>
        <row r="3379">
          <cell r="A3379" t="str">
            <v>Norway NO1</v>
          </cell>
          <cell r="B3379" t="str">
            <v>NO1</v>
          </cell>
          <cell r="C3379" t="str">
            <v>Solar PV</v>
          </cell>
          <cell r="D3379" t="str">
            <v>2024</v>
          </cell>
          <cell r="E3379">
            <v>764</v>
          </cell>
        </row>
        <row r="3380">
          <cell r="A3380" t="str">
            <v>Norway NO1</v>
          </cell>
          <cell r="B3380" t="str">
            <v>NO1</v>
          </cell>
          <cell r="C3380" t="str">
            <v>Solar PV</v>
          </cell>
          <cell r="D3380" t="str">
            <v>2025</v>
          </cell>
          <cell r="E3380">
            <v>764</v>
          </cell>
        </row>
        <row r="3381">
          <cell r="A3381" t="str">
            <v>Norway NO1</v>
          </cell>
          <cell r="B3381" t="str">
            <v>NO1</v>
          </cell>
          <cell r="C3381" t="str">
            <v>Solar PV</v>
          </cell>
          <cell r="D3381" t="str">
            <v>2026</v>
          </cell>
          <cell r="E3381">
            <v>764</v>
          </cell>
        </row>
        <row r="3382">
          <cell r="A3382" t="str">
            <v>Norway NO1</v>
          </cell>
          <cell r="B3382" t="str">
            <v>NO1</v>
          </cell>
          <cell r="C3382" t="str">
            <v>Solar PV</v>
          </cell>
          <cell r="D3382" t="str">
            <v>2027</v>
          </cell>
          <cell r="E3382">
            <v>764</v>
          </cell>
        </row>
        <row r="3383">
          <cell r="A3383" t="str">
            <v>Norway NO1</v>
          </cell>
          <cell r="B3383" t="str">
            <v>NO1</v>
          </cell>
          <cell r="C3383" t="str">
            <v>Solar PV</v>
          </cell>
          <cell r="D3383" t="str">
            <v>2028</v>
          </cell>
          <cell r="E3383">
            <v>764</v>
          </cell>
        </row>
        <row r="3384">
          <cell r="A3384" t="str">
            <v>Norway NO1</v>
          </cell>
          <cell r="B3384" t="str">
            <v>NO1</v>
          </cell>
          <cell r="C3384" t="str">
            <v>Solar PV</v>
          </cell>
          <cell r="D3384" t="str">
            <v>2029</v>
          </cell>
          <cell r="E3384">
            <v>764</v>
          </cell>
        </row>
        <row r="3385">
          <cell r="A3385" t="str">
            <v>Norway NO1</v>
          </cell>
          <cell r="B3385" t="str">
            <v>NO1</v>
          </cell>
          <cell r="C3385" t="str">
            <v>Solar PV</v>
          </cell>
          <cell r="D3385" t="str">
            <v>2030</v>
          </cell>
          <cell r="E3385">
            <v>764</v>
          </cell>
        </row>
        <row r="3386">
          <cell r="A3386" t="str">
            <v>Norway NO1</v>
          </cell>
          <cell r="B3386" t="str">
            <v>NO1</v>
          </cell>
          <cell r="C3386" t="str">
            <v>Solar PV</v>
          </cell>
          <cell r="D3386" t="str">
            <v>2031</v>
          </cell>
          <cell r="E3386">
            <v>764</v>
          </cell>
        </row>
        <row r="3387">
          <cell r="A3387" t="str">
            <v>Norway NO1</v>
          </cell>
          <cell r="B3387" t="str">
            <v>NO1</v>
          </cell>
          <cell r="C3387" t="str">
            <v>Solar PV</v>
          </cell>
          <cell r="D3387" t="str">
            <v>2032</v>
          </cell>
          <cell r="E3387">
            <v>764</v>
          </cell>
        </row>
        <row r="3388">
          <cell r="A3388" t="str">
            <v>Norway NO1</v>
          </cell>
          <cell r="B3388" t="str">
            <v>NO1</v>
          </cell>
          <cell r="C3388" t="str">
            <v>Solar PV</v>
          </cell>
          <cell r="D3388" t="str">
            <v>2033</v>
          </cell>
          <cell r="E3388">
            <v>764</v>
          </cell>
        </row>
        <row r="3389">
          <cell r="A3389" t="str">
            <v>Norway NO1</v>
          </cell>
          <cell r="B3389" t="str">
            <v>NO1</v>
          </cell>
          <cell r="C3389" t="str">
            <v>Solar PV</v>
          </cell>
          <cell r="D3389" t="str">
            <v>2034</v>
          </cell>
          <cell r="E3389">
            <v>764</v>
          </cell>
        </row>
        <row r="3390">
          <cell r="A3390" t="str">
            <v>Norway NO1</v>
          </cell>
          <cell r="B3390" t="str">
            <v>NO1</v>
          </cell>
          <cell r="C3390" t="str">
            <v>Solar PV</v>
          </cell>
          <cell r="D3390" t="str">
            <v>2035</v>
          </cell>
          <cell r="E3390">
            <v>764</v>
          </cell>
        </row>
        <row r="3391">
          <cell r="A3391" t="str">
            <v>Norway NO1</v>
          </cell>
          <cell r="B3391" t="str">
            <v>NO1</v>
          </cell>
          <cell r="C3391" t="str">
            <v>Solar PV</v>
          </cell>
          <cell r="D3391" t="str">
            <v>2036</v>
          </cell>
          <cell r="E3391">
            <v>764</v>
          </cell>
        </row>
        <row r="3392">
          <cell r="A3392" t="str">
            <v>Norway NO1</v>
          </cell>
          <cell r="B3392" t="str">
            <v>NO1</v>
          </cell>
          <cell r="C3392" t="str">
            <v>Solar PV</v>
          </cell>
          <cell r="D3392" t="str">
            <v>2037</v>
          </cell>
          <cell r="E3392">
            <v>764</v>
          </cell>
        </row>
        <row r="3393">
          <cell r="A3393" t="str">
            <v>Norway NO1</v>
          </cell>
          <cell r="B3393" t="str">
            <v>NO1</v>
          </cell>
          <cell r="C3393" t="str">
            <v>Solar PV</v>
          </cell>
          <cell r="D3393" t="str">
            <v>2038</v>
          </cell>
          <cell r="E3393">
            <v>764</v>
          </cell>
        </row>
        <row r="3394">
          <cell r="A3394" t="str">
            <v>Norway NO1</v>
          </cell>
          <cell r="B3394" t="str">
            <v>NO1</v>
          </cell>
          <cell r="C3394" t="str">
            <v>Solar PV</v>
          </cell>
          <cell r="D3394" t="str">
            <v>2039</v>
          </cell>
          <cell r="E3394">
            <v>764</v>
          </cell>
        </row>
        <row r="3395">
          <cell r="A3395" t="str">
            <v>Norway NO1</v>
          </cell>
          <cell r="B3395" t="str">
            <v>NO1</v>
          </cell>
          <cell r="C3395" t="str">
            <v>Solar PV</v>
          </cell>
          <cell r="D3395" t="str">
            <v>2040</v>
          </cell>
          <cell r="E3395">
            <v>764</v>
          </cell>
        </row>
        <row r="3396">
          <cell r="A3396" t="str">
            <v>Norway NO1</v>
          </cell>
          <cell r="B3396" t="str">
            <v>NO1</v>
          </cell>
          <cell r="C3396" t="str">
            <v>Solar PV</v>
          </cell>
          <cell r="D3396" t="str">
            <v>2041</v>
          </cell>
          <cell r="E3396">
            <v>764</v>
          </cell>
        </row>
        <row r="3397">
          <cell r="A3397" t="str">
            <v>Norway NO1</v>
          </cell>
          <cell r="B3397" t="str">
            <v>NO1</v>
          </cell>
          <cell r="C3397" t="str">
            <v>Solar PV</v>
          </cell>
          <cell r="D3397" t="str">
            <v>2042</v>
          </cell>
          <cell r="E3397">
            <v>764</v>
          </cell>
        </row>
        <row r="3398">
          <cell r="A3398" t="str">
            <v>Norway NO1</v>
          </cell>
          <cell r="B3398" t="str">
            <v>NO1</v>
          </cell>
          <cell r="C3398" t="str">
            <v>Solar PV</v>
          </cell>
          <cell r="D3398" t="str">
            <v>2043</v>
          </cell>
          <cell r="E3398">
            <v>764</v>
          </cell>
        </row>
        <row r="3399">
          <cell r="A3399" t="str">
            <v>Norway NO1</v>
          </cell>
          <cell r="B3399" t="str">
            <v>NO1</v>
          </cell>
          <cell r="C3399" t="str">
            <v>Solar PV</v>
          </cell>
          <cell r="D3399" t="str">
            <v>2044</v>
          </cell>
          <cell r="E3399">
            <v>764</v>
          </cell>
        </row>
        <row r="3400">
          <cell r="A3400" t="str">
            <v>Norway NO1</v>
          </cell>
          <cell r="B3400" t="str">
            <v>NO1</v>
          </cell>
          <cell r="C3400" t="str">
            <v>Solar PV</v>
          </cell>
          <cell r="D3400" t="str">
            <v>2045</v>
          </cell>
          <cell r="E3400">
            <v>764</v>
          </cell>
        </row>
        <row r="3401">
          <cell r="A3401" t="str">
            <v>Norway NO1</v>
          </cell>
          <cell r="B3401" t="str">
            <v>NO1</v>
          </cell>
          <cell r="C3401" t="str">
            <v>Solar PV</v>
          </cell>
          <cell r="D3401" t="str">
            <v>2046</v>
          </cell>
          <cell r="E3401">
            <v>764</v>
          </cell>
        </row>
        <row r="3402">
          <cell r="A3402" t="str">
            <v>Norway NO1</v>
          </cell>
          <cell r="B3402" t="str">
            <v>NO1</v>
          </cell>
          <cell r="C3402" t="str">
            <v>Solar PV</v>
          </cell>
          <cell r="D3402" t="str">
            <v>2047</v>
          </cell>
          <cell r="E3402">
            <v>764</v>
          </cell>
        </row>
        <row r="3403">
          <cell r="A3403" t="str">
            <v>Norway NO1</v>
          </cell>
          <cell r="B3403" t="str">
            <v>NO1</v>
          </cell>
          <cell r="C3403" t="str">
            <v>Solar PV</v>
          </cell>
          <cell r="D3403" t="str">
            <v>2048</v>
          </cell>
          <cell r="E3403">
            <v>764</v>
          </cell>
        </row>
        <row r="3404">
          <cell r="A3404" t="str">
            <v>Norway NO1</v>
          </cell>
          <cell r="B3404" t="str">
            <v>NO1</v>
          </cell>
          <cell r="C3404" t="str">
            <v>Solar PV</v>
          </cell>
          <cell r="D3404" t="str">
            <v>2049</v>
          </cell>
          <cell r="E3404">
            <v>764</v>
          </cell>
        </row>
        <row r="3405">
          <cell r="A3405" t="str">
            <v>Norway NO1</v>
          </cell>
          <cell r="B3405" t="str">
            <v>NO1</v>
          </cell>
          <cell r="C3405" t="str">
            <v>Solar PV</v>
          </cell>
          <cell r="D3405" t="str">
            <v>2050</v>
          </cell>
          <cell r="E3405">
            <v>764</v>
          </cell>
        </row>
        <row r="3406">
          <cell r="A3406" t="str">
            <v>Norway NO2</v>
          </cell>
          <cell r="B3406" t="str">
            <v>NO2</v>
          </cell>
          <cell r="C3406" t="str">
            <v>Solar PV</v>
          </cell>
          <cell r="D3406" t="str">
            <v>2018</v>
          </cell>
          <cell r="E3406">
            <v>710</v>
          </cell>
        </row>
        <row r="3407">
          <cell r="A3407" t="str">
            <v>Norway NO2</v>
          </cell>
          <cell r="B3407" t="str">
            <v>NO2</v>
          </cell>
          <cell r="C3407" t="str">
            <v>Solar PV</v>
          </cell>
          <cell r="D3407" t="str">
            <v>2019</v>
          </cell>
          <cell r="E3407">
            <v>710</v>
          </cell>
        </row>
        <row r="3408">
          <cell r="A3408" t="str">
            <v>Norway NO2</v>
          </cell>
          <cell r="B3408" t="str">
            <v>NO2</v>
          </cell>
          <cell r="C3408" t="str">
            <v>Solar PV</v>
          </cell>
          <cell r="D3408" t="str">
            <v>2020</v>
          </cell>
          <cell r="E3408">
            <v>710</v>
          </cell>
        </row>
        <row r="3409">
          <cell r="A3409" t="str">
            <v>Norway NO2</v>
          </cell>
          <cell r="B3409" t="str">
            <v>NO2</v>
          </cell>
          <cell r="C3409" t="str">
            <v>Solar PV</v>
          </cell>
          <cell r="D3409" t="str">
            <v>2021</v>
          </cell>
          <cell r="E3409">
            <v>710</v>
          </cell>
        </row>
        <row r="3410">
          <cell r="A3410" t="str">
            <v>Norway NO2</v>
          </cell>
          <cell r="B3410" t="str">
            <v>NO2</v>
          </cell>
          <cell r="C3410" t="str">
            <v>Solar PV</v>
          </cell>
          <cell r="D3410" t="str">
            <v>2022</v>
          </cell>
          <cell r="E3410">
            <v>710</v>
          </cell>
        </row>
        <row r="3411">
          <cell r="A3411" t="str">
            <v>Norway NO2</v>
          </cell>
          <cell r="B3411" t="str">
            <v>NO2</v>
          </cell>
          <cell r="C3411" t="str">
            <v>Solar PV</v>
          </cell>
          <cell r="D3411" t="str">
            <v>2023</v>
          </cell>
          <cell r="E3411">
            <v>710</v>
          </cell>
        </row>
        <row r="3412">
          <cell r="A3412" t="str">
            <v>Norway NO2</v>
          </cell>
          <cell r="B3412" t="str">
            <v>NO2</v>
          </cell>
          <cell r="C3412" t="str">
            <v>Solar PV</v>
          </cell>
          <cell r="D3412" t="str">
            <v>2024</v>
          </cell>
          <cell r="E3412">
            <v>710</v>
          </cell>
        </row>
        <row r="3413">
          <cell r="A3413" t="str">
            <v>Norway NO2</v>
          </cell>
          <cell r="B3413" t="str">
            <v>NO2</v>
          </cell>
          <cell r="C3413" t="str">
            <v>Solar PV</v>
          </cell>
          <cell r="D3413" t="str">
            <v>2025</v>
          </cell>
          <cell r="E3413">
            <v>710</v>
          </cell>
        </row>
        <row r="3414">
          <cell r="A3414" t="str">
            <v>Norway NO2</v>
          </cell>
          <cell r="B3414" t="str">
            <v>NO2</v>
          </cell>
          <cell r="C3414" t="str">
            <v>Solar PV</v>
          </cell>
          <cell r="D3414" t="str">
            <v>2026</v>
          </cell>
          <cell r="E3414">
            <v>710</v>
          </cell>
        </row>
        <row r="3415">
          <cell r="A3415" t="str">
            <v>Norway NO2</v>
          </cell>
          <cell r="B3415" t="str">
            <v>NO2</v>
          </cell>
          <cell r="C3415" t="str">
            <v>Solar PV</v>
          </cell>
          <cell r="D3415" t="str">
            <v>2027</v>
          </cell>
          <cell r="E3415">
            <v>710</v>
          </cell>
        </row>
        <row r="3416">
          <cell r="A3416" t="str">
            <v>Norway NO2</v>
          </cell>
          <cell r="B3416" t="str">
            <v>NO2</v>
          </cell>
          <cell r="C3416" t="str">
            <v>Solar PV</v>
          </cell>
          <cell r="D3416" t="str">
            <v>2028</v>
          </cell>
          <cell r="E3416">
            <v>710</v>
          </cell>
        </row>
        <row r="3417">
          <cell r="A3417" t="str">
            <v>Norway NO2</v>
          </cell>
          <cell r="B3417" t="str">
            <v>NO2</v>
          </cell>
          <cell r="C3417" t="str">
            <v>Solar PV</v>
          </cell>
          <cell r="D3417" t="str">
            <v>2029</v>
          </cell>
          <cell r="E3417">
            <v>710</v>
          </cell>
        </row>
        <row r="3418">
          <cell r="A3418" t="str">
            <v>Norway NO2</v>
          </cell>
          <cell r="B3418" t="str">
            <v>NO2</v>
          </cell>
          <cell r="C3418" t="str">
            <v>Solar PV</v>
          </cell>
          <cell r="D3418" t="str">
            <v>2030</v>
          </cell>
          <cell r="E3418">
            <v>710</v>
          </cell>
        </row>
        <row r="3419">
          <cell r="A3419" t="str">
            <v>Norway NO2</v>
          </cell>
          <cell r="B3419" t="str">
            <v>NO2</v>
          </cell>
          <cell r="C3419" t="str">
            <v>Solar PV</v>
          </cell>
          <cell r="D3419" t="str">
            <v>2031</v>
          </cell>
          <cell r="E3419">
            <v>710</v>
          </cell>
        </row>
        <row r="3420">
          <cell r="A3420" t="str">
            <v>Norway NO2</v>
          </cell>
          <cell r="B3420" t="str">
            <v>NO2</v>
          </cell>
          <cell r="C3420" t="str">
            <v>Solar PV</v>
          </cell>
          <cell r="D3420" t="str">
            <v>2032</v>
          </cell>
          <cell r="E3420">
            <v>710</v>
          </cell>
        </row>
        <row r="3421">
          <cell r="A3421" t="str">
            <v>Norway NO2</v>
          </cell>
          <cell r="B3421" t="str">
            <v>NO2</v>
          </cell>
          <cell r="C3421" t="str">
            <v>Solar PV</v>
          </cell>
          <cell r="D3421" t="str">
            <v>2033</v>
          </cell>
          <cell r="E3421">
            <v>710</v>
          </cell>
        </row>
        <row r="3422">
          <cell r="A3422" t="str">
            <v>Norway NO2</v>
          </cell>
          <cell r="B3422" t="str">
            <v>NO2</v>
          </cell>
          <cell r="C3422" t="str">
            <v>Solar PV</v>
          </cell>
          <cell r="D3422" t="str">
            <v>2034</v>
          </cell>
          <cell r="E3422">
            <v>710</v>
          </cell>
        </row>
        <row r="3423">
          <cell r="A3423" t="str">
            <v>Norway NO2</v>
          </cell>
          <cell r="B3423" t="str">
            <v>NO2</v>
          </cell>
          <cell r="C3423" t="str">
            <v>Solar PV</v>
          </cell>
          <cell r="D3423" t="str">
            <v>2035</v>
          </cell>
          <cell r="E3423">
            <v>710</v>
          </cell>
        </row>
        <row r="3424">
          <cell r="A3424" t="str">
            <v>Norway NO2</v>
          </cell>
          <cell r="B3424" t="str">
            <v>NO2</v>
          </cell>
          <cell r="C3424" t="str">
            <v>Solar PV</v>
          </cell>
          <cell r="D3424" t="str">
            <v>2036</v>
          </cell>
          <cell r="E3424">
            <v>710</v>
          </cell>
        </row>
        <row r="3425">
          <cell r="A3425" t="str">
            <v>Norway NO2</v>
          </cell>
          <cell r="B3425" t="str">
            <v>NO2</v>
          </cell>
          <cell r="C3425" t="str">
            <v>Solar PV</v>
          </cell>
          <cell r="D3425" t="str">
            <v>2037</v>
          </cell>
          <cell r="E3425">
            <v>710</v>
          </cell>
        </row>
        <row r="3426">
          <cell r="A3426" t="str">
            <v>Norway NO2</v>
          </cell>
          <cell r="B3426" t="str">
            <v>NO2</v>
          </cell>
          <cell r="C3426" t="str">
            <v>Solar PV</v>
          </cell>
          <cell r="D3426" t="str">
            <v>2038</v>
          </cell>
          <cell r="E3426">
            <v>710</v>
          </cell>
        </row>
        <row r="3427">
          <cell r="A3427" t="str">
            <v>Norway NO2</v>
          </cell>
          <cell r="B3427" t="str">
            <v>NO2</v>
          </cell>
          <cell r="C3427" t="str">
            <v>Solar PV</v>
          </cell>
          <cell r="D3427" t="str">
            <v>2039</v>
          </cell>
          <cell r="E3427">
            <v>710</v>
          </cell>
        </row>
        <row r="3428">
          <cell r="A3428" t="str">
            <v>Norway NO2</v>
          </cell>
          <cell r="B3428" t="str">
            <v>NO2</v>
          </cell>
          <cell r="C3428" t="str">
            <v>Solar PV</v>
          </cell>
          <cell r="D3428" t="str">
            <v>2040</v>
          </cell>
          <cell r="E3428">
            <v>710</v>
          </cell>
        </row>
        <row r="3429">
          <cell r="A3429" t="str">
            <v>Norway NO2</v>
          </cell>
          <cell r="B3429" t="str">
            <v>NO2</v>
          </cell>
          <cell r="C3429" t="str">
            <v>Solar PV</v>
          </cell>
          <cell r="D3429" t="str">
            <v>2041</v>
          </cell>
          <cell r="E3429">
            <v>710</v>
          </cell>
        </row>
        <row r="3430">
          <cell r="A3430" t="str">
            <v>Norway NO2</v>
          </cell>
          <cell r="B3430" t="str">
            <v>NO2</v>
          </cell>
          <cell r="C3430" t="str">
            <v>Solar PV</v>
          </cell>
          <cell r="D3430" t="str">
            <v>2042</v>
          </cell>
          <cell r="E3430">
            <v>710</v>
          </cell>
        </row>
        <row r="3431">
          <cell r="A3431" t="str">
            <v>Norway NO2</v>
          </cell>
          <cell r="B3431" t="str">
            <v>NO2</v>
          </cell>
          <cell r="C3431" t="str">
            <v>Solar PV</v>
          </cell>
          <cell r="D3431" t="str">
            <v>2043</v>
          </cell>
          <cell r="E3431">
            <v>710</v>
          </cell>
        </row>
        <row r="3432">
          <cell r="A3432" t="str">
            <v>Norway NO2</v>
          </cell>
          <cell r="B3432" t="str">
            <v>NO2</v>
          </cell>
          <cell r="C3432" t="str">
            <v>Solar PV</v>
          </cell>
          <cell r="D3432" t="str">
            <v>2044</v>
          </cell>
          <cell r="E3432">
            <v>710</v>
          </cell>
        </row>
        <row r="3433">
          <cell r="A3433" t="str">
            <v>Norway NO2</v>
          </cell>
          <cell r="B3433" t="str">
            <v>NO2</v>
          </cell>
          <cell r="C3433" t="str">
            <v>Solar PV</v>
          </cell>
          <cell r="D3433" t="str">
            <v>2045</v>
          </cell>
          <cell r="E3433">
            <v>710</v>
          </cell>
        </row>
        <row r="3434">
          <cell r="A3434" t="str">
            <v>Norway NO2</v>
          </cell>
          <cell r="B3434" t="str">
            <v>NO2</v>
          </cell>
          <cell r="C3434" t="str">
            <v>Solar PV</v>
          </cell>
          <cell r="D3434" t="str">
            <v>2046</v>
          </cell>
          <cell r="E3434">
            <v>710</v>
          </cell>
        </row>
        <row r="3435">
          <cell r="A3435" t="str">
            <v>Norway NO2</v>
          </cell>
          <cell r="B3435" t="str">
            <v>NO2</v>
          </cell>
          <cell r="C3435" t="str">
            <v>Solar PV</v>
          </cell>
          <cell r="D3435" t="str">
            <v>2047</v>
          </cell>
          <cell r="E3435">
            <v>710</v>
          </cell>
        </row>
        <row r="3436">
          <cell r="A3436" t="str">
            <v>Norway NO2</v>
          </cell>
          <cell r="B3436" t="str">
            <v>NO2</v>
          </cell>
          <cell r="C3436" t="str">
            <v>Solar PV</v>
          </cell>
          <cell r="D3436" t="str">
            <v>2048</v>
          </cell>
          <cell r="E3436">
            <v>710</v>
          </cell>
        </row>
        <row r="3437">
          <cell r="A3437" t="str">
            <v>Norway NO2</v>
          </cell>
          <cell r="B3437" t="str">
            <v>NO2</v>
          </cell>
          <cell r="C3437" t="str">
            <v>Solar PV</v>
          </cell>
          <cell r="D3437" t="str">
            <v>2049</v>
          </cell>
          <cell r="E3437">
            <v>710</v>
          </cell>
        </row>
        <row r="3438">
          <cell r="A3438" t="str">
            <v>Norway NO2</v>
          </cell>
          <cell r="B3438" t="str">
            <v>NO2</v>
          </cell>
          <cell r="C3438" t="str">
            <v>Solar PV</v>
          </cell>
          <cell r="D3438" t="str">
            <v>2050</v>
          </cell>
          <cell r="E3438">
            <v>710</v>
          </cell>
        </row>
        <row r="3439">
          <cell r="A3439" t="str">
            <v>Norway NO3</v>
          </cell>
          <cell r="B3439" t="str">
            <v>NO3</v>
          </cell>
          <cell r="C3439" t="str">
            <v>Solar PV</v>
          </cell>
          <cell r="D3439" t="str">
            <v>2018</v>
          </cell>
          <cell r="E3439">
            <v>685</v>
          </cell>
        </row>
        <row r="3440">
          <cell r="A3440" t="str">
            <v>Norway NO3</v>
          </cell>
          <cell r="B3440" t="str">
            <v>NO3</v>
          </cell>
          <cell r="C3440" t="str">
            <v>Solar PV</v>
          </cell>
          <cell r="D3440" t="str">
            <v>2019</v>
          </cell>
          <cell r="E3440">
            <v>685</v>
          </cell>
        </row>
        <row r="3441">
          <cell r="A3441" t="str">
            <v>Norway NO3</v>
          </cell>
          <cell r="B3441" t="str">
            <v>NO3</v>
          </cell>
          <cell r="C3441" t="str">
            <v>Solar PV</v>
          </cell>
          <cell r="D3441" t="str">
            <v>2020</v>
          </cell>
          <cell r="E3441">
            <v>685</v>
          </cell>
        </row>
        <row r="3442">
          <cell r="A3442" t="str">
            <v>Norway NO3</v>
          </cell>
          <cell r="B3442" t="str">
            <v>NO3</v>
          </cell>
          <cell r="C3442" t="str">
            <v>Solar PV</v>
          </cell>
          <cell r="D3442" t="str">
            <v>2021</v>
          </cell>
          <cell r="E3442">
            <v>685</v>
          </cell>
        </row>
        <row r="3443">
          <cell r="A3443" t="str">
            <v>Norway NO3</v>
          </cell>
          <cell r="B3443" t="str">
            <v>NO3</v>
          </cell>
          <cell r="C3443" t="str">
            <v>Solar PV</v>
          </cell>
          <cell r="D3443" t="str">
            <v>2022</v>
          </cell>
          <cell r="E3443">
            <v>685</v>
          </cell>
        </row>
        <row r="3444">
          <cell r="A3444" t="str">
            <v>Norway NO3</v>
          </cell>
          <cell r="B3444" t="str">
            <v>NO3</v>
          </cell>
          <cell r="C3444" t="str">
            <v>Solar PV</v>
          </cell>
          <cell r="D3444" t="str">
            <v>2023</v>
          </cell>
          <cell r="E3444">
            <v>685</v>
          </cell>
        </row>
        <row r="3445">
          <cell r="A3445" t="str">
            <v>Norway NO3</v>
          </cell>
          <cell r="B3445" t="str">
            <v>NO3</v>
          </cell>
          <cell r="C3445" t="str">
            <v>Solar PV</v>
          </cell>
          <cell r="D3445" t="str">
            <v>2024</v>
          </cell>
          <cell r="E3445">
            <v>685</v>
          </cell>
        </row>
        <row r="3446">
          <cell r="A3446" t="str">
            <v>Norway NO3</v>
          </cell>
          <cell r="B3446" t="str">
            <v>NO3</v>
          </cell>
          <cell r="C3446" t="str">
            <v>Solar PV</v>
          </cell>
          <cell r="D3446" t="str">
            <v>2025</v>
          </cell>
          <cell r="E3446">
            <v>685</v>
          </cell>
        </row>
        <row r="3447">
          <cell r="A3447" t="str">
            <v>Norway NO3</v>
          </cell>
          <cell r="B3447" t="str">
            <v>NO3</v>
          </cell>
          <cell r="C3447" t="str">
            <v>Solar PV</v>
          </cell>
          <cell r="D3447" t="str">
            <v>2026</v>
          </cell>
          <cell r="E3447">
            <v>685</v>
          </cell>
        </row>
        <row r="3448">
          <cell r="A3448" t="str">
            <v>Norway NO3</v>
          </cell>
          <cell r="B3448" t="str">
            <v>NO3</v>
          </cell>
          <cell r="C3448" t="str">
            <v>Solar PV</v>
          </cell>
          <cell r="D3448" t="str">
            <v>2027</v>
          </cell>
          <cell r="E3448">
            <v>685</v>
          </cell>
        </row>
        <row r="3449">
          <cell r="A3449" t="str">
            <v>Norway NO3</v>
          </cell>
          <cell r="B3449" t="str">
            <v>NO3</v>
          </cell>
          <cell r="C3449" t="str">
            <v>Solar PV</v>
          </cell>
          <cell r="D3449" t="str">
            <v>2028</v>
          </cell>
          <cell r="E3449">
            <v>685</v>
          </cell>
        </row>
        <row r="3450">
          <cell r="A3450" t="str">
            <v>Norway NO3</v>
          </cell>
          <cell r="B3450" t="str">
            <v>NO3</v>
          </cell>
          <cell r="C3450" t="str">
            <v>Solar PV</v>
          </cell>
          <cell r="D3450" t="str">
            <v>2029</v>
          </cell>
          <cell r="E3450">
            <v>685</v>
          </cell>
        </row>
        <row r="3451">
          <cell r="A3451" t="str">
            <v>Norway NO3</v>
          </cell>
          <cell r="B3451" t="str">
            <v>NO3</v>
          </cell>
          <cell r="C3451" t="str">
            <v>Solar PV</v>
          </cell>
          <cell r="D3451" t="str">
            <v>2030</v>
          </cell>
          <cell r="E3451">
            <v>685</v>
          </cell>
        </row>
        <row r="3452">
          <cell r="A3452" t="str">
            <v>Norway NO3</v>
          </cell>
          <cell r="B3452" t="str">
            <v>NO3</v>
          </cell>
          <cell r="C3452" t="str">
            <v>Solar PV</v>
          </cell>
          <cell r="D3452" t="str">
            <v>2031</v>
          </cell>
          <cell r="E3452">
            <v>685</v>
          </cell>
        </row>
        <row r="3453">
          <cell r="A3453" t="str">
            <v>Norway NO3</v>
          </cell>
          <cell r="B3453" t="str">
            <v>NO3</v>
          </cell>
          <cell r="C3453" t="str">
            <v>Solar PV</v>
          </cell>
          <cell r="D3453" t="str">
            <v>2032</v>
          </cell>
          <cell r="E3453">
            <v>685</v>
          </cell>
        </row>
        <row r="3454">
          <cell r="A3454" t="str">
            <v>Norway NO3</v>
          </cell>
          <cell r="B3454" t="str">
            <v>NO3</v>
          </cell>
          <cell r="C3454" t="str">
            <v>Solar PV</v>
          </cell>
          <cell r="D3454" t="str">
            <v>2033</v>
          </cell>
          <cell r="E3454">
            <v>685</v>
          </cell>
        </row>
        <row r="3455">
          <cell r="A3455" t="str">
            <v>Norway NO3</v>
          </cell>
          <cell r="B3455" t="str">
            <v>NO3</v>
          </cell>
          <cell r="C3455" t="str">
            <v>Solar PV</v>
          </cell>
          <cell r="D3455" t="str">
            <v>2034</v>
          </cell>
          <cell r="E3455">
            <v>685</v>
          </cell>
        </row>
        <row r="3456">
          <cell r="A3456" t="str">
            <v>Norway NO3</v>
          </cell>
          <cell r="B3456" t="str">
            <v>NO3</v>
          </cell>
          <cell r="C3456" t="str">
            <v>Solar PV</v>
          </cell>
          <cell r="D3456" t="str">
            <v>2035</v>
          </cell>
          <cell r="E3456">
            <v>685</v>
          </cell>
        </row>
        <row r="3457">
          <cell r="A3457" t="str">
            <v>Norway NO3</v>
          </cell>
          <cell r="B3457" t="str">
            <v>NO3</v>
          </cell>
          <cell r="C3457" t="str">
            <v>Solar PV</v>
          </cell>
          <cell r="D3457" t="str">
            <v>2036</v>
          </cell>
          <cell r="E3457">
            <v>685</v>
          </cell>
        </row>
        <row r="3458">
          <cell r="A3458" t="str">
            <v>Norway NO3</v>
          </cell>
          <cell r="B3458" t="str">
            <v>NO3</v>
          </cell>
          <cell r="C3458" t="str">
            <v>Solar PV</v>
          </cell>
          <cell r="D3458" t="str">
            <v>2037</v>
          </cell>
          <cell r="E3458">
            <v>685</v>
          </cell>
        </row>
        <row r="3459">
          <cell r="A3459" t="str">
            <v>Norway NO3</v>
          </cell>
          <cell r="B3459" t="str">
            <v>NO3</v>
          </cell>
          <cell r="C3459" t="str">
            <v>Solar PV</v>
          </cell>
          <cell r="D3459" t="str">
            <v>2038</v>
          </cell>
          <cell r="E3459">
            <v>685</v>
          </cell>
        </row>
        <row r="3460">
          <cell r="A3460" t="str">
            <v>Norway NO3</v>
          </cell>
          <cell r="B3460" t="str">
            <v>NO3</v>
          </cell>
          <cell r="C3460" t="str">
            <v>Solar PV</v>
          </cell>
          <cell r="D3460" t="str">
            <v>2039</v>
          </cell>
          <cell r="E3460">
            <v>685</v>
          </cell>
        </row>
        <row r="3461">
          <cell r="A3461" t="str">
            <v>Norway NO3</v>
          </cell>
          <cell r="B3461" t="str">
            <v>NO3</v>
          </cell>
          <cell r="C3461" t="str">
            <v>Solar PV</v>
          </cell>
          <cell r="D3461" t="str">
            <v>2040</v>
          </cell>
          <cell r="E3461">
            <v>685</v>
          </cell>
        </row>
        <row r="3462">
          <cell r="A3462" t="str">
            <v>Norway NO3</v>
          </cell>
          <cell r="B3462" t="str">
            <v>NO3</v>
          </cell>
          <cell r="C3462" t="str">
            <v>Solar PV</v>
          </cell>
          <cell r="D3462" t="str">
            <v>2041</v>
          </cell>
          <cell r="E3462">
            <v>685</v>
          </cell>
        </row>
        <row r="3463">
          <cell r="A3463" t="str">
            <v>Norway NO3</v>
          </cell>
          <cell r="B3463" t="str">
            <v>NO3</v>
          </cell>
          <cell r="C3463" t="str">
            <v>Solar PV</v>
          </cell>
          <cell r="D3463" t="str">
            <v>2042</v>
          </cell>
          <cell r="E3463">
            <v>685</v>
          </cell>
        </row>
        <row r="3464">
          <cell r="A3464" t="str">
            <v>Norway NO3</v>
          </cell>
          <cell r="B3464" t="str">
            <v>NO3</v>
          </cell>
          <cell r="C3464" t="str">
            <v>Solar PV</v>
          </cell>
          <cell r="D3464" t="str">
            <v>2043</v>
          </cell>
          <cell r="E3464">
            <v>685</v>
          </cell>
        </row>
        <row r="3465">
          <cell r="A3465" t="str">
            <v>Norway NO3</v>
          </cell>
          <cell r="B3465" t="str">
            <v>NO3</v>
          </cell>
          <cell r="C3465" t="str">
            <v>Solar PV</v>
          </cell>
          <cell r="D3465" t="str">
            <v>2044</v>
          </cell>
          <cell r="E3465">
            <v>685</v>
          </cell>
        </row>
        <row r="3466">
          <cell r="A3466" t="str">
            <v>Norway NO3</v>
          </cell>
          <cell r="B3466" t="str">
            <v>NO3</v>
          </cell>
          <cell r="C3466" t="str">
            <v>Solar PV</v>
          </cell>
          <cell r="D3466" t="str">
            <v>2045</v>
          </cell>
          <cell r="E3466">
            <v>685</v>
          </cell>
        </row>
        <row r="3467">
          <cell r="A3467" t="str">
            <v>Norway NO3</v>
          </cell>
          <cell r="B3467" t="str">
            <v>NO3</v>
          </cell>
          <cell r="C3467" t="str">
            <v>Solar PV</v>
          </cell>
          <cell r="D3467" t="str">
            <v>2046</v>
          </cell>
          <cell r="E3467">
            <v>685</v>
          </cell>
        </row>
        <row r="3468">
          <cell r="A3468" t="str">
            <v>Norway NO3</v>
          </cell>
          <cell r="B3468" t="str">
            <v>NO3</v>
          </cell>
          <cell r="C3468" t="str">
            <v>Solar PV</v>
          </cell>
          <cell r="D3468" t="str">
            <v>2047</v>
          </cell>
          <cell r="E3468">
            <v>685</v>
          </cell>
        </row>
        <row r="3469">
          <cell r="A3469" t="str">
            <v>Norway NO3</v>
          </cell>
          <cell r="B3469" t="str">
            <v>NO3</v>
          </cell>
          <cell r="C3469" t="str">
            <v>Solar PV</v>
          </cell>
          <cell r="D3469" t="str">
            <v>2048</v>
          </cell>
          <cell r="E3469">
            <v>685</v>
          </cell>
        </row>
        <row r="3470">
          <cell r="A3470" t="str">
            <v>Norway NO3</v>
          </cell>
          <cell r="B3470" t="str">
            <v>NO3</v>
          </cell>
          <cell r="C3470" t="str">
            <v>Solar PV</v>
          </cell>
          <cell r="D3470" t="str">
            <v>2049</v>
          </cell>
          <cell r="E3470">
            <v>685</v>
          </cell>
        </row>
        <row r="3471">
          <cell r="A3471" t="str">
            <v>Norway NO3</v>
          </cell>
          <cell r="B3471" t="str">
            <v>NO3</v>
          </cell>
          <cell r="C3471" t="str">
            <v>Solar PV</v>
          </cell>
          <cell r="D3471" t="str">
            <v>2050</v>
          </cell>
          <cell r="E3471">
            <v>685</v>
          </cell>
        </row>
        <row r="3472">
          <cell r="A3472" t="str">
            <v>Norway NO5</v>
          </cell>
          <cell r="B3472" t="str">
            <v>NO5</v>
          </cell>
          <cell r="C3472" t="str">
            <v>Solar PV</v>
          </cell>
          <cell r="D3472" t="str">
            <v>2018</v>
          </cell>
          <cell r="E3472">
            <v>578</v>
          </cell>
        </row>
        <row r="3473">
          <cell r="A3473" t="str">
            <v>Norway NO5</v>
          </cell>
          <cell r="B3473" t="str">
            <v>NO5</v>
          </cell>
          <cell r="C3473" t="str">
            <v>Solar PV</v>
          </cell>
          <cell r="D3473" t="str">
            <v>2019</v>
          </cell>
          <cell r="E3473">
            <v>578</v>
          </cell>
        </row>
        <row r="3474">
          <cell r="A3474" t="str">
            <v>Norway NO5</v>
          </cell>
          <cell r="B3474" t="str">
            <v>NO5</v>
          </cell>
          <cell r="C3474" t="str">
            <v>Solar PV</v>
          </cell>
          <cell r="D3474" t="str">
            <v>2020</v>
          </cell>
          <cell r="E3474">
            <v>578</v>
          </cell>
        </row>
        <row r="3475">
          <cell r="A3475" t="str">
            <v>Norway NO5</v>
          </cell>
          <cell r="B3475" t="str">
            <v>NO5</v>
          </cell>
          <cell r="C3475" t="str">
            <v>Solar PV</v>
          </cell>
          <cell r="D3475" t="str">
            <v>2021</v>
          </cell>
          <cell r="E3475">
            <v>578</v>
          </cell>
        </row>
        <row r="3476">
          <cell r="A3476" t="str">
            <v>Norway NO5</v>
          </cell>
          <cell r="B3476" t="str">
            <v>NO5</v>
          </cell>
          <cell r="C3476" t="str">
            <v>Solar PV</v>
          </cell>
          <cell r="D3476" t="str">
            <v>2022</v>
          </cell>
          <cell r="E3476">
            <v>578</v>
          </cell>
        </row>
        <row r="3477">
          <cell r="A3477" t="str">
            <v>Norway NO5</v>
          </cell>
          <cell r="B3477" t="str">
            <v>NO5</v>
          </cell>
          <cell r="C3477" t="str">
            <v>Solar PV</v>
          </cell>
          <cell r="D3477" t="str">
            <v>2023</v>
          </cell>
          <cell r="E3477">
            <v>578</v>
          </cell>
        </row>
        <row r="3478">
          <cell r="A3478" t="str">
            <v>Norway NO5</v>
          </cell>
          <cell r="B3478" t="str">
            <v>NO5</v>
          </cell>
          <cell r="C3478" t="str">
            <v>Solar PV</v>
          </cell>
          <cell r="D3478" t="str">
            <v>2024</v>
          </cell>
          <cell r="E3478">
            <v>578</v>
          </cell>
        </row>
        <row r="3479">
          <cell r="A3479" t="str">
            <v>Norway NO5</v>
          </cell>
          <cell r="B3479" t="str">
            <v>NO5</v>
          </cell>
          <cell r="C3479" t="str">
            <v>Solar PV</v>
          </cell>
          <cell r="D3479" t="str">
            <v>2025</v>
          </cell>
          <cell r="E3479">
            <v>578</v>
          </cell>
        </row>
        <row r="3480">
          <cell r="A3480" t="str">
            <v>Norway NO5</v>
          </cell>
          <cell r="B3480" t="str">
            <v>NO5</v>
          </cell>
          <cell r="C3480" t="str">
            <v>Solar PV</v>
          </cell>
          <cell r="D3480" t="str">
            <v>2026</v>
          </cell>
          <cell r="E3480">
            <v>578</v>
          </cell>
        </row>
        <row r="3481">
          <cell r="A3481" t="str">
            <v>Norway NO5</v>
          </cell>
          <cell r="B3481" t="str">
            <v>NO5</v>
          </cell>
          <cell r="C3481" t="str">
            <v>Solar PV</v>
          </cell>
          <cell r="D3481" t="str">
            <v>2027</v>
          </cell>
          <cell r="E3481">
            <v>578</v>
          </cell>
        </row>
        <row r="3482">
          <cell r="A3482" t="str">
            <v>Norway NO5</v>
          </cell>
          <cell r="B3482" t="str">
            <v>NO5</v>
          </cell>
          <cell r="C3482" t="str">
            <v>Solar PV</v>
          </cell>
          <cell r="D3482" t="str">
            <v>2028</v>
          </cell>
          <cell r="E3482">
            <v>578</v>
          </cell>
        </row>
        <row r="3483">
          <cell r="A3483" t="str">
            <v>Norway NO5</v>
          </cell>
          <cell r="B3483" t="str">
            <v>NO5</v>
          </cell>
          <cell r="C3483" t="str">
            <v>Solar PV</v>
          </cell>
          <cell r="D3483" t="str">
            <v>2029</v>
          </cell>
          <cell r="E3483">
            <v>578</v>
          </cell>
        </row>
        <row r="3484">
          <cell r="A3484" t="str">
            <v>Norway NO5</v>
          </cell>
          <cell r="B3484" t="str">
            <v>NO5</v>
          </cell>
          <cell r="C3484" t="str">
            <v>Solar PV</v>
          </cell>
          <cell r="D3484" t="str">
            <v>2030</v>
          </cell>
          <cell r="E3484">
            <v>578</v>
          </cell>
        </row>
        <row r="3485">
          <cell r="A3485" t="str">
            <v>Norway NO5</v>
          </cell>
          <cell r="B3485" t="str">
            <v>NO5</v>
          </cell>
          <cell r="C3485" t="str">
            <v>Solar PV</v>
          </cell>
          <cell r="D3485" t="str">
            <v>2031</v>
          </cell>
          <cell r="E3485">
            <v>578</v>
          </cell>
        </row>
        <row r="3486">
          <cell r="A3486" t="str">
            <v>Norway NO5</v>
          </cell>
          <cell r="B3486" t="str">
            <v>NO5</v>
          </cell>
          <cell r="C3486" t="str">
            <v>Solar PV</v>
          </cell>
          <cell r="D3486" t="str">
            <v>2032</v>
          </cell>
          <cell r="E3486">
            <v>578</v>
          </cell>
        </row>
        <row r="3487">
          <cell r="A3487" t="str">
            <v>Norway NO5</v>
          </cell>
          <cell r="B3487" t="str">
            <v>NO5</v>
          </cell>
          <cell r="C3487" t="str">
            <v>Solar PV</v>
          </cell>
          <cell r="D3487" t="str">
            <v>2033</v>
          </cell>
          <cell r="E3487">
            <v>578</v>
          </cell>
        </row>
        <row r="3488">
          <cell r="A3488" t="str">
            <v>Norway NO5</v>
          </cell>
          <cell r="B3488" t="str">
            <v>NO5</v>
          </cell>
          <cell r="C3488" t="str">
            <v>Solar PV</v>
          </cell>
          <cell r="D3488" t="str">
            <v>2034</v>
          </cell>
          <cell r="E3488">
            <v>578</v>
          </cell>
        </row>
        <row r="3489">
          <cell r="A3489" t="str">
            <v>Norway NO5</v>
          </cell>
          <cell r="B3489" t="str">
            <v>NO5</v>
          </cell>
          <cell r="C3489" t="str">
            <v>Solar PV</v>
          </cell>
          <cell r="D3489" t="str">
            <v>2035</v>
          </cell>
          <cell r="E3489">
            <v>578</v>
          </cell>
        </row>
        <row r="3490">
          <cell r="A3490" t="str">
            <v>Norway NO5</v>
          </cell>
          <cell r="B3490" t="str">
            <v>NO5</v>
          </cell>
          <cell r="C3490" t="str">
            <v>Solar PV</v>
          </cell>
          <cell r="D3490" t="str">
            <v>2036</v>
          </cell>
          <cell r="E3490">
            <v>578</v>
          </cell>
        </row>
        <row r="3491">
          <cell r="A3491" t="str">
            <v>Norway NO5</v>
          </cell>
          <cell r="B3491" t="str">
            <v>NO5</v>
          </cell>
          <cell r="C3491" t="str">
            <v>Solar PV</v>
          </cell>
          <cell r="D3491" t="str">
            <v>2037</v>
          </cell>
          <cell r="E3491">
            <v>578</v>
          </cell>
        </row>
        <row r="3492">
          <cell r="A3492" t="str">
            <v>Norway NO5</v>
          </cell>
          <cell r="B3492" t="str">
            <v>NO5</v>
          </cell>
          <cell r="C3492" t="str">
            <v>Solar PV</v>
          </cell>
          <cell r="D3492" t="str">
            <v>2038</v>
          </cell>
          <cell r="E3492">
            <v>578</v>
          </cell>
        </row>
        <row r="3493">
          <cell r="A3493" t="str">
            <v>Norway NO5</v>
          </cell>
          <cell r="B3493" t="str">
            <v>NO5</v>
          </cell>
          <cell r="C3493" t="str">
            <v>Solar PV</v>
          </cell>
          <cell r="D3493" t="str">
            <v>2039</v>
          </cell>
          <cell r="E3493">
            <v>578</v>
          </cell>
        </row>
        <row r="3494">
          <cell r="A3494" t="str">
            <v>Norway NO5</v>
          </cell>
          <cell r="B3494" t="str">
            <v>NO5</v>
          </cell>
          <cell r="C3494" t="str">
            <v>Solar PV</v>
          </cell>
          <cell r="D3494" t="str">
            <v>2040</v>
          </cell>
          <cell r="E3494">
            <v>578</v>
          </cell>
        </row>
        <row r="3495">
          <cell r="A3495" t="str">
            <v>Norway NO5</v>
          </cell>
          <cell r="B3495" t="str">
            <v>NO5</v>
          </cell>
          <cell r="C3495" t="str">
            <v>Solar PV</v>
          </cell>
          <cell r="D3495" t="str">
            <v>2041</v>
          </cell>
          <cell r="E3495">
            <v>578</v>
          </cell>
        </row>
        <row r="3496">
          <cell r="A3496" t="str">
            <v>Norway NO5</v>
          </cell>
          <cell r="B3496" t="str">
            <v>NO5</v>
          </cell>
          <cell r="C3496" t="str">
            <v>Solar PV</v>
          </cell>
          <cell r="D3496" t="str">
            <v>2042</v>
          </cell>
          <cell r="E3496">
            <v>578</v>
          </cell>
        </row>
        <row r="3497">
          <cell r="A3497" t="str">
            <v>Norway NO5</v>
          </cell>
          <cell r="B3497" t="str">
            <v>NO5</v>
          </cell>
          <cell r="C3497" t="str">
            <v>Solar PV</v>
          </cell>
          <cell r="D3497" t="str">
            <v>2043</v>
          </cell>
          <cell r="E3497">
            <v>578</v>
          </cell>
        </row>
        <row r="3498">
          <cell r="A3498" t="str">
            <v>Norway NO5</v>
          </cell>
          <cell r="B3498" t="str">
            <v>NO5</v>
          </cell>
          <cell r="C3498" t="str">
            <v>Solar PV</v>
          </cell>
          <cell r="D3498" t="str">
            <v>2044</v>
          </cell>
          <cell r="E3498">
            <v>578</v>
          </cell>
        </row>
        <row r="3499">
          <cell r="A3499" t="str">
            <v>Norway NO5</v>
          </cell>
          <cell r="B3499" t="str">
            <v>NO5</v>
          </cell>
          <cell r="C3499" t="str">
            <v>Solar PV</v>
          </cell>
          <cell r="D3499" t="str">
            <v>2045</v>
          </cell>
          <cell r="E3499">
            <v>578</v>
          </cell>
        </row>
        <row r="3500">
          <cell r="A3500" t="str">
            <v>Norway NO5</v>
          </cell>
          <cell r="B3500" t="str">
            <v>NO5</v>
          </cell>
          <cell r="C3500" t="str">
            <v>Solar PV</v>
          </cell>
          <cell r="D3500" t="str">
            <v>2046</v>
          </cell>
          <cell r="E3500">
            <v>578</v>
          </cell>
        </row>
        <row r="3501">
          <cell r="A3501" t="str">
            <v>Norway NO5</v>
          </cell>
          <cell r="B3501" t="str">
            <v>NO5</v>
          </cell>
          <cell r="C3501" t="str">
            <v>Solar PV</v>
          </cell>
          <cell r="D3501" t="str">
            <v>2047</v>
          </cell>
          <cell r="E3501">
            <v>578</v>
          </cell>
        </row>
        <row r="3502">
          <cell r="A3502" t="str">
            <v>Norway NO5</v>
          </cell>
          <cell r="B3502" t="str">
            <v>NO5</v>
          </cell>
          <cell r="C3502" t="str">
            <v>Solar PV</v>
          </cell>
          <cell r="D3502" t="str">
            <v>2048</v>
          </cell>
          <cell r="E3502">
            <v>578</v>
          </cell>
        </row>
        <row r="3503">
          <cell r="A3503" t="str">
            <v>Norway NO5</v>
          </cell>
          <cell r="B3503" t="str">
            <v>NO5</v>
          </cell>
          <cell r="C3503" t="str">
            <v>Solar PV</v>
          </cell>
          <cell r="D3503" t="str">
            <v>2049</v>
          </cell>
          <cell r="E3503">
            <v>578</v>
          </cell>
        </row>
        <row r="3504">
          <cell r="A3504" t="str">
            <v>Norway NO5</v>
          </cell>
          <cell r="B3504" t="str">
            <v>NO5</v>
          </cell>
          <cell r="C3504" t="str">
            <v>Solar PV</v>
          </cell>
          <cell r="D3504" t="str">
            <v>2050</v>
          </cell>
          <cell r="E3504">
            <v>578</v>
          </cell>
        </row>
        <row r="3505">
          <cell r="A3505" t="str">
            <v>Poland</v>
          </cell>
          <cell r="B3505" t="str">
            <v>PL</v>
          </cell>
          <cell r="C3505" t="str">
            <v>Solar PV</v>
          </cell>
          <cell r="D3505" t="str">
            <v>2018</v>
          </cell>
          <cell r="E3505">
            <v>811</v>
          </cell>
        </row>
        <row r="3506">
          <cell r="A3506" t="str">
            <v>Poland</v>
          </cell>
          <cell r="B3506" t="str">
            <v>PL</v>
          </cell>
          <cell r="C3506" t="str">
            <v>Solar PV</v>
          </cell>
          <cell r="D3506" t="str">
            <v>2019</v>
          </cell>
          <cell r="E3506">
            <v>811</v>
          </cell>
        </row>
        <row r="3507">
          <cell r="A3507" t="str">
            <v>Poland</v>
          </cell>
          <cell r="B3507" t="str">
            <v>PL</v>
          </cell>
          <cell r="C3507" t="str">
            <v>Solar PV</v>
          </cell>
          <cell r="D3507" t="str">
            <v>2020</v>
          </cell>
          <cell r="E3507">
            <v>811</v>
          </cell>
        </row>
        <row r="3508">
          <cell r="A3508" t="str">
            <v>Poland</v>
          </cell>
          <cell r="B3508" t="str">
            <v>PL</v>
          </cell>
          <cell r="C3508" t="str">
            <v>Solar PV</v>
          </cell>
          <cell r="D3508" t="str">
            <v>2021</v>
          </cell>
          <cell r="E3508">
            <v>811</v>
          </cell>
        </row>
        <row r="3509">
          <cell r="A3509" t="str">
            <v>Poland</v>
          </cell>
          <cell r="B3509" t="str">
            <v>PL</v>
          </cell>
          <cell r="C3509" t="str">
            <v>Solar PV</v>
          </cell>
          <cell r="D3509" t="str">
            <v>2022</v>
          </cell>
          <cell r="E3509">
            <v>811</v>
          </cell>
        </row>
        <row r="3510">
          <cell r="A3510" t="str">
            <v>Poland</v>
          </cell>
          <cell r="B3510" t="str">
            <v>PL</v>
          </cell>
          <cell r="C3510" t="str">
            <v>Solar PV</v>
          </cell>
          <cell r="D3510" t="str">
            <v>2023</v>
          </cell>
          <cell r="E3510">
            <v>811</v>
          </cell>
        </row>
        <row r="3511">
          <cell r="A3511" t="str">
            <v>Poland</v>
          </cell>
          <cell r="B3511" t="str">
            <v>PL</v>
          </cell>
          <cell r="C3511" t="str">
            <v>Solar PV</v>
          </cell>
          <cell r="D3511" t="str">
            <v>2024</v>
          </cell>
          <cell r="E3511">
            <v>811</v>
          </cell>
        </row>
        <row r="3512">
          <cell r="A3512" t="str">
            <v>Poland</v>
          </cell>
          <cell r="B3512" t="str">
            <v>PL</v>
          </cell>
          <cell r="C3512" t="str">
            <v>Solar PV</v>
          </cell>
          <cell r="D3512" t="str">
            <v>2025</v>
          </cell>
          <cell r="E3512">
            <v>811</v>
          </cell>
        </row>
        <row r="3513">
          <cell r="A3513" t="str">
            <v>Poland</v>
          </cell>
          <cell r="B3513" t="str">
            <v>PL</v>
          </cell>
          <cell r="C3513" t="str">
            <v>Solar PV</v>
          </cell>
          <cell r="D3513" t="str">
            <v>2026</v>
          </cell>
          <cell r="E3513">
            <v>811</v>
          </cell>
        </row>
        <row r="3514">
          <cell r="A3514" t="str">
            <v>Poland</v>
          </cell>
          <cell r="B3514" t="str">
            <v>PL</v>
          </cell>
          <cell r="C3514" t="str">
            <v>Solar PV</v>
          </cell>
          <cell r="D3514" t="str">
            <v>2027</v>
          </cell>
          <cell r="E3514">
            <v>811</v>
          </cell>
        </row>
        <row r="3515">
          <cell r="A3515" t="str">
            <v>Poland</v>
          </cell>
          <cell r="B3515" t="str">
            <v>PL</v>
          </cell>
          <cell r="C3515" t="str">
            <v>Solar PV</v>
          </cell>
          <cell r="D3515" t="str">
            <v>2028</v>
          </cell>
          <cell r="E3515">
            <v>811</v>
          </cell>
        </row>
        <row r="3516">
          <cell r="A3516" t="str">
            <v>Poland</v>
          </cell>
          <cell r="B3516" t="str">
            <v>PL</v>
          </cell>
          <cell r="C3516" t="str">
            <v>Solar PV</v>
          </cell>
          <cell r="D3516" t="str">
            <v>2029</v>
          </cell>
          <cell r="E3516">
            <v>811</v>
          </cell>
        </row>
        <row r="3517">
          <cell r="A3517" t="str">
            <v>Poland</v>
          </cell>
          <cell r="B3517" t="str">
            <v>PL</v>
          </cell>
          <cell r="C3517" t="str">
            <v>Solar PV</v>
          </cell>
          <cell r="D3517" t="str">
            <v>2030</v>
          </cell>
          <cell r="E3517">
            <v>811</v>
          </cell>
        </row>
        <row r="3518">
          <cell r="A3518" t="str">
            <v>Poland</v>
          </cell>
          <cell r="B3518" t="str">
            <v>PL</v>
          </cell>
          <cell r="C3518" t="str">
            <v>Solar PV</v>
          </cell>
          <cell r="D3518" t="str">
            <v>2031</v>
          </cell>
          <cell r="E3518">
            <v>811</v>
          </cell>
        </row>
        <row r="3519">
          <cell r="A3519" t="str">
            <v>Poland</v>
          </cell>
          <cell r="B3519" t="str">
            <v>PL</v>
          </cell>
          <cell r="C3519" t="str">
            <v>Solar PV</v>
          </cell>
          <cell r="D3519" t="str">
            <v>2032</v>
          </cell>
          <cell r="E3519">
            <v>811</v>
          </cell>
        </row>
        <row r="3520">
          <cell r="A3520" t="str">
            <v>Poland</v>
          </cell>
          <cell r="B3520" t="str">
            <v>PL</v>
          </cell>
          <cell r="C3520" t="str">
            <v>Solar PV</v>
          </cell>
          <cell r="D3520" t="str">
            <v>2033</v>
          </cell>
          <cell r="E3520">
            <v>811</v>
          </cell>
        </row>
        <row r="3521">
          <cell r="A3521" t="str">
            <v>Poland</v>
          </cell>
          <cell r="B3521" t="str">
            <v>PL</v>
          </cell>
          <cell r="C3521" t="str">
            <v>Solar PV</v>
          </cell>
          <cell r="D3521" t="str">
            <v>2034</v>
          </cell>
          <cell r="E3521">
            <v>811</v>
          </cell>
        </row>
        <row r="3522">
          <cell r="A3522" t="str">
            <v>Poland</v>
          </cell>
          <cell r="B3522" t="str">
            <v>PL</v>
          </cell>
          <cell r="C3522" t="str">
            <v>Solar PV</v>
          </cell>
          <cell r="D3522" t="str">
            <v>2035</v>
          </cell>
          <cell r="E3522">
            <v>811</v>
          </cell>
        </row>
        <row r="3523">
          <cell r="A3523" t="str">
            <v>Poland</v>
          </cell>
          <cell r="B3523" t="str">
            <v>PL</v>
          </cell>
          <cell r="C3523" t="str">
            <v>Solar PV</v>
          </cell>
          <cell r="D3523" t="str">
            <v>2036</v>
          </cell>
          <cell r="E3523">
            <v>811</v>
          </cell>
        </row>
        <row r="3524">
          <cell r="A3524" t="str">
            <v>Poland</v>
          </cell>
          <cell r="B3524" t="str">
            <v>PL</v>
          </cell>
          <cell r="C3524" t="str">
            <v>Solar PV</v>
          </cell>
          <cell r="D3524" t="str">
            <v>2037</v>
          </cell>
          <cell r="E3524">
            <v>811</v>
          </cell>
        </row>
        <row r="3525">
          <cell r="A3525" t="str">
            <v>Poland</v>
          </cell>
          <cell r="B3525" t="str">
            <v>PL</v>
          </cell>
          <cell r="C3525" t="str">
            <v>Solar PV</v>
          </cell>
          <cell r="D3525" t="str">
            <v>2038</v>
          </cell>
          <cell r="E3525">
            <v>811</v>
          </cell>
        </row>
        <row r="3526">
          <cell r="A3526" t="str">
            <v>Poland</v>
          </cell>
          <cell r="B3526" t="str">
            <v>PL</v>
          </cell>
          <cell r="C3526" t="str">
            <v>Solar PV</v>
          </cell>
          <cell r="D3526" t="str">
            <v>2039</v>
          </cell>
          <cell r="E3526">
            <v>811</v>
          </cell>
        </row>
        <row r="3527">
          <cell r="A3527" t="str">
            <v>Poland</v>
          </cell>
          <cell r="B3527" t="str">
            <v>PL</v>
          </cell>
          <cell r="C3527" t="str">
            <v>Solar PV</v>
          </cell>
          <cell r="D3527" t="str">
            <v>2040</v>
          </cell>
          <cell r="E3527">
            <v>811</v>
          </cell>
        </row>
        <row r="3528">
          <cell r="A3528" t="str">
            <v>Poland</v>
          </cell>
          <cell r="B3528" t="str">
            <v>PL</v>
          </cell>
          <cell r="C3528" t="str">
            <v>Solar PV</v>
          </cell>
          <cell r="D3528" t="str">
            <v>2041</v>
          </cell>
          <cell r="E3528">
            <v>811</v>
          </cell>
        </row>
        <row r="3529">
          <cell r="A3529" t="str">
            <v>Poland</v>
          </cell>
          <cell r="B3529" t="str">
            <v>PL</v>
          </cell>
          <cell r="C3529" t="str">
            <v>Solar PV</v>
          </cell>
          <cell r="D3529" t="str">
            <v>2042</v>
          </cell>
          <cell r="E3529">
            <v>811</v>
          </cell>
        </row>
        <row r="3530">
          <cell r="A3530" t="str">
            <v>Poland</v>
          </cell>
          <cell r="B3530" t="str">
            <v>PL</v>
          </cell>
          <cell r="C3530" t="str">
            <v>Solar PV</v>
          </cell>
          <cell r="D3530" t="str">
            <v>2043</v>
          </cell>
          <cell r="E3530">
            <v>811</v>
          </cell>
        </row>
        <row r="3531">
          <cell r="A3531" t="str">
            <v>Poland</v>
          </cell>
          <cell r="B3531" t="str">
            <v>PL</v>
          </cell>
          <cell r="C3531" t="str">
            <v>Solar PV</v>
          </cell>
          <cell r="D3531" t="str">
            <v>2044</v>
          </cell>
          <cell r="E3531">
            <v>811</v>
          </cell>
        </row>
        <row r="3532">
          <cell r="A3532" t="str">
            <v>Poland</v>
          </cell>
          <cell r="B3532" t="str">
            <v>PL</v>
          </cell>
          <cell r="C3532" t="str">
            <v>Solar PV</v>
          </cell>
          <cell r="D3532" t="str">
            <v>2045</v>
          </cell>
          <cell r="E3532">
            <v>811</v>
          </cell>
        </row>
        <row r="3533">
          <cell r="A3533" t="str">
            <v>Poland</v>
          </cell>
          <cell r="B3533" t="str">
            <v>PL</v>
          </cell>
          <cell r="C3533" t="str">
            <v>Solar PV</v>
          </cell>
          <cell r="D3533" t="str">
            <v>2046</v>
          </cell>
          <cell r="E3533">
            <v>811</v>
          </cell>
        </row>
        <row r="3534">
          <cell r="A3534" t="str">
            <v>Poland</v>
          </cell>
          <cell r="B3534" t="str">
            <v>PL</v>
          </cell>
          <cell r="C3534" t="str">
            <v>Solar PV</v>
          </cell>
          <cell r="D3534" t="str">
            <v>2047</v>
          </cell>
          <cell r="E3534">
            <v>811</v>
          </cell>
        </row>
        <row r="3535">
          <cell r="A3535" t="str">
            <v>Poland</v>
          </cell>
          <cell r="B3535" t="str">
            <v>PL</v>
          </cell>
          <cell r="C3535" t="str">
            <v>Solar PV</v>
          </cell>
          <cell r="D3535" t="str">
            <v>2048</v>
          </cell>
          <cell r="E3535">
            <v>811</v>
          </cell>
        </row>
        <row r="3536">
          <cell r="A3536" t="str">
            <v>Poland</v>
          </cell>
          <cell r="B3536" t="str">
            <v>PL</v>
          </cell>
          <cell r="C3536" t="str">
            <v>Solar PV</v>
          </cell>
          <cell r="D3536" t="str">
            <v>2049</v>
          </cell>
          <cell r="E3536">
            <v>811</v>
          </cell>
        </row>
        <row r="3537">
          <cell r="A3537" t="str">
            <v>Poland</v>
          </cell>
          <cell r="B3537" t="str">
            <v>PL</v>
          </cell>
          <cell r="C3537" t="str">
            <v>Solar PV</v>
          </cell>
          <cell r="D3537" t="str">
            <v>2050</v>
          </cell>
          <cell r="E3537">
            <v>811</v>
          </cell>
        </row>
        <row r="3538">
          <cell r="A3538" t="str">
            <v>Portugal</v>
          </cell>
          <cell r="B3538" t="str">
            <v>PT</v>
          </cell>
          <cell r="C3538" t="str">
            <v>Solar PV</v>
          </cell>
          <cell r="D3538" t="str">
            <v>2018</v>
          </cell>
          <cell r="E3538">
            <v>1277</v>
          </cell>
        </row>
        <row r="3539">
          <cell r="A3539" t="str">
            <v>Portugal</v>
          </cell>
          <cell r="B3539" t="str">
            <v>PT</v>
          </cell>
          <cell r="C3539" t="str">
            <v>Solar PV</v>
          </cell>
          <cell r="D3539" t="str">
            <v>2019</v>
          </cell>
          <cell r="E3539">
            <v>1277</v>
          </cell>
        </row>
        <row r="3540">
          <cell r="A3540" t="str">
            <v>Portugal</v>
          </cell>
          <cell r="B3540" t="str">
            <v>PT</v>
          </cell>
          <cell r="C3540" t="str">
            <v>Solar PV</v>
          </cell>
          <cell r="D3540" t="str">
            <v>2020</v>
          </cell>
          <cell r="E3540">
            <v>1277</v>
          </cell>
        </row>
        <row r="3541">
          <cell r="A3541" t="str">
            <v>Portugal</v>
          </cell>
          <cell r="B3541" t="str">
            <v>PT</v>
          </cell>
          <cell r="C3541" t="str">
            <v>Solar PV</v>
          </cell>
          <cell r="D3541" t="str">
            <v>2021</v>
          </cell>
          <cell r="E3541">
            <v>1277</v>
          </cell>
        </row>
        <row r="3542">
          <cell r="A3542" t="str">
            <v>Portugal</v>
          </cell>
          <cell r="B3542" t="str">
            <v>PT</v>
          </cell>
          <cell r="C3542" t="str">
            <v>Solar PV</v>
          </cell>
          <cell r="D3542" t="str">
            <v>2022</v>
          </cell>
          <cell r="E3542">
            <v>1277</v>
          </cell>
        </row>
        <row r="3543">
          <cell r="A3543" t="str">
            <v>Portugal</v>
          </cell>
          <cell r="B3543" t="str">
            <v>PT</v>
          </cell>
          <cell r="C3543" t="str">
            <v>Solar PV</v>
          </cell>
          <cell r="D3543" t="str">
            <v>2023</v>
          </cell>
          <cell r="E3543">
            <v>1277</v>
          </cell>
        </row>
        <row r="3544">
          <cell r="A3544" t="str">
            <v>Portugal</v>
          </cell>
          <cell r="B3544" t="str">
            <v>PT</v>
          </cell>
          <cell r="C3544" t="str">
            <v>Solar PV</v>
          </cell>
          <cell r="D3544" t="str">
            <v>2024</v>
          </cell>
          <cell r="E3544">
            <v>1277</v>
          </cell>
        </row>
        <row r="3545">
          <cell r="A3545" t="str">
            <v>Portugal</v>
          </cell>
          <cell r="B3545" t="str">
            <v>PT</v>
          </cell>
          <cell r="C3545" t="str">
            <v>Solar PV</v>
          </cell>
          <cell r="D3545" t="str">
            <v>2025</v>
          </cell>
          <cell r="E3545">
            <v>1277</v>
          </cell>
        </row>
        <row r="3546">
          <cell r="A3546" t="str">
            <v>Portugal</v>
          </cell>
          <cell r="B3546" t="str">
            <v>PT</v>
          </cell>
          <cell r="C3546" t="str">
            <v>Solar PV</v>
          </cell>
          <cell r="D3546" t="str">
            <v>2026</v>
          </cell>
          <cell r="E3546">
            <v>1277</v>
          </cell>
        </row>
        <row r="3547">
          <cell r="A3547" t="str">
            <v>Portugal</v>
          </cell>
          <cell r="B3547" t="str">
            <v>PT</v>
          </cell>
          <cell r="C3547" t="str">
            <v>Solar PV</v>
          </cell>
          <cell r="D3547" t="str">
            <v>2027</v>
          </cell>
          <cell r="E3547">
            <v>1277</v>
          </cell>
        </row>
        <row r="3548">
          <cell r="A3548" t="str">
            <v>Portugal</v>
          </cell>
          <cell r="B3548" t="str">
            <v>PT</v>
          </cell>
          <cell r="C3548" t="str">
            <v>Solar PV</v>
          </cell>
          <cell r="D3548" t="str">
            <v>2028</v>
          </cell>
          <cell r="E3548">
            <v>1277</v>
          </cell>
        </row>
        <row r="3549">
          <cell r="A3549" t="str">
            <v>Portugal</v>
          </cell>
          <cell r="B3549" t="str">
            <v>PT</v>
          </cell>
          <cell r="C3549" t="str">
            <v>Solar PV</v>
          </cell>
          <cell r="D3549" t="str">
            <v>2029</v>
          </cell>
          <cell r="E3549">
            <v>1277</v>
          </cell>
        </row>
        <row r="3550">
          <cell r="A3550" t="str">
            <v>Portugal</v>
          </cell>
          <cell r="B3550" t="str">
            <v>PT</v>
          </cell>
          <cell r="C3550" t="str">
            <v>Solar PV</v>
          </cell>
          <cell r="D3550" t="str">
            <v>2030</v>
          </cell>
          <cell r="E3550">
            <v>1277</v>
          </cell>
        </row>
        <row r="3551">
          <cell r="A3551" t="str">
            <v>Portugal</v>
          </cell>
          <cell r="B3551" t="str">
            <v>PT</v>
          </cell>
          <cell r="C3551" t="str">
            <v>Solar PV</v>
          </cell>
          <cell r="D3551" t="str">
            <v>2031</v>
          </cell>
          <cell r="E3551">
            <v>1277</v>
          </cell>
        </row>
        <row r="3552">
          <cell r="A3552" t="str">
            <v>Portugal</v>
          </cell>
          <cell r="B3552" t="str">
            <v>PT</v>
          </cell>
          <cell r="C3552" t="str">
            <v>Solar PV</v>
          </cell>
          <cell r="D3552" t="str">
            <v>2032</v>
          </cell>
          <cell r="E3552">
            <v>1277</v>
          </cell>
        </row>
        <row r="3553">
          <cell r="A3553" t="str">
            <v>Portugal</v>
          </cell>
          <cell r="B3553" t="str">
            <v>PT</v>
          </cell>
          <cell r="C3553" t="str">
            <v>Solar PV</v>
          </cell>
          <cell r="D3553" t="str">
            <v>2033</v>
          </cell>
          <cell r="E3553">
            <v>1277</v>
          </cell>
        </row>
        <row r="3554">
          <cell r="A3554" t="str">
            <v>Portugal</v>
          </cell>
          <cell r="B3554" t="str">
            <v>PT</v>
          </cell>
          <cell r="C3554" t="str">
            <v>Solar PV</v>
          </cell>
          <cell r="D3554" t="str">
            <v>2034</v>
          </cell>
          <cell r="E3554">
            <v>1277</v>
          </cell>
        </row>
        <row r="3555">
          <cell r="A3555" t="str">
            <v>Portugal</v>
          </cell>
          <cell r="B3555" t="str">
            <v>PT</v>
          </cell>
          <cell r="C3555" t="str">
            <v>Solar PV</v>
          </cell>
          <cell r="D3555" t="str">
            <v>2035</v>
          </cell>
          <cell r="E3555">
            <v>1277</v>
          </cell>
        </row>
        <row r="3556">
          <cell r="A3556" t="str">
            <v>Portugal</v>
          </cell>
          <cell r="B3556" t="str">
            <v>PT</v>
          </cell>
          <cell r="C3556" t="str">
            <v>Solar PV</v>
          </cell>
          <cell r="D3556" t="str">
            <v>2036</v>
          </cell>
          <cell r="E3556">
            <v>1277</v>
          </cell>
        </row>
        <row r="3557">
          <cell r="A3557" t="str">
            <v>Portugal</v>
          </cell>
          <cell r="B3557" t="str">
            <v>PT</v>
          </cell>
          <cell r="C3557" t="str">
            <v>Solar PV</v>
          </cell>
          <cell r="D3557" t="str">
            <v>2037</v>
          </cell>
          <cell r="E3557">
            <v>1277</v>
          </cell>
        </row>
        <row r="3558">
          <cell r="A3558" t="str">
            <v>Portugal</v>
          </cell>
          <cell r="B3558" t="str">
            <v>PT</v>
          </cell>
          <cell r="C3558" t="str">
            <v>Solar PV</v>
          </cell>
          <cell r="D3558" t="str">
            <v>2038</v>
          </cell>
          <cell r="E3558">
            <v>1277</v>
          </cell>
        </row>
        <row r="3559">
          <cell r="A3559" t="str">
            <v>Portugal</v>
          </cell>
          <cell r="B3559" t="str">
            <v>PT</v>
          </cell>
          <cell r="C3559" t="str">
            <v>Solar PV</v>
          </cell>
          <cell r="D3559" t="str">
            <v>2039</v>
          </cell>
          <cell r="E3559">
            <v>1277</v>
          </cell>
        </row>
        <row r="3560">
          <cell r="A3560" t="str">
            <v>Portugal</v>
          </cell>
          <cell r="B3560" t="str">
            <v>PT</v>
          </cell>
          <cell r="C3560" t="str">
            <v>Solar PV</v>
          </cell>
          <cell r="D3560" t="str">
            <v>2040</v>
          </cell>
          <cell r="E3560">
            <v>1277</v>
          </cell>
        </row>
        <row r="3561">
          <cell r="A3561" t="str">
            <v>Portugal</v>
          </cell>
          <cell r="B3561" t="str">
            <v>PT</v>
          </cell>
          <cell r="C3561" t="str">
            <v>Solar PV</v>
          </cell>
          <cell r="D3561" t="str">
            <v>2041</v>
          </cell>
          <cell r="E3561">
            <v>1277</v>
          </cell>
        </row>
        <row r="3562">
          <cell r="A3562" t="str">
            <v>Portugal</v>
          </cell>
          <cell r="B3562" t="str">
            <v>PT</v>
          </cell>
          <cell r="C3562" t="str">
            <v>Solar PV</v>
          </cell>
          <cell r="D3562" t="str">
            <v>2042</v>
          </cell>
          <cell r="E3562">
            <v>1277</v>
          </cell>
        </row>
        <row r="3563">
          <cell r="A3563" t="str">
            <v>Portugal</v>
          </cell>
          <cell r="B3563" t="str">
            <v>PT</v>
          </cell>
          <cell r="C3563" t="str">
            <v>Solar PV</v>
          </cell>
          <cell r="D3563" t="str">
            <v>2043</v>
          </cell>
          <cell r="E3563">
            <v>1277</v>
          </cell>
        </row>
        <row r="3564">
          <cell r="A3564" t="str">
            <v>Portugal</v>
          </cell>
          <cell r="B3564" t="str">
            <v>PT</v>
          </cell>
          <cell r="C3564" t="str">
            <v>Solar PV</v>
          </cell>
          <cell r="D3564" t="str">
            <v>2044</v>
          </cell>
          <cell r="E3564">
            <v>1277</v>
          </cell>
        </row>
        <row r="3565">
          <cell r="A3565" t="str">
            <v>Portugal</v>
          </cell>
          <cell r="B3565" t="str">
            <v>PT</v>
          </cell>
          <cell r="C3565" t="str">
            <v>Solar PV</v>
          </cell>
          <cell r="D3565" t="str">
            <v>2045</v>
          </cell>
          <cell r="E3565">
            <v>1277</v>
          </cell>
        </row>
        <row r="3566">
          <cell r="A3566" t="str">
            <v>Portugal</v>
          </cell>
          <cell r="B3566" t="str">
            <v>PT</v>
          </cell>
          <cell r="C3566" t="str">
            <v>Solar PV</v>
          </cell>
          <cell r="D3566" t="str">
            <v>2046</v>
          </cell>
          <cell r="E3566">
            <v>1277</v>
          </cell>
        </row>
        <row r="3567">
          <cell r="A3567" t="str">
            <v>Portugal</v>
          </cell>
          <cell r="B3567" t="str">
            <v>PT</v>
          </cell>
          <cell r="C3567" t="str">
            <v>Solar PV</v>
          </cell>
          <cell r="D3567" t="str">
            <v>2047</v>
          </cell>
          <cell r="E3567">
            <v>1277</v>
          </cell>
        </row>
        <row r="3568">
          <cell r="A3568" t="str">
            <v>Portugal</v>
          </cell>
          <cell r="B3568" t="str">
            <v>PT</v>
          </cell>
          <cell r="C3568" t="str">
            <v>Solar PV</v>
          </cell>
          <cell r="D3568" t="str">
            <v>2048</v>
          </cell>
          <cell r="E3568">
            <v>1277</v>
          </cell>
        </row>
        <row r="3569">
          <cell r="A3569" t="str">
            <v>Portugal</v>
          </cell>
          <cell r="B3569" t="str">
            <v>PT</v>
          </cell>
          <cell r="C3569" t="str">
            <v>Solar PV</v>
          </cell>
          <cell r="D3569" t="str">
            <v>2049</v>
          </cell>
          <cell r="E3569">
            <v>1277</v>
          </cell>
        </row>
        <row r="3570">
          <cell r="A3570" t="str">
            <v>Portugal</v>
          </cell>
          <cell r="B3570" t="str">
            <v>PT</v>
          </cell>
          <cell r="C3570" t="str">
            <v>Solar PV</v>
          </cell>
          <cell r="D3570" t="str">
            <v>2050</v>
          </cell>
          <cell r="E3570">
            <v>1277</v>
          </cell>
        </row>
        <row r="3571">
          <cell r="A3571" t="str">
            <v>Romania</v>
          </cell>
          <cell r="B3571" t="str">
            <v>RO</v>
          </cell>
          <cell r="C3571" t="str">
            <v>Solar PV</v>
          </cell>
          <cell r="D3571" t="str">
            <v>2018</v>
          </cell>
          <cell r="E3571">
            <v>1054</v>
          </cell>
        </row>
        <row r="3572">
          <cell r="A3572" t="str">
            <v>Romania</v>
          </cell>
          <cell r="B3572" t="str">
            <v>RO</v>
          </cell>
          <cell r="C3572" t="str">
            <v>Solar PV</v>
          </cell>
          <cell r="D3572" t="str">
            <v>2019</v>
          </cell>
          <cell r="E3572">
            <v>1054</v>
          </cell>
        </row>
        <row r="3573">
          <cell r="A3573" t="str">
            <v>Romania</v>
          </cell>
          <cell r="B3573" t="str">
            <v>RO</v>
          </cell>
          <cell r="C3573" t="str">
            <v>Solar PV</v>
          </cell>
          <cell r="D3573" t="str">
            <v>2020</v>
          </cell>
          <cell r="E3573">
            <v>1054</v>
          </cell>
        </row>
        <row r="3574">
          <cell r="A3574" t="str">
            <v>Romania</v>
          </cell>
          <cell r="B3574" t="str">
            <v>RO</v>
          </cell>
          <cell r="C3574" t="str">
            <v>Solar PV</v>
          </cell>
          <cell r="D3574" t="str">
            <v>2021</v>
          </cell>
          <cell r="E3574">
            <v>1054</v>
          </cell>
        </row>
        <row r="3575">
          <cell r="A3575" t="str">
            <v>Romania</v>
          </cell>
          <cell r="B3575" t="str">
            <v>RO</v>
          </cell>
          <cell r="C3575" t="str">
            <v>Solar PV</v>
          </cell>
          <cell r="D3575" t="str">
            <v>2022</v>
          </cell>
          <cell r="E3575">
            <v>1054</v>
          </cell>
        </row>
        <row r="3576">
          <cell r="A3576" t="str">
            <v>Romania</v>
          </cell>
          <cell r="B3576" t="str">
            <v>RO</v>
          </cell>
          <cell r="C3576" t="str">
            <v>Solar PV</v>
          </cell>
          <cell r="D3576" t="str">
            <v>2023</v>
          </cell>
          <cell r="E3576">
            <v>1054</v>
          </cell>
        </row>
        <row r="3577">
          <cell r="A3577" t="str">
            <v>Romania</v>
          </cell>
          <cell r="B3577" t="str">
            <v>RO</v>
          </cell>
          <cell r="C3577" t="str">
            <v>Solar PV</v>
          </cell>
          <cell r="D3577" t="str">
            <v>2024</v>
          </cell>
          <cell r="E3577">
            <v>1054</v>
          </cell>
        </row>
        <row r="3578">
          <cell r="A3578" t="str">
            <v>Romania</v>
          </cell>
          <cell r="B3578" t="str">
            <v>RO</v>
          </cell>
          <cell r="C3578" t="str">
            <v>Solar PV</v>
          </cell>
          <cell r="D3578" t="str">
            <v>2025</v>
          </cell>
          <cell r="E3578">
            <v>1054</v>
          </cell>
        </row>
        <row r="3579">
          <cell r="A3579" t="str">
            <v>Romania</v>
          </cell>
          <cell r="B3579" t="str">
            <v>RO</v>
          </cell>
          <cell r="C3579" t="str">
            <v>Solar PV</v>
          </cell>
          <cell r="D3579" t="str">
            <v>2026</v>
          </cell>
          <cell r="E3579">
            <v>1054</v>
          </cell>
        </row>
        <row r="3580">
          <cell r="A3580" t="str">
            <v>Romania</v>
          </cell>
          <cell r="B3580" t="str">
            <v>RO</v>
          </cell>
          <cell r="C3580" t="str">
            <v>Solar PV</v>
          </cell>
          <cell r="D3580" t="str">
            <v>2027</v>
          </cell>
          <cell r="E3580">
            <v>1054</v>
          </cell>
        </row>
        <row r="3581">
          <cell r="A3581" t="str">
            <v>Romania</v>
          </cell>
          <cell r="B3581" t="str">
            <v>RO</v>
          </cell>
          <cell r="C3581" t="str">
            <v>Solar PV</v>
          </cell>
          <cell r="D3581" t="str">
            <v>2028</v>
          </cell>
          <cell r="E3581">
            <v>1054</v>
          </cell>
        </row>
        <row r="3582">
          <cell r="A3582" t="str">
            <v>Romania</v>
          </cell>
          <cell r="B3582" t="str">
            <v>RO</v>
          </cell>
          <cell r="C3582" t="str">
            <v>Solar PV</v>
          </cell>
          <cell r="D3582" t="str">
            <v>2029</v>
          </cell>
          <cell r="E3582">
            <v>1054</v>
          </cell>
        </row>
        <row r="3583">
          <cell r="A3583" t="str">
            <v>Romania</v>
          </cell>
          <cell r="B3583" t="str">
            <v>RO</v>
          </cell>
          <cell r="C3583" t="str">
            <v>Solar PV</v>
          </cell>
          <cell r="D3583" t="str">
            <v>2030</v>
          </cell>
          <cell r="E3583">
            <v>1054</v>
          </cell>
        </row>
        <row r="3584">
          <cell r="A3584" t="str">
            <v>Romania</v>
          </cell>
          <cell r="B3584" t="str">
            <v>RO</v>
          </cell>
          <cell r="C3584" t="str">
            <v>Solar PV</v>
          </cell>
          <cell r="D3584" t="str">
            <v>2031</v>
          </cell>
          <cell r="E3584">
            <v>1054</v>
          </cell>
        </row>
        <row r="3585">
          <cell r="A3585" t="str">
            <v>Romania</v>
          </cell>
          <cell r="B3585" t="str">
            <v>RO</v>
          </cell>
          <cell r="C3585" t="str">
            <v>Solar PV</v>
          </cell>
          <cell r="D3585" t="str">
            <v>2032</v>
          </cell>
          <cell r="E3585">
            <v>1054</v>
          </cell>
        </row>
        <row r="3586">
          <cell r="A3586" t="str">
            <v>Romania</v>
          </cell>
          <cell r="B3586" t="str">
            <v>RO</v>
          </cell>
          <cell r="C3586" t="str">
            <v>Solar PV</v>
          </cell>
          <cell r="D3586" t="str">
            <v>2033</v>
          </cell>
          <cell r="E3586">
            <v>1054</v>
          </cell>
        </row>
        <row r="3587">
          <cell r="A3587" t="str">
            <v>Romania</v>
          </cell>
          <cell r="B3587" t="str">
            <v>RO</v>
          </cell>
          <cell r="C3587" t="str">
            <v>Solar PV</v>
          </cell>
          <cell r="D3587" t="str">
            <v>2034</v>
          </cell>
          <cell r="E3587">
            <v>1054</v>
          </cell>
        </row>
        <row r="3588">
          <cell r="A3588" t="str">
            <v>Romania</v>
          </cell>
          <cell r="B3588" t="str">
            <v>RO</v>
          </cell>
          <cell r="C3588" t="str">
            <v>Solar PV</v>
          </cell>
          <cell r="D3588" t="str">
            <v>2035</v>
          </cell>
          <cell r="E3588">
            <v>1054</v>
          </cell>
        </row>
        <row r="3589">
          <cell r="A3589" t="str">
            <v>Romania</v>
          </cell>
          <cell r="B3589" t="str">
            <v>RO</v>
          </cell>
          <cell r="C3589" t="str">
            <v>Solar PV</v>
          </cell>
          <cell r="D3589" t="str">
            <v>2036</v>
          </cell>
          <cell r="E3589">
            <v>1054</v>
          </cell>
        </row>
        <row r="3590">
          <cell r="A3590" t="str">
            <v>Romania</v>
          </cell>
          <cell r="B3590" t="str">
            <v>RO</v>
          </cell>
          <cell r="C3590" t="str">
            <v>Solar PV</v>
          </cell>
          <cell r="D3590" t="str">
            <v>2037</v>
          </cell>
          <cell r="E3590">
            <v>1054</v>
          </cell>
        </row>
        <row r="3591">
          <cell r="A3591" t="str">
            <v>Romania</v>
          </cell>
          <cell r="B3591" t="str">
            <v>RO</v>
          </cell>
          <cell r="C3591" t="str">
            <v>Solar PV</v>
          </cell>
          <cell r="D3591" t="str">
            <v>2038</v>
          </cell>
          <cell r="E3591">
            <v>1054</v>
          </cell>
        </row>
        <row r="3592">
          <cell r="A3592" t="str">
            <v>Romania</v>
          </cell>
          <cell r="B3592" t="str">
            <v>RO</v>
          </cell>
          <cell r="C3592" t="str">
            <v>Solar PV</v>
          </cell>
          <cell r="D3592" t="str">
            <v>2039</v>
          </cell>
          <cell r="E3592">
            <v>1054</v>
          </cell>
        </row>
        <row r="3593">
          <cell r="A3593" t="str">
            <v>Romania</v>
          </cell>
          <cell r="B3593" t="str">
            <v>RO</v>
          </cell>
          <cell r="C3593" t="str">
            <v>Solar PV</v>
          </cell>
          <cell r="D3593" t="str">
            <v>2040</v>
          </cell>
          <cell r="E3593">
            <v>1054</v>
          </cell>
        </row>
        <row r="3594">
          <cell r="A3594" t="str">
            <v>Romania</v>
          </cell>
          <cell r="B3594" t="str">
            <v>RO</v>
          </cell>
          <cell r="C3594" t="str">
            <v>Solar PV</v>
          </cell>
          <cell r="D3594" t="str">
            <v>2041</v>
          </cell>
          <cell r="E3594">
            <v>1054</v>
          </cell>
        </row>
        <row r="3595">
          <cell r="A3595" t="str">
            <v>Romania</v>
          </cell>
          <cell r="B3595" t="str">
            <v>RO</v>
          </cell>
          <cell r="C3595" t="str">
            <v>Solar PV</v>
          </cell>
          <cell r="D3595" t="str">
            <v>2042</v>
          </cell>
          <cell r="E3595">
            <v>1054</v>
          </cell>
        </row>
        <row r="3596">
          <cell r="A3596" t="str">
            <v>Romania</v>
          </cell>
          <cell r="B3596" t="str">
            <v>RO</v>
          </cell>
          <cell r="C3596" t="str">
            <v>Solar PV</v>
          </cell>
          <cell r="D3596" t="str">
            <v>2043</v>
          </cell>
          <cell r="E3596">
            <v>1054</v>
          </cell>
        </row>
        <row r="3597">
          <cell r="A3597" t="str">
            <v>Romania</v>
          </cell>
          <cell r="B3597" t="str">
            <v>RO</v>
          </cell>
          <cell r="C3597" t="str">
            <v>Solar PV</v>
          </cell>
          <cell r="D3597" t="str">
            <v>2044</v>
          </cell>
          <cell r="E3597">
            <v>1054</v>
          </cell>
        </row>
        <row r="3598">
          <cell r="A3598" t="str">
            <v>Romania</v>
          </cell>
          <cell r="B3598" t="str">
            <v>RO</v>
          </cell>
          <cell r="C3598" t="str">
            <v>Solar PV</v>
          </cell>
          <cell r="D3598" t="str">
            <v>2045</v>
          </cell>
          <cell r="E3598">
            <v>1054</v>
          </cell>
        </row>
        <row r="3599">
          <cell r="A3599" t="str">
            <v>Romania</v>
          </cell>
          <cell r="B3599" t="str">
            <v>RO</v>
          </cell>
          <cell r="C3599" t="str">
            <v>Solar PV</v>
          </cell>
          <cell r="D3599" t="str">
            <v>2046</v>
          </cell>
          <cell r="E3599">
            <v>1054</v>
          </cell>
        </row>
        <row r="3600">
          <cell r="A3600" t="str">
            <v>Romania</v>
          </cell>
          <cell r="B3600" t="str">
            <v>RO</v>
          </cell>
          <cell r="C3600" t="str">
            <v>Solar PV</v>
          </cell>
          <cell r="D3600" t="str">
            <v>2047</v>
          </cell>
          <cell r="E3600">
            <v>1054</v>
          </cell>
        </row>
        <row r="3601">
          <cell r="A3601" t="str">
            <v>Romania</v>
          </cell>
          <cell r="B3601" t="str">
            <v>RO</v>
          </cell>
          <cell r="C3601" t="str">
            <v>Solar PV</v>
          </cell>
          <cell r="D3601" t="str">
            <v>2048</v>
          </cell>
          <cell r="E3601">
            <v>1054</v>
          </cell>
        </row>
        <row r="3602">
          <cell r="A3602" t="str">
            <v>Romania</v>
          </cell>
          <cell r="B3602" t="str">
            <v>RO</v>
          </cell>
          <cell r="C3602" t="str">
            <v>Solar PV</v>
          </cell>
          <cell r="D3602" t="str">
            <v>2049</v>
          </cell>
          <cell r="E3602">
            <v>1054</v>
          </cell>
        </row>
        <row r="3603">
          <cell r="A3603" t="str">
            <v>Romania</v>
          </cell>
          <cell r="B3603" t="str">
            <v>RO</v>
          </cell>
          <cell r="C3603" t="str">
            <v>Solar PV</v>
          </cell>
          <cell r="D3603" t="str">
            <v>2050</v>
          </cell>
          <cell r="E3603">
            <v>1054</v>
          </cell>
        </row>
        <row r="3604">
          <cell r="A3604" t="str">
            <v>Serbia</v>
          </cell>
          <cell r="B3604" t="str">
            <v>RS</v>
          </cell>
          <cell r="C3604" t="str">
            <v>Solar PV</v>
          </cell>
          <cell r="D3604" t="str">
            <v>2018</v>
          </cell>
          <cell r="E3604">
            <v>1060</v>
          </cell>
        </row>
        <row r="3605">
          <cell r="A3605" t="str">
            <v>Serbia</v>
          </cell>
          <cell r="B3605" t="str">
            <v>RS</v>
          </cell>
          <cell r="C3605" t="str">
            <v>Solar PV</v>
          </cell>
          <cell r="D3605" t="str">
            <v>2019</v>
          </cell>
          <cell r="E3605">
            <v>1060</v>
          </cell>
        </row>
        <row r="3606">
          <cell r="A3606" t="str">
            <v>Serbia</v>
          </cell>
          <cell r="B3606" t="str">
            <v>RS</v>
          </cell>
          <cell r="C3606" t="str">
            <v>Solar PV</v>
          </cell>
          <cell r="D3606" t="str">
            <v>2020</v>
          </cell>
          <cell r="E3606">
            <v>1060</v>
          </cell>
        </row>
        <row r="3607">
          <cell r="A3607" t="str">
            <v>Serbia</v>
          </cell>
          <cell r="B3607" t="str">
            <v>RS</v>
          </cell>
          <cell r="C3607" t="str">
            <v>Solar PV</v>
          </cell>
          <cell r="D3607" t="str">
            <v>2021</v>
          </cell>
          <cell r="E3607">
            <v>1060</v>
          </cell>
        </row>
        <row r="3608">
          <cell r="A3608" t="str">
            <v>Serbia</v>
          </cell>
          <cell r="B3608" t="str">
            <v>RS</v>
          </cell>
          <cell r="C3608" t="str">
            <v>Solar PV</v>
          </cell>
          <cell r="D3608" t="str">
            <v>2022</v>
          </cell>
          <cell r="E3608">
            <v>1060</v>
          </cell>
        </row>
        <row r="3609">
          <cell r="A3609" t="str">
            <v>Serbia</v>
          </cell>
          <cell r="B3609" t="str">
            <v>RS</v>
          </cell>
          <cell r="C3609" t="str">
            <v>Solar PV</v>
          </cell>
          <cell r="D3609" t="str">
            <v>2023</v>
          </cell>
          <cell r="E3609">
            <v>1060</v>
          </cell>
        </row>
        <row r="3610">
          <cell r="A3610" t="str">
            <v>Serbia</v>
          </cell>
          <cell r="B3610" t="str">
            <v>RS</v>
          </cell>
          <cell r="C3610" t="str">
            <v>Solar PV</v>
          </cell>
          <cell r="D3610" t="str">
            <v>2024</v>
          </cell>
          <cell r="E3610">
            <v>1060</v>
          </cell>
        </row>
        <row r="3611">
          <cell r="A3611" t="str">
            <v>Serbia</v>
          </cell>
          <cell r="B3611" t="str">
            <v>RS</v>
          </cell>
          <cell r="C3611" t="str">
            <v>Solar PV</v>
          </cell>
          <cell r="D3611" t="str">
            <v>2025</v>
          </cell>
          <cell r="E3611">
            <v>1060</v>
          </cell>
        </row>
        <row r="3612">
          <cell r="A3612" t="str">
            <v>Serbia</v>
          </cell>
          <cell r="B3612" t="str">
            <v>RS</v>
          </cell>
          <cell r="C3612" t="str">
            <v>Solar PV</v>
          </cell>
          <cell r="D3612" t="str">
            <v>2026</v>
          </cell>
          <cell r="E3612">
            <v>1060</v>
          </cell>
        </row>
        <row r="3613">
          <cell r="A3613" t="str">
            <v>Serbia</v>
          </cell>
          <cell r="B3613" t="str">
            <v>RS</v>
          </cell>
          <cell r="C3613" t="str">
            <v>Solar PV</v>
          </cell>
          <cell r="D3613" t="str">
            <v>2027</v>
          </cell>
          <cell r="E3613">
            <v>1060</v>
          </cell>
        </row>
        <row r="3614">
          <cell r="A3614" t="str">
            <v>Serbia</v>
          </cell>
          <cell r="B3614" t="str">
            <v>RS</v>
          </cell>
          <cell r="C3614" t="str">
            <v>Solar PV</v>
          </cell>
          <cell r="D3614" t="str">
            <v>2028</v>
          </cell>
          <cell r="E3614">
            <v>1060</v>
          </cell>
        </row>
        <row r="3615">
          <cell r="A3615" t="str">
            <v>Serbia</v>
          </cell>
          <cell r="B3615" t="str">
            <v>RS</v>
          </cell>
          <cell r="C3615" t="str">
            <v>Solar PV</v>
          </cell>
          <cell r="D3615" t="str">
            <v>2029</v>
          </cell>
          <cell r="E3615">
            <v>1060</v>
          </cell>
        </row>
        <row r="3616">
          <cell r="A3616" t="str">
            <v>Serbia</v>
          </cell>
          <cell r="B3616" t="str">
            <v>RS</v>
          </cell>
          <cell r="C3616" t="str">
            <v>Solar PV</v>
          </cell>
          <cell r="D3616" t="str">
            <v>2030</v>
          </cell>
          <cell r="E3616">
            <v>1060</v>
          </cell>
        </row>
        <row r="3617">
          <cell r="A3617" t="str">
            <v>Serbia</v>
          </cell>
          <cell r="B3617" t="str">
            <v>RS</v>
          </cell>
          <cell r="C3617" t="str">
            <v>Solar PV</v>
          </cell>
          <cell r="D3617" t="str">
            <v>2031</v>
          </cell>
          <cell r="E3617">
            <v>1060</v>
          </cell>
        </row>
        <row r="3618">
          <cell r="A3618" t="str">
            <v>Serbia</v>
          </cell>
          <cell r="B3618" t="str">
            <v>RS</v>
          </cell>
          <cell r="C3618" t="str">
            <v>Solar PV</v>
          </cell>
          <cell r="D3618" t="str">
            <v>2032</v>
          </cell>
          <cell r="E3618">
            <v>1060</v>
          </cell>
        </row>
        <row r="3619">
          <cell r="A3619" t="str">
            <v>Serbia</v>
          </cell>
          <cell r="B3619" t="str">
            <v>RS</v>
          </cell>
          <cell r="C3619" t="str">
            <v>Solar PV</v>
          </cell>
          <cell r="D3619" t="str">
            <v>2033</v>
          </cell>
          <cell r="E3619">
            <v>1060</v>
          </cell>
        </row>
        <row r="3620">
          <cell r="A3620" t="str">
            <v>Serbia</v>
          </cell>
          <cell r="B3620" t="str">
            <v>RS</v>
          </cell>
          <cell r="C3620" t="str">
            <v>Solar PV</v>
          </cell>
          <cell r="D3620" t="str">
            <v>2034</v>
          </cell>
          <cell r="E3620">
            <v>1060</v>
          </cell>
        </row>
        <row r="3621">
          <cell r="A3621" t="str">
            <v>Serbia</v>
          </cell>
          <cell r="B3621" t="str">
            <v>RS</v>
          </cell>
          <cell r="C3621" t="str">
            <v>Solar PV</v>
          </cell>
          <cell r="D3621" t="str">
            <v>2035</v>
          </cell>
          <cell r="E3621">
            <v>1060</v>
          </cell>
        </row>
        <row r="3622">
          <cell r="A3622" t="str">
            <v>Serbia</v>
          </cell>
          <cell r="B3622" t="str">
            <v>RS</v>
          </cell>
          <cell r="C3622" t="str">
            <v>Solar PV</v>
          </cell>
          <cell r="D3622" t="str">
            <v>2036</v>
          </cell>
          <cell r="E3622">
            <v>1060</v>
          </cell>
        </row>
        <row r="3623">
          <cell r="A3623" t="str">
            <v>Serbia</v>
          </cell>
          <cell r="B3623" t="str">
            <v>RS</v>
          </cell>
          <cell r="C3623" t="str">
            <v>Solar PV</v>
          </cell>
          <cell r="D3623" t="str">
            <v>2037</v>
          </cell>
          <cell r="E3623">
            <v>1060</v>
          </cell>
        </row>
        <row r="3624">
          <cell r="A3624" t="str">
            <v>Serbia</v>
          </cell>
          <cell r="B3624" t="str">
            <v>RS</v>
          </cell>
          <cell r="C3624" t="str">
            <v>Solar PV</v>
          </cell>
          <cell r="D3624" t="str">
            <v>2038</v>
          </cell>
          <cell r="E3624">
            <v>1060</v>
          </cell>
        </row>
        <row r="3625">
          <cell r="A3625" t="str">
            <v>Serbia</v>
          </cell>
          <cell r="B3625" t="str">
            <v>RS</v>
          </cell>
          <cell r="C3625" t="str">
            <v>Solar PV</v>
          </cell>
          <cell r="D3625" t="str">
            <v>2039</v>
          </cell>
          <cell r="E3625">
            <v>1060</v>
          </cell>
        </row>
        <row r="3626">
          <cell r="A3626" t="str">
            <v>Serbia</v>
          </cell>
          <cell r="B3626" t="str">
            <v>RS</v>
          </cell>
          <cell r="C3626" t="str">
            <v>Solar PV</v>
          </cell>
          <cell r="D3626" t="str">
            <v>2040</v>
          </cell>
          <cell r="E3626">
            <v>1060</v>
          </cell>
        </row>
        <row r="3627">
          <cell r="A3627" t="str">
            <v>Serbia</v>
          </cell>
          <cell r="B3627" t="str">
            <v>RS</v>
          </cell>
          <cell r="C3627" t="str">
            <v>Solar PV</v>
          </cell>
          <cell r="D3627" t="str">
            <v>2041</v>
          </cell>
          <cell r="E3627">
            <v>1060</v>
          </cell>
        </row>
        <row r="3628">
          <cell r="A3628" t="str">
            <v>Serbia</v>
          </cell>
          <cell r="B3628" t="str">
            <v>RS</v>
          </cell>
          <cell r="C3628" t="str">
            <v>Solar PV</v>
          </cell>
          <cell r="D3628" t="str">
            <v>2042</v>
          </cell>
          <cell r="E3628">
            <v>1060</v>
          </cell>
        </row>
        <row r="3629">
          <cell r="A3629" t="str">
            <v>Serbia</v>
          </cell>
          <cell r="B3629" t="str">
            <v>RS</v>
          </cell>
          <cell r="C3629" t="str">
            <v>Solar PV</v>
          </cell>
          <cell r="D3629" t="str">
            <v>2043</v>
          </cell>
          <cell r="E3629">
            <v>1060</v>
          </cell>
        </row>
        <row r="3630">
          <cell r="A3630" t="str">
            <v>Serbia</v>
          </cell>
          <cell r="B3630" t="str">
            <v>RS</v>
          </cell>
          <cell r="C3630" t="str">
            <v>Solar PV</v>
          </cell>
          <cell r="D3630" t="str">
            <v>2044</v>
          </cell>
          <cell r="E3630">
            <v>1060</v>
          </cell>
        </row>
        <row r="3631">
          <cell r="A3631" t="str">
            <v>Serbia</v>
          </cell>
          <cell r="B3631" t="str">
            <v>RS</v>
          </cell>
          <cell r="C3631" t="str">
            <v>Solar PV</v>
          </cell>
          <cell r="D3631" t="str">
            <v>2045</v>
          </cell>
          <cell r="E3631">
            <v>1060</v>
          </cell>
        </row>
        <row r="3632">
          <cell r="A3632" t="str">
            <v>Serbia</v>
          </cell>
          <cell r="B3632" t="str">
            <v>RS</v>
          </cell>
          <cell r="C3632" t="str">
            <v>Solar PV</v>
          </cell>
          <cell r="D3632" t="str">
            <v>2046</v>
          </cell>
          <cell r="E3632">
            <v>1060</v>
          </cell>
        </row>
        <row r="3633">
          <cell r="A3633" t="str">
            <v>Serbia</v>
          </cell>
          <cell r="B3633" t="str">
            <v>RS</v>
          </cell>
          <cell r="C3633" t="str">
            <v>Solar PV</v>
          </cell>
          <cell r="D3633" t="str">
            <v>2047</v>
          </cell>
          <cell r="E3633">
            <v>1060</v>
          </cell>
        </row>
        <row r="3634">
          <cell r="A3634" t="str">
            <v>Serbia</v>
          </cell>
          <cell r="B3634" t="str">
            <v>RS</v>
          </cell>
          <cell r="C3634" t="str">
            <v>Solar PV</v>
          </cell>
          <cell r="D3634" t="str">
            <v>2048</v>
          </cell>
          <cell r="E3634">
            <v>1060</v>
          </cell>
        </row>
        <row r="3635">
          <cell r="A3635" t="str">
            <v>Serbia</v>
          </cell>
          <cell r="B3635" t="str">
            <v>RS</v>
          </cell>
          <cell r="C3635" t="str">
            <v>Solar PV</v>
          </cell>
          <cell r="D3635" t="str">
            <v>2049</v>
          </cell>
          <cell r="E3635">
            <v>1060</v>
          </cell>
        </row>
        <row r="3636">
          <cell r="A3636" t="str">
            <v>Serbia</v>
          </cell>
          <cell r="B3636" t="str">
            <v>RS</v>
          </cell>
          <cell r="C3636" t="str">
            <v>Solar PV</v>
          </cell>
          <cell r="D3636" t="str">
            <v>2050</v>
          </cell>
          <cell r="E3636">
            <v>1060</v>
          </cell>
        </row>
        <row r="3637">
          <cell r="A3637" t="str">
            <v>Sweden</v>
          </cell>
          <cell r="B3637" t="str">
            <v>SE</v>
          </cell>
          <cell r="C3637" t="str">
            <v>Solar PV</v>
          </cell>
          <cell r="D3637" t="str">
            <v>2018</v>
          </cell>
          <cell r="E3637">
            <v>649.33333333333337</v>
          </cell>
        </row>
        <row r="3638">
          <cell r="A3638" t="str">
            <v>Sweden</v>
          </cell>
          <cell r="B3638" t="str">
            <v>SE</v>
          </cell>
          <cell r="C3638" t="str">
            <v>Solar PV</v>
          </cell>
          <cell r="D3638" t="str">
            <v>2019</v>
          </cell>
          <cell r="E3638">
            <v>649.33333333333337</v>
          </cell>
        </row>
        <row r="3639">
          <cell r="A3639" t="str">
            <v>Sweden</v>
          </cell>
          <cell r="B3639" t="str">
            <v>SE</v>
          </cell>
          <cell r="C3639" t="str">
            <v>Solar PV</v>
          </cell>
          <cell r="D3639" t="str">
            <v>2020</v>
          </cell>
          <cell r="E3639">
            <v>649.33333333333337</v>
          </cell>
        </row>
        <row r="3640">
          <cell r="A3640" t="str">
            <v>Sweden</v>
          </cell>
          <cell r="B3640" t="str">
            <v>SE</v>
          </cell>
          <cell r="C3640" t="str">
            <v>Solar PV</v>
          </cell>
          <cell r="D3640" t="str">
            <v>2021</v>
          </cell>
          <cell r="E3640">
            <v>649.33333333333337</v>
          </cell>
        </row>
        <row r="3641">
          <cell r="A3641" t="str">
            <v>Sweden</v>
          </cell>
          <cell r="B3641" t="str">
            <v>SE</v>
          </cell>
          <cell r="C3641" t="str">
            <v>Solar PV</v>
          </cell>
          <cell r="D3641" t="str">
            <v>2022</v>
          </cell>
          <cell r="E3641">
            <v>649.33333333333337</v>
          </cell>
        </row>
        <row r="3642">
          <cell r="A3642" t="str">
            <v>Sweden</v>
          </cell>
          <cell r="B3642" t="str">
            <v>SE</v>
          </cell>
          <cell r="C3642" t="str">
            <v>Solar PV</v>
          </cell>
          <cell r="D3642" t="str">
            <v>2023</v>
          </cell>
          <cell r="E3642">
            <v>649.33333333333337</v>
          </cell>
        </row>
        <row r="3643">
          <cell r="A3643" t="str">
            <v>Sweden</v>
          </cell>
          <cell r="B3643" t="str">
            <v>SE</v>
          </cell>
          <cell r="C3643" t="str">
            <v>Solar PV</v>
          </cell>
          <cell r="D3643" t="str">
            <v>2024</v>
          </cell>
          <cell r="E3643">
            <v>649.33333333333337</v>
          </cell>
        </row>
        <row r="3644">
          <cell r="A3644" t="str">
            <v>Sweden</v>
          </cell>
          <cell r="B3644" t="str">
            <v>SE</v>
          </cell>
          <cell r="C3644" t="str">
            <v>Solar PV</v>
          </cell>
          <cell r="D3644" t="str">
            <v>2025</v>
          </cell>
          <cell r="E3644">
            <v>649.33333333333337</v>
          </cell>
        </row>
        <row r="3645">
          <cell r="A3645" t="str">
            <v>Sweden</v>
          </cell>
          <cell r="B3645" t="str">
            <v>SE</v>
          </cell>
          <cell r="C3645" t="str">
            <v>Solar PV</v>
          </cell>
          <cell r="D3645" t="str">
            <v>2026</v>
          </cell>
          <cell r="E3645">
            <v>649.33333333333337</v>
          </cell>
        </row>
        <row r="3646">
          <cell r="A3646" t="str">
            <v>Sweden</v>
          </cell>
          <cell r="B3646" t="str">
            <v>SE</v>
          </cell>
          <cell r="C3646" t="str">
            <v>Solar PV</v>
          </cell>
          <cell r="D3646" t="str">
            <v>2027</v>
          </cell>
          <cell r="E3646">
            <v>649.33333333333337</v>
          </cell>
        </row>
        <row r="3647">
          <cell r="A3647" t="str">
            <v>Sweden</v>
          </cell>
          <cell r="B3647" t="str">
            <v>SE</v>
          </cell>
          <cell r="C3647" t="str">
            <v>Solar PV</v>
          </cell>
          <cell r="D3647" t="str">
            <v>2028</v>
          </cell>
          <cell r="E3647">
            <v>649.33333333333337</v>
          </cell>
        </row>
        <row r="3648">
          <cell r="A3648" t="str">
            <v>Sweden</v>
          </cell>
          <cell r="B3648" t="str">
            <v>SE</v>
          </cell>
          <cell r="C3648" t="str">
            <v>Solar PV</v>
          </cell>
          <cell r="D3648" t="str">
            <v>2029</v>
          </cell>
          <cell r="E3648">
            <v>649.33333333333337</v>
          </cell>
        </row>
        <row r="3649">
          <cell r="A3649" t="str">
            <v>Sweden</v>
          </cell>
          <cell r="B3649" t="str">
            <v>SE</v>
          </cell>
          <cell r="C3649" t="str">
            <v>Solar PV</v>
          </cell>
          <cell r="D3649" t="str">
            <v>2030</v>
          </cell>
          <cell r="E3649">
            <v>649.33333333333337</v>
          </cell>
        </row>
        <row r="3650">
          <cell r="A3650" t="str">
            <v>Sweden</v>
          </cell>
          <cell r="B3650" t="str">
            <v>SE</v>
          </cell>
          <cell r="C3650" t="str">
            <v>Solar PV</v>
          </cell>
          <cell r="D3650" t="str">
            <v>2031</v>
          </cell>
          <cell r="E3650">
            <v>649.33333333333337</v>
          </cell>
        </row>
        <row r="3651">
          <cell r="A3651" t="str">
            <v>Sweden</v>
          </cell>
          <cell r="B3651" t="str">
            <v>SE</v>
          </cell>
          <cell r="C3651" t="str">
            <v>Solar PV</v>
          </cell>
          <cell r="D3651" t="str">
            <v>2032</v>
          </cell>
          <cell r="E3651">
            <v>649.33333333333337</v>
          </cell>
        </row>
        <row r="3652">
          <cell r="A3652" t="str">
            <v>Sweden</v>
          </cell>
          <cell r="B3652" t="str">
            <v>SE</v>
          </cell>
          <cell r="C3652" t="str">
            <v>Solar PV</v>
          </cell>
          <cell r="D3652" t="str">
            <v>2033</v>
          </cell>
          <cell r="E3652">
            <v>649.33333333333337</v>
          </cell>
        </row>
        <row r="3653">
          <cell r="A3653" t="str">
            <v>Sweden</v>
          </cell>
          <cell r="B3653" t="str">
            <v>SE</v>
          </cell>
          <cell r="C3653" t="str">
            <v>Solar PV</v>
          </cell>
          <cell r="D3653" t="str">
            <v>2034</v>
          </cell>
          <cell r="E3653">
            <v>649.33333333333337</v>
          </cell>
        </row>
        <row r="3654">
          <cell r="A3654" t="str">
            <v>Sweden</v>
          </cell>
          <cell r="B3654" t="str">
            <v>SE</v>
          </cell>
          <cell r="C3654" t="str">
            <v>Solar PV</v>
          </cell>
          <cell r="D3654" t="str">
            <v>2035</v>
          </cell>
          <cell r="E3654">
            <v>649.33333333333337</v>
          </cell>
        </row>
        <row r="3655">
          <cell r="A3655" t="str">
            <v>Sweden</v>
          </cell>
          <cell r="B3655" t="str">
            <v>SE</v>
          </cell>
          <cell r="C3655" t="str">
            <v>Solar PV</v>
          </cell>
          <cell r="D3655" t="str">
            <v>2036</v>
          </cell>
          <cell r="E3655">
            <v>649.33333333333337</v>
          </cell>
        </row>
        <row r="3656">
          <cell r="A3656" t="str">
            <v>Sweden</v>
          </cell>
          <cell r="B3656" t="str">
            <v>SE</v>
          </cell>
          <cell r="C3656" t="str">
            <v>Solar PV</v>
          </cell>
          <cell r="D3656" t="str">
            <v>2037</v>
          </cell>
          <cell r="E3656">
            <v>649.33333333333337</v>
          </cell>
        </row>
        <row r="3657">
          <cell r="A3657" t="str">
            <v>Sweden</v>
          </cell>
          <cell r="B3657" t="str">
            <v>SE</v>
          </cell>
          <cell r="C3657" t="str">
            <v>Solar PV</v>
          </cell>
          <cell r="D3657" t="str">
            <v>2038</v>
          </cell>
          <cell r="E3657">
            <v>649.33333333333337</v>
          </cell>
        </row>
        <row r="3658">
          <cell r="A3658" t="str">
            <v>Sweden</v>
          </cell>
          <cell r="B3658" t="str">
            <v>SE</v>
          </cell>
          <cell r="C3658" t="str">
            <v>Solar PV</v>
          </cell>
          <cell r="D3658" t="str">
            <v>2039</v>
          </cell>
          <cell r="E3658">
            <v>649.33333333333337</v>
          </cell>
        </row>
        <row r="3659">
          <cell r="A3659" t="str">
            <v>Sweden</v>
          </cell>
          <cell r="B3659" t="str">
            <v>SE</v>
          </cell>
          <cell r="C3659" t="str">
            <v>Solar PV</v>
          </cell>
          <cell r="D3659" t="str">
            <v>2040</v>
          </cell>
          <cell r="E3659">
            <v>649.33333333333337</v>
          </cell>
        </row>
        <row r="3660">
          <cell r="A3660" t="str">
            <v>Sweden</v>
          </cell>
          <cell r="B3660" t="str">
            <v>SE</v>
          </cell>
          <cell r="C3660" t="str">
            <v>Solar PV</v>
          </cell>
          <cell r="D3660" t="str">
            <v>2041</v>
          </cell>
          <cell r="E3660">
            <v>649.33333333333337</v>
          </cell>
        </row>
        <row r="3661">
          <cell r="A3661" t="str">
            <v>Sweden</v>
          </cell>
          <cell r="B3661" t="str">
            <v>SE</v>
          </cell>
          <cell r="C3661" t="str">
            <v>Solar PV</v>
          </cell>
          <cell r="D3661" t="str">
            <v>2042</v>
          </cell>
          <cell r="E3661">
            <v>649.33333333333337</v>
          </cell>
        </row>
        <row r="3662">
          <cell r="A3662" t="str">
            <v>Sweden</v>
          </cell>
          <cell r="B3662" t="str">
            <v>SE</v>
          </cell>
          <cell r="C3662" t="str">
            <v>Solar PV</v>
          </cell>
          <cell r="D3662" t="str">
            <v>2043</v>
          </cell>
          <cell r="E3662">
            <v>649.33333333333337</v>
          </cell>
        </row>
        <row r="3663">
          <cell r="A3663" t="str">
            <v>Sweden</v>
          </cell>
          <cell r="B3663" t="str">
            <v>SE</v>
          </cell>
          <cell r="C3663" t="str">
            <v>Solar PV</v>
          </cell>
          <cell r="D3663" t="str">
            <v>2044</v>
          </cell>
          <cell r="E3663">
            <v>649.33333333333337</v>
          </cell>
        </row>
        <row r="3664">
          <cell r="A3664" t="str">
            <v>Sweden</v>
          </cell>
          <cell r="B3664" t="str">
            <v>SE</v>
          </cell>
          <cell r="C3664" t="str">
            <v>Solar PV</v>
          </cell>
          <cell r="D3664" t="str">
            <v>2045</v>
          </cell>
          <cell r="E3664">
            <v>649.33333333333337</v>
          </cell>
        </row>
        <row r="3665">
          <cell r="A3665" t="str">
            <v>Sweden</v>
          </cell>
          <cell r="B3665" t="str">
            <v>SE</v>
          </cell>
          <cell r="C3665" t="str">
            <v>Solar PV</v>
          </cell>
          <cell r="D3665" t="str">
            <v>2046</v>
          </cell>
          <cell r="E3665">
            <v>649.33333333333337</v>
          </cell>
        </row>
        <row r="3666">
          <cell r="A3666" t="str">
            <v>Sweden</v>
          </cell>
          <cell r="B3666" t="str">
            <v>SE</v>
          </cell>
          <cell r="C3666" t="str">
            <v>Solar PV</v>
          </cell>
          <cell r="D3666" t="str">
            <v>2047</v>
          </cell>
          <cell r="E3666">
            <v>649.33333333333337</v>
          </cell>
        </row>
        <row r="3667">
          <cell r="A3667" t="str">
            <v>Sweden</v>
          </cell>
          <cell r="B3667" t="str">
            <v>SE</v>
          </cell>
          <cell r="C3667" t="str">
            <v>Solar PV</v>
          </cell>
          <cell r="D3667" t="str">
            <v>2048</v>
          </cell>
          <cell r="E3667">
            <v>649.33333333333337</v>
          </cell>
        </row>
        <row r="3668">
          <cell r="A3668" t="str">
            <v>Sweden</v>
          </cell>
          <cell r="B3668" t="str">
            <v>SE</v>
          </cell>
          <cell r="C3668" t="str">
            <v>Solar PV</v>
          </cell>
          <cell r="D3668" t="str">
            <v>2049</v>
          </cell>
          <cell r="E3668">
            <v>649.33333333333337</v>
          </cell>
        </row>
        <row r="3669">
          <cell r="A3669" t="str">
            <v>Sweden</v>
          </cell>
          <cell r="B3669" t="str">
            <v>SE</v>
          </cell>
          <cell r="C3669" t="str">
            <v>Solar PV</v>
          </cell>
          <cell r="D3669" t="str">
            <v>2050</v>
          </cell>
          <cell r="E3669">
            <v>649.33333333333337</v>
          </cell>
        </row>
        <row r="3670">
          <cell r="A3670" t="str">
            <v>Sweden SE2</v>
          </cell>
          <cell r="B3670" t="str">
            <v>SE2</v>
          </cell>
          <cell r="C3670" t="str">
            <v>Solar PV</v>
          </cell>
          <cell r="D3670" t="str">
            <v>2018</v>
          </cell>
          <cell r="E3670">
            <v>461</v>
          </cell>
        </row>
        <row r="3671">
          <cell r="A3671" t="str">
            <v>Sweden SE2</v>
          </cell>
          <cell r="B3671" t="str">
            <v>SE2</v>
          </cell>
          <cell r="C3671" t="str">
            <v>Solar PV</v>
          </cell>
          <cell r="D3671" t="str">
            <v>2019</v>
          </cell>
          <cell r="E3671">
            <v>461</v>
          </cell>
        </row>
        <row r="3672">
          <cell r="A3672" t="str">
            <v>Sweden SE2</v>
          </cell>
          <cell r="B3672" t="str">
            <v>SE2</v>
          </cell>
          <cell r="C3672" t="str">
            <v>Solar PV</v>
          </cell>
          <cell r="D3672" t="str">
            <v>2020</v>
          </cell>
          <cell r="E3672">
            <v>461</v>
          </cell>
        </row>
        <row r="3673">
          <cell r="A3673" t="str">
            <v>Sweden SE2</v>
          </cell>
          <cell r="B3673" t="str">
            <v>SE2</v>
          </cell>
          <cell r="C3673" t="str">
            <v>Solar PV</v>
          </cell>
          <cell r="D3673" t="str">
            <v>2021</v>
          </cell>
          <cell r="E3673">
            <v>461</v>
          </cell>
        </row>
        <row r="3674">
          <cell r="A3674" t="str">
            <v>Sweden SE2</v>
          </cell>
          <cell r="B3674" t="str">
            <v>SE2</v>
          </cell>
          <cell r="C3674" t="str">
            <v>Solar PV</v>
          </cell>
          <cell r="D3674" t="str">
            <v>2022</v>
          </cell>
          <cell r="E3674">
            <v>461</v>
          </cell>
        </row>
        <row r="3675">
          <cell r="A3675" t="str">
            <v>Sweden SE2</v>
          </cell>
          <cell r="B3675" t="str">
            <v>SE2</v>
          </cell>
          <cell r="C3675" t="str">
            <v>Solar PV</v>
          </cell>
          <cell r="D3675" t="str">
            <v>2023</v>
          </cell>
          <cell r="E3675">
            <v>461</v>
          </cell>
        </row>
        <row r="3676">
          <cell r="A3676" t="str">
            <v>Sweden SE2</v>
          </cell>
          <cell r="B3676" t="str">
            <v>SE2</v>
          </cell>
          <cell r="C3676" t="str">
            <v>Solar PV</v>
          </cell>
          <cell r="D3676" t="str">
            <v>2024</v>
          </cell>
          <cell r="E3676">
            <v>461</v>
          </cell>
        </row>
        <row r="3677">
          <cell r="A3677" t="str">
            <v>Sweden SE2</v>
          </cell>
          <cell r="B3677" t="str">
            <v>SE2</v>
          </cell>
          <cell r="C3677" t="str">
            <v>Solar PV</v>
          </cell>
          <cell r="D3677" t="str">
            <v>2025</v>
          </cell>
          <cell r="E3677">
            <v>461</v>
          </cell>
        </row>
        <row r="3678">
          <cell r="A3678" t="str">
            <v>Sweden SE2</v>
          </cell>
          <cell r="B3678" t="str">
            <v>SE2</v>
          </cell>
          <cell r="C3678" t="str">
            <v>Solar PV</v>
          </cell>
          <cell r="D3678" t="str">
            <v>2026</v>
          </cell>
          <cell r="E3678">
            <v>461</v>
          </cell>
        </row>
        <row r="3679">
          <cell r="A3679" t="str">
            <v>Sweden SE2</v>
          </cell>
          <cell r="B3679" t="str">
            <v>SE2</v>
          </cell>
          <cell r="C3679" t="str">
            <v>Solar PV</v>
          </cell>
          <cell r="D3679" t="str">
            <v>2027</v>
          </cell>
          <cell r="E3679">
            <v>461</v>
          </cell>
        </row>
        <row r="3680">
          <cell r="A3680" t="str">
            <v>Sweden SE2</v>
          </cell>
          <cell r="B3680" t="str">
            <v>SE2</v>
          </cell>
          <cell r="C3680" t="str">
            <v>Solar PV</v>
          </cell>
          <cell r="D3680" t="str">
            <v>2028</v>
          </cell>
          <cell r="E3680">
            <v>461</v>
          </cell>
        </row>
        <row r="3681">
          <cell r="A3681" t="str">
            <v>Sweden SE2</v>
          </cell>
          <cell r="B3681" t="str">
            <v>SE2</v>
          </cell>
          <cell r="C3681" t="str">
            <v>Solar PV</v>
          </cell>
          <cell r="D3681" t="str">
            <v>2029</v>
          </cell>
          <cell r="E3681">
            <v>461</v>
          </cell>
        </row>
        <row r="3682">
          <cell r="A3682" t="str">
            <v>Sweden SE2</v>
          </cell>
          <cell r="B3682" t="str">
            <v>SE2</v>
          </cell>
          <cell r="C3682" t="str">
            <v>Solar PV</v>
          </cell>
          <cell r="D3682" t="str">
            <v>2030</v>
          </cell>
          <cell r="E3682">
            <v>461</v>
          </cell>
        </row>
        <row r="3683">
          <cell r="A3683" t="str">
            <v>Sweden SE2</v>
          </cell>
          <cell r="B3683" t="str">
            <v>SE2</v>
          </cell>
          <cell r="C3683" t="str">
            <v>Solar PV</v>
          </cell>
          <cell r="D3683" t="str">
            <v>2031</v>
          </cell>
          <cell r="E3683">
            <v>461</v>
          </cell>
        </row>
        <row r="3684">
          <cell r="A3684" t="str">
            <v>Sweden SE2</v>
          </cell>
          <cell r="B3684" t="str">
            <v>SE2</v>
          </cell>
          <cell r="C3684" t="str">
            <v>Solar PV</v>
          </cell>
          <cell r="D3684" t="str">
            <v>2032</v>
          </cell>
          <cell r="E3684">
            <v>461</v>
          </cell>
        </row>
        <row r="3685">
          <cell r="A3685" t="str">
            <v>Sweden SE2</v>
          </cell>
          <cell r="B3685" t="str">
            <v>SE2</v>
          </cell>
          <cell r="C3685" t="str">
            <v>Solar PV</v>
          </cell>
          <cell r="D3685" t="str">
            <v>2033</v>
          </cell>
          <cell r="E3685">
            <v>461</v>
          </cell>
        </row>
        <row r="3686">
          <cell r="A3686" t="str">
            <v>Sweden SE2</v>
          </cell>
          <cell r="B3686" t="str">
            <v>SE2</v>
          </cell>
          <cell r="C3686" t="str">
            <v>Solar PV</v>
          </cell>
          <cell r="D3686" t="str">
            <v>2034</v>
          </cell>
          <cell r="E3686">
            <v>461</v>
          </cell>
        </row>
        <row r="3687">
          <cell r="A3687" t="str">
            <v>Sweden SE2</v>
          </cell>
          <cell r="B3687" t="str">
            <v>SE2</v>
          </cell>
          <cell r="C3687" t="str">
            <v>Solar PV</v>
          </cell>
          <cell r="D3687" t="str">
            <v>2035</v>
          </cell>
          <cell r="E3687">
            <v>461</v>
          </cell>
        </row>
        <row r="3688">
          <cell r="A3688" t="str">
            <v>Sweden SE2</v>
          </cell>
          <cell r="B3688" t="str">
            <v>SE2</v>
          </cell>
          <cell r="C3688" t="str">
            <v>Solar PV</v>
          </cell>
          <cell r="D3688" t="str">
            <v>2036</v>
          </cell>
          <cell r="E3688">
            <v>461</v>
          </cell>
        </row>
        <row r="3689">
          <cell r="A3689" t="str">
            <v>Sweden SE2</v>
          </cell>
          <cell r="B3689" t="str">
            <v>SE2</v>
          </cell>
          <cell r="C3689" t="str">
            <v>Solar PV</v>
          </cell>
          <cell r="D3689" t="str">
            <v>2037</v>
          </cell>
          <cell r="E3689">
            <v>461</v>
          </cell>
        </row>
        <row r="3690">
          <cell r="A3690" t="str">
            <v>Sweden SE2</v>
          </cell>
          <cell r="B3690" t="str">
            <v>SE2</v>
          </cell>
          <cell r="C3690" t="str">
            <v>Solar PV</v>
          </cell>
          <cell r="D3690" t="str">
            <v>2038</v>
          </cell>
          <cell r="E3690">
            <v>461</v>
          </cell>
        </row>
        <row r="3691">
          <cell r="A3691" t="str">
            <v>Sweden SE2</v>
          </cell>
          <cell r="B3691" t="str">
            <v>SE2</v>
          </cell>
          <cell r="C3691" t="str">
            <v>Solar PV</v>
          </cell>
          <cell r="D3691" t="str">
            <v>2039</v>
          </cell>
          <cell r="E3691">
            <v>461</v>
          </cell>
        </row>
        <row r="3692">
          <cell r="A3692" t="str">
            <v>Sweden SE2</v>
          </cell>
          <cell r="B3692" t="str">
            <v>SE2</v>
          </cell>
          <cell r="C3692" t="str">
            <v>Solar PV</v>
          </cell>
          <cell r="D3692" t="str">
            <v>2040</v>
          </cell>
          <cell r="E3692">
            <v>461</v>
          </cell>
        </row>
        <row r="3693">
          <cell r="A3693" t="str">
            <v>Sweden SE2</v>
          </cell>
          <cell r="B3693" t="str">
            <v>SE2</v>
          </cell>
          <cell r="C3693" t="str">
            <v>Solar PV</v>
          </cell>
          <cell r="D3693" t="str">
            <v>2041</v>
          </cell>
          <cell r="E3693">
            <v>461</v>
          </cell>
        </row>
        <row r="3694">
          <cell r="A3694" t="str">
            <v>Sweden SE2</v>
          </cell>
          <cell r="B3694" t="str">
            <v>SE2</v>
          </cell>
          <cell r="C3694" t="str">
            <v>Solar PV</v>
          </cell>
          <cell r="D3694" t="str">
            <v>2042</v>
          </cell>
          <cell r="E3694">
            <v>461</v>
          </cell>
        </row>
        <row r="3695">
          <cell r="A3695" t="str">
            <v>Sweden SE2</v>
          </cell>
          <cell r="B3695" t="str">
            <v>SE2</v>
          </cell>
          <cell r="C3695" t="str">
            <v>Solar PV</v>
          </cell>
          <cell r="D3695" t="str">
            <v>2043</v>
          </cell>
          <cell r="E3695">
            <v>461</v>
          </cell>
        </row>
        <row r="3696">
          <cell r="A3696" t="str">
            <v>Sweden SE2</v>
          </cell>
          <cell r="B3696" t="str">
            <v>SE2</v>
          </cell>
          <cell r="C3696" t="str">
            <v>Solar PV</v>
          </cell>
          <cell r="D3696" t="str">
            <v>2044</v>
          </cell>
          <cell r="E3696">
            <v>461</v>
          </cell>
        </row>
        <row r="3697">
          <cell r="A3697" t="str">
            <v>Sweden SE2</v>
          </cell>
          <cell r="B3697" t="str">
            <v>SE2</v>
          </cell>
          <cell r="C3697" t="str">
            <v>Solar PV</v>
          </cell>
          <cell r="D3697" t="str">
            <v>2045</v>
          </cell>
          <cell r="E3697">
            <v>461</v>
          </cell>
        </row>
        <row r="3698">
          <cell r="A3698" t="str">
            <v>Sweden SE2</v>
          </cell>
          <cell r="B3698" t="str">
            <v>SE2</v>
          </cell>
          <cell r="C3698" t="str">
            <v>Solar PV</v>
          </cell>
          <cell r="D3698" t="str">
            <v>2046</v>
          </cell>
          <cell r="E3698">
            <v>461</v>
          </cell>
        </row>
        <row r="3699">
          <cell r="A3699" t="str">
            <v>Sweden SE2</v>
          </cell>
          <cell r="B3699" t="str">
            <v>SE2</v>
          </cell>
          <cell r="C3699" t="str">
            <v>Solar PV</v>
          </cell>
          <cell r="D3699" t="str">
            <v>2047</v>
          </cell>
          <cell r="E3699">
            <v>461</v>
          </cell>
        </row>
        <row r="3700">
          <cell r="A3700" t="str">
            <v>Sweden SE2</v>
          </cell>
          <cell r="B3700" t="str">
            <v>SE2</v>
          </cell>
          <cell r="C3700" t="str">
            <v>Solar PV</v>
          </cell>
          <cell r="D3700" t="str">
            <v>2048</v>
          </cell>
          <cell r="E3700">
            <v>461</v>
          </cell>
        </row>
        <row r="3701">
          <cell r="A3701" t="str">
            <v>Sweden SE2</v>
          </cell>
          <cell r="B3701" t="str">
            <v>SE2</v>
          </cell>
          <cell r="C3701" t="str">
            <v>Solar PV</v>
          </cell>
          <cell r="D3701" t="str">
            <v>2049</v>
          </cell>
          <cell r="E3701">
            <v>461</v>
          </cell>
        </row>
        <row r="3702">
          <cell r="A3702" t="str">
            <v>Sweden SE2</v>
          </cell>
          <cell r="B3702" t="str">
            <v>SE2</v>
          </cell>
          <cell r="C3702" t="str">
            <v>Solar PV</v>
          </cell>
          <cell r="D3702" t="str">
            <v>2050</v>
          </cell>
          <cell r="E3702">
            <v>461</v>
          </cell>
        </row>
        <row r="3703">
          <cell r="A3703" t="str">
            <v>Sweden SE3</v>
          </cell>
          <cell r="B3703" t="str">
            <v>SE3</v>
          </cell>
          <cell r="C3703" t="str">
            <v>Solar PV</v>
          </cell>
          <cell r="D3703" t="str">
            <v>2018</v>
          </cell>
          <cell r="E3703">
            <v>712</v>
          </cell>
        </row>
        <row r="3704">
          <cell r="A3704" t="str">
            <v>Sweden SE3</v>
          </cell>
          <cell r="B3704" t="str">
            <v>SE3</v>
          </cell>
          <cell r="C3704" t="str">
            <v>Solar PV</v>
          </cell>
          <cell r="D3704" t="str">
            <v>2019</v>
          </cell>
          <cell r="E3704">
            <v>712</v>
          </cell>
        </row>
        <row r="3705">
          <cell r="A3705" t="str">
            <v>Sweden SE3</v>
          </cell>
          <cell r="B3705" t="str">
            <v>SE3</v>
          </cell>
          <cell r="C3705" t="str">
            <v>Solar PV</v>
          </cell>
          <cell r="D3705" t="str">
            <v>2020</v>
          </cell>
          <cell r="E3705">
            <v>712</v>
          </cell>
        </row>
        <row r="3706">
          <cell r="A3706" t="str">
            <v>Sweden SE3</v>
          </cell>
          <cell r="B3706" t="str">
            <v>SE3</v>
          </cell>
          <cell r="C3706" t="str">
            <v>Solar PV</v>
          </cell>
          <cell r="D3706" t="str">
            <v>2021</v>
          </cell>
          <cell r="E3706">
            <v>712</v>
          </cell>
        </row>
        <row r="3707">
          <cell r="A3707" t="str">
            <v>Sweden SE3</v>
          </cell>
          <cell r="B3707" t="str">
            <v>SE3</v>
          </cell>
          <cell r="C3707" t="str">
            <v>Solar PV</v>
          </cell>
          <cell r="D3707" t="str">
            <v>2022</v>
          </cell>
          <cell r="E3707">
            <v>712</v>
          </cell>
        </row>
        <row r="3708">
          <cell r="A3708" t="str">
            <v>Sweden SE3</v>
          </cell>
          <cell r="B3708" t="str">
            <v>SE3</v>
          </cell>
          <cell r="C3708" t="str">
            <v>Solar PV</v>
          </cell>
          <cell r="D3708" t="str">
            <v>2023</v>
          </cell>
          <cell r="E3708">
            <v>712</v>
          </cell>
        </row>
        <row r="3709">
          <cell r="A3709" t="str">
            <v>Sweden SE3</v>
          </cell>
          <cell r="B3709" t="str">
            <v>SE3</v>
          </cell>
          <cell r="C3709" t="str">
            <v>Solar PV</v>
          </cell>
          <cell r="D3709" t="str">
            <v>2024</v>
          </cell>
          <cell r="E3709">
            <v>712</v>
          </cell>
        </row>
        <row r="3710">
          <cell r="A3710" t="str">
            <v>Sweden SE3</v>
          </cell>
          <cell r="B3710" t="str">
            <v>SE3</v>
          </cell>
          <cell r="C3710" t="str">
            <v>Solar PV</v>
          </cell>
          <cell r="D3710" t="str">
            <v>2025</v>
          </cell>
          <cell r="E3710">
            <v>712</v>
          </cell>
        </row>
        <row r="3711">
          <cell r="A3711" t="str">
            <v>Sweden SE3</v>
          </cell>
          <cell r="B3711" t="str">
            <v>SE3</v>
          </cell>
          <cell r="C3711" t="str">
            <v>Solar PV</v>
          </cell>
          <cell r="D3711" t="str">
            <v>2026</v>
          </cell>
          <cell r="E3711">
            <v>712</v>
          </cell>
        </row>
        <row r="3712">
          <cell r="A3712" t="str">
            <v>Sweden SE3</v>
          </cell>
          <cell r="B3712" t="str">
            <v>SE3</v>
          </cell>
          <cell r="C3712" t="str">
            <v>Solar PV</v>
          </cell>
          <cell r="D3712" t="str">
            <v>2027</v>
          </cell>
          <cell r="E3712">
            <v>712</v>
          </cell>
        </row>
        <row r="3713">
          <cell r="A3713" t="str">
            <v>Sweden SE3</v>
          </cell>
          <cell r="B3713" t="str">
            <v>SE3</v>
          </cell>
          <cell r="C3713" t="str">
            <v>Solar PV</v>
          </cell>
          <cell r="D3713" t="str">
            <v>2028</v>
          </cell>
          <cell r="E3713">
            <v>712</v>
          </cell>
        </row>
        <row r="3714">
          <cell r="A3714" t="str">
            <v>Sweden SE3</v>
          </cell>
          <cell r="B3714" t="str">
            <v>SE3</v>
          </cell>
          <cell r="C3714" t="str">
            <v>Solar PV</v>
          </cell>
          <cell r="D3714" t="str">
            <v>2029</v>
          </cell>
          <cell r="E3714">
            <v>712</v>
          </cell>
        </row>
        <row r="3715">
          <cell r="A3715" t="str">
            <v>Sweden SE3</v>
          </cell>
          <cell r="B3715" t="str">
            <v>SE3</v>
          </cell>
          <cell r="C3715" t="str">
            <v>Solar PV</v>
          </cell>
          <cell r="D3715" t="str">
            <v>2030</v>
          </cell>
          <cell r="E3715">
            <v>712</v>
          </cell>
        </row>
        <row r="3716">
          <cell r="A3716" t="str">
            <v>Sweden SE3</v>
          </cell>
          <cell r="B3716" t="str">
            <v>SE3</v>
          </cell>
          <cell r="C3716" t="str">
            <v>Solar PV</v>
          </cell>
          <cell r="D3716" t="str">
            <v>2031</v>
          </cell>
          <cell r="E3716">
            <v>712</v>
          </cell>
        </row>
        <row r="3717">
          <cell r="A3717" t="str">
            <v>Sweden SE3</v>
          </cell>
          <cell r="B3717" t="str">
            <v>SE3</v>
          </cell>
          <cell r="C3717" t="str">
            <v>Solar PV</v>
          </cell>
          <cell r="D3717" t="str">
            <v>2032</v>
          </cell>
          <cell r="E3717">
            <v>712</v>
          </cell>
        </row>
        <row r="3718">
          <cell r="A3718" t="str">
            <v>Sweden SE3</v>
          </cell>
          <cell r="B3718" t="str">
            <v>SE3</v>
          </cell>
          <cell r="C3718" t="str">
            <v>Solar PV</v>
          </cell>
          <cell r="D3718" t="str">
            <v>2033</v>
          </cell>
          <cell r="E3718">
            <v>712</v>
          </cell>
        </row>
        <row r="3719">
          <cell r="A3719" t="str">
            <v>Sweden SE3</v>
          </cell>
          <cell r="B3719" t="str">
            <v>SE3</v>
          </cell>
          <cell r="C3719" t="str">
            <v>Solar PV</v>
          </cell>
          <cell r="D3719" t="str">
            <v>2034</v>
          </cell>
          <cell r="E3719">
            <v>712</v>
          </cell>
        </row>
        <row r="3720">
          <cell r="A3720" t="str">
            <v>Sweden SE3</v>
          </cell>
          <cell r="B3720" t="str">
            <v>SE3</v>
          </cell>
          <cell r="C3720" t="str">
            <v>Solar PV</v>
          </cell>
          <cell r="D3720" t="str">
            <v>2035</v>
          </cell>
          <cell r="E3720">
            <v>712</v>
          </cell>
        </row>
        <row r="3721">
          <cell r="A3721" t="str">
            <v>Sweden SE3</v>
          </cell>
          <cell r="B3721" t="str">
            <v>SE3</v>
          </cell>
          <cell r="C3721" t="str">
            <v>Solar PV</v>
          </cell>
          <cell r="D3721" t="str">
            <v>2036</v>
          </cell>
          <cell r="E3721">
            <v>712</v>
          </cell>
        </row>
        <row r="3722">
          <cell r="A3722" t="str">
            <v>Sweden SE3</v>
          </cell>
          <cell r="B3722" t="str">
            <v>SE3</v>
          </cell>
          <cell r="C3722" t="str">
            <v>Solar PV</v>
          </cell>
          <cell r="D3722" t="str">
            <v>2037</v>
          </cell>
          <cell r="E3722">
            <v>712</v>
          </cell>
        </row>
        <row r="3723">
          <cell r="A3723" t="str">
            <v>Sweden SE3</v>
          </cell>
          <cell r="B3723" t="str">
            <v>SE3</v>
          </cell>
          <cell r="C3723" t="str">
            <v>Solar PV</v>
          </cell>
          <cell r="D3723" t="str">
            <v>2038</v>
          </cell>
          <cell r="E3723">
            <v>712</v>
          </cell>
        </row>
        <row r="3724">
          <cell r="A3724" t="str">
            <v>Sweden SE3</v>
          </cell>
          <cell r="B3724" t="str">
            <v>SE3</v>
          </cell>
          <cell r="C3724" t="str">
            <v>Solar PV</v>
          </cell>
          <cell r="D3724" t="str">
            <v>2039</v>
          </cell>
          <cell r="E3724">
            <v>712</v>
          </cell>
        </row>
        <row r="3725">
          <cell r="A3725" t="str">
            <v>Sweden SE3</v>
          </cell>
          <cell r="B3725" t="str">
            <v>SE3</v>
          </cell>
          <cell r="C3725" t="str">
            <v>Solar PV</v>
          </cell>
          <cell r="D3725" t="str">
            <v>2040</v>
          </cell>
          <cell r="E3725">
            <v>712</v>
          </cell>
        </row>
        <row r="3726">
          <cell r="A3726" t="str">
            <v>Sweden SE3</v>
          </cell>
          <cell r="B3726" t="str">
            <v>SE3</v>
          </cell>
          <cell r="C3726" t="str">
            <v>Solar PV</v>
          </cell>
          <cell r="D3726" t="str">
            <v>2041</v>
          </cell>
          <cell r="E3726">
            <v>712</v>
          </cell>
        </row>
        <row r="3727">
          <cell r="A3727" t="str">
            <v>Sweden SE3</v>
          </cell>
          <cell r="B3727" t="str">
            <v>SE3</v>
          </cell>
          <cell r="C3727" t="str">
            <v>Solar PV</v>
          </cell>
          <cell r="D3727" t="str">
            <v>2042</v>
          </cell>
          <cell r="E3727">
            <v>712</v>
          </cell>
        </row>
        <row r="3728">
          <cell r="A3728" t="str">
            <v>Sweden SE3</v>
          </cell>
          <cell r="B3728" t="str">
            <v>SE3</v>
          </cell>
          <cell r="C3728" t="str">
            <v>Solar PV</v>
          </cell>
          <cell r="D3728" t="str">
            <v>2043</v>
          </cell>
          <cell r="E3728">
            <v>712</v>
          </cell>
        </row>
        <row r="3729">
          <cell r="A3729" t="str">
            <v>Sweden SE3</v>
          </cell>
          <cell r="B3729" t="str">
            <v>SE3</v>
          </cell>
          <cell r="C3729" t="str">
            <v>Solar PV</v>
          </cell>
          <cell r="D3729" t="str">
            <v>2044</v>
          </cell>
          <cell r="E3729">
            <v>712</v>
          </cell>
        </row>
        <row r="3730">
          <cell r="A3730" t="str">
            <v>Sweden SE3</v>
          </cell>
          <cell r="B3730" t="str">
            <v>SE3</v>
          </cell>
          <cell r="C3730" t="str">
            <v>Solar PV</v>
          </cell>
          <cell r="D3730" t="str">
            <v>2045</v>
          </cell>
          <cell r="E3730">
            <v>712</v>
          </cell>
        </row>
        <row r="3731">
          <cell r="A3731" t="str">
            <v>Sweden SE3</v>
          </cell>
          <cell r="B3731" t="str">
            <v>SE3</v>
          </cell>
          <cell r="C3731" t="str">
            <v>Solar PV</v>
          </cell>
          <cell r="D3731" t="str">
            <v>2046</v>
          </cell>
          <cell r="E3731">
            <v>712</v>
          </cell>
        </row>
        <row r="3732">
          <cell r="A3732" t="str">
            <v>Sweden SE3</v>
          </cell>
          <cell r="B3732" t="str">
            <v>SE3</v>
          </cell>
          <cell r="C3732" t="str">
            <v>Solar PV</v>
          </cell>
          <cell r="D3732" t="str">
            <v>2047</v>
          </cell>
          <cell r="E3732">
            <v>712</v>
          </cell>
        </row>
        <row r="3733">
          <cell r="A3733" t="str">
            <v>Sweden SE3</v>
          </cell>
          <cell r="B3733" t="str">
            <v>SE3</v>
          </cell>
          <cell r="C3733" t="str">
            <v>Solar PV</v>
          </cell>
          <cell r="D3733" t="str">
            <v>2048</v>
          </cell>
          <cell r="E3733">
            <v>712</v>
          </cell>
        </row>
        <row r="3734">
          <cell r="A3734" t="str">
            <v>Sweden SE3</v>
          </cell>
          <cell r="B3734" t="str">
            <v>SE3</v>
          </cell>
          <cell r="C3734" t="str">
            <v>Solar PV</v>
          </cell>
          <cell r="D3734" t="str">
            <v>2049</v>
          </cell>
          <cell r="E3734">
            <v>712</v>
          </cell>
        </row>
        <row r="3735">
          <cell r="A3735" t="str">
            <v>Sweden SE3</v>
          </cell>
          <cell r="B3735" t="str">
            <v>SE3</v>
          </cell>
          <cell r="C3735" t="str">
            <v>Solar PV</v>
          </cell>
          <cell r="D3735" t="str">
            <v>2050</v>
          </cell>
          <cell r="E3735">
            <v>712</v>
          </cell>
        </row>
        <row r="3736">
          <cell r="A3736" t="str">
            <v>Sweden SE4</v>
          </cell>
          <cell r="B3736" t="str">
            <v>SE4</v>
          </cell>
          <cell r="C3736" t="str">
            <v>Solar PV</v>
          </cell>
          <cell r="D3736" t="str">
            <v>2018</v>
          </cell>
          <cell r="E3736">
            <v>775</v>
          </cell>
        </row>
        <row r="3737">
          <cell r="A3737" t="str">
            <v>Sweden SE4</v>
          </cell>
          <cell r="B3737" t="str">
            <v>SE4</v>
          </cell>
          <cell r="C3737" t="str">
            <v>Solar PV</v>
          </cell>
          <cell r="D3737" t="str">
            <v>2019</v>
          </cell>
          <cell r="E3737">
            <v>775</v>
          </cell>
        </row>
        <row r="3738">
          <cell r="A3738" t="str">
            <v>Sweden SE4</v>
          </cell>
          <cell r="B3738" t="str">
            <v>SE4</v>
          </cell>
          <cell r="C3738" t="str">
            <v>Solar PV</v>
          </cell>
          <cell r="D3738" t="str">
            <v>2020</v>
          </cell>
          <cell r="E3738">
            <v>775</v>
          </cell>
        </row>
        <row r="3739">
          <cell r="A3739" t="str">
            <v>Sweden SE4</v>
          </cell>
          <cell r="B3739" t="str">
            <v>SE4</v>
          </cell>
          <cell r="C3739" t="str">
            <v>Solar PV</v>
          </cell>
          <cell r="D3739" t="str">
            <v>2021</v>
          </cell>
          <cell r="E3739">
            <v>775</v>
          </cell>
        </row>
        <row r="3740">
          <cell r="A3740" t="str">
            <v>Sweden SE4</v>
          </cell>
          <cell r="B3740" t="str">
            <v>SE4</v>
          </cell>
          <cell r="C3740" t="str">
            <v>Solar PV</v>
          </cell>
          <cell r="D3740" t="str">
            <v>2022</v>
          </cell>
          <cell r="E3740">
            <v>775</v>
          </cell>
        </row>
        <row r="3741">
          <cell r="A3741" t="str">
            <v>Sweden SE4</v>
          </cell>
          <cell r="B3741" t="str">
            <v>SE4</v>
          </cell>
          <cell r="C3741" t="str">
            <v>Solar PV</v>
          </cell>
          <cell r="D3741" t="str">
            <v>2023</v>
          </cell>
          <cell r="E3741">
            <v>775</v>
          </cell>
        </row>
        <row r="3742">
          <cell r="A3742" t="str">
            <v>Sweden SE4</v>
          </cell>
          <cell r="B3742" t="str">
            <v>SE4</v>
          </cell>
          <cell r="C3742" t="str">
            <v>Solar PV</v>
          </cell>
          <cell r="D3742" t="str">
            <v>2024</v>
          </cell>
          <cell r="E3742">
            <v>775</v>
          </cell>
        </row>
        <row r="3743">
          <cell r="A3743" t="str">
            <v>Sweden SE4</v>
          </cell>
          <cell r="B3743" t="str">
            <v>SE4</v>
          </cell>
          <cell r="C3743" t="str">
            <v>Solar PV</v>
          </cell>
          <cell r="D3743" t="str">
            <v>2025</v>
          </cell>
          <cell r="E3743">
            <v>775</v>
          </cell>
        </row>
        <row r="3744">
          <cell r="A3744" t="str">
            <v>Sweden SE4</v>
          </cell>
          <cell r="B3744" t="str">
            <v>SE4</v>
          </cell>
          <cell r="C3744" t="str">
            <v>Solar PV</v>
          </cell>
          <cell r="D3744" t="str">
            <v>2026</v>
          </cell>
          <cell r="E3744">
            <v>775</v>
          </cell>
        </row>
        <row r="3745">
          <cell r="A3745" t="str">
            <v>Sweden SE4</v>
          </cell>
          <cell r="B3745" t="str">
            <v>SE4</v>
          </cell>
          <cell r="C3745" t="str">
            <v>Solar PV</v>
          </cell>
          <cell r="D3745" t="str">
            <v>2027</v>
          </cell>
          <cell r="E3745">
            <v>775</v>
          </cell>
        </row>
        <row r="3746">
          <cell r="A3746" t="str">
            <v>Sweden SE4</v>
          </cell>
          <cell r="B3746" t="str">
            <v>SE4</v>
          </cell>
          <cell r="C3746" t="str">
            <v>Solar PV</v>
          </cell>
          <cell r="D3746" t="str">
            <v>2028</v>
          </cell>
          <cell r="E3746">
            <v>775</v>
          </cell>
        </row>
        <row r="3747">
          <cell r="A3747" t="str">
            <v>Sweden SE4</v>
          </cell>
          <cell r="B3747" t="str">
            <v>SE4</v>
          </cell>
          <cell r="C3747" t="str">
            <v>Solar PV</v>
          </cell>
          <cell r="D3747" t="str">
            <v>2029</v>
          </cell>
          <cell r="E3747">
            <v>775</v>
          </cell>
        </row>
        <row r="3748">
          <cell r="A3748" t="str">
            <v>Sweden SE4</v>
          </cell>
          <cell r="B3748" t="str">
            <v>SE4</v>
          </cell>
          <cell r="C3748" t="str">
            <v>Solar PV</v>
          </cell>
          <cell r="D3748" t="str">
            <v>2030</v>
          </cell>
          <cell r="E3748">
            <v>775</v>
          </cell>
        </row>
        <row r="3749">
          <cell r="A3749" t="str">
            <v>Sweden SE4</v>
          </cell>
          <cell r="B3749" t="str">
            <v>SE4</v>
          </cell>
          <cell r="C3749" t="str">
            <v>Solar PV</v>
          </cell>
          <cell r="D3749" t="str">
            <v>2031</v>
          </cell>
          <cell r="E3749">
            <v>775</v>
          </cell>
        </row>
        <row r="3750">
          <cell r="A3750" t="str">
            <v>Sweden SE4</v>
          </cell>
          <cell r="B3750" t="str">
            <v>SE4</v>
          </cell>
          <cell r="C3750" t="str">
            <v>Solar PV</v>
          </cell>
          <cell r="D3750" t="str">
            <v>2032</v>
          </cell>
          <cell r="E3750">
            <v>775</v>
          </cell>
        </row>
        <row r="3751">
          <cell r="A3751" t="str">
            <v>Sweden SE4</v>
          </cell>
          <cell r="B3751" t="str">
            <v>SE4</v>
          </cell>
          <cell r="C3751" t="str">
            <v>Solar PV</v>
          </cell>
          <cell r="D3751" t="str">
            <v>2033</v>
          </cell>
          <cell r="E3751">
            <v>775</v>
          </cell>
        </row>
        <row r="3752">
          <cell r="A3752" t="str">
            <v>Sweden SE4</v>
          </cell>
          <cell r="B3752" t="str">
            <v>SE4</v>
          </cell>
          <cell r="C3752" t="str">
            <v>Solar PV</v>
          </cell>
          <cell r="D3752" t="str">
            <v>2034</v>
          </cell>
          <cell r="E3752">
            <v>775</v>
          </cell>
        </row>
        <row r="3753">
          <cell r="A3753" t="str">
            <v>Sweden SE4</v>
          </cell>
          <cell r="B3753" t="str">
            <v>SE4</v>
          </cell>
          <cell r="C3753" t="str">
            <v>Solar PV</v>
          </cell>
          <cell r="D3753" t="str">
            <v>2035</v>
          </cell>
          <cell r="E3753">
            <v>775</v>
          </cell>
        </row>
        <row r="3754">
          <cell r="A3754" t="str">
            <v>Sweden SE4</v>
          </cell>
          <cell r="B3754" t="str">
            <v>SE4</v>
          </cell>
          <cell r="C3754" t="str">
            <v>Solar PV</v>
          </cell>
          <cell r="D3754" t="str">
            <v>2036</v>
          </cell>
          <cell r="E3754">
            <v>775</v>
          </cell>
        </row>
        <row r="3755">
          <cell r="A3755" t="str">
            <v>Sweden SE4</v>
          </cell>
          <cell r="B3755" t="str">
            <v>SE4</v>
          </cell>
          <cell r="C3755" t="str">
            <v>Solar PV</v>
          </cell>
          <cell r="D3755" t="str">
            <v>2037</v>
          </cell>
          <cell r="E3755">
            <v>775</v>
          </cell>
        </row>
        <row r="3756">
          <cell r="A3756" t="str">
            <v>Sweden SE4</v>
          </cell>
          <cell r="B3756" t="str">
            <v>SE4</v>
          </cell>
          <cell r="C3756" t="str">
            <v>Solar PV</v>
          </cell>
          <cell r="D3756" t="str">
            <v>2038</v>
          </cell>
          <cell r="E3756">
            <v>775</v>
          </cell>
        </row>
        <row r="3757">
          <cell r="A3757" t="str">
            <v>Sweden SE4</v>
          </cell>
          <cell r="B3757" t="str">
            <v>SE4</v>
          </cell>
          <cell r="C3757" t="str">
            <v>Solar PV</v>
          </cell>
          <cell r="D3757" t="str">
            <v>2039</v>
          </cell>
          <cell r="E3757">
            <v>775</v>
          </cell>
        </row>
        <row r="3758">
          <cell r="A3758" t="str">
            <v>Sweden SE4</v>
          </cell>
          <cell r="B3758" t="str">
            <v>SE4</v>
          </cell>
          <cell r="C3758" t="str">
            <v>Solar PV</v>
          </cell>
          <cell r="D3758" t="str">
            <v>2040</v>
          </cell>
          <cell r="E3758">
            <v>775</v>
          </cell>
        </row>
        <row r="3759">
          <cell r="A3759" t="str">
            <v>Sweden SE4</v>
          </cell>
          <cell r="B3759" t="str">
            <v>SE4</v>
          </cell>
          <cell r="C3759" t="str">
            <v>Solar PV</v>
          </cell>
          <cell r="D3759" t="str">
            <v>2041</v>
          </cell>
          <cell r="E3759">
            <v>775</v>
          </cell>
        </row>
        <row r="3760">
          <cell r="A3760" t="str">
            <v>Sweden SE4</v>
          </cell>
          <cell r="B3760" t="str">
            <v>SE4</v>
          </cell>
          <cell r="C3760" t="str">
            <v>Solar PV</v>
          </cell>
          <cell r="D3760" t="str">
            <v>2042</v>
          </cell>
          <cell r="E3760">
            <v>775</v>
          </cell>
        </row>
        <row r="3761">
          <cell r="A3761" t="str">
            <v>Sweden SE4</v>
          </cell>
          <cell r="B3761" t="str">
            <v>SE4</v>
          </cell>
          <cell r="C3761" t="str">
            <v>Solar PV</v>
          </cell>
          <cell r="D3761" t="str">
            <v>2043</v>
          </cell>
          <cell r="E3761">
            <v>775</v>
          </cell>
        </row>
        <row r="3762">
          <cell r="A3762" t="str">
            <v>Sweden SE4</v>
          </cell>
          <cell r="B3762" t="str">
            <v>SE4</v>
          </cell>
          <cell r="C3762" t="str">
            <v>Solar PV</v>
          </cell>
          <cell r="D3762" t="str">
            <v>2044</v>
          </cell>
          <cell r="E3762">
            <v>775</v>
          </cell>
        </row>
        <row r="3763">
          <cell r="A3763" t="str">
            <v>Sweden SE4</v>
          </cell>
          <cell r="B3763" t="str">
            <v>SE4</v>
          </cell>
          <cell r="C3763" t="str">
            <v>Solar PV</v>
          </cell>
          <cell r="D3763" t="str">
            <v>2045</v>
          </cell>
          <cell r="E3763">
            <v>775</v>
          </cell>
        </row>
        <row r="3764">
          <cell r="A3764" t="str">
            <v>Sweden SE4</v>
          </cell>
          <cell r="B3764" t="str">
            <v>SE4</v>
          </cell>
          <cell r="C3764" t="str">
            <v>Solar PV</v>
          </cell>
          <cell r="D3764" t="str">
            <v>2046</v>
          </cell>
          <cell r="E3764">
            <v>775</v>
          </cell>
        </row>
        <row r="3765">
          <cell r="A3765" t="str">
            <v>Sweden SE4</v>
          </cell>
          <cell r="B3765" t="str">
            <v>SE4</v>
          </cell>
          <cell r="C3765" t="str">
            <v>Solar PV</v>
          </cell>
          <cell r="D3765" t="str">
            <v>2047</v>
          </cell>
          <cell r="E3765">
            <v>775</v>
          </cell>
        </row>
        <row r="3766">
          <cell r="A3766" t="str">
            <v>Sweden SE4</v>
          </cell>
          <cell r="B3766" t="str">
            <v>SE4</v>
          </cell>
          <cell r="C3766" t="str">
            <v>Solar PV</v>
          </cell>
          <cell r="D3766" t="str">
            <v>2048</v>
          </cell>
          <cell r="E3766">
            <v>775</v>
          </cell>
        </row>
        <row r="3767">
          <cell r="A3767" t="str">
            <v>Sweden SE4</v>
          </cell>
          <cell r="B3767" t="str">
            <v>SE4</v>
          </cell>
          <cell r="C3767" t="str">
            <v>Solar PV</v>
          </cell>
          <cell r="D3767" t="str">
            <v>2049</v>
          </cell>
          <cell r="E3767">
            <v>775</v>
          </cell>
        </row>
        <row r="3768">
          <cell r="A3768" t="str">
            <v>Sweden SE4</v>
          </cell>
          <cell r="B3768" t="str">
            <v>SE4</v>
          </cell>
          <cell r="C3768" t="str">
            <v>Solar PV</v>
          </cell>
          <cell r="D3768" t="str">
            <v>2050</v>
          </cell>
          <cell r="E3768">
            <v>775</v>
          </cell>
        </row>
        <row r="3769">
          <cell r="A3769" t="str">
            <v>Slovenia</v>
          </cell>
          <cell r="B3769" t="str">
            <v>SI</v>
          </cell>
          <cell r="C3769" t="str">
            <v>Solar PV</v>
          </cell>
          <cell r="D3769" t="str">
            <v>2018</v>
          </cell>
          <cell r="E3769">
            <v>948</v>
          </cell>
        </row>
        <row r="3770">
          <cell r="A3770" t="str">
            <v>Slovenia</v>
          </cell>
          <cell r="B3770" t="str">
            <v>SI</v>
          </cell>
          <cell r="C3770" t="str">
            <v>Solar PV</v>
          </cell>
          <cell r="D3770" t="str">
            <v>2019</v>
          </cell>
          <cell r="E3770">
            <v>948</v>
          </cell>
        </row>
        <row r="3771">
          <cell r="A3771" t="str">
            <v>Slovenia</v>
          </cell>
          <cell r="B3771" t="str">
            <v>SI</v>
          </cell>
          <cell r="C3771" t="str">
            <v>Solar PV</v>
          </cell>
          <cell r="D3771" t="str">
            <v>2020</v>
          </cell>
          <cell r="E3771">
            <v>948</v>
          </cell>
        </row>
        <row r="3772">
          <cell r="A3772" t="str">
            <v>Slovenia</v>
          </cell>
          <cell r="B3772" t="str">
            <v>SI</v>
          </cell>
          <cell r="C3772" t="str">
            <v>Solar PV</v>
          </cell>
          <cell r="D3772" t="str">
            <v>2021</v>
          </cell>
          <cell r="E3772">
            <v>948</v>
          </cell>
        </row>
        <row r="3773">
          <cell r="A3773" t="str">
            <v>Slovenia</v>
          </cell>
          <cell r="B3773" t="str">
            <v>SI</v>
          </cell>
          <cell r="C3773" t="str">
            <v>Solar PV</v>
          </cell>
          <cell r="D3773" t="str">
            <v>2022</v>
          </cell>
          <cell r="E3773">
            <v>948</v>
          </cell>
        </row>
        <row r="3774">
          <cell r="A3774" t="str">
            <v>Slovenia</v>
          </cell>
          <cell r="B3774" t="str">
            <v>SI</v>
          </cell>
          <cell r="C3774" t="str">
            <v>Solar PV</v>
          </cell>
          <cell r="D3774" t="str">
            <v>2023</v>
          </cell>
          <cell r="E3774">
            <v>948</v>
          </cell>
        </row>
        <row r="3775">
          <cell r="A3775" t="str">
            <v>Slovenia</v>
          </cell>
          <cell r="B3775" t="str">
            <v>SI</v>
          </cell>
          <cell r="C3775" t="str">
            <v>Solar PV</v>
          </cell>
          <cell r="D3775" t="str">
            <v>2024</v>
          </cell>
          <cell r="E3775">
            <v>948</v>
          </cell>
        </row>
        <row r="3776">
          <cell r="A3776" t="str">
            <v>Slovenia</v>
          </cell>
          <cell r="B3776" t="str">
            <v>SI</v>
          </cell>
          <cell r="C3776" t="str">
            <v>Solar PV</v>
          </cell>
          <cell r="D3776" t="str">
            <v>2025</v>
          </cell>
          <cell r="E3776">
            <v>948</v>
          </cell>
        </row>
        <row r="3777">
          <cell r="A3777" t="str">
            <v>Slovenia</v>
          </cell>
          <cell r="B3777" t="str">
            <v>SI</v>
          </cell>
          <cell r="C3777" t="str">
            <v>Solar PV</v>
          </cell>
          <cell r="D3777" t="str">
            <v>2026</v>
          </cell>
          <cell r="E3777">
            <v>948</v>
          </cell>
        </row>
        <row r="3778">
          <cell r="A3778" t="str">
            <v>Slovenia</v>
          </cell>
          <cell r="B3778" t="str">
            <v>SI</v>
          </cell>
          <cell r="C3778" t="str">
            <v>Solar PV</v>
          </cell>
          <cell r="D3778" t="str">
            <v>2027</v>
          </cell>
          <cell r="E3778">
            <v>948</v>
          </cell>
        </row>
        <row r="3779">
          <cell r="A3779" t="str">
            <v>Slovenia</v>
          </cell>
          <cell r="B3779" t="str">
            <v>SI</v>
          </cell>
          <cell r="C3779" t="str">
            <v>Solar PV</v>
          </cell>
          <cell r="D3779" t="str">
            <v>2028</v>
          </cell>
          <cell r="E3779">
            <v>948</v>
          </cell>
        </row>
        <row r="3780">
          <cell r="A3780" t="str">
            <v>Slovenia</v>
          </cell>
          <cell r="B3780" t="str">
            <v>SI</v>
          </cell>
          <cell r="C3780" t="str">
            <v>Solar PV</v>
          </cell>
          <cell r="D3780" t="str">
            <v>2029</v>
          </cell>
          <cell r="E3780">
            <v>948</v>
          </cell>
        </row>
        <row r="3781">
          <cell r="A3781" t="str">
            <v>Slovenia</v>
          </cell>
          <cell r="B3781" t="str">
            <v>SI</v>
          </cell>
          <cell r="C3781" t="str">
            <v>Solar PV</v>
          </cell>
          <cell r="D3781" t="str">
            <v>2030</v>
          </cell>
          <cell r="E3781">
            <v>948</v>
          </cell>
        </row>
        <row r="3782">
          <cell r="A3782" t="str">
            <v>Slovenia</v>
          </cell>
          <cell r="B3782" t="str">
            <v>SI</v>
          </cell>
          <cell r="C3782" t="str">
            <v>Solar PV</v>
          </cell>
          <cell r="D3782" t="str">
            <v>2031</v>
          </cell>
          <cell r="E3782">
            <v>948</v>
          </cell>
        </row>
        <row r="3783">
          <cell r="A3783" t="str">
            <v>Slovenia</v>
          </cell>
          <cell r="B3783" t="str">
            <v>SI</v>
          </cell>
          <cell r="C3783" t="str">
            <v>Solar PV</v>
          </cell>
          <cell r="D3783" t="str">
            <v>2032</v>
          </cell>
          <cell r="E3783">
            <v>948</v>
          </cell>
        </row>
        <row r="3784">
          <cell r="A3784" t="str">
            <v>Slovenia</v>
          </cell>
          <cell r="B3784" t="str">
            <v>SI</v>
          </cell>
          <cell r="C3784" t="str">
            <v>Solar PV</v>
          </cell>
          <cell r="D3784" t="str">
            <v>2033</v>
          </cell>
          <cell r="E3784">
            <v>948</v>
          </cell>
        </row>
        <row r="3785">
          <cell r="A3785" t="str">
            <v>Slovenia</v>
          </cell>
          <cell r="B3785" t="str">
            <v>SI</v>
          </cell>
          <cell r="C3785" t="str">
            <v>Solar PV</v>
          </cell>
          <cell r="D3785" t="str">
            <v>2034</v>
          </cell>
          <cell r="E3785">
            <v>948</v>
          </cell>
        </row>
        <row r="3786">
          <cell r="A3786" t="str">
            <v>Slovenia</v>
          </cell>
          <cell r="B3786" t="str">
            <v>SI</v>
          </cell>
          <cell r="C3786" t="str">
            <v>Solar PV</v>
          </cell>
          <cell r="D3786" t="str">
            <v>2035</v>
          </cell>
          <cell r="E3786">
            <v>948</v>
          </cell>
        </row>
        <row r="3787">
          <cell r="A3787" t="str">
            <v>Slovenia</v>
          </cell>
          <cell r="B3787" t="str">
            <v>SI</v>
          </cell>
          <cell r="C3787" t="str">
            <v>Solar PV</v>
          </cell>
          <cell r="D3787" t="str">
            <v>2036</v>
          </cell>
          <cell r="E3787">
            <v>948</v>
          </cell>
        </row>
        <row r="3788">
          <cell r="A3788" t="str">
            <v>Slovenia</v>
          </cell>
          <cell r="B3788" t="str">
            <v>SI</v>
          </cell>
          <cell r="C3788" t="str">
            <v>Solar PV</v>
          </cell>
          <cell r="D3788" t="str">
            <v>2037</v>
          </cell>
          <cell r="E3788">
            <v>948</v>
          </cell>
        </row>
        <row r="3789">
          <cell r="A3789" t="str">
            <v>Slovenia</v>
          </cell>
          <cell r="B3789" t="str">
            <v>SI</v>
          </cell>
          <cell r="C3789" t="str">
            <v>Solar PV</v>
          </cell>
          <cell r="D3789" t="str">
            <v>2038</v>
          </cell>
          <cell r="E3789">
            <v>948</v>
          </cell>
        </row>
        <row r="3790">
          <cell r="A3790" t="str">
            <v>Slovenia</v>
          </cell>
          <cell r="B3790" t="str">
            <v>SI</v>
          </cell>
          <cell r="C3790" t="str">
            <v>Solar PV</v>
          </cell>
          <cell r="D3790" t="str">
            <v>2039</v>
          </cell>
          <cell r="E3790">
            <v>948</v>
          </cell>
        </row>
        <row r="3791">
          <cell r="A3791" t="str">
            <v>Slovenia</v>
          </cell>
          <cell r="B3791" t="str">
            <v>SI</v>
          </cell>
          <cell r="C3791" t="str">
            <v>Solar PV</v>
          </cell>
          <cell r="D3791" t="str">
            <v>2040</v>
          </cell>
          <cell r="E3791">
            <v>948</v>
          </cell>
        </row>
        <row r="3792">
          <cell r="A3792" t="str">
            <v>Slovenia</v>
          </cell>
          <cell r="B3792" t="str">
            <v>SI</v>
          </cell>
          <cell r="C3792" t="str">
            <v>Solar PV</v>
          </cell>
          <cell r="D3792" t="str">
            <v>2041</v>
          </cell>
          <cell r="E3792">
            <v>948</v>
          </cell>
        </row>
        <row r="3793">
          <cell r="A3793" t="str">
            <v>Slovenia</v>
          </cell>
          <cell r="B3793" t="str">
            <v>SI</v>
          </cell>
          <cell r="C3793" t="str">
            <v>Solar PV</v>
          </cell>
          <cell r="D3793" t="str">
            <v>2042</v>
          </cell>
          <cell r="E3793">
            <v>948</v>
          </cell>
        </row>
        <row r="3794">
          <cell r="A3794" t="str">
            <v>Slovenia</v>
          </cell>
          <cell r="B3794" t="str">
            <v>SI</v>
          </cell>
          <cell r="C3794" t="str">
            <v>Solar PV</v>
          </cell>
          <cell r="D3794" t="str">
            <v>2043</v>
          </cell>
          <cell r="E3794">
            <v>948</v>
          </cell>
        </row>
        <row r="3795">
          <cell r="A3795" t="str">
            <v>Slovenia</v>
          </cell>
          <cell r="B3795" t="str">
            <v>SI</v>
          </cell>
          <cell r="C3795" t="str">
            <v>Solar PV</v>
          </cell>
          <cell r="D3795" t="str">
            <v>2044</v>
          </cell>
          <cell r="E3795">
            <v>948</v>
          </cell>
        </row>
        <row r="3796">
          <cell r="A3796" t="str">
            <v>Slovenia</v>
          </cell>
          <cell r="B3796" t="str">
            <v>SI</v>
          </cell>
          <cell r="C3796" t="str">
            <v>Solar PV</v>
          </cell>
          <cell r="D3796" t="str">
            <v>2045</v>
          </cell>
          <cell r="E3796">
            <v>948</v>
          </cell>
        </row>
        <row r="3797">
          <cell r="A3797" t="str">
            <v>Slovenia</v>
          </cell>
          <cell r="B3797" t="str">
            <v>SI</v>
          </cell>
          <cell r="C3797" t="str">
            <v>Solar PV</v>
          </cell>
          <cell r="D3797" t="str">
            <v>2046</v>
          </cell>
          <cell r="E3797">
            <v>948</v>
          </cell>
        </row>
        <row r="3798">
          <cell r="A3798" t="str">
            <v>Slovenia</v>
          </cell>
          <cell r="B3798" t="str">
            <v>SI</v>
          </cell>
          <cell r="C3798" t="str">
            <v>Solar PV</v>
          </cell>
          <cell r="D3798" t="str">
            <v>2047</v>
          </cell>
          <cell r="E3798">
            <v>948</v>
          </cell>
        </row>
        <row r="3799">
          <cell r="A3799" t="str">
            <v>Slovenia</v>
          </cell>
          <cell r="B3799" t="str">
            <v>SI</v>
          </cell>
          <cell r="C3799" t="str">
            <v>Solar PV</v>
          </cell>
          <cell r="D3799" t="str">
            <v>2048</v>
          </cell>
          <cell r="E3799">
            <v>948</v>
          </cell>
        </row>
        <row r="3800">
          <cell r="A3800" t="str">
            <v>Slovenia</v>
          </cell>
          <cell r="B3800" t="str">
            <v>SI</v>
          </cell>
          <cell r="C3800" t="str">
            <v>Solar PV</v>
          </cell>
          <cell r="D3800" t="str">
            <v>2049</v>
          </cell>
          <cell r="E3800">
            <v>948</v>
          </cell>
        </row>
        <row r="3801">
          <cell r="A3801" t="str">
            <v>Slovenia</v>
          </cell>
          <cell r="B3801" t="str">
            <v>SI</v>
          </cell>
          <cell r="C3801" t="str">
            <v>Solar PV</v>
          </cell>
          <cell r="D3801" t="str">
            <v>2050</v>
          </cell>
          <cell r="E3801">
            <v>948</v>
          </cell>
        </row>
        <row r="3802">
          <cell r="A3802" t="str">
            <v>Slovak Republic</v>
          </cell>
          <cell r="B3802" t="str">
            <v>SK</v>
          </cell>
          <cell r="C3802" t="str">
            <v>Solar PV</v>
          </cell>
          <cell r="D3802" t="str">
            <v>2018</v>
          </cell>
          <cell r="E3802">
            <v>880</v>
          </cell>
        </row>
        <row r="3803">
          <cell r="A3803" t="str">
            <v>Slovak Republic</v>
          </cell>
          <cell r="B3803" t="str">
            <v>SK</v>
          </cell>
          <cell r="C3803" t="str">
            <v>Solar PV</v>
          </cell>
          <cell r="D3803" t="str">
            <v>2019</v>
          </cell>
          <cell r="E3803">
            <v>880</v>
          </cell>
        </row>
        <row r="3804">
          <cell r="A3804" t="str">
            <v>Slovak Republic</v>
          </cell>
          <cell r="B3804" t="str">
            <v>SK</v>
          </cell>
          <cell r="C3804" t="str">
            <v>Solar PV</v>
          </cell>
          <cell r="D3804" t="str">
            <v>2020</v>
          </cell>
          <cell r="E3804">
            <v>880</v>
          </cell>
        </row>
        <row r="3805">
          <cell r="A3805" t="str">
            <v>Slovak Republic</v>
          </cell>
          <cell r="B3805" t="str">
            <v>SK</v>
          </cell>
          <cell r="C3805" t="str">
            <v>Solar PV</v>
          </cell>
          <cell r="D3805" t="str">
            <v>2021</v>
          </cell>
          <cell r="E3805">
            <v>880</v>
          </cell>
        </row>
        <row r="3806">
          <cell r="A3806" t="str">
            <v>Slovak Republic</v>
          </cell>
          <cell r="B3806" t="str">
            <v>SK</v>
          </cell>
          <cell r="C3806" t="str">
            <v>Solar PV</v>
          </cell>
          <cell r="D3806" t="str">
            <v>2022</v>
          </cell>
          <cell r="E3806">
            <v>880</v>
          </cell>
        </row>
        <row r="3807">
          <cell r="A3807" t="str">
            <v>Slovak Republic</v>
          </cell>
          <cell r="B3807" t="str">
            <v>SK</v>
          </cell>
          <cell r="C3807" t="str">
            <v>Solar PV</v>
          </cell>
          <cell r="D3807" t="str">
            <v>2023</v>
          </cell>
          <cell r="E3807">
            <v>880</v>
          </cell>
        </row>
        <row r="3808">
          <cell r="A3808" t="str">
            <v>Slovak Republic</v>
          </cell>
          <cell r="B3808" t="str">
            <v>SK</v>
          </cell>
          <cell r="C3808" t="str">
            <v>Solar PV</v>
          </cell>
          <cell r="D3808" t="str">
            <v>2024</v>
          </cell>
          <cell r="E3808">
            <v>880</v>
          </cell>
        </row>
        <row r="3809">
          <cell r="A3809" t="str">
            <v>Slovak Republic</v>
          </cell>
          <cell r="B3809" t="str">
            <v>SK</v>
          </cell>
          <cell r="C3809" t="str">
            <v>Solar PV</v>
          </cell>
          <cell r="D3809" t="str">
            <v>2025</v>
          </cell>
          <cell r="E3809">
            <v>880</v>
          </cell>
        </row>
        <row r="3810">
          <cell r="A3810" t="str">
            <v>Slovak Republic</v>
          </cell>
          <cell r="B3810" t="str">
            <v>SK</v>
          </cell>
          <cell r="C3810" t="str">
            <v>Solar PV</v>
          </cell>
          <cell r="D3810" t="str">
            <v>2026</v>
          </cell>
          <cell r="E3810">
            <v>880</v>
          </cell>
        </row>
        <row r="3811">
          <cell r="A3811" t="str">
            <v>Slovak Republic</v>
          </cell>
          <cell r="B3811" t="str">
            <v>SK</v>
          </cell>
          <cell r="C3811" t="str">
            <v>Solar PV</v>
          </cell>
          <cell r="D3811" t="str">
            <v>2027</v>
          </cell>
          <cell r="E3811">
            <v>880</v>
          </cell>
        </row>
        <row r="3812">
          <cell r="A3812" t="str">
            <v>Slovak Republic</v>
          </cell>
          <cell r="B3812" t="str">
            <v>SK</v>
          </cell>
          <cell r="C3812" t="str">
            <v>Solar PV</v>
          </cell>
          <cell r="D3812" t="str">
            <v>2028</v>
          </cell>
          <cell r="E3812">
            <v>880</v>
          </cell>
        </row>
        <row r="3813">
          <cell r="A3813" t="str">
            <v>Slovak Republic</v>
          </cell>
          <cell r="B3813" t="str">
            <v>SK</v>
          </cell>
          <cell r="C3813" t="str">
            <v>Solar PV</v>
          </cell>
          <cell r="D3813" t="str">
            <v>2029</v>
          </cell>
          <cell r="E3813">
            <v>880</v>
          </cell>
        </row>
        <row r="3814">
          <cell r="A3814" t="str">
            <v>Slovak Republic</v>
          </cell>
          <cell r="B3814" t="str">
            <v>SK</v>
          </cell>
          <cell r="C3814" t="str">
            <v>Solar PV</v>
          </cell>
          <cell r="D3814" t="str">
            <v>2030</v>
          </cell>
          <cell r="E3814">
            <v>880</v>
          </cell>
        </row>
        <row r="3815">
          <cell r="A3815" t="str">
            <v>Slovak Republic</v>
          </cell>
          <cell r="B3815" t="str">
            <v>SK</v>
          </cell>
          <cell r="C3815" t="str">
            <v>Solar PV</v>
          </cell>
          <cell r="D3815" t="str">
            <v>2031</v>
          </cell>
          <cell r="E3815">
            <v>880</v>
          </cell>
        </row>
        <row r="3816">
          <cell r="A3816" t="str">
            <v>Slovak Republic</v>
          </cell>
          <cell r="B3816" t="str">
            <v>SK</v>
          </cell>
          <cell r="C3816" t="str">
            <v>Solar PV</v>
          </cell>
          <cell r="D3816" t="str">
            <v>2032</v>
          </cell>
          <cell r="E3816">
            <v>880</v>
          </cell>
        </row>
        <row r="3817">
          <cell r="A3817" t="str">
            <v>Slovak Republic</v>
          </cell>
          <cell r="B3817" t="str">
            <v>SK</v>
          </cell>
          <cell r="C3817" t="str">
            <v>Solar PV</v>
          </cell>
          <cell r="D3817" t="str">
            <v>2033</v>
          </cell>
          <cell r="E3817">
            <v>880</v>
          </cell>
        </row>
        <row r="3818">
          <cell r="A3818" t="str">
            <v>Slovak Republic</v>
          </cell>
          <cell r="B3818" t="str">
            <v>SK</v>
          </cell>
          <cell r="C3818" t="str">
            <v>Solar PV</v>
          </cell>
          <cell r="D3818" t="str">
            <v>2034</v>
          </cell>
          <cell r="E3818">
            <v>880</v>
          </cell>
        </row>
        <row r="3819">
          <cell r="A3819" t="str">
            <v>Slovak Republic</v>
          </cell>
          <cell r="B3819" t="str">
            <v>SK</v>
          </cell>
          <cell r="C3819" t="str">
            <v>Solar PV</v>
          </cell>
          <cell r="D3819" t="str">
            <v>2035</v>
          </cell>
          <cell r="E3819">
            <v>880</v>
          </cell>
        </row>
        <row r="3820">
          <cell r="A3820" t="str">
            <v>Slovak Republic</v>
          </cell>
          <cell r="B3820" t="str">
            <v>SK</v>
          </cell>
          <cell r="C3820" t="str">
            <v>Solar PV</v>
          </cell>
          <cell r="D3820" t="str">
            <v>2036</v>
          </cell>
          <cell r="E3820">
            <v>880</v>
          </cell>
        </row>
        <row r="3821">
          <cell r="A3821" t="str">
            <v>Slovak Republic</v>
          </cell>
          <cell r="B3821" t="str">
            <v>SK</v>
          </cell>
          <cell r="C3821" t="str">
            <v>Solar PV</v>
          </cell>
          <cell r="D3821" t="str">
            <v>2037</v>
          </cell>
          <cell r="E3821">
            <v>880</v>
          </cell>
        </row>
        <row r="3822">
          <cell r="A3822" t="str">
            <v>Slovak Republic</v>
          </cell>
          <cell r="B3822" t="str">
            <v>SK</v>
          </cell>
          <cell r="C3822" t="str">
            <v>Solar PV</v>
          </cell>
          <cell r="D3822" t="str">
            <v>2038</v>
          </cell>
          <cell r="E3822">
            <v>880</v>
          </cell>
        </row>
        <row r="3823">
          <cell r="A3823" t="str">
            <v>Slovak Republic</v>
          </cell>
          <cell r="B3823" t="str">
            <v>SK</v>
          </cell>
          <cell r="C3823" t="str">
            <v>Solar PV</v>
          </cell>
          <cell r="D3823" t="str">
            <v>2039</v>
          </cell>
          <cell r="E3823">
            <v>880</v>
          </cell>
        </row>
        <row r="3824">
          <cell r="A3824" t="str">
            <v>Slovak Republic</v>
          </cell>
          <cell r="B3824" t="str">
            <v>SK</v>
          </cell>
          <cell r="C3824" t="str">
            <v>Solar PV</v>
          </cell>
          <cell r="D3824" t="str">
            <v>2040</v>
          </cell>
          <cell r="E3824">
            <v>880</v>
          </cell>
        </row>
        <row r="3825">
          <cell r="A3825" t="str">
            <v>Slovak Republic</v>
          </cell>
          <cell r="B3825" t="str">
            <v>SK</v>
          </cell>
          <cell r="C3825" t="str">
            <v>Solar PV</v>
          </cell>
          <cell r="D3825" t="str">
            <v>2041</v>
          </cell>
          <cell r="E3825">
            <v>880</v>
          </cell>
        </row>
        <row r="3826">
          <cell r="A3826" t="str">
            <v>Slovak Republic</v>
          </cell>
          <cell r="B3826" t="str">
            <v>SK</v>
          </cell>
          <cell r="C3826" t="str">
            <v>Solar PV</v>
          </cell>
          <cell r="D3826" t="str">
            <v>2042</v>
          </cell>
          <cell r="E3826">
            <v>880</v>
          </cell>
        </row>
        <row r="3827">
          <cell r="A3827" t="str">
            <v>Slovak Republic</v>
          </cell>
          <cell r="B3827" t="str">
            <v>SK</v>
          </cell>
          <cell r="C3827" t="str">
            <v>Solar PV</v>
          </cell>
          <cell r="D3827" t="str">
            <v>2043</v>
          </cell>
          <cell r="E3827">
            <v>880</v>
          </cell>
        </row>
        <row r="3828">
          <cell r="A3828" t="str">
            <v>Slovak Republic</v>
          </cell>
          <cell r="B3828" t="str">
            <v>SK</v>
          </cell>
          <cell r="C3828" t="str">
            <v>Solar PV</v>
          </cell>
          <cell r="D3828" t="str">
            <v>2044</v>
          </cell>
          <cell r="E3828">
            <v>880</v>
          </cell>
        </row>
        <row r="3829">
          <cell r="A3829" t="str">
            <v>Slovak Republic</v>
          </cell>
          <cell r="B3829" t="str">
            <v>SK</v>
          </cell>
          <cell r="C3829" t="str">
            <v>Solar PV</v>
          </cell>
          <cell r="D3829" t="str">
            <v>2045</v>
          </cell>
          <cell r="E3829">
            <v>880</v>
          </cell>
        </row>
        <row r="3830">
          <cell r="A3830" t="str">
            <v>Slovak Republic</v>
          </cell>
          <cell r="B3830" t="str">
            <v>SK</v>
          </cell>
          <cell r="C3830" t="str">
            <v>Solar PV</v>
          </cell>
          <cell r="D3830" t="str">
            <v>2046</v>
          </cell>
          <cell r="E3830">
            <v>880</v>
          </cell>
        </row>
        <row r="3831">
          <cell r="A3831" t="str">
            <v>Slovak Republic</v>
          </cell>
          <cell r="B3831" t="str">
            <v>SK</v>
          </cell>
          <cell r="C3831" t="str">
            <v>Solar PV</v>
          </cell>
          <cell r="D3831" t="str">
            <v>2047</v>
          </cell>
          <cell r="E3831">
            <v>880</v>
          </cell>
        </row>
        <row r="3832">
          <cell r="A3832" t="str">
            <v>Slovak Republic</v>
          </cell>
          <cell r="B3832" t="str">
            <v>SK</v>
          </cell>
          <cell r="C3832" t="str">
            <v>Solar PV</v>
          </cell>
          <cell r="D3832" t="str">
            <v>2048</v>
          </cell>
          <cell r="E3832">
            <v>880</v>
          </cell>
        </row>
        <row r="3833">
          <cell r="A3833" t="str">
            <v>Slovak Republic</v>
          </cell>
          <cell r="B3833" t="str">
            <v>SK</v>
          </cell>
          <cell r="C3833" t="str">
            <v>Solar PV</v>
          </cell>
          <cell r="D3833" t="str">
            <v>2049</v>
          </cell>
          <cell r="E3833">
            <v>880</v>
          </cell>
        </row>
        <row r="3834">
          <cell r="A3834" t="str">
            <v>Slovak Republic</v>
          </cell>
          <cell r="B3834" t="str">
            <v>SK</v>
          </cell>
          <cell r="C3834" t="str">
            <v>Solar PV</v>
          </cell>
          <cell r="D3834" t="str">
            <v>2050</v>
          </cell>
          <cell r="E3834">
            <v>880</v>
          </cell>
        </row>
        <row r="3835">
          <cell r="A3835" t="str">
            <v>Norway</v>
          </cell>
          <cell r="B3835" t="str">
            <v>NO</v>
          </cell>
          <cell r="C3835" t="str">
            <v>Solar PV</v>
          </cell>
          <cell r="D3835" t="str">
            <v>2018</v>
          </cell>
          <cell r="E3835">
            <v>684.25</v>
          </cell>
        </row>
        <row r="3836">
          <cell r="A3836" t="str">
            <v>Norway</v>
          </cell>
          <cell r="B3836" t="str">
            <v>NO</v>
          </cell>
          <cell r="C3836" t="str">
            <v>Solar PV</v>
          </cell>
          <cell r="D3836" t="str">
            <v>2019</v>
          </cell>
          <cell r="E3836">
            <v>684.25</v>
          </cell>
        </row>
        <row r="3837">
          <cell r="A3837" t="str">
            <v>Norway</v>
          </cell>
          <cell r="B3837" t="str">
            <v>NO</v>
          </cell>
          <cell r="C3837" t="str">
            <v>Solar PV</v>
          </cell>
          <cell r="D3837" t="str">
            <v>2020</v>
          </cell>
          <cell r="E3837">
            <v>684.25</v>
          </cell>
        </row>
        <row r="3838">
          <cell r="A3838" t="str">
            <v>Norway</v>
          </cell>
          <cell r="B3838" t="str">
            <v>NO</v>
          </cell>
          <cell r="C3838" t="str">
            <v>Solar PV</v>
          </cell>
          <cell r="D3838" t="str">
            <v>2021</v>
          </cell>
          <cell r="E3838">
            <v>684.25</v>
          </cell>
        </row>
        <row r="3839">
          <cell r="A3839" t="str">
            <v>Norway</v>
          </cell>
          <cell r="B3839" t="str">
            <v>NO</v>
          </cell>
          <cell r="C3839" t="str">
            <v>Solar PV</v>
          </cell>
          <cell r="D3839" t="str">
            <v>2022</v>
          </cell>
          <cell r="E3839">
            <v>684.25</v>
          </cell>
        </row>
        <row r="3840">
          <cell r="A3840" t="str">
            <v>Norway</v>
          </cell>
          <cell r="B3840" t="str">
            <v>NO</v>
          </cell>
          <cell r="C3840" t="str">
            <v>Solar PV</v>
          </cell>
          <cell r="D3840" t="str">
            <v>2023</v>
          </cell>
          <cell r="E3840">
            <v>684.25</v>
          </cell>
        </row>
        <row r="3841">
          <cell r="A3841" t="str">
            <v>Norway</v>
          </cell>
          <cell r="B3841" t="str">
            <v>NO</v>
          </cell>
          <cell r="C3841" t="str">
            <v>Solar PV</v>
          </cell>
          <cell r="D3841" t="str">
            <v>2024</v>
          </cell>
          <cell r="E3841">
            <v>684.25</v>
          </cell>
        </row>
        <row r="3842">
          <cell r="A3842" t="str">
            <v>Norway</v>
          </cell>
          <cell r="B3842" t="str">
            <v>NO</v>
          </cell>
          <cell r="C3842" t="str">
            <v>Solar PV</v>
          </cell>
          <cell r="D3842" t="str">
            <v>2025</v>
          </cell>
          <cell r="E3842">
            <v>684.25</v>
          </cell>
        </row>
        <row r="3843">
          <cell r="A3843" t="str">
            <v>Norway</v>
          </cell>
          <cell r="B3843" t="str">
            <v>NO</v>
          </cell>
          <cell r="C3843" t="str">
            <v>Solar PV</v>
          </cell>
          <cell r="D3843" t="str">
            <v>2026</v>
          </cell>
          <cell r="E3843">
            <v>684.25</v>
          </cell>
        </row>
        <row r="3844">
          <cell r="A3844" t="str">
            <v>Norway</v>
          </cell>
          <cell r="B3844" t="str">
            <v>NO</v>
          </cell>
          <cell r="C3844" t="str">
            <v>Solar PV</v>
          </cell>
          <cell r="D3844" t="str">
            <v>2027</v>
          </cell>
          <cell r="E3844">
            <v>684.25</v>
          </cell>
        </row>
        <row r="3845">
          <cell r="A3845" t="str">
            <v>Norway</v>
          </cell>
          <cell r="B3845" t="str">
            <v>NO</v>
          </cell>
          <cell r="C3845" t="str">
            <v>Solar PV</v>
          </cell>
          <cell r="D3845" t="str">
            <v>2028</v>
          </cell>
          <cell r="E3845">
            <v>684.25</v>
          </cell>
        </row>
        <row r="3846">
          <cell r="A3846" t="str">
            <v>Norway</v>
          </cell>
          <cell r="B3846" t="str">
            <v>NO</v>
          </cell>
          <cell r="C3846" t="str">
            <v>Solar PV</v>
          </cell>
          <cell r="D3846" t="str">
            <v>2029</v>
          </cell>
          <cell r="E3846">
            <v>684.25</v>
          </cell>
        </row>
        <row r="3847">
          <cell r="A3847" t="str">
            <v>Norway</v>
          </cell>
          <cell r="B3847" t="str">
            <v>NO</v>
          </cell>
          <cell r="C3847" t="str">
            <v>Solar PV</v>
          </cell>
          <cell r="D3847" t="str">
            <v>2030</v>
          </cell>
          <cell r="E3847">
            <v>684.25</v>
          </cell>
        </row>
        <row r="3848">
          <cell r="A3848" t="str">
            <v>Norway</v>
          </cell>
          <cell r="B3848" t="str">
            <v>NO</v>
          </cell>
          <cell r="C3848" t="str">
            <v>Solar PV</v>
          </cell>
          <cell r="D3848" t="str">
            <v>2031</v>
          </cell>
          <cell r="E3848">
            <v>684.25</v>
          </cell>
        </row>
        <row r="3849">
          <cell r="A3849" t="str">
            <v>Norway</v>
          </cell>
          <cell r="B3849" t="str">
            <v>NO</v>
          </cell>
          <cell r="C3849" t="str">
            <v>Solar PV</v>
          </cell>
          <cell r="D3849" t="str">
            <v>2032</v>
          </cell>
          <cell r="E3849">
            <v>684.25</v>
          </cell>
        </row>
        <row r="3850">
          <cell r="A3850" t="str">
            <v>Norway</v>
          </cell>
          <cell r="B3850" t="str">
            <v>NO</v>
          </cell>
          <cell r="C3850" t="str">
            <v>Solar PV</v>
          </cell>
          <cell r="D3850" t="str">
            <v>2033</v>
          </cell>
          <cell r="E3850">
            <v>684.25</v>
          </cell>
        </row>
        <row r="3851">
          <cell r="A3851" t="str">
            <v>Norway</v>
          </cell>
          <cell r="B3851" t="str">
            <v>NO</v>
          </cell>
          <cell r="C3851" t="str">
            <v>Solar PV</v>
          </cell>
          <cell r="D3851" t="str">
            <v>2034</v>
          </cell>
          <cell r="E3851">
            <v>684.25</v>
          </cell>
        </row>
        <row r="3852">
          <cell r="A3852" t="str">
            <v>Norway</v>
          </cell>
          <cell r="B3852" t="str">
            <v>NO</v>
          </cell>
          <cell r="C3852" t="str">
            <v>Solar PV</v>
          </cell>
          <cell r="D3852" t="str">
            <v>2035</v>
          </cell>
          <cell r="E3852">
            <v>684.25</v>
          </cell>
        </row>
        <row r="3853">
          <cell r="A3853" t="str">
            <v>Norway</v>
          </cell>
          <cell r="B3853" t="str">
            <v>NO</v>
          </cell>
          <cell r="C3853" t="str">
            <v>Solar PV</v>
          </cell>
          <cell r="D3853" t="str">
            <v>2036</v>
          </cell>
          <cell r="E3853">
            <v>684.25</v>
          </cell>
        </row>
        <row r="3854">
          <cell r="A3854" t="str">
            <v>Norway</v>
          </cell>
          <cell r="B3854" t="str">
            <v>NO</v>
          </cell>
          <cell r="C3854" t="str">
            <v>Solar PV</v>
          </cell>
          <cell r="D3854" t="str">
            <v>2037</v>
          </cell>
          <cell r="E3854">
            <v>684.25</v>
          </cell>
        </row>
        <row r="3855">
          <cell r="A3855" t="str">
            <v>Norway</v>
          </cell>
          <cell r="B3855" t="str">
            <v>NO</v>
          </cell>
          <cell r="C3855" t="str">
            <v>Solar PV</v>
          </cell>
          <cell r="D3855" t="str">
            <v>2038</v>
          </cell>
          <cell r="E3855">
            <v>684.25</v>
          </cell>
        </row>
        <row r="3856">
          <cell r="A3856" t="str">
            <v>Norway</v>
          </cell>
          <cell r="B3856" t="str">
            <v>NO</v>
          </cell>
          <cell r="C3856" t="str">
            <v>Solar PV</v>
          </cell>
          <cell r="D3856" t="str">
            <v>2039</v>
          </cell>
          <cell r="E3856">
            <v>684.25</v>
          </cell>
        </row>
        <row r="3857">
          <cell r="A3857" t="str">
            <v>Norway</v>
          </cell>
          <cell r="B3857" t="str">
            <v>NO</v>
          </cell>
          <cell r="C3857" t="str">
            <v>Solar PV</v>
          </cell>
          <cell r="D3857" t="str">
            <v>2040</v>
          </cell>
          <cell r="E3857">
            <v>684.25</v>
          </cell>
        </row>
        <row r="3858">
          <cell r="A3858" t="str">
            <v>Norway</v>
          </cell>
          <cell r="B3858" t="str">
            <v>NO</v>
          </cell>
          <cell r="C3858" t="str">
            <v>Solar PV</v>
          </cell>
          <cell r="D3858" t="str">
            <v>2041</v>
          </cell>
          <cell r="E3858">
            <v>684.25</v>
          </cell>
        </row>
        <row r="3859">
          <cell r="A3859" t="str">
            <v>Norway</v>
          </cell>
          <cell r="B3859" t="str">
            <v>NO</v>
          </cell>
          <cell r="C3859" t="str">
            <v>Solar PV</v>
          </cell>
          <cell r="D3859" t="str">
            <v>2042</v>
          </cell>
          <cell r="E3859">
            <v>684.25</v>
          </cell>
        </row>
        <row r="3860">
          <cell r="A3860" t="str">
            <v>Norway</v>
          </cell>
          <cell r="B3860" t="str">
            <v>NO</v>
          </cell>
          <cell r="C3860" t="str">
            <v>Solar PV</v>
          </cell>
          <cell r="D3860" t="str">
            <v>2043</v>
          </cell>
          <cell r="E3860">
            <v>684.25</v>
          </cell>
        </row>
        <row r="3861">
          <cell r="A3861" t="str">
            <v>Norway</v>
          </cell>
          <cell r="B3861" t="str">
            <v>NO</v>
          </cell>
          <cell r="C3861" t="str">
            <v>Solar PV</v>
          </cell>
          <cell r="D3861" t="str">
            <v>2044</v>
          </cell>
          <cell r="E3861">
            <v>684.25</v>
          </cell>
        </row>
        <row r="3862">
          <cell r="A3862" t="str">
            <v>Norway</v>
          </cell>
          <cell r="B3862" t="str">
            <v>NO</v>
          </cell>
          <cell r="C3862" t="str">
            <v>Solar PV</v>
          </cell>
          <cell r="D3862" t="str">
            <v>2045</v>
          </cell>
          <cell r="E3862">
            <v>684.25</v>
          </cell>
        </row>
        <row r="3863">
          <cell r="A3863" t="str">
            <v>Norway</v>
          </cell>
          <cell r="B3863" t="str">
            <v>NO</v>
          </cell>
          <cell r="C3863" t="str">
            <v>Solar PV</v>
          </cell>
          <cell r="D3863" t="str">
            <v>2046</v>
          </cell>
          <cell r="E3863">
            <v>684.25</v>
          </cell>
        </row>
        <row r="3864">
          <cell r="A3864" t="str">
            <v>Norway</v>
          </cell>
          <cell r="B3864" t="str">
            <v>NO</v>
          </cell>
          <cell r="C3864" t="str">
            <v>Solar PV</v>
          </cell>
          <cell r="D3864" t="str">
            <v>2047</v>
          </cell>
          <cell r="E3864">
            <v>684.25</v>
          </cell>
        </row>
        <row r="3865">
          <cell r="A3865" t="str">
            <v>Norway</v>
          </cell>
          <cell r="B3865" t="str">
            <v>NO</v>
          </cell>
          <cell r="C3865" t="str">
            <v>Solar PV</v>
          </cell>
          <cell r="D3865" t="str">
            <v>2048</v>
          </cell>
          <cell r="E3865">
            <v>684.25</v>
          </cell>
        </row>
        <row r="3866">
          <cell r="A3866" t="str">
            <v>Norway</v>
          </cell>
          <cell r="B3866" t="str">
            <v>NO</v>
          </cell>
          <cell r="C3866" t="str">
            <v>Solar PV</v>
          </cell>
          <cell r="D3866" t="str">
            <v>2049</v>
          </cell>
          <cell r="E3866">
            <v>684.25</v>
          </cell>
        </row>
        <row r="3867">
          <cell r="A3867" t="str">
            <v>Norway</v>
          </cell>
          <cell r="B3867" t="str">
            <v>NO</v>
          </cell>
          <cell r="C3867" t="str">
            <v>Solar PV</v>
          </cell>
          <cell r="D3867" t="str">
            <v>2050</v>
          </cell>
          <cell r="E3867">
            <v>684.25</v>
          </cell>
        </row>
        <row r="3868">
          <cell r="A3868" t="str">
            <v>Denmark</v>
          </cell>
          <cell r="B3868" t="str">
            <v>DK</v>
          </cell>
          <cell r="C3868" t="str">
            <v>Solar PV</v>
          </cell>
          <cell r="D3868" t="str">
            <v>2018</v>
          </cell>
          <cell r="E3868">
            <v>648.5</v>
          </cell>
        </row>
        <row r="3869">
          <cell r="A3869" t="str">
            <v>Denmark</v>
          </cell>
          <cell r="B3869" t="str">
            <v>DK</v>
          </cell>
          <cell r="C3869" t="str">
            <v>Solar PV</v>
          </cell>
          <cell r="D3869" t="str">
            <v>2019</v>
          </cell>
          <cell r="E3869">
            <v>648.5</v>
          </cell>
        </row>
        <row r="3870">
          <cell r="A3870" t="str">
            <v>Denmark</v>
          </cell>
          <cell r="B3870" t="str">
            <v>DK</v>
          </cell>
          <cell r="C3870" t="str">
            <v>Solar PV</v>
          </cell>
          <cell r="D3870" t="str">
            <v>2020</v>
          </cell>
          <cell r="E3870">
            <v>648.5</v>
          </cell>
        </row>
        <row r="3871">
          <cell r="A3871" t="str">
            <v>Denmark</v>
          </cell>
          <cell r="B3871" t="str">
            <v>DK</v>
          </cell>
          <cell r="C3871" t="str">
            <v>Solar PV</v>
          </cell>
          <cell r="D3871" t="str">
            <v>2021</v>
          </cell>
          <cell r="E3871">
            <v>648.5</v>
          </cell>
        </row>
        <row r="3872">
          <cell r="A3872" t="str">
            <v>Denmark</v>
          </cell>
          <cell r="B3872" t="str">
            <v>DK</v>
          </cell>
          <cell r="C3872" t="str">
            <v>Solar PV</v>
          </cell>
          <cell r="D3872" t="str">
            <v>2022</v>
          </cell>
          <cell r="E3872">
            <v>648.5</v>
          </cell>
        </row>
        <row r="3873">
          <cell r="A3873" t="str">
            <v>Denmark</v>
          </cell>
          <cell r="B3873" t="str">
            <v>DK</v>
          </cell>
          <cell r="C3873" t="str">
            <v>Solar PV</v>
          </cell>
          <cell r="D3873" t="str">
            <v>2023</v>
          </cell>
          <cell r="E3873">
            <v>648.5</v>
          </cell>
        </row>
        <row r="3874">
          <cell r="A3874" t="str">
            <v>Denmark</v>
          </cell>
          <cell r="B3874" t="str">
            <v>DK</v>
          </cell>
          <cell r="C3874" t="str">
            <v>Solar PV</v>
          </cell>
          <cell r="D3874" t="str">
            <v>2024</v>
          </cell>
          <cell r="E3874">
            <v>648.5</v>
          </cell>
        </row>
        <row r="3875">
          <cell r="A3875" t="str">
            <v>Denmark</v>
          </cell>
          <cell r="B3875" t="str">
            <v>DK</v>
          </cell>
          <cell r="C3875" t="str">
            <v>Solar PV</v>
          </cell>
          <cell r="D3875" t="str">
            <v>2025</v>
          </cell>
          <cell r="E3875">
            <v>648.5</v>
          </cell>
        </row>
        <row r="3876">
          <cell r="A3876" t="str">
            <v>Denmark</v>
          </cell>
          <cell r="B3876" t="str">
            <v>DK</v>
          </cell>
          <cell r="C3876" t="str">
            <v>Solar PV</v>
          </cell>
          <cell r="D3876" t="str">
            <v>2026</v>
          </cell>
          <cell r="E3876">
            <v>648.5</v>
          </cell>
        </row>
        <row r="3877">
          <cell r="A3877" t="str">
            <v>Denmark</v>
          </cell>
          <cell r="B3877" t="str">
            <v>DK</v>
          </cell>
          <cell r="C3877" t="str">
            <v>Solar PV</v>
          </cell>
          <cell r="D3877" t="str">
            <v>2027</v>
          </cell>
          <cell r="E3877">
            <v>648.5</v>
          </cell>
        </row>
        <row r="3878">
          <cell r="A3878" t="str">
            <v>Denmark</v>
          </cell>
          <cell r="B3878" t="str">
            <v>DK</v>
          </cell>
          <cell r="C3878" t="str">
            <v>Solar PV</v>
          </cell>
          <cell r="D3878" t="str">
            <v>2028</v>
          </cell>
          <cell r="E3878">
            <v>648.5</v>
          </cell>
        </row>
        <row r="3879">
          <cell r="A3879" t="str">
            <v>Denmark</v>
          </cell>
          <cell r="B3879" t="str">
            <v>DK</v>
          </cell>
          <cell r="C3879" t="str">
            <v>Solar PV</v>
          </cell>
          <cell r="D3879" t="str">
            <v>2029</v>
          </cell>
          <cell r="E3879">
            <v>648.5</v>
          </cell>
        </row>
        <row r="3880">
          <cell r="A3880" t="str">
            <v>Denmark</v>
          </cell>
          <cell r="B3880" t="str">
            <v>DK</v>
          </cell>
          <cell r="C3880" t="str">
            <v>Solar PV</v>
          </cell>
          <cell r="D3880" t="str">
            <v>2030</v>
          </cell>
          <cell r="E3880">
            <v>648.5</v>
          </cell>
        </row>
        <row r="3881">
          <cell r="A3881" t="str">
            <v>Denmark</v>
          </cell>
          <cell r="B3881" t="str">
            <v>DK</v>
          </cell>
          <cell r="C3881" t="str">
            <v>Solar PV</v>
          </cell>
          <cell r="D3881" t="str">
            <v>2031</v>
          </cell>
          <cell r="E3881">
            <v>648.5</v>
          </cell>
        </row>
        <row r="3882">
          <cell r="A3882" t="str">
            <v>Denmark</v>
          </cell>
          <cell r="B3882" t="str">
            <v>DK</v>
          </cell>
          <cell r="C3882" t="str">
            <v>Solar PV</v>
          </cell>
          <cell r="D3882" t="str">
            <v>2032</v>
          </cell>
          <cell r="E3882">
            <v>648.5</v>
          </cell>
        </row>
        <row r="3883">
          <cell r="A3883" t="str">
            <v>Denmark</v>
          </cell>
          <cell r="B3883" t="str">
            <v>DK</v>
          </cell>
          <cell r="C3883" t="str">
            <v>Solar PV</v>
          </cell>
          <cell r="D3883" t="str">
            <v>2033</v>
          </cell>
          <cell r="E3883">
            <v>648.5</v>
          </cell>
        </row>
        <row r="3884">
          <cell r="A3884" t="str">
            <v>Denmark</v>
          </cell>
          <cell r="B3884" t="str">
            <v>DK</v>
          </cell>
          <cell r="C3884" t="str">
            <v>Solar PV</v>
          </cell>
          <cell r="D3884" t="str">
            <v>2034</v>
          </cell>
          <cell r="E3884">
            <v>648.5</v>
          </cell>
        </row>
        <row r="3885">
          <cell r="A3885" t="str">
            <v>Denmark</v>
          </cell>
          <cell r="B3885" t="str">
            <v>DK</v>
          </cell>
          <cell r="C3885" t="str">
            <v>Solar PV</v>
          </cell>
          <cell r="D3885" t="str">
            <v>2035</v>
          </cell>
          <cell r="E3885">
            <v>648.5</v>
          </cell>
        </row>
        <row r="3886">
          <cell r="A3886" t="str">
            <v>Denmark</v>
          </cell>
          <cell r="B3886" t="str">
            <v>DK</v>
          </cell>
          <cell r="C3886" t="str">
            <v>Solar PV</v>
          </cell>
          <cell r="D3886" t="str">
            <v>2036</v>
          </cell>
          <cell r="E3886">
            <v>648.5</v>
          </cell>
        </row>
        <row r="3887">
          <cell r="A3887" t="str">
            <v>Denmark</v>
          </cell>
          <cell r="B3887" t="str">
            <v>DK</v>
          </cell>
          <cell r="C3887" t="str">
            <v>Solar PV</v>
          </cell>
          <cell r="D3887" t="str">
            <v>2037</v>
          </cell>
          <cell r="E3887">
            <v>648.5</v>
          </cell>
        </row>
        <row r="3888">
          <cell r="A3888" t="str">
            <v>Denmark</v>
          </cell>
          <cell r="B3888" t="str">
            <v>DK</v>
          </cell>
          <cell r="C3888" t="str">
            <v>Solar PV</v>
          </cell>
          <cell r="D3888" t="str">
            <v>2038</v>
          </cell>
          <cell r="E3888">
            <v>648.5</v>
          </cell>
        </row>
        <row r="3889">
          <cell r="A3889" t="str">
            <v>Denmark</v>
          </cell>
          <cell r="B3889" t="str">
            <v>DK</v>
          </cell>
          <cell r="C3889" t="str">
            <v>Solar PV</v>
          </cell>
          <cell r="D3889" t="str">
            <v>2039</v>
          </cell>
          <cell r="E3889">
            <v>648.5</v>
          </cell>
        </row>
        <row r="3890">
          <cell r="A3890" t="str">
            <v>Denmark</v>
          </cell>
          <cell r="B3890" t="str">
            <v>DK</v>
          </cell>
          <cell r="C3890" t="str">
            <v>Solar PV</v>
          </cell>
          <cell r="D3890" t="str">
            <v>2040</v>
          </cell>
          <cell r="E3890">
            <v>648.5</v>
          </cell>
        </row>
        <row r="3891">
          <cell r="A3891" t="str">
            <v>Denmark</v>
          </cell>
          <cell r="B3891" t="str">
            <v>DK</v>
          </cell>
          <cell r="C3891" t="str">
            <v>Solar PV</v>
          </cell>
          <cell r="D3891" t="str">
            <v>2041</v>
          </cell>
          <cell r="E3891">
            <v>648.5</v>
          </cell>
        </row>
        <row r="3892">
          <cell r="A3892" t="str">
            <v>Denmark</v>
          </cell>
          <cell r="B3892" t="str">
            <v>DK</v>
          </cell>
          <cell r="C3892" t="str">
            <v>Solar PV</v>
          </cell>
          <cell r="D3892" t="str">
            <v>2042</v>
          </cell>
          <cell r="E3892">
            <v>648.5</v>
          </cell>
        </row>
        <row r="3893">
          <cell r="A3893" t="str">
            <v>Denmark</v>
          </cell>
          <cell r="B3893" t="str">
            <v>DK</v>
          </cell>
          <cell r="C3893" t="str">
            <v>Solar PV</v>
          </cell>
          <cell r="D3893" t="str">
            <v>2043</v>
          </cell>
          <cell r="E3893">
            <v>648.5</v>
          </cell>
        </row>
        <row r="3894">
          <cell r="A3894" t="str">
            <v>Denmark</v>
          </cell>
          <cell r="B3894" t="str">
            <v>DK</v>
          </cell>
          <cell r="C3894" t="str">
            <v>Solar PV</v>
          </cell>
          <cell r="D3894" t="str">
            <v>2044</v>
          </cell>
          <cell r="E3894">
            <v>648.5</v>
          </cell>
        </row>
        <row r="3895">
          <cell r="A3895" t="str">
            <v>Denmark</v>
          </cell>
          <cell r="B3895" t="str">
            <v>DK</v>
          </cell>
          <cell r="C3895" t="str">
            <v>Solar PV</v>
          </cell>
          <cell r="D3895" t="str">
            <v>2045</v>
          </cell>
          <cell r="E3895">
            <v>648.5</v>
          </cell>
        </row>
        <row r="3896">
          <cell r="A3896" t="str">
            <v>Denmark</v>
          </cell>
          <cell r="B3896" t="str">
            <v>DK</v>
          </cell>
          <cell r="C3896" t="str">
            <v>Solar PV</v>
          </cell>
          <cell r="D3896" t="str">
            <v>2046</v>
          </cell>
          <cell r="E3896">
            <v>648.5</v>
          </cell>
        </row>
        <row r="3897">
          <cell r="A3897" t="str">
            <v>Denmark</v>
          </cell>
          <cell r="B3897" t="str">
            <v>DK</v>
          </cell>
          <cell r="C3897" t="str">
            <v>Solar PV</v>
          </cell>
          <cell r="D3897" t="str">
            <v>2047</v>
          </cell>
          <cell r="E3897">
            <v>648.5</v>
          </cell>
        </row>
        <row r="3898">
          <cell r="A3898" t="str">
            <v>Denmark</v>
          </cell>
          <cell r="B3898" t="str">
            <v>DK</v>
          </cell>
          <cell r="C3898" t="str">
            <v>Solar PV</v>
          </cell>
          <cell r="D3898" t="str">
            <v>2048</v>
          </cell>
          <cell r="E3898">
            <v>648.5</v>
          </cell>
        </row>
        <row r="3899">
          <cell r="A3899" t="str">
            <v>Denmark</v>
          </cell>
          <cell r="B3899" t="str">
            <v>DK</v>
          </cell>
          <cell r="C3899" t="str">
            <v>Solar PV</v>
          </cell>
          <cell r="D3899" t="str">
            <v>2049</v>
          </cell>
          <cell r="E3899">
            <v>648.5</v>
          </cell>
        </row>
        <row r="3900">
          <cell r="A3900" t="str">
            <v>Denmark</v>
          </cell>
          <cell r="B3900" t="str">
            <v>DK</v>
          </cell>
          <cell r="C3900" t="str">
            <v>Solar PV</v>
          </cell>
          <cell r="D3900" t="str">
            <v>2050</v>
          </cell>
          <cell r="E3900">
            <v>648.5</v>
          </cell>
        </row>
        <row r="3901">
          <cell r="A3901" t="str">
            <v>Cyprus</v>
          </cell>
          <cell r="B3901" t="str">
            <v>CY</v>
          </cell>
          <cell r="C3901" t="str">
            <v>Solar PV</v>
          </cell>
          <cell r="D3901" t="str">
            <v>2018</v>
          </cell>
          <cell r="E3901">
            <v>1315</v>
          </cell>
        </row>
        <row r="3902">
          <cell r="A3902" t="str">
            <v>Cyprus</v>
          </cell>
          <cell r="B3902" t="str">
            <v>CY</v>
          </cell>
          <cell r="C3902" t="str">
            <v>Solar PV</v>
          </cell>
          <cell r="D3902" t="str">
            <v>2019</v>
          </cell>
          <cell r="E3902">
            <v>1315</v>
          </cell>
        </row>
        <row r="3903">
          <cell r="A3903" t="str">
            <v>Cyprus</v>
          </cell>
          <cell r="B3903" t="str">
            <v>CY</v>
          </cell>
          <cell r="C3903" t="str">
            <v>Solar PV</v>
          </cell>
          <cell r="D3903" t="str">
            <v>2020</v>
          </cell>
          <cell r="E3903">
            <v>1315</v>
          </cell>
        </row>
        <row r="3904">
          <cell r="A3904" t="str">
            <v>Cyprus</v>
          </cell>
          <cell r="B3904" t="str">
            <v>CY</v>
          </cell>
          <cell r="C3904" t="str">
            <v>Solar PV</v>
          </cell>
          <cell r="D3904" t="str">
            <v>2021</v>
          </cell>
          <cell r="E3904">
            <v>1315</v>
          </cell>
        </row>
        <row r="3905">
          <cell r="A3905" t="str">
            <v>Cyprus</v>
          </cell>
          <cell r="B3905" t="str">
            <v>CY</v>
          </cell>
          <cell r="C3905" t="str">
            <v>Solar PV</v>
          </cell>
          <cell r="D3905" t="str">
            <v>2022</v>
          </cell>
          <cell r="E3905">
            <v>1315</v>
          </cell>
        </row>
        <row r="3906">
          <cell r="A3906" t="str">
            <v>Cyprus</v>
          </cell>
          <cell r="B3906" t="str">
            <v>CY</v>
          </cell>
          <cell r="C3906" t="str">
            <v>Solar PV</v>
          </cell>
          <cell r="D3906" t="str">
            <v>2023</v>
          </cell>
          <cell r="E3906">
            <v>1315</v>
          </cell>
        </row>
        <row r="3907">
          <cell r="A3907" t="str">
            <v>Cyprus</v>
          </cell>
          <cell r="B3907" t="str">
            <v>CY</v>
          </cell>
          <cell r="C3907" t="str">
            <v>Solar PV</v>
          </cell>
          <cell r="D3907" t="str">
            <v>2024</v>
          </cell>
          <cell r="E3907">
            <v>1315</v>
          </cell>
        </row>
        <row r="3908">
          <cell r="A3908" t="str">
            <v>Cyprus</v>
          </cell>
          <cell r="B3908" t="str">
            <v>CY</v>
          </cell>
          <cell r="C3908" t="str">
            <v>Solar PV</v>
          </cell>
          <cell r="D3908" t="str">
            <v>2025</v>
          </cell>
          <cell r="E3908">
            <v>1315</v>
          </cell>
        </row>
        <row r="3909">
          <cell r="A3909" t="str">
            <v>Cyprus</v>
          </cell>
          <cell r="B3909" t="str">
            <v>CY</v>
          </cell>
          <cell r="C3909" t="str">
            <v>Solar PV</v>
          </cell>
          <cell r="D3909" t="str">
            <v>2026</v>
          </cell>
          <cell r="E3909">
            <v>1315</v>
          </cell>
        </row>
        <row r="3910">
          <cell r="A3910" t="str">
            <v>Cyprus</v>
          </cell>
          <cell r="B3910" t="str">
            <v>CY</v>
          </cell>
          <cell r="C3910" t="str">
            <v>Solar PV</v>
          </cell>
          <cell r="D3910" t="str">
            <v>2027</v>
          </cell>
          <cell r="E3910">
            <v>1315</v>
          </cell>
        </row>
        <row r="3911">
          <cell r="A3911" t="str">
            <v>Cyprus</v>
          </cell>
          <cell r="B3911" t="str">
            <v>CY</v>
          </cell>
          <cell r="C3911" t="str">
            <v>Solar PV</v>
          </cell>
          <cell r="D3911" t="str">
            <v>2028</v>
          </cell>
          <cell r="E3911">
            <v>1315</v>
          </cell>
        </row>
        <row r="3912">
          <cell r="A3912" t="str">
            <v>Cyprus</v>
          </cell>
          <cell r="B3912" t="str">
            <v>CY</v>
          </cell>
          <cell r="C3912" t="str">
            <v>Solar PV</v>
          </cell>
          <cell r="D3912" t="str">
            <v>2029</v>
          </cell>
          <cell r="E3912">
            <v>1315</v>
          </cell>
        </row>
        <row r="3913">
          <cell r="A3913" t="str">
            <v>Cyprus</v>
          </cell>
          <cell r="B3913" t="str">
            <v>CY</v>
          </cell>
          <cell r="C3913" t="str">
            <v>Solar PV</v>
          </cell>
          <cell r="D3913" t="str">
            <v>2030</v>
          </cell>
          <cell r="E3913">
            <v>1315</v>
          </cell>
        </row>
        <row r="3914">
          <cell r="A3914" t="str">
            <v>Cyprus</v>
          </cell>
          <cell r="B3914" t="str">
            <v>CY</v>
          </cell>
          <cell r="C3914" t="str">
            <v>Solar PV</v>
          </cell>
          <cell r="D3914" t="str">
            <v>2031</v>
          </cell>
          <cell r="E3914">
            <v>1315</v>
          </cell>
        </row>
        <row r="3915">
          <cell r="A3915" t="str">
            <v>Cyprus</v>
          </cell>
          <cell r="B3915" t="str">
            <v>CY</v>
          </cell>
          <cell r="C3915" t="str">
            <v>Solar PV</v>
          </cell>
          <cell r="D3915" t="str">
            <v>2032</v>
          </cell>
          <cell r="E3915">
            <v>1315</v>
          </cell>
        </row>
        <row r="3916">
          <cell r="A3916" t="str">
            <v>Cyprus</v>
          </cell>
          <cell r="B3916" t="str">
            <v>CY</v>
          </cell>
          <cell r="C3916" t="str">
            <v>Solar PV</v>
          </cell>
          <cell r="D3916" t="str">
            <v>2033</v>
          </cell>
          <cell r="E3916">
            <v>1315</v>
          </cell>
        </row>
        <row r="3917">
          <cell r="A3917" t="str">
            <v>Cyprus</v>
          </cell>
          <cell r="B3917" t="str">
            <v>CY</v>
          </cell>
          <cell r="C3917" t="str">
            <v>Solar PV</v>
          </cell>
          <cell r="D3917" t="str">
            <v>2034</v>
          </cell>
          <cell r="E3917">
            <v>1315</v>
          </cell>
        </row>
        <row r="3918">
          <cell r="A3918" t="str">
            <v>Cyprus</v>
          </cell>
          <cell r="B3918" t="str">
            <v>CY</v>
          </cell>
          <cell r="C3918" t="str">
            <v>Solar PV</v>
          </cell>
          <cell r="D3918" t="str">
            <v>2035</v>
          </cell>
          <cell r="E3918">
            <v>1315</v>
          </cell>
        </row>
        <row r="3919">
          <cell r="A3919" t="str">
            <v>Cyprus</v>
          </cell>
          <cell r="B3919" t="str">
            <v>CY</v>
          </cell>
          <cell r="C3919" t="str">
            <v>Solar PV</v>
          </cell>
          <cell r="D3919" t="str">
            <v>2036</v>
          </cell>
          <cell r="E3919">
            <v>1315</v>
          </cell>
        </row>
        <row r="3920">
          <cell r="A3920" t="str">
            <v>Cyprus</v>
          </cell>
          <cell r="B3920" t="str">
            <v>CY</v>
          </cell>
          <cell r="C3920" t="str">
            <v>Solar PV</v>
          </cell>
          <cell r="D3920" t="str">
            <v>2037</v>
          </cell>
          <cell r="E3920">
            <v>1315</v>
          </cell>
        </row>
        <row r="3921">
          <cell r="A3921" t="str">
            <v>Cyprus</v>
          </cell>
          <cell r="B3921" t="str">
            <v>CY</v>
          </cell>
          <cell r="C3921" t="str">
            <v>Solar PV</v>
          </cell>
          <cell r="D3921" t="str">
            <v>2038</v>
          </cell>
          <cell r="E3921">
            <v>1315</v>
          </cell>
        </row>
        <row r="3922">
          <cell r="A3922" t="str">
            <v>Cyprus</v>
          </cell>
          <cell r="B3922" t="str">
            <v>CY</v>
          </cell>
          <cell r="C3922" t="str">
            <v>Solar PV</v>
          </cell>
          <cell r="D3922" t="str">
            <v>2039</v>
          </cell>
          <cell r="E3922">
            <v>1315</v>
          </cell>
        </row>
        <row r="3923">
          <cell r="A3923" t="str">
            <v>Cyprus</v>
          </cell>
          <cell r="B3923" t="str">
            <v>CY</v>
          </cell>
          <cell r="C3923" t="str">
            <v>Solar PV</v>
          </cell>
          <cell r="D3923" t="str">
            <v>2040</v>
          </cell>
          <cell r="E3923">
            <v>1315</v>
          </cell>
        </row>
        <row r="3924">
          <cell r="A3924" t="str">
            <v>Cyprus</v>
          </cell>
          <cell r="B3924" t="str">
            <v>CY</v>
          </cell>
          <cell r="C3924" t="str">
            <v>Solar PV</v>
          </cell>
          <cell r="D3924" t="str">
            <v>2041</v>
          </cell>
          <cell r="E3924">
            <v>1315</v>
          </cell>
        </row>
        <row r="3925">
          <cell r="A3925" t="str">
            <v>Cyprus</v>
          </cell>
          <cell r="B3925" t="str">
            <v>CY</v>
          </cell>
          <cell r="C3925" t="str">
            <v>Solar PV</v>
          </cell>
          <cell r="D3925" t="str">
            <v>2042</v>
          </cell>
          <cell r="E3925">
            <v>1315</v>
          </cell>
        </row>
        <row r="3926">
          <cell r="A3926" t="str">
            <v>Cyprus</v>
          </cell>
          <cell r="B3926" t="str">
            <v>CY</v>
          </cell>
          <cell r="C3926" t="str">
            <v>Solar PV</v>
          </cell>
          <cell r="D3926" t="str">
            <v>2043</v>
          </cell>
          <cell r="E3926">
            <v>1315</v>
          </cell>
        </row>
        <row r="3927">
          <cell r="A3927" t="str">
            <v>Cyprus</v>
          </cell>
          <cell r="B3927" t="str">
            <v>CY</v>
          </cell>
          <cell r="C3927" t="str">
            <v>Solar PV</v>
          </cell>
          <cell r="D3927" t="str">
            <v>2044</v>
          </cell>
          <cell r="E3927">
            <v>1315</v>
          </cell>
        </row>
        <row r="3928">
          <cell r="A3928" t="str">
            <v>Cyprus</v>
          </cell>
          <cell r="B3928" t="str">
            <v>CY</v>
          </cell>
          <cell r="C3928" t="str">
            <v>Solar PV</v>
          </cell>
          <cell r="D3928" t="str">
            <v>2045</v>
          </cell>
          <cell r="E3928">
            <v>1315</v>
          </cell>
        </row>
        <row r="3929">
          <cell r="A3929" t="str">
            <v>Cyprus</v>
          </cell>
          <cell r="B3929" t="str">
            <v>CY</v>
          </cell>
          <cell r="C3929" t="str">
            <v>Solar PV</v>
          </cell>
          <cell r="D3929" t="str">
            <v>2046</v>
          </cell>
          <cell r="E3929">
            <v>1315</v>
          </cell>
        </row>
        <row r="3930">
          <cell r="A3930" t="str">
            <v>Cyprus</v>
          </cell>
          <cell r="B3930" t="str">
            <v>CY</v>
          </cell>
          <cell r="C3930" t="str">
            <v>Solar PV</v>
          </cell>
          <cell r="D3930" t="str">
            <v>2047</v>
          </cell>
          <cell r="E3930">
            <v>1315</v>
          </cell>
        </row>
        <row r="3931">
          <cell r="A3931" t="str">
            <v>Cyprus</v>
          </cell>
          <cell r="B3931" t="str">
            <v>CY</v>
          </cell>
          <cell r="C3931" t="str">
            <v>Solar PV</v>
          </cell>
          <cell r="D3931" t="str">
            <v>2048</v>
          </cell>
          <cell r="E3931">
            <v>1315</v>
          </cell>
        </row>
        <row r="3932">
          <cell r="A3932" t="str">
            <v>Cyprus</v>
          </cell>
          <cell r="B3932" t="str">
            <v>CY</v>
          </cell>
          <cell r="C3932" t="str">
            <v>Solar PV</v>
          </cell>
          <cell r="D3932" t="str">
            <v>2049</v>
          </cell>
          <cell r="E3932">
            <v>1315</v>
          </cell>
        </row>
        <row r="3933">
          <cell r="A3933" t="str">
            <v>Cyprus</v>
          </cell>
          <cell r="B3933" t="str">
            <v>CY</v>
          </cell>
          <cell r="C3933" t="str">
            <v>Solar PV</v>
          </cell>
          <cell r="D3933" t="str">
            <v>2050</v>
          </cell>
          <cell r="E3933">
            <v>1315</v>
          </cell>
        </row>
        <row r="3934">
          <cell r="A3934" t="str">
            <v>Albania</v>
          </cell>
          <cell r="B3934" t="str">
            <v>AL</v>
          </cell>
          <cell r="C3934" t="str">
            <v>Renewable hydropower</v>
          </cell>
          <cell r="D3934" t="str">
            <v>2018</v>
          </cell>
          <cell r="E3934">
            <v>2900</v>
          </cell>
        </row>
        <row r="3935">
          <cell r="A3935" t="str">
            <v>Albania</v>
          </cell>
          <cell r="B3935" t="str">
            <v>AL</v>
          </cell>
          <cell r="C3935" t="str">
            <v>Renewable hydropower</v>
          </cell>
          <cell r="D3935" t="str">
            <v>2019</v>
          </cell>
          <cell r="E3935">
            <v>2900</v>
          </cell>
        </row>
        <row r="3936">
          <cell r="A3936" t="str">
            <v>Albania</v>
          </cell>
          <cell r="B3936" t="str">
            <v>AL</v>
          </cell>
          <cell r="C3936" t="str">
            <v>Renewable hydropower</v>
          </cell>
          <cell r="D3936" t="str">
            <v>2020</v>
          </cell>
          <cell r="E3936">
            <v>2900</v>
          </cell>
        </row>
        <row r="3937">
          <cell r="A3937" t="str">
            <v>Albania</v>
          </cell>
          <cell r="B3937" t="str">
            <v>AL</v>
          </cell>
          <cell r="C3937" t="str">
            <v>Renewable hydropower</v>
          </cell>
          <cell r="D3937" t="str">
            <v>2021</v>
          </cell>
          <cell r="E3937">
            <v>2900</v>
          </cell>
        </row>
        <row r="3938">
          <cell r="A3938" t="str">
            <v>Albania</v>
          </cell>
          <cell r="B3938" t="str">
            <v>AL</v>
          </cell>
          <cell r="C3938" t="str">
            <v>Renewable hydropower</v>
          </cell>
          <cell r="D3938" t="str">
            <v>2022</v>
          </cell>
          <cell r="E3938">
            <v>2900</v>
          </cell>
        </row>
        <row r="3939">
          <cell r="A3939" t="str">
            <v>Albania</v>
          </cell>
          <cell r="B3939" t="str">
            <v>AL</v>
          </cell>
          <cell r="C3939" t="str">
            <v>Renewable hydropower</v>
          </cell>
          <cell r="D3939" t="str">
            <v>2023</v>
          </cell>
          <cell r="E3939">
            <v>2900</v>
          </cell>
        </row>
        <row r="3940">
          <cell r="A3940" t="str">
            <v>Albania</v>
          </cell>
          <cell r="B3940" t="str">
            <v>AL</v>
          </cell>
          <cell r="C3940" t="str">
            <v>Renewable hydropower</v>
          </cell>
          <cell r="D3940" t="str">
            <v>2024</v>
          </cell>
          <cell r="E3940">
            <v>2900</v>
          </cell>
        </row>
        <row r="3941">
          <cell r="A3941" t="str">
            <v>Albania</v>
          </cell>
          <cell r="B3941" t="str">
            <v>AL</v>
          </cell>
          <cell r="C3941" t="str">
            <v>Renewable hydropower</v>
          </cell>
          <cell r="D3941" t="str">
            <v>2025</v>
          </cell>
          <cell r="E3941">
            <v>2900</v>
          </cell>
        </row>
        <row r="3942">
          <cell r="A3942" t="str">
            <v>Albania</v>
          </cell>
          <cell r="B3942" t="str">
            <v>AL</v>
          </cell>
          <cell r="C3942" t="str">
            <v>Renewable hydropower</v>
          </cell>
          <cell r="D3942" t="str">
            <v>2026</v>
          </cell>
          <cell r="E3942">
            <v>2900</v>
          </cell>
        </row>
        <row r="3943">
          <cell r="A3943" t="str">
            <v>Albania</v>
          </cell>
          <cell r="B3943" t="str">
            <v>AL</v>
          </cell>
          <cell r="C3943" t="str">
            <v>Renewable hydropower</v>
          </cell>
          <cell r="D3943" t="str">
            <v>2027</v>
          </cell>
          <cell r="E3943">
            <v>2900</v>
          </cell>
        </row>
        <row r="3944">
          <cell r="A3944" t="str">
            <v>Albania</v>
          </cell>
          <cell r="B3944" t="str">
            <v>AL</v>
          </cell>
          <cell r="C3944" t="str">
            <v>Renewable hydropower</v>
          </cell>
          <cell r="D3944" t="str">
            <v>2028</v>
          </cell>
          <cell r="E3944">
            <v>2900</v>
          </cell>
        </row>
        <row r="3945">
          <cell r="A3945" t="str">
            <v>Albania</v>
          </cell>
          <cell r="B3945" t="str">
            <v>AL</v>
          </cell>
          <cell r="C3945" t="str">
            <v>Renewable hydropower</v>
          </cell>
          <cell r="D3945" t="str">
            <v>2029</v>
          </cell>
          <cell r="E3945">
            <v>2900</v>
          </cell>
        </row>
        <row r="3946">
          <cell r="A3946" t="str">
            <v>Albania</v>
          </cell>
          <cell r="B3946" t="str">
            <v>AL</v>
          </cell>
          <cell r="C3946" t="str">
            <v>Renewable hydropower</v>
          </cell>
          <cell r="D3946" t="str">
            <v>2030</v>
          </cell>
          <cell r="E3946">
            <v>2900</v>
          </cell>
        </row>
        <row r="3947">
          <cell r="A3947" t="str">
            <v>Albania</v>
          </cell>
          <cell r="B3947" t="str">
            <v>AL</v>
          </cell>
          <cell r="C3947" t="str">
            <v>Renewable hydropower</v>
          </cell>
          <cell r="D3947" t="str">
            <v>2031</v>
          </cell>
          <cell r="E3947">
            <v>2900</v>
          </cell>
        </row>
        <row r="3948">
          <cell r="A3948" t="str">
            <v>Albania</v>
          </cell>
          <cell r="B3948" t="str">
            <v>AL</v>
          </cell>
          <cell r="C3948" t="str">
            <v>Renewable hydropower</v>
          </cell>
          <cell r="D3948" t="str">
            <v>2032</v>
          </cell>
          <cell r="E3948">
            <v>2900</v>
          </cell>
        </row>
        <row r="3949">
          <cell r="A3949" t="str">
            <v>Albania</v>
          </cell>
          <cell r="B3949" t="str">
            <v>AL</v>
          </cell>
          <cell r="C3949" t="str">
            <v>Renewable hydropower</v>
          </cell>
          <cell r="D3949" t="str">
            <v>2033</v>
          </cell>
          <cell r="E3949">
            <v>2900</v>
          </cell>
        </row>
        <row r="3950">
          <cell r="A3950" t="str">
            <v>Albania</v>
          </cell>
          <cell r="B3950" t="str">
            <v>AL</v>
          </cell>
          <cell r="C3950" t="str">
            <v>Renewable hydropower</v>
          </cell>
          <cell r="D3950" t="str">
            <v>2034</v>
          </cell>
          <cell r="E3950">
            <v>2900</v>
          </cell>
        </row>
        <row r="3951">
          <cell r="A3951" t="str">
            <v>Albania</v>
          </cell>
          <cell r="B3951" t="str">
            <v>AL</v>
          </cell>
          <cell r="C3951" t="str">
            <v>Renewable hydropower</v>
          </cell>
          <cell r="D3951" t="str">
            <v>2035</v>
          </cell>
          <cell r="E3951">
            <v>2900</v>
          </cell>
        </row>
        <row r="3952">
          <cell r="A3952" t="str">
            <v>Albania</v>
          </cell>
          <cell r="B3952" t="str">
            <v>AL</v>
          </cell>
          <cell r="C3952" t="str">
            <v>Renewable hydropower</v>
          </cell>
          <cell r="D3952" t="str">
            <v>2036</v>
          </cell>
          <cell r="E3952">
            <v>2900</v>
          </cell>
        </row>
        <row r="3953">
          <cell r="A3953" t="str">
            <v>Albania</v>
          </cell>
          <cell r="B3953" t="str">
            <v>AL</v>
          </cell>
          <cell r="C3953" t="str">
            <v>Renewable hydropower</v>
          </cell>
          <cell r="D3953" t="str">
            <v>2037</v>
          </cell>
          <cell r="E3953">
            <v>2900</v>
          </cell>
        </row>
        <row r="3954">
          <cell r="A3954" t="str">
            <v>Albania</v>
          </cell>
          <cell r="B3954" t="str">
            <v>AL</v>
          </cell>
          <cell r="C3954" t="str">
            <v>Renewable hydropower</v>
          </cell>
          <cell r="D3954" t="str">
            <v>2038</v>
          </cell>
          <cell r="E3954">
            <v>2900</v>
          </cell>
        </row>
        <row r="3955">
          <cell r="A3955" t="str">
            <v>Albania</v>
          </cell>
          <cell r="B3955" t="str">
            <v>AL</v>
          </cell>
          <cell r="C3955" t="str">
            <v>Renewable hydropower</v>
          </cell>
          <cell r="D3955" t="str">
            <v>2039</v>
          </cell>
          <cell r="E3955">
            <v>2900</v>
          </cell>
        </row>
        <row r="3956">
          <cell r="A3956" t="str">
            <v>Albania</v>
          </cell>
          <cell r="B3956" t="str">
            <v>AL</v>
          </cell>
          <cell r="C3956" t="str">
            <v>Renewable hydropower</v>
          </cell>
          <cell r="D3956" t="str">
            <v>2040</v>
          </cell>
          <cell r="E3956">
            <v>2900</v>
          </cell>
        </row>
        <row r="3957">
          <cell r="A3957" t="str">
            <v>Albania</v>
          </cell>
          <cell r="B3957" t="str">
            <v>AL</v>
          </cell>
          <cell r="C3957" t="str">
            <v>Renewable hydropower</v>
          </cell>
          <cell r="D3957" t="str">
            <v>2041</v>
          </cell>
          <cell r="E3957">
            <v>2900</v>
          </cell>
        </row>
        <row r="3958">
          <cell r="A3958" t="str">
            <v>Albania</v>
          </cell>
          <cell r="B3958" t="str">
            <v>AL</v>
          </cell>
          <cell r="C3958" t="str">
            <v>Renewable hydropower</v>
          </cell>
          <cell r="D3958" t="str">
            <v>2042</v>
          </cell>
          <cell r="E3958">
            <v>2900</v>
          </cell>
        </row>
        <row r="3959">
          <cell r="A3959" t="str">
            <v>Albania</v>
          </cell>
          <cell r="B3959" t="str">
            <v>AL</v>
          </cell>
          <cell r="C3959" t="str">
            <v>Renewable hydropower</v>
          </cell>
          <cell r="D3959" t="str">
            <v>2043</v>
          </cell>
          <cell r="E3959">
            <v>2900</v>
          </cell>
        </row>
        <row r="3960">
          <cell r="A3960" t="str">
            <v>Albania</v>
          </cell>
          <cell r="B3960" t="str">
            <v>AL</v>
          </cell>
          <cell r="C3960" t="str">
            <v>Renewable hydropower</v>
          </cell>
          <cell r="D3960" t="str">
            <v>2044</v>
          </cell>
          <cell r="E3960">
            <v>2900</v>
          </cell>
        </row>
        <row r="3961">
          <cell r="A3961" t="str">
            <v>Albania</v>
          </cell>
          <cell r="B3961" t="str">
            <v>AL</v>
          </cell>
          <cell r="C3961" t="str">
            <v>Renewable hydropower</v>
          </cell>
          <cell r="D3961" t="str">
            <v>2045</v>
          </cell>
          <cell r="E3961">
            <v>2900</v>
          </cell>
        </row>
        <row r="3962">
          <cell r="A3962" t="str">
            <v>Albania</v>
          </cell>
          <cell r="B3962" t="str">
            <v>AL</v>
          </cell>
          <cell r="C3962" t="str">
            <v>Renewable hydropower</v>
          </cell>
          <cell r="D3962" t="str">
            <v>2046</v>
          </cell>
          <cell r="E3962">
            <v>2900</v>
          </cell>
        </row>
        <row r="3963">
          <cell r="A3963" t="str">
            <v>Albania</v>
          </cell>
          <cell r="B3963" t="str">
            <v>AL</v>
          </cell>
          <cell r="C3963" t="str">
            <v>Renewable hydropower</v>
          </cell>
          <cell r="D3963" t="str">
            <v>2047</v>
          </cell>
          <cell r="E3963">
            <v>2900</v>
          </cell>
        </row>
        <row r="3964">
          <cell r="A3964" t="str">
            <v>Albania</v>
          </cell>
          <cell r="B3964" t="str">
            <v>AL</v>
          </cell>
          <cell r="C3964" t="str">
            <v>Renewable hydropower</v>
          </cell>
          <cell r="D3964" t="str">
            <v>2048</v>
          </cell>
          <cell r="E3964">
            <v>2900</v>
          </cell>
        </row>
        <row r="3965">
          <cell r="A3965" t="str">
            <v>Albania</v>
          </cell>
          <cell r="B3965" t="str">
            <v>AL</v>
          </cell>
          <cell r="C3965" t="str">
            <v>Renewable hydropower</v>
          </cell>
          <cell r="D3965" t="str">
            <v>2049</v>
          </cell>
          <cell r="E3965">
            <v>2900</v>
          </cell>
        </row>
        <row r="3966">
          <cell r="A3966" t="str">
            <v>Albania</v>
          </cell>
          <cell r="B3966" t="str">
            <v>AL</v>
          </cell>
          <cell r="C3966" t="str">
            <v>Renewable hydropower</v>
          </cell>
          <cell r="D3966" t="str">
            <v>2050</v>
          </cell>
          <cell r="E3966">
            <v>2900</v>
          </cell>
        </row>
        <row r="3967">
          <cell r="A3967" t="str">
            <v>Austria</v>
          </cell>
          <cell r="B3967" t="str">
            <v>AT</v>
          </cell>
          <cell r="C3967" t="str">
            <v>Renewable hydropower</v>
          </cell>
          <cell r="D3967" t="str">
            <v>2018</v>
          </cell>
          <cell r="E3967">
            <v>2900</v>
          </cell>
        </row>
        <row r="3968">
          <cell r="A3968" t="str">
            <v>Austria</v>
          </cell>
          <cell r="B3968" t="str">
            <v>AT</v>
          </cell>
          <cell r="C3968" t="str">
            <v>Renewable hydropower</v>
          </cell>
          <cell r="D3968" t="str">
            <v>2019</v>
          </cell>
          <cell r="E3968">
            <v>2900</v>
          </cell>
        </row>
        <row r="3969">
          <cell r="A3969" t="str">
            <v>Austria</v>
          </cell>
          <cell r="B3969" t="str">
            <v>AT</v>
          </cell>
          <cell r="C3969" t="str">
            <v>Renewable hydropower</v>
          </cell>
          <cell r="D3969" t="str">
            <v>2020</v>
          </cell>
          <cell r="E3969">
            <v>2900</v>
          </cell>
        </row>
        <row r="3970">
          <cell r="A3970" t="str">
            <v>Austria</v>
          </cell>
          <cell r="B3970" t="str">
            <v>AT</v>
          </cell>
          <cell r="C3970" t="str">
            <v>Renewable hydropower</v>
          </cell>
          <cell r="D3970" t="str">
            <v>2021</v>
          </cell>
          <cell r="E3970">
            <v>2900</v>
          </cell>
        </row>
        <row r="3971">
          <cell r="A3971" t="str">
            <v>Austria</v>
          </cell>
          <cell r="B3971" t="str">
            <v>AT</v>
          </cell>
          <cell r="C3971" t="str">
            <v>Renewable hydropower</v>
          </cell>
          <cell r="D3971" t="str">
            <v>2022</v>
          </cell>
          <cell r="E3971">
            <v>2900</v>
          </cell>
        </row>
        <row r="3972">
          <cell r="A3972" t="str">
            <v>Austria</v>
          </cell>
          <cell r="B3972" t="str">
            <v>AT</v>
          </cell>
          <cell r="C3972" t="str">
            <v>Renewable hydropower</v>
          </cell>
          <cell r="D3972" t="str">
            <v>2023</v>
          </cell>
          <cell r="E3972">
            <v>2900</v>
          </cell>
        </row>
        <row r="3973">
          <cell r="A3973" t="str">
            <v>Austria</v>
          </cell>
          <cell r="B3973" t="str">
            <v>AT</v>
          </cell>
          <cell r="C3973" t="str">
            <v>Renewable hydropower</v>
          </cell>
          <cell r="D3973" t="str">
            <v>2024</v>
          </cell>
          <cell r="E3973">
            <v>2900</v>
          </cell>
        </row>
        <row r="3974">
          <cell r="A3974" t="str">
            <v>Austria</v>
          </cell>
          <cell r="B3974" t="str">
            <v>AT</v>
          </cell>
          <cell r="C3974" t="str">
            <v>Renewable hydropower</v>
          </cell>
          <cell r="D3974" t="str">
            <v>2025</v>
          </cell>
          <cell r="E3974">
            <v>2900</v>
          </cell>
        </row>
        <row r="3975">
          <cell r="A3975" t="str">
            <v>Austria</v>
          </cell>
          <cell r="B3975" t="str">
            <v>AT</v>
          </cell>
          <cell r="C3975" t="str">
            <v>Renewable hydropower</v>
          </cell>
          <cell r="D3975" t="str">
            <v>2026</v>
          </cell>
          <cell r="E3975">
            <v>2900</v>
          </cell>
        </row>
        <row r="3976">
          <cell r="A3976" t="str">
            <v>Austria</v>
          </cell>
          <cell r="B3976" t="str">
            <v>AT</v>
          </cell>
          <cell r="C3976" t="str">
            <v>Renewable hydropower</v>
          </cell>
          <cell r="D3976" t="str">
            <v>2027</v>
          </cell>
          <cell r="E3976">
            <v>2900</v>
          </cell>
        </row>
        <row r="3977">
          <cell r="A3977" t="str">
            <v>Austria</v>
          </cell>
          <cell r="B3977" t="str">
            <v>AT</v>
          </cell>
          <cell r="C3977" t="str">
            <v>Renewable hydropower</v>
          </cell>
          <cell r="D3977" t="str">
            <v>2028</v>
          </cell>
          <cell r="E3977">
            <v>2900</v>
          </cell>
        </row>
        <row r="3978">
          <cell r="A3978" t="str">
            <v>Austria</v>
          </cell>
          <cell r="B3978" t="str">
            <v>AT</v>
          </cell>
          <cell r="C3978" t="str">
            <v>Renewable hydropower</v>
          </cell>
          <cell r="D3978" t="str">
            <v>2029</v>
          </cell>
          <cell r="E3978">
            <v>2900</v>
          </cell>
        </row>
        <row r="3979">
          <cell r="A3979" t="str">
            <v>Austria</v>
          </cell>
          <cell r="B3979" t="str">
            <v>AT</v>
          </cell>
          <cell r="C3979" t="str">
            <v>Renewable hydropower</v>
          </cell>
          <cell r="D3979" t="str">
            <v>2030</v>
          </cell>
          <cell r="E3979">
            <v>2900</v>
          </cell>
        </row>
        <row r="3980">
          <cell r="A3980" t="str">
            <v>Austria</v>
          </cell>
          <cell r="B3980" t="str">
            <v>AT</v>
          </cell>
          <cell r="C3980" t="str">
            <v>Renewable hydropower</v>
          </cell>
          <cell r="D3980" t="str">
            <v>2031</v>
          </cell>
          <cell r="E3980">
            <v>2900</v>
          </cell>
        </row>
        <row r="3981">
          <cell r="A3981" t="str">
            <v>Austria</v>
          </cell>
          <cell r="B3981" t="str">
            <v>AT</v>
          </cell>
          <cell r="C3981" t="str">
            <v>Renewable hydropower</v>
          </cell>
          <cell r="D3981" t="str">
            <v>2032</v>
          </cell>
          <cell r="E3981">
            <v>2900</v>
          </cell>
        </row>
        <row r="3982">
          <cell r="A3982" t="str">
            <v>Austria</v>
          </cell>
          <cell r="B3982" t="str">
            <v>AT</v>
          </cell>
          <cell r="C3982" t="str">
            <v>Renewable hydropower</v>
          </cell>
          <cell r="D3982" t="str">
            <v>2033</v>
          </cell>
          <cell r="E3982">
            <v>2900</v>
          </cell>
        </row>
        <row r="3983">
          <cell r="A3983" t="str">
            <v>Austria</v>
          </cell>
          <cell r="B3983" t="str">
            <v>AT</v>
          </cell>
          <cell r="C3983" t="str">
            <v>Renewable hydropower</v>
          </cell>
          <cell r="D3983" t="str">
            <v>2034</v>
          </cell>
          <cell r="E3983">
            <v>2900</v>
          </cell>
        </row>
        <row r="3984">
          <cell r="A3984" t="str">
            <v>Austria</v>
          </cell>
          <cell r="B3984" t="str">
            <v>AT</v>
          </cell>
          <cell r="C3984" t="str">
            <v>Renewable hydropower</v>
          </cell>
          <cell r="D3984" t="str">
            <v>2035</v>
          </cell>
          <cell r="E3984">
            <v>2900</v>
          </cell>
        </row>
        <row r="3985">
          <cell r="A3985" t="str">
            <v>Austria</v>
          </cell>
          <cell r="B3985" t="str">
            <v>AT</v>
          </cell>
          <cell r="C3985" t="str">
            <v>Renewable hydropower</v>
          </cell>
          <cell r="D3985" t="str">
            <v>2036</v>
          </cell>
          <cell r="E3985">
            <v>2900</v>
          </cell>
        </row>
        <row r="3986">
          <cell r="A3986" t="str">
            <v>Austria</v>
          </cell>
          <cell r="B3986" t="str">
            <v>AT</v>
          </cell>
          <cell r="C3986" t="str">
            <v>Renewable hydropower</v>
          </cell>
          <cell r="D3986" t="str">
            <v>2037</v>
          </cell>
          <cell r="E3986">
            <v>2900</v>
          </cell>
        </row>
        <row r="3987">
          <cell r="A3987" t="str">
            <v>Austria</v>
          </cell>
          <cell r="B3987" t="str">
            <v>AT</v>
          </cell>
          <cell r="C3987" t="str">
            <v>Renewable hydropower</v>
          </cell>
          <cell r="D3987" t="str">
            <v>2038</v>
          </cell>
          <cell r="E3987">
            <v>2900</v>
          </cell>
        </row>
        <row r="3988">
          <cell r="A3988" t="str">
            <v>Austria</v>
          </cell>
          <cell r="B3988" t="str">
            <v>AT</v>
          </cell>
          <cell r="C3988" t="str">
            <v>Renewable hydropower</v>
          </cell>
          <cell r="D3988" t="str">
            <v>2039</v>
          </cell>
          <cell r="E3988">
            <v>2900</v>
          </cell>
        </row>
        <row r="3989">
          <cell r="A3989" t="str">
            <v>Austria</v>
          </cell>
          <cell r="B3989" t="str">
            <v>AT</v>
          </cell>
          <cell r="C3989" t="str">
            <v>Renewable hydropower</v>
          </cell>
          <cell r="D3989" t="str">
            <v>2040</v>
          </cell>
          <cell r="E3989">
            <v>2900</v>
          </cell>
        </row>
        <row r="3990">
          <cell r="A3990" t="str">
            <v>Austria</v>
          </cell>
          <cell r="B3990" t="str">
            <v>AT</v>
          </cell>
          <cell r="C3990" t="str">
            <v>Renewable hydropower</v>
          </cell>
          <cell r="D3990" t="str">
            <v>2041</v>
          </cell>
          <cell r="E3990">
            <v>2900</v>
          </cell>
        </row>
        <row r="3991">
          <cell r="A3991" t="str">
            <v>Austria</v>
          </cell>
          <cell r="B3991" t="str">
            <v>AT</v>
          </cell>
          <cell r="C3991" t="str">
            <v>Renewable hydropower</v>
          </cell>
          <cell r="D3991" t="str">
            <v>2042</v>
          </cell>
          <cell r="E3991">
            <v>2900</v>
          </cell>
        </row>
        <row r="3992">
          <cell r="A3992" t="str">
            <v>Austria</v>
          </cell>
          <cell r="B3992" t="str">
            <v>AT</v>
          </cell>
          <cell r="C3992" t="str">
            <v>Renewable hydropower</v>
          </cell>
          <cell r="D3992" t="str">
            <v>2043</v>
          </cell>
          <cell r="E3992">
            <v>2900</v>
          </cell>
        </row>
        <row r="3993">
          <cell r="A3993" t="str">
            <v>Austria</v>
          </cell>
          <cell r="B3993" t="str">
            <v>AT</v>
          </cell>
          <cell r="C3993" t="str">
            <v>Renewable hydropower</v>
          </cell>
          <cell r="D3993" t="str">
            <v>2044</v>
          </cell>
          <cell r="E3993">
            <v>2900</v>
          </cell>
        </row>
        <row r="3994">
          <cell r="A3994" t="str">
            <v>Austria</v>
          </cell>
          <cell r="B3994" t="str">
            <v>AT</v>
          </cell>
          <cell r="C3994" t="str">
            <v>Renewable hydropower</v>
          </cell>
          <cell r="D3994" t="str">
            <v>2045</v>
          </cell>
          <cell r="E3994">
            <v>2900</v>
          </cell>
        </row>
        <row r="3995">
          <cell r="A3995" t="str">
            <v>Austria</v>
          </cell>
          <cell r="B3995" t="str">
            <v>AT</v>
          </cell>
          <cell r="C3995" t="str">
            <v>Renewable hydropower</v>
          </cell>
          <cell r="D3995" t="str">
            <v>2046</v>
          </cell>
          <cell r="E3995">
            <v>2900</v>
          </cell>
        </row>
        <row r="3996">
          <cell r="A3996" t="str">
            <v>Austria</v>
          </cell>
          <cell r="B3996" t="str">
            <v>AT</v>
          </cell>
          <cell r="C3996" t="str">
            <v>Renewable hydropower</v>
          </cell>
          <cell r="D3996" t="str">
            <v>2047</v>
          </cell>
          <cell r="E3996">
            <v>2900</v>
          </cell>
        </row>
        <row r="3997">
          <cell r="A3997" t="str">
            <v>Austria</v>
          </cell>
          <cell r="B3997" t="str">
            <v>AT</v>
          </cell>
          <cell r="C3997" t="str">
            <v>Renewable hydropower</v>
          </cell>
          <cell r="D3997" t="str">
            <v>2048</v>
          </cell>
          <cell r="E3997">
            <v>2900</v>
          </cell>
        </row>
        <row r="3998">
          <cell r="A3998" t="str">
            <v>Austria</v>
          </cell>
          <cell r="B3998" t="str">
            <v>AT</v>
          </cell>
          <cell r="C3998" t="str">
            <v>Renewable hydropower</v>
          </cell>
          <cell r="D3998" t="str">
            <v>2049</v>
          </cell>
          <cell r="E3998">
            <v>2900</v>
          </cell>
        </row>
        <row r="3999">
          <cell r="A3999" t="str">
            <v>Austria</v>
          </cell>
          <cell r="B3999" t="str">
            <v>AT</v>
          </cell>
          <cell r="C3999" t="str">
            <v>Renewable hydropower</v>
          </cell>
          <cell r="D3999" t="str">
            <v>2050</v>
          </cell>
          <cell r="E3999">
            <v>2900</v>
          </cell>
        </row>
        <row r="4000">
          <cell r="A4000" t="str">
            <v>Bosnia Herzg</v>
          </cell>
          <cell r="B4000" t="str">
            <v>BA</v>
          </cell>
          <cell r="C4000" t="str">
            <v>Renewable hydropower</v>
          </cell>
          <cell r="D4000" t="str">
            <v>2018</v>
          </cell>
          <cell r="E4000">
            <v>2900</v>
          </cell>
        </row>
        <row r="4001">
          <cell r="A4001" t="str">
            <v>Bosnia Herzg</v>
          </cell>
          <cell r="B4001" t="str">
            <v>BA</v>
          </cell>
          <cell r="C4001" t="str">
            <v>Renewable hydropower</v>
          </cell>
          <cell r="D4001" t="str">
            <v>2019</v>
          </cell>
          <cell r="E4001">
            <v>2900</v>
          </cell>
        </row>
        <row r="4002">
          <cell r="A4002" t="str">
            <v>Bosnia Herzg</v>
          </cell>
          <cell r="B4002" t="str">
            <v>BA</v>
          </cell>
          <cell r="C4002" t="str">
            <v>Renewable hydropower</v>
          </cell>
          <cell r="D4002" t="str">
            <v>2020</v>
          </cell>
          <cell r="E4002">
            <v>2900</v>
          </cell>
        </row>
        <row r="4003">
          <cell r="A4003" t="str">
            <v>Bosnia Herzg</v>
          </cell>
          <cell r="B4003" t="str">
            <v>BA</v>
          </cell>
          <cell r="C4003" t="str">
            <v>Renewable hydropower</v>
          </cell>
          <cell r="D4003" t="str">
            <v>2021</v>
          </cell>
          <cell r="E4003">
            <v>2900</v>
          </cell>
        </row>
        <row r="4004">
          <cell r="A4004" t="str">
            <v>Bosnia Herzg</v>
          </cell>
          <cell r="B4004" t="str">
            <v>BA</v>
          </cell>
          <cell r="C4004" t="str">
            <v>Renewable hydropower</v>
          </cell>
          <cell r="D4004" t="str">
            <v>2022</v>
          </cell>
          <cell r="E4004">
            <v>2900</v>
          </cell>
        </row>
        <row r="4005">
          <cell r="A4005" t="str">
            <v>Bosnia Herzg</v>
          </cell>
          <cell r="B4005" t="str">
            <v>BA</v>
          </cell>
          <cell r="C4005" t="str">
            <v>Renewable hydropower</v>
          </cell>
          <cell r="D4005" t="str">
            <v>2023</v>
          </cell>
          <cell r="E4005">
            <v>2900</v>
          </cell>
        </row>
        <row r="4006">
          <cell r="A4006" t="str">
            <v>Bosnia Herzg</v>
          </cell>
          <cell r="B4006" t="str">
            <v>BA</v>
          </cell>
          <cell r="C4006" t="str">
            <v>Renewable hydropower</v>
          </cell>
          <cell r="D4006" t="str">
            <v>2024</v>
          </cell>
          <cell r="E4006">
            <v>2900</v>
          </cell>
        </row>
        <row r="4007">
          <cell r="A4007" t="str">
            <v>Bosnia Herzg</v>
          </cell>
          <cell r="B4007" t="str">
            <v>BA</v>
          </cell>
          <cell r="C4007" t="str">
            <v>Renewable hydropower</v>
          </cell>
          <cell r="D4007" t="str">
            <v>2025</v>
          </cell>
          <cell r="E4007">
            <v>2900</v>
          </cell>
        </row>
        <row r="4008">
          <cell r="A4008" t="str">
            <v>Bosnia Herzg</v>
          </cell>
          <cell r="B4008" t="str">
            <v>BA</v>
          </cell>
          <cell r="C4008" t="str">
            <v>Renewable hydropower</v>
          </cell>
          <cell r="D4008" t="str">
            <v>2026</v>
          </cell>
          <cell r="E4008">
            <v>2900</v>
          </cell>
        </row>
        <row r="4009">
          <cell r="A4009" t="str">
            <v>Bosnia Herzg</v>
          </cell>
          <cell r="B4009" t="str">
            <v>BA</v>
          </cell>
          <cell r="C4009" t="str">
            <v>Renewable hydropower</v>
          </cell>
          <cell r="D4009" t="str">
            <v>2027</v>
          </cell>
          <cell r="E4009">
            <v>2900</v>
          </cell>
        </row>
        <row r="4010">
          <cell r="A4010" t="str">
            <v>Bosnia Herzg</v>
          </cell>
          <cell r="B4010" t="str">
            <v>BA</v>
          </cell>
          <cell r="C4010" t="str">
            <v>Renewable hydropower</v>
          </cell>
          <cell r="D4010" t="str">
            <v>2028</v>
          </cell>
          <cell r="E4010">
            <v>2900</v>
          </cell>
        </row>
        <row r="4011">
          <cell r="A4011" t="str">
            <v>Bosnia Herzg</v>
          </cell>
          <cell r="B4011" t="str">
            <v>BA</v>
          </cell>
          <cell r="C4011" t="str">
            <v>Renewable hydropower</v>
          </cell>
          <cell r="D4011" t="str">
            <v>2029</v>
          </cell>
          <cell r="E4011">
            <v>2900</v>
          </cell>
        </row>
        <row r="4012">
          <cell r="A4012" t="str">
            <v>Bosnia Herzg</v>
          </cell>
          <cell r="B4012" t="str">
            <v>BA</v>
          </cell>
          <cell r="C4012" t="str">
            <v>Renewable hydropower</v>
          </cell>
          <cell r="D4012" t="str">
            <v>2030</v>
          </cell>
          <cell r="E4012">
            <v>2900</v>
          </cell>
        </row>
        <row r="4013">
          <cell r="A4013" t="str">
            <v>Bosnia Herzg</v>
          </cell>
          <cell r="B4013" t="str">
            <v>BA</v>
          </cell>
          <cell r="C4013" t="str">
            <v>Renewable hydropower</v>
          </cell>
          <cell r="D4013" t="str">
            <v>2031</v>
          </cell>
          <cell r="E4013">
            <v>2900</v>
          </cell>
        </row>
        <row r="4014">
          <cell r="A4014" t="str">
            <v>Bosnia Herzg</v>
          </cell>
          <cell r="B4014" t="str">
            <v>BA</v>
          </cell>
          <cell r="C4014" t="str">
            <v>Renewable hydropower</v>
          </cell>
          <cell r="D4014" t="str">
            <v>2032</v>
          </cell>
          <cell r="E4014">
            <v>2900</v>
          </cell>
        </row>
        <row r="4015">
          <cell r="A4015" t="str">
            <v>Bosnia Herzg</v>
          </cell>
          <cell r="B4015" t="str">
            <v>BA</v>
          </cell>
          <cell r="C4015" t="str">
            <v>Renewable hydropower</v>
          </cell>
          <cell r="D4015" t="str">
            <v>2033</v>
          </cell>
          <cell r="E4015">
            <v>2900</v>
          </cell>
        </row>
        <row r="4016">
          <cell r="A4016" t="str">
            <v>Bosnia Herzg</v>
          </cell>
          <cell r="B4016" t="str">
            <v>BA</v>
          </cell>
          <cell r="C4016" t="str">
            <v>Renewable hydropower</v>
          </cell>
          <cell r="D4016" t="str">
            <v>2034</v>
          </cell>
          <cell r="E4016">
            <v>2900</v>
          </cell>
        </row>
        <row r="4017">
          <cell r="A4017" t="str">
            <v>Bosnia Herzg</v>
          </cell>
          <cell r="B4017" t="str">
            <v>BA</v>
          </cell>
          <cell r="C4017" t="str">
            <v>Renewable hydropower</v>
          </cell>
          <cell r="D4017" t="str">
            <v>2035</v>
          </cell>
          <cell r="E4017">
            <v>2900</v>
          </cell>
        </row>
        <row r="4018">
          <cell r="A4018" t="str">
            <v>Bosnia Herzg</v>
          </cell>
          <cell r="B4018" t="str">
            <v>BA</v>
          </cell>
          <cell r="C4018" t="str">
            <v>Renewable hydropower</v>
          </cell>
          <cell r="D4018" t="str">
            <v>2036</v>
          </cell>
          <cell r="E4018">
            <v>2900</v>
          </cell>
        </row>
        <row r="4019">
          <cell r="A4019" t="str">
            <v>Bosnia Herzg</v>
          </cell>
          <cell r="B4019" t="str">
            <v>BA</v>
          </cell>
          <cell r="C4019" t="str">
            <v>Renewable hydropower</v>
          </cell>
          <cell r="D4019" t="str">
            <v>2037</v>
          </cell>
          <cell r="E4019">
            <v>2900</v>
          </cell>
        </row>
        <row r="4020">
          <cell r="A4020" t="str">
            <v>Bosnia Herzg</v>
          </cell>
          <cell r="B4020" t="str">
            <v>BA</v>
          </cell>
          <cell r="C4020" t="str">
            <v>Renewable hydropower</v>
          </cell>
          <cell r="D4020" t="str">
            <v>2038</v>
          </cell>
          <cell r="E4020">
            <v>2900</v>
          </cell>
        </row>
        <row r="4021">
          <cell r="A4021" t="str">
            <v>Bosnia Herzg</v>
          </cell>
          <cell r="B4021" t="str">
            <v>BA</v>
          </cell>
          <cell r="C4021" t="str">
            <v>Renewable hydropower</v>
          </cell>
          <cell r="D4021" t="str">
            <v>2039</v>
          </cell>
          <cell r="E4021">
            <v>2900</v>
          </cell>
        </row>
        <row r="4022">
          <cell r="A4022" t="str">
            <v>Bosnia Herzg</v>
          </cell>
          <cell r="B4022" t="str">
            <v>BA</v>
          </cell>
          <cell r="C4022" t="str">
            <v>Renewable hydropower</v>
          </cell>
          <cell r="D4022" t="str">
            <v>2040</v>
          </cell>
          <cell r="E4022">
            <v>2900</v>
          </cell>
        </row>
        <row r="4023">
          <cell r="A4023" t="str">
            <v>Bosnia Herzg</v>
          </cell>
          <cell r="B4023" t="str">
            <v>BA</v>
          </cell>
          <cell r="C4023" t="str">
            <v>Renewable hydropower</v>
          </cell>
          <cell r="D4023" t="str">
            <v>2041</v>
          </cell>
          <cell r="E4023">
            <v>2900</v>
          </cell>
        </row>
        <row r="4024">
          <cell r="A4024" t="str">
            <v>Bosnia Herzg</v>
          </cell>
          <cell r="B4024" t="str">
            <v>BA</v>
          </cell>
          <cell r="C4024" t="str">
            <v>Renewable hydropower</v>
          </cell>
          <cell r="D4024" t="str">
            <v>2042</v>
          </cell>
          <cell r="E4024">
            <v>2900</v>
          </cell>
        </row>
        <row r="4025">
          <cell r="A4025" t="str">
            <v>Bosnia Herzg</v>
          </cell>
          <cell r="B4025" t="str">
            <v>BA</v>
          </cell>
          <cell r="C4025" t="str">
            <v>Renewable hydropower</v>
          </cell>
          <cell r="D4025" t="str">
            <v>2043</v>
          </cell>
          <cell r="E4025">
            <v>2900</v>
          </cell>
        </row>
        <row r="4026">
          <cell r="A4026" t="str">
            <v>Bosnia Herzg</v>
          </cell>
          <cell r="B4026" t="str">
            <v>BA</v>
          </cell>
          <cell r="C4026" t="str">
            <v>Renewable hydropower</v>
          </cell>
          <cell r="D4026" t="str">
            <v>2044</v>
          </cell>
          <cell r="E4026">
            <v>2900</v>
          </cell>
        </row>
        <row r="4027">
          <cell r="A4027" t="str">
            <v>Bosnia Herzg</v>
          </cell>
          <cell r="B4027" t="str">
            <v>BA</v>
          </cell>
          <cell r="C4027" t="str">
            <v>Renewable hydropower</v>
          </cell>
          <cell r="D4027" t="str">
            <v>2045</v>
          </cell>
          <cell r="E4027">
            <v>2900</v>
          </cell>
        </row>
        <row r="4028">
          <cell r="A4028" t="str">
            <v>Bosnia Herzg</v>
          </cell>
          <cell r="B4028" t="str">
            <v>BA</v>
          </cell>
          <cell r="C4028" t="str">
            <v>Renewable hydropower</v>
          </cell>
          <cell r="D4028" t="str">
            <v>2046</v>
          </cell>
          <cell r="E4028">
            <v>2900</v>
          </cell>
        </row>
        <row r="4029">
          <cell r="A4029" t="str">
            <v>Bosnia Herzg</v>
          </cell>
          <cell r="B4029" t="str">
            <v>BA</v>
          </cell>
          <cell r="C4029" t="str">
            <v>Renewable hydropower</v>
          </cell>
          <cell r="D4029" t="str">
            <v>2047</v>
          </cell>
          <cell r="E4029">
            <v>2900</v>
          </cell>
        </row>
        <row r="4030">
          <cell r="A4030" t="str">
            <v>Bosnia Herzg</v>
          </cell>
          <cell r="B4030" t="str">
            <v>BA</v>
          </cell>
          <cell r="C4030" t="str">
            <v>Renewable hydropower</v>
          </cell>
          <cell r="D4030" t="str">
            <v>2048</v>
          </cell>
          <cell r="E4030">
            <v>2900</v>
          </cell>
        </row>
        <row r="4031">
          <cell r="A4031" t="str">
            <v>Bosnia Herzg</v>
          </cell>
          <cell r="B4031" t="str">
            <v>BA</v>
          </cell>
          <cell r="C4031" t="str">
            <v>Renewable hydropower</v>
          </cell>
          <cell r="D4031" t="str">
            <v>2049</v>
          </cell>
          <cell r="E4031">
            <v>2900</v>
          </cell>
        </row>
        <row r="4032">
          <cell r="A4032" t="str">
            <v>Bosnia Herzg</v>
          </cell>
          <cell r="B4032" t="str">
            <v>BA</v>
          </cell>
          <cell r="C4032" t="str">
            <v>Renewable hydropower</v>
          </cell>
          <cell r="D4032" t="str">
            <v>2050</v>
          </cell>
          <cell r="E4032">
            <v>2900</v>
          </cell>
        </row>
        <row r="4033">
          <cell r="A4033" t="str">
            <v>Belgium</v>
          </cell>
          <cell r="B4033" t="str">
            <v>BE</v>
          </cell>
          <cell r="C4033" t="str">
            <v>Renewable hydropower</v>
          </cell>
          <cell r="D4033" t="str">
            <v>2018</v>
          </cell>
          <cell r="E4033">
            <v>2900</v>
          </cell>
        </row>
        <row r="4034">
          <cell r="A4034" t="str">
            <v>Belgium</v>
          </cell>
          <cell r="B4034" t="str">
            <v>BE</v>
          </cell>
          <cell r="C4034" t="str">
            <v>Renewable hydropower</v>
          </cell>
          <cell r="D4034" t="str">
            <v>2019</v>
          </cell>
          <cell r="E4034">
            <v>2900</v>
          </cell>
        </row>
        <row r="4035">
          <cell r="A4035" t="str">
            <v>Belgium</v>
          </cell>
          <cell r="B4035" t="str">
            <v>BE</v>
          </cell>
          <cell r="C4035" t="str">
            <v>Renewable hydropower</v>
          </cell>
          <cell r="D4035" t="str">
            <v>2020</v>
          </cell>
          <cell r="E4035">
            <v>2900</v>
          </cell>
        </row>
        <row r="4036">
          <cell r="A4036" t="str">
            <v>Belgium</v>
          </cell>
          <cell r="B4036" t="str">
            <v>BE</v>
          </cell>
          <cell r="C4036" t="str">
            <v>Renewable hydropower</v>
          </cell>
          <cell r="D4036" t="str">
            <v>2021</v>
          </cell>
          <cell r="E4036">
            <v>2900</v>
          </cell>
        </row>
        <row r="4037">
          <cell r="A4037" t="str">
            <v>Belgium</v>
          </cell>
          <cell r="B4037" t="str">
            <v>BE</v>
          </cell>
          <cell r="C4037" t="str">
            <v>Renewable hydropower</v>
          </cell>
          <cell r="D4037" t="str">
            <v>2022</v>
          </cell>
          <cell r="E4037">
            <v>2900</v>
          </cell>
        </row>
        <row r="4038">
          <cell r="A4038" t="str">
            <v>Belgium</v>
          </cell>
          <cell r="B4038" t="str">
            <v>BE</v>
          </cell>
          <cell r="C4038" t="str">
            <v>Renewable hydropower</v>
          </cell>
          <cell r="D4038" t="str">
            <v>2023</v>
          </cell>
          <cell r="E4038">
            <v>2900</v>
          </cell>
        </row>
        <row r="4039">
          <cell r="A4039" t="str">
            <v>Belgium</v>
          </cell>
          <cell r="B4039" t="str">
            <v>BE</v>
          </cell>
          <cell r="C4039" t="str">
            <v>Renewable hydropower</v>
          </cell>
          <cell r="D4039" t="str">
            <v>2024</v>
          </cell>
          <cell r="E4039">
            <v>2900</v>
          </cell>
        </row>
        <row r="4040">
          <cell r="A4040" t="str">
            <v>Belgium</v>
          </cell>
          <cell r="B4040" t="str">
            <v>BE</v>
          </cell>
          <cell r="C4040" t="str">
            <v>Renewable hydropower</v>
          </cell>
          <cell r="D4040" t="str">
            <v>2025</v>
          </cell>
          <cell r="E4040">
            <v>2900</v>
          </cell>
        </row>
        <row r="4041">
          <cell r="A4041" t="str">
            <v>Belgium</v>
          </cell>
          <cell r="B4041" t="str">
            <v>BE</v>
          </cell>
          <cell r="C4041" t="str">
            <v>Renewable hydropower</v>
          </cell>
          <cell r="D4041" t="str">
            <v>2026</v>
          </cell>
          <cell r="E4041">
            <v>2900</v>
          </cell>
        </row>
        <row r="4042">
          <cell r="A4042" t="str">
            <v>Belgium</v>
          </cell>
          <cell r="B4042" t="str">
            <v>BE</v>
          </cell>
          <cell r="C4042" t="str">
            <v>Renewable hydropower</v>
          </cell>
          <cell r="D4042" t="str">
            <v>2027</v>
          </cell>
          <cell r="E4042">
            <v>2900</v>
          </cell>
        </row>
        <row r="4043">
          <cell r="A4043" t="str">
            <v>Belgium</v>
          </cell>
          <cell r="B4043" t="str">
            <v>BE</v>
          </cell>
          <cell r="C4043" t="str">
            <v>Renewable hydropower</v>
          </cell>
          <cell r="D4043" t="str">
            <v>2028</v>
          </cell>
          <cell r="E4043">
            <v>2900</v>
          </cell>
        </row>
        <row r="4044">
          <cell r="A4044" t="str">
            <v>Belgium</v>
          </cell>
          <cell r="B4044" t="str">
            <v>BE</v>
          </cell>
          <cell r="C4044" t="str">
            <v>Renewable hydropower</v>
          </cell>
          <cell r="D4044" t="str">
            <v>2029</v>
          </cell>
          <cell r="E4044">
            <v>2900</v>
          </cell>
        </row>
        <row r="4045">
          <cell r="A4045" t="str">
            <v>Belgium</v>
          </cell>
          <cell r="B4045" t="str">
            <v>BE</v>
          </cell>
          <cell r="C4045" t="str">
            <v>Renewable hydropower</v>
          </cell>
          <cell r="D4045" t="str">
            <v>2030</v>
          </cell>
          <cell r="E4045">
            <v>2900</v>
          </cell>
        </row>
        <row r="4046">
          <cell r="A4046" t="str">
            <v>Belgium</v>
          </cell>
          <cell r="B4046" t="str">
            <v>BE</v>
          </cell>
          <cell r="C4046" t="str">
            <v>Renewable hydropower</v>
          </cell>
          <cell r="D4046" t="str">
            <v>2031</v>
          </cell>
          <cell r="E4046">
            <v>2900</v>
          </cell>
        </row>
        <row r="4047">
          <cell r="A4047" t="str">
            <v>Belgium</v>
          </cell>
          <cell r="B4047" t="str">
            <v>BE</v>
          </cell>
          <cell r="C4047" t="str">
            <v>Renewable hydropower</v>
          </cell>
          <cell r="D4047" t="str">
            <v>2032</v>
          </cell>
          <cell r="E4047">
            <v>2900</v>
          </cell>
        </row>
        <row r="4048">
          <cell r="A4048" t="str">
            <v>Belgium</v>
          </cell>
          <cell r="B4048" t="str">
            <v>BE</v>
          </cell>
          <cell r="C4048" t="str">
            <v>Renewable hydropower</v>
          </cell>
          <cell r="D4048" t="str">
            <v>2033</v>
          </cell>
          <cell r="E4048">
            <v>2900</v>
          </cell>
        </row>
        <row r="4049">
          <cell r="A4049" t="str">
            <v>Belgium</v>
          </cell>
          <cell r="B4049" t="str">
            <v>BE</v>
          </cell>
          <cell r="C4049" t="str">
            <v>Renewable hydropower</v>
          </cell>
          <cell r="D4049" t="str">
            <v>2034</v>
          </cell>
          <cell r="E4049">
            <v>2900</v>
          </cell>
        </row>
        <row r="4050">
          <cell r="A4050" t="str">
            <v>Belgium</v>
          </cell>
          <cell r="B4050" t="str">
            <v>BE</v>
          </cell>
          <cell r="C4050" t="str">
            <v>Renewable hydropower</v>
          </cell>
          <cell r="D4050" t="str">
            <v>2035</v>
          </cell>
          <cell r="E4050">
            <v>2900</v>
          </cell>
        </row>
        <row r="4051">
          <cell r="A4051" t="str">
            <v>Belgium</v>
          </cell>
          <cell r="B4051" t="str">
            <v>BE</v>
          </cell>
          <cell r="C4051" t="str">
            <v>Renewable hydropower</v>
          </cell>
          <cell r="D4051" t="str">
            <v>2036</v>
          </cell>
          <cell r="E4051">
            <v>2900</v>
          </cell>
        </row>
        <row r="4052">
          <cell r="A4052" t="str">
            <v>Belgium</v>
          </cell>
          <cell r="B4052" t="str">
            <v>BE</v>
          </cell>
          <cell r="C4052" t="str">
            <v>Renewable hydropower</v>
          </cell>
          <cell r="D4052" t="str">
            <v>2037</v>
          </cell>
          <cell r="E4052">
            <v>2900</v>
          </cell>
        </row>
        <row r="4053">
          <cell r="A4053" t="str">
            <v>Belgium</v>
          </cell>
          <cell r="B4053" t="str">
            <v>BE</v>
          </cell>
          <cell r="C4053" t="str">
            <v>Renewable hydropower</v>
          </cell>
          <cell r="D4053" t="str">
            <v>2038</v>
          </cell>
          <cell r="E4053">
            <v>2900</v>
          </cell>
        </row>
        <row r="4054">
          <cell r="A4054" t="str">
            <v>Belgium</v>
          </cell>
          <cell r="B4054" t="str">
            <v>BE</v>
          </cell>
          <cell r="C4054" t="str">
            <v>Renewable hydropower</v>
          </cell>
          <cell r="D4054" t="str">
            <v>2039</v>
          </cell>
          <cell r="E4054">
            <v>2900</v>
          </cell>
        </row>
        <row r="4055">
          <cell r="A4055" t="str">
            <v>Belgium</v>
          </cell>
          <cell r="B4055" t="str">
            <v>BE</v>
          </cell>
          <cell r="C4055" t="str">
            <v>Renewable hydropower</v>
          </cell>
          <cell r="D4055" t="str">
            <v>2040</v>
          </cell>
          <cell r="E4055">
            <v>2900</v>
          </cell>
        </row>
        <row r="4056">
          <cell r="A4056" t="str">
            <v>Belgium</v>
          </cell>
          <cell r="B4056" t="str">
            <v>BE</v>
          </cell>
          <cell r="C4056" t="str">
            <v>Renewable hydropower</v>
          </cell>
          <cell r="D4056" t="str">
            <v>2041</v>
          </cell>
          <cell r="E4056">
            <v>2900</v>
          </cell>
        </row>
        <row r="4057">
          <cell r="A4057" t="str">
            <v>Belgium</v>
          </cell>
          <cell r="B4057" t="str">
            <v>BE</v>
          </cell>
          <cell r="C4057" t="str">
            <v>Renewable hydropower</v>
          </cell>
          <cell r="D4057" t="str">
            <v>2042</v>
          </cell>
          <cell r="E4057">
            <v>2900</v>
          </cell>
        </row>
        <row r="4058">
          <cell r="A4058" t="str">
            <v>Belgium</v>
          </cell>
          <cell r="B4058" t="str">
            <v>BE</v>
          </cell>
          <cell r="C4058" t="str">
            <v>Renewable hydropower</v>
          </cell>
          <cell r="D4058" t="str">
            <v>2043</v>
          </cell>
          <cell r="E4058">
            <v>2900</v>
          </cell>
        </row>
        <row r="4059">
          <cell r="A4059" t="str">
            <v>Belgium</v>
          </cell>
          <cell r="B4059" t="str">
            <v>BE</v>
          </cell>
          <cell r="C4059" t="str">
            <v>Renewable hydropower</v>
          </cell>
          <cell r="D4059" t="str">
            <v>2044</v>
          </cell>
          <cell r="E4059">
            <v>2900</v>
          </cell>
        </row>
        <row r="4060">
          <cell r="A4060" t="str">
            <v>Belgium</v>
          </cell>
          <cell r="B4060" t="str">
            <v>BE</v>
          </cell>
          <cell r="C4060" t="str">
            <v>Renewable hydropower</v>
          </cell>
          <cell r="D4060" t="str">
            <v>2045</v>
          </cell>
          <cell r="E4060">
            <v>2900</v>
          </cell>
        </row>
        <row r="4061">
          <cell r="A4061" t="str">
            <v>Belgium</v>
          </cell>
          <cell r="B4061" t="str">
            <v>BE</v>
          </cell>
          <cell r="C4061" t="str">
            <v>Renewable hydropower</v>
          </cell>
          <cell r="D4061" t="str">
            <v>2046</v>
          </cell>
          <cell r="E4061">
            <v>2900</v>
          </cell>
        </row>
        <row r="4062">
          <cell r="A4062" t="str">
            <v>Belgium</v>
          </cell>
          <cell r="B4062" t="str">
            <v>BE</v>
          </cell>
          <cell r="C4062" t="str">
            <v>Renewable hydropower</v>
          </cell>
          <cell r="D4062" t="str">
            <v>2047</v>
          </cell>
          <cell r="E4062">
            <v>2900</v>
          </cell>
        </row>
        <row r="4063">
          <cell r="A4063" t="str">
            <v>Belgium</v>
          </cell>
          <cell r="B4063" t="str">
            <v>BE</v>
          </cell>
          <cell r="C4063" t="str">
            <v>Renewable hydropower</v>
          </cell>
          <cell r="D4063" t="str">
            <v>2048</v>
          </cell>
          <cell r="E4063">
            <v>2900</v>
          </cell>
        </row>
        <row r="4064">
          <cell r="A4064" t="str">
            <v>Belgium</v>
          </cell>
          <cell r="B4064" t="str">
            <v>BE</v>
          </cell>
          <cell r="C4064" t="str">
            <v>Renewable hydropower</v>
          </cell>
          <cell r="D4064" t="str">
            <v>2049</v>
          </cell>
          <cell r="E4064">
            <v>2900</v>
          </cell>
        </row>
        <row r="4065">
          <cell r="A4065" t="str">
            <v>Belgium</v>
          </cell>
          <cell r="B4065" t="str">
            <v>BE</v>
          </cell>
          <cell r="C4065" t="str">
            <v>Renewable hydropower</v>
          </cell>
          <cell r="D4065" t="str">
            <v>2050</v>
          </cell>
          <cell r="E4065">
            <v>2900</v>
          </cell>
        </row>
        <row r="4066">
          <cell r="A4066" t="str">
            <v>Bulgaria</v>
          </cell>
          <cell r="B4066" t="str">
            <v>BG</v>
          </cell>
          <cell r="C4066" t="str">
            <v>Renewable hydropower</v>
          </cell>
          <cell r="D4066" t="str">
            <v>2018</v>
          </cell>
          <cell r="E4066">
            <v>2900</v>
          </cell>
        </row>
        <row r="4067">
          <cell r="A4067" t="str">
            <v>Bulgaria</v>
          </cell>
          <cell r="B4067" t="str">
            <v>BG</v>
          </cell>
          <cell r="C4067" t="str">
            <v>Renewable hydropower</v>
          </cell>
          <cell r="D4067" t="str">
            <v>2019</v>
          </cell>
          <cell r="E4067">
            <v>2900</v>
          </cell>
        </row>
        <row r="4068">
          <cell r="A4068" t="str">
            <v>Bulgaria</v>
          </cell>
          <cell r="B4068" t="str">
            <v>BG</v>
          </cell>
          <cell r="C4068" t="str">
            <v>Renewable hydropower</v>
          </cell>
          <cell r="D4068" t="str">
            <v>2020</v>
          </cell>
          <cell r="E4068">
            <v>2900</v>
          </cell>
        </row>
        <row r="4069">
          <cell r="A4069" t="str">
            <v>Bulgaria</v>
          </cell>
          <cell r="B4069" t="str">
            <v>BG</v>
          </cell>
          <cell r="C4069" t="str">
            <v>Renewable hydropower</v>
          </cell>
          <cell r="D4069" t="str">
            <v>2021</v>
          </cell>
          <cell r="E4069">
            <v>2900</v>
          </cell>
        </row>
        <row r="4070">
          <cell r="A4070" t="str">
            <v>Bulgaria</v>
          </cell>
          <cell r="B4070" t="str">
            <v>BG</v>
          </cell>
          <cell r="C4070" t="str">
            <v>Renewable hydropower</v>
          </cell>
          <cell r="D4070" t="str">
            <v>2022</v>
          </cell>
          <cell r="E4070">
            <v>2900</v>
          </cell>
        </row>
        <row r="4071">
          <cell r="A4071" t="str">
            <v>Bulgaria</v>
          </cell>
          <cell r="B4071" t="str">
            <v>BG</v>
          </cell>
          <cell r="C4071" t="str">
            <v>Renewable hydropower</v>
          </cell>
          <cell r="D4071" t="str">
            <v>2023</v>
          </cell>
          <cell r="E4071">
            <v>2900</v>
          </cell>
        </row>
        <row r="4072">
          <cell r="A4072" t="str">
            <v>Bulgaria</v>
          </cell>
          <cell r="B4072" t="str">
            <v>BG</v>
          </cell>
          <cell r="C4072" t="str">
            <v>Renewable hydropower</v>
          </cell>
          <cell r="D4072" t="str">
            <v>2024</v>
          </cell>
          <cell r="E4072">
            <v>2900</v>
          </cell>
        </row>
        <row r="4073">
          <cell r="A4073" t="str">
            <v>Bulgaria</v>
          </cell>
          <cell r="B4073" t="str">
            <v>BG</v>
          </cell>
          <cell r="C4073" t="str">
            <v>Renewable hydropower</v>
          </cell>
          <cell r="D4073" t="str">
            <v>2025</v>
          </cell>
          <cell r="E4073">
            <v>2900</v>
          </cell>
        </row>
        <row r="4074">
          <cell r="A4074" t="str">
            <v>Bulgaria</v>
          </cell>
          <cell r="B4074" t="str">
            <v>BG</v>
          </cell>
          <cell r="C4074" t="str">
            <v>Renewable hydropower</v>
          </cell>
          <cell r="D4074" t="str">
            <v>2026</v>
          </cell>
          <cell r="E4074">
            <v>2900</v>
          </cell>
        </row>
        <row r="4075">
          <cell r="A4075" t="str">
            <v>Bulgaria</v>
          </cell>
          <cell r="B4075" t="str">
            <v>BG</v>
          </cell>
          <cell r="C4075" t="str">
            <v>Renewable hydropower</v>
          </cell>
          <cell r="D4075" t="str">
            <v>2027</v>
          </cell>
          <cell r="E4075">
            <v>2900</v>
          </cell>
        </row>
        <row r="4076">
          <cell r="A4076" t="str">
            <v>Bulgaria</v>
          </cell>
          <cell r="B4076" t="str">
            <v>BG</v>
          </cell>
          <cell r="C4076" t="str">
            <v>Renewable hydropower</v>
          </cell>
          <cell r="D4076" t="str">
            <v>2028</v>
          </cell>
          <cell r="E4076">
            <v>2900</v>
          </cell>
        </row>
        <row r="4077">
          <cell r="A4077" t="str">
            <v>Bulgaria</v>
          </cell>
          <cell r="B4077" t="str">
            <v>BG</v>
          </cell>
          <cell r="C4077" t="str">
            <v>Renewable hydropower</v>
          </cell>
          <cell r="D4077" t="str">
            <v>2029</v>
          </cell>
          <cell r="E4077">
            <v>2900</v>
          </cell>
        </row>
        <row r="4078">
          <cell r="A4078" t="str">
            <v>Bulgaria</v>
          </cell>
          <cell r="B4078" t="str">
            <v>BG</v>
          </cell>
          <cell r="C4078" t="str">
            <v>Renewable hydropower</v>
          </cell>
          <cell r="D4078" t="str">
            <v>2030</v>
          </cell>
          <cell r="E4078">
            <v>2900</v>
          </cell>
        </row>
        <row r="4079">
          <cell r="A4079" t="str">
            <v>Bulgaria</v>
          </cell>
          <cell r="B4079" t="str">
            <v>BG</v>
          </cell>
          <cell r="C4079" t="str">
            <v>Renewable hydropower</v>
          </cell>
          <cell r="D4079" t="str">
            <v>2031</v>
          </cell>
          <cell r="E4079">
            <v>2900</v>
          </cell>
        </row>
        <row r="4080">
          <cell r="A4080" t="str">
            <v>Bulgaria</v>
          </cell>
          <cell r="B4080" t="str">
            <v>BG</v>
          </cell>
          <cell r="C4080" t="str">
            <v>Renewable hydropower</v>
          </cell>
          <cell r="D4080" t="str">
            <v>2032</v>
          </cell>
          <cell r="E4080">
            <v>2900</v>
          </cell>
        </row>
        <row r="4081">
          <cell r="A4081" t="str">
            <v>Bulgaria</v>
          </cell>
          <cell r="B4081" t="str">
            <v>BG</v>
          </cell>
          <cell r="C4081" t="str">
            <v>Renewable hydropower</v>
          </cell>
          <cell r="D4081" t="str">
            <v>2033</v>
          </cell>
          <cell r="E4081">
            <v>2900</v>
          </cell>
        </row>
        <row r="4082">
          <cell r="A4082" t="str">
            <v>Bulgaria</v>
          </cell>
          <cell r="B4082" t="str">
            <v>BG</v>
          </cell>
          <cell r="C4082" t="str">
            <v>Renewable hydropower</v>
          </cell>
          <cell r="D4082" t="str">
            <v>2034</v>
          </cell>
          <cell r="E4082">
            <v>2900</v>
          </cell>
        </row>
        <row r="4083">
          <cell r="A4083" t="str">
            <v>Bulgaria</v>
          </cell>
          <cell r="B4083" t="str">
            <v>BG</v>
          </cell>
          <cell r="C4083" t="str">
            <v>Renewable hydropower</v>
          </cell>
          <cell r="D4083" t="str">
            <v>2035</v>
          </cell>
          <cell r="E4083">
            <v>2900</v>
          </cell>
        </row>
        <row r="4084">
          <cell r="A4084" t="str">
            <v>Bulgaria</v>
          </cell>
          <cell r="B4084" t="str">
            <v>BG</v>
          </cell>
          <cell r="C4084" t="str">
            <v>Renewable hydropower</v>
          </cell>
          <cell r="D4084" t="str">
            <v>2036</v>
          </cell>
          <cell r="E4084">
            <v>2900</v>
          </cell>
        </row>
        <row r="4085">
          <cell r="A4085" t="str">
            <v>Bulgaria</v>
          </cell>
          <cell r="B4085" t="str">
            <v>BG</v>
          </cell>
          <cell r="C4085" t="str">
            <v>Renewable hydropower</v>
          </cell>
          <cell r="D4085" t="str">
            <v>2037</v>
          </cell>
          <cell r="E4085">
            <v>2900</v>
          </cell>
        </row>
        <row r="4086">
          <cell r="A4086" t="str">
            <v>Bulgaria</v>
          </cell>
          <cell r="B4086" t="str">
            <v>BG</v>
          </cell>
          <cell r="C4086" t="str">
            <v>Renewable hydropower</v>
          </cell>
          <cell r="D4086" t="str">
            <v>2038</v>
          </cell>
          <cell r="E4086">
            <v>2900</v>
          </cell>
        </row>
        <row r="4087">
          <cell r="A4087" t="str">
            <v>Bulgaria</v>
          </cell>
          <cell r="B4087" t="str">
            <v>BG</v>
          </cell>
          <cell r="C4087" t="str">
            <v>Renewable hydropower</v>
          </cell>
          <cell r="D4087" t="str">
            <v>2039</v>
          </cell>
          <cell r="E4087">
            <v>2900</v>
          </cell>
        </row>
        <row r="4088">
          <cell r="A4088" t="str">
            <v>Bulgaria</v>
          </cell>
          <cell r="B4088" t="str">
            <v>BG</v>
          </cell>
          <cell r="C4088" t="str">
            <v>Renewable hydropower</v>
          </cell>
          <cell r="D4088" t="str">
            <v>2040</v>
          </cell>
          <cell r="E4088">
            <v>2900</v>
          </cell>
        </row>
        <row r="4089">
          <cell r="A4089" t="str">
            <v>Bulgaria</v>
          </cell>
          <cell r="B4089" t="str">
            <v>BG</v>
          </cell>
          <cell r="C4089" t="str">
            <v>Renewable hydropower</v>
          </cell>
          <cell r="D4089" t="str">
            <v>2041</v>
          </cell>
          <cell r="E4089">
            <v>2900</v>
          </cell>
        </row>
        <row r="4090">
          <cell r="A4090" t="str">
            <v>Bulgaria</v>
          </cell>
          <cell r="B4090" t="str">
            <v>BG</v>
          </cell>
          <cell r="C4090" t="str">
            <v>Renewable hydropower</v>
          </cell>
          <cell r="D4090" t="str">
            <v>2042</v>
          </cell>
          <cell r="E4090">
            <v>2900</v>
          </cell>
        </row>
        <row r="4091">
          <cell r="A4091" t="str">
            <v>Bulgaria</v>
          </cell>
          <cell r="B4091" t="str">
            <v>BG</v>
          </cell>
          <cell r="C4091" t="str">
            <v>Renewable hydropower</v>
          </cell>
          <cell r="D4091" t="str">
            <v>2043</v>
          </cell>
          <cell r="E4091">
            <v>2900</v>
          </cell>
        </row>
        <row r="4092">
          <cell r="A4092" t="str">
            <v>Bulgaria</v>
          </cell>
          <cell r="B4092" t="str">
            <v>BG</v>
          </cell>
          <cell r="C4092" t="str">
            <v>Renewable hydropower</v>
          </cell>
          <cell r="D4092" t="str">
            <v>2044</v>
          </cell>
          <cell r="E4092">
            <v>2900</v>
          </cell>
        </row>
        <row r="4093">
          <cell r="A4093" t="str">
            <v>Bulgaria</v>
          </cell>
          <cell r="B4093" t="str">
            <v>BG</v>
          </cell>
          <cell r="C4093" t="str">
            <v>Renewable hydropower</v>
          </cell>
          <cell r="D4093" t="str">
            <v>2045</v>
          </cell>
          <cell r="E4093">
            <v>2900</v>
          </cell>
        </row>
        <row r="4094">
          <cell r="A4094" t="str">
            <v>Bulgaria</v>
          </cell>
          <cell r="B4094" t="str">
            <v>BG</v>
          </cell>
          <cell r="C4094" t="str">
            <v>Renewable hydropower</v>
          </cell>
          <cell r="D4094" t="str">
            <v>2046</v>
          </cell>
          <cell r="E4094">
            <v>2900</v>
          </cell>
        </row>
        <row r="4095">
          <cell r="A4095" t="str">
            <v>Bulgaria</v>
          </cell>
          <cell r="B4095" t="str">
            <v>BG</v>
          </cell>
          <cell r="C4095" t="str">
            <v>Renewable hydropower</v>
          </cell>
          <cell r="D4095" t="str">
            <v>2047</v>
          </cell>
          <cell r="E4095">
            <v>2900</v>
          </cell>
        </row>
        <row r="4096">
          <cell r="A4096" t="str">
            <v>Bulgaria</v>
          </cell>
          <cell r="B4096" t="str">
            <v>BG</v>
          </cell>
          <cell r="C4096" t="str">
            <v>Renewable hydropower</v>
          </cell>
          <cell r="D4096" t="str">
            <v>2048</v>
          </cell>
          <cell r="E4096">
            <v>2900</v>
          </cell>
        </row>
        <row r="4097">
          <cell r="A4097" t="str">
            <v>Bulgaria</v>
          </cell>
          <cell r="B4097" t="str">
            <v>BG</v>
          </cell>
          <cell r="C4097" t="str">
            <v>Renewable hydropower</v>
          </cell>
          <cell r="D4097" t="str">
            <v>2049</v>
          </cell>
          <cell r="E4097">
            <v>2900</v>
          </cell>
        </row>
        <row r="4098">
          <cell r="A4098" t="str">
            <v>Bulgaria</v>
          </cell>
          <cell r="B4098" t="str">
            <v>BG</v>
          </cell>
          <cell r="C4098" t="str">
            <v>Renewable hydropower</v>
          </cell>
          <cell r="D4098" t="str">
            <v>2050</v>
          </cell>
          <cell r="E4098">
            <v>2900</v>
          </cell>
        </row>
        <row r="4099">
          <cell r="A4099" t="str">
            <v>Switzerland</v>
          </cell>
          <cell r="B4099" t="str">
            <v>CH</v>
          </cell>
          <cell r="C4099" t="str">
            <v>Renewable hydropower</v>
          </cell>
          <cell r="D4099" t="str">
            <v>2018</v>
          </cell>
          <cell r="E4099">
            <v>2900</v>
          </cell>
        </row>
        <row r="4100">
          <cell r="A4100" t="str">
            <v>Switzerland</v>
          </cell>
          <cell r="B4100" t="str">
            <v>CH</v>
          </cell>
          <cell r="C4100" t="str">
            <v>Renewable hydropower</v>
          </cell>
          <cell r="D4100" t="str">
            <v>2019</v>
          </cell>
          <cell r="E4100">
            <v>2900</v>
          </cell>
        </row>
        <row r="4101">
          <cell r="A4101" t="str">
            <v>Switzerland</v>
          </cell>
          <cell r="B4101" t="str">
            <v>CH</v>
          </cell>
          <cell r="C4101" t="str">
            <v>Renewable hydropower</v>
          </cell>
          <cell r="D4101" t="str">
            <v>2020</v>
          </cell>
          <cell r="E4101">
            <v>2900</v>
          </cell>
        </row>
        <row r="4102">
          <cell r="A4102" t="str">
            <v>Switzerland</v>
          </cell>
          <cell r="B4102" t="str">
            <v>CH</v>
          </cell>
          <cell r="C4102" t="str">
            <v>Renewable hydropower</v>
          </cell>
          <cell r="D4102" t="str">
            <v>2021</v>
          </cell>
          <cell r="E4102">
            <v>2900</v>
          </cell>
        </row>
        <row r="4103">
          <cell r="A4103" t="str">
            <v>Switzerland</v>
          </cell>
          <cell r="B4103" t="str">
            <v>CH</v>
          </cell>
          <cell r="C4103" t="str">
            <v>Renewable hydropower</v>
          </cell>
          <cell r="D4103" t="str">
            <v>2022</v>
          </cell>
          <cell r="E4103">
            <v>2900</v>
          </cell>
        </row>
        <row r="4104">
          <cell r="A4104" t="str">
            <v>Switzerland</v>
          </cell>
          <cell r="B4104" t="str">
            <v>CH</v>
          </cell>
          <cell r="C4104" t="str">
            <v>Renewable hydropower</v>
          </cell>
          <cell r="D4104" t="str">
            <v>2023</v>
          </cell>
          <cell r="E4104">
            <v>2900</v>
          </cell>
        </row>
        <row r="4105">
          <cell r="A4105" t="str">
            <v>Switzerland</v>
          </cell>
          <cell r="B4105" t="str">
            <v>CH</v>
          </cell>
          <cell r="C4105" t="str">
            <v>Renewable hydropower</v>
          </cell>
          <cell r="D4105" t="str">
            <v>2024</v>
          </cell>
          <cell r="E4105">
            <v>2900</v>
          </cell>
        </row>
        <row r="4106">
          <cell r="A4106" t="str">
            <v>Switzerland</v>
          </cell>
          <cell r="B4106" t="str">
            <v>CH</v>
          </cell>
          <cell r="C4106" t="str">
            <v>Renewable hydropower</v>
          </cell>
          <cell r="D4106" t="str">
            <v>2025</v>
          </cell>
          <cell r="E4106">
            <v>2900</v>
          </cell>
        </row>
        <row r="4107">
          <cell r="A4107" t="str">
            <v>Switzerland</v>
          </cell>
          <cell r="B4107" t="str">
            <v>CH</v>
          </cell>
          <cell r="C4107" t="str">
            <v>Renewable hydropower</v>
          </cell>
          <cell r="D4107" t="str">
            <v>2026</v>
          </cell>
          <cell r="E4107">
            <v>2900</v>
          </cell>
        </row>
        <row r="4108">
          <cell r="A4108" t="str">
            <v>Switzerland</v>
          </cell>
          <cell r="B4108" t="str">
            <v>CH</v>
          </cell>
          <cell r="C4108" t="str">
            <v>Renewable hydropower</v>
          </cell>
          <cell r="D4108" t="str">
            <v>2027</v>
          </cell>
          <cell r="E4108">
            <v>2900</v>
          </cell>
        </row>
        <row r="4109">
          <cell r="A4109" t="str">
            <v>Switzerland</v>
          </cell>
          <cell r="B4109" t="str">
            <v>CH</v>
          </cell>
          <cell r="C4109" t="str">
            <v>Renewable hydropower</v>
          </cell>
          <cell r="D4109" t="str">
            <v>2028</v>
          </cell>
          <cell r="E4109">
            <v>2900</v>
          </cell>
        </row>
        <row r="4110">
          <cell r="A4110" t="str">
            <v>Switzerland</v>
          </cell>
          <cell r="B4110" t="str">
            <v>CH</v>
          </cell>
          <cell r="C4110" t="str">
            <v>Renewable hydropower</v>
          </cell>
          <cell r="D4110" t="str">
            <v>2029</v>
          </cell>
          <cell r="E4110">
            <v>2900</v>
          </cell>
        </row>
        <row r="4111">
          <cell r="A4111" t="str">
            <v>Switzerland</v>
          </cell>
          <cell r="B4111" t="str">
            <v>CH</v>
          </cell>
          <cell r="C4111" t="str">
            <v>Renewable hydropower</v>
          </cell>
          <cell r="D4111" t="str">
            <v>2030</v>
          </cell>
          <cell r="E4111">
            <v>2900</v>
          </cell>
        </row>
        <row r="4112">
          <cell r="A4112" t="str">
            <v>Switzerland</v>
          </cell>
          <cell r="B4112" t="str">
            <v>CH</v>
          </cell>
          <cell r="C4112" t="str">
            <v>Renewable hydropower</v>
          </cell>
          <cell r="D4112" t="str">
            <v>2031</v>
          </cell>
          <cell r="E4112">
            <v>2900</v>
          </cell>
        </row>
        <row r="4113">
          <cell r="A4113" t="str">
            <v>Switzerland</v>
          </cell>
          <cell r="B4113" t="str">
            <v>CH</v>
          </cell>
          <cell r="C4113" t="str">
            <v>Renewable hydropower</v>
          </cell>
          <cell r="D4113" t="str">
            <v>2032</v>
          </cell>
          <cell r="E4113">
            <v>2900</v>
          </cell>
        </row>
        <row r="4114">
          <cell r="A4114" t="str">
            <v>Switzerland</v>
          </cell>
          <cell r="B4114" t="str">
            <v>CH</v>
          </cell>
          <cell r="C4114" t="str">
            <v>Renewable hydropower</v>
          </cell>
          <cell r="D4114" t="str">
            <v>2033</v>
          </cell>
          <cell r="E4114">
            <v>2900</v>
          </cell>
        </row>
        <row r="4115">
          <cell r="A4115" t="str">
            <v>Switzerland</v>
          </cell>
          <cell r="B4115" t="str">
            <v>CH</v>
          </cell>
          <cell r="C4115" t="str">
            <v>Renewable hydropower</v>
          </cell>
          <cell r="D4115" t="str">
            <v>2034</v>
          </cell>
          <cell r="E4115">
            <v>2900</v>
          </cell>
        </row>
        <row r="4116">
          <cell r="A4116" t="str">
            <v>Switzerland</v>
          </cell>
          <cell r="B4116" t="str">
            <v>CH</v>
          </cell>
          <cell r="C4116" t="str">
            <v>Renewable hydropower</v>
          </cell>
          <cell r="D4116" t="str">
            <v>2035</v>
          </cell>
          <cell r="E4116">
            <v>2900</v>
          </cell>
        </row>
        <row r="4117">
          <cell r="A4117" t="str">
            <v>Switzerland</v>
          </cell>
          <cell r="B4117" t="str">
            <v>CH</v>
          </cell>
          <cell r="C4117" t="str">
            <v>Renewable hydropower</v>
          </cell>
          <cell r="D4117" t="str">
            <v>2036</v>
          </cell>
          <cell r="E4117">
            <v>2900</v>
          </cell>
        </row>
        <row r="4118">
          <cell r="A4118" t="str">
            <v>Switzerland</v>
          </cell>
          <cell r="B4118" t="str">
            <v>CH</v>
          </cell>
          <cell r="C4118" t="str">
            <v>Renewable hydropower</v>
          </cell>
          <cell r="D4118" t="str">
            <v>2037</v>
          </cell>
          <cell r="E4118">
            <v>2900</v>
          </cell>
        </row>
        <row r="4119">
          <cell r="A4119" t="str">
            <v>Switzerland</v>
          </cell>
          <cell r="B4119" t="str">
            <v>CH</v>
          </cell>
          <cell r="C4119" t="str">
            <v>Renewable hydropower</v>
          </cell>
          <cell r="D4119" t="str">
            <v>2038</v>
          </cell>
          <cell r="E4119">
            <v>2900</v>
          </cell>
        </row>
        <row r="4120">
          <cell r="A4120" t="str">
            <v>Switzerland</v>
          </cell>
          <cell r="B4120" t="str">
            <v>CH</v>
          </cell>
          <cell r="C4120" t="str">
            <v>Renewable hydropower</v>
          </cell>
          <cell r="D4120" t="str">
            <v>2039</v>
          </cell>
          <cell r="E4120">
            <v>2900</v>
          </cell>
        </row>
        <row r="4121">
          <cell r="A4121" t="str">
            <v>Switzerland</v>
          </cell>
          <cell r="B4121" t="str">
            <v>CH</v>
          </cell>
          <cell r="C4121" t="str">
            <v>Renewable hydropower</v>
          </cell>
          <cell r="D4121" t="str">
            <v>2040</v>
          </cell>
          <cell r="E4121">
            <v>2900</v>
          </cell>
        </row>
        <row r="4122">
          <cell r="A4122" t="str">
            <v>Switzerland</v>
          </cell>
          <cell r="B4122" t="str">
            <v>CH</v>
          </cell>
          <cell r="C4122" t="str">
            <v>Renewable hydropower</v>
          </cell>
          <cell r="D4122" t="str">
            <v>2041</v>
          </cell>
          <cell r="E4122">
            <v>2900</v>
          </cell>
        </row>
        <row r="4123">
          <cell r="A4123" t="str">
            <v>Switzerland</v>
          </cell>
          <cell r="B4123" t="str">
            <v>CH</v>
          </cell>
          <cell r="C4123" t="str">
            <v>Renewable hydropower</v>
          </cell>
          <cell r="D4123" t="str">
            <v>2042</v>
          </cell>
          <cell r="E4123">
            <v>2900</v>
          </cell>
        </row>
        <row r="4124">
          <cell r="A4124" t="str">
            <v>Switzerland</v>
          </cell>
          <cell r="B4124" t="str">
            <v>CH</v>
          </cell>
          <cell r="C4124" t="str">
            <v>Renewable hydropower</v>
          </cell>
          <cell r="D4124" t="str">
            <v>2043</v>
          </cell>
          <cell r="E4124">
            <v>2900</v>
          </cell>
        </row>
        <row r="4125">
          <cell r="A4125" t="str">
            <v>Switzerland</v>
          </cell>
          <cell r="B4125" t="str">
            <v>CH</v>
          </cell>
          <cell r="C4125" t="str">
            <v>Renewable hydropower</v>
          </cell>
          <cell r="D4125" t="str">
            <v>2044</v>
          </cell>
          <cell r="E4125">
            <v>2900</v>
          </cell>
        </row>
        <row r="4126">
          <cell r="A4126" t="str">
            <v>Switzerland</v>
          </cell>
          <cell r="B4126" t="str">
            <v>CH</v>
          </cell>
          <cell r="C4126" t="str">
            <v>Renewable hydropower</v>
          </cell>
          <cell r="D4126" t="str">
            <v>2045</v>
          </cell>
          <cell r="E4126">
            <v>2900</v>
          </cell>
        </row>
        <row r="4127">
          <cell r="A4127" t="str">
            <v>Switzerland</v>
          </cell>
          <cell r="B4127" t="str">
            <v>CH</v>
          </cell>
          <cell r="C4127" t="str">
            <v>Renewable hydropower</v>
          </cell>
          <cell r="D4127" t="str">
            <v>2046</v>
          </cell>
          <cell r="E4127">
            <v>2900</v>
          </cell>
        </row>
        <row r="4128">
          <cell r="A4128" t="str">
            <v>Switzerland</v>
          </cell>
          <cell r="B4128" t="str">
            <v>CH</v>
          </cell>
          <cell r="C4128" t="str">
            <v>Renewable hydropower</v>
          </cell>
          <cell r="D4128" t="str">
            <v>2047</v>
          </cell>
          <cell r="E4128">
            <v>2900</v>
          </cell>
        </row>
        <row r="4129">
          <cell r="A4129" t="str">
            <v>Switzerland</v>
          </cell>
          <cell r="B4129" t="str">
            <v>CH</v>
          </cell>
          <cell r="C4129" t="str">
            <v>Renewable hydropower</v>
          </cell>
          <cell r="D4129" t="str">
            <v>2048</v>
          </cell>
          <cell r="E4129">
            <v>2900</v>
          </cell>
        </row>
        <row r="4130">
          <cell r="A4130" t="str">
            <v>Switzerland</v>
          </cell>
          <cell r="B4130" t="str">
            <v>CH</v>
          </cell>
          <cell r="C4130" t="str">
            <v>Renewable hydropower</v>
          </cell>
          <cell r="D4130" t="str">
            <v>2049</v>
          </cell>
          <cell r="E4130">
            <v>2900</v>
          </cell>
        </row>
        <row r="4131">
          <cell r="A4131" t="str">
            <v>Switzerland</v>
          </cell>
          <cell r="B4131" t="str">
            <v>CH</v>
          </cell>
          <cell r="C4131" t="str">
            <v>Renewable hydropower</v>
          </cell>
          <cell r="D4131" t="str">
            <v>2050</v>
          </cell>
          <cell r="E4131">
            <v>2900</v>
          </cell>
        </row>
        <row r="4132">
          <cell r="A4132" t="str">
            <v>Czech Republic</v>
          </cell>
          <cell r="B4132" t="str">
            <v>CZ</v>
          </cell>
          <cell r="C4132" t="str">
            <v>Renewable hydropower</v>
          </cell>
          <cell r="D4132" t="str">
            <v>2018</v>
          </cell>
          <cell r="E4132">
            <v>2900</v>
          </cell>
        </row>
        <row r="4133">
          <cell r="A4133" t="str">
            <v>Czech Republic</v>
          </cell>
          <cell r="B4133" t="str">
            <v>CZ</v>
          </cell>
          <cell r="C4133" t="str">
            <v>Renewable hydropower</v>
          </cell>
          <cell r="D4133" t="str">
            <v>2019</v>
          </cell>
          <cell r="E4133">
            <v>2900</v>
          </cell>
        </row>
        <row r="4134">
          <cell r="A4134" t="str">
            <v>Czech Republic</v>
          </cell>
          <cell r="B4134" t="str">
            <v>CZ</v>
          </cell>
          <cell r="C4134" t="str">
            <v>Renewable hydropower</v>
          </cell>
          <cell r="D4134" t="str">
            <v>2020</v>
          </cell>
          <cell r="E4134">
            <v>2900</v>
          </cell>
        </row>
        <row r="4135">
          <cell r="A4135" t="str">
            <v>Czech Republic</v>
          </cell>
          <cell r="B4135" t="str">
            <v>CZ</v>
          </cell>
          <cell r="C4135" t="str">
            <v>Renewable hydropower</v>
          </cell>
          <cell r="D4135" t="str">
            <v>2021</v>
          </cell>
          <cell r="E4135">
            <v>2900</v>
          </cell>
        </row>
        <row r="4136">
          <cell r="A4136" t="str">
            <v>Czech Republic</v>
          </cell>
          <cell r="B4136" t="str">
            <v>CZ</v>
          </cell>
          <cell r="C4136" t="str">
            <v>Renewable hydropower</v>
          </cell>
          <cell r="D4136" t="str">
            <v>2022</v>
          </cell>
          <cell r="E4136">
            <v>2900</v>
          </cell>
        </row>
        <row r="4137">
          <cell r="A4137" t="str">
            <v>Czech Republic</v>
          </cell>
          <cell r="B4137" t="str">
            <v>CZ</v>
          </cell>
          <cell r="C4137" t="str">
            <v>Renewable hydropower</v>
          </cell>
          <cell r="D4137" t="str">
            <v>2023</v>
          </cell>
          <cell r="E4137">
            <v>2900</v>
          </cell>
        </row>
        <row r="4138">
          <cell r="A4138" t="str">
            <v>Czech Republic</v>
          </cell>
          <cell r="B4138" t="str">
            <v>CZ</v>
          </cell>
          <cell r="C4138" t="str">
            <v>Renewable hydropower</v>
          </cell>
          <cell r="D4138" t="str">
            <v>2024</v>
          </cell>
          <cell r="E4138">
            <v>2900</v>
          </cell>
        </row>
        <row r="4139">
          <cell r="A4139" t="str">
            <v>Czech Republic</v>
          </cell>
          <cell r="B4139" t="str">
            <v>CZ</v>
          </cell>
          <cell r="C4139" t="str">
            <v>Renewable hydropower</v>
          </cell>
          <cell r="D4139" t="str">
            <v>2025</v>
          </cell>
          <cell r="E4139">
            <v>2900</v>
          </cell>
        </row>
        <row r="4140">
          <cell r="A4140" t="str">
            <v>Czech Republic</v>
          </cell>
          <cell r="B4140" t="str">
            <v>CZ</v>
          </cell>
          <cell r="C4140" t="str">
            <v>Renewable hydropower</v>
          </cell>
          <cell r="D4140" t="str">
            <v>2026</v>
          </cell>
          <cell r="E4140">
            <v>2900</v>
          </cell>
        </row>
        <row r="4141">
          <cell r="A4141" t="str">
            <v>Czech Republic</v>
          </cell>
          <cell r="B4141" t="str">
            <v>CZ</v>
          </cell>
          <cell r="C4141" t="str">
            <v>Renewable hydropower</v>
          </cell>
          <cell r="D4141" t="str">
            <v>2027</v>
          </cell>
          <cell r="E4141">
            <v>2900</v>
          </cell>
        </row>
        <row r="4142">
          <cell r="A4142" t="str">
            <v>Czech Republic</v>
          </cell>
          <cell r="B4142" t="str">
            <v>CZ</v>
          </cell>
          <cell r="C4142" t="str">
            <v>Renewable hydropower</v>
          </cell>
          <cell r="D4142" t="str">
            <v>2028</v>
          </cell>
          <cell r="E4142">
            <v>2900</v>
          </cell>
        </row>
        <row r="4143">
          <cell r="A4143" t="str">
            <v>Czech Republic</v>
          </cell>
          <cell r="B4143" t="str">
            <v>CZ</v>
          </cell>
          <cell r="C4143" t="str">
            <v>Renewable hydropower</v>
          </cell>
          <cell r="D4143" t="str">
            <v>2029</v>
          </cell>
          <cell r="E4143">
            <v>2900</v>
          </cell>
        </row>
        <row r="4144">
          <cell r="A4144" t="str">
            <v>Czech Republic</v>
          </cell>
          <cell r="B4144" t="str">
            <v>CZ</v>
          </cell>
          <cell r="C4144" t="str">
            <v>Renewable hydropower</v>
          </cell>
          <cell r="D4144" t="str">
            <v>2030</v>
          </cell>
          <cell r="E4144">
            <v>2900</v>
          </cell>
        </row>
        <row r="4145">
          <cell r="A4145" t="str">
            <v>Czech Republic</v>
          </cell>
          <cell r="B4145" t="str">
            <v>CZ</v>
          </cell>
          <cell r="C4145" t="str">
            <v>Renewable hydropower</v>
          </cell>
          <cell r="D4145" t="str">
            <v>2031</v>
          </cell>
          <cell r="E4145">
            <v>2900</v>
          </cell>
        </row>
        <row r="4146">
          <cell r="A4146" t="str">
            <v>Czech Republic</v>
          </cell>
          <cell r="B4146" t="str">
            <v>CZ</v>
          </cell>
          <cell r="C4146" t="str">
            <v>Renewable hydropower</v>
          </cell>
          <cell r="D4146" t="str">
            <v>2032</v>
          </cell>
          <cell r="E4146">
            <v>2900</v>
          </cell>
        </row>
        <row r="4147">
          <cell r="A4147" t="str">
            <v>Czech Republic</v>
          </cell>
          <cell r="B4147" t="str">
            <v>CZ</v>
          </cell>
          <cell r="C4147" t="str">
            <v>Renewable hydropower</v>
          </cell>
          <cell r="D4147" t="str">
            <v>2033</v>
          </cell>
          <cell r="E4147">
            <v>2900</v>
          </cell>
        </row>
        <row r="4148">
          <cell r="A4148" t="str">
            <v>Czech Republic</v>
          </cell>
          <cell r="B4148" t="str">
            <v>CZ</v>
          </cell>
          <cell r="C4148" t="str">
            <v>Renewable hydropower</v>
          </cell>
          <cell r="D4148" t="str">
            <v>2034</v>
          </cell>
          <cell r="E4148">
            <v>2900</v>
          </cell>
        </row>
        <row r="4149">
          <cell r="A4149" t="str">
            <v>Czech Republic</v>
          </cell>
          <cell r="B4149" t="str">
            <v>CZ</v>
          </cell>
          <cell r="C4149" t="str">
            <v>Renewable hydropower</v>
          </cell>
          <cell r="D4149" t="str">
            <v>2035</v>
          </cell>
          <cell r="E4149">
            <v>2900</v>
          </cell>
        </row>
        <row r="4150">
          <cell r="A4150" t="str">
            <v>Czech Republic</v>
          </cell>
          <cell r="B4150" t="str">
            <v>CZ</v>
          </cell>
          <cell r="C4150" t="str">
            <v>Renewable hydropower</v>
          </cell>
          <cell r="D4150" t="str">
            <v>2036</v>
          </cell>
          <cell r="E4150">
            <v>2900</v>
          </cell>
        </row>
        <row r="4151">
          <cell r="A4151" t="str">
            <v>Czech Republic</v>
          </cell>
          <cell r="B4151" t="str">
            <v>CZ</v>
          </cell>
          <cell r="C4151" t="str">
            <v>Renewable hydropower</v>
          </cell>
          <cell r="D4151" t="str">
            <v>2037</v>
          </cell>
          <cell r="E4151">
            <v>2900</v>
          </cell>
        </row>
        <row r="4152">
          <cell r="A4152" t="str">
            <v>Czech Republic</v>
          </cell>
          <cell r="B4152" t="str">
            <v>CZ</v>
          </cell>
          <cell r="C4152" t="str">
            <v>Renewable hydropower</v>
          </cell>
          <cell r="D4152" t="str">
            <v>2038</v>
          </cell>
          <cell r="E4152">
            <v>2900</v>
          </cell>
        </row>
        <row r="4153">
          <cell r="A4153" t="str">
            <v>Czech Republic</v>
          </cell>
          <cell r="B4153" t="str">
            <v>CZ</v>
          </cell>
          <cell r="C4153" t="str">
            <v>Renewable hydropower</v>
          </cell>
          <cell r="D4153" t="str">
            <v>2039</v>
          </cell>
          <cell r="E4153">
            <v>2900</v>
          </cell>
        </row>
        <row r="4154">
          <cell r="A4154" t="str">
            <v>Czech Republic</v>
          </cell>
          <cell r="B4154" t="str">
            <v>CZ</v>
          </cell>
          <cell r="C4154" t="str">
            <v>Renewable hydropower</v>
          </cell>
          <cell r="D4154" t="str">
            <v>2040</v>
          </cell>
          <cell r="E4154">
            <v>2900</v>
          </cell>
        </row>
        <row r="4155">
          <cell r="A4155" t="str">
            <v>Czech Republic</v>
          </cell>
          <cell r="B4155" t="str">
            <v>CZ</v>
          </cell>
          <cell r="C4155" t="str">
            <v>Renewable hydropower</v>
          </cell>
          <cell r="D4155" t="str">
            <v>2041</v>
          </cell>
          <cell r="E4155">
            <v>2900</v>
          </cell>
        </row>
        <row r="4156">
          <cell r="A4156" t="str">
            <v>Czech Republic</v>
          </cell>
          <cell r="B4156" t="str">
            <v>CZ</v>
          </cell>
          <cell r="C4156" t="str">
            <v>Renewable hydropower</v>
          </cell>
          <cell r="D4156" t="str">
            <v>2042</v>
          </cell>
          <cell r="E4156">
            <v>2900</v>
          </cell>
        </row>
        <row r="4157">
          <cell r="A4157" t="str">
            <v>Czech Republic</v>
          </cell>
          <cell r="B4157" t="str">
            <v>CZ</v>
          </cell>
          <cell r="C4157" t="str">
            <v>Renewable hydropower</v>
          </cell>
          <cell r="D4157" t="str">
            <v>2043</v>
          </cell>
          <cell r="E4157">
            <v>2900</v>
          </cell>
        </row>
        <row r="4158">
          <cell r="A4158" t="str">
            <v>Czech Republic</v>
          </cell>
          <cell r="B4158" t="str">
            <v>CZ</v>
          </cell>
          <cell r="C4158" t="str">
            <v>Renewable hydropower</v>
          </cell>
          <cell r="D4158" t="str">
            <v>2044</v>
          </cell>
          <cell r="E4158">
            <v>2900</v>
          </cell>
        </row>
        <row r="4159">
          <cell r="A4159" t="str">
            <v>Czech Republic</v>
          </cell>
          <cell r="B4159" t="str">
            <v>CZ</v>
          </cell>
          <cell r="C4159" t="str">
            <v>Renewable hydropower</v>
          </cell>
          <cell r="D4159" t="str">
            <v>2045</v>
          </cell>
          <cell r="E4159">
            <v>2900</v>
          </cell>
        </row>
        <row r="4160">
          <cell r="A4160" t="str">
            <v>Czech Republic</v>
          </cell>
          <cell r="B4160" t="str">
            <v>CZ</v>
          </cell>
          <cell r="C4160" t="str">
            <v>Renewable hydropower</v>
          </cell>
          <cell r="D4160" t="str">
            <v>2046</v>
          </cell>
          <cell r="E4160">
            <v>2900</v>
          </cell>
        </row>
        <row r="4161">
          <cell r="A4161" t="str">
            <v>Czech Republic</v>
          </cell>
          <cell r="B4161" t="str">
            <v>CZ</v>
          </cell>
          <cell r="C4161" t="str">
            <v>Renewable hydropower</v>
          </cell>
          <cell r="D4161" t="str">
            <v>2047</v>
          </cell>
          <cell r="E4161">
            <v>2900</v>
          </cell>
        </row>
        <row r="4162">
          <cell r="A4162" t="str">
            <v>Czech Republic</v>
          </cell>
          <cell r="B4162" t="str">
            <v>CZ</v>
          </cell>
          <cell r="C4162" t="str">
            <v>Renewable hydropower</v>
          </cell>
          <cell r="D4162" t="str">
            <v>2048</v>
          </cell>
          <cell r="E4162">
            <v>2900</v>
          </cell>
        </row>
        <row r="4163">
          <cell r="A4163" t="str">
            <v>Czech Republic</v>
          </cell>
          <cell r="B4163" t="str">
            <v>CZ</v>
          </cell>
          <cell r="C4163" t="str">
            <v>Renewable hydropower</v>
          </cell>
          <cell r="D4163" t="str">
            <v>2049</v>
          </cell>
          <cell r="E4163">
            <v>2900</v>
          </cell>
        </row>
        <row r="4164">
          <cell r="A4164" t="str">
            <v>Czech Republic</v>
          </cell>
          <cell r="B4164" t="str">
            <v>CZ</v>
          </cell>
          <cell r="C4164" t="str">
            <v>Renewable hydropower</v>
          </cell>
          <cell r="D4164" t="str">
            <v>2050</v>
          </cell>
          <cell r="E4164">
            <v>2900</v>
          </cell>
        </row>
        <row r="4165">
          <cell r="A4165" t="str">
            <v>Germany</v>
          </cell>
          <cell r="B4165" t="str">
            <v>DE</v>
          </cell>
          <cell r="C4165" t="str">
            <v>Renewable hydropower</v>
          </cell>
          <cell r="D4165" t="str">
            <v>2018</v>
          </cell>
          <cell r="E4165">
            <v>2900</v>
          </cell>
        </row>
        <row r="4166">
          <cell r="A4166" t="str">
            <v>Germany</v>
          </cell>
          <cell r="B4166" t="str">
            <v>DE</v>
          </cell>
          <cell r="C4166" t="str">
            <v>Renewable hydropower</v>
          </cell>
          <cell r="D4166" t="str">
            <v>2019</v>
          </cell>
          <cell r="E4166">
            <v>2900</v>
          </cell>
        </row>
        <row r="4167">
          <cell r="A4167" t="str">
            <v>Germany</v>
          </cell>
          <cell r="B4167" t="str">
            <v>DE</v>
          </cell>
          <cell r="C4167" t="str">
            <v>Renewable hydropower</v>
          </cell>
          <cell r="D4167" t="str">
            <v>2020</v>
          </cell>
          <cell r="E4167">
            <v>2900</v>
          </cell>
        </row>
        <row r="4168">
          <cell r="A4168" t="str">
            <v>Germany</v>
          </cell>
          <cell r="B4168" t="str">
            <v>DE</v>
          </cell>
          <cell r="C4168" t="str">
            <v>Renewable hydropower</v>
          </cell>
          <cell r="D4168" t="str">
            <v>2021</v>
          </cell>
          <cell r="E4168">
            <v>2900</v>
          </cell>
        </row>
        <row r="4169">
          <cell r="A4169" t="str">
            <v>Germany</v>
          </cell>
          <cell r="B4169" t="str">
            <v>DE</v>
          </cell>
          <cell r="C4169" t="str">
            <v>Renewable hydropower</v>
          </cell>
          <cell r="D4169" t="str">
            <v>2022</v>
          </cell>
          <cell r="E4169">
            <v>2900</v>
          </cell>
        </row>
        <row r="4170">
          <cell r="A4170" t="str">
            <v>Germany</v>
          </cell>
          <cell r="B4170" t="str">
            <v>DE</v>
          </cell>
          <cell r="C4170" t="str">
            <v>Renewable hydropower</v>
          </cell>
          <cell r="D4170" t="str">
            <v>2023</v>
          </cell>
          <cell r="E4170">
            <v>2900</v>
          </cell>
        </row>
        <row r="4171">
          <cell r="A4171" t="str">
            <v>Germany</v>
          </cell>
          <cell r="B4171" t="str">
            <v>DE</v>
          </cell>
          <cell r="C4171" t="str">
            <v>Renewable hydropower</v>
          </cell>
          <cell r="D4171" t="str">
            <v>2024</v>
          </cell>
          <cell r="E4171">
            <v>2900</v>
          </cell>
        </row>
        <row r="4172">
          <cell r="A4172" t="str">
            <v>Germany</v>
          </cell>
          <cell r="B4172" t="str">
            <v>DE</v>
          </cell>
          <cell r="C4172" t="str">
            <v>Renewable hydropower</v>
          </cell>
          <cell r="D4172" t="str">
            <v>2025</v>
          </cell>
          <cell r="E4172">
            <v>2900</v>
          </cell>
        </row>
        <row r="4173">
          <cell r="A4173" t="str">
            <v>Germany</v>
          </cell>
          <cell r="B4173" t="str">
            <v>DE</v>
          </cell>
          <cell r="C4173" t="str">
            <v>Renewable hydropower</v>
          </cell>
          <cell r="D4173" t="str">
            <v>2026</v>
          </cell>
          <cell r="E4173">
            <v>2900</v>
          </cell>
        </row>
        <row r="4174">
          <cell r="A4174" t="str">
            <v>Germany</v>
          </cell>
          <cell r="B4174" t="str">
            <v>DE</v>
          </cell>
          <cell r="C4174" t="str">
            <v>Renewable hydropower</v>
          </cell>
          <cell r="D4174" t="str">
            <v>2027</v>
          </cell>
          <cell r="E4174">
            <v>2900</v>
          </cell>
        </row>
        <row r="4175">
          <cell r="A4175" t="str">
            <v>Germany</v>
          </cell>
          <cell r="B4175" t="str">
            <v>DE</v>
          </cell>
          <cell r="C4175" t="str">
            <v>Renewable hydropower</v>
          </cell>
          <cell r="D4175" t="str">
            <v>2028</v>
          </cell>
          <cell r="E4175">
            <v>2900</v>
          </cell>
        </row>
        <row r="4176">
          <cell r="A4176" t="str">
            <v>Germany</v>
          </cell>
          <cell r="B4176" t="str">
            <v>DE</v>
          </cell>
          <cell r="C4176" t="str">
            <v>Renewable hydropower</v>
          </cell>
          <cell r="D4176" t="str">
            <v>2029</v>
          </cell>
          <cell r="E4176">
            <v>2900</v>
          </cell>
        </row>
        <row r="4177">
          <cell r="A4177" t="str">
            <v>Germany</v>
          </cell>
          <cell r="B4177" t="str">
            <v>DE</v>
          </cell>
          <cell r="C4177" t="str">
            <v>Renewable hydropower</v>
          </cell>
          <cell r="D4177" t="str">
            <v>2030</v>
          </cell>
          <cell r="E4177">
            <v>2900</v>
          </cell>
        </row>
        <row r="4178">
          <cell r="A4178" t="str">
            <v>Germany</v>
          </cell>
          <cell r="B4178" t="str">
            <v>DE</v>
          </cell>
          <cell r="C4178" t="str">
            <v>Renewable hydropower</v>
          </cell>
          <cell r="D4178" t="str">
            <v>2031</v>
          </cell>
          <cell r="E4178">
            <v>2900</v>
          </cell>
        </row>
        <row r="4179">
          <cell r="A4179" t="str">
            <v>Germany</v>
          </cell>
          <cell r="B4179" t="str">
            <v>DE</v>
          </cell>
          <cell r="C4179" t="str">
            <v>Renewable hydropower</v>
          </cell>
          <cell r="D4179" t="str">
            <v>2032</v>
          </cell>
          <cell r="E4179">
            <v>2900</v>
          </cell>
        </row>
        <row r="4180">
          <cell r="A4180" t="str">
            <v>Germany</v>
          </cell>
          <cell r="B4180" t="str">
            <v>DE</v>
          </cell>
          <cell r="C4180" t="str">
            <v>Renewable hydropower</v>
          </cell>
          <cell r="D4180" t="str">
            <v>2033</v>
          </cell>
          <cell r="E4180">
            <v>2900</v>
          </cell>
        </row>
        <row r="4181">
          <cell r="A4181" t="str">
            <v>Germany</v>
          </cell>
          <cell r="B4181" t="str">
            <v>DE</v>
          </cell>
          <cell r="C4181" t="str">
            <v>Renewable hydropower</v>
          </cell>
          <cell r="D4181" t="str">
            <v>2034</v>
          </cell>
          <cell r="E4181">
            <v>2900</v>
          </cell>
        </row>
        <row r="4182">
          <cell r="A4182" t="str">
            <v>Germany</v>
          </cell>
          <cell r="B4182" t="str">
            <v>DE</v>
          </cell>
          <cell r="C4182" t="str">
            <v>Renewable hydropower</v>
          </cell>
          <cell r="D4182" t="str">
            <v>2035</v>
          </cell>
          <cell r="E4182">
            <v>2900</v>
          </cell>
        </row>
        <row r="4183">
          <cell r="A4183" t="str">
            <v>Germany</v>
          </cell>
          <cell r="B4183" t="str">
            <v>DE</v>
          </cell>
          <cell r="C4183" t="str">
            <v>Renewable hydropower</v>
          </cell>
          <cell r="D4183" t="str">
            <v>2036</v>
          </cell>
          <cell r="E4183">
            <v>2900</v>
          </cell>
        </row>
        <row r="4184">
          <cell r="A4184" t="str">
            <v>Germany</v>
          </cell>
          <cell r="B4184" t="str">
            <v>DE</v>
          </cell>
          <cell r="C4184" t="str">
            <v>Renewable hydropower</v>
          </cell>
          <cell r="D4184" t="str">
            <v>2037</v>
          </cell>
          <cell r="E4184">
            <v>2900</v>
          </cell>
        </row>
        <row r="4185">
          <cell r="A4185" t="str">
            <v>Germany</v>
          </cell>
          <cell r="B4185" t="str">
            <v>DE</v>
          </cell>
          <cell r="C4185" t="str">
            <v>Renewable hydropower</v>
          </cell>
          <cell r="D4185" t="str">
            <v>2038</v>
          </cell>
          <cell r="E4185">
            <v>2900</v>
          </cell>
        </row>
        <row r="4186">
          <cell r="A4186" t="str">
            <v>Germany</v>
          </cell>
          <cell r="B4186" t="str">
            <v>DE</v>
          </cell>
          <cell r="C4186" t="str">
            <v>Renewable hydropower</v>
          </cell>
          <cell r="D4186" t="str">
            <v>2039</v>
          </cell>
          <cell r="E4186">
            <v>2900</v>
          </cell>
        </row>
        <row r="4187">
          <cell r="A4187" t="str">
            <v>Germany</v>
          </cell>
          <cell r="B4187" t="str">
            <v>DE</v>
          </cell>
          <cell r="C4187" t="str">
            <v>Renewable hydropower</v>
          </cell>
          <cell r="D4187" t="str">
            <v>2040</v>
          </cell>
          <cell r="E4187">
            <v>2900</v>
          </cell>
        </row>
        <row r="4188">
          <cell r="A4188" t="str">
            <v>Germany</v>
          </cell>
          <cell r="B4188" t="str">
            <v>DE</v>
          </cell>
          <cell r="C4188" t="str">
            <v>Renewable hydropower</v>
          </cell>
          <cell r="D4188" t="str">
            <v>2041</v>
          </cell>
          <cell r="E4188">
            <v>2900</v>
          </cell>
        </row>
        <row r="4189">
          <cell r="A4189" t="str">
            <v>Germany</v>
          </cell>
          <cell r="B4189" t="str">
            <v>DE</v>
          </cell>
          <cell r="C4189" t="str">
            <v>Renewable hydropower</v>
          </cell>
          <cell r="D4189" t="str">
            <v>2042</v>
          </cell>
          <cell r="E4189">
            <v>2900</v>
          </cell>
        </row>
        <row r="4190">
          <cell r="A4190" t="str">
            <v>Germany</v>
          </cell>
          <cell r="B4190" t="str">
            <v>DE</v>
          </cell>
          <cell r="C4190" t="str">
            <v>Renewable hydropower</v>
          </cell>
          <cell r="D4190" t="str">
            <v>2043</v>
          </cell>
          <cell r="E4190">
            <v>2900</v>
          </cell>
        </row>
        <row r="4191">
          <cell r="A4191" t="str">
            <v>Germany</v>
          </cell>
          <cell r="B4191" t="str">
            <v>DE</v>
          </cell>
          <cell r="C4191" t="str">
            <v>Renewable hydropower</v>
          </cell>
          <cell r="D4191" t="str">
            <v>2044</v>
          </cell>
          <cell r="E4191">
            <v>2900</v>
          </cell>
        </row>
        <row r="4192">
          <cell r="A4192" t="str">
            <v>Germany</v>
          </cell>
          <cell r="B4192" t="str">
            <v>DE</v>
          </cell>
          <cell r="C4192" t="str">
            <v>Renewable hydropower</v>
          </cell>
          <cell r="D4192" t="str">
            <v>2045</v>
          </cell>
          <cell r="E4192">
            <v>2900</v>
          </cell>
        </row>
        <row r="4193">
          <cell r="A4193" t="str">
            <v>Germany</v>
          </cell>
          <cell r="B4193" t="str">
            <v>DE</v>
          </cell>
          <cell r="C4193" t="str">
            <v>Renewable hydropower</v>
          </cell>
          <cell r="D4193" t="str">
            <v>2046</v>
          </cell>
          <cell r="E4193">
            <v>2900</v>
          </cell>
        </row>
        <row r="4194">
          <cell r="A4194" t="str">
            <v>Germany</v>
          </cell>
          <cell r="B4194" t="str">
            <v>DE</v>
          </cell>
          <cell r="C4194" t="str">
            <v>Renewable hydropower</v>
          </cell>
          <cell r="D4194" t="str">
            <v>2047</v>
          </cell>
          <cell r="E4194">
            <v>2900</v>
          </cell>
        </row>
        <row r="4195">
          <cell r="A4195" t="str">
            <v>Germany</v>
          </cell>
          <cell r="B4195" t="str">
            <v>DE</v>
          </cell>
          <cell r="C4195" t="str">
            <v>Renewable hydropower</v>
          </cell>
          <cell r="D4195" t="str">
            <v>2048</v>
          </cell>
          <cell r="E4195">
            <v>2900</v>
          </cell>
        </row>
        <row r="4196">
          <cell r="A4196" t="str">
            <v>Germany</v>
          </cell>
          <cell r="B4196" t="str">
            <v>DE</v>
          </cell>
          <cell r="C4196" t="str">
            <v>Renewable hydropower</v>
          </cell>
          <cell r="D4196" t="str">
            <v>2049</v>
          </cell>
          <cell r="E4196">
            <v>2900</v>
          </cell>
        </row>
        <row r="4197">
          <cell r="A4197" t="str">
            <v>Germany</v>
          </cell>
          <cell r="B4197" t="str">
            <v>DE</v>
          </cell>
          <cell r="C4197" t="str">
            <v>Renewable hydropower</v>
          </cell>
          <cell r="D4197" t="str">
            <v>2050</v>
          </cell>
          <cell r="E4197">
            <v>2900</v>
          </cell>
        </row>
        <row r="4198">
          <cell r="A4198" t="str">
            <v>Denmark DK1</v>
          </cell>
          <cell r="B4198" t="str">
            <v>DK1</v>
          </cell>
          <cell r="C4198" t="str">
            <v>Renewable hydropower</v>
          </cell>
          <cell r="D4198" t="str">
            <v>2018</v>
          </cell>
          <cell r="E4198">
            <v>2900</v>
          </cell>
        </row>
        <row r="4199">
          <cell r="A4199" t="str">
            <v>Denmark DK1</v>
          </cell>
          <cell r="B4199" t="str">
            <v>DK1</v>
          </cell>
          <cell r="C4199" t="str">
            <v>Renewable hydropower</v>
          </cell>
          <cell r="D4199" t="str">
            <v>2019</v>
          </cell>
          <cell r="E4199">
            <v>2900</v>
          </cell>
        </row>
        <row r="4200">
          <cell r="A4200" t="str">
            <v>Denmark DK1</v>
          </cell>
          <cell r="B4200" t="str">
            <v>DK1</v>
          </cell>
          <cell r="C4200" t="str">
            <v>Renewable hydropower</v>
          </cell>
          <cell r="D4200" t="str">
            <v>2020</v>
          </cell>
          <cell r="E4200">
            <v>2900</v>
          </cell>
        </row>
        <row r="4201">
          <cell r="A4201" t="str">
            <v>Denmark DK1</v>
          </cell>
          <cell r="B4201" t="str">
            <v>DK1</v>
          </cell>
          <cell r="C4201" t="str">
            <v>Renewable hydropower</v>
          </cell>
          <cell r="D4201" t="str">
            <v>2021</v>
          </cell>
          <cell r="E4201">
            <v>2900</v>
          </cell>
        </row>
        <row r="4202">
          <cell r="A4202" t="str">
            <v>Denmark DK1</v>
          </cell>
          <cell r="B4202" t="str">
            <v>DK1</v>
          </cell>
          <cell r="C4202" t="str">
            <v>Renewable hydropower</v>
          </cell>
          <cell r="D4202" t="str">
            <v>2022</v>
          </cell>
          <cell r="E4202">
            <v>2900</v>
          </cell>
        </row>
        <row r="4203">
          <cell r="A4203" t="str">
            <v>Denmark DK1</v>
          </cell>
          <cell r="B4203" t="str">
            <v>DK1</v>
          </cell>
          <cell r="C4203" t="str">
            <v>Renewable hydropower</v>
          </cell>
          <cell r="D4203" t="str">
            <v>2023</v>
          </cell>
          <cell r="E4203">
            <v>2900</v>
          </cell>
        </row>
        <row r="4204">
          <cell r="A4204" t="str">
            <v>Denmark DK1</v>
          </cell>
          <cell r="B4204" t="str">
            <v>DK1</v>
          </cell>
          <cell r="C4204" t="str">
            <v>Renewable hydropower</v>
          </cell>
          <cell r="D4204" t="str">
            <v>2024</v>
          </cell>
          <cell r="E4204">
            <v>2900</v>
          </cell>
        </row>
        <row r="4205">
          <cell r="A4205" t="str">
            <v>Denmark DK1</v>
          </cell>
          <cell r="B4205" t="str">
            <v>DK1</v>
          </cell>
          <cell r="C4205" t="str">
            <v>Renewable hydropower</v>
          </cell>
          <cell r="D4205" t="str">
            <v>2025</v>
          </cell>
          <cell r="E4205">
            <v>2900</v>
          </cell>
        </row>
        <row r="4206">
          <cell r="A4206" t="str">
            <v>Denmark DK1</v>
          </cell>
          <cell r="B4206" t="str">
            <v>DK1</v>
          </cell>
          <cell r="C4206" t="str">
            <v>Renewable hydropower</v>
          </cell>
          <cell r="D4206" t="str">
            <v>2026</v>
          </cell>
          <cell r="E4206">
            <v>2900</v>
          </cell>
        </row>
        <row r="4207">
          <cell r="A4207" t="str">
            <v>Denmark DK1</v>
          </cell>
          <cell r="B4207" t="str">
            <v>DK1</v>
          </cell>
          <cell r="C4207" t="str">
            <v>Renewable hydropower</v>
          </cell>
          <cell r="D4207" t="str">
            <v>2027</v>
          </cell>
          <cell r="E4207">
            <v>2900</v>
          </cell>
        </row>
        <row r="4208">
          <cell r="A4208" t="str">
            <v>Denmark DK1</v>
          </cell>
          <cell r="B4208" t="str">
            <v>DK1</v>
          </cell>
          <cell r="C4208" t="str">
            <v>Renewable hydropower</v>
          </cell>
          <cell r="D4208" t="str">
            <v>2028</v>
          </cell>
          <cell r="E4208">
            <v>2900</v>
          </cell>
        </row>
        <row r="4209">
          <cell r="A4209" t="str">
            <v>Denmark DK1</v>
          </cell>
          <cell r="B4209" t="str">
            <v>DK1</v>
          </cell>
          <cell r="C4209" t="str">
            <v>Renewable hydropower</v>
          </cell>
          <cell r="D4209" t="str">
            <v>2029</v>
          </cell>
          <cell r="E4209">
            <v>2900</v>
          </cell>
        </row>
        <row r="4210">
          <cell r="A4210" t="str">
            <v>Denmark DK1</v>
          </cell>
          <cell r="B4210" t="str">
            <v>DK1</v>
          </cell>
          <cell r="C4210" t="str">
            <v>Renewable hydropower</v>
          </cell>
          <cell r="D4210" t="str">
            <v>2030</v>
          </cell>
          <cell r="E4210">
            <v>2900</v>
          </cell>
        </row>
        <row r="4211">
          <cell r="A4211" t="str">
            <v>Denmark DK1</v>
          </cell>
          <cell r="B4211" t="str">
            <v>DK1</v>
          </cell>
          <cell r="C4211" t="str">
            <v>Renewable hydropower</v>
          </cell>
          <cell r="D4211" t="str">
            <v>2031</v>
          </cell>
          <cell r="E4211">
            <v>2900</v>
          </cell>
        </row>
        <row r="4212">
          <cell r="A4212" t="str">
            <v>Denmark DK1</v>
          </cell>
          <cell r="B4212" t="str">
            <v>DK1</v>
          </cell>
          <cell r="C4212" t="str">
            <v>Renewable hydropower</v>
          </cell>
          <cell r="D4212" t="str">
            <v>2032</v>
          </cell>
          <cell r="E4212">
            <v>2900</v>
          </cell>
        </row>
        <row r="4213">
          <cell r="A4213" t="str">
            <v>Denmark DK1</v>
          </cell>
          <cell r="B4213" t="str">
            <v>DK1</v>
          </cell>
          <cell r="C4213" t="str">
            <v>Renewable hydropower</v>
          </cell>
          <cell r="D4213" t="str">
            <v>2033</v>
          </cell>
          <cell r="E4213">
            <v>2900</v>
          </cell>
        </row>
        <row r="4214">
          <cell r="A4214" t="str">
            <v>Denmark DK1</v>
          </cell>
          <cell r="B4214" t="str">
            <v>DK1</v>
          </cell>
          <cell r="C4214" t="str">
            <v>Renewable hydropower</v>
          </cell>
          <cell r="D4214" t="str">
            <v>2034</v>
          </cell>
          <cell r="E4214">
            <v>2900</v>
          </cell>
        </row>
        <row r="4215">
          <cell r="A4215" t="str">
            <v>Denmark DK1</v>
          </cell>
          <cell r="B4215" t="str">
            <v>DK1</v>
          </cell>
          <cell r="C4215" t="str">
            <v>Renewable hydropower</v>
          </cell>
          <cell r="D4215" t="str">
            <v>2035</v>
          </cell>
          <cell r="E4215">
            <v>2900</v>
          </cell>
        </row>
        <row r="4216">
          <cell r="A4216" t="str">
            <v>Denmark DK1</v>
          </cell>
          <cell r="B4216" t="str">
            <v>DK1</v>
          </cell>
          <cell r="C4216" t="str">
            <v>Renewable hydropower</v>
          </cell>
          <cell r="D4216" t="str">
            <v>2036</v>
          </cell>
          <cell r="E4216">
            <v>2900</v>
          </cell>
        </row>
        <row r="4217">
          <cell r="A4217" t="str">
            <v>Denmark DK1</v>
          </cell>
          <cell r="B4217" t="str">
            <v>DK1</v>
          </cell>
          <cell r="C4217" t="str">
            <v>Renewable hydropower</v>
          </cell>
          <cell r="D4217" t="str">
            <v>2037</v>
          </cell>
          <cell r="E4217">
            <v>2900</v>
          </cell>
        </row>
        <row r="4218">
          <cell r="A4218" t="str">
            <v>Denmark DK1</v>
          </cell>
          <cell r="B4218" t="str">
            <v>DK1</v>
          </cell>
          <cell r="C4218" t="str">
            <v>Renewable hydropower</v>
          </cell>
          <cell r="D4218" t="str">
            <v>2038</v>
          </cell>
          <cell r="E4218">
            <v>2900</v>
          </cell>
        </row>
        <row r="4219">
          <cell r="A4219" t="str">
            <v>Denmark DK1</v>
          </cell>
          <cell r="B4219" t="str">
            <v>DK1</v>
          </cell>
          <cell r="C4219" t="str">
            <v>Renewable hydropower</v>
          </cell>
          <cell r="D4219" t="str">
            <v>2039</v>
          </cell>
          <cell r="E4219">
            <v>2900</v>
          </cell>
        </row>
        <row r="4220">
          <cell r="A4220" t="str">
            <v>Denmark DK1</v>
          </cell>
          <cell r="B4220" t="str">
            <v>DK1</v>
          </cell>
          <cell r="C4220" t="str">
            <v>Renewable hydropower</v>
          </cell>
          <cell r="D4220" t="str">
            <v>2040</v>
          </cell>
          <cell r="E4220">
            <v>2900</v>
          </cell>
        </row>
        <row r="4221">
          <cell r="A4221" t="str">
            <v>Denmark DK1</v>
          </cell>
          <cell r="B4221" t="str">
            <v>DK1</v>
          </cell>
          <cell r="C4221" t="str">
            <v>Renewable hydropower</v>
          </cell>
          <cell r="D4221" t="str">
            <v>2041</v>
          </cell>
          <cell r="E4221">
            <v>2900</v>
          </cell>
        </row>
        <row r="4222">
          <cell r="A4222" t="str">
            <v>Denmark DK1</v>
          </cell>
          <cell r="B4222" t="str">
            <v>DK1</v>
          </cell>
          <cell r="C4222" t="str">
            <v>Renewable hydropower</v>
          </cell>
          <cell r="D4222" t="str">
            <v>2042</v>
          </cell>
          <cell r="E4222">
            <v>2900</v>
          </cell>
        </row>
        <row r="4223">
          <cell r="A4223" t="str">
            <v>Denmark DK1</v>
          </cell>
          <cell r="B4223" t="str">
            <v>DK1</v>
          </cell>
          <cell r="C4223" t="str">
            <v>Renewable hydropower</v>
          </cell>
          <cell r="D4223" t="str">
            <v>2043</v>
          </cell>
          <cell r="E4223">
            <v>2900</v>
          </cell>
        </row>
        <row r="4224">
          <cell r="A4224" t="str">
            <v>Denmark DK1</v>
          </cell>
          <cell r="B4224" t="str">
            <v>DK1</v>
          </cell>
          <cell r="C4224" t="str">
            <v>Renewable hydropower</v>
          </cell>
          <cell r="D4224" t="str">
            <v>2044</v>
          </cell>
          <cell r="E4224">
            <v>2900</v>
          </cell>
        </row>
        <row r="4225">
          <cell r="A4225" t="str">
            <v>Denmark DK1</v>
          </cell>
          <cell r="B4225" t="str">
            <v>DK1</v>
          </cell>
          <cell r="C4225" t="str">
            <v>Renewable hydropower</v>
          </cell>
          <cell r="D4225" t="str">
            <v>2045</v>
          </cell>
          <cell r="E4225">
            <v>2900</v>
          </cell>
        </row>
        <row r="4226">
          <cell r="A4226" t="str">
            <v>Denmark DK1</v>
          </cell>
          <cell r="B4226" t="str">
            <v>DK1</v>
          </cell>
          <cell r="C4226" t="str">
            <v>Renewable hydropower</v>
          </cell>
          <cell r="D4226" t="str">
            <v>2046</v>
          </cell>
          <cell r="E4226">
            <v>2900</v>
          </cell>
        </row>
        <row r="4227">
          <cell r="A4227" t="str">
            <v>Denmark DK1</v>
          </cell>
          <cell r="B4227" t="str">
            <v>DK1</v>
          </cell>
          <cell r="C4227" t="str">
            <v>Renewable hydropower</v>
          </cell>
          <cell r="D4227" t="str">
            <v>2047</v>
          </cell>
          <cell r="E4227">
            <v>2900</v>
          </cell>
        </row>
        <row r="4228">
          <cell r="A4228" t="str">
            <v>Denmark DK1</v>
          </cell>
          <cell r="B4228" t="str">
            <v>DK1</v>
          </cell>
          <cell r="C4228" t="str">
            <v>Renewable hydropower</v>
          </cell>
          <cell r="D4228" t="str">
            <v>2048</v>
          </cell>
          <cell r="E4228">
            <v>2900</v>
          </cell>
        </row>
        <row r="4229">
          <cell r="A4229" t="str">
            <v>Denmark DK1</v>
          </cell>
          <cell r="B4229" t="str">
            <v>DK1</v>
          </cell>
          <cell r="C4229" t="str">
            <v>Renewable hydropower</v>
          </cell>
          <cell r="D4229" t="str">
            <v>2049</v>
          </cell>
          <cell r="E4229">
            <v>2900</v>
          </cell>
        </row>
        <row r="4230">
          <cell r="A4230" t="str">
            <v>Denmark DK1</v>
          </cell>
          <cell r="B4230" t="str">
            <v>DK1</v>
          </cell>
          <cell r="C4230" t="str">
            <v>Renewable hydropower</v>
          </cell>
          <cell r="D4230" t="str">
            <v>2050</v>
          </cell>
          <cell r="E4230">
            <v>2900</v>
          </cell>
        </row>
        <row r="4231">
          <cell r="A4231" t="str">
            <v>Denmark DK2</v>
          </cell>
          <cell r="B4231" t="str">
            <v>DK2</v>
          </cell>
          <cell r="C4231" t="str">
            <v>Renewable hydropower</v>
          </cell>
          <cell r="D4231" t="str">
            <v>2018</v>
          </cell>
          <cell r="E4231">
            <v>2900</v>
          </cell>
        </row>
        <row r="4232">
          <cell r="A4232" t="str">
            <v>Denmark DK2</v>
          </cell>
          <cell r="B4232" t="str">
            <v>DK2</v>
          </cell>
          <cell r="C4232" t="str">
            <v>Renewable hydropower</v>
          </cell>
          <cell r="D4232" t="str">
            <v>2019</v>
          </cell>
          <cell r="E4232">
            <v>2900</v>
          </cell>
        </row>
        <row r="4233">
          <cell r="A4233" t="str">
            <v>Denmark DK2</v>
          </cell>
          <cell r="B4233" t="str">
            <v>DK2</v>
          </cell>
          <cell r="C4233" t="str">
            <v>Renewable hydropower</v>
          </cell>
          <cell r="D4233" t="str">
            <v>2020</v>
          </cell>
          <cell r="E4233">
            <v>2900</v>
          </cell>
        </row>
        <row r="4234">
          <cell r="A4234" t="str">
            <v>Denmark DK2</v>
          </cell>
          <cell r="B4234" t="str">
            <v>DK2</v>
          </cell>
          <cell r="C4234" t="str">
            <v>Renewable hydropower</v>
          </cell>
          <cell r="D4234" t="str">
            <v>2021</v>
          </cell>
          <cell r="E4234">
            <v>2900</v>
          </cell>
        </row>
        <row r="4235">
          <cell r="A4235" t="str">
            <v>Denmark DK2</v>
          </cell>
          <cell r="B4235" t="str">
            <v>DK2</v>
          </cell>
          <cell r="C4235" t="str">
            <v>Renewable hydropower</v>
          </cell>
          <cell r="D4235" t="str">
            <v>2022</v>
          </cell>
          <cell r="E4235">
            <v>2900</v>
          </cell>
        </row>
        <row r="4236">
          <cell r="A4236" t="str">
            <v>Denmark DK2</v>
          </cell>
          <cell r="B4236" t="str">
            <v>DK2</v>
          </cell>
          <cell r="C4236" t="str">
            <v>Renewable hydropower</v>
          </cell>
          <cell r="D4236" t="str">
            <v>2023</v>
          </cell>
          <cell r="E4236">
            <v>2900</v>
          </cell>
        </row>
        <row r="4237">
          <cell r="A4237" t="str">
            <v>Denmark DK2</v>
          </cell>
          <cell r="B4237" t="str">
            <v>DK2</v>
          </cell>
          <cell r="C4237" t="str">
            <v>Renewable hydropower</v>
          </cell>
          <cell r="D4237" t="str">
            <v>2024</v>
          </cell>
          <cell r="E4237">
            <v>2900</v>
          </cell>
        </row>
        <row r="4238">
          <cell r="A4238" t="str">
            <v>Denmark DK2</v>
          </cell>
          <cell r="B4238" t="str">
            <v>DK2</v>
          </cell>
          <cell r="C4238" t="str">
            <v>Renewable hydropower</v>
          </cell>
          <cell r="D4238" t="str">
            <v>2025</v>
          </cell>
          <cell r="E4238">
            <v>2900</v>
          </cell>
        </row>
        <row r="4239">
          <cell r="A4239" t="str">
            <v>Denmark DK2</v>
          </cell>
          <cell r="B4239" t="str">
            <v>DK2</v>
          </cell>
          <cell r="C4239" t="str">
            <v>Renewable hydropower</v>
          </cell>
          <cell r="D4239" t="str">
            <v>2026</v>
          </cell>
          <cell r="E4239">
            <v>2900</v>
          </cell>
        </row>
        <row r="4240">
          <cell r="A4240" t="str">
            <v>Denmark DK2</v>
          </cell>
          <cell r="B4240" t="str">
            <v>DK2</v>
          </cell>
          <cell r="C4240" t="str">
            <v>Renewable hydropower</v>
          </cell>
          <cell r="D4240" t="str">
            <v>2027</v>
          </cell>
          <cell r="E4240">
            <v>2900</v>
          </cell>
        </row>
        <row r="4241">
          <cell r="A4241" t="str">
            <v>Denmark DK2</v>
          </cell>
          <cell r="B4241" t="str">
            <v>DK2</v>
          </cell>
          <cell r="C4241" t="str">
            <v>Renewable hydropower</v>
          </cell>
          <cell r="D4241" t="str">
            <v>2028</v>
          </cell>
          <cell r="E4241">
            <v>2900</v>
          </cell>
        </row>
        <row r="4242">
          <cell r="A4242" t="str">
            <v>Denmark DK2</v>
          </cell>
          <cell r="B4242" t="str">
            <v>DK2</v>
          </cell>
          <cell r="C4242" t="str">
            <v>Renewable hydropower</v>
          </cell>
          <cell r="D4242" t="str">
            <v>2029</v>
          </cell>
          <cell r="E4242">
            <v>2900</v>
          </cell>
        </row>
        <row r="4243">
          <cell r="A4243" t="str">
            <v>Denmark DK2</v>
          </cell>
          <cell r="B4243" t="str">
            <v>DK2</v>
          </cell>
          <cell r="C4243" t="str">
            <v>Renewable hydropower</v>
          </cell>
          <cell r="D4243" t="str">
            <v>2030</v>
          </cell>
          <cell r="E4243">
            <v>2900</v>
          </cell>
        </row>
        <row r="4244">
          <cell r="A4244" t="str">
            <v>Denmark DK2</v>
          </cell>
          <cell r="B4244" t="str">
            <v>DK2</v>
          </cell>
          <cell r="C4244" t="str">
            <v>Renewable hydropower</v>
          </cell>
          <cell r="D4244" t="str">
            <v>2031</v>
          </cell>
          <cell r="E4244">
            <v>2900</v>
          </cell>
        </row>
        <row r="4245">
          <cell r="A4245" t="str">
            <v>Denmark DK2</v>
          </cell>
          <cell r="B4245" t="str">
            <v>DK2</v>
          </cell>
          <cell r="C4245" t="str">
            <v>Renewable hydropower</v>
          </cell>
          <cell r="D4245" t="str">
            <v>2032</v>
          </cell>
          <cell r="E4245">
            <v>2900</v>
          </cell>
        </row>
        <row r="4246">
          <cell r="A4246" t="str">
            <v>Denmark DK2</v>
          </cell>
          <cell r="B4246" t="str">
            <v>DK2</v>
          </cell>
          <cell r="C4246" t="str">
            <v>Renewable hydropower</v>
          </cell>
          <cell r="D4246" t="str">
            <v>2033</v>
          </cell>
          <cell r="E4246">
            <v>2900</v>
          </cell>
        </row>
        <row r="4247">
          <cell r="A4247" t="str">
            <v>Denmark DK2</v>
          </cell>
          <cell r="B4247" t="str">
            <v>DK2</v>
          </cell>
          <cell r="C4247" t="str">
            <v>Renewable hydropower</v>
          </cell>
          <cell r="D4247" t="str">
            <v>2034</v>
          </cell>
          <cell r="E4247">
            <v>2900</v>
          </cell>
        </row>
        <row r="4248">
          <cell r="A4248" t="str">
            <v>Denmark DK2</v>
          </cell>
          <cell r="B4248" t="str">
            <v>DK2</v>
          </cell>
          <cell r="C4248" t="str">
            <v>Renewable hydropower</v>
          </cell>
          <cell r="D4248" t="str">
            <v>2035</v>
          </cell>
          <cell r="E4248">
            <v>2900</v>
          </cell>
        </row>
        <row r="4249">
          <cell r="A4249" t="str">
            <v>Denmark DK2</v>
          </cell>
          <cell r="B4249" t="str">
            <v>DK2</v>
          </cell>
          <cell r="C4249" t="str">
            <v>Renewable hydropower</v>
          </cell>
          <cell r="D4249" t="str">
            <v>2036</v>
          </cell>
          <cell r="E4249">
            <v>2900</v>
          </cell>
        </row>
        <row r="4250">
          <cell r="A4250" t="str">
            <v>Denmark DK2</v>
          </cell>
          <cell r="B4250" t="str">
            <v>DK2</v>
          </cell>
          <cell r="C4250" t="str">
            <v>Renewable hydropower</v>
          </cell>
          <cell r="D4250" t="str">
            <v>2037</v>
          </cell>
          <cell r="E4250">
            <v>2900</v>
          </cell>
        </row>
        <row r="4251">
          <cell r="A4251" t="str">
            <v>Denmark DK2</v>
          </cell>
          <cell r="B4251" t="str">
            <v>DK2</v>
          </cell>
          <cell r="C4251" t="str">
            <v>Renewable hydropower</v>
          </cell>
          <cell r="D4251" t="str">
            <v>2038</v>
          </cell>
          <cell r="E4251">
            <v>2900</v>
          </cell>
        </row>
        <row r="4252">
          <cell r="A4252" t="str">
            <v>Denmark DK2</v>
          </cell>
          <cell r="B4252" t="str">
            <v>DK2</v>
          </cell>
          <cell r="C4252" t="str">
            <v>Renewable hydropower</v>
          </cell>
          <cell r="D4252" t="str">
            <v>2039</v>
          </cell>
          <cell r="E4252">
            <v>2900</v>
          </cell>
        </row>
        <row r="4253">
          <cell r="A4253" t="str">
            <v>Denmark DK2</v>
          </cell>
          <cell r="B4253" t="str">
            <v>DK2</v>
          </cell>
          <cell r="C4253" t="str">
            <v>Renewable hydropower</v>
          </cell>
          <cell r="D4253" t="str">
            <v>2040</v>
          </cell>
          <cell r="E4253">
            <v>2900</v>
          </cell>
        </row>
        <row r="4254">
          <cell r="A4254" t="str">
            <v>Denmark DK2</v>
          </cell>
          <cell r="B4254" t="str">
            <v>DK2</v>
          </cell>
          <cell r="C4254" t="str">
            <v>Renewable hydropower</v>
          </cell>
          <cell r="D4254" t="str">
            <v>2041</v>
          </cell>
          <cell r="E4254">
            <v>2900</v>
          </cell>
        </row>
        <row r="4255">
          <cell r="A4255" t="str">
            <v>Denmark DK2</v>
          </cell>
          <cell r="B4255" t="str">
            <v>DK2</v>
          </cell>
          <cell r="C4255" t="str">
            <v>Renewable hydropower</v>
          </cell>
          <cell r="D4255" t="str">
            <v>2042</v>
          </cell>
          <cell r="E4255">
            <v>2900</v>
          </cell>
        </row>
        <row r="4256">
          <cell r="A4256" t="str">
            <v>Denmark DK2</v>
          </cell>
          <cell r="B4256" t="str">
            <v>DK2</v>
          </cell>
          <cell r="C4256" t="str">
            <v>Renewable hydropower</v>
          </cell>
          <cell r="D4256" t="str">
            <v>2043</v>
          </cell>
          <cell r="E4256">
            <v>2900</v>
          </cell>
        </row>
        <row r="4257">
          <cell r="A4257" t="str">
            <v>Denmark DK2</v>
          </cell>
          <cell r="B4257" t="str">
            <v>DK2</v>
          </cell>
          <cell r="C4257" t="str">
            <v>Renewable hydropower</v>
          </cell>
          <cell r="D4257" t="str">
            <v>2044</v>
          </cell>
          <cell r="E4257">
            <v>2900</v>
          </cell>
        </row>
        <row r="4258">
          <cell r="A4258" t="str">
            <v>Denmark DK2</v>
          </cell>
          <cell r="B4258" t="str">
            <v>DK2</v>
          </cell>
          <cell r="C4258" t="str">
            <v>Renewable hydropower</v>
          </cell>
          <cell r="D4258" t="str">
            <v>2045</v>
          </cell>
          <cell r="E4258">
            <v>2900</v>
          </cell>
        </row>
        <row r="4259">
          <cell r="A4259" t="str">
            <v>Denmark DK2</v>
          </cell>
          <cell r="B4259" t="str">
            <v>DK2</v>
          </cell>
          <cell r="C4259" t="str">
            <v>Renewable hydropower</v>
          </cell>
          <cell r="D4259" t="str">
            <v>2046</v>
          </cell>
          <cell r="E4259">
            <v>2900</v>
          </cell>
        </row>
        <row r="4260">
          <cell r="A4260" t="str">
            <v>Denmark DK2</v>
          </cell>
          <cell r="B4260" t="str">
            <v>DK2</v>
          </cell>
          <cell r="C4260" t="str">
            <v>Renewable hydropower</v>
          </cell>
          <cell r="D4260" t="str">
            <v>2047</v>
          </cell>
          <cell r="E4260">
            <v>2900</v>
          </cell>
        </row>
        <row r="4261">
          <cell r="A4261" t="str">
            <v>Denmark DK2</v>
          </cell>
          <cell r="B4261" t="str">
            <v>DK2</v>
          </cell>
          <cell r="C4261" t="str">
            <v>Renewable hydropower</v>
          </cell>
          <cell r="D4261" t="str">
            <v>2048</v>
          </cell>
          <cell r="E4261">
            <v>2900</v>
          </cell>
        </row>
        <row r="4262">
          <cell r="A4262" t="str">
            <v>Denmark DK2</v>
          </cell>
          <cell r="B4262" t="str">
            <v>DK2</v>
          </cell>
          <cell r="C4262" t="str">
            <v>Renewable hydropower</v>
          </cell>
          <cell r="D4262" t="str">
            <v>2049</v>
          </cell>
          <cell r="E4262">
            <v>2900</v>
          </cell>
        </row>
        <row r="4263">
          <cell r="A4263" t="str">
            <v>Denmark DK2</v>
          </cell>
          <cell r="B4263" t="str">
            <v>DK2</v>
          </cell>
          <cell r="C4263" t="str">
            <v>Renewable hydropower</v>
          </cell>
          <cell r="D4263" t="str">
            <v>2050</v>
          </cell>
          <cell r="E4263">
            <v>2900</v>
          </cell>
        </row>
        <row r="4264">
          <cell r="A4264" t="str">
            <v>Estonia</v>
          </cell>
          <cell r="B4264" t="str">
            <v>EE</v>
          </cell>
          <cell r="C4264" t="str">
            <v>Renewable hydropower</v>
          </cell>
          <cell r="D4264" t="str">
            <v>2018</v>
          </cell>
          <cell r="E4264">
            <v>2900</v>
          </cell>
        </row>
        <row r="4265">
          <cell r="A4265" t="str">
            <v>Estonia</v>
          </cell>
          <cell r="B4265" t="str">
            <v>EE</v>
          </cell>
          <cell r="C4265" t="str">
            <v>Renewable hydropower</v>
          </cell>
          <cell r="D4265" t="str">
            <v>2019</v>
          </cell>
          <cell r="E4265">
            <v>2900</v>
          </cell>
        </row>
        <row r="4266">
          <cell r="A4266" t="str">
            <v>Estonia</v>
          </cell>
          <cell r="B4266" t="str">
            <v>EE</v>
          </cell>
          <cell r="C4266" t="str">
            <v>Renewable hydropower</v>
          </cell>
          <cell r="D4266" t="str">
            <v>2020</v>
          </cell>
          <cell r="E4266">
            <v>2900</v>
          </cell>
        </row>
        <row r="4267">
          <cell r="A4267" t="str">
            <v>Estonia</v>
          </cell>
          <cell r="B4267" t="str">
            <v>EE</v>
          </cell>
          <cell r="C4267" t="str">
            <v>Renewable hydropower</v>
          </cell>
          <cell r="D4267" t="str">
            <v>2021</v>
          </cell>
          <cell r="E4267">
            <v>2900</v>
          </cell>
        </row>
        <row r="4268">
          <cell r="A4268" t="str">
            <v>Estonia</v>
          </cell>
          <cell r="B4268" t="str">
            <v>EE</v>
          </cell>
          <cell r="C4268" t="str">
            <v>Renewable hydropower</v>
          </cell>
          <cell r="D4268" t="str">
            <v>2022</v>
          </cell>
          <cell r="E4268">
            <v>2900</v>
          </cell>
        </row>
        <row r="4269">
          <cell r="A4269" t="str">
            <v>Estonia</v>
          </cell>
          <cell r="B4269" t="str">
            <v>EE</v>
          </cell>
          <cell r="C4269" t="str">
            <v>Renewable hydropower</v>
          </cell>
          <cell r="D4269" t="str">
            <v>2023</v>
          </cell>
          <cell r="E4269">
            <v>2900</v>
          </cell>
        </row>
        <row r="4270">
          <cell r="A4270" t="str">
            <v>Estonia</v>
          </cell>
          <cell r="B4270" t="str">
            <v>EE</v>
          </cell>
          <cell r="C4270" t="str">
            <v>Renewable hydropower</v>
          </cell>
          <cell r="D4270" t="str">
            <v>2024</v>
          </cell>
          <cell r="E4270">
            <v>2900</v>
          </cell>
        </row>
        <row r="4271">
          <cell r="A4271" t="str">
            <v>Estonia</v>
          </cell>
          <cell r="B4271" t="str">
            <v>EE</v>
          </cell>
          <cell r="C4271" t="str">
            <v>Renewable hydropower</v>
          </cell>
          <cell r="D4271" t="str">
            <v>2025</v>
          </cell>
          <cell r="E4271">
            <v>2900</v>
          </cell>
        </row>
        <row r="4272">
          <cell r="A4272" t="str">
            <v>Estonia</v>
          </cell>
          <cell r="B4272" t="str">
            <v>EE</v>
          </cell>
          <cell r="C4272" t="str">
            <v>Renewable hydropower</v>
          </cell>
          <cell r="D4272" t="str">
            <v>2026</v>
          </cell>
          <cell r="E4272">
            <v>2900</v>
          </cell>
        </row>
        <row r="4273">
          <cell r="A4273" t="str">
            <v>Estonia</v>
          </cell>
          <cell r="B4273" t="str">
            <v>EE</v>
          </cell>
          <cell r="C4273" t="str">
            <v>Renewable hydropower</v>
          </cell>
          <cell r="D4273" t="str">
            <v>2027</v>
          </cell>
          <cell r="E4273">
            <v>2900</v>
          </cell>
        </row>
        <row r="4274">
          <cell r="A4274" t="str">
            <v>Estonia</v>
          </cell>
          <cell r="B4274" t="str">
            <v>EE</v>
          </cell>
          <cell r="C4274" t="str">
            <v>Renewable hydropower</v>
          </cell>
          <cell r="D4274" t="str">
            <v>2028</v>
          </cell>
          <cell r="E4274">
            <v>2900</v>
          </cell>
        </row>
        <row r="4275">
          <cell r="A4275" t="str">
            <v>Estonia</v>
          </cell>
          <cell r="B4275" t="str">
            <v>EE</v>
          </cell>
          <cell r="C4275" t="str">
            <v>Renewable hydropower</v>
          </cell>
          <cell r="D4275" t="str">
            <v>2029</v>
          </cell>
          <cell r="E4275">
            <v>2900</v>
          </cell>
        </row>
        <row r="4276">
          <cell r="A4276" t="str">
            <v>Estonia</v>
          </cell>
          <cell r="B4276" t="str">
            <v>EE</v>
          </cell>
          <cell r="C4276" t="str">
            <v>Renewable hydropower</v>
          </cell>
          <cell r="D4276" t="str">
            <v>2030</v>
          </cell>
          <cell r="E4276">
            <v>2900</v>
          </cell>
        </row>
        <row r="4277">
          <cell r="A4277" t="str">
            <v>Estonia</v>
          </cell>
          <cell r="B4277" t="str">
            <v>EE</v>
          </cell>
          <cell r="C4277" t="str">
            <v>Renewable hydropower</v>
          </cell>
          <cell r="D4277" t="str">
            <v>2031</v>
          </cell>
          <cell r="E4277">
            <v>2900</v>
          </cell>
        </row>
        <row r="4278">
          <cell r="A4278" t="str">
            <v>Estonia</v>
          </cell>
          <cell r="B4278" t="str">
            <v>EE</v>
          </cell>
          <cell r="C4278" t="str">
            <v>Renewable hydropower</v>
          </cell>
          <cell r="D4278" t="str">
            <v>2032</v>
          </cell>
          <cell r="E4278">
            <v>2900</v>
          </cell>
        </row>
        <row r="4279">
          <cell r="A4279" t="str">
            <v>Estonia</v>
          </cell>
          <cell r="B4279" t="str">
            <v>EE</v>
          </cell>
          <cell r="C4279" t="str">
            <v>Renewable hydropower</v>
          </cell>
          <cell r="D4279" t="str">
            <v>2033</v>
          </cell>
          <cell r="E4279">
            <v>2900</v>
          </cell>
        </row>
        <row r="4280">
          <cell r="A4280" t="str">
            <v>Estonia</v>
          </cell>
          <cell r="B4280" t="str">
            <v>EE</v>
          </cell>
          <cell r="C4280" t="str">
            <v>Renewable hydropower</v>
          </cell>
          <cell r="D4280" t="str">
            <v>2034</v>
          </cell>
          <cell r="E4280">
            <v>2900</v>
          </cell>
        </row>
        <row r="4281">
          <cell r="A4281" t="str">
            <v>Estonia</v>
          </cell>
          <cell r="B4281" t="str">
            <v>EE</v>
          </cell>
          <cell r="C4281" t="str">
            <v>Renewable hydropower</v>
          </cell>
          <cell r="D4281" t="str">
            <v>2035</v>
          </cell>
          <cell r="E4281">
            <v>2900</v>
          </cell>
        </row>
        <row r="4282">
          <cell r="A4282" t="str">
            <v>Estonia</v>
          </cell>
          <cell r="B4282" t="str">
            <v>EE</v>
          </cell>
          <cell r="C4282" t="str">
            <v>Renewable hydropower</v>
          </cell>
          <cell r="D4282" t="str">
            <v>2036</v>
          </cell>
          <cell r="E4282">
            <v>2900</v>
          </cell>
        </row>
        <row r="4283">
          <cell r="A4283" t="str">
            <v>Estonia</v>
          </cell>
          <cell r="B4283" t="str">
            <v>EE</v>
          </cell>
          <cell r="C4283" t="str">
            <v>Renewable hydropower</v>
          </cell>
          <cell r="D4283" t="str">
            <v>2037</v>
          </cell>
          <cell r="E4283">
            <v>2900</v>
          </cell>
        </row>
        <row r="4284">
          <cell r="A4284" t="str">
            <v>Estonia</v>
          </cell>
          <cell r="B4284" t="str">
            <v>EE</v>
          </cell>
          <cell r="C4284" t="str">
            <v>Renewable hydropower</v>
          </cell>
          <cell r="D4284" t="str">
            <v>2038</v>
          </cell>
          <cell r="E4284">
            <v>2900</v>
          </cell>
        </row>
        <row r="4285">
          <cell r="A4285" t="str">
            <v>Estonia</v>
          </cell>
          <cell r="B4285" t="str">
            <v>EE</v>
          </cell>
          <cell r="C4285" t="str">
            <v>Renewable hydropower</v>
          </cell>
          <cell r="D4285" t="str">
            <v>2039</v>
          </cell>
          <cell r="E4285">
            <v>2900</v>
          </cell>
        </row>
        <row r="4286">
          <cell r="A4286" t="str">
            <v>Estonia</v>
          </cell>
          <cell r="B4286" t="str">
            <v>EE</v>
          </cell>
          <cell r="C4286" t="str">
            <v>Renewable hydropower</v>
          </cell>
          <cell r="D4286" t="str">
            <v>2040</v>
          </cell>
          <cell r="E4286">
            <v>2900</v>
          </cell>
        </row>
        <row r="4287">
          <cell r="A4287" t="str">
            <v>Estonia</v>
          </cell>
          <cell r="B4287" t="str">
            <v>EE</v>
          </cell>
          <cell r="C4287" t="str">
            <v>Renewable hydropower</v>
          </cell>
          <cell r="D4287" t="str">
            <v>2041</v>
          </cell>
          <cell r="E4287">
            <v>2900</v>
          </cell>
        </row>
        <row r="4288">
          <cell r="A4288" t="str">
            <v>Estonia</v>
          </cell>
          <cell r="B4288" t="str">
            <v>EE</v>
          </cell>
          <cell r="C4288" t="str">
            <v>Renewable hydropower</v>
          </cell>
          <cell r="D4288" t="str">
            <v>2042</v>
          </cell>
          <cell r="E4288">
            <v>2900</v>
          </cell>
        </row>
        <row r="4289">
          <cell r="A4289" t="str">
            <v>Estonia</v>
          </cell>
          <cell r="B4289" t="str">
            <v>EE</v>
          </cell>
          <cell r="C4289" t="str">
            <v>Renewable hydropower</v>
          </cell>
          <cell r="D4289" t="str">
            <v>2043</v>
          </cell>
          <cell r="E4289">
            <v>2900</v>
          </cell>
        </row>
        <row r="4290">
          <cell r="A4290" t="str">
            <v>Estonia</v>
          </cell>
          <cell r="B4290" t="str">
            <v>EE</v>
          </cell>
          <cell r="C4290" t="str">
            <v>Renewable hydropower</v>
          </cell>
          <cell r="D4290" t="str">
            <v>2044</v>
          </cell>
          <cell r="E4290">
            <v>2900</v>
          </cell>
        </row>
        <row r="4291">
          <cell r="A4291" t="str">
            <v>Estonia</v>
          </cell>
          <cell r="B4291" t="str">
            <v>EE</v>
          </cell>
          <cell r="C4291" t="str">
            <v>Renewable hydropower</v>
          </cell>
          <cell r="D4291" t="str">
            <v>2045</v>
          </cell>
          <cell r="E4291">
            <v>2900</v>
          </cell>
        </row>
        <row r="4292">
          <cell r="A4292" t="str">
            <v>Estonia</v>
          </cell>
          <cell r="B4292" t="str">
            <v>EE</v>
          </cell>
          <cell r="C4292" t="str">
            <v>Renewable hydropower</v>
          </cell>
          <cell r="D4292" t="str">
            <v>2046</v>
          </cell>
          <cell r="E4292">
            <v>2900</v>
          </cell>
        </row>
        <row r="4293">
          <cell r="A4293" t="str">
            <v>Estonia</v>
          </cell>
          <cell r="B4293" t="str">
            <v>EE</v>
          </cell>
          <cell r="C4293" t="str">
            <v>Renewable hydropower</v>
          </cell>
          <cell r="D4293" t="str">
            <v>2047</v>
          </cell>
          <cell r="E4293">
            <v>2900</v>
          </cell>
        </row>
        <row r="4294">
          <cell r="A4294" t="str">
            <v>Estonia</v>
          </cell>
          <cell r="B4294" t="str">
            <v>EE</v>
          </cell>
          <cell r="C4294" t="str">
            <v>Renewable hydropower</v>
          </cell>
          <cell r="D4294" t="str">
            <v>2048</v>
          </cell>
          <cell r="E4294">
            <v>2900</v>
          </cell>
        </row>
        <row r="4295">
          <cell r="A4295" t="str">
            <v>Estonia</v>
          </cell>
          <cell r="B4295" t="str">
            <v>EE</v>
          </cell>
          <cell r="C4295" t="str">
            <v>Renewable hydropower</v>
          </cell>
          <cell r="D4295" t="str">
            <v>2049</v>
          </cell>
          <cell r="E4295">
            <v>2900</v>
          </cell>
        </row>
        <row r="4296">
          <cell r="A4296" t="str">
            <v>Estonia</v>
          </cell>
          <cell r="B4296" t="str">
            <v>EE</v>
          </cell>
          <cell r="C4296" t="str">
            <v>Renewable hydropower</v>
          </cell>
          <cell r="D4296" t="str">
            <v>2050</v>
          </cell>
          <cell r="E4296">
            <v>2900</v>
          </cell>
        </row>
        <row r="4297">
          <cell r="A4297" t="str">
            <v>Spain</v>
          </cell>
          <cell r="B4297" t="str">
            <v>ES</v>
          </cell>
          <cell r="C4297" t="str">
            <v>Renewable hydropower</v>
          </cell>
          <cell r="D4297" t="str">
            <v>2018</v>
          </cell>
          <cell r="E4297">
            <v>2900</v>
          </cell>
        </row>
        <row r="4298">
          <cell r="A4298" t="str">
            <v>Spain</v>
          </cell>
          <cell r="B4298" t="str">
            <v>ES</v>
          </cell>
          <cell r="C4298" t="str">
            <v>Renewable hydropower</v>
          </cell>
          <cell r="D4298" t="str">
            <v>2019</v>
          </cell>
          <cell r="E4298">
            <v>2900</v>
          </cell>
        </row>
        <row r="4299">
          <cell r="A4299" t="str">
            <v>Spain</v>
          </cell>
          <cell r="B4299" t="str">
            <v>ES</v>
          </cell>
          <cell r="C4299" t="str">
            <v>Renewable hydropower</v>
          </cell>
          <cell r="D4299" t="str">
            <v>2020</v>
          </cell>
          <cell r="E4299">
            <v>2900</v>
          </cell>
        </row>
        <row r="4300">
          <cell r="A4300" t="str">
            <v>Spain</v>
          </cell>
          <cell r="B4300" t="str">
            <v>ES</v>
          </cell>
          <cell r="C4300" t="str">
            <v>Renewable hydropower</v>
          </cell>
          <cell r="D4300" t="str">
            <v>2021</v>
          </cell>
          <cell r="E4300">
            <v>2900</v>
          </cell>
        </row>
        <row r="4301">
          <cell r="A4301" t="str">
            <v>Spain</v>
          </cell>
          <cell r="B4301" t="str">
            <v>ES</v>
          </cell>
          <cell r="C4301" t="str">
            <v>Renewable hydropower</v>
          </cell>
          <cell r="D4301" t="str">
            <v>2022</v>
          </cell>
          <cell r="E4301">
            <v>2900</v>
          </cell>
        </row>
        <row r="4302">
          <cell r="A4302" t="str">
            <v>Spain</v>
          </cell>
          <cell r="B4302" t="str">
            <v>ES</v>
          </cell>
          <cell r="C4302" t="str">
            <v>Renewable hydropower</v>
          </cell>
          <cell r="D4302" t="str">
            <v>2023</v>
          </cell>
          <cell r="E4302">
            <v>2900</v>
          </cell>
        </row>
        <row r="4303">
          <cell r="A4303" t="str">
            <v>Spain</v>
          </cell>
          <cell r="B4303" t="str">
            <v>ES</v>
          </cell>
          <cell r="C4303" t="str">
            <v>Renewable hydropower</v>
          </cell>
          <cell r="D4303" t="str">
            <v>2024</v>
          </cell>
          <cell r="E4303">
            <v>2900</v>
          </cell>
        </row>
        <row r="4304">
          <cell r="A4304" t="str">
            <v>Spain</v>
          </cell>
          <cell r="B4304" t="str">
            <v>ES</v>
          </cell>
          <cell r="C4304" t="str">
            <v>Renewable hydropower</v>
          </cell>
          <cell r="D4304" t="str">
            <v>2025</v>
          </cell>
          <cell r="E4304">
            <v>2900</v>
          </cell>
        </row>
        <row r="4305">
          <cell r="A4305" t="str">
            <v>Spain</v>
          </cell>
          <cell r="B4305" t="str">
            <v>ES</v>
          </cell>
          <cell r="C4305" t="str">
            <v>Renewable hydropower</v>
          </cell>
          <cell r="D4305" t="str">
            <v>2026</v>
          </cell>
          <cell r="E4305">
            <v>2900</v>
          </cell>
        </row>
        <row r="4306">
          <cell r="A4306" t="str">
            <v>Spain</v>
          </cell>
          <cell r="B4306" t="str">
            <v>ES</v>
          </cell>
          <cell r="C4306" t="str">
            <v>Renewable hydropower</v>
          </cell>
          <cell r="D4306" t="str">
            <v>2027</v>
          </cell>
          <cell r="E4306">
            <v>2900</v>
          </cell>
        </row>
        <row r="4307">
          <cell r="A4307" t="str">
            <v>Spain</v>
          </cell>
          <cell r="B4307" t="str">
            <v>ES</v>
          </cell>
          <cell r="C4307" t="str">
            <v>Renewable hydropower</v>
          </cell>
          <cell r="D4307" t="str">
            <v>2028</v>
          </cell>
          <cell r="E4307">
            <v>2900</v>
          </cell>
        </row>
        <row r="4308">
          <cell r="A4308" t="str">
            <v>Spain</v>
          </cell>
          <cell r="B4308" t="str">
            <v>ES</v>
          </cell>
          <cell r="C4308" t="str">
            <v>Renewable hydropower</v>
          </cell>
          <cell r="D4308" t="str">
            <v>2029</v>
          </cell>
          <cell r="E4308">
            <v>2900</v>
          </cell>
        </row>
        <row r="4309">
          <cell r="A4309" t="str">
            <v>Spain</v>
          </cell>
          <cell r="B4309" t="str">
            <v>ES</v>
          </cell>
          <cell r="C4309" t="str">
            <v>Renewable hydropower</v>
          </cell>
          <cell r="D4309" t="str">
            <v>2030</v>
          </cell>
          <cell r="E4309">
            <v>2900</v>
          </cell>
        </row>
        <row r="4310">
          <cell r="A4310" t="str">
            <v>Spain</v>
          </cell>
          <cell r="B4310" t="str">
            <v>ES</v>
          </cell>
          <cell r="C4310" t="str">
            <v>Renewable hydropower</v>
          </cell>
          <cell r="D4310" t="str">
            <v>2031</v>
          </cell>
          <cell r="E4310">
            <v>2900</v>
          </cell>
        </row>
        <row r="4311">
          <cell r="A4311" t="str">
            <v>Spain</v>
          </cell>
          <cell r="B4311" t="str">
            <v>ES</v>
          </cell>
          <cell r="C4311" t="str">
            <v>Renewable hydropower</v>
          </cell>
          <cell r="D4311" t="str">
            <v>2032</v>
          </cell>
          <cell r="E4311">
            <v>2900</v>
          </cell>
        </row>
        <row r="4312">
          <cell r="A4312" t="str">
            <v>Spain</v>
          </cell>
          <cell r="B4312" t="str">
            <v>ES</v>
          </cell>
          <cell r="C4312" t="str">
            <v>Renewable hydropower</v>
          </cell>
          <cell r="D4312" t="str">
            <v>2033</v>
          </cell>
          <cell r="E4312">
            <v>2900</v>
          </cell>
        </row>
        <row r="4313">
          <cell r="A4313" t="str">
            <v>Spain</v>
          </cell>
          <cell r="B4313" t="str">
            <v>ES</v>
          </cell>
          <cell r="C4313" t="str">
            <v>Renewable hydropower</v>
          </cell>
          <cell r="D4313" t="str">
            <v>2034</v>
          </cell>
          <cell r="E4313">
            <v>2900</v>
          </cell>
        </row>
        <row r="4314">
          <cell r="A4314" t="str">
            <v>Spain</v>
          </cell>
          <cell r="B4314" t="str">
            <v>ES</v>
          </cell>
          <cell r="C4314" t="str">
            <v>Renewable hydropower</v>
          </cell>
          <cell r="D4314" t="str">
            <v>2035</v>
          </cell>
          <cell r="E4314">
            <v>2900</v>
          </cell>
        </row>
        <row r="4315">
          <cell r="A4315" t="str">
            <v>Spain</v>
          </cell>
          <cell r="B4315" t="str">
            <v>ES</v>
          </cell>
          <cell r="C4315" t="str">
            <v>Renewable hydropower</v>
          </cell>
          <cell r="D4315" t="str">
            <v>2036</v>
          </cell>
          <cell r="E4315">
            <v>2900</v>
          </cell>
        </row>
        <row r="4316">
          <cell r="A4316" t="str">
            <v>Spain</v>
          </cell>
          <cell r="B4316" t="str">
            <v>ES</v>
          </cell>
          <cell r="C4316" t="str">
            <v>Renewable hydropower</v>
          </cell>
          <cell r="D4316" t="str">
            <v>2037</v>
          </cell>
          <cell r="E4316">
            <v>2900</v>
          </cell>
        </row>
        <row r="4317">
          <cell r="A4317" t="str">
            <v>Spain</v>
          </cell>
          <cell r="B4317" t="str">
            <v>ES</v>
          </cell>
          <cell r="C4317" t="str">
            <v>Renewable hydropower</v>
          </cell>
          <cell r="D4317" t="str">
            <v>2038</v>
          </cell>
          <cell r="E4317">
            <v>2900</v>
          </cell>
        </row>
        <row r="4318">
          <cell r="A4318" t="str">
            <v>Spain</v>
          </cell>
          <cell r="B4318" t="str">
            <v>ES</v>
          </cell>
          <cell r="C4318" t="str">
            <v>Renewable hydropower</v>
          </cell>
          <cell r="D4318" t="str">
            <v>2039</v>
          </cell>
          <cell r="E4318">
            <v>2900</v>
          </cell>
        </row>
        <row r="4319">
          <cell r="A4319" t="str">
            <v>Spain</v>
          </cell>
          <cell r="B4319" t="str">
            <v>ES</v>
          </cell>
          <cell r="C4319" t="str">
            <v>Renewable hydropower</v>
          </cell>
          <cell r="D4319" t="str">
            <v>2040</v>
          </cell>
          <cell r="E4319">
            <v>2900</v>
          </cell>
        </row>
        <row r="4320">
          <cell r="A4320" t="str">
            <v>Spain</v>
          </cell>
          <cell r="B4320" t="str">
            <v>ES</v>
          </cell>
          <cell r="C4320" t="str">
            <v>Renewable hydropower</v>
          </cell>
          <cell r="D4320" t="str">
            <v>2041</v>
          </cell>
          <cell r="E4320">
            <v>2900</v>
          </cell>
        </row>
        <row r="4321">
          <cell r="A4321" t="str">
            <v>Spain</v>
          </cell>
          <cell r="B4321" t="str">
            <v>ES</v>
          </cell>
          <cell r="C4321" t="str">
            <v>Renewable hydropower</v>
          </cell>
          <cell r="D4321" t="str">
            <v>2042</v>
          </cell>
          <cell r="E4321">
            <v>2900</v>
          </cell>
        </row>
        <row r="4322">
          <cell r="A4322" t="str">
            <v>Spain</v>
          </cell>
          <cell r="B4322" t="str">
            <v>ES</v>
          </cell>
          <cell r="C4322" t="str">
            <v>Renewable hydropower</v>
          </cell>
          <cell r="D4322" t="str">
            <v>2043</v>
          </cell>
          <cell r="E4322">
            <v>2900</v>
          </cell>
        </row>
        <row r="4323">
          <cell r="A4323" t="str">
            <v>Spain</v>
          </cell>
          <cell r="B4323" t="str">
            <v>ES</v>
          </cell>
          <cell r="C4323" t="str">
            <v>Renewable hydropower</v>
          </cell>
          <cell r="D4323" t="str">
            <v>2044</v>
          </cell>
          <cell r="E4323">
            <v>2900</v>
          </cell>
        </row>
        <row r="4324">
          <cell r="A4324" t="str">
            <v>Spain</v>
          </cell>
          <cell r="B4324" t="str">
            <v>ES</v>
          </cell>
          <cell r="C4324" t="str">
            <v>Renewable hydropower</v>
          </cell>
          <cell r="D4324" t="str">
            <v>2045</v>
          </cell>
          <cell r="E4324">
            <v>2900</v>
          </cell>
        </row>
        <row r="4325">
          <cell r="A4325" t="str">
            <v>Spain</v>
          </cell>
          <cell r="B4325" t="str">
            <v>ES</v>
          </cell>
          <cell r="C4325" t="str">
            <v>Renewable hydropower</v>
          </cell>
          <cell r="D4325" t="str">
            <v>2046</v>
          </cell>
          <cell r="E4325">
            <v>2900</v>
          </cell>
        </row>
        <row r="4326">
          <cell r="A4326" t="str">
            <v>Spain</v>
          </cell>
          <cell r="B4326" t="str">
            <v>ES</v>
          </cell>
          <cell r="C4326" t="str">
            <v>Renewable hydropower</v>
          </cell>
          <cell r="D4326" t="str">
            <v>2047</v>
          </cell>
          <cell r="E4326">
            <v>2900</v>
          </cell>
        </row>
        <row r="4327">
          <cell r="A4327" t="str">
            <v>Spain</v>
          </cell>
          <cell r="B4327" t="str">
            <v>ES</v>
          </cell>
          <cell r="C4327" t="str">
            <v>Renewable hydropower</v>
          </cell>
          <cell r="D4327" t="str">
            <v>2048</v>
          </cell>
          <cell r="E4327">
            <v>2900</v>
          </cell>
        </row>
        <row r="4328">
          <cell r="A4328" t="str">
            <v>Spain</v>
          </cell>
          <cell r="B4328" t="str">
            <v>ES</v>
          </cell>
          <cell r="C4328" t="str">
            <v>Renewable hydropower</v>
          </cell>
          <cell r="D4328" t="str">
            <v>2049</v>
          </cell>
          <cell r="E4328">
            <v>2900</v>
          </cell>
        </row>
        <row r="4329">
          <cell r="A4329" t="str">
            <v>Spain</v>
          </cell>
          <cell r="B4329" t="str">
            <v>ES</v>
          </cell>
          <cell r="C4329" t="str">
            <v>Renewable hydropower</v>
          </cell>
          <cell r="D4329" t="str">
            <v>2050</v>
          </cell>
          <cell r="E4329">
            <v>2900</v>
          </cell>
        </row>
        <row r="4330">
          <cell r="A4330" t="str">
            <v>Finland</v>
          </cell>
          <cell r="B4330" t="str">
            <v>FI</v>
          </cell>
          <cell r="C4330" t="str">
            <v>Renewable hydropower</v>
          </cell>
          <cell r="D4330" t="str">
            <v>2018</v>
          </cell>
          <cell r="E4330">
            <v>2900</v>
          </cell>
        </row>
        <row r="4331">
          <cell r="A4331" t="str">
            <v>Finland</v>
          </cell>
          <cell r="B4331" t="str">
            <v>FI</v>
          </cell>
          <cell r="C4331" t="str">
            <v>Renewable hydropower</v>
          </cell>
          <cell r="D4331" t="str">
            <v>2019</v>
          </cell>
          <cell r="E4331">
            <v>2900</v>
          </cell>
        </row>
        <row r="4332">
          <cell r="A4332" t="str">
            <v>Finland</v>
          </cell>
          <cell r="B4332" t="str">
            <v>FI</v>
          </cell>
          <cell r="C4332" t="str">
            <v>Renewable hydropower</v>
          </cell>
          <cell r="D4332" t="str">
            <v>2020</v>
          </cell>
          <cell r="E4332">
            <v>2900</v>
          </cell>
        </row>
        <row r="4333">
          <cell r="A4333" t="str">
            <v>Finland</v>
          </cell>
          <cell r="B4333" t="str">
            <v>FI</v>
          </cell>
          <cell r="C4333" t="str">
            <v>Renewable hydropower</v>
          </cell>
          <cell r="D4333" t="str">
            <v>2021</v>
          </cell>
          <cell r="E4333">
            <v>2900</v>
          </cell>
        </row>
        <row r="4334">
          <cell r="A4334" t="str">
            <v>Finland</v>
          </cell>
          <cell r="B4334" t="str">
            <v>FI</v>
          </cell>
          <cell r="C4334" t="str">
            <v>Renewable hydropower</v>
          </cell>
          <cell r="D4334" t="str">
            <v>2022</v>
          </cell>
          <cell r="E4334">
            <v>2900</v>
          </cell>
        </row>
        <row r="4335">
          <cell r="A4335" t="str">
            <v>Finland</v>
          </cell>
          <cell r="B4335" t="str">
            <v>FI</v>
          </cell>
          <cell r="C4335" t="str">
            <v>Renewable hydropower</v>
          </cell>
          <cell r="D4335" t="str">
            <v>2023</v>
          </cell>
          <cell r="E4335">
            <v>2900</v>
          </cell>
        </row>
        <row r="4336">
          <cell r="A4336" t="str">
            <v>Finland</v>
          </cell>
          <cell r="B4336" t="str">
            <v>FI</v>
          </cell>
          <cell r="C4336" t="str">
            <v>Renewable hydropower</v>
          </cell>
          <cell r="D4336" t="str">
            <v>2024</v>
          </cell>
          <cell r="E4336">
            <v>2900</v>
          </cell>
        </row>
        <row r="4337">
          <cell r="A4337" t="str">
            <v>Finland</v>
          </cell>
          <cell r="B4337" t="str">
            <v>FI</v>
          </cell>
          <cell r="C4337" t="str">
            <v>Renewable hydropower</v>
          </cell>
          <cell r="D4337" t="str">
            <v>2025</v>
          </cell>
          <cell r="E4337">
            <v>2900</v>
          </cell>
        </row>
        <row r="4338">
          <cell r="A4338" t="str">
            <v>Finland</v>
          </cell>
          <cell r="B4338" t="str">
            <v>FI</v>
          </cell>
          <cell r="C4338" t="str">
            <v>Renewable hydropower</v>
          </cell>
          <cell r="D4338" t="str">
            <v>2026</v>
          </cell>
          <cell r="E4338">
            <v>2900</v>
          </cell>
        </row>
        <row r="4339">
          <cell r="A4339" t="str">
            <v>Finland</v>
          </cell>
          <cell r="B4339" t="str">
            <v>FI</v>
          </cell>
          <cell r="C4339" t="str">
            <v>Renewable hydropower</v>
          </cell>
          <cell r="D4339" t="str">
            <v>2027</v>
          </cell>
          <cell r="E4339">
            <v>2900</v>
          </cell>
        </row>
        <row r="4340">
          <cell r="A4340" t="str">
            <v>Finland</v>
          </cell>
          <cell r="B4340" t="str">
            <v>FI</v>
          </cell>
          <cell r="C4340" t="str">
            <v>Renewable hydropower</v>
          </cell>
          <cell r="D4340" t="str">
            <v>2028</v>
          </cell>
          <cell r="E4340">
            <v>2900</v>
          </cell>
        </row>
        <row r="4341">
          <cell r="A4341" t="str">
            <v>Finland</v>
          </cell>
          <cell r="B4341" t="str">
            <v>FI</v>
          </cell>
          <cell r="C4341" t="str">
            <v>Renewable hydropower</v>
          </cell>
          <cell r="D4341" t="str">
            <v>2029</v>
          </cell>
          <cell r="E4341">
            <v>2900</v>
          </cell>
        </row>
        <row r="4342">
          <cell r="A4342" t="str">
            <v>Finland</v>
          </cell>
          <cell r="B4342" t="str">
            <v>FI</v>
          </cell>
          <cell r="C4342" t="str">
            <v>Renewable hydropower</v>
          </cell>
          <cell r="D4342" t="str">
            <v>2030</v>
          </cell>
          <cell r="E4342">
            <v>2900</v>
          </cell>
        </row>
        <row r="4343">
          <cell r="A4343" t="str">
            <v>Finland</v>
          </cell>
          <cell r="B4343" t="str">
            <v>FI</v>
          </cell>
          <cell r="C4343" t="str">
            <v>Renewable hydropower</v>
          </cell>
          <cell r="D4343" t="str">
            <v>2031</v>
          </cell>
          <cell r="E4343">
            <v>2900</v>
          </cell>
        </row>
        <row r="4344">
          <cell r="A4344" t="str">
            <v>Finland</v>
          </cell>
          <cell r="B4344" t="str">
            <v>FI</v>
          </cell>
          <cell r="C4344" t="str">
            <v>Renewable hydropower</v>
          </cell>
          <cell r="D4344" t="str">
            <v>2032</v>
          </cell>
          <cell r="E4344">
            <v>2900</v>
          </cell>
        </row>
        <row r="4345">
          <cell r="A4345" t="str">
            <v>Finland</v>
          </cell>
          <cell r="B4345" t="str">
            <v>FI</v>
          </cell>
          <cell r="C4345" t="str">
            <v>Renewable hydropower</v>
          </cell>
          <cell r="D4345" t="str">
            <v>2033</v>
          </cell>
          <cell r="E4345">
            <v>2900</v>
          </cell>
        </row>
        <row r="4346">
          <cell r="A4346" t="str">
            <v>Finland</v>
          </cell>
          <cell r="B4346" t="str">
            <v>FI</v>
          </cell>
          <cell r="C4346" t="str">
            <v>Renewable hydropower</v>
          </cell>
          <cell r="D4346" t="str">
            <v>2034</v>
          </cell>
          <cell r="E4346">
            <v>2900</v>
          </cell>
        </row>
        <row r="4347">
          <cell r="A4347" t="str">
            <v>Finland</v>
          </cell>
          <cell r="B4347" t="str">
            <v>FI</v>
          </cell>
          <cell r="C4347" t="str">
            <v>Renewable hydropower</v>
          </cell>
          <cell r="D4347" t="str">
            <v>2035</v>
          </cell>
          <cell r="E4347">
            <v>2900</v>
          </cell>
        </row>
        <row r="4348">
          <cell r="A4348" t="str">
            <v>Finland</v>
          </cell>
          <cell r="B4348" t="str">
            <v>FI</v>
          </cell>
          <cell r="C4348" t="str">
            <v>Renewable hydropower</v>
          </cell>
          <cell r="D4348" t="str">
            <v>2036</v>
          </cell>
          <cell r="E4348">
            <v>2900</v>
          </cell>
        </row>
        <row r="4349">
          <cell r="A4349" t="str">
            <v>Finland</v>
          </cell>
          <cell r="B4349" t="str">
            <v>FI</v>
          </cell>
          <cell r="C4349" t="str">
            <v>Renewable hydropower</v>
          </cell>
          <cell r="D4349" t="str">
            <v>2037</v>
          </cell>
          <cell r="E4349">
            <v>2900</v>
          </cell>
        </row>
        <row r="4350">
          <cell r="A4350" t="str">
            <v>Finland</v>
          </cell>
          <cell r="B4350" t="str">
            <v>FI</v>
          </cell>
          <cell r="C4350" t="str">
            <v>Renewable hydropower</v>
          </cell>
          <cell r="D4350" t="str">
            <v>2038</v>
          </cell>
          <cell r="E4350">
            <v>2900</v>
          </cell>
        </row>
        <row r="4351">
          <cell r="A4351" t="str">
            <v>Finland</v>
          </cell>
          <cell r="B4351" t="str">
            <v>FI</v>
          </cell>
          <cell r="C4351" t="str">
            <v>Renewable hydropower</v>
          </cell>
          <cell r="D4351" t="str">
            <v>2039</v>
          </cell>
          <cell r="E4351">
            <v>2900</v>
          </cell>
        </row>
        <row r="4352">
          <cell r="A4352" t="str">
            <v>Finland</v>
          </cell>
          <cell r="B4352" t="str">
            <v>FI</v>
          </cell>
          <cell r="C4352" t="str">
            <v>Renewable hydropower</v>
          </cell>
          <cell r="D4352" t="str">
            <v>2040</v>
          </cell>
          <cell r="E4352">
            <v>2900</v>
          </cell>
        </row>
        <row r="4353">
          <cell r="A4353" t="str">
            <v>Finland</v>
          </cell>
          <cell r="B4353" t="str">
            <v>FI</v>
          </cell>
          <cell r="C4353" t="str">
            <v>Renewable hydropower</v>
          </cell>
          <cell r="D4353" t="str">
            <v>2041</v>
          </cell>
          <cell r="E4353">
            <v>2900</v>
          </cell>
        </row>
        <row r="4354">
          <cell r="A4354" t="str">
            <v>Finland</v>
          </cell>
          <cell r="B4354" t="str">
            <v>FI</v>
          </cell>
          <cell r="C4354" t="str">
            <v>Renewable hydropower</v>
          </cell>
          <cell r="D4354" t="str">
            <v>2042</v>
          </cell>
          <cell r="E4354">
            <v>2900</v>
          </cell>
        </row>
        <row r="4355">
          <cell r="A4355" t="str">
            <v>Finland</v>
          </cell>
          <cell r="B4355" t="str">
            <v>FI</v>
          </cell>
          <cell r="C4355" t="str">
            <v>Renewable hydropower</v>
          </cell>
          <cell r="D4355" t="str">
            <v>2043</v>
          </cell>
          <cell r="E4355">
            <v>2900</v>
          </cell>
        </row>
        <row r="4356">
          <cell r="A4356" t="str">
            <v>Finland</v>
          </cell>
          <cell r="B4356" t="str">
            <v>FI</v>
          </cell>
          <cell r="C4356" t="str">
            <v>Renewable hydropower</v>
          </cell>
          <cell r="D4356" t="str">
            <v>2044</v>
          </cell>
          <cell r="E4356">
            <v>2900</v>
          </cell>
        </row>
        <row r="4357">
          <cell r="A4357" t="str">
            <v>Finland</v>
          </cell>
          <cell r="B4357" t="str">
            <v>FI</v>
          </cell>
          <cell r="C4357" t="str">
            <v>Renewable hydropower</v>
          </cell>
          <cell r="D4357" t="str">
            <v>2045</v>
          </cell>
          <cell r="E4357">
            <v>2900</v>
          </cell>
        </row>
        <row r="4358">
          <cell r="A4358" t="str">
            <v>Finland</v>
          </cell>
          <cell r="B4358" t="str">
            <v>FI</v>
          </cell>
          <cell r="C4358" t="str">
            <v>Renewable hydropower</v>
          </cell>
          <cell r="D4358" t="str">
            <v>2046</v>
          </cell>
          <cell r="E4358">
            <v>2900</v>
          </cell>
        </row>
        <row r="4359">
          <cell r="A4359" t="str">
            <v>Finland</v>
          </cell>
          <cell r="B4359" t="str">
            <v>FI</v>
          </cell>
          <cell r="C4359" t="str">
            <v>Renewable hydropower</v>
          </cell>
          <cell r="D4359" t="str">
            <v>2047</v>
          </cell>
          <cell r="E4359">
            <v>2900</v>
          </cell>
        </row>
        <row r="4360">
          <cell r="A4360" t="str">
            <v>Finland</v>
          </cell>
          <cell r="B4360" t="str">
            <v>FI</v>
          </cell>
          <cell r="C4360" t="str">
            <v>Renewable hydropower</v>
          </cell>
          <cell r="D4360" t="str">
            <v>2048</v>
          </cell>
          <cell r="E4360">
            <v>2900</v>
          </cell>
        </row>
        <row r="4361">
          <cell r="A4361" t="str">
            <v>Finland</v>
          </cell>
          <cell r="B4361" t="str">
            <v>FI</v>
          </cell>
          <cell r="C4361" t="str">
            <v>Renewable hydropower</v>
          </cell>
          <cell r="D4361" t="str">
            <v>2049</v>
          </cell>
          <cell r="E4361">
            <v>2900</v>
          </cell>
        </row>
        <row r="4362">
          <cell r="A4362" t="str">
            <v>Finland</v>
          </cell>
          <cell r="B4362" t="str">
            <v>FI</v>
          </cell>
          <cell r="C4362" t="str">
            <v>Renewable hydropower</v>
          </cell>
          <cell r="D4362" t="str">
            <v>2050</v>
          </cell>
          <cell r="E4362">
            <v>2900</v>
          </cell>
        </row>
        <row r="4363">
          <cell r="A4363" t="str">
            <v>France</v>
          </cell>
          <cell r="B4363" t="str">
            <v>FR</v>
          </cell>
          <cell r="C4363" t="str">
            <v>Renewable hydropower</v>
          </cell>
          <cell r="D4363" t="str">
            <v>2018</v>
          </cell>
          <cell r="E4363">
            <v>2900</v>
          </cell>
        </row>
        <row r="4364">
          <cell r="A4364" t="str">
            <v>France</v>
          </cell>
          <cell r="B4364" t="str">
            <v>FR</v>
          </cell>
          <cell r="C4364" t="str">
            <v>Renewable hydropower</v>
          </cell>
          <cell r="D4364" t="str">
            <v>2019</v>
          </cell>
          <cell r="E4364">
            <v>2900</v>
          </cell>
        </row>
        <row r="4365">
          <cell r="A4365" t="str">
            <v>France</v>
          </cell>
          <cell r="B4365" t="str">
            <v>FR</v>
          </cell>
          <cell r="C4365" t="str">
            <v>Renewable hydropower</v>
          </cell>
          <cell r="D4365" t="str">
            <v>2020</v>
          </cell>
          <cell r="E4365">
            <v>2900</v>
          </cell>
        </row>
        <row r="4366">
          <cell r="A4366" t="str">
            <v>France</v>
          </cell>
          <cell r="B4366" t="str">
            <v>FR</v>
          </cell>
          <cell r="C4366" t="str">
            <v>Renewable hydropower</v>
          </cell>
          <cell r="D4366" t="str">
            <v>2021</v>
          </cell>
          <cell r="E4366">
            <v>2900</v>
          </cell>
        </row>
        <row r="4367">
          <cell r="A4367" t="str">
            <v>France</v>
          </cell>
          <cell r="B4367" t="str">
            <v>FR</v>
          </cell>
          <cell r="C4367" t="str">
            <v>Renewable hydropower</v>
          </cell>
          <cell r="D4367" t="str">
            <v>2022</v>
          </cell>
          <cell r="E4367">
            <v>2900</v>
          </cell>
        </row>
        <row r="4368">
          <cell r="A4368" t="str">
            <v>France</v>
          </cell>
          <cell r="B4368" t="str">
            <v>FR</v>
          </cell>
          <cell r="C4368" t="str">
            <v>Renewable hydropower</v>
          </cell>
          <cell r="D4368" t="str">
            <v>2023</v>
          </cell>
          <cell r="E4368">
            <v>2900</v>
          </cell>
        </row>
        <row r="4369">
          <cell r="A4369" t="str">
            <v>France</v>
          </cell>
          <cell r="B4369" t="str">
            <v>FR</v>
          </cell>
          <cell r="C4369" t="str">
            <v>Renewable hydropower</v>
          </cell>
          <cell r="D4369" t="str">
            <v>2024</v>
          </cell>
          <cell r="E4369">
            <v>2900</v>
          </cell>
        </row>
        <row r="4370">
          <cell r="A4370" t="str">
            <v>France</v>
          </cell>
          <cell r="B4370" t="str">
            <v>FR</v>
          </cell>
          <cell r="C4370" t="str">
            <v>Renewable hydropower</v>
          </cell>
          <cell r="D4370" t="str">
            <v>2025</v>
          </cell>
          <cell r="E4370">
            <v>2900</v>
          </cell>
        </row>
        <row r="4371">
          <cell r="A4371" t="str">
            <v>France</v>
          </cell>
          <cell r="B4371" t="str">
            <v>FR</v>
          </cell>
          <cell r="C4371" t="str">
            <v>Renewable hydropower</v>
          </cell>
          <cell r="D4371" t="str">
            <v>2026</v>
          </cell>
          <cell r="E4371">
            <v>2900</v>
          </cell>
        </row>
        <row r="4372">
          <cell r="A4372" t="str">
            <v>France</v>
          </cell>
          <cell r="B4372" t="str">
            <v>FR</v>
          </cell>
          <cell r="C4372" t="str">
            <v>Renewable hydropower</v>
          </cell>
          <cell r="D4372" t="str">
            <v>2027</v>
          </cell>
          <cell r="E4372">
            <v>2900</v>
          </cell>
        </row>
        <row r="4373">
          <cell r="A4373" t="str">
            <v>France</v>
          </cell>
          <cell r="B4373" t="str">
            <v>FR</v>
          </cell>
          <cell r="C4373" t="str">
            <v>Renewable hydropower</v>
          </cell>
          <cell r="D4373" t="str">
            <v>2028</v>
          </cell>
          <cell r="E4373">
            <v>2900</v>
          </cell>
        </row>
        <row r="4374">
          <cell r="A4374" t="str">
            <v>France</v>
          </cell>
          <cell r="B4374" t="str">
            <v>FR</v>
          </cell>
          <cell r="C4374" t="str">
            <v>Renewable hydropower</v>
          </cell>
          <cell r="D4374" t="str">
            <v>2029</v>
          </cell>
          <cell r="E4374">
            <v>2900</v>
          </cell>
        </row>
        <row r="4375">
          <cell r="A4375" t="str">
            <v>France</v>
          </cell>
          <cell r="B4375" t="str">
            <v>FR</v>
          </cell>
          <cell r="C4375" t="str">
            <v>Renewable hydropower</v>
          </cell>
          <cell r="D4375" t="str">
            <v>2030</v>
          </cell>
          <cell r="E4375">
            <v>2900</v>
          </cell>
        </row>
        <row r="4376">
          <cell r="A4376" t="str">
            <v>France</v>
          </cell>
          <cell r="B4376" t="str">
            <v>FR</v>
          </cell>
          <cell r="C4376" t="str">
            <v>Renewable hydropower</v>
          </cell>
          <cell r="D4376" t="str">
            <v>2031</v>
          </cell>
          <cell r="E4376">
            <v>2900</v>
          </cell>
        </row>
        <row r="4377">
          <cell r="A4377" t="str">
            <v>France</v>
          </cell>
          <cell r="B4377" t="str">
            <v>FR</v>
          </cell>
          <cell r="C4377" t="str">
            <v>Renewable hydropower</v>
          </cell>
          <cell r="D4377" t="str">
            <v>2032</v>
          </cell>
          <cell r="E4377">
            <v>2900</v>
          </cell>
        </row>
        <row r="4378">
          <cell r="A4378" t="str">
            <v>France</v>
          </cell>
          <cell r="B4378" t="str">
            <v>FR</v>
          </cell>
          <cell r="C4378" t="str">
            <v>Renewable hydropower</v>
          </cell>
          <cell r="D4378" t="str">
            <v>2033</v>
          </cell>
          <cell r="E4378">
            <v>2900</v>
          </cell>
        </row>
        <row r="4379">
          <cell r="A4379" t="str">
            <v>France</v>
          </cell>
          <cell r="B4379" t="str">
            <v>FR</v>
          </cell>
          <cell r="C4379" t="str">
            <v>Renewable hydropower</v>
          </cell>
          <cell r="D4379" t="str">
            <v>2034</v>
          </cell>
          <cell r="E4379">
            <v>2900</v>
          </cell>
        </row>
        <row r="4380">
          <cell r="A4380" t="str">
            <v>France</v>
          </cell>
          <cell r="B4380" t="str">
            <v>FR</v>
          </cell>
          <cell r="C4380" t="str">
            <v>Renewable hydropower</v>
          </cell>
          <cell r="D4380" t="str">
            <v>2035</v>
          </cell>
          <cell r="E4380">
            <v>2900</v>
          </cell>
        </row>
        <row r="4381">
          <cell r="A4381" t="str">
            <v>France</v>
          </cell>
          <cell r="B4381" t="str">
            <v>FR</v>
          </cell>
          <cell r="C4381" t="str">
            <v>Renewable hydropower</v>
          </cell>
          <cell r="D4381" t="str">
            <v>2036</v>
          </cell>
          <cell r="E4381">
            <v>2900</v>
          </cell>
        </row>
        <row r="4382">
          <cell r="A4382" t="str">
            <v>France</v>
          </cell>
          <cell r="B4382" t="str">
            <v>FR</v>
          </cell>
          <cell r="C4382" t="str">
            <v>Renewable hydropower</v>
          </cell>
          <cell r="D4382" t="str">
            <v>2037</v>
          </cell>
          <cell r="E4382">
            <v>2900</v>
          </cell>
        </row>
        <row r="4383">
          <cell r="A4383" t="str">
            <v>France</v>
          </cell>
          <cell r="B4383" t="str">
            <v>FR</v>
          </cell>
          <cell r="C4383" t="str">
            <v>Renewable hydropower</v>
          </cell>
          <cell r="D4383" t="str">
            <v>2038</v>
          </cell>
          <cell r="E4383">
            <v>2900</v>
          </cell>
        </row>
        <row r="4384">
          <cell r="A4384" t="str">
            <v>France</v>
          </cell>
          <cell r="B4384" t="str">
            <v>FR</v>
          </cell>
          <cell r="C4384" t="str">
            <v>Renewable hydropower</v>
          </cell>
          <cell r="D4384" t="str">
            <v>2039</v>
          </cell>
          <cell r="E4384">
            <v>2900</v>
          </cell>
        </row>
        <row r="4385">
          <cell r="A4385" t="str">
            <v>France</v>
          </cell>
          <cell r="B4385" t="str">
            <v>FR</v>
          </cell>
          <cell r="C4385" t="str">
            <v>Renewable hydropower</v>
          </cell>
          <cell r="D4385" t="str">
            <v>2040</v>
          </cell>
          <cell r="E4385">
            <v>2900</v>
          </cell>
        </row>
        <row r="4386">
          <cell r="A4386" t="str">
            <v>France</v>
          </cell>
          <cell r="B4386" t="str">
            <v>FR</v>
          </cell>
          <cell r="C4386" t="str">
            <v>Renewable hydropower</v>
          </cell>
          <cell r="D4386" t="str">
            <v>2041</v>
          </cell>
          <cell r="E4386">
            <v>2900</v>
          </cell>
        </row>
        <row r="4387">
          <cell r="A4387" t="str">
            <v>France</v>
          </cell>
          <cell r="B4387" t="str">
            <v>FR</v>
          </cell>
          <cell r="C4387" t="str">
            <v>Renewable hydropower</v>
          </cell>
          <cell r="D4387" t="str">
            <v>2042</v>
          </cell>
          <cell r="E4387">
            <v>2900</v>
          </cell>
        </row>
        <row r="4388">
          <cell r="A4388" t="str">
            <v>France</v>
          </cell>
          <cell r="B4388" t="str">
            <v>FR</v>
          </cell>
          <cell r="C4388" t="str">
            <v>Renewable hydropower</v>
          </cell>
          <cell r="D4388" t="str">
            <v>2043</v>
          </cell>
          <cell r="E4388">
            <v>2900</v>
          </cell>
        </row>
        <row r="4389">
          <cell r="A4389" t="str">
            <v>France</v>
          </cell>
          <cell r="B4389" t="str">
            <v>FR</v>
          </cell>
          <cell r="C4389" t="str">
            <v>Renewable hydropower</v>
          </cell>
          <cell r="D4389" t="str">
            <v>2044</v>
          </cell>
          <cell r="E4389">
            <v>2900</v>
          </cell>
        </row>
        <row r="4390">
          <cell r="A4390" t="str">
            <v>France</v>
          </cell>
          <cell r="B4390" t="str">
            <v>FR</v>
          </cell>
          <cell r="C4390" t="str">
            <v>Renewable hydropower</v>
          </cell>
          <cell r="D4390" t="str">
            <v>2045</v>
          </cell>
          <cell r="E4390">
            <v>2900</v>
          </cell>
        </row>
        <row r="4391">
          <cell r="A4391" t="str">
            <v>France</v>
          </cell>
          <cell r="B4391" t="str">
            <v>FR</v>
          </cell>
          <cell r="C4391" t="str">
            <v>Renewable hydropower</v>
          </cell>
          <cell r="D4391" t="str">
            <v>2046</v>
          </cell>
          <cell r="E4391">
            <v>2900</v>
          </cell>
        </row>
        <row r="4392">
          <cell r="A4392" t="str">
            <v>France</v>
          </cell>
          <cell r="B4392" t="str">
            <v>FR</v>
          </cell>
          <cell r="C4392" t="str">
            <v>Renewable hydropower</v>
          </cell>
          <cell r="D4392" t="str">
            <v>2047</v>
          </cell>
          <cell r="E4392">
            <v>2900</v>
          </cell>
        </row>
        <row r="4393">
          <cell r="A4393" t="str">
            <v>France</v>
          </cell>
          <cell r="B4393" t="str">
            <v>FR</v>
          </cell>
          <cell r="C4393" t="str">
            <v>Renewable hydropower</v>
          </cell>
          <cell r="D4393" t="str">
            <v>2048</v>
          </cell>
          <cell r="E4393">
            <v>2900</v>
          </cell>
        </row>
        <row r="4394">
          <cell r="A4394" t="str">
            <v>France</v>
          </cell>
          <cell r="B4394" t="str">
            <v>FR</v>
          </cell>
          <cell r="C4394" t="str">
            <v>Renewable hydropower</v>
          </cell>
          <cell r="D4394" t="str">
            <v>2049</v>
          </cell>
          <cell r="E4394">
            <v>2900</v>
          </cell>
        </row>
        <row r="4395">
          <cell r="A4395" t="str">
            <v>France</v>
          </cell>
          <cell r="B4395" t="str">
            <v>FR</v>
          </cell>
          <cell r="C4395" t="str">
            <v>Renewable hydropower</v>
          </cell>
          <cell r="D4395" t="str">
            <v>2050</v>
          </cell>
          <cell r="E4395">
            <v>2900</v>
          </cell>
        </row>
        <row r="4396">
          <cell r="A4396" t="str">
            <v>Great Britain</v>
          </cell>
          <cell r="B4396" t="str">
            <v>GB</v>
          </cell>
          <cell r="C4396" t="str">
            <v>Renewable hydropower</v>
          </cell>
          <cell r="D4396" t="str">
            <v>2018</v>
          </cell>
          <cell r="E4396">
            <v>2900</v>
          </cell>
        </row>
        <row r="4397">
          <cell r="A4397" t="str">
            <v>Great Britain</v>
          </cell>
          <cell r="B4397" t="str">
            <v>GB</v>
          </cell>
          <cell r="C4397" t="str">
            <v>Renewable hydropower</v>
          </cell>
          <cell r="D4397" t="str">
            <v>2019</v>
          </cell>
          <cell r="E4397">
            <v>2900</v>
          </cell>
        </row>
        <row r="4398">
          <cell r="A4398" t="str">
            <v>Great Britain</v>
          </cell>
          <cell r="B4398" t="str">
            <v>GB</v>
          </cell>
          <cell r="C4398" t="str">
            <v>Renewable hydropower</v>
          </cell>
          <cell r="D4398" t="str">
            <v>2020</v>
          </cell>
          <cell r="E4398">
            <v>2900</v>
          </cell>
        </row>
        <row r="4399">
          <cell r="A4399" t="str">
            <v>Great Britain</v>
          </cell>
          <cell r="B4399" t="str">
            <v>GB</v>
          </cell>
          <cell r="C4399" t="str">
            <v>Renewable hydropower</v>
          </cell>
          <cell r="D4399" t="str">
            <v>2021</v>
          </cell>
          <cell r="E4399">
            <v>2900</v>
          </cell>
        </row>
        <row r="4400">
          <cell r="A4400" t="str">
            <v>Great Britain</v>
          </cell>
          <cell r="B4400" t="str">
            <v>GB</v>
          </cell>
          <cell r="C4400" t="str">
            <v>Renewable hydropower</v>
          </cell>
          <cell r="D4400" t="str">
            <v>2022</v>
          </cell>
          <cell r="E4400">
            <v>2900</v>
          </cell>
        </row>
        <row r="4401">
          <cell r="A4401" t="str">
            <v>Great Britain</v>
          </cell>
          <cell r="B4401" t="str">
            <v>GB</v>
          </cell>
          <cell r="C4401" t="str">
            <v>Renewable hydropower</v>
          </cell>
          <cell r="D4401" t="str">
            <v>2023</v>
          </cell>
          <cell r="E4401">
            <v>2900</v>
          </cell>
        </row>
        <row r="4402">
          <cell r="A4402" t="str">
            <v>Great Britain</v>
          </cell>
          <cell r="B4402" t="str">
            <v>GB</v>
          </cell>
          <cell r="C4402" t="str">
            <v>Renewable hydropower</v>
          </cell>
          <cell r="D4402" t="str">
            <v>2024</v>
          </cell>
          <cell r="E4402">
            <v>2900</v>
          </cell>
        </row>
        <row r="4403">
          <cell r="A4403" t="str">
            <v>Great Britain</v>
          </cell>
          <cell r="B4403" t="str">
            <v>GB</v>
          </cell>
          <cell r="C4403" t="str">
            <v>Renewable hydropower</v>
          </cell>
          <cell r="D4403" t="str">
            <v>2025</v>
          </cell>
          <cell r="E4403">
            <v>2900</v>
          </cell>
        </row>
        <row r="4404">
          <cell r="A4404" t="str">
            <v>Great Britain</v>
          </cell>
          <cell r="B4404" t="str">
            <v>GB</v>
          </cell>
          <cell r="C4404" t="str">
            <v>Renewable hydropower</v>
          </cell>
          <cell r="D4404" t="str">
            <v>2026</v>
          </cell>
          <cell r="E4404">
            <v>2900</v>
          </cell>
        </row>
        <row r="4405">
          <cell r="A4405" t="str">
            <v>Great Britain</v>
          </cell>
          <cell r="B4405" t="str">
            <v>GB</v>
          </cell>
          <cell r="C4405" t="str">
            <v>Renewable hydropower</v>
          </cell>
          <cell r="D4405" t="str">
            <v>2027</v>
          </cell>
          <cell r="E4405">
            <v>2900</v>
          </cell>
        </row>
        <row r="4406">
          <cell r="A4406" t="str">
            <v>Great Britain</v>
          </cell>
          <cell r="B4406" t="str">
            <v>GB</v>
          </cell>
          <cell r="C4406" t="str">
            <v>Renewable hydropower</v>
          </cell>
          <cell r="D4406" t="str">
            <v>2028</v>
          </cell>
          <cell r="E4406">
            <v>2900</v>
          </cell>
        </row>
        <row r="4407">
          <cell r="A4407" t="str">
            <v>Great Britain</v>
          </cell>
          <cell r="B4407" t="str">
            <v>GB</v>
          </cell>
          <cell r="C4407" t="str">
            <v>Renewable hydropower</v>
          </cell>
          <cell r="D4407" t="str">
            <v>2029</v>
          </cell>
          <cell r="E4407">
            <v>2900</v>
          </cell>
        </row>
        <row r="4408">
          <cell r="A4408" t="str">
            <v>Great Britain</v>
          </cell>
          <cell r="B4408" t="str">
            <v>GB</v>
          </cell>
          <cell r="C4408" t="str">
            <v>Renewable hydropower</v>
          </cell>
          <cell r="D4408" t="str">
            <v>2030</v>
          </cell>
          <cell r="E4408">
            <v>2900</v>
          </cell>
        </row>
        <row r="4409">
          <cell r="A4409" t="str">
            <v>Great Britain</v>
          </cell>
          <cell r="B4409" t="str">
            <v>GB</v>
          </cell>
          <cell r="C4409" t="str">
            <v>Renewable hydropower</v>
          </cell>
          <cell r="D4409" t="str">
            <v>2031</v>
          </cell>
          <cell r="E4409">
            <v>2900</v>
          </cell>
        </row>
        <row r="4410">
          <cell r="A4410" t="str">
            <v>Great Britain</v>
          </cell>
          <cell r="B4410" t="str">
            <v>GB</v>
          </cell>
          <cell r="C4410" t="str">
            <v>Renewable hydropower</v>
          </cell>
          <cell r="D4410" t="str">
            <v>2032</v>
          </cell>
          <cell r="E4410">
            <v>2900</v>
          </cell>
        </row>
        <row r="4411">
          <cell r="A4411" t="str">
            <v>Great Britain</v>
          </cell>
          <cell r="B4411" t="str">
            <v>GB</v>
          </cell>
          <cell r="C4411" t="str">
            <v>Renewable hydropower</v>
          </cell>
          <cell r="D4411" t="str">
            <v>2033</v>
          </cell>
          <cell r="E4411">
            <v>2900</v>
          </cell>
        </row>
        <row r="4412">
          <cell r="A4412" t="str">
            <v>Great Britain</v>
          </cell>
          <cell r="B4412" t="str">
            <v>GB</v>
          </cell>
          <cell r="C4412" t="str">
            <v>Renewable hydropower</v>
          </cell>
          <cell r="D4412" t="str">
            <v>2034</v>
          </cell>
          <cell r="E4412">
            <v>2900</v>
          </cell>
        </row>
        <row r="4413">
          <cell r="A4413" t="str">
            <v>Great Britain</v>
          </cell>
          <cell r="B4413" t="str">
            <v>GB</v>
          </cell>
          <cell r="C4413" t="str">
            <v>Renewable hydropower</v>
          </cell>
          <cell r="D4413" t="str">
            <v>2035</v>
          </cell>
          <cell r="E4413">
            <v>2900</v>
          </cell>
        </row>
        <row r="4414">
          <cell r="A4414" t="str">
            <v>Great Britain</v>
          </cell>
          <cell r="B4414" t="str">
            <v>GB</v>
          </cell>
          <cell r="C4414" t="str">
            <v>Renewable hydropower</v>
          </cell>
          <cell r="D4414" t="str">
            <v>2036</v>
          </cell>
          <cell r="E4414">
            <v>2900</v>
          </cell>
        </row>
        <row r="4415">
          <cell r="A4415" t="str">
            <v>Great Britain</v>
          </cell>
          <cell r="B4415" t="str">
            <v>GB</v>
          </cell>
          <cell r="C4415" t="str">
            <v>Renewable hydropower</v>
          </cell>
          <cell r="D4415" t="str">
            <v>2037</v>
          </cell>
          <cell r="E4415">
            <v>2900</v>
          </cell>
        </row>
        <row r="4416">
          <cell r="A4416" t="str">
            <v>Great Britain</v>
          </cell>
          <cell r="B4416" t="str">
            <v>GB</v>
          </cell>
          <cell r="C4416" t="str">
            <v>Renewable hydropower</v>
          </cell>
          <cell r="D4416" t="str">
            <v>2038</v>
          </cell>
          <cell r="E4416">
            <v>2900</v>
          </cell>
        </row>
        <row r="4417">
          <cell r="A4417" t="str">
            <v>Great Britain</v>
          </cell>
          <cell r="B4417" t="str">
            <v>GB</v>
          </cell>
          <cell r="C4417" t="str">
            <v>Renewable hydropower</v>
          </cell>
          <cell r="D4417" t="str">
            <v>2039</v>
          </cell>
          <cell r="E4417">
            <v>2900</v>
          </cell>
        </row>
        <row r="4418">
          <cell r="A4418" t="str">
            <v>Great Britain</v>
          </cell>
          <cell r="B4418" t="str">
            <v>GB</v>
          </cell>
          <cell r="C4418" t="str">
            <v>Renewable hydropower</v>
          </cell>
          <cell r="D4418" t="str">
            <v>2040</v>
          </cell>
          <cell r="E4418">
            <v>2900</v>
          </cell>
        </row>
        <row r="4419">
          <cell r="A4419" t="str">
            <v>Great Britain</v>
          </cell>
          <cell r="B4419" t="str">
            <v>GB</v>
          </cell>
          <cell r="C4419" t="str">
            <v>Renewable hydropower</v>
          </cell>
          <cell r="D4419" t="str">
            <v>2041</v>
          </cell>
          <cell r="E4419">
            <v>2900</v>
          </cell>
        </row>
        <row r="4420">
          <cell r="A4420" t="str">
            <v>Great Britain</v>
          </cell>
          <cell r="B4420" t="str">
            <v>GB</v>
          </cell>
          <cell r="C4420" t="str">
            <v>Renewable hydropower</v>
          </cell>
          <cell r="D4420" t="str">
            <v>2042</v>
          </cell>
          <cell r="E4420">
            <v>2900</v>
          </cell>
        </row>
        <row r="4421">
          <cell r="A4421" t="str">
            <v>Great Britain</v>
          </cell>
          <cell r="B4421" t="str">
            <v>GB</v>
          </cell>
          <cell r="C4421" t="str">
            <v>Renewable hydropower</v>
          </cell>
          <cell r="D4421" t="str">
            <v>2043</v>
          </cell>
          <cell r="E4421">
            <v>2900</v>
          </cell>
        </row>
        <row r="4422">
          <cell r="A4422" t="str">
            <v>Great Britain</v>
          </cell>
          <cell r="B4422" t="str">
            <v>GB</v>
          </cell>
          <cell r="C4422" t="str">
            <v>Renewable hydropower</v>
          </cell>
          <cell r="D4422" t="str">
            <v>2044</v>
          </cell>
          <cell r="E4422">
            <v>2900</v>
          </cell>
        </row>
        <row r="4423">
          <cell r="A4423" t="str">
            <v>Great Britain</v>
          </cell>
          <cell r="B4423" t="str">
            <v>GB</v>
          </cell>
          <cell r="C4423" t="str">
            <v>Renewable hydropower</v>
          </cell>
          <cell r="D4423" t="str">
            <v>2045</v>
          </cell>
          <cell r="E4423">
            <v>2900</v>
          </cell>
        </row>
        <row r="4424">
          <cell r="A4424" t="str">
            <v>Great Britain</v>
          </cell>
          <cell r="B4424" t="str">
            <v>GB</v>
          </cell>
          <cell r="C4424" t="str">
            <v>Renewable hydropower</v>
          </cell>
          <cell r="D4424" t="str">
            <v>2046</v>
          </cell>
          <cell r="E4424">
            <v>2900</v>
          </cell>
        </row>
        <row r="4425">
          <cell r="A4425" t="str">
            <v>Great Britain</v>
          </cell>
          <cell r="B4425" t="str">
            <v>GB</v>
          </cell>
          <cell r="C4425" t="str">
            <v>Renewable hydropower</v>
          </cell>
          <cell r="D4425" t="str">
            <v>2047</v>
          </cell>
          <cell r="E4425">
            <v>2900</v>
          </cell>
        </row>
        <row r="4426">
          <cell r="A4426" t="str">
            <v>Great Britain</v>
          </cell>
          <cell r="B4426" t="str">
            <v>GB</v>
          </cell>
          <cell r="C4426" t="str">
            <v>Renewable hydropower</v>
          </cell>
          <cell r="D4426" t="str">
            <v>2048</v>
          </cell>
          <cell r="E4426">
            <v>2900</v>
          </cell>
        </row>
        <row r="4427">
          <cell r="A4427" t="str">
            <v>Great Britain</v>
          </cell>
          <cell r="B4427" t="str">
            <v>GB</v>
          </cell>
          <cell r="C4427" t="str">
            <v>Renewable hydropower</v>
          </cell>
          <cell r="D4427" t="str">
            <v>2049</v>
          </cell>
          <cell r="E4427">
            <v>2900</v>
          </cell>
        </row>
        <row r="4428">
          <cell r="A4428" t="str">
            <v>Great Britain</v>
          </cell>
          <cell r="B4428" t="str">
            <v>GB</v>
          </cell>
          <cell r="C4428" t="str">
            <v>Renewable hydropower</v>
          </cell>
          <cell r="D4428" t="str">
            <v>2050</v>
          </cell>
          <cell r="E4428">
            <v>2900</v>
          </cell>
        </row>
        <row r="4429">
          <cell r="A4429" t="str">
            <v>Greece</v>
          </cell>
          <cell r="B4429" t="str">
            <v>GR</v>
          </cell>
          <cell r="C4429" t="str">
            <v>Renewable hydropower</v>
          </cell>
          <cell r="D4429" t="str">
            <v>2018</v>
          </cell>
          <cell r="E4429">
            <v>2900</v>
          </cell>
        </row>
        <row r="4430">
          <cell r="A4430" t="str">
            <v>Greece</v>
          </cell>
          <cell r="B4430" t="str">
            <v>GR</v>
          </cell>
          <cell r="C4430" t="str">
            <v>Renewable hydropower</v>
          </cell>
          <cell r="D4430" t="str">
            <v>2019</v>
          </cell>
          <cell r="E4430">
            <v>2900</v>
          </cell>
        </row>
        <row r="4431">
          <cell r="A4431" t="str">
            <v>Greece</v>
          </cell>
          <cell r="B4431" t="str">
            <v>GR</v>
          </cell>
          <cell r="C4431" t="str">
            <v>Renewable hydropower</v>
          </cell>
          <cell r="D4431" t="str">
            <v>2020</v>
          </cell>
          <cell r="E4431">
            <v>2900</v>
          </cell>
        </row>
        <row r="4432">
          <cell r="A4432" t="str">
            <v>Greece</v>
          </cell>
          <cell r="B4432" t="str">
            <v>GR</v>
          </cell>
          <cell r="C4432" t="str">
            <v>Renewable hydropower</v>
          </cell>
          <cell r="D4432" t="str">
            <v>2021</v>
          </cell>
          <cell r="E4432">
            <v>2900</v>
          </cell>
        </row>
        <row r="4433">
          <cell r="A4433" t="str">
            <v>Greece</v>
          </cell>
          <cell r="B4433" t="str">
            <v>GR</v>
          </cell>
          <cell r="C4433" t="str">
            <v>Renewable hydropower</v>
          </cell>
          <cell r="D4433" t="str">
            <v>2022</v>
          </cell>
          <cell r="E4433">
            <v>2900</v>
          </cell>
        </row>
        <row r="4434">
          <cell r="A4434" t="str">
            <v>Greece</v>
          </cell>
          <cell r="B4434" t="str">
            <v>GR</v>
          </cell>
          <cell r="C4434" t="str">
            <v>Renewable hydropower</v>
          </cell>
          <cell r="D4434" t="str">
            <v>2023</v>
          </cell>
          <cell r="E4434">
            <v>2900</v>
          </cell>
        </row>
        <row r="4435">
          <cell r="A4435" t="str">
            <v>Greece</v>
          </cell>
          <cell r="B4435" t="str">
            <v>GR</v>
          </cell>
          <cell r="C4435" t="str">
            <v>Renewable hydropower</v>
          </cell>
          <cell r="D4435" t="str">
            <v>2024</v>
          </cell>
          <cell r="E4435">
            <v>2900</v>
          </cell>
        </row>
        <row r="4436">
          <cell r="A4436" t="str">
            <v>Greece</v>
          </cell>
          <cell r="B4436" t="str">
            <v>GR</v>
          </cell>
          <cell r="C4436" t="str">
            <v>Renewable hydropower</v>
          </cell>
          <cell r="D4436" t="str">
            <v>2025</v>
          </cell>
          <cell r="E4436">
            <v>2900</v>
          </cell>
        </row>
        <row r="4437">
          <cell r="A4437" t="str">
            <v>Greece</v>
          </cell>
          <cell r="B4437" t="str">
            <v>GR</v>
          </cell>
          <cell r="C4437" t="str">
            <v>Renewable hydropower</v>
          </cell>
          <cell r="D4437" t="str">
            <v>2026</v>
          </cell>
          <cell r="E4437">
            <v>2900</v>
          </cell>
        </row>
        <row r="4438">
          <cell r="A4438" t="str">
            <v>Greece</v>
          </cell>
          <cell r="B4438" t="str">
            <v>GR</v>
          </cell>
          <cell r="C4438" t="str">
            <v>Renewable hydropower</v>
          </cell>
          <cell r="D4438" t="str">
            <v>2027</v>
          </cell>
          <cell r="E4438">
            <v>2900</v>
          </cell>
        </row>
        <row r="4439">
          <cell r="A4439" t="str">
            <v>Greece</v>
          </cell>
          <cell r="B4439" t="str">
            <v>GR</v>
          </cell>
          <cell r="C4439" t="str">
            <v>Renewable hydropower</v>
          </cell>
          <cell r="D4439" t="str">
            <v>2028</v>
          </cell>
          <cell r="E4439">
            <v>2900</v>
          </cell>
        </row>
        <row r="4440">
          <cell r="A4440" t="str">
            <v>Greece</v>
          </cell>
          <cell r="B4440" t="str">
            <v>GR</v>
          </cell>
          <cell r="C4440" t="str">
            <v>Renewable hydropower</v>
          </cell>
          <cell r="D4440" t="str">
            <v>2029</v>
          </cell>
          <cell r="E4440">
            <v>2900</v>
          </cell>
        </row>
        <row r="4441">
          <cell r="A4441" t="str">
            <v>Greece</v>
          </cell>
          <cell r="B4441" t="str">
            <v>GR</v>
          </cell>
          <cell r="C4441" t="str">
            <v>Renewable hydropower</v>
          </cell>
          <cell r="D4441" t="str">
            <v>2030</v>
          </cell>
          <cell r="E4441">
            <v>2900</v>
          </cell>
        </row>
        <row r="4442">
          <cell r="A4442" t="str">
            <v>Greece</v>
          </cell>
          <cell r="B4442" t="str">
            <v>GR</v>
          </cell>
          <cell r="C4442" t="str">
            <v>Renewable hydropower</v>
          </cell>
          <cell r="D4442" t="str">
            <v>2031</v>
          </cell>
          <cell r="E4442">
            <v>2900</v>
          </cell>
        </row>
        <row r="4443">
          <cell r="A4443" t="str">
            <v>Greece</v>
          </cell>
          <cell r="B4443" t="str">
            <v>GR</v>
          </cell>
          <cell r="C4443" t="str">
            <v>Renewable hydropower</v>
          </cell>
          <cell r="D4443" t="str">
            <v>2032</v>
          </cell>
          <cell r="E4443">
            <v>2900</v>
          </cell>
        </row>
        <row r="4444">
          <cell r="A4444" t="str">
            <v>Greece</v>
          </cell>
          <cell r="B4444" t="str">
            <v>GR</v>
          </cell>
          <cell r="C4444" t="str">
            <v>Renewable hydropower</v>
          </cell>
          <cell r="D4444" t="str">
            <v>2033</v>
          </cell>
          <cell r="E4444">
            <v>2900</v>
          </cell>
        </row>
        <row r="4445">
          <cell r="A4445" t="str">
            <v>Greece</v>
          </cell>
          <cell r="B4445" t="str">
            <v>GR</v>
          </cell>
          <cell r="C4445" t="str">
            <v>Renewable hydropower</v>
          </cell>
          <cell r="D4445" t="str">
            <v>2034</v>
          </cell>
          <cell r="E4445">
            <v>2900</v>
          </cell>
        </row>
        <row r="4446">
          <cell r="A4446" t="str">
            <v>Greece</v>
          </cell>
          <cell r="B4446" t="str">
            <v>GR</v>
          </cell>
          <cell r="C4446" t="str">
            <v>Renewable hydropower</v>
          </cell>
          <cell r="D4446" t="str">
            <v>2035</v>
          </cell>
          <cell r="E4446">
            <v>2900</v>
          </cell>
        </row>
        <row r="4447">
          <cell r="A4447" t="str">
            <v>Greece</v>
          </cell>
          <cell r="B4447" t="str">
            <v>GR</v>
          </cell>
          <cell r="C4447" t="str">
            <v>Renewable hydropower</v>
          </cell>
          <cell r="D4447" t="str">
            <v>2036</v>
          </cell>
          <cell r="E4447">
            <v>2900</v>
          </cell>
        </row>
        <row r="4448">
          <cell r="A4448" t="str">
            <v>Greece</v>
          </cell>
          <cell r="B4448" t="str">
            <v>GR</v>
          </cell>
          <cell r="C4448" t="str">
            <v>Renewable hydropower</v>
          </cell>
          <cell r="D4448" t="str">
            <v>2037</v>
          </cell>
          <cell r="E4448">
            <v>2900</v>
          </cell>
        </row>
        <row r="4449">
          <cell r="A4449" t="str">
            <v>Greece</v>
          </cell>
          <cell r="B4449" t="str">
            <v>GR</v>
          </cell>
          <cell r="C4449" t="str">
            <v>Renewable hydropower</v>
          </cell>
          <cell r="D4449" t="str">
            <v>2038</v>
          </cell>
          <cell r="E4449">
            <v>2900</v>
          </cell>
        </row>
        <row r="4450">
          <cell r="A4450" t="str">
            <v>Greece</v>
          </cell>
          <cell r="B4450" t="str">
            <v>GR</v>
          </cell>
          <cell r="C4450" t="str">
            <v>Renewable hydropower</v>
          </cell>
          <cell r="D4450" t="str">
            <v>2039</v>
          </cell>
          <cell r="E4450">
            <v>2900</v>
          </cell>
        </row>
        <row r="4451">
          <cell r="A4451" t="str">
            <v>Greece</v>
          </cell>
          <cell r="B4451" t="str">
            <v>GR</v>
          </cell>
          <cell r="C4451" t="str">
            <v>Renewable hydropower</v>
          </cell>
          <cell r="D4451" t="str">
            <v>2040</v>
          </cell>
          <cell r="E4451">
            <v>2900</v>
          </cell>
        </row>
        <row r="4452">
          <cell r="A4452" t="str">
            <v>Greece</v>
          </cell>
          <cell r="B4452" t="str">
            <v>GR</v>
          </cell>
          <cell r="C4452" t="str">
            <v>Renewable hydropower</v>
          </cell>
          <cell r="D4452" t="str">
            <v>2041</v>
          </cell>
          <cell r="E4452">
            <v>2900</v>
          </cell>
        </row>
        <row r="4453">
          <cell r="A4453" t="str">
            <v>Greece</v>
          </cell>
          <cell r="B4453" t="str">
            <v>GR</v>
          </cell>
          <cell r="C4453" t="str">
            <v>Renewable hydropower</v>
          </cell>
          <cell r="D4453" t="str">
            <v>2042</v>
          </cell>
          <cell r="E4453">
            <v>2900</v>
          </cell>
        </row>
        <row r="4454">
          <cell r="A4454" t="str">
            <v>Greece</v>
          </cell>
          <cell r="B4454" t="str">
            <v>GR</v>
          </cell>
          <cell r="C4454" t="str">
            <v>Renewable hydropower</v>
          </cell>
          <cell r="D4454" t="str">
            <v>2043</v>
          </cell>
          <cell r="E4454">
            <v>2900</v>
          </cell>
        </row>
        <row r="4455">
          <cell r="A4455" t="str">
            <v>Greece</v>
          </cell>
          <cell r="B4455" t="str">
            <v>GR</v>
          </cell>
          <cell r="C4455" t="str">
            <v>Renewable hydropower</v>
          </cell>
          <cell r="D4455" t="str">
            <v>2044</v>
          </cell>
          <cell r="E4455">
            <v>2900</v>
          </cell>
        </row>
        <row r="4456">
          <cell r="A4456" t="str">
            <v>Greece</v>
          </cell>
          <cell r="B4456" t="str">
            <v>GR</v>
          </cell>
          <cell r="C4456" t="str">
            <v>Renewable hydropower</v>
          </cell>
          <cell r="D4456" t="str">
            <v>2045</v>
          </cell>
          <cell r="E4456">
            <v>2900</v>
          </cell>
        </row>
        <row r="4457">
          <cell r="A4457" t="str">
            <v>Greece</v>
          </cell>
          <cell r="B4457" t="str">
            <v>GR</v>
          </cell>
          <cell r="C4457" t="str">
            <v>Renewable hydropower</v>
          </cell>
          <cell r="D4457" t="str">
            <v>2046</v>
          </cell>
          <cell r="E4457">
            <v>2900</v>
          </cell>
        </row>
        <row r="4458">
          <cell r="A4458" t="str">
            <v>Greece</v>
          </cell>
          <cell r="B4458" t="str">
            <v>GR</v>
          </cell>
          <cell r="C4458" t="str">
            <v>Renewable hydropower</v>
          </cell>
          <cell r="D4458" t="str">
            <v>2047</v>
          </cell>
          <cell r="E4458">
            <v>2900</v>
          </cell>
        </row>
        <row r="4459">
          <cell r="A4459" t="str">
            <v>Greece</v>
          </cell>
          <cell r="B4459" t="str">
            <v>GR</v>
          </cell>
          <cell r="C4459" t="str">
            <v>Renewable hydropower</v>
          </cell>
          <cell r="D4459" t="str">
            <v>2048</v>
          </cell>
          <cell r="E4459">
            <v>2900</v>
          </cell>
        </row>
        <row r="4460">
          <cell r="A4460" t="str">
            <v>Greece</v>
          </cell>
          <cell r="B4460" t="str">
            <v>GR</v>
          </cell>
          <cell r="C4460" t="str">
            <v>Renewable hydropower</v>
          </cell>
          <cell r="D4460" t="str">
            <v>2049</v>
          </cell>
          <cell r="E4460">
            <v>2900</v>
          </cell>
        </row>
        <row r="4461">
          <cell r="A4461" t="str">
            <v>Greece</v>
          </cell>
          <cell r="B4461" t="str">
            <v>GR</v>
          </cell>
          <cell r="C4461" t="str">
            <v>Renewable hydropower</v>
          </cell>
          <cell r="D4461" t="str">
            <v>2050</v>
          </cell>
          <cell r="E4461">
            <v>2900</v>
          </cell>
        </row>
        <row r="4462">
          <cell r="A4462" t="str">
            <v>Croatia</v>
          </cell>
          <cell r="B4462" t="str">
            <v>HR</v>
          </cell>
          <cell r="C4462" t="str">
            <v>Renewable hydropower</v>
          </cell>
          <cell r="D4462" t="str">
            <v>2018</v>
          </cell>
          <cell r="E4462">
            <v>2900</v>
          </cell>
        </row>
        <row r="4463">
          <cell r="A4463" t="str">
            <v>Croatia</v>
          </cell>
          <cell r="B4463" t="str">
            <v>HR</v>
          </cell>
          <cell r="C4463" t="str">
            <v>Renewable hydropower</v>
          </cell>
          <cell r="D4463" t="str">
            <v>2019</v>
          </cell>
          <cell r="E4463">
            <v>2900</v>
          </cell>
        </row>
        <row r="4464">
          <cell r="A4464" t="str">
            <v>Croatia</v>
          </cell>
          <cell r="B4464" t="str">
            <v>HR</v>
          </cell>
          <cell r="C4464" t="str">
            <v>Renewable hydropower</v>
          </cell>
          <cell r="D4464" t="str">
            <v>2020</v>
          </cell>
          <cell r="E4464">
            <v>2900</v>
          </cell>
        </row>
        <row r="4465">
          <cell r="A4465" t="str">
            <v>Croatia</v>
          </cell>
          <cell r="B4465" t="str">
            <v>HR</v>
          </cell>
          <cell r="C4465" t="str">
            <v>Renewable hydropower</v>
          </cell>
          <cell r="D4465" t="str">
            <v>2021</v>
          </cell>
          <cell r="E4465">
            <v>2900</v>
          </cell>
        </row>
        <row r="4466">
          <cell r="A4466" t="str">
            <v>Croatia</v>
          </cell>
          <cell r="B4466" t="str">
            <v>HR</v>
          </cell>
          <cell r="C4466" t="str">
            <v>Renewable hydropower</v>
          </cell>
          <cell r="D4466" t="str">
            <v>2022</v>
          </cell>
          <cell r="E4466">
            <v>2900</v>
          </cell>
        </row>
        <row r="4467">
          <cell r="A4467" t="str">
            <v>Croatia</v>
          </cell>
          <cell r="B4467" t="str">
            <v>HR</v>
          </cell>
          <cell r="C4467" t="str">
            <v>Renewable hydropower</v>
          </cell>
          <cell r="D4467" t="str">
            <v>2023</v>
          </cell>
          <cell r="E4467">
            <v>2900</v>
          </cell>
        </row>
        <row r="4468">
          <cell r="A4468" t="str">
            <v>Croatia</v>
          </cell>
          <cell r="B4468" t="str">
            <v>HR</v>
          </cell>
          <cell r="C4468" t="str">
            <v>Renewable hydropower</v>
          </cell>
          <cell r="D4468" t="str">
            <v>2024</v>
          </cell>
          <cell r="E4468">
            <v>2900</v>
          </cell>
        </row>
        <row r="4469">
          <cell r="A4469" t="str">
            <v>Croatia</v>
          </cell>
          <cell r="B4469" t="str">
            <v>HR</v>
          </cell>
          <cell r="C4469" t="str">
            <v>Renewable hydropower</v>
          </cell>
          <cell r="D4469" t="str">
            <v>2025</v>
          </cell>
          <cell r="E4469">
            <v>2900</v>
          </cell>
        </row>
        <row r="4470">
          <cell r="A4470" t="str">
            <v>Croatia</v>
          </cell>
          <cell r="B4470" t="str">
            <v>HR</v>
          </cell>
          <cell r="C4470" t="str">
            <v>Renewable hydropower</v>
          </cell>
          <cell r="D4470" t="str">
            <v>2026</v>
          </cell>
          <cell r="E4470">
            <v>2900</v>
          </cell>
        </row>
        <row r="4471">
          <cell r="A4471" t="str">
            <v>Croatia</v>
          </cell>
          <cell r="B4471" t="str">
            <v>HR</v>
          </cell>
          <cell r="C4471" t="str">
            <v>Renewable hydropower</v>
          </cell>
          <cell r="D4471" t="str">
            <v>2027</v>
          </cell>
          <cell r="E4471">
            <v>2900</v>
          </cell>
        </row>
        <row r="4472">
          <cell r="A4472" t="str">
            <v>Croatia</v>
          </cell>
          <cell r="B4472" t="str">
            <v>HR</v>
          </cell>
          <cell r="C4472" t="str">
            <v>Renewable hydropower</v>
          </cell>
          <cell r="D4472" t="str">
            <v>2028</v>
          </cell>
          <cell r="E4472">
            <v>2900</v>
          </cell>
        </row>
        <row r="4473">
          <cell r="A4473" t="str">
            <v>Croatia</v>
          </cell>
          <cell r="B4473" t="str">
            <v>HR</v>
          </cell>
          <cell r="C4473" t="str">
            <v>Renewable hydropower</v>
          </cell>
          <cell r="D4473" t="str">
            <v>2029</v>
          </cell>
          <cell r="E4473">
            <v>2900</v>
          </cell>
        </row>
        <row r="4474">
          <cell r="A4474" t="str">
            <v>Croatia</v>
          </cell>
          <cell r="B4474" t="str">
            <v>HR</v>
          </cell>
          <cell r="C4474" t="str">
            <v>Renewable hydropower</v>
          </cell>
          <cell r="D4474" t="str">
            <v>2030</v>
          </cell>
          <cell r="E4474">
            <v>2900</v>
          </cell>
        </row>
        <row r="4475">
          <cell r="A4475" t="str">
            <v>Croatia</v>
          </cell>
          <cell r="B4475" t="str">
            <v>HR</v>
          </cell>
          <cell r="C4475" t="str">
            <v>Renewable hydropower</v>
          </cell>
          <cell r="D4475" t="str">
            <v>2031</v>
          </cell>
          <cell r="E4475">
            <v>2900</v>
          </cell>
        </row>
        <row r="4476">
          <cell r="A4476" t="str">
            <v>Croatia</v>
          </cell>
          <cell r="B4476" t="str">
            <v>HR</v>
          </cell>
          <cell r="C4476" t="str">
            <v>Renewable hydropower</v>
          </cell>
          <cell r="D4476" t="str">
            <v>2032</v>
          </cell>
          <cell r="E4476">
            <v>2900</v>
          </cell>
        </row>
        <row r="4477">
          <cell r="A4477" t="str">
            <v>Croatia</v>
          </cell>
          <cell r="B4477" t="str">
            <v>HR</v>
          </cell>
          <cell r="C4477" t="str">
            <v>Renewable hydropower</v>
          </cell>
          <cell r="D4477" t="str">
            <v>2033</v>
          </cell>
          <cell r="E4477">
            <v>2900</v>
          </cell>
        </row>
        <row r="4478">
          <cell r="A4478" t="str">
            <v>Croatia</v>
          </cell>
          <cell r="B4478" t="str">
            <v>HR</v>
          </cell>
          <cell r="C4478" t="str">
            <v>Renewable hydropower</v>
          </cell>
          <cell r="D4478" t="str">
            <v>2034</v>
          </cell>
          <cell r="E4478">
            <v>2900</v>
          </cell>
        </row>
        <row r="4479">
          <cell r="A4479" t="str">
            <v>Croatia</v>
          </cell>
          <cell r="B4479" t="str">
            <v>HR</v>
          </cell>
          <cell r="C4479" t="str">
            <v>Renewable hydropower</v>
          </cell>
          <cell r="D4479" t="str">
            <v>2035</v>
          </cell>
          <cell r="E4479">
            <v>2900</v>
          </cell>
        </row>
        <row r="4480">
          <cell r="A4480" t="str">
            <v>Croatia</v>
          </cell>
          <cell r="B4480" t="str">
            <v>HR</v>
          </cell>
          <cell r="C4480" t="str">
            <v>Renewable hydropower</v>
          </cell>
          <cell r="D4480" t="str">
            <v>2036</v>
          </cell>
          <cell r="E4480">
            <v>2900</v>
          </cell>
        </row>
        <row r="4481">
          <cell r="A4481" t="str">
            <v>Croatia</v>
          </cell>
          <cell r="B4481" t="str">
            <v>HR</v>
          </cell>
          <cell r="C4481" t="str">
            <v>Renewable hydropower</v>
          </cell>
          <cell r="D4481" t="str">
            <v>2037</v>
          </cell>
          <cell r="E4481">
            <v>2900</v>
          </cell>
        </row>
        <row r="4482">
          <cell r="A4482" t="str">
            <v>Croatia</v>
          </cell>
          <cell r="B4482" t="str">
            <v>HR</v>
          </cell>
          <cell r="C4482" t="str">
            <v>Renewable hydropower</v>
          </cell>
          <cell r="D4482" t="str">
            <v>2038</v>
          </cell>
          <cell r="E4482">
            <v>2900</v>
          </cell>
        </row>
        <row r="4483">
          <cell r="A4483" t="str">
            <v>Croatia</v>
          </cell>
          <cell r="B4483" t="str">
            <v>HR</v>
          </cell>
          <cell r="C4483" t="str">
            <v>Renewable hydropower</v>
          </cell>
          <cell r="D4483" t="str">
            <v>2039</v>
          </cell>
          <cell r="E4483">
            <v>2900</v>
          </cell>
        </row>
        <row r="4484">
          <cell r="A4484" t="str">
            <v>Croatia</v>
          </cell>
          <cell r="B4484" t="str">
            <v>HR</v>
          </cell>
          <cell r="C4484" t="str">
            <v>Renewable hydropower</v>
          </cell>
          <cell r="D4484" t="str">
            <v>2040</v>
          </cell>
          <cell r="E4484">
            <v>2900</v>
          </cell>
        </row>
        <row r="4485">
          <cell r="A4485" t="str">
            <v>Croatia</v>
          </cell>
          <cell r="B4485" t="str">
            <v>HR</v>
          </cell>
          <cell r="C4485" t="str">
            <v>Renewable hydropower</v>
          </cell>
          <cell r="D4485" t="str">
            <v>2041</v>
          </cell>
          <cell r="E4485">
            <v>2900</v>
          </cell>
        </row>
        <row r="4486">
          <cell r="A4486" t="str">
            <v>Croatia</v>
          </cell>
          <cell r="B4486" t="str">
            <v>HR</v>
          </cell>
          <cell r="C4486" t="str">
            <v>Renewable hydropower</v>
          </cell>
          <cell r="D4486" t="str">
            <v>2042</v>
          </cell>
          <cell r="E4486">
            <v>2900</v>
          </cell>
        </row>
        <row r="4487">
          <cell r="A4487" t="str">
            <v>Croatia</v>
          </cell>
          <cell r="B4487" t="str">
            <v>HR</v>
          </cell>
          <cell r="C4487" t="str">
            <v>Renewable hydropower</v>
          </cell>
          <cell r="D4487" t="str">
            <v>2043</v>
          </cell>
          <cell r="E4487">
            <v>2900</v>
          </cell>
        </row>
        <row r="4488">
          <cell r="A4488" t="str">
            <v>Croatia</v>
          </cell>
          <cell r="B4488" t="str">
            <v>HR</v>
          </cell>
          <cell r="C4488" t="str">
            <v>Renewable hydropower</v>
          </cell>
          <cell r="D4488" t="str">
            <v>2044</v>
          </cell>
          <cell r="E4488">
            <v>2900</v>
          </cell>
        </row>
        <row r="4489">
          <cell r="A4489" t="str">
            <v>Croatia</v>
          </cell>
          <cell r="B4489" t="str">
            <v>HR</v>
          </cell>
          <cell r="C4489" t="str">
            <v>Renewable hydropower</v>
          </cell>
          <cell r="D4489" t="str">
            <v>2045</v>
          </cell>
          <cell r="E4489">
            <v>2900</v>
          </cell>
        </row>
        <row r="4490">
          <cell r="A4490" t="str">
            <v>Croatia</v>
          </cell>
          <cell r="B4490" t="str">
            <v>HR</v>
          </cell>
          <cell r="C4490" t="str">
            <v>Renewable hydropower</v>
          </cell>
          <cell r="D4490" t="str">
            <v>2046</v>
          </cell>
          <cell r="E4490">
            <v>2900</v>
          </cell>
        </row>
        <row r="4491">
          <cell r="A4491" t="str">
            <v>Croatia</v>
          </cell>
          <cell r="B4491" t="str">
            <v>HR</v>
          </cell>
          <cell r="C4491" t="str">
            <v>Renewable hydropower</v>
          </cell>
          <cell r="D4491" t="str">
            <v>2047</v>
          </cell>
          <cell r="E4491">
            <v>2900</v>
          </cell>
        </row>
        <row r="4492">
          <cell r="A4492" t="str">
            <v>Croatia</v>
          </cell>
          <cell r="B4492" t="str">
            <v>HR</v>
          </cell>
          <cell r="C4492" t="str">
            <v>Renewable hydropower</v>
          </cell>
          <cell r="D4492" t="str">
            <v>2048</v>
          </cell>
          <cell r="E4492">
            <v>2900</v>
          </cell>
        </row>
        <row r="4493">
          <cell r="A4493" t="str">
            <v>Croatia</v>
          </cell>
          <cell r="B4493" t="str">
            <v>HR</v>
          </cell>
          <cell r="C4493" t="str">
            <v>Renewable hydropower</v>
          </cell>
          <cell r="D4493" t="str">
            <v>2049</v>
          </cell>
          <cell r="E4493">
            <v>2900</v>
          </cell>
        </row>
        <row r="4494">
          <cell r="A4494" t="str">
            <v>Croatia</v>
          </cell>
          <cell r="B4494" t="str">
            <v>HR</v>
          </cell>
          <cell r="C4494" t="str">
            <v>Renewable hydropower</v>
          </cell>
          <cell r="D4494" t="str">
            <v>2050</v>
          </cell>
          <cell r="E4494">
            <v>2900</v>
          </cell>
        </row>
        <row r="4495">
          <cell r="A4495" t="str">
            <v>Hungary</v>
          </cell>
          <cell r="B4495" t="str">
            <v>HU</v>
          </cell>
          <cell r="C4495" t="str">
            <v>Renewable hydropower</v>
          </cell>
          <cell r="D4495" t="str">
            <v>2018</v>
          </cell>
          <cell r="E4495">
            <v>2900</v>
          </cell>
        </row>
        <row r="4496">
          <cell r="A4496" t="str">
            <v>Hungary</v>
          </cell>
          <cell r="B4496" t="str">
            <v>HU</v>
          </cell>
          <cell r="C4496" t="str">
            <v>Renewable hydropower</v>
          </cell>
          <cell r="D4496" t="str">
            <v>2019</v>
          </cell>
          <cell r="E4496">
            <v>2900</v>
          </cell>
        </row>
        <row r="4497">
          <cell r="A4497" t="str">
            <v>Hungary</v>
          </cell>
          <cell r="B4497" t="str">
            <v>HU</v>
          </cell>
          <cell r="C4497" t="str">
            <v>Renewable hydropower</v>
          </cell>
          <cell r="D4497" t="str">
            <v>2020</v>
          </cell>
          <cell r="E4497">
            <v>2900</v>
          </cell>
        </row>
        <row r="4498">
          <cell r="A4498" t="str">
            <v>Hungary</v>
          </cell>
          <cell r="B4498" t="str">
            <v>HU</v>
          </cell>
          <cell r="C4498" t="str">
            <v>Renewable hydropower</v>
          </cell>
          <cell r="D4498" t="str">
            <v>2021</v>
          </cell>
          <cell r="E4498">
            <v>2900</v>
          </cell>
        </row>
        <row r="4499">
          <cell r="A4499" t="str">
            <v>Hungary</v>
          </cell>
          <cell r="B4499" t="str">
            <v>HU</v>
          </cell>
          <cell r="C4499" t="str">
            <v>Renewable hydropower</v>
          </cell>
          <cell r="D4499" t="str">
            <v>2022</v>
          </cell>
          <cell r="E4499">
            <v>2900</v>
          </cell>
        </row>
        <row r="4500">
          <cell r="A4500" t="str">
            <v>Hungary</v>
          </cell>
          <cell r="B4500" t="str">
            <v>HU</v>
          </cell>
          <cell r="C4500" t="str">
            <v>Renewable hydropower</v>
          </cell>
          <cell r="D4500" t="str">
            <v>2023</v>
          </cell>
          <cell r="E4500">
            <v>2900</v>
          </cell>
        </row>
        <row r="4501">
          <cell r="A4501" t="str">
            <v>Hungary</v>
          </cell>
          <cell r="B4501" t="str">
            <v>HU</v>
          </cell>
          <cell r="C4501" t="str">
            <v>Renewable hydropower</v>
          </cell>
          <cell r="D4501" t="str">
            <v>2024</v>
          </cell>
          <cell r="E4501">
            <v>2900</v>
          </cell>
        </row>
        <row r="4502">
          <cell r="A4502" t="str">
            <v>Hungary</v>
          </cell>
          <cell r="B4502" t="str">
            <v>HU</v>
          </cell>
          <cell r="C4502" t="str">
            <v>Renewable hydropower</v>
          </cell>
          <cell r="D4502" t="str">
            <v>2025</v>
          </cell>
          <cell r="E4502">
            <v>2900</v>
          </cell>
        </row>
        <row r="4503">
          <cell r="A4503" t="str">
            <v>Hungary</v>
          </cell>
          <cell r="B4503" t="str">
            <v>HU</v>
          </cell>
          <cell r="C4503" t="str">
            <v>Renewable hydropower</v>
          </cell>
          <cell r="D4503" t="str">
            <v>2026</v>
          </cell>
          <cell r="E4503">
            <v>2900</v>
          </cell>
        </row>
        <row r="4504">
          <cell r="A4504" t="str">
            <v>Hungary</v>
          </cell>
          <cell r="B4504" t="str">
            <v>HU</v>
          </cell>
          <cell r="C4504" t="str">
            <v>Renewable hydropower</v>
          </cell>
          <cell r="D4504" t="str">
            <v>2027</v>
          </cell>
          <cell r="E4504">
            <v>2900</v>
          </cell>
        </row>
        <row r="4505">
          <cell r="A4505" t="str">
            <v>Hungary</v>
          </cell>
          <cell r="B4505" t="str">
            <v>HU</v>
          </cell>
          <cell r="C4505" t="str">
            <v>Renewable hydropower</v>
          </cell>
          <cell r="D4505" t="str">
            <v>2028</v>
          </cell>
          <cell r="E4505">
            <v>2900</v>
          </cell>
        </row>
        <row r="4506">
          <cell r="A4506" t="str">
            <v>Hungary</v>
          </cell>
          <cell r="B4506" t="str">
            <v>HU</v>
          </cell>
          <cell r="C4506" t="str">
            <v>Renewable hydropower</v>
          </cell>
          <cell r="D4506" t="str">
            <v>2029</v>
          </cell>
          <cell r="E4506">
            <v>2900</v>
          </cell>
        </row>
        <row r="4507">
          <cell r="A4507" t="str">
            <v>Hungary</v>
          </cell>
          <cell r="B4507" t="str">
            <v>HU</v>
          </cell>
          <cell r="C4507" t="str">
            <v>Renewable hydropower</v>
          </cell>
          <cell r="D4507" t="str">
            <v>2030</v>
          </cell>
          <cell r="E4507">
            <v>2900</v>
          </cell>
        </row>
        <row r="4508">
          <cell r="A4508" t="str">
            <v>Hungary</v>
          </cell>
          <cell r="B4508" t="str">
            <v>HU</v>
          </cell>
          <cell r="C4508" t="str">
            <v>Renewable hydropower</v>
          </cell>
          <cell r="D4508" t="str">
            <v>2031</v>
          </cell>
          <cell r="E4508">
            <v>2900</v>
          </cell>
        </row>
        <row r="4509">
          <cell r="A4509" t="str">
            <v>Hungary</v>
          </cell>
          <cell r="B4509" t="str">
            <v>HU</v>
          </cell>
          <cell r="C4509" t="str">
            <v>Renewable hydropower</v>
          </cell>
          <cell r="D4509" t="str">
            <v>2032</v>
          </cell>
          <cell r="E4509">
            <v>2900</v>
          </cell>
        </row>
        <row r="4510">
          <cell r="A4510" t="str">
            <v>Hungary</v>
          </cell>
          <cell r="B4510" t="str">
            <v>HU</v>
          </cell>
          <cell r="C4510" t="str">
            <v>Renewable hydropower</v>
          </cell>
          <cell r="D4510" t="str">
            <v>2033</v>
          </cell>
          <cell r="E4510">
            <v>2900</v>
          </cell>
        </row>
        <row r="4511">
          <cell r="A4511" t="str">
            <v>Hungary</v>
          </cell>
          <cell r="B4511" t="str">
            <v>HU</v>
          </cell>
          <cell r="C4511" t="str">
            <v>Renewable hydropower</v>
          </cell>
          <cell r="D4511" t="str">
            <v>2034</v>
          </cell>
          <cell r="E4511">
            <v>2900</v>
          </cell>
        </row>
        <row r="4512">
          <cell r="A4512" t="str">
            <v>Hungary</v>
          </cell>
          <cell r="B4512" t="str">
            <v>HU</v>
          </cell>
          <cell r="C4512" t="str">
            <v>Renewable hydropower</v>
          </cell>
          <cell r="D4512" t="str">
            <v>2035</v>
          </cell>
          <cell r="E4512">
            <v>2900</v>
          </cell>
        </row>
        <row r="4513">
          <cell r="A4513" t="str">
            <v>Hungary</v>
          </cell>
          <cell r="B4513" t="str">
            <v>HU</v>
          </cell>
          <cell r="C4513" t="str">
            <v>Renewable hydropower</v>
          </cell>
          <cell r="D4513" t="str">
            <v>2036</v>
          </cell>
          <cell r="E4513">
            <v>2900</v>
          </cell>
        </row>
        <row r="4514">
          <cell r="A4514" t="str">
            <v>Hungary</v>
          </cell>
          <cell r="B4514" t="str">
            <v>HU</v>
          </cell>
          <cell r="C4514" t="str">
            <v>Renewable hydropower</v>
          </cell>
          <cell r="D4514" t="str">
            <v>2037</v>
          </cell>
          <cell r="E4514">
            <v>2900</v>
          </cell>
        </row>
        <row r="4515">
          <cell r="A4515" t="str">
            <v>Hungary</v>
          </cell>
          <cell r="B4515" t="str">
            <v>HU</v>
          </cell>
          <cell r="C4515" t="str">
            <v>Renewable hydropower</v>
          </cell>
          <cell r="D4515" t="str">
            <v>2038</v>
          </cell>
          <cell r="E4515">
            <v>2900</v>
          </cell>
        </row>
        <row r="4516">
          <cell r="A4516" t="str">
            <v>Hungary</v>
          </cell>
          <cell r="B4516" t="str">
            <v>HU</v>
          </cell>
          <cell r="C4516" t="str">
            <v>Renewable hydropower</v>
          </cell>
          <cell r="D4516" t="str">
            <v>2039</v>
          </cell>
          <cell r="E4516">
            <v>2900</v>
          </cell>
        </row>
        <row r="4517">
          <cell r="A4517" t="str">
            <v>Hungary</v>
          </cell>
          <cell r="B4517" t="str">
            <v>HU</v>
          </cell>
          <cell r="C4517" t="str">
            <v>Renewable hydropower</v>
          </cell>
          <cell r="D4517" t="str">
            <v>2040</v>
          </cell>
          <cell r="E4517">
            <v>2900</v>
          </cell>
        </row>
        <row r="4518">
          <cell r="A4518" t="str">
            <v>Hungary</v>
          </cell>
          <cell r="B4518" t="str">
            <v>HU</v>
          </cell>
          <cell r="C4518" t="str">
            <v>Renewable hydropower</v>
          </cell>
          <cell r="D4518" t="str">
            <v>2041</v>
          </cell>
          <cell r="E4518">
            <v>2900</v>
          </cell>
        </row>
        <row r="4519">
          <cell r="A4519" t="str">
            <v>Hungary</v>
          </cell>
          <cell r="B4519" t="str">
            <v>HU</v>
          </cell>
          <cell r="C4519" t="str">
            <v>Renewable hydropower</v>
          </cell>
          <cell r="D4519" t="str">
            <v>2042</v>
          </cell>
          <cell r="E4519">
            <v>2900</v>
          </cell>
        </row>
        <row r="4520">
          <cell r="A4520" t="str">
            <v>Hungary</v>
          </cell>
          <cell r="B4520" t="str">
            <v>HU</v>
          </cell>
          <cell r="C4520" t="str">
            <v>Renewable hydropower</v>
          </cell>
          <cell r="D4520" t="str">
            <v>2043</v>
          </cell>
          <cell r="E4520">
            <v>2900</v>
          </cell>
        </row>
        <row r="4521">
          <cell r="A4521" t="str">
            <v>Hungary</v>
          </cell>
          <cell r="B4521" t="str">
            <v>HU</v>
          </cell>
          <cell r="C4521" t="str">
            <v>Renewable hydropower</v>
          </cell>
          <cell r="D4521" t="str">
            <v>2044</v>
          </cell>
          <cell r="E4521">
            <v>2900</v>
          </cell>
        </row>
        <row r="4522">
          <cell r="A4522" t="str">
            <v>Hungary</v>
          </cell>
          <cell r="B4522" t="str">
            <v>HU</v>
          </cell>
          <cell r="C4522" t="str">
            <v>Renewable hydropower</v>
          </cell>
          <cell r="D4522" t="str">
            <v>2045</v>
          </cell>
          <cell r="E4522">
            <v>2900</v>
          </cell>
        </row>
        <row r="4523">
          <cell r="A4523" t="str">
            <v>Hungary</v>
          </cell>
          <cell r="B4523" t="str">
            <v>HU</v>
          </cell>
          <cell r="C4523" t="str">
            <v>Renewable hydropower</v>
          </cell>
          <cell r="D4523" t="str">
            <v>2046</v>
          </cell>
          <cell r="E4523">
            <v>2900</v>
          </cell>
        </row>
        <row r="4524">
          <cell r="A4524" t="str">
            <v>Hungary</v>
          </cell>
          <cell r="B4524" t="str">
            <v>HU</v>
          </cell>
          <cell r="C4524" t="str">
            <v>Renewable hydropower</v>
          </cell>
          <cell r="D4524" t="str">
            <v>2047</v>
          </cell>
          <cell r="E4524">
            <v>2900</v>
          </cell>
        </row>
        <row r="4525">
          <cell r="A4525" t="str">
            <v>Hungary</v>
          </cell>
          <cell r="B4525" t="str">
            <v>HU</v>
          </cell>
          <cell r="C4525" t="str">
            <v>Renewable hydropower</v>
          </cell>
          <cell r="D4525" t="str">
            <v>2048</v>
          </cell>
          <cell r="E4525">
            <v>2900</v>
          </cell>
        </row>
        <row r="4526">
          <cell r="A4526" t="str">
            <v>Hungary</v>
          </cell>
          <cell r="B4526" t="str">
            <v>HU</v>
          </cell>
          <cell r="C4526" t="str">
            <v>Renewable hydropower</v>
          </cell>
          <cell r="D4526" t="str">
            <v>2049</v>
          </cell>
          <cell r="E4526">
            <v>2900</v>
          </cell>
        </row>
        <row r="4527">
          <cell r="A4527" t="str">
            <v>Hungary</v>
          </cell>
          <cell r="B4527" t="str">
            <v>HU</v>
          </cell>
          <cell r="C4527" t="str">
            <v>Renewable hydropower</v>
          </cell>
          <cell r="D4527" t="str">
            <v>2050</v>
          </cell>
          <cell r="E4527">
            <v>2900</v>
          </cell>
        </row>
        <row r="4528">
          <cell r="A4528" t="str">
            <v>Ireland</v>
          </cell>
          <cell r="B4528" t="str">
            <v>IE</v>
          </cell>
          <cell r="C4528" t="str">
            <v>Renewable hydropower</v>
          </cell>
          <cell r="D4528" t="str">
            <v>2018</v>
          </cell>
          <cell r="E4528">
            <v>2900</v>
          </cell>
        </row>
        <row r="4529">
          <cell r="A4529" t="str">
            <v>Ireland</v>
          </cell>
          <cell r="B4529" t="str">
            <v>IE</v>
          </cell>
          <cell r="C4529" t="str">
            <v>Renewable hydropower</v>
          </cell>
          <cell r="D4529" t="str">
            <v>2019</v>
          </cell>
          <cell r="E4529">
            <v>2900</v>
          </cell>
        </row>
        <row r="4530">
          <cell r="A4530" t="str">
            <v>Ireland</v>
          </cell>
          <cell r="B4530" t="str">
            <v>IE</v>
          </cell>
          <cell r="C4530" t="str">
            <v>Renewable hydropower</v>
          </cell>
          <cell r="D4530" t="str">
            <v>2020</v>
          </cell>
          <cell r="E4530">
            <v>2900</v>
          </cell>
        </row>
        <row r="4531">
          <cell r="A4531" t="str">
            <v>Ireland</v>
          </cell>
          <cell r="B4531" t="str">
            <v>IE</v>
          </cell>
          <cell r="C4531" t="str">
            <v>Renewable hydropower</v>
          </cell>
          <cell r="D4531" t="str">
            <v>2021</v>
          </cell>
          <cell r="E4531">
            <v>2900</v>
          </cell>
        </row>
        <row r="4532">
          <cell r="A4532" t="str">
            <v>Ireland</v>
          </cell>
          <cell r="B4532" t="str">
            <v>IE</v>
          </cell>
          <cell r="C4532" t="str">
            <v>Renewable hydropower</v>
          </cell>
          <cell r="D4532" t="str">
            <v>2022</v>
          </cell>
          <cell r="E4532">
            <v>2900</v>
          </cell>
        </row>
        <row r="4533">
          <cell r="A4533" t="str">
            <v>Ireland</v>
          </cell>
          <cell r="B4533" t="str">
            <v>IE</v>
          </cell>
          <cell r="C4533" t="str">
            <v>Renewable hydropower</v>
          </cell>
          <cell r="D4533" t="str">
            <v>2023</v>
          </cell>
          <cell r="E4533">
            <v>2900</v>
          </cell>
        </row>
        <row r="4534">
          <cell r="A4534" t="str">
            <v>Ireland</v>
          </cell>
          <cell r="B4534" t="str">
            <v>IE</v>
          </cell>
          <cell r="C4534" t="str">
            <v>Renewable hydropower</v>
          </cell>
          <cell r="D4534" t="str">
            <v>2024</v>
          </cell>
          <cell r="E4534">
            <v>2900</v>
          </cell>
        </row>
        <row r="4535">
          <cell r="A4535" t="str">
            <v>Ireland</v>
          </cell>
          <cell r="B4535" t="str">
            <v>IE</v>
          </cell>
          <cell r="C4535" t="str">
            <v>Renewable hydropower</v>
          </cell>
          <cell r="D4535" t="str">
            <v>2025</v>
          </cell>
          <cell r="E4535">
            <v>2900</v>
          </cell>
        </row>
        <row r="4536">
          <cell r="A4536" t="str">
            <v>Ireland</v>
          </cell>
          <cell r="B4536" t="str">
            <v>IE</v>
          </cell>
          <cell r="C4536" t="str">
            <v>Renewable hydropower</v>
          </cell>
          <cell r="D4536" t="str">
            <v>2026</v>
          </cell>
          <cell r="E4536">
            <v>2900</v>
          </cell>
        </row>
        <row r="4537">
          <cell r="A4537" t="str">
            <v>Ireland</v>
          </cell>
          <cell r="B4537" t="str">
            <v>IE</v>
          </cell>
          <cell r="C4537" t="str">
            <v>Renewable hydropower</v>
          </cell>
          <cell r="D4537" t="str">
            <v>2027</v>
          </cell>
          <cell r="E4537">
            <v>2900</v>
          </cell>
        </row>
        <row r="4538">
          <cell r="A4538" t="str">
            <v>Ireland</v>
          </cell>
          <cell r="B4538" t="str">
            <v>IE</v>
          </cell>
          <cell r="C4538" t="str">
            <v>Renewable hydropower</v>
          </cell>
          <cell r="D4538" t="str">
            <v>2028</v>
          </cell>
          <cell r="E4538">
            <v>2900</v>
          </cell>
        </row>
        <row r="4539">
          <cell r="A4539" t="str">
            <v>Ireland</v>
          </cell>
          <cell r="B4539" t="str">
            <v>IE</v>
          </cell>
          <cell r="C4539" t="str">
            <v>Renewable hydropower</v>
          </cell>
          <cell r="D4539" t="str">
            <v>2029</v>
          </cell>
          <cell r="E4539">
            <v>2900</v>
          </cell>
        </row>
        <row r="4540">
          <cell r="A4540" t="str">
            <v>Ireland</v>
          </cell>
          <cell r="B4540" t="str">
            <v>IE</v>
          </cell>
          <cell r="C4540" t="str">
            <v>Renewable hydropower</v>
          </cell>
          <cell r="D4540" t="str">
            <v>2030</v>
          </cell>
          <cell r="E4540">
            <v>2900</v>
          </cell>
        </row>
        <row r="4541">
          <cell r="A4541" t="str">
            <v>Ireland</v>
          </cell>
          <cell r="B4541" t="str">
            <v>IE</v>
          </cell>
          <cell r="C4541" t="str">
            <v>Renewable hydropower</v>
          </cell>
          <cell r="D4541" t="str">
            <v>2031</v>
          </cell>
          <cell r="E4541">
            <v>2900</v>
          </cell>
        </row>
        <row r="4542">
          <cell r="A4542" t="str">
            <v>Ireland</v>
          </cell>
          <cell r="B4542" t="str">
            <v>IE</v>
          </cell>
          <cell r="C4542" t="str">
            <v>Renewable hydropower</v>
          </cell>
          <cell r="D4542" t="str">
            <v>2032</v>
          </cell>
          <cell r="E4542">
            <v>2900</v>
          </cell>
        </row>
        <row r="4543">
          <cell r="A4543" t="str">
            <v>Ireland</v>
          </cell>
          <cell r="B4543" t="str">
            <v>IE</v>
          </cell>
          <cell r="C4543" t="str">
            <v>Renewable hydropower</v>
          </cell>
          <cell r="D4543" t="str">
            <v>2033</v>
          </cell>
          <cell r="E4543">
            <v>2900</v>
          </cell>
        </row>
        <row r="4544">
          <cell r="A4544" t="str">
            <v>Ireland</v>
          </cell>
          <cell r="B4544" t="str">
            <v>IE</v>
          </cell>
          <cell r="C4544" t="str">
            <v>Renewable hydropower</v>
          </cell>
          <cell r="D4544" t="str">
            <v>2034</v>
          </cell>
          <cell r="E4544">
            <v>2900</v>
          </cell>
        </row>
        <row r="4545">
          <cell r="A4545" t="str">
            <v>Ireland</v>
          </cell>
          <cell r="B4545" t="str">
            <v>IE</v>
          </cell>
          <cell r="C4545" t="str">
            <v>Renewable hydropower</v>
          </cell>
          <cell r="D4545" t="str">
            <v>2035</v>
          </cell>
          <cell r="E4545">
            <v>2900</v>
          </cell>
        </row>
        <row r="4546">
          <cell r="A4546" t="str">
            <v>Ireland</v>
          </cell>
          <cell r="B4546" t="str">
            <v>IE</v>
          </cell>
          <cell r="C4546" t="str">
            <v>Renewable hydropower</v>
          </cell>
          <cell r="D4546" t="str">
            <v>2036</v>
          </cell>
          <cell r="E4546">
            <v>2900</v>
          </cell>
        </row>
        <row r="4547">
          <cell r="A4547" t="str">
            <v>Ireland</v>
          </cell>
          <cell r="B4547" t="str">
            <v>IE</v>
          </cell>
          <cell r="C4547" t="str">
            <v>Renewable hydropower</v>
          </cell>
          <cell r="D4547" t="str">
            <v>2037</v>
          </cell>
          <cell r="E4547">
            <v>2900</v>
          </cell>
        </row>
        <row r="4548">
          <cell r="A4548" t="str">
            <v>Ireland</v>
          </cell>
          <cell r="B4548" t="str">
            <v>IE</v>
          </cell>
          <cell r="C4548" t="str">
            <v>Renewable hydropower</v>
          </cell>
          <cell r="D4548" t="str">
            <v>2038</v>
          </cell>
          <cell r="E4548">
            <v>2900</v>
          </cell>
        </row>
        <row r="4549">
          <cell r="A4549" t="str">
            <v>Ireland</v>
          </cell>
          <cell r="B4549" t="str">
            <v>IE</v>
          </cell>
          <cell r="C4549" t="str">
            <v>Renewable hydropower</v>
          </cell>
          <cell r="D4549" t="str">
            <v>2039</v>
          </cell>
          <cell r="E4549">
            <v>2900</v>
          </cell>
        </row>
        <row r="4550">
          <cell r="A4550" t="str">
            <v>Ireland</v>
          </cell>
          <cell r="B4550" t="str">
            <v>IE</v>
          </cell>
          <cell r="C4550" t="str">
            <v>Renewable hydropower</v>
          </cell>
          <cell r="D4550" t="str">
            <v>2040</v>
          </cell>
          <cell r="E4550">
            <v>2900</v>
          </cell>
        </row>
        <row r="4551">
          <cell r="A4551" t="str">
            <v>Ireland</v>
          </cell>
          <cell r="B4551" t="str">
            <v>IE</v>
          </cell>
          <cell r="C4551" t="str">
            <v>Renewable hydropower</v>
          </cell>
          <cell r="D4551" t="str">
            <v>2041</v>
          </cell>
          <cell r="E4551">
            <v>2900</v>
          </cell>
        </row>
        <row r="4552">
          <cell r="A4552" t="str">
            <v>Ireland</v>
          </cell>
          <cell r="B4552" t="str">
            <v>IE</v>
          </cell>
          <cell r="C4552" t="str">
            <v>Renewable hydropower</v>
          </cell>
          <cell r="D4552" t="str">
            <v>2042</v>
          </cell>
          <cell r="E4552">
            <v>2900</v>
          </cell>
        </row>
        <row r="4553">
          <cell r="A4553" t="str">
            <v>Ireland</v>
          </cell>
          <cell r="B4553" t="str">
            <v>IE</v>
          </cell>
          <cell r="C4553" t="str">
            <v>Renewable hydropower</v>
          </cell>
          <cell r="D4553" t="str">
            <v>2043</v>
          </cell>
          <cell r="E4553">
            <v>2900</v>
          </cell>
        </row>
        <row r="4554">
          <cell r="A4554" t="str">
            <v>Ireland</v>
          </cell>
          <cell r="B4554" t="str">
            <v>IE</v>
          </cell>
          <cell r="C4554" t="str">
            <v>Renewable hydropower</v>
          </cell>
          <cell r="D4554" t="str">
            <v>2044</v>
          </cell>
          <cell r="E4554">
            <v>2900</v>
          </cell>
        </row>
        <row r="4555">
          <cell r="A4555" t="str">
            <v>Ireland</v>
          </cell>
          <cell r="B4555" t="str">
            <v>IE</v>
          </cell>
          <cell r="C4555" t="str">
            <v>Renewable hydropower</v>
          </cell>
          <cell r="D4555" t="str">
            <v>2045</v>
          </cell>
          <cell r="E4555">
            <v>2900</v>
          </cell>
        </row>
        <row r="4556">
          <cell r="A4556" t="str">
            <v>Ireland</v>
          </cell>
          <cell r="B4556" t="str">
            <v>IE</v>
          </cell>
          <cell r="C4556" t="str">
            <v>Renewable hydropower</v>
          </cell>
          <cell r="D4556" t="str">
            <v>2046</v>
          </cell>
          <cell r="E4556">
            <v>2900</v>
          </cell>
        </row>
        <row r="4557">
          <cell r="A4557" t="str">
            <v>Ireland</v>
          </cell>
          <cell r="B4557" t="str">
            <v>IE</v>
          </cell>
          <cell r="C4557" t="str">
            <v>Renewable hydropower</v>
          </cell>
          <cell r="D4557" t="str">
            <v>2047</v>
          </cell>
          <cell r="E4557">
            <v>2900</v>
          </cell>
        </row>
        <row r="4558">
          <cell r="A4558" t="str">
            <v>Ireland</v>
          </cell>
          <cell r="B4558" t="str">
            <v>IE</v>
          </cell>
          <cell r="C4558" t="str">
            <v>Renewable hydropower</v>
          </cell>
          <cell r="D4558" t="str">
            <v>2048</v>
          </cell>
          <cell r="E4558">
            <v>2900</v>
          </cell>
        </row>
        <row r="4559">
          <cell r="A4559" t="str">
            <v>Ireland</v>
          </cell>
          <cell r="B4559" t="str">
            <v>IE</v>
          </cell>
          <cell r="C4559" t="str">
            <v>Renewable hydropower</v>
          </cell>
          <cell r="D4559" t="str">
            <v>2049</v>
          </cell>
          <cell r="E4559">
            <v>2900</v>
          </cell>
        </row>
        <row r="4560">
          <cell r="A4560" t="str">
            <v>Ireland</v>
          </cell>
          <cell r="B4560" t="str">
            <v>IE</v>
          </cell>
          <cell r="C4560" t="str">
            <v>Renewable hydropower</v>
          </cell>
          <cell r="D4560" t="str">
            <v>2050</v>
          </cell>
          <cell r="E4560">
            <v>2900</v>
          </cell>
        </row>
        <row r="4561">
          <cell r="A4561" t="str">
            <v>Italy</v>
          </cell>
          <cell r="B4561" t="str">
            <v>IT</v>
          </cell>
          <cell r="C4561" t="str">
            <v>Renewable hydropower</v>
          </cell>
          <cell r="D4561" t="str">
            <v>2018</v>
          </cell>
          <cell r="E4561">
            <v>2900</v>
          </cell>
        </row>
        <row r="4562">
          <cell r="A4562" t="str">
            <v>Italy</v>
          </cell>
          <cell r="B4562" t="str">
            <v>IT</v>
          </cell>
          <cell r="C4562" t="str">
            <v>Renewable hydropower</v>
          </cell>
          <cell r="D4562" t="str">
            <v>2019</v>
          </cell>
          <cell r="E4562">
            <v>2900</v>
          </cell>
        </row>
        <row r="4563">
          <cell r="A4563" t="str">
            <v>Italy</v>
          </cell>
          <cell r="B4563" t="str">
            <v>IT</v>
          </cell>
          <cell r="C4563" t="str">
            <v>Renewable hydropower</v>
          </cell>
          <cell r="D4563" t="str">
            <v>2020</v>
          </cell>
          <cell r="E4563">
            <v>2900</v>
          </cell>
        </row>
        <row r="4564">
          <cell r="A4564" t="str">
            <v>Italy</v>
          </cell>
          <cell r="B4564" t="str">
            <v>IT</v>
          </cell>
          <cell r="C4564" t="str">
            <v>Renewable hydropower</v>
          </cell>
          <cell r="D4564" t="str">
            <v>2021</v>
          </cell>
          <cell r="E4564">
            <v>2900</v>
          </cell>
        </row>
        <row r="4565">
          <cell r="A4565" t="str">
            <v>Italy</v>
          </cell>
          <cell r="B4565" t="str">
            <v>IT</v>
          </cell>
          <cell r="C4565" t="str">
            <v>Renewable hydropower</v>
          </cell>
          <cell r="D4565" t="str">
            <v>2022</v>
          </cell>
          <cell r="E4565">
            <v>2900</v>
          </cell>
        </row>
        <row r="4566">
          <cell r="A4566" t="str">
            <v>Italy</v>
          </cell>
          <cell r="B4566" t="str">
            <v>IT</v>
          </cell>
          <cell r="C4566" t="str">
            <v>Renewable hydropower</v>
          </cell>
          <cell r="D4566" t="str">
            <v>2023</v>
          </cell>
          <cell r="E4566">
            <v>2900</v>
          </cell>
        </row>
        <row r="4567">
          <cell r="A4567" t="str">
            <v>Italy</v>
          </cell>
          <cell r="B4567" t="str">
            <v>IT</v>
          </cell>
          <cell r="C4567" t="str">
            <v>Renewable hydropower</v>
          </cell>
          <cell r="D4567" t="str">
            <v>2024</v>
          </cell>
          <cell r="E4567">
            <v>2900</v>
          </cell>
        </row>
        <row r="4568">
          <cell r="A4568" t="str">
            <v>Italy</v>
          </cell>
          <cell r="B4568" t="str">
            <v>IT</v>
          </cell>
          <cell r="C4568" t="str">
            <v>Renewable hydropower</v>
          </cell>
          <cell r="D4568" t="str">
            <v>2025</v>
          </cell>
          <cell r="E4568">
            <v>2900</v>
          </cell>
        </row>
        <row r="4569">
          <cell r="A4569" t="str">
            <v>Italy</v>
          </cell>
          <cell r="B4569" t="str">
            <v>IT</v>
          </cell>
          <cell r="C4569" t="str">
            <v>Renewable hydropower</v>
          </cell>
          <cell r="D4569" t="str">
            <v>2026</v>
          </cell>
          <cell r="E4569">
            <v>2900</v>
          </cell>
        </row>
        <row r="4570">
          <cell r="A4570" t="str">
            <v>Italy</v>
          </cell>
          <cell r="B4570" t="str">
            <v>IT</v>
          </cell>
          <cell r="C4570" t="str">
            <v>Renewable hydropower</v>
          </cell>
          <cell r="D4570" t="str">
            <v>2027</v>
          </cell>
          <cell r="E4570">
            <v>2900</v>
          </cell>
        </row>
        <row r="4571">
          <cell r="A4571" t="str">
            <v>Italy</v>
          </cell>
          <cell r="B4571" t="str">
            <v>IT</v>
          </cell>
          <cell r="C4571" t="str">
            <v>Renewable hydropower</v>
          </cell>
          <cell r="D4571" t="str">
            <v>2028</v>
          </cell>
          <cell r="E4571">
            <v>2900</v>
          </cell>
        </row>
        <row r="4572">
          <cell r="A4572" t="str">
            <v>Italy</v>
          </cell>
          <cell r="B4572" t="str">
            <v>IT</v>
          </cell>
          <cell r="C4572" t="str">
            <v>Renewable hydropower</v>
          </cell>
          <cell r="D4572" t="str">
            <v>2029</v>
          </cell>
          <cell r="E4572">
            <v>2900</v>
          </cell>
        </row>
        <row r="4573">
          <cell r="A4573" t="str">
            <v>Italy</v>
          </cell>
          <cell r="B4573" t="str">
            <v>IT</v>
          </cell>
          <cell r="C4573" t="str">
            <v>Renewable hydropower</v>
          </cell>
          <cell r="D4573" t="str">
            <v>2030</v>
          </cell>
          <cell r="E4573">
            <v>2900</v>
          </cell>
        </row>
        <row r="4574">
          <cell r="A4574" t="str">
            <v>Italy</v>
          </cell>
          <cell r="B4574" t="str">
            <v>IT</v>
          </cell>
          <cell r="C4574" t="str">
            <v>Renewable hydropower</v>
          </cell>
          <cell r="D4574" t="str">
            <v>2031</v>
          </cell>
          <cell r="E4574">
            <v>2900</v>
          </cell>
        </row>
        <row r="4575">
          <cell r="A4575" t="str">
            <v>Italy</v>
          </cell>
          <cell r="B4575" t="str">
            <v>IT</v>
          </cell>
          <cell r="C4575" t="str">
            <v>Renewable hydropower</v>
          </cell>
          <cell r="D4575" t="str">
            <v>2032</v>
          </cell>
          <cell r="E4575">
            <v>2900</v>
          </cell>
        </row>
        <row r="4576">
          <cell r="A4576" t="str">
            <v>Italy</v>
          </cell>
          <cell r="B4576" t="str">
            <v>IT</v>
          </cell>
          <cell r="C4576" t="str">
            <v>Renewable hydropower</v>
          </cell>
          <cell r="D4576" t="str">
            <v>2033</v>
          </cell>
          <cell r="E4576">
            <v>2900</v>
          </cell>
        </row>
        <row r="4577">
          <cell r="A4577" t="str">
            <v>Italy</v>
          </cell>
          <cell r="B4577" t="str">
            <v>IT</v>
          </cell>
          <cell r="C4577" t="str">
            <v>Renewable hydropower</v>
          </cell>
          <cell r="D4577" t="str">
            <v>2034</v>
          </cell>
          <cell r="E4577">
            <v>2900</v>
          </cell>
        </row>
        <row r="4578">
          <cell r="A4578" t="str">
            <v>Italy</v>
          </cell>
          <cell r="B4578" t="str">
            <v>IT</v>
          </cell>
          <cell r="C4578" t="str">
            <v>Renewable hydropower</v>
          </cell>
          <cell r="D4578" t="str">
            <v>2035</v>
          </cell>
          <cell r="E4578">
            <v>2900</v>
          </cell>
        </row>
        <row r="4579">
          <cell r="A4579" t="str">
            <v>Italy</v>
          </cell>
          <cell r="B4579" t="str">
            <v>IT</v>
          </cell>
          <cell r="C4579" t="str">
            <v>Renewable hydropower</v>
          </cell>
          <cell r="D4579" t="str">
            <v>2036</v>
          </cell>
          <cell r="E4579">
            <v>2900</v>
          </cell>
        </row>
        <row r="4580">
          <cell r="A4580" t="str">
            <v>Italy</v>
          </cell>
          <cell r="B4580" t="str">
            <v>IT</v>
          </cell>
          <cell r="C4580" t="str">
            <v>Renewable hydropower</v>
          </cell>
          <cell r="D4580" t="str">
            <v>2037</v>
          </cell>
          <cell r="E4580">
            <v>2900</v>
          </cell>
        </row>
        <row r="4581">
          <cell r="A4581" t="str">
            <v>Italy</v>
          </cell>
          <cell r="B4581" t="str">
            <v>IT</v>
          </cell>
          <cell r="C4581" t="str">
            <v>Renewable hydropower</v>
          </cell>
          <cell r="D4581" t="str">
            <v>2038</v>
          </cell>
          <cell r="E4581">
            <v>2900</v>
          </cell>
        </row>
        <row r="4582">
          <cell r="A4582" t="str">
            <v>Italy</v>
          </cell>
          <cell r="B4582" t="str">
            <v>IT</v>
          </cell>
          <cell r="C4582" t="str">
            <v>Renewable hydropower</v>
          </cell>
          <cell r="D4582" t="str">
            <v>2039</v>
          </cell>
          <cell r="E4582">
            <v>2900</v>
          </cell>
        </row>
        <row r="4583">
          <cell r="A4583" t="str">
            <v>Italy</v>
          </cell>
          <cell r="B4583" t="str">
            <v>IT</v>
          </cell>
          <cell r="C4583" t="str">
            <v>Renewable hydropower</v>
          </cell>
          <cell r="D4583" t="str">
            <v>2040</v>
          </cell>
          <cell r="E4583">
            <v>2900</v>
          </cell>
        </row>
        <row r="4584">
          <cell r="A4584" t="str">
            <v>Italy</v>
          </cell>
          <cell r="B4584" t="str">
            <v>IT</v>
          </cell>
          <cell r="C4584" t="str">
            <v>Renewable hydropower</v>
          </cell>
          <cell r="D4584" t="str">
            <v>2041</v>
          </cell>
          <cell r="E4584">
            <v>2900</v>
          </cell>
        </row>
        <row r="4585">
          <cell r="A4585" t="str">
            <v>Italy</v>
          </cell>
          <cell r="B4585" t="str">
            <v>IT</v>
          </cell>
          <cell r="C4585" t="str">
            <v>Renewable hydropower</v>
          </cell>
          <cell r="D4585" t="str">
            <v>2042</v>
          </cell>
          <cell r="E4585">
            <v>2900</v>
          </cell>
        </row>
        <row r="4586">
          <cell r="A4586" t="str">
            <v>Italy</v>
          </cell>
          <cell r="B4586" t="str">
            <v>IT</v>
          </cell>
          <cell r="C4586" t="str">
            <v>Renewable hydropower</v>
          </cell>
          <cell r="D4586" t="str">
            <v>2043</v>
          </cell>
          <cell r="E4586">
            <v>2900</v>
          </cell>
        </row>
        <row r="4587">
          <cell r="A4587" t="str">
            <v>Italy</v>
          </cell>
          <cell r="B4587" t="str">
            <v>IT</v>
          </cell>
          <cell r="C4587" t="str">
            <v>Renewable hydropower</v>
          </cell>
          <cell r="D4587" t="str">
            <v>2044</v>
          </cell>
          <cell r="E4587">
            <v>2900</v>
          </cell>
        </row>
        <row r="4588">
          <cell r="A4588" t="str">
            <v>Italy</v>
          </cell>
          <cell r="B4588" t="str">
            <v>IT</v>
          </cell>
          <cell r="C4588" t="str">
            <v>Renewable hydropower</v>
          </cell>
          <cell r="D4588" t="str">
            <v>2045</v>
          </cell>
          <cell r="E4588">
            <v>2900</v>
          </cell>
        </row>
        <row r="4589">
          <cell r="A4589" t="str">
            <v>Italy</v>
          </cell>
          <cell r="B4589" t="str">
            <v>IT</v>
          </cell>
          <cell r="C4589" t="str">
            <v>Renewable hydropower</v>
          </cell>
          <cell r="D4589" t="str">
            <v>2046</v>
          </cell>
          <cell r="E4589">
            <v>2900</v>
          </cell>
        </row>
        <row r="4590">
          <cell r="A4590" t="str">
            <v>Italy</v>
          </cell>
          <cell r="B4590" t="str">
            <v>IT</v>
          </cell>
          <cell r="C4590" t="str">
            <v>Renewable hydropower</v>
          </cell>
          <cell r="D4590" t="str">
            <v>2047</v>
          </cell>
          <cell r="E4590">
            <v>2900</v>
          </cell>
        </row>
        <row r="4591">
          <cell r="A4591" t="str">
            <v>Italy</v>
          </cell>
          <cell r="B4591" t="str">
            <v>IT</v>
          </cell>
          <cell r="C4591" t="str">
            <v>Renewable hydropower</v>
          </cell>
          <cell r="D4591" t="str">
            <v>2048</v>
          </cell>
          <cell r="E4591">
            <v>2900</v>
          </cell>
        </row>
        <row r="4592">
          <cell r="A4592" t="str">
            <v>Italy</v>
          </cell>
          <cell r="B4592" t="str">
            <v>IT</v>
          </cell>
          <cell r="C4592" t="str">
            <v>Renewable hydropower</v>
          </cell>
          <cell r="D4592" t="str">
            <v>2049</v>
          </cell>
          <cell r="E4592">
            <v>2900</v>
          </cell>
        </row>
        <row r="4593">
          <cell r="A4593" t="str">
            <v>Italy</v>
          </cell>
          <cell r="B4593" t="str">
            <v>IT</v>
          </cell>
          <cell r="C4593" t="str">
            <v>Renewable hydropower</v>
          </cell>
          <cell r="D4593" t="str">
            <v>2050</v>
          </cell>
          <cell r="E4593">
            <v>2900</v>
          </cell>
        </row>
        <row r="4594">
          <cell r="A4594" t="str">
            <v>IT_CNOR</v>
          </cell>
          <cell r="B4594" t="str">
            <v>IT_CNOR</v>
          </cell>
          <cell r="C4594" t="str">
            <v>Renewable hydropower</v>
          </cell>
          <cell r="D4594" t="str">
            <v>2018</v>
          </cell>
          <cell r="E4594">
            <v>2900</v>
          </cell>
        </row>
        <row r="4595">
          <cell r="A4595" t="str">
            <v>IT_CNOR</v>
          </cell>
          <cell r="B4595" t="str">
            <v>IT_CNOR</v>
          </cell>
          <cell r="C4595" t="str">
            <v>Renewable hydropower</v>
          </cell>
          <cell r="D4595" t="str">
            <v>2019</v>
          </cell>
          <cell r="E4595">
            <v>2900</v>
          </cell>
        </row>
        <row r="4596">
          <cell r="A4596" t="str">
            <v>IT_CNOR</v>
          </cell>
          <cell r="B4596" t="str">
            <v>IT_CNOR</v>
          </cell>
          <cell r="C4596" t="str">
            <v>Renewable hydropower</v>
          </cell>
          <cell r="D4596" t="str">
            <v>2020</v>
          </cell>
          <cell r="E4596">
            <v>2900</v>
          </cell>
        </row>
        <row r="4597">
          <cell r="A4597" t="str">
            <v>IT_CNOR</v>
          </cell>
          <cell r="B4597" t="str">
            <v>IT_CNOR</v>
          </cell>
          <cell r="C4597" t="str">
            <v>Renewable hydropower</v>
          </cell>
          <cell r="D4597" t="str">
            <v>2021</v>
          </cell>
          <cell r="E4597">
            <v>2900</v>
          </cell>
        </row>
        <row r="4598">
          <cell r="A4598" t="str">
            <v>IT_CNOR</v>
          </cell>
          <cell r="B4598" t="str">
            <v>IT_CNOR</v>
          </cell>
          <cell r="C4598" t="str">
            <v>Renewable hydropower</v>
          </cell>
          <cell r="D4598" t="str">
            <v>2022</v>
          </cell>
          <cell r="E4598">
            <v>2900</v>
          </cell>
        </row>
        <row r="4599">
          <cell r="A4599" t="str">
            <v>IT_CNOR</v>
          </cell>
          <cell r="B4599" t="str">
            <v>IT_CNOR</v>
          </cell>
          <cell r="C4599" t="str">
            <v>Renewable hydropower</v>
          </cell>
          <cell r="D4599" t="str">
            <v>2023</v>
          </cell>
          <cell r="E4599">
            <v>2900</v>
          </cell>
        </row>
        <row r="4600">
          <cell r="A4600" t="str">
            <v>IT_CNOR</v>
          </cell>
          <cell r="B4600" t="str">
            <v>IT_CNOR</v>
          </cell>
          <cell r="C4600" t="str">
            <v>Renewable hydropower</v>
          </cell>
          <cell r="D4600" t="str">
            <v>2024</v>
          </cell>
          <cell r="E4600">
            <v>2900</v>
          </cell>
        </row>
        <row r="4601">
          <cell r="A4601" t="str">
            <v>IT_CNOR</v>
          </cell>
          <cell r="B4601" t="str">
            <v>IT_CNOR</v>
          </cell>
          <cell r="C4601" t="str">
            <v>Renewable hydropower</v>
          </cell>
          <cell r="D4601" t="str">
            <v>2025</v>
          </cell>
          <cell r="E4601">
            <v>2900</v>
          </cell>
        </row>
        <row r="4602">
          <cell r="A4602" t="str">
            <v>IT_CNOR</v>
          </cell>
          <cell r="B4602" t="str">
            <v>IT_CNOR</v>
          </cell>
          <cell r="C4602" t="str">
            <v>Renewable hydropower</v>
          </cell>
          <cell r="D4602" t="str">
            <v>2026</v>
          </cell>
          <cell r="E4602">
            <v>2900</v>
          </cell>
        </row>
        <row r="4603">
          <cell r="A4603" t="str">
            <v>IT_CNOR</v>
          </cell>
          <cell r="B4603" t="str">
            <v>IT_CNOR</v>
          </cell>
          <cell r="C4603" t="str">
            <v>Renewable hydropower</v>
          </cell>
          <cell r="D4603" t="str">
            <v>2027</v>
          </cell>
          <cell r="E4603">
            <v>2900</v>
          </cell>
        </row>
        <row r="4604">
          <cell r="A4604" t="str">
            <v>IT_CNOR</v>
          </cell>
          <cell r="B4604" t="str">
            <v>IT_CNOR</v>
          </cell>
          <cell r="C4604" t="str">
            <v>Renewable hydropower</v>
          </cell>
          <cell r="D4604" t="str">
            <v>2028</v>
          </cell>
          <cell r="E4604">
            <v>2900</v>
          </cell>
        </row>
        <row r="4605">
          <cell r="A4605" t="str">
            <v>IT_CNOR</v>
          </cell>
          <cell r="B4605" t="str">
            <v>IT_CNOR</v>
          </cell>
          <cell r="C4605" t="str">
            <v>Renewable hydropower</v>
          </cell>
          <cell r="D4605" t="str">
            <v>2029</v>
          </cell>
          <cell r="E4605">
            <v>2900</v>
          </cell>
        </row>
        <row r="4606">
          <cell r="A4606" t="str">
            <v>IT_CNOR</v>
          </cell>
          <cell r="B4606" t="str">
            <v>IT_CNOR</v>
          </cell>
          <cell r="C4606" t="str">
            <v>Renewable hydropower</v>
          </cell>
          <cell r="D4606" t="str">
            <v>2030</v>
          </cell>
          <cell r="E4606">
            <v>2900</v>
          </cell>
        </row>
        <row r="4607">
          <cell r="A4607" t="str">
            <v>IT_CNOR</v>
          </cell>
          <cell r="B4607" t="str">
            <v>IT_CNOR</v>
          </cell>
          <cell r="C4607" t="str">
            <v>Renewable hydropower</v>
          </cell>
          <cell r="D4607" t="str">
            <v>2031</v>
          </cell>
          <cell r="E4607">
            <v>2900</v>
          </cell>
        </row>
        <row r="4608">
          <cell r="A4608" t="str">
            <v>IT_CNOR</v>
          </cell>
          <cell r="B4608" t="str">
            <v>IT_CNOR</v>
          </cell>
          <cell r="C4608" t="str">
            <v>Renewable hydropower</v>
          </cell>
          <cell r="D4608" t="str">
            <v>2032</v>
          </cell>
          <cell r="E4608">
            <v>2900</v>
          </cell>
        </row>
        <row r="4609">
          <cell r="A4609" t="str">
            <v>IT_CNOR</v>
          </cell>
          <cell r="B4609" t="str">
            <v>IT_CNOR</v>
          </cell>
          <cell r="C4609" t="str">
            <v>Renewable hydropower</v>
          </cell>
          <cell r="D4609" t="str">
            <v>2033</v>
          </cell>
          <cell r="E4609">
            <v>2900</v>
          </cell>
        </row>
        <row r="4610">
          <cell r="A4610" t="str">
            <v>IT_CNOR</v>
          </cell>
          <cell r="B4610" t="str">
            <v>IT_CNOR</v>
          </cell>
          <cell r="C4610" t="str">
            <v>Renewable hydropower</v>
          </cell>
          <cell r="D4610" t="str">
            <v>2034</v>
          </cell>
          <cell r="E4610">
            <v>2900</v>
          </cell>
        </row>
        <row r="4611">
          <cell r="A4611" t="str">
            <v>IT_CNOR</v>
          </cell>
          <cell r="B4611" t="str">
            <v>IT_CNOR</v>
          </cell>
          <cell r="C4611" t="str">
            <v>Renewable hydropower</v>
          </cell>
          <cell r="D4611" t="str">
            <v>2035</v>
          </cell>
          <cell r="E4611">
            <v>2900</v>
          </cell>
        </row>
        <row r="4612">
          <cell r="A4612" t="str">
            <v>IT_CNOR</v>
          </cell>
          <cell r="B4612" t="str">
            <v>IT_CNOR</v>
          </cell>
          <cell r="C4612" t="str">
            <v>Renewable hydropower</v>
          </cell>
          <cell r="D4612" t="str">
            <v>2036</v>
          </cell>
          <cell r="E4612">
            <v>2900</v>
          </cell>
        </row>
        <row r="4613">
          <cell r="A4613" t="str">
            <v>IT_CNOR</v>
          </cell>
          <cell r="B4613" t="str">
            <v>IT_CNOR</v>
          </cell>
          <cell r="C4613" t="str">
            <v>Renewable hydropower</v>
          </cell>
          <cell r="D4613" t="str">
            <v>2037</v>
          </cell>
          <cell r="E4613">
            <v>2900</v>
          </cell>
        </row>
        <row r="4614">
          <cell r="A4614" t="str">
            <v>IT_CNOR</v>
          </cell>
          <cell r="B4614" t="str">
            <v>IT_CNOR</v>
          </cell>
          <cell r="C4614" t="str">
            <v>Renewable hydropower</v>
          </cell>
          <cell r="D4614" t="str">
            <v>2038</v>
          </cell>
          <cell r="E4614">
            <v>2900</v>
          </cell>
        </row>
        <row r="4615">
          <cell r="A4615" t="str">
            <v>IT_CNOR</v>
          </cell>
          <cell r="B4615" t="str">
            <v>IT_CNOR</v>
          </cell>
          <cell r="C4615" t="str">
            <v>Renewable hydropower</v>
          </cell>
          <cell r="D4615" t="str">
            <v>2039</v>
          </cell>
          <cell r="E4615">
            <v>2900</v>
          </cell>
        </row>
        <row r="4616">
          <cell r="A4616" t="str">
            <v>IT_CNOR</v>
          </cell>
          <cell r="B4616" t="str">
            <v>IT_CNOR</v>
          </cell>
          <cell r="C4616" t="str">
            <v>Renewable hydropower</v>
          </cell>
          <cell r="D4616" t="str">
            <v>2040</v>
          </cell>
          <cell r="E4616">
            <v>2900</v>
          </cell>
        </row>
        <row r="4617">
          <cell r="A4617" t="str">
            <v>IT_CNOR</v>
          </cell>
          <cell r="B4617" t="str">
            <v>IT_CNOR</v>
          </cell>
          <cell r="C4617" t="str">
            <v>Renewable hydropower</v>
          </cell>
          <cell r="D4617" t="str">
            <v>2041</v>
          </cell>
          <cell r="E4617">
            <v>2900</v>
          </cell>
        </row>
        <row r="4618">
          <cell r="A4618" t="str">
            <v>IT_CNOR</v>
          </cell>
          <cell r="B4618" t="str">
            <v>IT_CNOR</v>
          </cell>
          <cell r="C4618" t="str">
            <v>Renewable hydropower</v>
          </cell>
          <cell r="D4618" t="str">
            <v>2042</v>
          </cell>
          <cell r="E4618">
            <v>2900</v>
          </cell>
        </row>
        <row r="4619">
          <cell r="A4619" t="str">
            <v>IT_CNOR</v>
          </cell>
          <cell r="B4619" t="str">
            <v>IT_CNOR</v>
          </cell>
          <cell r="C4619" t="str">
            <v>Renewable hydropower</v>
          </cell>
          <cell r="D4619" t="str">
            <v>2043</v>
          </cell>
          <cell r="E4619">
            <v>2900</v>
          </cell>
        </row>
        <row r="4620">
          <cell r="A4620" t="str">
            <v>IT_CNOR</v>
          </cell>
          <cell r="B4620" t="str">
            <v>IT_CNOR</v>
          </cell>
          <cell r="C4620" t="str">
            <v>Renewable hydropower</v>
          </cell>
          <cell r="D4620" t="str">
            <v>2044</v>
          </cell>
          <cell r="E4620">
            <v>2900</v>
          </cell>
        </row>
        <row r="4621">
          <cell r="A4621" t="str">
            <v>IT_CNOR</v>
          </cell>
          <cell r="B4621" t="str">
            <v>IT_CNOR</v>
          </cell>
          <cell r="C4621" t="str">
            <v>Renewable hydropower</v>
          </cell>
          <cell r="D4621" t="str">
            <v>2045</v>
          </cell>
          <cell r="E4621">
            <v>2900</v>
          </cell>
        </row>
        <row r="4622">
          <cell r="A4622" t="str">
            <v>IT_CNOR</v>
          </cell>
          <cell r="B4622" t="str">
            <v>IT_CNOR</v>
          </cell>
          <cell r="C4622" t="str">
            <v>Renewable hydropower</v>
          </cell>
          <cell r="D4622" t="str">
            <v>2046</v>
          </cell>
          <cell r="E4622">
            <v>2900</v>
          </cell>
        </row>
        <row r="4623">
          <cell r="A4623" t="str">
            <v>IT_CNOR</v>
          </cell>
          <cell r="B4623" t="str">
            <v>IT_CNOR</v>
          </cell>
          <cell r="C4623" t="str">
            <v>Renewable hydropower</v>
          </cell>
          <cell r="D4623" t="str">
            <v>2047</v>
          </cell>
          <cell r="E4623">
            <v>2900</v>
          </cell>
        </row>
        <row r="4624">
          <cell r="A4624" t="str">
            <v>IT_CNOR</v>
          </cell>
          <cell r="B4624" t="str">
            <v>IT_CNOR</v>
          </cell>
          <cell r="C4624" t="str">
            <v>Renewable hydropower</v>
          </cell>
          <cell r="D4624" t="str">
            <v>2048</v>
          </cell>
          <cell r="E4624">
            <v>2900</v>
          </cell>
        </row>
        <row r="4625">
          <cell r="A4625" t="str">
            <v>IT_CNOR</v>
          </cell>
          <cell r="B4625" t="str">
            <v>IT_CNOR</v>
          </cell>
          <cell r="C4625" t="str">
            <v>Renewable hydropower</v>
          </cell>
          <cell r="D4625" t="str">
            <v>2049</v>
          </cell>
          <cell r="E4625">
            <v>2900</v>
          </cell>
        </row>
        <row r="4626">
          <cell r="A4626" t="str">
            <v>IT_CNOR</v>
          </cell>
          <cell r="B4626" t="str">
            <v>IT_CNOR</v>
          </cell>
          <cell r="C4626" t="str">
            <v>Renewable hydropower</v>
          </cell>
          <cell r="D4626" t="str">
            <v>2050</v>
          </cell>
          <cell r="E4626">
            <v>2900</v>
          </cell>
        </row>
        <row r="4627">
          <cell r="A4627" t="str">
            <v>IT_CSUD</v>
          </cell>
          <cell r="B4627" t="str">
            <v>IT_CSUD</v>
          </cell>
          <cell r="C4627" t="str">
            <v>Renewable hydropower</v>
          </cell>
          <cell r="D4627" t="str">
            <v>2018</v>
          </cell>
          <cell r="E4627">
            <v>2900</v>
          </cell>
        </row>
        <row r="4628">
          <cell r="A4628" t="str">
            <v>IT_CSUD</v>
          </cell>
          <cell r="B4628" t="str">
            <v>IT_CSUD</v>
          </cell>
          <cell r="C4628" t="str">
            <v>Renewable hydropower</v>
          </cell>
          <cell r="D4628" t="str">
            <v>2019</v>
          </cell>
          <cell r="E4628">
            <v>2900</v>
          </cell>
        </row>
        <row r="4629">
          <cell r="A4629" t="str">
            <v>IT_CSUD</v>
          </cell>
          <cell r="B4629" t="str">
            <v>IT_CSUD</v>
          </cell>
          <cell r="C4629" t="str">
            <v>Renewable hydropower</v>
          </cell>
          <cell r="D4629" t="str">
            <v>2020</v>
          </cell>
          <cell r="E4629">
            <v>2900</v>
          </cell>
        </row>
        <row r="4630">
          <cell r="A4630" t="str">
            <v>IT_CSUD</v>
          </cell>
          <cell r="B4630" t="str">
            <v>IT_CSUD</v>
          </cell>
          <cell r="C4630" t="str">
            <v>Renewable hydropower</v>
          </cell>
          <cell r="D4630" t="str">
            <v>2021</v>
          </cell>
          <cell r="E4630">
            <v>2900</v>
          </cell>
        </row>
        <row r="4631">
          <cell r="A4631" t="str">
            <v>IT_CSUD</v>
          </cell>
          <cell r="B4631" t="str">
            <v>IT_CSUD</v>
          </cell>
          <cell r="C4631" t="str">
            <v>Renewable hydropower</v>
          </cell>
          <cell r="D4631" t="str">
            <v>2022</v>
          </cell>
          <cell r="E4631">
            <v>2900</v>
          </cell>
        </row>
        <row r="4632">
          <cell r="A4632" t="str">
            <v>IT_CSUD</v>
          </cell>
          <cell r="B4632" t="str">
            <v>IT_CSUD</v>
          </cell>
          <cell r="C4632" t="str">
            <v>Renewable hydropower</v>
          </cell>
          <cell r="D4632" t="str">
            <v>2023</v>
          </cell>
          <cell r="E4632">
            <v>2900</v>
          </cell>
        </row>
        <row r="4633">
          <cell r="A4633" t="str">
            <v>IT_CSUD</v>
          </cell>
          <cell r="B4633" t="str">
            <v>IT_CSUD</v>
          </cell>
          <cell r="C4633" t="str">
            <v>Renewable hydropower</v>
          </cell>
          <cell r="D4633" t="str">
            <v>2024</v>
          </cell>
          <cell r="E4633">
            <v>2900</v>
          </cell>
        </row>
        <row r="4634">
          <cell r="A4634" t="str">
            <v>IT_CSUD</v>
          </cell>
          <cell r="B4634" t="str">
            <v>IT_CSUD</v>
          </cell>
          <cell r="C4634" t="str">
            <v>Renewable hydropower</v>
          </cell>
          <cell r="D4634" t="str">
            <v>2025</v>
          </cell>
          <cell r="E4634">
            <v>2900</v>
          </cell>
        </row>
        <row r="4635">
          <cell r="A4635" t="str">
            <v>IT_CSUD</v>
          </cell>
          <cell r="B4635" t="str">
            <v>IT_CSUD</v>
          </cell>
          <cell r="C4635" t="str">
            <v>Renewable hydropower</v>
          </cell>
          <cell r="D4635" t="str">
            <v>2026</v>
          </cell>
          <cell r="E4635">
            <v>2900</v>
          </cell>
        </row>
        <row r="4636">
          <cell r="A4636" t="str">
            <v>IT_CSUD</v>
          </cell>
          <cell r="B4636" t="str">
            <v>IT_CSUD</v>
          </cell>
          <cell r="C4636" t="str">
            <v>Renewable hydropower</v>
          </cell>
          <cell r="D4636" t="str">
            <v>2027</v>
          </cell>
          <cell r="E4636">
            <v>2900</v>
          </cell>
        </row>
        <row r="4637">
          <cell r="A4637" t="str">
            <v>IT_CSUD</v>
          </cell>
          <cell r="B4637" t="str">
            <v>IT_CSUD</v>
          </cell>
          <cell r="C4637" t="str">
            <v>Renewable hydropower</v>
          </cell>
          <cell r="D4637" t="str">
            <v>2028</v>
          </cell>
          <cell r="E4637">
            <v>2900</v>
          </cell>
        </row>
        <row r="4638">
          <cell r="A4638" t="str">
            <v>IT_CSUD</v>
          </cell>
          <cell r="B4638" t="str">
            <v>IT_CSUD</v>
          </cell>
          <cell r="C4638" t="str">
            <v>Renewable hydropower</v>
          </cell>
          <cell r="D4638" t="str">
            <v>2029</v>
          </cell>
          <cell r="E4638">
            <v>2900</v>
          </cell>
        </row>
        <row r="4639">
          <cell r="A4639" t="str">
            <v>IT_CSUD</v>
          </cell>
          <cell r="B4639" t="str">
            <v>IT_CSUD</v>
          </cell>
          <cell r="C4639" t="str">
            <v>Renewable hydropower</v>
          </cell>
          <cell r="D4639" t="str">
            <v>2030</v>
          </cell>
          <cell r="E4639">
            <v>2900</v>
          </cell>
        </row>
        <row r="4640">
          <cell r="A4640" t="str">
            <v>IT_CSUD</v>
          </cell>
          <cell r="B4640" t="str">
            <v>IT_CSUD</v>
          </cell>
          <cell r="C4640" t="str">
            <v>Renewable hydropower</v>
          </cell>
          <cell r="D4640" t="str">
            <v>2031</v>
          </cell>
          <cell r="E4640">
            <v>2900</v>
          </cell>
        </row>
        <row r="4641">
          <cell r="A4641" t="str">
            <v>IT_CSUD</v>
          </cell>
          <cell r="B4641" t="str">
            <v>IT_CSUD</v>
          </cell>
          <cell r="C4641" t="str">
            <v>Renewable hydropower</v>
          </cell>
          <cell r="D4641" t="str">
            <v>2032</v>
          </cell>
          <cell r="E4641">
            <v>2900</v>
          </cell>
        </row>
        <row r="4642">
          <cell r="A4642" t="str">
            <v>IT_CSUD</v>
          </cell>
          <cell r="B4642" t="str">
            <v>IT_CSUD</v>
          </cell>
          <cell r="C4642" t="str">
            <v>Renewable hydropower</v>
          </cell>
          <cell r="D4642" t="str">
            <v>2033</v>
          </cell>
          <cell r="E4642">
            <v>2900</v>
          </cell>
        </row>
        <row r="4643">
          <cell r="A4643" t="str">
            <v>IT_CSUD</v>
          </cell>
          <cell r="B4643" t="str">
            <v>IT_CSUD</v>
          </cell>
          <cell r="C4643" t="str">
            <v>Renewable hydropower</v>
          </cell>
          <cell r="D4643" t="str">
            <v>2034</v>
          </cell>
          <cell r="E4643">
            <v>2900</v>
          </cell>
        </row>
        <row r="4644">
          <cell r="A4644" t="str">
            <v>IT_CSUD</v>
          </cell>
          <cell r="B4644" t="str">
            <v>IT_CSUD</v>
          </cell>
          <cell r="C4644" t="str">
            <v>Renewable hydropower</v>
          </cell>
          <cell r="D4644" t="str">
            <v>2035</v>
          </cell>
          <cell r="E4644">
            <v>2900</v>
          </cell>
        </row>
        <row r="4645">
          <cell r="A4645" t="str">
            <v>IT_CSUD</v>
          </cell>
          <cell r="B4645" t="str">
            <v>IT_CSUD</v>
          </cell>
          <cell r="C4645" t="str">
            <v>Renewable hydropower</v>
          </cell>
          <cell r="D4645" t="str">
            <v>2036</v>
          </cell>
          <cell r="E4645">
            <v>2900</v>
          </cell>
        </row>
        <row r="4646">
          <cell r="A4646" t="str">
            <v>IT_CSUD</v>
          </cell>
          <cell r="B4646" t="str">
            <v>IT_CSUD</v>
          </cell>
          <cell r="C4646" t="str">
            <v>Renewable hydropower</v>
          </cell>
          <cell r="D4646" t="str">
            <v>2037</v>
          </cell>
          <cell r="E4646">
            <v>2900</v>
          </cell>
        </row>
        <row r="4647">
          <cell r="A4647" t="str">
            <v>IT_CSUD</v>
          </cell>
          <cell r="B4647" t="str">
            <v>IT_CSUD</v>
          </cell>
          <cell r="C4647" t="str">
            <v>Renewable hydropower</v>
          </cell>
          <cell r="D4647" t="str">
            <v>2038</v>
          </cell>
          <cell r="E4647">
            <v>2900</v>
          </cell>
        </row>
        <row r="4648">
          <cell r="A4648" t="str">
            <v>IT_CSUD</v>
          </cell>
          <cell r="B4648" t="str">
            <v>IT_CSUD</v>
          </cell>
          <cell r="C4648" t="str">
            <v>Renewable hydropower</v>
          </cell>
          <cell r="D4648" t="str">
            <v>2039</v>
          </cell>
          <cell r="E4648">
            <v>2900</v>
          </cell>
        </row>
        <row r="4649">
          <cell r="A4649" t="str">
            <v>IT_CSUD</v>
          </cell>
          <cell r="B4649" t="str">
            <v>IT_CSUD</v>
          </cell>
          <cell r="C4649" t="str">
            <v>Renewable hydropower</v>
          </cell>
          <cell r="D4649" t="str">
            <v>2040</v>
          </cell>
          <cell r="E4649">
            <v>2900</v>
          </cell>
        </row>
        <row r="4650">
          <cell r="A4650" t="str">
            <v>IT_CSUD</v>
          </cell>
          <cell r="B4650" t="str">
            <v>IT_CSUD</v>
          </cell>
          <cell r="C4650" t="str">
            <v>Renewable hydropower</v>
          </cell>
          <cell r="D4650" t="str">
            <v>2041</v>
          </cell>
          <cell r="E4650">
            <v>2900</v>
          </cell>
        </row>
        <row r="4651">
          <cell r="A4651" t="str">
            <v>IT_CSUD</v>
          </cell>
          <cell r="B4651" t="str">
            <v>IT_CSUD</v>
          </cell>
          <cell r="C4651" t="str">
            <v>Renewable hydropower</v>
          </cell>
          <cell r="D4651" t="str">
            <v>2042</v>
          </cell>
          <cell r="E4651">
            <v>2900</v>
          </cell>
        </row>
        <row r="4652">
          <cell r="A4652" t="str">
            <v>IT_CSUD</v>
          </cell>
          <cell r="B4652" t="str">
            <v>IT_CSUD</v>
          </cell>
          <cell r="C4652" t="str">
            <v>Renewable hydropower</v>
          </cell>
          <cell r="D4652" t="str">
            <v>2043</v>
          </cell>
          <cell r="E4652">
            <v>2900</v>
          </cell>
        </row>
        <row r="4653">
          <cell r="A4653" t="str">
            <v>IT_CSUD</v>
          </cell>
          <cell r="B4653" t="str">
            <v>IT_CSUD</v>
          </cell>
          <cell r="C4653" t="str">
            <v>Renewable hydropower</v>
          </cell>
          <cell r="D4653" t="str">
            <v>2044</v>
          </cell>
          <cell r="E4653">
            <v>2900</v>
          </cell>
        </row>
        <row r="4654">
          <cell r="A4654" t="str">
            <v>IT_CSUD</v>
          </cell>
          <cell r="B4654" t="str">
            <v>IT_CSUD</v>
          </cell>
          <cell r="C4654" t="str">
            <v>Renewable hydropower</v>
          </cell>
          <cell r="D4654" t="str">
            <v>2045</v>
          </cell>
          <cell r="E4654">
            <v>2900</v>
          </cell>
        </row>
        <row r="4655">
          <cell r="A4655" t="str">
            <v>IT_CSUD</v>
          </cell>
          <cell r="B4655" t="str">
            <v>IT_CSUD</v>
          </cell>
          <cell r="C4655" t="str">
            <v>Renewable hydropower</v>
          </cell>
          <cell r="D4655" t="str">
            <v>2046</v>
          </cell>
          <cell r="E4655">
            <v>2900</v>
          </cell>
        </row>
        <row r="4656">
          <cell r="A4656" t="str">
            <v>IT_CSUD</v>
          </cell>
          <cell r="B4656" t="str">
            <v>IT_CSUD</v>
          </cell>
          <cell r="C4656" t="str">
            <v>Renewable hydropower</v>
          </cell>
          <cell r="D4656" t="str">
            <v>2047</v>
          </cell>
          <cell r="E4656">
            <v>2900</v>
          </cell>
        </row>
        <row r="4657">
          <cell r="A4657" t="str">
            <v>IT_CSUD</v>
          </cell>
          <cell r="B4657" t="str">
            <v>IT_CSUD</v>
          </cell>
          <cell r="C4657" t="str">
            <v>Renewable hydropower</v>
          </cell>
          <cell r="D4657" t="str">
            <v>2048</v>
          </cell>
          <cell r="E4657">
            <v>2900</v>
          </cell>
        </row>
        <row r="4658">
          <cell r="A4658" t="str">
            <v>IT_CSUD</v>
          </cell>
          <cell r="B4658" t="str">
            <v>IT_CSUD</v>
          </cell>
          <cell r="C4658" t="str">
            <v>Renewable hydropower</v>
          </cell>
          <cell r="D4658" t="str">
            <v>2049</v>
          </cell>
          <cell r="E4658">
            <v>2900</v>
          </cell>
        </row>
        <row r="4659">
          <cell r="A4659" t="str">
            <v>IT_CSUD</v>
          </cell>
          <cell r="B4659" t="str">
            <v>IT_CSUD</v>
          </cell>
          <cell r="C4659" t="str">
            <v>Renewable hydropower</v>
          </cell>
          <cell r="D4659" t="str">
            <v>2050</v>
          </cell>
          <cell r="E4659">
            <v>2900</v>
          </cell>
        </row>
        <row r="4660">
          <cell r="A4660" t="str">
            <v>IT_NORD</v>
          </cell>
          <cell r="B4660" t="str">
            <v>IT_NORD</v>
          </cell>
          <cell r="C4660" t="str">
            <v>Renewable hydropower</v>
          </cell>
          <cell r="D4660" t="str">
            <v>2018</v>
          </cell>
          <cell r="E4660">
            <v>2900</v>
          </cell>
        </row>
        <row r="4661">
          <cell r="A4661" t="str">
            <v>IT_NORD</v>
          </cell>
          <cell r="B4661" t="str">
            <v>IT_NORD</v>
          </cell>
          <cell r="C4661" t="str">
            <v>Renewable hydropower</v>
          </cell>
          <cell r="D4661" t="str">
            <v>2019</v>
          </cell>
          <cell r="E4661">
            <v>2900</v>
          </cell>
        </row>
        <row r="4662">
          <cell r="A4662" t="str">
            <v>IT_NORD</v>
          </cell>
          <cell r="B4662" t="str">
            <v>IT_NORD</v>
          </cell>
          <cell r="C4662" t="str">
            <v>Renewable hydropower</v>
          </cell>
          <cell r="D4662" t="str">
            <v>2020</v>
          </cell>
          <cell r="E4662">
            <v>2900</v>
          </cell>
        </row>
        <row r="4663">
          <cell r="A4663" t="str">
            <v>IT_NORD</v>
          </cell>
          <cell r="B4663" t="str">
            <v>IT_NORD</v>
          </cell>
          <cell r="C4663" t="str">
            <v>Renewable hydropower</v>
          </cell>
          <cell r="D4663" t="str">
            <v>2021</v>
          </cell>
          <cell r="E4663">
            <v>2900</v>
          </cell>
        </row>
        <row r="4664">
          <cell r="A4664" t="str">
            <v>IT_NORD</v>
          </cell>
          <cell r="B4664" t="str">
            <v>IT_NORD</v>
          </cell>
          <cell r="C4664" t="str">
            <v>Renewable hydropower</v>
          </cell>
          <cell r="D4664" t="str">
            <v>2022</v>
          </cell>
          <cell r="E4664">
            <v>2900</v>
          </cell>
        </row>
        <row r="4665">
          <cell r="A4665" t="str">
            <v>IT_NORD</v>
          </cell>
          <cell r="B4665" t="str">
            <v>IT_NORD</v>
          </cell>
          <cell r="C4665" t="str">
            <v>Renewable hydropower</v>
          </cell>
          <cell r="D4665" t="str">
            <v>2023</v>
          </cell>
          <cell r="E4665">
            <v>2900</v>
          </cell>
        </row>
        <row r="4666">
          <cell r="A4666" t="str">
            <v>IT_NORD</v>
          </cell>
          <cell r="B4666" t="str">
            <v>IT_NORD</v>
          </cell>
          <cell r="C4666" t="str">
            <v>Renewable hydropower</v>
          </cell>
          <cell r="D4666" t="str">
            <v>2024</v>
          </cell>
          <cell r="E4666">
            <v>2900</v>
          </cell>
        </row>
        <row r="4667">
          <cell r="A4667" t="str">
            <v>IT_NORD</v>
          </cell>
          <cell r="B4667" t="str">
            <v>IT_NORD</v>
          </cell>
          <cell r="C4667" t="str">
            <v>Renewable hydropower</v>
          </cell>
          <cell r="D4667" t="str">
            <v>2025</v>
          </cell>
          <cell r="E4667">
            <v>2900</v>
          </cell>
        </row>
        <row r="4668">
          <cell r="A4668" t="str">
            <v>IT_NORD</v>
          </cell>
          <cell r="B4668" t="str">
            <v>IT_NORD</v>
          </cell>
          <cell r="C4668" t="str">
            <v>Renewable hydropower</v>
          </cell>
          <cell r="D4668" t="str">
            <v>2026</v>
          </cell>
          <cell r="E4668">
            <v>2900</v>
          </cell>
        </row>
        <row r="4669">
          <cell r="A4669" t="str">
            <v>IT_NORD</v>
          </cell>
          <cell r="B4669" t="str">
            <v>IT_NORD</v>
          </cell>
          <cell r="C4669" t="str">
            <v>Renewable hydropower</v>
          </cell>
          <cell r="D4669" t="str">
            <v>2027</v>
          </cell>
          <cell r="E4669">
            <v>2900</v>
          </cell>
        </row>
        <row r="4670">
          <cell r="A4670" t="str">
            <v>IT_NORD</v>
          </cell>
          <cell r="B4670" t="str">
            <v>IT_NORD</v>
          </cell>
          <cell r="C4670" t="str">
            <v>Renewable hydropower</v>
          </cell>
          <cell r="D4670" t="str">
            <v>2028</v>
          </cell>
          <cell r="E4670">
            <v>2900</v>
          </cell>
        </row>
        <row r="4671">
          <cell r="A4671" t="str">
            <v>IT_NORD</v>
          </cell>
          <cell r="B4671" t="str">
            <v>IT_NORD</v>
          </cell>
          <cell r="C4671" t="str">
            <v>Renewable hydropower</v>
          </cell>
          <cell r="D4671" t="str">
            <v>2029</v>
          </cell>
          <cell r="E4671">
            <v>2900</v>
          </cell>
        </row>
        <row r="4672">
          <cell r="A4672" t="str">
            <v>IT_NORD</v>
          </cell>
          <cell r="B4672" t="str">
            <v>IT_NORD</v>
          </cell>
          <cell r="C4672" t="str">
            <v>Renewable hydropower</v>
          </cell>
          <cell r="D4672" t="str">
            <v>2030</v>
          </cell>
          <cell r="E4672">
            <v>2900</v>
          </cell>
        </row>
        <row r="4673">
          <cell r="A4673" t="str">
            <v>IT_NORD</v>
          </cell>
          <cell r="B4673" t="str">
            <v>IT_NORD</v>
          </cell>
          <cell r="C4673" t="str">
            <v>Renewable hydropower</v>
          </cell>
          <cell r="D4673" t="str">
            <v>2031</v>
          </cell>
          <cell r="E4673">
            <v>2900</v>
          </cell>
        </row>
        <row r="4674">
          <cell r="A4674" t="str">
            <v>IT_NORD</v>
          </cell>
          <cell r="B4674" t="str">
            <v>IT_NORD</v>
          </cell>
          <cell r="C4674" t="str">
            <v>Renewable hydropower</v>
          </cell>
          <cell r="D4674" t="str">
            <v>2032</v>
          </cell>
          <cell r="E4674">
            <v>2900</v>
          </cell>
        </row>
        <row r="4675">
          <cell r="A4675" t="str">
            <v>IT_NORD</v>
          </cell>
          <cell r="B4675" t="str">
            <v>IT_NORD</v>
          </cell>
          <cell r="C4675" t="str">
            <v>Renewable hydropower</v>
          </cell>
          <cell r="D4675" t="str">
            <v>2033</v>
          </cell>
          <cell r="E4675">
            <v>2900</v>
          </cell>
        </row>
        <row r="4676">
          <cell r="A4676" t="str">
            <v>IT_NORD</v>
          </cell>
          <cell r="B4676" t="str">
            <v>IT_NORD</v>
          </cell>
          <cell r="C4676" t="str">
            <v>Renewable hydropower</v>
          </cell>
          <cell r="D4676" t="str">
            <v>2034</v>
          </cell>
          <cell r="E4676">
            <v>2900</v>
          </cell>
        </row>
        <row r="4677">
          <cell r="A4677" t="str">
            <v>IT_NORD</v>
          </cell>
          <cell r="B4677" t="str">
            <v>IT_NORD</v>
          </cell>
          <cell r="C4677" t="str">
            <v>Renewable hydropower</v>
          </cell>
          <cell r="D4677" t="str">
            <v>2035</v>
          </cell>
          <cell r="E4677">
            <v>2900</v>
          </cell>
        </row>
        <row r="4678">
          <cell r="A4678" t="str">
            <v>IT_NORD</v>
          </cell>
          <cell r="B4678" t="str">
            <v>IT_NORD</v>
          </cell>
          <cell r="C4678" t="str">
            <v>Renewable hydropower</v>
          </cell>
          <cell r="D4678" t="str">
            <v>2036</v>
          </cell>
          <cell r="E4678">
            <v>2900</v>
          </cell>
        </row>
        <row r="4679">
          <cell r="A4679" t="str">
            <v>IT_NORD</v>
          </cell>
          <cell r="B4679" t="str">
            <v>IT_NORD</v>
          </cell>
          <cell r="C4679" t="str">
            <v>Renewable hydropower</v>
          </cell>
          <cell r="D4679" t="str">
            <v>2037</v>
          </cell>
          <cell r="E4679">
            <v>2900</v>
          </cell>
        </row>
        <row r="4680">
          <cell r="A4680" t="str">
            <v>IT_NORD</v>
          </cell>
          <cell r="B4680" t="str">
            <v>IT_NORD</v>
          </cell>
          <cell r="C4680" t="str">
            <v>Renewable hydropower</v>
          </cell>
          <cell r="D4680" t="str">
            <v>2038</v>
          </cell>
          <cell r="E4680">
            <v>2900</v>
          </cell>
        </row>
        <row r="4681">
          <cell r="A4681" t="str">
            <v>IT_NORD</v>
          </cell>
          <cell r="B4681" t="str">
            <v>IT_NORD</v>
          </cell>
          <cell r="C4681" t="str">
            <v>Renewable hydropower</v>
          </cell>
          <cell r="D4681" t="str">
            <v>2039</v>
          </cell>
          <cell r="E4681">
            <v>2900</v>
          </cell>
        </row>
        <row r="4682">
          <cell r="A4682" t="str">
            <v>IT_NORD</v>
          </cell>
          <cell r="B4682" t="str">
            <v>IT_NORD</v>
          </cell>
          <cell r="C4682" t="str">
            <v>Renewable hydropower</v>
          </cell>
          <cell r="D4682" t="str">
            <v>2040</v>
          </cell>
          <cell r="E4682">
            <v>2900</v>
          </cell>
        </row>
        <row r="4683">
          <cell r="A4683" t="str">
            <v>IT_NORD</v>
          </cell>
          <cell r="B4683" t="str">
            <v>IT_NORD</v>
          </cell>
          <cell r="C4683" t="str">
            <v>Renewable hydropower</v>
          </cell>
          <cell r="D4683" t="str">
            <v>2041</v>
          </cell>
          <cell r="E4683">
            <v>2900</v>
          </cell>
        </row>
        <row r="4684">
          <cell r="A4684" t="str">
            <v>IT_NORD</v>
          </cell>
          <cell r="B4684" t="str">
            <v>IT_NORD</v>
          </cell>
          <cell r="C4684" t="str">
            <v>Renewable hydropower</v>
          </cell>
          <cell r="D4684" t="str">
            <v>2042</v>
          </cell>
          <cell r="E4684">
            <v>2900</v>
          </cell>
        </row>
        <row r="4685">
          <cell r="A4685" t="str">
            <v>IT_NORD</v>
          </cell>
          <cell r="B4685" t="str">
            <v>IT_NORD</v>
          </cell>
          <cell r="C4685" t="str">
            <v>Renewable hydropower</v>
          </cell>
          <cell r="D4685" t="str">
            <v>2043</v>
          </cell>
          <cell r="E4685">
            <v>2900</v>
          </cell>
        </row>
        <row r="4686">
          <cell r="A4686" t="str">
            <v>IT_NORD</v>
          </cell>
          <cell r="B4686" t="str">
            <v>IT_NORD</v>
          </cell>
          <cell r="C4686" t="str">
            <v>Renewable hydropower</v>
          </cell>
          <cell r="D4686" t="str">
            <v>2044</v>
          </cell>
          <cell r="E4686">
            <v>2900</v>
          </cell>
        </row>
        <row r="4687">
          <cell r="A4687" t="str">
            <v>IT_NORD</v>
          </cell>
          <cell r="B4687" t="str">
            <v>IT_NORD</v>
          </cell>
          <cell r="C4687" t="str">
            <v>Renewable hydropower</v>
          </cell>
          <cell r="D4687" t="str">
            <v>2045</v>
          </cell>
          <cell r="E4687">
            <v>2900</v>
          </cell>
        </row>
        <row r="4688">
          <cell r="A4688" t="str">
            <v>IT_NORD</v>
          </cell>
          <cell r="B4688" t="str">
            <v>IT_NORD</v>
          </cell>
          <cell r="C4688" t="str">
            <v>Renewable hydropower</v>
          </cell>
          <cell r="D4688" t="str">
            <v>2046</v>
          </cell>
          <cell r="E4688">
            <v>2900</v>
          </cell>
        </row>
        <row r="4689">
          <cell r="A4689" t="str">
            <v>IT_NORD</v>
          </cell>
          <cell r="B4689" t="str">
            <v>IT_NORD</v>
          </cell>
          <cell r="C4689" t="str">
            <v>Renewable hydropower</v>
          </cell>
          <cell r="D4689" t="str">
            <v>2047</v>
          </cell>
          <cell r="E4689">
            <v>2900</v>
          </cell>
        </row>
        <row r="4690">
          <cell r="A4690" t="str">
            <v>IT_NORD</v>
          </cell>
          <cell r="B4690" t="str">
            <v>IT_NORD</v>
          </cell>
          <cell r="C4690" t="str">
            <v>Renewable hydropower</v>
          </cell>
          <cell r="D4690" t="str">
            <v>2048</v>
          </cell>
          <cell r="E4690">
            <v>2900</v>
          </cell>
        </row>
        <row r="4691">
          <cell r="A4691" t="str">
            <v>IT_NORD</v>
          </cell>
          <cell r="B4691" t="str">
            <v>IT_NORD</v>
          </cell>
          <cell r="C4691" t="str">
            <v>Renewable hydropower</v>
          </cell>
          <cell r="D4691" t="str">
            <v>2049</v>
          </cell>
          <cell r="E4691">
            <v>2900</v>
          </cell>
        </row>
        <row r="4692">
          <cell r="A4692" t="str">
            <v>IT_NORD</v>
          </cell>
          <cell r="B4692" t="str">
            <v>IT_NORD</v>
          </cell>
          <cell r="C4692" t="str">
            <v>Renewable hydropower</v>
          </cell>
          <cell r="D4692" t="str">
            <v>2050</v>
          </cell>
          <cell r="E4692">
            <v>2900</v>
          </cell>
        </row>
        <row r="4693">
          <cell r="A4693" t="str">
            <v>IT_SARD</v>
          </cell>
          <cell r="B4693" t="str">
            <v>IT_SARD</v>
          </cell>
          <cell r="C4693" t="str">
            <v>Renewable hydropower</v>
          </cell>
          <cell r="D4693" t="str">
            <v>2018</v>
          </cell>
          <cell r="E4693">
            <v>2900</v>
          </cell>
        </row>
        <row r="4694">
          <cell r="A4694" t="str">
            <v>IT_SARD</v>
          </cell>
          <cell r="B4694" t="str">
            <v>IT_SARD</v>
          </cell>
          <cell r="C4694" t="str">
            <v>Renewable hydropower</v>
          </cell>
          <cell r="D4694" t="str">
            <v>2019</v>
          </cell>
          <cell r="E4694">
            <v>2900</v>
          </cell>
        </row>
        <row r="4695">
          <cell r="A4695" t="str">
            <v>IT_SARD</v>
          </cell>
          <cell r="B4695" t="str">
            <v>IT_SARD</v>
          </cell>
          <cell r="C4695" t="str">
            <v>Renewable hydropower</v>
          </cell>
          <cell r="D4695" t="str">
            <v>2020</v>
          </cell>
          <cell r="E4695">
            <v>2900</v>
          </cell>
        </row>
        <row r="4696">
          <cell r="A4696" t="str">
            <v>IT_SARD</v>
          </cell>
          <cell r="B4696" t="str">
            <v>IT_SARD</v>
          </cell>
          <cell r="C4696" t="str">
            <v>Renewable hydropower</v>
          </cell>
          <cell r="D4696" t="str">
            <v>2021</v>
          </cell>
          <cell r="E4696">
            <v>2900</v>
          </cell>
        </row>
        <row r="4697">
          <cell r="A4697" t="str">
            <v>IT_SARD</v>
          </cell>
          <cell r="B4697" t="str">
            <v>IT_SARD</v>
          </cell>
          <cell r="C4697" t="str">
            <v>Renewable hydropower</v>
          </cell>
          <cell r="D4697" t="str">
            <v>2022</v>
          </cell>
          <cell r="E4697">
            <v>2900</v>
          </cell>
        </row>
        <row r="4698">
          <cell r="A4698" t="str">
            <v>IT_SARD</v>
          </cell>
          <cell r="B4698" t="str">
            <v>IT_SARD</v>
          </cell>
          <cell r="C4698" t="str">
            <v>Renewable hydropower</v>
          </cell>
          <cell r="D4698" t="str">
            <v>2023</v>
          </cell>
          <cell r="E4698">
            <v>2900</v>
          </cell>
        </row>
        <row r="4699">
          <cell r="A4699" t="str">
            <v>IT_SARD</v>
          </cell>
          <cell r="B4699" t="str">
            <v>IT_SARD</v>
          </cell>
          <cell r="C4699" t="str">
            <v>Renewable hydropower</v>
          </cell>
          <cell r="D4699" t="str">
            <v>2024</v>
          </cell>
          <cell r="E4699">
            <v>2900</v>
          </cell>
        </row>
        <row r="4700">
          <cell r="A4700" t="str">
            <v>IT_SARD</v>
          </cell>
          <cell r="B4700" t="str">
            <v>IT_SARD</v>
          </cell>
          <cell r="C4700" t="str">
            <v>Renewable hydropower</v>
          </cell>
          <cell r="D4700" t="str">
            <v>2025</v>
          </cell>
          <cell r="E4700">
            <v>2900</v>
          </cell>
        </row>
        <row r="4701">
          <cell r="A4701" t="str">
            <v>IT_SARD</v>
          </cell>
          <cell r="B4701" t="str">
            <v>IT_SARD</v>
          </cell>
          <cell r="C4701" t="str">
            <v>Renewable hydropower</v>
          </cell>
          <cell r="D4701" t="str">
            <v>2026</v>
          </cell>
          <cell r="E4701">
            <v>2900</v>
          </cell>
        </row>
        <row r="4702">
          <cell r="A4702" t="str">
            <v>IT_SARD</v>
          </cell>
          <cell r="B4702" t="str">
            <v>IT_SARD</v>
          </cell>
          <cell r="C4702" t="str">
            <v>Renewable hydropower</v>
          </cell>
          <cell r="D4702" t="str">
            <v>2027</v>
          </cell>
          <cell r="E4702">
            <v>2900</v>
          </cell>
        </row>
        <row r="4703">
          <cell r="A4703" t="str">
            <v>IT_SARD</v>
          </cell>
          <cell r="B4703" t="str">
            <v>IT_SARD</v>
          </cell>
          <cell r="C4703" t="str">
            <v>Renewable hydropower</v>
          </cell>
          <cell r="D4703" t="str">
            <v>2028</v>
          </cell>
          <cell r="E4703">
            <v>2900</v>
          </cell>
        </row>
        <row r="4704">
          <cell r="A4704" t="str">
            <v>IT_SARD</v>
          </cell>
          <cell r="B4704" t="str">
            <v>IT_SARD</v>
          </cell>
          <cell r="C4704" t="str">
            <v>Renewable hydropower</v>
          </cell>
          <cell r="D4704" t="str">
            <v>2029</v>
          </cell>
          <cell r="E4704">
            <v>2900</v>
          </cell>
        </row>
        <row r="4705">
          <cell r="A4705" t="str">
            <v>IT_SARD</v>
          </cell>
          <cell r="B4705" t="str">
            <v>IT_SARD</v>
          </cell>
          <cell r="C4705" t="str">
            <v>Renewable hydropower</v>
          </cell>
          <cell r="D4705" t="str">
            <v>2030</v>
          </cell>
          <cell r="E4705">
            <v>2900</v>
          </cell>
        </row>
        <row r="4706">
          <cell r="A4706" t="str">
            <v>IT_SARD</v>
          </cell>
          <cell r="B4706" t="str">
            <v>IT_SARD</v>
          </cell>
          <cell r="C4706" t="str">
            <v>Renewable hydropower</v>
          </cell>
          <cell r="D4706" t="str">
            <v>2031</v>
          </cell>
          <cell r="E4706">
            <v>2900</v>
          </cell>
        </row>
        <row r="4707">
          <cell r="A4707" t="str">
            <v>IT_SARD</v>
          </cell>
          <cell r="B4707" t="str">
            <v>IT_SARD</v>
          </cell>
          <cell r="C4707" t="str">
            <v>Renewable hydropower</v>
          </cell>
          <cell r="D4707" t="str">
            <v>2032</v>
          </cell>
          <cell r="E4707">
            <v>2900</v>
          </cell>
        </row>
        <row r="4708">
          <cell r="A4708" t="str">
            <v>IT_SARD</v>
          </cell>
          <cell r="B4708" t="str">
            <v>IT_SARD</v>
          </cell>
          <cell r="C4708" t="str">
            <v>Renewable hydropower</v>
          </cell>
          <cell r="D4708" t="str">
            <v>2033</v>
          </cell>
          <cell r="E4708">
            <v>2900</v>
          </cell>
        </row>
        <row r="4709">
          <cell r="A4709" t="str">
            <v>IT_SARD</v>
          </cell>
          <cell r="B4709" t="str">
            <v>IT_SARD</v>
          </cell>
          <cell r="C4709" t="str">
            <v>Renewable hydropower</v>
          </cell>
          <cell r="D4709" t="str">
            <v>2034</v>
          </cell>
          <cell r="E4709">
            <v>2900</v>
          </cell>
        </row>
        <row r="4710">
          <cell r="A4710" t="str">
            <v>IT_SARD</v>
          </cell>
          <cell r="B4710" t="str">
            <v>IT_SARD</v>
          </cell>
          <cell r="C4710" t="str">
            <v>Renewable hydropower</v>
          </cell>
          <cell r="D4710" t="str">
            <v>2035</v>
          </cell>
          <cell r="E4710">
            <v>2900</v>
          </cell>
        </row>
        <row r="4711">
          <cell r="A4711" t="str">
            <v>IT_SARD</v>
          </cell>
          <cell r="B4711" t="str">
            <v>IT_SARD</v>
          </cell>
          <cell r="C4711" t="str">
            <v>Renewable hydropower</v>
          </cell>
          <cell r="D4711" t="str">
            <v>2036</v>
          </cell>
          <cell r="E4711">
            <v>2900</v>
          </cell>
        </row>
        <row r="4712">
          <cell r="A4712" t="str">
            <v>IT_SARD</v>
          </cell>
          <cell r="B4712" t="str">
            <v>IT_SARD</v>
          </cell>
          <cell r="C4712" t="str">
            <v>Renewable hydropower</v>
          </cell>
          <cell r="D4712" t="str">
            <v>2037</v>
          </cell>
          <cell r="E4712">
            <v>2900</v>
          </cell>
        </row>
        <row r="4713">
          <cell r="A4713" t="str">
            <v>IT_SARD</v>
          </cell>
          <cell r="B4713" t="str">
            <v>IT_SARD</v>
          </cell>
          <cell r="C4713" t="str">
            <v>Renewable hydropower</v>
          </cell>
          <cell r="D4713" t="str">
            <v>2038</v>
          </cell>
          <cell r="E4713">
            <v>2900</v>
          </cell>
        </row>
        <row r="4714">
          <cell r="A4714" t="str">
            <v>IT_SARD</v>
          </cell>
          <cell r="B4714" t="str">
            <v>IT_SARD</v>
          </cell>
          <cell r="C4714" t="str">
            <v>Renewable hydropower</v>
          </cell>
          <cell r="D4714" t="str">
            <v>2039</v>
          </cell>
          <cell r="E4714">
            <v>2900</v>
          </cell>
        </row>
        <row r="4715">
          <cell r="A4715" t="str">
            <v>IT_SARD</v>
          </cell>
          <cell r="B4715" t="str">
            <v>IT_SARD</v>
          </cell>
          <cell r="C4715" t="str">
            <v>Renewable hydropower</v>
          </cell>
          <cell r="D4715" t="str">
            <v>2040</v>
          </cell>
          <cell r="E4715">
            <v>2900</v>
          </cell>
        </row>
        <row r="4716">
          <cell r="A4716" t="str">
            <v>IT_SARD</v>
          </cell>
          <cell r="B4716" t="str">
            <v>IT_SARD</v>
          </cell>
          <cell r="C4716" t="str">
            <v>Renewable hydropower</v>
          </cell>
          <cell r="D4716" t="str">
            <v>2041</v>
          </cell>
          <cell r="E4716">
            <v>2900</v>
          </cell>
        </row>
        <row r="4717">
          <cell r="A4717" t="str">
            <v>IT_SARD</v>
          </cell>
          <cell r="B4717" t="str">
            <v>IT_SARD</v>
          </cell>
          <cell r="C4717" t="str">
            <v>Renewable hydropower</v>
          </cell>
          <cell r="D4717" t="str">
            <v>2042</v>
          </cell>
          <cell r="E4717">
            <v>2900</v>
          </cell>
        </row>
        <row r="4718">
          <cell r="A4718" t="str">
            <v>IT_SARD</v>
          </cell>
          <cell r="B4718" t="str">
            <v>IT_SARD</v>
          </cell>
          <cell r="C4718" t="str">
            <v>Renewable hydropower</v>
          </cell>
          <cell r="D4718" t="str">
            <v>2043</v>
          </cell>
          <cell r="E4718">
            <v>2900</v>
          </cell>
        </row>
        <row r="4719">
          <cell r="A4719" t="str">
            <v>IT_SARD</v>
          </cell>
          <cell r="B4719" t="str">
            <v>IT_SARD</v>
          </cell>
          <cell r="C4719" t="str">
            <v>Renewable hydropower</v>
          </cell>
          <cell r="D4719" t="str">
            <v>2044</v>
          </cell>
          <cell r="E4719">
            <v>2900</v>
          </cell>
        </row>
        <row r="4720">
          <cell r="A4720" t="str">
            <v>IT_SARD</v>
          </cell>
          <cell r="B4720" t="str">
            <v>IT_SARD</v>
          </cell>
          <cell r="C4720" t="str">
            <v>Renewable hydropower</v>
          </cell>
          <cell r="D4720" t="str">
            <v>2045</v>
          </cell>
          <cell r="E4720">
            <v>2900</v>
          </cell>
        </row>
        <row r="4721">
          <cell r="A4721" t="str">
            <v>IT_SARD</v>
          </cell>
          <cell r="B4721" t="str">
            <v>IT_SARD</v>
          </cell>
          <cell r="C4721" t="str">
            <v>Renewable hydropower</v>
          </cell>
          <cell r="D4721" t="str">
            <v>2046</v>
          </cell>
          <cell r="E4721">
            <v>2900</v>
          </cell>
        </row>
        <row r="4722">
          <cell r="A4722" t="str">
            <v>IT_SARD</v>
          </cell>
          <cell r="B4722" t="str">
            <v>IT_SARD</v>
          </cell>
          <cell r="C4722" t="str">
            <v>Renewable hydropower</v>
          </cell>
          <cell r="D4722" t="str">
            <v>2047</v>
          </cell>
          <cell r="E4722">
            <v>2900</v>
          </cell>
        </row>
        <row r="4723">
          <cell r="A4723" t="str">
            <v>IT_SARD</v>
          </cell>
          <cell r="B4723" t="str">
            <v>IT_SARD</v>
          </cell>
          <cell r="C4723" t="str">
            <v>Renewable hydropower</v>
          </cell>
          <cell r="D4723" t="str">
            <v>2048</v>
          </cell>
          <cell r="E4723">
            <v>2900</v>
          </cell>
        </row>
        <row r="4724">
          <cell r="A4724" t="str">
            <v>IT_SARD</v>
          </cell>
          <cell r="B4724" t="str">
            <v>IT_SARD</v>
          </cell>
          <cell r="C4724" t="str">
            <v>Renewable hydropower</v>
          </cell>
          <cell r="D4724" t="str">
            <v>2049</v>
          </cell>
          <cell r="E4724">
            <v>2900</v>
          </cell>
        </row>
        <row r="4725">
          <cell r="A4725" t="str">
            <v>IT_SARD</v>
          </cell>
          <cell r="B4725" t="str">
            <v>IT_SARD</v>
          </cell>
          <cell r="C4725" t="str">
            <v>Renewable hydropower</v>
          </cell>
          <cell r="D4725" t="str">
            <v>2050</v>
          </cell>
          <cell r="E4725">
            <v>2900</v>
          </cell>
        </row>
        <row r="4726">
          <cell r="A4726" t="str">
            <v>IT_SICI</v>
          </cell>
          <cell r="B4726" t="str">
            <v>IT_SICI</v>
          </cell>
          <cell r="C4726" t="str">
            <v>Renewable hydropower</v>
          </cell>
          <cell r="D4726" t="str">
            <v>2018</v>
          </cell>
          <cell r="E4726">
            <v>2900</v>
          </cell>
        </row>
        <row r="4727">
          <cell r="A4727" t="str">
            <v>IT_SICI</v>
          </cell>
          <cell r="B4727" t="str">
            <v>IT_SICI</v>
          </cell>
          <cell r="C4727" t="str">
            <v>Renewable hydropower</v>
          </cell>
          <cell r="D4727" t="str">
            <v>2019</v>
          </cell>
          <cell r="E4727">
            <v>2900</v>
          </cell>
        </row>
        <row r="4728">
          <cell r="A4728" t="str">
            <v>IT_SICI</v>
          </cell>
          <cell r="B4728" t="str">
            <v>IT_SICI</v>
          </cell>
          <cell r="C4728" t="str">
            <v>Renewable hydropower</v>
          </cell>
          <cell r="D4728" t="str">
            <v>2020</v>
          </cell>
          <cell r="E4728">
            <v>2900</v>
          </cell>
        </row>
        <row r="4729">
          <cell r="A4729" t="str">
            <v>IT_SICI</v>
          </cell>
          <cell r="B4729" t="str">
            <v>IT_SICI</v>
          </cell>
          <cell r="C4729" t="str">
            <v>Renewable hydropower</v>
          </cell>
          <cell r="D4729" t="str">
            <v>2021</v>
          </cell>
          <cell r="E4729">
            <v>2900</v>
          </cell>
        </row>
        <row r="4730">
          <cell r="A4730" t="str">
            <v>IT_SICI</v>
          </cell>
          <cell r="B4730" t="str">
            <v>IT_SICI</v>
          </cell>
          <cell r="C4730" t="str">
            <v>Renewable hydropower</v>
          </cell>
          <cell r="D4730" t="str">
            <v>2022</v>
          </cell>
          <cell r="E4730">
            <v>2900</v>
          </cell>
        </row>
        <row r="4731">
          <cell r="A4731" t="str">
            <v>IT_SICI</v>
          </cell>
          <cell r="B4731" t="str">
            <v>IT_SICI</v>
          </cell>
          <cell r="C4731" t="str">
            <v>Renewable hydropower</v>
          </cell>
          <cell r="D4731" t="str">
            <v>2023</v>
          </cell>
          <cell r="E4731">
            <v>2900</v>
          </cell>
        </row>
        <row r="4732">
          <cell r="A4732" t="str">
            <v>IT_SICI</v>
          </cell>
          <cell r="B4732" t="str">
            <v>IT_SICI</v>
          </cell>
          <cell r="C4732" t="str">
            <v>Renewable hydropower</v>
          </cell>
          <cell r="D4732" t="str">
            <v>2024</v>
          </cell>
          <cell r="E4732">
            <v>2900</v>
          </cell>
        </row>
        <row r="4733">
          <cell r="A4733" t="str">
            <v>IT_SICI</v>
          </cell>
          <cell r="B4733" t="str">
            <v>IT_SICI</v>
          </cell>
          <cell r="C4733" t="str">
            <v>Renewable hydropower</v>
          </cell>
          <cell r="D4733" t="str">
            <v>2025</v>
          </cell>
          <cell r="E4733">
            <v>2900</v>
          </cell>
        </row>
        <row r="4734">
          <cell r="A4734" t="str">
            <v>IT_SICI</v>
          </cell>
          <cell r="B4734" t="str">
            <v>IT_SICI</v>
          </cell>
          <cell r="C4734" t="str">
            <v>Renewable hydropower</v>
          </cell>
          <cell r="D4734" t="str">
            <v>2026</v>
          </cell>
          <cell r="E4734">
            <v>2900</v>
          </cell>
        </row>
        <row r="4735">
          <cell r="A4735" t="str">
            <v>IT_SICI</v>
          </cell>
          <cell r="B4735" t="str">
            <v>IT_SICI</v>
          </cell>
          <cell r="C4735" t="str">
            <v>Renewable hydropower</v>
          </cell>
          <cell r="D4735" t="str">
            <v>2027</v>
          </cell>
          <cell r="E4735">
            <v>2900</v>
          </cell>
        </row>
        <row r="4736">
          <cell r="A4736" t="str">
            <v>IT_SICI</v>
          </cell>
          <cell r="B4736" t="str">
            <v>IT_SICI</v>
          </cell>
          <cell r="C4736" t="str">
            <v>Renewable hydropower</v>
          </cell>
          <cell r="D4736" t="str">
            <v>2028</v>
          </cell>
          <cell r="E4736">
            <v>2900</v>
          </cell>
        </row>
        <row r="4737">
          <cell r="A4737" t="str">
            <v>IT_SICI</v>
          </cell>
          <cell r="B4737" t="str">
            <v>IT_SICI</v>
          </cell>
          <cell r="C4737" t="str">
            <v>Renewable hydropower</v>
          </cell>
          <cell r="D4737" t="str">
            <v>2029</v>
          </cell>
          <cell r="E4737">
            <v>2900</v>
          </cell>
        </row>
        <row r="4738">
          <cell r="A4738" t="str">
            <v>IT_SICI</v>
          </cell>
          <cell r="B4738" t="str">
            <v>IT_SICI</v>
          </cell>
          <cell r="C4738" t="str">
            <v>Renewable hydropower</v>
          </cell>
          <cell r="D4738" t="str">
            <v>2030</v>
          </cell>
          <cell r="E4738">
            <v>2900</v>
          </cell>
        </row>
        <row r="4739">
          <cell r="A4739" t="str">
            <v>IT_SICI</v>
          </cell>
          <cell r="B4739" t="str">
            <v>IT_SICI</v>
          </cell>
          <cell r="C4739" t="str">
            <v>Renewable hydropower</v>
          </cell>
          <cell r="D4739" t="str">
            <v>2031</v>
          </cell>
          <cell r="E4739">
            <v>2900</v>
          </cell>
        </row>
        <row r="4740">
          <cell r="A4740" t="str">
            <v>IT_SICI</v>
          </cell>
          <cell r="B4740" t="str">
            <v>IT_SICI</v>
          </cell>
          <cell r="C4740" t="str">
            <v>Renewable hydropower</v>
          </cell>
          <cell r="D4740" t="str">
            <v>2032</v>
          </cell>
          <cell r="E4740">
            <v>2900</v>
          </cell>
        </row>
        <row r="4741">
          <cell r="A4741" t="str">
            <v>IT_SICI</v>
          </cell>
          <cell r="B4741" t="str">
            <v>IT_SICI</v>
          </cell>
          <cell r="C4741" t="str">
            <v>Renewable hydropower</v>
          </cell>
          <cell r="D4741" t="str">
            <v>2033</v>
          </cell>
          <cell r="E4741">
            <v>2900</v>
          </cell>
        </row>
        <row r="4742">
          <cell r="A4742" t="str">
            <v>IT_SICI</v>
          </cell>
          <cell r="B4742" t="str">
            <v>IT_SICI</v>
          </cell>
          <cell r="C4742" t="str">
            <v>Renewable hydropower</v>
          </cell>
          <cell r="D4742" t="str">
            <v>2034</v>
          </cell>
          <cell r="E4742">
            <v>2900</v>
          </cell>
        </row>
        <row r="4743">
          <cell r="A4743" t="str">
            <v>IT_SICI</v>
          </cell>
          <cell r="B4743" t="str">
            <v>IT_SICI</v>
          </cell>
          <cell r="C4743" t="str">
            <v>Renewable hydropower</v>
          </cell>
          <cell r="D4743" t="str">
            <v>2035</v>
          </cell>
          <cell r="E4743">
            <v>2900</v>
          </cell>
        </row>
        <row r="4744">
          <cell r="A4744" t="str">
            <v>IT_SICI</v>
          </cell>
          <cell r="B4744" t="str">
            <v>IT_SICI</v>
          </cell>
          <cell r="C4744" t="str">
            <v>Renewable hydropower</v>
          </cell>
          <cell r="D4744" t="str">
            <v>2036</v>
          </cell>
          <cell r="E4744">
            <v>2900</v>
          </cell>
        </row>
        <row r="4745">
          <cell r="A4745" t="str">
            <v>IT_SICI</v>
          </cell>
          <cell r="B4745" t="str">
            <v>IT_SICI</v>
          </cell>
          <cell r="C4745" t="str">
            <v>Renewable hydropower</v>
          </cell>
          <cell r="D4745" t="str">
            <v>2037</v>
          </cell>
          <cell r="E4745">
            <v>2900</v>
          </cell>
        </row>
        <row r="4746">
          <cell r="A4746" t="str">
            <v>IT_SICI</v>
          </cell>
          <cell r="B4746" t="str">
            <v>IT_SICI</v>
          </cell>
          <cell r="C4746" t="str">
            <v>Renewable hydropower</v>
          </cell>
          <cell r="D4746" t="str">
            <v>2038</v>
          </cell>
          <cell r="E4746">
            <v>2900</v>
          </cell>
        </row>
        <row r="4747">
          <cell r="A4747" t="str">
            <v>IT_SICI</v>
          </cell>
          <cell r="B4747" t="str">
            <v>IT_SICI</v>
          </cell>
          <cell r="C4747" t="str">
            <v>Renewable hydropower</v>
          </cell>
          <cell r="D4747" t="str">
            <v>2039</v>
          </cell>
          <cell r="E4747">
            <v>2900</v>
          </cell>
        </row>
        <row r="4748">
          <cell r="A4748" t="str">
            <v>IT_SICI</v>
          </cell>
          <cell r="B4748" t="str">
            <v>IT_SICI</v>
          </cell>
          <cell r="C4748" t="str">
            <v>Renewable hydropower</v>
          </cell>
          <cell r="D4748" t="str">
            <v>2040</v>
          </cell>
          <cell r="E4748">
            <v>2900</v>
          </cell>
        </row>
        <row r="4749">
          <cell r="A4749" t="str">
            <v>IT_SICI</v>
          </cell>
          <cell r="B4749" t="str">
            <v>IT_SICI</v>
          </cell>
          <cell r="C4749" t="str">
            <v>Renewable hydropower</v>
          </cell>
          <cell r="D4749" t="str">
            <v>2041</v>
          </cell>
          <cell r="E4749">
            <v>2900</v>
          </cell>
        </row>
        <row r="4750">
          <cell r="A4750" t="str">
            <v>IT_SICI</v>
          </cell>
          <cell r="B4750" t="str">
            <v>IT_SICI</v>
          </cell>
          <cell r="C4750" t="str">
            <v>Renewable hydropower</v>
          </cell>
          <cell r="D4750" t="str">
            <v>2042</v>
          </cell>
          <cell r="E4750">
            <v>2900</v>
          </cell>
        </row>
        <row r="4751">
          <cell r="A4751" t="str">
            <v>IT_SICI</v>
          </cell>
          <cell r="B4751" t="str">
            <v>IT_SICI</v>
          </cell>
          <cell r="C4751" t="str">
            <v>Renewable hydropower</v>
          </cell>
          <cell r="D4751" t="str">
            <v>2043</v>
          </cell>
          <cell r="E4751">
            <v>2900</v>
          </cell>
        </row>
        <row r="4752">
          <cell r="A4752" t="str">
            <v>IT_SICI</v>
          </cell>
          <cell r="B4752" t="str">
            <v>IT_SICI</v>
          </cell>
          <cell r="C4752" t="str">
            <v>Renewable hydropower</v>
          </cell>
          <cell r="D4752" t="str">
            <v>2044</v>
          </cell>
          <cell r="E4752">
            <v>2900</v>
          </cell>
        </row>
        <row r="4753">
          <cell r="A4753" t="str">
            <v>IT_SICI</v>
          </cell>
          <cell r="B4753" t="str">
            <v>IT_SICI</v>
          </cell>
          <cell r="C4753" t="str">
            <v>Renewable hydropower</v>
          </cell>
          <cell r="D4753" t="str">
            <v>2045</v>
          </cell>
          <cell r="E4753">
            <v>2900</v>
          </cell>
        </row>
        <row r="4754">
          <cell r="A4754" t="str">
            <v>IT_SICI</v>
          </cell>
          <cell r="B4754" t="str">
            <v>IT_SICI</v>
          </cell>
          <cell r="C4754" t="str">
            <v>Renewable hydropower</v>
          </cell>
          <cell r="D4754" t="str">
            <v>2046</v>
          </cell>
          <cell r="E4754">
            <v>2900</v>
          </cell>
        </row>
        <row r="4755">
          <cell r="A4755" t="str">
            <v>IT_SICI</v>
          </cell>
          <cell r="B4755" t="str">
            <v>IT_SICI</v>
          </cell>
          <cell r="C4755" t="str">
            <v>Renewable hydropower</v>
          </cell>
          <cell r="D4755" t="str">
            <v>2047</v>
          </cell>
          <cell r="E4755">
            <v>2900</v>
          </cell>
        </row>
        <row r="4756">
          <cell r="A4756" t="str">
            <v>IT_SICI</v>
          </cell>
          <cell r="B4756" t="str">
            <v>IT_SICI</v>
          </cell>
          <cell r="C4756" t="str">
            <v>Renewable hydropower</v>
          </cell>
          <cell r="D4756" t="str">
            <v>2048</v>
          </cell>
          <cell r="E4756">
            <v>2900</v>
          </cell>
        </row>
        <row r="4757">
          <cell r="A4757" t="str">
            <v>IT_SICI</v>
          </cell>
          <cell r="B4757" t="str">
            <v>IT_SICI</v>
          </cell>
          <cell r="C4757" t="str">
            <v>Renewable hydropower</v>
          </cell>
          <cell r="D4757" t="str">
            <v>2049</v>
          </cell>
          <cell r="E4757">
            <v>2900</v>
          </cell>
        </row>
        <row r="4758">
          <cell r="A4758" t="str">
            <v>IT_SICI</v>
          </cell>
          <cell r="B4758" t="str">
            <v>IT_SICI</v>
          </cell>
          <cell r="C4758" t="str">
            <v>Renewable hydropower</v>
          </cell>
          <cell r="D4758" t="str">
            <v>2050</v>
          </cell>
          <cell r="E4758">
            <v>2900</v>
          </cell>
        </row>
        <row r="4759">
          <cell r="A4759" t="str">
            <v>IT_SUD</v>
          </cell>
          <cell r="B4759" t="str">
            <v>IT_SUD</v>
          </cell>
          <cell r="C4759" t="str">
            <v>Renewable hydropower</v>
          </cell>
          <cell r="D4759" t="str">
            <v>2018</v>
          </cell>
          <cell r="E4759">
            <v>2900</v>
          </cell>
        </row>
        <row r="4760">
          <cell r="A4760" t="str">
            <v>IT_SUD</v>
          </cell>
          <cell r="B4760" t="str">
            <v>IT_SUD</v>
          </cell>
          <cell r="C4760" t="str">
            <v>Renewable hydropower</v>
          </cell>
          <cell r="D4760" t="str">
            <v>2019</v>
          </cell>
          <cell r="E4760">
            <v>2900</v>
          </cell>
        </row>
        <row r="4761">
          <cell r="A4761" t="str">
            <v>IT_SUD</v>
          </cell>
          <cell r="B4761" t="str">
            <v>IT_SUD</v>
          </cell>
          <cell r="C4761" t="str">
            <v>Renewable hydropower</v>
          </cell>
          <cell r="D4761" t="str">
            <v>2020</v>
          </cell>
          <cell r="E4761">
            <v>2900</v>
          </cell>
        </row>
        <row r="4762">
          <cell r="A4762" t="str">
            <v>IT_SUD</v>
          </cell>
          <cell r="B4762" t="str">
            <v>IT_SUD</v>
          </cell>
          <cell r="C4762" t="str">
            <v>Renewable hydropower</v>
          </cell>
          <cell r="D4762" t="str">
            <v>2021</v>
          </cell>
          <cell r="E4762">
            <v>2900</v>
          </cell>
        </row>
        <row r="4763">
          <cell r="A4763" t="str">
            <v>IT_SUD</v>
          </cell>
          <cell r="B4763" t="str">
            <v>IT_SUD</v>
          </cell>
          <cell r="C4763" t="str">
            <v>Renewable hydropower</v>
          </cell>
          <cell r="D4763" t="str">
            <v>2022</v>
          </cell>
          <cell r="E4763">
            <v>2900</v>
          </cell>
        </row>
        <row r="4764">
          <cell r="A4764" t="str">
            <v>IT_SUD</v>
          </cell>
          <cell r="B4764" t="str">
            <v>IT_SUD</v>
          </cell>
          <cell r="C4764" t="str">
            <v>Renewable hydropower</v>
          </cell>
          <cell r="D4764" t="str">
            <v>2023</v>
          </cell>
          <cell r="E4764">
            <v>2900</v>
          </cell>
        </row>
        <row r="4765">
          <cell r="A4765" t="str">
            <v>IT_SUD</v>
          </cell>
          <cell r="B4765" t="str">
            <v>IT_SUD</v>
          </cell>
          <cell r="C4765" t="str">
            <v>Renewable hydropower</v>
          </cell>
          <cell r="D4765" t="str">
            <v>2024</v>
          </cell>
          <cell r="E4765">
            <v>2900</v>
          </cell>
        </row>
        <row r="4766">
          <cell r="A4766" t="str">
            <v>IT_SUD</v>
          </cell>
          <cell r="B4766" t="str">
            <v>IT_SUD</v>
          </cell>
          <cell r="C4766" t="str">
            <v>Renewable hydropower</v>
          </cell>
          <cell r="D4766" t="str">
            <v>2025</v>
          </cell>
          <cell r="E4766">
            <v>2900</v>
          </cell>
        </row>
        <row r="4767">
          <cell r="A4767" t="str">
            <v>IT_SUD</v>
          </cell>
          <cell r="B4767" t="str">
            <v>IT_SUD</v>
          </cell>
          <cell r="C4767" t="str">
            <v>Renewable hydropower</v>
          </cell>
          <cell r="D4767" t="str">
            <v>2026</v>
          </cell>
          <cell r="E4767">
            <v>2900</v>
          </cell>
        </row>
        <row r="4768">
          <cell r="A4768" t="str">
            <v>IT_SUD</v>
          </cell>
          <cell r="B4768" t="str">
            <v>IT_SUD</v>
          </cell>
          <cell r="C4768" t="str">
            <v>Renewable hydropower</v>
          </cell>
          <cell r="D4768" t="str">
            <v>2027</v>
          </cell>
          <cell r="E4768">
            <v>2900</v>
          </cell>
        </row>
        <row r="4769">
          <cell r="A4769" t="str">
            <v>IT_SUD</v>
          </cell>
          <cell r="B4769" t="str">
            <v>IT_SUD</v>
          </cell>
          <cell r="C4769" t="str">
            <v>Renewable hydropower</v>
          </cell>
          <cell r="D4769" t="str">
            <v>2028</v>
          </cell>
          <cell r="E4769">
            <v>2900</v>
          </cell>
        </row>
        <row r="4770">
          <cell r="A4770" t="str">
            <v>IT_SUD</v>
          </cell>
          <cell r="B4770" t="str">
            <v>IT_SUD</v>
          </cell>
          <cell r="C4770" t="str">
            <v>Renewable hydropower</v>
          </cell>
          <cell r="D4770" t="str">
            <v>2029</v>
          </cell>
          <cell r="E4770">
            <v>2900</v>
          </cell>
        </row>
        <row r="4771">
          <cell r="A4771" t="str">
            <v>IT_SUD</v>
          </cell>
          <cell r="B4771" t="str">
            <v>IT_SUD</v>
          </cell>
          <cell r="C4771" t="str">
            <v>Renewable hydropower</v>
          </cell>
          <cell r="D4771" t="str">
            <v>2030</v>
          </cell>
          <cell r="E4771">
            <v>2900</v>
          </cell>
        </row>
        <row r="4772">
          <cell r="A4772" t="str">
            <v>IT_SUD</v>
          </cell>
          <cell r="B4772" t="str">
            <v>IT_SUD</v>
          </cell>
          <cell r="C4772" t="str">
            <v>Renewable hydropower</v>
          </cell>
          <cell r="D4772" t="str">
            <v>2031</v>
          </cell>
          <cell r="E4772">
            <v>2900</v>
          </cell>
        </row>
        <row r="4773">
          <cell r="A4773" t="str">
            <v>IT_SUD</v>
          </cell>
          <cell r="B4773" t="str">
            <v>IT_SUD</v>
          </cell>
          <cell r="C4773" t="str">
            <v>Renewable hydropower</v>
          </cell>
          <cell r="D4773" t="str">
            <v>2032</v>
          </cell>
          <cell r="E4773">
            <v>2900</v>
          </cell>
        </row>
        <row r="4774">
          <cell r="A4774" t="str">
            <v>IT_SUD</v>
          </cell>
          <cell r="B4774" t="str">
            <v>IT_SUD</v>
          </cell>
          <cell r="C4774" t="str">
            <v>Renewable hydropower</v>
          </cell>
          <cell r="D4774" t="str">
            <v>2033</v>
          </cell>
          <cell r="E4774">
            <v>2900</v>
          </cell>
        </row>
        <row r="4775">
          <cell r="A4775" t="str">
            <v>IT_SUD</v>
          </cell>
          <cell r="B4775" t="str">
            <v>IT_SUD</v>
          </cell>
          <cell r="C4775" t="str">
            <v>Renewable hydropower</v>
          </cell>
          <cell r="D4775" t="str">
            <v>2034</v>
          </cell>
          <cell r="E4775">
            <v>2900</v>
          </cell>
        </row>
        <row r="4776">
          <cell r="A4776" t="str">
            <v>IT_SUD</v>
          </cell>
          <cell r="B4776" t="str">
            <v>IT_SUD</v>
          </cell>
          <cell r="C4776" t="str">
            <v>Renewable hydropower</v>
          </cell>
          <cell r="D4776" t="str">
            <v>2035</v>
          </cell>
          <cell r="E4776">
            <v>2900</v>
          </cell>
        </row>
        <row r="4777">
          <cell r="A4777" t="str">
            <v>IT_SUD</v>
          </cell>
          <cell r="B4777" t="str">
            <v>IT_SUD</v>
          </cell>
          <cell r="C4777" t="str">
            <v>Renewable hydropower</v>
          </cell>
          <cell r="D4777" t="str">
            <v>2036</v>
          </cell>
          <cell r="E4777">
            <v>2900</v>
          </cell>
        </row>
        <row r="4778">
          <cell r="A4778" t="str">
            <v>IT_SUD</v>
          </cell>
          <cell r="B4778" t="str">
            <v>IT_SUD</v>
          </cell>
          <cell r="C4778" t="str">
            <v>Renewable hydropower</v>
          </cell>
          <cell r="D4778" t="str">
            <v>2037</v>
          </cell>
          <cell r="E4778">
            <v>2900</v>
          </cell>
        </row>
        <row r="4779">
          <cell r="A4779" t="str">
            <v>IT_SUD</v>
          </cell>
          <cell r="B4779" t="str">
            <v>IT_SUD</v>
          </cell>
          <cell r="C4779" t="str">
            <v>Renewable hydropower</v>
          </cell>
          <cell r="D4779" t="str">
            <v>2038</v>
          </cell>
          <cell r="E4779">
            <v>2900</v>
          </cell>
        </row>
        <row r="4780">
          <cell r="A4780" t="str">
            <v>IT_SUD</v>
          </cell>
          <cell r="B4780" t="str">
            <v>IT_SUD</v>
          </cell>
          <cell r="C4780" t="str">
            <v>Renewable hydropower</v>
          </cell>
          <cell r="D4780" t="str">
            <v>2039</v>
          </cell>
          <cell r="E4780">
            <v>2900</v>
          </cell>
        </row>
        <row r="4781">
          <cell r="A4781" t="str">
            <v>IT_SUD</v>
          </cell>
          <cell r="B4781" t="str">
            <v>IT_SUD</v>
          </cell>
          <cell r="C4781" t="str">
            <v>Renewable hydropower</v>
          </cell>
          <cell r="D4781" t="str">
            <v>2040</v>
          </cell>
          <cell r="E4781">
            <v>2900</v>
          </cell>
        </row>
        <row r="4782">
          <cell r="A4782" t="str">
            <v>IT_SUD</v>
          </cell>
          <cell r="B4782" t="str">
            <v>IT_SUD</v>
          </cell>
          <cell r="C4782" t="str">
            <v>Renewable hydropower</v>
          </cell>
          <cell r="D4782" t="str">
            <v>2041</v>
          </cell>
          <cell r="E4782">
            <v>2900</v>
          </cell>
        </row>
        <row r="4783">
          <cell r="A4783" t="str">
            <v>IT_SUD</v>
          </cell>
          <cell r="B4783" t="str">
            <v>IT_SUD</v>
          </cell>
          <cell r="C4783" t="str">
            <v>Renewable hydropower</v>
          </cell>
          <cell r="D4783" t="str">
            <v>2042</v>
          </cell>
          <cell r="E4783">
            <v>2900</v>
          </cell>
        </row>
        <row r="4784">
          <cell r="A4784" t="str">
            <v>IT_SUD</v>
          </cell>
          <cell r="B4784" t="str">
            <v>IT_SUD</v>
          </cell>
          <cell r="C4784" t="str">
            <v>Renewable hydropower</v>
          </cell>
          <cell r="D4784" t="str">
            <v>2043</v>
          </cell>
          <cell r="E4784">
            <v>2900</v>
          </cell>
        </row>
        <row r="4785">
          <cell r="A4785" t="str">
            <v>IT_SUD</v>
          </cell>
          <cell r="B4785" t="str">
            <v>IT_SUD</v>
          </cell>
          <cell r="C4785" t="str">
            <v>Renewable hydropower</v>
          </cell>
          <cell r="D4785" t="str">
            <v>2044</v>
          </cell>
          <cell r="E4785">
            <v>2900</v>
          </cell>
        </row>
        <row r="4786">
          <cell r="A4786" t="str">
            <v>IT_SUD</v>
          </cell>
          <cell r="B4786" t="str">
            <v>IT_SUD</v>
          </cell>
          <cell r="C4786" t="str">
            <v>Renewable hydropower</v>
          </cell>
          <cell r="D4786" t="str">
            <v>2045</v>
          </cell>
          <cell r="E4786">
            <v>2900</v>
          </cell>
        </row>
        <row r="4787">
          <cell r="A4787" t="str">
            <v>IT_SUD</v>
          </cell>
          <cell r="B4787" t="str">
            <v>IT_SUD</v>
          </cell>
          <cell r="C4787" t="str">
            <v>Renewable hydropower</v>
          </cell>
          <cell r="D4787" t="str">
            <v>2046</v>
          </cell>
          <cell r="E4787">
            <v>2900</v>
          </cell>
        </row>
        <row r="4788">
          <cell r="A4788" t="str">
            <v>IT_SUD</v>
          </cell>
          <cell r="B4788" t="str">
            <v>IT_SUD</v>
          </cell>
          <cell r="C4788" t="str">
            <v>Renewable hydropower</v>
          </cell>
          <cell r="D4788" t="str">
            <v>2047</v>
          </cell>
          <cell r="E4788">
            <v>2900</v>
          </cell>
        </row>
        <row r="4789">
          <cell r="A4789" t="str">
            <v>IT_SUD</v>
          </cell>
          <cell r="B4789" t="str">
            <v>IT_SUD</v>
          </cell>
          <cell r="C4789" t="str">
            <v>Renewable hydropower</v>
          </cell>
          <cell r="D4789" t="str">
            <v>2048</v>
          </cell>
          <cell r="E4789">
            <v>2900</v>
          </cell>
        </row>
        <row r="4790">
          <cell r="A4790" t="str">
            <v>IT_SUD</v>
          </cell>
          <cell r="B4790" t="str">
            <v>IT_SUD</v>
          </cell>
          <cell r="C4790" t="str">
            <v>Renewable hydropower</v>
          </cell>
          <cell r="D4790" t="str">
            <v>2049</v>
          </cell>
          <cell r="E4790">
            <v>2900</v>
          </cell>
        </row>
        <row r="4791">
          <cell r="A4791" t="str">
            <v>IT_SUD</v>
          </cell>
          <cell r="B4791" t="str">
            <v>IT_SUD</v>
          </cell>
          <cell r="C4791" t="str">
            <v>Renewable hydropower</v>
          </cell>
          <cell r="D4791" t="str">
            <v>2050</v>
          </cell>
          <cell r="E4791">
            <v>2900</v>
          </cell>
        </row>
        <row r="4792">
          <cell r="A4792" t="str">
            <v>Lithuania</v>
          </cell>
          <cell r="B4792" t="str">
            <v>LT</v>
          </cell>
          <cell r="C4792" t="str">
            <v>Renewable hydropower</v>
          </cell>
          <cell r="D4792" t="str">
            <v>2018</v>
          </cell>
          <cell r="E4792">
            <v>2900</v>
          </cell>
        </row>
        <row r="4793">
          <cell r="A4793" t="str">
            <v>Lithuania</v>
          </cell>
          <cell r="B4793" t="str">
            <v>LT</v>
          </cell>
          <cell r="C4793" t="str">
            <v>Renewable hydropower</v>
          </cell>
          <cell r="D4793" t="str">
            <v>2019</v>
          </cell>
          <cell r="E4793">
            <v>2900</v>
          </cell>
        </row>
        <row r="4794">
          <cell r="A4794" t="str">
            <v>Lithuania</v>
          </cell>
          <cell r="B4794" t="str">
            <v>LT</v>
          </cell>
          <cell r="C4794" t="str">
            <v>Renewable hydropower</v>
          </cell>
          <cell r="D4794" t="str">
            <v>2020</v>
          </cell>
          <cell r="E4794">
            <v>2900</v>
          </cell>
        </row>
        <row r="4795">
          <cell r="A4795" t="str">
            <v>Lithuania</v>
          </cell>
          <cell r="B4795" t="str">
            <v>LT</v>
          </cell>
          <cell r="C4795" t="str">
            <v>Renewable hydropower</v>
          </cell>
          <cell r="D4795" t="str">
            <v>2021</v>
          </cell>
          <cell r="E4795">
            <v>2900</v>
          </cell>
        </row>
        <row r="4796">
          <cell r="A4796" t="str">
            <v>Lithuania</v>
          </cell>
          <cell r="B4796" t="str">
            <v>LT</v>
          </cell>
          <cell r="C4796" t="str">
            <v>Renewable hydropower</v>
          </cell>
          <cell r="D4796" t="str">
            <v>2022</v>
          </cell>
          <cell r="E4796">
            <v>2900</v>
          </cell>
        </row>
        <row r="4797">
          <cell r="A4797" t="str">
            <v>Lithuania</v>
          </cell>
          <cell r="B4797" t="str">
            <v>LT</v>
          </cell>
          <cell r="C4797" t="str">
            <v>Renewable hydropower</v>
          </cell>
          <cell r="D4797" t="str">
            <v>2023</v>
          </cell>
          <cell r="E4797">
            <v>2900</v>
          </cell>
        </row>
        <row r="4798">
          <cell r="A4798" t="str">
            <v>Lithuania</v>
          </cell>
          <cell r="B4798" t="str">
            <v>LT</v>
          </cell>
          <cell r="C4798" t="str">
            <v>Renewable hydropower</v>
          </cell>
          <cell r="D4798" t="str">
            <v>2024</v>
          </cell>
          <cell r="E4798">
            <v>2900</v>
          </cell>
        </row>
        <row r="4799">
          <cell r="A4799" t="str">
            <v>Lithuania</v>
          </cell>
          <cell r="B4799" t="str">
            <v>LT</v>
          </cell>
          <cell r="C4799" t="str">
            <v>Renewable hydropower</v>
          </cell>
          <cell r="D4799" t="str">
            <v>2025</v>
          </cell>
          <cell r="E4799">
            <v>2900</v>
          </cell>
        </row>
        <row r="4800">
          <cell r="A4800" t="str">
            <v>Lithuania</v>
          </cell>
          <cell r="B4800" t="str">
            <v>LT</v>
          </cell>
          <cell r="C4800" t="str">
            <v>Renewable hydropower</v>
          </cell>
          <cell r="D4800" t="str">
            <v>2026</v>
          </cell>
          <cell r="E4800">
            <v>2900</v>
          </cell>
        </row>
        <row r="4801">
          <cell r="A4801" t="str">
            <v>Lithuania</v>
          </cell>
          <cell r="B4801" t="str">
            <v>LT</v>
          </cell>
          <cell r="C4801" t="str">
            <v>Renewable hydropower</v>
          </cell>
          <cell r="D4801" t="str">
            <v>2027</v>
          </cell>
          <cell r="E4801">
            <v>2900</v>
          </cell>
        </row>
        <row r="4802">
          <cell r="A4802" t="str">
            <v>Lithuania</v>
          </cell>
          <cell r="B4802" t="str">
            <v>LT</v>
          </cell>
          <cell r="C4802" t="str">
            <v>Renewable hydropower</v>
          </cell>
          <cell r="D4802" t="str">
            <v>2028</v>
          </cell>
          <cell r="E4802">
            <v>2900</v>
          </cell>
        </row>
        <row r="4803">
          <cell r="A4803" t="str">
            <v>Lithuania</v>
          </cell>
          <cell r="B4803" t="str">
            <v>LT</v>
          </cell>
          <cell r="C4803" t="str">
            <v>Renewable hydropower</v>
          </cell>
          <cell r="D4803" t="str">
            <v>2029</v>
          </cell>
          <cell r="E4803">
            <v>2900</v>
          </cell>
        </row>
        <row r="4804">
          <cell r="A4804" t="str">
            <v>Lithuania</v>
          </cell>
          <cell r="B4804" t="str">
            <v>LT</v>
          </cell>
          <cell r="C4804" t="str">
            <v>Renewable hydropower</v>
          </cell>
          <cell r="D4804" t="str">
            <v>2030</v>
          </cell>
          <cell r="E4804">
            <v>2900</v>
          </cell>
        </row>
        <row r="4805">
          <cell r="A4805" t="str">
            <v>Lithuania</v>
          </cell>
          <cell r="B4805" t="str">
            <v>LT</v>
          </cell>
          <cell r="C4805" t="str">
            <v>Renewable hydropower</v>
          </cell>
          <cell r="D4805" t="str">
            <v>2031</v>
          </cell>
          <cell r="E4805">
            <v>2900</v>
          </cell>
        </row>
        <row r="4806">
          <cell r="A4806" t="str">
            <v>Lithuania</v>
          </cell>
          <cell r="B4806" t="str">
            <v>LT</v>
          </cell>
          <cell r="C4806" t="str">
            <v>Renewable hydropower</v>
          </cell>
          <cell r="D4806" t="str">
            <v>2032</v>
          </cell>
          <cell r="E4806">
            <v>2900</v>
          </cell>
        </row>
        <row r="4807">
          <cell r="A4807" t="str">
            <v>Lithuania</v>
          </cell>
          <cell r="B4807" t="str">
            <v>LT</v>
          </cell>
          <cell r="C4807" t="str">
            <v>Renewable hydropower</v>
          </cell>
          <cell r="D4807" t="str">
            <v>2033</v>
          </cell>
          <cell r="E4807">
            <v>2900</v>
          </cell>
        </row>
        <row r="4808">
          <cell r="A4808" t="str">
            <v>Lithuania</v>
          </cell>
          <cell r="B4808" t="str">
            <v>LT</v>
          </cell>
          <cell r="C4808" t="str">
            <v>Renewable hydropower</v>
          </cell>
          <cell r="D4808" t="str">
            <v>2034</v>
          </cell>
          <cell r="E4808">
            <v>2900</v>
          </cell>
        </row>
        <row r="4809">
          <cell r="A4809" t="str">
            <v>Lithuania</v>
          </cell>
          <cell r="B4809" t="str">
            <v>LT</v>
          </cell>
          <cell r="C4809" t="str">
            <v>Renewable hydropower</v>
          </cell>
          <cell r="D4809" t="str">
            <v>2035</v>
          </cell>
          <cell r="E4809">
            <v>2900</v>
          </cell>
        </row>
        <row r="4810">
          <cell r="A4810" t="str">
            <v>Lithuania</v>
          </cell>
          <cell r="B4810" t="str">
            <v>LT</v>
          </cell>
          <cell r="C4810" t="str">
            <v>Renewable hydropower</v>
          </cell>
          <cell r="D4810" t="str">
            <v>2036</v>
          </cell>
          <cell r="E4810">
            <v>2900</v>
          </cell>
        </row>
        <row r="4811">
          <cell r="A4811" t="str">
            <v>Lithuania</v>
          </cell>
          <cell r="B4811" t="str">
            <v>LT</v>
          </cell>
          <cell r="C4811" t="str">
            <v>Renewable hydropower</v>
          </cell>
          <cell r="D4811" t="str">
            <v>2037</v>
          </cell>
          <cell r="E4811">
            <v>2900</v>
          </cell>
        </row>
        <row r="4812">
          <cell r="A4812" t="str">
            <v>Lithuania</v>
          </cell>
          <cell r="B4812" t="str">
            <v>LT</v>
          </cell>
          <cell r="C4812" t="str">
            <v>Renewable hydropower</v>
          </cell>
          <cell r="D4812" t="str">
            <v>2038</v>
          </cell>
          <cell r="E4812">
            <v>2900</v>
          </cell>
        </row>
        <row r="4813">
          <cell r="A4813" t="str">
            <v>Lithuania</v>
          </cell>
          <cell r="B4813" t="str">
            <v>LT</v>
          </cell>
          <cell r="C4813" t="str">
            <v>Renewable hydropower</v>
          </cell>
          <cell r="D4813" t="str">
            <v>2039</v>
          </cell>
          <cell r="E4813">
            <v>2900</v>
          </cell>
        </row>
        <row r="4814">
          <cell r="A4814" t="str">
            <v>Lithuania</v>
          </cell>
          <cell r="B4814" t="str">
            <v>LT</v>
          </cell>
          <cell r="C4814" t="str">
            <v>Renewable hydropower</v>
          </cell>
          <cell r="D4814" t="str">
            <v>2040</v>
          </cell>
          <cell r="E4814">
            <v>2900</v>
          </cell>
        </row>
        <row r="4815">
          <cell r="A4815" t="str">
            <v>Lithuania</v>
          </cell>
          <cell r="B4815" t="str">
            <v>LT</v>
          </cell>
          <cell r="C4815" t="str">
            <v>Renewable hydropower</v>
          </cell>
          <cell r="D4815" t="str">
            <v>2041</v>
          </cell>
          <cell r="E4815">
            <v>2900</v>
          </cell>
        </row>
        <row r="4816">
          <cell r="A4816" t="str">
            <v>Lithuania</v>
          </cell>
          <cell r="B4816" t="str">
            <v>LT</v>
          </cell>
          <cell r="C4816" t="str">
            <v>Renewable hydropower</v>
          </cell>
          <cell r="D4816" t="str">
            <v>2042</v>
          </cell>
          <cell r="E4816">
            <v>2900</v>
          </cell>
        </row>
        <row r="4817">
          <cell r="A4817" t="str">
            <v>Lithuania</v>
          </cell>
          <cell r="B4817" t="str">
            <v>LT</v>
          </cell>
          <cell r="C4817" t="str">
            <v>Renewable hydropower</v>
          </cell>
          <cell r="D4817" t="str">
            <v>2043</v>
          </cell>
          <cell r="E4817">
            <v>2900</v>
          </cell>
        </row>
        <row r="4818">
          <cell r="A4818" t="str">
            <v>Lithuania</v>
          </cell>
          <cell r="B4818" t="str">
            <v>LT</v>
          </cell>
          <cell r="C4818" t="str">
            <v>Renewable hydropower</v>
          </cell>
          <cell r="D4818" t="str">
            <v>2044</v>
          </cell>
          <cell r="E4818">
            <v>2900</v>
          </cell>
        </row>
        <row r="4819">
          <cell r="A4819" t="str">
            <v>Lithuania</v>
          </cell>
          <cell r="B4819" t="str">
            <v>LT</v>
          </cell>
          <cell r="C4819" t="str">
            <v>Renewable hydropower</v>
          </cell>
          <cell r="D4819" t="str">
            <v>2045</v>
          </cell>
          <cell r="E4819">
            <v>2900</v>
          </cell>
        </row>
        <row r="4820">
          <cell r="A4820" t="str">
            <v>Lithuania</v>
          </cell>
          <cell r="B4820" t="str">
            <v>LT</v>
          </cell>
          <cell r="C4820" t="str">
            <v>Renewable hydropower</v>
          </cell>
          <cell r="D4820" t="str">
            <v>2046</v>
          </cell>
          <cell r="E4820">
            <v>2900</v>
          </cell>
        </row>
        <row r="4821">
          <cell r="A4821" t="str">
            <v>Lithuania</v>
          </cell>
          <cell r="B4821" t="str">
            <v>LT</v>
          </cell>
          <cell r="C4821" t="str">
            <v>Renewable hydropower</v>
          </cell>
          <cell r="D4821" t="str">
            <v>2047</v>
          </cell>
          <cell r="E4821">
            <v>2900</v>
          </cell>
        </row>
        <row r="4822">
          <cell r="A4822" t="str">
            <v>Lithuania</v>
          </cell>
          <cell r="B4822" t="str">
            <v>LT</v>
          </cell>
          <cell r="C4822" t="str">
            <v>Renewable hydropower</v>
          </cell>
          <cell r="D4822" t="str">
            <v>2048</v>
          </cell>
          <cell r="E4822">
            <v>2900</v>
          </cell>
        </row>
        <row r="4823">
          <cell r="A4823" t="str">
            <v>Lithuania</v>
          </cell>
          <cell r="B4823" t="str">
            <v>LT</v>
          </cell>
          <cell r="C4823" t="str">
            <v>Renewable hydropower</v>
          </cell>
          <cell r="D4823" t="str">
            <v>2049</v>
          </cell>
          <cell r="E4823">
            <v>2900</v>
          </cell>
        </row>
        <row r="4824">
          <cell r="A4824" t="str">
            <v>Lithuania</v>
          </cell>
          <cell r="B4824" t="str">
            <v>LT</v>
          </cell>
          <cell r="C4824" t="str">
            <v>Renewable hydropower</v>
          </cell>
          <cell r="D4824" t="str">
            <v>2050</v>
          </cell>
          <cell r="E4824">
            <v>2900</v>
          </cell>
        </row>
        <row r="4825">
          <cell r="A4825" t="str">
            <v>Luxembourg</v>
          </cell>
          <cell r="B4825" t="str">
            <v>LU</v>
          </cell>
          <cell r="C4825" t="str">
            <v>Renewable hydropower</v>
          </cell>
          <cell r="D4825" t="str">
            <v>2018</v>
          </cell>
          <cell r="E4825">
            <v>2900</v>
          </cell>
        </row>
        <row r="4826">
          <cell r="A4826" t="str">
            <v>Luxembourg</v>
          </cell>
          <cell r="B4826" t="str">
            <v>LU</v>
          </cell>
          <cell r="C4826" t="str">
            <v>Renewable hydropower</v>
          </cell>
          <cell r="D4826" t="str">
            <v>2019</v>
          </cell>
          <cell r="E4826">
            <v>2900</v>
          </cell>
        </row>
        <row r="4827">
          <cell r="A4827" t="str">
            <v>Luxembourg</v>
          </cell>
          <cell r="B4827" t="str">
            <v>LU</v>
          </cell>
          <cell r="C4827" t="str">
            <v>Renewable hydropower</v>
          </cell>
          <cell r="D4827" t="str">
            <v>2020</v>
          </cell>
          <cell r="E4827">
            <v>2900</v>
          </cell>
        </row>
        <row r="4828">
          <cell r="A4828" t="str">
            <v>Luxembourg</v>
          </cell>
          <cell r="B4828" t="str">
            <v>LU</v>
          </cell>
          <cell r="C4828" t="str">
            <v>Renewable hydropower</v>
          </cell>
          <cell r="D4828" t="str">
            <v>2021</v>
          </cell>
          <cell r="E4828">
            <v>2900</v>
          </cell>
        </row>
        <row r="4829">
          <cell r="A4829" t="str">
            <v>Luxembourg</v>
          </cell>
          <cell r="B4829" t="str">
            <v>LU</v>
          </cell>
          <cell r="C4829" t="str">
            <v>Renewable hydropower</v>
          </cell>
          <cell r="D4829" t="str">
            <v>2022</v>
          </cell>
          <cell r="E4829">
            <v>2900</v>
          </cell>
        </row>
        <row r="4830">
          <cell r="A4830" t="str">
            <v>Luxembourg</v>
          </cell>
          <cell r="B4830" t="str">
            <v>LU</v>
          </cell>
          <cell r="C4830" t="str">
            <v>Renewable hydropower</v>
          </cell>
          <cell r="D4830" t="str">
            <v>2023</v>
          </cell>
          <cell r="E4830">
            <v>2900</v>
          </cell>
        </row>
        <row r="4831">
          <cell r="A4831" t="str">
            <v>Luxembourg</v>
          </cell>
          <cell r="B4831" t="str">
            <v>LU</v>
          </cell>
          <cell r="C4831" t="str">
            <v>Renewable hydropower</v>
          </cell>
          <cell r="D4831" t="str">
            <v>2024</v>
          </cell>
          <cell r="E4831">
            <v>2900</v>
          </cell>
        </row>
        <row r="4832">
          <cell r="A4832" t="str">
            <v>Luxembourg</v>
          </cell>
          <cell r="B4832" t="str">
            <v>LU</v>
          </cell>
          <cell r="C4832" t="str">
            <v>Renewable hydropower</v>
          </cell>
          <cell r="D4832" t="str">
            <v>2025</v>
          </cell>
          <cell r="E4832">
            <v>2900</v>
          </cell>
        </row>
        <row r="4833">
          <cell r="A4833" t="str">
            <v>Luxembourg</v>
          </cell>
          <cell r="B4833" t="str">
            <v>LU</v>
          </cell>
          <cell r="C4833" t="str">
            <v>Renewable hydropower</v>
          </cell>
          <cell r="D4833" t="str">
            <v>2026</v>
          </cell>
          <cell r="E4833">
            <v>2900</v>
          </cell>
        </row>
        <row r="4834">
          <cell r="A4834" t="str">
            <v>Luxembourg</v>
          </cell>
          <cell r="B4834" t="str">
            <v>LU</v>
          </cell>
          <cell r="C4834" t="str">
            <v>Renewable hydropower</v>
          </cell>
          <cell r="D4834" t="str">
            <v>2027</v>
          </cell>
          <cell r="E4834">
            <v>2900</v>
          </cell>
        </row>
        <row r="4835">
          <cell r="A4835" t="str">
            <v>Luxembourg</v>
          </cell>
          <cell r="B4835" t="str">
            <v>LU</v>
          </cell>
          <cell r="C4835" t="str">
            <v>Renewable hydropower</v>
          </cell>
          <cell r="D4835" t="str">
            <v>2028</v>
          </cell>
          <cell r="E4835">
            <v>2900</v>
          </cell>
        </row>
        <row r="4836">
          <cell r="A4836" t="str">
            <v>Luxembourg</v>
          </cell>
          <cell r="B4836" t="str">
            <v>LU</v>
          </cell>
          <cell r="C4836" t="str">
            <v>Renewable hydropower</v>
          </cell>
          <cell r="D4836" t="str">
            <v>2029</v>
          </cell>
          <cell r="E4836">
            <v>2900</v>
          </cell>
        </row>
        <row r="4837">
          <cell r="A4837" t="str">
            <v>Luxembourg</v>
          </cell>
          <cell r="B4837" t="str">
            <v>LU</v>
          </cell>
          <cell r="C4837" t="str">
            <v>Renewable hydropower</v>
          </cell>
          <cell r="D4837" t="str">
            <v>2030</v>
          </cell>
          <cell r="E4837">
            <v>2900</v>
          </cell>
        </row>
        <row r="4838">
          <cell r="A4838" t="str">
            <v>Luxembourg</v>
          </cell>
          <cell r="B4838" t="str">
            <v>LU</v>
          </cell>
          <cell r="C4838" t="str">
            <v>Renewable hydropower</v>
          </cell>
          <cell r="D4838" t="str">
            <v>2031</v>
          </cell>
          <cell r="E4838">
            <v>2900</v>
          </cell>
        </row>
        <row r="4839">
          <cell r="A4839" t="str">
            <v>Luxembourg</v>
          </cell>
          <cell r="B4839" t="str">
            <v>LU</v>
          </cell>
          <cell r="C4839" t="str">
            <v>Renewable hydropower</v>
          </cell>
          <cell r="D4839" t="str">
            <v>2032</v>
          </cell>
          <cell r="E4839">
            <v>2900</v>
          </cell>
        </row>
        <row r="4840">
          <cell r="A4840" t="str">
            <v>Luxembourg</v>
          </cell>
          <cell r="B4840" t="str">
            <v>LU</v>
          </cell>
          <cell r="C4840" t="str">
            <v>Renewable hydropower</v>
          </cell>
          <cell r="D4840" t="str">
            <v>2033</v>
          </cell>
          <cell r="E4840">
            <v>2900</v>
          </cell>
        </row>
        <row r="4841">
          <cell r="A4841" t="str">
            <v>Luxembourg</v>
          </cell>
          <cell r="B4841" t="str">
            <v>LU</v>
          </cell>
          <cell r="C4841" t="str">
            <v>Renewable hydropower</v>
          </cell>
          <cell r="D4841" t="str">
            <v>2034</v>
          </cell>
          <cell r="E4841">
            <v>2900</v>
          </cell>
        </row>
        <row r="4842">
          <cell r="A4842" t="str">
            <v>Luxembourg</v>
          </cell>
          <cell r="B4842" t="str">
            <v>LU</v>
          </cell>
          <cell r="C4842" t="str">
            <v>Renewable hydropower</v>
          </cell>
          <cell r="D4842" t="str">
            <v>2035</v>
          </cell>
          <cell r="E4842">
            <v>2900</v>
          </cell>
        </row>
        <row r="4843">
          <cell r="A4843" t="str">
            <v>Luxembourg</v>
          </cell>
          <cell r="B4843" t="str">
            <v>LU</v>
          </cell>
          <cell r="C4843" t="str">
            <v>Renewable hydropower</v>
          </cell>
          <cell r="D4843" t="str">
            <v>2036</v>
          </cell>
          <cell r="E4843">
            <v>2900</v>
          </cell>
        </row>
        <row r="4844">
          <cell r="A4844" t="str">
            <v>Luxembourg</v>
          </cell>
          <cell r="B4844" t="str">
            <v>LU</v>
          </cell>
          <cell r="C4844" t="str">
            <v>Renewable hydropower</v>
          </cell>
          <cell r="D4844" t="str">
            <v>2037</v>
          </cell>
          <cell r="E4844">
            <v>2900</v>
          </cell>
        </row>
        <row r="4845">
          <cell r="A4845" t="str">
            <v>Luxembourg</v>
          </cell>
          <cell r="B4845" t="str">
            <v>LU</v>
          </cell>
          <cell r="C4845" t="str">
            <v>Renewable hydropower</v>
          </cell>
          <cell r="D4845" t="str">
            <v>2038</v>
          </cell>
          <cell r="E4845">
            <v>2900</v>
          </cell>
        </row>
        <row r="4846">
          <cell r="A4846" t="str">
            <v>Luxembourg</v>
          </cell>
          <cell r="B4846" t="str">
            <v>LU</v>
          </cell>
          <cell r="C4846" t="str">
            <v>Renewable hydropower</v>
          </cell>
          <cell r="D4846" t="str">
            <v>2039</v>
          </cell>
          <cell r="E4846">
            <v>2900</v>
          </cell>
        </row>
        <row r="4847">
          <cell r="A4847" t="str">
            <v>Luxembourg</v>
          </cell>
          <cell r="B4847" t="str">
            <v>LU</v>
          </cell>
          <cell r="C4847" t="str">
            <v>Renewable hydropower</v>
          </cell>
          <cell r="D4847" t="str">
            <v>2040</v>
          </cell>
          <cell r="E4847">
            <v>2900</v>
          </cell>
        </row>
        <row r="4848">
          <cell r="A4848" t="str">
            <v>Luxembourg</v>
          </cell>
          <cell r="B4848" t="str">
            <v>LU</v>
          </cell>
          <cell r="C4848" t="str">
            <v>Renewable hydropower</v>
          </cell>
          <cell r="D4848" t="str">
            <v>2041</v>
          </cell>
          <cell r="E4848">
            <v>2900</v>
          </cell>
        </row>
        <row r="4849">
          <cell r="A4849" t="str">
            <v>Luxembourg</v>
          </cell>
          <cell r="B4849" t="str">
            <v>LU</v>
          </cell>
          <cell r="C4849" t="str">
            <v>Renewable hydropower</v>
          </cell>
          <cell r="D4849" t="str">
            <v>2042</v>
          </cell>
          <cell r="E4849">
            <v>2900</v>
          </cell>
        </row>
        <row r="4850">
          <cell r="A4850" t="str">
            <v>Luxembourg</v>
          </cell>
          <cell r="B4850" t="str">
            <v>LU</v>
          </cell>
          <cell r="C4850" t="str">
            <v>Renewable hydropower</v>
          </cell>
          <cell r="D4850" t="str">
            <v>2043</v>
          </cell>
          <cell r="E4850">
            <v>2900</v>
          </cell>
        </row>
        <row r="4851">
          <cell r="A4851" t="str">
            <v>Luxembourg</v>
          </cell>
          <cell r="B4851" t="str">
            <v>LU</v>
          </cell>
          <cell r="C4851" t="str">
            <v>Renewable hydropower</v>
          </cell>
          <cell r="D4851" t="str">
            <v>2044</v>
          </cell>
          <cell r="E4851">
            <v>2900</v>
          </cell>
        </row>
        <row r="4852">
          <cell r="A4852" t="str">
            <v>Luxembourg</v>
          </cell>
          <cell r="B4852" t="str">
            <v>LU</v>
          </cell>
          <cell r="C4852" t="str">
            <v>Renewable hydropower</v>
          </cell>
          <cell r="D4852" t="str">
            <v>2045</v>
          </cell>
          <cell r="E4852">
            <v>2900</v>
          </cell>
        </row>
        <row r="4853">
          <cell r="A4853" t="str">
            <v>Luxembourg</v>
          </cell>
          <cell r="B4853" t="str">
            <v>LU</v>
          </cell>
          <cell r="C4853" t="str">
            <v>Renewable hydropower</v>
          </cell>
          <cell r="D4853" t="str">
            <v>2046</v>
          </cell>
          <cell r="E4853">
            <v>2900</v>
          </cell>
        </row>
        <row r="4854">
          <cell r="A4854" t="str">
            <v>Luxembourg</v>
          </cell>
          <cell r="B4854" t="str">
            <v>LU</v>
          </cell>
          <cell r="C4854" t="str">
            <v>Renewable hydropower</v>
          </cell>
          <cell r="D4854" t="str">
            <v>2047</v>
          </cell>
          <cell r="E4854">
            <v>2900</v>
          </cell>
        </row>
        <row r="4855">
          <cell r="A4855" t="str">
            <v>Luxembourg</v>
          </cell>
          <cell r="B4855" t="str">
            <v>LU</v>
          </cell>
          <cell r="C4855" t="str">
            <v>Renewable hydropower</v>
          </cell>
          <cell r="D4855" t="str">
            <v>2048</v>
          </cell>
          <cell r="E4855">
            <v>2900</v>
          </cell>
        </row>
        <row r="4856">
          <cell r="A4856" t="str">
            <v>Luxembourg</v>
          </cell>
          <cell r="B4856" t="str">
            <v>LU</v>
          </cell>
          <cell r="C4856" t="str">
            <v>Renewable hydropower</v>
          </cell>
          <cell r="D4856" t="str">
            <v>2049</v>
          </cell>
          <cell r="E4856">
            <v>2900</v>
          </cell>
        </row>
        <row r="4857">
          <cell r="A4857" t="str">
            <v>Luxembourg</v>
          </cell>
          <cell r="B4857" t="str">
            <v>LU</v>
          </cell>
          <cell r="C4857" t="str">
            <v>Renewable hydropower</v>
          </cell>
          <cell r="D4857" t="str">
            <v>2050</v>
          </cell>
          <cell r="E4857">
            <v>2900</v>
          </cell>
        </row>
        <row r="4858">
          <cell r="A4858" t="str">
            <v>Latvia</v>
          </cell>
          <cell r="B4858" t="str">
            <v>LV</v>
          </cell>
          <cell r="C4858" t="str">
            <v>Renewable hydropower</v>
          </cell>
          <cell r="D4858" t="str">
            <v>2018</v>
          </cell>
          <cell r="E4858">
            <v>2900</v>
          </cell>
        </row>
        <row r="4859">
          <cell r="A4859" t="str">
            <v>Latvia</v>
          </cell>
          <cell r="B4859" t="str">
            <v>LV</v>
          </cell>
          <cell r="C4859" t="str">
            <v>Renewable hydropower</v>
          </cell>
          <cell r="D4859" t="str">
            <v>2019</v>
          </cell>
          <cell r="E4859">
            <v>2900</v>
          </cell>
        </row>
        <row r="4860">
          <cell r="A4860" t="str">
            <v>Latvia</v>
          </cell>
          <cell r="B4860" t="str">
            <v>LV</v>
          </cell>
          <cell r="C4860" t="str">
            <v>Renewable hydropower</v>
          </cell>
          <cell r="D4860" t="str">
            <v>2020</v>
          </cell>
          <cell r="E4860">
            <v>2900</v>
          </cell>
        </row>
        <row r="4861">
          <cell r="A4861" t="str">
            <v>Latvia</v>
          </cell>
          <cell r="B4861" t="str">
            <v>LV</v>
          </cell>
          <cell r="C4861" t="str">
            <v>Renewable hydropower</v>
          </cell>
          <cell r="D4861" t="str">
            <v>2021</v>
          </cell>
          <cell r="E4861">
            <v>2900</v>
          </cell>
        </row>
        <row r="4862">
          <cell r="A4862" t="str">
            <v>Latvia</v>
          </cell>
          <cell r="B4862" t="str">
            <v>LV</v>
          </cell>
          <cell r="C4862" t="str">
            <v>Renewable hydropower</v>
          </cell>
          <cell r="D4862" t="str">
            <v>2022</v>
          </cell>
          <cell r="E4862">
            <v>2900</v>
          </cell>
        </row>
        <row r="4863">
          <cell r="A4863" t="str">
            <v>Latvia</v>
          </cell>
          <cell r="B4863" t="str">
            <v>LV</v>
          </cell>
          <cell r="C4863" t="str">
            <v>Renewable hydropower</v>
          </cell>
          <cell r="D4863" t="str">
            <v>2023</v>
          </cell>
          <cell r="E4863">
            <v>2900</v>
          </cell>
        </row>
        <row r="4864">
          <cell r="A4864" t="str">
            <v>Latvia</v>
          </cell>
          <cell r="B4864" t="str">
            <v>LV</v>
          </cell>
          <cell r="C4864" t="str">
            <v>Renewable hydropower</v>
          </cell>
          <cell r="D4864" t="str">
            <v>2024</v>
          </cell>
          <cell r="E4864">
            <v>2900</v>
          </cell>
        </row>
        <row r="4865">
          <cell r="A4865" t="str">
            <v>Latvia</v>
          </cell>
          <cell r="B4865" t="str">
            <v>LV</v>
          </cell>
          <cell r="C4865" t="str">
            <v>Renewable hydropower</v>
          </cell>
          <cell r="D4865" t="str">
            <v>2025</v>
          </cell>
          <cell r="E4865">
            <v>2900</v>
          </cell>
        </row>
        <row r="4866">
          <cell r="A4866" t="str">
            <v>Latvia</v>
          </cell>
          <cell r="B4866" t="str">
            <v>LV</v>
          </cell>
          <cell r="C4866" t="str">
            <v>Renewable hydropower</v>
          </cell>
          <cell r="D4866" t="str">
            <v>2026</v>
          </cell>
          <cell r="E4866">
            <v>2900</v>
          </cell>
        </row>
        <row r="4867">
          <cell r="A4867" t="str">
            <v>Latvia</v>
          </cell>
          <cell r="B4867" t="str">
            <v>LV</v>
          </cell>
          <cell r="C4867" t="str">
            <v>Renewable hydropower</v>
          </cell>
          <cell r="D4867" t="str">
            <v>2027</v>
          </cell>
          <cell r="E4867">
            <v>2900</v>
          </cell>
        </row>
        <row r="4868">
          <cell r="A4868" t="str">
            <v>Latvia</v>
          </cell>
          <cell r="B4868" t="str">
            <v>LV</v>
          </cell>
          <cell r="C4868" t="str">
            <v>Renewable hydropower</v>
          </cell>
          <cell r="D4868" t="str">
            <v>2028</v>
          </cell>
          <cell r="E4868">
            <v>2900</v>
          </cell>
        </row>
        <row r="4869">
          <cell r="A4869" t="str">
            <v>Latvia</v>
          </cell>
          <cell r="B4869" t="str">
            <v>LV</v>
          </cell>
          <cell r="C4869" t="str">
            <v>Renewable hydropower</v>
          </cell>
          <cell r="D4869" t="str">
            <v>2029</v>
          </cell>
          <cell r="E4869">
            <v>2900</v>
          </cell>
        </row>
        <row r="4870">
          <cell r="A4870" t="str">
            <v>Latvia</v>
          </cell>
          <cell r="B4870" t="str">
            <v>LV</v>
          </cell>
          <cell r="C4870" t="str">
            <v>Renewable hydropower</v>
          </cell>
          <cell r="D4870" t="str">
            <v>2030</v>
          </cell>
          <cell r="E4870">
            <v>2900</v>
          </cell>
        </row>
        <row r="4871">
          <cell r="A4871" t="str">
            <v>Latvia</v>
          </cell>
          <cell r="B4871" t="str">
            <v>LV</v>
          </cell>
          <cell r="C4871" t="str">
            <v>Renewable hydropower</v>
          </cell>
          <cell r="D4871" t="str">
            <v>2031</v>
          </cell>
          <cell r="E4871">
            <v>2900</v>
          </cell>
        </row>
        <row r="4872">
          <cell r="A4872" t="str">
            <v>Latvia</v>
          </cell>
          <cell r="B4872" t="str">
            <v>LV</v>
          </cell>
          <cell r="C4872" t="str">
            <v>Renewable hydropower</v>
          </cell>
          <cell r="D4872" t="str">
            <v>2032</v>
          </cell>
          <cell r="E4872">
            <v>2900</v>
          </cell>
        </row>
        <row r="4873">
          <cell r="A4873" t="str">
            <v>Latvia</v>
          </cell>
          <cell r="B4873" t="str">
            <v>LV</v>
          </cell>
          <cell r="C4873" t="str">
            <v>Renewable hydropower</v>
          </cell>
          <cell r="D4873" t="str">
            <v>2033</v>
          </cell>
          <cell r="E4873">
            <v>2900</v>
          </cell>
        </row>
        <row r="4874">
          <cell r="A4874" t="str">
            <v>Latvia</v>
          </cell>
          <cell r="B4874" t="str">
            <v>LV</v>
          </cell>
          <cell r="C4874" t="str">
            <v>Renewable hydropower</v>
          </cell>
          <cell r="D4874" t="str">
            <v>2034</v>
          </cell>
          <cell r="E4874">
            <v>2900</v>
          </cell>
        </row>
        <row r="4875">
          <cell r="A4875" t="str">
            <v>Latvia</v>
          </cell>
          <cell r="B4875" t="str">
            <v>LV</v>
          </cell>
          <cell r="C4875" t="str">
            <v>Renewable hydropower</v>
          </cell>
          <cell r="D4875" t="str">
            <v>2035</v>
          </cell>
          <cell r="E4875">
            <v>2900</v>
          </cell>
        </row>
        <row r="4876">
          <cell r="A4876" t="str">
            <v>Latvia</v>
          </cell>
          <cell r="B4876" t="str">
            <v>LV</v>
          </cell>
          <cell r="C4876" t="str">
            <v>Renewable hydropower</v>
          </cell>
          <cell r="D4876" t="str">
            <v>2036</v>
          </cell>
          <cell r="E4876">
            <v>2900</v>
          </cell>
        </row>
        <row r="4877">
          <cell r="A4877" t="str">
            <v>Latvia</v>
          </cell>
          <cell r="B4877" t="str">
            <v>LV</v>
          </cell>
          <cell r="C4877" t="str">
            <v>Renewable hydropower</v>
          </cell>
          <cell r="D4877" t="str">
            <v>2037</v>
          </cell>
          <cell r="E4877">
            <v>2900</v>
          </cell>
        </row>
        <row r="4878">
          <cell r="A4878" t="str">
            <v>Latvia</v>
          </cell>
          <cell r="B4878" t="str">
            <v>LV</v>
          </cell>
          <cell r="C4878" t="str">
            <v>Renewable hydropower</v>
          </cell>
          <cell r="D4878" t="str">
            <v>2038</v>
          </cell>
          <cell r="E4878">
            <v>2900</v>
          </cell>
        </row>
        <row r="4879">
          <cell r="A4879" t="str">
            <v>Latvia</v>
          </cell>
          <cell r="B4879" t="str">
            <v>LV</v>
          </cell>
          <cell r="C4879" t="str">
            <v>Renewable hydropower</v>
          </cell>
          <cell r="D4879" t="str">
            <v>2039</v>
          </cell>
          <cell r="E4879">
            <v>2900</v>
          </cell>
        </row>
        <row r="4880">
          <cell r="A4880" t="str">
            <v>Latvia</v>
          </cell>
          <cell r="B4880" t="str">
            <v>LV</v>
          </cell>
          <cell r="C4880" t="str">
            <v>Renewable hydropower</v>
          </cell>
          <cell r="D4880" t="str">
            <v>2040</v>
          </cell>
          <cell r="E4880">
            <v>2900</v>
          </cell>
        </row>
        <row r="4881">
          <cell r="A4881" t="str">
            <v>Latvia</v>
          </cell>
          <cell r="B4881" t="str">
            <v>LV</v>
          </cell>
          <cell r="C4881" t="str">
            <v>Renewable hydropower</v>
          </cell>
          <cell r="D4881" t="str">
            <v>2041</v>
          </cell>
          <cell r="E4881">
            <v>2900</v>
          </cell>
        </row>
        <row r="4882">
          <cell r="A4882" t="str">
            <v>Latvia</v>
          </cell>
          <cell r="B4882" t="str">
            <v>LV</v>
          </cell>
          <cell r="C4882" t="str">
            <v>Renewable hydropower</v>
          </cell>
          <cell r="D4882" t="str">
            <v>2042</v>
          </cell>
          <cell r="E4882">
            <v>2900</v>
          </cell>
        </row>
        <row r="4883">
          <cell r="A4883" t="str">
            <v>Latvia</v>
          </cell>
          <cell r="B4883" t="str">
            <v>LV</v>
          </cell>
          <cell r="C4883" t="str">
            <v>Renewable hydropower</v>
          </cell>
          <cell r="D4883" t="str">
            <v>2043</v>
          </cell>
          <cell r="E4883">
            <v>2900</v>
          </cell>
        </row>
        <row r="4884">
          <cell r="A4884" t="str">
            <v>Latvia</v>
          </cell>
          <cell r="B4884" t="str">
            <v>LV</v>
          </cell>
          <cell r="C4884" t="str">
            <v>Renewable hydropower</v>
          </cell>
          <cell r="D4884" t="str">
            <v>2044</v>
          </cell>
          <cell r="E4884">
            <v>2900</v>
          </cell>
        </row>
        <row r="4885">
          <cell r="A4885" t="str">
            <v>Latvia</v>
          </cell>
          <cell r="B4885" t="str">
            <v>LV</v>
          </cell>
          <cell r="C4885" t="str">
            <v>Renewable hydropower</v>
          </cell>
          <cell r="D4885" t="str">
            <v>2045</v>
          </cell>
          <cell r="E4885">
            <v>2900</v>
          </cell>
        </row>
        <row r="4886">
          <cell r="A4886" t="str">
            <v>Latvia</v>
          </cell>
          <cell r="B4886" t="str">
            <v>LV</v>
          </cell>
          <cell r="C4886" t="str">
            <v>Renewable hydropower</v>
          </cell>
          <cell r="D4886" t="str">
            <v>2046</v>
          </cell>
          <cell r="E4886">
            <v>2900</v>
          </cell>
        </row>
        <row r="4887">
          <cell r="A4887" t="str">
            <v>Latvia</v>
          </cell>
          <cell r="B4887" t="str">
            <v>LV</v>
          </cell>
          <cell r="C4887" t="str">
            <v>Renewable hydropower</v>
          </cell>
          <cell r="D4887" t="str">
            <v>2047</v>
          </cell>
          <cell r="E4887">
            <v>2900</v>
          </cell>
        </row>
        <row r="4888">
          <cell r="A4888" t="str">
            <v>Latvia</v>
          </cell>
          <cell r="B4888" t="str">
            <v>LV</v>
          </cell>
          <cell r="C4888" t="str">
            <v>Renewable hydropower</v>
          </cell>
          <cell r="D4888" t="str">
            <v>2048</v>
          </cell>
          <cell r="E4888">
            <v>2900</v>
          </cell>
        </row>
        <row r="4889">
          <cell r="A4889" t="str">
            <v>Latvia</v>
          </cell>
          <cell r="B4889" t="str">
            <v>LV</v>
          </cell>
          <cell r="C4889" t="str">
            <v>Renewable hydropower</v>
          </cell>
          <cell r="D4889" t="str">
            <v>2049</v>
          </cell>
          <cell r="E4889">
            <v>2900</v>
          </cell>
        </row>
        <row r="4890">
          <cell r="A4890" t="str">
            <v>Latvia</v>
          </cell>
          <cell r="B4890" t="str">
            <v>LV</v>
          </cell>
          <cell r="C4890" t="str">
            <v>Renewable hydropower</v>
          </cell>
          <cell r="D4890" t="str">
            <v>2050</v>
          </cell>
          <cell r="E4890">
            <v>2900</v>
          </cell>
        </row>
        <row r="4891">
          <cell r="A4891" t="str">
            <v>Montenegro</v>
          </cell>
          <cell r="B4891" t="str">
            <v>ME</v>
          </cell>
          <cell r="C4891" t="str">
            <v>Renewable hydropower</v>
          </cell>
          <cell r="D4891" t="str">
            <v>2018</v>
          </cell>
          <cell r="E4891">
            <v>2900</v>
          </cell>
        </row>
        <row r="4892">
          <cell r="A4892" t="str">
            <v>Montenegro</v>
          </cell>
          <cell r="B4892" t="str">
            <v>ME</v>
          </cell>
          <cell r="C4892" t="str">
            <v>Renewable hydropower</v>
          </cell>
          <cell r="D4892" t="str">
            <v>2019</v>
          </cell>
          <cell r="E4892">
            <v>2900</v>
          </cell>
        </row>
        <row r="4893">
          <cell r="A4893" t="str">
            <v>Montenegro</v>
          </cell>
          <cell r="B4893" t="str">
            <v>ME</v>
          </cell>
          <cell r="C4893" t="str">
            <v>Renewable hydropower</v>
          </cell>
          <cell r="D4893" t="str">
            <v>2020</v>
          </cell>
          <cell r="E4893">
            <v>2900</v>
          </cell>
        </row>
        <row r="4894">
          <cell r="A4894" t="str">
            <v>Montenegro</v>
          </cell>
          <cell r="B4894" t="str">
            <v>ME</v>
          </cell>
          <cell r="C4894" t="str">
            <v>Renewable hydropower</v>
          </cell>
          <cell r="D4894" t="str">
            <v>2021</v>
          </cell>
          <cell r="E4894">
            <v>2900</v>
          </cell>
        </row>
        <row r="4895">
          <cell r="A4895" t="str">
            <v>Montenegro</v>
          </cell>
          <cell r="B4895" t="str">
            <v>ME</v>
          </cell>
          <cell r="C4895" t="str">
            <v>Renewable hydropower</v>
          </cell>
          <cell r="D4895" t="str">
            <v>2022</v>
          </cell>
          <cell r="E4895">
            <v>2900</v>
          </cell>
        </row>
        <row r="4896">
          <cell r="A4896" t="str">
            <v>Montenegro</v>
          </cell>
          <cell r="B4896" t="str">
            <v>ME</v>
          </cell>
          <cell r="C4896" t="str">
            <v>Renewable hydropower</v>
          </cell>
          <cell r="D4896" t="str">
            <v>2023</v>
          </cell>
          <cell r="E4896">
            <v>2900</v>
          </cell>
        </row>
        <row r="4897">
          <cell r="A4897" t="str">
            <v>Montenegro</v>
          </cell>
          <cell r="B4897" t="str">
            <v>ME</v>
          </cell>
          <cell r="C4897" t="str">
            <v>Renewable hydropower</v>
          </cell>
          <cell r="D4897" t="str">
            <v>2024</v>
          </cell>
          <cell r="E4897">
            <v>2900</v>
          </cell>
        </row>
        <row r="4898">
          <cell r="A4898" t="str">
            <v>Montenegro</v>
          </cell>
          <cell r="B4898" t="str">
            <v>ME</v>
          </cell>
          <cell r="C4898" t="str">
            <v>Renewable hydropower</v>
          </cell>
          <cell r="D4898" t="str">
            <v>2025</v>
          </cell>
          <cell r="E4898">
            <v>2900</v>
          </cell>
        </row>
        <row r="4899">
          <cell r="A4899" t="str">
            <v>Montenegro</v>
          </cell>
          <cell r="B4899" t="str">
            <v>ME</v>
          </cell>
          <cell r="C4899" t="str">
            <v>Renewable hydropower</v>
          </cell>
          <cell r="D4899" t="str">
            <v>2026</v>
          </cell>
          <cell r="E4899">
            <v>2900</v>
          </cell>
        </row>
        <row r="4900">
          <cell r="A4900" t="str">
            <v>Montenegro</v>
          </cell>
          <cell r="B4900" t="str">
            <v>ME</v>
          </cell>
          <cell r="C4900" t="str">
            <v>Renewable hydropower</v>
          </cell>
          <cell r="D4900" t="str">
            <v>2027</v>
          </cell>
          <cell r="E4900">
            <v>2900</v>
          </cell>
        </row>
        <row r="4901">
          <cell r="A4901" t="str">
            <v>Montenegro</v>
          </cell>
          <cell r="B4901" t="str">
            <v>ME</v>
          </cell>
          <cell r="C4901" t="str">
            <v>Renewable hydropower</v>
          </cell>
          <cell r="D4901" t="str">
            <v>2028</v>
          </cell>
          <cell r="E4901">
            <v>2900</v>
          </cell>
        </row>
        <row r="4902">
          <cell r="A4902" t="str">
            <v>Montenegro</v>
          </cell>
          <cell r="B4902" t="str">
            <v>ME</v>
          </cell>
          <cell r="C4902" t="str">
            <v>Renewable hydropower</v>
          </cell>
          <cell r="D4902" t="str">
            <v>2029</v>
          </cell>
          <cell r="E4902">
            <v>2900</v>
          </cell>
        </row>
        <row r="4903">
          <cell r="A4903" t="str">
            <v>Montenegro</v>
          </cell>
          <cell r="B4903" t="str">
            <v>ME</v>
          </cell>
          <cell r="C4903" t="str">
            <v>Renewable hydropower</v>
          </cell>
          <cell r="D4903" t="str">
            <v>2030</v>
          </cell>
          <cell r="E4903">
            <v>2900</v>
          </cell>
        </row>
        <row r="4904">
          <cell r="A4904" t="str">
            <v>Montenegro</v>
          </cell>
          <cell r="B4904" t="str">
            <v>ME</v>
          </cell>
          <cell r="C4904" t="str">
            <v>Renewable hydropower</v>
          </cell>
          <cell r="D4904" t="str">
            <v>2031</v>
          </cell>
          <cell r="E4904">
            <v>2900</v>
          </cell>
        </row>
        <row r="4905">
          <cell r="A4905" t="str">
            <v>Montenegro</v>
          </cell>
          <cell r="B4905" t="str">
            <v>ME</v>
          </cell>
          <cell r="C4905" t="str">
            <v>Renewable hydropower</v>
          </cell>
          <cell r="D4905" t="str">
            <v>2032</v>
          </cell>
          <cell r="E4905">
            <v>2900</v>
          </cell>
        </row>
        <row r="4906">
          <cell r="A4906" t="str">
            <v>Montenegro</v>
          </cell>
          <cell r="B4906" t="str">
            <v>ME</v>
          </cell>
          <cell r="C4906" t="str">
            <v>Renewable hydropower</v>
          </cell>
          <cell r="D4906" t="str">
            <v>2033</v>
          </cell>
          <cell r="E4906">
            <v>2900</v>
          </cell>
        </row>
        <row r="4907">
          <cell r="A4907" t="str">
            <v>Montenegro</v>
          </cell>
          <cell r="B4907" t="str">
            <v>ME</v>
          </cell>
          <cell r="C4907" t="str">
            <v>Renewable hydropower</v>
          </cell>
          <cell r="D4907" t="str">
            <v>2034</v>
          </cell>
          <cell r="E4907">
            <v>2900</v>
          </cell>
        </row>
        <row r="4908">
          <cell r="A4908" t="str">
            <v>Montenegro</v>
          </cell>
          <cell r="B4908" t="str">
            <v>ME</v>
          </cell>
          <cell r="C4908" t="str">
            <v>Renewable hydropower</v>
          </cell>
          <cell r="D4908" t="str">
            <v>2035</v>
          </cell>
          <cell r="E4908">
            <v>2900</v>
          </cell>
        </row>
        <row r="4909">
          <cell r="A4909" t="str">
            <v>Montenegro</v>
          </cell>
          <cell r="B4909" t="str">
            <v>ME</v>
          </cell>
          <cell r="C4909" t="str">
            <v>Renewable hydropower</v>
          </cell>
          <cell r="D4909" t="str">
            <v>2036</v>
          </cell>
          <cell r="E4909">
            <v>2900</v>
          </cell>
        </row>
        <row r="4910">
          <cell r="A4910" t="str">
            <v>Montenegro</v>
          </cell>
          <cell r="B4910" t="str">
            <v>ME</v>
          </cell>
          <cell r="C4910" t="str">
            <v>Renewable hydropower</v>
          </cell>
          <cell r="D4910" t="str">
            <v>2037</v>
          </cell>
          <cell r="E4910">
            <v>2900</v>
          </cell>
        </row>
        <row r="4911">
          <cell r="A4911" t="str">
            <v>Montenegro</v>
          </cell>
          <cell r="B4911" t="str">
            <v>ME</v>
          </cell>
          <cell r="C4911" t="str">
            <v>Renewable hydropower</v>
          </cell>
          <cell r="D4911" t="str">
            <v>2038</v>
          </cell>
          <cell r="E4911">
            <v>2900</v>
          </cell>
        </row>
        <row r="4912">
          <cell r="A4912" t="str">
            <v>Montenegro</v>
          </cell>
          <cell r="B4912" t="str">
            <v>ME</v>
          </cell>
          <cell r="C4912" t="str">
            <v>Renewable hydropower</v>
          </cell>
          <cell r="D4912" t="str">
            <v>2039</v>
          </cell>
          <cell r="E4912">
            <v>2900</v>
          </cell>
        </row>
        <row r="4913">
          <cell r="A4913" t="str">
            <v>Montenegro</v>
          </cell>
          <cell r="B4913" t="str">
            <v>ME</v>
          </cell>
          <cell r="C4913" t="str">
            <v>Renewable hydropower</v>
          </cell>
          <cell r="D4913" t="str">
            <v>2040</v>
          </cell>
          <cell r="E4913">
            <v>2900</v>
          </cell>
        </row>
        <row r="4914">
          <cell r="A4914" t="str">
            <v>Montenegro</v>
          </cell>
          <cell r="B4914" t="str">
            <v>ME</v>
          </cell>
          <cell r="C4914" t="str">
            <v>Renewable hydropower</v>
          </cell>
          <cell r="D4914" t="str">
            <v>2041</v>
          </cell>
          <cell r="E4914">
            <v>2900</v>
          </cell>
        </row>
        <row r="4915">
          <cell r="A4915" t="str">
            <v>Montenegro</v>
          </cell>
          <cell r="B4915" t="str">
            <v>ME</v>
          </cell>
          <cell r="C4915" t="str">
            <v>Renewable hydropower</v>
          </cell>
          <cell r="D4915" t="str">
            <v>2042</v>
          </cell>
          <cell r="E4915">
            <v>2900</v>
          </cell>
        </row>
        <row r="4916">
          <cell r="A4916" t="str">
            <v>Montenegro</v>
          </cell>
          <cell r="B4916" t="str">
            <v>ME</v>
          </cell>
          <cell r="C4916" t="str">
            <v>Renewable hydropower</v>
          </cell>
          <cell r="D4916" t="str">
            <v>2043</v>
          </cell>
          <cell r="E4916">
            <v>2900</v>
          </cell>
        </row>
        <row r="4917">
          <cell r="A4917" t="str">
            <v>Montenegro</v>
          </cell>
          <cell r="B4917" t="str">
            <v>ME</v>
          </cell>
          <cell r="C4917" t="str">
            <v>Renewable hydropower</v>
          </cell>
          <cell r="D4917" t="str">
            <v>2044</v>
          </cell>
          <cell r="E4917">
            <v>2900</v>
          </cell>
        </row>
        <row r="4918">
          <cell r="A4918" t="str">
            <v>Montenegro</v>
          </cell>
          <cell r="B4918" t="str">
            <v>ME</v>
          </cell>
          <cell r="C4918" t="str">
            <v>Renewable hydropower</v>
          </cell>
          <cell r="D4918" t="str">
            <v>2045</v>
          </cell>
          <cell r="E4918">
            <v>2900</v>
          </cell>
        </row>
        <row r="4919">
          <cell r="A4919" t="str">
            <v>Montenegro</v>
          </cell>
          <cell r="B4919" t="str">
            <v>ME</v>
          </cell>
          <cell r="C4919" t="str">
            <v>Renewable hydropower</v>
          </cell>
          <cell r="D4919" t="str">
            <v>2046</v>
          </cell>
          <cell r="E4919">
            <v>2900</v>
          </cell>
        </row>
        <row r="4920">
          <cell r="A4920" t="str">
            <v>Montenegro</v>
          </cell>
          <cell r="B4920" t="str">
            <v>ME</v>
          </cell>
          <cell r="C4920" t="str">
            <v>Renewable hydropower</v>
          </cell>
          <cell r="D4920" t="str">
            <v>2047</v>
          </cell>
          <cell r="E4920">
            <v>2900</v>
          </cell>
        </row>
        <row r="4921">
          <cell r="A4921" t="str">
            <v>Montenegro</v>
          </cell>
          <cell r="B4921" t="str">
            <v>ME</v>
          </cell>
          <cell r="C4921" t="str">
            <v>Renewable hydropower</v>
          </cell>
          <cell r="D4921" t="str">
            <v>2048</v>
          </cell>
          <cell r="E4921">
            <v>2900</v>
          </cell>
        </row>
        <row r="4922">
          <cell r="A4922" t="str">
            <v>Montenegro</v>
          </cell>
          <cell r="B4922" t="str">
            <v>ME</v>
          </cell>
          <cell r="C4922" t="str">
            <v>Renewable hydropower</v>
          </cell>
          <cell r="D4922" t="str">
            <v>2049</v>
          </cell>
          <cell r="E4922">
            <v>2900</v>
          </cell>
        </row>
        <row r="4923">
          <cell r="A4923" t="str">
            <v>Montenegro</v>
          </cell>
          <cell r="B4923" t="str">
            <v>ME</v>
          </cell>
          <cell r="C4923" t="str">
            <v>Renewable hydropower</v>
          </cell>
          <cell r="D4923" t="str">
            <v>2050</v>
          </cell>
          <cell r="E4923">
            <v>2900</v>
          </cell>
        </row>
        <row r="4924">
          <cell r="A4924" t="str">
            <v>North Macedonia</v>
          </cell>
          <cell r="B4924" t="str">
            <v>MK</v>
          </cell>
          <cell r="C4924" t="str">
            <v>Renewable hydropower</v>
          </cell>
          <cell r="D4924" t="str">
            <v>2018</v>
          </cell>
          <cell r="E4924">
            <v>2900</v>
          </cell>
        </row>
        <row r="4925">
          <cell r="A4925" t="str">
            <v>North Macedonia</v>
          </cell>
          <cell r="B4925" t="str">
            <v>MK</v>
          </cell>
          <cell r="C4925" t="str">
            <v>Renewable hydropower</v>
          </cell>
          <cell r="D4925" t="str">
            <v>2019</v>
          </cell>
          <cell r="E4925">
            <v>2900</v>
          </cell>
        </row>
        <row r="4926">
          <cell r="A4926" t="str">
            <v>North Macedonia</v>
          </cell>
          <cell r="B4926" t="str">
            <v>MK</v>
          </cell>
          <cell r="C4926" t="str">
            <v>Renewable hydropower</v>
          </cell>
          <cell r="D4926" t="str">
            <v>2020</v>
          </cell>
          <cell r="E4926">
            <v>2900</v>
          </cell>
        </row>
        <row r="4927">
          <cell r="A4927" t="str">
            <v>North Macedonia</v>
          </cell>
          <cell r="B4927" t="str">
            <v>MK</v>
          </cell>
          <cell r="C4927" t="str">
            <v>Renewable hydropower</v>
          </cell>
          <cell r="D4927" t="str">
            <v>2021</v>
          </cell>
          <cell r="E4927">
            <v>2900</v>
          </cell>
        </row>
        <row r="4928">
          <cell r="A4928" t="str">
            <v>North Macedonia</v>
          </cell>
          <cell r="B4928" t="str">
            <v>MK</v>
          </cell>
          <cell r="C4928" t="str">
            <v>Renewable hydropower</v>
          </cell>
          <cell r="D4928" t="str">
            <v>2022</v>
          </cell>
          <cell r="E4928">
            <v>2900</v>
          </cell>
        </row>
        <row r="4929">
          <cell r="A4929" t="str">
            <v>North Macedonia</v>
          </cell>
          <cell r="B4929" t="str">
            <v>MK</v>
          </cell>
          <cell r="C4929" t="str">
            <v>Renewable hydropower</v>
          </cell>
          <cell r="D4929" t="str">
            <v>2023</v>
          </cell>
          <cell r="E4929">
            <v>2900</v>
          </cell>
        </row>
        <row r="4930">
          <cell r="A4930" t="str">
            <v>North Macedonia</v>
          </cell>
          <cell r="B4930" t="str">
            <v>MK</v>
          </cell>
          <cell r="C4930" t="str">
            <v>Renewable hydropower</v>
          </cell>
          <cell r="D4930" t="str">
            <v>2024</v>
          </cell>
          <cell r="E4930">
            <v>2900</v>
          </cell>
        </row>
        <row r="4931">
          <cell r="A4931" t="str">
            <v>North Macedonia</v>
          </cell>
          <cell r="B4931" t="str">
            <v>MK</v>
          </cell>
          <cell r="C4931" t="str">
            <v>Renewable hydropower</v>
          </cell>
          <cell r="D4931" t="str">
            <v>2025</v>
          </cell>
          <cell r="E4931">
            <v>2900</v>
          </cell>
        </row>
        <row r="4932">
          <cell r="A4932" t="str">
            <v>North Macedonia</v>
          </cell>
          <cell r="B4932" t="str">
            <v>MK</v>
          </cell>
          <cell r="C4932" t="str">
            <v>Renewable hydropower</v>
          </cell>
          <cell r="D4932" t="str">
            <v>2026</v>
          </cell>
          <cell r="E4932">
            <v>2900</v>
          </cell>
        </row>
        <row r="4933">
          <cell r="A4933" t="str">
            <v>North Macedonia</v>
          </cell>
          <cell r="B4933" t="str">
            <v>MK</v>
          </cell>
          <cell r="C4933" t="str">
            <v>Renewable hydropower</v>
          </cell>
          <cell r="D4933" t="str">
            <v>2027</v>
          </cell>
          <cell r="E4933">
            <v>2900</v>
          </cell>
        </row>
        <row r="4934">
          <cell r="A4934" t="str">
            <v>North Macedonia</v>
          </cell>
          <cell r="B4934" t="str">
            <v>MK</v>
          </cell>
          <cell r="C4934" t="str">
            <v>Renewable hydropower</v>
          </cell>
          <cell r="D4934" t="str">
            <v>2028</v>
          </cell>
          <cell r="E4934">
            <v>2900</v>
          </cell>
        </row>
        <row r="4935">
          <cell r="A4935" t="str">
            <v>North Macedonia</v>
          </cell>
          <cell r="B4935" t="str">
            <v>MK</v>
          </cell>
          <cell r="C4935" t="str">
            <v>Renewable hydropower</v>
          </cell>
          <cell r="D4935" t="str">
            <v>2029</v>
          </cell>
          <cell r="E4935">
            <v>2900</v>
          </cell>
        </row>
        <row r="4936">
          <cell r="A4936" t="str">
            <v>North Macedonia</v>
          </cell>
          <cell r="B4936" t="str">
            <v>MK</v>
          </cell>
          <cell r="C4936" t="str">
            <v>Renewable hydropower</v>
          </cell>
          <cell r="D4936" t="str">
            <v>2030</v>
          </cell>
          <cell r="E4936">
            <v>2900</v>
          </cell>
        </row>
        <row r="4937">
          <cell r="A4937" t="str">
            <v>North Macedonia</v>
          </cell>
          <cell r="B4937" t="str">
            <v>MK</v>
          </cell>
          <cell r="C4937" t="str">
            <v>Renewable hydropower</v>
          </cell>
          <cell r="D4937" t="str">
            <v>2031</v>
          </cell>
          <cell r="E4937">
            <v>2900</v>
          </cell>
        </row>
        <row r="4938">
          <cell r="A4938" t="str">
            <v>North Macedonia</v>
          </cell>
          <cell r="B4938" t="str">
            <v>MK</v>
          </cell>
          <cell r="C4938" t="str">
            <v>Renewable hydropower</v>
          </cell>
          <cell r="D4938" t="str">
            <v>2032</v>
          </cell>
          <cell r="E4938">
            <v>2900</v>
          </cell>
        </row>
        <row r="4939">
          <cell r="A4939" t="str">
            <v>North Macedonia</v>
          </cell>
          <cell r="B4939" t="str">
            <v>MK</v>
          </cell>
          <cell r="C4939" t="str">
            <v>Renewable hydropower</v>
          </cell>
          <cell r="D4939" t="str">
            <v>2033</v>
          </cell>
          <cell r="E4939">
            <v>2900</v>
          </cell>
        </row>
        <row r="4940">
          <cell r="A4940" t="str">
            <v>North Macedonia</v>
          </cell>
          <cell r="B4940" t="str">
            <v>MK</v>
          </cell>
          <cell r="C4940" t="str">
            <v>Renewable hydropower</v>
          </cell>
          <cell r="D4940" t="str">
            <v>2034</v>
          </cell>
          <cell r="E4940">
            <v>2900</v>
          </cell>
        </row>
        <row r="4941">
          <cell r="A4941" t="str">
            <v>North Macedonia</v>
          </cell>
          <cell r="B4941" t="str">
            <v>MK</v>
          </cell>
          <cell r="C4941" t="str">
            <v>Renewable hydropower</v>
          </cell>
          <cell r="D4941" t="str">
            <v>2035</v>
          </cell>
          <cell r="E4941">
            <v>2900</v>
          </cell>
        </row>
        <row r="4942">
          <cell r="A4942" t="str">
            <v>North Macedonia</v>
          </cell>
          <cell r="B4942" t="str">
            <v>MK</v>
          </cell>
          <cell r="C4942" t="str">
            <v>Renewable hydropower</v>
          </cell>
          <cell r="D4942" t="str">
            <v>2036</v>
          </cell>
          <cell r="E4942">
            <v>2900</v>
          </cell>
        </row>
        <row r="4943">
          <cell r="A4943" t="str">
            <v>North Macedonia</v>
          </cell>
          <cell r="B4943" t="str">
            <v>MK</v>
          </cell>
          <cell r="C4943" t="str">
            <v>Renewable hydropower</v>
          </cell>
          <cell r="D4943" t="str">
            <v>2037</v>
          </cell>
          <cell r="E4943">
            <v>2900</v>
          </cell>
        </row>
        <row r="4944">
          <cell r="A4944" t="str">
            <v>North Macedonia</v>
          </cell>
          <cell r="B4944" t="str">
            <v>MK</v>
          </cell>
          <cell r="C4944" t="str">
            <v>Renewable hydropower</v>
          </cell>
          <cell r="D4944" t="str">
            <v>2038</v>
          </cell>
          <cell r="E4944">
            <v>2900</v>
          </cell>
        </row>
        <row r="4945">
          <cell r="A4945" t="str">
            <v>North Macedonia</v>
          </cell>
          <cell r="B4945" t="str">
            <v>MK</v>
          </cell>
          <cell r="C4945" t="str">
            <v>Renewable hydropower</v>
          </cell>
          <cell r="D4945" t="str">
            <v>2039</v>
          </cell>
          <cell r="E4945">
            <v>2900</v>
          </cell>
        </row>
        <row r="4946">
          <cell r="A4946" t="str">
            <v>North Macedonia</v>
          </cell>
          <cell r="B4946" t="str">
            <v>MK</v>
          </cell>
          <cell r="C4946" t="str">
            <v>Renewable hydropower</v>
          </cell>
          <cell r="D4946" t="str">
            <v>2040</v>
          </cell>
          <cell r="E4946">
            <v>2900</v>
          </cell>
        </row>
        <row r="4947">
          <cell r="A4947" t="str">
            <v>North Macedonia</v>
          </cell>
          <cell r="B4947" t="str">
            <v>MK</v>
          </cell>
          <cell r="C4947" t="str">
            <v>Renewable hydropower</v>
          </cell>
          <cell r="D4947" t="str">
            <v>2041</v>
          </cell>
          <cell r="E4947">
            <v>2900</v>
          </cell>
        </row>
        <row r="4948">
          <cell r="A4948" t="str">
            <v>North Macedonia</v>
          </cell>
          <cell r="B4948" t="str">
            <v>MK</v>
          </cell>
          <cell r="C4948" t="str">
            <v>Renewable hydropower</v>
          </cell>
          <cell r="D4948" t="str">
            <v>2042</v>
          </cell>
          <cell r="E4948">
            <v>2900</v>
          </cell>
        </row>
        <row r="4949">
          <cell r="A4949" t="str">
            <v>North Macedonia</v>
          </cell>
          <cell r="B4949" t="str">
            <v>MK</v>
          </cell>
          <cell r="C4949" t="str">
            <v>Renewable hydropower</v>
          </cell>
          <cell r="D4949" t="str">
            <v>2043</v>
          </cell>
          <cell r="E4949">
            <v>2900</v>
          </cell>
        </row>
        <row r="4950">
          <cell r="A4950" t="str">
            <v>North Macedonia</v>
          </cell>
          <cell r="B4950" t="str">
            <v>MK</v>
          </cell>
          <cell r="C4950" t="str">
            <v>Renewable hydropower</v>
          </cell>
          <cell r="D4950" t="str">
            <v>2044</v>
          </cell>
          <cell r="E4950">
            <v>2900</v>
          </cell>
        </row>
        <row r="4951">
          <cell r="A4951" t="str">
            <v>North Macedonia</v>
          </cell>
          <cell r="B4951" t="str">
            <v>MK</v>
          </cell>
          <cell r="C4951" t="str">
            <v>Renewable hydropower</v>
          </cell>
          <cell r="D4951" t="str">
            <v>2045</v>
          </cell>
          <cell r="E4951">
            <v>2900</v>
          </cell>
        </row>
        <row r="4952">
          <cell r="A4952" t="str">
            <v>North Macedonia</v>
          </cell>
          <cell r="B4952" t="str">
            <v>MK</v>
          </cell>
          <cell r="C4952" t="str">
            <v>Renewable hydropower</v>
          </cell>
          <cell r="D4952" t="str">
            <v>2046</v>
          </cell>
          <cell r="E4952">
            <v>2900</v>
          </cell>
        </row>
        <row r="4953">
          <cell r="A4953" t="str">
            <v>North Macedonia</v>
          </cell>
          <cell r="B4953" t="str">
            <v>MK</v>
          </cell>
          <cell r="C4953" t="str">
            <v>Renewable hydropower</v>
          </cell>
          <cell r="D4953" t="str">
            <v>2047</v>
          </cell>
          <cell r="E4953">
            <v>2900</v>
          </cell>
        </row>
        <row r="4954">
          <cell r="A4954" t="str">
            <v>North Macedonia</v>
          </cell>
          <cell r="B4954" t="str">
            <v>MK</v>
          </cell>
          <cell r="C4954" t="str">
            <v>Renewable hydropower</v>
          </cell>
          <cell r="D4954" t="str">
            <v>2048</v>
          </cell>
          <cell r="E4954">
            <v>2900</v>
          </cell>
        </row>
        <row r="4955">
          <cell r="A4955" t="str">
            <v>North Macedonia</v>
          </cell>
          <cell r="B4955" t="str">
            <v>MK</v>
          </cell>
          <cell r="C4955" t="str">
            <v>Renewable hydropower</v>
          </cell>
          <cell r="D4955" t="str">
            <v>2049</v>
          </cell>
          <cell r="E4955">
            <v>2900</v>
          </cell>
        </row>
        <row r="4956">
          <cell r="A4956" t="str">
            <v>North Macedonia</v>
          </cell>
          <cell r="B4956" t="str">
            <v>MK</v>
          </cell>
          <cell r="C4956" t="str">
            <v>Renewable hydropower</v>
          </cell>
          <cell r="D4956" t="str">
            <v>2050</v>
          </cell>
          <cell r="E4956">
            <v>2900</v>
          </cell>
        </row>
        <row r="4957">
          <cell r="A4957" t="str">
            <v>Netherlands</v>
          </cell>
          <cell r="B4957" t="str">
            <v>NL</v>
          </cell>
          <cell r="C4957" t="str">
            <v>Renewable hydropower</v>
          </cell>
          <cell r="D4957" t="str">
            <v>2018</v>
          </cell>
          <cell r="E4957">
            <v>2900</v>
          </cell>
        </row>
        <row r="4958">
          <cell r="A4958" t="str">
            <v>Netherlands</v>
          </cell>
          <cell r="B4958" t="str">
            <v>NL</v>
          </cell>
          <cell r="C4958" t="str">
            <v>Renewable hydropower</v>
          </cell>
          <cell r="D4958" t="str">
            <v>2019</v>
          </cell>
          <cell r="E4958">
            <v>2900</v>
          </cell>
        </row>
        <row r="4959">
          <cell r="A4959" t="str">
            <v>Netherlands</v>
          </cell>
          <cell r="B4959" t="str">
            <v>NL</v>
          </cell>
          <cell r="C4959" t="str">
            <v>Renewable hydropower</v>
          </cell>
          <cell r="D4959" t="str">
            <v>2020</v>
          </cell>
          <cell r="E4959">
            <v>2900</v>
          </cell>
        </row>
        <row r="4960">
          <cell r="A4960" t="str">
            <v>Netherlands</v>
          </cell>
          <cell r="B4960" t="str">
            <v>NL</v>
          </cell>
          <cell r="C4960" t="str">
            <v>Renewable hydropower</v>
          </cell>
          <cell r="D4960" t="str">
            <v>2021</v>
          </cell>
          <cell r="E4960">
            <v>2900</v>
          </cell>
        </row>
        <row r="4961">
          <cell r="A4961" t="str">
            <v>Netherlands</v>
          </cell>
          <cell r="B4961" t="str">
            <v>NL</v>
          </cell>
          <cell r="C4961" t="str">
            <v>Renewable hydropower</v>
          </cell>
          <cell r="D4961" t="str">
            <v>2022</v>
          </cell>
          <cell r="E4961">
            <v>2900</v>
          </cell>
        </row>
        <row r="4962">
          <cell r="A4962" t="str">
            <v>Netherlands</v>
          </cell>
          <cell r="B4962" t="str">
            <v>NL</v>
          </cell>
          <cell r="C4962" t="str">
            <v>Renewable hydropower</v>
          </cell>
          <cell r="D4962" t="str">
            <v>2023</v>
          </cell>
          <cell r="E4962">
            <v>2900</v>
          </cell>
        </row>
        <row r="4963">
          <cell r="A4963" t="str">
            <v>Netherlands</v>
          </cell>
          <cell r="B4963" t="str">
            <v>NL</v>
          </cell>
          <cell r="C4963" t="str">
            <v>Renewable hydropower</v>
          </cell>
          <cell r="D4963" t="str">
            <v>2024</v>
          </cell>
          <cell r="E4963">
            <v>2900</v>
          </cell>
        </row>
        <row r="4964">
          <cell r="A4964" t="str">
            <v>Netherlands</v>
          </cell>
          <cell r="B4964" t="str">
            <v>NL</v>
          </cell>
          <cell r="C4964" t="str">
            <v>Renewable hydropower</v>
          </cell>
          <cell r="D4964" t="str">
            <v>2025</v>
          </cell>
          <cell r="E4964">
            <v>2900</v>
          </cell>
        </row>
        <row r="4965">
          <cell r="A4965" t="str">
            <v>Netherlands</v>
          </cell>
          <cell r="B4965" t="str">
            <v>NL</v>
          </cell>
          <cell r="C4965" t="str">
            <v>Renewable hydropower</v>
          </cell>
          <cell r="D4965" t="str">
            <v>2026</v>
          </cell>
          <cell r="E4965">
            <v>2900</v>
          </cell>
        </row>
        <row r="4966">
          <cell r="A4966" t="str">
            <v>Netherlands</v>
          </cell>
          <cell r="B4966" t="str">
            <v>NL</v>
          </cell>
          <cell r="C4966" t="str">
            <v>Renewable hydropower</v>
          </cell>
          <cell r="D4966" t="str">
            <v>2027</v>
          </cell>
          <cell r="E4966">
            <v>2900</v>
          </cell>
        </row>
        <row r="4967">
          <cell r="A4967" t="str">
            <v>Netherlands</v>
          </cell>
          <cell r="B4967" t="str">
            <v>NL</v>
          </cell>
          <cell r="C4967" t="str">
            <v>Renewable hydropower</v>
          </cell>
          <cell r="D4967" t="str">
            <v>2028</v>
          </cell>
          <cell r="E4967">
            <v>2900</v>
          </cell>
        </row>
        <row r="4968">
          <cell r="A4968" t="str">
            <v>Netherlands</v>
          </cell>
          <cell r="B4968" t="str">
            <v>NL</v>
          </cell>
          <cell r="C4968" t="str">
            <v>Renewable hydropower</v>
          </cell>
          <cell r="D4968" t="str">
            <v>2029</v>
          </cell>
          <cell r="E4968">
            <v>2900</v>
          </cell>
        </row>
        <row r="4969">
          <cell r="A4969" t="str">
            <v>Netherlands</v>
          </cell>
          <cell r="B4969" t="str">
            <v>NL</v>
          </cell>
          <cell r="C4969" t="str">
            <v>Renewable hydropower</v>
          </cell>
          <cell r="D4969" t="str">
            <v>2030</v>
          </cell>
          <cell r="E4969">
            <v>2900</v>
          </cell>
        </row>
        <row r="4970">
          <cell r="A4970" t="str">
            <v>Netherlands</v>
          </cell>
          <cell r="B4970" t="str">
            <v>NL</v>
          </cell>
          <cell r="C4970" t="str">
            <v>Renewable hydropower</v>
          </cell>
          <cell r="D4970" t="str">
            <v>2031</v>
          </cell>
          <cell r="E4970">
            <v>2900</v>
          </cell>
        </row>
        <row r="4971">
          <cell r="A4971" t="str">
            <v>Netherlands</v>
          </cell>
          <cell r="B4971" t="str">
            <v>NL</v>
          </cell>
          <cell r="C4971" t="str">
            <v>Renewable hydropower</v>
          </cell>
          <cell r="D4971" t="str">
            <v>2032</v>
          </cell>
          <cell r="E4971">
            <v>2900</v>
          </cell>
        </row>
        <row r="4972">
          <cell r="A4972" t="str">
            <v>Netherlands</v>
          </cell>
          <cell r="B4972" t="str">
            <v>NL</v>
          </cell>
          <cell r="C4972" t="str">
            <v>Renewable hydropower</v>
          </cell>
          <cell r="D4972" t="str">
            <v>2033</v>
          </cell>
          <cell r="E4972">
            <v>2900</v>
          </cell>
        </row>
        <row r="4973">
          <cell r="A4973" t="str">
            <v>Netherlands</v>
          </cell>
          <cell r="B4973" t="str">
            <v>NL</v>
          </cell>
          <cell r="C4973" t="str">
            <v>Renewable hydropower</v>
          </cell>
          <cell r="D4973" t="str">
            <v>2034</v>
          </cell>
          <cell r="E4973">
            <v>2900</v>
          </cell>
        </row>
        <row r="4974">
          <cell r="A4974" t="str">
            <v>Netherlands</v>
          </cell>
          <cell r="B4974" t="str">
            <v>NL</v>
          </cell>
          <cell r="C4974" t="str">
            <v>Renewable hydropower</v>
          </cell>
          <cell r="D4974" t="str">
            <v>2035</v>
          </cell>
          <cell r="E4974">
            <v>2900</v>
          </cell>
        </row>
        <row r="4975">
          <cell r="A4975" t="str">
            <v>Netherlands</v>
          </cell>
          <cell r="B4975" t="str">
            <v>NL</v>
          </cell>
          <cell r="C4975" t="str">
            <v>Renewable hydropower</v>
          </cell>
          <cell r="D4975" t="str">
            <v>2036</v>
          </cell>
          <cell r="E4975">
            <v>2900</v>
          </cell>
        </row>
        <row r="4976">
          <cell r="A4976" t="str">
            <v>Netherlands</v>
          </cell>
          <cell r="B4976" t="str">
            <v>NL</v>
          </cell>
          <cell r="C4976" t="str">
            <v>Renewable hydropower</v>
          </cell>
          <cell r="D4976" t="str">
            <v>2037</v>
          </cell>
          <cell r="E4976">
            <v>2900</v>
          </cell>
        </row>
        <row r="4977">
          <cell r="A4977" t="str">
            <v>Netherlands</v>
          </cell>
          <cell r="B4977" t="str">
            <v>NL</v>
          </cell>
          <cell r="C4977" t="str">
            <v>Renewable hydropower</v>
          </cell>
          <cell r="D4977" t="str">
            <v>2038</v>
          </cell>
          <cell r="E4977">
            <v>2900</v>
          </cell>
        </row>
        <row r="4978">
          <cell r="A4978" t="str">
            <v>Netherlands</v>
          </cell>
          <cell r="B4978" t="str">
            <v>NL</v>
          </cell>
          <cell r="C4978" t="str">
            <v>Renewable hydropower</v>
          </cell>
          <cell r="D4978" t="str">
            <v>2039</v>
          </cell>
          <cell r="E4978">
            <v>2900</v>
          </cell>
        </row>
        <row r="4979">
          <cell r="A4979" t="str">
            <v>Netherlands</v>
          </cell>
          <cell r="B4979" t="str">
            <v>NL</v>
          </cell>
          <cell r="C4979" t="str">
            <v>Renewable hydropower</v>
          </cell>
          <cell r="D4979" t="str">
            <v>2040</v>
          </cell>
          <cell r="E4979">
            <v>2900</v>
          </cell>
        </row>
        <row r="4980">
          <cell r="A4980" t="str">
            <v>Netherlands</v>
          </cell>
          <cell r="B4980" t="str">
            <v>NL</v>
          </cell>
          <cell r="C4980" t="str">
            <v>Renewable hydropower</v>
          </cell>
          <cell r="D4980" t="str">
            <v>2041</v>
          </cell>
          <cell r="E4980">
            <v>2900</v>
          </cell>
        </row>
        <row r="4981">
          <cell r="A4981" t="str">
            <v>Netherlands</v>
          </cell>
          <cell r="B4981" t="str">
            <v>NL</v>
          </cell>
          <cell r="C4981" t="str">
            <v>Renewable hydropower</v>
          </cell>
          <cell r="D4981" t="str">
            <v>2042</v>
          </cell>
          <cell r="E4981">
            <v>2900</v>
          </cell>
        </row>
        <row r="4982">
          <cell r="A4982" t="str">
            <v>Netherlands</v>
          </cell>
          <cell r="B4982" t="str">
            <v>NL</v>
          </cell>
          <cell r="C4982" t="str">
            <v>Renewable hydropower</v>
          </cell>
          <cell r="D4982" t="str">
            <v>2043</v>
          </cell>
          <cell r="E4982">
            <v>2900</v>
          </cell>
        </row>
        <row r="4983">
          <cell r="A4983" t="str">
            <v>Netherlands</v>
          </cell>
          <cell r="B4983" t="str">
            <v>NL</v>
          </cell>
          <cell r="C4983" t="str">
            <v>Renewable hydropower</v>
          </cell>
          <cell r="D4983" t="str">
            <v>2044</v>
          </cell>
          <cell r="E4983">
            <v>2900</v>
          </cell>
        </row>
        <row r="4984">
          <cell r="A4984" t="str">
            <v>Netherlands</v>
          </cell>
          <cell r="B4984" t="str">
            <v>NL</v>
          </cell>
          <cell r="C4984" t="str">
            <v>Renewable hydropower</v>
          </cell>
          <cell r="D4984" t="str">
            <v>2045</v>
          </cell>
          <cell r="E4984">
            <v>2900</v>
          </cell>
        </row>
        <row r="4985">
          <cell r="A4985" t="str">
            <v>Netherlands</v>
          </cell>
          <cell r="B4985" t="str">
            <v>NL</v>
          </cell>
          <cell r="C4985" t="str">
            <v>Renewable hydropower</v>
          </cell>
          <cell r="D4985" t="str">
            <v>2046</v>
          </cell>
          <cell r="E4985">
            <v>2900</v>
          </cell>
        </row>
        <row r="4986">
          <cell r="A4986" t="str">
            <v>Netherlands</v>
          </cell>
          <cell r="B4986" t="str">
            <v>NL</v>
          </cell>
          <cell r="C4986" t="str">
            <v>Renewable hydropower</v>
          </cell>
          <cell r="D4986" t="str">
            <v>2047</v>
          </cell>
          <cell r="E4986">
            <v>2900</v>
          </cell>
        </row>
        <row r="4987">
          <cell r="A4987" t="str">
            <v>Netherlands</v>
          </cell>
          <cell r="B4987" t="str">
            <v>NL</v>
          </cell>
          <cell r="C4987" t="str">
            <v>Renewable hydropower</v>
          </cell>
          <cell r="D4987" t="str">
            <v>2048</v>
          </cell>
          <cell r="E4987">
            <v>2900</v>
          </cell>
        </row>
        <row r="4988">
          <cell r="A4988" t="str">
            <v>Netherlands</v>
          </cell>
          <cell r="B4988" t="str">
            <v>NL</v>
          </cell>
          <cell r="C4988" t="str">
            <v>Renewable hydropower</v>
          </cell>
          <cell r="D4988" t="str">
            <v>2049</v>
          </cell>
          <cell r="E4988">
            <v>2900</v>
          </cell>
        </row>
        <row r="4989">
          <cell r="A4989" t="str">
            <v>Netherlands</v>
          </cell>
          <cell r="B4989" t="str">
            <v>NL</v>
          </cell>
          <cell r="C4989" t="str">
            <v>Renewable hydropower</v>
          </cell>
          <cell r="D4989" t="str">
            <v>2050</v>
          </cell>
          <cell r="E4989">
            <v>2900</v>
          </cell>
        </row>
        <row r="4990">
          <cell r="A4990" t="str">
            <v>Norway NO1</v>
          </cell>
          <cell r="B4990" t="str">
            <v>NO1</v>
          </cell>
          <cell r="C4990" t="str">
            <v>Renewable hydropower</v>
          </cell>
          <cell r="D4990" t="str">
            <v>2018</v>
          </cell>
          <cell r="E4990">
            <v>2900</v>
          </cell>
        </row>
        <row r="4991">
          <cell r="A4991" t="str">
            <v>Norway NO1</v>
          </cell>
          <cell r="B4991" t="str">
            <v>NO1</v>
          </cell>
          <cell r="C4991" t="str">
            <v>Renewable hydropower</v>
          </cell>
          <cell r="D4991" t="str">
            <v>2019</v>
          </cell>
          <cell r="E4991">
            <v>2900</v>
          </cell>
        </row>
        <row r="4992">
          <cell r="A4992" t="str">
            <v>Norway NO1</v>
          </cell>
          <cell r="B4992" t="str">
            <v>NO1</v>
          </cell>
          <cell r="C4992" t="str">
            <v>Renewable hydropower</v>
          </cell>
          <cell r="D4992" t="str">
            <v>2020</v>
          </cell>
          <cell r="E4992">
            <v>2900</v>
          </cell>
        </row>
        <row r="4993">
          <cell r="A4993" t="str">
            <v>Norway NO1</v>
          </cell>
          <cell r="B4993" t="str">
            <v>NO1</v>
          </cell>
          <cell r="C4993" t="str">
            <v>Renewable hydropower</v>
          </cell>
          <cell r="D4993" t="str">
            <v>2021</v>
          </cell>
          <cell r="E4993">
            <v>2900</v>
          </cell>
        </row>
        <row r="4994">
          <cell r="A4994" t="str">
            <v>Norway NO1</v>
          </cell>
          <cell r="B4994" t="str">
            <v>NO1</v>
          </cell>
          <cell r="C4994" t="str">
            <v>Renewable hydropower</v>
          </cell>
          <cell r="D4994" t="str">
            <v>2022</v>
          </cell>
          <cell r="E4994">
            <v>2900</v>
          </cell>
        </row>
        <row r="4995">
          <cell r="A4995" t="str">
            <v>Norway NO1</v>
          </cell>
          <cell r="B4995" t="str">
            <v>NO1</v>
          </cell>
          <cell r="C4995" t="str">
            <v>Renewable hydropower</v>
          </cell>
          <cell r="D4995" t="str">
            <v>2023</v>
          </cell>
          <cell r="E4995">
            <v>2900</v>
          </cell>
        </row>
        <row r="4996">
          <cell r="A4996" t="str">
            <v>Norway NO1</v>
          </cell>
          <cell r="B4996" t="str">
            <v>NO1</v>
          </cell>
          <cell r="C4996" t="str">
            <v>Renewable hydropower</v>
          </cell>
          <cell r="D4996" t="str">
            <v>2024</v>
          </cell>
          <cell r="E4996">
            <v>2900</v>
          </cell>
        </row>
        <row r="4997">
          <cell r="A4997" t="str">
            <v>Norway NO1</v>
          </cell>
          <cell r="B4997" t="str">
            <v>NO1</v>
          </cell>
          <cell r="C4997" t="str">
            <v>Renewable hydropower</v>
          </cell>
          <cell r="D4997" t="str">
            <v>2025</v>
          </cell>
          <cell r="E4997">
            <v>2900</v>
          </cell>
        </row>
        <row r="4998">
          <cell r="A4998" t="str">
            <v>Norway NO1</v>
          </cell>
          <cell r="B4998" t="str">
            <v>NO1</v>
          </cell>
          <cell r="C4998" t="str">
            <v>Renewable hydropower</v>
          </cell>
          <cell r="D4998" t="str">
            <v>2026</v>
          </cell>
          <cell r="E4998">
            <v>2900</v>
          </cell>
        </row>
        <row r="4999">
          <cell r="A4999" t="str">
            <v>Norway NO1</v>
          </cell>
          <cell r="B4999" t="str">
            <v>NO1</v>
          </cell>
          <cell r="C4999" t="str">
            <v>Renewable hydropower</v>
          </cell>
          <cell r="D4999" t="str">
            <v>2027</v>
          </cell>
          <cell r="E4999">
            <v>2900</v>
          </cell>
        </row>
        <row r="5000">
          <cell r="A5000" t="str">
            <v>Norway NO1</v>
          </cell>
          <cell r="B5000" t="str">
            <v>NO1</v>
          </cell>
          <cell r="C5000" t="str">
            <v>Renewable hydropower</v>
          </cell>
          <cell r="D5000" t="str">
            <v>2028</v>
          </cell>
          <cell r="E5000">
            <v>2900</v>
          </cell>
        </row>
        <row r="5001">
          <cell r="A5001" t="str">
            <v>Norway NO1</v>
          </cell>
          <cell r="B5001" t="str">
            <v>NO1</v>
          </cell>
          <cell r="C5001" t="str">
            <v>Renewable hydropower</v>
          </cell>
          <cell r="D5001" t="str">
            <v>2029</v>
          </cell>
          <cell r="E5001">
            <v>2900</v>
          </cell>
        </row>
        <row r="5002">
          <cell r="A5002" t="str">
            <v>Norway NO1</v>
          </cell>
          <cell r="B5002" t="str">
            <v>NO1</v>
          </cell>
          <cell r="C5002" t="str">
            <v>Renewable hydropower</v>
          </cell>
          <cell r="D5002" t="str">
            <v>2030</v>
          </cell>
          <cell r="E5002">
            <v>2900</v>
          </cell>
        </row>
        <row r="5003">
          <cell r="A5003" t="str">
            <v>Norway NO1</v>
          </cell>
          <cell r="B5003" t="str">
            <v>NO1</v>
          </cell>
          <cell r="C5003" t="str">
            <v>Renewable hydropower</v>
          </cell>
          <cell r="D5003" t="str">
            <v>2031</v>
          </cell>
          <cell r="E5003">
            <v>2900</v>
          </cell>
        </row>
        <row r="5004">
          <cell r="A5004" t="str">
            <v>Norway NO1</v>
          </cell>
          <cell r="B5004" t="str">
            <v>NO1</v>
          </cell>
          <cell r="C5004" t="str">
            <v>Renewable hydropower</v>
          </cell>
          <cell r="D5004" t="str">
            <v>2032</v>
          </cell>
          <cell r="E5004">
            <v>2900</v>
          </cell>
        </row>
        <row r="5005">
          <cell r="A5005" t="str">
            <v>Norway NO1</v>
          </cell>
          <cell r="B5005" t="str">
            <v>NO1</v>
          </cell>
          <cell r="C5005" t="str">
            <v>Renewable hydropower</v>
          </cell>
          <cell r="D5005" t="str">
            <v>2033</v>
          </cell>
          <cell r="E5005">
            <v>2900</v>
          </cell>
        </row>
        <row r="5006">
          <cell r="A5006" t="str">
            <v>Norway NO1</v>
          </cell>
          <cell r="B5006" t="str">
            <v>NO1</v>
          </cell>
          <cell r="C5006" t="str">
            <v>Renewable hydropower</v>
          </cell>
          <cell r="D5006" t="str">
            <v>2034</v>
          </cell>
          <cell r="E5006">
            <v>2900</v>
          </cell>
        </row>
        <row r="5007">
          <cell r="A5007" t="str">
            <v>Norway NO1</v>
          </cell>
          <cell r="B5007" t="str">
            <v>NO1</v>
          </cell>
          <cell r="C5007" t="str">
            <v>Renewable hydropower</v>
          </cell>
          <cell r="D5007" t="str">
            <v>2035</v>
          </cell>
          <cell r="E5007">
            <v>2900</v>
          </cell>
        </row>
        <row r="5008">
          <cell r="A5008" t="str">
            <v>Norway NO1</v>
          </cell>
          <cell r="B5008" t="str">
            <v>NO1</v>
          </cell>
          <cell r="C5008" t="str">
            <v>Renewable hydropower</v>
          </cell>
          <cell r="D5008" t="str">
            <v>2036</v>
          </cell>
          <cell r="E5008">
            <v>2900</v>
          </cell>
        </row>
        <row r="5009">
          <cell r="A5009" t="str">
            <v>Norway NO1</v>
          </cell>
          <cell r="B5009" t="str">
            <v>NO1</v>
          </cell>
          <cell r="C5009" t="str">
            <v>Renewable hydropower</v>
          </cell>
          <cell r="D5009" t="str">
            <v>2037</v>
          </cell>
          <cell r="E5009">
            <v>2900</v>
          </cell>
        </row>
        <row r="5010">
          <cell r="A5010" t="str">
            <v>Norway NO1</v>
          </cell>
          <cell r="B5010" t="str">
            <v>NO1</v>
          </cell>
          <cell r="C5010" t="str">
            <v>Renewable hydropower</v>
          </cell>
          <cell r="D5010" t="str">
            <v>2038</v>
          </cell>
          <cell r="E5010">
            <v>2900</v>
          </cell>
        </row>
        <row r="5011">
          <cell r="A5011" t="str">
            <v>Norway NO1</v>
          </cell>
          <cell r="B5011" t="str">
            <v>NO1</v>
          </cell>
          <cell r="C5011" t="str">
            <v>Renewable hydropower</v>
          </cell>
          <cell r="D5011" t="str">
            <v>2039</v>
          </cell>
          <cell r="E5011">
            <v>2900</v>
          </cell>
        </row>
        <row r="5012">
          <cell r="A5012" t="str">
            <v>Norway NO1</v>
          </cell>
          <cell r="B5012" t="str">
            <v>NO1</v>
          </cell>
          <cell r="C5012" t="str">
            <v>Renewable hydropower</v>
          </cell>
          <cell r="D5012" t="str">
            <v>2040</v>
          </cell>
          <cell r="E5012">
            <v>2900</v>
          </cell>
        </row>
        <row r="5013">
          <cell r="A5013" t="str">
            <v>Norway NO1</v>
          </cell>
          <cell r="B5013" t="str">
            <v>NO1</v>
          </cell>
          <cell r="C5013" t="str">
            <v>Renewable hydropower</v>
          </cell>
          <cell r="D5013" t="str">
            <v>2041</v>
          </cell>
          <cell r="E5013">
            <v>2900</v>
          </cell>
        </row>
        <row r="5014">
          <cell r="A5014" t="str">
            <v>Norway NO1</v>
          </cell>
          <cell r="B5014" t="str">
            <v>NO1</v>
          </cell>
          <cell r="C5014" t="str">
            <v>Renewable hydropower</v>
          </cell>
          <cell r="D5014" t="str">
            <v>2042</v>
          </cell>
          <cell r="E5014">
            <v>2900</v>
          </cell>
        </row>
        <row r="5015">
          <cell r="A5015" t="str">
            <v>Norway NO1</v>
          </cell>
          <cell r="B5015" t="str">
            <v>NO1</v>
          </cell>
          <cell r="C5015" t="str">
            <v>Renewable hydropower</v>
          </cell>
          <cell r="D5015" t="str">
            <v>2043</v>
          </cell>
          <cell r="E5015">
            <v>2900</v>
          </cell>
        </row>
        <row r="5016">
          <cell r="A5016" t="str">
            <v>Norway NO1</v>
          </cell>
          <cell r="B5016" t="str">
            <v>NO1</v>
          </cell>
          <cell r="C5016" t="str">
            <v>Renewable hydropower</v>
          </cell>
          <cell r="D5016" t="str">
            <v>2044</v>
          </cell>
          <cell r="E5016">
            <v>2900</v>
          </cell>
        </row>
        <row r="5017">
          <cell r="A5017" t="str">
            <v>Norway NO1</v>
          </cell>
          <cell r="B5017" t="str">
            <v>NO1</v>
          </cell>
          <cell r="C5017" t="str">
            <v>Renewable hydropower</v>
          </cell>
          <cell r="D5017" t="str">
            <v>2045</v>
          </cell>
          <cell r="E5017">
            <v>2900</v>
          </cell>
        </row>
        <row r="5018">
          <cell r="A5018" t="str">
            <v>Norway NO1</v>
          </cell>
          <cell r="B5018" t="str">
            <v>NO1</v>
          </cell>
          <cell r="C5018" t="str">
            <v>Renewable hydropower</v>
          </cell>
          <cell r="D5018" t="str">
            <v>2046</v>
          </cell>
          <cell r="E5018">
            <v>2900</v>
          </cell>
        </row>
        <row r="5019">
          <cell r="A5019" t="str">
            <v>Norway NO1</v>
          </cell>
          <cell r="B5019" t="str">
            <v>NO1</v>
          </cell>
          <cell r="C5019" t="str">
            <v>Renewable hydropower</v>
          </cell>
          <cell r="D5019" t="str">
            <v>2047</v>
          </cell>
          <cell r="E5019">
            <v>2900</v>
          </cell>
        </row>
        <row r="5020">
          <cell r="A5020" t="str">
            <v>Norway NO1</v>
          </cell>
          <cell r="B5020" t="str">
            <v>NO1</v>
          </cell>
          <cell r="C5020" t="str">
            <v>Renewable hydropower</v>
          </cell>
          <cell r="D5020" t="str">
            <v>2048</v>
          </cell>
          <cell r="E5020">
            <v>2900</v>
          </cell>
        </row>
        <row r="5021">
          <cell r="A5021" t="str">
            <v>Norway NO1</v>
          </cell>
          <cell r="B5021" t="str">
            <v>NO1</v>
          </cell>
          <cell r="C5021" t="str">
            <v>Renewable hydropower</v>
          </cell>
          <cell r="D5021" t="str">
            <v>2049</v>
          </cell>
          <cell r="E5021">
            <v>2900</v>
          </cell>
        </row>
        <row r="5022">
          <cell r="A5022" t="str">
            <v>Norway NO1</v>
          </cell>
          <cell r="B5022" t="str">
            <v>NO1</v>
          </cell>
          <cell r="C5022" t="str">
            <v>Renewable hydropower</v>
          </cell>
          <cell r="D5022" t="str">
            <v>2050</v>
          </cell>
          <cell r="E5022">
            <v>2900</v>
          </cell>
        </row>
        <row r="5023">
          <cell r="A5023" t="str">
            <v>Norway NO2</v>
          </cell>
          <cell r="B5023" t="str">
            <v>NO2</v>
          </cell>
          <cell r="C5023" t="str">
            <v>Renewable hydropower</v>
          </cell>
          <cell r="D5023" t="str">
            <v>2018</v>
          </cell>
          <cell r="E5023">
            <v>2900</v>
          </cell>
        </row>
        <row r="5024">
          <cell r="A5024" t="str">
            <v>Norway NO2</v>
          </cell>
          <cell r="B5024" t="str">
            <v>NO2</v>
          </cell>
          <cell r="C5024" t="str">
            <v>Renewable hydropower</v>
          </cell>
          <cell r="D5024" t="str">
            <v>2019</v>
          </cell>
          <cell r="E5024">
            <v>2900</v>
          </cell>
        </row>
        <row r="5025">
          <cell r="A5025" t="str">
            <v>Norway NO2</v>
          </cell>
          <cell r="B5025" t="str">
            <v>NO2</v>
          </cell>
          <cell r="C5025" t="str">
            <v>Renewable hydropower</v>
          </cell>
          <cell r="D5025" t="str">
            <v>2020</v>
          </cell>
          <cell r="E5025">
            <v>2900</v>
          </cell>
        </row>
        <row r="5026">
          <cell r="A5026" t="str">
            <v>Norway NO2</v>
          </cell>
          <cell r="B5026" t="str">
            <v>NO2</v>
          </cell>
          <cell r="C5026" t="str">
            <v>Renewable hydropower</v>
          </cell>
          <cell r="D5026" t="str">
            <v>2021</v>
          </cell>
          <cell r="E5026">
            <v>2900</v>
          </cell>
        </row>
        <row r="5027">
          <cell r="A5027" t="str">
            <v>Norway NO2</v>
          </cell>
          <cell r="B5027" t="str">
            <v>NO2</v>
          </cell>
          <cell r="C5027" t="str">
            <v>Renewable hydropower</v>
          </cell>
          <cell r="D5027" t="str">
            <v>2022</v>
          </cell>
          <cell r="E5027">
            <v>2900</v>
          </cell>
        </row>
        <row r="5028">
          <cell r="A5028" t="str">
            <v>Norway NO2</v>
          </cell>
          <cell r="B5028" t="str">
            <v>NO2</v>
          </cell>
          <cell r="C5028" t="str">
            <v>Renewable hydropower</v>
          </cell>
          <cell r="D5028" t="str">
            <v>2023</v>
          </cell>
          <cell r="E5028">
            <v>2900</v>
          </cell>
        </row>
        <row r="5029">
          <cell r="A5029" t="str">
            <v>Norway NO2</v>
          </cell>
          <cell r="B5029" t="str">
            <v>NO2</v>
          </cell>
          <cell r="C5029" t="str">
            <v>Renewable hydropower</v>
          </cell>
          <cell r="D5029" t="str">
            <v>2024</v>
          </cell>
          <cell r="E5029">
            <v>2900</v>
          </cell>
        </row>
        <row r="5030">
          <cell r="A5030" t="str">
            <v>Norway NO2</v>
          </cell>
          <cell r="B5030" t="str">
            <v>NO2</v>
          </cell>
          <cell r="C5030" t="str">
            <v>Renewable hydropower</v>
          </cell>
          <cell r="D5030" t="str">
            <v>2025</v>
          </cell>
          <cell r="E5030">
            <v>2900</v>
          </cell>
        </row>
        <row r="5031">
          <cell r="A5031" t="str">
            <v>Norway NO2</v>
          </cell>
          <cell r="B5031" t="str">
            <v>NO2</v>
          </cell>
          <cell r="C5031" t="str">
            <v>Renewable hydropower</v>
          </cell>
          <cell r="D5031" t="str">
            <v>2026</v>
          </cell>
          <cell r="E5031">
            <v>2900</v>
          </cell>
        </row>
        <row r="5032">
          <cell r="A5032" t="str">
            <v>Norway NO2</v>
          </cell>
          <cell r="B5032" t="str">
            <v>NO2</v>
          </cell>
          <cell r="C5032" t="str">
            <v>Renewable hydropower</v>
          </cell>
          <cell r="D5032" t="str">
            <v>2027</v>
          </cell>
          <cell r="E5032">
            <v>2900</v>
          </cell>
        </row>
        <row r="5033">
          <cell r="A5033" t="str">
            <v>Norway NO2</v>
          </cell>
          <cell r="B5033" t="str">
            <v>NO2</v>
          </cell>
          <cell r="C5033" t="str">
            <v>Renewable hydropower</v>
          </cell>
          <cell r="D5033" t="str">
            <v>2028</v>
          </cell>
          <cell r="E5033">
            <v>2900</v>
          </cell>
        </row>
        <row r="5034">
          <cell r="A5034" t="str">
            <v>Norway NO2</v>
          </cell>
          <cell r="B5034" t="str">
            <v>NO2</v>
          </cell>
          <cell r="C5034" t="str">
            <v>Renewable hydropower</v>
          </cell>
          <cell r="D5034" t="str">
            <v>2029</v>
          </cell>
          <cell r="E5034">
            <v>2900</v>
          </cell>
        </row>
        <row r="5035">
          <cell r="A5035" t="str">
            <v>Norway NO2</v>
          </cell>
          <cell r="B5035" t="str">
            <v>NO2</v>
          </cell>
          <cell r="C5035" t="str">
            <v>Renewable hydropower</v>
          </cell>
          <cell r="D5035" t="str">
            <v>2030</v>
          </cell>
          <cell r="E5035">
            <v>2900</v>
          </cell>
        </row>
        <row r="5036">
          <cell r="A5036" t="str">
            <v>Norway NO2</v>
          </cell>
          <cell r="B5036" t="str">
            <v>NO2</v>
          </cell>
          <cell r="C5036" t="str">
            <v>Renewable hydropower</v>
          </cell>
          <cell r="D5036" t="str">
            <v>2031</v>
          </cell>
          <cell r="E5036">
            <v>2900</v>
          </cell>
        </row>
        <row r="5037">
          <cell r="A5037" t="str">
            <v>Norway NO2</v>
          </cell>
          <cell r="B5037" t="str">
            <v>NO2</v>
          </cell>
          <cell r="C5037" t="str">
            <v>Renewable hydropower</v>
          </cell>
          <cell r="D5037" t="str">
            <v>2032</v>
          </cell>
          <cell r="E5037">
            <v>2900</v>
          </cell>
        </row>
        <row r="5038">
          <cell r="A5038" t="str">
            <v>Norway NO2</v>
          </cell>
          <cell r="B5038" t="str">
            <v>NO2</v>
          </cell>
          <cell r="C5038" t="str">
            <v>Renewable hydropower</v>
          </cell>
          <cell r="D5038" t="str">
            <v>2033</v>
          </cell>
          <cell r="E5038">
            <v>2900</v>
          </cell>
        </row>
        <row r="5039">
          <cell r="A5039" t="str">
            <v>Norway NO2</v>
          </cell>
          <cell r="B5039" t="str">
            <v>NO2</v>
          </cell>
          <cell r="C5039" t="str">
            <v>Renewable hydropower</v>
          </cell>
          <cell r="D5039" t="str">
            <v>2034</v>
          </cell>
          <cell r="E5039">
            <v>2900</v>
          </cell>
        </row>
        <row r="5040">
          <cell r="A5040" t="str">
            <v>Norway NO2</v>
          </cell>
          <cell r="B5040" t="str">
            <v>NO2</v>
          </cell>
          <cell r="C5040" t="str">
            <v>Renewable hydropower</v>
          </cell>
          <cell r="D5040" t="str">
            <v>2035</v>
          </cell>
          <cell r="E5040">
            <v>2900</v>
          </cell>
        </row>
        <row r="5041">
          <cell r="A5041" t="str">
            <v>Norway NO2</v>
          </cell>
          <cell r="B5041" t="str">
            <v>NO2</v>
          </cell>
          <cell r="C5041" t="str">
            <v>Renewable hydropower</v>
          </cell>
          <cell r="D5041" t="str">
            <v>2036</v>
          </cell>
          <cell r="E5041">
            <v>2900</v>
          </cell>
        </row>
        <row r="5042">
          <cell r="A5042" t="str">
            <v>Norway NO2</v>
          </cell>
          <cell r="B5042" t="str">
            <v>NO2</v>
          </cell>
          <cell r="C5042" t="str">
            <v>Renewable hydropower</v>
          </cell>
          <cell r="D5042" t="str">
            <v>2037</v>
          </cell>
          <cell r="E5042">
            <v>2900</v>
          </cell>
        </row>
        <row r="5043">
          <cell r="A5043" t="str">
            <v>Norway NO2</v>
          </cell>
          <cell r="B5043" t="str">
            <v>NO2</v>
          </cell>
          <cell r="C5043" t="str">
            <v>Renewable hydropower</v>
          </cell>
          <cell r="D5043" t="str">
            <v>2038</v>
          </cell>
          <cell r="E5043">
            <v>2900</v>
          </cell>
        </row>
        <row r="5044">
          <cell r="A5044" t="str">
            <v>Norway NO2</v>
          </cell>
          <cell r="B5044" t="str">
            <v>NO2</v>
          </cell>
          <cell r="C5044" t="str">
            <v>Renewable hydropower</v>
          </cell>
          <cell r="D5044" t="str">
            <v>2039</v>
          </cell>
          <cell r="E5044">
            <v>2900</v>
          </cell>
        </row>
        <row r="5045">
          <cell r="A5045" t="str">
            <v>Norway NO2</v>
          </cell>
          <cell r="B5045" t="str">
            <v>NO2</v>
          </cell>
          <cell r="C5045" t="str">
            <v>Renewable hydropower</v>
          </cell>
          <cell r="D5045" t="str">
            <v>2040</v>
          </cell>
          <cell r="E5045">
            <v>2900</v>
          </cell>
        </row>
        <row r="5046">
          <cell r="A5046" t="str">
            <v>Norway NO2</v>
          </cell>
          <cell r="B5046" t="str">
            <v>NO2</v>
          </cell>
          <cell r="C5046" t="str">
            <v>Renewable hydropower</v>
          </cell>
          <cell r="D5046" t="str">
            <v>2041</v>
          </cell>
          <cell r="E5046">
            <v>2900</v>
          </cell>
        </row>
        <row r="5047">
          <cell r="A5047" t="str">
            <v>Norway NO2</v>
          </cell>
          <cell r="B5047" t="str">
            <v>NO2</v>
          </cell>
          <cell r="C5047" t="str">
            <v>Renewable hydropower</v>
          </cell>
          <cell r="D5047" t="str">
            <v>2042</v>
          </cell>
          <cell r="E5047">
            <v>2900</v>
          </cell>
        </row>
        <row r="5048">
          <cell r="A5048" t="str">
            <v>Norway NO2</v>
          </cell>
          <cell r="B5048" t="str">
            <v>NO2</v>
          </cell>
          <cell r="C5048" t="str">
            <v>Renewable hydropower</v>
          </cell>
          <cell r="D5048" t="str">
            <v>2043</v>
          </cell>
          <cell r="E5048">
            <v>2900</v>
          </cell>
        </row>
        <row r="5049">
          <cell r="A5049" t="str">
            <v>Norway NO2</v>
          </cell>
          <cell r="B5049" t="str">
            <v>NO2</v>
          </cell>
          <cell r="C5049" t="str">
            <v>Renewable hydropower</v>
          </cell>
          <cell r="D5049" t="str">
            <v>2044</v>
          </cell>
          <cell r="E5049">
            <v>2900</v>
          </cell>
        </row>
        <row r="5050">
          <cell r="A5050" t="str">
            <v>Norway NO2</v>
          </cell>
          <cell r="B5050" t="str">
            <v>NO2</v>
          </cell>
          <cell r="C5050" t="str">
            <v>Renewable hydropower</v>
          </cell>
          <cell r="D5050" t="str">
            <v>2045</v>
          </cell>
          <cell r="E5050">
            <v>2900</v>
          </cell>
        </row>
        <row r="5051">
          <cell r="A5051" t="str">
            <v>Norway NO2</v>
          </cell>
          <cell r="B5051" t="str">
            <v>NO2</v>
          </cell>
          <cell r="C5051" t="str">
            <v>Renewable hydropower</v>
          </cell>
          <cell r="D5051" t="str">
            <v>2046</v>
          </cell>
          <cell r="E5051">
            <v>2900</v>
          </cell>
        </row>
        <row r="5052">
          <cell r="A5052" t="str">
            <v>Norway NO2</v>
          </cell>
          <cell r="B5052" t="str">
            <v>NO2</v>
          </cell>
          <cell r="C5052" t="str">
            <v>Renewable hydropower</v>
          </cell>
          <cell r="D5052" t="str">
            <v>2047</v>
          </cell>
          <cell r="E5052">
            <v>2900</v>
          </cell>
        </row>
        <row r="5053">
          <cell r="A5053" t="str">
            <v>Norway NO2</v>
          </cell>
          <cell r="B5053" t="str">
            <v>NO2</v>
          </cell>
          <cell r="C5053" t="str">
            <v>Renewable hydropower</v>
          </cell>
          <cell r="D5053" t="str">
            <v>2048</v>
          </cell>
          <cell r="E5053">
            <v>2900</v>
          </cell>
        </row>
        <row r="5054">
          <cell r="A5054" t="str">
            <v>Norway NO2</v>
          </cell>
          <cell r="B5054" t="str">
            <v>NO2</v>
          </cell>
          <cell r="C5054" t="str">
            <v>Renewable hydropower</v>
          </cell>
          <cell r="D5054" t="str">
            <v>2049</v>
          </cell>
          <cell r="E5054">
            <v>2900</v>
          </cell>
        </row>
        <row r="5055">
          <cell r="A5055" t="str">
            <v>Norway NO2</v>
          </cell>
          <cell r="B5055" t="str">
            <v>NO2</v>
          </cell>
          <cell r="C5055" t="str">
            <v>Renewable hydropower</v>
          </cell>
          <cell r="D5055" t="str">
            <v>2050</v>
          </cell>
          <cell r="E5055">
            <v>2900</v>
          </cell>
        </row>
        <row r="5056">
          <cell r="A5056" t="str">
            <v>Norway NO3</v>
          </cell>
          <cell r="B5056" t="str">
            <v>NO3</v>
          </cell>
          <cell r="C5056" t="str">
            <v>Renewable hydropower</v>
          </cell>
          <cell r="D5056" t="str">
            <v>2018</v>
          </cell>
          <cell r="E5056">
            <v>2900</v>
          </cell>
        </row>
        <row r="5057">
          <cell r="A5057" t="str">
            <v>Norway NO3</v>
          </cell>
          <cell r="B5057" t="str">
            <v>NO3</v>
          </cell>
          <cell r="C5057" t="str">
            <v>Renewable hydropower</v>
          </cell>
          <cell r="D5057" t="str">
            <v>2019</v>
          </cell>
          <cell r="E5057">
            <v>2900</v>
          </cell>
        </row>
        <row r="5058">
          <cell r="A5058" t="str">
            <v>Norway NO3</v>
          </cell>
          <cell r="B5058" t="str">
            <v>NO3</v>
          </cell>
          <cell r="C5058" t="str">
            <v>Renewable hydropower</v>
          </cell>
          <cell r="D5058" t="str">
            <v>2020</v>
          </cell>
          <cell r="E5058">
            <v>2900</v>
          </cell>
        </row>
        <row r="5059">
          <cell r="A5059" t="str">
            <v>Norway NO3</v>
          </cell>
          <cell r="B5059" t="str">
            <v>NO3</v>
          </cell>
          <cell r="C5059" t="str">
            <v>Renewable hydropower</v>
          </cell>
          <cell r="D5059" t="str">
            <v>2021</v>
          </cell>
          <cell r="E5059">
            <v>2900</v>
          </cell>
        </row>
        <row r="5060">
          <cell r="A5060" t="str">
            <v>Norway NO3</v>
          </cell>
          <cell r="B5060" t="str">
            <v>NO3</v>
          </cell>
          <cell r="C5060" t="str">
            <v>Renewable hydropower</v>
          </cell>
          <cell r="D5060" t="str">
            <v>2022</v>
          </cell>
          <cell r="E5060">
            <v>2900</v>
          </cell>
        </row>
        <row r="5061">
          <cell r="A5061" t="str">
            <v>Norway NO3</v>
          </cell>
          <cell r="B5061" t="str">
            <v>NO3</v>
          </cell>
          <cell r="C5061" t="str">
            <v>Renewable hydropower</v>
          </cell>
          <cell r="D5061" t="str">
            <v>2023</v>
          </cell>
          <cell r="E5061">
            <v>2900</v>
          </cell>
        </row>
        <row r="5062">
          <cell r="A5062" t="str">
            <v>Norway NO3</v>
          </cell>
          <cell r="B5062" t="str">
            <v>NO3</v>
          </cell>
          <cell r="C5062" t="str">
            <v>Renewable hydropower</v>
          </cell>
          <cell r="D5062" t="str">
            <v>2024</v>
          </cell>
          <cell r="E5062">
            <v>2900</v>
          </cell>
        </row>
        <row r="5063">
          <cell r="A5063" t="str">
            <v>Norway NO3</v>
          </cell>
          <cell r="B5063" t="str">
            <v>NO3</v>
          </cell>
          <cell r="C5063" t="str">
            <v>Renewable hydropower</v>
          </cell>
          <cell r="D5063" t="str">
            <v>2025</v>
          </cell>
          <cell r="E5063">
            <v>2900</v>
          </cell>
        </row>
        <row r="5064">
          <cell r="A5064" t="str">
            <v>Norway NO3</v>
          </cell>
          <cell r="B5064" t="str">
            <v>NO3</v>
          </cell>
          <cell r="C5064" t="str">
            <v>Renewable hydropower</v>
          </cell>
          <cell r="D5064" t="str">
            <v>2026</v>
          </cell>
          <cell r="E5064">
            <v>2900</v>
          </cell>
        </row>
        <row r="5065">
          <cell r="A5065" t="str">
            <v>Norway NO3</v>
          </cell>
          <cell r="B5065" t="str">
            <v>NO3</v>
          </cell>
          <cell r="C5065" t="str">
            <v>Renewable hydropower</v>
          </cell>
          <cell r="D5065" t="str">
            <v>2027</v>
          </cell>
          <cell r="E5065">
            <v>2900</v>
          </cell>
        </row>
        <row r="5066">
          <cell r="A5066" t="str">
            <v>Norway NO3</v>
          </cell>
          <cell r="B5066" t="str">
            <v>NO3</v>
          </cell>
          <cell r="C5066" t="str">
            <v>Renewable hydropower</v>
          </cell>
          <cell r="D5066" t="str">
            <v>2028</v>
          </cell>
          <cell r="E5066">
            <v>2900</v>
          </cell>
        </row>
        <row r="5067">
          <cell r="A5067" t="str">
            <v>Norway NO3</v>
          </cell>
          <cell r="B5067" t="str">
            <v>NO3</v>
          </cell>
          <cell r="C5067" t="str">
            <v>Renewable hydropower</v>
          </cell>
          <cell r="D5067" t="str">
            <v>2029</v>
          </cell>
          <cell r="E5067">
            <v>2900</v>
          </cell>
        </row>
        <row r="5068">
          <cell r="A5068" t="str">
            <v>Norway NO3</v>
          </cell>
          <cell r="B5068" t="str">
            <v>NO3</v>
          </cell>
          <cell r="C5068" t="str">
            <v>Renewable hydropower</v>
          </cell>
          <cell r="D5068" t="str">
            <v>2030</v>
          </cell>
          <cell r="E5068">
            <v>2900</v>
          </cell>
        </row>
        <row r="5069">
          <cell r="A5069" t="str">
            <v>Norway NO3</v>
          </cell>
          <cell r="B5069" t="str">
            <v>NO3</v>
          </cell>
          <cell r="C5069" t="str">
            <v>Renewable hydropower</v>
          </cell>
          <cell r="D5069" t="str">
            <v>2031</v>
          </cell>
          <cell r="E5069">
            <v>2900</v>
          </cell>
        </row>
        <row r="5070">
          <cell r="A5070" t="str">
            <v>Norway NO3</v>
          </cell>
          <cell r="B5070" t="str">
            <v>NO3</v>
          </cell>
          <cell r="C5070" t="str">
            <v>Renewable hydropower</v>
          </cell>
          <cell r="D5070" t="str">
            <v>2032</v>
          </cell>
          <cell r="E5070">
            <v>2900</v>
          </cell>
        </row>
        <row r="5071">
          <cell r="A5071" t="str">
            <v>Norway NO3</v>
          </cell>
          <cell r="B5071" t="str">
            <v>NO3</v>
          </cell>
          <cell r="C5071" t="str">
            <v>Renewable hydropower</v>
          </cell>
          <cell r="D5071" t="str">
            <v>2033</v>
          </cell>
          <cell r="E5071">
            <v>2900</v>
          </cell>
        </row>
        <row r="5072">
          <cell r="A5072" t="str">
            <v>Norway NO3</v>
          </cell>
          <cell r="B5072" t="str">
            <v>NO3</v>
          </cell>
          <cell r="C5072" t="str">
            <v>Renewable hydropower</v>
          </cell>
          <cell r="D5072" t="str">
            <v>2034</v>
          </cell>
          <cell r="E5072">
            <v>2900</v>
          </cell>
        </row>
        <row r="5073">
          <cell r="A5073" t="str">
            <v>Norway NO3</v>
          </cell>
          <cell r="B5073" t="str">
            <v>NO3</v>
          </cell>
          <cell r="C5073" t="str">
            <v>Renewable hydropower</v>
          </cell>
          <cell r="D5073" t="str">
            <v>2035</v>
          </cell>
          <cell r="E5073">
            <v>2900</v>
          </cell>
        </row>
        <row r="5074">
          <cell r="A5074" t="str">
            <v>Norway NO3</v>
          </cell>
          <cell r="B5074" t="str">
            <v>NO3</v>
          </cell>
          <cell r="C5074" t="str">
            <v>Renewable hydropower</v>
          </cell>
          <cell r="D5074" t="str">
            <v>2036</v>
          </cell>
          <cell r="E5074">
            <v>2900</v>
          </cell>
        </row>
        <row r="5075">
          <cell r="A5075" t="str">
            <v>Norway NO3</v>
          </cell>
          <cell r="B5075" t="str">
            <v>NO3</v>
          </cell>
          <cell r="C5075" t="str">
            <v>Renewable hydropower</v>
          </cell>
          <cell r="D5075" t="str">
            <v>2037</v>
          </cell>
          <cell r="E5075">
            <v>2900</v>
          </cell>
        </row>
        <row r="5076">
          <cell r="A5076" t="str">
            <v>Norway NO3</v>
          </cell>
          <cell r="B5076" t="str">
            <v>NO3</v>
          </cell>
          <cell r="C5076" t="str">
            <v>Renewable hydropower</v>
          </cell>
          <cell r="D5076" t="str">
            <v>2038</v>
          </cell>
          <cell r="E5076">
            <v>2900</v>
          </cell>
        </row>
        <row r="5077">
          <cell r="A5077" t="str">
            <v>Norway NO3</v>
          </cell>
          <cell r="B5077" t="str">
            <v>NO3</v>
          </cell>
          <cell r="C5077" t="str">
            <v>Renewable hydropower</v>
          </cell>
          <cell r="D5077" t="str">
            <v>2039</v>
          </cell>
          <cell r="E5077">
            <v>2900</v>
          </cell>
        </row>
        <row r="5078">
          <cell r="A5078" t="str">
            <v>Norway NO3</v>
          </cell>
          <cell r="B5078" t="str">
            <v>NO3</v>
          </cell>
          <cell r="C5078" t="str">
            <v>Renewable hydropower</v>
          </cell>
          <cell r="D5078" t="str">
            <v>2040</v>
          </cell>
          <cell r="E5078">
            <v>2900</v>
          </cell>
        </row>
        <row r="5079">
          <cell r="A5079" t="str">
            <v>Norway NO3</v>
          </cell>
          <cell r="B5079" t="str">
            <v>NO3</v>
          </cell>
          <cell r="C5079" t="str">
            <v>Renewable hydropower</v>
          </cell>
          <cell r="D5079" t="str">
            <v>2041</v>
          </cell>
          <cell r="E5079">
            <v>2900</v>
          </cell>
        </row>
        <row r="5080">
          <cell r="A5080" t="str">
            <v>Norway NO3</v>
          </cell>
          <cell r="B5080" t="str">
            <v>NO3</v>
          </cell>
          <cell r="C5080" t="str">
            <v>Renewable hydropower</v>
          </cell>
          <cell r="D5080" t="str">
            <v>2042</v>
          </cell>
          <cell r="E5080">
            <v>2900</v>
          </cell>
        </row>
        <row r="5081">
          <cell r="A5081" t="str">
            <v>Norway NO3</v>
          </cell>
          <cell r="B5081" t="str">
            <v>NO3</v>
          </cell>
          <cell r="C5081" t="str">
            <v>Renewable hydropower</v>
          </cell>
          <cell r="D5081" t="str">
            <v>2043</v>
          </cell>
          <cell r="E5081">
            <v>2900</v>
          </cell>
        </row>
        <row r="5082">
          <cell r="A5082" t="str">
            <v>Norway NO3</v>
          </cell>
          <cell r="B5082" t="str">
            <v>NO3</v>
          </cell>
          <cell r="C5082" t="str">
            <v>Renewable hydropower</v>
          </cell>
          <cell r="D5082" t="str">
            <v>2044</v>
          </cell>
          <cell r="E5082">
            <v>2900</v>
          </cell>
        </row>
        <row r="5083">
          <cell r="A5083" t="str">
            <v>Norway NO3</v>
          </cell>
          <cell r="B5083" t="str">
            <v>NO3</v>
          </cell>
          <cell r="C5083" t="str">
            <v>Renewable hydropower</v>
          </cell>
          <cell r="D5083" t="str">
            <v>2045</v>
          </cell>
          <cell r="E5083">
            <v>2900</v>
          </cell>
        </row>
        <row r="5084">
          <cell r="A5084" t="str">
            <v>Norway NO3</v>
          </cell>
          <cell r="B5084" t="str">
            <v>NO3</v>
          </cell>
          <cell r="C5084" t="str">
            <v>Renewable hydropower</v>
          </cell>
          <cell r="D5084" t="str">
            <v>2046</v>
          </cell>
          <cell r="E5084">
            <v>2900</v>
          </cell>
        </row>
        <row r="5085">
          <cell r="A5085" t="str">
            <v>Norway NO3</v>
          </cell>
          <cell r="B5085" t="str">
            <v>NO3</v>
          </cell>
          <cell r="C5085" t="str">
            <v>Renewable hydropower</v>
          </cell>
          <cell r="D5085" t="str">
            <v>2047</v>
          </cell>
          <cell r="E5085">
            <v>2900</v>
          </cell>
        </row>
        <row r="5086">
          <cell r="A5086" t="str">
            <v>Norway NO3</v>
          </cell>
          <cell r="B5086" t="str">
            <v>NO3</v>
          </cell>
          <cell r="C5086" t="str">
            <v>Renewable hydropower</v>
          </cell>
          <cell r="D5086" t="str">
            <v>2048</v>
          </cell>
          <cell r="E5086">
            <v>2900</v>
          </cell>
        </row>
        <row r="5087">
          <cell r="A5087" t="str">
            <v>Norway NO3</v>
          </cell>
          <cell r="B5087" t="str">
            <v>NO3</v>
          </cell>
          <cell r="C5087" t="str">
            <v>Renewable hydropower</v>
          </cell>
          <cell r="D5087" t="str">
            <v>2049</v>
          </cell>
          <cell r="E5087">
            <v>2900</v>
          </cell>
        </row>
        <row r="5088">
          <cell r="A5088" t="str">
            <v>Norway NO3</v>
          </cell>
          <cell r="B5088" t="str">
            <v>NO3</v>
          </cell>
          <cell r="C5088" t="str">
            <v>Renewable hydropower</v>
          </cell>
          <cell r="D5088" t="str">
            <v>2050</v>
          </cell>
          <cell r="E5088">
            <v>2900</v>
          </cell>
        </row>
        <row r="5089">
          <cell r="A5089" t="str">
            <v>Norway NO5</v>
          </cell>
          <cell r="B5089" t="str">
            <v>NO5</v>
          </cell>
          <cell r="C5089" t="str">
            <v>Renewable hydropower</v>
          </cell>
          <cell r="D5089" t="str">
            <v>2018</v>
          </cell>
          <cell r="E5089">
            <v>2900</v>
          </cell>
        </row>
        <row r="5090">
          <cell r="A5090" t="str">
            <v>Norway NO5</v>
          </cell>
          <cell r="B5090" t="str">
            <v>NO5</v>
          </cell>
          <cell r="C5090" t="str">
            <v>Renewable hydropower</v>
          </cell>
          <cell r="D5090" t="str">
            <v>2019</v>
          </cell>
          <cell r="E5090">
            <v>2900</v>
          </cell>
        </row>
        <row r="5091">
          <cell r="A5091" t="str">
            <v>Norway NO5</v>
          </cell>
          <cell r="B5091" t="str">
            <v>NO5</v>
          </cell>
          <cell r="C5091" t="str">
            <v>Renewable hydropower</v>
          </cell>
          <cell r="D5091" t="str">
            <v>2020</v>
          </cell>
          <cell r="E5091">
            <v>2900</v>
          </cell>
        </row>
        <row r="5092">
          <cell r="A5092" t="str">
            <v>Norway NO5</v>
          </cell>
          <cell r="B5092" t="str">
            <v>NO5</v>
          </cell>
          <cell r="C5092" t="str">
            <v>Renewable hydropower</v>
          </cell>
          <cell r="D5092" t="str">
            <v>2021</v>
          </cell>
          <cell r="E5092">
            <v>2900</v>
          </cell>
        </row>
        <row r="5093">
          <cell r="A5093" t="str">
            <v>Norway NO5</v>
          </cell>
          <cell r="B5093" t="str">
            <v>NO5</v>
          </cell>
          <cell r="C5093" t="str">
            <v>Renewable hydropower</v>
          </cell>
          <cell r="D5093" t="str">
            <v>2022</v>
          </cell>
          <cell r="E5093">
            <v>2900</v>
          </cell>
        </row>
        <row r="5094">
          <cell r="A5094" t="str">
            <v>Norway NO5</v>
          </cell>
          <cell r="B5094" t="str">
            <v>NO5</v>
          </cell>
          <cell r="C5094" t="str">
            <v>Renewable hydropower</v>
          </cell>
          <cell r="D5094" t="str">
            <v>2023</v>
          </cell>
          <cell r="E5094">
            <v>2900</v>
          </cell>
        </row>
        <row r="5095">
          <cell r="A5095" t="str">
            <v>Norway NO5</v>
          </cell>
          <cell r="B5095" t="str">
            <v>NO5</v>
          </cell>
          <cell r="C5095" t="str">
            <v>Renewable hydropower</v>
          </cell>
          <cell r="D5095" t="str">
            <v>2024</v>
          </cell>
          <cell r="E5095">
            <v>2900</v>
          </cell>
        </row>
        <row r="5096">
          <cell r="A5096" t="str">
            <v>Norway NO5</v>
          </cell>
          <cell r="B5096" t="str">
            <v>NO5</v>
          </cell>
          <cell r="C5096" t="str">
            <v>Renewable hydropower</v>
          </cell>
          <cell r="D5096" t="str">
            <v>2025</v>
          </cell>
          <cell r="E5096">
            <v>2900</v>
          </cell>
        </row>
        <row r="5097">
          <cell r="A5097" t="str">
            <v>Norway NO5</v>
          </cell>
          <cell r="B5097" t="str">
            <v>NO5</v>
          </cell>
          <cell r="C5097" t="str">
            <v>Renewable hydropower</v>
          </cell>
          <cell r="D5097" t="str">
            <v>2026</v>
          </cell>
          <cell r="E5097">
            <v>2900</v>
          </cell>
        </row>
        <row r="5098">
          <cell r="A5098" t="str">
            <v>Norway NO5</v>
          </cell>
          <cell r="B5098" t="str">
            <v>NO5</v>
          </cell>
          <cell r="C5098" t="str">
            <v>Renewable hydropower</v>
          </cell>
          <cell r="D5098" t="str">
            <v>2027</v>
          </cell>
          <cell r="E5098">
            <v>2900</v>
          </cell>
        </row>
        <row r="5099">
          <cell r="A5099" t="str">
            <v>Norway NO5</v>
          </cell>
          <cell r="B5099" t="str">
            <v>NO5</v>
          </cell>
          <cell r="C5099" t="str">
            <v>Renewable hydropower</v>
          </cell>
          <cell r="D5099" t="str">
            <v>2028</v>
          </cell>
          <cell r="E5099">
            <v>2900</v>
          </cell>
        </row>
        <row r="5100">
          <cell r="A5100" t="str">
            <v>Norway NO5</v>
          </cell>
          <cell r="B5100" t="str">
            <v>NO5</v>
          </cell>
          <cell r="C5100" t="str">
            <v>Renewable hydropower</v>
          </cell>
          <cell r="D5100" t="str">
            <v>2029</v>
          </cell>
          <cell r="E5100">
            <v>2900</v>
          </cell>
        </row>
        <row r="5101">
          <cell r="A5101" t="str">
            <v>Norway NO5</v>
          </cell>
          <cell r="B5101" t="str">
            <v>NO5</v>
          </cell>
          <cell r="C5101" t="str">
            <v>Renewable hydropower</v>
          </cell>
          <cell r="D5101" t="str">
            <v>2030</v>
          </cell>
          <cell r="E5101">
            <v>2900</v>
          </cell>
        </row>
        <row r="5102">
          <cell r="A5102" t="str">
            <v>Norway NO5</v>
          </cell>
          <cell r="B5102" t="str">
            <v>NO5</v>
          </cell>
          <cell r="C5102" t="str">
            <v>Renewable hydropower</v>
          </cell>
          <cell r="D5102" t="str">
            <v>2031</v>
          </cell>
          <cell r="E5102">
            <v>2900</v>
          </cell>
        </row>
        <row r="5103">
          <cell r="A5103" t="str">
            <v>Norway NO5</v>
          </cell>
          <cell r="B5103" t="str">
            <v>NO5</v>
          </cell>
          <cell r="C5103" t="str">
            <v>Renewable hydropower</v>
          </cell>
          <cell r="D5103" t="str">
            <v>2032</v>
          </cell>
          <cell r="E5103">
            <v>2900</v>
          </cell>
        </row>
        <row r="5104">
          <cell r="A5104" t="str">
            <v>Norway NO5</v>
          </cell>
          <cell r="B5104" t="str">
            <v>NO5</v>
          </cell>
          <cell r="C5104" t="str">
            <v>Renewable hydropower</v>
          </cell>
          <cell r="D5104" t="str">
            <v>2033</v>
          </cell>
          <cell r="E5104">
            <v>2900</v>
          </cell>
        </row>
        <row r="5105">
          <cell r="A5105" t="str">
            <v>Norway NO5</v>
          </cell>
          <cell r="B5105" t="str">
            <v>NO5</v>
          </cell>
          <cell r="C5105" t="str">
            <v>Renewable hydropower</v>
          </cell>
          <cell r="D5105" t="str">
            <v>2034</v>
          </cell>
          <cell r="E5105">
            <v>2900</v>
          </cell>
        </row>
        <row r="5106">
          <cell r="A5106" t="str">
            <v>Norway NO5</v>
          </cell>
          <cell r="B5106" t="str">
            <v>NO5</v>
          </cell>
          <cell r="C5106" t="str">
            <v>Renewable hydropower</v>
          </cell>
          <cell r="D5106" t="str">
            <v>2035</v>
          </cell>
          <cell r="E5106">
            <v>2900</v>
          </cell>
        </row>
        <row r="5107">
          <cell r="A5107" t="str">
            <v>Norway NO5</v>
          </cell>
          <cell r="B5107" t="str">
            <v>NO5</v>
          </cell>
          <cell r="C5107" t="str">
            <v>Renewable hydropower</v>
          </cell>
          <cell r="D5107" t="str">
            <v>2036</v>
          </cell>
          <cell r="E5107">
            <v>2900</v>
          </cell>
        </row>
        <row r="5108">
          <cell r="A5108" t="str">
            <v>Norway NO5</v>
          </cell>
          <cell r="B5108" t="str">
            <v>NO5</v>
          </cell>
          <cell r="C5108" t="str">
            <v>Renewable hydropower</v>
          </cell>
          <cell r="D5108" t="str">
            <v>2037</v>
          </cell>
          <cell r="E5108">
            <v>2900</v>
          </cell>
        </row>
        <row r="5109">
          <cell r="A5109" t="str">
            <v>Norway NO5</v>
          </cell>
          <cell r="B5109" t="str">
            <v>NO5</v>
          </cell>
          <cell r="C5109" t="str">
            <v>Renewable hydropower</v>
          </cell>
          <cell r="D5109" t="str">
            <v>2038</v>
          </cell>
          <cell r="E5109">
            <v>2900</v>
          </cell>
        </row>
        <row r="5110">
          <cell r="A5110" t="str">
            <v>Norway NO5</v>
          </cell>
          <cell r="B5110" t="str">
            <v>NO5</v>
          </cell>
          <cell r="C5110" t="str">
            <v>Renewable hydropower</v>
          </cell>
          <cell r="D5110" t="str">
            <v>2039</v>
          </cell>
          <cell r="E5110">
            <v>2900</v>
          </cell>
        </row>
        <row r="5111">
          <cell r="A5111" t="str">
            <v>Norway NO5</v>
          </cell>
          <cell r="B5111" t="str">
            <v>NO5</v>
          </cell>
          <cell r="C5111" t="str">
            <v>Renewable hydropower</v>
          </cell>
          <cell r="D5111" t="str">
            <v>2040</v>
          </cell>
          <cell r="E5111">
            <v>2900</v>
          </cell>
        </row>
        <row r="5112">
          <cell r="A5112" t="str">
            <v>Norway NO5</v>
          </cell>
          <cell r="B5112" t="str">
            <v>NO5</v>
          </cell>
          <cell r="C5112" t="str">
            <v>Renewable hydropower</v>
          </cell>
          <cell r="D5112" t="str">
            <v>2041</v>
          </cell>
          <cell r="E5112">
            <v>2900</v>
          </cell>
        </row>
        <row r="5113">
          <cell r="A5113" t="str">
            <v>Norway NO5</v>
          </cell>
          <cell r="B5113" t="str">
            <v>NO5</v>
          </cell>
          <cell r="C5113" t="str">
            <v>Renewable hydropower</v>
          </cell>
          <cell r="D5113" t="str">
            <v>2042</v>
          </cell>
          <cell r="E5113">
            <v>2900</v>
          </cell>
        </row>
        <row r="5114">
          <cell r="A5114" t="str">
            <v>Norway NO5</v>
          </cell>
          <cell r="B5114" t="str">
            <v>NO5</v>
          </cell>
          <cell r="C5114" t="str">
            <v>Renewable hydropower</v>
          </cell>
          <cell r="D5114" t="str">
            <v>2043</v>
          </cell>
          <cell r="E5114">
            <v>2900</v>
          </cell>
        </row>
        <row r="5115">
          <cell r="A5115" t="str">
            <v>Norway NO5</v>
          </cell>
          <cell r="B5115" t="str">
            <v>NO5</v>
          </cell>
          <cell r="C5115" t="str">
            <v>Renewable hydropower</v>
          </cell>
          <cell r="D5115" t="str">
            <v>2044</v>
          </cell>
          <cell r="E5115">
            <v>2900</v>
          </cell>
        </row>
        <row r="5116">
          <cell r="A5116" t="str">
            <v>Norway NO5</v>
          </cell>
          <cell r="B5116" t="str">
            <v>NO5</v>
          </cell>
          <cell r="C5116" t="str">
            <v>Renewable hydropower</v>
          </cell>
          <cell r="D5116" t="str">
            <v>2045</v>
          </cell>
          <cell r="E5116">
            <v>2900</v>
          </cell>
        </row>
        <row r="5117">
          <cell r="A5117" t="str">
            <v>Norway NO5</v>
          </cell>
          <cell r="B5117" t="str">
            <v>NO5</v>
          </cell>
          <cell r="C5117" t="str">
            <v>Renewable hydropower</v>
          </cell>
          <cell r="D5117" t="str">
            <v>2046</v>
          </cell>
          <cell r="E5117">
            <v>2900</v>
          </cell>
        </row>
        <row r="5118">
          <cell r="A5118" t="str">
            <v>Norway NO5</v>
          </cell>
          <cell r="B5118" t="str">
            <v>NO5</v>
          </cell>
          <cell r="C5118" t="str">
            <v>Renewable hydropower</v>
          </cell>
          <cell r="D5118" t="str">
            <v>2047</v>
          </cell>
          <cell r="E5118">
            <v>2900</v>
          </cell>
        </row>
        <row r="5119">
          <cell r="A5119" t="str">
            <v>Norway NO5</v>
          </cell>
          <cell r="B5119" t="str">
            <v>NO5</v>
          </cell>
          <cell r="C5119" t="str">
            <v>Renewable hydropower</v>
          </cell>
          <cell r="D5119" t="str">
            <v>2048</v>
          </cell>
          <cell r="E5119">
            <v>2900</v>
          </cell>
        </row>
        <row r="5120">
          <cell r="A5120" t="str">
            <v>Norway NO5</v>
          </cell>
          <cell r="B5120" t="str">
            <v>NO5</v>
          </cell>
          <cell r="C5120" t="str">
            <v>Renewable hydropower</v>
          </cell>
          <cell r="D5120" t="str">
            <v>2049</v>
          </cell>
          <cell r="E5120">
            <v>2900</v>
          </cell>
        </row>
        <row r="5121">
          <cell r="A5121" t="str">
            <v>Norway NO5</v>
          </cell>
          <cell r="B5121" t="str">
            <v>NO5</v>
          </cell>
          <cell r="C5121" t="str">
            <v>Renewable hydropower</v>
          </cell>
          <cell r="D5121" t="str">
            <v>2050</v>
          </cell>
          <cell r="E5121">
            <v>2900</v>
          </cell>
        </row>
        <row r="5122">
          <cell r="A5122" t="str">
            <v>Poland</v>
          </cell>
          <cell r="B5122" t="str">
            <v>PL</v>
          </cell>
          <cell r="C5122" t="str">
            <v>Renewable hydropower</v>
          </cell>
          <cell r="D5122" t="str">
            <v>2018</v>
          </cell>
          <cell r="E5122">
            <v>2900</v>
          </cell>
        </row>
        <row r="5123">
          <cell r="A5123" t="str">
            <v>Poland</v>
          </cell>
          <cell r="B5123" t="str">
            <v>PL</v>
          </cell>
          <cell r="C5123" t="str">
            <v>Renewable hydropower</v>
          </cell>
          <cell r="D5123" t="str">
            <v>2019</v>
          </cell>
          <cell r="E5123">
            <v>2900</v>
          </cell>
        </row>
        <row r="5124">
          <cell r="A5124" t="str">
            <v>Poland</v>
          </cell>
          <cell r="B5124" t="str">
            <v>PL</v>
          </cell>
          <cell r="C5124" t="str">
            <v>Renewable hydropower</v>
          </cell>
          <cell r="D5124" t="str">
            <v>2020</v>
          </cell>
          <cell r="E5124">
            <v>2900</v>
          </cell>
        </row>
        <row r="5125">
          <cell r="A5125" t="str">
            <v>Poland</v>
          </cell>
          <cell r="B5125" t="str">
            <v>PL</v>
          </cell>
          <cell r="C5125" t="str">
            <v>Renewable hydropower</v>
          </cell>
          <cell r="D5125" t="str">
            <v>2021</v>
          </cell>
          <cell r="E5125">
            <v>2900</v>
          </cell>
        </row>
        <row r="5126">
          <cell r="A5126" t="str">
            <v>Poland</v>
          </cell>
          <cell r="B5126" t="str">
            <v>PL</v>
          </cell>
          <cell r="C5126" t="str">
            <v>Renewable hydropower</v>
          </cell>
          <cell r="D5126" t="str">
            <v>2022</v>
          </cell>
          <cell r="E5126">
            <v>2900</v>
          </cell>
        </row>
        <row r="5127">
          <cell r="A5127" t="str">
            <v>Poland</v>
          </cell>
          <cell r="B5127" t="str">
            <v>PL</v>
          </cell>
          <cell r="C5127" t="str">
            <v>Renewable hydropower</v>
          </cell>
          <cell r="D5127" t="str">
            <v>2023</v>
          </cell>
          <cell r="E5127">
            <v>2900</v>
          </cell>
        </row>
        <row r="5128">
          <cell r="A5128" t="str">
            <v>Poland</v>
          </cell>
          <cell r="B5128" t="str">
            <v>PL</v>
          </cell>
          <cell r="C5128" t="str">
            <v>Renewable hydropower</v>
          </cell>
          <cell r="D5128" t="str">
            <v>2024</v>
          </cell>
          <cell r="E5128">
            <v>2900</v>
          </cell>
        </row>
        <row r="5129">
          <cell r="A5129" t="str">
            <v>Poland</v>
          </cell>
          <cell r="B5129" t="str">
            <v>PL</v>
          </cell>
          <cell r="C5129" t="str">
            <v>Renewable hydropower</v>
          </cell>
          <cell r="D5129" t="str">
            <v>2025</v>
          </cell>
          <cell r="E5129">
            <v>2900</v>
          </cell>
        </row>
        <row r="5130">
          <cell r="A5130" t="str">
            <v>Poland</v>
          </cell>
          <cell r="B5130" t="str">
            <v>PL</v>
          </cell>
          <cell r="C5130" t="str">
            <v>Renewable hydropower</v>
          </cell>
          <cell r="D5130" t="str">
            <v>2026</v>
          </cell>
          <cell r="E5130">
            <v>2900</v>
          </cell>
        </row>
        <row r="5131">
          <cell r="A5131" t="str">
            <v>Poland</v>
          </cell>
          <cell r="B5131" t="str">
            <v>PL</v>
          </cell>
          <cell r="C5131" t="str">
            <v>Renewable hydropower</v>
          </cell>
          <cell r="D5131" t="str">
            <v>2027</v>
          </cell>
          <cell r="E5131">
            <v>2900</v>
          </cell>
        </row>
        <row r="5132">
          <cell r="A5132" t="str">
            <v>Poland</v>
          </cell>
          <cell r="B5132" t="str">
            <v>PL</v>
          </cell>
          <cell r="C5132" t="str">
            <v>Renewable hydropower</v>
          </cell>
          <cell r="D5132" t="str">
            <v>2028</v>
          </cell>
          <cell r="E5132">
            <v>2900</v>
          </cell>
        </row>
        <row r="5133">
          <cell r="A5133" t="str">
            <v>Poland</v>
          </cell>
          <cell r="B5133" t="str">
            <v>PL</v>
          </cell>
          <cell r="C5133" t="str">
            <v>Renewable hydropower</v>
          </cell>
          <cell r="D5133" t="str">
            <v>2029</v>
          </cell>
          <cell r="E5133">
            <v>2900</v>
          </cell>
        </row>
        <row r="5134">
          <cell r="A5134" t="str">
            <v>Poland</v>
          </cell>
          <cell r="B5134" t="str">
            <v>PL</v>
          </cell>
          <cell r="C5134" t="str">
            <v>Renewable hydropower</v>
          </cell>
          <cell r="D5134" t="str">
            <v>2030</v>
          </cell>
          <cell r="E5134">
            <v>2900</v>
          </cell>
        </row>
        <row r="5135">
          <cell r="A5135" t="str">
            <v>Poland</v>
          </cell>
          <cell r="B5135" t="str">
            <v>PL</v>
          </cell>
          <cell r="C5135" t="str">
            <v>Renewable hydropower</v>
          </cell>
          <cell r="D5135" t="str">
            <v>2031</v>
          </cell>
          <cell r="E5135">
            <v>2900</v>
          </cell>
        </row>
        <row r="5136">
          <cell r="A5136" t="str">
            <v>Poland</v>
          </cell>
          <cell r="B5136" t="str">
            <v>PL</v>
          </cell>
          <cell r="C5136" t="str">
            <v>Renewable hydropower</v>
          </cell>
          <cell r="D5136" t="str">
            <v>2032</v>
          </cell>
          <cell r="E5136">
            <v>2900</v>
          </cell>
        </row>
        <row r="5137">
          <cell r="A5137" t="str">
            <v>Poland</v>
          </cell>
          <cell r="B5137" t="str">
            <v>PL</v>
          </cell>
          <cell r="C5137" t="str">
            <v>Renewable hydropower</v>
          </cell>
          <cell r="D5137" t="str">
            <v>2033</v>
          </cell>
          <cell r="E5137">
            <v>2900</v>
          </cell>
        </row>
        <row r="5138">
          <cell r="A5138" t="str">
            <v>Poland</v>
          </cell>
          <cell r="B5138" t="str">
            <v>PL</v>
          </cell>
          <cell r="C5138" t="str">
            <v>Renewable hydropower</v>
          </cell>
          <cell r="D5138" t="str">
            <v>2034</v>
          </cell>
          <cell r="E5138">
            <v>2900</v>
          </cell>
        </row>
        <row r="5139">
          <cell r="A5139" t="str">
            <v>Poland</v>
          </cell>
          <cell r="B5139" t="str">
            <v>PL</v>
          </cell>
          <cell r="C5139" t="str">
            <v>Renewable hydropower</v>
          </cell>
          <cell r="D5139" t="str">
            <v>2035</v>
          </cell>
          <cell r="E5139">
            <v>2900</v>
          </cell>
        </row>
        <row r="5140">
          <cell r="A5140" t="str">
            <v>Poland</v>
          </cell>
          <cell r="B5140" t="str">
            <v>PL</v>
          </cell>
          <cell r="C5140" t="str">
            <v>Renewable hydropower</v>
          </cell>
          <cell r="D5140" t="str">
            <v>2036</v>
          </cell>
          <cell r="E5140">
            <v>2900</v>
          </cell>
        </row>
        <row r="5141">
          <cell r="A5141" t="str">
            <v>Poland</v>
          </cell>
          <cell r="B5141" t="str">
            <v>PL</v>
          </cell>
          <cell r="C5141" t="str">
            <v>Renewable hydropower</v>
          </cell>
          <cell r="D5141" t="str">
            <v>2037</v>
          </cell>
          <cell r="E5141">
            <v>2900</v>
          </cell>
        </row>
        <row r="5142">
          <cell r="A5142" t="str">
            <v>Poland</v>
          </cell>
          <cell r="B5142" t="str">
            <v>PL</v>
          </cell>
          <cell r="C5142" t="str">
            <v>Renewable hydropower</v>
          </cell>
          <cell r="D5142" t="str">
            <v>2038</v>
          </cell>
          <cell r="E5142">
            <v>2900</v>
          </cell>
        </row>
        <row r="5143">
          <cell r="A5143" t="str">
            <v>Poland</v>
          </cell>
          <cell r="B5143" t="str">
            <v>PL</v>
          </cell>
          <cell r="C5143" t="str">
            <v>Renewable hydropower</v>
          </cell>
          <cell r="D5143" t="str">
            <v>2039</v>
          </cell>
          <cell r="E5143">
            <v>2900</v>
          </cell>
        </row>
        <row r="5144">
          <cell r="A5144" t="str">
            <v>Poland</v>
          </cell>
          <cell r="B5144" t="str">
            <v>PL</v>
          </cell>
          <cell r="C5144" t="str">
            <v>Renewable hydropower</v>
          </cell>
          <cell r="D5144" t="str">
            <v>2040</v>
          </cell>
          <cell r="E5144">
            <v>2900</v>
          </cell>
        </row>
        <row r="5145">
          <cell r="A5145" t="str">
            <v>Poland</v>
          </cell>
          <cell r="B5145" t="str">
            <v>PL</v>
          </cell>
          <cell r="C5145" t="str">
            <v>Renewable hydropower</v>
          </cell>
          <cell r="D5145" t="str">
            <v>2041</v>
          </cell>
          <cell r="E5145">
            <v>2900</v>
          </cell>
        </row>
        <row r="5146">
          <cell r="A5146" t="str">
            <v>Poland</v>
          </cell>
          <cell r="B5146" t="str">
            <v>PL</v>
          </cell>
          <cell r="C5146" t="str">
            <v>Renewable hydropower</v>
          </cell>
          <cell r="D5146" t="str">
            <v>2042</v>
          </cell>
          <cell r="E5146">
            <v>2900</v>
          </cell>
        </row>
        <row r="5147">
          <cell r="A5147" t="str">
            <v>Poland</v>
          </cell>
          <cell r="B5147" t="str">
            <v>PL</v>
          </cell>
          <cell r="C5147" t="str">
            <v>Renewable hydropower</v>
          </cell>
          <cell r="D5147" t="str">
            <v>2043</v>
          </cell>
          <cell r="E5147">
            <v>2900</v>
          </cell>
        </row>
        <row r="5148">
          <cell r="A5148" t="str">
            <v>Poland</v>
          </cell>
          <cell r="B5148" t="str">
            <v>PL</v>
          </cell>
          <cell r="C5148" t="str">
            <v>Renewable hydropower</v>
          </cell>
          <cell r="D5148" t="str">
            <v>2044</v>
          </cell>
          <cell r="E5148">
            <v>2900</v>
          </cell>
        </row>
        <row r="5149">
          <cell r="A5149" t="str">
            <v>Poland</v>
          </cell>
          <cell r="B5149" t="str">
            <v>PL</v>
          </cell>
          <cell r="C5149" t="str">
            <v>Renewable hydropower</v>
          </cell>
          <cell r="D5149" t="str">
            <v>2045</v>
          </cell>
          <cell r="E5149">
            <v>2900</v>
          </cell>
        </row>
        <row r="5150">
          <cell r="A5150" t="str">
            <v>Poland</v>
          </cell>
          <cell r="B5150" t="str">
            <v>PL</v>
          </cell>
          <cell r="C5150" t="str">
            <v>Renewable hydropower</v>
          </cell>
          <cell r="D5150" t="str">
            <v>2046</v>
          </cell>
          <cell r="E5150">
            <v>2900</v>
          </cell>
        </row>
        <row r="5151">
          <cell r="A5151" t="str">
            <v>Poland</v>
          </cell>
          <cell r="B5151" t="str">
            <v>PL</v>
          </cell>
          <cell r="C5151" t="str">
            <v>Renewable hydropower</v>
          </cell>
          <cell r="D5151" t="str">
            <v>2047</v>
          </cell>
          <cell r="E5151">
            <v>2900</v>
          </cell>
        </row>
        <row r="5152">
          <cell r="A5152" t="str">
            <v>Poland</v>
          </cell>
          <cell r="B5152" t="str">
            <v>PL</v>
          </cell>
          <cell r="C5152" t="str">
            <v>Renewable hydropower</v>
          </cell>
          <cell r="D5152" t="str">
            <v>2048</v>
          </cell>
          <cell r="E5152">
            <v>2900</v>
          </cell>
        </row>
        <row r="5153">
          <cell r="A5153" t="str">
            <v>Poland</v>
          </cell>
          <cell r="B5153" t="str">
            <v>PL</v>
          </cell>
          <cell r="C5153" t="str">
            <v>Renewable hydropower</v>
          </cell>
          <cell r="D5153" t="str">
            <v>2049</v>
          </cell>
          <cell r="E5153">
            <v>2900</v>
          </cell>
        </row>
        <row r="5154">
          <cell r="A5154" t="str">
            <v>Poland</v>
          </cell>
          <cell r="B5154" t="str">
            <v>PL</v>
          </cell>
          <cell r="C5154" t="str">
            <v>Renewable hydropower</v>
          </cell>
          <cell r="D5154" t="str">
            <v>2050</v>
          </cell>
          <cell r="E5154">
            <v>2900</v>
          </cell>
        </row>
        <row r="5155">
          <cell r="A5155" t="str">
            <v>Portugal</v>
          </cell>
          <cell r="B5155" t="str">
            <v>PT</v>
          </cell>
          <cell r="C5155" t="str">
            <v>Renewable hydropower</v>
          </cell>
          <cell r="D5155" t="str">
            <v>2018</v>
          </cell>
          <cell r="E5155">
            <v>2900</v>
          </cell>
        </row>
        <row r="5156">
          <cell r="A5156" t="str">
            <v>Portugal</v>
          </cell>
          <cell r="B5156" t="str">
            <v>PT</v>
          </cell>
          <cell r="C5156" t="str">
            <v>Renewable hydropower</v>
          </cell>
          <cell r="D5156" t="str">
            <v>2019</v>
          </cell>
          <cell r="E5156">
            <v>2900</v>
          </cell>
        </row>
        <row r="5157">
          <cell r="A5157" t="str">
            <v>Portugal</v>
          </cell>
          <cell r="B5157" t="str">
            <v>PT</v>
          </cell>
          <cell r="C5157" t="str">
            <v>Renewable hydropower</v>
          </cell>
          <cell r="D5157" t="str">
            <v>2020</v>
          </cell>
          <cell r="E5157">
            <v>2900</v>
          </cell>
        </row>
        <row r="5158">
          <cell r="A5158" t="str">
            <v>Portugal</v>
          </cell>
          <cell r="B5158" t="str">
            <v>PT</v>
          </cell>
          <cell r="C5158" t="str">
            <v>Renewable hydropower</v>
          </cell>
          <cell r="D5158" t="str">
            <v>2021</v>
          </cell>
          <cell r="E5158">
            <v>2900</v>
          </cell>
        </row>
        <row r="5159">
          <cell r="A5159" t="str">
            <v>Portugal</v>
          </cell>
          <cell r="B5159" t="str">
            <v>PT</v>
          </cell>
          <cell r="C5159" t="str">
            <v>Renewable hydropower</v>
          </cell>
          <cell r="D5159" t="str">
            <v>2022</v>
          </cell>
          <cell r="E5159">
            <v>2900</v>
          </cell>
        </row>
        <row r="5160">
          <cell r="A5160" t="str">
            <v>Portugal</v>
          </cell>
          <cell r="B5160" t="str">
            <v>PT</v>
          </cell>
          <cell r="C5160" t="str">
            <v>Renewable hydropower</v>
          </cell>
          <cell r="D5160" t="str">
            <v>2023</v>
          </cell>
          <cell r="E5160">
            <v>2900</v>
          </cell>
        </row>
        <row r="5161">
          <cell r="A5161" t="str">
            <v>Portugal</v>
          </cell>
          <cell r="B5161" t="str">
            <v>PT</v>
          </cell>
          <cell r="C5161" t="str">
            <v>Renewable hydropower</v>
          </cell>
          <cell r="D5161" t="str">
            <v>2024</v>
          </cell>
          <cell r="E5161">
            <v>2900</v>
          </cell>
        </row>
        <row r="5162">
          <cell r="A5162" t="str">
            <v>Portugal</v>
          </cell>
          <cell r="B5162" t="str">
            <v>PT</v>
          </cell>
          <cell r="C5162" t="str">
            <v>Renewable hydropower</v>
          </cell>
          <cell r="D5162" t="str">
            <v>2025</v>
          </cell>
          <cell r="E5162">
            <v>2900</v>
          </cell>
        </row>
        <row r="5163">
          <cell r="A5163" t="str">
            <v>Portugal</v>
          </cell>
          <cell r="B5163" t="str">
            <v>PT</v>
          </cell>
          <cell r="C5163" t="str">
            <v>Renewable hydropower</v>
          </cell>
          <cell r="D5163" t="str">
            <v>2026</v>
          </cell>
          <cell r="E5163">
            <v>2900</v>
          </cell>
        </row>
        <row r="5164">
          <cell r="A5164" t="str">
            <v>Portugal</v>
          </cell>
          <cell r="B5164" t="str">
            <v>PT</v>
          </cell>
          <cell r="C5164" t="str">
            <v>Renewable hydropower</v>
          </cell>
          <cell r="D5164" t="str">
            <v>2027</v>
          </cell>
          <cell r="E5164">
            <v>2900</v>
          </cell>
        </row>
        <row r="5165">
          <cell r="A5165" t="str">
            <v>Portugal</v>
          </cell>
          <cell r="B5165" t="str">
            <v>PT</v>
          </cell>
          <cell r="C5165" t="str">
            <v>Renewable hydropower</v>
          </cell>
          <cell r="D5165" t="str">
            <v>2028</v>
          </cell>
          <cell r="E5165">
            <v>2900</v>
          </cell>
        </row>
        <row r="5166">
          <cell r="A5166" t="str">
            <v>Portugal</v>
          </cell>
          <cell r="B5166" t="str">
            <v>PT</v>
          </cell>
          <cell r="C5166" t="str">
            <v>Renewable hydropower</v>
          </cell>
          <cell r="D5166" t="str">
            <v>2029</v>
          </cell>
          <cell r="E5166">
            <v>2900</v>
          </cell>
        </row>
        <row r="5167">
          <cell r="A5167" t="str">
            <v>Portugal</v>
          </cell>
          <cell r="B5167" t="str">
            <v>PT</v>
          </cell>
          <cell r="C5167" t="str">
            <v>Renewable hydropower</v>
          </cell>
          <cell r="D5167" t="str">
            <v>2030</v>
          </cell>
          <cell r="E5167">
            <v>2900</v>
          </cell>
        </row>
        <row r="5168">
          <cell r="A5168" t="str">
            <v>Portugal</v>
          </cell>
          <cell r="B5168" t="str">
            <v>PT</v>
          </cell>
          <cell r="C5168" t="str">
            <v>Renewable hydropower</v>
          </cell>
          <cell r="D5168" t="str">
            <v>2031</v>
          </cell>
          <cell r="E5168">
            <v>2900</v>
          </cell>
        </row>
        <row r="5169">
          <cell r="A5169" t="str">
            <v>Portugal</v>
          </cell>
          <cell r="B5169" t="str">
            <v>PT</v>
          </cell>
          <cell r="C5169" t="str">
            <v>Renewable hydropower</v>
          </cell>
          <cell r="D5169" t="str">
            <v>2032</v>
          </cell>
          <cell r="E5169">
            <v>2900</v>
          </cell>
        </row>
        <row r="5170">
          <cell r="A5170" t="str">
            <v>Portugal</v>
          </cell>
          <cell r="B5170" t="str">
            <v>PT</v>
          </cell>
          <cell r="C5170" t="str">
            <v>Renewable hydropower</v>
          </cell>
          <cell r="D5170" t="str">
            <v>2033</v>
          </cell>
          <cell r="E5170">
            <v>2900</v>
          </cell>
        </row>
        <row r="5171">
          <cell r="A5171" t="str">
            <v>Portugal</v>
          </cell>
          <cell r="B5171" t="str">
            <v>PT</v>
          </cell>
          <cell r="C5171" t="str">
            <v>Renewable hydropower</v>
          </cell>
          <cell r="D5171" t="str">
            <v>2034</v>
          </cell>
          <cell r="E5171">
            <v>2900</v>
          </cell>
        </row>
        <row r="5172">
          <cell r="A5172" t="str">
            <v>Portugal</v>
          </cell>
          <cell r="B5172" t="str">
            <v>PT</v>
          </cell>
          <cell r="C5172" t="str">
            <v>Renewable hydropower</v>
          </cell>
          <cell r="D5172" t="str">
            <v>2035</v>
          </cell>
          <cell r="E5172">
            <v>2900</v>
          </cell>
        </row>
        <row r="5173">
          <cell r="A5173" t="str">
            <v>Portugal</v>
          </cell>
          <cell r="B5173" t="str">
            <v>PT</v>
          </cell>
          <cell r="C5173" t="str">
            <v>Renewable hydropower</v>
          </cell>
          <cell r="D5173" t="str">
            <v>2036</v>
          </cell>
          <cell r="E5173">
            <v>2900</v>
          </cell>
        </row>
        <row r="5174">
          <cell r="A5174" t="str">
            <v>Portugal</v>
          </cell>
          <cell r="B5174" t="str">
            <v>PT</v>
          </cell>
          <cell r="C5174" t="str">
            <v>Renewable hydropower</v>
          </cell>
          <cell r="D5174" t="str">
            <v>2037</v>
          </cell>
          <cell r="E5174">
            <v>2900</v>
          </cell>
        </row>
        <row r="5175">
          <cell r="A5175" t="str">
            <v>Portugal</v>
          </cell>
          <cell r="B5175" t="str">
            <v>PT</v>
          </cell>
          <cell r="C5175" t="str">
            <v>Renewable hydropower</v>
          </cell>
          <cell r="D5175" t="str">
            <v>2038</v>
          </cell>
          <cell r="E5175">
            <v>2900</v>
          </cell>
        </row>
        <row r="5176">
          <cell r="A5176" t="str">
            <v>Portugal</v>
          </cell>
          <cell r="B5176" t="str">
            <v>PT</v>
          </cell>
          <cell r="C5176" t="str">
            <v>Renewable hydropower</v>
          </cell>
          <cell r="D5176" t="str">
            <v>2039</v>
          </cell>
          <cell r="E5176">
            <v>2900</v>
          </cell>
        </row>
        <row r="5177">
          <cell r="A5177" t="str">
            <v>Portugal</v>
          </cell>
          <cell r="B5177" t="str">
            <v>PT</v>
          </cell>
          <cell r="C5177" t="str">
            <v>Renewable hydropower</v>
          </cell>
          <cell r="D5177" t="str">
            <v>2040</v>
          </cell>
          <cell r="E5177">
            <v>2900</v>
          </cell>
        </row>
        <row r="5178">
          <cell r="A5178" t="str">
            <v>Portugal</v>
          </cell>
          <cell r="B5178" t="str">
            <v>PT</v>
          </cell>
          <cell r="C5178" t="str">
            <v>Renewable hydropower</v>
          </cell>
          <cell r="D5178" t="str">
            <v>2041</v>
          </cell>
          <cell r="E5178">
            <v>2900</v>
          </cell>
        </row>
        <row r="5179">
          <cell r="A5179" t="str">
            <v>Portugal</v>
          </cell>
          <cell r="B5179" t="str">
            <v>PT</v>
          </cell>
          <cell r="C5179" t="str">
            <v>Renewable hydropower</v>
          </cell>
          <cell r="D5179" t="str">
            <v>2042</v>
          </cell>
          <cell r="E5179">
            <v>2900</v>
          </cell>
        </row>
        <row r="5180">
          <cell r="A5180" t="str">
            <v>Portugal</v>
          </cell>
          <cell r="B5180" t="str">
            <v>PT</v>
          </cell>
          <cell r="C5180" t="str">
            <v>Renewable hydropower</v>
          </cell>
          <cell r="D5180" t="str">
            <v>2043</v>
          </cell>
          <cell r="E5180">
            <v>2900</v>
          </cell>
        </row>
        <row r="5181">
          <cell r="A5181" t="str">
            <v>Portugal</v>
          </cell>
          <cell r="B5181" t="str">
            <v>PT</v>
          </cell>
          <cell r="C5181" t="str">
            <v>Renewable hydropower</v>
          </cell>
          <cell r="D5181" t="str">
            <v>2044</v>
          </cell>
          <cell r="E5181">
            <v>2900</v>
          </cell>
        </row>
        <row r="5182">
          <cell r="A5182" t="str">
            <v>Portugal</v>
          </cell>
          <cell r="B5182" t="str">
            <v>PT</v>
          </cell>
          <cell r="C5182" t="str">
            <v>Renewable hydropower</v>
          </cell>
          <cell r="D5182" t="str">
            <v>2045</v>
          </cell>
          <cell r="E5182">
            <v>2900</v>
          </cell>
        </row>
        <row r="5183">
          <cell r="A5183" t="str">
            <v>Portugal</v>
          </cell>
          <cell r="B5183" t="str">
            <v>PT</v>
          </cell>
          <cell r="C5183" t="str">
            <v>Renewable hydropower</v>
          </cell>
          <cell r="D5183" t="str">
            <v>2046</v>
          </cell>
          <cell r="E5183">
            <v>2900</v>
          </cell>
        </row>
        <row r="5184">
          <cell r="A5184" t="str">
            <v>Portugal</v>
          </cell>
          <cell r="B5184" t="str">
            <v>PT</v>
          </cell>
          <cell r="C5184" t="str">
            <v>Renewable hydropower</v>
          </cell>
          <cell r="D5184" t="str">
            <v>2047</v>
          </cell>
          <cell r="E5184">
            <v>2900</v>
          </cell>
        </row>
        <row r="5185">
          <cell r="A5185" t="str">
            <v>Portugal</v>
          </cell>
          <cell r="B5185" t="str">
            <v>PT</v>
          </cell>
          <cell r="C5185" t="str">
            <v>Renewable hydropower</v>
          </cell>
          <cell r="D5185" t="str">
            <v>2048</v>
          </cell>
          <cell r="E5185">
            <v>2900</v>
          </cell>
        </row>
        <row r="5186">
          <cell r="A5186" t="str">
            <v>Portugal</v>
          </cell>
          <cell r="B5186" t="str">
            <v>PT</v>
          </cell>
          <cell r="C5186" t="str">
            <v>Renewable hydropower</v>
          </cell>
          <cell r="D5186" t="str">
            <v>2049</v>
          </cell>
          <cell r="E5186">
            <v>2900</v>
          </cell>
        </row>
        <row r="5187">
          <cell r="A5187" t="str">
            <v>Portugal</v>
          </cell>
          <cell r="B5187" t="str">
            <v>PT</v>
          </cell>
          <cell r="C5187" t="str">
            <v>Renewable hydropower</v>
          </cell>
          <cell r="D5187" t="str">
            <v>2050</v>
          </cell>
          <cell r="E5187">
            <v>2900</v>
          </cell>
        </row>
        <row r="5188">
          <cell r="A5188" t="str">
            <v>Romania</v>
          </cell>
          <cell r="B5188" t="str">
            <v>RO</v>
          </cell>
          <cell r="C5188" t="str">
            <v>Renewable hydropower</v>
          </cell>
          <cell r="D5188" t="str">
            <v>2018</v>
          </cell>
          <cell r="E5188">
            <v>2900</v>
          </cell>
        </row>
        <row r="5189">
          <cell r="A5189" t="str">
            <v>Romania</v>
          </cell>
          <cell r="B5189" t="str">
            <v>RO</v>
          </cell>
          <cell r="C5189" t="str">
            <v>Renewable hydropower</v>
          </cell>
          <cell r="D5189" t="str">
            <v>2019</v>
          </cell>
          <cell r="E5189">
            <v>2900</v>
          </cell>
        </row>
        <row r="5190">
          <cell r="A5190" t="str">
            <v>Romania</v>
          </cell>
          <cell r="B5190" t="str">
            <v>RO</v>
          </cell>
          <cell r="C5190" t="str">
            <v>Renewable hydropower</v>
          </cell>
          <cell r="D5190" t="str">
            <v>2020</v>
          </cell>
          <cell r="E5190">
            <v>2900</v>
          </cell>
        </row>
        <row r="5191">
          <cell r="A5191" t="str">
            <v>Romania</v>
          </cell>
          <cell r="B5191" t="str">
            <v>RO</v>
          </cell>
          <cell r="C5191" t="str">
            <v>Renewable hydropower</v>
          </cell>
          <cell r="D5191" t="str">
            <v>2021</v>
          </cell>
          <cell r="E5191">
            <v>2900</v>
          </cell>
        </row>
        <row r="5192">
          <cell r="A5192" t="str">
            <v>Romania</v>
          </cell>
          <cell r="B5192" t="str">
            <v>RO</v>
          </cell>
          <cell r="C5192" t="str">
            <v>Renewable hydropower</v>
          </cell>
          <cell r="D5192" t="str">
            <v>2022</v>
          </cell>
          <cell r="E5192">
            <v>2900</v>
          </cell>
        </row>
        <row r="5193">
          <cell r="A5193" t="str">
            <v>Romania</v>
          </cell>
          <cell r="B5193" t="str">
            <v>RO</v>
          </cell>
          <cell r="C5193" t="str">
            <v>Renewable hydropower</v>
          </cell>
          <cell r="D5193" t="str">
            <v>2023</v>
          </cell>
          <cell r="E5193">
            <v>2900</v>
          </cell>
        </row>
        <row r="5194">
          <cell r="A5194" t="str">
            <v>Romania</v>
          </cell>
          <cell r="B5194" t="str">
            <v>RO</v>
          </cell>
          <cell r="C5194" t="str">
            <v>Renewable hydropower</v>
          </cell>
          <cell r="D5194" t="str">
            <v>2024</v>
          </cell>
          <cell r="E5194">
            <v>2900</v>
          </cell>
        </row>
        <row r="5195">
          <cell r="A5195" t="str">
            <v>Romania</v>
          </cell>
          <cell r="B5195" t="str">
            <v>RO</v>
          </cell>
          <cell r="C5195" t="str">
            <v>Renewable hydropower</v>
          </cell>
          <cell r="D5195" t="str">
            <v>2025</v>
          </cell>
          <cell r="E5195">
            <v>2900</v>
          </cell>
        </row>
        <row r="5196">
          <cell r="A5196" t="str">
            <v>Romania</v>
          </cell>
          <cell r="B5196" t="str">
            <v>RO</v>
          </cell>
          <cell r="C5196" t="str">
            <v>Renewable hydropower</v>
          </cell>
          <cell r="D5196" t="str">
            <v>2026</v>
          </cell>
          <cell r="E5196">
            <v>2900</v>
          </cell>
        </row>
        <row r="5197">
          <cell r="A5197" t="str">
            <v>Romania</v>
          </cell>
          <cell r="B5197" t="str">
            <v>RO</v>
          </cell>
          <cell r="C5197" t="str">
            <v>Renewable hydropower</v>
          </cell>
          <cell r="D5197" t="str">
            <v>2027</v>
          </cell>
          <cell r="E5197">
            <v>2900</v>
          </cell>
        </row>
        <row r="5198">
          <cell r="A5198" t="str">
            <v>Romania</v>
          </cell>
          <cell r="B5198" t="str">
            <v>RO</v>
          </cell>
          <cell r="C5198" t="str">
            <v>Renewable hydropower</v>
          </cell>
          <cell r="D5198" t="str">
            <v>2028</v>
          </cell>
          <cell r="E5198">
            <v>2900</v>
          </cell>
        </row>
        <row r="5199">
          <cell r="A5199" t="str">
            <v>Romania</v>
          </cell>
          <cell r="B5199" t="str">
            <v>RO</v>
          </cell>
          <cell r="C5199" t="str">
            <v>Renewable hydropower</v>
          </cell>
          <cell r="D5199" t="str">
            <v>2029</v>
          </cell>
          <cell r="E5199">
            <v>2900</v>
          </cell>
        </row>
        <row r="5200">
          <cell r="A5200" t="str">
            <v>Romania</v>
          </cell>
          <cell r="B5200" t="str">
            <v>RO</v>
          </cell>
          <cell r="C5200" t="str">
            <v>Renewable hydropower</v>
          </cell>
          <cell r="D5200" t="str">
            <v>2030</v>
          </cell>
          <cell r="E5200">
            <v>2900</v>
          </cell>
        </row>
        <row r="5201">
          <cell r="A5201" t="str">
            <v>Romania</v>
          </cell>
          <cell r="B5201" t="str">
            <v>RO</v>
          </cell>
          <cell r="C5201" t="str">
            <v>Renewable hydropower</v>
          </cell>
          <cell r="D5201" t="str">
            <v>2031</v>
          </cell>
          <cell r="E5201">
            <v>2900</v>
          </cell>
        </row>
        <row r="5202">
          <cell r="A5202" t="str">
            <v>Romania</v>
          </cell>
          <cell r="B5202" t="str">
            <v>RO</v>
          </cell>
          <cell r="C5202" t="str">
            <v>Renewable hydropower</v>
          </cell>
          <cell r="D5202" t="str">
            <v>2032</v>
          </cell>
          <cell r="E5202">
            <v>2900</v>
          </cell>
        </row>
        <row r="5203">
          <cell r="A5203" t="str">
            <v>Romania</v>
          </cell>
          <cell r="B5203" t="str">
            <v>RO</v>
          </cell>
          <cell r="C5203" t="str">
            <v>Renewable hydropower</v>
          </cell>
          <cell r="D5203" t="str">
            <v>2033</v>
          </cell>
          <cell r="E5203">
            <v>2900</v>
          </cell>
        </row>
        <row r="5204">
          <cell r="A5204" t="str">
            <v>Romania</v>
          </cell>
          <cell r="B5204" t="str">
            <v>RO</v>
          </cell>
          <cell r="C5204" t="str">
            <v>Renewable hydropower</v>
          </cell>
          <cell r="D5204" t="str">
            <v>2034</v>
          </cell>
          <cell r="E5204">
            <v>2900</v>
          </cell>
        </row>
        <row r="5205">
          <cell r="A5205" t="str">
            <v>Romania</v>
          </cell>
          <cell r="B5205" t="str">
            <v>RO</v>
          </cell>
          <cell r="C5205" t="str">
            <v>Renewable hydropower</v>
          </cell>
          <cell r="D5205" t="str">
            <v>2035</v>
          </cell>
          <cell r="E5205">
            <v>2900</v>
          </cell>
        </row>
        <row r="5206">
          <cell r="A5206" t="str">
            <v>Romania</v>
          </cell>
          <cell r="B5206" t="str">
            <v>RO</v>
          </cell>
          <cell r="C5206" t="str">
            <v>Renewable hydropower</v>
          </cell>
          <cell r="D5206" t="str">
            <v>2036</v>
          </cell>
          <cell r="E5206">
            <v>2900</v>
          </cell>
        </row>
        <row r="5207">
          <cell r="A5207" t="str">
            <v>Romania</v>
          </cell>
          <cell r="B5207" t="str">
            <v>RO</v>
          </cell>
          <cell r="C5207" t="str">
            <v>Renewable hydropower</v>
          </cell>
          <cell r="D5207" t="str">
            <v>2037</v>
          </cell>
          <cell r="E5207">
            <v>2900</v>
          </cell>
        </row>
        <row r="5208">
          <cell r="A5208" t="str">
            <v>Romania</v>
          </cell>
          <cell r="B5208" t="str">
            <v>RO</v>
          </cell>
          <cell r="C5208" t="str">
            <v>Renewable hydropower</v>
          </cell>
          <cell r="D5208" t="str">
            <v>2038</v>
          </cell>
          <cell r="E5208">
            <v>2900</v>
          </cell>
        </row>
        <row r="5209">
          <cell r="A5209" t="str">
            <v>Romania</v>
          </cell>
          <cell r="B5209" t="str">
            <v>RO</v>
          </cell>
          <cell r="C5209" t="str">
            <v>Renewable hydropower</v>
          </cell>
          <cell r="D5209" t="str">
            <v>2039</v>
          </cell>
          <cell r="E5209">
            <v>2900</v>
          </cell>
        </row>
        <row r="5210">
          <cell r="A5210" t="str">
            <v>Romania</v>
          </cell>
          <cell r="B5210" t="str">
            <v>RO</v>
          </cell>
          <cell r="C5210" t="str">
            <v>Renewable hydropower</v>
          </cell>
          <cell r="D5210" t="str">
            <v>2040</v>
          </cell>
          <cell r="E5210">
            <v>2900</v>
          </cell>
        </row>
        <row r="5211">
          <cell r="A5211" t="str">
            <v>Romania</v>
          </cell>
          <cell r="B5211" t="str">
            <v>RO</v>
          </cell>
          <cell r="C5211" t="str">
            <v>Renewable hydropower</v>
          </cell>
          <cell r="D5211" t="str">
            <v>2041</v>
          </cell>
          <cell r="E5211">
            <v>2900</v>
          </cell>
        </row>
        <row r="5212">
          <cell r="A5212" t="str">
            <v>Romania</v>
          </cell>
          <cell r="B5212" t="str">
            <v>RO</v>
          </cell>
          <cell r="C5212" t="str">
            <v>Renewable hydropower</v>
          </cell>
          <cell r="D5212" t="str">
            <v>2042</v>
          </cell>
          <cell r="E5212">
            <v>2900</v>
          </cell>
        </row>
        <row r="5213">
          <cell r="A5213" t="str">
            <v>Romania</v>
          </cell>
          <cell r="B5213" t="str">
            <v>RO</v>
          </cell>
          <cell r="C5213" t="str">
            <v>Renewable hydropower</v>
          </cell>
          <cell r="D5213" t="str">
            <v>2043</v>
          </cell>
          <cell r="E5213">
            <v>2900</v>
          </cell>
        </row>
        <row r="5214">
          <cell r="A5214" t="str">
            <v>Romania</v>
          </cell>
          <cell r="B5214" t="str">
            <v>RO</v>
          </cell>
          <cell r="C5214" t="str">
            <v>Renewable hydropower</v>
          </cell>
          <cell r="D5214" t="str">
            <v>2044</v>
          </cell>
          <cell r="E5214">
            <v>2900</v>
          </cell>
        </row>
        <row r="5215">
          <cell r="A5215" t="str">
            <v>Romania</v>
          </cell>
          <cell r="B5215" t="str">
            <v>RO</v>
          </cell>
          <cell r="C5215" t="str">
            <v>Renewable hydropower</v>
          </cell>
          <cell r="D5215" t="str">
            <v>2045</v>
          </cell>
          <cell r="E5215">
            <v>2900</v>
          </cell>
        </row>
        <row r="5216">
          <cell r="A5216" t="str">
            <v>Romania</v>
          </cell>
          <cell r="B5216" t="str">
            <v>RO</v>
          </cell>
          <cell r="C5216" t="str">
            <v>Renewable hydropower</v>
          </cell>
          <cell r="D5216" t="str">
            <v>2046</v>
          </cell>
          <cell r="E5216">
            <v>2900</v>
          </cell>
        </row>
        <row r="5217">
          <cell r="A5217" t="str">
            <v>Romania</v>
          </cell>
          <cell r="B5217" t="str">
            <v>RO</v>
          </cell>
          <cell r="C5217" t="str">
            <v>Renewable hydropower</v>
          </cell>
          <cell r="D5217" t="str">
            <v>2047</v>
          </cell>
          <cell r="E5217">
            <v>2900</v>
          </cell>
        </row>
        <row r="5218">
          <cell r="A5218" t="str">
            <v>Romania</v>
          </cell>
          <cell r="B5218" t="str">
            <v>RO</v>
          </cell>
          <cell r="C5218" t="str">
            <v>Renewable hydropower</v>
          </cell>
          <cell r="D5218" t="str">
            <v>2048</v>
          </cell>
          <cell r="E5218">
            <v>2900</v>
          </cell>
        </row>
        <row r="5219">
          <cell r="A5219" t="str">
            <v>Romania</v>
          </cell>
          <cell r="B5219" t="str">
            <v>RO</v>
          </cell>
          <cell r="C5219" t="str">
            <v>Renewable hydropower</v>
          </cell>
          <cell r="D5219" t="str">
            <v>2049</v>
          </cell>
          <cell r="E5219">
            <v>2900</v>
          </cell>
        </row>
        <row r="5220">
          <cell r="A5220" t="str">
            <v>Romania</v>
          </cell>
          <cell r="B5220" t="str">
            <v>RO</v>
          </cell>
          <cell r="C5220" t="str">
            <v>Renewable hydropower</v>
          </cell>
          <cell r="D5220" t="str">
            <v>2050</v>
          </cell>
          <cell r="E5220">
            <v>2900</v>
          </cell>
        </row>
        <row r="5221">
          <cell r="A5221" t="str">
            <v>Serbia</v>
          </cell>
          <cell r="B5221" t="str">
            <v>RS</v>
          </cell>
          <cell r="C5221" t="str">
            <v>Renewable hydropower</v>
          </cell>
          <cell r="D5221" t="str">
            <v>2018</v>
          </cell>
          <cell r="E5221">
            <v>2900</v>
          </cell>
        </row>
        <row r="5222">
          <cell r="A5222" t="str">
            <v>Serbia</v>
          </cell>
          <cell r="B5222" t="str">
            <v>RS</v>
          </cell>
          <cell r="C5222" t="str">
            <v>Renewable hydropower</v>
          </cell>
          <cell r="D5222" t="str">
            <v>2019</v>
          </cell>
          <cell r="E5222">
            <v>2900</v>
          </cell>
        </row>
        <row r="5223">
          <cell r="A5223" t="str">
            <v>Serbia</v>
          </cell>
          <cell r="B5223" t="str">
            <v>RS</v>
          </cell>
          <cell r="C5223" t="str">
            <v>Renewable hydropower</v>
          </cell>
          <cell r="D5223" t="str">
            <v>2020</v>
          </cell>
          <cell r="E5223">
            <v>2900</v>
          </cell>
        </row>
        <row r="5224">
          <cell r="A5224" t="str">
            <v>Serbia</v>
          </cell>
          <cell r="B5224" t="str">
            <v>RS</v>
          </cell>
          <cell r="C5224" t="str">
            <v>Renewable hydropower</v>
          </cell>
          <cell r="D5224" t="str">
            <v>2021</v>
          </cell>
          <cell r="E5224">
            <v>2900</v>
          </cell>
        </row>
        <row r="5225">
          <cell r="A5225" t="str">
            <v>Serbia</v>
          </cell>
          <cell r="B5225" t="str">
            <v>RS</v>
          </cell>
          <cell r="C5225" t="str">
            <v>Renewable hydropower</v>
          </cell>
          <cell r="D5225" t="str">
            <v>2022</v>
          </cell>
          <cell r="E5225">
            <v>2900</v>
          </cell>
        </row>
        <row r="5226">
          <cell r="A5226" t="str">
            <v>Serbia</v>
          </cell>
          <cell r="B5226" t="str">
            <v>RS</v>
          </cell>
          <cell r="C5226" t="str">
            <v>Renewable hydropower</v>
          </cell>
          <cell r="D5226" t="str">
            <v>2023</v>
          </cell>
          <cell r="E5226">
            <v>2900</v>
          </cell>
        </row>
        <row r="5227">
          <cell r="A5227" t="str">
            <v>Serbia</v>
          </cell>
          <cell r="B5227" t="str">
            <v>RS</v>
          </cell>
          <cell r="C5227" t="str">
            <v>Renewable hydropower</v>
          </cell>
          <cell r="D5227" t="str">
            <v>2024</v>
          </cell>
          <cell r="E5227">
            <v>2900</v>
          </cell>
        </row>
        <row r="5228">
          <cell r="A5228" t="str">
            <v>Serbia</v>
          </cell>
          <cell r="B5228" t="str">
            <v>RS</v>
          </cell>
          <cell r="C5228" t="str">
            <v>Renewable hydropower</v>
          </cell>
          <cell r="D5228" t="str">
            <v>2025</v>
          </cell>
          <cell r="E5228">
            <v>2900</v>
          </cell>
        </row>
        <row r="5229">
          <cell r="A5229" t="str">
            <v>Serbia</v>
          </cell>
          <cell r="B5229" t="str">
            <v>RS</v>
          </cell>
          <cell r="C5229" t="str">
            <v>Renewable hydropower</v>
          </cell>
          <cell r="D5229" t="str">
            <v>2026</v>
          </cell>
          <cell r="E5229">
            <v>2900</v>
          </cell>
        </row>
        <row r="5230">
          <cell r="A5230" t="str">
            <v>Serbia</v>
          </cell>
          <cell r="B5230" t="str">
            <v>RS</v>
          </cell>
          <cell r="C5230" t="str">
            <v>Renewable hydropower</v>
          </cell>
          <cell r="D5230" t="str">
            <v>2027</v>
          </cell>
          <cell r="E5230">
            <v>2900</v>
          </cell>
        </row>
        <row r="5231">
          <cell r="A5231" t="str">
            <v>Serbia</v>
          </cell>
          <cell r="B5231" t="str">
            <v>RS</v>
          </cell>
          <cell r="C5231" t="str">
            <v>Renewable hydropower</v>
          </cell>
          <cell r="D5231" t="str">
            <v>2028</v>
          </cell>
          <cell r="E5231">
            <v>2900</v>
          </cell>
        </row>
        <row r="5232">
          <cell r="A5232" t="str">
            <v>Serbia</v>
          </cell>
          <cell r="B5232" t="str">
            <v>RS</v>
          </cell>
          <cell r="C5232" t="str">
            <v>Renewable hydropower</v>
          </cell>
          <cell r="D5232" t="str">
            <v>2029</v>
          </cell>
          <cell r="E5232">
            <v>2900</v>
          </cell>
        </row>
        <row r="5233">
          <cell r="A5233" t="str">
            <v>Serbia</v>
          </cell>
          <cell r="B5233" t="str">
            <v>RS</v>
          </cell>
          <cell r="C5233" t="str">
            <v>Renewable hydropower</v>
          </cell>
          <cell r="D5233" t="str">
            <v>2030</v>
          </cell>
          <cell r="E5233">
            <v>2900</v>
          </cell>
        </row>
        <row r="5234">
          <cell r="A5234" t="str">
            <v>Serbia</v>
          </cell>
          <cell r="B5234" t="str">
            <v>RS</v>
          </cell>
          <cell r="C5234" t="str">
            <v>Renewable hydropower</v>
          </cell>
          <cell r="D5234" t="str">
            <v>2031</v>
          </cell>
          <cell r="E5234">
            <v>2900</v>
          </cell>
        </row>
        <row r="5235">
          <cell r="A5235" t="str">
            <v>Serbia</v>
          </cell>
          <cell r="B5235" t="str">
            <v>RS</v>
          </cell>
          <cell r="C5235" t="str">
            <v>Renewable hydropower</v>
          </cell>
          <cell r="D5235" t="str">
            <v>2032</v>
          </cell>
          <cell r="E5235">
            <v>2900</v>
          </cell>
        </row>
        <row r="5236">
          <cell r="A5236" t="str">
            <v>Serbia</v>
          </cell>
          <cell r="B5236" t="str">
            <v>RS</v>
          </cell>
          <cell r="C5236" t="str">
            <v>Renewable hydropower</v>
          </cell>
          <cell r="D5236" t="str">
            <v>2033</v>
          </cell>
          <cell r="E5236">
            <v>2900</v>
          </cell>
        </row>
        <row r="5237">
          <cell r="A5237" t="str">
            <v>Serbia</v>
          </cell>
          <cell r="B5237" t="str">
            <v>RS</v>
          </cell>
          <cell r="C5237" t="str">
            <v>Renewable hydropower</v>
          </cell>
          <cell r="D5237" t="str">
            <v>2034</v>
          </cell>
          <cell r="E5237">
            <v>2900</v>
          </cell>
        </row>
        <row r="5238">
          <cell r="A5238" t="str">
            <v>Serbia</v>
          </cell>
          <cell r="B5238" t="str">
            <v>RS</v>
          </cell>
          <cell r="C5238" t="str">
            <v>Renewable hydropower</v>
          </cell>
          <cell r="D5238" t="str">
            <v>2035</v>
          </cell>
          <cell r="E5238">
            <v>2900</v>
          </cell>
        </row>
        <row r="5239">
          <cell r="A5239" t="str">
            <v>Serbia</v>
          </cell>
          <cell r="B5239" t="str">
            <v>RS</v>
          </cell>
          <cell r="C5239" t="str">
            <v>Renewable hydropower</v>
          </cell>
          <cell r="D5239" t="str">
            <v>2036</v>
          </cell>
          <cell r="E5239">
            <v>2900</v>
          </cell>
        </row>
        <row r="5240">
          <cell r="A5240" t="str">
            <v>Serbia</v>
          </cell>
          <cell r="B5240" t="str">
            <v>RS</v>
          </cell>
          <cell r="C5240" t="str">
            <v>Renewable hydropower</v>
          </cell>
          <cell r="D5240" t="str">
            <v>2037</v>
          </cell>
          <cell r="E5240">
            <v>2900</v>
          </cell>
        </row>
        <row r="5241">
          <cell r="A5241" t="str">
            <v>Serbia</v>
          </cell>
          <cell r="B5241" t="str">
            <v>RS</v>
          </cell>
          <cell r="C5241" t="str">
            <v>Renewable hydropower</v>
          </cell>
          <cell r="D5241" t="str">
            <v>2038</v>
          </cell>
          <cell r="E5241">
            <v>2900</v>
          </cell>
        </row>
        <row r="5242">
          <cell r="A5242" t="str">
            <v>Serbia</v>
          </cell>
          <cell r="B5242" t="str">
            <v>RS</v>
          </cell>
          <cell r="C5242" t="str">
            <v>Renewable hydropower</v>
          </cell>
          <cell r="D5242" t="str">
            <v>2039</v>
          </cell>
          <cell r="E5242">
            <v>2900</v>
          </cell>
        </row>
        <row r="5243">
          <cell r="A5243" t="str">
            <v>Serbia</v>
          </cell>
          <cell r="B5243" t="str">
            <v>RS</v>
          </cell>
          <cell r="C5243" t="str">
            <v>Renewable hydropower</v>
          </cell>
          <cell r="D5243" t="str">
            <v>2040</v>
          </cell>
          <cell r="E5243">
            <v>2900</v>
          </cell>
        </row>
        <row r="5244">
          <cell r="A5244" t="str">
            <v>Serbia</v>
          </cell>
          <cell r="B5244" t="str">
            <v>RS</v>
          </cell>
          <cell r="C5244" t="str">
            <v>Renewable hydropower</v>
          </cell>
          <cell r="D5244" t="str">
            <v>2041</v>
          </cell>
          <cell r="E5244">
            <v>2900</v>
          </cell>
        </row>
        <row r="5245">
          <cell r="A5245" t="str">
            <v>Serbia</v>
          </cell>
          <cell r="B5245" t="str">
            <v>RS</v>
          </cell>
          <cell r="C5245" t="str">
            <v>Renewable hydropower</v>
          </cell>
          <cell r="D5245" t="str">
            <v>2042</v>
          </cell>
          <cell r="E5245">
            <v>2900</v>
          </cell>
        </row>
        <row r="5246">
          <cell r="A5246" t="str">
            <v>Serbia</v>
          </cell>
          <cell r="B5246" t="str">
            <v>RS</v>
          </cell>
          <cell r="C5246" t="str">
            <v>Renewable hydropower</v>
          </cell>
          <cell r="D5246" t="str">
            <v>2043</v>
          </cell>
          <cell r="E5246">
            <v>2900</v>
          </cell>
        </row>
        <row r="5247">
          <cell r="A5247" t="str">
            <v>Serbia</v>
          </cell>
          <cell r="B5247" t="str">
            <v>RS</v>
          </cell>
          <cell r="C5247" t="str">
            <v>Renewable hydropower</v>
          </cell>
          <cell r="D5247" t="str">
            <v>2044</v>
          </cell>
          <cell r="E5247">
            <v>2900</v>
          </cell>
        </row>
        <row r="5248">
          <cell r="A5248" t="str">
            <v>Serbia</v>
          </cell>
          <cell r="B5248" t="str">
            <v>RS</v>
          </cell>
          <cell r="C5248" t="str">
            <v>Renewable hydropower</v>
          </cell>
          <cell r="D5248" t="str">
            <v>2045</v>
          </cell>
          <cell r="E5248">
            <v>2900</v>
          </cell>
        </row>
        <row r="5249">
          <cell r="A5249" t="str">
            <v>Serbia</v>
          </cell>
          <cell r="B5249" t="str">
            <v>RS</v>
          </cell>
          <cell r="C5249" t="str">
            <v>Renewable hydropower</v>
          </cell>
          <cell r="D5249" t="str">
            <v>2046</v>
          </cell>
          <cell r="E5249">
            <v>2900</v>
          </cell>
        </row>
        <row r="5250">
          <cell r="A5250" t="str">
            <v>Serbia</v>
          </cell>
          <cell r="B5250" t="str">
            <v>RS</v>
          </cell>
          <cell r="C5250" t="str">
            <v>Renewable hydropower</v>
          </cell>
          <cell r="D5250" t="str">
            <v>2047</v>
          </cell>
          <cell r="E5250">
            <v>2900</v>
          </cell>
        </row>
        <row r="5251">
          <cell r="A5251" t="str">
            <v>Serbia</v>
          </cell>
          <cell r="B5251" t="str">
            <v>RS</v>
          </cell>
          <cell r="C5251" t="str">
            <v>Renewable hydropower</v>
          </cell>
          <cell r="D5251" t="str">
            <v>2048</v>
          </cell>
          <cell r="E5251">
            <v>2900</v>
          </cell>
        </row>
        <row r="5252">
          <cell r="A5252" t="str">
            <v>Serbia</v>
          </cell>
          <cell r="B5252" t="str">
            <v>RS</v>
          </cell>
          <cell r="C5252" t="str">
            <v>Renewable hydropower</v>
          </cell>
          <cell r="D5252" t="str">
            <v>2049</v>
          </cell>
          <cell r="E5252">
            <v>2900</v>
          </cell>
        </row>
        <row r="5253">
          <cell r="A5253" t="str">
            <v>Serbia</v>
          </cell>
          <cell r="B5253" t="str">
            <v>RS</v>
          </cell>
          <cell r="C5253" t="str">
            <v>Renewable hydropower</v>
          </cell>
          <cell r="D5253" t="str">
            <v>2050</v>
          </cell>
          <cell r="E5253">
            <v>2900</v>
          </cell>
        </row>
        <row r="5254">
          <cell r="A5254" t="str">
            <v>Sweden</v>
          </cell>
          <cell r="B5254" t="str">
            <v>SE</v>
          </cell>
          <cell r="C5254" t="str">
            <v>Renewable hydropower</v>
          </cell>
          <cell r="D5254" t="str">
            <v>2018</v>
          </cell>
          <cell r="E5254">
            <v>2900</v>
          </cell>
        </row>
        <row r="5255">
          <cell r="A5255" t="str">
            <v>Sweden</v>
          </cell>
          <cell r="B5255" t="str">
            <v>SE</v>
          </cell>
          <cell r="C5255" t="str">
            <v>Renewable hydropower</v>
          </cell>
          <cell r="D5255" t="str">
            <v>2019</v>
          </cell>
          <cell r="E5255">
            <v>2900</v>
          </cell>
        </row>
        <row r="5256">
          <cell r="A5256" t="str">
            <v>Sweden</v>
          </cell>
          <cell r="B5256" t="str">
            <v>SE</v>
          </cell>
          <cell r="C5256" t="str">
            <v>Renewable hydropower</v>
          </cell>
          <cell r="D5256" t="str">
            <v>2020</v>
          </cell>
          <cell r="E5256">
            <v>2900</v>
          </cell>
        </row>
        <row r="5257">
          <cell r="A5257" t="str">
            <v>Sweden</v>
          </cell>
          <cell r="B5257" t="str">
            <v>SE</v>
          </cell>
          <cell r="C5257" t="str">
            <v>Renewable hydropower</v>
          </cell>
          <cell r="D5257" t="str">
            <v>2021</v>
          </cell>
          <cell r="E5257">
            <v>2900</v>
          </cell>
        </row>
        <row r="5258">
          <cell r="A5258" t="str">
            <v>Sweden</v>
          </cell>
          <cell r="B5258" t="str">
            <v>SE</v>
          </cell>
          <cell r="C5258" t="str">
            <v>Renewable hydropower</v>
          </cell>
          <cell r="D5258" t="str">
            <v>2022</v>
          </cell>
          <cell r="E5258">
            <v>2900</v>
          </cell>
        </row>
        <row r="5259">
          <cell r="A5259" t="str">
            <v>Sweden</v>
          </cell>
          <cell r="B5259" t="str">
            <v>SE</v>
          </cell>
          <cell r="C5259" t="str">
            <v>Renewable hydropower</v>
          </cell>
          <cell r="D5259" t="str">
            <v>2023</v>
          </cell>
          <cell r="E5259">
            <v>2900</v>
          </cell>
        </row>
        <row r="5260">
          <cell r="A5260" t="str">
            <v>Sweden</v>
          </cell>
          <cell r="B5260" t="str">
            <v>SE</v>
          </cell>
          <cell r="C5260" t="str">
            <v>Renewable hydropower</v>
          </cell>
          <cell r="D5260" t="str">
            <v>2024</v>
          </cell>
          <cell r="E5260">
            <v>2900</v>
          </cell>
        </row>
        <row r="5261">
          <cell r="A5261" t="str">
            <v>Sweden</v>
          </cell>
          <cell r="B5261" t="str">
            <v>SE</v>
          </cell>
          <cell r="C5261" t="str">
            <v>Renewable hydropower</v>
          </cell>
          <cell r="D5261" t="str">
            <v>2025</v>
          </cell>
          <cell r="E5261">
            <v>2900</v>
          </cell>
        </row>
        <row r="5262">
          <cell r="A5262" t="str">
            <v>Sweden</v>
          </cell>
          <cell r="B5262" t="str">
            <v>SE</v>
          </cell>
          <cell r="C5262" t="str">
            <v>Renewable hydropower</v>
          </cell>
          <cell r="D5262" t="str">
            <v>2026</v>
          </cell>
          <cell r="E5262">
            <v>2900</v>
          </cell>
        </row>
        <row r="5263">
          <cell r="A5263" t="str">
            <v>Sweden</v>
          </cell>
          <cell r="B5263" t="str">
            <v>SE</v>
          </cell>
          <cell r="C5263" t="str">
            <v>Renewable hydropower</v>
          </cell>
          <cell r="D5263" t="str">
            <v>2027</v>
          </cell>
          <cell r="E5263">
            <v>2900</v>
          </cell>
        </row>
        <row r="5264">
          <cell r="A5264" t="str">
            <v>Sweden</v>
          </cell>
          <cell r="B5264" t="str">
            <v>SE</v>
          </cell>
          <cell r="C5264" t="str">
            <v>Renewable hydropower</v>
          </cell>
          <cell r="D5264" t="str">
            <v>2028</v>
          </cell>
          <cell r="E5264">
            <v>2900</v>
          </cell>
        </row>
        <row r="5265">
          <cell r="A5265" t="str">
            <v>Sweden</v>
          </cell>
          <cell r="B5265" t="str">
            <v>SE</v>
          </cell>
          <cell r="C5265" t="str">
            <v>Renewable hydropower</v>
          </cell>
          <cell r="D5265" t="str">
            <v>2029</v>
          </cell>
          <cell r="E5265">
            <v>2900</v>
          </cell>
        </row>
        <row r="5266">
          <cell r="A5266" t="str">
            <v>Sweden</v>
          </cell>
          <cell r="B5266" t="str">
            <v>SE</v>
          </cell>
          <cell r="C5266" t="str">
            <v>Renewable hydropower</v>
          </cell>
          <cell r="D5266" t="str">
            <v>2030</v>
          </cell>
          <cell r="E5266">
            <v>2900</v>
          </cell>
        </row>
        <row r="5267">
          <cell r="A5267" t="str">
            <v>Sweden</v>
          </cell>
          <cell r="B5267" t="str">
            <v>SE</v>
          </cell>
          <cell r="C5267" t="str">
            <v>Renewable hydropower</v>
          </cell>
          <cell r="D5267" t="str">
            <v>2031</v>
          </cell>
          <cell r="E5267">
            <v>2900</v>
          </cell>
        </row>
        <row r="5268">
          <cell r="A5268" t="str">
            <v>Sweden</v>
          </cell>
          <cell r="B5268" t="str">
            <v>SE</v>
          </cell>
          <cell r="C5268" t="str">
            <v>Renewable hydropower</v>
          </cell>
          <cell r="D5268" t="str">
            <v>2032</v>
          </cell>
          <cell r="E5268">
            <v>2900</v>
          </cell>
        </row>
        <row r="5269">
          <cell r="A5269" t="str">
            <v>Sweden</v>
          </cell>
          <cell r="B5269" t="str">
            <v>SE</v>
          </cell>
          <cell r="C5269" t="str">
            <v>Renewable hydropower</v>
          </cell>
          <cell r="D5269" t="str">
            <v>2033</v>
          </cell>
          <cell r="E5269">
            <v>2900</v>
          </cell>
        </row>
        <row r="5270">
          <cell r="A5270" t="str">
            <v>Sweden</v>
          </cell>
          <cell r="B5270" t="str">
            <v>SE</v>
          </cell>
          <cell r="C5270" t="str">
            <v>Renewable hydropower</v>
          </cell>
          <cell r="D5270" t="str">
            <v>2034</v>
          </cell>
          <cell r="E5270">
            <v>2900</v>
          </cell>
        </row>
        <row r="5271">
          <cell r="A5271" t="str">
            <v>Sweden</v>
          </cell>
          <cell r="B5271" t="str">
            <v>SE</v>
          </cell>
          <cell r="C5271" t="str">
            <v>Renewable hydropower</v>
          </cell>
          <cell r="D5271" t="str">
            <v>2035</v>
          </cell>
          <cell r="E5271">
            <v>2900</v>
          </cell>
        </row>
        <row r="5272">
          <cell r="A5272" t="str">
            <v>Sweden</v>
          </cell>
          <cell r="B5272" t="str">
            <v>SE</v>
          </cell>
          <cell r="C5272" t="str">
            <v>Renewable hydropower</v>
          </cell>
          <cell r="D5272" t="str">
            <v>2036</v>
          </cell>
          <cell r="E5272">
            <v>2900</v>
          </cell>
        </row>
        <row r="5273">
          <cell r="A5273" t="str">
            <v>Sweden</v>
          </cell>
          <cell r="B5273" t="str">
            <v>SE</v>
          </cell>
          <cell r="C5273" t="str">
            <v>Renewable hydropower</v>
          </cell>
          <cell r="D5273" t="str">
            <v>2037</v>
          </cell>
          <cell r="E5273">
            <v>2900</v>
          </cell>
        </row>
        <row r="5274">
          <cell r="A5274" t="str">
            <v>Sweden</v>
          </cell>
          <cell r="B5274" t="str">
            <v>SE</v>
          </cell>
          <cell r="C5274" t="str">
            <v>Renewable hydropower</v>
          </cell>
          <cell r="D5274" t="str">
            <v>2038</v>
          </cell>
          <cell r="E5274">
            <v>2900</v>
          </cell>
        </row>
        <row r="5275">
          <cell r="A5275" t="str">
            <v>Sweden</v>
          </cell>
          <cell r="B5275" t="str">
            <v>SE</v>
          </cell>
          <cell r="C5275" t="str">
            <v>Renewable hydropower</v>
          </cell>
          <cell r="D5275" t="str">
            <v>2039</v>
          </cell>
          <cell r="E5275">
            <v>2900</v>
          </cell>
        </row>
        <row r="5276">
          <cell r="A5276" t="str">
            <v>Sweden</v>
          </cell>
          <cell r="B5276" t="str">
            <v>SE</v>
          </cell>
          <cell r="C5276" t="str">
            <v>Renewable hydropower</v>
          </cell>
          <cell r="D5276" t="str">
            <v>2040</v>
          </cell>
          <cell r="E5276">
            <v>2900</v>
          </cell>
        </row>
        <row r="5277">
          <cell r="A5277" t="str">
            <v>Sweden</v>
          </cell>
          <cell r="B5277" t="str">
            <v>SE</v>
          </cell>
          <cell r="C5277" t="str">
            <v>Renewable hydropower</v>
          </cell>
          <cell r="D5277" t="str">
            <v>2041</v>
          </cell>
          <cell r="E5277">
            <v>2900</v>
          </cell>
        </row>
        <row r="5278">
          <cell r="A5278" t="str">
            <v>Sweden</v>
          </cell>
          <cell r="B5278" t="str">
            <v>SE</v>
          </cell>
          <cell r="C5278" t="str">
            <v>Renewable hydropower</v>
          </cell>
          <cell r="D5278" t="str">
            <v>2042</v>
          </cell>
          <cell r="E5278">
            <v>2900</v>
          </cell>
        </row>
        <row r="5279">
          <cell r="A5279" t="str">
            <v>Sweden</v>
          </cell>
          <cell r="B5279" t="str">
            <v>SE</v>
          </cell>
          <cell r="C5279" t="str">
            <v>Renewable hydropower</v>
          </cell>
          <cell r="D5279" t="str">
            <v>2043</v>
          </cell>
          <cell r="E5279">
            <v>2900</v>
          </cell>
        </row>
        <row r="5280">
          <cell r="A5280" t="str">
            <v>Sweden</v>
          </cell>
          <cell r="B5280" t="str">
            <v>SE</v>
          </cell>
          <cell r="C5280" t="str">
            <v>Renewable hydropower</v>
          </cell>
          <cell r="D5280" t="str">
            <v>2044</v>
          </cell>
          <cell r="E5280">
            <v>2900</v>
          </cell>
        </row>
        <row r="5281">
          <cell r="A5281" t="str">
            <v>Sweden</v>
          </cell>
          <cell r="B5281" t="str">
            <v>SE</v>
          </cell>
          <cell r="C5281" t="str">
            <v>Renewable hydropower</v>
          </cell>
          <cell r="D5281" t="str">
            <v>2045</v>
          </cell>
          <cell r="E5281">
            <v>2900</v>
          </cell>
        </row>
        <row r="5282">
          <cell r="A5282" t="str">
            <v>Sweden</v>
          </cell>
          <cell r="B5282" t="str">
            <v>SE</v>
          </cell>
          <cell r="C5282" t="str">
            <v>Renewable hydropower</v>
          </cell>
          <cell r="D5282" t="str">
            <v>2046</v>
          </cell>
          <cell r="E5282">
            <v>2900</v>
          </cell>
        </row>
        <row r="5283">
          <cell r="A5283" t="str">
            <v>Sweden</v>
          </cell>
          <cell r="B5283" t="str">
            <v>SE</v>
          </cell>
          <cell r="C5283" t="str">
            <v>Renewable hydropower</v>
          </cell>
          <cell r="D5283" t="str">
            <v>2047</v>
          </cell>
          <cell r="E5283">
            <v>2900</v>
          </cell>
        </row>
        <row r="5284">
          <cell r="A5284" t="str">
            <v>Sweden</v>
          </cell>
          <cell r="B5284" t="str">
            <v>SE</v>
          </cell>
          <cell r="C5284" t="str">
            <v>Renewable hydropower</v>
          </cell>
          <cell r="D5284" t="str">
            <v>2048</v>
          </cell>
          <cell r="E5284">
            <v>2900</v>
          </cell>
        </row>
        <row r="5285">
          <cell r="A5285" t="str">
            <v>Sweden</v>
          </cell>
          <cell r="B5285" t="str">
            <v>SE</v>
          </cell>
          <cell r="C5285" t="str">
            <v>Renewable hydropower</v>
          </cell>
          <cell r="D5285" t="str">
            <v>2049</v>
          </cell>
          <cell r="E5285">
            <v>2900</v>
          </cell>
        </row>
        <row r="5286">
          <cell r="A5286" t="str">
            <v>Sweden</v>
          </cell>
          <cell r="B5286" t="str">
            <v>SE</v>
          </cell>
          <cell r="C5286" t="str">
            <v>Renewable hydropower</v>
          </cell>
          <cell r="D5286" t="str">
            <v>2050</v>
          </cell>
          <cell r="E5286">
            <v>2900</v>
          </cell>
        </row>
        <row r="5287">
          <cell r="A5287" t="str">
            <v>Sweden SE2</v>
          </cell>
          <cell r="B5287" t="str">
            <v>SE2</v>
          </cell>
          <cell r="C5287" t="str">
            <v>Renewable hydropower</v>
          </cell>
          <cell r="D5287" t="str">
            <v>2018</v>
          </cell>
          <cell r="E5287">
            <v>2900</v>
          </cell>
        </row>
        <row r="5288">
          <cell r="A5288" t="str">
            <v>Sweden SE2</v>
          </cell>
          <cell r="B5288" t="str">
            <v>SE2</v>
          </cell>
          <cell r="C5288" t="str">
            <v>Renewable hydropower</v>
          </cell>
          <cell r="D5288" t="str">
            <v>2019</v>
          </cell>
          <cell r="E5288">
            <v>2900</v>
          </cell>
        </row>
        <row r="5289">
          <cell r="A5289" t="str">
            <v>Sweden SE2</v>
          </cell>
          <cell r="B5289" t="str">
            <v>SE2</v>
          </cell>
          <cell r="C5289" t="str">
            <v>Renewable hydropower</v>
          </cell>
          <cell r="D5289" t="str">
            <v>2020</v>
          </cell>
          <cell r="E5289">
            <v>2900</v>
          </cell>
        </row>
        <row r="5290">
          <cell r="A5290" t="str">
            <v>Sweden SE2</v>
          </cell>
          <cell r="B5290" t="str">
            <v>SE2</v>
          </cell>
          <cell r="C5290" t="str">
            <v>Renewable hydropower</v>
          </cell>
          <cell r="D5290" t="str">
            <v>2021</v>
          </cell>
          <cell r="E5290">
            <v>2900</v>
          </cell>
        </row>
        <row r="5291">
          <cell r="A5291" t="str">
            <v>Sweden SE2</v>
          </cell>
          <cell r="B5291" t="str">
            <v>SE2</v>
          </cell>
          <cell r="C5291" t="str">
            <v>Renewable hydropower</v>
          </cell>
          <cell r="D5291" t="str">
            <v>2022</v>
          </cell>
          <cell r="E5291">
            <v>2900</v>
          </cell>
        </row>
        <row r="5292">
          <cell r="A5292" t="str">
            <v>Sweden SE2</v>
          </cell>
          <cell r="B5292" t="str">
            <v>SE2</v>
          </cell>
          <cell r="C5292" t="str">
            <v>Renewable hydropower</v>
          </cell>
          <cell r="D5292" t="str">
            <v>2023</v>
          </cell>
          <cell r="E5292">
            <v>2900</v>
          </cell>
        </row>
        <row r="5293">
          <cell r="A5293" t="str">
            <v>Sweden SE2</v>
          </cell>
          <cell r="B5293" t="str">
            <v>SE2</v>
          </cell>
          <cell r="C5293" t="str">
            <v>Renewable hydropower</v>
          </cell>
          <cell r="D5293" t="str">
            <v>2024</v>
          </cell>
          <cell r="E5293">
            <v>2900</v>
          </cell>
        </row>
        <row r="5294">
          <cell r="A5294" t="str">
            <v>Sweden SE2</v>
          </cell>
          <cell r="B5294" t="str">
            <v>SE2</v>
          </cell>
          <cell r="C5294" t="str">
            <v>Renewable hydropower</v>
          </cell>
          <cell r="D5294" t="str">
            <v>2025</v>
          </cell>
          <cell r="E5294">
            <v>2900</v>
          </cell>
        </row>
        <row r="5295">
          <cell r="A5295" t="str">
            <v>Sweden SE2</v>
          </cell>
          <cell r="B5295" t="str">
            <v>SE2</v>
          </cell>
          <cell r="C5295" t="str">
            <v>Renewable hydropower</v>
          </cell>
          <cell r="D5295" t="str">
            <v>2026</v>
          </cell>
          <cell r="E5295">
            <v>2900</v>
          </cell>
        </row>
        <row r="5296">
          <cell r="A5296" t="str">
            <v>Sweden SE2</v>
          </cell>
          <cell r="B5296" t="str">
            <v>SE2</v>
          </cell>
          <cell r="C5296" t="str">
            <v>Renewable hydropower</v>
          </cell>
          <cell r="D5296" t="str">
            <v>2027</v>
          </cell>
          <cell r="E5296">
            <v>2900</v>
          </cell>
        </row>
        <row r="5297">
          <cell r="A5297" t="str">
            <v>Sweden SE2</v>
          </cell>
          <cell r="B5297" t="str">
            <v>SE2</v>
          </cell>
          <cell r="C5297" t="str">
            <v>Renewable hydropower</v>
          </cell>
          <cell r="D5297" t="str">
            <v>2028</v>
          </cell>
          <cell r="E5297">
            <v>2900</v>
          </cell>
        </row>
        <row r="5298">
          <cell r="A5298" t="str">
            <v>Sweden SE2</v>
          </cell>
          <cell r="B5298" t="str">
            <v>SE2</v>
          </cell>
          <cell r="C5298" t="str">
            <v>Renewable hydropower</v>
          </cell>
          <cell r="D5298" t="str">
            <v>2029</v>
          </cell>
          <cell r="E5298">
            <v>2900</v>
          </cell>
        </row>
        <row r="5299">
          <cell r="A5299" t="str">
            <v>Sweden SE2</v>
          </cell>
          <cell r="B5299" t="str">
            <v>SE2</v>
          </cell>
          <cell r="C5299" t="str">
            <v>Renewable hydropower</v>
          </cell>
          <cell r="D5299" t="str">
            <v>2030</v>
          </cell>
          <cell r="E5299">
            <v>2900</v>
          </cell>
        </row>
        <row r="5300">
          <cell r="A5300" t="str">
            <v>Sweden SE2</v>
          </cell>
          <cell r="B5300" t="str">
            <v>SE2</v>
          </cell>
          <cell r="C5300" t="str">
            <v>Renewable hydropower</v>
          </cell>
          <cell r="D5300" t="str">
            <v>2031</v>
          </cell>
          <cell r="E5300">
            <v>2900</v>
          </cell>
        </row>
        <row r="5301">
          <cell r="A5301" t="str">
            <v>Sweden SE2</v>
          </cell>
          <cell r="B5301" t="str">
            <v>SE2</v>
          </cell>
          <cell r="C5301" t="str">
            <v>Renewable hydropower</v>
          </cell>
          <cell r="D5301" t="str">
            <v>2032</v>
          </cell>
          <cell r="E5301">
            <v>2900</v>
          </cell>
        </row>
        <row r="5302">
          <cell r="A5302" t="str">
            <v>Sweden SE2</v>
          </cell>
          <cell r="B5302" t="str">
            <v>SE2</v>
          </cell>
          <cell r="C5302" t="str">
            <v>Renewable hydropower</v>
          </cell>
          <cell r="D5302" t="str">
            <v>2033</v>
          </cell>
          <cell r="E5302">
            <v>2900</v>
          </cell>
        </row>
        <row r="5303">
          <cell r="A5303" t="str">
            <v>Sweden SE2</v>
          </cell>
          <cell r="B5303" t="str">
            <v>SE2</v>
          </cell>
          <cell r="C5303" t="str">
            <v>Renewable hydropower</v>
          </cell>
          <cell r="D5303" t="str">
            <v>2034</v>
          </cell>
          <cell r="E5303">
            <v>2900</v>
          </cell>
        </row>
        <row r="5304">
          <cell r="A5304" t="str">
            <v>Sweden SE2</v>
          </cell>
          <cell r="B5304" t="str">
            <v>SE2</v>
          </cell>
          <cell r="C5304" t="str">
            <v>Renewable hydropower</v>
          </cell>
          <cell r="D5304" t="str">
            <v>2035</v>
          </cell>
          <cell r="E5304">
            <v>2900</v>
          </cell>
        </row>
        <row r="5305">
          <cell r="A5305" t="str">
            <v>Sweden SE2</v>
          </cell>
          <cell r="B5305" t="str">
            <v>SE2</v>
          </cell>
          <cell r="C5305" t="str">
            <v>Renewable hydropower</v>
          </cell>
          <cell r="D5305" t="str">
            <v>2036</v>
          </cell>
          <cell r="E5305">
            <v>2900</v>
          </cell>
        </row>
        <row r="5306">
          <cell r="A5306" t="str">
            <v>Sweden SE2</v>
          </cell>
          <cell r="B5306" t="str">
            <v>SE2</v>
          </cell>
          <cell r="C5306" t="str">
            <v>Renewable hydropower</v>
          </cell>
          <cell r="D5306" t="str">
            <v>2037</v>
          </cell>
          <cell r="E5306">
            <v>2900</v>
          </cell>
        </row>
        <row r="5307">
          <cell r="A5307" t="str">
            <v>Sweden SE2</v>
          </cell>
          <cell r="B5307" t="str">
            <v>SE2</v>
          </cell>
          <cell r="C5307" t="str">
            <v>Renewable hydropower</v>
          </cell>
          <cell r="D5307" t="str">
            <v>2038</v>
          </cell>
          <cell r="E5307">
            <v>2900</v>
          </cell>
        </row>
        <row r="5308">
          <cell r="A5308" t="str">
            <v>Sweden SE2</v>
          </cell>
          <cell r="B5308" t="str">
            <v>SE2</v>
          </cell>
          <cell r="C5308" t="str">
            <v>Renewable hydropower</v>
          </cell>
          <cell r="D5308" t="str">
            <v>2039</v>
          </cell>
          <cell r="E5308">
            <v>2900</v>
          </cell>
        </row>
        <row r="5309">
          <cell r="A5309" t="str">
            <v>Sweden SE2</v>
          </cell>
          <cell r="B5309" t="str">
            <v>SE2</v>
          </cell>
          <cell r="C5309" t="str">
            <v>Renewable hydropower</v>
          </cell>
          <cell r="D5309" t="str">
            <v>2040</v>
          </cell>
          <cell r="E5309">
            <v>2900</v>
          </cell>
        </row>
        <row r="5310">
          <cell r="A5310" t="str">
            <v>Sweden SE2</v>
          </cell>
          <cell r="B5310" t="str">
            <v>SE2</v>
          </cell>
          <cell r="C5310" t="str">
            <v>Renewable hydropower</v>
          </cell>
          <cell r="D5310" t="str">
            <v>2041</v>
          </cell>
          <cell r="E5310">
            <v>2900</v>
          </cell>
        </row>
        <row r="5311">
          <cell r="A5311" t="str">
            <v>Sweden SE2</v>
          </cell>
          <cell r="B5311" t="str">
            <v>SE2</v>
          </cell>
          <cell r="C5311" t="str">
            <v>Renewable hydropower</v>
          </cell>
          <cell r="D5311" t="str">
            <v>2042</v>
          </cell>
          <cell r="E5311">
            <v>2900</v>
          </cell>
        </row>
        <row r="5312">
          <cell r="A5312" t="str">
            <v>Sweden SE2</v>
          </cell>
          <cell r="B5312" t="str">
            <v>SE2</v>
          </cell>
          <cell r="C5312" t="str">
            <v>Renewable hydropower</v>
          </cell>
          <cell r="D5312" t="str">
            <v>2043</v>
          </cell>
          <cell r="E5312">
            <v>2900</v>
          </cell>
        </row>
        <row r="5313">
          <cell r="A5313" t="str">
            <v>Sweden SE2</v>
          </cell>
          <cell r="B5313" t="str">
            <v>SE2</v>
          </cell>
          <cell r="C5313" t="str">
            <v>Renewable hydropower</v>
          </cell>
          <cell r="D5313" t="str">
            <v>2044</v>
          </cell>
          <cell r="E5313">
            <v>2900</v>
          </cell>
        </row>
        <row r="5314">
          <cell r="A5314" t="str">
            <v>Sweden SE2</v>
          </cell>
          <cell r="B5314" t="str">
            <v>SE2</v>
          </cell>
          <cell r="C5314" t="str">
            <v>Renewable hydropower</v>
          </cell>
          <cell r="D5314" t="str">
            <v>2045</v>
          </cell>
          <cell r="E5314">
            <v>2900</v>
          </cell>
        </row>
        <row r="5315">
          <cell r="A5315" t="str">
            <v>Sweden SE2</v>
          </cell>
          <cell r="B5315" t="str">
            <v>SE2</v>
          </cell>
          <cell r="C5315" t="str">
            <v>Renewable hydropower</v>
          </cell>
          <cell r="D5315" t="str">
            <v>2046</v>
          </cell>
          <cell r="E5315">
            <v>2900</v>
          </cell>
        </row>
        <row r="5316">
          <cell r="A5316" t="str">
            <v>Sweden SE2</v>
          </cell>
          <cell r="B5316" t="str">
            <v>SE2</v>
          </cell>
          <cell r="C5316" t="str">
            <v>Renewable hydropower</v>
          </cell>
          <cell r="D5316" t="str">
            <v>2047</v>
          </cell>
          <cell r="E5316">
            <v>2900</v>
          </cell>
        </row>
        <row r="5317">
          <cell r="A5317" t="str">
            <v>Sweden SE2</v>
          </cell>
          <cell r="B5317" t="str">
            <v>SE2</v>
          </cell>
          <cell r="C5317" t="str">
            <v>Renewable hydropower</v>
          </cell>
          <cell r="D5317" t="str">
            <v>2048</v>
          </cell>
          <cell r="E5317">
            <v>2900</v>
          </cell>
        </row>
        <row r="5318">
          <cell r="A5318" t="str">
            <v>Sweden SE2</v>
          </cell>
          <cell r="B5318" t="str">
            <v>SE2</v>
          </cell>
          <cell r="C5318" t="str">
            <v>Renewable hydropower</v>
          </cell>
          <cell r="D5318" t="str">
            <v>2049</v>
          </cell>
          <cell r="E5318">
            <v>2900</v>
          </cell>
        </row>
        <row r="5319">
          <cell r="A5319" t="str">
            <v>Sweden SE2</v>
          </cell>
          <cell r="B5319" t="str">
            <v>SE2</v>
          </cell>
          <cell r="C5319" t="str">
            <v>Renewable hydropower</v>
          </cell>
          <cell r="D5319" t="str">
            <v>2050</v>
          </cell>
          <cell r="E5319">
            <v>2900</v>
          </cell>
        </row>
        <row r="5320">
          <cell r="A5320" t="str">
            <v>Sweden SE3</v>
          </cell>
          <cell r="B5320" t="str">
            <v>SE3</v>
          </cell>
          <cell r="C5320" t="str">
            <v>Renewable hydropower</v>
          </cell>
          <cell r="D5320" t="str">
            <v>2018</v>
          </cell>
          <cell r="E5320">
            <v>2900</v>
          </cell>
        </row>
        <row r="5321">
          <cell r="A5321" t="str">
            <v>Sweden SE3</v>
          </cell>
          <cell r="B5321" t="str">
            <v>SE3</v>
          </cell>
          <cell r="C5321" t="str">
            <v>Renewable hydropower</v>
          </cell>
          <cell r="D5321" t="str">
            <v>2019</v>
          </cell>
          <cell r="E5321">
            <v>2900</v>
          </cell>
        </row>
        <row r="5322">
          <cell r="A5322" t="str">
            <v>Sweden SE3</v>
          </cell>
          <cell r="B5322" t="str">
            <v>SE3</v>
          </cell>
          <cell r="C5322" t="str">
            <v>Renewable hydropower</v>
          </cell>
          <cell r="D5322" t="str">
            <v>2020</v>
          </cell>
          <cell r="E5322">
            <v>2900</v>
          </cell>
        </row>
        <row r="5323">
          <cell r="A5323" t="str">
            <v>Sweden SE3</v>
          </cell>
          <cell r="B5323" t="str">
            <v>SE3</v>
          </cell>
          <cell r="C5323" t="str">
            <v>Renewable hydropower</v>
          </cell>
          <cell r="D5323" t="str">
            <v>2021</v>
          </cell>
          <cell r="E5323">
            <v>2900</v>
          </cell>
        </row>
        <row r="5324">
          <cell r="A5324" t="str">
            <v>Sweden SE3</v>
          </cell>
          <cell r="B5324" t="str">
            <v>SE3</v>
          </cell>
          <cell r="C5324" t="str">
            <v>Renewable hydropower</v>
          </cell>
          <cell r="D5324" t="str">
            <v>2022</v>
          </cell>
          <cell r="E5324">
            <v>2900</v>
          </cell>
        </row>
        <row r="5325">
          <cell r="A5325" t="str">
            <v>Sweden SE3</v>
          </cell>
          <cell r="B5325" t="str">
            <v>SE3</v>
          </cell>
          <cell r="C5325" t="str">
            <v>Renewable hydropower</v>
          </cell>
          <cell r="D5325" t="str">
            <v>2023</v>
          </cell>
          <cell r="E5325">
            <v>2900</v>
          </cell>
        </row>
        <row r="5326">
          <cell r="A5326" t="str">
            <v>Sweden SE3</v>
          </cell>
          <cell r="B5326" t="str">
            <v>SE3</v>
          </cell>
          <cell r="C5326" t="str">
            <v>Renewable hydropower</v>
          </cell>
          <cell r="D5326" t="str">
            <v>2024</v>
          </cell>
          <cell r="E5326">
            <v>2900</v>
          </cell>
        </row>
        <row r="5327">
          <cell r="A5327" t="str">
            <v>Sweden SE3</v>
          </cell>
          <cell r="B5327" t="str">
            <v>SE3</v>
          </cell>
          <cell r="C5327" t="str">
            <v>Renewable hydropower</v>
          </cell>
          <cell r="D5327" t="str">
            <v>2025</v>
          </cell>
          <cell r="E5327">
            <v>2900</v>
          </cell>
        </row>
        <row r="5328">
          <cell r="A5328" t="str">
            <v>Sweden SE3</v>
          </cell>
          <cell r="B5328" t="str">
            <v>SE3</v>
          </cell>
          <cell r="C5328" t="str">
            <v>Renewable hydropower</v>
          </cell>
          <cell r="D5328" t="str">
            <v>2026</v>
          </cell>
          <cell r="E5328">
            <v>2900</v>
          </cell>
        </row>
        <row r="5329">
          <cell r="A5329" t="str">
            <v>Sweden SE3</v>
          </cell>
          <cell r="B5329" t="str">
            <v>SE3</v>
          </cell>
          <cell r="C5329" t="str">
            <v>Renewable hydropower</v>
          </cell>
          <cell r="D5329" t="str">
            <v>2027</v>
          </cell>
          <cell r="E5329">
            <v>2900</v>
          </cell>
        </row>
        <row r="5330">
          <cell r="A5330" t="str">
            <v>Sweden SE3</v>
          </cell>
          <cell r="B5330" t="str">
            <v>SE3</v>
          </cell>
          <cell r="C5330" t="str">
            <v>Renewable hydropower</v>
          </cell>
          <cell r="D5330" t="str">
            <v>2028</v>
          </cell>
          <cell r="E5330">
            <v>2900</v>
          </cell>
        </row>
        <row r="5331">
          <cell r="A5331" t="str">
            <v>Sweden SE3</v>
          </cell>
          <cell r="B5331" t="str">
            <v>SE3</v>
          </cell>
          <cell r="C5331" t="str">
            <v>Renewable hydropower</v>
          </cell>
          <cell r="D5331" t="str">
            <v>2029</v>
          </cell>
          <cell r="E5331">
            <v>2900</v>
          </cell>
        </row>
        <row r="5332">
          <cell r="A5332" t="str">
            <v>Sweden SE3</v>
          </cell>
          <cell r="B5332" t="str">
            <v>SE3</v>
          </cell>
          <cell r="C5332" t="str">
            <v>Renewable hydropower</v>
          </cell>
          <cell r="D5332" t="str">
            <v>2030</v>
          </cell>
          <cell r="E5332">
            <v>2900</v>
          </cell>
        </row>
        <row r="5333">
          <cell r="A5333" t="str">
            <v>Sweden SE3</v>
          </cell>
          <cell r="B5333" t="str">
            <v>SE3</v>
          </cell>
          <cell r="C5333" t="str">
            <v>Renewable hydropower</v>
          </cell>
          <cell r="D5333" t="str">
            <v>2031</v>
          </cell>
          <cell r="E5333">
            <v>2900</v>
          </cell>
        </row>
        <row r="5334">
          <cell r="A5334" t="str">
            <v>Sweden SE3</v>
          </cell>
          <cell r="B5334" t="str">
            <v>SE3</v>
          </cell>
          <cell r="C5334" t="str">
            <v>Renewable hydropower</v>
          </cell>
          <cell r="D5334" t="str">
            <v>2032</v>
          </cell>
          <cell r="E5334">
            <v>2900</v>
          </cell>
        </row>
        <row r="5335">
          <cell r="A5335" t="str">
            <v>Sweden SE3</v>
          </cell>
          <cell r="B5335" t="str">
            <v>SE3</v>
          </cell>
          <cell r="C5335" t="str">
            <v>Renewable hydropower</v>
          </cell>
          <cell r="D5335" t="str">
            <v>2033</v>
          </cell>
          <cell r="E5335">
            <v>2900</v>
          </cell>
        </row>
        <row r="5336">
          <cell r="A5336" t="str">
            <v>Sweden SE3</v>
          </cell>
          <cell r="B5336" t="str">
            <v>SE3</v>
          </cell>
          <cell r="C5336" t="str">
            <v>Renewable hydropower</v>
          </cell>
          <cell r="D5336" t="str">
            <v>2034</v>
          </cell>
          <cell r="E5336">
            <v>2900</v>
          </cell>
        </row>
        <row r="5337">
          <cell r="A5337" t="str">
            <v>Sweden SE3</v>
          </cell>
          <cell r="B5337" t="str">
            <v>SE3</v>
          </cell>
          <cell r="C5337" t="str">
            <v>Renewable hydropower</v>
          </cell>
          <cell r="D5337" t="str">
            <v>2035</v>
          </cell>
          <cell r="E5337">
            <v>2900</v>
          </cell>
        </row>
        <row r="5338">
          <cell r="A5338" t="str">
            <v>Sweden SE3</v>
          </cell>
          <cell r="B5338" t="str">
            <v>SE3</v>
          </cell>
          <cell r="C5338" t="str">
            <v>Renewable hydropower</v>
          </cell>
          <cell r="D5338" t="str">
            <v>2036</v>
          </cell>
          <cell r="E5338">
            <v>2900</v>
          </cell>
        </row>
        <row r="5339">
          <cell r="A5339" t="str">
            <v>Sweden SE3</v>
          </cell>
          <cell r="B5339" t="str">
            <v>SE3</v>
          </cell>
          <cell r="C5339" t="str">
            <v>Renewable hydropower</v>
          </cell>
          <cell r="D5339" t="str">
            <v>2037</v>
          </cell>
          <cell r="E5339">
            <v>2900</v>
          </cell>
        </row>
        <row r="5340">
          <cell r="A5340" t="str">
            <v>Sweden SE3</v>
          </cell>
          <cell r="B5340" t="str">
            <v>SE3</v>
          </cell>
          <cell r="C5340" t="str">
            <v>Renewable hydropower</v>
          </cell>
          <cell r="D5340" t="str">
            <v>2038</v>
          </cell>
          <cell r="E5340">
            <v>2900</v>
          </cell>
        </row>
        <row r="5341">
          <cell r="A5341" t="str">
            <v>Sweden SE3</v>
          </cell>
          <cell r="B5341" t="str">
            <v>SE3</v>
          </cell>
          <cell r="C5341" t="str">
            <v>Renewable hydropower</v>
          </cell>
          <cell r="D5341" t="str">
            <v>2039</v>
          </cell>
          <cell r="E5341">
            <v>2900</v>
          </cell>
        </row>
        <row r="5342">
          <cell r="A5342" t="str">
            <v>Sweden SE3</v>
          </cell>
          <cell r="B5342" t="str">
            <v>SE3</v>
          </cell>
          <cell r="C5342" t="str">
            <v>Renewable hydropower</v>
          </cell>
          <cell r="D5342" t="str">
            <v>2040</v>
          </cell>
          <cell r="E5342">
            <v>2900</v>
          </cell>
        </row>
        <row r="5343">
          <cell r="A5343" t="str">
            <v>Sweden SE3</v>
          </cell>
          <cell r="B5343" t="str">
            <v>SE3</v>
          </cell>
          <cell r="C5343" t="str">
            <v>Renewable hydropower</v>
          </cell>
          <cell r="D5343" t="str">
            <v>2041</v>
          </cell>
          <cell r="E5343">
            <v>2900</v>
          </cell>
        </row>
        <row r="5344">
          <cell r="A5344" t="str">
            <v>Sweden SE3</v>
          </cell>
          <cell r="B5344" t="str">
            <v>SE3</v>
          </cell>
          <cell r="C5344" t="str">
            <v>Renewable hydropower</v>
          </cell>
          <cell r="D5344" t="str">
            <v>2042</v>
          </cell>
          <cell r="E5344">
            <v>2900</v>
          </cell>
        </row>
        <row r="5345">
          <cell r="A5345" t="str">
            <v>Sweden SE3</v>
          </cell>
          <cell r="B5345" t="str">
            <v>SE3</v>
          </cell>
          <cell r="C5345" t="str">
            <v>Renewable hydropower</v>
          </cell>
          <cell r="D5345" t="str">
            <v>2043</v>
          </cell>
          <cell r="E5345">
            <v>2900</v>
          </cell>
        </row>
        <row r="5346">
          <cell r="A5346" t="str">
            <v>Sweden SE3</v>
          </cell>
          <cell r="B5346" t="str">
            <v>SE3</v>
          </cell>
          <cell r="C5346" t="str">
            <v>Renewable hydropower</v>
          </cell>
          <cell r="D5346" t="str">
            <v>2044</v>
          </cell>
          <cell r="E5346">
            <v>2900</v>
          </cell>
        </row>
        <row r="5347">
          <cell r="A5347" t="str">
            <v>Sweden SE3</v>
          </cell>
          <cell r="B5347" t="str">
            <v>SE3</v>
          </cell>
          <cell r="C5347" t="str">
            <v>Renewable hydropower</v>
          </cell>
          <cell r="D5347" t="str">
            <v>2045</v>
          </cell>
          <cell r="E5347">
            <v>2900</v>
          </cell>
        </row>
        <row r="5348">
          <cell r="A5348" t="str">
            <v>Sweden SE3</v>
          </cell>
          <cell r="B5348" t="str">
            <v>SE3</v>
          </cell>
          <cell r="C5348" t="str">
            <v>Renewable hydropower</v>
          </cell>
          <cell r="D5348" t="str">
            <v>2046</v>
          </cell>
          <cell r="E5348">
            <v>2900</v>
          </cell>
        </row>
        <row r="5349">
          <cell r="A5349" t="str">
            <v>Sweden SE3</v>
          </cell>
          <cell r="B5349" t="str">
            <v>SE3</v>
          </cell>
          <cell r="C5349" t="str">
            <v>Renewable hydropower</v>
          </cell>
          <cell r="D5349" t="str">
            <v>2047</v>
          </cell>
          <cell r="E5349">
            <v>2900</v>
          </cell>
        </row>
        <row r="5350">
          <cell r="A5350" t="str">
            <v>Sweden SE3</v>
          </cell>
          <cell r="B5350" t="str">
            <v>SE3</v>
          </cell>
          <cell r="C5350" t="str">
            <v>Renewable hydropower</v>
          </cell>
          <cell r="D5350" t="str">
            <v>2048</v>
          </cell>
          <cell r="E5350">
            <v>2900</v>
          </cell>
        </row>
        <row r="5351">
          <cell r="A5351" t="str">
            <v>Sweden SE3</v>
          </cell>
          <cell r="B5351" t="str">
            <v>SE3</v>
          </cell>
          <cell r="C5351" t="str">
            <v>Renewable hydropower</v>
          </cell>
          <cell r="D5351" t="str">
            <v>2049</v>
          </cell>
          <cell r="E5351">
            <v>2900</v>
          </cell>
        </row>
        <row r="5352">
          <cell r="A5352" t="str">
            <v>Sweden SE3</v>
          </cell>
          <cell r="B5352" t="str">
            <v>SE3</v>
          </cell>
          <cell r="C5352" t="str">
            <v>Renewable hydropower</v>
          </cell>
          <cell r="D5352" t="str">
            <v>2050</v>
          </cell>
          <cell r="E5352">
            <v>2900</v>
          </cell>
        </row>
        <row r="5353">
          <cell r="A5353" t="str">
            <v>Sweden SE4</v>
          </cell>
          <cell r="B5353" t="str">
            <v>SE4</v>
          </cell>
          <cell r="C5353" t="str">
            <v>Renewable hydropower</v>
          </cell>
          <cell r="D5353" t="str">
            <v>2018</v>
          </cell>
          <cell r="E5353">
            <v>2900</v>
          </cell>
        </row>
        <row r="5354">
          <cell r="A5354" t="str">
            <v>Sweden SE4</v>
          </cell>
          <cell r="B5354" t="str">
            <v>SE4</v>
          </cell>
          <cell r="C5354" t="str">
            <v>Renewable hydropower</v>
          </cell>
          <cell r="D5354" t="str">
            <v>2019</v>
          </cell>
          <cell r="E5354">
            <v>2900</v>
          </cell>
        </row>
        <row r="5355">
          <cell r="A5355" t="str">
            <v>Sweden SE4</v>
          </cell>
          <cell r="B5355" t="str">
            <v>SE4</v>
          </cell>
          <cell r="C5355" t="str">
            <v>Renewable hydropower</v>
          </cell>
          <cell r="D5355" t="str">
            <v>2020</v>
          </cell>
          <cell r="E5355">
            <v>2900</v>
          </cell>
        </row>
        <row r="5356">
          <cell r="A5356" t="str">
            <v>Sweden SE4</v>
          </cell>
          <cell r="B5356" t="str">
            <v>SE4</v>
          </cell>
          <cell r="C5356" t="str">
            <v>Renewable hydropower</v>
          </cell>
          <cell r="D5356" t="str">
            <v>2021</v>
          </cell>
          <cell r="E5356">
            <v>2900</v>
          </cell>
        </row>
        <row r="5357">
          <cell r="A5357" t="str">
            <v>Sweden SE4</v>
          </cell>
          <cell r="B5357" t="str">
            <v>SE4</v>
          </cell>
          <cell r="C5357" t="str">
            <v>Renewable hydropower</v>
          </cell>
          <cell r="D5357" t="str">
            <v>2022</v>
          </cell>
          <cell r="E5357">
            <v>2900</v>
          </cell>
        </row>
        <row r="5358">
          <cell r="A5358" t="str">
            <v>Sweden SE4</v>
          </cell>
          <cell r="B5358" t="str">
            <v>SE4</v>
          </cell>
          <cell r="C5358" t="str">
            <v>Renewable hydropower</v>
          </cell>
          <cell r="D5358" t="str">
            <v>2023</v>
          </cell>
          <cell r="E5358">
            <v>2900</v>
          </cell>
        </row>
        <row r="5359">
          <cell r="A5359" t="str">
            <v>Sweden SE4</v>
          </cell>
          <cell r="B5359" t="str">
            <v>SE4</v>
          </cell>
          <cell r="C5359" t="str">
            <v>Renewable hydropower</v>
          </cell>
          <cell r="D5359" t="str">
            <v>2024</v>
          </cell>
          <cell r="E5359">
            <v>2900</v>
          </cell>
        </row>
        <row r="5360">
          <cell r="A5360" t="str">
            <v>Sweden SE4</v>
          </cell>
          <cell r="B5360" t="str">
            <v>SE4</v>
          </cell>
          <cell r="C5360" t="str">
            <v>Renewable hydropower</v>
          </cell>
          <cell r="D5360" t="str">
            <v>2025</v>
          </cell>
          <cell r="E5360">
            <v>2900</v>
          </cell>
        </row>
        <row r="5361">
          <cell r="A5361" t="str">
            <v>Sweden SE4</v>
          </cell>
          <cell r="B5361" t="str">
            <v>SE4</v>
          </cell>
          <cell r="C5361" t="str">
            <v>Renewable hydropower</v>
          </cell>
          <cell r="D5361" t="str">
            <v>2026</v>
          </cell>
          <cell r="E5361">
            <v>2900</v>
          </cell>
        </row>
        <row r="5362">
          <cell r="A5362" t="str">
            <v>Sweden SE4</v>
          </cell>
          <cell r="B5362" t="str">
            <v>SE4</v>
          </cell>
          <cell r="C5362" t="str">
            <v>Renewable hydropower</v>
          </cell>
          <cell r="D5362" t="str">
            <v>2027</v>
          </cell>
          <cell r="E5362">
            <v>2900</v>
          </cell>
        </row>
        <row r="5363">
          <cell r="A5363" t="str">
            <v>Sweden SE4</v>
          </cell>
          <cell r="B5363" t="str">
            <v>SE4</v>
          </cell>
          <cell r="C5363" t="str">
            <v>Renewable hydropower</v>
          </cell>
          <cell r="D5363" t="str">
            <v>2028</v>
          </cell>
          <cell r="E5363">
            <v>2900</v>
          </cell>
        </row>
        <row r="5364">
          <cell r="A5364" t="str">
            <v>Sweden SE4</v>
          </cell>
          <cell r="B5364" t="str">
            <v>SE4</v>
          </cell>
          <cell r="C5364" t="str">
            <v>Renewable hydropower</v>
          </cell>
          <cell r="D5364" t="str">
            <v>2029</v>
          </cell>
          <cell r="E5364">
            <v>2900</v>
          </cell>
        </row>
        <row r="5365">
          <cell r="A5365" t="str">
            <v>Sweden SE4</v>
          </cell>
          <cell r="B5365" t="str">
            <v>SE4</v>
          </cell>
          <cell r="C5365" t="str">
            <v>Renewable hydropower</v>
          </cell>
          <cell r="D5365" t="str">
            <v>2030</v>
          </cell>
          <cell r="E5365">
            <v>2900</v>
          </cell>
        </row>
        <row r="5366">
          <cell r="A5366" t="str">
            <v>Sweden SE4</v>
          </cell>
          <cell r="B5366" t="str">
            <v>SE4</v>
          </cell>
          <cell r="C5366" t="str">
            <v>Renewable hydropower</v>
          </cell>
          <cell r="D5366" t="str">
            <v>2031</v>
          </cell>
          <cell r="E5366">
            <v>2900</v>
          </cell>
        </row>
        <row r="5367">
          <cell r="A5367" t="str">
            <v>Sweden SE4</v>
          </cell>
          <cell r="B5367" t="str">
            <v>SE4</v>
          </cell>
          <cell r="C5367" t="str">
            <v>Renewable hydropower</v>
          </cell>
          <cell r="D5367" t="str">
            <v>2032</v>
          </cell>
          <cell r="E5367">
            <v>2900</v>
          </cell>
        </row>
        <row r="5368">
          <cell r="A5368" t="str">
            <v>Sweden SE4</v>
          </cell>
          <cell r="B5368" t="str">
            <v>SE4</v>
          </cell>
          <cell r="C5368" t="str">
            <v>Renewable hydropower</v>
          </cell>
          <cell r="D5368" t="str">
            <v>2033</v>
          </cell>
          <cell r="E5368">
            <v>2900</v>
          </cell>
        </row>
        <row r="5369">
          <cell r="A5369" t="str">
            <v>Sweden SE4</v>
          </cell>
          <cell r="B5369" t="str">
            <v>SE4</v>
          </cell>
          <cell r="C5369" t="str">
            <v>Renewable hydropower</v>
          </cell>
          <cell r="D5369" t="str">
            <v>2034</v>
          </cell>
          <cell r="E5369">
            <v>2900</v>
          </cell>
        </row>
        <row r="5370">
          <cell r="A5370" t="str">
            <v>Sweden SE4</v>
          </cell>
          <cell r="B5370" t="str">
            <v>SE4</v>
          </cell>
          <cell r="C5370" t="str">
            <v>Renewable hydropower</v>
          </cell>
          <cell r="D5370" t="str">
            <v>2035</v>
          </cell>
          <cell r="E5370">
            <v>2900</v>
          </cell>
        </row>
        <row r="5371">
          <cell r="A5371" t="str">
            <v>Sweden SE4</v>
          </cell>
          <cell r="B5371" t="str">
            <v>SE4</v>
          </cell>
          <cell r="C5371" t="str">
            <v>Renewable hydropower</v>
          </cell>
          <cell r="D5371" t="str">
            <v>2036</v>
          </cell>
          <cell r="E5371">
            <v>2900</v>
          </cell>
        </row>
        <row r="5372">
          <cell r="A5372" t="str">
            <v>Sweden SE4</v>
          </cell>
          <cell r="B5372" t="str">
            <v>SE4</v>
          </cell>
          <cell r="C5372" t="str">
            <v>Renewable hydropower</v>
          </cell>
          <cell r="D5372" t="str">
            <v>2037</v>
          </cell>
          <cell r="E5372">
            <v>2900</v>
          </cell>
        </row>
        <row r="5373">
          <cell r="A5373" t="str">
            <v>Sweden SE4</v>
          </cell>
          <cell r="B5373" t="str">
            <v>SE4</v>
          </cell>
          <cell r="C5373" t="str">
            <v>Renewable hydropower</v>
          </cell>
          <cell r="D5373" t="str">
            <v>2038</v>
          </cell>
          <cell r="E5373">
            <v>2900</v>
          </cell>
        </row>
        <row r="5374">
          <cell r="A5374" t="str">
            <v>Sweden SE4</v>
          </cell>
          <cell r="B5374" t="str">
            <v>SE4</v>
          </cell>
          <cell r="C5374" t="str">
            <v>Renewable hydropower</v>
          </cell>
          <cell r="D5374" t="str">
            <v>2039</v>
          </cell>
          <cell r="E5374">
            <v>2900</v>
          </cell>
        </row>
        <row r="5375">
          <cell r="A5375" t="str">
            <v>Sweden SE4</v>
          </cell>
          <cell r="B5375" t="str">
            <v>SE4</v>
          </cell>
          <cell r="C5375" t="str">
            <v>Renewable hydropower</v>
          </cell>
          <cell r="D5375" t="str">
            <v>2040</v>
          </cell>
          <cell r="E5375">
            <v>2900</v>
          </cell>
        </row>
        <row r="5376">
          <cell r="A5376" t="str">
            <v>Sweden SE4</v>
          </cell>
          <cell r="B5376" t="str">
            <v>SE4</v>
          </cell>
          <cell r="C5376" t="str">
            <v>Renewable hydropower</v>
          </cell>
          <cell r="D5376" t="str">
            <v>2041</v>
          </cell>
          <cell r="E5376">
            <v>2900</v>
          </cell>
        </row>
        <row r="5377">
          <cell r="A5377" t="str">
            <v>Sweden SE4</v>
          </cell>
          <cell r="B5377" t="str">
            <v>SE4</v>
          </cell>
          <cell r="C5377" t="str">
            <v>Renewable hydropower</v>
          </cell>
          <cell r="D5377" t="str">
            <v>2042</v>
          </cell>
          <cell r="E5377">
            <v>2900</v>
          </cell>
        </row>
        <row r="5378">
          <cell r="A5378" t="str">
            <v>Sweden SE4</v>
          </cell>
          <cell r="B5378" t="str">
            <v>SE4</v>
          </cell>
          <cell r="C5378" t="str">
            <v>Renewable hydropower</v>
          </cell>
          <cell r="D5378" t="str">
            <v>2043</v>
          </cell>
          <cell r="E5378">
            <v>2900</v>
          </cell>
        </row>
        <row r="5379">
          <cell r="A5379" t="str">
            <v>Sweden SE4</v>
          </cell>
          <cell r="B5379" t="str">
            <v>SE4</v>
          </cell>
          <cell r="C5379" t="str">
            <v>Renewable hydropower</v>
          </cell>
          <cell r="D5379" t="str">
            <v>2044</v>
          </cell>
          <cell r="E5379">
            <v>2900</v>
          </cell>
        </row>
        <row r="5380">
          <cell r="A5380" t="str">
            <v>Sweden SE4</v>
          </cell>
          <cell r="B5380" t="str">
            <v>SE4</v>
          </cell>
          <cell r="C5380" t="str">
            <v>Renewable hydropower</v>
          </cell>
          <cell r="D5380" t="str">
            <v>2045</v>
          </cell>
          <cell r="E5380">
            <v>2900</v>
          </cell>
        </row>
        <row r="5381">
          <cell r="A5381" t="str">
            <v>Sweden SE4</v>
          </cell>
          <cell r="B5381" t="str">
            <v>SE4</v>
          </cell>
          <cell r="C5381" t="str">
            <v>Renewable hydropower</v>
          </cell>
          <cell r="D5381" t="str">
            <v>2046</v>
          </cell>
          <cell r="E5381">
            <v>2900</v>
          </cell>
        </row>
        <row r="5382">
          <cell r="A5382" t="str">
            <v>Sweden SE4</v>
          </cell>
          <cell r="B5382" t="str">
            <v>SE4</v>
          </cell>
          <cell r="C5382" t="str">
            <v>Renewable hydropower</v>
          </cell>
          <cell r="D5382" t="str">
            <v>2047</v>
          </cell>
          <cell r="E5382">
            <v>2900</v>
          </cell>
        </row>
        <row r="5383">
          <cell r="A5383" t="str">
            <v>Sweden SE4</v>
          </cell>
          <cell r="B5383" t="str">
            <v>SE4</v>
          </cell>
          <cell r="C5383" t="str">
            <v>Renewable hydropower</v>
          </cell>
          <cell r="D5383" t="str">
            <v>2048</v>
          </cell>
          <cell r="E5383">
            <v>2900</v>
          </cell>
        </row>
        <row r="5384">
          <cell r="A5384" t="str">
            <v>Sweden SE4</v>
          </cell>
          <cell r="B5384" t="str">
            <v>SE4</v>
          </cell>
          <cell r="C5384" t="str">
            <v>Renewable hydropower</v>
          </cell>
          <cell r="D5384" t="str">
            <v>2049</v>
          </cell>
          <cell r="E5384">
            <v>2900</v>
          </cell>
        </row>
        <row r="5385">
          <cell r="A5385" t="str">
            <v>Sweden SE4</v>
          </cell>
          <cell r="B5385" t="str">
            <v>SE4</v>
          </cell>
          <cell r="C5385" t="str">
            <v>Renewable hydropower</v>
          </cell>
          <cell r="D5385" t="str">
            <v>2050</v>
          </cell>
          <cell r="E5385">
            <v>2900</v>
          </cell>
        </row>
        <row r="5386">
          <cell r="A5386" t="str">
            <v>Slovenia</v>
          </cell>
          <cell r="B5386" t="str">
            <v>SI</v>
          </cell>
          <cell r="C5386" t="str">
            <v>Renewable hydropower</v>
          </cell>
          <cell r="D5386" t="str">
            <v>2018</v>
          </cell>
          <cell r="E5386">
            <v>2900</v>
          </cell>
        </row>
        <row r="5387">
          <cell r="A5387" t="str">
            <v>Slovenia</v>
          </cell>
          <cell r="B5387" t="str">
            <v>SI</v>
          </cell>
          <cell r="C5387" t="str">
            <v>Renewable hydropower</v>
          </cell>
          <cell r="D5387" t="str">
            <v>2019</v>
          </cell>
          <cell r="E5387">
            <v>2900</v>
          </cell>
        </row>
        <row r="5388">
          <cell r="A5388" t="str">
            <v>Slovenia</v>
          </cell>
          <cell r="B5388" t="str">
            <v>SI</v>
          </cell>
          <cell r="C5388" t="str">
            <v>Renewable hydropower</v>
          </cell>
          <cell r="D5388" t="str">
            <v>2020</v>
          </cell>
          <cell r="E5388">
            <v>2900</v>
          </cell>
        </row>
        <row r="5389">
          <cell r="A5389" t="str">
            <v>Slovenia</v>
          </cell>
          <cell r="B5389" t="str">
            <v>SI</v>
          </cell>
          <cell r="C5389" t="str">
            <v>Renewable hydropower</v>
          </cell>
          <cell r="D5389" t="str">
            <v>2021</v>
          </cell>
          <cell r="E5389">
            <v>2900</v>
          </cell>
        </row>
        <row r="5390">
          <cell r="A5390" t="str">
            <v>Slovenia</v>
          </cell>
          <cell r="B5390" t="str">
            <v>SI</v>
          </cell>
          <cell r="C5390" t="str">
            <v>Renewable hydropower</v>
          </cell>
          <cell r="D5390" t="str">
            <v>2022</v>
          </cell>
          <cell r="E5390">
            <v>2900</v>
          </cell>
        </row>
        <row r="5391">
          <cell r="A5391" t="str">
            <v>Slovenia</v>
          </cell>
          <cell r="B5391" t="str">
            <v>SI</v>
          </cell>
          <cell r="C5391" t="str">
            <v>Renewable hydropower</v>
          </cell>
          <cell r="D5391" t="str">
            <v>2023</v>
          </cell>
          <cell r="E5391">
            <v>2900</v>
          </cell>
        </row>
        <row r="5392">
          <cell r="A5392" t="str">
            <v>Slovenia</v>
          </cell>
          <cell r="B5392" t="str">
            <v>SI</v>
          </cell>
          <cell r="C5392" t="str">
            <v>Renewable hydropower</v>
          </cell>
          <cell r="D5392" t="str">
            <v>2024</v>
          </cell>
          <cell r="E5392">
            <v>2900</v>
          </cell>
        </row>
        <row r="5393">
          <cell r="A5393" t="str">
            <v>Slovenia</v>
          </cell>
          <cell r="B5393" t="str">
            <v>SI</v>
          </cell>
          <cell r="C5393" t="str">
            <v>Renewable hydropower</v>
          </cell>
          <cell r="D5393" t="str">
            <v>2025</v>
          </cell>
          <cell r="E5393">
            <v>2900</v>
          </cell>
        </row>
        <row r="5394">
          <cell r="A5394" t="str">
            <v>Slovenia</v>
          </cell>
          <cell r="B5394" t="str">
            <v>SI</v>
          </cell>
          <cell r="C5394" t="str">
            <v>Renewable hydropower</v>
          </cell>
          <cell r="D5394" t="str">
            <v>2026</v>
          </cell>
          <cell r="E5394">
            <v>2900</v>
          </cell>
        </row>
        <row r="5395">
          <cell r="A5395" t="str">
            <v>Slovenia</v>
          </cell>
          <cell r="B5395" t="str">
            <v>SI</v>
          </cell>
          <cell r="C5395" t="str">
            <v>Renewable hydropower</v>
          </cell>
          <cell r="D5395" t="str">
            <v>2027</v>
          </cell>
          <cell r="E5395">
            <v>2900</v>
          </cell>
        </row>
        <row r="5396">
          <cell r="A5396" t="str">
            <v>Slovenia</v>
          </cell>
          <cell r="B5396" t="str">
            <v>SI</v>
          </cell>
          <cell r="C5396" t="str">
            <v>Renewable hydropower</v>
          </cell>
          <cell r="D5396" t="str">
            <v>2028</v>
          </cell>
          <cell r="E5396">
            <v>2900</v>
          </cell>
        </row>
        <row r="5397">
          <cell r="A5397" t="str">
            <v>Slovenia</v>
          </cell>
          <cell r="B5397" t="str">
            <v>SI</v>
          </cell>
          <cell r="C5397" t="str">
            <v>Renewable hydropower</v>
          </cell>
          <cell r="D5397" t="str">
            <v>2029</v>
          </cell>
          <cell r="E5397">
            <v>2900</v>
          </cell>
        </row>
        <row r="5398">
          <cell r="A5398" t="str">
            <v>Slovenia</v>
          </cell>
          <cell r="B5398" t="str">
            <v>SI</v>
          </cell>
          <cell r="C5398" t="str">
            <v>Renewable hydropower</v>
          </cell>
          <cell r="D5398" t="str">
            <v>2030</v>
          </cell>
          <cell r="E5398">
            <v>2900</v>
          </cell>
        </row>
        <row r="5399">
          <cell r="A5399" t="str">
            <v>Slovenia</v>
          </cell>
          <cell r="B5399" t="str">
            <v>SI</v>
          </cell>
          <cell r="C5399" t="str">
            <v>Renewable hydropower</v>
          </cell>
          <cell r="D5399" t="str">
            <v>2031</v>
          </cell>
          <cell r="E5399">
            <v>2900</v>
          </cell>
        </row>
        <row r="5400">
          <cell r="A5400" t="str">
            <v>Slovenia</v>
          </cell>
          <cell r="B5400" t="str">
            <v>SI</v>
          </cell>
          <cell r="C5400" t="str">
            <v>Renewable hydropower</v>
          </cell>
          <cell r="D5400" t="str">
            <v>2032</v>
          </cell>
          <cell r="E5400">
            <v>2900</v>
          </cell>
        </row>
        <row r="5401">
          <cell r="A5401" t="str">
            <v>Slovenia</v>
          </cell>
          <cell r="B5401" t="str">
            <v>SI</v>
          </cell>
          <cell r="C5401" t="str">
            <v>Renewable hydropower</v>
          </cell>
          <cell r="D5401" t="str">
            <v>2033</v>
          </cell>
          <cell r="E5401">
            <v>2900</v>
          </cell>
        </row>
        <row r="5402">
          <cell r="A5402" t="str">
            <v>Slovenia</v>
          </cell>
          <cell r="B5402" t="str">
            <v>SI</v>
          </cell>
          <cell r="C5402" t="str">
            <v>Renewable hydropower</v>
          </cell>
          <cell r="D5402" t="str">
            <v>2034</v>
          </cell>
          <cell r="E5402">
            <v>2900</v>
          </cell>
        </row>
        <row r="5403">
          <cell r="A5403" t="str">
            <v>Slovenia</v>
          </cell>
          <cell r="B5403" t="str">
            <v>SI</v>
          </cell>
          <cell r="C5403" t="str">
            <v>Renewable hydropower</v>
          </cell>
          <cell r="D5403" t="str">
            <v>2035</v>
          </cell>
          <cell r="E5403">
            <v>2900</v>
          </cell>
        </row>
        <row r="5404">
          <cell r="A5404" t="str">
            <v>Slovenia</v>
          </cell>
          <cell r="B5404" t="str">
            <v>SI</v>
          </cell>
          <cell r="C5404" t="str">
            <v>Renewable hydropower</v>
          </cell>
          <cell r="D5404" t="str">
            <v>2036</v>
          </cell>
          <cell r="E5404">
            <v>2900</v>
          </cell>
        </row>
        <row r="5405">
          <cell r="A5405" t="str">
            <v>Slovenia</v>
          </cell>
          <cell r="B5405" t="str">
            <v>SI</v>
          </cell>
          <cell r="C5405" t="str">
            <v>Renewable hydropower</v>
          </cell>
          <cell r="D5405" t="str">
            <v>2037</v>
          </cell>
          <cell r="E5405">
            <v>2900</v>
          </cell>
        </row>
        <row r="5406">
          <cell r="A5406" t="str">
            <v>Slovenia</v>
          </cell>
          <cell r="B5406" t="str">
            <v>SI</v>
          </cell>
          <cell r="C5406" t="str">
            <v>Renewable hydropower</v>
          </cell>
          <cell r="D5406" t="str">
            <v>2038</v>
          </cell>
          <cell r="E5406">
            <v>2900</v>
          </cell>
        </row>
        <row r="5407">
          <cell r="A5407" t="str">
            <v>Slovenia</v>
          </cell>
          <cell r="B5407" t="str">
            <v>SI</v>
          </cell>
          <cell r="C5407" t="str">
            <v>Renewable hydropower</v>
          </cell>
          <cell r="D5407" t="str">
            <v>2039</v>
          </cell>
          <cell r="E5407">
            <v>2900</v>
          </cell>
        </row>
        <row r="5408">
          <cell r="A5408" t="str">
            <v>Slovenia</v>
          </cell>
          <cell r="B5408" t="str">
            <v>SI</v>
          </cell>
          <cell r="C5408" t="str">
            <v>Renewable hydropower</v>
          </cell>
          <cell r="D5408" t="str">
            <v>2040</v>
          </cell>
          <cell r="E5408">
            <v>2900</v>
          </cell>
        </row>
        <row r="5409">
          <cell r="A5409" t="str">
            <v>Slovenia</v>
          </cell>
          <cell r="B5409" t="str">
            <v>SI</v>
          </cell>
          <cell r="C5409" t="str">
            <v>Renewable hydropower</v>
          </cell>
          <cell r="D5409" t="str">
            <v>2041</v>
          </cell>
          <cell r="E5409">
            <v>2900</v>
          </cell>
        </row>
        <row r="5410">
          <cell r="A5410" t="str">
            <v>Slovenia</v>
          </cell>
          <cell r="B5410" t="str">
            <v>SI</v>
          </cell>
          <cell r="C5410" t="str">
            <v>Renewable hydropower</v>
          </cell>
          <cell r="D5410" t="str">
            <v>2042</v>
          </cell>
          <cell r="E5410">
            <v>2900</v>
          </cell>
        </row>
        <row r="5411">
          <cell r="A5411" t="str">
            <v>Slovenia</v>
          </cell>
          <cell r="B5411" t="str">
            <v>SI</v>
          </cell>
          <cell r="C5411" t="str">
            <v>Renewable hydropower</v>
          </cell>
          <cell r="D5411" t="str">
            <v>2043</v>
          </cell>
          <cell r="E5411">
            <v>2900</v>
          </cell>
        </row>
        <row r="5412">
          <cell r="A5412" t="str">
            <v>Slovenia</v>
          </cell>
          <cell r="B5412" t="str">
            <v>SI</v>
          </cell>
          <cell r="C5412" t="str">
            <v>Renewable hydropower</v>
          </cell>
          <cell r="D5412" t="str">
            <v>2044</v>
          </cell>
          <cell r="E5412">
            <v>2900</v>
          </cell>
        </row>
        <row r="5413">
          <cell r="A5413" t="str">
            <v>Slovenia</v>
          </cell>
          <cell r="B5413" t="str">
            <v>SI</v>
          </cell>
          <cell r="C5413" t="str">
            <v>Renewable hydropower</v>
          </cell>
          <cell r="D5413" t="str">
            <v>2045</v>
          </cell>
          <cell r="E5413">
            <v>2900</v>
          </cell>
        </row>
        <row r="5414">
          <cell r="A5414" t="str">
            <v>Slovenia</v>
          </cell>
          <cell r="B5414" t="str">
            <v>SI</v>
          </cell>
          <cell r="C5414" t="str">
            <v>Renewable hydropower</v>
          </cell>
          <cell r="D5414" t="str">
            <v>2046</v>
          </cell>
          <cell r="E5414">
            <v>2900</v>
          </cell>
        </row>
        <row r="5415">
          <cell r="A5415" t="str">
            <v>Slovenia</v>
          </cell>
          <cell r="B5415" t="str">
            <v>SI</v>
          </cell>
          <cell r="C5415" t="str">
            <v>Renewable hydropower</v>
          </cell>
          <cell r="D5415" t="str">
            <v>2047</v>
          </cell>
          <cell r="E5415">
            <v>2900</v>
          </cell>
        </row>
        <row r="5416">
          <cell r="A5416" t="str">
            <v>Slovenia</v>
          </cell>
          <cell r="B5416" t="str">
            <v>SI</v>
          </cell>
          <cell r="C5416" t="str">
            <v>Renewable hydropower</v>
          </cell>
          <cell r="D5416" t="str">
            <v>2048</v>
          </cell>
          <cell r="E5416">
            <v>2900</v>
          </cell>
        </row>
        <row r="5417">
          <cell r="A5417" t="str">
            <v>Slovenia</v>
          </cell>
          <cell r="B5417" t="str">
            <v>SI</v>
          </cell>
          <cell r="C5417" t="str">
            <v>Renewable hydropower</v>
          </cell>
          <cell r="D5417" t="str">
            <v>2049</v>
          </cell>
          <cell r="E5417">
            <v>2900</v>
          </cell>
        </row>
        <row r="5418">
          <cell r="A5418" t="str">
            <v>Slovenia</v>
          </cell>
          <cell r="B5418" t="str">
            <v>SI</v>
          </cell>
          <cell r="C5418" t="str">
            <v>Renewable hydropower</v>
          </cell>
          <cell r="D5418" t="str">
            <v>2050</v>
          </cell>
          <cell r="E5418">
            <v>2900</v>
          </cell>
        </row>
        <row r="5419">
          <cell r="A5419" t="str">
            <v>Slovak Republic</v>
          </cell>
          <cell r="B5419" t="str">
            <v>SK</v>
          </cell>
          <cell r="C5419" t="str">
            <v>Renewable hydropower</v>
          </cell>
          <cell r="D5419" t="str">
            <v>2018</v>
          </cell>
          <cell r="E5419">
            <v>2900</v>
          </cell>
        </row>
        <row r="5420">
          <cell r="A5420" t="str">
            <v>Slovak Republic</v>
          </cell>
          <cell r="B5420" t="str">
            <v>SK</v>
          </cell>
          <cell r="C5420" t="str">
            <v>Renewable hydropower</v>
          </cell>
          <cell r="D5420" t="str">
            <v>2019</v>
          </cell>
          <cell r="E5420">
            <v>2900</v>
          </cell>
        </row>
        <row r="5421">
          <cell r="A5421" t="str">
            <v>Slovak Republic</v>
          </cell>
          <cell r="B5421" t="str">
            <v>SK</v>
          </cell>
          <cell r="C5421" t="str">
            <v>Renewable hydropower</v>
          </cell>
          <cell r="D5421" t="str">
            <v>2020</v>
          </cell>
          <cell r="E5421">
            <v>2900</v>
          </cell>
        </row>
        <row r="5422">
          <cell r="A5422" t="str">
            <v>Slovak Republic</v>
          </cell>
          <cell r="B5422" t="str">
            <v>SK</v>
          </cell>
          <cell r="C5422" t="str">
            <v>Renewable hydropower</v>
          </cell>
          <cell r="D5422" t="str">
            <v>2021</v>
          </cell>
          <cell r="E5422">
            <v>2900</v>
          </cell>
        </row>
        <row r="5423">
          <cell r="A5423" t="str">
            <v>Slovak Republic</v>
          </cell>
          <cell r="B5423" t="str">
            <v>SK</v>
          </cell>
          <cell r="C5423" t="str">
            <v>Renewable hydropower</v>
          </cell>
          <cell r="D5423" t="str">
            <v>2022</v>
          </cell>
          <cell r="E5423">
            <v>2900</v>
          </cell>
        </row>
        <row r="5424">
          <cell r="A5424" t="str">
            <v>Slovak Republic</v>
          </cell>
          <cell r="B5424" t="str">
            <v>SK</v>
          </cell>
          <cell r="C5424" t="str">
            <v>Renewable hydropower</v>
          </cell>
          <cell r="D5424" t="str">
            <v>2023</v>
          </cell>
          <cell r="E5424">
            <v>2900</v>
          </cell>
        </row>
        <row r="5425">
          <cell r="A5425" t="str">
            <v>Slovak Republic</v>
          </cell>
          <cell r="B5425" t="str">
            <v>SK</v>
          </cell>
          <cell r="C5425" t="str">
            <v>Renewable hydropower</v>
          </cell>
          <cell r="D5425" t="str">
            <v>2024</v>
          </cell>
          <cell r="E5425">
            <v>2900</v>
          </cell>
        </row>
        <row r="5426">
          <cell r="A5426" t="str">
            <v>Slovak Republic</v>
          </cell>
          <cell r="B5426" t="str">
            <v>SK</v>
          </cell>
          <cell r="C5426" t="str">
            <v>Renewable hydropower</v>
          </cell>
          <cell r="D5426" t="str">
            <v>2025</v>
          </cell>
          <cell r="E5426">
            <v>2900</v>
          </cell>
        </row>
        <row r="5427">
          <cell r="A5427" t="str">
            <v>Slovak Republic</v>
          </cell>
          <cell r="B5427" t="str">
            <v>SK</v>
          </cell>
          <cell r="C5427" t="str">
            <v>Renewable hydropower</v>
          </cell>
          <cell r="D5427" t="str">
            <v>2026</v>
          </cell>
          <cell r="E5427">
            <v>2900</v>
          </cell>
        </row>
        <row r="5428">
          <cell r="A5428" t="str">
            <v>Slovak Republic</v>
          </cell>
          <cell r="B5428" t="str">
            <v>SK</v>
          </cell>
          <cell r="C5428" t="str">
            <v>Renewable hydropower</v>
          </cell>
          <cell r="D5428" t="str">
            <v>2027</v>
          </cell>
          <cell r="E5428">
            <v>2900</v>
          </cell>
        </row>
        <row r="5429">
          <cell r="A5429" t="str">
            <v>Slovak Republic</v>
          </cell>
          <cell r="B5429" t="str">
            <v>SK</v>
          </cell>
          <cell r="C5429" t="str">
            <v>Renewable hydropower</v>
          </cell>
          <cell r="D5429" t="str">
            <v>2028</v>
          </cell>
          <cell r="E5429">
            <v>2900</v>
          </cell>
        </row>
        <row r="5430">
          <cell r="A5430" t="str">
            <v>Slovak Republic</v>
          </cell>
          <cell r="B5430" t="str">
            <v>SK</v>
          </cell>
          <cell r="C5430" t="str">
            <v>Renewable hydropower</v>
          </cell>
          <cell r="D5430" t="str">
            <v>2029</v>
          </cell>
          <cell r="E5430">
            <v>2900</v>
          </cell>
        </row>
        <row r="5431">
          <cell r="A5431" t="str">
            <v>Slovak Republic</v>
          </cell>
          <cell r="B5431" t="str">
            <v>SK</v>
          </cell>
          <cell r="C5431" t="str">
            <v>Renewable hydropower</v>
          </cell>
          <cell r="D5431" t="str">
            <v>2030</v>
          </cell>
          <cell r="E5431">
            <v>2900</v>
          </cell>
        </row>
        <row r="5432">
          <cell r="A5432" t="str">
            <v>Slovak Republic</v>
          </cell>
          <cell r="B5432" t="str">
            <v>SK</v>
          </cell>
          <cell r="C5432" t="str">
            <v>Renewable hydropower</v>
          </cell>
          <cell r="D5432" t="str">
            <v>2031</v>
          </cell>
          <cell r="E5432">
            <v>2900</v>
          </cell>
        </row>
        <row r="5433">
          <cell r="A5433" t="str">
            <v>Slovak Republic</v>
          </cell>
          <cell r="B5433" t="str">
            <v>SK</v>
          </cell>
          <cell r="C5433" t="str">
            <v>Renewable hydropower</v>
          </cell>
          <cell r="D5433" t="str">
            <v>2032</v>
          </cell>
          <cell r="E5433">
            <v>2900</v>
          </cell>
        </row>
        <row r="5434">
          <cell r="A5434" t="str">
            <v>Slovak Republic</v>
          </cell>
          <cell r="B5434" t="str">
            <v>SK</v>
          </cell>
          <cell r="C5434" t="str">
            <v>Renewable hydropower</v>
          </cell>
          <cell r="D5434" t="str">
            <v>2033</v>
          </cell>
          <cell r="E5434">
            <v>2900</v>
          </cell>
        </row>
        <row r="5435">
          <cell r="A5435" t="str">
            <v>Slovak Republic</v>
          </cell>
          <cell r="B5435" t="str">
            <v>SK</v>
          </cell>
          <cell r="C5435" t="str">
            <v>Renewable hydropower</v>
          </cell>
          <cell r="D5435" t="str">
            <v>2034</v>
          </cell>
          <cell r="E5435">
            <v>2900</v>
          </cell>
        </row>
        <row r="5436">
          <cell r="A5436" t="str">
            <v>Slovak Republic</v>
          </cell>
          <cell r="B5436" t="str">
            <v>SK</v>
          </cell>
          <cell r="C5436" t="str">
            <v>Renewable hydropower</v>
          </cell>
          <cell r="D5436" t="str">
            <v>2035</v>
          </cell>
          <cell r="E5436">
            <v>2900</v>
          </cell>
        </row>
        <row r="5437">
          <cell r="A5437" t="str">
            <v>Slovak Republic</v>
          </cell>
          <cell r="B5437" t="str">
            <v>SK</v>
          </cell>
          <cell r="C5437" t="str">
            <v>Renewable hydropower</v>
          </cell>
          <cell r="D5437" t="str">
            <v>2036</v>
          </cell>
          <cell r="E5437">
            <v>2900</v>
          </cell>
        </row>
        <row r="5438">
          <cell r="A5438" t="str">
            <v>Slovak Republic</v>
          </cell>
          <cell r="B5438" t="str">
            <v>SK</v>
          </cell>
          <cell r="C5438" t="str">
            <v>Renewable hydropower</v>
          </cell>
          <cell r="D5438" t="str">
            <v>2037</v>
          </cell>
          <cell r="E5438">
            <v>2900</v>
          </cell>
        </row>
        <row r="5439">
          <cell r="A5439" t="str">
            <v>Slovak Republic</v>
          </cell>
          <cell r="B5439" t="str">
            <v>SK</v>
          </cell>
          <cell r="C5439" t="str">
            <v>Renewable hydropower</v>
          </cell>
          <cell r="D5439" t="str">
            <v>2038</v>
          </cell>
          <cell r="E5439">
            <v>2900</v>
          </cell>
        </row>
        <row r="5440">
          <cell r="A5440" t="str">
            <v>Slovak Republic</v>
          </cell>
          <cell r="B5440" t="str">
            <v>SK</v>
          </cell>
          <cell r="C5440" t="str">
            <v>Renewable hydropower</v>
          </cell>
          <cell r="D5440" t="str">
            <v>2039</v>
          </cell>
          <cell r="E5440">
            <v>2900</v>
          </cell>
        </row>
        <row r="5441">
          <cell r="A5441" t="str">
            <v>Slovak Republic</v>
          </cell>
          <cell r="B5441" t="str">
            <v>SK</v>
          </cell>
          <cell r="C5441" t="str">
            <v>Renewable hydropower</v>
          </cell>
          <cell r="D5441" t="str">
            <v>2040</v>
          </cell>
          <cell r="E5441">
            <v>2900</v>
          </cell>
        </row>
        <row r="5442">
          <cell r="A5442" t="str">
            <v>Slovak Republic</v>
          </cell>
          <cell r="B5442" t="str">
            <v>SK</v>
          </cell>
          <cell r="C5442" t="str">
            <v>Renewable hydropower</v>
          </cell>
          <cell r="D5442" t="str">
            <v>2041</v>
          </cell>
          <cell r="E5442">
            <v>2900</v>
          </cell>
        </row>
        <row r="5443">
          <cell r="A5443" t="str">
            <v>Slovak Republic</v>
          </cell>
          <cell r="B5443" t="str">
            <v>SK</v>
          </cell>
          <cell r="C5443" t="str">
            <v>Renewable hydropower</v>
          </cell>
          <cell r="D5443" t="str">
            <v>2042</v>
          </cell>
          <cell r="E5443">
            <v>2900</v>
          </cell>
        </row>
        <row r="5444">
          <cell r="A5444" t="str">
            <v>Slovak Republic</v>
          </cell>
          <cell r="B5444" t="str">
            <v>SK</v>
          </cell>
          <cell r="C5444" t="str">
            <v>Renewable hydropower</v>
          </cell>
          <cell r="D5444" t="str">
            <v>2043</v>
          </cell>
          <cell r="E5444">
            <v>2900</v>
          </cell>
        </row>
        <row r="5445">
          <cell r="A5445" t="str">
            <v>Slovak Republic</v>
          </cell>
          <cell r="B5445" t="str">
            <v>SK</v>
          </cell>
          <cell r="C5445" t="str">
            <v>Renewable hydropower</v>
          </cell>
          <cell r="D5445" t="str">
            <v>2044</v>
          </cell>
          <cell r="E5445">
            <v>2900</v>
          </cell>
        </row>
        <row r="5446">
          <cell r="A5446" t="str">
            <v>Slovak Republic</v>
          </cell>
          <cell r="B5446" t="str">
            <v>SK</v>
          </cell>
          <cell r="C5446" t="str">
            <v>Renewable hydropower</v>
          </cell>
          <cell r="D5446" t="str">
            <v>2045</v>
          </cell>
          <cell r="E5446">
            <v>2900</v>
          </cell>
        </row>
        <row r="5447">
          <cell r="A5447" t="str">
            <v>Slovak Republic</v>
          </cell>
          <cell r="B5447" t="str">
            <v>SK</v>
          </cell>
          <cell r="C5447" t="str">
            <v>Renewable hydropower</v>
          </cell>
          <cell r="D5447" t="str">
            <v>2046</v>
          </cell>
          <cell r="E5447">
            <v>2900</v>
          </cell>
        </row>
        <row r="5448">
          <cell r="A5448" t="str">
            <v>Slovak Republic</v>
          </cell>
          <cell r="B5448" t="str">
            <v>SK</v>
          </cell>
          <cell r="C5448" t="str">
            <v>Renewable hydropower</v>
          </cell>
          <cell r="D5448" t="str">
            <v>2047</v>
          </cell>
          <cell r="E5448">
            <v>2900</v>
          </cell>
        </row>
        <row r="5449">
          <cell r="A5449" t="str">
            <v>Slovak Republic</v>
          </cell>
          <cell r="B5449" t="str">
            <v>SK</v>
          </cell>
          <cell r="C5449" t="str">
            <v>Renewable hydropower</v>
          </cell>
          <cell r="D5449" t="str">
            <v>2048</v>
          </cell>
          <cell r="E5449">
            <v>2900</v>
          </cell>
        </row>
        <row r="5450">
          <cell r="A5450" t="str">
            <v>Slovak Republic</v>
          </cell>
          <cell r="B5450" t="str">
            <v>SK</v>
          </cell>
          <cell r="C5450" t="str">
            <v>Renewable hydropower</v>
          </cell>
          <cell r="D5450" t="str">
            <v>2049</v>
          </cell>
          <cell r="E5450">
            <v>2900</v>
          </cell>
        </row>
        <row r="5451">
          <cell r="A5451" t="str">
            <v>Slovak Republic</v>
          </cell>
          <cell r="B5451" t="str">
            <v>SK</v>
          </cell>
          <cell r="C5451" t="str">
            <v>Renewable hydropower</v>
          </cell>
          <cell r="D5451" t="str">
            <v>2050</v>
          </cell>
          <cell r="E5451">
            <v>2900</v>
          </cell>
        </row>
        <row r="5452">
          <cell r="A5452" t="str">
            <v>Norway</v>
          </cell>
          <cell r="B5452" t="str">
            <v>NO</v>
          </cell>
          <cell r="C5452" t="str">
            <v>Renewable hydropower</v>
          </cell>
          <cell r="D5452" t="str">
            <v>2018</v>
          </cell>
          <cell r="E5452">
            <v>2900</v>
          </cell>
        </row>
        <row r="5453">
          <cell r="A5453" t="str">
            <v>Norway</v>
          </cell>
          <cell r="B5453" t="str">
            <v>NO</v>
          </cell>
          <cell r="C5453" t="str">
            <v>Renewable hydropower</v>
          </cell>
          <cell r="D5453" t="str">
            <v>2019</v>
          </cell>
          <cell r="E5453">
            <v>2900</v>
          </cell>
        </row>
        <row r="5454">
          <cell r="A5454" t="str">
            <v>Norway</v>
          </cell>
          <cell r="B5454" t="str">
            <v>NO</v>
          </cell>
          <cell r="C5454" t="str">
            <v>Renewable hydropower</v>
          </cell>
          <cell r="D5454" t="str">
            <v>2020</v>
          </cell>
          <cell r="E5454">
            <v>2900</v>
          </cell>
        </row>
        <row r="5455">
          <cell r="A5455" t="str">
            <v>Norway</v>
          </cell>
          <cell r="B5455" t="str">
            <v>NO</v>
          </cell>
          <cell r="C5455" t="str">
            <v>Renewable hydropower</v>
          </cell>
          <cell r="D5455" t="str">
            <v>2021</v>
          </cell>
          <cell r="E5455">
            <v>2900</v>
          </cell>
        </row>
        <row r="5456">
          <cell r="A5456" t="str">
            <v>Norway</v>
          </cell>
          <cell r="B5456" t="str">
            <v>NO</v>
          </cell>
          <cell r="C5456" t="str">
            <v>Renewable hydropower</v>
          </cell>
          <cell r="D5456" t="str">
            <v>2022</v>
          </cell>
          <cell r="E5456">
            <v>2900</v>
          </cell>
        </row>
        <row r="5457">
          <cell r="A5457" t="str">
            <v>Norway</v>
          </cell>
          <cell r="B5457" t="str">
            <v>NO</v>
          </cell>
          <cell r="C5457" t="str">
            <v>Renewable hydropower</v>
          </cell>
          <cell r="D5457" t="str">
            <v>2023</v>
          </cell>
          <cell r="E5457">
            <v>2900</v>
          </cell>
        </row>
        <row r="5458">
          <cell r="A5458" t="str">
            <v>Norway</v>
          </cell>
          <cell r="B5458" t="str">
            <v>NO</v>
          </cell>
          <cell r="C5458" t="str">
            <v>Renewable hydropower</v>
          </cell>
          <cell r="D5458" t="str">
            <v>2024</v>
          </cell>
          <cell r="E5458">
            <v>2900</v>
          </cell>
        </row>
        <row r="5459">
          <cell r="A5459" t="str">
            <v>Norway</v>
          </cell>
          <cell r="B5459" t="str">
            <v>NO</v>
          </cell>
          <cell r="C5459" t="str">
            <v>Renewable hydropower</v>
          </cell>
          <cell r="D5459" t="str">
            <v>2025</v>
          </cell>
          <cell r="E5459">
            <v>2900</v>
          </cell>
        </row>
        <row r="5460">
          <cell r="A5460" t="str">
            <v>Norway</v>
          </cell>
          <cell r="B5460" t="str">
            <v>NO</v>
          </cell>
          <cell r="C5460" t="str">
            <v>Renewable hydropower</v>
          </cell>
          <cell r="D5460" t="str">
            <v>2026</v>
          </cell>
          <cell r="E5460">
            <v>2900</v>
          </cell>
        </row>
        <row r="5461">
          <cell r="A5461" t="str">
            <v>Norway</v>
          </cell>
          <cell r="B5461" t="str">
            <v>NO</v>
          </cell>
          <cell r="C5461" t="str">
            <v>Renewable hydropower</v>
          </cell>
          <cell r="D5461" t="str">
            <v>2027</v>
          </cell>
          <cell r="E5461">
            <v>2900</v>
          </cell>
        </row>
        <row r="5462">
          <cell r="A5462" t="str">
            <v>Norway</v>
          </cell>
          <cell r="B5462" t="str">
            <v>NO</v>
          </cell>
          <cell r="C5462" t="str">
            <v>Renewable hydropower</v>
          </cell>
          <cell r="D5462" t="str">
            <v>2028</v>
          </cell>
          <cell r="E5462">
            <v>2900</v>
          </cell>
        </row>
        <row r="5463">
          <cell r="A5463" t="str">
            <v>Norway</v>
          </cell>
          <cell r="B5463" t="str">
            <v>NO</v>
          </cell>
          <cell r="C5463" t="str">
            <v>Renewable hydropower</v>
          </cell>
          <cell r="D5463" t="str">
            <v>2029</v>
          </cell>
          <cell r="E5463">
            <v>2900</v>
          </cell>
        </row>
        <row r="5464">
          <cell r="A5464" t="str">
            <v>Norway</v>
          </cell>
          <cell r="B5464" t="str">
            <v>NO</v>
          </cell>
          <cell r="C5464" t="str">
            <v>Renewable hydropower</v>
          </cell>
          <cell r="D5464" t="str">
            <v>2030</v>
          </cell>
          <cell r="E5464">
            <v>2900</v>
          </cell>
        </row>
        <row r="5465">
          <cell r="A5465" t="str">
            <v>Norway</v>
          </cell>
          <cell r="B5465" t="str">
            <v>NO</v>
          </cell>
          <cell r="C5465" t="str">
            <v>Renewable hydropower</v>
          </cell>
          <cell r="D5465" t="str">
            <v>2031</v>
          </cell>
          <cell r="E5465">
            <v>2900</v>
          </cell>
        </row>
        <row r="5466">
          <cell r="A5466" t="str">
            <v>Norway</v>
          </cell>
          <cell r="B5466" t="str">
            <v>NO</v>
          </cell>
          <cell r="C5466" t="str">
            <v>Renewable hydropower</v>
          </cell>
          <cell r="D5466" t="str">
            <v>2032</v>
          </cell>
          <cell r="E5466">
            <v>2900</v>
          </cell>
        </row>
        <row r="5467">
          <cell r="A5467" t="str">
            <v>Norway</v>
          </cell>
          <cell r="B5467" t="str">
            <v>NO</v>
          </cell>
          <cell r="C5467" t="str">
            <v>Renewable hydropower</v>
          </cell>
          <cell r="D5467" t="str">
            <v>2033</v>
          </cell>
          <cell r="E5467">
            <v>2900</v>
          </cell>
        </row>
        <row r="5468">
          <cell r="A5468" t="str">
            <v>Norway</v>
          </cell>
          <cell r="B5468" t="str">
            <v>NO</v>
          </cell>
          <cell r="C5468" t="str">
            <v>Renewable hydropower</v>
          </cell>
          <cell r="D5468" t="str">
            <v>2034</v>
          </cell>
          <cell r="E5468">
            <v>2900</v>
          </cell>
        </row>
        <row r="5469">
          <cell r="A5469" t="str">
            <v>Norway</v>
          </cell>
          <cell r="B5469" t="str">
            <v>NO</v>
          </cell>
          <cell r="C5469" t="str">
            <v>Renewable hydropower</v>
          </cell>
          <cell r="D5469" t="str">
            <v>2035</v>
          </cell>
          <cell r="E5469">
            <v>2900</v>
          </cell>
        </row>
        <row r="5470">
          <cell r="A5470" t="str">
            <v>Norway</v>
          </cell>
          <cell r="B5470" t="str">
            <v>NO</v>
          </cell>
          <cell r="C5470" t="str">
            <v>Renewable hydropower</v>
          </cell>
          <cell r="D5470" t="str">
            <v>2036</v>
          </cell>
          <cell r="E5470">
            <v>2900</v>
          </cell>
        </row>
        <row r="5471">
          <cell r="A5471" t="str">
            <v>Norway</v>
          </cell>
          <cell r="B5471" t="str">
            <v>NO</v>
          </cell>
          <cell r="C5471" t="str">
            <v>Renewable hydropower</v>
          </cell>
          <cell r="D5471" t="str">
            <v>2037</v>
          </cell>
          <cell r="E5471">
            <v>2900</v>
          </cell>
        </row>
        <row r="5472">
          <cell r="A5472" t="str">
            <v>Norway</v>
          </cell>
          <cell r="B5472" t="str">
            <v>NO</v>
          </cell>
          <cell r="C5472" t="str">
            <v>Renewable hydropower</v>
          </cell>
          <cell r="D5472" t="str">
            <v>2038</v>
          </cell>
          <cell r="E5472">
            <v>2900</v>
          </cell>
        </row>
        <row r="5473">
          <cell r="A5473" t="str">
            <v>Norway</v>
          </cell>
          <cell r="B5473" t="str">
            <v>NO</v>
          </cell>
          <cell r="C5473" t="str">
            <v>Renewable hydropower</v>
          </cell>
          <cell r="D5473" t="str">
            <v>2039</v>
          </cell>
          <cell r="E5473">
            <v>2900</v>
          </cell>
        </row>
        <row r="5474">
          <cell r="A5474" t="str">
            <v>Norway</v>
          </cell>
          <cell r="B5474" t="str">
            <v>NO</v>
          </cell>
          <cell r="C5474" t="str">
            <v>Renewable hydropower</v>
          </cell>
          <cell r="D5474" t="str">
            <v>2040</v>
          </cell>
          <cell r="E5474">
            <v>2900</v>
          </cell>
        </row>
        <row r="5475">
          <cell r="A5475" t="str">
            <v>Norway</v>
          </cell>
          <cell r="B5475" t="str">
            <v>NO</v>
          </cell>
          <cell r="C5475" t="str">
            <v>Renewable hydropower</v>
          </cell>
          <cell r="D5475" t="str">
            <v>2041</v>
          </cell>
          <cell r="E5475">
            <v>2900</v>
          </cell>
        </row>
        <row r="5476">
          <cell r="A5476" t="str">
            <v>Norway</v>
          </cell>
          <cell r="B5476" t="str">
            <v>NO</v>
          </cell>
          <cell r="C5476" t="str">
            <v>Renewable hydropower</v>
          </cell>
          <cell r="D5476" t="str">
            <v>2042</v>
          </cell>
          <cell r="E5476">
            <v>2900</v>
          </cell>
        </row>
        <row r="5477">
          <cell r="A5477" t="str">
            <v>Norway</v>
          </cell>
          <cell r="B5477" t="str">
            <v>NO</v>
          </cell>
          <cell r="C5477" t="str">
            <v>Renewable hydropower</v>
          </cell>
          <cell r="D5477" t="str">
            <v>2043</v>
          </cell>
          <cell r="E5477">
            <v>2900</v>
          </cell>
        </row>
        <row r="5478">
          <cell r="A5478" t="str">
            <v>Norway</v>
          </cell>
          <cell r="B5478" t="str">
            <v>NO</v>
          </cell>
          <cell r="C5478" t="str">
            <v>Renewable hydropower</v>
          </cell>
          <cell r="D5478" t="str">
            <v>2044</v>
          </cell>
          <cell r="E5478">
            <v>2900</v>
          </cell>
        </row>
        <row r="5479">
          <cell r="A5479" t="str">
            <v>Norway</v>
          </cell>
          <cell r="B5479" t="str">
            <v>NO</v>
          </cell>
          <cell r="C5479" t="str">
            <v>Renewable hydropower</v>
          </cell>
          <cell r="D5479" t="str">
            <v>2045</v>
          </cell>
          <cell r="E5479">
            <v>2900</v>
          </cell>
        </row>
        <row r="5480">
          <cell r="A5480" t="str">
            <v>Norway</v>
          </cell>
          <cell r="B5480" t="str">
            <v>NO</v>
          </cell>
          <cell r="C5480" t="str">
            <v>Renewable hydropower</v>
          </cell>
          <cell r="D5480" t="str">
            <v>2046</v>
          </cell>
          <cell r="E5480">
            <v>2900</v>
          </cell>
        </row>
        <row r="5481">
          <cell r="A5481" t="str">
            <v>Norway</v>
          </cell>
          <cell r="B5481" t="str">
            <v>NO</v>
          </cell>
          <cell r="C5481" t="str">
            <v>Renewable hydropower</v>
          </cell>
          <cell r="D5481" t="str">
            <v>2047</v>
          </cell>
          <cell r="E5481">
            <v>2900</v>
          </cell>
        </row>
        <row r="5482">
          <cell r="A5482" t="str">
            <v>Norway</v>
          </cell>
          <cell r="B5482" t="str">
            <v>NO</v>
          </cell>
          <cell r="C5482" t="str">
            <v>Renewable hydropower</v>
          </cell>
          <cell r="D5482" t="str">
            <v>2048</v>
          </cell>
          <cell r="E5482">
            <v>2900</v>
          </cell>
        </row>
        <row r="5483">
          <cell r="A5483" t="str">
            <v>Norway</v>
          </cell>
          <cell r="B5483" t="str">
            <v>NO</v>
          </cell>
          <cell r="C5483" t="str">
            <v>Renewable hydropower</v>
          </cell>
          <cell r="D5483" t="str">
            <v>2049</v>
          </cell>
          <cell r="E5483">
            <v>2900</v>
          </cell>
        </row>
        <row r="5484">
          <cell r="A5484" t="str">
            <v>Norway</v>
          </cell>
          <cell r="B5484" t="str">
            <v>NO</v>
          </cell>
          <cell r="C5484" t="str">
            <v>Renewable hydropower</v>
          </cell>
          <cell r="D5484" t="str">
            <v>2050</v>
          </cell>
          <cell r="E5484">
            <v>2900</v>
          </cell>
        </row>
        <row r="5485">
          <cell r="A5485" t="str">
            <v>Denmark</v>
          </cell>
          <cell r="B5485" t="str">
            <v>DK</v>
          </cell>
          <cell r="C5485" t="str">
            <v>Renewable hydropower</v>
          </cell>
          <cell r="D5485" t="str">
            <v>2018</v>
          </cell>
          <cell r="E5485">
            <v>2900</v>
          </cell>
        </row>
        <row r="5486">
          <cell r="A5486" t="str">
            <v>Denmark</v>
          </cell>
          <cell r="B5486" t="str">
            <v>DK</v>
          </cell>
          <cell r="C5486" t="str">
            <v>Renewable hydropower</v>
          </cell>
          <cell r="D5486" t="str">
            <v>2019</v>
          </cell>
          <cell r="E5486">
            <v>2900</v>
          </cell>
        </row>
        <row r="5487">
          <cell r="A5487" t="str">
            <v>Denmark</v>
          </cell>
          <cell r="B5487" t="str">
            <v>DK</v>
          </cell>
          <cell r="C5487" t="str">
            <v>Renewable hydropower</v>
          </cell>
          <cell r="D5487" t="str">
            <v>2020</v>
          </cell>
          <cell r="E5487">
            <v>2900</v>
          </cell>
        </row>
        <row r="5488">
          <cell r="A5488" t="str">
            <v>Denmark</v>
          </cell>
          <cell r="B5488" t="str">
            <v>DK</v>
          </cell>
          <cell r="C5488" t="str">
            <v>Renewable hydropower</v>
          </cell>
          <cell r="D5488" t="str">
            <v>2021</v>
          </cell>
          <cell r="E5488">
            <v>2900</v>
          </cell>
        </row>
        <row r="5489">
          <cell r="A5489" t="str">
            <v>Denmark</v>
          </cell>
          <cell r="B5489" t="str">
            <v>DK</v>
          </cell>
          <cell r="C5489" t="str">
            <v>Renewable hydropower</v>
          </cell>
          <cell r="D5489" t="str">
            <v>2022</v>
          </cell>
          <cell r="E5489">
            <v>2900</v>
          </cell>
        </row>
        <row r="5490">
          <cell r="A5490" t="str">
            <v>Denmark</v>
          </cell>
          <cell r="B5490" t="str">
            <v>DK</v>
          </cell>
          <cell r="C5490" t="str">
            <v>Renewable hydropower</v>
          </cell>
          <cell r="D5490" t="str">
            <v>2023</v>
          </cell>
          <cell r="E5490">
            <v>2900</v>
          </cell>
        </row>
        <row r="5491">
          <cell r="A5491" t="str">
            <v>Denmark</v>
          </cell>
          <cell r="B5491" t="str">
            <v>DK</v>
          </cell>
          <cell r="C5491" t="str">
            <v>Renewable hydropower</v>
          </cell>
          <cell r="D5491" t="str">
            <v>2024</v>
          </cell>
          <cell r="E5491">
            <v>2900</v>
          </cell>
        </row>
        <row r="5492">
          <cell r="A5492" t="str">
            <v>Denmark</v>
          </cell>
          <cell r="B5492" t="str">
            <v>DK</v>
          </cell>
          <cell r="C5492" t="str">
            <v>Renewable hydropower</v>
          </cell>
          <cell r="D5492" t="str">
            <v>2025</v>
          </cell>
          <cell r="E5492">
            <v>2900</v>
          </cell>
        </row>
        <row r="5493">
          <cell r="A5493" t="str">
            <v>Denmark</v>
          </cell>
          <cell r="B5493" t="str">
            <v>DK</v>
          </cell>
          <cell r="C5493" t="str">
            <v>Renewable hydropower</v>
          </cell>
          <cell r="D5493" t="str">
            <v>2026</v>
          </cell>
          <cell r="E5493">
            <v>2900</v>
          </cell>
        </row>
        <row r="5494">
          <cell r="A5494" t="str">
            <v>Denmark</v>
          </cell>
          <cell r="B5494" t="str">
            <v>DK</v>
          </cell>
          <cell r="C5494" t="str">
            <v>Renewable hydropower</v>
          </cell>
          <cell r="D5494" t="str">
            <v>2027</v>
          </cell>
          <cell r="E5494">
            <v>2900</v>
          </cell>
        </row>
        <row r="5495">
          <cell r="A5495" t="str">
            <v>Denmark</v>
          </cell>
          <cell r="B5495" t="str">
            <v>DK</v>
          </cell>
          <cell r="C5495" t="str">
            <v>Renewable hydropower</v>
          </cell>
          <cell r="D5495" t="str">
            <v>2028</v>
          </cell>
          <cell r="E5495">
            <v>2900</v>
          </cell>
        </row>
        <row r="5496">
          <cell r="A5496" t="str">
            <v>Denmark</v>
          </cell>
          <cell r="B5496" t="str">
            <v>DK</v>
          </cell>
          <cell r="C5496" t="str">
            <v>Renewable hydropower</v>
          </cell>
          <cell r="D5496" t="str">
            <v>2029</v>
          </cell>
          <cell r="E5496">
            <v>2900</v>
          </cell>
        </row>
        <row r="5497">
          <cell r="A5497" t="str">
            <v>Denmark</v>
          </cell>
          <cell r="B5497" t="str">
            <v>DK</v>
          </cell>
          <cell r="C5497" t="str">
            <v>Renewable hydropower</v>
          </cell>
          <cell r="D5497" t="str">
            <v>2030</v>
          </cell>
          <cell r="E5497">
            <v>2900</v>
          </cell>
        </row>
        <row r="5498">
          <cell r="A5498" t="str">
            <v>Denmark</v>
          </cell>
          <cell r="B5498" t="str">
            <v>DK</v>
          </cell>
          <cell r="C5498" t="str">
            <v>Renewable hydropower</v>
          </cell>
          <cell r="D5498" t="str">
            <v>2031</v>
          </cell>
          <cell r="E5498">
            <v>2900</v>
          </cell>
        </row>
        <row r="5499">
          <cell r="A5499" t="str">
            <v>Denmark</v>
          </cell>
          <cell r="B5499" t="str">
            <v>DK</v>
          </cell>
          <cell r="C5499" t="str">
            <v>Renewable hydropower</v>
          </cell>
          <cell r="D5499" t="str">
            <v>2032</v>
          </cell>
          <cell r="E5499">
            <v>2900</v>
          </cell>
        </row>
        <row r="5500">
          <cell r="A5500" t="str">
            <v>Denmark</v>
          </cell>
          <cell r="B5500" t="str">
            <v>DK</v>
          </cell>
          <cell r="C5500" t="str">
            <v>Renewable hydropower</v>
          </cell>
          <cell r="D5500" t="str">
            <v>2033</v>
          </cell>
          <cell r="E5500">
            <v>2900</v>
          </cell>
        </row>
        <row r="5501">
          <cell r="A5501" t="str">
            <v>Denmark</v>
          </cell>
          <cell r="B5501" t="str">
            <v>DK</v>
          </cell>
          <cell r="C5501" t="str">
            <v>Renewable hydropower</v>
          </cell>
          <cell r="D5501" t="str">
            <v>2034</v>
          </cell>
          <cell r="E5501">
            <v>2900</v>
          </cell>
        </row>
        <row r="5502">
          <cell r="A5502" t="str">
            <v>Denmark</v>
          </cell>
          <cell r="B5502" t="str">
            <v>DK</v>
          </cell>
          <cell r="C5502" t="str">
            <v>Renewable hydropower</v>
          </cell>
          <cell r="D5502" t="str">
            <v>2035</v>
          </cell>
          <cell r="E5502">
            <v>2900</v>
          </cell>
        </row>
        <row r="5503">
          <cell r="A5503" t="str">
            <v>Denmark</v>
          </cell>
          <cell r="B5503" t="str">
            <v>DK</v>
          </cell>
          <cell r="C5503" t="str">
            <v>Renewable hydropower</v>
          </cell>
          <cell r="D5503" t="str">
            <v>2036</v>
          </cell>
          <cell r="E5503">
            <v>2900</v>
          </cell>
        </row>
        <row r="5504">
          <cell r="A5504" t="str">
            <v>Denmark</v>
          </cell>
          <cell r="B5504" t="str">
            <v>DK</v>
          </cell>
          <cell r="C5504" t="str">
            <v>Renewable hydropower</v>
          </cell>
          <cell r="D5504" t="str">
            <v>2037</v>
          </cell>
          <cell r="E5504">
            <v>2900</v>
          </cell>
        </row>
        <row r="5505">
          <cell r="A5505" t="str">
            <v>Denmark</v>
          </cell>
          <cell r="B5505" t="str">
            <v>DK</v>
          </cell>
          <cell r="C5505" t="str">
            <v>Renewable hydropower</v>
          </cell>
          <cell r="D5505" t="str">
            <v>2038</v>
          </cell>
          <cell r="E5505">
            <v>2900</v>
          </cell>
        </row>
        <row r="5506">
          <cell r="A5506" t="str">
            <v>Denmark</v>
          </cell>
          <cell r="B5506" t="str">
            <v>DK</v>
          </cell>
          <cell r="C5506" t="str">
            <v>Renewable hydropower</v>
          </cell>
          <cell r="D5506" t="str">
            <v>2039</v>
          </cell>
          <cell r="E5506">
            <v>2900</v>
          </cell>
        </row>
        <row r="5507">
          <cell r="A5507" t="str">
            <v>Denmark</v>
          </cell>
          <cell r="B5507" t="str">
            <v>DK</v>
          </cell>
          <cell r="C5507" t="str">
            <v>Renewable hydropower</v>
          </cell>
          <cell r="D5507" t="str">
            <v>2040</v>
          </cell>
          <cell r="E5507">
            <v>2900</v>
          </cell>
        </row>
        <row r="5508">
          <cell r="A5508" t="str">
            <v>Denmark</v>
          </cell>
          <cell r="B5508" t="str">
            <v>DK</v>
          </cell>
          <cell r="C5508" t="str">
            <v>Renewable hydropower</v>
          </cell>
          <cell r="D5508" t="str">
            <v>2041</v>
          </cell>
          <cell r="E5508">
            <v>2900</v>
          </cell>
        </row>
        <row r="5509">
          <cell r="A5509" t="str">
            <v>Denmark</v>
          </cell>
          <cell r="B5509" t="str">
            <v>DK</v>
          </cell>
          <cell r="C5509" t="str">
            <v>Renewable hydropower</v>
          </cell>
          <cell r="D5509" t="str">
            <v>2042</v>
          </cell>
          <cell r="E5509">
            <v>2900</v>
          </cell>
        </row>
        <row r="5510">
          <cell r="A5510" t="str">
            <v>Denmark</v>
          </cell>
          <cell r="B5510" t="str">
            <v>DK</v>
          </cell>
          <cell r="C5510" t="str">
            <v>Renewable hydropower</v>
          </cell>
          <cell r="D5510" t="str">
            <v>2043</v>
          </cell>
          <cell r="E5510">
            <v>2900</v>
          </cell>
        </row>
        <row r="5511">
          <cell r="A5511" t="str">
            <v>Denmark</v>
          </cell>
          <cell r="B5511" t="str">
            <v>DK</v>
          </cell>
          <cell r="C5511" t="str">
            <v>Renewable hydropower</v>
          </cell>
          <cell r="D5511" t="str">
            <v>2044</v>
          </cell>
          <cell r="E5511">
            <v>2900</v>
          </cell>
        </row>
        <row r="5512">
          <cell r="A5512" t="str">
            <v>Denmark</v>
          </cell>
          <cell r="B5512" t="str">
            <v>DK</v>
          </cell>
          <cell r="C5512" t="str">
            <v>Renewable hydropower</v>
          </cell>
          <cell r="D5512" t="str">
            <v>2045</v>
          </cell>
          <cell r="E5512">
            <v>2900</v>
          </cell>
        </row>
        <row r="5513">
          <cell r="A5513" t="str">
            <v>Denmark</v>
          </cell>
          <cell r="B5513" t="str">
            <v>DK</v>
          </cell>
          <cell r="C5513" t="str">
            <v>Renewable hydropower</v>
          </cell>
          <cell r="D5513" t="str">
            <v>2046</v>
          </cell>
          <cell r="E5513">
            <v>2900</v>
          </cell>
        </row>
        <row r="5514">
          <cell r="A5514" t="str">
            <v>Denmark</v>
          </cell>
          <cell r="B5514" t="str">
            <v>DK</v>
          </cell>
          <cell r="C5514" t="str">
            <v>Renewable hydropower</v>
          </cell>
          <cell r="D5514" t="str">
            <v>2047</v>
          </cell>
          <cell r="E5514">
            <v>2900</v>
          </cell>
        </row>
        <row r="5515">
          <cell r="A5515" t="str">
            <v>Denmark</v>
          </cell>
          <cell r="B5515" t="str">
            <v>DK</v>
          </cell>
          <cell r="C5515" t="str">
            <v>Renewable hydropower</v>
          </cell>
          <cell r="D5515" t="str">
            <v>2048</v>
          </cell>
          <cell r="E5515">
            <v>2900</v>
          </cell>
        </row>
        <row r="5516">
          <cell r="A5516" t="str">
            <v>Denmark</v>
          </cell>
          <cell r="B5516" t="str">
            <v>DK</v>
          </cell>
          <cell r="C5516" t="str">
            <v>Renewable hydropower</v>
          </cell>
          <cell r="D5516" t="str">
            <v>2049</v>
          </cell>
          <cell r="E5516">
            <v>2900</v>
          </cell>
        </row>
        <row r="5517">
          <cell r="A5517" t="str">
            <v>Denmark</v>
          </cell>
          <cell r="B5517" t="str">
            <v>DK</v>
          </cell>
          <cell r="C5517" t="str">
            <v>Renewable hydropower</v>
          </cell>
          <cell r="D5517" t="str">
            <v>2050</v>
          </cell>
          <cell r="E5517">
            <v>2900</v>
          </cell>
        </row>
        <row r="5518">
          <cell r="A5518" t="str">
            <v>Cyprus</v>
          </cell>
          <cell r="B5518" t="str">
            <v>CY</v>
          </cell>
          <cell r="C5518" t="str">
            <v>Renewable hydropower</v>
          </cell>
          <cell r="D5518" t="str">
            <v>2018</v>
          </cell>
          <cell r="E5518">
            <v>2900</v>
          </cell>
        </row>
        <row r="5519">
          <cell r="A5519" t="str">
            <v>Cyprus</v>
          </cell>
          <cell r="B5519" t="str">
            <v>CY</v>
          </cell>
          <cell r="C5519" t="str">
            <v>Renewable hydropower</v>
          </cell>
          <cell r="D5519" t="str">
            <v>2019</v>
          </cell>
          <cell r="E5519">
            <v>2900</v>
          </cell>
        </row>
        <row r="5520">
          <cell r="A5520" t="str">
            <v>Cyprus</v>
          </cell>
          <cell r="B5520" t="str">
            <v>CY</v>
          </cell>
          <cell r="C5520" t="str">
            <v>Renewable hydropower</v>
          </cell>
          <cell r="D5520" t="str">
            <v>2020</v>
          </cell>
          <cell r="E5520">
            <v>2900</v>
          </cell>
        </row>
        <row r="5521">
          <cell r="A5521" t="str">
            <v>Cyprus</v>
          </cell>
          <cell r="B5521" t="str">
            <v>CY</v>
          </cell>
          <cell r="C5521" t="str">
            <v>Renewable hydropower</v>
          </cell>
          <cell r="D5521" t="str">
            <v>2021</v>
          </cell>
          <cell r="E5521">
            <v>2900</v>
          </cell>
        </row>
        <row r="5522">
          <cell r="A5522" t="str">
            <v>Cyprus</v>
          </cell>
          <cell r="B5522" t="str">
            <v>CY</v>
          </cell>
          <cell r="C5522" t="str">
            <v>Renewable hydropower</v>
          </cell>
          <cell r="D5522" t="str">
            <v>2022</v>
          </cell>
          <cell r="E5522">
            <v>2900</v>
          </cell>
        </row>
        <row r="5523">
          <cell r="A5523" t="str">
            <v>Cyprus</v>
          </cell>
          <cell r="B5523" t="str">
            <v>CY</v>
          </cell>
          <cell r="C5523" t="str">
            <v>Renewable hydropower</v>
          </cell>
          <cell r="D5523" t="str">
            <v>2023</v>
          </cell>
          <cell r="E5523">
            <v>2900</v>
          </cell>
        </row>
        <row r="5524">
          <cell r="A5524" t="str">
            <v>Cyprus</v>
          </cell>
          <cell r="B5524" t="str">
            <v>CY</v>
          </cell>
          <cell r="C5524" t="str">
            <v>Renewable hydropower</v>
          </cell>
          <cell r="D5524" t="str">
            <v>2024</v>
          </cell>
          <cell r="E5524">
            <v>2900</v>
          </cell>
        </row>
        <row r="5525">
          <cell r="A5525" t="str">
            <v>Cyprus</v>
          </cell>
          <cell r="B5525" t="str">
            <v>CY</v>
          </cell>
          <cell r="C5525" t="str">
            <v>Renewable hydropower</v>
          </cell>
          <cell r="D5525" t="str">
            <v>2025</v>
          </cell>
          <cell r="E5525">
            <v>2900</v>
          </cell>
        </row>
        <row r="5526">
          <cell r="A5526" t="str">
            <v>Cyprus</v>
          </cell>
          <cell r="B5526" t="str">
            <v>CY</v>
          </cell>
          <cell r="C5526" t="str">
            <v>Renewable hydropower</v>
          </cell>
          <cell r="D5526" t="str">
            <v>2026</v>
          </cell>
          <cell r="E5526">
            <v>2900</v>
          </cell>
        </row>
        <row r="5527">
          <cell r="A5527" t="str">
            <v>Cyprus</v>
          </cell>
          <cell r="B5527" t="str">
            <v>CY</v>
          </cell>
          <cell r="C5527" t="str">
            <v>Renewable hydropower</v>
          </cell>
          <cell r="D5527" t="str">
            <v>2027</v>
          </cell>
          <cell r="E5527">
            <v>2900</v>
          </cell>
        </row>
        <row r="5528">
          <cell r="A5528" t="str">
            <v>Cyprus</v>
          </cell>
          <cell r="B5528" t="str">
            <v>CY</v>
          </cell>
          <cell r="C5528" t="str">
            <v>Renewable hydropower</v>
          </cell>
          <cell r="D5528" t="str">
            <v>2028</v>
          </cell>
          <cell r="E5528">
            <v>2900</v>
          </cell>
        </row>
        <row r="5529">
          <cell r="A5529" t="str">
            <v>Cyprus</v>
          </cell>
          <cell r="B5529" t="str">
            <v>CY</v>
          </cell>
          <cell r="C5529" t="str">
            <v>Renewable hydropower</v>
          </cell>
          <cell r="D5529" t="str">
            <v>2029</v>
          </cell>
          <cell r="E5529">
            <v>2900</v>
          </cell>
        </row>
        <row r="5530">
          <cell r="A5530" t="str">
            <v>Cyprus</v>
          </cell>
          <cell r="B5530" t="str">
            <v>CY</v>
          </cell>
          <cell r="C5530" t="str">
            <v>Renewable hydropower</v>
          </cell>
          <cell r="D5530" t="str">
            <v>2030</v>
          </cell>
          <cell r="E5530">
            <v>2900</v>
          </cell>
        </row>
        <row r="5531">
          <cell r="A5531" t="str">
            <v>Cyprus</v>
          </cell>
          <cell r="B5531" t="str">
            <v>CY</v>
          </cell>
          <cell r="C5531" t="str">
            <v>Renewable hydropower</v>
          </cell>
          <cell r="D5531" t="str">
            <v>2031</v>
          </cell>
          <cell r="E5531">
            <v>2900</v>
          </cell>
        </row>
        <row r="5532">
          <cell r="A5532" t="str">
            <v>Cyprus</v>
          </cell>
          <cell r="B5532" t="str">
            <v>CY</v>
          </cell>
          <cell r="C5532" t="str">
            <v>Renewable hydropower</v>
          </cell>
          <cell r="D5532" t="str">
            <v>2032</v>
          </cell>
          <cell r="E5532">
            <v>2900</v>
          </cell>
        </row>
        <row r="5533">
          <cell r="A5533" t="str">
            <v>Cyprus</v>
          </cell>
          <cell r="B5533" t="str">
            <v>CY</v>
          </cell>
          <cell r="C5533" t="str">
            <v>Renewable hydropower</v>
          </cell>
          <cell r="D5533" t="str">
            <v>2033</v>
          </cell>
          <cell r="E5533">
            <v>2900</v>
          </cell>
        </row>
        <row r="5534">
          <cell r="A5534" t="str">
            <v>Cyprus</v>
          </cell>
          <cell r="B5534" t="str">
            <v>CY</v>
          </cell>
          <cell r="C5534" t="str">
            <v>Renewable hydropower</v>
          </cell>
          <cell r="D5534" t="str">
            <v>2034</v>
          </cell>
          <cell r="E5534">
            <v>2900</v>
          </cell>
        </row>
        <row r="5535">
          <cell r="A5535" t="str">
            <v>Cyprus</v>
          </cell>
          <cell r="B5535" t="str">
            <v>CY</v>
          </cell>
          <cell r="C5535" t="str">
            <v>Renewable hydropower</v>
          </cell>
          <cell r="D5535" t="str">
            <v>2035</v>
          </cell>
          <cell r="E5535">
            <v>2900</v>
          </cell>
        </row>
        <row r="5536">
          <cell r="A5536" t="str">
            <v>Cyprus</v>
          </cell>
          <cell r="B5536" t="str">
            <v>CY</v>
          </cell>
          <cell r="C5536" t="str">
            <v>Renewable hydropower</v>
          </cell>
          <cell r="D5536" t="str">
            <v>2036</v>
          </cell>
          <cell r="E5536">
            <v>2900</v>
          </cell>
        </row>
        <row r="5537">
          <cell r="A5537" t="str">
            <v>Cyprus</v>
          </cell>
          <cell r="B5537" t="str">
            <v>CY</v>
          </cell>
          <cell r="C5537" t="str">
            <v>Renewable hydropower</v>
          </cell>
          <cell r="D5537" t="str">
            <v>2037</v>
          </cell>
          <cell r="E5537">
            <v>2900</v>
          </cell>
        </row>
        <row r="5538">
          <cell r="A5538" t="str">
            <v>Cyprus</v>
          </cell>
          <cell r="B5538" t="str">
            <v>CY</v>
          </cell>
          <cell r="C5538" t="str">
            <v>Renewable hydropower</v>
          </cell>
          <cell r="D5538" t="str">
            <v>2038</v>
          </cell>
          <cell r="E5538">
            <v>2900</v>
          </cell>
        </row>
        <row r="5539">
          <cell r="A5539" t="str">
            <v>Cyprus</v>
          </cell>
          <cell r="B5539" t="str">
            <v>CY</v>
          </cell>
          <cell r="C5539" t="str">
            <v>Renewable hydropower</v>
          </cell>
          <cell r="D5539" t="str">
            <v>2039</v>
          </cell>
          <cell r="E5539">
            <v>2900</v>
          </cell>
        </row>
        <row r="5540">
          <cell r="A5540" t="str">
            <v>Cyprus</v>
          </cell>
          <cell r="B5540" t="str">
            <v>CY</v>
          </cell>
          <cell r="C5540" t="str">
            <v>Renewable hydropower</v>
          </cell>
          <cell r="D5540" t="str">
            <v>2040</v>
          </cell>
          <cell r="E5540">
            <v>2900</v>
          </cell>
        </row>
        <row r="5541">
          <cell r="A5541" t="str">
            <v>Cyprus</v>
          </cell>
          <cell r="B5541" t="str">
            <v>CY</v>
          </cell>
          <cell r="C5541" t="str">
            <v>Renewable hydropower</v>
          </cell>
          <cell r="D5541" t="str">
            <v>2041</v>
          </cell>
          <cell r="E5541">
            <v>2900</v>
          </cell>
        </row>
        <row r="5542">
          <cell r="A5542" t="str">
            <v>Cyprus</v>
          </cell>
          <cell r="B5542" t="str">
            <v>CY</v>
          </cell>
          <cell r="C5542" t="str">
            <v>Renewable hydropower</v>
          </cell>
          <cell r="D5542" t="str">
            <v>2042</v>
          </cell>
          <cell r="E5542">
            <v>2900</v>
          </cell>
        </row>
        <row r="5543">
          <cell r="A5543" t="str">
            <v>Cyprus</v>
          </cell>
          <cell r="B5543" t="str">
            <v>CY</v>
          </cell>
          <cell r="C5543" t="str">
            <v>Renewable hydropower</v>
          </cell>
          <cell r="D5543" t="str">
            <v>2043</v>
          </cell>
          <cell r="E5543">
            <v>2900</v>
          </cell>
        </row>
        <row r="5544">
          <cell r="A5544" t="str">
            <v>Cyprus</v>
          </cell>
          <cell r="B5544" t="str">
            <v>CY</v>
          </cell>
          <cell r="C5544" t="str">
            <v>Renewable hydropower</v>
          </cell>
          <cell r="D5544" t="str">
            <v>2044</v>
          </cell>
          <cell r="E5544">
            <v>2900</v>
          </cell>
        </row>
        <row r="5545">
          <cell r="A5545" t="str">
            <v>Cyprus</v>
          </cell>
          <cell r="B5545" t="str">
            <v>CY</v>
          </cell>
          <cell r="C5545" t="str">
            <v>Renewable hydropower</v>
          </cell>
          <cell r="D5545" t="str">
            <v>2045</v>
          </cell>
          <cell r="E5545">
            <v>2900</v>
          </cell>
        </row>
        <row r="5546">
          <cell r="A5546" t="str">
            <v>Cyprus</v>
          </cell>
          <cell r="B5546" t="str">
            <v>CY</v>
          </cell>
          <cell r="C5546" t="str">
            <v>Renewable hydropower</v>
          </cell>
          <cell r="D5546" t="str">
            <v>2046</v>
          </cell>
          <cell r="E5546">
            <v>2900</v>
          </cell>
        </row>
        <row r="5547">
          <cell r="A5547" t="str">
            <v>Cyprus</v>
          </cell>
          <cell r="B5547" t="str">
            <v>CY</v>
          </cell>
          <cell r="C5547" t="str">
            <v>Renewable hydropower</v>
          </cell>
          <cell r="D5547" t="str">
            <v>2047</v>
          </cell>
          <cell r="E5547">
            <v>2900</v>
          </cell>
        </row>
        <row r="5548">
          <cell r="A5548" t="str">
            <v>Cyprus</v>
          </cell>
          <cell r="B5548" t="str">
            <v>CY</v>
          </cell>
          <cell r="C5548" t="str">
            <v>Renewable hydropower</v>
          </cell>
          <cell r="D5548" t="str">
            <v>2048</v>
          </cell>
          <cell r="E5548">
            <v>2900</v>
          </cell>
        </row>
        <row r="5549">
          <cell r="A5549" t="str">
            <v>Cyprus</v>
          </cell>
          <cell r="B5549" t="str">
            <v>CY</v>
          </cell>
          <cell r="C5549" t="str">
            <v>Renewable hydropower</v>
          </cell>
          <cell r="D5549" t="str">
            <v>2049</v>
          </cell>
          <cell r="E5549">
            <v>2900</v>
          </cell>
        </row>
        <row r="5550">
          <cell r="A5550" t="str">
            <v>Cyprus</v>
          </cell>
          <cell r="B5550" t="str">
            <v>CY</v>
          </cell>
          <cell r="C5550" t="str">
            <v>Renewable hydropower</v>
          </cell>
          <cell r="D5550" t="str">
            <v>2050</v>
          </cell>
          <cell r="E5550">
            <v>2900</v>
          </cell>
        </row>
        <row r="5551">
          <cell r="A5551" t="str">
            <v>Malta</v>
          </cell>
          <cell r="B5551" t="str">
            <v>MT</v>
          </cell>
          <cell r="C5551" t="str">
            <v>Renewable hydropower</v>
          </cell>
          <cell r="D5551" t="str">
            <v>2018</v>
          </cell>
          <cell r="E5551">
            <v>2900</v>
          </cell>
        </row>
        <row r="5552">
          <cell r="A5552" t="str">
            <v>Malta</v>
          </cell>
          <cell r="B5552" t="str">
            <v>MT</v>
          </cell>
          <cell r="C5552" t="str">
            <v>Renewable hydropower</v>
          </cell>
          <cell r="D5552" t="str">
            <v>2019</v>
          </cell>
          <cell r="E5552">
            <v>2900</v>
          </cell>
        </row>
        <row r="5553">
          <cell r="A5553" t="str">
            <v>Malta</v>
          </cell>
          <cell r="B5553" t="str">
            <v>MT</v>
          </cell>
          <cell r="C5553" t="str">
            <v>Renewable hydropower</v>
          </cell>
          <cell r="D5553" t="str">
            <v>2020</v>
          </cell>
          <cell r="E5553">
            <v>2900</v>
          </cell>
        </row>
        <row r="5554">
          <cell r="A5554" t="str">
            <v>Malta</v>
          </cell>
          <cell r="B5554" t="str">
            <v>MT</v>
          </cell>
          <cell r="C5554" t="str">
            <v>Renewable hydropower</v>
          </cell>
          <cell r="D5554" t="str">
            <v>2021</v>
          </cell>
          <cell r="E5554">
            <v>2900</v>
          </cell>
        </row>
        <row r="5555">
          <cell r="A5555" t="str">
            <v>Malta</v>
          </cell>
          <cell r="B5555" t="str">
            <v>MT</v>
          </cell>
          <cell r="C5555" t="str">
            <v>Renewable hydropower</v>
          </cell>
          <cell r="D5555" t="str">
            <v>2022</v>
          </cell>
          <cell r="E5555">
            <v>2900</v>
          </cell>
        </row>
        <row r="5556">
          <cell r="A5556" t="str">
            <v>Malta</v>
          </cell>
          <cell r="B5556" t="str">
            <v>MT</v>
          </cell>
          <cell r="C5556" t="str">
            <v>Renewable hydropower</v>
          </cell>
          <cell r="D5556" t="str">
            <v>2023</v>
          </cell>
          <cell r="E5556">
            <v>2900</v>
          </cell>
        </row>
        <row r="5557">
          <cell r="A5557" t="str">
            <v>Malta</v>
          </cell>
          <cell r="B5557" t="str">
            <v>MT</v>
          </cell>
          <cell r="C5557" t="str">
            <v>Renewable hydropower</v>
          </cell>
          <cell r="D5557" t="str">
            <v>2024</v>
          </cell>
          <cell r="E5557">
            <v>2900</v>
          </cell>
        </row>
        <row r="5558">
          <cell r="A5558" t="str">
            <v>Malta</v>
          </cell>
          <cell r="B5558" t="str">
            <v>MT</v>
          </cell>
          <cell r="C5558" t="str">
            <v>Renewable hydropower</v>
          </cell>
          <cell r="D5558" t="str">
            <v>2025</v>
          </cell>
          <cell r="E5558">
            <v>2900</v>
          </cell>
        </row>
        <row r="5559">
          <cell r="A5559" t="str">
            <v>Malta</v>
          </cell>
          <cell r="B5559" t="str">
            <v>MT</v>
          </cell>
          <cell r="C5559" t="str">
            <v>Renewable hydropower</v>
          </cell>
          <cell r="D5559" t="str">
            <v>2026</v>
          </cell>
          <cell r="E5559">
            <v>2900</v>
          </cell>
        </row>
        <row r="5560">
          <cell r="A5560" t="str">
            <v>Malta</v>
          </cell>
          <cell r="B5560" t="str">
            <v>MT</v>
          </cell>
          <cell r="C5560" t="str">
            <v>Renewable hydropower</v>
          </cell>
          <cell r="D5560" t="str">
            <v>2027</v>
          </cell>
          <cell r="E5560">
            <v>2900</v>
          </cell>
        </row>
        <row r="5561">
          <cell r="A5561" t="str">
            <v>Malta</v>
          </cell>
          <cell r="B5561" t="str">
            <v>MT</v>
          </cell>
          <cell r="C5561" t="str">
            <v>Renewable hydropower</v>
          </cell>
          <cell r="D5561" t="str">
            <v>2028</v>
          </cell>
          <cell r="E5561">
            <v>2900</v>
          </cell>
        </row>
        <row r="5562">
          <cell r="A5562" t="str">
            <v>Malta</v>
          </cell>
          <cell r="B5562" t="str">
            <v>MT</v>
          </cell>
          <cell r="C5562" t="str">
            <v>Renewable hydropower</v>
          </cell>
          <cell r="D5562" t="str">
            <v>2029</v>
          </cell>
          <cell r="E5562">
            <v>2900</v>
          </cell>
        </row>
        <row r="5563">
          <cell r="A5563" t="str">
            <v>Malta</v>
          </cell>
          <cell r="B5563" t="str">
            <v>MT</v>
          </cell>
          <cell r="C5563" t="str">
            <v>Renewable hydropower</v>
          </cell>
          <cell r="D5563" t="str">
            <v>2030</v>
          </cell>
          <cell r="E5563">
            <v>2900</v>
          </cell>
        </row>
        <row r="5564">
          <cell r="A5564" t="str">
            <v>Malta</v>
          </cell>
          <cell r="B5564" t="str">
            <v>MT</v>
          </cell>
          <cell r="C5564" t="str">
            <v>Renewable hydropower</v>
          </cell>
          <cell r="D5564" t="str">
            <v>2031</v>
          </cell>
          <cell r="E5564">
            <v>2900</v>
          </cell>
        </row>
        <row r="5565">
          <cell r="A5565" t="str">
            <v>Malta</v>
          </cell>
          <cell r="B5565" t="str">
            <v>MT</v>
          </cell>
          <cell r="C5565" t="str">
            <v>Renewable hydropower</v>
          </cell>
          <cell r="D5565" t="str">
            <v>2032</v>
          </cell>
          <cell r="E5565">
            <v>2900</v>
          </cell>
        </row>
        <row r="5566">
          <cell r="A5566" t="str">
            <v>Malta</v>
          </cell>
          <cell r="B5566" t="str">
            <v>MT</v>
          </cell>
          <cell r="C5566" t="str">
            <v>Renewable hydropower</v>
          </cell>
          <cell r="D5566" t="str">
            <v>2033</v>
          </cell>
          <cell r="E5566">
            <v>2900</v>
          </cell>
        </row>
        <row r="5567">
          <cell r="A5567" t="str">
            <v>Malta</v>
          </cell>
          <cell r="B5567" t="str">
            <v>MT</v>
          </cell>
          <cell r="C5567" t="str">
            <v>Renewable hydropower</v>
          </cell>
          <cell r="D5567" t="str">
            <v>2034</v>
          </cell>
          <cell r="E5567">
            <v>2900</v>
          </cell>
        </row>
        <row r="5568">
          <cell r="A5568" t="str">
            <v>Malta</v>
          </cell>
          <cell r="B5568" t="str">
            <v>MT</v>
          </cell>
          <cell r="C5568" t="str">
            <v>Renewable hydropower</v>
          </cell>
          <cell r="D5568" t="str">
            <v>2035</v>
          </cell>
          <cell r="E5568">
            <v>2900</v>
          </cell>
        </row>
        <row r="5569">
          <cell r="A5569" t="str">
            <v>Malta</v>
          </cell>
          <cell r="B5569" t="str">
            <v>MT</v>
          </cell>
          <cell r="C5569" t="str">
            <v>Renewable hydropower</v>
          </cell>
          <cell r="D5569" t="str">
            <v>2036</v>
          </cell>
          <cell r="E5569">
            <v>2900</v>
          </cell>
        </row>
        <row r="5570">
          <cell r="A5570" t="str">
            <v>Malta</v>
          </cell>
          <cell r="B5570" t="str">
            <v>MT</v>
          </cell>
          <cell r="C5570" t="str">
            <v>Renewable hydropower</v>
          </cell>
          <cell r="D5570" t="str">
            <v>2037</v>
          </cell>
          <cell r="E5570">
            <v>2900</v>
          </cell>
        </row>
        <row r="5571">
          <cell r="A5571" t="str">
            <v>Malta</v>
          </cell>
          <cell r="B5571" t="str">
            <v>MT</v>
          </cell>
          <cell r="C5571" t="str">
            <v>Renewable hydropower</v>
          </cell>
          <cell r="D5571" t="str">
            <v>2038</v>
          </cell>
          <cell r="E5571">
            <v>2900</v>
          </cell>
        </row>
        <row r="5572">
          <cell r="A5572" t="str">
            <v>Malta</v>
          </cell>
          <cell r="B5572" t="str">
            <v>MT</v>
          </cell>
          <cell r="C5572" t="str">
            <v>Renewable hydropower</v>
          </cell>
          <cell r="D5572" t="str">
            <v>2039</v>
          </cell>
          <cell r="E5572">
            <v>2900</v>
          </cell>
        </row>
        <row r="5573">
          <cell r="A5573" t="str">
            <v>Malta</v>
          </cell>
          <cell r="B5573" t="str">
            <v>MT</v>
          </cell>
          <cell r="C5573" t="str">
            <v>Renewable hydropower</v>
          </cell>
          <cell r="D5573" t="str">
            <v>2040</v>
          </cell>
          <cell r="E5573">
            <v>2900</v>
          </cell>
        </row>
        <row r="5574">
          <cell r="A5574" t="str">
            <v>Malta</v>
          </cell>
          <cell r="B5574" t="str">
            <v>MT</v>
          </cell>
          <cell r="C5574" t="str">
            <v>Renewable hydropower</v>
          </cell>
          <cell r="D5574" t="str">
            <v>2041</v>
          </cell>
          <cell r="E5574">
            <v>2900</v>
          </cell>
        </row>
        <row r="5575">
          <cell r="A5575" t="str">
            <v>Malta</v>
          </cell>
          <cell r="B5575" t="str">
            <v>MT</v>
          </cell>
          <cell r="C5575" t="str">
            <v>Renewable hydropower</v>
          </cell>
          <cell r="D5575" t="str">
            <v>2042</v>
          </cell>
          <cell r="E5575">
            <v>2900</v>
          </cell>
        </row>
        <row r="5576">
          <cell r="A5576" t="str">
            <v>Malta</v>
          </cell>
          <cell r="B5576" t="str">
            <v>MT</v>
          </cell>
          <cell r="C5576" t="str">
            <v>Renewable hydropower</v>
          </cell>
          <cell r="D5576" t="str">
            <v>2043</v>
          </cell>
          <cell r="E5576">
            <v>2900</v>
          </cell>
        </row>
        <row r="5577">
          <cell r="A5577" t="str">
            <v>Malta</v>
          </cell>
          <cell r="B5577" t="str">
            <v>MT</v>
          </cell>
          <cell r="C5577" t="str">
            <v>Renewable hydropower</v>
          </cell>
          <cell r="D5577" t="str">
            <v>2044</v>
          </cell>
          <cell r="E5577">
            <v>2900</v>
          </cell>
        </row>
        <row r="5578">
          <cell r="A5578" t="str">
            <v>Malta</v>
          </cell>
          <cell r="B5578" t="str">
            <v>MT</v>
          </cell>
          <cell r="C5578" t="str">
            <v>Renewable hydropower</v>
          </cell>
          <cell r="D5578" t="str">
            <v>2045</v>
          </cell>
          <cell r="E5578">
            <v>2900</v>
          </cell>
        </row>
        <row r="5579">
          <cell r="A5579" t="str">
            <v>Malta</v>
          </cell>
          <cell r="B5579" t="str">
            <v>MT</v>
          </cell>
          <cell r="C5579" t="str">
            <v>Renewable hydropower</v>
          </cell>
          <cell r="D5579" t="str">
            <v>2046</v>
          </cell>
          <cell r="E5579">
            <v>2900</v>
          </cell>
        </row>
        <row r="5580">
          <cell r="A5580" t="str">
            <v>Malta</v>
          </cell>
          <cell r="B5580" t="str">
            <v>MT</v>
          </cell>
          <cell r="C5580" t="str">
            <v>Renewable hydropower</v>
          </cell>
          <cell r="D5580" t="str">
            <v>2047</v>
          </cell>
          <cell r="E5580">
            <v>2900</v>
          </cell>
        </row>
        <row r="5581">
          <cell r="A5581" t="str">
            <v>Malta</v>
          </cell>
          <cell r="B5581" t="str">
            <v>MT</v>
          </cell>
          <cell r="C5581" t="str">
            <v>Renewable hydropower</v>
          </cell>
          <cell r="D5581" t="str">
            <v>2048</v>
          </cell>
          <cell r="E5581">
            <v>2900</v>
          </cell>
        </row>
        <row r="5582">
          <cell r="A5582" t="str">
            <v>Malta</v>
          </cell>
          <cell r="B5582" t="str">
            <v>MT</v>
          </cell>
          <cell r="C5582" t="str">
            <v>Renewable hydropower</v>
          </cell>
          <cell r="D5582" t="str">
            <v>2049</v>
          </cell>
          <cell r="E5582">
            <v>2900</v>
          </cell>
        </row>
        <row r="5583">
          <cell r="A5583" t="str">
            <v>Malta</v>
          </cell>
          <cell r="B5583" t="str">
            <v>MT</v>
          </cell>
          <cell r="C5583" t="str">
            <v>Renewable hydropower</v>
          </cell>
          <cell r="D5583" t="str">
            <v>2050</v>
          </cell>
          <cell r="E5583">
            <v>2900</v>
          </cell>
        </row>
        <row r="5584">
          <cell r="A5584" t="str">
            <v>Albania</v>
          </cell>
          <cell r="B5584" t="str">
            <v>AL</v>
          </cell>
          <cell r="C5584" t="str">
            <v>Biomass</v>
          </cell>
          <cell r="D5584" t="str">
            <v>2018</v>
          </cell>
          <cell r="E5584">
            <v>4500</v>
          </cell>
        </row>
        <row r="5585">
          <cell r="A5585" t="str">
            <v>Albania</v>
          </cell>
          <cell r="B5585" t="str">
            <v>AL</v>
          </cell>
          <cell r="C5585" t="str">
            <v>Biomass</v>
          </cell>
          <cell r="D5585" t="str">
            <v>2019</v>
          </cell>
          <cell r="E5585">
            <v>4500</v>
          </cell>
        </row>
        <row r="5586">
          <cell r="A5586" t="str">
            <v>Albania</v>
          </cell>
          <cell r="B5586" t="str">
            <v>AL</v>
          </cell>
          <cell r="C5586" t="str">
            <v>Biomass</v>
          </cell>
          <cell r="D5586" t="str">
            <v>2020</v>
          </cell>
          <cell r="E5586">
            <v>4500</v>
          </cell>
        </row>
        <row r="5587">
          <cell r="A5587" t="str">
            <v>Albania</v>
          </cell>
          <cell r="B5587" t="str">
            <v>AL</v>
          </cell>
          <cell r="C5587" t="str">
            <v>Biomass</v>
          </cell>
          <cell r="D5587" t="str">
            <v>2021</v>
          </cell>
          <cell r="E5587">
            <v>4500</v>
          </cell>
        </row>
        <row r="5588">
          <cell r="A5588" t="str">
            <v>Albania</v>
          </cell>
          <cell r="B5588" t="str">
            <v>AL</v>
          </cell>
          <cell r="C5588" t="str">
            <v>Biomass</v>
          </cell>
          <cell r="D5588" t="str">
            <v>2022</v>
          </cell>
          <cell r="E5588">
            <v>4500</v>
          </cell>
        </row>
        <row r="5589">
          <cell r="A5589" t="str">
            <v>Albania</v>
          </cell>
          <cell r="B5589" t="str">
            <v>AL</v>
          </cell>
          <cell r="C5589" t="str">
            <v>Biomass</v>
          </cell>
          <cell r="D5589" t="str">
            <v>2023</v>
          </cell>
          <cell r="E5589">
            <v>4500</v>
          </cell>
        </row>
        <row r="5590">
          <cell r="A5590" t="str">
            <v>Albania</v>
          </cell>
          <cell r="B5590" t="str">
            <v>AL</v>
          </cell>
          <cell r="C5590" t="str">
            <v>Biomass</v>
          </cell>
          <cell r="D5590" t="str">
            <v>2024</v>
          </cell>
          <cell r="E5590">
            <v>4500</v>
          </cell>
        </row>
        <row r="5591">
          <cell r="A5591" t="str">
            <v>Albania</v>
          </cell>
          <cell r="B5591" t="str">
            <v>AL</v>
          </cell>
          <cell r="C5591" t="str">
            <v>Biomass</v>
          </cell>
          <cell r="D5591" t="str">
            <v>2025</v>
          </cell>
          <cell r="E5591">
            <v>4500</v>
          </cell>
        </row>
        <row r="5592">
          <cell r="A5592" t="str">
            <v>Albania</v>
          </cell>
          <cell r="B5592" t="str">
            <v>AL</v>
          </cell>
          <cell r="C5592" t="str">
            <v>Biomass</v>
          </cell>
          <cell r="D5592" t="str">
            <v>2026</v>
          </cell>
          <cell r="E5592">
            <v>4500</v>
          </cell>
        </row>
        <row r="5593">
          <cell r="A5593" t="str">
            <v>Albania</v>
          </cell>
          <cell r="B5593" t="str">
            <v>AL</v>
          </cell>
          <cell r="C5593" t="str">
            <v>Biomass</v>
          </cell>
          <cell r="D5593" t="str">
            <v>2027</v>
          </cell>
          <cell r="E5593">
            <v>4500</v>
          </cell>
        </row>
        <row r="5594">
          <cell r="A5594" t="str">
            <v>Albania</v>
          </cell>
          <cell r="B5594" t="str">
            <v>AL</v>
          </cell>
          <cell r="C5594" t="str">
            <v>Biomass</v>
          </cell>
          <cell r="D5594" t="str">
            <v>2028</v>
          </cell>
          <cell r="E5594">
            <v>4500</v>
          </cell>
        </row>
        <row r="5595">
          <cell r="A5595" t="str">
            <v>Albania</v>
          </cell>
          <cell r="B5595" t="str">
            <v>AL</v>
          </cell>
          <cell r="C5595" t="str">
            <v>Biomass</v>
          </cell>
          <cell r="D5595" t="str">
            <v>2029</v>
          </cell>
          <cell r="E5595">
            <v>4500</v>
          </cell>
        </row>
        <row r="5596">
          <cell r="A5596" t="str">
            <v>Albania</v>
          </cell>
          <cell r="B5596" t="str">
            <v>AL</v>
          </cell>
          <cell r="C5596" t="str">
            <v>Biomass</v>
          </cell>
          <cell r="D5596" t="str">
            <v>2030</v>
          </cell>
          <cell r="E5596">
            <v>4500</v>
          </cell>
        </row>
        <row r="5597">
          <cell r="A5597" t="str">
            <v>Albania</v>
          </cell>
          <cell r="B5597" t="str">
            <v>AL</v>
          </cell>
          <cell r="C5597" t="str">
            <v>Biomass</v>
          </cell>
          <cell r="D5597" t="str">
            <v>2031</v>
          </cell>
          <cell r="E5597">
            <v>4500</v>
          </cell>
        </row>
        <row r="5598">
          <cell r="A5598" t="str">
            <v>Albania</v>
          </cell>
          <cell r="B5598" t="str">
            <v>AL</v>
          </cell>
          <cell r="C5598" t="str">
            <v>Biomass</v>
          </cell>
          <cell r="D5598" t="str">
            <v>2032</v>
          </cell>
          <cell r="E5598">
            <v>4500</v>
          </cell>
        </row>
        <row r="5599">
          <cell r="A5599" t="str">
            <v>Albania</v>
          </cell>
          <cell r="B5599" t="str">
            <v>AL</v>
          </cell>
          <cell r="C5599" t="str">
            <v>Biomass</v>
          </cell>
          <cell r="D5599" t="str">
            <v>2033</v>
          </cell>
          <cell r="E5599">
            <v>4500</v>
          </cell>
        </row>
        <row r="5600">
          <cell r="A5600" t="str">
            <v>Albania</v>
          </cell>
          <cell r="B5600" t="str">
            <v>AL</v>
          </cell>
          <cell r="C5600" t="str">
            <v>Biomass</v>
          </cell>
          <cell r="D5600" t="str">
            <v>2034</v>
          </cell>
          <cell r="E5600">
            <v>4500</v>
          </cell>
        </row>
        <row r="5601">
          <cell r="A5601" t="str">
            <v>Albania</v>
          </cell>
          <cell r="B5601" t="str">
            <v>AL</v>
          </cell>
          <cell r="C5601" t="str">
            <v>Biomass</v>
          </cell>
          <cell r="D5601" t="str">
            <v>2035</v>
          </cell>
          <cell r="E5601">
            <v>4500</v>
          </cell>
        </row>
        <row r="5602">
          <cell r="A5602" t="str">
            <v>Albania</v>
          </cell>
          <cell r="B5602" t="str">
            <v>AL</v>
          </cell>
          <cell r="C5602" t="str">
            <v>Biomass</v>
          </cell>
          <cell r="D5602" t="str">
            <v>2036</v>
          </cell>
          <cell r="E5602">
            <v>4500</v>
          </cell>
        </row>
        <row r="5603">
          <cell r="A5603" t="str">
            <v>Albania</v>
          </cell>
          <cell r="B5603" t="str">
            <v>AL</v>
          </cell>
          <cell r="C5603" t="str">
            <v>Biomass</v>
          </cell>
          <cell r="D5603" t="str">
            <v>2037</v>
          </cell>
          <cell r="E5603">
            <v>4500</v>
          </cell>
        </row>
        <row r="5604">
          <cell r="A5604" t="str">
            <v>Albania</v>
          </cell>
          <cell r="B5604" t="str">
            <v>AL</v>
          </cell>
          <cell r="C5604" t="str">
            <v>Biomass</v>
          </cell>
          <cell r="D5604" t="str">
            <v>2038</v>
          </cell>
          <cell r="E5604">
            <v>4500</v>
          </cell>
        </row>
        <row r="5605">
          <cell r="A5605" t="str">
            <v>Albania</v>
          </cell>
          <cell r="B5605" t="str">
            <v>AL</v>
          </cell>
          <cell r="C5605" t="str">
            <v>Biomass</v>
          </cell>
          <cell r="D5605" t="str">
            <v>2039</v>
          </cell>
          <cell r="E5605">
            <v>4500</v>
          </cell>
        </row>
        <row r="5606">
          <cell r="A5606" t="str">
            <v>Albania</v>
          </cell>
          <cell r="B5606" t="str">
            <v>AL</v>
          </cell>
          <cell r="C5606" t="str">
            <v>Biomass</v>
          </cell>
          <cell r="D5606" t="str">
            <v>2040</v>
          </cell>
          <cell r="E5606">
            <v>4500</v>
          </cell>
        </row>
        <row r="5607">
          <cell r="A5607" t="str">
            <v>Albania</v>
          </cell>
          <cell r="B5607" t="str">
            <v>AL</v>
          </cell>
          <cell r="C5607" t="str">
            <v>Biomass</v>
          </cell>
          <cell r="D5607" t="str">
            <v>2041</v>
          </cell>
          <cell r="E5607">
            <v>4500</v>
          </cell>
        </row>
        <row r="5608">
          <cell r="A5608" t="str">
            <v>Albania</v>
          </cell>
          <cell r="B5608" t="str">
            <v>AL</v>
          </cell>
          <cell r="C5608" t="str">
            <v>Biomass</v>
          </cell>
          <cell r="D5608" t="str">
            <v>2042</v>
          </cell>
          <cell r="E5608">
            <v>4500</v>
          </cell>
        </row>
        <row r="5609">
          <cell r="A5609" t="str">
            <v>Albania</v>
          </cell>
          <cell r="B5609" t="str">
            <v>AL</v>
          </cell>
          <cell r="C5609" t="str">
            <v>Biomass</v>
          </cell>
          <cell r="D5609" t="str">
            <v>2043</v>
          </cell>
          <cell r="E5609">
            <v>4500</v>
          </cell>
        </row>
        <row r="5610">
          <cell r="A5610" t="str">
            <v>Albania</v>
          </cell>
          <cell r="B5610" t="str">
            <v>AL</v>
          </cell>
          <cell r="C5610" t="str">
            <v>Biomass</v>
          </cell>
          <cell r="D5610" t="str">
            <v>2044</v>
          </cell>
          <cell r="E5610">
            <v>4500</v>
          </cell>
        </row>
        <row r="5611">
          <cell r="A5611" t="str">
            <v>Albania</v>
          </cell>
          <cell r="B5611" t="str">
            <v>AL</v>
          </cell>
          <cell r="C5611" t="str">
            <v>Biomass</v>
          </cell>
          <cell r="D5611" t="str">
            <v>2045</v>
          </cell>
          <cell r="E5611">
            <v>4500</v>
          </cell>
        </row>
        <row r="5612">
          <cell r="A5612" t="str">
            <v>Albania</v>
          </cell>
          <cell r="B5612" t="str">
            <v>AL</v>
          </cell>
          <cell r="C5612" t="str">
            <v>Biomass</v>
          </cell>
          <cell r="D5612" t="str">
            <v>2046</v>
          </cell>
          <cell r="E5612">
            <v>4500</v>
          </cell>
        </row>
        <row r="5613">
          <cell r="A5613" t="str">
            <v>Albania</v>
          </cell>
          <cell r="B5613" t="str">
            <v>AL</v>
          </cell>
          <cell r="C5613" t="str">
            <v>Biomass</v>
          </cell>
          <cell r="D5613" t="str">
            <v>2047</v>
          </cell>
          <cell r="E5613">
            <v>4500</v>
          </cell>
        </row>
        <row r="5614">
          <cell r="A5614" t="str">
            <v>Albania</v>
          </cell>
          <cell r="B5614" t="str">
            <v>AL</v>
          </cell>
          <cell r="C5614" t="str">
            <v>Biomass</v>
          </cell>
          <cell r="D5614" t="str">
            <v>2048</v>
          </cell>
          <cell r="E5614">
            <v>4500</v>
          </cell>
        </row>
        <row r="5615">
          <cell r="A5615" t="str">
            <v>Albania</v>
          </cell>
          <cell r="B5615" t="str">
            <v>AL</v>
          </cell>
          <cell r="C5615" t="str">
            <v>Biomass</v>
          </cell>
          <cell r="D5615" t="str">
            <v>2049</v>
          </cell>
          <cell r="E5615">
            <v>4500</v>
          </cell>
        </row>
        <row r="5616">
          <cell r="A5616" t="str">
            <v>Albania</v>
          </cell>
          <cell r="B5616" t="str">
            <v>AL</v>
          </cell>
          <cell r="C5616" t="str">
            <v>Biomass</v>
          </cell>
          <cell r="D5616" t="str">
            <v>2050</v>
          </cell>
          <cell r="E5616">
            <v>4500</v>
          </cell>
        </row>
        <row r="5617">
          <cell r="A5617" t="str">
            <v>Austria</v>
          </cell>
          <cell r="B5617" t="str">
            <v>AT</v>
          </cell>
          <cell r="C5617" t="str">
            <v>Biomass</v>
          </cell>
          <cell r="D5617" t="str">
            <v>2018</v>
          </cell>
          <cell r="E5617">
            <v>4500</v>
          </cell>
        </row>
        <row r="5618">
          <cell r="A5618" t="str">
            <v>Austria</v>
          </cell>
          <cell r="B5618" t="str">
            <v>AT</v>
          </cell>
          <cell r="C5618" t="str">
            <v>Biomass</v>
          </cell>
          <cell r="D5618" t="str">
            <v>2019</v>
          </cell>
          <cell r="E5618">
            <v>4500</v>
          </cell>
        </row>
        <row r="5619">
          <cell r="A5619" t="str">
            <v>Austria</v>
          </cell>
          <cell r="B5619" t="str">
            <v>AT</v>
          </cell>
          <cell r="C5619" t="str">
            <v>Biomass</v>
          </cell>
          <cell r="D5619" t="str">
            <v>2020</v>
          </cell>
          <cell r="E5619">
            <v>4500</v>
          </cell>
        </row>
        <row r="5620">
          <cell r="A5620" t="str">
            <v>Austria</v>
          </cell>
          <cell r="B5620" t="str">
            <v>AT</v>
          </cell>
          <cell r="C5620" t="str">
            <v>Biomass</v>
          </cell>
          <cell r="D5620" t="str">
            <v>2021</v>
          </cell>
          <cell r="E5620">
            <v>4500</v>
          </cell>
        </row>
        <row r="5621">
          <cell r="A5621" t="str">
            <v>Austria</v>
          </cell>
          <cell r="B5621" t="str">
            <v>AT</v>
          </cell>
          <cell r="C5621" t="str">
            <v>Biomass</v>
          </cell>
          <cell r="D5621" t="str">
            <v>2022</v>
          </cell>
          <cell r="E5621">
            <v>4500</v>
          </cell>
        </row>
        <row r="5622">
          <cell r="A5622" t="str">
            <v>Austria</v>
          </cell>
          <cell r="B5622" t="str">
            <v>AT</v>
          </cell>
          <cell r="C5622" t="str">
            <v>Biomass</v>
          </cell>
          <cell r="D5622" t="str">
            <v>2023</v>
          </cell>
          <cell r="E5622">
            <v>4500</v>
          </cell>
        </row>
        <row r="5623">
          <cell r="A5623" t="str">
            <v>Austria</v>
          </cell>
          <cell r="B5623" t="str">
            <v>AT</v>
          </cell>
          <cell r="C5623" t="str">
            <v>Biomass</v>
          </cell>
          <cell r="D5623" t="str">
            <v>2024</v>
          </cell>
          <cell r="E5623">
            <v>4500</v>
          </cell>
        </row>
        <row r="5624">
          <cell r="A5624" t="str">
            <v>Austria</v>
          </cell>
          <cell r="B5624" t="str">
            <v>AT</v>
          </cell>
          <cell r="C5624" t="str">
            <v>Biomass</v>
          </cell>
          <cell r="D5624" t="str">
            <v>2025</v>
          </cell>
          <cell r="E5624">
            <v>4500</v>
          </cell>
        </row>
        <row r="5625">
          <cell r="A5625" t="str">
            <v>Austria</v>
          </cell>
          <cell r="B5625" t="str">
            <v>AT</v>
          </cell>
          <cell r="C5625" t="str">
            <v>Biomass</v>
          </cell>
          <cell r="D5625" t="str">
            <v>2026</v>
          </cell>
          <cell r="E5625">
            <v>4500</v>
          </cell>
        </row>
        <row r="5626">
          <cell r="A5626" t="str">
            <v>Austria</v>
          </cell>
          <cell r="B5626" t="str">
            <v>AT</v>
          </cell>
          <cell r="C5626" t="str">
            <v>Biomass</v>
          </cell>
          <cell r="D5626" t="str">
            <v>2027</v>
          </cell>
          <cell r="E5626">
            <v>4500</v>
          </cell>
        </row>
        <row r="5627">
          <cell r="A5627" t="str">
            <v>Austria</v>
          </cell>
          <cell r="B5627" t="str">
            <v>AT</v>
          </cell>
          <cell r="C5627" t="str">
            <v>Biomass</v>
          </cell>
          <cell r="D5627" t="str">
            <v>2028</v>
          </cell>
          <cell r="E5627">
            <v>4500</v>
          </cell>
        </row>
        <row r="5628">
          <cell r="A5628" t="str">
            <v>Austria</v>
          </cell>
          <cell r="B5628" t="str">
            <v>AT</v>
          </cell>
          <cell r="C5628" t="str">
            <v>Biomass</v>
          </cell>
          <cell r="D5628" t="str">
            <v>2029</v>
          </cell>
          <cell r="E5628">
            <v>4500</v>
          </cell>
        </row>
        <row r="5629">
          <cell r="A5629" t="str">
            <v>Austria</v>
          </cell>
          <cell r="B5629" t="str">
            <v>AT</v>
          </cell>
          <cell r="C5629" t="str">
            <v>Biomass</v>
          </cell>
          <cell r="D5629" t="str">
            <v>2030</v>
          </cell>
          <cell r="E5629">
            <v>4500</v>
          </cell>
        </row>
        <row r="5630">
          <cell r="A5630" t="str">
            <v>Austria</v>
          </cell>
          <cell r="B5630" t="str">
            <v>AT</v>
          </cell>
          <cell r="C5630" t="str">
            <v>Biomass</v>
          </cell>
          <cell r="D5630" t="str">
            <v>2031</v>
          </cell>
          <cell r="E5630">
            <v>4500</v>
          </cell>
        </row>
        <row r="5631">
          <cell r="A5631" t="str">
            <v>Austria</v>
          </cell>
          <cell r="B5631" t="str">
            <v>AT</v>
          </cell>
          <cell r="C5631" t="str">
            <v>Biomass</v>
          </cell>
          <cell r="D5631" t="str">
            <v>2032</v>
          </cell>
          <cell r="E5631">
            <v>4500</v>
          </cell>
        </row>
        <row r="5632">
          <cell r="A5632" t="str">
            <v>Austria</v>
          </cell>
          <cell r="B5632" t="str">
            <v>AT</v>
          </cell>
          <cell r="C5632" t="str">
            <v>Biomass</v>
          </cell>
          <cell r="D5632" t="str">
            <v>2033</v>
          </cell>
          <cell r="E5632">
            <v>4500</v>
          </cell>
        </row>
        <row r="5633">
          <cell r="A5633" t="str">
            <v>Austria</v>
          </cell>
          <cell r="B5633" t="str">
            <v>AT</v>
          </cell>
          <cell r="C5633" t="str">
            <v>Biomass</v>
          </cell>
          <cell r="D5633" t="str">
            <v>2034</v>
          </cell>
          <cell r="E5633">
            <v>4500</v>
          </cell>
        </row>
        <row r="5634">
          <cell r="A5634" t="str">
            <v>Austria</v>
          </cell>
          <cell r="B5634" t="str">
            <v>AT</v>
          </cell>
          <cell r="C5634" t="str">
            <v>Biomass</v>
          </cell>
          <cell r="D5634" t="str">
            <v>2035</v>
          </cell>
          <cell r="E5634">
            <v>4500</v>
          </cell>
        </row>
        <row r="5635">
          <cell r="A5635" t="str">
            <v>Austria</v>
          </cell>
          <cell r="B5635" t="str">
            <v>AT</v>
          </cell>
          <cell r="C5635" t="str">
            <v>Biomass</v>
          </cell>
          <cell r="D5635" t="str">
            <v>2036</v>
          </cell>
          <cell r="E5635">
            <v>4500</v>
          </cell>
        </row>
        <row r="5636">
          <cell r="A5636" t="str">
            <v>Austria</v>
          </cell>
          <cell r="B5636" t="str">
            <v>AT</v>
          </cell>
          <cell r="C5636" t="str">
            <v>Biomass</v>
          </cell>
          <cell r="D5636" t="str">
            <v>2037</v>
          </cell>
          <cell r="E5636">
            <v>4500</v>
          </cell>
        </row>
        <row r="5637">
          <cell r="A5637" t="str">
            <v>Austria</v>
          </cell>
          <cell r="B5637" t="str">
            <v>AT</v>
          </cell>
          <cell r="C5637" t="str">
            <v>Biomass</v>
          </cell>
          <cell r="D5637" t="str">
            <v>2038</v>
          </cell>
          <cell r="E5637">
            <v>4500</v>
          </cell>
        </row>
        <row r="5638">
          <cell r="A5638" t="str">
            <v>Austria</v>
          </cell>
          <cell r="B5638" t="str">
            <v>AT</v>
          </cell>
          <cell r="C5638" t="str">
            <v>Biomass</v>
          </cell>
          <cell r="D5638" t="str">
            <v>2039</v>
          </cell>
          <cell r="E5638">
            <v>4500</v>
          </cell>
        </row>
        <row r="5639">
          <cell r="A5639" t="str">
            <v>Austria</v>
          </cell>
          <cell r="B5639" t="str">
            <v>AT</v>
          </cell>
          <cell r="C5639" t="str">
            <v>Biomass</v>
          </cell>
          <cell r="D5639" t="str">
            <v>2040</v>
          </cell>
          <cell r="E5639">
            <v>4500</v>
          </cell>
        </row>
        <row r="5640">
          <cell r="A5640" t="str">
            <v>Austria</v>
          </cell>
          <cell r="B5640" t="str">
            <v>AT</v>
          </cell>
          <cell r="C5640" t="str">
            <v>Biomass</v>
          </cell>
          <cell r="D5640" t="str">
            <v>2041</v>
          </cell>
          <cell r="E5640">
            <v>4500</v>
          </cell>
        </row>
        <row r="5641">
          <cell r="A5641" t="str">
            <v>Austria</v>
          </cell>
          <cell r="B5641" t="str">
            <v>AT</v>
          </cell>
          <cell r="C5641" t="str">
            <v>Biomass</v>
          </cell>
          <cell r="D5641" t="str">
            <v>2042</v>
          </cell>
          <cell r="E5641">
            <v>4500</v>
          </cell>
        </row>
        <row r="5642">
          <cell r="A5642" t="str">
            <v>Austria</v>
          </cell>
          <cell r="B5642" t="str">
            <v>AT</v>
          </cell>
          <cell r="C5642" t="str">
            <v>Biomass</v>
          </cell>
          <cell r="D5642" t="str">
            <v>2043</v>
          </cell>
          <cell r="E5642">
            <v>4500</v>
          </cell>
        </row>
        <row r="5643">
          <cell r="A5643" t="str">
            <v>Austria</v>
          </cell>
          <cell r="B5643" t="str">
            <v>AT</v>
          </cell>
          <cell r="C5643" t="str">
            <v>Biomass</v>
          </cell>
          <cell r="D5643" t="str">
            <v>2044</v>
          </cell>
          <cell r="E5643">
            <v>4500</v>
          </cell>
        </row>
        <row r="5644">
          <cell r="A5644" t="str">
            <v>Austria</v>
          </cell>
          <cell r="B5644" t="str">
            <v>AT</v>
          </cell>
          <cell r="C5644" t="str">
            <v>Biomass</v>
          </cell>
          <cell r="D5644" t="str">
            <v>2045</v>
          </cell>
          <cell r="E5644">
            <v>4500</v>
          </cell>
        </row>
        <row r="5645">
          <cell r="A5645" t="str">
            <v>Austria</v>
          </cell>
          <cell r="B5645" t="str">
            <v>AT</v>
          </cell>
          <cell r="C5645" t="str">
            <v>Biomass</v>
          </cell>
          <cell r="D5645" t="str">
            <v>2046</v>
          </cell>
          <cell r="E5645">
            <v>4500</v>
          </cell>
        </row>
        <row r="5646">
          <cell r="A5646" t="str">
            <v>Austria</v>
          </cell>
          <cell r="B5646" t="str">
            <v>AT</v>
          </cell>
          <cell r="C5646" t="str">
            <v>Biomass</v>
          </cell>
          <cell r="D5646" t="str">
            <v>2047</v>
          </cell>
          <cell r="E5646">
            <v>4500</v>
          </cell>
        </row>
        <row r="5647">
          <cell r="A5647" t="str">
            <v>Austria</v>
          </cell>
          <cell r="B5647" t="str">
            <v>AT</v>
          </cell>
          <cell r="C5647" t="str">
            <v>Biomass</v>
          </cell>
          <cell r="D5647" t="str">
            <v>2048</v>
          </cell>
          <cell r="E5647">
            <v>4500</v>
          </cell>
        </row>
        <row r="5648">
          <cell r="A5648" t="str">
            <v>Austria</v>
          </cell>
          <cell r="B5648" t="str">
            <v>AT</v>
          </cell>
          <cell r="C5648" t="str">
            <v>Biomass</v>
          </cell>
          <cell r="D5648" t="str">
            <v>2049</v>
          </cell>
          <cell r="E5648">
            <v>4500</v>
          </cell>
        </row>
        <row r="5649">
          <cell r="A5649" t="str">
            <v>Austria</v>
          </cell>
          <cell r="B5649" t="str">
            <v>AT</v>
          </cell>
          <cell r="C5649" t="str">
            <v>Biomass</v>
          </cell>
          <cell r="D5649" t="str">
            <v>2050</v>
          </cell>
          <cell r="E5649">
            <v>4500</v>
          </cell>
        </row>
        <row r="5650">
          <cell r="A5650" t="str">
            <v>Bosnia Herzg</v>
          </cell>
          <cell r="B5650" t="str">
            <v>BA</v>
          </cell>
          <cell r="C5650" t="str">
            <v>Biomass</v>
          </cell>
          <cell r="D5650" t="str">
            <v>2018</v>
          </cell>
          <cell r="E5650">
            <v>4500</v>
          </cell>
        </row>
        <row r="5651">
          <cell r="A5651" t="str">
            <v>Bosnia Herzg</v>
          </cell>
          <cell r="B5651" t="str">
            <v>BA</v>
          </cell>
          <cell r="C5651" t="str">
            <v>Biomass</v>
          </cell>
          <cell r="D5651" t="str">
            <v>2019</v>
          </cell>
          <cell r="E5651">
            <v>4500</v>
          </cell>
        </row>
        <row r="5652">
          <cell r="A5652" t="str">
            <v>Bosnia Herzg</v>
          </cell>
          <cell r="B5652" t="str">
            <v>BA</v>
          </cell>
          <cell r="C5652" t="str">
            <v>Biomass</v>
          </cell>
          <cell r="D5652" t="str">
            <v>2020</v>
          </cell>
          <cell r="E5652">
            <v>4500</v>
          </cell>
        </row>
        <row r="5653">
          <cell r="A5653" t="str">
            <v>Bosnia Herzg</v>
          </cell>
          <cell r="B5653" t="str">
            <v>BA</v>
          </cell>
          <cell r="C5653" t="str">
            <v>Biomass</v>
          </cell>
          <cell r="D5653" t="str">
            <v>2021</v>
          </cell>
          <cell r="E5653">
            <v>4500</v>
          </cell>
        </row>
        <row r="5654">
          <cell r="A5654" t="str">
            <v>Bosnia Herzg</v>
          </cell>
          <cell r="B5654" t="str">
            <v>BA</v>
          </cell>
          <cell r="C5654" t="str">
            <v>Biomass</v>
          </cell>
          <cell r="D5654" t="str">
            <v>2022</v>
          </cell>
          <cell r="E5654">
            <v>4500</v>
          </cell>
        </row>
        <row r="5655">
          <cell r="A5655" t="str">
            <v>Bosnia Herzg</v>
          </cell>
          <cell r="B5655" t="str">
            <v>BA</v>
          </cell>
          <cell r="C5655" t="str">
            <v>Biomass</v>
          </cell>
          <cell r="D5655" t="str">
            <v>2023</v>
          </cell>
          <cell r="E5655">
            <v>4500</v>
          </cell>
        </row>
        <row r="5656">
          <cell r="A5656" t="str">
            <v>Bosnia Herzg</v>
          </cell>
          <cell r="B5656" t="str">
            <v>BA</v>
          </cell>
          <cell r="C5656" t="str">
            <v>Biomass</v>
          </cell>
          <cell r="D5656" t="str">
            <v>2024</v>
          </cell>
          <cell r="E5656">
            <v>4500</v>
          </cell>
        </row>
        <row r="5657">
          <cell r="A5657" t="str">
            <v>Bosnia Herzg</v>
          </cell>
          <cell r="B5657" t="str">
            <v>BA</v>
          </cell>
          <cell r="C5657" t="str">
            <v>Biomass</v>
          </cell>
          <cell r="D5657" t="str">
            <v>2025</v>
          </cell>
          <cell r="E5657">
            <v>4500</v>
          </cell>
        </row>
        <row r="5658">
          <cell r="A5658" t="str">
            <v>Bosnia Herzg</v>
          </cell>
          <cell r="B5658" t="str">
            <v>BA</v>
          </cell>
          <cell r="C5658" t="str">
            <v>Biomass</v>
          </cell>
          <cell r="D5658" t="str">
            <v>2026</v>
          </cell>
          <cell r="E5658">
            <v>4500</v>
          </cell>
        </row>
        <row r="5659">
          <cell r="A5659" t="str">
            <v>Bosnia Herzg</v>
          </cell>
          <cell r="B5659" t="str">
            <v>BA</v>
          </cell>
          <cell r="C5659" t="str">
            <v>Biomass</v>
          </cell>
          <cell r="D5659" t="str">
            <v>2027</v>
          </cell>
          <cell r="E5659">
            <v>4500</v>
          </cell>
        </row>
        <row r="5660">
          <cell r="A5660" t="str">
            <v>Bosnia Herzg</v>
          </cell>
          <cell r="B5660" t="str">
            <v>BA</v>
          </cell>
          <cell r="C5660" t="str">
            <v>Biomass</v>
          </cell>
          <cell r="D5660" t="str">
            <v>2028</v>
          </cell>
          <cell r="E5660">
            <v>4500</v>
          </cell>
        </row>
        <row r="5661">
          <cell r="A5661" t="str">
            <v>Bosnia Herzg</v>
          </cell>
          <cell r="B5661" t="str">
            <v>BA</v>
          </cell>
          <cell r="C5661" t="str">
            <v>Biomass</v>
          </cell>
          <cell r="D5661" t="str">
            <v>2029</v>
          </cell>
          <cell r="E5661">
            <v>4500</v>
          </cell>
        </row>
        <row r="5662">
          <cell r="A5662" t="str">
            <v>Bosnia Herzg</v>
          </cell>
          <cell r="B5662" t="str">
            <v>BA</v>
          </cell>
          <cell r="C5662" t="str">
            <v>Biomass</v>
          </cell>
          <cell r="D5662" t="str">
            <v>2030</v>
          </cell>
          <cell r="E5662">
            <v>4500</v>
          </cell>
        </row>
        <row r="5663">
          <cell r="A5663" t="str">
            <v>Bosnia Herzg</v>
          </cell>
          <cell r="B5663" t="str">
            <v>BA</v>
          </cell>
          <cell r="C5663" t="str">
            <v>Biomass</v>
          </cell>
          <cell r="D5663" t="str">
            <v>2031</v>
          </cell>
          <cell r="E5663">
            <v>4500</v>
          </cell>
        </row>
        <row r="5664">
          <cell r="A5664" t="str">
            <v>Bosnia Herzg</v>
          </cell>
          <cell r="B5664" t="str">
            <v>BA</v>
          </cell>
          <cell r="C5664" t="str">
            <v>Biomass</v>
          </cell>
          <cell r="D5664" t="str">
            <v>2032</v>
          </cell>
          <cell r="E5664">
            <v>4500</v>
          </cell>
        </row>
        <row r="5665">
          <cell r="A5665" t="str">
            <v>Bosnia Herzg</v>
          </cell>
          <cell r="B5665" t="str">
            <v>BA</v>
          </cell>
          <cell r="C5665" t="str">
            <v>Biomass</v>
          </cell>
          <cell r="D5665" t="str">
            <v>2033</v>
          </cell>
          <cell r="E5665">
            <v>4500</v>
          </cell>
        </row>
        <row r="5666">
          <cell r="A5666" t="str">
            <v>Bosnia Herzg</v>
          </cell>
          <cell r="B5666" t="str">
            <v>BA</v>
          </cell>
          <cell r="C5666" t="str">
            <v>Biomass</v>
          </cell>
          <cell r="D5666" t="str">
            <v>2034</v>
          </cell>
          <cell r="E5666">
            <v>4500</v>
          </cell>
        </row>
        <row r="5667">
          <cell r="A5667" t="str">
            <v>Bosnia Herzg</v>
          </cell>
          <cell r="B5667" t="str">
            <v>BA</v>
          </cell>
          <cell r="C5667" t="str">
            <v>Biomass</v>
          </cell>
          <cell r="D5667" t="str">
            <v>2035</v>
          </cell>
          <cell r="E5667">
            <v>4500</v>
          </cell>
        </row>
        <row r="5668">
          <cell r="A5668" t="str">
            <v>Bosnia Herzg</v>
          </cell>
          <cell r="B5668" t="str">
            <v>BA</v>
          </cell>
          <cell r="C5668" t="str">
            <v>Biomass</v>
          </cell>
          <cell r="D5668" t="str">
            <v>2036</v>
          </cell>
          <cell r="E5668">
            <v>4500</v>
          </cell>
        </row>
        <row r="5669">
          <cell r="A5669" t="str">
            <v>Bosnia Herzg</v>
          </cell>
          <cell r="B5669" t="str">
            <v>BA</v>
          </cell>
          <cell r="C5669" t="str">
            <v>Biomass</v>
          </cell>
          <cell r="D5669" t="str">
            <v>2037</v>
          </cell>
          <cell r="E5669">
            <v>4500</v>
          </cell>
        </row>
        <row r="5670">
          <cell r="A5670" t="str">
            <v>Bosnia Herzg</v>
          </cell>
          <cell r="B5670" t="str">
            <v>BA</v>
          </cell>
          <cell r="C5670" t="str">
            <v>Biomass</v>
          </cell>
          <cell r="D5670" t="str">
            <v>2038</v>
          </cell>
          <cell r="E5670">
            <v>4500</v>
          </cell>
        </row>
        <row r="5671">
          <cell r="A5671" t="str">
            <v>Bosnia Herzg</v>
          </cell>
          <cell r="B5671" t="str">
            <v>BA</v>
          </cell>
          <cell r="C5671" t="str">
            <v>Biomass</v>
          </cell>
          <cell r="D5671" t="str">
            <v>2039</v>
          </cell>
          <cell r="E5671">
            <v>4500</v>
          </cell>
        </row>
        <row r="5672">
          <cell r="A5672" t="str">
            <v>Bosnia Herzg</v>
          </cell>
          <cell r="B5672" t="str">
            <v>BA</v>
          </cell>
          <cell r="C5672" t="str">
            <v>Biomass</v>
          </cell>
          <cell r="D5672" t="str">
            <v>2040</v>
          </cell>
          <cell r="E5672">
            <v>4500</v>
          </cell>
        </row>
        <row r="5673">
          <cell r="A5673" t="str">
            <v>Bosnia Herzg</v>
          </cell>
          <cell r="B5673" t="str">
            <v>BA</v>
          </cell>
          <cell r="C5673" t="str">
            <v>Biomass</v>
          </cell>
          <cell r="D5673" t="str">
            <v>2041</v>
          </cell>
          <cell r="E5673">
            <v>4500</v>
          </cell>
        </row>
        <row r="5674">
          <cell r="A5674" t="str">
            <v>Bosnia Herzg</v>
          </cell>
          <cell r="B5674" t="str">
            <v>BA</v>
          </cell>
          <cell r="C5674" t="str">
            <v>Biomass</v>
          </cell>
          <cell r="D5674" t="str">
            <v>2042</v>
          </cell>
          <cell r="E5674">
            <v>4500</v>
          </cell>
        </row>
        <row r="5675">
          <cell r="A5675" t="str">
            <v>Bosnia Herzg</v>
          </cell>
          <cell r="B5675" t="str">
            <v>BA</v>
          </cell>
          <cell r="C5675" t="str">
            <v>Biomass</v>
          </cell>
          <cell r="D5675" t="str">
            <v>2043</v>
          </cell>
          <cell r="E5675">
            <v>4500</v>
          </cell>
        </row>
        <row r="5676">
          <cell r="A5676" t="str">
            <v>Bosnia Herzg</v>
          </cell>
          <cell r="B5676" t="str">
            <v>BA</v>
          </cell>
          <cell r="C5676" t="str">
            <v>Biomass</v>
          </cell>
          <cell r="D5676" t="str">
            <v>2044</v>
          </cell>
          <cell r="E5676">
            <v>4500</v>
          </cell>
        </row>
        <row r="5677">
          <cell r="A5677" t="str">
            <v>Bosnia Herzg</v>
          </cell>
          <cell r="B5677" t="str">
            <v>BA</v>
          </cell>
          <cell r="C5677" t="str">
            <v>Biomass</v>
          </cell>
          <cell r="D5677" t="str">
            <v>2045</v>
          </cell>
          <cell r="E5677">
            <v>4500</v>
          </cell>
        </row>
        <row r="5678">
          <cell r="A5678" t="str">
            <v>Bosnia Herzg</v>
          </cell>
          <cell r="B5678" t="str">
            <v>BA</v>
          </cell>
          <cell r="C5678" t="str">
            <v>Biomass</v>
          </cell>
          <cell r="D5678" t="str">
            <v>2046</v>
          </cell>
          <cell r="E5678">
            <v>4500</v>
          </cell>
        </row>
        <row r="5679">
          <cell r="A5679" t="str">
            <v>Bosnia Herzg</v>
          </cell>
          <cell r="B5679" t="str">
            <v>BA</v>
          </cell>
          <cell r="C5679" t="str">
            <v>Biomass</v>
          </cell>
          <cell r="D5679" t="str">
            <v>2047</v>
          </cell>
          <cell r="E5679">
            <v>4500</v>
          </cell>
        </row>
        <row r="5680">
          <cell r="A5680" t="str">
            <v>Bosnia Herzg</v>
          </cell>
          <cell r="B5680" t="str">
            <v>BA</v>
          </cell>
          <cell r="C5680" t="str">
            <v>Biomass</v>
          </cell>
          <cell r="D5680" t="str">
            <v>2048</v>
          </cell>
          <cell r="E5680">
            <v>4500</v>
          </cell>
        </row>
        <row r="5681">
          <cell r="A5681" t="str">
            <v>Bosnia Herzg</v>
          </cell>
          <cell r="B5681" t="str">
            <v>BA</v>
          </cell>
          <cell r="C5681" t="str">
            <v>Biomass</v>
          </cell>
          <cell r="D5681" t="str">
            <v>2049</v>
          </cell>
          <cell r="E5681">
            <v>4500</v>
          </cell>
        </row>
        <row r="5682">
          <cell r="A5682" t="str">
            <v>Bosnia Herzg</v>
          </cell>
          <cell r="B5682" t="str">
            <v>BA</v>
          </cell>
          <cell r="C5682" t="str">
            <v>Biomass</v>
          </cell>
          <cell r="D5682" t="str">
            <v>2050</v>
          </cell>
          <cell r="E5682">
            <v>4500</v>
          </cell>
        </row>
        <row r="5683">
          <cell r="A5683" t="str">
            <v>Belgium</v>
          </cell>
          <cell r="B5683" t="str">
            <v>BE</v>
          </cell>
          <cell r="C5683" t="str">
            <v>Biomass</v>
          </cell>
          <cell r="D5683" t="str">
            <v>2018</v>
          </cell>
          <cell r="E5683">
            <v>4500</v>
          </cell>
        </row>
        <row r="5684">
          <cell r="A5684" t="str">
            <v>Belgium</v>
          </cell>
          <cell r="B5684" t="str">
            <v>BE</v>
          </cell>
          <cell r="C5684" t="str">
            <v>Biomass</v>
          </cell>
          <cell r="D5684" t="str">
            <v>2019</v>
          </cell>
          <cell r="E5684">
            <v>4500</v>
          </cell>
        </row>
        <row r="5685">
          <cell r="A5685" t="str">
            <v>Belgium</v>
          </cell>
          <cell r="B5685" t="str">
            <v>BE</v>
          </cell>
          <cell r="C5685" t="str">
            <v>Biomass</v>
          </cell>
          <cell r="D5685" t="str">
            <v>2020</v>
          </cell>
          <cell r="E5685">
            <v>4500</v>
          </cell>
        </row>
        <row r="5686">
          <cell r="A5686" t="str">
            <v>Belgium</v>
          </cell>
          <cell r="B5686" t="str">
            <v>BE</v>
          </cell>
          <cell r="C5686" t="str">
            <v>Biomass</v>
          </cell>
          <cell r="D5686" t="str">
            <v>2021</v>
          </cell>
          <cell r="E5686">
            <v>4500</v>
          </cell>
        </row>
        <row r="5687">
          <cell r="A5687" t="str">
            <v>Belgium</v>
          </cell>
          <cell r="B5687" t="str">
            <v>BE</v>
          </cell>
          <cell r="C5687" t="str">
            <v>Biomass</v>
          </cell>
          <cell r="D5687" t="str">
            <v>2022</v>
          </cell>
          <cell r="E5687">
            <v>4500</v>
          </cell>
        </row>
        <row r="5688">
          <cell r="A5688" t="str">
            <v>Belgium</v>
          </cell>
          <cell r="B5688" t="str">
            <v>BE</v>
          </cell>
          <cell r="C5688" t="str">
            <v>Biomass</v>
          </cell>
          <cell r="D5688" t="str">
            <v>2023</v>
          </cell>
          <cell r="E5688">
            <v>4500</v>
          </cell>
        </row>
        <row r="5689">
          <cell r="A5689" t="str">
            <v>Belgium</v>
          </cell>
          <cell r="B5689" t="str">
            <v>BE</v>
          </cell>
          <cell r="C5689" t="str">
            <v>Biomass</v>
          </cell>
          <cell r="D5689" t="str">
            <v>2024</v>
          </cell>
          <cell r="E5689">
            <v>4500</v>
          </cell>
        </row>
        <row r="5690">
          <cell r="A5690" t="str">
            <v>Belgium</v>
          </cell>
          <cell r="B5690" t="str">
            <v>BE</v>
          </cell>
          <cell r="C5690" t="str">
            <v>Biomass</v>
          </cell>
          <cell r="D5690" t="str">
            <v>2025</v>
          </cell>
          <cell r="E5690">
            <v>4500</v>
          </cell>
        </row>
        <row r="5691">
          <cell r="A5691" t="str">
            <v>Belgium</v>
          </cell>
          <cell r="B5691" t="str">
            <v>BE</v>
          </cell>
          <cell r="C5691" t="str">
            <v>Biomass</v>
          </cell>
          <cell r="D5691" t="str">
            <v>2026</v>
          </cell>
          <cell r="E5691">
            <v>4500</v>
          </cell>
        </row>
        <row r="5692">
          <cell r="A5692" t="str">
            <v>Belgium</v>
          </cell>
          <cell r="B5692" t="str">
            <v>BE</v>
          </cell>
          <cell r="C5692" t="str">
            <v>Biomass</v>
          </cell>
          <cell r="D5692" t="str">
            <v>2027</v>
          </cell>
          <cell r="E5692">
            <v>4500</v>
          </cell>
        </row>
        <row r="5693">
          <cell r="A5693" t="str">
            <v>Belgium</v>
          </cell>
          <cell r="B5693" t="str">
            <v>BE</v>
          </cell>
          <cell r="C5693" t="str">
            <v>Biomass</v>
          </cell>
          <cell r="D5693" t="str">
            <v>2028</v>
          </cell>
          <cell r="E5693">
            <v>4500</v>
          </cell>
        </row>
        <row r="5694">
          <cell r="A5694" t="str">
            <v>Belgium</v>
          </cell>
          <cell r="B5694" t="str">
            <v>BE</v>
          </cell>
          <cell r="C5694" t="str">
            <v>Biomass</v>
          </cell>
          <cell r="D5694" t="str">
            <v>2029</v>
          </cell>
          <cell r="E5694">
            <v>4500</v>
          </cell>
        </row>
        <row r="5695">
          <cell r="A5695" t="str">
            <v>Belgium</v>
          </cell>
          <cell r="B5695" t="str">
            <v>BE</v>
          </cell>
          <cell r="C5695" t="str">
            <v>Biomass</v>
          </cell>
          <cell r="D5695" t="str">
            <v>2030</v>
          </cell>
          <cell r="E5695">
            <v>4500</v>
          </cell>
        </row>
        <row r="5696">
          <cell r="A5696" t="str">
            <v>Belgium</v>
          </cell>
          <cell r="B5696" t="str">
            <v>BE</v>
          </cell>
          <cell r="C5696" t="str">
            <v>Biomass</v>
          </cell>
          <cell r="D5696" t="str">
            <v>2031</v>
          </cell>
          <cell r="E5696">
            <v>4500</v>
          </cell>
        </row>
        <row r="5697">
          <cell r="A5697" t="str">
            <v>Belgium</v>
          </cell>
          <cell r="B5697" t="str">
            <v>BE</v>
          </cell>
          <cell r="C5697" t="str">
            <v>Biomass</v>
          </cell>
          <cell r="D5697" t="str">
            <v>2032</v>
          </cell>
          <cell r="E5697">
            <v>4500</v>
          </cell>
        </row>
        <row r="5698">
          <cell r="A5698" t="str">
            <v>Belgium</v>
          </cell>
          <cell r="B5698" t="str">
            <v>BE</v>
          </cell>
          <cell r="C5698" t="str">
            <v>Biomass</v>
          </cell>
          <cell r="D5698" t="str">
            <v>2033</v>
          </cell>
          <cell r="E5698">
            <v>4500</v>
          </cell>
        </row>
        <row r="5699">
          <cell r="A5699" t="str">
            <v>Belgium</v>
          </cell>
          <cell r="B5699" t="str">
            <v>BE</v>
          </cell>
          <cell r="C5699" t="str">
            <v>Biomass</v>
          </cell>
          <cell r="D5699" t="str">
            <v>2034</v>
          </cell>
          <cell r="E5699">
            <v>4500</v>
          </cell>
        </row>
        <row r="5700">
          <cell r="A5700" t="str">
            <v>Belgium</v>
          </cell>
          <cell r="B5700" t="str">
            <v>BE</v>
          </cell>
          <cell r="C5700" t="str">
            <v>Biomass</v>
          </cell>
          <cell r="D5700" t="str">
            <v>2035</v>
          </cell>
          <cell r="E5700">
            <v>4500</v>
          </cell>
        </row>
        <row r="5701">
          <cell r="A5701" t="str">
            <v>Belgium</v>
          </cell>
          <cell r="B5701" t="str">
            <v>BE</v>
          </cell>
          <cell r="C5701" t="str">
            <v>Biomass</v>
          </cell>
          <cell r="D5701" t="str">
            <v>2036</v>
          </cell>
          <cell r="E5701">
            <v>4500</v>
          </cell>
        </row>
        <row r="5702">
          <cell r="A5702" t="str">
            <v>Belgium</v>
          </cell>
          <cell r="B5702" t="str">
            <v>BE</v>
          </cell>
          <cell r="C5702" t="str">
            <v>Biomass</v>
          </cell>
          <cell r="D5702" t="str">
            <v>2037</v>
          </cell>
          <cell r="E5702">
            <v>4500</v>
          </cell>
        </row>
        <row r="5703">
          <cell r="A5703" t="str">
            <v>Belgium</v>
          </cell>
          <cell r="B5703" t="str">
            <v>BE</v>
          </cell>
          <cell r="C5703" t="str">
            <v>Biomass</v>
          </cell>
          <cell r="D5703" t="str">
            <v>2038</v>
          </cell>
          <cell r="E5703">
            <v>4500</v>
          </cell>
        </row>
        <row r="5704">
          <cell r="A5704" t="str">
            <v>Belgium</v>
          </cell>
          <cell r="B5704" t="str">
            <v>BE</v>
          </cell>
          <cell r="C5704" t="str">
            <v>Biomass</v>
          </cell>
          <cell r="D5704" t="str">
            <v>2039</v>
          </cell>
          <cell r="E5704">
            <v>4500</v>
          </cell>
        </row>
        <row r="5705">
          <cell r="A5705" t="str">
            <v>Belgium</v>
          </cell>
          <cell r="B5705" t="str">
            <v>BE</v>
          </cell>
          <cell r="C5705" t="str">
            <v>Biomass</v>
          </cell>
          <cell r="D5705" t="str">
            <v>2040</v>
          </cell>
          <cell r="E5705">
            <v>4500</v>
          </cell>
        </row>
        <row r="5706">
          <cell r="A5706" t="str">
            <v>Belgium</v>
          </cell>
          <cell r="B5706" t="str">
            <v>BE</v>
          </cell>
          <cell r="C5706" t="str">
            <v>Biomass</v>
          </cell>
          <cell r="D5706" t="str">
            <v>2041</v>
          </cell>
          <cell r="E5706">
            <v>4500</v>
          </cell>
        </row>
        <row r="5707">
          <cell r="A5707" t="str">
            <v>Belgium</v>
          </cell>
          <cell r="B5707" t="str">
            <v>BE</v>
          </cell>
          <cell r="C5707" t="str">
            <v>Biomass</v>
          </cell>
          <cell r="D5707" t="str">
            <v>2042</v>
          </cell>
          <cell r="E5707">
            <v>4500</v>
          </cell>
        </row>
        <row r="5708">
          <cell r="A5708" t="str">
            <v>Belgium</v>
          </cell>
          <cell r="B5708" t="str">
            <v>BE</v>
          </cell>
          <cell r="C5708" t="str">
            <v>Biomass</v>
          </cell>
          <cell r="D5708" t="str">
            <v>2043</v>
          </cell>
          <cell r="E5708">
            <v>4500</v>
          </cell>
        </row>
        <row r="5709">
          <cell r="A5709" t="str">
            <v>Belgium</v>
          </cell>
          <cell r="B5709" t="str">
            <v>BE</v>
          </cell>
          <cell r="C5709" t="str">
            <v>Biomass</v>
          </cell>
          <cell r="D5709" t="str">
            <v>2044</v>
          </cell>
          <cell r="E5709">
            <v>4500</v>
          </cell>
        </row>
        <row r="5710">
          <cell r="A5710" t="str">
            <v>Belgium</v>
          </cell>
          <cell r="B5710" t="str">
            <v>BE</v>
          </cell>
          <cell r="C5710" t="str">
            <v>Biomass</v>
          </cell>
          <cell r="D5710" t="str">
            <v>2045</v>
          </cell>
          <cell r="E5710">
            <v>4500</v>
          </cell>
        </row>
        <row r="5711">
          <cell r="A5711" t="str">
            <v>Belgium</v>
          </cell>
          <cell r="B5711" t="str">
            <v>BE</v>
          </cell>
          <cell r="C5711" t="str">
            <v>Biomass</v>
          </cell>
          <cell r="D5711" t="str">
            <v>2046</v>
          </cell>
          <cell r="E5711">
            <v>4500</v>
          </cell>
        </row>
        <row r="5712">
          <cell r="A5712" t="str">
            <v>Belgium</v>
          </cell>
          <cell r="B5712" t="str">
            <v>BE</v>
          </cell>
          <cell r="C5712" t="str">
            <v>Biomass</v>
          </cell>
          <cell r="D5712" t="str">
            <v>2047</v>
          </cell>
          <cell r="E5712">
            <v>4500</v>
          </cell>
        </row>
        <row r="5713">
          <cell r="A5713" t="str">
            <v>Belgium</v>
          </cell>
          <cell r="B5713" t="str">
            <v>BE</v>
          </cell>
          <cell r="C5713" t="str">
            <v>Biomass</v>
          </cell>
          <cell r="D5713" t="str">
            <v>2048</v>
          </cell>
          <cell r="E5713">
            <v>4500</v>
          </cell>
        </row>
        <row r="5714">
          <cell r="A5714" t="str">
            <v>Belgium</v>
          </cell>
          <cell r="B5714" t="str">
            <v>BE</v>
          </cell>
          <cell r="C5714" t="str">
            <v>Biomass</v>
          </cell>
          <cell r="D5714" t="str">
            <v>2049</v>
          </cell>
          <cell r="E5714">
            <v>4500</v>
          </cell>
        </row>
        <row r="5715">
          <cell r="A5715" t="str">
            <v>Belgium</v>
          </cell>
          <cell r="B5715" t="str">
            <v>BE</v>
          </cell>
          <cell r="C5715" t="str">
            <v>Biomass</v>
          </cell>
          <cell r="D5715" t="str">
            <v>2050</v>
          </cell>
          <cell r="E5715">
            <v>4500</v>
          </cell>
        </row>
        <row r="5716">
          <cell r="A5716" t="str">
            <v>Bulgaria</v>
          </cell>
          <cell r="B5716" t="str">
            <v>BG</v>
          </cell>
          <cell r="C5716" t="str">
            <v>Biomass</v>
          </cell>
          <cell r="D5716" t="str">
            <v>2018</v>
          </cell>
          <cell r="E5716">
            <v>4500</v>
          </cell>
        </row>
        <row r="5717">
          <cell r="A5717" t="str">
            <v>Bulgaria</v>
          </cell>
          <cell r="B5717" t="str">
            <v>BG</v>
          </cell>
          <cell r="C5717" t="str">
            <v>Biomass</v>
          </cell>
          <cell r="D5717" t="str">
            <v>2019</v>
          </cell>
          <cell r="E5717">
            <v>4500</v>
          </cell>
        </row>
        <row r="5718">
          <cell r="A5718" t="str">
            <v>Bulgaria</v>
          </cell>
          <cell r="B5718" t="str">
            <v>BG</v>
          </cell>
          <cell r="C5718" t="str">
            <v>Biomass</v>
          </cell>
          <cell r="D5718" t="str">
            <v>2020</v>
          </cell>
          <cell r="E5718">
            <v>4500</v>
          </cell>
        </row>
        <row r="5719">
          <cell r="A5719" t="str">
            <v>Bulgaria</v>
          </cell>
          <cell r="B5719" t="str">
            <v>BG</v>
          </cell>
          <cell r="C5719" t="str">
            <v>Biomass</v>
          </cell>
          <cell r="D5719" t="str">
            <v>2021</v>
          </cell>
          <cell r="E5719">
            <v>4500</v>
          </cell>
        </row>
        <row r="5720">
          <cell r="A5720" t="str">
            <v>Bulgaria</v>
          </cell>
          <cell r="B5720" t="str">
            <v>BG</v>
          </cell>
          <cell r="C5720" t="str">
            <v>Biomass</v>
          </cell>
          <cell r="D5720" t="str">
            <v>2022</v>
          </cell>
          <cell r="E5720">
            <v>4500</v>
          </cell>
        </row>
        <row r="5721">
          <cell r="A5721" t="str">
            <v>Bulgaria</v>
          </cell>
          <cell r="B5721" t="str">
            <v>BG</v>
          </cell>
          <cell r="C5721" t="str">
            <v>Biomass</v>
          </cell>
          <cell r="D5721" t="str">
            <v>2023</v>
          </cell>
          <cell r="E5721">
            <v>4500</v>
          </cell>
        </row>
        <row r="5722">
          <cell r="A5722" t="str">
            <v>Bulgaria</v>
          </cell>
          <cell r="B5722" t="str">
            <v>BG</v>
          </cell>
          <cell r="C5722" t="str">
            <v>Biomass</v>
          </cell>
          <cell r="D5722" t="str">
            <v>2024</v>
          </cell>
          <cell r="E5722">
            <v>4500</v>
          </cell>
        </row>
        <row r="5723">
          <cell r="A5723" t="str">
            <v>Bulgaria</v>
          </cell>
          <cell r="B5723" t="str">
            <v>BG</v>
          </cell>
          <cell r="C5723" t="str">
            <v>Biomass</v>
          </cell>
          <cell r="D5723" t="str">
            <v>2025</v>
          </cell>
          <cell r="E5723">
            <v>4500</v>
          </cell>
        </row>
        <row r="5724">
          <cell r="A5724" t="str">
            <v>Bulgaria</v>
          </cell>
          <cell r="B5724" t="str">
            <v>BG</v>
          </cell>
          <cell r="C5724" t="str">
            <v>Biomass</v>
          </cell>
          <cell r="D5724" t="str">
            <v>2026</v>
          </cell>
          <cell r="E5724">
            <v>4500</v>
          </cell>
        </row>
        <row r="5725">
          <cell r="A5725" t="str">
            <v>Bulgaria</v>
          </cell>
          <cell r="B5725" t="str">
            <v>BG</v>
          </cell>
          <cell r="C5725" t="str">
            <v>Biomass</v>
          </cell>
          <cell r="D5725" t="str">
            <v>2027</v>
          </cell>
          <cell r="E5725">
            <v>4500</v>
          </cell>
        </row>
        <row r="5726">
          <cell r="A5726" t="str">
            <v>Bulgaria</v>
          </cell>
          <cell r="B5726" t="str">
            <v>BG</v>
          </cell>
          <cell r="C5726" t="str">
            <v>Biomass</v>
          </cell>
          <cell r="D5726" t="str">
            <v>2028</v>
          </cell>
          <cell r="E5726">
            <v>4500</v>
          </cell>
        </row>
        <row r="5727">
          <cell r="A5727" t="str">
            <v>Bulgaria</v>
          </cell>
          <cell r="B5727" t="str">
            <v>BG</v>
          </cell>
          <cell r="C5727" t="str">
            <v>Biomass</v>
          </cell>
          <cell r="D5727" t="str">
            <v>2029</v>
          </cell>
          <cell r="E5727">
            <v>4500</v>
          </cell>
        </row>
        <row r="5728">
          <cell r="A5728" t="str">
            <v>Bulgaria</v>
          </cell>
          <cell r="B5728" t="str">
            <v>BG</v>
          </cell>
          <cell r="C5728" t="str">
            <v>Biomass</v>
          </cell>
          <cell r="D5728" t="str">
            <v>2030</v>
          </cell>
          <cell r="E5728">
            <v>4500</v>
          </cell>
        </row>
        <row r="5729">
          <cell r="A5729" t="str">
            <v>Bulgaria</v>
          </cell>
          <cell r="B5729" t="str">
            <v>BG</v>
          </cell>
          <cell r="C5729" t="str">
            <v>Biomass</v>
          </cell>
          <cell r="D5729" t="str">
            <v>2031</v>
          </cell>
          <cell r="E5729">
            <v>4500</v>
          </cell>
        </row>
        <row r="5730">
          <cell r="A5730" t="str">
            <v>Bulgaria</v>
          </cell>
          <cell r="B5730" t="str">
            <v>BG</v>
          </cell>
          <cell r="C5730" t="str">
            <v>Biomass</v>
          </cell>
          <cell r="D5730" t="str">
            <v>2032</v>
          </cell>
          <cell r="E5730">
            <v>4500</v>
          </cell>
        </row>
        <row r="5731">
          <cell r="A5731" t="str">
            <v>Bulgaria</v>
          </cell>
          <cell r="B5731" t="str">
            <v>BG</v>
          </cell>
          <cell r="C5731" t="str">
            <v>Biomass</v>
          </cell>
          <cell r="D5731" t="str">
            <v>2033</v>
          </cell>
          <cell r="E5731">
            <v>4500</v>
          </cell>
        </row>
        <row r="5732">
          <cell r="A5732" t="str">
            <v>Bulgaria</v>
          </cell>
          <cell r="B5732" t="str">
            <v>BG</v>
          </cell>
          <cell r="C5732" t="str">
            <v>Biomass</v>
          </cell>
          <cell r="D5732" t="str">
            <v>2034</v>
          </cell>
          <cell r="E5732">
            <v>4500</v>
          </cell>
        </row>
        <row r="5733">
          <cell r="A5733" t="str">
            <v>Bulgaria</v>
          </cell>
          <cell r="B5733" t="str">
            <v>BG</v>
          </cell>
          <cell r="C5733" t="str">
            <v>Biomass</v>
          </cell>
          <cell r="D5733" t="str">
            <v>2035</v>
          </cell>
          <cell r="E5733">
            <v>4500</v>
          </cell>
        </row>
        <row r="5734">
          <cell r="A5734" t="str">
            <v>Bulgaria</v>
          </cell>
          <cell r="B5734" t="str">
            <v>BG</v>
          </cell>
          <cell r="C5734" t="str">
            <v>Biomass</v>
          </cell>
          <cell r="D5734" t="str">
            <v>2036</v>
          </cell>
          <cell r="E5734">
            <v>4500</v>
          </cell>
        </row>
        <row r="5735">
          <cell r="A5735" t="str">
            <v>Bulgaria</v>
          </cell>
          <cell r="B5735" t="str">
            <v>BG</v>
          </cell>
          <cell r="C5735" t="str">
            <v>Biomass</v>
          </cell>
          <cell r="D5735" t="str">
            <v>2037</v>
          </cell>
          <cell r="E5735">
            <v>4500</v>
          </cell>
        </row>
        <row r="5736">
          <cell r="A5736" t="str">
            <v>Bulgaria</v>
          </cell>
          <cell r="B5736" t="str">
            <v>BG</v>
          </cell>
          <cell r="C5736" t="str">
            <v>Biomass</v>
          </cell>
          <cell r="D5736" t="str">
            <v>2038</v>
          </cell>
          <cell r="E5736">
            <v>4500</v>
          </cell>
        </row>
        <row r="5737">
          <cell r="A5737" t="str">
            <v>Bulgaria</v>
          </cell>
          <cell r="B5737" t="str">
            <v>BG</v>
          </cell>
          <cell r="C5737" t="str">
            <v>Biomass</v>
          </cell>
          <cell r="D5737" t="str">
            <v>2039</v>
          </cell>
          <cell r="E5737">
            <v>4500</v>
          </cell>
        </row>
        <row r="5738">
          <cell r="A5738" t="str">
            <v>Bulgaria</v>
          </cell>
          <cell r="B5738" t="str">
            <v>BG</v>
          </cell>
          <cell r="C5738" t="str">
            <v>Biomass</v>
          </cell>
          <cell r="D5738" t="str">
            <v>2040</v>
          </cell>
          <cell r="E5738">
            <v>4500</v>
          </cell>
        </row>
        <row r="5739">
          <cell r="A5739" t="str">
            <v>Bulgaria</v>
          </cell>
          <cell r="B5739" t="str">
            <v>BG</v>
          </cell>
          <cell r="C5739" t="str">
            <v>Biomass</v>
          </cell>
          <cell r="D5739" t="str">
            <v>2041</v>
          </cell>
          <cell r="E5739">
            <v>4500</v>
          </cell>
        </row>
        <row r="5740">
          <cell r="A5740" t="str">
            <v>Bulgaria</v>
          </cell>
          <cell r="B5740" t="str">
            <v>BG</v>
          </cell>
          <cell r="C5740" t="str">
            <v>Biomass</v>
          </cell>
          <cell r="D5740" t="str">
            <v>2042</v>
          </cell>
          <cell r="E5740">
            <v>4500</v>
          </cell>
        </row>
        <row r="5741">
          <cell r="A5741" t="str">
            <v>Bulgaria</v>
          </cell>
          <cell r="B5741" t="str">
            <v>BG</v>
          </cell>
          <cell r="C5741" t="str">
            <v>Biomass</v>
          </cell>
          <cell r="D5741" t="str">
            <v>2043</v>
          </cell>
          <cell r="E5741">
            <v>4500</v>
          </cell>
        </row>
        <row r="5742">
          <cell r="A5742" t="str">
            <v>Bulgaria</v>
          </cell>
          <cell r="B5742" t="str">
            <v>BG</v>
          </cell>
          <cell r="C5742" t="str">
            <v>Biomass</v>
          </cell>
          <cell r="D5742" t="str">
            <v>2044</v>
          </cell>
          <cell r="E5742">
            <v>4500</v>
          </cell>
        </row>
        <row r="5743">
          <cell r="A5743" t="str">
            <v>Bulgaria</v>
          </cell>
          <cell r="B5743" t="str">
            <v>BG</v>
          </cell>
          <cell r="C5743" t="str">
            <v>Biomass</v>
          </cell>
          <cell r="D5743" t="str">
            <v>2045</v>
          </cell>
          <cell r="E5743">
            <v>4500</v>
          </cell>
        </row>
        <row r="5744">
          <cell r="A5744" t="str">
            <v>Bulgaria</v>
          </cell>
          <cell r="B5744" t="str">
            <v>BG</v>
          </cell>
          <cell r="C5744" t="str">
            <v>Biomass</v>
          </cell>
          <cell r="D5744" t="str">
            <v>2046</v>
          </cell>
          <cell r="E5744">
            <v>4500</v>
          </cell>
        </row>
        <row r="5745">
          <cell r="A5745" t="str">
            <v>Bulgaria</v>
          </cell>
          <cell r="B5745" t="str">
            <v>BG</v>
          </cell>
          <cell r="C5745" t="str">
            <v>Biomass</v>
          </cell>
          <cell r="D5745" t="str">
            <v>2047</v>
          </cell>
          <cell r="E5745">
            <v>4500</v>
          </cell>
        </row>
        <row r="5746">
          <cell r="A5746" t="str">
            <v>Bulgaria</v>
          </cell>
          <cell r="B5746" t="str">
            <v>BG</v>
          </cell>
          <cell r="C5746" t="str">
            <v>Biomass</v>
          </cell>
          <cell r="D5746" t="str">
            <v>2048</v>
          </cell>
          <cell r="E5746">
            <v>4500</v>
          </cell>
        </row>
        <row r="5747">
          <cell r="A5747" t="str">
            <v>Bulgaria</v>
          </cell>
          <cell r="B5747" t="str">
            <v>BG</v>
          </cell>
          <cell r="C5747" t="str">
            <v>Biomass</v>
          </cell>
          <cell r="D5747" t="str">
            <v>2049</v>
          </cell>
          <cell r="E5747">
            <v>4500</v>
          </cell>
        </row>
        <row r="5748">
          <cell r="A5748" t="str">
            <v>Bulgaria</v>
          </cell>
          <cell r="B5748" t="str">
            <v>BG</v>
          </cell>
          <cell r="C5748" t="str">
            <v>Biomass</v>
          </cell>
          <cell r="D5748" t="str">
            <v>2050</v>
          </cell>
          <cell r="E5748">
            <v>4500</v>
          </cell>
        </row>
        <row r="5749">
          <cell r="A5749" t="str">
            <v>Switzerland</v>
          </cell>
          <cell r="B5749" t="str">
            <v>CH</v>
          </cell>
          <cell r="C5749" t="str">
            <v>Biomass</v>
          </cell>
          <cell r="D5749" t="str">
            <v>2018</v>
          </cell>
          <cell r="E5749">
            <v>4500</v>
          </cell>
        </row>
        <row r="5750">
          <cell r="A5750" t="str">
            <v>Switzerland</v>
          </cell>
          <cell r="B5750" t="str">
            <v>CH</v>
          </cell>
          <cell r="C5750" t="str">
            <v>Biomass</v>
          </cell>
          <cell r="D5750" t="str">
            <v>2019</v>
          </cell>
          <cell r="E5750">
            <v>4500</v>
          </cell>
        </row>
        <row r="5751">
          <cell r="A5751" t="str">
            <v>Switzerland</v>
          </cell>
          <cell r="B5751" t="str">
            <v>CH</v>
          </cell>
          <cell r="C5751" t="str">
            <v>Biomass</v>
          </cell>
          <cell r="D5751" t="str">
            <v>2020</v>
          </cell>
          <cell r="E5751">
            <v>4500</v>
          </cell>
        </row>
        <row r="5752">
          <cell r="A5752" t="str">
            <v>Switzerland</v>
          </cell>
          <cell r="B5752" t="str">
            <v>CH</v>
          </cell>
          <cell r="C5752" t="str">
            <v>Biomass</v>
          </cell>
          <cell r="D5752" t="str">
            <v>2021</v>
          </cell>
          <cell r="E5752">
            <v>4500</v>
          </cell>
        </row>
        <row r="5753">
          <cell r="A5753" t="str">
            <v>Switzerland</v>
          </cell>
          <cell r="B5753" t="str">
            <v>CH</v>
          </cell>
          <cell r="C5753" t="str">
            <v>Biomass</v>
          </cell>
          <cell r="D5753" t="str">
            <v>2022</v>
          </cell>
          <cell r="E5753">
            <v>4500</v>
          </cell>
        </row>
        <row r="5754">
          <cell r="A5754" t="str">
            <v>Switzerland</v>
          </cell>
          <cell r="B5754" t="str">
            <v>CH</v>
          </cell>
          <cell r="C5754" t="str">
            <v>Biomass</v>
          </cell>
          <cell r="D5754" t="str">
            <v>2023</v>
          </cell>
          <cell r="E5754">
            <v>4500</v>
          </cell>
        </row>
        <row r="5755">
          <cell r="A5755" t="str">
            <v>Switzerland</v>
          </cell>
          <cell r="B5755" t="str">
            <v>CH</v>
          </cell>
          <cell r="C5755" t="str">
            <v>Biomass</v>
          </cell>
          <cell r="D5755" t="str">
            <v>2024</v>
          </cell>
          <cell r="E5755">
            <v>4500</v>
          </cell>
        </row>
        <row r="5756">
          <cell r="A5756" t="str">
            <v>Switzerland</v>
          </cell>
          <cell r="B5756" t="str">
            <v>CH</v>
          </cell>
          <cell r="C5756" t="str">
            <v>Biomass</v>
          </cell>
          <cell r="D5756" t="str">
            <v>2025</v>
          </cell>
          <cell r="E5756">
            <v>4500</v>
          </cell>
        </row>
        <row r="5757">
          <cell r="A5757" t="str">
            <v>Switzerland</v>
          </cell>
          <cell r="B5757" t="str">
            <v>CH</v>
          </cell>
          <cell r="C5757" t="str">
            <v>Biomass</v>
          </cell>
          <cell r="D5757" t="str">
            <v>2026</v>
          </cell>
          <cell r="E5757">
            <v>4500</v>
          </cell>
        </row>
        <row r="5758">
          <cell r="A5758" t="str">
            <v>Switzerland</v>
          </cell>
          <cell r="B5758" t="str">
            <v>CH</v>
          </cell>
          <cell r="C5758" t="str">
            <v>Biomass</v>
          </cell>
          <cell r="D5758" t="str">
            <v>2027</v>
          </cell>
          <cell r="E5758">
            <v>4500</v>
          </cell>
        </row>
        <row r="5759">
          <cell r="A5759" t="str">
            <v>Switzerland</v>
          </cell>
          <cell r="B5759" t="str">
            <v>CH</v>
          </cell>
          <cell r="C5759" t="str">
            <v>Biomass</v>
          </cell>
          <cell r="D5759" t="str">
            <v>2028</v>
          </cell>
          <cell r="E5759">
            <v>4500</v>
          </cell>
        </row>
        <row r="5760">
          <cell r="A5760" t="str">
            <v>Switzerland</v>
          </cell>
          <cell r="B5760" t="str">
            <v>CH</v>
          </cell>
          <cell r="C5760" t="str">
            <v>Biomass</v>
          </cell>
          <cell r="D5760" t="str">
            <v>2029</v>
          </cell>
          <cell r="E5760">
            <v>4500</v>
          </cell>
        </row>
        <row r="5761">
          <cell r="A5761" t="str">
            <v>Switzerland</v>
          </cell>
          <cell r="B5761" t="str">
            <v>CH</v>
          </cell>
          <cell r="C5761" t="str">
            <v>Biomass</v>
          </cell>
          <cell r="D5761" t="str">
            <v>2030</v>
          </cell>
          <cell r="E5761">
            <v>4500</v>
          </cell>
        </row>
        <row r="5762">
          <cell r="A5762" t="str">
            <v>Switzerland</v>
          </cell>
          <cell r="B5762" t="str">
            <v>CH</v>
          </cell>
          <cell r="C5762" t="str">
            <v>Biomass</v>
          </cell>
          <cell r="D5762" t="str">
            <v>2031</v>
          </cell>
          <cell r="E5762">
            <v>4500</v>
          </cell>
        </row>
        <row r="5763">
          <cell r="A5763" t="str">
            <v>Switzerland</v>
          </cell>
          <cell r="B5763" t="str">
            <v>CH</v>
          </cell>
          <cell r="C5763" t="str">
            <v>Biomass</v>
          </cell>
          <cell r="D5763" t="str">
            <v>2032</v>
          </cell>
          <cell r="E5763">
            <v>4500</v>
          </cell>
        </row>
        <row r="5764">
          <cell r="A5764" t="str">
            <v>Switzerland</v>
          </cell>
          <cell r="B5764" t="str">
            <v>CH</v>
          </cell>
          <cell r="C5764" t="str">
            <v>Biomass</v>
          </cell>
          <cell r="D5764" t="str">
            <v>2033</v>
          </cell>
          <cell r="E5764">
            <v>4500</v>
          </cell>
        </row>
        <row r="5765">
          <cell r="A5765" t="str">
            <v>Switzerland</v>
          </cell>
          <cell r="B5765" t="str">
            <v>CH</v>
          </cell>
          <cell r="C5765" t="str">
            <v>Biomass</v>
          </cell>
          <cell r="D5765" t="str">
            <v>2034</v>
          </cell>
          <cell r="E5765">
            <v>4500</v>
          </cell>
        </row>
        <row r="5766">
          <cell r="A5766" t="str">
            <v>Switzerland</v>
          </cell>
          <cell r="B5766" t="str">
            <v>CH</v>
          </cell>
          <cell r="C5766" t="str">
            <v>Biomass</v>
          </cell>
          <cell r="D5766" t="str">
            <v>2035</v>
          </cell>
          <cell r="E5766">
            <v>4500</v>
          </cell>
        </row>
        <row r="5767">
          <cell r="A5767" t="str">
            <v>Switzerland</v>
          </cell>
          <cell r="B5767" t="str">
            <v>CH</v>
          </cell>
          <cell r="C5767" t="str">
            <v>Biomass</v>
          </cell>
          <cell r="D5767" t="str">
            <v>2036</v>
          </cell>
          <cell r="E5767">
            <v>4500</v>
          </cell>
        </row>
        <row r="5768">
          <cell r="A5768" t="str">
            <v>Switzerland</v>
          </cell>
          <cell r="B5768" t="str">
            <v>CH</v>
          </cell>
          <cell r="C5768" t="str">
            <v>Biomass</v>
          </cell>
          <cell r="D5768" t="str">
            <v>2037</v>
          </cell>
          <cell r="E5768">
            <v>4500</v>
          </cell>
        </row>
        <row r="5769">
          <cell r="A5769" t="str">
            <v>Switzerland</v>
          </cell>
          <cell r="B5769" t="str">
            <v>CH</v>
          </cell>
          <cell r="C5769" t="str">
            <v>Biomass</v>
          </cell>
          <cell r="D5769" t="str">
            <v>2038</v>
          </cell>
          <cell r="E5769">
            <v>4500</v>
          </cell>
        </row>
        <row r="5770">
          <cell r="A5770" t="str">
            <v>Switzerland</v>
          </cell>
          <cell r="B5770" t="str">
            <v>CH</v>
          </cell>
          <cell r="C5770" t="str">
            <v>Biomass</v>
          </cell>
          <cell r="D5770" t="str">
            <v>2039</v>
          </cell>
          <cell r="E5770">
            <v>4500</v>
          </cell>
        </row>
        <row r="5771">
          <cell r="A5771" t="str">
            <v>Switzerland</v>
          </cell>
          <cell r="B5771" t="str">
            <v>CH</v>
          </cell>
          <cell r="C5771" t="str">
            <v>Biomass</v>
          </cell>
          <cell r="D5771" t="str">
            <v>2040</v>
          </cell>
          <cell r="E5771">
            <v>4500</v>
          </cell>
        </row>
        <row r="5772">
          <cell r="A5772" t="str">
            <v>Switzerland</v>
          </cell>
          <cell r="B5772" t="str">
            <v>CH</v>
          </cell>
          <cell r="C5772" t="str">
            <v>Biomass</v>
          </cell>
          <cell r="D5772" t="str">
            <v>2041</v>
          </cell>
          <cell r="E5772">
            <v>4500</v>
          </cell>
        </row>
        <row r="5773">
          <cell r="A5773" t="str">
            <v>Switzerland</v>
          </cell>
          <cell r="B5773" t="str">
            <v>CH</v>
          </cell>
          <cell r="C5773" t="str">
            <v>Biomass</v>
          </cell>
          <cell r="D5773" t="str">
            <v>2042</v>
          </cell>
          <cell r="E5773">
            <v>4500</v>
          </cell>
        </row>
        <row r="5774">
          <cell r="A5774" t="str">
            <v>Switzerland</v>
          </cell>
          <cell r="B5774" t="str">
            <v>CH</v>
          </cell>
          <cell r="C5774" t="str">
            <v>Biomass</v>
          </cell>
          <cell r="D5774" t="str">
            <v>2043</v>
          </cell>
          <cell r="E5774">
            <v>4500</v>
          </cell>
        </row>
        <row r="5775">
          <cell r="A5775" t="str">
            <v>Switzerland</v>
          </cell>
          <cell r="B5775" t="str">
            <v>CH</v>
          </cell>
          <cell r="C5775" t="str">
            <v>Biomass</v>
          </cell>
          <cell r="D5775" t="str">
            <v>2044</v>
          </cell>
          <cell r="E5775">
            <v>4500</v>
          </cell>
        </row>
        <row r="5776">
          <cell r="A5776" t="str">
            <v>Switzerland</v>
          </cell>
          <cell r="B5776" t="str">
            <v>CH</v>
          </cell>
          <cell r="C5776" t="str">
            <v>Biomass</v>
          </cell>
          <cell r="D5776" t="str">
            <v>2045</v>
          </cell>
          <cell r="E5776">
            <v>4500</v>
          </cell>
        </row>
        <row r="5777">
          <cell r="A5777" t="str">
            <v>Switzerland</v>
          </cell>
          <cell r="B5777" t="str">
            <v>CH</v>
          </cell>
          <cell r="C5777" t="str">
            <v>Biomass</v>
          </cell>
          <cell r="D5777" t="str">
            <v>2046</v>
          </cell>
          <cell r="E5777">
            <v>4500</v>
          </cell>
        </row>
        <row r="5778">
          <cell r="A5778" t="str">
            <v>Switzerland</v>
          </cell>
          <cell r="B5778" t="str">
            <v>CH</v>
          </cell>
          <cell r="C5778" t="str">
            <v>Biomass</v>
          </cell>
          <cell r="D5778" t="str">
            <v>2047</v>
          </cell>
          <cell r="E5778">
            <v>4500</v>
          </cell>
        </row>
        <row r="5779">
          <cell r="A5779" t="str">
            <v>Switzerland</v>
          </cell>
          <cell r="B5779" t="str">
            <v>CH</v>
          </cell>
          <cell r="C5779" t="str">
            <v>Biomass</v>
          </cell>
          <cell r="D5779" t="str">
            <v>2048</v>
          </cell>
          <cell r="E5779">
            <v>4500</v>
          </cell>
        </row>
        <row r="5780">
          <cell r="A5780" t="str">
            <v>Switzerland</v>
          </cell>
          <cell r="B5780" t="str">
            <v>CH</v>
          </cell>
          <cell r="C5780" t="str">
            <v>Biomass</v>
          </cell>
          <cell r="D5780" t="str">
            <v>2049</v>
          </cell>
          <cell r="E5780">
            <v>4500</v>
          </cell>
        </row>
        <row r="5781">
          <cell r="A5781" t="str">
            <v>Switzerland</v>
          </cell>
          <cell r="B5781" t="str">
            <v>CH</v>
          </cell>
          <cell r="C5781" t="str">
            <v>Biomass</v>
          </cell>
          <cell r="D5781" t="str">
            <v>2050</v>
          </cell>
          <cell r="E5781">
            <v>4500</v>
          </cell>
        </row>
        <row r="5782">
          <cell r="A5782" t="str">
            <v>Czech Republic</v>
          </cell>
          <cell r="B5782" t="str">
            <v>CZ</v>
          </cell>
          <cell r="C5782" t="str">
            <v>Biomass</v>
          </cell>
          <cell r="D5782" t="str">
            <v>2018</v>
          </cell>
          <cell r="E5782">
            <v>4500</v>
          </cell>
        </row>
        <row r="5783">
          <cell r="A5783" t="str">
            <v>Czech Republic</v>
          </cell>
          <cell r="B5783" t="str">
            <v>CZ</v>
          </cell>
          <cell r="C5783" t="str">
            <v>Biomass</v>
          </cell>
          <cell r="D5783" t="str">
            <v>2019</v>
          </cell>
          <cell r="E5783">
            <v>4500</v>
          </cell>
        </row>
        <row r="5784">
          <cell r="A5784" t="str">
            <v>Czech Republic</v>
          </cell>
          <cell r="B5784" t="str">
            <v>CZ</v>
          </cell>
          <cell r="C5784" t="str">
            <v>Biomass</v>
          </cell>
          <cell r="D5784" t="str">
            <v>2020</v>
          </cell>
          <cell r="E5784">
            <v>4500</v>
          </cell>
        </row>
        <row r="5785">
          <cell r="A5785" t="str">
            <v>Czech Republic</v>
          </cell>
          <cell r="B5785" t="str">
            <v>CZ</v>
          </cell>
          <cell r="C5785" t="str">
            <v>Biomass</v>
          </cell>
          <cell r="D5785" t="str">
            <v>2021</v>
          </cell>
          <cell r="E5785">
            <v>4500</v>
          </cell>
        </row>
        <row r="5786">
          <cell r="A5786" t="str">
            <v>Czech Republic</v>
          </cell>
          <cell r="B5786" t="str">
            <v>CZ</v>
          </cell>
          <cell r="C5786" t="str">
            <v>Biomass</v>
          </cell>
          <cell r="D5786" t="str">
            <v>2022</v>
          </cell>
          <cell r="E5786">
            <v>4500</v>
          </cell>
        </row>
        <row r="5787">
          <cell r="A5787" t="str">
            <v>Czech Republic</v>
          </cell>
          <cell r="B5787" t="str">
            <v>CZ</v>
          </cell>
          <cell r="C5787" t="str">
            <v>Biomass</v>
          </cell>
          <cell r="D5787" t="str">
            <v>2023</v>
          </cell>
          <cell r="E5787">
            <v>4500</v>
          </cell>
        </row>
        <row r="5788">
          <cell r="A5788" t="str">
            <v>Czech Republic</v>
          </cell>
          <cell r="B5788" t="str">
            <v>CZ</v>
          </cell>
          <cell r="C5788" t="str">
            <v>Biomass</v>
          </cell>
          <cell r="D5788" t="str">
            <v>2024</v>
          </cell>
          <cell r="E5788">
            <v>4500</v>
          </cell>
        </row>
        <row r="5789">
          <cell r="A5789" t="str">
            <v>Czech Republic</v>
          </cell>
          <cell r="B5789" t="str">
            <v>CZ</v>
          </cell>
          <cell r="C5789" t="str">
            <v>Biomass</v>
          </cell>
          <cell r="D5789" t="str">
            <v>2025</v>
          </cell>
          <cell r="E5789">
            <v>4500</v>
          </cell>
        </row>
        <row r="5790">
          <cell r="A5790" t="str">
            <v>Czech Republic</v>
          </cell>
          <cell r="B5790" t="str">
            <v>CZ</v>
          </cell>
          <cell r="C5790" t="str">
            <v>Biomass</v>
          </cell>
          <cell r="D5790" t="str">
            <v>2026</v>
          </cell>
          <cell r="E5790">
            <v>4500</v>
          </cell>
        </row>
        <row r="5791">
          <cell r="A5791" t="str">
            <v>Czech Republic</v>
          </cell>
          <cell r="B5791" t="str">
            <v>CZ</v>
          </cell>
          <cell r="C5791" t="str">
            <v>Biomass</v>
          </cell>
          <cell r="D5791" t="str">
            <v>2027</v>
          </cell>
          <cell r="E5791">
            <v>4500</v>
          </cell>
        </row>
        <row r="5792">
          <cell r="A5792" t="str">
            <v>Czech Republic</v>
          </cell>
          <cell r="B5792" t="str">
            <v>CZ</v>
          </cell>
          <cell r="C5792" t="str">
            <v>Biomass</v>
          </cell>
          <cell r="D5792" t="str">
            <v>2028</v>
          </cell>
          <cell r="E5792">
            <v>4500</v>
          </cell>
        </row>
        <row r="5793">
          <cell r="A5793" t="str">
            <v>Czech Republic</v>
          </cell>
          <cell r="B5793" t="str">
            <v>CZ</v>
          </cell>
          <cell r="C5793" t="str">
            <v>Biomass</v>
          </cell>
          <cell r="D5793" t="str">
            <v>2029</v>
          </cell>
          <cell r="E5793">
            <v>4500</v>
          </cell>
        </row>
        <row r="5794">
          <cell r="A5794" t="str">
            <v>Czech Republic</v>
          </cell>
          <cell r="B5794" t="str">
            <v>CZ</v>
          </cell>
          <cell r="C5794" t="str">
            <v>Biomass</v>
          </cell>
          <cell r="D5794" t="str">
            <v>2030</v>
          </cell>
          <cell r="E5794">
            <v>4500</v>
          </cell>
        </row>
        <row r="5795">
          <cell r="A5795" t="str">
            <v>Czech Republic</v>
          </cell>
          <cell r="B5795" t="str">
            <v>CZ</v>
          </cell>
          <cell r="C5795" t="str">
            <v>Biomass</v>
          </cell>
          <cell r="D5795" t="str">
            <v>2031</v>
          </cell>
          <cell r="E5795">
            <v>4500</v>
          </cell>
        </row>
        <row r="5796">
          <cell r="A5796" t="str">
            <v>Czech Republic</v>
          </cell>
          <cell r="B5796" t="str">
            <v>CZ</v>
          </cell>
          <cell r="C5796" t="str">
            <v>Biomass</v>
          </cell>
          <cell r="D5796" t="str">
            <v>2032</v>
          </cell>
          <cell r="E5796">
            <v>4500</v>
          </cell>
        </row>
        <row r="5797">
          <cell r="A5797" t="str">
            <v>Czech Republic</v>
          </cell>
          <cell r="B5797" t="str">
            <v>CZ</v>
          </cell>
          <cell r="C5797" t="str">
            <v>Biomass</v>
          </cell>
          <cell r="D5797" t="str">
            <v>2033</v>
          </cell>
          <cell r="E5797">
            <v>4500</v>
          </cell>
        </row>
        <row r="5798">
          <cell r="A5798" t="str">
            <v>Czech Republic</v>
          </cell>
          <cell r="B5798" t="str">
            <v>CZ</v>
          </cell>
          <cell r="C5798" t="str">
            <v>Biomass</v>
          </cell>
          <cell r="D5798" t="str">
            <v>2034</v>
          </cell>
          <cell r="E5798">
            <v>4500</v>
          </cell>
        </row>
        <row r="5799">
          <cell r="A5799" t="str">
            <v>Czech Republic</v>
          </cell>
          <cell r="B5799" t="str">
            <v>CZ</v>
          </cell>
          <cell r="C5799" t="str">
            <v>Biomass</v>
          </cell>
          <cell r="D5799" t="str">
            <v>2035</v>
          </cell>
          <cell r="E5799">
            <v>4500</v>
          </cell>
        </row>
        <row r="5800">
          <cell r="A5800" t="str">
            <v>Czech Republic</v>
          </cell>
          <cell r="B5800" t="str">
            <v>CZ</v>
          </cell>
          <cell r="C5800" t="str">
            <v>Biomass</v>
          </cell>
          <cell r="D5800" t="str">
            <v>2036</v>
          </cell>
          <cell r="E5800">
            <v>4500</v>
          </cell>
        </row>
        <row r="5801">
          <cell r="A5801" t="str">
            <v>Czech Republic</v>
          </cell>
          <cell r="B5801" t="str">
            <v>CZ</v>
          </cell>
          <cell r="C5801" t="str">
            <v>Biomass</v>
          </cell>
          <cell r="D5801" t="str">
            <v>2037</v>
          </cell>
          <cell r="E5801">
            <v>4500</v>
          </cell>
        </row>
        <row r="5802">
          <cell r="A5802" t="str">
            <v>Czech Republic</v>
          </cell>
          <cell r="B5802" t="str">
            <v>CZ</v>
          </cell>
          <cell r="C5802" t="str">
            <v>Biomass</v>
          </cell>
          <cell r="D5802" t="str">
            <v>2038</v>
          </cell>
          <cell r="E5802">
            <v>4500</v>
          </cell>
        </row>
        <row r="5803">
          <cell r="A5803" t="str">
            <v>Czech Republic</v>
          </cell>
          <cell r="B5803" t="str">
            <v>CZ</v>
          </cell>
          <cell r="C5803" t="str">
            <v>Biomass</v>
          </cell>
          <cell r="D5803" t="str">
            <v>2039</v>
          </cell>
          <cell r="E5803">
            <v>4500</v>
          </cell>
        </row>
        <row r="5804">
          <cell r="A5804" t="str">
            <v>Czech Republic</v>
          </cell>
          <cell r="B5804" t="str">
            <v>CZ</v>
          </cell>
          <cell r="C5804" t="str">
            <v>Biomass</v>
          </cell>
          <cell r="D5804" t="str">
            <v>2040</v>
          </cell>
          <cell r="E5804">
            <v>4500</v>
          </cell>
        </row>
        <row r="5805">
          <cell r="A5805" t="str">
            <v>Czech Republic</v>
          </cell>
          <cell r="B5805" t="str">
            <v>CZ</v>
          </cell>
          <cell r="C5805" t="str">
            <v>Biomass</v>
          </cell>
          <cell r="D5805" t="str">
            <v>2041</v>
          </cell>
          <cell r="E5805">
            <v>4500</v>
          </cell>
        </row>
        <row r="5806">
          <cell r="A5806" t="str">
            <v>Czech Republic</v>
          </cell>
          <cell r="B5806" t="str">
            <v>CZ</v>
          </cell>
          <cell r="C5806" t="str">
            <v>Biomass</v>
          </cell>
          <cell r="D5806" t="str">
            <v>2042</v>
          </cell>
          <cell r="E5806">
            <v>4500</v>
          </cell>
        </row>
        <row r="5807">
          <cell r="A5807" t="str">
            <v>Czech Republic</v>
          </cell>
          <cell r="B5807" t="str">
            <v>CZ</v>
          </cell>
          <cell r="C5807" t="str">
            <v>Biomass</v>
          </cell>
          <cell r="D5807" t="str">
            <v>2043</v>
          </cell>
          <cell r="E5807">
            <v>4500</v>
          </cell>
        </row>
        <row r="5808">
          <cell r="A5808" t="str">
            <v>Czech Republic</v>
          </cell>
          <cell r="B5808" t="str">
            <v>CZ</v>
          </cell>
          <cell r="C5808" t="str">
            <v>Biomass</v>
          </cell>
          <cell r="D5808" t="str">
            <v>2044</v>
          </cell>
          <cell r="E5808">
            <v>4500</v>
          </cell>
        </row>
        <row r="5809">
          <cell r="A5809" t="str">
            <v>Czech Republic</v>
          </cell>
          <cell r="B5809" t="str">
            <v>CZ</v>
          </cell>
          <cell r="C5809" t="str">
            <v>Biomass</v>
          </cell>
          <cell r="D5809" t="str">
            <v>2045</v>
          </cell>
          <cell r="E5809">
            <v>4500</v>
          </cell>
        </row>
        <row r="5810">
          <cell r="A5810" t="str">
            <v>Czech Republic</v>
          </cell>
          <cell r="B5810" t="str">
            <v>CZ</v>
          </cell>
          <cell r="C5810" t="str">
            <v>Biomass</v>
          </cell>
          <cell r="D5810" t="str">
            <v>2046</v>
          </cell>
          <cell r="E5810">
            <v>4500</v>
          </cell>
        </row>
        <row r="5811">
          <cell r="A5811" t="str">
            <v>Czech Republic</v>
          </cell>
          <cell r="B5811" t="str">
            <v>CZ</v>
          </cell>
          <cell r="C5811" t="str">
            <v>Biomass</v>
          </cell>
          <cell r="D5811" t="str">
            <v>2047</v>
          </cell>
          <cell r="E5811">
            <v>4500</v>
          </cell>
        </row>
        <row r="5812">
          <cell r="A5812" t="str">
            <v>Czech Republic</v>
          </cell>
          <cell r="B5812" t="str">
            <v>CZ</v>
          </cell>
          <cell r="C5812" t="str">
            <v>Biomass</v>
          </cell>
          <cell r="D5812" t="str">
            <v>2048</v>
          </cell>
          <cell r="E5812">
            <v>4500</v>
          </cell>
        </row>
        <row r="5813">
          <cell r="A5813" t="str">
            <v>Czech Republic</v>
          </cell>
          <cell r="B5813" t="str">
            <v>CZ</v>
          </cell>
          <cell r="C5813" t="str">
            <v>Biomass</v>
          </cell>
          <cell r="D5813" t="str">
            <v>2049</v>
          </cell>
          <cell r="E5813">
            <v>4500</v>
          </cell>
        </row>
        <row r="5814">
          <cell r="A5814" t="str">
            <v>Czech Republic</v>
          </cell>
          <cell r="B5814" t="str">
            <v>CZ</v>
          </cell>
          <cell r="C5814" t="str">
            <v>Biomass</v>
          </cell>
          <cell r="D5814" t="str">
            <v>2050</v>
          </cell>
          <cell r="E5814">
            <v>4500</v>
          </cell>
        </row>
        <row r="5815">
          <cell r="A5815" t="str">
            <v>Germany</v>
          </cell>
          <cell r="B5815" t="str">
            <v>DE</v>
          </cell>
          <cell r="C5815" t="str">
            <v>Biomass</v>
          </cell>
          <cell r="D5815" t="str">
            <v>2018</v>
          </cell>
          <cell r="E5815">
            <v>4500</v>
          </cell>
        </row>
        <row r="5816">
          <cell r="A5816" t="str">
            <v>Germany</v>
          </cell>
          <cell r="B5816" t="str">
            <v>DE</v>
          </cell>
          <cell r="C5816" t="str">
            <v>Biomass</v>
          </cell>
          <cell r="D5816" t="str">
            <v>2019</v>
          </cell>
          <cell r="E5816">
            <v>4500</v>
          </cell>
        </row>
        <row r="5817">
          <cell r="A5817" t="str">
            <v>Germany</v>
          </cell>
          <cell r="B5817" t="str">
            <v>DE</v>
          </cell>
          <cell r="C5817" t="str">
            <v>Biomass</v>
          </cell>
          <cell r="D5817" t="str">
            <v>2020</v>
          </cell>
          <cell r="E5817">
            <v>4500</v>
          </cell>
        </row>
        <row r="5818">
          <cell r="A5818" t="str">
            <v>Germany</v>
          </cell>
          <cell r="B5818" t="str">
            <v>DE</v>
          </cell>
          <cell r="C5818" t="str">
            <v>Biomass</v>
          </cell>
          <cell r="D5818" t="str">
            <v>2021</v>
          </cell>
          <cell r="E5818">
            <v>4500</v>
          </cell>
        </row>
        <row r="5819">
          <cell r="A5819" t="str">
            <v>Germany</v>
          </cell>
          <cell r="B5819" t="str">
            <v>DE</v>
          </cell>
          <cell r="C5819" t="str">
            <v>Biomass</v>
          </cell>
          <cell r="D5819" t="str">
            <v>2022</v>
          </cell>
          <cell r="E5819">
            <v>4500</v>
          </cell>
        </row>
        <row r="5820">
          <cell r="A5820" t="str">
            <v>Germany</v>
          </cell>
          <cell r="B5820" t="str">
            <v>DE</v>
          </cell>
          <cell r="C5820" t="str">
            <v>Biomass</v>
          </cell>
          <cell r="D5820" t="str">
            <v>2023</v>
          </cell>
          <cell r="E5820">
            <v>4500</v>
          </cell>
        </row>
        <row r="5821">
          <cell r="A5821" t="str">
            <v>Germany</v>
          </cell>
          <cell r="B5821" t="str">
            <v>DE</v>
          </cell>
          <cell r="C5821" t="str">
            <v>Biomass</v>
          </cell>
          <cell r="D5821" t="str">
            <v>2024</v>
          </cell>
          <cell r="E5821">
            <v>4500</v>
          </cell>
        </row>
        <row r="5822">
          <cell r="A5822" t="str">
            <v>Germany</v>
          </cell>
          <cell r="B5822" t="str">
            <v>DE</v>
          </cell>
          <cell r="C5822" t="str">
            <v>Biomass</v>
          </cell>
          <cell r="D5822" t="str">
            <v>2025</v>
          </cell>
          <cell r="E5822">
            <v>4500</v>
          </cell>
        </row>
        <row r="5823">
          <cell r="A5823" t="str">
            <v>Germany</v>
          </cell>
          <cell r="B5823" t="str">
            <v>DE</v>
          </cell>
          <cell r="C5823" t="str">
            <v>Biomass</v>
          </cell>
          <cell r="D5823" t="str">
            <v>2026</v>
          </cell>
          <cell r="E5823">
            <v>4500</v>
          </cell>
        </row>
        <row r="5824">
          <cell r="A5824" t="str">
            <v>Germany</v>
          </cell>
          <cell r="B5824" t="str">
            <v>DE</v>
          </cell>
          <cell r="C5824" t="str">
            <v>Biomass</v>
          </cell>
          <cell r="D5824" t="str">
            <v>2027</v>
          </cell>
          <cell r="E5824">
            <v>4500</v>
          </cell>
        </row>
        <row r="5825">
          <cell r="A5825" t="str">
            <v>Germany</v>
          </cell>
          <cell r="B5825" t="str">
            <v>DE</v>
          </cell>
          <cell r="C5825" t="str">
            <v>Biomass</v>
          </cell>
          <cell r="D5825" t="str">
            <v>2028</v>
          </cell>
          <cell r="E5825">
            <v>4500</v>
          </cell>
        </row>
        <row r="5826">
          <cell r="A5826" t="str">
            <v>Germany</v>
          </cell>
          <cell r="B5826" t="str">
            <v>DE</v>
          </cell>
          <cell r="C5826" t="str">
            <v>Biomass</v>
          </cell>
          <cell r="D5826" t="str">
            <v>2029</v>
          </cell>
          <cell r="E5826">
            <v>4500</v>
          </cell>
        </row>
        <row r="5827">
          <cell r="A5827" t="str">
            <v>Germany</v>
          </cell>
          <cell r="B5827" t="str">
            <v>DE</v>
          </cell>
          <cell r="C5827" t="str">
            <v>Biomass</v>
          </cell>
          <cell r="D5827" t="str">
            <v>2030</v>
          </cell>
          <cell r="E5827">
            <v>4500</v>
          </cell>
        </row>
        <row r="5828">
          <cell r="A5828" t="str">
            <v>Germany</v>
          </cell>
          <cell r="B5828" t="str">
            <v>DE</v>
          </cell>
          <cell r="C5828" t="str">
            <v>Biomass</v>
          </cell>
          <cell r="D5828" t="str">
            <v>2031</v>
          </cell>
          <cell r="E5828">
            <v>4500</v>
          </cell>
        </row>
        <row r="5829">
          <cell r="A5829" t="str">
            <v>Germany</v>
          </cell>
          <cell r="B5829" t="str">
            <v>DE</v>
          </cell>
          <cell r="C5829" t="str">
            <v>Biomass</v>
          </cell>
          <cell r="D5829" t="str">
            <v>2032</v>
          </cell>
          <cell r="E5829">
            <v>4500</v>
          </cell>
        </row>
        <row r="5830">
          <cell r="A5830" t="str">
            <v>Germany</v>
          </cell>
          <cell r="B5830" t="str">
            <v>DE</v>
          </cell>
          <cell r="C5830" t="str">
            <v>Biomass</v>
          </cell>
          <cell r="D5830" t="str">
            <v>2033</v>
          </cell>
          <cell r="E5830">
            <v>4500</v>
          </cell>
        </row>
        <row r="5831">
          <cell r="A5831" t="str">
            <v>Germany</v>
          </cell>
          <cell r="B5831" t="str">
            <v>DE</v>
          </cell>
          <cell r="C5831" t="str">
            <v>Biomass</v>
          </cell>
          <cell r="D5831" t="str">
            <v>2034</v>
          </cell>
          <cell r="E5831">
            <v>4500</v>
          </cell>
        </row>
        <row r="5832">
          <cell r="A5832" t="str">
            <v>Germany</v>
          </cell>
          <cell r="B5832" t="str">
            <v>DE</v>
          </cell>
          <cell r="C5832" t="str">
            <v>Biomass</v>
          </cell>
          <cell r="D5832" t="str">
            <v>2035</v>
          </cell>
          <cell r="E5832">
            <v>4500</v>
          </cell>
        </row>
        <row r="5833">
          <cell r="A5833" t="str">
            <v>Germany</v>
          </cell>
          <cell r="B5833" t="str">
            <v>DE</v>
          </cell>
          <cell r="C5833" t="str">
            <v>Biomass</v>
          </cell>
          <cell r="D5833" t="str">
            <v>2036</v>
          </cell>
          <cell r="E5833">
            <v>4500</v>
          </cell>
        </row>
        <row r="5834">
          <cell r="A5834" t="str">
            <v>Germany</v>
          </cell>
          <cell r="B5834" t="str">
            <v>DE</v>
          </cell>
          <cell r="C5834" t="str">
            <v>Biomass</v>
          </cell>
          <cell r="D5834" t="str">
            <v>2037</v>
          </cell>
          <cell r="E5834">
            <v>4500</v>
          </cell>
        </row>
        <row r="5835">
          <cell r="A5835" t="str">
            <v>Germany</v>
          </cell>
          <cell r="B5835" t="str">
            <v>DE</v>
          </cell>
          <cell r="C5835" t="str">
            <v>Biomass</v>
          </cell>
          <cell r="D5835" t="str">
            <v>2038</v>
          </cell>
          <cell r="E5835">
            <v>4500</v>
          </cell>
        </row>
        <row r="5836">
          <cell r="A5836" t="str">
            <v>Germany</v>
          </cell>
          <cell r="B5836" t="str">
            <v>DE</v>
          </cell>
          <cell r="C5836" t="str">
            <v>Biomass</v>
          </cell>
          <cell r="D5836" t="str">
            <v>2039</v>
          </cell>
          <cell r="E5836">
            <v>4500</v>
          </cell>
        </row>
        <row r="5837">
          <cell r="A5837" t="str">
            <v>Germany</v>
          </cell>
          <cell r="B5837" t="str">
            <v>DE</v>
          </cell>
          <cell r="C5837" t="str">
            <v>Biomass</v>
          </cell>
          <cell r="D5837" t="str">
            <v>2040</v>
          </cell>
          <cell r="E5837">
            <v>4500</v>
          </cell>
        </row>
        <row r="5838">
          <cell r="A5838" t="str">
            <v>Germany</v>
          </cell>
          <cell r="B5838" t="str">
            <v>DE</v>
          </cell>
          <cell r="C5838" t="str">
            <v>Biomass</v>
          </cell>
          <cell r="D5838" t="str">
            <v>2041</v>
          </cell>
          <cell r="E5838">
            <v>4500</v>
          </cell>
        </row>
        <row r="5839">
          <cell r="A5839" t="str">
            <v>Germany</v>
          </cell>
          <cell r="B5839" t="str">
            <v>DE</v>
          </cell>
          <cell r="C5839" t="str">
            <v>Biomass</v>
          </cell>
          <cell r="D5839" t="str">
            <v>2042</v>
          </cell>
          <cell r="E5839">
            <v>4500</v>
          </cell>
        </row>
        <row r="5840">
          <cell r="A5840" t="str">
            <v>Germany</v>
          </cell>
          <cell r="B5840" t="str">
            <v>DE</v>
          </cell>
          <cell r="C5840" t="str">
            <v>Biomass</v>
          </cell>
          <cell r="D5840" t="str">
            <v>2043</v>
          </cell>
          <cell r="E5840">
            <v>4500</v>
          </cell>
        </row>
        <row r="5841">
          <cell r="A5841" t="str">
            <v>Germany</v>
          </cell>
          <cell r="B5841" t="str">
            <v>DE</v>
          </cell>
          <cell r="C5841" t="str">
            <v>Biomass</v>
          </cell>
          <cell r="D5841" t="str">
            <v>2044</v>
          </cell>
          <cell r="E5841">
            <v>4500</v>
          </cell>
        </row>
        <row r="5842">
          <cell r="A5842" t="str">
            <v>Germany</v>
          </cell>
          <cell r="B5842" t="str">
            <v>DE</v>
          </cell>
          <cell r="C5842" t="str">
            <v>Biomass</v>
          </cell>
          <cell r="D5842" t="str">
            <v>2045</v>
          </cell>
          <cell r="E5842">
            <v>4500</v>
          </cell>
        </row>
        <row r="5843">
          <cell r="A5843" t="str">
            <v>Germany</v>
          </cell>
          <cell r="B5843" t="str">
            <v>DE</v>
          </cell>
          <cell r="C5843" t="str">
            <v>Biomass</v>
          </cell>
          <cell r="D5843" t="str">
            <v>2046</v>
          </cell>
          <cell r="E5843">
            <v>4500</v>
          </cell>
        </row>
        <row r="5844">
          <cell r="A5844" t="str">
            <v>Germany</v>
          </cell>
          <cell r="B5844" t="str">
            <v>DE</v>
          </cell>
          <cell r="C5844" t="str">
            <v>Biomass</v>
          </cell>
          <cell r="D5844" t="str">
            <v>2047</v>
          </cell>
          <cell r="E5844">
            <v>4500</v>
          </cell>
        </row>
        <row r="5845">
          <cell r="A5845" t="str">
            <v>Germany</v>
          </cell>
          <cell r="B5845" t="str">
            <v>DE</v>
          </cell>
          <cell r="C5845" t="str">
            <v>Biomass</v>
          </cell>
          <cell r="D5845" t="str">
            <v>2048</v>
          </cell>
          <cell r="E5845">
            <v>4500</v>
          </cell>
        </row>
        <row r="5846">
          <cell r="A5846" t="str">
            <v>Germany</v>
          </cell>
          <cell r="B5846" t="str">
            <v>DE</v>
          </cell>
          <cell r="C5846" t="str">
            <v>Biomass</v>
          </cell>
          <cell r="D5846" t="str">
            <v>2049</v>
          </cell>
          <cell r="E5846">
            <v>4500</v>
          </cell>
        </row>
        <row r="5847">
          <cell r="A5847" t="str">
            <v>Germany</v>
          </cell>
          <cell r="B5847" t="str">
            <v>DE</v>
          </cell>
          <cell r="C5847" t="str">
            <v>Biomass</v>
          </cell>
          <cell r="D5847" t="str">
            <v>2050</v>
          </cell>
          <cell r="E5847">
            <v>4500</v>
          </cell>
        </row>
        <row r="5848">
          <cell r="A5848" t="str">
            <v>Denmark DK1</v>
          </cell>
          <cell r="B5848" t="str">
            <v>DK1</v>
          </cell>
          <cell r="C5848" t="str">
            <v>Biomass</v>
          </cell>
          <cell r="D5848" t="str">
            <v>2018</v>
          </cell>
          <cell r="E5848">
            <v>4500</v>
          </cell>
        </row>
        <row r="5849">
          <cell r="A5849" t="str">
            <v>Denmark DK1</v>
          </cell>
          <cell r="B5849" t="str">
            <v>DK1</v>
          </cell>
          <cell r="C5849" t="str">
            <v>Biomass</v>
          </cell>
          <cell r="D5849" t="str">
            <v>2019</v>
          </cell>
          <cell r="E5849">
            <v>4500</v>
          </cell>
        </row>
        <row r="5850">
          <cell r="A5850" t="str">
            <v>Denmark DK1</v>
          </cell>
          <cell r="B5850" t="str">
            <v>DK1</v>
          </cell>
          <cell r="C5850" t="str">
            <v>Biomass</v>
          </cell>
          <cell r="D5850" t="str">
            <v>2020</v>
          </cell>
          <cell r="E5850">
            <v>4500</v>
          </cell>
        </row>
        <row r="5851">
          <cell r="A5851" t="str">
            <v>Denmark DK1</v>
          </cell>
          <cell r="B5851" t="str">
            <v>DK1</v>
          </cell>
          <cell r="C5851" t="str">
            <v>Biomass</v>
          </cell>
          <cell r="D5851" t="str">
            <v>2021</v>
          </cell>
          <cell r="E5851">
            <v>4500</v>
          </cell>
        </row>
        <row r="5852">
          <cell r="A5852" t="str">
            <v>Denmark DK1</v>
          </cell>
          <cell r="B5852" t="str">
            <v>DK1</v>
          </cell>
          <cell r="C5852" t="str">
            <v>Biomass</v>
          </cell>
          <cell r="D5852" t="str">
            <v>2022</v>
          </cell>
          <cell r="E5852">
            <v>4500</v>
          </cell>
        </row>
        <row r="5853">
          <cell r="A5853" t="str">
            <v>Denmark DK1</v>
          </cell>
          <cell r="B5853" t="str">
            <v>DK1</v>
          </cell>
          <cell r="C5853" t="str">
            <v>Biomass</v>
          </cell>
          <cell r="D5853" t="str">
            <v>2023</v>
          </cell>
          <cell r="E5853">
            <v>4500</v>
          </cell>
        </row>
        <row r="5854">
          <cell r="A5854" t="str">
            <v>Denmark DK1</v>
          </cell>
          <cell r="B5854" t="str">
            <v>DK1</v>
          </cell>
          <cell r="C5854" t="str">
            <v>Biomass</v>
          </cell>
          <cell r="D5854" t="str">
            <v>2024</v>
          </cell>
          <cell r="E5854">
            <v>4500</v>
          </cell>
        </row>
        <row r="5855">
          <cell r="A5855" t="str">
            <v>Denmark DK1</v>
          </cell>
          <cell r="B5855" t="str">
            <v>DK1</v>
          </cell>
          <cell r="C5855" t="str">
            <v>Biomass</v>
          </cell>
          <cell r="D5855" t="str">
            <v>2025</v>
          </cell>
          <cell r="E5855">
            <v>4500</v>
          </cell>
        </row>
        <row r="5856">
          <cell r="A5856" t="str">
            <v>Denmark DK1</v>
          </cell>
          <cell r="B5856" t="str">
            <v>DK1</v>
          </cell>
          <cell r="C5856" t="str">
            <v>Biomass</v>
          </cell>
          <cell r="D5856" t="str">
            <v>2026</v>
          </cell>
          <cell r="E5856">
            <v>4500</v>
          </cell>
        </row>
        <row r="5857">
          <cell r="A5857" t="str">
            <v>Denmark DK1</v>
          </cell>
          <cell r="B5857" t="str">
            <v>DK1</v>
          </cell>
          <cell r="C5857" t="str">
            <v>Biomass</v>
          </cell>
          <cell r="D5857" t="str">
            <v>2027</v>
          </cell>
          <cell r="E5857">
            <v>4500</v>
          </cell>
        </row>
        <row r="5858">
          <cell r="A5858" t="str">
            <v>Denmark DK1</v>
          </cell>
          <cell r="B5858" t="str">
            <v>DK1</v>
          </cell>
          <cell r="C5858" t="str">
            <v>Biomass</v>
          </cell>
          <cell r="D5858" t="str">
            <v>2028</v>
          </cell>
          <cell r="E5858">
            <v>4500</v>
          </cell>
        </row>
        <row r="5859">
          <cell r="A5859" t="str">
            <v>Denmark DK1</v>
          </cell>
          <cell r="B5859" t="str">
            <v>DK1</v>
          </cell>
          <cell r="C5859" t="str">
            <v>Biomass</v>
          </cell>
          <cell r="D5859" t="str">
            <v>2029</v>
          </cell>
          <cell r="E5859">
            <v>4500</v>
          </cell>
        </row>
        <row r="5860">
          <cell r="A5860" t="str">
            <v>Denmark DK1</v>
          </cell>
          <cell r="B5860" t="str">
            <v>DK1</v>
          </cell>
          <cell r="C5860" t="str">
            <v>Biomass</v>
          </cell>
          <cell r="D5860" t="str">
            <v>2030</v>
          </cell>
          <cell r="E5860">
            <v>4500</v>
          </cell>
        </row>
        <row r="5861">
          <cell r="A5861" t="str">
            <v>Denmark DK1</v>
          </cell>
          <cell r="B5861" t="str">
            <v>DK1</v>
          </cell>
          <cell r="C5861" t="str">
            <v>Biomass</v>
          </cell>
          <cell r="D5861" t="str">
            <v>2031</v>
          </cell>
          <cell r="E5861">
            <v>4500</v>
          </cell>
        </row>
        <row r="5862">
          <cell r="A5862" t="str">
            <v>Denmark DK1</v>
          </cell>
          <cell r="B5862" t="str">
            <v>DK1</v>
          </cell>
          <cell r="C5862" t="str">
            <v>Biomass</v>
          </cell>
          <cell r="D5862" t="str">
            <v>2032</v>
          </cell>
          <cell r="E5862">
            <v>4500</v>
          </cell>
        </row>
        <row r="5863">
          <cell r="A5863" t="str">
            <v>Denmark DK1</v>
          </cell>
          <cell r="B5863" t="str">
            <v>DK1</v>
          </cell>
          <cell r="C5863" t="str">
            <v>Biomass</v>
          </cell>
          <cell r="D5863" t="str">
            <v>2033</v>
          </cell>
          <cell r="E5863">
            <v>4500</v>
          </cell>
        </row>
        <row r="5864">
          <cell r="A5864" t="str">
            <v>Denmark DK1</v>
          </cell>
          <cell r="B5864" t="str">
            <v>DK1</v>
          </cell>
          <cell r="C5864" t="str">
            <v>Biomass</v>
          </cell>
          <cell r="D5864" t="str">
            <v>2034</v>
          </cell>
          <cell r="E5864">
            <v>4500</v>
          </cell>
        </row>
        <row r="5865">
          <cell r="A5865" t="str">
            <v>Denmark DK1</v>
          </cell>
          <cell r="B5865" t="str">
            <v>DK1</v>
          </cell>
          <cell r="C5865" t="str">
            <v>Biomass</v>
          </cell>
          <cell r="D5865" t="str">
            <v>2035</v>
          </cell>
          <cell r="E5865">
            <v>4500</v>
          </cell>
        </row>
        <row r="5866">
          <cell r="A5866" t="str">
            <v>Denmark DK1</v>
          </cell>
          <cell r="B5866" t="str">
            <v>DK1</v>
          </cell>
          <cell r="C5866" t="str">
            <v>Biomass</v>
          </cell>
          <cell r="D5866" t="str">
            <v>2036</v>
          </cell>
          <cell r="E5866">
            <v>4500</v>
          </cell>
        </row>
        <row r="5867">
          <cell r="A5867" t="str">
            <v>Denmark DK1</v>
          </cell>
          <cell r="B5867" t="str">
            <v>DK1</v>
          </cell>
          <cell r="C5867" t="str">
            <v>Biomass</v>
          </cell>
          <cell r="D5867" t="str">
            <v>2037</v>
          </cell>
          <cell r="E5867">
            <v>4500</v>
          </cell>
        </row>
        <row r="5868">
          <cell r="A5868" t="str">
            <v>Denmark DK1</v>
          </cell>
          <cell r="B5868" t="str">
            <v>DK1</v>
          </cell>
          <cell r="C5868" t="str">
            <v>Biomass</v>
          </cell>
          <cell r="D5868" t="str">
            <v>2038</v>
          </cell>
          <cell r="E5868">
            <v>4500</v>
          </cell>
        </row>
        <row r="5869">
          <cell r="A5869" t="str">
            <v>Denmark DK1</v>
          </cell>
          <cell r="B5869" t="str">
            <v>DK1</v>
          </cell>
          <cell r="C5869" t="str">
            <v>Biomass</v>
          </cell>
          <cell r="D5869" t="str">
            <v>2039</v>
          </cell>
          <cell r="E5869">
            <v>4500</v>
          </cell>
        </row>
        <row r="5870">
          <cell r="A5870" t="str">
            <v>Denmark DK1</v>
          </cell>
          <cell r="B5870" t="str">
            <v>DK1</v>
          </cell>
          <cell r="C5870" t="str">
            <v>Biomass</v>
          </cell>
          <cell r="D5870" t="str">
            <v>2040</v>
          </cell>
          <cell r="E5870">
            <v>4500</v>
          </cell>
        </row>
        <row r="5871">
          <cell r="A5871" t="str">
            <v>Denmark DK1</v>
          </cell>
          <cell r="B5871" t="str">
            <v>DK1</v>
          </cell>
          <cell r="C5871" t="str">
            <v>Biomass</v>
          </cell>
          <cell r="D5871" t="str">
            <v>2041</v>
          </cell>
          <cell r="E5871">
            <v>4500</v>
          </cell>
        </row>
        <row r="5872">
          <cell r="A5872" t="str">
            <v>Denmark DK1</v>
          </cell>
          <cell r="B5872" t="str">
            <v>DK1</v>
          </cell>
          <cell r="C5872" t="str">
            <v>Biomass</v>
          </cell>
          <cell r="D5872" t="str">
            <v>2042</v>
          </cell>
          <cell r="E5872">
            <v>4500</v>
          </cell>
        </row>
        <row r="5873">
          <cell r="A5873" t="str">
            <v>Denmark DK1</v>
          </cell>
          <cell r="B5873" t="str">
            <v>DK1</v>
          </cell>
          <cell r="C5873" t="str">
            <v>Biomass</v>
          </cell>
          <cell r="D5873" t="str">
            <v>2043</v>
          </cell>
          <cell r="E5873">
            <v>4500</v>
          </cell>
        </row>
        <row r="5874">
          <cell r="A5874" t="str">
            <v>Denmark DK1</v>
          </cell>
          <cell r="B5874" t="str">
            <v>DK1</v>
          </cell>
          <cell r="C5874" t="str">
            <v>Biomass</v>
          </cell>
          <cell r="D5874" t="str">
            <v>2044</v>
          </cell>
          <cell r="E5874">
            <v>4500</v>
          </cell>
        </row>
        <row r="5875">
          <cell r="A5875" t="str">
            <v>Denmark DK1</v>
          </cell>
          <cell r="B5875" t="str">
            <v>DK1</v>
          </cell>
          <cell r="C5875" t="str">
            <v>Biomass</v>
          </cell>
          <cell r="D5875" t="str">
            <v>2045</v>
          </cell>
          <cell r="E5875">
            <v>4500</v>
          </cell>
        </row>
        <row r="5876">
          <cell r="A5876" t="str">
            <v>Denmark DK1</v>
          </cell>
          <cell r="B5876" t="str">
            <v>DK1</v>
          </cell>
          <cell r="C5876" t="str">
            <v>Biomass</v>
          </cell>
          <cell r="D5876" t="str">
            <v>2046</v>
          </cell>
          <cell r="E5876">
            <v>4500</v>
          </cell>
        </row>
        <row r="5877">
          <cell r="A5877" t="str">
            <v>Denmark DK1</v>
          </cell>
          <cell r="B5877" t="str">
            <v>DK1</v>
          </cell>
          <cell r="C5877" t="str">
            <v>Biomass</v>
          </cell>
          <cell r="D5877" t="str">
            <v>2047</v>
          </cell>
          <cell r="E5877">
            <v>4500</v>
          </cell>
        </row>
        <row r="5878">
          <cell r="A5878" t="str">
            <v>Denmark DK1</v>
          </cell>
          <cell r="B5878" t="str">
            <v>DK1</v>
          </cell>
          <cell r="C5878" t="str">
            <v>Biomass</v>
          </cell>
          <cell r="D5878" t="str">
            <v>2048</v>
          </cell>
          <cell r="E5878">
            <v>4500</v>
          </cell>
        </row>
        <row r="5879">
          <cell r="A5879" t="str">
            <v>Denmark DK1</v>
          </cell>
          <cell r="B5879" t="str">
            <v>DK1</v>
          </cell>
          <cell r="C5879" t="str">
            <v>Biomass</v>
          </cell>
          <cell r="D5879" t="str">
            <v>2049</v>
          </cell>
          <cell r="E5879">
            <v>4500</v>
          </cell>
        </row>
        <row r="5880">
          <cell r="A5880" t="str">
            <v>Denmark DK1</v>
          </cell>
          <cell r="B5880" t="str">
            <v>DK1</v>
          </cell>
          <cell r="C5880" t="str">
            <v>Biomass</v>
          </cell>
          <cell r="D5880" t="str">
            <v>2050</v>
          </cell>
          <cell r="E5880">
            <v>4500</v>
          </cell>
        </row>
        <row r="5881">
          <cell r="A5881" t="str">
            <v>Denmark DK2</v>
          </cell>
          <cell r="B5881" t="str">
            <v>DK2</v>
          </cell>
          <cell r="C5881" t="str">
            <v>Biomass</v>
          </cell>
          <cell r="D5881" t="str">
            <v>2018</v>
          </cell>
          <cell r="E5881">
            <v>4500</v>
          </cell>
        </row>
        <row r="5882">
          <cell r="A5882" t="str">
            <v>Denmark DK2</v>
          </cell>
          <cell r="B5882" t="str">
            <v>DK2</v>
          </cell>
          <cell r="C5882" t="str">
            <v>Biomass</v>
          </cell>
          <cell r="D5882" t="str">
            <v>2019</v>
          </cell>
          <cell r="E5882">
            <v>4500</v>
          </cell>
        </row>
        <row r="5883">
          <cell r="A5883" t="str">
            <v>Denmark DK2</v>
          </cell>
          <cell r="B5883" t="str">
            <v>DK2</v>
          </cell>
          <cell r="C5883" t="str">
            <v>Biomass</v>
          </cell>
          <cell r="D5883" t="str">
            <v>2020</v>
          </cell>
          <cell r="E5883">
            <v>4500</v>
          </cell>
        </row>
        <row r="5884">
          <cell r="A5884" t="str">
            <v>Denmark DK2</v>
          </cell>
          <cell r="B5884" t="str">
            <v>DK2</v>
          </cell>
          <cell r="C5884" t="str">
            <v>Biomass</v>
          </cell>
          <cell r="D5884" t="str">
            <v>2021</v>
          </cell>
          <cell r="E5884">
            <v>4500</v>
          </cell>
        </row>
        <row r="5885">
          <cell r="A5885" t="str">
            <v>Denmark DK2</v>
          </cell>
          <cell r="B5885" t="str">
            <v>DK2</v>
          </cell>
          <cell r="C5885" t="str">
            <v>Biomass</v>
          </cell>
          <cell r="D5885" t="str">
            <v>2022</v>
          </cell>
          <cell r="E5885">
            <v>4500</v>
          </cell>
        </row>
        <row r="5886">
          <cell r="A5886" t="str">
            <v>Denmark DK2</v>
          </cell>
          <cell r="B5886" t="str">
            <v>DK2</v>
          </cell>
          <cell r="C5886" t="str">
            <v>Biomass</v>
          </cell>
          <cell r="D5886" t="str">
            <v>2023</v>
          </cell>
          <cell r="E5886">
            <v>4500</v>
          </cell>
        </row>
        <row r="5887">
          <cell r="A5887" t="str">
            <v>Denmark DK2</v>
          </cell>
          <cell r="B5887" t="str">
            <v>DK2</v>
          </cell>
          <cell r="C5887" t="str">
            <v>Biomass</v>
          </cell>
          <cell r="D5887" t="str">
            <v>2024</v>
          </cell>
          <cell r="E5887">
            <v>4500</v>
          </cell>
        </row>
        <row r="5888">
          <cell r="A5888" t="str">
            <v>Denmark DK2</v>
          </cell>
          <cell r="B5888" t="str">
            <v>DK2</v>
          </cell>
          <cell r="C5888" t="str">
            <v>Biomass</v>
          </cell>
          <cell r="D5888" t="str">
            <v>2025</v>
          </cell>
          <cell r="E5888">
            <v>4500</v>
          </cell>
        </row>
        <row r="5889">
          <cell r="A5889" t="str">
            <v>Denmark DK2</v>
          </cell>
          <cell r="B5889" t="str">
            <v>DK2</v>
          </cell>
          <cell r="C5889" t="str">
            <v>Biomass</v>
          </cell>
          <cell r="D5889" t="str">
            <v>2026</v>
          </cell>
          <cell r="E5889">
            <v>4500</v>
          </cell>
        </row>
        <row r="5890">
          <cell r="A5890" t="str">
            <v>Denmark DK2</v>
          </cell>
          <cell r="B5890" t="str">
            <v>DK2</v>
          </cell>
          <cell r="C5890" t="str">
            <v>Biomass</v>
          </cell>
          <cell r="D5890" t="str">
            <v>2027</v>
          </cell>
          <cell r="E5890">
            <v>4500</v>
          </cell>
        </row>
        <row r="5891">
          <cell r="A5891" t="str">
            <v>Denmark DK2</v>
          </cell>
          <cell r="B5891" t="str">
            <v>DK2</v>
          </cell>
          <cell r="C5891" t="str">
            <v>Biomass</v>
          </cell>
          <cell r="D5891" t="str">
            <v>2028</v>
          </cell>
          <cell r="E5891">
            <v>4500</v>
          </cell>
        </row>
        <row r="5892">
          <cell r="A5892" t="str">
            <v>Denmark DK2</v>
          </cell>
          <cell r="B5892" t="str">
            <v>DK2</v>
          </cell>
          <cell r="C5892" t="str">
            <v>Biomass</v>
          </cell>
          <cell r="D5892" t="str">
            <v>2029</v>
          </cell>
          <cell r="E5892">
            <v>4500</v>
          </cell>
        </row>
        <row r="5893">
          <cell r="A5893" t="str">
            <v>Denmark DK2</v>
          </cell>
          <cell r="B5893" t="str">
            <v>DK2</v>
          </cell>
          <cell r="C5893" t="str">
            <v>Biomass</v>
          </cell>
          <cell r="D5893" t="str">
            <v>2030</v>
          </cell>
          <cell r="E5893">
            <v>4500</v>
          </cell>
        </row>
        <row r="5894">
          <cell r="A5894" t="str">
            <v>Denmark DK2</v>
          </cell>
          <cell r="B5894" t="str">
            <v>DK2</v>
          </cell>
          <cell r="C5894" t="str">
            <v>Biomass</v>
          </cell>
          <cell r="D5894" t="str">
            <v>2031</v>
          </cell>
          <cell r="E5894">
            <v>4500</v>
          </cell>
        </row>
        <row r="5895">
          <cell r="A5895" t="str">
            <v>Denmark DK2</v>
          </cell>
          <cell r="B5895" t="str">
            <v>DK2</v>
          </cell>
          <cell r="C5895" t="str">
            <v>Biomass</v>
          </cell>
          <cell r="D5895" t="str">
            <v>2032</v>
          </cell>
          <cell r="E5895">
            <v>4500</v>
          </cell>
        </row>
        <row r="5896">
          <cell r="A5896" t="str">
            <v>Denmark DK2</v>
          </cell>
          <cell r="B5896" t="str">
            <v>DK2</v>
          </cell>
          <cell r="C5896" t="str">
            <v>Biomass</v>
          </cell>
          <cell r="D5896" t="str">
            <v>2033</v>
          </cell>
          <cell r="E5896">
            <v>4500</v>
          </cell>
        </row>
        <row r="5897">
          <cell r="A5897" t="str">
            <v>Denmark DK2</v>
          </cell>
          <cell r="B5897" t="str">
            <v>DK2</v>
          </cell>
          <cell r="C5897" t="str">
            <v>Biomass</v>
          </cell>
          <cell r="D5897" t="str">
            <v>2034</v>
          </cell>
          <cell r="E5897">
            <v>4500</v>
          </cell>
        </row>
        <row r="5898">
          <cell r="A5898" t="str">
            <v>Denmark DK2</v>
          </cell>
          <cell r="B5898" t="str">
            <v>DK2</v>
          </cell>
          <cell r="C5898" t="str">
            <v>Biomass</v>
          </cell>
          <cell r="D5898" t="str">
            <v>2035</v>
          </cell>
          <cell r="E5898">
            <v>4500</v>
          </cell>
        </row>
        <row r="5899">
          <cell r="A5899" t="str">
            <v>Denmark DK2</v>
          </cell>
          <cell r="B5899" t="str">
            <v>DK2</v>
          </cell>
          <cell r="C5899" t="str">
            <v>Biomass</v>
          </cell>
          <cell r="D5899" t="str">
            <v>2036</v>
          </cell>
          <cell r="E5899">
            <v>4500</v>
          </cell>
        </row>
        <row r="5900">
          <cell r="A5900" t="str">
            <v>Denmark DK2</v>
          </cell>
          <cell r="B5900" t="str">
            <v>DK2</v>
          </cell>
          <cell r="C5900" t="str">
            <v>Biomass</v>
          </cell>
          <cell r="D5900" t="str">
            <v>2037</v>
          </cell>
          <cell r="E5900">
            <v>4500</v>
          </cell>
        </row>
        <row r="5901">
          <cell r="A5901" t="str">
            <v>Denmark DK2</v>
          </cell>
          <cell r="B5901" t="str">
            <v>DK2</v>
          </cell>
          <cell r="C5901" t="str">
            <v>Biomass</v>
          </cell>
          <cell r="D5901" t="str">
            <v>2038</v>
          </cell>
          <cell r="E5901">
            <v>4500</v>
          </cell>
        </row>
        <row r="5902">
          <cell r="A5902" t="str">
            <v>Denmark DK2</v>
          </cell>
          <cell r="B5902" t="str">
            <v>DK2</v>
          </cell>
          <cell r="C5902" t="str">
            <v>Biomass</v>
          </cell>
          <cell r="D5902" t="str">
            <v>2039</v>
          </cell>
          <cell r="E5902">
            <v>4500</v>
          </cell>
        </row>
        <row r="5903">
          <cell r="A5903" t="str">
            <v>Denmark DK2</v>
          </cell>
          <cell r="B5903" t="str">
            <v>DK2</v>
          </cell>
          <cell r="C5903" t="str">
            <v>Biomass</v>
          </cell>
          <cell r="D5903" t="str">
            <v>2040</v>
          </cell>
          <cell r="E5903">
            <v>4500</v>
          </cell>
        </row>
        <row r="5904">
          <cell r="A5904" t="str">
            <v>Denmark DK2</v>
          </cell>
          <cell r="B5904" t="str">
            <v>DK2</v>
          </cell>
          <cell r="C5904" t="str">
            <v>Biomass</v>
          </cell>
          <cell r="D5904" t="str">
            <v>2041</v>
          </cell>
          <cell r="E5904">
            <v>4500</v>
          </cell>
        </row>
        <row r="5905">
          <cell r="A5905" t="str">
            <v>Denmark DK2</v>
          </cell>
          <cell r="B5905" t="str">
            <v>DK2</v>
          </cell>
          <cell r="C5905" t="str">
            <v>Biomass</v>
          </cell>
          <cell r="D5905" t="str">
            <v>2042</v>
          </cell>
          <cell r="E5905">
            <v>4500</v>
          </cell>
        </row>
        <row r="5906">
          <cell r="A5906" t="str">
            <v>Denmark DK2</v>
          </cell>
          <cell r="B5906" t="str">
            <v>DK2</v>
          </cell>
          <cell r="C5906" t="str">
            <v>Biomass</v>
          </cell>
          <cell r="D5906" t="str">
            <v>2043</v>
          </cell>
          <cell r="E5906">
            <v>4500</v>
          </cell>
        </row>
        <row r="5907">
          <cell r="A5907" t="str">
            <v>Denmark DK2</v>
          </cell>
          <cell r="B5907" t="str">
            <v>DK2</v>
          </cell>
          <cell r="C5907" t="str">
            <v>Biomass</v>
          </cell>
          <cell r="D5907" t="str">
            <v>2044</v>
          </cell>
          <cell r="E5907">
            <v>4500</v>
          </cell>
        </row>
        <row r="5908">
          <cell r="A5908" t="str">
            <v>Denmark DK2</v>
          </cell>
          <cell r="B5908" t="str">
            <v>DK2</v>
          </cell>
          <cell r="C5908" t="str">
            <v>Biomass</v>
          </cell>
          <cell r="D5908" t="str">
            <v>2045</v>
          </cell>
          <cell r="E5908">
            <v>4500</v>
          </cell>
        </row>
        <row r="5909">
          <cell r="A5909" t="str">
            <v>Denmark DK2</v>
          </cell>
          <cell r="B5909" t="str">
            <v>DK2</v>
          </cell>
          <cell r="C5909" t="str">
            <v>Biomass</v>
          </cell>
          <cell r="D5909" t="str">
            <v>2046</v>
          </cell>
          <cell r="E5909">
            <v>4500</v>
          </cell>
        </row>
        <row r="5910">
          <cell r="A5910" t="str">
            <v>Denmark DK2</v>
          </cell>
          <cell r="B5910" t="str">
            <v>DK2</v>
          </cell>
          <cell r="C5910" t="str">
            <v>Biomass</v>
          </cell>
          <cell r="D5910" t="str">
            <v>2047</v>
          </cell>
          <cell r="E5910">
            <v>4500</v>
          </cell>
        </row>
        <row r="5911">
          <cell r="A5911" t="str">
            <v>Denmark DK2</v>
          </cell>
          <cell r="B5911" t="str">
            <v>DK2</v>
          </cell>
          <cell r="C5911" t="str">
            <v>Biomass</v>
          </cell>
          <cell r="D5911" t="str">
            <v>2048</v>
          </cell>
          <cell r="E5911">
            <v>4500</v>
          </cell>
        </row>
        <row r="5912">
          <cell r="A5912" t="str">
            <v>Denmark DK2</v>
          </cell>
          <cell r="B5912" t="str">
            <v>DK2</v>
          </cell>
          <cell r="C5912" t="str">
            <v>Biomass</v>
          </cell>
          <cell r="D5912" t="str">
            <v>2049</v>
          </cell>
          <cell r="E5912">
            <v>4500</v>
          </cell>
        </row>
        <row r="5913">
          <cell r="A5913" t="str">
            <v>Denmark DK2</v>
          </cell>
          <cell r="B5913" t="str">
            <v>DK2</v>
          </cell>
          <cell r="C5913" t="str">
            <v>Biomass</v>
          </cell>
          <cell r="D5913" t="str">
            <v>2050</v>
          </cell>
          <cell r="E5913">
            <v>4500</v>
          </cell>
        </row>
        <row r="5914">
          <cell r="A5914" t="str">
            <v>Estonia</v>
          </cell>
          <cell r="B5914" t="str">
            <v>EE</v>
          </cell>
          <cell r="C5914" t="str">
            <v>Biomass</v>
          </cell>
          <cell r="D5914" t="str">
            <v>2018</v>
          </cell>
          <cell r="E5914">
            <v>4500</v>
          </cell>
        </row>
        <row r="5915">
          <cell r="A5915" t="str">
            <v>Estonia</v>
          </cell>
          <cell r="B5915" t="str">
            <v>EE</v>
          </cell>
          <cell r="C5915" t="str">
            <v>Biomass</v>
          </cell>
          <cell r="D5915" t="str">
            <v>2019</v>
          </cell>
          <cell r="E5915">
            <v>4500</v>
          </cell>
        </row>
        <row r="5916">
          <cell r="A5916" t="str">
            <v>Estonia</v>
          </cell>
          <cell r="B5916" t="str">
            <v>EE</v>
          </cell>
          <cell r="C5916" t="str">
            <v>Biomass</v>
          </cell>
          <cell r="D5916" t="str">
            <v>2020</v>
          </cell>
          <cell r="E5916">
            <v>4500</v>
          </cell>
        </row>
        <row r="5917">
          <cell r="A5917" t="str">
            <v>Estonia</v>
          </cell>
          <cell r="B5917" t="str">
            <v>EE</v>
          </cell>
          <cell r="C5917" t="str">
            <v>Biomass</v>
          </cell>
          <cell r="D5917" t="str">
            <v>2021</v>
          </cell>
          <cell r="E5917">
            <v>4500</v>
          </cell>
        </row>
        <row r="5918">
          <cell r="A5918" t="str">
            <v>Estonia</v>
          </cell>
          <cell r="B5918" t="str">
            <v>EE</v>
          </cell>
          <cell r="C5918" t="str">
            <v>Biomass</v>
          </cell>
          <cell r="D5918" t="str">
            <v>2022</v>
          </cell>
          <cell r="E5918">
            <v>4500</v>
          </cell>
        </row>
        <row r="5919">
          <cell r="A5919" t="str">
            <v>Estonia</v>
          </cell>
          <cell r="B5919" t="str">
            <v>EE</v>
          </cell>
          <cell r="C5919" t="str">
            <v>Biomass</v>
          </cell>
          <cell r="D5919" t="str">
            <v>2023</v>
          </cell>
          <cell r="E5919">
            <v>4500</v>
          </cell>
        </row>
        <row r="5920">
          <cell r="A5920" t="str">
            <v>Estonia</v>
          </cell>
          <cell r="B5920" t="str">
            <v>EE</v>
          </cell>
          <cell r="C5920" t="str">
            <v>Biomass</v>
          </cell>
          <cell r="D5920" t="str">
            <v>2024</v>
          </cell>
          <cell r="E5920">
            <v>4500</v>
          </cell>
        </row>
        <row r="5921">
          <cell r="A5921" t="str">
            <v>Estonia</v>
          </cell>
          <cell r="B5921" t="str">
            <v>EE</v>
          </cell>
          <cell r="C5921" t="str">
            <v>Biomass</v>
          </cell>
          <cell r="D5921" t="str">
            <v>2025</v>
          </cell>
          <cell r="E5921">
            <v>4500</v>
          </cell>
        </row>
        <row r="5922">
          <cell r="A5922" t="str">
            <v>Estonia</v>
          </cell>
          <cell r="B5922" t="str">
            <v>EE</v>
          </cell>
          <cell r="C5922" t="str">
            <v>Biomass</v>
          </cell>
          <cell r="D5922" t="str">
            <v>2026</v>
          </cell>
          <cell r="E5922">
            <v>4500</v>
          </cell>
        </row>
        <row r="5923">
          <cell r="A5923" t="str">
            <v>Estonia</v>
          </cell>
          <cell r="B5923" t="str">
            <v>EE</v>
          </cell>
          <cell r="C5923" t="str">
            <v>Biomass</v>
          </cell>
          <cell r="D5923" t="str">
            <v>2027</v>
          </cell>
          <cell r="E5923">
            <v>4500</v>
          </cell>
        </row>
        <row r="5924">
          <cell r="A5924" t="str">
            <v>Estonia</v>
          </cell>
          <cell r="B5924" t="str">
            <v>EE</v>
          </cell>
          <cell r="C5924" t="str">
            <v>Biomass</v>
          </cell>
          <cell r="D5924" t="str">
            <v>2028</v>
          </cell>
          <cell r="E5924">
            <v>4500</v>
          </cell>
        </row>
        <row r="5925">
          <cell r="A5925" t="str">
            <v>Estonia</v>
          </cell>
          <cell r="B5925" t="str">
            <v>EE</v>
          </cell>
          <cell r="C5925" t="str">
            <v>Biomass</v>
          </cell>
          <cell r="D5925" t="str">
            <v>2029</v>
          </cell>
          <cell r="E5925">
            <v>4500</v>
          </cell>
        </row>
        <row r="5926">
          <cell r="A5926" t="str">
            <v>Estonia</v>
          </cell>
          <cell r="B5926" t="str">
            <v>EE</v>
          </cell>
          <cell r="C5926" t="str">
            <v>Biomass</v>
          </cell>
          <cell r="D5926" t="str">
            <v>2030</v>
          </cell>
          <cell r="E5926">
            <v>4500</v>
          </cell>
        </row>
        <row r="5927">
          <cell r="A5927" t="str">
            <v>Estonia</v>
          </cell>
          <cell r="B5927" t="str">
            <v>EE</v>
          </cell>
          <cell r="C5927" t="str">
            <v>Biomass</v>
          </cell>
          <cell r="D5927" t="str">
            <v>2031</v>
          </cell>
          <cell r="E5927">
            <v>4500</v>
          </cell>
        </row>
        <row r="5928">
          <cell r="A5928" t="str">
            <v>Estonia</v>
          </cell>
          <cell r="B5928" t="str">
            <v>EE</v>
          </cell>
          <cell r="C5928" t="str">
            <v>Biomass</v>
          </cell>
          <cell r="D5928" t="str">
            <v>2032</v>
          </cell>
          <cell r="E5928">
            <v>4500</v>
          </cell>
        </row>
        <row r="5929">
          <cell r="A5929" t="str">
            <v>Estonia</v>
          </cell>
          <cell r="B5929" t="str">
            <v>EE</v>
          </cell>
          <cell r="C5929" t="str">
            <v>Biomass</v>
          </cell>
          <cell r="D5929" t="str">
            <v>2033</v>
          </cell>
          <cell r="E5929">
            <v>4500</v>
          </cell>
        </row>
        <row r="5930">
          <cell r="A5930" t="str">
            <v>Estonia</v>
          </cell>
          <cell r="B5930" t="str">
            <v>EE</v>
          </cell>
          <cell r="C5930" t="str">
            <v>Biomass</v>
          </cell>
          <cell r="D5930" t="str">
            <v>2034</v>
          </cell>
          <cell r="E5930">
            <v>4500</v>
          </cell>
        </row>
        <row r="5931">
          <cell r="A5931" t="str">
            <v>Estonia</v>
          </cell>
          <cell r="B5931" t="str">
            <v>EE</v>
          </cell>
          <cell r="C5931" t="str">
            <v>Biomass</v>
          </cell>
          <cell r="D5931" t="str">
            <v>2035</v>
          </cell>
          <cell r="E5931">
            <v>4500</v>
          </cell>
        </row>
        <row r="5932">
          <cell r="A5932" t="str">
            <v>Estonia</v>
          </cell>
          <cell r="B5932" t="str">
            <v>EE</v>
          </cell>
          <cell r="C5932" t="str">
            <v>Biomass</v>
          </cell>
          <cell r="D5932" t="str">
            <v>2036</v>
          </cell>
          <cell r="E5932">
            <v>4500</v>
          </cell>
        </row>
        <row r="5933">
          <cell r="A5933" t="str">
            <v>Estonia</v>
          </cell>
          <cell r="B5933" t="str">
            <v>EE</v>
          </cell>
          <cell r="C5933" t="str">
            <v>Biomass</v>
          </cell>
          <cell r="D5933" t="str">
            <v>2037</v>
          </cell>
          <cell r="E5933">
            <v>4500</v>
          </cell>
        </row>
        <row r="5934">
          <cell r="A5934" t="str">
            <v>Estonia</v>
          </cell>
          <cell r="B5934" t="str">
            <v>EE</v>
          </cell>
          <cell r="C5934" t="str">
            <v>Biomass</v>
          </cell>
          <cell r="D5934" t="str">
            <v>2038</v>
          </cell>
          <cell r="E5934">
            <v>4500</v>
          </cell>
        </row>
        <row r="5935">
          <cell r="A5935" t="str">
            <v>Estonia</v>
          </cell>
          <cell r="B5935" t="str">
            <v>EE</v>
          </cell>
          <cell r="C5935" t="str">
            <v>Biomass</v>
          </cell>
          <cell r="D5935" t="str">
            <v>2039</v>
          </cell>
          <cell r="E5935">
            <v>4500</v>
          </cell>
        </row>
        <row r="5936">
          <cell r="A5936" t="str">
            <v>Estonia</v>
          </cell>
          <cell r="B5936" t="str">
            <v>EE</v>
          </cell>
          <cell r="C5936" t="str">
            <v>Biomass</v>
          </cell>
          <cell r="D5936" t="str">
            <v>2040</v>
          </cell>
          <cell r="E5936">
            <v>4500</v>
          </cell>
        </row>
        <row r="5937">
          <cell r="A5937" t="str">
            <v>Estonia</v>
          </cell>
          <cell r="B5937" t="str">
            <v>EE</v>
          </cell>
          <cell r="C5937" t="str">
            <v>Biomass</v>
          </cell>
          <cell r="D5937" t="str">
            <v>2041</v>
          </cell>
          <cell r="E5937">
            <v>4500</v>
          </cell>
        </row>
        <row r="5938">
          <cell r="A5938" t="str">
            <v>Estonia</v>
          </cell>
          <cell r="B5938" t="str">
            <v>EE</v>
          </cell>
          <cell r="C5938" t="str">
            <v>Biomass</v>
          </cell>
          <cell r="D5938" t="str">
            <v>2042</v>
          </cell>
          <cell r="E5938">
            <v>4500</v>
          </cell>
        </row>
        <row r="5939">
          <cell r="A5939" t="str">
            <v>Estonia</v>
          </cell>
          <cell r="B5939" t="str">
            <v>EE</v>
          </cell>
          <cell r="C5939" t="str">
            <v>Biomass</v>
          </cell>
          <cell r="D5939" t="str">
            <v>2043</v>
          </cell>
          <cell r="E5939">
            <v>4500</v>
          </cell>
        </row>
        <row r="5940">
          <cell r="A5940" t="str">
            <v>Estonia</v>
          </cell>
          <cell r="B5940" t="str">
            <v>EE</v>
          </cell>
          <cell r="C5940" t="str">
            <v>Biomass</v>
          </cell>
          <cell r="D5940" t="str">
            <v>2044</v>
          </cell>
          <cell r="E5940">
            <v>4500</v>
          </cell>
        </row>
        <row r="5941">
          <cell r="A5941" t="str">
            <v>Estonia</v>
          </cell>
          <cell r="B5941" t="str">
            <v>EE</v>
          </cell>
          <cell r="C5941" t="str">
            <v>Biomass</v>
          </cell>
          <cell r="D5941" t="str">
            <v>2045</v>
          </cell>
          <cell r="E5941">
            <v>4500</v>
          </cell>
        </row>
        <row r="5942">
          <cell r="A5942" t="str">
            <v>Estonia</v>
          </cell>
          <cell r="B5942" t="str">
            <v>EE</v>
          </cell>
          <cell r="C5942" t="str">
            <v>Biomass</v>
          </cell>
          <cell r="D5942" t="str">
            <v>2046</v>
          </cell>
          <cell r="E5942">
            <v>4500</v>
          </cell>
        </row>
        <row r="5943">
          <cell r="A5943" t="str">
            <v>Estonia</v>
          </cell>
          <cell r="B5943" t="str">
            <v>EE</v>
          </cell>
          <cell r="C5943" t="str">
            <v>Biomass</v>
          </cell>
          <cell r="D5943" t="str">
            <v>2047</v>
          </cell>
          <cell r="E5943">
            <v>4500</v>
          </cell>
        </row>
        <row r="5944">
          <cell r="A5944" t="str">
            <v>Estonia</v>
          </cell>
          <cell r="B5944" t="str">
            <v>EE</v>
          </cell>
          <cell r="C5944" t="str">
            <v>Biomass</v>
          </cell>
          <cell r="D5944" t="str">
            <v>2048</v>
          </cell>
          <cell r="E5944">
            <v>4500</v>
          </cell>
        </row>
        <row r="5945">
          <cell r="A5945" t="str">
            <v>Estonia</v>
          </cell>
          <cell r="B5945" t="str">
            <v>EE</v>
          </cell>
          <cell r="C5945" t="str">
            <v>Biomass</v>
          </cell>
          <cell r="D5945" t="str">
            <v>2049</v>
          </cell>
          <cell r="E5945">
            <v>4500</v>
          </cell>
        </row>
        <row r="5946">
          <cell r="A5946" t="str">
            <v>Estonia</v>
          </cell>
          <cell r="B5946" t="str">
            <v>EE</v>
          </cell>
          <cell r="C5946" t="str">
            <v>Biomass</v>
          </cell>
          <cell r="D5946" t="str">
            <v>2050</v>
          </cell>
          <cell r="E5946">
            <v>4500</v>
          </cell>
        </row>
        <row r="5947">
          <cell r="A5947" t="str">
            <v>Spain</v>
          </cell>
          <cell r="B5947" t="str">
            <v>ES</v>
          </cell>
          <cell r="C5947" t="str">
            <v>Biomass</v>
          </cell>
          <cell r="D5947" t="str">
            <v>2018</v>
          </cell>
          <cell r="E5947">
            <v>4500</v>
          </cell>
        </row>
        <row r="5948">
          <cell r="A5948" t="str">
            <v>Spain</v>
          </cell>
          <cell r="B5948" t="str">
            <v>ES</v>
          </cell>
          <cell r="C5948" t="str">
            <v>Biomass</v>
          </cell>
          <cell r="D5948" t="str">
            <v>2019</v>
          </cell>
          <cell r="E5948">
            <v>4500</v>
          </cell>
        </row>
        <row r="5949">
          <cell r="A5949" t="str">
            <v>Spain</v>
          </cell>
          <cell r="B5949" t="str">
            <v>ES</v>
          </cell>
          <cell r="C5949" t="str">
            <v>Biomass</v>
          </cell>
          <cell r="D5949" t="str">
            <v>2020</v>
          </cell>
          <cell r="E5949">
            <v>4500</v>
          </cell>
        </row>
        <row r="5950">
          <cell r="A5950" t="str">
            <v>Spain</v>
          </cell>
          <cell r="B5950" t="str">
            <v>ES</v>
          </cell>
          <cell r="C5950" t="str">
            <v>Biomass</v>
          </cell>
          <cell r="D5950" t="str">
            <v>2021</v>
          </cell>
          <cell r="E5950">
            <v>4500</v>
          </cell>
        </row>
        <row r="5951">
          <cell r="A5951" t="str">
            <v>Spain</v>
          </cell>
          <cell r="B5951" t="str">
            <v>ES</v>
          </cell>
          <cell r="C5951" t="str">
            <v>Biomass</v>
          </cell>
          <cell r="D5951" t="str">
            <v>2022</v>
          </cell>
          <cell r="E5951">
            <v>4500</v>
          </cell>
        </row>
        <row r="5952">
          <cell r="A5952" t="str">
            <v>Spain</v>
          </cell>
          <cell r="B5952" t="str">
            <v>ES</v>
          </cell>
          <cell r="C5952" t="str">
            <v>Biomass</v>
          </cell>
          <cell r="D5952" t="str">
            <v>2023</v>
          </cell>
          <cell r="E5952">
            <v>4500</v>
          </cell>
        </row>
        <row r="5953">
          <cell r="A5953" t="str">
            <v>Spain</v>
          </cell>
          <cell r="B5953" t="str">
            <v>ES</v>
          </cell>
          <cell r="C5953" t="str">
            <v>Biomass</v>
          </cell>
          <cell r="D5953" t="str">
            <v>2024</v>
          </cell>
          <cell r="E5953">
            <v>4500</v>
          </cell>
        </row>
        <row r="5954">
          <cell r="A5954" t="str">
            <v>Spain</v>
          </cell>
          <cell r="B5954" t="str">
            <v>ES</v>
          </cell>
          <cell r="C5954" t="str">
            <v>Biomass</v>
          </cell>
          <cell r="D5954" t="str">
            <v>2025</v>
          </cell>
          <cell r="E5954">
            <v>4500</v>
          </cell>
        </row>
        <row r="5955">
          <cell r="A5955" t="str">
            <v>Spain</v>
          </cell>
          <cell r="B5955" t="str">
            <v>ES</v>
          </cell>
          <cell r="C5955" t="str">
            <v>Biomass</v>
          </cell>
          <cell r="D5955" t="str">
            <v>2026</v>
          </cell>
          <cell r="E5955">
            <v>4500</v>
          </cell>
        </row>
        <row r="5956">
          <cell r="A5956" t="str">
            <v>Spain</v>
          </cell>
          <cell r="B5956" t="str">
            <v>ES</v>
          </cell>
          <cell r="C5956" t="str">
            <v>Biomass</v>
          </cell>
          <cell r="D5956" t="str">
            <v>2027</v>
          </cell>
          <cell r="E5956">
            <v>4500</v>
          </cell>
        </row>
        <row r="5957">
          <cell r="A5957" t="str">
            <v>Spain</v>
          </cell>
          <cell r="B5957" t="str">
            <v>ES</v>
          </cell>
          <cell r="C5957" t="str">
            <v>Biomass</v>
          </cell>
          <cell r="D5957" t="str">
            <v>2028</v>
          </cell>
          <cell r="E5957">
            <v>4500</v>
          </cell>
        </row>
        <row r="5958">
          <cell r="A5958" t="str">
            <v>Spain</v>
          </cell>
          <cell r="B5958" t="str">
            <v>ES</v>
          </cell>
          <cell r="C5958" t="str">
            <v>Biomass</v>
          </cell>
          <cell r="D5958" t="str">
            <v>2029</v>
          </cell>
          <cell r="E5958">
            <v>4500</v>
          </cell>
        </row>
        <row r="5959">
          <cell r="A5959" t="str">
            <v>Spain</v>
          </cell>
          <cell r="B5959" t="str">
            <v>ES</v>
          </cell>
          <cell r="C5959" t="str">
            <v>Biomass</v>
          </cell>
          <cell r="D5959" t="str">
            <v>2030</v>
          </cell>
          <cell r="E5959">
            <v>4500</v>
          </cell>
        </row>
        <row r="5960">
          <cell r="A5960" t="str">
            <v>Spain</v>
          </cell>
          <cell r="B5960" t="str">
            <v>ES</v>
          </cell>
          <cell r="C5960" t="str">
            <v>Biomass</v>
          </cell>
          <cell r="D5960" t="str">
            <v>2031</v>
          </cell>
          <cell r="E5960">
            <v>4500</v>
          </cell>
        </row>
        <row r="5961">
          <cell r="A5961" t="str">
            <v>Spain</v>
          </cell>
          <cell r="B5961" t="str">
            <v>ES</v>
          </cell>
          <cell r="C5961" t="str">
            <v>Biomass</v>
          </cell>
          <cell r="D5961" t="str">
            <v>2032</v>
          </cell>
          <cell r="E5961">
            <v>4500</v>
          </cell>
        </row>
        <row r="5962">
          <cell r="A5962" t="str">
            <v>Spain</v>
          </cell>
          <cell r="B5962" t="str">
            <v>ES</v>
          </cell>
          <cell r="C5962" t="str">
            <v>Biomass</v>
          </cell>
          <cell r="D5962" t="str">
            <v>2033</v>
          </cell>
          <cell r="E5962">
            <v>4500</v>
          </cell>
        </row>
        <row r="5963">
          <cell r="A5963" t="str">
            <v>Spain</v>
          </cell>
          <cell r="B5963" t="str">
            <v>ES</v>
          </cell>
          <cell r="C5963" t="str">
            <v>Biomass</v>
          </cell>
          <cell r="D5963" t="str">
            <v>2034</v>
          </cell>
          <cell r="E5963">
            <v>4500</v>
          </cell>
        </row>
        <row r="5964">
          <cell r="A5964" t="str">
            <v>Spain</v>
          </cell>
          <cell r="B5964" t="str">
            <v>ES</v>
          </cell>
          <cell r="C5964" t="str">
            <v>Biomass</v>
          </cell>
          <cell r="D5964" t="str">
            <v>2035</v>
          </cell>
          <cell r="E5964">
            <v>4500</v>
          </cell>
        </row>
        <row r="5965">
          <cell r="A5965" t="str">
            <v>Spain</v>
          </cell>
          <cell r="B5965" t="str">
            <v>ES</v>
          </cell>
          <cell r="C5965" t="str">
            <v>Biomass</v>
          </cell>
          <cell r="D5965" t="str">
            <v>2036</v>
          </cell>
          <cell r="E5965">
            <v>4500</v>
          </cell>
        </row>
        <row r="5966">
          <cell r="A5966" t="str">
            <v>Spain</v>
          </cell>
          <cell r="B5966" t="str">
            <v>ES</v>
          </cell>
          <cell r="C5966" t="str">
            <v>Biomass</v>
          </cell>
          <cell r="D5966" t="str">
            <v>2037</v>
          </cell>
          <cell r="E5966">
            <v>4500</v>
          </cell>
        </row>
        <row r="5967">
          <cell r="A5967" t="str">
            <v>Spain</v>
          </cell>
          <cell r="B5967" t="str">
            <v>ES</v>
          </cell>
          <cell r="C5967" t="str">
            <v>Biomass</v>
          </cell>
          <cell r="D5967" t="str">
            <v>2038</v>
          </cell>
          <cell r="E5967">
            <v>4500</v>
          </cell>
        </row>
        <row r="5968">
          <cell r="A5968" t="str">
            <v>Spain</v>
          </cell>
          <cell r="B5968" t="str">
            <v>ES</v>
          </cell>
          <cell r="C5968" t="str">
            <v>Biomass</v>
          </cell>
          <cell r="D5968" t="str">
            <v>2039</v>
          </cell>
          <cell r="E5968">
            <v>4500</v>
          </cell>
        </row>
        <row r="5969">
          <cell r="A5969" t="str">
            <v>Spain</v>
          </cell>
          <cell r="B5969" t="str">
            <v>ES</v>
          </cell>
          <cell r="C5969" t="str">
            <v>Biomass</v>
          </cell>
          <cell r="D5969" t="str">
            <v>2040</v>
          </cell>
          <cell r="E5969">
            <v>4500</v>
          </cell>
        </row>
        <row r="5970">
          <cell r="A5970" t="str">
            <v>Spain</v>
          </cell>
          <cell r="B5970" t="str">
            <v>ES</v>
          </cell>
          <cell r="C5970" t="str">
            <v>Biomass</v>
          </cell>
          <cell r="D5970" t="str">
            <v>2041</v>
          </cell>
          <cell r="E5970">
            <v>4500</v>
          </cell>
        </row>
        <row r="5971">
          <cell r="A5971" t="str">
            <v>Spain</v>
          </cell>
          <cell r="B5971" t="str">
            <v>ES</v>
          </cell>
          <cell r="C5971" t="str">
            <v>Biomass</v>
          </cell>
          <cell r="D5971" t="str">
            <v>2042</v>
          </cell>
          <cell r="E5971">
            <v>4500</v>
          </cell>
        </row>
        <row r="5972">
          <cell r="A5972" t="str">
            <v>Spain</v>
          </cell>
          <cell r="B5972" t="str">
            <v>ES</v>
          </cell>
          <cell r="C5972" t="str">
            <v>Biomass</v>
          </cell>
          <cell r="D5972" t="str">
            <v>2043</v>
          </cell>
          <cell r="E5972">
            <v>4500</v>
          </cell>
        </row>
        <row r="5973">
          <cell r="A5973" t="str">
            <v>Spain</v>
          </cell>
          <cell r="B5973" t="str">
            <v>ES</v>
          </cell>
          <cell r="C5973" t="str">
            <v>Biomass</v>
          </cell>
          <cell r="D5973" t="str">
            <v>2044</v>
          </cell>
          <cell r="E5973">
            <v>4500</v>
          </cell>
        </row>
        <row r="5974">
          <cell r="A5974" t="str">
            <v>Spain</v>
          </cell>
          <cell r="B5974" t="str">
            <v>ES</v>
          </cell>
          <cell r="C5974" t="str">
            <v>Biomass</v>
          </cell>
          <cell r="D5974" t="str">
            <v>2045</v>
          </cell>
          <cell r="E5974">
            <v>4500</v>
          </cell>
        </row>
        <row r="5975">
          <cell r="A5975" t="str">
            <v>Spain</v>
          </cell>
          <cell r="B5975" t="str">
            <v>ES</v>
          </cell>
          <cell r="C5975" t="str">
            <v>Biomass</v>
          </cell>
          <cell r="D5975" t="str">
            <v>2046</v>
          </cell>
          <cell r="E5975">
            <v>4500</v>
          </cell>
        </row>
        <row r="5976">
          <cell r="A5976" t="str">
            <v>Spain</v>
          </cell>
          <cell r="B5976" t="str">
            <v>ES</v>
          </cell>
          <cell r="C5976" t="str">
            <v>Biomass</v>
          </cell>
          <cell r="D5976" t="str">
            <v>2047</v>
          </cell>
          <cell r="E5976">
            <v>4500</v>
          </cell>
        </row>
        <row r="5977">
          <cell r="A5977" t="str">
            <v>Spain</v>
          </cell>
          <cell r="B5977" t="str">
            <v>ES</v>
          </cell>
          <cell r="C5977" t="str">
            <v>Biomass</v>
          </cell>
          <cell r="D5977" t="str">
            <v>2048</v>
          </cell>
          <cell r="E5977">
            <v>4500</v>
          </cell>
        </row>
        <row r="5978">
          <cell r="A5978" t="str">
            <v>Spain</v>
          </cell>
          <cell r="B5978" t="str">
            <v>ES</v>
          </cell>
          <cell r="C5978" t="str">
            <v>Biomass</v>
          </cell>
          <cell r="D5978" t="str">
            <v>2049</v>
          </cell>
          <cell r="E5978">
            <v>4500</v>
          </cell>
        </row>
        <row r="5979">
          <cell r="A5979" t="str">
            <v>Spain</v>
          </cell>
          <cell r="B5979" t="str">
            <v>ES</v>
          </cell>
          <cell r="C5979" t="str">
            <v>Biomass</v>
          </cell>
          <cell r="D5979" t="str">
            <v>2050</v>
          </cell>
          <cell r="E5979">
            <v>4500</v>
          </cell>
        </row>
        <row r="5980">
          <cell r="A5980" t="str">
            <v>Finland</v>
          </cell>
          <cell r="B5980" t="str">
            <v>FI</v>
          </cell>
          <cell r="C5980" t="str">
            <v>Biomass</v>
          </cell>
          <cell r="D5980" t="str">
            <v>2018</v>
          </cell>
          <cell r="E5980">
            <v>4500</v>
          </cell>
        </row>
        <row r="5981">
          <cell r="A5981" t="str">
            <v>Finland</v>
          </cell>
          <cell r="B5981" t="str">
            <v>FI</v>
          </cell>
          <cell r="C5981" t="str">
            <v>Biomass</v>
          </cell>
          <cell r="D5981" t="str">
            <v>2019</v>
          </cell>
          <cell r="E5981">
            <v>4500</v>
          </cell>
        </row>
        <row r="5982">
          <cell r="A5982" t="str">
            <v>Finland</v>
          </cell>
          <cell r="B5982" t="str">
            <v>FI</v>
          </cell>
          <cell r="C5982" t="str">
            <v>Biomass</v>
          </cell>
          <cell r="D5982" t="str">
            <v>2020</v>
          </cell>
          <cell r="E5982">
            <v>4500</v>
          </cell>
        </row>
        <row r="5983">
          <cell r="A5983" t="str">
            <v>Finland</v>
          </cell>
          <cell r="B5983" t="str">
            <v>FI</v>
          </cell>
          <cell r="C5983" t="str">
            <v>Biomass</v>
          </cell>
          <cell r="D5983" t="str">
            <v>2021</v>
          </cell>
          <cell r="E5983">
            <v>4500</v>
          </cell>
        </row>
        <row r="5984">
          <cell r="A5984" t="str">
            <v>Finland</v>
          </cell>
          <cell r="B5984" t="str">
            <v>FI</v>
          </cell>
          <cell r="C5984" t="str">
            <v>Biomass</v>
          </cell>
          <cell r="D5984" t="str">
            <v>2022</v>
          </cell>
          <cell r="E5984">
            <v>4500</v>
          </cell>
        </row>
        <row r="5985">
          <cell r="A5985" t="str">
            <v>Finland</v>
          </cell>
          <cell r="B5985" t="str">
            <v>FI</v>
          </cell>
          <cell r="C5985" t="str">
            <v>Biomass</v>
          </cell>
          <cell r="D5985" t="str">
            <v>2023</v>
          </cell>
          <cell r="E5985">
            <v>4500</v>
          </cell>
        </row>
        <row r="5986">
          <cell r="A5986" t="str">
            <v>Finland</v>
          </cell>
          <cell r="B5986" t="str">
            <v>FI</v>
          </cell>
          <cell r="C5986" t="str">
            <v>Biomass</v>
          </cell>
          <cell r="D5986" t="str">
            <v>2024</v>
          </cell>
          <cell r="E5986">
            <v>4500</v>
          </cell>
        </row>
        <row r="5987">
          <cell r="A5987" t="str">
            <v>Finland</v>
          </cell>
          <cell r="B5987" t="str">
            <v>FI</v>
          </cell>
          <cell r="C5987" t="str">
            <v>Biomass</v>
          </cell>
          <cell r="D5987" t="str">
            <v>2025</v>
          </cell>
          <cell r="E5987">
            <v>4500</v>
          </cell>
        </row>
        <row r="5988">
          <cell r="A5988" t="str">
            <v>Finland</v>
          </cell>
          <cell r="B5988" t="str">
            <v>FI</v>
          </cell>
          <cell r="C5988" t="str">
            <v>Biomass</v>
          </cell>
          <cell r="D5988" t="str">
            <v>2026</v>
          </cell>
          <cell r="E5988">
            <v>4500</v>
          </cell>
        </row>
        <row r="5989">
          <cell r="A5989" t="str">
            <v>Finland</v>
          </cell>
          <cell r="B5989" t="str">
            <v>FI</v>
          </cell>
          <cell r="C5989" t="str">
            <v>Biomass</v>
          </cell>
          <cell r="D5989" t="str">
            <v>2027</v>
          </cell>
          <cell r="E5989">
            <v>4500</v>
          </cell>
        </row>
        <row r="5990">
          <cell r="A5990" t="str">
            <v>Finland</v>
          </cell>
          <cell r="B5990" t="str">
            <v>FI</v>
          </cell>
          <cell r="C5990" t="str">
            <v>Biomass</v>
          </cell>
          <cell r="D5990" t="str">
            <v>2028</v>
          </cell>
          <cell r="E5990">
            <v>4500</v>
          </cell>
        </row>
        <row r="5991">
          <cell r="A5991" t="str">
            <v>Finland</v>
          </cell>
          <cell r="B5991" t="str">
            <v>FI</v>
          </cell>
          <cell r="C5991" t="str">
            <v>Biomass</v>
          </cell>
          <cell r="D5991" t="str">
            <v>2029</v>
          </cell>
          <cell r="E5991">
            <v>4500</v>
          </cell>
        </row>
        <row r="5992">
          <cell r="A5992" t="str">
            <v>Finland</v>
          </cell>
          <cell r="B5992" t="str">
            <v>FI</v>
          </cell>
          <cell r="C5992" t="str">
            <v>Biomass</v>
          </cell>
          <cell r="D5992" t="str">
            <v>2030</v>
          </cell>
          <cell r="E5992">
            <v>4500</v>
          </cell>
        </row>
        <row r="5993">
          <cell r="A5993" t="str">
            <v>Finland</v>
          </cell>
          <cell r="B5993" t="str">
            <v>FI</v>
          </cell>
          <cell r="C5993" t="str">
            <v>Biomass</v>
          </cell>
          <cell r="D5993" t="str">
            <v>2031</v>
          </cell>
          <cell r="E5993">
            <v>4500</v>
          </cell>
        </row>
        <row r="5994">
          <cell r="A5994" t="str">
            <v>Finland</v>
          </cell>
          <cell r="B5994" t="str">
            <v>FI</v>
          </cell>
          <cell r="C5994" t="str">
            <v>Biomass</v>
          </cell>
          <cell r="D5994" t="str">
            <v>2032</v>
          </cell>
          <cell r="E5994">
            <v>4500</v>
          </cell>
        </row>
        <row r="5995">
          <cell r="A5995" t="str">
            <v>Finland</v>
          </cell>
          <cell r="B5995" t="str">
            <v>FI</v>
          </cell>
          <cell r="C5995" t="str">
            <v>Biomass</v>
          </cell>
          <cell r="D5995" t="str">
            <v>2033</v>
          </cell>
          <cell r="E5995">
            <v>4500</v>
          </cell>
        </row>
        <row r="5996">
          <cell r="A5996" t="str">
            <v>Finland</v>
          </cell>
          <cell r="B5996" t="str">
            <v>FI</v>
          </cell>
          <cell r="C5996" t="str">
            <v>Biomass</v>
          </cell>
          <cell r="D5996" t="str">
            <v>2034</v>
          </cell>
          <cell r="E5996">
            <v>4500</v>
          </cell>
        </row>
        <row r="5997">
          <cell r="A5997" t="str">
            <v>Finland</v>
          </cell>
          <cell r="B5997" t="str">
            <v>FI</v>
          </cell>
          <cell r="C5997" t="str">
            <v>Biomass</v>
          </cell>
          <cell r="D5997" t="str">
            <v>2035</v>
          </cell>
          <cell r="E5997">
            <v>4500</v>
          </cell>
        </row>
        <row r="5998">
          <cell r="A5998" t="str">
            <v>Finland</v>
          </cell>
          <cell r="B5998" t="str">
            <v>FI</v>
          </cell>
          <cell r="C5998" t="str">
            <v>Biomass</v>
          </cell>
          <cell r="D5998" t="str">
            <v>2036</v>
          </cell>
          <cell r="E5998">
            <v>4500</v>
          </cell>
        </row>
        <row r="5999">
          <cell r="A5999" t="str">
            <v>Finland</v>
          </cell>
          <cell r="B5999" t="str">
            <v>FI</v>
          </cell>
          <cell r="C5999" t="str">
            <v>Biomass</v>
          </cell>
          <cell r="D5999" t="str">
            <v>2037</v>
          </cell>
          <cell r="E5999">
            <v>4500</v>
          </cell>
        </row>
        <row r="6000">
          <cell r="A6000" t="str">
            <v>Finland</v>
          </cell>
          <cell r="B6000" t="str">
            <v>FI</v>
          </cell>
          <cell r="C6000" t="str">
            <v>Biomass</v>
          </cell>
          <cell r="D6000" t="str">
            <v>2038</v>
          </cell>
          <cell r="E6000">
            <v>4500</v>
          </cell>
        </row>
        <row r="6001">
          <cell r="A6001" t="str">
            <v>Finland</v>
          </cell>
          <cell r="B6001" t="str">
            <v>FI</v>
          </cell>
          <cell r="C6001" t="str">
            <v>Biomass</v>
          </cell>
          <cell r="D6001" t="str">
            <v>2039</v>
          </cell>
          <cell r="E6001">
            <v>4500</v>
          </cell>
        </row>
        <row r="6002">
          <cell r="A6002" t="str">
            <v>Finland</v>
          </cell>
          <cell r="B6002" t="str">
            <v>FI</v>
          </cell>
          <cell r="C6002" t="str">
            <v>Biomass</v>
          </cell>
          <cell r="D6002" t="str">
            <v>2040</v>
          </cell>
          <cell r="E6002">
            <v>4500</v>
          </cell>
        </row>
        <row r="6003">
          <cell r="A6003" t="str">
            <v>Finland</v>
          </cell>
          <cell r="B6003" t="str">
            <v>FI</v>
          </cell>
          <cell r="C6003" t="str">
            <v>Biomass</v>
          </cell>
          <cell r="D6003" t="str">
            <v>2041</v>
          </cell>
          <cell r="E6003">
            <v>4500</v>
          </cell>
        </row>
        <row r="6004">
          <cell r="A6004" t="str">
            <v>Finland</v>
          </cell>
          <cell r="B6004" t="str">
            <v>FI</v>
          </cell>
          <cell r="C6004" t="str">
            <v>Biomass</v>
          </cell>
          <cell r="D6004" t="str">
            <v>2042</v>
          </cell>
          <cell r="E6004">
            <v>4500</v>
          </cell>
        </row>
        <row r="6005">
          <cell r="A6005" t="str">
            <v>Finland</v>
          </cell>
          <cell r="B6005" t="str">
            <v>FI</v>
          </cell>
          <cell r="C6005" t="str">
            <v>Biomass</v>
          </cell>
          <cell r="D6005" t="str">
            <v>2043</v>
          </cell>
          <cell r="E6005">
            <v>4500</v>
          </cell>
        </row>
        <row r="6006">
          <cell r="A6006" t="str">
            <v>Finland</v>
          </cell>
          <cell r="B6006" t="str">
            <v>FI</v>
          </cell>
          <cell r="C6006" t="str">
            <v>Biomass</v>
          </cell>
          <cell r="D6006" t="str">
            <v>2044</v>
          </cell>
          <cell r="E6006">
            <v>4500</v>
          </cell>
        </row>
        <row r="6007">
          <cell r="A6007" t="str">
            <v>Finland</v>
          </cell>
          <cell r="B6007" t="str">
            <v>FI</v>
          </cell>
          <cell r="C6007" t="str">
            <v>Biomass</v>
          </cell>
          <cell r="D6007" t="str">
            <v>2045</v>
          </cell>
          <cell r="E6007">
            <v>4500</v>
          </cell>
        </row>
        <row r="6008">
          <cell r="A6008" t="str">
            <v>Finland</v>
          </cell>
          <cell r="B6008" t="str">
            <v>FI</v>
          </cell>
          <cell r="C6008" t="str">
            <v>Biomass</v>
          </cell>
          <cell r="D6008" t="str">
            <v>2046</v>
          </cell>
          <cell r="E6008">
            <v>4500</v>
          </cell>
        </row>
        <row r="6009">
          <cell r="A6009" t="str">
            <v>Finland</v>
          </cell>
          <cell r="B6009" t="str">
            <v>FI</v>
          </cell>
          <cell r="C6009" t="str">
            <v>Biomass</v>
          </cell>
          <cell r="D6009" t="str">
            <v>2047</v>
          </cell>
          <cell r="E6009">
            <v>4500</v>
          </cell>
        </row>
        <row r="6010">
          <cell r="A6010" t="str">
            <v>Finland</v>
          </cell>
          <cell r="B6010" t="str">
            <v>FI</v>
          </cell>
          <cell r="C6010" t="str">
            <v>Biomass</v>
          </cell>
          <cell r="D6010" t="str">
            <v>2048</v>
          </cell>
          <cell r="E6010">
            <v>4500</v>
          </cell>
        </row>
        <row r="6011">
          <cell r="A6011" t="str">
            <v>Finland</v>
          </cell>
          <cell r="B6011" t="str">
            <v>FI</v>
          </cell>
          <cell r="C6011" t="str">
            <v>Biomass</v>
          </cell>
          <cell r="D6011" t="str">
            <v>2049</v>
          </cell>
          <cell r="E6011">
            <v>4500</v>
          </cell>
        </row>
        <row r="6012">
          <cell r="A6012" t="str">
            <v>Finland</v>
          </cell>
          <cell r="B6012" t="str">
            <v>FI</v>
          </cell>
          <cell r="C6012" t="str">
            <v>Biomass</v>
          </cell>
          <cell r="D6012" t="str">
            <v>2050</v>
          </cell>
          <cell r="E6012">
            <v>4500</v>
          </cell>
        </row>
        <row r="6013">
          <cell r="A6013" t="str">
            <v>France</v>
          </cell>
          <cell r="B6013" t="str">
            <v>FR</v>
          </cell>
          <cell r="C6013" t="str">
            <v>Biomass</v>
          </cell>
          <cell r="D6013" t="str">
            <v>2018</v>
          </cell>
          <cell r="E6013">
            <v>4500</v>
          </cell>
        </row>
        <row r="6014">
          <cell r="A6014" t="str">
            <v>France</v>
          </cell>
          <cell r="B6014" t="str">
            <v>FR</v>
          </cell>
          <cell r="C6014" t="str">
            <v>Biomass</v>
          </cell>
          <cell r="D6014" t="str">
            <v>2019</v>
          </cell>
          <cell r="E6014">
            <v>4500</v>
          </cell>
        </row>
        <row r="6015">
          <cell r="A6015" t="str">
            <v>France</v>
          </cell>
          <cell r="B6015" t="str">
            <v>FR</v>
          </cell>
          <cell r="C6015" t="str">
            <v>Biomass</v>
          </cell>
          <cell r="D6015" t="str">
            <v>2020</v>
          </cell>
          <cell r="E6015">
            <v>4500</v>
          </cell>
        </row>
        <row r="6016">
          <cell r="A6016" t="str">
            <v>France</v>
          </cell>
          <cell r="B6016" t="str">
            <v>FR</v>
          </cell>
          <cell r="C6016" t="str">
            <v>Biomass</v>
          </cell>
          <cell r="D6016" t="str">
            <v>2021</v>
          </cell>
          <cell r="E6016">
            <v>4500</v>
          </cell>
        </row>
        <row r="6017">
          <cell r="A6017" t="str">
            <v>France</v>
          </cell>
          <cell r="B6017" t="str">
            <v>FR</v>
          </cell>
          <cell r="C6017" t="str">
            <v>Biomass</v>
          </cell>
          <cell r="D6017" t="str">
            <v>2022</v>
          </cell>
          <cell r="E6017">
            <v>4500</v>
          </cell>
        </row>
        <row r="6018">
          <cell r="A6018" t="str">
            <v>France</v>
          </cell>
          <cell r="B6018" t="str">
            <v>FR</v>
          </cell>
          <cell r="C6018" t="str">
            <v>Biomass</v>
          </cell>
          <cell r="D6018" t="str">
            <v>2023</v>
          </cell>
          <cell r="E6018">
            <v>4500</v>
          </cell>
        </row>
        <row r="6019">
          <cell r="A6019" t="str">
            <v>France</v>
          </cell>
          <cell r="B6019" t="str">
            <v>FR</v>
          </cell>
          <cell r="C6019" t="str">
            <v>Biomass</v>
          </cell>
          <cell r="D6019" t="str">
            <v>2024</v>
          </cell>
          <cell r="E6019">
            <v>4500</v>
          </cell>
        </row>
        <row r="6020">
          <cell r="A6020" t="str">
            <v>France</v>
          </cell>
          <cell r="B6020" t="str">
            <v>FR</v>
          </cell>
          <cell r="C6020" t="str">
            <v>Biomass</v>
          </cell>
          <cell r="D6020" t="str">
            <v>2025</v>
          </cell>
          <cell r="E6020">
            <v>4500</v>
          </cell>
        </row>
        <row r="6021">
          <cell r="A6021" t="str">
            <v>France</v>
          </cell>
          <cell r="B6021" t="str">
            <v>FR</v>
          </cell>
          <cell r="C6021" t="str">
            <v>Biomass</v>
          </cell>
          <cell r="D6021" t="str">
            <v>2026</v>
          </cell>
          <cell r="E6021">
            <v>4500</v>
          </cell>
        </row>
        <row r="6022">
          <cell r="A6022" t="str">
            <v>France</v>
          </cell>
          <cell r="B6022" t="str">
            <v>FR</v>
          </cell>
          <cell r="C6022" t="str">
            <v>Biomass</v>
          </cell>
          <cell r="D6022" t="str">
            <v>2027</v>
          </cell>
          <cell r="E6022">
            <v>4500</v>
          </cell>
        </row>
        <row r="6023">
          <cell r="A6023" t="str">
            <v>France</v>
          </cell>
          <cell r="B6023" t="str">
            <v>FR</v>
          </cell>
          <cell r="C6023" t="str">
            <v>Biomass</v>
          </cell>
          <cell r="D6023" t="str">
            <v>2028</v>
          </cell>
          <cell r="E6023">
            <v>4500</v>
          </cell>
        </row>
        <row r="6024">
          <cell r="A6024" t="str">
            <v>France</v>
          </cell>
          <cell r="B6024" t="str">
            <v>FR</v>
          </cell>
          <cell r="C6024" t="str">
            <v>Biomass</v>
          </cell>
          <cell r="D6024" t="str">
            <v>2029</v>
          </cell>
          <cell r="E6024">
            <v>4500</v>
          </cell>
        </row>
        <row r="6025">
          <cell r="A6025" t="str">
            <v>France</v>
          </cell>
          <cell r="B6025" t="str">
            <v>FR</v>
          </cell>
          <cell r="C6025" t="str">
            <v>Biomass</v>
          </cell>
          <cell r="D6025" t="str">
            <v>2030</v>
          </cell>
          <cell r="E6025">
            <v>4500</v>
          </cell>
        </row>
        <row r="6026">
          <cell r="A6026" t="str">
            <v>France</v>
          </cell>
          <cell r="B6026" t="str">
            <v>FR</v>
          </cell>
          <cell r="C6026" t="str">
            <v>Biomass</v>
          </cell>
          <cell r="D6026" t="str">
            <v>2031</v>
          </cell>
          <cell r="E6026">
            <v>4500</v>
          </cell>
        </row>
        <row r="6027">
          <cell r="A6027" t="str">
            <v>France</v>
          </cell>
          <cell r="B6027" t="str">
            <v>FR</v>
          </cell>
          <cell r="C6027" t="str">
            <v>Biomass</v>
          </cell>
          <cell r="D6027" t="str">
            <v>2032</v>
          </cell>
          <cell r="E6027">
            <v>4500</v>
          </cell>
        </row>
        <row r="6028">
          <cell r="A6028" t="str">
            <v>France</v>
          </cell>
          <cell r="B6028" t="str">
            <v>FR</v>
          </cell>
          <cell r="C6028" t="str">
            <v>Biomass</v>
          </cell>
          <cell r="D6028" t="str">
            <v>2033</v>
          </cell>
          <cell r="E6028">
            <v>4500</v>
          </cell>
        </row>
        <row r="6029">
          <cell r="A6029" t="str">
            <v>France</v>
          </cell>
          <cell r="B6029" t="str">
            <v>FR</v>
          </cell>
          <cell r="C6029" t="str">
            <v>Biomass</v>
          </cell>
          <cell r="D6029" t="str">
            <v>2034</v>
          </cell>
          <cell r="E6029">
            <v>4500</v>
          </cell>
        </row>
        <row r="6030">
          <cell r="A6030" t="str">
            <v>France</v>
          </cell>
          <cell r="B6030" t="str">
            <v>FR</v>
          </cell>
          <cell r="C6030" t="str">
            <v>Biomass</v>
          </cell>
          <cell r="D6030" t="str">
            <v>2035</v>
          </cell>
          <cell r="E6030">
            <v>4500</v>
          </cell>
        </row>
        <row r="6031">
          <cell r="A6031" t="str">
            <v>France</v>
          </cell>
          <cell r="B6031" t="str">
            <v>FR</v>
          </cell>
          <cell r="C6031" t="str">
            <v>Biomass</v>
          </cell>
          <cell r="D6031" t="str">
            <v>2036</v>
          </cell>
          <cell r="E6031">
            <v>4500</v>
          </cell>
        </row>
        <row r="6032">
          <cell r="A6032" t="str">
            <v>France</v>
          </cell>
          <cell r="B6032" t="str">
            <v>FR</v>
          </cell>
          <cell r="C6032" t="str">
            <v>Biomass</v>
          </cell>
          <cell r="D6032" t="str">
            <v>2037</v>
          </cell>
          <cell r="E6032">
            <v>4500</v>
          </cell>
        </row>
        <row r="6033">
          <cell r="A6033" t="str">
            <v>France</v>
          </cell>
          <cell r="B6033" t="str">
            <v>FR</v>
          </cell>
          <cell r="C6033" t="str">
            <v>Biomass</v>
          </cell>
          <cell r="D6033" t="str">
            <v>2038</v>
          </cell>
          <cell r="E6033">
            <v>4500</v>
          </cell>
        </row>
        <row r="6034">
          <cell r="A6034" t="str">
            <v>France</v>
          </cell>
          <cell r="B6034" t="str">
            <v>FR</v>
          </cell>
          <cell r="C6034" t="str">
            <v>Biomass</v>
          </cell>
          <cell r="D6034" t="str">
            <v>2039</v>
          </cell>
          <cell r="E6034">
            <v>4500</v>
          </cell>
        </row>
        <row r="6035">
          <cell r="A6035" t="str">
            <v>France</v>
          </cell>
          <cell r="B6035" t="str">
            <v>FR</v>
          </cell>
          <cell r="C6035" t="str">
            <v>Biomass</v>
          </cell>
          <cell r="D6035" t="str">
            <v>2040</v>
          </cell>
          <cell r="E6035">
            <v>4500</v>
          </cell>
        </row>
        <row r="6036">
          <cell r="A6036" t="str">
            <v>France</v>
          </cell>
          <cell r="B6036" t="str">
            <v>FR</v>
          </cell>
          <cell r="C6036" t="str">
            <v>Biomass</v>
          </cell>
          <cell r="D6036" t="str">
            <v>2041</v>
          </cell>
          <cell r="E6036">
            <v>4500</v>
          </cell>
        </row>
        <row r="6037">
          <cell r="A6037" t="str">
            <v>France</v>
          </cell>
          <cell r="B6037" t="str">
            <v>FR</v>
          </cell>
          <cell r="C6037" t="str">
            <v>Biomass</v>
          </cell>
          <cell r="D6037" t="str">
            <v>2042</v>
          </cell>
          <cell r="E6037">
            <v>4500</v>
          </cell>
        </row>
        <row r="6038">
          <cell r="A6038" t="str">
            <v>France</v>
          </cell>
          <cell r="B6038" t="str">
            <v>FR</v>
          </cell>
          <cell r="C6038" t="str">
            <v>Biomass</v>
          </cell>
          <cell r="D6038" t="str">
            <v>2043</v>
          </cell>
          <cell r="E6038">
            <v>4500</v>
          </cell>
        </row>
        <row r="6039">
          <cell r="A6039" t="str">
            <v>France</v>
          </cell>
          <cell r="B6039" t="str">
            <v>FR</v>
          </cell>
          <cell r="C6039" t="str">
            <v>Biomass</v>
          </cell>
          <cell r="D6039" t="str">
            <v>2044</v>
          </cell>
          <cell r="E6039">
            <v>4500</v>
          </cell>
        </row>
        <row r="6040">
          <cell r="A6040" t="str">
            <v>France</v>
          </cell>
          <cell r="B6040" t="str">
            <v>FR</v>
          </cell>
          <cell r="C6040" t="str">
            <v>Biomass</v>
          </cell>
          <cell r="D6040" t="str">
            <v>2045</v>
          </cell>
          <cell r="E6040">
            <v>4500</v>
          </cell>
        </row>
        <row r="6041">
          <cell r="A6041" t="str">
            <v>France</v>
          </cell>
          <cell r="B6041" t="str">
            <v>FR</v>
          </cell>
          <cell r="C6041" t="str">
            <v>Biomass</v>
          </cell>
          <cell r="D6041" t="str">
            <v>2046</v>
          </cell>
          <cell r="E6041">
            <v>4500</v>
          </cell>
        </row>
        <row r="6042">
          <cell r="A6042" t="str">
            <v>France</v>
          </cell>
          <cell r="B6042" t="str">
            <v>FR</v>
          </cell>
          <cell r="C6042" t="str">
            <v>Biomass</v>
          </cell>
          <cell r="D6042" t="str">
            <v>2047</v>
          </cell>
          <cell r="E6042">
            <v>4500</v>
          </cell>
        </row>
        <row r="6043">
          <cell r="A6043" t="str">
            <v>France</v>
          </cell>
          <cell r="B6043" t="str">
            <v>FR</v>
          </cell>
          <cell r="C6043" t="str">
            <v>Biomass</v>
          </cell>
          <cell r="D6043" t="str">
            <v>2048</v>
          </cell>
          <cell r="E6043">
            <v>4500</v>
          </cell>
        </row>
        <row r="6044">
          <cell r="A6044" t="str">
            <v>France</v>
          </cell>
          <cell r="B6044" t="str">
            <v>FR</v>
          </cell>
          <cell r="C6044" t="str">
            <v>Biomass</v>
          </cell>
          <cell r="D6044" t="str">
            <v>2049</v>
          </cell>
          <cell r="E6044">
            <v>4500</v>
          </cell>
        </row>
        <row r="6045">
          <cell r="A6045" t="str">
            <v>France</v>
          </cell>
          <cell r="B6045" t="str">
            <v>FR</v>
          </cell>
          <cell r="C6045" t="str">
            <v>Biomass</v>
          </cell>
          <cell r="D6045" t="str">
            <v>2050</v>
          </cell>
          <cell r="E6045">
            <v>4500</v>
          </cell>
        </row>
        <row r="6046">
          <cell r="A6046" t="str">
            <v>Great Britain</v>
          </cell>
          <cell r="B6046" t="str">
            <v>GB</v>
          </cell>
          <cell r="C6046" t="str">
            <v>Biomass</v>
          </cell>
          <cell r="D6046" t="str">
            <v>2018</v>
          </cell>
          <cell r="E6046">
            <v>4500</v>
          </cell>
        </row>
        <row r="6047">
          <cell r="A6047" t="str">
            <v>Great Britain</v>
          </cell>
          <cell r="B6047" t="str">
            <v>GB</v>
          </cell>
          <cell r="C6047" t="str">
            <v>Biomass</v>
          </cell>
          <cell r="D6047" t="str">
            <v>2019</v>
          </cell>
          <cell r="E6047">
            <v>4500</v>
          </cell>
        </row>
        <row r="6048">
          <cell r="A6048" t="str">
            <v>Great Britain</v>
          </cell>
          <cell r="B6048" t="str">
            <v>GB</v>
          </cell>
          <cell r="C6048" t="str">
            <v>Biomass</v>
          </cell>
          <cell r="D6048" t="str">
            <v>2020</v>
          </cell>
          <cell r="E6048">
            <v>4500</v>
          </cell>
        </row>
        <row r="6049">
          <cell r="A6049" t="str">
            <v>Great Britain</v>
          </cell>
          <cell r="B6049" t="str">
            <v>GB</v>
          </cell>
          <cell r="C6049" t="str">
            <v>Biomass</v>
          </cell>
          <cell r="D6049" t="str">
            <v>2021</v>
          </cell>
          <cell r="E6049">
            <v>4500</v>
          </cell>
        </row>
        <row r="6050">
          <cell r="A6050" t="str">
            <v>Great Britain</v>
          </cell>
          <cell r="B6050" t="str">
            <v>GB</v>
          </cell>
          <cell r="C6050" t="str">
            <v>Biomass</v>
          </cell>
          <cell r="D6050" t="str">
            <v>2022</v>
          </cell>
          <cell r="E6050">
            <v>4500</v>
          </cell>
        </row>
        <row r="6051">
          <cell r="A6051" t="str">
            <v>Great Britain</v>
          </cell>
          <cell r="B6051" t="str">
            <v>GB</v>
          </cell>
          <cell r="C6051" t="str">
            <v>Biomass</v>
          </cell>
          <cell r="D6051" t="str">
            <v>2023</v>
          </cell>
          <cell r="E6051">
            <v>4500</v>
          </cell>
        </row>
        <row r="6052">
          <cell r="A6052" t="str">
            <v>Great Britain</v>
          </cell>
          <cell r="B6052" t="str">
            <v>GB</v>
          </cell>
          <cell r="C6052" t="str">
            <v>Biomass</v>
          </cell>
          <cell r="D6052" t="str">
            <v>2024</v>
          </cell>
          <cell r="E6052">
            <v>4500</v>
          </cell>
        </row>
        <row r="6053">
          <cell r="A6053" t="str">
            <v>Great Britain</v>
          </cell>
          <cell r="B6053" t="str">
            <v>GB</v>
          </cell>
          <cell r="C6053" t="str">
            <v>Biomass</v>
          </cell>
          <cell r="D6053" t="str">
            <v>2025</v>
          </cell>
          <cell r="E6053">
            <v>4500</v>
          </cell>
        </row>
        <row r="6054">
          <cell r="A6054" t="str">
            <v>Great Britain</v>
          </cell>
          <cell r="B6054" t="str">
            <v>GB</v>
          </cell>
          <cell r="C6054" t="str">
            <v>Biomass</v>
          </cell>
          <cell r="D6054" t="str">
            <v>2026</v>
          </cell>
          <cell r="E6054">
            <v>4500</v>
          </cell>
        </row>
        <row r="6055">
          <cell r="A6055" t="str">
            <v>Great Britain</v>
          </cell>
          <cell r="B6055" t="str">
            <v>GB</v>
          </cell>
          <cell r="C6055" t="str">
            <v>Biomass</v>
          </cell>
          <cell r="D6055" t="str">
            <v>2027</v>
          </cell>
          <cell r="E6055">
            <v>4500</v>
          </cell>
        </row>
        <row r="6056">
          <cell r="A6056" t="str">
            <v>Great Britain</v>
          </cell>
          <cell r="B6056" t="str">
            <v>GB</v>
          </cell>
          <cell r="C6056" t="str">
            <v>Biomass</v>
          </cell>
          <cell r="D6056" t="str">
            <v>2028</v>
          </cell>
          <cell r="E6056">
            <v>4500</v>
          </cell>
        </row>
        <row r="6057">
          <cell r="A6057" t="str">
            <v>Great Britain</v>
          </cell>
          <cell r="B6057" t="str">
            <v>GB</v>
          </cell>
          <cell r="C6057" t="str">
            <v>Biomass</v>
          </cell>
          <cell r="D6057" t="str">
            <v>2029</v>
          </cell>
          <cell r="E6057">
            <v>4500</v>
          </cell>
        </row>
        <row r="6058">
          <cell r="A6058" t="str">
            <v>Great Britain</v>
          </cell>
          <cell r="B6058" t="str">
            <v>GB</v>
          </cell>
          <cell r="C6058" t="str">
            <v>Biomass</v>
          </cell>
          <cell r="D6058" t="str">
            <v>2030</v>
          </cell>
          <cell r="E6058">
            <v>4500</v>
          </cell>
        </row>
        <row r="6059">
          <cell r="A6059" t="str">
            <v>Great Britain</v>
          </cell>
          <cell r="B6059" t="str">
            <v>GB</v>
          </cell>
          <cell r="C6059" t="str">
            <v>Biomass</v>
          </cell>
          <cell r="D6059" t="str">
            <v>2031</v>
          </cell>
          <cell r="E6059">
            <v>4500</v>
          </cell>
        </row>
        <row r="6060">
          <cell r="A6060" t="str">
            <v>Great Britain</v>
          </cell>
          <cell r="B6060" t="str">
            <v>GB</v>
          </cell>
          <cell r="C6060" t="str">
            <v>Biomass</v>
          </cell>
          <cell r="D6060" t="str">
            <v>2032</v>
          </cell>
          <cell r="E6060">
            <v>4500</v>
          </cell>
        </row>
        <row r="6061">
          <cell r="A6061" t="str">
            <v>Great Britain</v>
          </cell>
          <cell r="B6061" t="str">
            <v>GB</v>
          </cell>
          <cell r="C6061" t="str">
            <v>Biomass</v>
          </cell>
          <cell r="D6061" t="str">
            <v>2033</v>
          </cell>
          <cell r="E6061">
            <v>4500</v>
          </cell>
        </row>
        <row r="6062">
          <cell r="A6062" t="str">
            <v>Great Britain</v>
          </cell>
          <cell r="B6062" t="str">
            <v>GB</v>
          </cell>
          <cell r="C6062" t="str">
            <v>Biomass</v>
          </cell>
          <cell r="D6062" t="str">
            <v>2034</v>
          </cell>
          <cell r="E6062">
            <v>4500</v>
          </cell>
        </row>
        <row r="6063">
          <cell r="A6063" t="str">
            <v>Great Britain</v>
          </cell>
          <cell r="B6063" t="str">
            <v>GB</v>
          </cell>
          <cell r="C6063" t="str">
            <v>Biomass</v>
          </cell>
          <cell r="D6063" t="str">
            <v>2035</v>
          </cell>
          <cell r="E6063">
            <v>4500</v>
          </cell>
        </row>
        <row r="6064">
          <cell r="A6064" t="str">
            <v>Great Britain</v>
          </cell>
          <cell r="B6064" t="str">
            <v>GB</v>
          </cell>
          <cell r="C6064" t="str">
            <v>Biomass</v>
          </cell>
          <cell r="D6064" t="str">
            <v>2036</v>
          </cell>
          <cell r="E6064">
            <v>4500</v>
          </cell>
        </row>
        <row r="6065">
          <cell r="A6065" t="str">
            <v>Great Britain</v>
          </cell>
          <cell r="B6065" t="str">
            <v>GB</v>
          </cell>
          <cell r="C6065" t="str">
            <v>Biomass</v>
          </cell>
          <cell r="D6065" t="str">
            <v>2037</v>
          </cell>
          <cell r="E6065">
            <v>4500</v>
          </cell>
        </row>
        <row r="6066">
          <cell r="A6066" t="str">
            <v>Great Britain</v>
          </cell>
          <cell r="B6066" t="str">
            <v>GB</v>
          </cell>
          <cell r="C6066" t="str">
            <v>Biomass</v>
          </cell>
          <cell r="D6066" t="str">
            <v>2038</v>
          </cell>
          <cell r="E6066">
            <v>4500</v>
          </cell>
        </row>
        <row r="6067">
          <cell r="A6067" t="str">
            <v>Great Britain</v>
          </cell>
          <cell r="B6067" t="str">
            <v>GB</v>
          </cell>
          <cell r="C6067" t="str">
            <v>Biomass</v>
          </cell>
          <cell r="D6067" t="str">
            <v>2039</v>
          </cell>
          <cell r="E6067">
            <v>4500</v>
          </cell>
        </row>
        <row r="6068">
          <cell r="A6068" t="str">
            <v>Great Britain</v>
          </cell>
          <cell r="B6068" t="str">
            <v>GB</v>
          </cell>
          <cell r="C6068" t="str">
            <v>Biomass</v>
          </cell>
          <cell r="D6068" t="str">
            <v>2040</v>
          </cell>
          <cell r="E6068">
            <v>4500</v>
          </cell>
        </row>
        <row r="6069">
          <cell r="A6069" t="str">
            <v>Great Britain</v>
          </cell>
          <cell r="B6069" t="str">
            <v>GB</v>
          </cell>
          <cell r="C6069" t="str">
            <v>Biomass</v>
          </cell>
          <cell r="D6069" t="str">
            <v>2041</v>
          </cell>
          <cell r="E6069">
            <v>4500</v>
          </cell>
        </row>
        <row r="6070">
          <cell r="A6070" t="str">
            <v>Great Britain</v>
          </cell>
          <cell r="B6070" t="str">
            <v>GB</v>
          </cell>
          <cell r="C6070" t="str">
            <v>Biomass</v>
          </cell>
          <cell r="D6070" t="str">
            <v>2042</v>
          </cell>
          <cell r="E6070">
            <v>4500</v>
          </cell>
        </row>
        <row r="6071">
          <cell r="A6071" t="str">
            <v>Great Britain</v>
          </cell>
          <cell r="B6071" t="str">
            <v>GB</v>
          </cell>
          <cell r="C6071" t="str">
            <v>Biomass</v>
          </cell>
          <cell r="D6071" t="str">
            <v>2043</v>
          </cell>
          <cell r="E6071">
            <v>4500</v>
          </cell>
        </row>
        <row r="6072">
          <cell r="A6072" t="str">
            <v>Great Britain</v>
          </cell>
          <cell r="B6072" t="str">
            <v>GB</v>
          </cell>
          <cell r="C6072" t="str">
            <v>Biomass</v>
          </cell>
          <cell r="D6072" t="str">
            <v>2044</v>
          </cell>
          <cell r="E6072">
            <v>4500</v>
          </cell>
        </row>
        <row r="6073">
          <cell r="A6073" t="str">
            <v>Great Britain</v>
          </cell>
          <cell r="B6073" t="str">
            <v>GB</v>
          </cell>
          <cell r="C6073" t="str">
            <v>Biomass</v>
          </cell>
          <cell r="D6073" t="str">
            <v>2045</v>
          </cell>
          <cell r="E6073">
            <v>4500</v>
          </cell>
        </row>
        <row r="6074">
          <cell r="A6074" t="str">
            <v>Great Britain</v>
          </cell>
          <cell r="B6074" t="str">
            <v>GB</v>
          </cell>
          <cell r="C6074" t="str">
            <v>Biomass</v>
          </cell>
          <cell r="D6074" t="str">
            <v>2046</v>
          </cell>
          <cell r="E6074">
            <v>4500</v>
          </cell>
        </row>
        <row r="6075">
          <cell r="A6075" t="str">
            <v>Great Britain</v>
          </cell>
          <cell r="B6075" t="str">
            <v>GB</v>
          </cell>
          <cell r="C6075" t="str">
            <v>Biomass</v>
          </cell>
          <cell r="D6075" t="str">
            <v>2047</v>
          </cell>
          <cell r="E6075">
            <v>4500</v>
          </cell>
        </row>
        <row r="6076">
          <cell r="A6076" t="str">
            <v>Great Britain</v>
          </cell>
          <cell r="B6076" t="str">
            <v>GB</v>
          </cell>
          <cell r="C6076" t="str">
            <v>Biomass</v>
          </cell>
          <cell r="D6076" t="str">
            <v>2048</v>
          </cell>
          <cell r="E6076">
            <v>4500</v>
          </cell>
        </row>
        <row r="6077">
          <cell r="A6077" t="str">
            <v>Great Britain</v>
          </cell>
          <cell r="B6077" t="str">
            <v>GB</v>
          </cell>
          <cell r="C6077" t="str">
            <v>Biomass</v>
          </cell>
          <cell r="D6077" t="str">
            <v>2049</v>
          </cell>
          <cell r="E6077">
            <v>4500</v>
          </cell>
        </row>
        <row r="6078">
          <cell r="A6078" t="str">
            <v>Great Britain</v>
          </cell>
          <cell r="B6078" t="str">
            <v>GB</v>
          </cell>
          <cell r="C6078" t="str">
            <v>Biomass</v>
          </cell>
          <cell r="D6078" t="str">
            <v>2050</v>
          </cell>
          <cell r="E6078">
            <v>4500</v>
          </cell>
        </row>
        <row r="6079">
          <cell r="A6079" t="str">
            <v>Greece</v>
          </cell>
          <cell r="B6079" t="str">
            <v>GR</v>
          </cell>
          <cell r="C6079" t="str">
            <v>Biomass</v>
          </cell>
          <cell r="D6079" t="str">
            <v>2018</v>
          </cell>
          <cell r="E6079">
            <v>4500</v>
          </cell>
        </row>
        <row r="6080">
          <cell r="A6080" t="str">
            <v>Greece</v>
          </cell>
          <cell r="B6080" t="str">
            <v>GR</v>
          </cell>
          <cell r="C6080" t="str">
            <v>Biomass</v>
          </cell>
          <cell r="D6080" t="str">
            <v>2019</v>
          </cell>
          <cell r="E6080">
            <v>4500</v>
          </cell>
        </row>
        <row r="6081">
          <cell r="A6081" t="str">
            <v>Greece</v>
          </cell>
          <cell r="B6081" t="str">
            <v>GR</v>
          </cell>
          <cell r="C6081" t="str">
            <v>Biomass</v>
          </cell>
          <cell r="D6081" t="str">
            <v>2020</v>
          </cell>
          <cell r="E6081">
            <v>4500</v>
          </cell>
        </row>
        <row r="6082">
          <cell r="A6082" t="str">
            <v>Greece</v>
          </cell>
          <cell r="B6082" t="str">
            <v>GR</v>
          </cell>
          <cell r="C6082" t="str">
            <v>Biomass</v>
          </cell>
          <cell r="D6082" t="str">
            <v>2021</v>
          </cell>
          <cell r="E6082">
            <v>4500</v>
          </cell>
        </row>
        <row r="6083">
          <cell r="A6083" t="str">
            <v>Greece</v>
          </cell>
          <cell r="B6083" t="str">
            <v>GR</v>
          </cell>
          <cell r="C6083" t="str">
            <v>Biomass</v>
          </cell>
          <cell r="D6083" t="str">
            <v>2022</v>
          </cell>
          <cell r="E6083">
            <v>4500</v>
          </cell>
        </row>
        <row r="6084">
          <cell r="A6084" t="str">
            <v>Greece</v>
          </cell>
          <cell r="B6084" t="str">
            <v>GR</v>
          </cell>
          <cell r="C6084" t="str">
            <v>Biomass</v>
          </cell>
          <cell r="D6084" t="str">
            <v>2023</v>
          </cell>
          <cell r="E6084">
            <v>4500</v>
          </cell>
        </row>
        <row r="6085">
          <cell r="A6085" t="str">
            <v>Greece</v>
          </cell>
          <cell r="B6085" t="str">
            <v>GR</v>
          </cell>
          <cell r="C6085" t="str">
            <v>Biomass</v>
          </cell>
          <cell r="D6085" t="str">
            <v>2024</v>
          </cell>
          <cell r="E6085">
            <v>4500</v>
          </cell>
        </row>
        <row r="6086">
          <cell r="A6086" t="str">
            <v>Greece</v>
          </cell>
          <cell r="B6086" t="str">
            <v>GR</v>
          </cell>
          <cell r="C6086" t="str">
            <v>Biomass</v>
          </cell>
          <cell r="D6086" t="str">
            <v>2025</v>
          </cell>
          <cell r="E6086">
            <v>4500</v>
          </cell>
        </row>
        <row r="6087">
          <cell r="A6087" t="str">
            <v>Greece</v>
          </cell>
          <cell r="B6087" t="str">
            <v>GR</v>
          </cell>
          <cell r="C6087" t="str">
            <v>Biomass</v>
          </cell>
          <cell r="D6087" t="str">
            <v>2026</v>
          </cell>
          <cell r="E6087">
            <v>4500</v>
          </cell>
        </row>
        <row r="6088">
          <cell r="A6088" t="str">
            <v>Greece</v>
          </cell>
          <cell r="B6088" t="str">
            <v>GR</v>
          </cell>
          <cell r="C6088" t="str">
            <v>Biomass</v>
          </cell>
          <cell r="D6088" t="str">
            <v>2027</v>
          </cell>
          <cell r="E6088">
            <v>4500</v>
          </cell>
        </row>
        <row r="6089">
          <cell r="A6089" t="str">
            <v>Greece</v>
          </cell>
          <cell r="B6089" t="str">
            <v>GR</v>
          </cell>
          <cell r="C6089" t="str">
            <v>Biomass</v>
          </cell>
          <cell r="D6089" t="str">
            <v>2028</v>
          </cell>
          <cell r="E6089">
            <v>4500</v>
          </cell>
        </row>
        <row r="6090">
          <cell r="A6090" t="str">
            <v>Greece</v>
          </cell>
          <cell r="B6090" t="str">
            <v>GR</v>
          </cell>
          <cell r="C6090" t="str">
            <v>Biomass</v>
          </cell>
          <cell r="D6090" t="str">
            <v>2029</v>
          </cell>
          <cell r="E6090">
            <v>4500</v>
          </cell>
        </row>
        <row r="6091">
          <cell r="A6091" t="str">
            <v>Greece</v>
          </cell>
          <cell r="B6091" t="str">
            <v>GR</v>
          </cell>
          <cell r="C6091" t="str">
            <v>Biomass</v>
          </cell>
          <cell r="D6091" t="str">
            <v>2030</v>
          </cell>
          <cell r="E6091">
            <v>4500</v>
          </cell>
        </row>
        <row r="6092">
          <cell r="A6092" t="str">
            <v>Greece</v>
          </cell>
          <cell r="B6092" t="str">
            <v>GR</v>
          </cell>
          <cell r="C6092" t="str">
            <v>Biomass</v>
          </cell>
          <cell r="D6092" t="str">
            <v>2031</v>
          </cell>
          <cell r="E6092">
            <v>4500</v>
          </cell>
        </row>
        <row r="6093">
          <cell r="A6093" t="str">
            <v>Greece</v>
          </cell>
          <cell r="B6093" t="str">
            <v>GR</v>
          </cell>
          <cell r="C6093" t="str">
            <v>Biomass</v>
          </cell>
          <cell r="D6093" t="str">
            <v>2032</v>
          </cell>
          <cell r="E6093">
            <v>4500</v>
          </cell>
        </row>
        <row r="6094">
          <cell r="A6094" t="str">
            <v>Greece</v>
          </cell>
          <cell r="B6094" t="str">
            <v>GR</v>
          </cell>
          <cell r="C6094" t="str">
            <v>Biomass</v>
          </cell>
          <cell r="D6094" t="str">
            <v>2033</v>
          </cell>
          <cell r="E6094">
            <v>4500</v>
          </cell>
        </row>
        <row r="6095">
          <cell r="A6095" t="str">
            <v>Greece</v>
          </cell>
          <cell r="B6095" t="str">
            <v>GR</v>
          </cell>
          <cell r="C6095" t="str">
            <v>Biomass</v>
          </cell>
          <cell r="D6095" t="str">
            <v>2034</v>
          </cell>
          <cell r="E6095">
            <v>4500</v>
          </cell>
        </row>
        <row r="6096">
          <cell r="A6096" t="str">
            <v>Greece</v>
          </cell>
          <cell r="B6096" t="str">
            <v>GR</v>
          </cell>
          <cell r="C6096" t="str">
            <v>Biomass</v>
          </cell>
          <cell r="D6096" t="str">
            <v>2035</v>
          </cell>
          <cell r="E6096">
            <v>4500</v>
          </cell>
        </row>
        <row r="6097">
          <cell r="A6097" t="str">
            <v>Greece</v>
          </cell>
          <cell r="B6097" t="str">
            <v>GR</v>
          </cell>
          <cell r="C6097" t="str">
            <v>Biomass</v>
          </cell>
          <cell r="D6097" t="str">
            <v>2036</v>
          </cell>
          <cell r="E6097">
            <v>4500</v>
          </cell>
        </row>
        <row r="6098">
          <cell r="A6098" t="str">
            <v>Greece</v>
          </cell>
          <cell r="B6098" t="str">
            <v>GR</v>
          </cell>
          <cell r="C6098" t="str">
            <v>Biomass</v>
          </cell>
          <cell r="D6098" t="str">
            <v>2037</v>
          </cell>
          <cell r="E6098">
            <v>4500</v>
          </cell>
        </row>
        <row r="6099">
          <cell r="A6099" t="str">
            <v>Greece</v>
          </cell>
          <cell r="B6099" t="str">
            <v>GR</v>
          </cell>
          <cell r="C6099" t="str">
            <v>Biomass</v>
          </cell>
          <cell r="D6099" t="str">
            <v>2038</v>
          </cell>
          <cell r="E6099">
            <v>4500</v>
          </cell>
        </row>
        <row r="6100">
          <cell r="A6100" t="str">
            <v>Greece</v>
          </cell>
          <cell r="B6100" t="str">
            <v>GR</v>
          </cell>
          <cell r="C6100" t="str">
            <v>Biomass</v>
          </cell>
          <cell r="D6100" t="str">
            <v>2039</v>
          </cell>
          <cell r="E6100">
            <v>4500</v>
          </cell>
        </row>
        <row r="6101">
          <cell r="A6101" t="str">
            <v>Greece</v>
          </cell>
          <cell r="B6101" t="str">
            <v>GR</v>
          </cell>
          <cell r="C6101" t="str">
            <v>Biomass</v>
          </cell>
          <cell r="D6101" t="str">
            <v>2040</v>
          </cell>
          <cell r="E6101">
            <v>4500</v>
          </cell>
        </row>
        <row r="6102">
          <cell r="A6102" t="str">
            <v>Greece</v>
          </cell>
          <cell r="B6102" t="str">
            <v>GR</v>
          </cell>
          <cell r="C6102" t="str">
            <v>Biomass</v>
          </cell>
          <cell r="D6102" t="str">
            <v>2041</v>
          </cell>
          <cell r="E6102">
            <v>4500</v>
          </cell>
        </row>
        <row r="6103">
          <cell r="A6103" t="str">
            <v>Greece</v>
          </cell>
          <cell r="B6103" t="str">
            <v>GR</v>
          </cell>
          <cell r="C6103" t="str">
            <v>Biomass</v>
          </cell>
          <cell r="D6103" t="str">
            <v>2042</v>
          </cell>
          <cell r="E6103">
            <v>4500</v>
          </cell>
        </row>
        <row r="6104">
          <cell r="A6104" t="str">
            <v>Greece</v>
          </cell>
          <cell r="B6104" t="str">
            <v>GR</v>
          </cell>
          <cell r="C6104" t="str">
            <v>Biomass</v>
          </cell>
          <cell r="D6104" t="str">
            <v>2043</v>
          </cell>
          <cell r="E6104">
            <v>4500</v>
          </cell>
        </row>
        <row r="6105">
          <cell r="A6105" t="str">
            <v>Greece</v>
          </cell>
          <cell r="B6105" t="str">
            <v>GR</v>
          </cell>
          <cell r="C6105" t="str">
            <v>Biomass</v>
          </cell>
          <cell r="D6105" t="str">
            <v>2044</v>
          </cell>
          <cell r="E6105">
            <v>4500</v>
          </cell>
        </row>
        <row r="6106">
          <cell r="A6106" t="str">
            <v>Greece</v>
          </cell>
          <cell r="B6106" t="str">
            <v>GR</v>
          </cell>
          <cell r="C6106" t="str">
            <v>Biomass</v>
          </cell>
          <cell r="D6106" t="str">
            <v>2045</v>
          </cell>
          <cell r="E6106">
            <v>4500</v>
          </cell>
        </row>
        <row r="6107">
          <cell r="A6107" t="str">
            <v>Greece</v>
          </cell>
          <cell r="B6107" t="str">
            <v>GR</v>
          </cell>
          <cell r="C6107" t="str">
            <v>Biomass</v>
          </cell>
          <cell r="D6107" t="str">
            <v>2046</v>
          </cell>
          <cell r="E6107">
            <v>4500</v>
          </cell>
        </row>
        <row r="6108">
          <cell r="A6108" t="str">
            <v>Greece</v>
          </cell>
          <cell r="B6108" t="str">
            <v>GR</v>
          </cell>
          <cell r="C6108" t="str">
            <v>Biomass</v>
          </cell>
          <cell r="D6108" t="str">
            <v>2047</v>
          </cell>
          <cell r="E6108">
            <v>4500</v>
          </cell>
        </row>
        <row r="6109">
          <cell r="A6109" t="str">
            <v>Greece</v>
          </cell>
          <cell r="B6109" t="str">
            <v>GR</v>
          </cell>
          <cell r="C6109" t="str">
            <v>Biomass</v>
          </cell>
          <cell r="D6109" t="str">
            <v>2048</v>
          </cell>
          <cell r="E6109">
            <v>4500</v>
          </cell>
        </row>
        <row r="6110">
          <cell r="A6110" t="str">
            <v>Greece</v>
          </cell>
          <cell r="B6110" t="str">
            <v>GR</v>
          </cell>
          <cell r="C6110" t="str">
            <v>Biomass</v>
          </cell>
          <cell r="D6110" t="str">
            <v>2049</v>
          </cell>
          <cell r="E6110">
            <v>4500</v>
          </cell>
        </row>
        <row r="6111">
          <cell r="A6111" t="str">
            <v>Greece</v>
          </cell>
          <cell r="B6111" t="str">
            <v>GR</v>
          </cell>
          <cell r="C6111" t="str">
            <v>Biomass</v>
          </cell>
          <cell r="D6111" t="str">
            <v>2050</v>
          </cell>
          <cell r="E6111">
            <v>4500</v>
          </cell>
        </row>
        <row r="6112">
          <cell r="A6112" t="str">
            <v>Croatia</v>
          </cell>
          <cell r="B6112" t="str">
            <v>HR</v>
          </cell>
          <cell r="C6112" t="str">
            <v>Biomass</v>
          </cell>
          <cell r="D6112" t="str">
            <v>2018</v>
          </cell>
          <cell r="E6112">
            <v>4500</v>
          </cell>
        </row>
        <row r="6113">
          <cell r="A6113" t="str">
            <v>Croatia</v>
          </cell>
          <cell r="B6113" t="str">
            <v>HR</v>
          </cell>
          <cell r="C6113" t="str">
            <v>Biomass</v>
          </cell>
          <cell r="D6113" t="str">
            <v>2019</v>
          </cell>
          <cell r="E6113">
            <v>4500</v>
          </cell>
        </row>
        <row r="6114">
          <cell r="A6114" t="str">
            <v>Croatia</v>
          </cell>
          <cell r="B6114" t="str">
            <v>HR</v>
          </cell>
          <cell r="C6114" t="str">
            <v>Biomass</v>
          </cell>
          <cell r="D6114" t="str">
            <v>2020</v>
          </cell>
          <cell r="E6114">
            <v>4500</v>
          </cell>
        </row>
        <row r="6115">
          <cell r="A6115" t="str">
            <v>Croatia</v>
          </cell>
          <cell r="B6115" t="str">
            <v>HR</v>
          </cell>
          <cell r="C6115" t="str">
            <v>Biomass</v>
          </cell>
          <cell r="D6115" t="str">
            <v>2021</v>
          </cell>
          <cell r="E6115">
            <v>4500</v>
          </cell>
        </row>
        <row r="6116">
          <cell r="A6116" t="str">
            <v>Croatia</v>
          </cell>
          <cell r="B6116" t="str">
            <v>HR</v>
          </cell>
          <cell r="C6116" t="str">
            <v>Biomass</v>
          </cell>
          <cell r="D6116" t="str">
            <v>2022</v>
          </cell>
          <cell r="E6116">
            <v>4500</v>
          </cell>
        </row>
        <row r="6117">
          <cell r="A6117" t="str">
            <v>Croatia</v>
          </cell>
          <cell r="B6117" t="str">
            <v>HR</v>
          </cell>
          <cell r="C6117" t="str">
            <v>Biomass</v>
          </cell>
          <cell r="D6117" t="str">
            <v>2023</v>
          </cell>
          <cell r="E6117">
            <v>4500</v>
          </cell>
        </row>
        <row r="6118">
          <cell r="A6118" t="str">
            <v>Croatia</v>
          </cell>
          <cell r="B6118" t="str">
            <v>HR</v>
          </cell>
          <cell r="C6118" t="str">
            <v>Biomass</v>
          </cell>
          <cell r="D6118" t="str">
            <v>2024</v>
          </cell>
          <cell r="E6118">
            <v>4500</v>
          </cell>
        </row>
        <row r="6119">
          <cell r="A6119" t="str">
            <v>Croatia</v>
          </cell>
          <cell r="B6119" t="str">
            <v>HR</v>
          </cell>
          <cell r="C6119" t="str">
            <v>Biomass</v>
          </cell>
          <cell r="D6119" t="str">
            <v>2025</v>
          </cell>
          <cell r="E6119">
            <v>4500</v>
          </cell>
        </row>
        <row r="6120">
          <cell r="A6120" t="str">
            <v>Croatia</v>
          </cell>
          <cell r="B6120" t="str">
            <v>HR</v>
          </cell>
          <cell r="C6120" t="str">
            <v>Biomass</v>
          </cell>
          <cell r="D6120" t="str">
            <v>2026</v>
          </cell>
          <cell r="E6120">
            <v>4500</v>
          </cell>
        </row>
        <row r="6121">
          <cell r="A6121" t="str">
            <v>Croatia</v>
          </cell>
          <cell r="B6121" t="str">
            <v>HR</v>
          </cell>
          <cell r="C6121" t="str">
            <v>Biomass</v>
          </cell>
          <cell r="D6121" t="str">
            <v>2027</v>
          </cell>
          <cell r="E6121">
            <v>4500</v>
          </cell>
        </row>
        <row r="6122">
          <cell r="A6122" t="str">
            <v>Croatia</v>
          </cell>
          <cell r="B6122" t="str">
            <v>HR</v>
          </cell>
          <cell r="C6122" t="str">
            <v>Biomass</v>
          </cell>
          <cell r="D6122" t="str">
            <v>2028</v>
          </cell>
          <cell r="E6122">
            <v>4500</v>
          </cell>
        </row>
        <row r="6123">
          <cell r="A6123" t="str">
            <v>Croatia</v>
          </cell>
          <cell r="B6123" t="str">
            <v>HR</v>
          </cell>
          <cell r="C6123" t="str">
            <v>Biomass</v>
          </cell>
          <cell r="D6123" t="str">
            <v>2029</v>
          </cell>
          <cell r="E6123">
            <v>4500</v>
          </cell>
        </row>
        <row r="6124">
          <cell r="A6124" t="str">
            <v>Croatia</v>
          </cell>
          <cell r="B6124" t="str">
            <v>HR</v>
          </cell>
          <cell r="C6124" t="str">
            <v>Biomass</v>
          </cell>
          <cell r="D6124" t="str">
            <v>2030</v>
          </cell>
          <cell r="E6124">
            <v>4500</v>
          </cell>
        </row>
        <row r="6125">
          <cell r="A6125" t="str">
            <v>Croatia</v>
          </cell>
          <cell r="B6125" t="str">
            <v>HR</v>
          </cell>
          <cell r="C6125" t="str">
            <v>Biomass</v>
          </cell>
          <cell r="D6125" t="str">
            <v>2031</v>
          </cell>
          <cell r="E6125">
            <v>4500</v>
          </cell>
        </row>
        <row r="6126">
          <cell r="A6126" t="str">
            <v>Croatia</v>
          </cell>
          <cell r="B6126" t="str">
            <v>HR</v>
          </cell>
          <cell r="C6126" t="str">
            <v>Biomass</v>
          </cell>
          <cell r="D6126" t="str">
            <v>2032</v>
          </cell>
          <cell r="E6126">
            <v>4500</v>
          </cell>
        </row>
        <row r="6127">
          <cell r="A6127" t="str">
            <v>Croatia</v>
          </cell>
          <cell r="B6127" t="str">
            <v>HR</v>
          </cell>
          <cell r="C6127" t="str">
            <v>Biomass</v>
          </cell>
          <cell r="D6127" t="str">
            <v>2033</v>
          </cell>
          <cell r="E6127">
            <v>4500</v>
          </cell>
        </row>
        <row r="6128">
          <cell r="A6128" t="str">
            <v>Croatia</v>
          </cell>
          <cell r="B6128" t="str">
            <v>HR</v>
          </cell>
          <cell r="C6128" t="str">
            <v>Biomass</v>
          </cell>
          <cell r="D6128" t="str">
            <v>2034</v>
          </cell>
          <cell r="E6128">
            <v>4500</v>
          </cell>
        </row>
        <row r="6129">
          <cell r="A6129" t="str">
            <v>Croatia</v>
          </cell>
          <cell r="B6129" t="str">
            <v>HR</v>
          </cell>
          <cell r="C6129" t="str">
            <v>Biomass</v>
          </cell>
          <cell r="D6129" t="str">
            <v>2035</v>
          </cell>
          <cell r="E6129">
            <v>4500</v>
          </cell>
        </row>
        <row r="6130">
          <cell r="A6130" t="str">
            <v>Croatia</v>
          </cell>
          <cell r="B6130" t="str">
            <v>HR</v>
          </cell>
          <cell r="C6130" t="str">
            <v>Biomass</v>
          </cell>
          <cell r="D6130" t="str">
            <v>2036</v>
          </cell>
          <cell r="E6130">
            <v>4500</v>
          </cell>
        </row>
        <row r="6131">
          <cell r="A6131" t="str">
            <v>Croatia</v>
          </cell>
          <cell r="B6131" t="str">
            <v>HR</v>
          </cell>
          <cell r="C6131" t="str">
            <v>Biomass</v>
          </cell>
          <cell r="D6131" t="str">
            <v>2037</v>
          </cell>
          <cell r="E6131">
            <v>4500</v>
          </cell>
        </row>
        <row r="6132">
          <cell r="A6132" t="str">
            <v>Croatia</v>
          </cell>
          <cell r="B6132" t="str">
            <v>HR</v>
          </cell>
          <cell r="C6132" t="str">
            <v>Biomass</v>
          </cell>
          <cell r="D6132" t="str">
            <v>2038</v>
          </cell>
          <cell r="E6132">
            <v>4500</v>
          </cell>
        </row>
        <row r="6133">
          <cell r="A6133" t="str">
            <v>Croatia</v>
          </cell>
          <cell r="B6133" t="str">
            <v>HR</v>
          </cell>
          <cell r="C6133" t="str">
            <v>Biomass</v>
          </cell>
          <cell r="D6133" t="str">
            <v>2039</v>
          </cell>
          <cell r="E6133">
            <v>4500</v>
          </cell>
        </row>
        <row r="6134">
          <cell r="A6134" t="str">
            <v>Croatia</v>
          </cell>
          <cell r="B6134" t="str">
            <v>HR</v>
          </cell>
          <cell r="C6134" t="str">
            <v>Biomass</v>
          </cell>
          <cell r="D6134" t="str">
            <v>2040</v>
          </cell>
          <cell r="E6134">
            <v>4500</v>
          </cell>
        </row>
        <row r="6135">
          <cell r="A6135" t="str">
            <v>Croatia</v>
          </cell>
          <cell r="B6135" t="str">
            <v>HR</v>
          </cell>
          <cell r="C6135" t="str">
            <v>Biomass</v>
          </cell>
          <cell r="D6135" t="str">
            <v>2041</v>
          </cell>
          <cell r="E6135">
            <v>4500</v>
          </cell>
        </row>
        <row r="6136">
          <cell r="A6136" t="str">
            <v>Croatia</v>
          </cell>
          <cell r="B6136" t="str">
            <v>HR</v>
          </cell>
          <cell r="C6136" t="str">
            <v>Biomass</v>
          </cell>
          <cell r="D6136" t="str">
            <v>2042</v>
          </cell>
          <cell r="E6136">
            <v>4500</v>
          </cell>
        </row>
        <row r="6137">
          <cell r="A6137" t="str">
            <v>Croatia</v>
          </cell>
          <cell r="B6137" t="str">
            <v>HR</v>
          </cell>
          <cell r="C6137" t="str">
            <v>Biomass</v>
          </cell>
          <cell r="D6137" t="str">
            <v>2043</v>
          </cell>
          <cell r="E6137">
            <v>4500</v>
          </cell>
        </row>
        <row r="6138">
          <cell r="A6138" t="str">
            <v>Croatia</v>
          </cell>
          <cell r="B6138" t="str">
            <v>HR</v>
          </cell>
          <cell r="C6138" t="str">
            <v>Biomass</v>
          </cell>
          <cell r="D6138" t="str">
            <v>2044</v>
          </cell>
          <cell r="E6138">
            <v>4500</v>
          </cell>
        </row>
        <row r="6139">
          <cell r="A6139" t="str">
            <v>Croatia</v>
          </cell>
          <cell r="B6139" t="str">
            <v>HR</v>
          </cell>
          <cell r="C6139" t="str">
            <v>Biomass</v>
          </cell>
          <cell r="D6139" t="str">
            <v>2045</v>
          </cell>
          <cell r="E6139">
            <v>4500</v>
          </cell>
        </row>
        <row r="6140">
          <cell r="A6140" t="str">
            <v>Croatia</v>
          </cell>
          <cell r="B6140" t="str">
            <v>HR</v>
          </cell>
          <cell r="C6140" t="str">
            <v>Biomass</v>
          </cell>
          <cell r="D6140" t="str">
            <v>2046</v>
          </cell>
          <cell r="E6140">
            <v>4500</v>
          </cell>
        </row>
        <row r="6141">
          <cell r="A6141" t="str">
            <v>Croatia</v>
          </cell>
          <cell r="B6141" t="str">
            <v>HR</v>
          </cell>
          <cell r="C6141" t="str">
            <v>Biomass</v>
          </cell>
          <cell r="D6141" t="str">
            <v>2047</v>
          </cell>
          <cell r="E6141">
            <v>4500</v>
          </cell>
        </row>
        <row r="6142">
          <cell r="A6142" t="str">
            <v>Croatia</v>
          </cell>
          <cell r="B6142" t="str">
            <v>HR</v>
          </cell>
          <cell r="C6142" t="str">
            <v>Biomass</v>
          </cell>
          <cell r="D6142" t="str">
            <v>2048</v>
          </cell>
          <cell r="E6142">
            <v>4500</v>
          </cell>
        </row>
        <row r="6143">
          <cell r="A6143" t="str">
            <v>Croatia</v>
          </cell>
          <cell r="B6143" t="str">
            <v>HR</v>
          </cell>
          <cell r="C6143" t="str">
            <v>Biomass</v>
          </cell>
          <cell r="D6143" t="str">
            <v>2049</v>
          </cell>
          <cell r="E6143">
            <v>4500</v>
          </cell>
        </row>
        <row r="6144">
          <cell r="A6144" t="str">
            <v>Croatia</v>
          </cell>
          <cell r="B6144" t="str">
            <v>HR</v>
          </cell>
          <cell r="C6144" t="str">
            <v>Biomass</v>
          </cell>
          <cell r="D6144" t="str">
            <v>2050</v>
          </cell>
          <cell r="E6144">
            <v>4500</v>
          </cell>
        </row>
        <row r="6145">
          <cell r="A6145" t="str">
            <v>Hungary</v>
          </cell>
          <cell r="B6145" t="str">
            <v>HU</v>
          </cell>
          <cell r="C6145" t="str">
            <v>Biomass</v>
          </cell>
          <cell r="D6145" t="str">
            <v>2018</v>
          </cell>
          <cell r="E6145">
            <v>4500</v>
          </cell>
        </row>
        <row r="6146">
          <cell r="A6146" t="str">
            <v>Hungary</v>
          </cell>
          <cell r="B6146" t="str">
            <v>HU</v>
          </cell>
          <cell r="C6146" t="str">
            <v>Biomass</v>
          </cell>
          <cell r="D6146" t="str">
            <v>2019</v>
          </cell>
          <cell r="E6146">
            <v>4500</v>
          </cell>
        </row>
        <row r="6147">
          <cell r="A6147" t="str">
            <v>Hungary</v>
          </cell>
          <cell r="B6147" t="str">
            <v>HU</v>
          </cell>
          <cell r="C6147" t="str">
            <v>Biomass</v>
          </cell>
          <cell r="D6147" t="str">
            <v>2020</v>
          </cell>
          <cell r="E6147">
            <v>4500</v>
          </cell>
        </row>
        <row r="6148">
          <cell r="A6148" t="str">
            <v>Hungary</v>
          </cell>
          <cell r="B6148" t="str">
            <v>HU</v>
          </cell>
          <cell r="C6148" t="str">
            <v>Biomass</v>
          </cell>
          <cell r="D6148" t="str">
            <v>2021</v>
          </cell>
          <cell r="E6148">
            <v>4500</v>
          </cell>
        </row>
        <row r="6149">
          <cell r="A6149" t="str">
            <v>Hungary</v>
          </cell>
          <cell r="B6149" t="str">
            <v>HU</v>
          </cell>
          <cell r="C6149" t="str">
            <v>Biomass</v>
          </cell>
          <cell r="D6149" t="str">
            <v>2022</v>
          </cell>
          <cell r="E6149">
            <v>4500</v>
          </cell>
        </row>
        <row r="6150">
          <cell r="A6150" t="str">
            <v>Hungary</v>
          </cell>
          <cell r="B6150" t="str">
            <v>HU</v>
          </cell>
          <cell r="C6150" t="str">
            <v>Biomass</v>
          </cell>
          <cell r="D6150" t="str">
            <v>2023</v>
          </cell>
          <cell r="E6150">
            <v>4500</v>
          </cell>
        </row>
        <row r="6151">
          <cell r="A6151" t="str">
            <v>Hungary</v>
          </cell>
          <cell r="B6151" t="str">
            <v>HU</v>
          </cell>
          <cell r="C6151" t="str">
            <v>Biomass</v>
          </cell>
          <cell r="D6151" t="str">
            <v>2024</v>
          </cell>
          <cell r="E6151">
            <v>4500</v>
          </cell>
        </row>
        <row r="6152">
          <cell r="A6152" t="str">
            <v>Hungary</v>
          </cell>
          <cell r="B6152" t="str">
            <v>HU</v>
          </cell>
          <cell r="C6152" t="str">
            <v>Biomass</v>
          </cell>
          <cell r="D6152" t="str">
            <v>2025</v>
          </cell>
          <cell r="E6152">
            <v>4500</v>
          </cell>
        </row>
        <row r="6153">
          <cell r="A6153" t="str">
            <v>Hungary</v>
          </cell>
          <cell r="B6153" t="str">
            <v>HU</v>
          </cell>
          <cell r="C6153" t="str">
            <v>Biomass</v>
          </cell>
          <cell r="D6153" t="str">
            <v>2026</v>
          </cell>
          <cell r="E6153">
            <v>4500</v>
          </cell>
        </row>
        <row r="6154">
          <cell r="A6154" t="str">
            <v>Hungary</v>
          </cell>
          <cell r="B6154" t="str">
            <v>HU</v>
          </cell>
          <cell r="C6154" t="str">
            <v>Biomass</v>
          </cell>
          <cell r="D6154" t="str">
            <v>2027</v>
          </cell>
          <cell r="E6154">
            <v>4500</v>
          </cell>
        </row>
        <row r="6155">
          <cell r="A6155" t="str">
            <v>Hungary</v>
          </cell>
          <cell r="B6155" t="str">
            <v>HU</v>
          </cell>
          <cell r="C6155" t="str">
            <v>Biomass</v>
          </cell>
          <cell r="D6155" t="str">
            <v>2028</v>
          </cell>
          <cell r="E6155">
            <v>4500</v>
          </cell>
        </row>
        <row r="6156">
          <cell r="A6156" t="str">
            <v>Hungary</v>
          </cell>
          <cell r="B6156" t="str">
            <v>HU</v>
          </cell>
          <cell r="C6156" t="str">
            <v>Biomass</v>
          </cell>
          <cell r="D6156" t="str">
            <v>2029</v>
          </cell>
          <cell r="E6156">
            <v>4500</v>
          </cell>
        </row>
        <row r="6157">
          <cell r="A6157" t="str">
            <v>Hungary</v>
          </cell>
          <cell r="B6157" t="str">
            <v>HU</v>
          </cell>
          <cell r="C6157" t="str">
            <v>Biomass</v>
          </cell>
          <cell r="D6157" t="str">
            <v>2030</v>
          </cell>
          <cell r="E6157">
            <v>4500</v>
          </cell>
        </row>
        <row r="6158">
          <cell r="A6158" t="str">
            <v>Hungary</v>
          </cell>
          <cell r="B6158" t="str">
            <v>HU</v>
          </cell>
          <cell r="C6158" t="str">
            <v>Biomass</v>
          </cell>
          <cell r="D6158" t="str">
            <v>2031</v>
          </cell>
          <cell r="E6158">
            <v>4500</v>
          </cell>
        </row>
        <row r="6159">
          <cell r="A6159" t="str">
            <v>Hungary</v>
          </cell>
          <cell r="B6159" t="str">
            <v>HU</v>
          </cell>
          <cell r="C6159" t="str">
            <v>Biomass</v>
          </cell>
          <cell r="D6159" t="str">
            <v>2032</v>
          </cell>
          <cell r="E6159">
            <v>4500</v>
          </cell>
        </row>
        <row r="6160">
          <cell r="A6160" t="str">
            <v>Hungary</v>
          </cell>
          <cell r="B6160" t="str">
            <v>HU</v>
          </cell>
          <cell r="C6160" t="str">
            <v>Biomass</v>
          </cell>
          <cell r="D6160" t="str">
            <v>2033</v>
          </cell>
          <cell r="E6160">
            <v>4500</v>
          </cell>
        </row>
        <row r="6161">
          <cell r="A6161" t="str">
            <v>Hungary</v>
          </cell>
          <cell r="B6161" t="str">
            <v>HU</v>
          </cell>
          <cell r="C6161" t="str">
            <v>Biomass</v>
          </cell>
          <cell r="D6161" t="str">
            <v>2034</v>
          </cell>
          <cell r="E6161">
            <v>4500</v>
          </cell>
        </row>
        <row r="6162">
          <cell r="A6162" t="str">
            <v>Hungary</v>
          </cell>
          <cell r="B6162" t="str">
            <v>HU</v>
          </cell>
          <cell r="C6162" t="str">
            <v>Biomass</v>
          </cell>
          <cell r="D6162" t="str">
            <v>2035</v>
          </cell>
          <cell r="E6162">
            <v>4500</v>
          </cell>
        </row>
        <row r="6163">
          <cell r="A6163" t="str">
            <v>Hungary</v>
          </cell>
          <cell r="B6163" t="str">
            <v>HU</v>
          </cell>
          <cell r="C6163" t="str">
            <v>Biomass</v>
          </cell>
          <cell r="D6163" t="str">
            <v>2036</v>
          </cell>
          <cell r="E6163">
            <v>4500</v>
          </cell>
        </row>
        <row r="6164">
          <cell r="A6164" t="str">
            <v>Hungary</v>
          </cell>
          <cell r="B6164" t="str">
            <v>HU</v>
          </cell>
          <cell r="C6164" t="str">
            <v>Biomass</v>
          </cell>
          <cell r="D6164" t="str">
            <v>2037</v>
          </cell>
          <cell r="E6164">
            <v>4500</v>
          </cell>
        </row>
        <row r="6165">
          <cell r="A6165" t="str">
            <v>Hungary</v>
          </cell>
          <cell r="B6165" t="str">
            <v>HU</v>
          </cell>
          <cell r="C6165" t="str">
            <v>Biomass</v>
          </cell>
          <cell r="D6165" t="str">
            <v>2038</v>
          </cell>
          <cell r="E6165">
            <v>4500</v>
          </cell>
        </row>
        <row r="6166">
          <cell r="A6166" t="str">
            <v>Hungary</v>
          </cell>
          <cell r="B6166" t="str">
            <v>HU</v>
          </cell>
          <cell r="C6166" t="str">
            <v>Biomass</v>
          </cell>
          <cell r="D6166" t="str">
            <v>2039</v>
          </cell>
          <cell r="E6166">
            <v>4500</v>
          </cell>
        </row>
        <row r="6167">
          <cell r="A6167" t="str">
            <v>Hungary</v>
          </cell>
          <cell r="B6167" t="str">
            <v>HU</v>
          </cell>
          <cell r="C6167" t="str">
            <v>Biomass</v>
          </cell>
          <cell r="D6167" t="str">
            <v>2040</v>
          </cell>
          <cell r="E6167">
            <v>4500</v>
          </cell>
        </row>
        <row r="6168">
          <cell r="A6168" t="str">
            <v>Hungary</v>
          </cell>
          <cell r="B6168" t="str">
            <v>HU</v>
          </cell>
          <cell r="C6168" t="str">
            <v>Biomass</v>
          </cell>
          <cell r="D6168" t="str">
            <v>2041</v>
          </cell>
          <cell r="E6168">
            <v>4500</v>
          </cell>
        </row>
        <row r="6169">
          <cell r="A6169" t="str">
            <v>Hungary</v>
          </cell>
          <cell r="B6169" t="str">
            <v>HU</v>
          </cell>
          <cell r="C6169" t="str">
            <v>Biomass</v>
          </cell>
          <cell r="D6169" t="str">
            <v>2042</v>
          </cell>
          <cell r="E6169">
            <v>4500</v>
          </cell>
        </row>
        <row r="6170">
          <cell r="A6170" t="str">
            <v>Hungary</v>
          </cell>
          <cell r="B6170" t="str">
            <v>HU</v>
          </cell>
          <cell r="C6170" t="str">
            <v>Biomass</v>
          </cell>
          <cell r="D6170" t="str">
            <v>2043</v>
          </cell>
          <cell r="E6170">
            <v>4500</v>
          </cell>
        </row>
        <row r="6171">
          <cell r="A6171" t="str">
            <v>Hungary</v>
          </cell>
          <cell r="B6171" t="str">
            <v>HU</v>
          </cell>
          <cell r="C6171" t="str">
            <v>Biomass</v>
          </cell>
          <cell r="D6171" t="str">
            <v>2044</v>
          </cell>
          <cell r="E6171">
            <v>4500</v>
          </cell>
        </row>
        <row r="6172">
          <cell r="A6172" t="str">
            <v>Hungary</v>
          </cell>
          <cell r="B6172" t="str">
            <v>HU</v>
          </cell>
          <cell r="C6172" t="str">
            <v>Biomass</v>
          </cell>
          <cell r="D6172" t="str">
            <v>2045</v>
          </cell>
          <cell r="E6172">
            <v>4500</v>
          </cell>
        </row>
        <row r="6173">
          <cell r="A6173" t="str">
            <v>Hungary</v>
          </cell>
          <cell r="B6173" t="str">
            <v>HU</v>
          </cell>
          <cell r="C6173" t="str">
            <v>Biomass</v>
          </cell>
          <cell r="D6173" t="str">
            <v>2046</v>
          </cell>
          <cell r="E6173">
            <v>4500</v>
          </cell>
        </row>
        <row r="6174">
          <cell r="A6174" t="str">
            <v>Hungary</v>
          </cell>
          <cell r="B6174" t="str">
            <v>HU</v>
          </cell>
          <cell r="C6174" t="str">
            <v>Biomass</v>
          </cell>
          <cell r="D6174" t="str">
            <v>2047</v>
          </cell>
          <cell r="E6174">
            <v>4500</v>
          </cell>
        </row>
        <row r="6175">
          <cell r="A6175" t="str">
            <v>Hungary</v>
          </cell>
          <cell r="B6175" t="str">
            <v>HU</v>
          </cell>
          <cell r="C6175" t="str">
            <v>Biomass</v>
          </cell>
          <cell r="D6175" t="str">
            <v>2048</v>
          </cell>
          <cell r="E6175">
            <v>4500</v>
          </cell>
        </row>
        <row r="6176">
          <cell r="A6176" t="str">
            <v>Hungary</v>
          </cell>
          <cell r="B6176" t="str">
            <v>HU</v>
          </cell>
          <cell r="C6176" t="str">
            <v>Biomass</v>
          </cell>
          <cell r="D6176" t="str">
            <v>2049</v>
          </cell>
          <cell r="E6176">
            <v>4500</v>
          </cell>
        </row>
        <row r="6177">
          <cell r="A6177" t="str">
            <v>Hungary</v>
          </cell>
          <cell r="B6177" t="str">
            <v>HU</v>
          </cell>
          <cell r="C6177" t="str">
            <v>Biomass</v>
          </cell>
          <cell r="D6177" t="str">
            <v>2050</v>
          </cell>
          <cell r="E6177">
            <v>4500</v>
          </cell>
        </row>
        <row r="6178">
          <cell r="A6178" t="str">
            <v>Ireland</v>
          </cell>
          <cell r="B6178" t="str">
            <v>IE</v>
          </cell>
          <cell r="C6178" t="str">
            <v>Biomass</v>
          </cell>
          <cell r="D6178" t="str">
            <v>2018</v>
          </cell>
          <cell r="E6178">
            <v>4500</v>
          </cell>
        </row>
        <row r="6179">
          <cell r="A6179" t="str">
            <v>Ireland</v>
          </cell>
          <cell r="B6179" t="str">
            <v>IE</v>
          </cell>
          <cell r="C6179" t="str">
            <v>Biomass</v>
          </cell>
          <cell r="D6179" t="str">
            <v>2019</v>
          </cell>
          <cell r="E6179">
            <v>4500</v>
          </cell>
        </row>
        <row r="6180">
          <cell r="A6180" t="str">
            <v>Ireland</v>
          </cell>
          <cell r="B6180" t="str">
            <v>IE</v>
          </cell>
          <cell r="C6180" t="str">
            <v>Biomass</v>
          </cell>
          <cell r="D6180" t="str">
            <v>2020</v>
          </cell>
          <cell r="E6180">
            <v>4500</v>
          </cell>
        </row>
        <row r="6181">
          <cell r="A6181" t="str">
            <v>Ireland</v>
          </cell>
          <cell r="B6181" t="str">
            <v>IE</v>
          </cell>
          <cell r="C6181" t="str">
            <v>Biomass</v>
          </cell>
          <cell r="D6181" t="str">
            <v>2021</v>
          </cell>
          <cell r="E6181">
            <v>4500</v>
          </cell>
        </row>
        <row r="6182">
          <cell r="A6182" t="str">
            <v>Ireland</v>
          </cell>
          <cell r="B6182" t="str">
            <v>IE</v>
          </cell>
          <cell r="C6182" t="str">
            <v>Biomass</v>
          </cell>
          <cell r="D6182" t="str">
            <v>2022</v>
          </cell>
          <cell r="E6182">
            <v>4500</v>
          </cell>
        </row>
        <row r="6183">
          <cell r="A6183" t="str">
            <v>Ireland</v>
          </cell>
          <cell r="B6183" t="str">
            <v>IE</v>
          </cell>
          <cell r="C6183" t="str">
            <v>Biomass</v>
          </cell>
          <cell r="D6183" t="str">
            <v>2023</v>
          </cell>
          <cell r="E6183">
            <v>4500</v>
          </cell>
        </row>
        <row r="6184">
          <cell r="A6184" t="str">
            <v>Ireland</v>
          </cell>
          <cell r="B6184" t="str">
            <v>IE</v>
          </cell>
          <cell r="C6184" t="str">
            <v>Biomass</v>
          </cell>
          <cell r="D6184" t="str">
            <v>2024</v>
          </cell>
          <cell r="E6184">
            <v>4500</v>
          </cell>
        </row>
        <row r="6185">
          <cell r="A6185" t="str">
            <v>Ireland</v>
          </cell>
          <cell r="B6185" t="str">
            <v>IE</v>
          </cell>
          <cell r="C6185" t="str">
            <v>Biomass</v>
          </cell>
          <cell r="D6185" t="str">
            <v>2025</v>
          </cell>
          <cell r="E6185">
            <v>4500</v>
          </cell>
        </row>
        <row r="6186">
          <cell r="A6186" t="str">
            <v>Ireland</v>
          </cell>
          <cell r="B6186" t="str">
            <v>IE</v>
          </cell>
          <cell r="C6186" t="str">
            <v>Biomass</v>
          </cell>
          <cell r="D6186" t="str">
            <v>2026</v>
          </cell>
          <cell r="E6186">
            <v>4500</v>
          </cell>
        </row>
        <row r="6187">
          <cell r="A6187" t="str">
            <v>Ireland</v>
          </cell>
          <cell r="B6187" t="str">
            <v>IE</v>
          </cell>
          <cell r="C6187" t="str">
            <v>Biomass</v>
          </cell>
          <cell r="D6187" t="str">
            <v>2027</v>
          </cell>
          <cell r="E6187">
            <v>4500</v>
          </cell>
        </row>
        <row r="6188">
          <cell r="A6188" t="str">
            <v>Ireland</v>
          </cell>
          <cell r="B6188" t="str">
            <v>IE</v>
          </cell>
          <cell r="C6188" t="str">
            <v>Biomass</v>
          </cell>
          <cell r="D6188" t="str">
            <v>2028</v>
          </cell>
          <cell r="E6188">
            <v>4500</v>
          </cell>
        </row>
        <row r="6189">
          <cell r="A6189" t="str">
            <v>Ireland</v>
          </cell>
          <cell r="B6189" t="str">
            <v>IE</v>
          </cell>
          <cell r="C6189" t="str">
            <v>Biomass</v>
          </cell>
          <cell r="D6189" t="str">
            <v>2029</v>
          </cell>
          <cell r="E6189">
            <v>4500</v>
          </cell>
        </row>
        <row r="6190">
          <cell r="A6190" t="str">
            <v>Ireland</v>
          </cell>
          <cell r="B6190" t="str">
            <v>IE</v>
          </cell>
          <cell r="C6190" t="str">
            <v>Biomass</v>
          </cell>
          <cell r="D6190" t="str">
            <v>2030</v>
          </cell>
          <cell r="E6190">
            <v>4500</v>
          </cell>
        </row>
        <row r="6191">
          <cell r="A6191" t="str">
            <v>Ireland</v>
          </cell>
          <cell r="B6191" t="str">
            <v>IE</v>
          </cell>
          <cell r="C6191" t="str">
            <v>Biomass</v>
          </cell>
          <cell r="D6191" t="str">
            <v>2031</v>
          </cell>
          <cell r="E6191">
            <v>4500</v>
          </cell>
        </row>
        <row r="6192">
          <cell r="A6192" t="str">
            <v>Ireland</v>
          </cell>
          <cell r="B6192" t="str">
            <v>IE</v>
          </cell>
          <cell r="C6192" t="str">
            <v>Biomass</v>
          </cell>
          <cell r="D6192" t="str">
            <v>2032</v>
          </cell>
          <cell r="E6192">
            <v>4500</v>
          </cell>
        </row>
        <row r="6193">
          <cell r="A6193" t="str">
            <v>Ireland</v>
          </cell>
          <cell r="B6193" t="str">
            <v>IE</v>
          </cell>
          <cell r="C6193" t="str">
            <v>Biomass</v>
          </cell>
          <cell r="D6193" t="str">
            <v>2033</v>
          </cell>
          <cell r="E6193">
            <v>4500</v>
          </cell>
        </row>
        <row r="6194">
          <cell r="A6194" t="str">
            <v>Ireland</v>
          </cell>
          <cell r="B6194" t="str">
            <v>IE</v>
          </cell>
          <cell r="C6194" t="str">
            <v>Biomass</v>
          </cell>
          <cell r="D6194" t="str">
            <v>2034</v>
          </cell>
          <cell r="E6194">
            <v>4500</v>
          </cell>
        </row>
        <row r="6195">
          <cell r="A6195" t="str">
            <v>Ireland</v>
          </cell>
          <cell r="B6195" t="str">
            <v>IE</v>
          </cell>
          <cell r="C6195" t="str">
            <v>Biomass</v>
          </cell>
          <cell r="D6195" t="str">
            <v>2035</v>
          </cell>
          <cell r="E6195">
            <v>4500</v>
          </cell>
        </row>
        <row r="6196">
          <cell r="A6196" t="str">
            <v>Ireland</v>
          </cell>
          <cell r="B6196" t="str">
            <v>IE</v>
          </cell>
          <cell r="C6196" t="str">
            <v>Biomass</v>
          </cell>
          <cell r="D6196" t="str">
            <v>2036</v>
          </cell>
          <cell r="E6196">
            <v>4500</v>
          </cell>
        </row>
        <row r="6197">
          <cell r="A6197" t="str">
            <v>Ireland</v>
          </cell>
          <cell r="B6197" t="str">
            <v>IE</v>
          </cell>
          <cell r="C6197" t="str">
            <v>Biomass</v>
          </cell>
          <cell r="D6197" t="str">
            <v>2037</v>
          </cell>
          <cell r="E6197">
            <v>4500</v>
          </cell>
        </row>
        <row r="6198">
          <cell r="A6198" t="str">
            <v>Ireland</v>
          </cell>
          <cell r="B6198" t="str">
            <v>IE</v>
          </cell>
          <cell r="C6198" t="str">
            <v>Biomass</v>
          </cell>
          <cell r="D6198" t="str">
            <v>2038</v>
          </cell>
          <cell r="E6198">
            <v>4500</v>
          </cell>
        </row>
        <row r="6199">
          <cell r="A6199" t="str">
            <v>Ireland</v>
          </cell>
          <cell r="B6199" t="str">
            <v>IE</v>
          </cell>
          <cell r="C6199" t="str">
            <v>Biomass</v>
          </cell>
          <cell r="D6199" t="str">
            <v>2039</v>
          </cell>
          <cell r="E6199">
            <v>4500</v>
          </cell>
        </row>
        <row r="6200">
          <cell r="A6200" t="str">
            <v>Ireland</v>
          </cell>
          <cell r="B6200" t="str">
            <v>IE</v>
          </cell>
          <cell r="C6200" t="str">
            <v>Biomass</v>
          </cell>
          <cell r="D6200" t="str">
            <v>2040</v>
          </cell>
          <cell r="E6200">
            <v>4500</v>
          </cell>
        </row>
        <row r="6201">
          <cell r="A6201" t="str">
            <v>Ireland</v>
          </cell>
          <cell r="B6201" t="str">
            <v>IE</v>
          </cell>
          <cell r="C6201" t="str">
            <v>Biomass</v>
          </cell>
          <cell r="D6201" t="str">
            <v>2041</v>
          </cell>
          <cell r="E6201">
            <v>4500</v>
          </cell>
        </row>
        <row r="6202">
          <cell r="A6202" t="str">
            <v>Ireland</v>
          </cell>
          <cell r="B6202" t="str">
            <v>IE</v>
          </cell>
          <cell r="C6202" t="str">
            <v>Biomass</v>
          </cell>
          <cell r="D6202" t="str">
            <v>2042</v>
          </cell>
          <cell r="E6202">
            <v>4500</v>
          </cell>
        </row>
        <row r="6203">
          <cell r="A6203" t="str">
            <v>Ireland</v>
          </cell>
          <cell r="B6203" t="str">
            <v>IE</v>
          </cell>
          <cell r="C6203" t="str">
            <v>Biomass</v>
          </cell>
          <cell r="D6203" t="str">
            <v>2043</v>
          </cell>
          <cell r="E6203">
            <v>4500</v>
          </cell>
        </row>
        <row r="6204">
          <cell r="A6204" t="str">
            <v>Ireland</v>
          </cell>
          <cell r="B6204" t="str">
            <v>IE</v>
          </cell>
          <cell r="C6204" t="str">
            <v>Biomass</v>
          </cell>
          <cell r="D6204" t="str">
            <v>2044</v>
          </cell>
          <cell r="E6204">
            <v>4500</v>
          </cell>
        </row>
        <row r="6205">
          <cell r="A6205" t="str">
            <v>Ireland</v>
          </cell>
          <cell r="B6205" t="str">
            <v>IE</v>
          </cell>
          <cell r="C6205" t="str">
            <v>Biomass</v>
          </cell>
          <cell r="D6205" t="str">
            <v>2045</v>
          </cell>
          <cell r="E6205">
            <v>4500</v>
          </cell>
        </row>
        <row r="6206">
          <cell r="A6206" t="str">
            <v>Ireland</v>
          </cell>
          <cell r="B6206" t="str">
            <v>IE</v>
          </cell>
          <cell r="C6206" t="str">
            <v>Biomass</v>
          </cell>
          <cell r="D6206" t="str">
            <v>2046</v>
          </cell>
          <cell r="E6206">
            <v>4500</v>
          </cell>
        </row>
        <row r="6207">
          <cell r="A6207" t="str">
            <v>Ireland</v>
          </cell>
          <cell r="B6207" t="str">
            <v>IE</v>
          </cell>
          <cell r="C6207" t="str">
            <v>Biomass</v>
          </cell>
          <cell r="D6207" t="str">
            <v>2047</v>
          </cell>
          <cell r="E6207">
            <v>4500</v>
          </cell>
        </row>
        <row r="6208">
          <cell r="A6208" t="str">
            <v>Ireland</v>
          </cell>
          <cell r="B6208" t="str">
            <v>IE</v>
          </cell>
          <cell r="C6208" t="str">
            <v>Biomass</v>
          </cell>
          <cell r="D6208" t="str">
            <v>2048</v>
          </cell>
          <cell r="E6208">
            <v>4500</v>
          </cell>
        </row>
        <row r="6209">
          <cell r="A6209" t="str">
            <v>Ireland</v>
          </cell>
          <cell r="B6209" t="str">
            <v>IE</v>
          </cell>
          <cell r="C6209" t="str">
            <v>Biomass</v>
          </cell>
          <cell r="D6209" t="str">
            <v>2049</v>
          </cell>
          <cell r="E6209">
            <v>4500</v>
          </cell>
        </row>
        <row r="6210">
          <cell r="A6210" t="str">
            <v>Ireland</v>
          </cell>
          <cell r="B6210" t="str">
            <v>IE</v>
          </cell>
          <cell r="C6210" t="str">
            <v>Biomass</v>
          </cell>
          <cell r="D6210" t="str">
            <v>2050</v>
          </cell>
          <cell r="E6210">
            <v>4500</v>
          </cell>
        </row>
        <row r="6211">
          <cell r="A6211" t="str">
            <v>Italy</v>
          </cell>
          <cell r="B6211" t="str">
            <v>IT</v>
          </cell>
          <cell r="C6211" t="str">
            <v>Biomass</v>
          </cell>
          <cell r="D6211" t="str">
            <v>2018</v>
          </cell>
          <cell r="E6211">
            <v>4500</v>
          </cell>
        </row>
        <row r="6212">
          <cell r="A6212" t="str">
            <v>Italy</v>
          </cell>
          <cell r="B6212" t="str">
            <v>IT</v>
          </cell>
          <cell r="C6212" t="str">
            <v>Biomass</v>
          </cell>
          <cell r="D6212" t="str">
            <v>2019</v>
          </cell>
          <cell r="E6212">
            <v>4500</v>
          </cell>
        </row>
        <row r="6213">
          <cell r="A6213" t="str">
            <v>Italy</v>
          </cell>
          <cell r="B6213" t="str">
            <v>IT</v>
          </cell>
          <cell r="C6213" t="str">
            <v>Biomass</v>
          </cell>
          <cell r="D6213" t="str">
            <v>2020</v>
          </cell>
          <cell r="E6213">
            <v>4500</v>
          </cell>
        </row>
        <row r="6214">
          <cell r="A6214" t="str">
            <v>Italy</v>
          </cell>
          <cell r="B6214" t="str">
            <v>IT</v>
          </cell>
          <cell r="C6214" t="str">
            <v>Biomass</v>
          </cell>
          <cell r="D6214" t="str">
            <v>2021</v>
          </cell>
          <cell r="E6214">
            <v>4500</v>
          </cell>
        </row>
        <row r="6215">
          <cell r="A6215" t="str">
            <v>Italy</v>
          </cell>
          <cell r="B6215" t="str">
            <v>IT</v>
          </cell>
          <cell r="C6215" t="str">
            <v>Biomass</v>
          </cell>
          <cell r="D6215" t="str">
            <v>2022</v>
          </cell>
          <cell r="E6215">
            <v>4500</v>
          </cell>
        </row>
        <row r="6216">
          <cell r="A6216" t="str">
            <v>Italy</v>
          </cell>
          <cell r="B6216" t="str">
            <v>IT</v>
          </cell>
          <cell r="C6216" t="str">
            <v>Biomass</v>
          </cell>
          <cell r="D6216" t="str">
            <v>2023</v>
          </cell>
          <cell r="E6216">
            <v>4500</v>
          </cell>
        </row>
        <row r="6217">
          <cell r="A6217" t="str">
            <v>Italy</v>
          </cell>
          <cell r="B6217" t="str">
            <v>IT</v>
          </cell>
          <cell r="C6217" t="str">
            <v>Biomass</v>
          </cell>
          <cell r="D6217" t="str">
            <v>2024</v>
          </cell>
          <cell r="E6217">
            <v>4500</v>
          </cell>
        </row>
        <row r="6218">
          <cell r="A6218" t="str">
            <v>Italy</v>
          </cell>
          <cell r="B6218" t="str">
            <v>IT</v>
          </cell>
          <cell r="C6218" t="str">
            <v>Biomass</v>
          </cell>
          <cell r="D6218" t="str">
            <v>2025</v>
          </cell>
          <cell r="E6218">
            <v>4500</v>
          </cell>
        </row>
        <row r="6219">
          <cell r="A6219" t="str">
            <v>Italy</v>
          </cell>
          <cell r="B6219" t="str">
            <v>IT</v>
          </cell>
          <cell r="C6219" t="str">
            <v>Biomass</v>
          </cell>
          <cell r="D6219" t="str">
            <v>2026</v>
          </cell>
          <cell r="E6219">
            <v>4500</v>
          </cell>
        </row>
        <row r="6220">
          <cell r="A6220" t="str">
            <v>Italy</v>
          </cell>
          <cell r="B6220" t="str">
            <v>IT</v>
          </cell>
          <cell r="C6220" t="str">
            <v>Biomass</v>
          </cell>
          <cell r="D6220" t="str">
            <v>2027</v>
          </cell>
          <cell r="E6220">
            <v>4500</v>
          </cell>
        </row>
        <row r="6221">
          <cell r="A6221" t="str">
            <v>Italy</v>
          </cell>
          <cell r="B6221" t="str">
            <v>IT</v>
          </cell>
          <cell r="C6221" t="str">
            <v>Biomass</v>
          </cell>
          <cell r="D6221" t="str">
            <v>2028</v>
          </cell>
          <cell r="E6221">
            <v>4500</v>
          </cell>
        </row>
        <row r="6222">
          <cell r="A6222" t="str">
            <v>Italy</v>
          </cell>
          <cell r="B6222" t="str">
            <v>IT</v>
          </cell>
          <cell r="C6222" t="str">
            <v>Biomass</v>
          </cell>
          <cell r="D6222" t="str">
            <v>2029</v>
          </cell>
          <cell r="E6222">
            <v>4500</v>
          </cell>
        </row>
        <row r="6223">
          <cell r="A6223" t="str">
            <v>Italy</v>
          </cell>
          <cell r="B6223" t="str">
            <v>IT</v>
          </cell>
          <cell r="C6223" t="str">
            <v>Biomass</v>
          </cell>
          <cell r="D6223" t="str">
            <v>2030</v>
          </cell>
          <cell r="E6223">
            <v>4500</v>
          </cell>
        </row>
        <row r="6224">
          <cell r="A6224" t="str">
            <v>Italy</v>
          </cell>
          <cell r="B6224" t="str">
            <v>IT</v>
          </cell>
          <cell r="C6224" t="str">
            <v>Biomass</v>
          </cell>
          <cell r="D6224" t="str">
            <v>2031</v>
          </cell>
          <cell r="E6224">
            <v>4500</v>
          </cell>
        </row>
        <row r="6225">
          <cell r="A6225" t="str">
            <v>Italy</v>
          </cell>
          <cell r="B6225" t="str">
            <v>IT</v>
          </cell>
          <cell r="C6225" t="str">
            <v>Biomass</v>
          </cell>
          <cell r="D6225" t="str">
            <v>2032</v>
          </cell>
          <cell r="E6225">
            <v>4500</v>
          </cell>
        </row>
        <row r="6226">
          <cell r="A6226" t="str">
            <v>Italy</v>
          </cell>
          <cell r="B6226" t="str">
            <v>IT</v>
          </cell>
          <cell r="C6226" t="str">
            <v>Biomass</v>
          </cell>
          <cell r="D6226" t="str">
            <v>2033</v>
          </cell>
          <cell r="E6226">
            <v>4500</v>
          </cell>
        </row>
        <row r="6227">
          <cell r="A6227" t="str">
            <v>Italy</v>
          </cell>
          <cell r="B6227" t="str">
            <v>IT</v>
          </cell>
          <cell r="C6227" t="str">
            <v>Biomass</v>
          </cell>
          <cell r="D6227" t="str">
            <v>2034</v>
          </cell>
          <cell r="E6227">
            <v>4500</v>
          </cell>
        </row>
        <row r="6228">
          <cell r="A6228" t="str">
            <v>Italy</v>
          </cell>
          <cell r="B6228" t="str">
            <v>IT</v>
          </cell>
          <cell r="C6228" t="str">
            <v>Biomass</v>
          </cell>
          <cell r="D6228" t="str">
            <v>2035</v>
          </cell>
          <cell r="E6228">
            <v>4500</v>
          </cell>
        </row>
        <row r="6229">
          <cell r="A6229" t="str">
            <v>Italy</v>
          </cell>
          <cell r="B6229" t="str">
            <v>IT</v>
          </cell>
          <cell r="C6229" t="str">
            <v>Biomass</v>
          </cell>
          <cell r="D6229" t="str">
            <v>2036</v>
          </cell>
          <cell r="E6229">
            <v>4500</v>
          </cell>
        </row>
        <row r="6230">
          <cell r="A6230" t="str">
            <v>Italy</v>
          </cell>
          <cell r="B6230" t="str">
            <v>IT</v>
          </cell>
          <cell r="C6230" t="str">
            <v>Biomass</v>
          </cell>
          <cell r="D6230" t="str">
            <v>2037</v>
          </cell>
          <cell r="E6230">
            <v>4500</v>
          </cell>
        </row>
        <row r="6231">
          <cell r="A6231" t="str">
            <v>Italy</v>
          </cell>
          <cell r="B6231" t="str">
            <v>IT</v>
          </cell>
          <cell r="C6231" t="str">
            <v>Biomass</v>
          </cell>
          <cell r="D6231" t="str">
            <v>2038</v>
          </cell>
          <cell r="E6231">
            <v>4500</v>
          </cell>
        </row>
        <row r="6232">
          <cell r="A6232" t="str">
            <v>Italy</v>
          </cell>
          <cell r="B6232" t="str">
            <v>IT</v>
          </cell>
          <cell r="C6232" t="str">
            <v>Biomass</v>
          </cell>
          <cell r="D6232" t="str">
            <v>2039</v>
          </cell>
          <cell r="E6232">
            <v>4500</v>
          </cell>
        </row>
        <row r="6233">
          <cell r="A6233" t="str">
            <v>Italy</v>
          </cell>
          <cell r="B6233" t="str">
            <v>IT</v>
          </cell>
          <cell r="C6233" t="str">
            <v>Biomass</v>
          </cell>
          <cell r="D6233" t="str">
            <v>2040</v>
          </cell>
          <cell r="E6233">
            <v>4500</v>
          </cell>
        </row>
        <row r="6234">
          <cell r="A6234" t="str">
            <v>Italy</v>
          </cell>
          <cell r="B6234" t="str">
            <v>IT</v>
          </cell>
          <cell r="C6234" t="str">
            <v>Biomass</v>
          </cell>
          <cell r="D6234" t="str">
            <v>2041</v>
          </cell>
          <cell r="E6234">
            <v>4500</v>
          </cell>
        </row>
        <row r="6235">
          <cell r="A6235" t="str">
            <v>Italy</v>
          </cell>
          <cell r="B6235" t="str">
            <v>IT</v>
          </cell>
          <cell r="C6235" t="str">
            <v>Biomass</v>
          </cell>
          <cell r="D6235" t="str">
            <v>2042</v>
          </cell>
          <cell r="E6235">
            <v>4500</v>
          </cell>
        </row>
        <row r="6236">
          <cell r="A6236" t="str">
            <v>Italy</v>
          </cell>
          <cell r="B6236" t="str">
            <v>IT</v>
          </cell>
          <cell r="C6236" t="str">
            <v>Biomass</v>
          </cell>
          <cell r="D6236" t="str">
            <v>2043</v>
          </cell>
          <cell r="E6236">
            <v>4500</v>
          </cell>
        </row>
        <row r="6237">
          <cell r="A6237" t="str">
            <v>Italy</v>
          </cell>
          <cell r="B6237" t="str">
            <v>IT</v>
          </cell>
          <cell r="C6237" t="str">
            <v>Biomass</v>
          </cell>
          <cell r="D6237" t="str">
            <v>2044</v>
          </cell>
          <cell r="E6237">
            <v>4500</v>
          </cell>
        </row>
        <row r="6238">
          <cell r="A6238" t="str">
            <v>Italy</v>
          </cell>
          <cell r="B6238" t="str">
            <v>IT</v>
          </cell>
          <cell r="C6238" t="str">
            <v>Biomass</v>
          </cell>
          <cell r="D6238" t="str">
            <v>2045</v>
          </cell>
          <cell r="E6238">
            <v>4500</v>
          </cell>
        </row>
        <row r="6239">
          <cell r="A6239" t="str">
            <v>Italy</v>
          </cell>
          <cell r="B6239" t="str">
            <v>IT</v>
          </cell>
          <cell r="C6239" t="str">
            <v>Biomass</v>
          </cell>
          <cell r="D6239" t="str">
            <v>2046</v>
          </cell>
          <cell r="E6239">
            <v>4500</v>
          </cell>
        </row>
        <row r="6240">
          <cell r="A6240" t="str">
            <v>Italy</v>
          </cell>
          <cell r="B6240" t="str">
            <v>IT</v>
          </cell>
          <cell r="C6240" t="str">
            <v>Biomass</v>
          </cell>
          <cell r="D6240" t="str">
            <v>2047</v>
          </cell>
          <cell r="E6240">
            <v>4500</v>
          </cell>
        </row>
        <row r="6241">
          <cell r="A6241" t="str">
            <v>Italy</v>
          </cell>
          <cell r="B6241" t="str">
            <v>IT</v>
          </cell>
          <cell r="C6241" t="str">
            <v>Biomass</v>
          </cell>
          <cell r="D6241" t="str">
            <v>2048</v>
          </cell>
          <cell r="E6241">
            <v>4500</v>
          </cell>
        </row>
        <row r="6242">
          <cell r="A6242" t="str">
            <v>Italy</v>
          </cell>
          <cell r="B6242" t="str">
            <v>IT</v>
          </cell>
          <cell r="C6242" t="str">
            <v>Biomass</v>
          </cell>
          <cell r="D6242" t="str">
            <v>2049</v>
          </cell>
          <cell r="E6242">
            <v>4500</v>
          </cell>
        </row>
        <row r="6243">
          <cell r="A6243" t="str">
            <v>Italy</v>
          </cell>
          <cell r="B6243" t="str">
            <v>IT</v>
          </cell>
          <cell r="C6243" t="str">
            <v>Biomass</v>
          </cell>
          <cell r="D6243" t="str">
            <v>2050</v>
          </cell>
          <cell r="E6243">
            <v>4500</v>
          </cell>
        </row>
        <row r="6244">
          <cell r="A6244" t="str">
            <v>IT_CNOR</v>
          </cell>
          <cell r="B6244" t="str">
            <v>IT_CNOR</v>
          </cell>
          <cell r="C6244" t="str">
            <v>Biomass</v>
          </cell>
          <cell r="D6244" t="str">
            <v>2018</v>
          </cell>
          <cell r="E6244">
            <v>4500</v>
          </cell>
        </row>
        <row r="6245">
          <cell r="A6245" t="str">
            <v>IT_CNOR</v>
          </cell>
          <cell r="B6245" t="str">
            <v>IT_CNOR</v>
          </cell>
          <cell r="C6245" t="str">
            <v>Biomass</v>
          </cell>
          <cell r="D6245" t="str">
            <v>2019</v>
          </cell>
          <cell r="E6245">
            <v>4500</v>
          </cell>
        </row>
        <row r="6246">
          <cell r="A6246" t="str">
            <v>IT_CNOR</v>
          </cell>
          <cell r="B6246" t="str">
            <v>IT_CNOR</v>
          </cell>
          <cell r="C6246" t="str">
            <v>Biomass</v>
          </cell>
          <cell r="D6246" t="str">
            <v>2020</v>
          </cell>
          <cell r="E6246">
            <v>4500</v>
          </cell>
        </row>
        <row r="6247">
          <cell r="A6247" t="str">
            <v>IT_CNOR</v>
          </cell>
          <cell r="B6247" t="str">
            <v>IT_CNOR</v>
          </cell>
          <cell r="C6247" t="str">
            <v>Biomass</v>
          </cell>
          <cell r="D6247" t="str">
            <v>2021</v>
          </cell>
          <cell r="E6247">
            <v>4500</v>
          </cell>
        </row>
        <row r="6248">
          <cell r="A6248" t="str">
            <v>IT_CNOR</v>
          </cell>
          <cell r="B6248" t="str">
            <v>IT_CNOR</v>
          </cell>
          <cell r="C6248" t="str">
            <v>Biomass</v>
          </cell>
          <cell r="D6248" t="str">
            <v>2022</v>
          </cell>
          <cell r="E6248">
            <v>4500</v>
          </cell>
        </row>
        <row r="6249">
          <cell r="A6249" t="str">
            <v>IT_CNOR</v>
          </cell>
          <cell r="B6249" t="str">
            <v>IT_CNOR</v>
          </cell>
          <cell r="C6249" t="str">
            <v>Biomass</v>
          </cell>
          <cell r="D6249" t="str">
            <v>2023</v>
          </cell>
          <cell r="E6249">
            <v>4500</v>
          </cell>
        </row>
        <row r="6250">
          <cell r="A6250" t="str">
            <v>IT_CNOR</v>
          </cell>
          <cell r="B6250" t="str">
            <v>IT_CNOR</v>
          </cell>
          <cell r="C6250" t="str">
            <v>Biomass</v>
          </cell>
          <cell r="D6250" t="str">
            <v>2024</v>
          </cell>
          <cell r="E6250">
            <v>4500</v>
          </cell>
        </row>
        <row r="6251">
          <cell r="A6251" t="str">
            <v>IT_CNOR</v>
          </cell>
          <cell r="B6251" t="str">
            <v>IT_CNOR</v>
          </cell>
          <cell r="C6251" t="str">
            <v>Biomass</v>
          </cell>
          <cell r="D6251" t="str">
            <v>2025</v>
          </cell>
          <cell r="E6251">
            <v>4500</v>
          </cell>
        </row>
        <row r="6252">
          <cell r="A6252" t="str">
            <v>IT_CNOR</v>
          </cell>
          <cell r="B6252" t="str">
            <v>IT_CNOR</v>
          </cell>
          <cell r="C6252" t="str">
            <v>Biomass</v>
          </cell>
          <cell r="D6252" t="str">
            <v>2026</v>
          </cell>
          <cell r="E6252">
            <v>4500</v>
          </cell>
        </row>
        <row r="6253">
          <cell r="A6253" t="str">
            <v>IT_CNOR</v>
          </cell>
          <cell r="B6253" t="str">
            <v>IT_CNOR</v>
          </cell>
          <cell r="C6253" t="str">
            <v>Biomass</v>
          </cell>
          <cell r="D6253" t="str">
            <v>2027</v>
          </cell>
          <cell r="E6253">
            <v>4500</v>
          </cell>
        </row>
        <row r="6254">
          <cell r="A6254" t="str">
            <v>IT_CNOR</v>
          </cell>
          <cell r="B6254" t="str">
            <v>IT_CNOR</v>
          </cell>
          <cell r="C6254" t="str">
            <v>Biomass</v>
          </cell>
          <cell r="D6254" t="str">
            <v>2028</v>
          </cell>
          <cell r="E6254">
            <v>4500</v>
          </cell>
        </row>
        <row r="6255">
          <cell r="A6255" t="str">
            <v>IT_CNOR</v>
          </cell>
          <cell r="B6255" t="str">
            <v>IT_CNOR</v>
          </cell>
          <cell r="C6255" t="str">
            <v>Biomass</v>
          </cell>
          <cell r="D6255" t="str">
            <v>2029</v>
          </cell>
          <cell r="E6255">
            <v>4500</v>
          </cell>
        </row>
        <row r="6256">
          <cell r="A6256" t="str">
            <v>IT_CNOR</v>
          </cell>
          <cell r="B6256" t="str">
            <v>IT_CNOR</v>
          </cell>
          <cell r="C6256" t="str">
            <v>Biomass</v>
          </cell>
          <cell r="D6256" t="str">
            <v>2030</v>
          </cell>
          <cell r="E6256">
            <v>4500</v>
          </cell>
        </row>
        <row r="6257">
          <cell r="A6257" t="str">
            <v>IT_CNOR</v>
          </cell>
          <cell r="B6257" t="str">
            <v>IT_CNOR</v>
          </cell>
          <cell r="C6257" t="str">
            <v>Biomass</v>
          </cell>
          <cell r="D6257" t="str">
            <v>2031</v>
          </cell>
          <cell r="E6257">
            <v>4500</v>
          </cell>
        </row>
        <row r="6258">
          <cell r="A6258" t="str">
            <v>IT_CNOR</v>
          </cell>
          <cell r="B6258" t="str">
            <v>IT_CNOR</v>
          </cell>
          <cell r="C6258" t="str">
            <v>Biomass</v>
          </cell>
          <cell r="D6258" t="str">
            <v>2032</v>
          </cell>
          <cell r="E6258">
            <v>4500</v>
          </cell>
        </row>
        <row r="6259">
          <cell r="A6259" t="str">
            <v>IT_CNOR</v>
          </cell>
          <cell r="B6259" t="str">
            <v>IT_CNOR</v>
          </cell>
          <cell r="C6259" t="str">
            <v>Biomass</v>
          </cell>
          <cell r="D6259" t="str">
            <v>2033</v>
          </cell>
          <cell r="E6259">
            <v>4500</v>
          </cell>
        </row>
        <row r="6260">
          <cell r="A6260" t="str">
            <v>IT_CNOR</v>
          </cell>
          <cell r="B6260" t="str">
            <v>IT_CNOR</v>
          </cell>
          <cell r="C6260" t="str">
            <v>Biomass</v>
          </cell>
          <cell r="D6260" t="str">
            <v>2034</v>
          </cell>
          <cell r="E6260">
            <v>4500</v>
          </cell>
        </row>
        <row r="6261">
          <cell r="A6261" t="str">
            <v>IT_CNOR</v>
          </cell>
          <cell r="B6261" t="str">
            <v>IT_CNOR</v>
          </cell>
          <cell r="C6261" t="str">
            <v>Biomass</v>
          </cell>
          <cell r="D6261" t="str">
            <v>2035</v>
          </cell>
          <cell r="E6261">
            <v>4500</v>
          </cell>
        </row>
        <row r="6262">
          <cell r="A6262" t="str">
            <v>IT_CNOR</v>
          </cell>
          <cell r="B6262" t="str">
            <v>IT_CNOR</v>
          </cell>
          <cell r="C6262" t="str">
            <v>Biomass</v>
          </cell>
          <cell r="D6262" t="str">
            <v>2036</v>
          </cell>
          <cell r="E6262">
            <v>4500</v>
          </cell>
        </row>
        <row r="6263">
          <cell r="A6263" t="str">
            <v>IT_CNOR</v>
          </cell>
          <cell r="B6263" t="str">
            <v>IT_CNOR</v>
          </cell>
          <cell r="C6263" t="str">
            <v>Biomass</v>
          </cell>
          <cell r="D6263" t="str">
            <v>2037</v>
          </cell>
          <cell r="E6263">
            <v>4500</v>
          </cell>
        </row>
        <row r="6264">
          <cell r="A6264" t="str">
            <v>IT_CNOR</v>
          </cell>
          <cell r="B6264" t="str">
            <v>IT_CNOR</v>
          </cell>
          <cell r="C6264" t="str">
            <v>Biomass</v>
          </cell>
          <cell r="D6264" t="str">
            <v>2038</v>
          </cell>
          <cell r="E6264">
            <v>4500</v>
          </cell>
        </row>
        <row r="6265">
          <cell r="A6265" t="str">
            <v>IT_CNOR</v>
          </cell>
          <cell r="B6265" t="str">
            <v>IT_CNOR</v>
          </cell>
          <cell r="C6265" t="str">
            <v>Biomass</v>
          </cell>
          <cell r="D6265" t="str">
            <v>2039</v>
          </cell>
          <cell r="E6265">
            <v>4500</v>
          </cell>
        </row>
        <row r="6266">
          <cell r="A6266" t="str">
            <v>IT_CNOR</v>
          </cell>
          <cell r="B6266" t="str">
            <v>IT_CNOR</v>
          </cell>
          <cell r="C6266" t="str">
            <v>Biomass</v>
          </cell>
          <cell r="D6266" t="str">
            <v>2040</v>
          </cell>
          <cell r="E6266">
            <v>4500</v>
          </cell>
        </row>
        <row r="6267">
          <cell r="A6267" t="str">
            <v>IT_CNOR</v>
          </cell>
          <cell r="B6267" t="str">
            <v>IT_CNOR</v>
          </cell>
          <cell r="C6267" t="str">
            <v>Biomass</v>
          </cell>
          <cell r="D6267" t="str">
            <v>2041</v>
          </cell>
          <cell r="E6267">
            <v>4500</v>
          </cell>
        </row>
        <row r="6268">
          <cell r="A6268" t="str">
            <v>IT_CNOR</v>
          </cell>
          <cell r="B6268" t="str">
            <v>IT_CNOR</v>
          </cell>
          <cell r="C6268" t="str">
            <v>Biomass</v>
          </cell>
          <cell r="D6268" t="str">
            <v>2042</v>
          </cell>
          <cell r="E6268">
            <v>4500</v>
          </cell>
        </row>
        <row r="6269">
          <cell r="A6269" t="str">
            <v>IT_CNOR</v>
          </cell>
          <cell r="B6269" t="str">
            <v>IT_CNOR</v>
          </cell>
          <cell r="C6269" t="str">
            <v>Biomass</v>
          </cell>
          <cell r="D6269" t="str">
            <v>2043</v>
          </cell>
          <cell r="E6269">
            <v>4500</v>
          </cell>
        </row>
        <row r="6270">
          <cell r="A6270" t="str">
            <v>IT_CNOR</v>
          </cell>
          <cell r="B6270" t="str">
            <v>IT_CNOR</v>
          </cell>
          <cell r="C6270" t="str">
            <v>Biomass</v>
          </cell>
          <cell r="D6270" t="str">
            <v>2044</v>
          </cell>
          <cell r="E6270">
            <v>4500</v>
          </cell>
        </row>
        <row r="6271">
          <cell r="A6271" t="str">
            <v>IT_CNOR</v>
          </cell>
          <cell r="B6271" t="str">
            <v>IT_CNOR</v>
          </cell>
          <cell r="C6271" t="str">
            <v>Biomass</v>
          </cell>
          <cell r="D6271" t="str">
            <v>2045</v>
          </cell>
          <cell r="E6271">
            <v>4500</v>
          </cell>
        </row>
        <row r="6272">
          <cell r="A6272" t="str">
            <v>IT_CNOR</v>
          </cell>
          <cell r="B6272" t="str">
            <v>IT_CNOR</v>
          </cell>
          <cell r="C6272" t="str">
            <v>Biomass</v>
          </cell>
          <cell r="D6272" t="str">
            <v>2046</v>
          </cell>
          <cell r="E6272">
            <v>4500</v>
          </cell>
        </row>
        <row r="6273">
          <cell r="A6273" t="str">
            <v>IT_CNOR</v>
          </cell>
          <cell r="B6273" t="str">
            <v>IT_CNOR</v>
          </cell>
          <cell r="C6273" t="str">
            <v>Biomass</v>
          </cell>
          <cell r="D6273" t="str">
            <v>2047</v>
          </cell>
          <cell r="E6273">
            <v>4500</v>
          </cell>
        </row>
        <row r="6274">
          <cell r="A6274" t="str">
            <v>IT_CNOR</v>
          </cell>
          <cell r="B6274" t="str">
            <v>IT_CNOR</v>
          </cell>
          <cell r="C6274" t="str">
            <v>Biomass</v>
          </cell>
          <cell r="D6274" t="str">
            <v>2048</v>
          </cell>
          <cell r="E6274">
            <v>4500</v>
          </cell>
        </row>
        <row r="6275">
          <cell r="A6275" t="str">
            <v>IT_CNOR</v>
          </cell>
          <cell r="B6275" t="str">
            <v>IT_CNOR</v>
          </cell>
          <cell r="C6275" t="str">
            <v>Biomass</v>
          </cell>
          <cell r="D6275" t="str">
            <v>2049</v>
          </cell>
          <cell r="E6275">
            <v>4500</v>
          </cell>
        </row>
        <row r="6276">
          <cell r="A6276" t="str">
            <v>IT_CNOR</v>
          </cell>
          <cell r="B6276" t="str">
            <v>IT_CNOR</v>
          </cell>
          <cell r="C6276" t="str">
            <v>Biomass</v>
          </cell>
          <cell r="D6276" t="str">
            <v>2050</v>
          </cell>
          <cell r="E6276">
            <v>4500</v>
          </cell>
        </row>
        <row r="6277">
          <cell r="A6277" t="str">
            <v>IT_CSUD</v>
          </cell>
          <cell r="B6277" t="str">
            <v>IT_CSUD</v>
          </cell>
          <cell r="C6277" t="str">
            <v>Biomass</v>
          </cell>
          <cell r="D6277" t="str">
            <v>2018</v>
          </cell>
          <cell r="E6277">
            <v>4500</v>
          </cell>
        </row>
        <row r="6278">
          <cell r="A6278" t="str">
            <v>IT_CSUD</v>
          </cell>
          <cell r="B6278" t="str">
            <v>IT_CSUD</v>
          </cell>
          <cell r="C6278" t="str">
            <v>Biomass</v>
          </cell>
          <cell r="D6278" t="str">
            <v>2019</v>
          </cell>
          <cell r="E6278">
            <v>4500</v>
          </cell>
        </row>
        <row r="6279">
          <cell r="A6279" t="str">
            <v>IT_CSUD</v>
          </cell>
          <cell r="B6279" t="str">
            <v>IT_CSUD</v>
          </cell>
          <cell r="C6279" t="str">
            <v>Biomass</v>
          </cell>
          <cell r="D6279" t="str">
            <v>2020</v>
          </cell>
          <cell r="E6279">
            <v>4500</v>
          </cell>
        </row>
        <row r="6280">
          <cell r="A6280" t="str">
            <v>IT_CSUD</v>
          </cell>
          <cell r="B6280" t="str">
            <v>IT_CSUD</v>
          </cell>
          <cell r="C6280" t="str">
            <v>Biomass</v>
          </cell>
          <cell r="D6280" t="str">
            <v>2021</v>
          </cell>
          <cell r="E6280">
            <v>4500</v>
          </cell>
        </row>
        <row r="6281">
          <cell r="A6281" t="str">
            <v>IT_CSUD</v>
          </cell>
          <cell r="B6281" t="str">
            <v>IT_CSUD</v>
          </cell>
          <cell r="C6281" t="str">
            <v>Biomass</v>
          </cell>
          <cell r="D6281" t="str">
            <v>2022</v>
          </cell>
          <cell r="E6281">
            <v>4500</v>
          </cell>
        </row>
        <row r="6282">
          <cell r="A6282" t="str">
            <v>IT_CSUD</v>
          </cell>
          <cell r="B6282" t="str">
            <v>IT_CSUD</v>
          </cell>
          <cell r="C6282" t="str">
            <v>Biomass</v>
          </cell>
          <cell r="D6282" t="str">
            <v>2023</v>
          </cell>
          <cell r="E6282">
            <v>4500</v>
          </cell>
        </row>
        <row r="6283">
          <cell r="A6283" t="str">
            <v>IT_CSUD</v>
          </cell>
          <cell r="B6283" t="str">
            <v>IT_CSUD</v>
          </cell>
          <cell r="C6283" t="str">
            <v>Biomass</v>
          </cell>
          <cell r="D6283" t="str">
            <v>2024</v>
          </cell>
          <cell r="E6283">
            <v>4500</v>
          </cell>
        </row>
        <row r="6284">
          <cell r="A6284" t="str">
            <v>IT_CSUD</v>
          </cell>
          <cell r="B6284" t="str">
            <v>IT_CSUD</v>
          </cell>
          <cell r="C6284" t="str">
            <v>Biomass</v>
          </cell>
          <cell r="D6284" t="str">
            <v>2025</v>
          </cell>
          <cell r="E6284">
            <v>4500</v>
          </cell>
        </row>
        <row r="6285">
          <cell r="A6285" t="str">
            <v>IT_CSUD</v>
          </cell>
          <cell r="B6285" t="str">
            <v>IT_CSUD</v>
          </cell>
          <cell r="C6285" t="str">
            <v>Biomass</v>
          </cell>
          <cell r="D6285" t="str">
            <v>2026</v>
          </cell>
          <cell r="E6285">
            <v>4500</v>
          </cell>
        </row>
        <row r="6286">
          <cell r="A6286" t="str">
            <v>IT_CSUD</v>
          </cell>
          <cell r="B6286" t="str">
            <v>IT_CSUD</v>
          </cell>
          <cell r="C6286" t="str">
            <v>Biomass</v>
          </cell>
          <cell r="D6286" t="str">
            <v>2027</v>
          </cell>
          <cell r="E6286">
            <v>4500</v>
          </cell>
        </row>
        <row r="6287">
          <cell r="A6287" t="str">
            <v>IT_CSUD</v>
          </cell>
          <cell r="B6287" t="str">
            <v>IT_CSUD</v>
          </cell>
          <cell r="C6287" t="str">
            <v>Biomass</v>
          </cell>
          <cell r="D6287" t="str">
            <v>2028</v>
          </cell>
          <cell r="E6287">
            <v>4500</v>
          </cell>
        </row>
        <row r="6288">
          <cell r="A6288" t="str">
            <v>IT_CSUD</v>
          </cell>
          <cell r="B6288" t="str">
            <v>IT_CSUD</v>
          </cell>
          <cell r="C6288" t="str">
            <v>Biomass</v>
          </cell>
          <cell r="D6288" t="str">
            <v>2029</v>
          </cell>
          <cell r="E6288">
            <v>4500</v>
          </cell>
        </row>
        <row r="6289">
          <cell r="A6289" t="str">
            <v>IT_CSUD</v>
          </cell>
          <cell r="B6289" t="str">
            <v>IT_CSUD</v>
          </cell>
          <cell r="C6289" t="str">
            <v>Biomass</v>
          </cell>
          <cell r="D6289" t="str">
            <v>2030</v>
          </cell>
          <cell r="E6289">
            <v>4500</v>
          </cell>
        </row>
        <row r="6290">
          <cell r="A6290" t="str">
            <v>IT_CSUD</v>
          </cell>
          <cell r="B6290" t="str">
            <v>IT_CSUD</v>
          </cell>
          <cell r="C6290" t="str">
            <v>Biomass</v>
          </cell>
          <cell r="D6290" t="str">
            <v>2031</v>
          </cell>
          <cell r="E6290">
            <v>4500</v>
          </cell>
        </row>
        <row r="6291">
          <cell r="A6291" t="str">
            <v>IT_CSUD</v>
          </cell>
          <cell r="B6291" t="str">
            <v>IT_CSUD</v>
          </cell>
          <cell r="C6291" t="str">
            <v>Biomass</v>
          </cell>
          <cell r="D6291" t="str">
            <v>2032</v>
          </cell>
          <cell r="E6291">
            <v>4500</v>
          </cell>
        </row>
        <row r="6292">
          <cell r="A6292" t="str">
            <v>IT_CSUD</v>
          </cell>
          <cell r="B6292" t="str">
            <v>IT_CSUD</v>
          </cell>
          <cell r="C6292" t="str">
            <v>Biomass</v>
          </cell>
          <cell r="D6292" t="str">
            <v>2033</v>
          </cell>
          <cell r="E6292">
            <v>4500</v>
          </cell>
        </row>
        <row r="6293">
          <cell r="A6293" t="str">
            <v>IT_CSUD</v>
          </cell>
          <cell r="B6293" t="str">
            <v>IT_CSUD</v>
          </cell>
          <cell r="C6293" t="str">
            <v>Biomass</v>
          </cell>
          <cell r="D6293" t="str">
            <v>2034</v>
          </cell>
          <cell r="E6293">
            <v>4500</v>
          </cell>
        </row>
        <row r="6294">
          <cell r="A6294" t="str">
            <v>IT_CSUD</v>
          </cell>
          <cell r="B6294" t="str">
            <v>IT_CSUD</v>
          </cell>
          <cell r="C6294" t="str">
            <v>Biomass</v>
          </cell>
          <cell r="D6294" t="str">
            <v>2035</v>
          </cell>
          <cell r="E6294">
            <v>4500</v>
          </cell>
        </row>
        <row r="6295">
          <cell r="A6295" t="str">
            <v>IT_CSUD</v>
          </cell>
          <cell r="B6295" t="str">
            <v>IT_CSUD</v>
          </cell>
          <cell r="C6295" t="str">
            <v>Biomass</v>
          </cell>
          <cell r="D6295" t="str">
            <v>2036</v>
          </cell>
          <cell r="E6295">
            <v>4500</v>
          </cell>
        </row>
        <row r="6296">
          <cell r="A6296" t="str">
            <v>IT_CSUD</v>
          </cell>
          <cell r="B6296" t="str">
            <v>IT_CSUD</v>
          </cell>
          <cell r="C6296" t="str">
            <v>Biomass</v>
          </cell>
          <cell r="D6296" t="str">
            <v>2037</v>
          </cell>
          <cell r="E6296">
            <v>4500</v>
          </cell>
        </row>
        <row r="6297">
          <cell r="A6297" t="str">
            <v>IT_CSUD</v>
          </cell>
          <cell r="B6297" t="str">
            <v>IT_CSUD</v>
          </cell>
          <cell r="C6297" t="str">
            <v>Biomass</v>
          </cell>
          <cell r="D6297" t="str">
            <v>2038</v>
          </cell>
          <cell r="E6297">
            <v>4500</v>
          </cell>
        </row>
        <row r="6298">
          <cell r="A6298" t="str">
            <v>IT_CSUD</v>
          </cell>
          <cell r="B6298" t="str">
            <v>IT_CSUD</v>
          </cell>
          <cell r="C6298" t="str">
            <v>Biomass</v>
          </cell>
          <cell r="D6298" t="str">
            <v>2039</v>
          </cell>
          <cell r="E6298">
            <v>4500</v>
          </cell>
        </row>
        <row r="6299">
          <cell r="A6299" t="str">
            <v>IT_CSUD</v>
          </cell>
          <cell r="B6299" t="str">
            <v>IT_CSUD</v>
          </cell>
          <cell r="C6299" t="str">
            <v>Biomass</v>
          </cell>
          <cell r="D6299" t="str">
            <v>2040</v>
          </cell>
          <cell r="E6299">
            <v>4500</v>
          </cell>
        </row>
        <row r="6300">
          <cell r="A6300" t="str">
            <v>IT_CSUD</v>
          </cell>
          <cell r="B6300" t="str">
            <v>IT_CSUD</v>
          </cell>
          <cell r="C6300" t="str">
            <v>Biomass</v>
          </cell>
          <cell r="D6300" t="str">
            <v>2041</v>
          </cell>
          <cell r="E6300">
            <v>4500</v>
          </cell>
        </row>
        <row r="6301">
          <cell r="A6301" t="str">
            <v>IT_CSUD</v>
          </cell>
          <cell r="B6301" t="str">
            <v>IT_CSUD</v>
          </cell>
          <cell r="C6301" t="str">
            <v>Biomass</v>
          </cell>
          <cell r="D6301" t="str">
            <v>2042</v>
          </cell>
          <cell r="E6301">
            <v>4500</v>
          </cell>
        </row>
        <row r="6302">
          <cell r="A6302" t="str">
            <v>IT_CSUD</v>
          </cell>
          <cell r="B6302" t="str">
            <v>IT_CSUD</v>
          </cell>
          <cell r="C6302" t="str">
            <v>Biomass</v>
          </cell>
          <cell r="D6302" t="str">
            <v>2043</v>
          </cell>
          <cell r="E6302">
            <v>4500</v>
          </cell>
        </row>
        <row r="6303">
          <cell r="A6303" t="str">
            <v>IT_CSUD</v>
          </cell>
          <cell r="B6303" t="str">
            <v>IT_CSUD</v>
          </cell>
          <cell r="C6303" t="str">
            <v>Biomass</v>
          </cell>
          <cell r="D6303" t="str">
            <v>2044</v>
          </cell>
          <cell r="E6303">
            <v>4500</v>
          </cell>
        </row>
        <row r="6304">
          <cell r="A6304" t="str">
            <v>IT_CSUD</v>
          </cell>
          <cell r="B6304" t="str">
            <v>IT_CSUD</v>
          </cell>
          <cell r="C6304" t="str">
            <v>Biomass</v>
          </cell>
          <cell r="D6304" t="str">
            <v>2045</v>
          </cell>
          <cell r="E6304">
            <v>4500</v>
          </cell>
        </row>
        <row r="6305">
          <cell r="A6305" t="str">
            <v>IT_CSUD</v>
          </cell>
          <cell r="B6305" t="str">
            <v>IT_CSUD</v>
          </cell>
          <cell r="C6305" t="str">
            <v>Biomass</v>
          </cell>
          <cell r="D6305" t="str">
            <v>2046</v>
          </cell>
          <cell r="E6305">
            <v>4500</v>
          </cell>
        </row>
        <row r="6306">
          <cell r="A6306" t="str">
            <v>IT_CSUD</v>
          </cell>
          <cell r="B6306" t="str">
            <v>IT_CSUD</v>
          </cell>
          <cell r="C6306" t="str">
            <v>Biomass</v>
          </cell>
          <cell r="D6306" t="str">
            <v>2047</v>
          </cell>
          <cell r="E6306">
            <v>4500</v>
          </cell>
        </row>
        <row r="6307">
          <cell r="A6307" t="str">
            <v>IT_CSUD</v>
          </cell>
          <cell r="B6307" t="str">
            <v>IT_CSUD</v>
          </cell>
          <cell r="C6307" t="str">
            <v>Biomass</v>
          </cell>
          <cell r="D6307" t="str">
            <v>2048</v>
          </cell>
          <cell r="E6307">
            <v>4500</v>
          </cell>
        </row>
        <row r="6308">
          <cell r="A6308" t="str">
            <v>IT_CSUD</v>
          </cell>
          <cell r="B6308" t="str">
            <v>IT_CSUD</v>
          </cell>
          <cell r="C6308" t="str">
            <v>Biomass</v>
          </cell>
          <cell r="D6308" t="str">
            <v>2049</v>
          </cell>
          <cell r="E6308">
            <v>4500</v>
          </cell>
        </row>
        <row r="6309">
          <cell r="A6309" t="str">
            <v>IT_CSUD</v>
          </cell>
          <cell r="B6309" t="str">
            <v>IT_CSUD</v>
          </cell>
          <cell r="C6309" t="str">
            <v>Biomass</v>
          </cell>
          <cell r="D6309" t="str">
            <v>2050</v>
          </cell>
          <cell r="E6309">
            <v>4500</v>
          </cell>
        </row>
        <row r="6310">
          <cell r="A6310" t="str">
            <v>IT_NORD</v>
          </cell>
          <cell r="B6310" t="str">
            <v>IT_NORD</v>
          </cell>
          <cell r="C6310" t="str">
            <v>Biomass</v>
          </cell>
          <cell r="D6310" t="str">
            <v>2018</v>
          </cell>
          <cell r="E6310">
            <v>4500</v>
          </cell>
        </row>
        <row r="6311">
          <cell r="A6311" t="str">
            <v>IT_NORD</v>
          </cell>
          <cell r="B6311" t="str">
            <v>IT_NORD</v>
          </cell>
          <cell r="C6311" t="str">
            <v>Biomass</v>
          </cell>
          <cell r="D6311" t="str">
            <v>2019</v>
          </cell>
          <cell r="E6311">
            <v>4500</v>
          </cell>
        </row>
        <row r="6312">
          <cell r="A6312" t="str">
            <v>IT_NORD</v>
          </cell>
          <cell r="B6312" t="str">
            <v>IT_NORD</v>
          </cell>
          <cell r="C6312" t="str">
            <v>Biomass</v>
          </cell>
          <cell r="D6312" t="str">
            <v>2020</v>
          </cell>
          <cell r="E6312">
            <v>4500</v>
          </cell>
        </row>
        <row r="6313">
          <cell r="A6313" t="str">
            <v>IT_NORD</v>
          </cell>
          <cell r="B6313" t="str">
            <v>IT_NORD</v>
          </cell>
          <cell r="C6313" t="str">
            <v>Biomass</v>
          </cell>
          <cell r="D6313" t="str">
            <v>2021</v>
          </cell>
          <cell r="E6313">
            <v>4500</v>
          </cell>
        </row>
        <row r="6314">
          <cell r="A6314" t="str">
            <v>IT_NORD</v>
          </cell>
          <cell r="B6314" t="str">
            <v>IT_NORD</v>
          </cell>
          <cell r="C6314" t="str">
            <v>Biomass</v>
          </cell>
          <cell r="D6314" t="str">
            <v>2022</v>
          </cell>
          <cell r="E6314">
            <v>4500</v>
          </cell>
        </row>
        <row r="6315">
          <cell r="A6315" t="str">
            <v>IT_NORD</v>
          </cell>
          <cell r="B6315" t="str">
            <v>IT_NORD</v>
          </cell>
          <cell r="C6315" t="str">
            <v>Biomass</v>
          </cell>
          <cell r="D6315" t="str">
            <v>2023</v>
          </cell>
          <cell r="E6315">
            <v>4500</v>
          </cell>
        </row>
        <row r="6316">
          <cell r="A6316" t="str">
            <v>IT_NORD</v>
          </cell>
          <cell r="B6316" t="str">
            <v>IT_NORD</v>
          </cell>
          <cell r="C6316" t="str">
            <v>Biomass</v>
          </cell>
          <cell r="D6316" t="str">
            <v>2024</v>
          </cell>
          <cell r="E6316">
            <v>4500</v>
          </cell>
        </row>
        <row r="6317">
          <cell r="A6317" t="str">
            <v>IT_NORD</v>
          </cell>
          <cell r="B6317" t="str">
            <v>IT_NORD</v>
          </cell>
          <cell r="C6317" t="str">
            <v>Biomass</v>
          </cell>
          <cell r="D6317" t="str">
            <v>2025</v>
          </cell>
          <cell r="E6317">
            <v>4500</v>
          </cell>
        </row>
        <row r="6318">
          <cell r="A6318" t="str">
            <v>IT_NORD</v>
          </cell>
          <cell r="B6318" t="str">
            <v>IT_NORD</v>
          </cell>
          <cell r="C6318" t="str">
            <v>Biomass</v>
          </cell>
          <cell r="D6318" t="str">
            <v>2026</v>
          </cell>
          <cell r="E6318">
            <v>4500</v>
          </cell>
        </row>
        <row r="6319">
          <cell r="A6319" t="str">
            <v>IT_NORD</v>
          </cell>
          <cell r="B6319" t="str">
            <v>IT_NORD</v>
          </cell>
          <cell r="C6319" t="str">
            <v>Biomass</v>
          </cell>
          <cell r="D6319" t="str">
            <v>2027</v>
          </cell>
          <cell r="E6319">
            <v>4500</v>
          </cell>
        </row>
        <row r="6320">
          <cell r="A6320" t="str">
            <v>IT_NORD</v>
          </cell>
          <cell r="B6320" t="str">
            <v>IT_NORD</v>
          </cell>
          <cell r="C6320" t="str">
            <v>Biomass</v>
          </cell>
          <cell r="D6320" t="str">
            <v>2028</v>
          </cell>
          <cell r="E6320">
            <v>4500</v>
          </cell>
        </row>
        <row r="6321">
          <cell r="A6321" t="str">
            <v>IT_NORD</v>
          </cell>
          <cell r="B6321" t="str">
            <v>IT_NORD</v>
          </cell>
          <cell r="C6321" t="str">
            <v>Biomass</v>
          </cell>
          <cell r="D6321" t="str">
            <v>2029</v>
          </cell>
          <cell r="E6321">
            <v>4500</v>
          </cell>
        </row>
        <row r="6322">
          <cell r="A6322" t="str">
            <v>IT_NORD</v>
          </cell>
          <cell r="B6322" t="str">
            <v>IT_NORD</v>
          </cell>
          <cell r="C6322" t="str">
            <v>Biomass</v>
          </cell>
          <cell r="D6322" t="str">
            <v>2030</v>
          </cell>
          <cell r="E6322">
            <v>4500</v>
          </cell>
        </row>
        <row r="6323">
          <cell r="A6323" t="str">
            <v>IT_NORD</v>
          </cell>
          <cell r="B6323" t="str">
            <v>IT_NORD</v>
          </cell>
          <cell r="C6323" t="str">
            <v>Biomass</v>
          </cell>
          <cell r="D6323" t="str">
            <v>2031</v>
          </cell>
          <cell r="E6323">
            <v>4500</v>
          </cell>
        </row>
        <row r="6324">
          <cell r="A6324" t="str">
            <v>IT_NORD</v>
          </cell>
          <cell r="B6324" t="str">
            <v>IT_NORD</v>
          </cell>
          <cell r="C6324" t="str">
            <v>Biomass</v>
          </cell>
          <cell r="D6324" t="str">
            <v>2032</v>
          </cell>
          <cell r="E6324">
            <v>4500</v>
          </cell>
        </row>
        <row r="6325">
          <cell r="A6325" t="str">
            <v>IT_NORD</v>
          </cell>
          <cell r="B6325" t="str">
            <v>IT_NORD</v>
          </cell>
          <cell r="C6325" t="str">
            <v>Biomass</v>
          </cell>
          <cell r="D6325" t="str">
            <v>2033</v>
          </cell>
          <cell r="E6325">
            <v>4500</v>
          </cell>
        </row>
        <row r="6326">
          <cell r="A6326" t="str">
            <v>IT_NORD</v>
          </cell>
          <cell r="B6326" t="str">
            <v>IT_NORD</v>
          </cell>
          <cell r="C6326" t="str">
            <v>Biomass</v>
          </cell>
          <cell r="D6326" t="str">
            <v>2034</v>
          </cell>
          <cell r="E6326">
            <v>4500</v>
          </cell>
        </row>
        <row r="6327">
          <cell r="A6327" t="str">
            <v>IT_NORD</v>
          </cell>
          <cell r="B6327" t="str">
            <v>IT_NORD</v>
          </cell>
          <cell r="C6327" t="str">
            <v>Biomass</v>
          </cell>
          <cell r="D6327" t="str">
            <v>2035</v>
          </cell>
          <cell r="E6327">
            <v>4500</v>
          </cell>
        </row>
        <row r="6328">
          <cell r="A6328" t="str">
            <v>IT_NORD</v>
          </cell>
          <cell r="B6328" t="str">
            <v>IT_NORD</v>
          </cell>
          <cell r="C6328" t="str">
            <v>Biomass</v>
          </cell>
          <cell r="D6328" t="str">
            <v>2036</v>
          </cell>
          <cell r="E6328">
            <v>4500</v>
          </cell>
        </row>
        <row r="6329">
          <cell r="A6329" t="str">
            <v>IT_NORD</v>
          </cell>
          <cell r="B6329" t="str">
            <v>IT_NORD</v>
          </cell>
          <cell r="C6329" t="str">
            <v>Biomass</v>
          </cell>
          <cell r="D6329" t="str">
            <v>2037</v>
          </cell>
          <cell r="E6329">
            <v>4500</v>
          </cell>
        </row>
        <row r="6330">
          <cell r="A6330" t="str">
            <v>IT_NORD</v>
          </cell>
          <cell r="B6330" t="str">
            <v>IT_NORD</v>
          </cell>
          <cell r="C6330" t="str">
            <v>Biomass</v>
          </cell>
          <cell r="D6330" t="str">
            <v>2038</v>
          </cell>
          <cell r="E6330">
            <v>4500</v>
          </cell>
        </row>
        <row r="6331">
          <cell r="A6331" t="str">
            <v>IT_NORD</v>
          </cell>
          <cell r="B6331" t="str">
            <v>IT_NORD</v>
          </cell>
          <cell r="C6331" t="str">
            <v>Biomass</v>
          </cell>
          <cell r="D6331" t="str">
            <v>2039</v>
          </cell>
          <cell r="E6331">
            <v>4500</v>
          </cell>
        </row>
        <row r="6332">
          <cell r="A6332" t="str">
            <v>IT_NORD</v>
          </cell>
          <cell r="B6332" t="str">
            <v>IT_NORD</v>
          </cell>
          <cell r="C6332" t="str">
            <v>Biomass</v>
          </cell>
          <cell r="D6332" t="str">
            <v>2040</v>
          </cell>
          <cell r="E6332">
            <v>4500</v>
          </cell>
        </row>
        <row r="6333">
          <cell r="A6333" t="str">
            <v>IT_NORD</v>
          </cell>
          <cell r="B6333" t="str">
            <v>IT_NORD</v>
          </cell>
          <cell r="C6333" t="str">
            <v>Biomass</v>
          </cell>
          <cell r="D6333" t="str">
            <v>2041</v>
          </cell>
          <cell r="E6333">
            <v>4500</v>
          </cell>
        </row>
        <row r="6334">
          <cell r="A6334" t="str">
            <v>IT_NORD</v>
          </cell>
          <cell r="B6334" t="str">
            <v>IT_NORD</v>
          </cell>
          <cell r="C6334" t="str">
            <v>Biomass</v>
          </cell>
          <cell r="D6334" t="str">
            <v>2042</v>
          </cell>
          <cell r="E6334">
            <v>4500</v>
          </cell>
        </row>
        <row r="6335">
          <cell r="A6335" t="str">
            <v>IT_NORD</v>
          </cell>
          <cell r="B6335" t="str">
            <v>IT_NORD</v>
          </cell>
          <cell r="C6335" t="str">
            <v>Biomass</v>
          </cell>
          <cell r="D6335" t="str">
            <v>2043</v>
          </cell>
          <cell r="E6335">
            <v>4500</v>
          </cell>
        </row>
        <row r="6336">
          <cell r="A6336" t="str">
            <v>IT_NORD</v>
          </cell>
          <cell r="B6336" t="str">
            <v>IT_NORD</v>
          </cell>
          <cell r="C6336" t="str">
            <v>Biomass</v>
          </cell>
          <cell r="D6336" t="str">
            <v>2044</v>
          </cell>
          <cell r="E6336">
            <v>4500</v>
          </cell>
        </row>
        <row r="6337">
          <cell r="A6337" t="str">
            <v>IT_NORD</v>
          </cell>
          <cell r="B6337" t="str">
            <v>IT_NORD</v>
          </cell>
          <cell r="C6337" t="str">
            <v>Biomass</v>
          </cell>
          <cell r="D6337" t="str">
            <v>2045</v>
          </cell>
          <cell r="E6337">
            <v>4500</v>
          </cell>
        </row>
        <row r="6338">
          <cell r="A6338" t="str">
            <v>IT_NORD</v>
          </cell>
          <cell r="B6338" t="str">
            <v>IT_NORD</v>
          </cell>
          <cell r="C6338" t="str">
            <v>Biomass</v>
          </cell>
          <cell r="D6338" t="str">
            <v>2046</v>
          </cell>
          <cell r="E6338">
            <v>4500</v>
          </cell>
        </row>
        <row r="6339">
          <cell r="A6339" t="str">
            <v>IT_NORD</v>
          </cell>
          <cell r="B6339" t="str">
            <v>IT_NORD</v>
          </cell>
          <cell r="C6339" t="str">
            <v>Biomass</v>
          </cell>
          <cell r="D6339" t="str">
            <v>2047</v>
          </cell>
          <cell r="E6339">
            <v>4500</v>
          </cell>
        </row>
        <row r="6340">
          <cell r="A6340" t="str">
            <v>IT_NORD</v>
          </cell>
          <cell r="B6340" t="str">
            <v>IT_NORD</v>
          </cell>
          <cell r="C6340" t="str">
            <v>Biomass</v>
          </cell>
          <cell r="D6340" t="str">
            <v>2048</v>
          </cell>
          <cell r="E6340">
            <v>4500</v>
          </cell>
        </row>
        <row r="6341">
          <cell r="A6341" t="str">
            <v>IT_NORD</v>
          </cell>
          <cell r="B6341" t="str">
            <v>IT_NORD</v>
          </cell>
          <cell r="C6341" t="str">
            <v>Biomass</v>
          </cell>
          <cell r="D6341" t="str">
            <v>2049</v>
          </cell>
          <cell r="E6341">
            <v>4500</v>
          </cell>
        </row>
        <row r="6342">
          <cell r="A6342" t="str">
            <v>IT_NORD</v>
          </cell>
          <cell r="B6342" t="str">
            <v>IT_NORD</v>
          </cell>
          <cell r="C6342" t="str">
            <v>Biomass</v>
          </cell>
          <cell r="D6342" t="str">
            <v>2050</v>
          </cell>
          <cell r="E6342">
            <v>4500</v>
          </cell>
        </row>
        <row r="6343">
          <cell r="A6343" t="str">
            <v>IT_SARD</v>
          </cell>
          <cell r="B6343" t="str">
            <v>IT_SARD</v>
          </cell>
          <cell r="C6343" t="str">
            <v>Biomass</v>
          </cell>
          <cell r="D6343" t="str">
            <v>2018</v>
          </cell>
          <cell r="E6343">
            <v>4500</v>
          </cell>
        </row>
        <row r="6344">
          <cell r="A6344" t="str">
            <v>IT_SARD</v>
          </cell>
          <cell r="B6344" t="str">
            <v>IT_SARD</v>
          </cell>
          <cell r="C6344" t="str">
            <v>Biomass</v>
          </cell>
          <cell r="D6344" t="str">
            <v>2019</v>
          </cell>
          <cell r="E6344">
            <v>4500</v>
          </cell>
        </row>
        <row r="6345">
          <cell r="A6345" t="str">
            <v>IT_SARD</v>
          </cell>
          <cell r="B6345" t="str">
            <v>IT_SARD</v>
          </cell>
          <cell r="C6345" t="str">
            <v>Biomass</v>
          </cell>
          <cell r="D6345" t="str">
            <v>2020</v>
          </cell>
          <cell r="E6345">
            <v>4500</v>
          </cell>
        </row>
        <row r="6346">
          <cell r="A6346" t="str">
            <v>IT_SARD</v>
          </cell>
          <cell r="B6346" t="str">
            <v>IT_SARD</v>
          </cell>
          <cell r="C6346" t="str">
            <v>Biomass</v>
          </cell>
          <cell r="D6346" t="str">
            <v>2021</v>
          </cell>
          <cell r="E6346">
            <v>4500</v>
          </cell>
        </row>
        <row r="6347">
          <cell r="A6347" t="str">
            <v>IT_SARD</v>
          </cell>
          <cell r="B6347" t="str">
            <v>IT_SARD</v>
          </cell>
          <cell r="C6347" t="str">
            <v>Biomass</v>
          </cell>
          <cell r="D6347" t="str">
            <v>2022</v>
          </cell>
          <cell r="E6347">
            <v>4500</v>
          </cell>
        </row>
        <row r="6348">
          <cell r="A6348" t="str">
            <v>IT_SARD</v>
          </cell>
          <cell r="B6348" t="str">
            <v>IT_SARD</v>
          </cell>
          <cell r="C6348" t="str">
            <v>Biomass</v>
          </cell>
          <cell r="D6348" t="str">
            <v>2023</v>
          </cell>
          <cell r="E6348">
            <v>4500</v>
          </cell>
        </row>
        <row r="6349">
          <cell r="A6349" t="str">
            <v>IT_SARD</v>
          </cell>
          <cell r="B6349" t="str">
            <v>IT_SARD</v>
          </cell>
          <cell r="C6349" t="str">
            <v>Biomass</v>
          </cell>
          <cell r="D6349" t="str">
            <v>2024</v>
          </cell>
          <cell r="E6349">
            <v>4500</v>
          </cell>
        </row>
        <row r="6350">
          <cell r="A6350" t="str">
            <v>IT_SARD</v>
          </cell>
          <cell r="B6350" t="str">
            <v>IT_SARD</v>
          </cell>
          <cell r="C6350" t="str">
            <v>Biomass</v>
          </cell>
          <cell r="D6350" t="str">
            <v>2025</v>
          </cell>
          <cell r="E6350">
            <v>4500</v>
          </cell>
        </row>
        <row r="6351">
          <cell r="A6351" t="str">
            <v>IT_SARD</v>
          </cell>
          <cell r="B6351" t="str">
            <v>IT_SARD</v>
          </cell>
          <cell r="C6351" t="str">
            <v>Biomass</v>
          </cell>
          <cell r="D6351" t="str">
            <v>2026</v>
          </cell>
          <cell r="E6351">
            <v>4500</v>
          </cell>
        </row>
        <row r="6352">
          <cell r="A6352" t="str">
            <v>IT_SARD</v>
          </cell>
          <cell r="B6352" t="str">
            <v>IT_SARD</v>
          </cell>
          <cell r="C6352" t="str">
            <v>Biomass</v>
          </cell>
          <cell r="D6352" t="str">
            <v>2027</v>
          </cell>
          <cell r="E6352">
            <v>4500</v>
          </cell>
        </row>
        <row r="6353">
          <cell r="A6353" t="str">
            <v>IT_SARD</v>
          </cell>
          <cell r="B6353" t="str">
            <v>IT_SARD</v>
          </cell>
          <cell r="C6353" t="str">
            <v>Biomass</v>
          </cell>
          <cell r="D6353" t="str">
            <v>2028</v>
          </cell>
          <cell r="E6353">
            <v>4500</v>
          </cell>
        </row>
        <row r="6354">
          <cell r="A6354" t="str">
            <v>IT_SARD</v>
          </cell>
          <cell r="B6354" t="str">
            <v>IT_SARD</v>
          </cell>
          <cell r="C6354" t="str">
            <v>Biomass</v>
          </cell>
          <cell r="D6354" t="str">
            <v>2029</v>
          </cell>
          <cell r="E6354">
            <v>4500</v>
          </cell>
        </row>
        <row r="6355">
          <cell r="A6355" t="str">
            <v>IT_SARD</v>
          </cell>
          <cell r="B6355" t="str">
            <v>IT_SARD</v>
          </cell>
          <cell r="C6355" t="str">
            <v>Biomass</v>
          </cell>
          <cell r="D6355" t="str">
            <v>2030</v>
          </cell>
          <cell r="E6355">
            <v>4500</v>
          </cell>
        </row>
        <row r="6356">
          <cell r="A6356" t="str">
            <v>IT_SARD</v>
          </cell>
          <cell r="B6356" t="str">
            <v>IT_SARD</v>
          </cell>
          <cell r="C6356" t="str">
            <v>Biomass</v>
          </cell>
          <cell r="D6356" t="str">
            <v>2031</v>
          </cell>
          <cell r="E6356">
            <v>4500</v>
          </cell>
        </row>
        <row r="6357">
          <cell r="A6357" t="str">
            <v>IT_SARD</v>
          </cell>
          <cell r="B6357" t="str">
            <v>IT_SARD</v>
          </cell>
          <cell r="C6357" t="str">
            <v>Biomass</v>
          </cell>
          <cell r="D6357" t="str">
            <v>2032</v>
          </cell>
          <cell r="E6357">
            <v>4500</v>
          </cell>
        </row>
        <row r="6358">
          <cell r="A6358" t="str">
            <v>IT_SARD</v>
          </cell>
          <cell r="B6358" t="str">
            <v>IT_SARD</v>
          </cell>
          <cell r="C6358" t="str">
            <v>Biomass</v>
          </cell>
          <cell r="D6358" t="str">
            <v>2033</v>
          </cell>
          <cell r="E6358">
            <v>4500</v>
          </cell>
        </row>
        <row r="6359">
          <cell r="A6359" t="str">
            <v>IT_SARD</v>
          </cell>
          <cell r="B6359" t="str">
            <v>IT_SARD</v>
          </cell>
          <cell r="C6359" t="str">
            <v>Biomass</v>
          </cell>
          <cell r="D6359" t="str">
            <v>2034</v>
          </cell>
          <cell r="E6359">
            <v>4500</v>
          </cell>
        </row>
        <row r="6360">
          <cell r="A6360" t="str">
            <v>IT_SARD</v>
          </cell>
          <cell r="B6360" t="str">
            <v>IT_SARD</v>
          </cell>
          <cell r="C6360" t="str">
            <v>Biomass</v>
          </cell>
          <cell r="D6360" t="str">
            <v>2035</v>
          </cell>
          <cell r="E6360">
            <v>4500</v>
          </cell>
        </row>
        <row r="6361">
          <cell r="A6361" t="str">
            <v>IT_SARD</v>
          </cell>
          <cell r="B6361" t="str">
            <v>IT_SARD</v>
          </cell>
          <cell r="C6361" t="str">
            <v>Biomass</v>
          </cell>
          <cell r="D6361" t="str">
            <v>2036</v>
          </cell>
          <cell r="E6361">
            <v>4500</v>
          </cell>
        </row>
        <row r="6362">
          <cell r="A6362" t="str">
            <v>IT_SARD</v>
          </cell>
          <cell r="B6362" t="str">
            <v>IT_SARD</v>
          </cell>
          <cell r="C6362" t="str">
            <v>Biomass</v>
          </cell>
          <cell r="D6362" t="str">
            <v>2037</v>
          </cell>
          <cell r="E6362">
            <v>4500</v>
          </cell>
        </row>
        <row r="6363">
          <cell r="A6363" t="str">
            <v>IT_SARD</v>
          </cell>
          <cell r="B6363" t="str">
            <v>IT_SARD</v>
          </cell>
          <cell r="C6363" t="str">
            <v>Biomass</v>
          </cell>
          <cell r="D6363" t="str">
            <v>2038</v>
          </cell>
          <cell r="E6363">
            <v>4500</v>
          </cell>
        </row>
        <row r="6364">
          <cell r="A6364" t="str">
            <v>IT_SARD</v>
          </cell>
          <cell r="B6364" t="str">
            <v>IT_SARD</v>
          </cell>
          <cell r="C6364" t="str">
            <v>Biomass</v>
          </cell>
          <cell r="D6364" t="str">
            <v>2039</v>
          </cell>
          <cell r="E6364">
            <v>4500</v>
          </cell>
        </row>
        <row r="6365">
          <cell r="A6365" t="str">
            <v>IT_SARD</v>
          </cell>
          <cell r="B6365" t="str">
            <v>IT_SARD</v>
          </cell>
          <cell r="C6365" t="str">
            <v>Biomass</v>
          </cell>
          <cell r="D6365" t="str">
            <v>2040</v>
          </cell>
          <cell r="E6365">
            <v>4500</v>
          </cell>
        </row>
        <row r="6366">
          <cell r="A6366" t="str">
            <v>IT_SARD</v>
          </cell>
          <cell r="B6366" t="str">
            <v>IT_SARD</v>
          </cell>
          <cell r="C6366" t="str">
            <v>Biomass</v>
          </cell>
          <cell r="D6366" t="str">
            <v>2041</v>
          </cell>
          <cell r="E6366">
            <v>4500</v>
          </cell>
        </row>
        <row r="6367">
          <cell r="A6367" t="str">
            <v>IT_SARD</v>
          </cell>
          <cell r="B6367" t="str">
            <v>IT_SARD</v>
          </cell>
          <cell r="C6367" t="str">
            <v>Biomass</v>
          </cell>
          <cell r="D6367" t="str">
            <v>2042</v>
          </cell>
          <cell r="E6367">
            <v>4500</v>
          </cell>
        </row>
        <row r="6368">
          <cell r="A6368" t="str">
            <v>IT_SARD</v>
          </cell>
          <cell r="B6368" t="str">
            <v>IT_SARD</v>
          </cell>
          <cell r="C6368" t="str">
            <v>Biomass</v>
          </cell>
          <cell r="D6368" t="str">
            <v>2043</v>
          </cell>
          <cell r="E6368">
            <v>4500</v>
          </cell>
        </row>
        <row r="6369">
          <cell r="A6369" t="str">
            <v>IT_SARD</v>
          </cell>
          <cell r="B6369" t="str">
            <v>IT_SARD</v>
          </cell>
          <cell r="C6369" t="str">
            <v>Biomass</v>
          </cell>
          <cell r="D6369" t="str">
            <v>2044</v>
          </cell>
          <cell r="E6369">
            <v>4500</v>
          </cell>
        </row>
        <row r="6370">
          <cell r="A6370" t="str">
            <v>IT_SARD</v>
          </cell>
          <cell r="B6370" t="str">
            <v>IT_SARD</v>
          </cell>
          <cell r="C6370" t="str">
            <v>Biomass</v>
          </cell>
          <cell r="D6370" t="str">
            <v>2045</v>
          </cell>
          <cell r="E6370">
            <v>4500</v>
          </cell>
        </row>
        <row r="6371">
          <cell r="A6371" t="str">
            <v>IT_SARD</v>
          </cell>
          <cell r="B6371" t="str">
            <v>IT_SARD</v>
          </cell>
          <cell r="C6371" t="str">
            <v>Biomass</v>
          </cell>
          <cell r="D6371" t="str">
            <v>2046</v>
          </cell>
          <cell r="E6371">
            <v>4500</v>
          </cell>
        </row>
        <row r="6372">
          <cell r="A6372" t="str">
            <v>IT_SARD</v>
          </cell>
          <cell r="B6372" t="str">
            <v>IT_SARD</v>
          </cell>
          <cell r="C6372" t="str">
            <v>Biomass</v>
          </cell>
          <cell r="D6372" t="str">
            <v>2047</v>
          </cell>
          <cell r="E6372">
            <v>4500</v>
          </cell>
        </row>
        <row r="6373">
          <cell r="A6373" t="str">
            <v>IT_SARD</v>
          </cell>
          <cell r="B6373" t="str">
            <v>IT_SARD</v>
          </cell>
          <cell r="C6373" t="str">
            <v>Biomass</v>
          </cell>
          <cell r="D6373" t="str">
            <v>2048</v>
          </cell>
          <cell r="E6373">
            <v>4500</v>
          </cell>
        </row>
        <row r="6374">
          <cell r="A6374" t="str">
            <v>IT_SARD</v>
          </cell>
          <cell r="B6374" t="str">
            <v>IT_SARD</v>
          </cell>
          <cell r="C6374" t="str">
            <v>Biomass</v>
          </cell>
          <cell r="D6374" t="str">
            <v>2049</v>
          </cell>
          <cell r="E6374">
            <v>4500</v>
          </cell>
        </row>
        <row r="6375">
          <cell r="A6375" t="str">
            <v>IT_SARD</v>
          </cell>
          <cell r="B6375" t="str">
            <v>IT_SARD</v>
          </cell>
          <cell r="C6375" t="str">
            <v>Biomass</v>
          </cell>
          <cell r="D6375" t="str">
            <v>2050</v>
          </cell>
          <cell r="E6375">
            <v>4500</v>
          </cell>
        </row>
        <row r="6376">
          <cell r="A6376" t="str">
            <v>IT_SICI</v>
          </cell>
          <cell r="B6376" t="str">
            <v>IT_SICI</v>
          </cell>
          <cell r="C6376" t="str">
            <v>Biomass</v>
          </cell>
          <cell r="D6376" t="str">
            <v>2018</v>
          </cell>
          <cell r="E6376">
            <v>4500</v>
          </cell>
        </row>
        <row r="6377">
          <cell r="A6377" t="str">
            <v>IT_SICI</v>
          </cell>
          <cell r="B6377" t="str">
            <v>IT_SICI</v>
          </cell>
          <cell r="C6377" t="str">
            <v>Biomass</v>
          </cell>
          <cell r="D6377" t="str">
            <v>2019</v>
          </cell>
          <cell r="E6377">
            <v>4500</v>
          </cell>
        </row>
        <row r="6378">
          <cell r="A6378" t="str">
            <v>IT_SICI</v>
          </cell>
          <cell r="B6378" t="str">
            <v>IT_SICI</v>
          </cell>
          <cell r="C6378" t="str">
            <v>Biomass</v>
          </cell>
          <cell r="D6378" t="str">
            <v>2020</v>
          </cell>
          <cell r="E6378">
            <v>4500</v>
          </cell>
        </row>
        <row r="6379">
          <cell r="A6379" t="str">
            <v>IT_SICI</v>
          </cell>
          <cell r="B6379" t="str">
            <v>IT_SICI</v>
          </cell>
          <cell r="C6379" t="str">
            <v>Biomass</v>
          </cell>
          <cell r="D6379" t="str">
            <v>2021</v>
          </cell>
          <cell r="E6379">
            <v>4500</v>
          </cell>
        </row>
        <row r="6380">
          <cell r="A6380" t="str">
            <v>IT_SICI</v>
          </cell>
          <cell r="B6380" t="str">
            <v>IT_SICI</v>
          </cell>
          <cell r="C6380" t="str">
            <v>Biomass</v>
          </cell>
          <cell r="D6380" t="str">
            <v>2022</v>
          </cell>
          <cell r="E6380">
            <v>4500</v>
          </cell>
        </row>
        <row r="6381">
          <cell r="A6381" t="str">
            <v>IT_SICI</v>
          </cell>
          <cell r="B6381" t="str">
            <v>IT_SICI</v>
          </cell>
          <cell r="C6381" t="str">
            <v>Biomass</v>
          </cell>
          <cell r="D6381" t="str">
            <v>2023</v>
          </cell>
          <cell r="E6381">
            <v>4500</v>
          </cell>
        </row>
        <row r="6382">
          <cell r="A6382" t="str">
            <v>IT_SICI</v>
          </cell>
          <cell r="B6382" t="str">
            <v>IT_SICI</v>
          </cell>
          <cell r="C6382" t="str">
            <v>Biomass</v>
          </cell>
          <cell r="D6382" t="str">
            <v>2024</v>
          </cell>
          <cell r="E6382">
            <v>4500</v>
          </cell>
        </row>
        <row r="6383">
          <cell r="A6383" t="str">
            <v>IT_SICI</v>
          </cell>
          <cell r="B6383" t="str">
            <v>IT_SICI</v>
          </cell>
          <cell r="C6383" t="str">
            <v>Biomass</v>
          </cell>
          <cell r="D6383" t="str">
            <v>2025</v>
          </cell>
          <cell r="E6383">
            <v>4500</v>
          </cell>
        </row>
        <row r="6384">
          <cell r="A6384" t="str">
            <v>IT_SICI</v>
          </cell>
          <cell r="B6384" t="str">
            <v>IT_SICI</v>
          </cell>
          <cell r="C6384" t="str">
            <v>Biomass</v>
          </cell>
          <cell r="D6384" t="str">
            <v>2026</v>
          </cell>
          <cell r="E6384">
            <v>4500</v>
          </cell>
        </row>
        <row r="6385">
          <cell r="A6385" t="str">
            <v>IT_SICI</v>
          </cell>
          <cell r="B6385" t="str">
            <v>IT_SICI</v>
          </cell>
          <cell r="C6385" t="str">
            <v>Biomass</v>
          </cell>
          <cell r="D6385" t="str">
            <v>2027</v>
          </cell>
          <cell r="E6385">
            <v>4500</v>
          </cell>
        </row>
        <row r="6386">
          <cell r="A6386" t="str">
            <v>IT_SICI</v>
          </cell>
          <cell r="B6386" t="str">
            <v>IT_SICI</v>
          </cell>
          <cell r="C6386" t="str">
            <v>Biomass</v>
          </cell>
          <cell r="D6386" t="str">
            <v>2028</v>
          </cell>
          <cell r="E6386">
            <v>4500</v>
          </cell>
        </row>
        <row r="6387">
          <cell r="A6387" t="str">
            <v>IT_SICI</v>
          </cell>
          <cell r="B6387" t="str">
            <v>IT_SICI</v>
          </cell>
          <cell r="C6387" t="str">
            <v>Biomass</v>
          </cell>
          <cell r="D6387" t="str">
            <v>2029</v>
          </cell>
          <cell r="E6387">
            <v>4500</v>
          </cell>
        </row>
        <row r="6388">
          <cell r="A6388" t="str">
            <v>IT_SICI</v>
          </cell>
          <cell r="B6388" t="str">
            <v>IT_SICI</v>
          </cell>
          <cell r="C6388" t="str">
            <v>Biomass</v>
          </cell>
          <cell r="D6388" t="str">
            <v>2030</v>
          </cell>
          <cell r="E6388">
            <v>4500</v>
          </cell>
        </row>
        <row r="6389">
          <cell r="A6389" t="str">
            <v>IT_SICI</v>
          </cell>
          <cell r="B6389" t="str">
            <v>IT_SICI</v>
          </cell>
          <cell r="C6389" t="str">
            <v>Biomass</v>
          </cell>
          <cell r="D6389" t="str">
            <v>2031</v>
          </cell>
          <cell r="E6389">
            <v>4500</v>
          </cell>
        </row>
        <row r="6390">
          <cell r="A6390" t="str">
            <v>IT_SICI</v>
          </cell>
          <cell r="B6390" t="str">
            <v>IT_SICI</v>
          </cell>
          <cell r="C6390" t="str">
            <v>Biomass</v>
          </cell>
          <cell r="D6390" t="str">
            <v>2032</v>
          </cell>
          <cell r="E6390">
            <v>4500</v>
          </cell>
        </row>
        <row r="6391">
          <cell r="A6391" t="str">
            <v>IT_SICI</v>
          </cell>
          <cell r="B6391" t="str">
            <v>IT_SICI</v>
          </cell>
          <cell r="C6391" t="str">
            <v>Biomass</v>
          </cell>
          <cell r="D6391" t="str">
            <v>2033</v>
          </cell>
          <cell r="E6391">
            <v>4500</v>
          </cell>
        </row>
        <row r="6392">
          <cell r="A6392" t="str">
            <v>IT_SICI</v>
          </cell>
          <cell r="B6392" t="str">
            <v>IT_SICI</v>
          </cell>
          <cell r="C6392" t="str">
            <v>Biomass</v>
          </cell>
          <cell r="D6392" t="str">
            <v>2034</v>
          </cell>
          <cell r="E6392">
            <v>4500</v>
          </cell>
        </row>
        <row r="6393">
          <cell r="A6393" t="str">
            <v>IT_SICI</v>
          </cell>
          <cell r="B6393" t="str">
            <v>IT_SICI</v>
          </cell>
          <cell r="C6393" t="str">
            <v>Biomass</v>
          </cell>
          <cell r="D6393" t="str">
            <v>2035</v>
          </cell>
          <cell r="E6393">
            <v>4500</v>
          </cell>
        </row>
        <row r="6394">
          <cell r="A6394" t="str">
            <v>IT_SICI</v>
          </cell>
          <cell r="B6394" t="str">
            <v>IT_SICI</v>
          </cell>
          <cell r="C6394" t="str">
            <v>Biomass</v>
          </cell>
          <cell r="D6394" t="str">
            <v>2036</v>
          </cell>
          <cell r="E6394">
            <v>4500</v>
          </cell>
        </row>
        <row r="6395">
          <cell r="A6395" t="str">
            <v>IT_SICI</v>
          </cell>
          <cell r="B6395" t="str">
            <v>IT_SICI</v>
          </cell>
          <cell r="C6395" t="str">
            <v>Biomass</v>
          </cell>
          <cell r="D6395" t="str">
            <v>2037</v>
          </cell>
          <cell r="E6395">
            <v>4500</v>
          </cell>
        </row>
        <row r="6396">
          <cell r="A6396" t="str">
            <v>IT_SICI</v>
          </cell>
          <cell r="B6396" t="str">
            <v>IT_SICI</v>
          </cell>
          <cell r="C6396" t="str">
            <v>Biomass</v>
          </cell>
          <cell r="D6396" t="str">
            <v>2038</v>
          </cell>
          <cell r="E6396">
            <v>4500</v>
          </cell>
        </row>
        <row r="6397">
          <cell r="A6397" t="str">
            <v>IT_SICI</v>
          </cell>
          <cell r="B6397" t="str">
            <v>IT_SICI</v>
          </cell>
          <cell r="C6397" t="str">
            <v>Biomass</v>
          </cell>
          <cell r="D6397" t="str">
            <v>2039</v>
          </cell>
          <cell r="E6397">
            <v>4500</v>
          </cell>
        </row>
        <row r="6398">
          <cell r="A6398" t="str">
            <v>IT_SICI</v>
          </cell>
          <cell r="B6398" t="str">
            <v>IT_SICI</v>
          </cell>
          <cell r="C6398" t="str">
            <v>Biomass</v>
          </cell>
          <cell r="D6398" t="str">
            <v>2040</v>
          </cell>
          <cell r="E6398">
            <v>4500</v>
          </cell>
        </row>
        <row r="6399">
          <cell r="A6399" t="str">
            <v>IT_SICI</v>
          </cell>
          <cell r="B6399" t="str">
            <v>IT_SICI</v>
          </cell>
          <cell r="C6399" t="str">
            <v>Biomass</v>
          </cell>
          <cell r="D6399" t="str">
            <v>2041</v>
          </cell>
          <cell r="E6399">
            <v>4500</v>
          </cell>
        </row>
        <row r="6400">
          <cell r="A6400" t="str">
            <v>IT_SICI</v>
          </cell>
          <cell r="B6400" t="str">
            <v>IT_SICI</v>
          </cell>
          <cell r="C6400" t="str">
            <v>Biomass</v>
          </cell>
          <cell r="D6400" t="str">
            <v>2042</v>
          </cell>
          <cell r="E6400">
            <v>4500</v>
          </cell>
        </row>
        <row r="6401">
          <cell r="A6401" t="str">
            <v>IT_SICI</v>
          </cell>
          <cell r="B6401" t="str">
            <v>IT_SICI</v>
          </cell>
          <cell r="C6401" t="str">
            <v>Biomass</v>
          </cell>
          <cell r="D6401" t="str">
            <v>2043</v>
          </cell>
          <cell r="E6401">
            <v>4500</v>
          </cell>
        </row>
        <row r="6402">
          <cell r="A6402" t="str">
            <v>IT_SICI</v>
          </cell>
          <cell r="B6402" t="str">
            <v>IT_SICI</v>
          </cell>
          <cell r="C6402" t="str">
            <v>Biomass</v>
          </cell>
          <cell r="D6402" t="str">
            <v>2044</v>
          </cell>
          <cell r="E6402">
            <v>4500</v>
          </cell>
        </row>
        <row r="6403">
          <cell r="A6403" t="str">
            <v>IT_SICI</v>
          </cell>
          <cell r="B6403" t="str">
            <v>IT_SICI</v>
          </cell>
          <cell r="C6403" t="str">
            <v>Biomass</v>
          </cell>
          <cell r="D6403" t="str">
            <v>2045</v>
          </cell>
          <cell r="E6403">
            <v>4500</v>
          </cell>
        </row>
        <row r="6404">
          <cell r="A6404" t="str">
            <v>IT_SICI</v>
          </cell>
          <cell r="B6404" t="str">
            <v>IT_SICI</v>
          </cell>
          <cell r="C6404" t="str">
            <v>Biomass</v>
          </cell>
          <cell r="D6404" t="str">
            <v>2046</v>
          </cell>
          <cell r="E6404">
            <v>4500</v>
          </cell>
        </row>
        <row r="6405">
          <cell r="A6405" t="str">
            <v>IT_SICI</v>
          </cell>
          <cell r="B6405" t="str">
            <v>IT_SICI</v>
          </cell>
          <cell r="C6405" t="str">
            <v>Biomass</v>
          </cell>
          <cell r="D6405" t="str">
            <v>2047</v>
          </cell>
          <cell r="E6405">
            <v>4500</v>
          </cell>
        </row>
        <row r="6406">
          <cell r="A6406" t="str">
            <v>IT_SICI</v>
          </cell>
          <cell r="B6406" t="str">
            <v>IT_SICI</v>
          </cell>
          <cell r="C6406" t="str">
            <v>Biomass</v>
          </cell>
          <cell r="D6406" t="str">
            <v>2048</v>
          </cell>
          <cell r="E6406">
            <v>4500</v>
          </cell>
        </row>
        <row r="6407">
          <cell r="A6407" t="str">
            <v>IT_SICI</v>
          </cell>
          <cell r="B6407" t="str">
            <v>IT_SICI</v>
          </cell>
          <cell r="C6407" t="str">
            <v>Biomass</v>
          </cell>
          <cell r="D6407" t="str">
            <v>2049</v>
          </cell>
          <cell r="E6407">
            <v>4500</v>
          </cell>
        </row>
        <row r="6408">
          <cell r="A6408" t="str">
            <v>IT_SICI</v>
          </cell>
          <cell r="B6408" t="str">
            <v>IT_SICI</v>
          </cell>
          <cell r="C6408" t="str">
            <v>Biomass</v>
          </cell>
          <cell r="D6408" t="str">
            <v>2050</v>
          </cell>
          <cell r="E6408">
            <v>4500</v>
          </cell>
        </row>
        <row r="6409">
          <cell r="A6409" t="str">
            <v>IT_SUD</v>
          </cell>
          <cell r="B6409" t="str">
            <v>IT_SUD</v>
          </cell>
          <cell r="C6409" t="str">
            <v>Biomass</v>
          </cell>
          <cell r="D6409" t="str">
            <v>2018</v>
          </cell>
          <cell r="E6409">
            <v>4500</v>
          </cell>
        </row>
        <row r="6410">
          <cell r="A6410" t="str">
            <v>IT_SUD</v>
          </cell>
          <cell r="B6410" t="str">
            <v>IT_SUD</v>
          </cell>
          <cell r="C6410" t="str">
            <v>Biomass</v>
          </cell>
          <cell r="D6410" t="str">
            <v>2019</v>
          </cell>
          <cell r="E6410">
            <v>4500</v>
          </cell>
        </row>
        <row r="6411">
          <cell r="A6411" t="str">
            <v>IT_SUD</v>
          </cell>
          <cell r="B6411" t="str">
            <v>IT_SUD</v>
          </cell>
          <cell r="C6411" t="str">
            <v>Biomass</v>
          </cell>
          <cell r="D6411" t="str">
            <v>2020</v>
          </cell>
          <cell r="E6411">
            <v>4500</v>
          </cell>
        </row>
        <row r="6412">
          <cell r="A6412" t="str">
            <v>IT_SUD</v>
          </cell>
          <cell r="B6412" t="str">
            <v>IT_SUD</v>
          </cell>
          <cell r="C6412" t="str">
            <v>Biomass</v>
          </cell>
          <cell r="D6412" t="str">
            <v>2021</v>
          </cell>
          <cell r="E6412">
            <v>4500</v>
          </cell>
        </row>
        <row r="6413">
          <cell r="A6413" t="str">
            <v>IT_SUD</v>
          </cell>
          <cell r="B6413" t="str">
            <v>IT_SUD</v>
          </cell>
          <cell r="C6413" t="str">
            <v>Biomass</v>
          </cell>
          <cell r="D6413" t="str">
            <v>2022</v>
          </cell>
          <cell r="E6413">
            <v>4500</v>
          </cell>
        </row>
        <row r="6414">
          <cell r="A6414" t="str">
            <v>IT_SUD</v>
          </cell>
          <cell r="B6414" t="str">
            <v>IT_SUD</v>
          </cell>
          <cell r="C6414" t="str">
            <v>Biomass</v>
          </cell>
          <cell r="D6414" t="str">
            <v>2023</v>
          </cell>
          <cell r="E6414">
            <v>4500</v>
          </cell>
        </row>
        <row r="6415">
          <cell r="A6415" t="str">
            <v>IT_SUD</v>
          </cell>
          <cell r="B6415" t="str">
            <v>IT_SUD</v>
          </cell>
          <cell r="C6415" t="str">
            <v>Biomass</v>
          </cell>
          <cell r="D6415" t="str">
            <v>2024</v>
          </cell>
          <cell r="E6415">
            <v>4500</v>
          </cell>
        </row>
        <row r="6416">
          <cell r="A6416" t="str">
            <v>IT_SUD</v>
          </cell>
          <cell r="B6416" t="str">
            <v>IT_SUD</v>
          </cell>
          <cell r="C6416" t="str">
            <v>Biomass</v>
          </cell>
          <cell r="D6416" t="str">
            <v>2025</v>
          </cell>
          <cell r="E6416">
            <v>4500</v>
          </cell>
        </row>
        <row r="6417">
          <cell r="A6417" t="str">
            <v>IT_SUD</v>
          </cell>
          <cell r="B6417" t="str">
            <v>IT_SUD</v>
          </cell>
          <cell r="C6417" t="str">
            <v>Biomass</v>
          </cell>
          <cell r="D6417" t="str">
            <v>2026</v>
          </cell>
          <cell r="E6417">
            <v>4500</v>
          </cell>
        </row>
        <row r="6418">
          <cell r="A6418" t="str">
            <v>IT_SUD</v>
          </cell>
          <cell r="B6418" t="str">
            <v>IT_SUD</v>
          </cell>
          <cell r="C6418" t="str">
            <v>Biomass</v>
          </cell>
          <cell r="D6418" t="str">
            <v>2027</v>
          </cell>
          <cell r="E6418">
            <v>4500</v>
          </cell>
        </row>
        <row r="6419">
          <cell r="A6419" t="str">
            <v>IT_SUD</v>
          </cell>
          <cell r="B6419" t="str">
            <v>IT_SUD</v>
          </cell>
          <cell r="C6419" t="str">
            <v>Biomass</v>
          </cell>
          <cell r="D6419" t="str">
            <v>2028</v>
          </cell>
          <cell r="E6419">
            <v>4500</v>
          </cell>
        </row>
        <row r="6420">
          <cell r="A6420" t="str">
            <v>IT_SUD</v>
          </cell>
          <cell r="B6420" t="str">
            <v>IT_SUD</v>
          </cell>
          <cell r="C6420" t="str">
            <v>Biomass</v>
          </cell>
          <cell r="D6420" t="str">
            <v>2029</v>
          </cell>
          <cell r="E6420">
            <v>4500</v>
          </cell>
        </row>
        <row r="6421">
          <cell r="A6421" t="str">
            <v>IT_SUD</v>
          </cell>
          <cell r="B6421" t="str">
            <v>IT_SUD</v>
          </cell>
          <cell r="C6421" t="str">
            <v>Biomass</v>
          </cell>
          <cell r="D6421" t="str">
            <v>2030</v>
          </cell>
          <cell r="E6421">
            <v>4500</v>
          </cell>
        </row>
        <row r="6422">
          <cell r="A6422" t="str">
            <v>IT_SUD</v>
          </cell>
          <cell r="B6422" t="str">
            <v>IT_SUD</v>
          </cell>
          <cell r="C6422" t="str">
            <v>Biomass</v>
          </cell>
          <cell r="D6422" t="str">
            <v>2031</v>
          </cell>
          <cell r="E6422">
            <v>4500</v>
          </cell>
        </row>
        <row r="6423">
          <cell r="A6423" t="str">
            <v>IT_SUD</v>
          </cell>
          <cell r="B6423" t="str">
            <v>IT_SUD</v>
          </cell>
          <cell r="C6423" t="str">
            <v>Biomass</v>
          </cell>
          <cell r="D6423" t="str">
            <v>2032</v>
          </cell>
          <cell r="E6423">
            <v>4500</v>
          </cell>
        </row>
        <row r="6424">
          <cell r="A6424" t="str">
            <v>IT_SUD</v>
          </cell>
          <cell r="B6424" t="str">
            <v>IT_SUD</v>
          </cell>
          <cell r="C6424" t="str">
            <v>Biomass</v>
          </cell>
          <cell r="D6424" t="str">
            <v>2033</v>
          </cell>
          <cell r="E6424">
            <v>4500</v>
          </cell>
        </row>
        <row r="6425">
          <cell r="A6425" t="str">
            <v>IT_SUD</v>
          </cell>
          <cell r="B6425" t="str">
            <v>IT_SUD</v>
          </cell>
          <cell r="C6425" t="str">
            <v>Biomass</v>
          </cell>
          <cell r="D6425" t="str">
            <v>2034</v>
          </cell>
          <cell r="E6425">
            <v>4500</v>
          </cell>
        </row>
        <row r="6426">
          <cell r="A6426" t="str">
            <v>IT_SUD</v>
          </cell>
          <cell r="B6426" t="str">
            <v>IT_SUD</v>
          </cell>
          <cell r="C6426" t="str">
            <v>Biomass</v>
          </cell>
          <cell r="D6426" t="str">
            <v>2035</v>
          </cell>
          <cell r="E6426">
            <v>4500</v>
          </cell>
        </row>
        <row r="6427">
          <cell r="A6427" t="str">
            <v>IT_SUD</v>
          </cell>
          <cell r="B6427" t="str">
            <v>IT_SUD</v>
          </cell>
          <cell r="C6427" t="str">
            <v>Biomass</v>
          </cell>
          <cell r="D6427" t="str">
            <v>2036</v>
          </cell>
          <cell r="E6427">
            <v>4500</v>
          </cell>
        </row>
        <row r="6428">
          <cell r="A6428" t="str">
            <v>IT_SUD</v>
          </cell>
          <cell r="B6428" t="str">
            <v>IT_SUD</v>
          </cell>
          <cell r="C6428" t="str">
            <v>Biomass</v>
          </cell>
          <cell r="D6428" t="str">
            <v>2037</v>
          </cell>
          <cell r="E6428">
            <v>4500</v>
          </cell>
        </row>
        <row r="6429">
          <cell r="A6429" t="str">
            <v>IT_SUD</v>
          </cell>
          <cell r="B6429" t="str">
            <v>IT_SUD</v>
          </cell>
          <cell r="C6429" t="str">
            <v>Biomass</v>
          </cell>
          <cell r="D6429" t="str">
            <v>2038</v>
          </cell>
          <cell r="E6429">
            <v>4500</v>
          </cell>
        </row>
        <row r="6430">
          <cell r="A6430" t="str">
            <v>IT_SUD</v>
          </cell>
          <cell r="B6430" t="str">
            <v>IT_SUD</v>
          </cell>
          <cell r="C6430" t="str">
            <v>Biomass</v>
          </cell>
          <cell r="D6430" t="str">
            <v>2039</v>
          </cell>
          <cell r="E6430">
            <v>4500</v>
          </cell>
        </row>
        <row r="6431">
          <cell r="A6431" t="str">
            <v>IT_SUD</v>
          </cell>
          <cell r="B6431" t="str">
            <v>IT_SUD</v>
          </cell>
          <cell r="C6431" t="str">
            <v>Biomass</v>
          </cell>
          <cell r="D6431" t="str">
            <v>2040</v>
          </cell>
          <cell r="E6431">
            <v>4500</v>
          </cell>
        </row>
        <row r="6432">
          <cell r="A6432" t="str">
            <v>IT_SUD</v>
          </cell>
          <cell r="B6432" t="str">
            <v>IT_SUD</v>
          </cell>
          <cell r="C6432" t="str">
            <v>Biomass</v>
          </cell>
          <cell r="D6432" t="str">
            <v>2041</v>
          </cell>
          <cell r="E6432">
            <v>4500</v>
          </cell>
        </row>
        <row r="6433">
          <cell r="A6433" t="str">
            <v>IT_SUD</v>
          </cell>
          <cell r="B6433" t="str">
            <v>IT_SUD</v>
          </cell>
          <cell r="C6433" t="str">
            <v>Biomass</v>
          </cell>
          <cell r="D6433" t="str">
            <v>2042</v>
          </cell>
          <cell r="E6433">
            <v>4500</v>
          </cell>
        </row>
        <row r="6434">
          <cell r="A6434" t="str">
            <v>IT_SUD</v>
          </cell>
          <cell r="B6434" t="str">
            <v>IT_SUD</v>
          </cell>
          <cell r="C6434" t="str">
            <v>Biomass</v>
          </cell>
          <cell r="D6434" t="str">
            <v>2043</v>
          </cell>
          <cell r="E6434">
            <v>4500</v>
          </cell>
        </row>
        <row r="6435">
          <cell r="A6435" t="str">
            <v>IT_SUD</v>
          </cell>
          <cell r="B6435" t="str">
            <v>IT_SUD</v>
          </cell>
          <cell r="C6435" t="str">
            <v>Biomass</v>
          </cell>
          <cell r="D6435" t="str">
            <v>2044</v>
          </cell>
          <cell r="E6435">
            <v>4500</v>
          </cell>
        </row>
        <row r="6436">
          <cell r="A6436" t="str">
            <v>IT_SUD</v>
          </cell>
          <cell r="B6436" t="str">
            <v>IT_SUD</v>
          </cell>
          <cell r="C6436" t="str">
            <v>Biomass</v>
          </cell>
          <cell r="D6436" t="str">
            <v>2045</v>
          </cell>
          <cell r="E6436">
            <v>4500</v>
          </cell>
        </row>
        <row r="6437">
          <cell r="A6437" t="str">
            <v>IT_SUD</v>
          </cell>
          <cell r="B6437" t="str">
            <v>IT_SUD</v>
          </cell>
          <cell r="C6437" t="str">
            <v>Biomass</v>
          </cell>
          <cell r="D6437" t="str">
            <v>2046</v>
          </cell>
          <cell r="E6437">
            <v>4500</v>
          </cell>
        </row>
        <row r="6438">
          <cell r="A6438" t="str">
            <v>IT_SUD</v>
          </cell>
          <cell r="B6438" t="str">
            <v>IT_SUD</v>
          </cell>
          <cell r="C6438" t="str">
            <v>Biomass</v>
          </cell>
          <cell r="D6438" t="str">
            <v>2047</v>
          </cell>
          <cell r="E6438">
            <v>4500</v>
          </cell>
        </row>
        <row r="6439">
          <cell r="A6439" t="str">
            <v>IT_SUD</v>
          </cell>
          <cell r="B6439" t="str">
            <v>IT_SUD</v>
          </cell>
          <cell r="C6439" t="str">
            <v>Biomass</v>
          </cell>
          <cell r="D6439" t="str">
            <v>2048</v>
          </cell>
          <cell r="E6439">
            <v>4500</v>
          </cell>
        </row>
        <row r="6440">
          <cell r="A6440" t="str">
            <v>IT_SUD</v>
          </cell>
          <cell r="B6440" t="str">
            <v>IT_SUD</v>
          </cell>
          <cell r="C6440" t="str">
            <v>Biomass</v>
          </cell>
          <cell r="D6440" t="str">
            <v>2049</v>
          </cell>
          <cell r="E6440">
            <v>4500</v>
          </cell>
        </row>
        <row r="6441">
          <cell r="A6441" t="str">
            <v>IT_SUD</v>
          </cell>
          <cell r="B6441" t="str">
            <v>IT_SUD</v>
          </cell>
          <cell r="C6441" t="str">
            <v>Biomass</v>
          </cell>
          <cell r="D6441" t="str">
            <v>2050</v>
          </cell>
          <cell r="E6441">
            <v>4500</v>
          </cell>
        </row>
        <row r="6442">
          <cell r="A6442" t="str">
            <v>Lithuania</v>
          </cell>
          <cell r="B6442" t="str">
            <v>LT</v>
          </cell>
          <cell r="C6442" t="str">
            <v>Biomass</v>
          </cell>
          <cell r="D6442" t="str">
            <v>2018</v>
          </cell>
          <cell r="E6442">
            <v>4500</v>
          </cell>
        </row>
        <row r="6443">
          <cell r="A6443" t="str">
            <v>Lithuania</v>
          </cell>
          <cell r="B6443" t="str">
            <v>LT</v>
          </cell>
          <cell r="C6443" t="str">
            <v>Biomass</v>
          </cell>
          <cell r="D6443" t="str">
            <v>2019</v>
          </cell>
          <cell r="E6443">
            <v>4500</v>
          </cell>
        </row>
        <row r="6444">
          <cell r="A6444" t="str">
            <v>Lithuania</v>
          </cell>
          <cell r="B6444" t="str">
            <v>LT</v>
          </cell>
          <cell r="C6444" t="str">
            <v>Biomass</v>
          </cell>
          <cell r="D6444" t="str">
            <v>2020</v>
          </cell>
          <cell r="E6444">
            <v>4500</v>
          </cell>
        </row>
        <row r="6445">
          <cell r="A6445" t="str">
            <v>Lithuania</v>
          </cell>
          <cell r="B6445" t="str">
            <v>LT</v>
          </cell>
          <cell r="C6445" t="str">
            <v>Biomass</v>
          </cell>
          <cell r="D6445" t="str">
            <v>2021</v>
          </cell>
          <cell r="E6445">
            <v>4500</v>
          </cell>
        </row>
        <row r="6446">
          <cell r="A6446" t="str">
            <v>Lithuania</v>
          </cell>
          <cell r="B6446" t="str">
            <v>LT</v>
          </cell>
          <cell r="C6446" t="str">
            <v>Biomass</v>
          </cell>
          <cell r="D6446" t="str">
            <v>2022</v>
          </cell>
          <cell r="E6446">
            <v>4500</v>
          </cell>
        </row>
        <row r="6447">
          <cell r="A6447" t="str">
            <v>Lithuania</v>
          </cell>
          <cell r="B6447" t="str">
            <v>LT</v>
          </cell>
          <cell r="C6447" t="str">
            <v>Biomass</v>
          </cell>
          <cell r="D6447" t="str">
            <v>2023</v>
          </cell>
          <cell r="E6447">
            <v>4500</v>
          </cell>
        </row>
        <row r="6448">
          <cell r="A6448" t="str">
            <v>Lithuania</v>
          </cell>
          <cell r="B6448" t="str">
            <v>LT</v>
          </cell>
          <cell r="C6448" t="str">
            <v>Biomass</v>
          </cell>
          <cell r="D6448" t="str">
            <v>2024</v>
          </cell>
          <cell r="E6448">
            <v>4500</v>
          </cell>
        </row>
        <row r="6449">
          <cell r="A6449" t="str">
            <v>Lithuania</v>
          </cell>
          <cell r="B6449" t="str">
            <v>LT</v>
          </cell>
          <cell r="C6449" t="str">
            <v>Biomass</v>
          </cell>
          <cell r="D6449" t="str">
            <v>2025</v>
          </cell>
          <cell r="E6449">
            <v>4500</v>
          </cell>
        </row>
        <row r="6450">
          <cell r="A6450" t="str">
            <v>Lithuania</v>
          </cell>
          <cell r="B6450" t="str">
            <v>LT</v>
          </cell>
          <cell r="C6450" t="str">
            <v>Biomass</v>
          </cell>
          <cell r="D6450" t="str">
            <v>2026</v>
          </cell>
          <cell r="E6450">
            <v>4500</v>
          </cell>
        </row>
        <row r="6451">
          <cell r="A6451" t="str">
            <v>Lithuania</v>
          </cell>
          <cell r="B6451" t="str">
            <v>LT</v>
          </cell>
          <cell r="C6451" t="str">
            <v>Biomass</v>
          </cell>
          <cell r="D6451" t="str">
            <v>2027</v>
          </cell>
          <cell r="E6451">
            <v>4500</v>
          </cell>
        </row>
        <row r="6452">
          <cell r="A6452" t="str">
            <v>Lithuania</v>
          </cell>
          <cell r="B6452" t="str">
            <v>LT</v>
          </cell>
          <cell r="C6452" t="str">
            <v>Biomass</v>
          </cell>
          <cell r="D6452" t="str">
            <v>2028</v>
          </cell>
          <cell r="E6452">
            <v>4500</v>
          </cell>
        </row>
        <row r="6453">
          <cell r="A6453" t="str">
            <v>Lithuania</v>
          </cell>
          <cell r="B6453" t="str">
            <v>LT</v>
          </cell>
          <cell r="C6453" t="str">
            <v>Biomass</v>
          </cell>
          <cell r="D6453" t="str">
            <v>2029</v>
          </cell>
          <cell r="E6453">
            <v>4500</v>
          </cell>
        </row>
        <row r="6454">
          <cell r="A6454" t="str">
            <v>Lithuania</v>
          </cell>
          <cell r="B6454" t="str">
            <v>LT</v>
          </cell>
          <cell r="C6454" t="str">
            <v>Biomass</v>
          </cell>
          <cell r="D6454" t="str">
            <v>2030</v>
          </cell>
          <cell r="E6454">
            <v>4500</v>
          </cell>
        </row>
        <row r="6455">
          <cell r="A6455" t="str">
            <v>Lithuania</v>
          </cell>
          <cell r="B6455" t="str">
            <v>LT</v>
          </cell>
          <cell r="C6455" t="str">
            <v>Biomass</v>
          </cell>
          <cell r="D6455" t="str">
            <v>2031</v>
          </cell>
          <cell r="E6455">
            <v>4500</v>
          </cell>
        </row>
        <row r="6456">
          <cell r="A6456" t="str">
            <v>Lithuania</v>
          </cell>
          <cell r="B6456" t="str">
            <v>LT</v>
          </cell>
          <cell r="C6456" t="str">
            <v>Biomass</v>
          </cell>
          <cell r="D6456" t="str">
            <v>2032</v>
          </cell>
          <cell r="E6456">
            <v>4500</v>
          </cell>
        </row>
        <row r="6457">
          <cell r="A6457" t="str">
            <v>Lithuania</v>
          </cell>
          <cell r="B6457" t="str">
            <v>LT</v>
          </cell>
          <cell r="C6457" t="str">
            <v>Biomass</v>
          </cell>
          <cell r="D6457" t="str">
            <v>2033</v>
          </cell>
          <cell r="E6457">
            <v>4500</v>
          </cell>
        </row>
        <row r="6458">
          <cell r="A6458" t="str">
            <v>Lithuania</v>
          </cell>
          <cell r="B6458" t="str">
            <v>LT</v>
          </cell>
          <cell r="C6458" t="str">
            <v>Biomass</v>
          </cell>
          <cell r="D6458" t="str">
            <v>2034</v>
          </cell>
          <cell r="E6458">
            <v>4500</v>
          </cell>
        </row>
        <row r="6459">
          <cell r="A6459" t="str">
            <v>Lithuania</v>
          </cell>
          <cell r="B6459" t="str">
            <v>LT</v>
          </cell>
          <cell r="C6459" t="str">
            <v>Biomass</v>
          </cell>
          <cell r="D6459" t="str">
            <v>2035</v>
          </cell>
          <cell r="E6459">
            <v>4500</v>
          </cell>
        </row>
        <row r="6460">
          <cell r="A6460" t="str">
            <v>Lithuania</v>
          </cell>
          <cell r="B6460" t="str">
            <v>LT</v>
          </cell>
          <cell r="C6460" t="str">
            <v>Biomass</v>
          </cell>
          <cell r="D6460" t="str">
            <v>2036</v>
          </cell>
          <cell r="E6460">
            <v>4500</v>
          </cell>
        </row>
        <row r="6461">
          <cell r="A6461" t="str">
            <v>Lithuania</v>
          </cell>
          <cell r="B6461" t="str">
            <v>LT</v>
          </cell>
          <cell r="C6461" t="str">
            <v>Biomass</v>
          </cell>
          <cell r="D6461" t="str">
            <v>2037</v>
          </cell>
          <cell r="E6461">
            <v>4500</v>
          </cell>
        </row>
        <row r="6462">
          <cell r="A6462" t="str">
            <v>Lithuania</v>
          </cell>
          <cell r="B6462" t="str">
            <v>LT</v>
          </cell>
          <cell r="C6462" t="str">
            <v>Biomass</v>
          </cell>
          <cell r="D6462" t="str">
            <v>2038</v>
          </cell>
          <cell r="E6462">
            <v>4500</v>
          </cell>
        </row>
        <row r="6463">
          <cell r="A6463" t="str">
            <v>Lithuania</v>
          </cell>
          <cell r="B6463" t="str">
            <v>LT</v>
          </cell>
          <cell r="C6463" t="str">
            <v>Biomass</v>
          </cell>
          <cell r="D6463" t="str">
            <v>2039</v>
          </cell>
          <cell r="E6463">
            <v>4500</v>
          </cell>
        </row>
        <row r="6464">
          <cell r="A6464" t="str">
            <v>Lithuania</v>
          </cell>
          <cell r="B6464" t="str">
            <v>LT</v>
          </cell>
          <cell r="C6464" t="str">
            <v>Biomass</v>
          </cell>
          <cell r="D6464" t="str">
            <v>2040</v>
          </cell>
          <cell r="E6464">
            <v>4500</v>
          </cell>
        </row>
        <row r="6465">
          <cell r="A6465" t="str">
            <v>Lithuania</v>
          </cell>
          <cell r="B6465" t="str">
            <v>LT</v>
          </cell>
          <cell r="C6465" t="str">
            <v>Biomass</v>
          </cell>
          <cell r="D6465" t="str">
            <v>2041</v>
          </cell>
          <cell r="E6465">
            <v>4500</v>
          </cell>
        </row>
        <row r="6466">
          <cell r="A6466" t="str">
            <v>Lithuania</v>
          </cell>
          <cell r="B6466" t="str">
            <v>LT</v>
          </cell>
          <cell r="C6466" t="str">
            <v>Biomass</v>
          </cell>
          <cell r="D6466" t="str">
            <v>2042</v>
          </cell>
          <cell r="E6466">
            <v>4500</v>
          </cell>
        </row>
        <row r="6467">
          <cell r="A6467" t="str">
            <v>Lithuania</v>
          </cell>
          <cell r="B6467" t="str">
            <v>LT</v>
          </cell>
          <cell r="C6467" t="str">
            <v>Biomass</v>
          </cell>
          <cell r="D6467" t="str">
            <v>2043</v>
          </cell>
          <cell r="E6467">
            <v>4500</v>
          </cell>
        </row>
        <row r="6468">
          <cell r="A6468" t="str">
            <v>Lithuania</v>
          </cell>
          <cell r="B6468" t="str">
            <v>LT</v>
          </cell>
          <cell r="C6468" t="str">
            <v>Biomass</v>
          </cell>
          <cell r="D6468" t="str">
            <v>2044</v>
          </cell>
          <cell r="E6468">
            <v>4500</v>
          </cell>
        </row>
        <row r="6469">
          <cell r="A6469" t="str">
            <v>Lithuania</v>
          </cell>
          <cell r="B6469" t="str">
            <v>LT</v>
          </cell>
          <cell r="C6469" t="str">
            <v>Biomass</v>
          </cell>
          <cell r="D6469" t="str">
            <v>2045</v>
          </cell>
          <cell r="E6469">
            <v>4500</v>
          </cell>
        </row>
        <row r="6470">
          <cell r="A6470" t="str">
            <v>Lithuania</v>
          </cell>
          <cell r="B6470" t="str">
            <v>LT</v>
          </cell>
          <cell r="C6470" t="str">
            <v>Biomass</v>
          </cell>
          <cell r="D6470" t="str">
            <v>2046</v>
          </cell>
          <cell r="E6470">
            <v>4500</v>
          </cell>
        </row>
        <row r="6471">
          <cell r="A6471" t="str">
            <v>Lithuania</v>
          </cell>
          <cell r="B6471" t="str">
            <v>LT</v>
          </cell>
          <cell r="C6471" t="str">
            <v>Biomass</v>
          </cell>
          <cell r="D6471" t="str">
            <v>2047</v>
          </cell>
          <cell r="E6471">
            <v>4500</v>
          </cell>
        </row>
        <row r="6472">
          <cell r="A6472" t="str">
            <v>Lithuania</v>
          </cell>
          <cell r="B6472" t="str">
            <v>LT</v>
          </cell>
          <cell r="C6472" t="str">
            <v>Biomass</v>
          </cell>
          <cell r="D6472" t="str">
            <v>2048</v>
          </cell>
          <cell r="E6472">
            <v>4500</v>
          </cell>
        </row>
        <row r="6473">
          <cell r="A6473" t="str">
            <v>Lithuania</v>
          </cell>
          <cell r="B6473" t="str">
            <v>LT</v>
          </cell>
          <cell r="C6473" t="str">
            <v>Biomass</v>
          </cell>
          <cell r="D6473" t="str">
            <v>2049</v>
          </cell>
          <cell r="E6473">
            <v>4500</v>
          </cell>
        </row>
        <row r="6474">
          <cell r="A6474" t="str">
            <v>Lithuania</v>
          </cell>
          <cell r="B6474" t="str">
            <v>LT</v>
          </cell>
          <cell r="C6474" t="str">
            <v>Biomass</v>
          </cell>
          <cell r="D6474" t="str">
            <v>2050</v>
          </cell>
          <cell r="E6474">
            <v>4500</v>
          </cell>
        </row>
        <row r="6475">
          <cell r="A6475" t="str">
            <v>Luxembourg</v>
          </cell>
          <cell r="B6475" t="str">
            <v>LU</v>
          </cell>
          <cell r="C6475" t="str">
            <v>Biomass</v>
          </cell>
          <cell r="D6475" t="str">
            <v>2018</v>
          </cell>
          <cell r="E6475">
            <v>4500</v>
          </cell>
        </row>
        <row r="6476">
          <cell r="A6476" t="str">
            <v>Luxembourg</v>
          </cell>
          <cell r="B6476" t="str">
            <v>LU</v>
          </cell>
          <cell r="C6476" t="str">
            <v>Biomass</v>
          </cell>
          <cell r="D6476" t="str">
            <v>2019</v>
          </cell>
          <cell r="E6476">
            <v>4500</v>
          </cell>
        </row>
        <row r="6477">
          <cell r="A6477" t="str">
            <v>Luxembourg</v>
          </cell>
          <cell r="B6477" t="str">
            <v>LU</v>
          </cell>
          <cell r="C6477" t="str">
            <v>Biomass</v>
          </cell>
          <cell r="D6477" t="str">
            <v>2020</v>
          </cell>
          <cell r="E6477">
            <v>4500</v>
          </cell>
        </row>
        <row r="6478">
          <cell r="A6478" t="str">
            <v>Luxembourg</v>
          </cell>
          <cell r="B6478" t="str">
            <v>LU</v>
          </cell>
          <cell r="C6478" t="str">
            <v>Biomass</v>
          </cell>
          <cell r="D6478" t="str">
            <v>2021</v>
          </cell>
          <cell r="E6478">
            <v>4500</v>
          </cell>
        </row>
        <row r="6479">
          <cell r="A6479" t="str">
            <v>Luxembourg</v>
          </cell>
          <cell r="B6479" t="str">
            <v>LU</v>
          </cell>
          <cell r="C6479" t="str">
            <v>Biomass</v>
          </cell>
          <cell r="D6479" t="str">
            <v>2022</v>
          </cell>
          <cell r="E6479">
            <v>4500</v>
          </cell>
        </row>
        <row r="6480">
          <cell r="A6480" t="str">
            <v>Luxembourg</v>
          </cell>
          <cell r="B6480" t="str">
            <v>LU</v>
          </cell>
          <cell r="C6480" t="str">
            <v>Biomass</v>
          </cell>
          <cell r="D6480" t="str">
            <v>2023</v>
          </cell>
          <cell r="E6480">
            <v>4500</v>
          </cell>
        </row>
        <row r="6481">
          <cell r="A6481" t="str">
            <v>Luxembourg</v>
          </cell>
          <cell r="B6481" t="str">
            <v>LU</v>
          </cell>
          <cell r="C6481" t="str">
            <v>Biomass</v>
          </cell>
          <cell r="D6481" t="str">
            <v>2024</v>
          </cell>
          <cell r="E6481">
            <v>4500</v>
          </cell>
        </row>
        <row r="6482">
          <cell r="A6482" t="str">
            <v>Luxembourg</v>
          </cell>
          <cell r="B6482" t="str">
            <v>LU</v>
          </cell>
          <cell r="C6482" t="str">
            <v>Biomass</v>
          </cell>
          <cell r="D6482" t="str">
            <v>2025</v>
          </cell>
          <cell r="E6482">
            <v>4500</v>
          </cell>
        </row>
        <row r="6483">
          <cell r="A6483" t="str">
            <v>Luxembourg</v>
          </cell>
          <cell r="B6483" t="str">
            <v>LU</v>
          </cell>
          <cell r="C6483" t="str">
            <v>Biomass</v>
          </cell>
          <cell r="D6483" t="str">
            <v>2026</v>
          </cell>
          <cell r="E6483">
            <v>4500</v>
          </cell>
        </row>
        <row r="6484">
          <cell r="A6484" t="str">
            <v>Luxembourg</v>
          </cell>
          <cell r="B6484" t="str">
            <v>LU</v>
          </cell>
          <cell r="C6484" t="str">
            <v>Biomass</v>
          </cell>
          <cell r="D6484" t="str">
            <v>2027</v>
          </cell>
          <cell r="E6484">
            <v>4500</v>
          </cell>
        </row>
        <row r="6485">
          <cell r="A6485" t="str">
            <v>Luxembourg</v>
          </cell>
          <cell r="B6485" t="str">
            <v>LU</v>
          </cell>
          <cell r="C6485" t="str">
            <v>Biomass</v>
          </cell>
          <cell r="D6485" t="str">
            <v>2028</v>
          </cell>
          <cell r="E6485">
            <v>4500</v>
          </cell>
        </row>
        <row r="6486">
          <cell r="A6486" t="str">
            <v>Luxembourg</v>
          </cell>
          <cell r="B6486" t="str">
            <v>LU</v>
          </cell>
          <cell r="C6486" t="str">
            <v>Biomass</v>
          </cell>
          <cell r="D6486" t="str">
            <v>2029</v>
          </cell>
          <cell r="E6486">
            <v>4500</v>
          </cell>
        </row>
        <row r="6487">
          <cell r="A6487" t="str">
            <v>Luxembourg</v>
          </cell>
          <cell r="B6487" t="str">
            <v>LU</v>
          </cell>
          <cell r="C6487" t="str">
            <v>Biomass</v>
          </cell>
          <cell r="D6487" t="str">
            <v>2030</v>
          </cell>
          <cell r="E6487">
            <v>4500</v>
          </cell>
        </row>
        <row r="6488">
          <cell r="A6488" t="str">
            <v>Luxembourg</v>
          </cell>
          <cell r="B6488" t="str">
            <v>LU</v>
          </cell>
          <cell r="C6488" t="str">
            <v>Biomass</v>
          </cell>
          <cell r="D6488" t="str">
            <v>2031</v>
          </cell>
          <cell r="E6488">
            <v>4500</v>
          </cell>
        </row>
        <row r="6489">
          <cell r="A6489" t="str">
            <v>Luxembourg</v>
          </cell>
          <cell r="B6489" t="str">
            <v>LU</v>
          </cell>
          <cell r="C6489" t="str">
            <v>Biomass</v>
          </cell>
          <cell r="D6489" t="str">
            <v>2032</v>
          </cell>
          <cell r="E6489">
            <v>4500</v>
          </cell>
        </row>
        <row r="6490">
          <cell r="A6490" t="str">
            <v>Luxembourg</v>
          </cell>
          <cell r="B6490" t="str">
            <v>LU</v>
          </cell>
          <cell r="C6490" t="str">
            <v>Biomass</v>
          </cell>
          <cell r="D6490" t="str">
            <v>2033</v>
          </cell>
          <cell r="E6490">
            <v>4500</v>
          </cell>
        </row>
        <row r="6491">
          <cell r="A6491" t="str">
            <v>Luxembourg</v>
          </cell>
          <cell r="B6491" t="str">
            <v>LU</v>
          </cell>
          <cell r="C6491" t="str">
            <v>Biomass</v>
          </cell>
          <cell r="D6491" t="str">
            <v>2034</v>
          </cell>
          <cell r="E6491">
            <v>4500</v>
          </cell>
        </row>
        <row r="6492">
          <cell r="A6492" t="str">
            <v>Luxembourg</v>
          </cell>
          <cell r="B6492" t="str">
            <v>LU</v>
          </cell>
          <cell r="C6492" t="str">
            <v>Biomass</v>
          </cell>
          <cell r="D6492" t="str">
            <v>2035</v>
          </cell>
          <cell r="E6492">
            <v>4500</v>
          </cell>
        </row>
        <row r="6493">
          <cell r="A6493" t="str">
            <v>Luxembourg</v>
          </cell>
          <cell r="B6493" t="str">
            <v>LU</v>
          </cell>
          <cell r="C6493" t="str">
            <v>Biomass</v>
          </cell>
          <cell r="D6493" t="str">
            <v>2036</v>
          </cell>
          <cell r="E6493">
            <v>4500</v>
          </cell>
        </row>
        <row r="6494">
          <cell r="A6494" t="str">
            <v>Luxembourg</v>
          </cell>
          <cell r="B6494" t="str">
            <v>LU</v>
          </cell>
          <cell r="C6494" t="str">
            <v>Biomass</v>
          </cell>
          <cell r="D6494" t="str">
            <v>2037</v>
          </cell>
          <cell r="E6494">
            <v>4500</v>
          </cell>
        </row>
        <row r="6495">
          <cell r="A6495" t="str">
            <v>Luxembourg</v>
          </cell>
          <cell r="B6495" t="str">
            <v>LU</v>
          </cell>
          <cell r="C6495" t="str">
            <v>Biomass</v>
          </cell>
          <cell r="D6495" t="str">
            <v>2038</v>
          </cell>
          <cell r="E6495">
            <v>4500</v>
          </cell>
        </row>
        <row r="6496">
          <cell r="A6496" t="str">
            <v>Luxembourg</v>
          </cell>
          <cell r="B6496" t="str">
            <v>LU</v>
          </cell>
          <cell r="C6496" t="str">
            <v>Biomass</v>
          </cell>
          <cell r="D6496" t="str">
            <v>2039</v>
          </cell>
          <cell r="E6496">
            <v>4500</v>
          </cell>
        </row>
        <row r="6497">
          <cell r="A6497" t="str">
            <v>Luxembourg</v>
          </cell>
          <cell r="B6497" t="str">
            <v>LU</v>
          </cell>
          <cell r="C6497" t="str">
            <v>Biomass</v>
          </cell>
          <cell r="D6497" t="str">
            <v>2040</v>
          </cell>
          <cell r="E6497">
            <v>4500</v>
          </cell>
        </row>
        <row r="6498">
          <cell r="A6498" t="str">
            <v>Luxembourg</v>
          </cell>
          <cell r="B6498" t="str">
            <v>LU</v>
          </cell>
          <cell r="C6498" t="str">
            <v>Biomass</v>
          </cell>
          <cell r="D6498" t="str">
            <v>2041</v>
          </cell>
          <cell r="E6498">
            <v>4500</v>
          </cell>
        </row>
        <row r="6499">
          <cell r="A6499" t="str">
            <v>Luxembourg</v>
          </cell>
          <cell r="B6499" t="str">
            <v>LU</v>
          </cell>
          <cell r="C6499" t="str">
            <v>Biomass</v>
          </cell>
          <cell r="D6499" t="str">
            <v>2042</v>
          </cell>
          <cell r="E6499">
            <v>4500</v>
          </cell>
        </row>
        <row r="6500">
          <cell r="A6500" t="str">
            <v>Luxembourg</v>
          </cell>
          <cell r="B6500" t="str">
            <v>LU</v>
          </cell>
          <cell r="C6500" t="str">
            <v>Biomass</v>
          </cell>
          <cell r="D6500" t="str">
            <v>2043</v>
          </cell>
          <cell r="E6500">
            <v>4500</v>
          </cell>
        </row>
        <row r="6501">
          <cell r="A6501" t="str">
            <v>Luxembourg</v>
          </cell>
          <cell r="B6501" t="str">
            <v>LU</v>
          </cell>
          <cell r="C6501" t="str">
            <v>Biomass</v>
          </cell>
          <cell r="D6501" t="str">
            <v>2044</v>
          </cell>
          <cell r="E6501">
            <v>4500</v>
          </cell>
        </row>
        <row r="6502">
          <cell r="A6502" t="str">
            <v>Luxembourg</v>
          </cell>
          <cell r="B6502" t="str">
            <v>LU</v>
          </cell>
          <cell r="C6502" t="str">
            <v>Biomass</v>
          </cell>
          <cell r="D6502" t="str">
            <v>2045</v>
          </cell>
          <cell r="E6502">
            <v>4500</v>
          </cell>
        </row>
        <row r="6503">
          <cell r="A6503" t="str">
            <v>Luxembourg</v>
          </cell>
          <cell r="B6503" t="str">
            <v>LU</v>
          </cell>
          <cell r="C6503" t="str">
            <v>Biomass</v>
          </cell>
          <cell r="D6503" t="str">
            <v>2046</v>
          </cell>
          <cell r="E6503">
            <v>4500</v>
          </cell>
        </row>
        <row r="6504">
          <cell r="A6504" t="str">
            <v>Luxembourg</v>
          </cell>
          <cell r="B6504" t="str">
            <v>LU</v>
          </cell>
          <cell r="C6504" t="str">
            <v>Biomass</v>
          </cell>
          <cell r="D6504" t="str">
            <v>2047</v>
          </cell>
          <cell r="E6504">
            <v>4500</v>
          </cell>
        </row>
        <row r="6505">
          <cell r="A6505" t="str">
            <v>Luxembourg</v>
          </cell>
          <cell r="B6505" t="str">
            <v>LU</v>
          </cell>
          <cell r="C6505" t="str">
            <v>Biomass</v>
          </cell>
          <cell r="D6505" t="str">
            <v>2048</v>
          </cell>
          <cell r="E6505">
            <v>4500</v>
          </cell>
        </row>
        <row r="6506">
          <cell r="A6506" t="str">
            <v>Luxembourg</v>
          </cell>
          <cell r="B6506" t="str">
            <v>LU</v>
          </cell>
          <cell r="C6506" t="str">
            <v>Biomass</v>
          </cell>
          <cell r="D6506" t="str">
            <v>2049</v>
          </cell>
          <cell r="E6506">
            <v>4500</v>
          </cell>
        </row>
        <row r="6507">
          <cell r="A6507" t="str">
            <v>Luxembourg</v>
          </cell>
          <cell r="B6507" t="str">
            <v>LU</v>
          </cell>
          <cell r="C6507" t="str">
            <v>Biomass</v>
          </cell>
          <cell r="D6507" t="str">
            <v>2050</v>
          </cell>
          <cell r="E6507">
            <v>4500</v>
          </cell>
        </row>
        <row r="6508">
          <cell r="A6508" t="str">
            <v>Latvia</v>
          </cell>
          <cell r="B6508" t="str">
            <v>LV</v>
          </cell>
          <cell r="C6508" t="str">
            <v>Biomass</v>
          </cell>
          <cell r="D6508" t="str">
            <v>2018</v>
          </cell>
          <cell r="E6508">
            <v>4500</v>
          </cell>
        </row>
        <row r="6509">
          <cell r="A6509" t="str">
            <v>Latvia</v>
          </cell>
          <cell r="B6509" t="str">
            <v>LV</v>
          </cell>
          <cell r="C6509" t="str">
            <v>Biomass</v>
          </cell>
          <cell r="D6509" t="str">
            <v>2019</v>
          </cell>
          <cell r="E6509">
            <v>4500</v>
          </cell>
        </row>
        <row r="6510">
          <cell r="A6510" t="str">
            <v>Latvia</v>
          </cell>
          <cell r="B6510" t="str">
            <v>LV</v>
          </cell>
          <cell r="C6510" t="str">
            <v>Biomass</v>
          </cell>
          <cell r="D6510" t="str">
            <v>2020</v>
          </cell>
          <cell r="E6510">
            <v>4500</v>
          </cell>
        </row>
        <row r="6511">
          <cell r="A6511" t="str">
            <v>Latvia</v>
          </cell>
          <cell r="B6511" t="str">
            <v>LV</v>
          </cell>
          <cell r="C6511" t="str">
            <v>Biomass</v>
          </cell>
          <cell r="D6511" t="str">
            <v>2021</v>
          </cell>
          <cell r="E6511">
            <v>4500</v>
          </cell>
        </row>
        <row r="6512">
          <cell r="A6512" t="str">
            <v>Latvia</v>
          </cell>
          <cell r="B6512" t="str">
            <v>LV</v>
          </cell>
          <cell r="C6512" t="str">
            <v>Biomass</v>
          </cell>
          <cell r="D6512" t="str">
            <v>2022</v>
          </cell>
          <cell r="E6512">
            <v>4500</v>
          </cell>
        </row>
        <row r="6513">
          <cell r="A6513" t="str">
            <v>Latvia</v>
          </cell>
          <cell r="B6513" t="str">
            <v>LV</v>
          </cell>
          <cell r="C6513" t="str">
            <v>Biomass</v>
          </cell>
          <cell r="D6513" t="str">
            <v>2023</v>
          </cell>
          <cell r="E6513">
            <v>4500</v>
          </cell>
        </row>
        <row r="6514">
          <cell r="A6514" t="str">
            <v>Latvia</v>
          </cell>
          <cell r="B6514" t="str">
            <v>LV</v>
          </cell>
          <cell r="C6514" t="str">
            <v>Biomass</v>
          </cell>
          <cell r="D6514" t="str">
            <v>2024</v>
          </cell>
          <cell r="E6514">
            <v>4500</v>
          </cell>
        </row>
        <row r="6515">
          <cell r="A6515" t="str">
            <v>Latvia</v>
          </cell>
          <cell r="B6515" t="str">
            <v>LV</v>
          </cell>
          <cell r="C6515" t="str">
            <v>Biomass</v>
          </cell>
          <cell r="D6515" t="str">
            <v>2025</v>
          </cell>
          <cell r="E6515">
            <v>4500</v>
          </cell>
        </row>
        <row r="6516">
          <cell r="A6516" t="str">
            <v>Latvia</v>
          </cell>
          <cell r="B6516" t="str">
            <v>LV</v>
          </cell>
          <cell r="C6516" t="str">
            <v>Biomass</v>
          </cell>
          <cell r="D6516" t="str">
            <v>2026</v>
          </cell>
          <cell r="E6516">
            <v>4500</v>
          </cell>
        </row>
        <row r="6517">
          <cell r="A6517" t="str">
            <v>Latvia</v>
          </cell>
          <cell r="B6517" t="str">
            <v>LV</v>
          </cell>
          <cell r="C6517" t="str">
            <v>Biomass</v>
          </cell>
          <cell r="D6517" t="str">
            <v>2027</v>
          </cell>
          <cell r="E6517">
            <v>4500</v>
          </cell>
        </row>
        <row r="6518">
          <cell r="A6518" t="str">
            <v>Latvia</v>
          </cell>
          <cell r="B6518" t="str">
            <v>LV</v>
          </cell>
          <cell r="C6518" t="str">
            <v>Biomass</v>
          </cell>
          <cell r="D6518" t="str">
            <v>2028</v>
          </cell>
          <cell r="E6518">
            <v>4500</v>
          </cell>
        </row>
        <row r="6519">
          <cell r="A6519" t="str">
            <v>Latvia</v>
          </cell>
          <cell r="B6519" t="str">
            <v>LV</v>
          </cell>
          <cell r="C6519" t="str">
            <v>Biomass</v>
          </cell>
          <cell r="D6519" t="str">
            <v>2029</v>
          </cell>
          <cell r="E6519">
            <v>4500</v>
          </cell>
        </row>
        <row r="6520">
          <cell r="A6520" t="str">
            <v>Latvia</v>
          </cell>
          <cell r="B6520" t="str">
            <v>LV</v>
          </cell>
          <cell r="C6520" t="str">
            <v>Biomass</v>
          </cell>
          <cell r="D6520" t="str">
            <v>2030</v>
          </cell>
          <cell r="E6520">
            <v>4500</v>
          </cell>
        </row>
        <row r="6521">
          <cell r="A6521" t="str">
            <v>Latvia</v>
          </cell>
          <cell r="B6521" t="str">
            <v>LV</v>
          </cell>
          <cell r="C6521" t="str">
            <v>Biomass</v>
          </cell>
          <cell r="D6521" t="str">
            <v>2031</v>
          </cell>
          <cell r="E6521">
            <v>4500</v>
          </cell>
        </row>
        <row r="6522">
          <cell r="A6522" t="str">
            <v>Latvia</v>
          </cell>
          <cell r="B6522" t="str">
            <v>LV</v>
          </cell>
          <cell r="C6522" t="str">
            <v>Biomass</v>
          </cell>
          <cell r="D6522" t="str">
            <v>2032</v>
          </cell>
          <cell r="E6522">
            <v>4500</v>
          </cell>
        </row>
        <row r="6523">
          <cell r="A6523" t="str">
            <v>Latvia</v>
          </cell>
          <cell r="B6523" t="str">
            <v>LV</v>
          </cell>
          <cell r="C6523" t="str">
            <v>Biomass</v>
          </cell>
          <cell r="D6523" t="str">
            <v>2033</v>
          </cell>
          <cell r="E6523">
            <v>4500</v>
          </cell>
        </row>
        <row r="6524">
          <cell r="A6524" t="str">
            <v>Latvia</v>
          </cell>
          <cell r="B6524" t="str">
            <v>LV</v>
          </cell>
          <cell r="C6524" t="str">
            <v>Biomass</v>
          </cell>
          <cell r="D6524" t="str">
            <v>2034</v>
          </cell>
          <cell r="E6524">
            <v>4500</v>
          </cell>
        </row>
        <row r="6525">
          <cell r="A6525" t="str">
            <v>Latvia</v>
          </cell>
          <cell r="B6525" t="str">
            <v>LV</v>
          </cell>
          <cell r="C6525" t="str">
            <v>Biomass</v>
          </cell>
          <cell r="D6525" t="str">
            <v>2035</v>
          </cell>
          <cell r="E6525">
            <v>4500</v>
          </cell>
        </row>
        <row r="6526">
          <cell r="A6526" t="str">
            <v>Latvia</v>
          </cell>
          <cell r="B6526" t="str">
            <v>LV</v>
          </cell>
          <cell r="C6526" t="str">
            <v>Biomass</v>
          </cell>
          <cell r="D6526" t="str">
            <v>2036</v>
          </cell>
          <cell r="E6526">
            <v>4500</v>
          </cell>
        </row>
        <row r="6527">
          <cell r="A6527" t="str">
            <v>Latvia</v>
          </cell>
          <cell r="B6527" t="str">
            <v>LV</v>
          </cell>
          <cell r="C6527" t="str">
            <v>Biomass</v>
          </cell>
          <cell r="D6527" t="str">
            <v>2037</v>
          </cell>
          <cell r="E6527">
            <v>4500</v>
          </cell>
        </row>
        <row r="6528">
          <cell r="A6528" t="str">
            <v>Latvia</v>
          </cell>
          <cell r="B6528" t="str">
            <v>LV</v>
          </cell>
          <cell r="C6528" t="str">
            <v>Biomass</v>
          </cell>
          <cell r="D6528" t="str">
            <v>2038</v>
          </cell>
          <cell r="E6528">
            <v>4500</v>
          </cell>
        </row>
        <row r="6529">
          <cell r="A6529" t="str">
            <v>Latvia</v>
          </cell>
          <cell r="B6529" t="str">
            <v>LV</v>
          </cell>
          <cell r="C6529" t="str">
            <v>Biomass</v>
          </cell>
          <cell r="D6529" t="str">
            <v>2039</v>
          </cell>
          <cell r="E6529">
            <v>4500</v>
          </cell>
        </row>
        <row r="6530">
          <cell r="A6530" t="str">
            <v>Latvia</v>
          </cell>
          <cell r="B6530" t="str">
            <v>LV</v>
          </cell>
          <cell r="C6530" t="str">
            <v>Biomass</v>
          </cell>
          <cell r="D6530" t="str">
            <v>2040</v>
          </cell>
          <cell r="E6530">
            <v>4500</v>
          </cell>
        </row>
        <row r="6531">
          <cell r="A6531" t="str">
            <v>Latvia</v>
          </cell>
          <cell r="B6531" t="str">
            <v>LV</v>
          </cell>
          <cell r="C6531" t="str">
            <v>Biomass</v>
          </cell>
          <cell r="D6531" t="str">
            <v>2041</v>
          </cell>
          <cell r="E6531">
            <v>4500</v>
          </cell>
        </row>
        <row r="6532">
          <cell r="A6532" t="str">
            <v>Latvia</v>
          </cell>
          <cell r="B6532" t="str">
            <v>LV</v>
          </cell>
          <cell r="C6532" t="str">
            <v>Biomass</v>
          </cell>
          <cell r="D6532" t="str">
            <v>2042</v>
          </cell>
          <cell r="E6532">
            <v>4500</v>
          </cell>
        </row>
        <row r="6533">
          <cell r="A6533" t="str">
            <v>Latvia</v>
          </cell>
          <cell r="B6533" t="str">
            <v>LV</v>
          </cell>
          <cell r="C6533" t="str">
            <v>Biomass</v>
          </cell>
          <cell r="D6533" t="str">
            <v>2043</v>
          </cell>
          <cell r="E6533">
            <v>4500</v>
          </cell>
        </row>
        <row r="6534">
          <cell r="A6534" t="str">
            <v>Latvia</v>
          </cell>
          <cell r="B6534" t="str">
            <v>LV</v>
          </cell>
          <cell r="C6534" t="str">
            <v>Biomass</v>
          </cell>
          <cell r="D6534" t="str">
            <v>2044</v>
          </cell>
          <cell r="E6534">
            <v>4500</v>
          </cell>
        </row>
        <row r="6535">
          <cell r="A6535" t="str">
            <v>Latvia</v>
          </cell>
          <cell r="B6535" t="str">
            <v>LV</v>
          </cell>
          <cell r="C6535" t="str">
            <v>Biomass</v>
          </cell>
          <cell r="D6535" t="str">
            <v>2045</v>
          </cell>
          <cell r="E6535">
            <v>4500</v>
          </cell>
        </row>
        <row r="6536">
          <cell r="A6536" t="str">
            <v>Latvia</v>
          </cell>
          <cell r="B6536" t="str">
            <v>LV</v>
          </cell>
          <cell r="C6536" t="str">
            <v>Biomass</v>
          </cell>
          <cell r="D6536" t="str">
            <v>2046</v>
          </cell>
          <cell r="E6536">
            <v>4500</v>
          </cell>
        </row>
        <row r="6537">
          <cell r="A6537" t="str">
            <v>Latvia</v>
          </cell>
          <cell r="B6537" t="str">
            <v>LV</v>
          </cell>
          <cell r="C6537" t="str">
            <v>Biomass</v>
          </cell>
          <cell r="D6537" t="str">
            <v>2047</v>
          </cell>
          <cell r="E6537">
            <v>4500</v>
          </cell>
        </row>
        <row r="6538">
          <cell r="A6538" t="str">
            <v>Latvia</v>
          </cell>
          <cell r="B6538" t="str">
            <v>LV</v>
          </cell>
          <cell r="C6538" t="str">
            <v>Biomass</v>
          </cell>
          <cell r="D6538" t="str">
            <v>2048</v>
          </cell>
          <cell r="E6538">
            <v>4500</v>
          </cell>
        </row>
        <row r="6539">
          <cell r="A6539" t="str">
            <v>Latvia</v>
          </cell>
          <cell r="B6539" t="str">
            <v>LV</v>
          </cell>
          <cell r="C6539" t="str">
            <v>Biomass</v>
          </cell>
          <cell r="D6539" t="str">
            <v>2049</v>
          </cell>
          <cell r="E6539">
            <v>4500</v>
          </cell>
        </row>
        <row r="6540">
          <cell r="A6540" t="str">
            <v>Latvia</v>
          </cell>
          <cell r="B6540" t="str">
            <v>LV</v>
          </cell>
          <cell r="C6540" t="str">
            <v>Biomass</v>
          </cell>
          <cell r="D6540" t="str">
            <v>2050</v>
          </cell>
          <cell r="E6540">
            <v>4500</v>
          </cell>
        </row>
        <row r="6541">
          <cell r="A6541" t="str">
            <v>Montenegro</v>
          </cell>
          <cell r="B6541" t="str">
            <v>ME</v>
          </cell>
          <cell r="C6541" t="str">
            <v>Biomass</v>
          </cell>
          <cell r="D6541" t="str">
            <v>2018</v>
          </cell>
          <cell r="E6541">
            <v>4500</v>
          </cell>
        </row>
        <row r="6542">
          <cell r="A6542" t="str">
            <v>Montenegro</v>
          </cell>
          <cell r="B6542" t="str">
            <v>ME</v>
          </cell>
          <cell r="C6542" t="str">
            <v>Biomass</v>
          </cell>
          <cell r="D6542" t="str">
            <v>2019</v>
          </cell>
          <cell r="E6542">
            <v>4500</v>
          </cell>
        </row>
        <row r="6543">
          <cell r="A6543" t="str">
            <v>Montenegro</v>
          </cell>
          <cell r="B6543" t="str">
            <v>ME</v>
          </cell>
          <cell r="C6543" t="str">
            <v>Biomass</v>
          </cell>
          <cell r="D6543" t="str">
            <v>2020</v>
          </cell>
          <cell r="E6543">
            <v>4500</v>
          </cell>
        </row>
        <row r="6544">
          <cell r="A6544" t="str">
            <v>Montenegro</v>
          </cell>
          <cell r="B6544" t="str">
            <v>ME</v>
          </cell>
          <cell r="C6544" t="str">
            <v>Biomass</v>
          </cell>
          <cell r="D6544" t="str">
            <v>2021</v>
          </cell>
          <cell r="E6544">
            <v>4500</v>
          </cell>
        </row>
        <row r="6545">
          <cell r="A6545" t="str">
            <v>Montenegro</v>
          </cell>
          <cell r="B6545" t="str">
            <v>ME</v>
          </cell>
          <cell r="C6545" t="str">
            <v>Biomass</v>
          </cell>
          <cell r="D6545" t="str">
            <v>2022</v>
          </cell>
          <cell r="E6545">
            <v>4500</v>
          </cell>
        </row>
        <row r="6546">
          <cell r="A6546" t="str">
            <v>Montenegro</v>
          </cell>
          <cell r="B6546" t="str">
            <v>ME</v>
          </cell>
          <cell r="C6546" t="str">
            <v>Biomass</v>
          </cell>
          <cell r="D6546" t="str">
            <v>2023</v>
          </cell>
          <cell r="E6546">
            <v>4500</v>
          </cell>
        </row>
        <row r="6547">
          <cell r="A6547" t="str">
            <v>Montenegro</v>
          </cell>
          <cell r="B6547" t="str">
            <v>ME</v>
          </cell>
          <cell r="C6547" t="str">
            <v>Biomass</v>
          </cell>
          <cell r="D6547" t="str">
            <v>2024</v>
          </cell>
          <cell r="E6547">
            <v>4500</v>
          </cell>
        </row>
        <row r="6548">
          <cell r="A6548" t="str">
            <v>Montenegro</v>
          </cell>
          <cell r="B6548" t="str">
            <v>ME</v>
          </cell>
          <cell r="C6548" t="str">
            <v>Biomass</v>
          </cell>
          <cell r="D6548" t="str">
            <v>2025</v>
          </cell>
          <cell r="E6548">
            <v>4500</v>
          </cell>
        </row>
        <row r="6549">
          <cell r="A6549" t="str">
            <v>Montenegro</v>
          </cell>
          <cell r="B6549" t="str">
            <v>ME</v>
          </cell>
          <cell r="C6549" t="str">
            <v>Biomass</v>
          </cell>
          <cell r="D6549" t="str">
            <v>2026</v>
          </cell>
          <cell r="E6549">
            <v>4500</v>
          </cell>
        </row>
        <row r="6550">
          <cell r="A6550" t="str">
            <v>Montenegro</v>
          </cell>
          <cell r="B6550" t="str">
            <v>ME</v>
          </cell>
          <cell r="C6550" t="str">
            <v>Biomass</v>
          </cell>
          <cell r="D6550" t="str">
            <v>2027</v>
          </cell>
          <cell r="E6550">
            <v>4500</v>
          </cell>
        </row>
        <row r="6551">
          <cell r="A6551" t="str">
            <v>Montenegro</v>
          </cell>
          <cell r="B6551" t="str">
            <v>ME</v>
          </cell>
          <cell r="C6551" t="str">
            <v>Biomass</v>
          </cell>
          <cell r="D6551" t="str">
            <v>2028</v>
          </cell>
          <cell r="E6551">
            <v>4500</v>
          </cell>
        </row>
        <row r="6552">
          <cell r="A6552" t="str">
            <v>Montenegro</v>
          </cell>
          <cell r="B6552" t="str">
            <v>ME</v>
          </cell>
          <cell r="C6552" t="str">
            <v>Biomass</v>
          </cell>
          <cell r="D6552" t="str">
            <v>2029</v>
          </cell>
          <cell r="E6552">
            <v>4500</v>
          </cell>
        </row>
        <row r="6553">
          <cell r="A6553" t="str">
            <v>Montenegro</v>
          </cell>
          <cell r="B6553" t="str">
            <v>ME</v>
          </cell>
          <cell r="C6553" t="str">
            <v>Biomass</v>
          </cell>
          <cell r="D6553" t="str">
            <v>2030</v>
          </cell>
          <cell r="E6553">
            <v>4500</v>
          </cell>
        </row>
        <row r="6554">
          <cell r="A6554" t="str">
            <v>Montenegro</v>
          </cell>
          <cell r="B6554" t="str">
            <v>ME</v>
          </cell>
          <cell r="C6554" t="str">
            <v>Biomass</v>
          </cell>
          <cell r="D6554" t="str">
            <v>2031</v>
          </cell>
          <cell r="E6554">
            <v>4500</v>
          </cell>
        </row>
        <row r="6555">
          <cell r="A6555" t="str">
            <v>Montenegro</v>
          </cell>
          <cell r="B6555" t="str">
            <v>ME</v>
          </cell>
          <cell r="C6555" t="str">
            <v>Biomass</v>
          </cell>
          <cell r="D6555" t="str">
            <v>2032</v>
          </cell>
          <cell r="E6555">
            <v>4500</v>
          </cell>
        </row>
        <row r="6556">
          <cell r="A6556" t="str">
            <v>Montenegro</v>
          </cell>
          <cell r="B6556" t="str">
            <v>ME</v>
          </cell>
          <cell r="C6556" t="str">
            <v>Biomass</v>
          </cell>
          <cell r="D6556" t="str">
            <v>2033</v>
          </cell>
          <cell r="E6556">
            <v>4500</v>
          </cell>
        </row>
        <row r="6557">
          <cell r="A6557" t="str">
            <v>Montenegro</v>
          </cell>
          <cell r="B6557" t="str">
            <v>ME</v>
          </cell>
          <cell r="C6557" t="str">
            <v>Biomass</v>
          </cell>
          <cell r="D6557" t="str">
            <v>2034</v>
          </cell>
          <cell r="E6557">
            <v>4500</v>
          </cell>
        </row>
        <row r="6558">
          <cell r="A6558" t="str">
            <v>Montenegro</v>
          </cell>
          <cell r="B6558" t="str">
            <v>ME</v>
          </cell>
          <cell r="C6558" t="str">
            <v>Biomass</v>
          </cell>
          <cell r="D6558" t="str">
            <v>2035</v>
          </cell>
          <cell r="E6558">
            <v>4500</v>
          </cell>
        </row>
        <row r="6559">
          <cell r="A6559" t="str">
            <v>Montenegro</v>
          </cell>
          <cell r="B6559" t="str">
            <v>ME</v>
          </cell>
          <cell r="C6559" t="str">
            <v>Biomass</v>
          </cell>
          <cell r="D6559" t="str">
            <v>2036</v>
          </cell>
          <cell r="E6559">
            <v>4500</v>
          </cell>
        </row>
        <row r="6560">
          <cell r="A6560" t="str">
            <v>Montenegro</v>
          </cell>
          <cell r="B6560" t="str">
            <v>ME</v>
          </cell>
          <cell r="C6560" t="str">
            <v>Biomass</v>
          </cell>
          <cell r="D6560" t="str">
            <v>2037</v>
          </cell>
          <cell r="E6560">
            <v>4500</v>
          </cell>
        </row>
        <row r="6561">
          <cell r="A6561" t="str">
            <v>Montenegro</v>
          </cell>
          <cell r="B6561" t="str">
            <v>ME</v>
          </cell>
          <cell r="C6561" t="str">
            <v>Biomass</v>
          </cell>
          <cell r="D6561" t="str">
            <v>2038</v>
          </cell>
          <cell r="E6561">
            <v>4500</v>
          </cell>
        </row>
        <row r="6562">
          <cell r="A6562" t="str">
            <v>Montenegro</v>
          </cell>
          <cell r="B6562" t="str">
            <v>ME</v>
          </cell>
          <cell r="C6562" t="str">
            <v>Biomass</v>
          </cell>
          <cell r="D6562" t="str">
            <v>2039</v>
          </cell>
          <cell r="E6562">
            <v>4500</v>
          </cell>
        </row>
        <row r="6563">
          <cell r="A6563" t="str">
            <v>Montenegro</v>
          </cell>
          <cell r="B6563" t="str">
            <v>ME</v>
          </cell>
          <cell r="C6563" t="str">
            <v>Biomass</v>
          </cell>
          <cell r="D6563" t="str">
            <v>2040</v>
          </cell>
          <cell r="E6563">
            <v>4500</v>
          </cell>
        </row>
        <row r="6564">
          <cell r="A6564" t="str">
            <v>Montenegro</v>
          </cell>
          <cell r="B6564" t="str">
            <v>ME</v>
          </cell>
          <cell r="C6564" t="str">
            <v>Biomass</v>
          </cell>
          <cell r="D6564" t="str">
            <v>2041</v>
          </cell>
          <cell r="E6564">
            <v>4500</v>
          </cell>
        </row>
        <row r="6565">
          <cell r="A6565" t="str">
            <v>Montenegro</v>
          </cell>
          <cell r="B6565" t="str">
            <v>ME</v>
          </cell>
          <cell r="C6565" t="str">
            <v>Biomass</v>
          </cell>
          <cell r="D6565" t="str">
            <v>2042</v>
          </cell>
          <cell r="E6565">
            <v>4500</v>
          </cell>
        </row>
        <row r="6566">
          <cell r="A6566" t="str">
            <v>Montenegro</v>
          </cell>
          <cell r="B6566" t="str">
            <v>ME</v>
          </cell>
          <cell r="C6566" t="str">
            <v>Biomass</v>
          </cell>
          <cell r="D6566" t="str">
            <v>2043</v>
          </cell>
          <cell r="E6566">
            <v>4500</v>
          </cell>
        </row>
        <row r="6567">
          <cell r="A6567" t="str">
            <v>Montenegro</v>
          </cell>
          <cell r="B6567" t="str">
            <v>ME</v>
          </cell>
          <cell r="C6567" t="str">
            <v>Biomass</v>
          </cell>
          <cell r="D6567" t="str">
            <v>2044</v>
          </cell>
          <cell r="E6567">
            <v>4500</v>
          </cell>
        </row>
        <row r="6568">
          <cell r="A6568" t="str">
            <v>Montenegro</v>
          </cell>
          <cell r="B6568" t="str">
            <v>ME</v>
          </cell>
          <cell r="C6568" t="str">
            <v>Biomass</v>
          </cell>
          <cell r="D6568" t="str">
            <v>2045</v>
          </cell>
          <cell r="E6568">
            <v>4500</v>
          </cell>
        </row>
        <row r="6569">
          <cell r="A6569" t="str">
            <v>Montenegro</v>
          </cell>
          <cell r="B6569" t="str">
            <v>ME</v>
          </cell>
          <cell r="C6569" t="str">
            <v>Biomass</v>
          </cell>
          <cell r="D6569" t="str">
            <v>2046</v>
          </cell>
          <cell r="E6569">
            <v>4500</v>
          </cell>
        </row>
        <row r="6570">
          <cell r="A6570" t="str">
            <v>Montenegro</v>
          </cell>
          <cell r="B6570" t="str">
            <v>ME</v>
          </cell>
          <cell r="C6570" t="str">
            <v>Biomass</v>
          </cell>
          <cell r="D6570" t="str">
            <v>2047</v>
          </cell>
          <cell r="E6570">
            <v>4500</v>
          </cell>
        </row>
        <row r="6571">
          <cell r="A6571" t="str">
            <v>Montenegro</v>
          </cell>
          <cell r="B6571" t="str">
            <v>ME</v>
          </cell>
          <cell r="C6571" t="str">
            <v>Biomass</v>
          </cell>
          <cell r="D6571" t="str">
            <v>2048</v>
          </cell>
          <cell r="E6571">
            <v>4500</v>
          </cell>
        </row>
        <row r="6572">
          <cell r="A6572" t="str">
            <v>Montenegro</v>
          </cell>
          <cell r="B6572" t="str">
            <v>ME</v>
          </cell>
          <cell r="C6572" t="str">
            <v>Biomass</v>
          </cell>
          <cell r="D6572" t="str">
            <v>2049</v>
          </cell>
          <cell r="E6572">
            <v>4500</v>
          </cell>
        </row>
        <row r="6573">
          <cell r="A6573" t="str">
            <v>Montenegro</v>
          </cell>
          <cell r="B6573" t="str">
            <v>ME</v>
          </cell>
          <cell r="C6573" t="str">
            <v>Biomass</v>
          </cell>
          <cell r="D6573" t="str">
            <v>2050</v>
          </cell>
          <cell r="E6573">
            <v>4500</v>
          </cell>
        </row>
        <row r="6574">
          <cell r="A6574" t="str">
            <v>North Macedonia</v>
          </cell>
          <cell r="B6574" t="str">
            <v>MK</v>
          </cell>
          <cell r="C6574" t="str">
            <v>Biomass</v>
          </cell>
          <cell r="D6574" t="str">
            <v>2018</v>
          </cell>
          <cell r="E6574">
            <v>4500</v>
          </cell>
        </row>
        <row r="6575">
          <cell r="A6575" t="str">
            <v>North Macedonia</v>
          </cell>
          <cell r="B6575" t="str">
            <v>MK</v>
          </cell>
          <cell r="C6575" t="str">
            <v>Biomass</v>
          </cell>
          <cell r="D6575" t="str">
            <v>2019</v>
          </cell>
          <cell r="E6575">
            <v>4500</v>
          </cell>
        </row>
        <row r="6576">
          <cell r="A6576" t="str">
            <v>North Macedonia</v>
          </cell>
          <cell r="B6576" t="str">
            <v>MK</v>
          </cell>
          <cell r="C6576" t="str">
            <v>Biomass</v>
          </cell>
          <cell r="D6576" t="str">
            <v>2020</v>
          </cell>
          <cell r="E6576">
            <v>4500</v>
          </cell>
        </row>
        <row r="6577">
          <cell r="A6577" t="str">
            <v>North Macedonia</v>
          </cell>
          <cell r="B6577" t="str">
            <v>MK</v>
          </cell>
          <cell r="C6577" t="str">
            <v>Biomass</v>
          </cell>
          <cell r="D6577" t="str">
            <v>2021</v>
          </cell>
          <cell r="E6577">
            <v>4500</v>
          </cell>
        </row>
        <row r="6578">
          <cell r="A6578" t="str">
            <v>North Macedonia</v>
          </cell>
          <cell r="B6578" t="str">
            <v>MK</v>
          </cell>
          <cell r="C6578" t="str">
            <v>Biomass</v>
          </cell>
          <cell r="D6578" t="str">
            <v>2022</v>
          </cell>
          <cell r="E6578">
            <v>4500</v>
          </cell>
        </row>
        <row r="6579">
          <cell r="A6579" t="str">
            <v>North Macedonia</v>
          </cell>
          <cell r="B6579" t="str">
            <v>MK</v>
          </cell>
          <cell r="C6579" t="str">
            <v>Biomass</v>
          </cell>
          <cell r="D6579" t="str">
            <v>2023</v>
          </cell>
          <cell r="E6579">
            <v>4500</v>
          </cell>
        </row>
        <row r="6580">
          <cell r="A6580" t="str">
            <v>North Macedonia</v>
          </cell>
          <cell r="B6580" t="str">
            <v>MK</v>
          </cell>
          <cell r="C6580" t="str">
            <v>Biomass</v>
          </cell>
          <cell r="D6580" t="str">
            <v>2024</v>
          </cell>
          <cell r="E6580">
            <v>4500</v>
          </cell>
        </row>
        <row r="6581">
          <cell r="A6581" t="str">
            <v>North Macedonia</v>
          </cell>
          <cell r="B6581" t="str">
            <v>MK</v>
          </cell>
          <cell r="C6581" t="str">
            <v>Biomass</v>
          </cell>
          <cell r="D6581" t="str">
            <v>2025</v>
          </cell>
          <cell r="E6581">
            <v>4500</v>
          </cell>
        </row>
        <row r="6582">
          <cell r="A6582" t="str">
            <v>North Macedonia</v>
          </cell>
          <cell r="B6582" t="str">
            <v>MK</v>
          </cell>
          <cell r="C6582" t="str">
            <v>Biomass</v>
          </cell>
          <cell r="D6582" t="str">
            <v>2026</v>
          </cell>
          <cell r="E6582">
            <v>4500</v>
          </cell>
        </row>
        <row r="6583">
          <cell r="A6583" t="str">
            <v>North Macedonia</v>
          </cell>
          <cell r="B6583" t="str">
            <v>MK</v>
          </cell>
          <cell r="C6583" t="str">
            <v>Biomass</v>
          </cell>
          <cell r="D6583" t="str">
            <v>2027</v>
          </cell>
          <cell r="E6583">
            <v>4500</v>
          </cell>
        </row>
        <row r="6584">
          <cell r="A6584" t="str">
            <v>North Macedonia</v>
          </cell>
          <cell r="B6584" t="str">
            <v>MK</v>
          </cell>
          <cell r="C6584" t="str">
            <v>Biomass</v>
          </cell>
          <cell r="D6584" t="str">
            <v>2028</v>
          </cell>
          <cell r="E6584">
            <v>4500</v>
          </cell>
        </row>
        <row r="6585">
          <cell r="A6585" t="str">
            <v>North Macedonia</v>
          </cell>
          <cell r="B6585" t="str">
            <v>MK</v>
          </cell>
          <cell r="C6585" t="str">
            <v>Biomass</v>
          </cell>
          <cell r="D6585" t="str">
            <v>2029</v>
          </cell>
          <cell r="E6585">
            <v>4500</v>
          </cell>
        </row>
        <row r="6586">
          <cell r="A6586" t="str">
            <v>North Macedonia</v>
          </cell>
          <cell r="B6586" t="str">
            <v>MK</v>
          </cell>
          <cell r="C6586" t="str">
            <v>Biomass</v>
          </cell>
          <cell r="D6586" t="str">
            <v>2030</v>
          </cell>
          <cell r="E6586">
            <v>4500</v>
          </cell>
        </row>
        <row r="6587">
          <cell r="A6587" t="str">
            <v>North Macedonia</v>
          </cell>
          <cell r="B6587" t="str">
            <v>MK</v>
          </cell>
          <cell r="C6587" t="str">
            <v>Biomass</v>
          </cell>
          <cell r="D6587" t="str">
            <v>2031</v>
          </cell>
          <cell r="E6587">
            <v>4500</v>
          </cell>
        </row>
        <row r="6588">
          <cell r="A6588" t="str">
            <v>North Macedonia</v>
          </cell>
          <cell r="B6588" t="str">
            <v>MK</v>
          </cell>
          <cell r="C6588" t="str">
            <v>Biomass</v>
          </cell>
          <cell r="D6588" t="str">
            <v>2032</v>
          </cell>
          <cell r="E6588">
            <v>4500</v>
          </cell>
        </row>
        <row r="6589">
          <cell r="A6589" t="str">
            <v>North Macedonia</v>
          </cell>
          <cell r="B6589" t="str">
            <v>MK</v>
          </cell>
          <cell r="C6589" t="str">
            <v>Biomass</v>
          </cell>
          <cell r="D6589" t="str">
            <v>2033</v>
          </cell>
          <cell r="E6589">
            <v>4500</v>
          </cell>
        </row>
        <row r="6590">
          <cell r="A6590" t="str">
            <v>North Macedonia</v>
          </cell>
          <cell r="B6590" t="str">
            <v>MK</v>
          </cell>
          <cell r="C6590" t="str">
            <v>Biomass</v>
          </cell>
          <cell r="D6590" t="str">
            <v>2034</v>
          </cell>
          <cell r="E6590">
            <v>4500</v>
          </cell>
        </row>
        <row r="6591">
          <cell r="A6591" t="str">
            <v>North Macedonia</v>
          </cell>
          <cell r="B6591" t="str">
            <v>MK</v>
          </cell>
          <cell r="C6591" t="str">
            <v>Biomass</v>
          </cell>
          <cell r="D6591" t="str">
            <v>2035</v>
          </cell>
          <cell r="E6591">
            <v>4500</v>
          </cell>
        </row>
        <row r="6592">
          <cell r="A6592" t="str">
            <v>North Macedonia</v>
          </cell>
          <cell r="B6592" t="str">
            <v>MK</v>
          </cell>
          <cell r="C6592" t="str">
            <v>Biomass</v>
          </cell>
          <cell r="D6592" t="str">
            <v>2036</v>
          </cell>
          <cell r="E6592">
            <v>4500</v>
          </cell>
        </row>
        <row r="6593">
          <cell r="A6593" t="str">
            <v>North Macedonia</v>
          </cell>
          <cell r="B6593" t="str">
            <v>MK</v>
          </cell>
          <cell r="C6593" t="str">
            <v>Biomass</v>
          </cell>
          <cell r="D6593" t="str">
            <v>2037</v>
          </cell>
          <cell r="E6593">
            <v>4500</v>
          </cell>
        </row>
        <row r="6594">
          <cell r="A6594" t="str">
            <v>North Macedonia</v>
          </cell>
          <cell r="B6594" t="str">
            <v>MK</v>
          </cell>
          <cell r="C6594" t="str">
            <v>Biomass</v>
          </cell>
          <cell r="D6594" t="str">
            <v>2038</v>
          </cell>
          <cell r="E6594">
            <v>4500</v>
          </cell>
        </row>
        <row r="6595">
          <cell r="A6595" t="str">
            <v>North Macedonia</v>
          </cell>
          <cell r="B6595" t="str">
            <v>MK</v>
          </cell>
          <cell r="C6595" t="str">
            <v>Biomass</v>
          </cell>
          <cell r="D6595" t="str">
            <v>2039</v>
          </cell>
          <cell r="E6595">
            <v>4500</v>
          </cell>
        </row>
        <row r="6596">
          <cell r="A6596" t="str">
            <v>North Macedonia</v>
          </cell>
          <cell r="B6596" t="str">
            <v>MK</v>
          </cell>
          <cell r="C6596" t="str">
            <v>Biomass</v>
          </cell>
          <cell r="D6596" t="str">
            <v>2040</v>
          </cell>
          <cell r="E6596">
            <v>4500</v>
          </cell>
        </row>
        <row r="6597">
          <cell r="A6597" t="str">
            <v>North Macedonia</v>
          </cell>
          <cell r="B6597" t="str">
            <v>MK</v>
          </cell>
          <cell r="C6597" t="str">
            <v>Biomass</v>
          </cell>
          <cell r="D6597" t="str">
            <v>2041</v>
          </cell>
          <cell r="E6597">
            <v>4500</v>
          </cell>
        </row>
        <row r="6598">
          <cell r="A6598" t="str">
            <v>North Macedonia</v>
          </cell>
          <cell r="B6598" t="str">
            <v>MK</v>
          </cell>
          <cell r="C6598" t="str">
            <v>Biomass</v>
          </cell>
          <cell r="D6598" t="str">
            <v>2042</v>
          </cell>
          <cell r="E6598">
            <v>4500</v>
          </cell>
        </row>
        <row r="6599">
          <cell r="A6599" t="str">
            <v>North Macedonia</v>
          </cell>
          <cell r="B6599" t="str">
            <v>MK</v>
          </cell>
          <cell r="C6599" t="str">
            <v>Biomass</v>
          </cell>
          <cell r="D6599" t="str">
            <v>2043</v>
          </cell>
          <cell r="E6599">
            <v>4500</v>
          </cell>
        </row>
        <row r="6600">
          <cell r="A6600" t="str">
            <v>North Macedonia</v>
          </cell>
          <cell r="B6600" t="str">
            <v>MK</v>
          </cell>
          <cell r="C6600" t="str">
            <v>Biomass</v>
          </cell>
          <cell r="D6600" t="str">
            <v>2044</v>
          </cell>
          <cell r="E6600">
            <v>4500</v>
          </cell>
        </row>
        <row r="6601">
          <cell r="A6601" t="str">
            <v>North Macedonia</v>
          </cell>
          <cell r="B6601" t="str">
            <v>MK</v>
          </cell>
          <cell r="C6601" t="str">
            <v>Biomass</v>
          </cell>
          <cell r="D6601" t="str">
            <v>2045</v>
          </cell>
          <cell r="E6601">
            <v>4500</v>
          </cell>
        </row>
        <row r="6602">
          <cell r="A6602" t="str">
            <v>North Macedonia</v>
          </cell>
          <cell r="B6602" t="str">
            <v>MK</v>
          </cell>
          <cell r="C6602" t="str">
            <v>Biomass</v>
          </cell>
          <cell r="D6602" t="str">
            <v>2046</v>
          </cell>
          <cell r="E6602">
            <v>4500</v>
          </cell>
        </row>
        <row r="6603">
          <cell r="A6603" t="str">
            <v>North Macedonia</v>
          </cell>
          <cell r="B6603" t="str">
            <v>MK</v>
          </cell>
          <cell r="C6603" t="str">
            <v>Biomass</v>
          </cell>
          <cell r="D6603" t="str">
            <v>2047</v>
          </cell>
          <cell r="E6603">
            <v>4500</v>
          </cell>
        </row>
        <row r="6604">
          <cell r="A6604" t="str">
            <v>North Macedonia</v>
          </cell>
          <cell r="B6604" t="str">
            <v>MK</v>
          </cell>
          <cell r="C6604" t="str">
            <v>Biomass</v>
          </cell>
          <cell r="D6604" t="str">
            <v>2048</v>
          </cell>
          <cell r="E6604">
            <v>4500</v>
          </cell>
        </row>
        <row r="6605">
          <cell r="A6605" t="str">
            <v>North Macedonia</v>
          </cell>
          <cell r="B6605" t="str">
            <v>MK</v>
          </cell>
          <cell r="C6605" t="str">
            <v>Biomass</v>
          </cell>
          <cell r="D6605" t="str">
            <v>2049</v>
          </cell>
          <cell r="E6605">
            <v>4500</v>
          </cell>
        </row>
        <row r="6606">
          <cell r="A6606" t="str">
            <v>North Macedonia</v>
          </cell>
          <cell r="B6606" t="str">
            <v>MK</v>
          </cell>
          <cell r="C6606" t="str">
            <v>Biomass</v>
          </cell>
          <cell r="D6606" t="str">
            <v>2050</v>
          </cell>
          <cell r="E6606">
            <v>4500</v>
          </cell>
        </row>
        <row r="6607">
          <cell r="A6607" t="str">
            <v>Netherlands</v>
          </cell>
          <cell r="B6607" t="str">
            <v>NL</v>
          </cell>
          <cell r="C6607" t="str">
            <v>Biomass</v>
          </cell>
          <cell r="D6607" t="str">
            <v>2018</v>
          </cell>
          <cell r="E6607">
            <v>4500</v>
          </cell>
        </row>
        <row r="6608">
          <cell r="A6608" t="str">
            <v>Netherlands</v>
          </cell>
          <cell r="B6608" t="str">
            <v>NL</v>
          </cell>
          <cell r="C6608" t="str">
            <v>Biomass</v>
          </cell>
          <cell r="D6608" t="str">
            <v>2019</v>
          </cell>
          <cell r="E6608">
            <v>4500</v>
          </cell>
        </row>
        <row r="6609">
          <cell r="A6609" t="str">
            <v>Netherlands</v>
          </cell>
          <cell r="B6609" t="str">
            <v>NL</v>
          </cell>
          <cell r="C6609" t="str">
            <v>Biomass</v>
          </cell>
          <cell r="D6609" t="str">
            <v>2020</v>
          </cell>
          <cell r="E6609">
            <v>4500</v>
          </cell>
        </row>
        <row r="6610">
          <cell r="A6610" t="str">
            <v>Netherlands</v>
          </cell>
          <cell r="B6610" t="str">
            <v>NL</v>
          </cell>
          <cell r="C6610" t="str">
            <v>Biomass</v>
          </cell>
          <cell r="D6610" t="str">
            <v>2021</v>
          </cell>
          <cell r="E6610">
            <v>4500</v>
          </cell>
        </row>
        <row r="6611">
          <cell r="A6611" t="str">
            <v>Netherlands</v>
          </cell>
          <cell r="B6611" t="str">
            <v>NL</v>
          </cell>
          <cell r="C6611" t="str">
            <v>Biomass</v>
          </cell>
          <cell r="D6611" t="str">
            <v>2022</v>
          </cell>
          <cell r="E6611">
            <v>4500</v>
          </cell>
        </row>
        <row r="6612">
          <cell r="A6612" t="str">
            <v>Netherlands</v>
          </cell>
          <cell r="B6612" t="str">
            <v>NL</v>
          </cell>
          <cell r="C6612" t="str">
            <v>Biomass</v>
          </cell>
          <cell r="D6612" t="str">
            <v>2023</v>
          </cell>
          <cell r="E6612">
            <v>4500</v>
          </cell>
        </row>
        <row r="6613">
          <cell r="A6613" t="str">
            <v>Netherlands</v>
          </cell>
          <cell r="B6613" t="str">
            <v>NL</v>
          </cell>
          <cell r="C6613" t="str">
            <v>Biomass</v>
          </cell>
          <cell r="D6613" t="str">
            <v>2024</v>
          </cell>
          <cell r="E6613">
            <v>4500</v>
          </cell>
        </row>
        <row r="6614">
          <cell r="A6614" t="str">
            <v>Netherlands</v>
          </cell>
          <cell r="B6614" t="str">
            <v>NL</v>
          </cell>
          <cell r="C6614" t="str">
            <v>Biomass</v>
          </cell>
          <cell r="D6614" t="str">
            <v>2025</v>
          </cell>
          <cell r="E6614">
            <v>4500</v>
          </cell>
        </row>
        <row r="6615">
          <cell r="A6615" t="str">
            <v>Netherlands</v>
          </cell>
          <cell r="B6615" t="str">
            <v>NL</v>
          </cell>
          <cell r="C6615" t="str">
            <v>Biomass</v>
          </cell>
          <cell r="D6615" t="str">
            <v>2026</v>
          </cell>
          <cell r="E6615">
            <v>4500</v>
          </cell>
        </row>
        <row r="6616">
          <cell r="A6616" t="str">
            <v>Netherlands</v>
          </cell>
          <cell r="B6616" t="str">
            <v>NL</v>
          </cell>
          <cell r="C6616" t="str">
            <v>Biomass</v>
          </cell>
          <cell r="D6616" t="str">
            <v>2027</v>
          </cell>
          <cell r="E6616">
            <v>4500</v>
          </cell>
        </row>
        <row r="6617">
          <cell r="A6617" t="str">
            <v>Netherlands</v>
          </cell>
          <cell r="B6617" t="str">
            <v>NL</v>
          </cell>
          <cell r="C6617" t="str">
            <v>Biomass</v>
          </cell>
          <cell r="D6617" t="str">
            <v>2028</v>
          </cell>
          <cell r="E6617">
            <v>4500</v>
          </cell>
        </row>
        <row r="6618">
          <cell r="A6618" t="str">
            <v>Netherlands</v>
          </cell>
          <cell r="B6618" t="str">
            <v>NL</v>
          </cell>
          <cell r="C6618" t="str">
            <v>Biomass</v>
          </cell>
          <cell r="D6618" t="str">
            <v>2029</v>
          </cell>
          <cell r="E6618">
            <v>4500</v>
          </cell>
        </row>
        <row r="6619">
          <cell r="A6619" t="str">
            <v>Netherlands</v>
          </cell>
          <cell r="B6619" t="str">
            <v>NL</v>
          </cell>
          <cell r="C6619" t="str">
            <v>Biomass</v>
          </cell>
          <cell r="D6619" t="str">
            <v>2030</v>
          </cell>
          <cell r="E6619">
            <v>4500</v>
          </cell>
        </row>
        <row r="6620">
          <cell r="A6620" t="str">
            <v>Netherlands</v>
          </cell>
          <cell r="B6620" t="str">
            <v>NL</v>
          </cell>
          <cell r="C6620" t="str">
            <v>Biomass</v>
          </cell>
          <cell r="D6620" t="str">
            <v>2031</v>
          </cell>
          <cell r="E6620">
            <v>4500</v>
          </cell>
        </row>
        <row r="6621">
          <cell r="A6621" t="str">
            <v>Netherlands</v>
          </cell>
          <cell r="B6621" t="str">
            <v>NL</v>
          </cell>
          <cell r="C6621" t="str">
            <v>Biomass</v>
          </cell>
          <cell r="D6621" t="str">
            <v>2032</v>
          </cell>
          <cell r="E6621">
            <v>4500</v>
          </cell>
        </row>
        <row r="6622">
          <cell r="A6622" t="str">
            <v>Netherlands</v>
          </cell>
          <cell r="B6622" t="str">
            <v>NL</v>
          </cell>
          <cell r="C6622" t="str">
            <v>Biomass</v>
          </cell>
          <cell r="D6622" t="str">
            <v>2033</v>
          </cell>
          <cell r="E6622">
            <v>4500</v>
          </cell>
        </row>
        <row r="6623">
          <cell r="A6623" t="str">
            <v>Netherlands</v>
          </cell>
          <cell r="B6623" t="str">
            <v>NL</v>
          </cell>
          <cell r="C6623" t="str">
            <v>Biomass</v>
          </cell>
          <cell r="D6623" t="str">
            <v>2034</v>
          </cell>
          <cell r="E6623">
            <v>4500</v>
          </cell>
        </row>
        <row r="6624">
          <cell r="A6624" t="str">
            <v>Netherlands</v>
          </cell>
          <cell r="B6624" t="str">
            <v>NL</v>
          </cell>
          <cell r="C6624" t="str">
            <v>Biomass</v>
          </cell>
          <cell r="D6624" t="str">
            <v>2035</v>
          </cell>
          <cell r="E6624">
            <v>4500</v>
          </cell>
        </row>
        <row r="6625">
          <cell r="A6625" t="str">
            <v>Netherlands</v>
          </cell>
          <cell r="B6625" t="str">
            <v>NL</v>
          </cell>
          <cell r="C6625" t="str">
            <v>Biomass</v>
          </cell>
          <cell r="D6625" t="str">
            <v>2036</v>
          </cell>
          <cell r="E6625">
            <v>4500</v>
          </cell>
        </row>
        <row r="6626">
          <cell r="A6626" t="str">
            <v>Netherlands</v>
          </cell>
          <cell r="B6626" t="str">
            <v>NL</v>
          </cell>
          <cell r="C6626" t="str">
            <v>Biomass</v>
          </cell>
          <cell r="D6626" t="str">
            <v>2037</v>
          </cell>
          <cell r="E6626">
            <v>4500</v>
          </cell>
        </row>
        <row r="6627">
          <cell r="A6627" t="str">
            <v>Netherlands</v>
          </cell>
          <cell r="B6627" t="str">
            <v>NL</v>
          </cell>
          <cell r="C6627" t="str">
            <v>Biomass</v>
          </cell>
          <cell r="D6627" t="str">
            <v>2038</v>
          </cell>
          <cell r="E6627">
            <v>4500</v>
          </cell>
        </row>
        <row r="6628">
          <cell r="A6628" t="str">
            <v>Netherlands</v>
          </cell>
          <cell r="B6628" t="str">
            <v>NL</v>
          </cell>
          <cell r="C6628" t="str">
            <v>Biomass</v>
          </cell>
          <cell r="D6628" t="str">
            <v>2039</v>
          </cell>
          <cell r="E6628">
            <v>4500</v>
          </cell>
        </row>
        <row r="6629">
          <cell r="A6629" t="str">
            <v>Netherlands</v>
          </cell>
          <cell r="B6629" t="str">
            <v>NL</v>
          </cell>
          <cell r="C6629" t="str">
            <v>Biomass</v>
          </cell>
          <cell r="D6629" t="str">
            <v>2040</v>
          </cell>
          <cell r="E6629">
            <v>4500</v>
          </cell>
        </row>
        <row r="6630">
          <cell r="A6630" t="str">
            <v>Netherlands</v>
          </cell>
          <cell r="B6630" t="str">
            <v>NL</v>
          </cell>
          <cell r="C6630" t="str">
            <v>Biomass</v>
          </cell>
          <cell r="D6630" t="str">
            <v>2041</v>
          </cell>
          <cell r="E6630">
            <v>4500</v>
          </cell>
        </row>
        <row r="6631">
          <cell r="A6631" t="str">
            <v>Netherlands</v>
          </cell>
          <cell r="B6631" t="str">
            <v>NL</v>
          </cell>
          <cell r="C6631" t="str">
            <v>Biomass</v>
          </cell>
          <cell r="D6631" t="str">
            <v>2042</v>
          </cell>
          <cell r="E6631">
            <v>4500</v>
          </cell>
        </row>
        <row r="6632">
          <cell r="A6632" t="str">
            <v>Netherlands</v>
          </cell>
          <cell r="B6632" t="str">
            <v>NL</v>
          </cell>
          <cell r="C6632" t="str">
            <v>Biomass</v>
          </cell>
          <cell r="D6632" t="str">
            <v>2043</v>
          </cell>
          <cell r="E6632">
            <v>4500</v>
          </cell>
        </row>
        <row r="6633">
          <cell r="A6633" t="str">
            <v>Netherlands</v>
          </cell>
          <cell r="B6633" t="str">
            <v>NL</v>
          </cell>
          <cell r="C6633" t="str">
            <v>Biomass</v>
          </cell>
          <cell r="D6633" t="str">
            <v>2044</v>
          </cell>
          <cell r="E6633">
            <v>4500</v>
          </cell>
        </row>
        <row r="6634">
          <cell r="A6634" t="str">
            <v>Netherlands</v>
          </cell>
          <cell r="B6634" t="str">
            <v>NL</v>
          </cell>
          <cell r="C6634" t="str">
            <v>Biomass</v>
          </cell>
          <cell r="D6634" t="str">
            <v>2045</v>
          </cell>
          <cell r="E6634">
            <v>4500</v>
          </cell>
        </row>
        <row r="6635">
          <cell r="A6635" t="str">
            <v>Netherlands</v>
          </cell>
          <cell r="B6635" t="str">
            <v>NL</v>
          </cell>
          <cell r="C6635" t="str">
            <v>Biomass</v>
          </cell>
          <cell r="D6635" t="str">
            <v>2046</v>
          </cell>
          <cell r="E6635">
            <v>4500</v>
          </cell>
        </row>
        <row r="6636">
          <cell r="A6636" t="str">
            <v>Netherlands</v>
          </cell>
          <cell r="B6636" t="str">
            <v>NL</v>
          </cell>
          <cell r="C6636" t="str">
            <v>Biomass</v>
          </cell>
          <cell r="D6636" t="str">
            <v>2047</v>
          </cell>
          <cell r="E6636">
            <v>4500</v>
          </cell>
        </row>
        <row r="6637">
          <cell r="A6637" t="str">
            <v>Netherlands</v>
          </cell>
          <cell r="B6637" t="str">
            <v>NL</v>
          </cell>
          <cell r="C6637" t="str">
            <v>Biomass</v>
          </cell>
          <cell r="D6637" t="str">
            <v>2048</v>
          </cell>
          <cell r="E6637">
            <v>4500</v>
          </cell>
        </row>
        <row r="6638">
          <cell r="A6638" t="str">
            <v>Netherlands</v>
          </cell>
          <cell r="B6638" t="str">
            <v>NL</v>
          </cell>
          <cell r="C6638" t="str">
            <v>Biomass</v>
          </cell>
          <cell r="D6638" t="str">
            <v>2049</v>
          </cell>
          <cell r="E6638">
            <v>4500</v>
          </cell>
        </row>
        <row r="6639">
          <cell r="A6639" t="str">
            <v>Netherlands</v>
          </cell>
          <cell r="B6639" t="str">
            <v>NL</v>
          </cell>
          <cell r="C6639" t="str">
            <v>Biomass</v>
          </cell>
          <cell r="D6639" t="str">
            <v>2050</v>
          </cell>
          <cell r="E6639">
            <v>4500</v>
          </cell>
        </row>
        <row r="6640">
          <cell r="A6640" t="str">
            <v>Norway NO1</v>
          </cell>
          <cell r="B6640" t="str">
            <v>NO1</v>
          </cell>
          <cell r="C6640" t="str">
            <v>Biomass</v>
          </cell>
          <cell r="D6640" t="str">
            <v>2018</v>
          </cell>
          <cell r="E6640">
            <v>4500</v>
          </cell>
        </row>
        <row r="6641">
          <cell r="A6641" t="str">
            <v>Norway NO1</v>
          </cell>
          <cell r="B6641" t="str">
            <v>NO1</v>
          </cell>
          <cell r="C6641" t="str">
            <v>Biomass</v>
          </cell>
          <cell r="D6641" t="str">
            <v>2019</v>
          </cell>
          <cell r="E6641">
            <v>4500</v>
          </cell>
        </row>
        <row r="6642">
          <cell r="A6642" t="str">
            <v>Norway NO1</v>
          </cell>
          <cell r="B6642" t="str">
            <v>NO1</v>
          </cell>
          <cell r="C6642" t="str">
            <v>Biomass</v>
          </cell>
          <cell r="D6642" t="str">
            <v>2020</v>
          </cell>
          <cell r="E6642">
            <v>4500</v>
          </cell>
        </row>
        <row r="6643">
          <cell r="A6643" t="str">
            <v>Norway NO1</v>
          </cell>
          <cell r="B6643" t="str">
            <v>NO1</v>
          </cell>
          <cell r="C6643" t="str">
            <v>Biomass</v>
          </cell>
          <cell r="D6643" t="str">
            <v>2021</v>
          </cell>
          <cell r="E6643">
            <v>4500</v>
          </cell>
        </row>
        <row r="6644">
          <cell r="A6644" t="str">
            <v>Norway NO1</v>
          </cell>
          <cell r="B6644" t="str">
            <v>NO1</v>
          </cell>
          <cell r="C6644" t="str">
            <v>Biomass</v>
          </cell>
          <cell r="D6644" t="str">
            <v>2022</v>
          </cell>
          <cell r="E6644">
            <v>4500</v>
          </cell>
        </row>
        <row r="6645">
          <cell r="A6645" t="str">
            <v>Norway NO1</v>
          </cell>
          <cell r="B6645" t="str">
            <v>NO1</v>
          </cell>
          <cell r="C6645" t="str">
            <v>Biomass</v>
          </cell>
          <cell r="D6645" t="str">
            <v>2023</v>
          </cell>
          <cell r="E6645">
            <v>4500</v>
          </cell>
        </row>
        <row r="6646">
          <cell r="A6646" t="str">
            <v>Norway NO1</v>
          </cell>
          <cell r="B6646" t="str">
            <v>NO1</v>
          </cell>
          <cell r="C6646" t="str">
            <v>Biomass</v>
          </cell>
          <cell r="D6646" t="str">
            <v>2024</v>
          </cell>
          <cell r="E6646">
            <v>4500</v>
          </cell>
        </row>
        <row r="6647">
          <cell r="A6647" t="str">
            <v>Norway NO1</v>
          </cell>
          <cell r="B6647" t="str">
            <v>NO1</v>
          </cell>
          <cell r="C6647" t="str">
            <v>Biomass</v>
          </cell>
          <cell r="D6647" t="str">
            <v>2025</v>
          </cell>
          <cell r="E6647">
            <v>4500</v>
          </cell>
        </row>
        <row r="6648">
          <cell r="A6648" t="str">
            <v>Norway NO1</v>
          </cell>
          <cell r="B6648" t="str">
            <v>NO1</v>
          </cell>
          <cell r="C6648" t="str">
            <v>Biomass</v>
          </cell>
          <cell r="D6648" t="str">
            <v>2026</v>
          </cell>
          <cell r="E6648">
            <v>4500</v>
          </cell>
        </row>
        <row r="6649">
          <cell r="A6649" t="str">
            <v>Norway NO1</v>
          </cell>
          <cell r="B6649" t="str">
            <v>NO1</v>
          </cell>
          <cell r="C6649" t="str">
            <v>Biomass</v>
          </cell>
          <cell r="D6649" t="str">
            <v>2027</v>
          </cell>
          <cell r="E6649">
            <v>4500</v>
          </cell>
        </row>
        <row r="6650">
          <cell r="A6650" t="str">
            <v>Norway NO1</v>
          </cell>
          <cell r="B6650" t="str">
            <v>NO1</v>
          </cell>
          <cell r="C6650" t="str">
            <v>Biomass</v>
          </cell>
          <cell r="D6650" t="str">
            <v>2028</v>
          </cell>
          <cell r="E6650">
            <v>4500</v>
          </cell>
        </row>
        <row r="6651">
          <cell r="A6651" t="str">
            <v>Norway NO1</v>
          </cell>
          <cell r="B6651" t="str">
            <v>NO1</v>
          </cell>
          <cell r="C6651" t="str">
            <v>Biomass</v>
          </cell>
          <cell r="D6651" t="str">
            <v>2029</v>
          </cell>
          <cell r="E6651">
            <v>4500</v>
          </cell>
        </row>
        <row r="6652">
          <cell r="A6652" t="str">
            <v>Norway NO1</v>
          </cell>
          <cell r="B6652" t="str">
            <v>NO1</v>
          </cell>
          <cell r="C6652" t="str">
            <v>Biomass</v>
          </cell>
          <cell r="D6652" t="str">
            <v>2030</v>
          </cell>
          <cell r="E6652">
            <v>4500</v>
          </cell>
        </row>
        <row r="6653">
          <cell r="A6653" t="str">
            <v>Norway NO1</v>
          </cell>
          <cell r="B6653" t="str">
            <v>NO1</v>
          </cell>
          <cell r="C6653" t="str">
            <v>Biomass</v>
          </cell>
          <cell r="D6653" t="str">
            <v>2031</v>
          </cell>
          <cell r="E6653">
            <v>4500</v>
          </cell>
        </row>
        <row r="6654">
          <cell r="A6654" t="str">
            <v>Norway NO1</v>
          </cell>
          <cell r="B6654" t="str">
            <v>NO1</v>
          </cell>
          <cell r="C6654" t="str">
            <v>Biomass</v>
          </cell>
          <cell r="D6654" t="str">
            <v>2032</v>
          </cell>
          <cell r="E6654">
            <v>4500</v>
          </cell>
        </row>
        <row r="6655">
          <cell r="A6655" t="str">
            <v>Norway NO1</v>
          </cell>
          <cell r="B6655" t="str">
            <v>NO1</v>
          </cell>
          <cell r="C6655" t="str">
            <v>Biomass</v>
          </cell>
          <cell r="D6655" t="str">
            <v>2033</v>
          </cell>
          <cell r="E6655">
            <v>4500</v>
          </cell>
        </row>
        <row r="6656">
          <cell r="A6656" t="str">
            <v>Norway NO1</v>
          </cell>
          <cell r="B6656" t="str">
            <v>NO1</v>
          </cell>
          <cell r="C6656" t="str">
            <v>Biomass</v>
          </cell>
          <cell r="D6656" t="str">
            <v>2034</v>
          </cell>
          <cell r="E6656">
            <v>4500</v>
          </cell>
        </row>
        <row r="6657">
          <cell r="A6657" t="str">
            <v>Norway NO1</v>
          </cell>
          <cell r="B6657" t="str">
            <v>NO1</v>
          </cell>
          <cell r="C6657" t="str">
            <v>Biomass</v>
          </cell>
          <cell r="D6657" t="str">
            <v>2035</v>
          </cell>
          <cell r="E6657">
            <v>4500</v>
          </cell>
        </row>
        <row r="6658">
          <cell r="A6658" t="str">
            <v>Norway NO1</v>
          </cell>
          <cell r="B6658" t="str">
            <v>NO1</v>
          </cell>
          <cell r="C6658" t="str">
            <v>Biomass</v>
          </cell>
          <cell r="D6658" t="str">
            <v>2036</v>
          </cell>
          <cell r="E6658">
            <v>4500</v>
          </cell>
        </row>
        <row r="6659">
          <cell r="A6659" t="str">
            <v>Norway NO1</v>
          </cell>
          <cell r="B6659" t="str">
            <v>NO1</v>
          </cell>
          <cell r="C6659" t="str">
            <v>Biomass</v>
          </cell>
          <cell r="D6659" t="str">
            <v>2037</v>
          </cell>
          <cell r="E6659">
            <v>4500</v>
          </cell>
        </row>
        <row r="6660">
          <cell r="A6660" t="str">
            <v>Norway NO1</v>
          </cell>
          <cell r="B6660" t="str">
            <v>NO1</v>
          </cell>
          <cell r="C6660" t="str">
            <v>Biomass</v>
          </cell>
          <cell r="D6660" t="str">
            <v>2038</v>
          </cell>
          <cell r="E6660">
            <v>4500</v>
          </cell>
        </row>
        <row r="6661">
          <cell r="A6661" t="str">
            <v>Norway NO1</v>
          </cell>
          <cell r="B6661" t="str">
            <v>NO1</v>
          </cell>
          <cell r="C6661" t="str">
            <v>Biomass</v>
          </cell>
          <cell r="D6661" t="str">
            <v>2039</v>
          </cell>
          <cell r="E6661">
            <v>4500</v>
          </cell>
        </row>
        <row r="6662">
          <cell r="A6662" t="str">
            <v>Norway NO1</v>
          </cell>
          <cell r="B6662" t="str">
            <v>NO1</v>
          </cell>
          <cell r="C6662" t="str">
            <v>Biomass</v>
          </cell>
          <cell r="D6662" t="str">
            <v>2040</v>
          </cell>
          <cell r="E6662">
            <v>4500</v>
          </cell>
        </row>
        <row r="6663">
          <cell r="A6663" t="str">
            <v>Norway NO1</v>
          </cell>
          <cell r="B6663" t="str">
            <v>NO1</v>
          </cell>
          <cell r="C6663" t="str">
            <v>Biomass</v>
          </cell>
          <cell r="D6663" t="str">
            <v>2041</v>
          </cell>
          <cell r="E6663">
            <v>4500</v>
          </cell>
        </row>
        <row r="6664">
          <cell r="A6664" t="str">
            <v>Norway NO1</v>
          </cell>
          <cell r="B6664" t="str">
            <v>NO1</v>
          </cell>
          <cell r="C6664" t="str">
            <v>Biomass</v>
          </cell>
          <cell r="D6664" t="str">
            <v>2042</v>
          </cell>
          <cell r="E6664">
            <v>4500</v>
          </cell>
        </row>
        <row r="6665">
          <cell r="A6665" t="str">
            <v>Norway NO1</v>
          </cell>
          <cell r="B6665" t="str">
            <v>NO1</v>
          </cell>
          <cell r="C6665" t="str">
            <v>Biomass</v>
          </cell>
          <cell r="D6665" t="str">
            <v>2043</v>
          </cell>
          <cell r="E6665">
            <v>4500</v>
          </cell>
        </row>
        <row r="6666">
          <cell r="A6666" t="str">
            <v>Norway NO1</v>
          </cell>
          <cell r="B6666" t="str">
            <v>NO1</v>
          </cell>
          <cell r="C6666" t="str">
            <v>Biomass</v>
          </cell>
          <cell r="D6666" t="str">
            <v>2044</v>
          </cell>
          <cell r="E6666">
            <v>4500</v>
          </cell>
        </row>
        <row r="6667">
          <cell r="A6667" t="str">
            <v>Norway NO1</v>
          </cell>
          <cell r="B6667" t="str">
            <v>NO1</v>
          </cell>
          <cell r="C6667" t="str">
            <v>Biomass</v>
          </cell>
          <cell r="D6667" t="str">
            <v>2045</v>
          </cell>
          <cell r="E6667">
            <v>4500</v>
          </cell>
        </row>
        <row r="6668">
          <cell r="A6668" t="str">
            <v>Norway NO1</v>
          </cell>
          <cell r="B6668" t="str">
            <v>NO1</v>
          </cell>
          <cell r="C6668" t="str">
            <v>Biomass</v>
          </cell>
          <cell r="D6668" t="str">
            <v>2046</v>
          </cell>
          <cell r="E6668">
            <v>4500</v>
          </cell>
        </row>
        <row r="6669">
          <cell r="A6669" t="str">
            <v>Norway NO1</v>
          </cell>
          <cell r="B6669" t="str">
            <v>NO1</v>
          </cell>
          <cell r="C6669" t="str">
            <v>Biomass</v>
          </cell>
          <cell r="D6669" t="str">
            <v>2047</v>
          </cell>
          <cell r="E6669">
            <v>4500</v>
          </cell>
        </row>
        <row r="6670">
          <cell r="A6670" t="str">
            <v>Norway NO1</v>
          </cell>
          <cell r="B6670" t="str">
            <v>NO1</v>
          </cell>
          <cell r="C6670" t="str">
            <v>Biomass</v>
          </cell>
          <cell r="D6670" t="str">
            <v>2048</v>
          </cell>
          <cell r="E6670">
            <v>4500</v>
          </cell>
        </row>
        <row r="6671">
          <cell r="A6671" t="str">
            <v>Norway NO1</v>
          </cell>
          <cell r="B6671" t="str">
            <v>NO1</v>
          </cell>
          <cell r="C6671" t="str">
            <v>Biomass</v>
          </cell>
          <cell r="D6671" t="str">
            <v>2049</v>
          </cell>
          <cell r="E6671">
            <v>4500</v>
          </cell>
        </row>
        <row r="6672">
          <cell r="A6672" t="str">
            <v>Norway NO1</v>
          </cell>
          <cell r="B6672" t="str">
            <v>NO1</v>
          </cell>
          <cell r="C6672" t="str">
            <v>Biomass</v>
          </cell>
          <cell r="D6672" t="str">
            <v>2050</v>
          </cell>
          <cell r="E6672">
            <v>4500</v>
          </cell>
        </row>
        <row r="6673">
          <cell r="A6673" t="str">
            <v>Norway NO2</v>
          </cell>
          <cell r="B6673" t="str">
            <v>NO2</v>
          </cell>
          <cell r="C6673" t="str">
            <v>Biomass</v>
          </cell>
          <cell r="D6673" t="str">
            <v>2018</v>
          </cell>
          <cell r="E6673">
            <v>4500</v>
          </cell>
        </row>
        <row r="6674">
          <cell r="A6674" t="str">
            <v>Norway NO2</v>
          </cell>
          <cell r="B6674" t="str">
            <v>NO2</v>
          </cell>
          <cell r="C6674" t="str">
            <v>Biomass</v>
          </cell>
          <cell r="D6674" t="str">
            <v>2019</v>
          </cell>
          <cell r="E6674">
            <v>4500</v>
          </cell>
        </row>
        <row r="6675">
          <cell r="A6675" t="str">
            <v>Norway NO2</v>
          </cell>
          <cell r="B6675" t="str">
            <v>NO2</v>
          </cell>
          <cell r="C6675" t="str">
            <v>Biomass</v>
          </cell>
          <cell r="D6675" t="str">
            <v>2020</v>
          </cell>
          <cell r="E6675">
            <v>4500</v>
          </cell>
        </row>
        <row r="6676">
          <cell r="A6676" t="str">
            <v>Norway NO2</v>
          </cell>
          <cell r="B6676" t="str">
            <v>NO2</v>
          </cell>
          <cell r="C6676" t="str">
            <v>Biomass</v>
          </cell>
          <cell r="D6676" t="str">
            <v>2021</v>
          </cell>
          <cell r="E6676">
            <v>4500</v>
          </cell>
        </row>
        <row r="6677">
          <cell r="A6677" t="str">
            <v>Norway NO2</v>
          </cell>
          <cell r="B6677" t="str">
            <v>NO2</v>
          </cell>
          <cell r="C6677" t="str">
            <v>Biomass</v>
          </cell>
          <cell r="D6677" t="str">
            <v>2022</v>
          </cell>
          <cell r="E6677">
            <v>4500</v>
          </cell>
        </row>
        <row r="6678">
          <cell r="A6678" t="str">
            <v>Norway NO2</v>
          </cell>
          <cell r="B6678" t="str">
            <v>NO2</v>
          </cell>
          <cell r="C6678" t="str">
            <v>Biomass</v>
          </cell>
          <cell r="D6678" t="str">
            <v>2023</v>
          </cell>
          <cell r="E6678">
            <v>4500</v>
          </cell>
        </row>
        <row r="6679">
          <cell r="A6679" t="str">
            <v>Norway NO2</v>
          </cell>
          <cell r="B6679" t="str">
            <v>NO2</v>
          </cell>
          <cell r="C6679" t="str">
            <v>Biomass</v>
          </cell>
          <cell r="D6679" t="str">
            <v>2024</v>
          </cell>
          <cell r="E6679">
            <v>4500</v>
          </cell>
        </row>
        <row r="6680">
          <cell r="A6680" t="str">
            <v>Norway NO2</v>
          </cell>
          <cell r="B6680" t="str">
            <v>NO2</v>
          </cell>
          <cell r="C6680" t="str">
            <v>Biomass</v>
          </cell>
          <cell r="D6680" t="str">
            <v>2025</v>
          </cell>
          <cell r="E6680">
            <v>4500</v>
          </cell>
        </row>
        <row r="6681">
          <cell r="A6681" t="str">
            <v>Norway NO2</v>
          </cell>
          <cell r="B6681" t="str">
            <v>NO2</v>
          </cell>
          <cell r="C6681" t="str">
            <v>Biomass</v>
          </cell>
          <cell r="D6681" t="str">
            <v>2026</v>
          </cell>
          <cell r="E6681">
            <v>4500</v>
          </cell>
        </row>
        <row r="6682">
          <cell r="A6682" t="str">
            <v>Norway NO2</v>
          </cell>
          <cell r="B6682" t="str">
            <v>NO2</v>
          </cell>
          <cell r="C6682" t="str">
            <v>Biomass</v>
          </cell>
          <cell r="D6682" t="str">
            <v>2027</v>
          </cell>
          <cell r="E6682">
            <v>4500</v>
          </cell>
        </row>
        <row r="6683">
          <cell r="A6683" t="str">
            <v>Norway NO2</v>
          </cell>
          <cell r="B6683" t="str">
            <v>NO2</v>
          </cell>
          <cell r="C6683" t="str">
            <v>Biomass</v>
          </cell>
          <cell r="D6683" t="str">
            <v>2028</v>
          </cell>
          <cell r="E6683">
            <v>4500</v>
          </cell>
        </row>
        <row r="6684">
          <cell r="A6684" t="str">
            <v>Norway NO2</v>
          </cell>
          <cell r="B6684" t="str">
            <v>NO2</v>
          </cell>
          <cell r="C6684" t="str">
            <v>Biomass</v>
          </cell>
          <cell r="D6684" t="str">
            <v>2029</v>
          </cell>
          <cell r="E6684">
            <v>4500</v>
          </cell>
        </row>
        <row r="6685">
          <cell r="A6685" t="str">
            <v>Norway NO2</v>
          </cell>
          <cell r="B6685" t="str">
            <v>NO2</v>
          </cell>
          <cell r="C6685" t="str">
            <v>Biomass</v>
          </cell>
          <cell r="D6685" t="str">
            <v>2030</v>
          </cell>
          <cell r="E6685">
            <v>4500</v>
          </cell>
        </row>
        <row r="6686">
          <cell r="A6686" t="str">
            <v>Norway NO2</v>
          </cell>
          <cell r="B6686" t="str">
            <v>NO2</v>
          </cell>
          <cell r="C6686" t="str">
            <v>Biomass</v>
          </cell>
          <cell r="D6686" t="str">
            <v>2031</v>
          </cell>
          <cell r="E6686">
            <v>4500</v>
          </cell>
        </row>
        <row r="6687">
          <cell r="A6687" t="str">
            <v>Norway NO2</v>
          </cell>
          <cell r="B6687" t="str">
            <v>NO2</v>
          </cell>
          <cell r="C6687" t="str">
            <v>Biomass</v>
          </cell>
          <cell r="D6687" t="str">
            <v>2032</v>
          </cell>
          <cell r="E6687">
            <v>4500</v>
          </cell>
        </row>
        <row r="6688">
          <cell r="A6688" t="str">
            <v>Norway NO2</v>
          </cell>
          <cell r="B6688" t="str">
            <v>NO2</v>
          </cell>
          <cell r="C6688" t="str">
            <v>Biomass</v>
          </cell>
          <cell r="D6688" t="str">
            <v>2033</v>
          </cell>
          <cell r="E6688">
            <v>4500</v>
          </cell>
        </row>
        <row r="6689">
          <cell r="A6689" t="str">
            <v>Norway NO2</v>
          </cell>
          <cell r="B6689" t="str">
            <v>NO2</v>
          </cell>
          <cell r="C6689" t="str">
            <v>Biomass</v>
          </cell>
          <cell r="D6689" t="str">
            <v>2034</v>
          </cell>
          <cell r="E6689">
            <v>4500</v>
          </cell>
        </row>
        <row r="6690">
          <cell r="A6690" t="str">
            <v>Norway NO2</v>
          </cell>
          <cell r="B6690" t="str">
            <v>NO2</v>
          </cell>
          <cell r="C6690" t="str">
            <v>Biomass</v>
          </cell>
          <cell r="D6690" t="str">
            <v>2035</v>
          </cell>
          <cell r="E6690">
            <v>4500</v>
          </cell>
        </row>
        <row r="6691">
          <cell r="A6691" t="str">
            <v>Norway NO2</v>
          </cell>
          <cell r="B6691" t="str">
            <v>NO2</v>
          </cell>
          <cell r="C6691" t="str">
            <v>Biomass</v>
          </cell>
          <cell r="D6691" t="str">
            <v>2036</v>
          </cell>
          <cell r="E6691">
            <v>4500</v>
          </cell>
        </row>
        <row r="6692">
          <cell r="A6692" t="str">
            <v>Norway NO2</v>
          </cell>
          <cell r="B6692" t="str">
            <v>NO2</v>
          </cell>
          <cell r="C6692" t="str">
            <v>Biomass</v>
          </cell>
          <cell r="D6692" t="str">
            <v>2037</v>
          </cell>
          <cell r="E6692">
            <v>4500</v>
          </cell>
        </row>
        <row r="6693">
          <cell r="A6693" t="str">
            <v>Norway NO2</v>
          </cell>
          <cell r="B6693" t="str">
            <v>NO2</v>
          </cell>
          <cell r="C6693" t="str">
            <v>Biomass</v>
          </cell>
          <cell r="D6693" t="str">
            <v>2038</v>
          </cell>
          <cell r="E6693">
            <v>4500</v>
          </cell>
        </row>
        <row r="6694">
          <cell r="A6694" t="str">
            <v>Norway NO2</v>
          </cell>
          <cell r="B6694" t="str">
            <v>NO2</v>
          </cell>
          <cell r="C6694" t="str">
            <v>Biomass</v>
          </cell>
          <cell r="D6694" t="str">
            <v>2039</v>
          </cell>
          <cell r="E6694">
            <v>4500</v>
          </cell>
        </row>
        <row r="6695">
          <cell r="A6695" t="str">
            <v>Norway NO2</v>
          </cell>
          <cell r="B6695" t="str">
            <v>NO2</v>
          </cell>
          <cell r="C6695" t="str">
            <v>Biomass</v>
          </cell>
          <cell r="D6695" t="str">
            <v>2040</v>
          </cell>
          <cell r="E6695">
            <v>4500</v>
          </cell>
        </row>
        <row r="6696">
          <cell r="A6696" t="str">
            <v>Norway NO2</v>
          </cell>
          <cell r="B6696" t="str">
            <v>NO2</v>
          </cell>
          <cell r="C6696" t="str">
            <v>Biomass</v>
          </cell>
          <cell r="D6696" t="str">
            <v>2041</v>
          </cell>
          <cell r="E6696">
            <v>4500</v>
          </cell>
        </row>
        <row r="6697">
          <cell r="A6697" t="str">
            <v>Norway NO2</v>
          </cell>
          <cell r="B6697" t="str">
            <v>NO2</v>
          </cell>
          <cell r="C6697" t="str">
            <v>Biomass</v>
          </cell>
          <cell r="D6697" t="str">
            <v>2042</v>
          </cell>
          <cell r="E6697">
            <v>4500</v>
          </cell>
        </row>
        <row r="6698">
          <cell r="A6698" t="str">
            <v>Norway NO2</v>
          </cell>
          <cell r="B6698" t="str">
            <v>NO2</v>
          </cell>
          <cell r="C6698" t="str">
            <v>Biomass</v>
          </cell>
          <cell r="D6698" t="str">
            <v>2043</v>
          </cell>
          <cell r="E6698">
            <v>4500</v>
          </cell>
        </row>
        <row r="6699">
          <cell r="A6699" t="str">
            <v>Norway NO2</v>
          </cell>
          <cell r="B6699" t="str">
            <v>NO2</v>
          </cell>
          <cell r="C6699" t="str">
            <v>Biomass</v>
          </cell>
          <cell r="D6699" t="str">
            <v>2044</v>
          </cell>
          <cell r="E6699">
            <v>4500</v>
          </cell>
        </row>
        <row r="6700">
          <cell r="A6700" t="str">
            <v>Norway NO2</v>
          </cell>
          <cell r="B6700" t="str">
            <v>NO2</v>
          </cell>
          <cell r="C6700" t="str">
            <v>Biomass</v>
          </cell>
          <cell r="D6700" t="str">
            <v>2045</v>
          </cell>
          <cell r="E6700">
            <v>4500</v>
          </cell>
        </row>
        <row r="6701">
          <cell r="A6701" t="str">
            <v>Norway NO2</v>
          </cell>
          <cell r="B6701" t="str">
            <v>NO2</v>
          </cell>
          <cell r="C6701" t="str">
            <v>Biomass</v>
          </cell>
          <cell r="D6701" t="str">
            <v>2046</v>
          </cell>
          <cell r="E6701">
            <v>4500</v>
          </cell>
        </row>
        <row r="6702">
          <cell r="A6702" t="str">
            <v>Norway NO2</v>
          </cell>
          <cell r="B6702" t="str">
            <v>NO2</v>
          </cell>
          <cell r="C6702" t="str">
            <v>Biomass</v>
          </cell>
          <cell r="D6702" t="str">
            <v>2047</v>
          </cell>
          <cell r="E6702">
            <v>4500</v>
          </cell>
        </row>
        <row r="6703">
          <cell r="A6703" t="str">
            <v>Norway NO2</v>
          </cell>
          <cell r="B6703" t="str">
            <v>NO2</v>
          </cell>
          <cell r="C6703" t="str">
            <v>Biomass</v>
          </cell>
          <cell r="D6703" t="str">
            <v>2048</v>
          </cell>
          <cell r="E6703">
            <v>4500</v>
          </cell>
        </row>
        <row r="6704">
          <cell r="A6704" t="str">
            <v>Norway NO2</v>
          </cell>
          <cell r="B6704" t="str">
            <v>NO2</v>
          </cell>
          <cell r="C6704" t="str">
            <v>Biomass</v>
          </cell>
          <cell r="D6704" t="str">
            <v>2049</v>
          </cell>
          <cell r="E6704">
            <v>4500</v>
          </cell>
        </row>
        <row r="6705">
          <cell r="A6705" t="str">
            <v>Norway NO2</v>
          </cell>
          <cell r="B6705" t="str">
            <v>NO2</v>
          </cell>
          <cell r="C6705" t="str">
            <v>Biomass</v>
          </cell>
          <cell r="D6705" t="str">
            <v>2050</v>
          </cell>
          <cell r="E6705">
            <v>4500</v>
          </cell>
        </row>
        <row r="6706">
          <cell r="A6706" t="str">
            <v>Norway NO3</v>
          </cell>
          <cell r="B6706" t="str">
            <v>NO3</v>
          </cell>
          <cell r="C6706" t="str">
            <v>Biomass</v>
          </cell>
          <cell r="D6706" t="str">
            <v>2018</v>
          </cell>
          <cell r="E6706">
            <v>4500</v>
          </cell>
        </row>
        <row r="6707">
          <cell r="A6707" t="str">
            <v>Norway NO3</v>
          </cell>
          <cell r="B6707" t="str">
            <v>NO3</v>
          </cell>
          <cell r="C6707" t="str">
            <v>Biomass</v>
          </cell>
          <cell r="D6707" t="str">
            <v>2019</v>
          </cell>
          <cell r="E6707">
            <v>4500</v>
          </cell>
        </row>
        <row r="6708">
          <cell r="A6708" t="str">
            <v>Norway NO3</v>
          </cell>
          <cell r="B6708" t="str">
            <v>NO3</v>
          </cell>
          <cell r="C6708" t="str">
            <v>Biomass</v>
          </cell>
          <cell r="D6708" t="str">
            <v>2020</v>
          </cell>
          <cell r="E6708">
            <v>4500</v>
          </cell>
        </row>
        <row r="6709">
          <cell r="A6709" t="str">
            <v>Norway NO3</v>
          </cell>
          <cell r="B6709" t="str">
            <v>NO3</v>
          </cell>
          <cell r="C6709" t="str">
            <v>Biomass</v>
          </cell>
          <cell r="D6709" t="str">
            <v>2021</v>
          </cell>
          <cell r="E6709">
            <v>4500</v>
          </cell>
        </row>
        <row r="6710">
          <cell r="A6710" t="str">
            <v>Norway NO3</v>
          </cell>
          <cell r="B6710" t="str">
            <v>NO3</v>
          </cell>
          <cell r="C6710" t="str">
            <v>Biomass</v>
          </cell>
          <cell r="D6710" t="str">
            <v>2022</v>
          </cell>
          <cell r="E6710">
            <v>4500</v>
          </cell>
        </row>
        <row r="6711">
          <cell r="A6711" t="str">
            <v>Norway NO3</v>
          </cell>
          <cell r="B6711" t="str">
            <v>NO3</v>
          </cell>
          <cell r="C6711" t="str">
            <v>Biomass</v>
          </cell>
          <cell r="D6711" t="str">
            <v>2023</v>
          </cell>
          <cell r="E6711">
            <v>4500</v>
          </cell>
        </row>
        <row r="6712">
          <cell r="A6712" t="str">
            <v>Norway NO3</v>
          </cell>
          <cell r="B6712" t="str">
            <v>NO3</v>
          </cell>
          <cell r="C6712" t="str">
            <v>Biomass</v>
          </cell>
          <cell r="D6712" t="str">
            <v>2024</v>
          </cell>
          <cell r="E6712">
            <v>4500</v>
          </cell>
        </row>
        <row r="6713">
          <cell r="A6713" t="str">
            <v>Norway NO3</v>
          </cell>
          <cell r="B6713" t="str">
            <v>NO3</v>
          </cell>
          <cell r="C6713" t="str">
            <v>Biomass</v>
          </cell>
          <cell r="D6713" t="str">
            <v>2025</v>
          </cell>
          <cell r="E6713">
            <v>4500</v>
          </cell>
        </row>
        <row r="6714">
          <cell r="A6714" t="str">
            <v>Norway NO3</v>
          </cell>
          <cell r="B6714" t="str">
            <v>NO3</v>
          </cell>
          <cell r="C6714" t="str">
            <v>Biomass</v>
          </cell>
          <cell r="D6714" t="str">
            <v>2026</v>
          </cell>
          <cell r="E6714">
            <v>4500</v>
          </cell>
        </row>
        <row r="6715">
          <cell r="A6715" t="str">
            <v>Norway NO3</v>
          </cell>
          <cell r="B6715" t="str">
            <v>NO3</v>
          </cell>
          <cell r="C6715" t="str">
            <v>Biomass</v>
          </cell>
          <cell r="D6715" t="str">
            <v>2027</v>
          </cell>
          <cell r="E6715">
            <v>4500</v>
          </cell>
        </row>
        <row r="6716">
          <cell r="A6716" t="str">
            <v>Norway NO3</v>
          </cell>
          <cell r="B6716" t="str">
            <v>NO3</v>
          </cell>
          <cell r="C6716" t="str">
            <v>Biomass</v>
          </cell>
          <cell r="D6716" t="str">
            <v>2028</v>
          </cell>
          <cell r="E6716">
            <v>4500</v>
          </cell>
        </row>
        <row r="6717">
          <cell r="A6717" t="str">
            <v>Norway NO3</v>
          </cell>
          <cell r="B6717" t="str">
            <v>NO3</v>
          </cell>
          <cell r="C6717" t="str">
            <v>Biomass</v>
          </cell>
          <cell r="D6717" t="str">
            <v>2029</v>
          </cell>
          <cell r="E6717">
            <v>4500</v>
          </cell>
        </row>
        <row r="6718">
          <cell r="A6718" t="str">
            <v>Norway NO3</v>
          </cell>
          <cell r="B6718" t="str">
            <v>NO3</v>
          </cell>
          <cell r="C6718" t="str">
            <v>Biomass</v>
          </cell>
          <cell r="D6718" t="str">
            <v>2030</v>
          </cell>
          <cell r="E6718">
            <v>4500</v>
          </cell>
        </row>
        <row r="6719">
          <cell r="A6719" t="str">
            <v>Norway NO3</v>
          </cell>
          <cell r="B6719" t="str">
            <v>NO3</v>
          </cell>
          <cell r="C6719" t="str">
            <v>Biomass</v>
          </cell>
          <cell r="D6719" t="str">
            <v>2031</v>
          </cell>
          <cell r="E6719">
            <v>4500</v>
          </cell>
        </row>
        <row r="6720">
          <cell r="A6720" t="str">
            <v>Norway NO3</v>
          </cell>
          <cell r="B6720" t="str">
            <v>NO3</v>
          </cell>
          <cell r="C6720" t="str">
            <v>Biomass</v>
          </cell>
          <cell r="D6720" t="str">
            <v>2032</v>
          </cell>
          <cell r="E6720">
            <v>4500</v>
          </cell>
        </row>
        <row r="6721">
          <cell r="A6721" t="str">
            <v>Norway NO3</v>
          </cell>
          <cell r="B6721" t="str">
            <v>NO3</v>
          </cell>
          <cell r="C6721" t="str">
            <v>Biomass</v>
          </cell>
          <cell r="D6721" t="str">
            <v>2033</v>
          </cell>
          <cell r="E6721">
            <v>4500</v>
          </cell>
        </row>
        <row r="6722">
          <cell r="A6722" t="str">
            <v>Norway NO3</v>
          </cell>
          <cell r="B6722" t="str">
            <v>NO3</v>
          </cell>
          <cell r="C6722" t="str">
            <v>Biomass</v>
          </cell>
          <cell r="D6722" t="str">
            <v>2034</v>
          </cell>
          <cell r="E6722">
            <v>4500</v>
          </cell>
        </row>
        <row r="6723">
          <cell r="A6723" t="str">
            <v>Norway NO3</v>
          </cell>
          <cell r="B6723" t="str">
            <v>NO3</v>
          </cell>
          <cell r="C6723" t="str">
            <v>Biomass</v>
          </cell>
          <cell r="D6723" t="str">
            <v>2035</v>
          </cell>
          <cell r="E6723">
            <v>4500</v>
          </cell>
        </row>
        <row r="6724">
          <cell r="A6724" t="str">
            <v>Norway NO3</v>
          </cell>
          <cell r="B6724" t="str">
            <v>NO3</v>
          </cell>
          <cell r="C6724" t="str">
            <v>Biomass</v>
          </cell>
          <cell r="D6724" t="str">
            <v>2036</v>
          </cell>
          <cell r="E6724">
            <v>4500</v>
          </cell>
        </row>
        <row r="6725">
          <cell r="A6725" t="str">
            <v>Norway NO3</v>
          </cell>
          <cell r="B6725" t="str">
            <v>NO3</v>
          </cell>
          <cell r="C6725" t="str">
            <v>Biomass</v>
          </cell>
          <cell r="D6725" t="str">
            <v>2037</v>
          </cell>
          <cell r="E6725">
            <v>4500</v>
          </cell>
        </row>
        <row r="6726">
          <cell r="A6726" t="str">
            <v>Norway NO3</v>
          </cell>
          <cell r="B6726" t="str">
            <v>NO3</v>
          </cell>
          <cell r="C6726" t="str">
            <v>Biomass</v>
          </cell>
          <cell r="D6726" t="str">
            <v>2038</v>
          </cell>
          <cell r="E6726">
            <v>4500</v>
          </cell>
        </row>
        <row r="6727">
          <cell r="A6727" t="str">
            <v>Norway NO3</v>
          </cell>
          <cell r="B6727" t="str">
            <v>NO3</v>
          </cell>
          <cell r="C6727" t="str">
            <v>Biomass</v>
          </cell>
          <cell r="D6727" t="str">
            <v>2039</v>
          </cell>
          <cell r="E6727">
            <v>4500</v>
          </cell>
        </row>
        <row r="6728">
          <cell r="A6728" t="str">
            <v>Norway NO3</v>
          </cell>
          <cell r="B6728" t="str">
            <v>NO3</v>
          </cell>
          <cell r="C6728" t="str">
            <v>Biomass</v>
          </cell>
          <cell r="D6728" t="str">
            <v>2040</v>
          </cell>
          <cell r="E6728">
            <v>4500</v>
          </cell>
        </row>
        <row r="6729">
          <cell r="A6729" t="str">
            <v>Norway NO3</v>
          </cell>
          <cell r="B6729" t="str">
            <v>NO3</v>
          </cell>
          <cell r="C6729" t="str">
            <v>Biomass</v>
          </cell>
          <cell r="D6729" t="str">
            <v>2041</v>
          </cell>
          <cell r="E6729">
            <v>4500</v>
          </cell>
        </row>
        <row r="6730">
          <cell r="A6730" t="str">
            <v>Norway NO3</v>
          </cell>
          <cell r="B6730" t="str">
            <v>NO3</v>
          </cell>
          <cell r="C6730" t="str">
            <v>Biomass</v>
          </cell>
          <cell r="D6730" t="str">
            <v>2042</v>
          </cell>
          <cell r="E6730">
            <v>4500</v>
          </cell>
        </row>
        <row r="6731">
          <cell r="A6731" t="str">
            <v>Norway NO3</v>
          </cell>
          <cell r="B6731" t="str">
            <v>NO3</v>
          </cell>
          <cell r="C6731" t="str">
            <v>Biomass</v>
          </cell>
          <cell r="D6731" t="str">
            <v>2043</v>
          </cell>
          <cell r="E6731">
            <v>4500</v>
          </cell>
        </row>
        <row r="6732">
          <cell r="A6732" t="str">
            <v>Norway NO3</v>
          </cell>
          <cell r="B6732" t="str">
            <v>NO3</v>
          </cell>
          <cell r="C6732" t="str">
            <v>Biomass</v>
          </cell>
          <cell r="D6732" t="str">
            <v>2044</v>
          </cell>
          <cell r="E6732">
            <v>4500</v>
          </cell>
        </row>
        <row r="6733">
          <cell r="A6733" t="str">
            <v>Norway NO3</v>
          </cell>
          <cell r="B6733" t="str">
            <v>NO3</v>
          </cell>
          <cell r="C6733" t="str">
            <v>Biomass</v>
          </cell>
          <cell r="D6733" t="str">
            <v>2045</v>
          </cell>
          <cell r="E6733">
            <v>4500</v>
          </cell>
        </row>
        <row r="6734">
          <cell r="A6734" t="str">
            <v>Norway NO3</v>
          </cell>
          <cell r="B6734" t="str">
            <v>NO3</v>
          </cell>
          <cell r="C6734" t="str">
            <v>Biomass</v>
          </cell>
          <cell r="D6734" t="str">
            <v>2046</v>
          </cell>
          <cell r="E6734">
            <v>4500</v>
          </cell>
        </row>
        <row r="6735">
          <cell r="A6735" t="str">
            <v>Norway NO3</v>
          </cell>
          <cell r="B6735" t="str">
            <v>NO3</v>
          </cell>
          <cell r="C6735" t="str">
            <v>Biomass</v>
          </cell>
          <cell r="D6735" t="str">
            <v>2047</v>
          </cell>
          <cell r="E6735">
            <v>4500</v>
          </cell>
        </row>
        <row r="6736">
          <cell r="A6736" t="str">
            <v>Norway NO3</v>
          </cell>
          <cell r="B6736" t="str">
            <v>NO3</v>
          </cell>
          <cell r="C6736" t="str">
            <v>Biomass</v>
          </cell>
          <cell r="D6736" t="str">
            <v>2048</v>
          </cell>
          <cell r="E6736">
            <v>4500</v>
          </cell>
        </row>
        <row r="6737">
          <cell r="A6737" t="str">
            <v>Norway NO3</v>
          </cell>
          <cell r="B6737" t="str">
            <v>NO3</v>
          </cell>
          <cell r="C6737" t="str">
            <v>Biomass</v>
          </cell>
          <cell r="D6737" t="str">
            <v>2049</v>
          </cell>
          <cell r="E6737">
            <v>4500</v>
          </cell>
        </row>
        <row r="6738">
          <cell r="A6738" t="str">
            <v>Norway NO3</v>
          </cell>
          <cell r="B6738" t="str">
            <v>NO3</v>
          </cell>
          <cell r="C6738" t="str">
            <v>Biomass</v>
          </cell>
          <cell r="D6738" t="str">
            <v>2050</v>
          </cell>
          <cell r="E6738">
            <v>4500</v>
          </cell>
        </row>
        <row r="6739">
          <cell r="A6739" t="str">
            <v>Norway NO5</v>
          </cell>
          <cell r="B6739" t="str">
            <v>NO5</v>
          </cell>
          <cell r="C6739" t="str">
            <v>Biomass</v>
          </cell>
          <cell r="D6739" t="str">
            <v>2018</v>
          </cell>
          <cell r="E6739">
            <v>4500</v>
          </cell>
        </row>
        <row r="6740">
          <cell r="A6740" t="str">
            <v>Norway NO5</v>
          </cell>
          <cell r="B6740" t="str">
            <v>NO5</v>
          </cell>
          <cell r="C6740" t="str">
            <v>Biomass</v>
          </cell>
          <cell r="D6740" t="str">
            <v>2019</v>
          </cell>
          <cell r="E6740">
            <v>4500</v>
          </cell>
        </row>
        <row r="6741">
          <cell r="A6741" t="str">
            <v>Norway NO5</v>
          </cell>
          <cell r="B6741" t="str">
            <v>NO5</v>
          </cell>
          <cell r="C6741" t="str">
            <v>Biomass</v>
          </cell>
          <cell r="D6741" t="str">
            <v>2020</v>
          </cell>
          <cell r="E6741">
            <v>4500</v>
          </cell>
        </row>
        <row r="6742">
          <cell r="A6742" t="str">
            <v>Norway NO5</v>
          </cell>
          <cell r="B6742" t="str">
            <v>NO5</v>
          </cell>
          <cell r="C6742" t="str">
            <v>Biomass</v>
          </cell>
          <cell r="D6742" t="str">
            <v>2021</v>
          </cell>
          <cell r="E6742">
            <v>4500</v>
          </cell>
        </row>
        <row r="6743">
          <cell r="A6743" t="str">
            <v>Norway NO5</v>
          </cell>
          <cell r="B6743" t="str">
            <v>NO5</v>
          </cell>
          <cell r="C6743" t="str">
            <v>Biomass</v>
          </cell>
          <cell r="D6743" t="str">
            <v>2022</v>
          </cell>
          <cell r="E6743">
            <v>4500</v>
          </cell>
        </row>
        <row r="6744">
          <cell r="A6744" t="str">
            <v>Norway NO5</v>
          </cell>
          <cell r="B6744" t="str">
            <v>NO5</v>
          </cell>
          <cell r="C6744" t="str">
            <v>Biomass</v>
          </cell>
          <cell r="D6744" t="str">
            <v>2023</v>
          </cell>
          <cell r="E6744">
            <v>4500</v>
          </cell>
        </row>
        <row r="6745">
          <cell r="A6745" t="str">
            <v>Norway NO5</v>
          </cell>
          <cell r="B6745" t="str">
            <v>NO5</v>
          </cell>
          <cell r="C6745" t="str">
            <v>Biomass</v>
          </cell>
          <cell r="D6745" t="str">
            <v>2024</v>
          </cell>
          <cell r="E6745">
            <v>4500</v>
          </cell>
        </row>
        <row r="6746">
          <cell r="A6746" t="str">
            <v>Norway NO5</v>
          </cell>
          <cell r="B6746" t="str">
            <v>NO5</v>
          </cell>
          <cell r="C6746" t="str">
            <v>Biomass</v>
          </cell>
          <cell r="D6746" t="str">
            <v>2025</v>
          </cell>
          <cell r="E6746">
            <v>4500</v>
          </cell>
        </row>
        <row r="6747">
          <cell r="A6747" t="str">
            <v>Norway NO5</v>
          </cell>
          <cell r="B6747" t="str">
            <v>NO5</v>
          </cell>
          <cell r="C6747" t="str">
            <v>Biomass</v>
          </cell>
          <cell r="D6747" t="str">
            <v>2026</v>
          </cell>
          <cell r="E6747">
            <v>4500</v>
          </cell>
        </row>
        <row r="6748">
          <cell r="A6748" t="str">
            <v>Norway NO5</v>
          </cell>
          <cell r="B6748" t="str">
            <v>NO5</v>
          </cell>
          <cell r="C6748" t="str">
            <v>Biomass</v>
          </cell>
          <cell r="D6748" t="str">
            <v>2027</v>
          </cell>
          <cell r="E6748">
            <v>4500</v>
          </cell>
        </row>
        <row r="6749">
          <cell r="A6749" t="str">
            <v>Norway NO5</v>
          </cell>
          <cell r="B6749" t="str">
            <v>NO5</v>
          </cell>
          <cell r="C6749" t="str">
            <v>Biomass</v>
          </cell>
          <cell r="D6749" t="str">
            <v>2028</v>
          </cell>
          <cell r="E6749">
            <v>4500</v>
          </cell>
        </row>
        <row r="6750">
          <cell r="A6750" t="str">
            <v>Norway NO5</v>
          </cell>
          <cell r="B6750" t="str">
            <v>NO5</v>
          </cell>
          <cell r="C6750" t="str">
            <v>Biomass</v>
          </cell>
          <cell r="D6750" t="str">
            <v>2029</v>
          </cell>
          <cell r="E6750">
            <v>4500</v>
          </cell>
        </row>
        <row r="6751">
          <cell r="A6751" t="str">
            <v>Norway NO5</v>
          </cell>
          <cell r="B6751" t="str">
            <v>NO5</v>
          </cell>
          <cell r="C6751" t="str">
            <v>Biomass</v>
          </cell>
          <cell r="D6751" t="str">
            <v>2030</v>
          </cell>
          <cell r="E6751">
            <v>4500</v>
          </cell>
        </row>
        <row r="6752">
          <cell r="A6752" t="str">
            <v>Norway NO5</v>
          </cell>
          <cell r="B6752" t="str">
            <v>NO5</v>
          </cell>
          <cell r="C6752" t="str">
            <v>Biomass</v>
          </cell>
          <cell r="D6752" t="str">
            <v>2031</v>
          </cell>
          <cell r="E6752">
            <v>4500</v>
          </cell>
        </row>
        <row r="6753">
          <cell r="A6753" t="str">
            <v>Norway NO5</v>
          </cell>
          <cell r="B6753" t="str">
            <v>NO5</v>
          </cell>
          <cell r="C6753" t="str">
            <v>Biomass</v>
          </cell>
          <cell r="D6753" t="str">
            <v>2032</v>
          </cell>
          <cell r="E6753">
            <v>4500</v>
          </cell>
        </row>
        <row r="6754">
          <cell r="A6754" t="str">
            <v>Norway NO5</v>
          </cell>
          <cell r="B6754" t="str">
            <v>NO5</v>
          </cell>
          <cell r="C6754" t="str">
            <v>Biomass</v>
          </cell>
          <cell r="D6754" t="str">
            <v>2033</v>
          </cell>
          <cell r="E6754">
            <v>4500</v>
          </cell>
        </row>
        <row r="6755">
          <cell r="A6755" t="str">
            <v>Norway NO5</v>
          </cell>
          <cell r="B6755" t="str">
            <v>NO5</v>
          </cell>
          <cell r="C6755" t="str">
            <v>Biomass</v>
          </cell>
          <cell r="D6755" t="str">
            <v>2034</v>
          </cell>
          <cell r="E6755">
            <v>4500</v>
          </cell>
        </row>
        <row r="6756">
          <cell r="A6756" t="str">
            <v>Norway NO5</v>
          </cell>
          <cell r="B6756" t="str">
            <v>NO5</v>
          </cell>
          <cell r="C6756" t="str">
            <v>Biomass</v>
          </cell>
          <cell r="D6756" t="str">
            <v>2035</v>
          </cell>
          <cell r="E6756">
            <v>4500</v>
          </cell>
        </row>
        <row r="6757">
          <cell r="A6757" t="str">
            <v>Norway NO5</v>
          </cell>
          <cell r="B6757" t="str">
            <v>NO5</v>
          </cell>
          <cell r="C6757" t="str">
            <v>Biomass</v>
          </cell>
          <cell r="D6757" t="str">
            <v>2036</v>
          </cell>
          <cell r="E6757">
            <v>4500</v>
          </cell>
        </row>
        <row r="6758">
          <cell r="A6758" t="str">
            <v>Norway NO5</v>
          </cell>
          <cell r="B6758" t="str">
            <v>NO5</v>
          </cell>
          <cell r="C6758" t="str">
            <v>Biomass</v>
          </cell>
          <cell r="D6758" t="str">
            <v>2037</v>
          </cell>
          <cell r="E6758">
            <v>4500</v>
          </cell>
        </row>
        <row r="6759">
          <cell r="A6759" t="str">
            <v>Norway NO5</v>
          </cell>
          <cell r="B6759" t="str">
            <v>NO5</v>
          </cell>
          <cell r="C6759" t="str">
            <v>Biomass</v>
          </cell>
          <cell r="D6759" t="str">
            <v>2038</v>
          </cell>
          <cell r="E6759">
            <v>4500</v>
          </cell>
        </row>
        <row r="6760">
          <cell r="A6760" t="str">
            <v>Norway NO5</v>
          </cell>
          <cell r="B6760" t="str">
            <v>NO5</v>
          </cell>
          <cell r="C6760" t="str">
            <v>Biomass</v>
          </cell>
          <cell r="D6760" t="str">
            <v>2039</v>
          </cell>
          <cell r="E6760">
            <v>4500</v>
          </cell>
        </row>
        <row r="6761">
          <cell r="A6761" t="str">
            <v>Norway NO5</v>
          </cell>
          <cell r="B6761" t="str">
            <v>NO5</v>
          </cell>
          <cell r="C6761" t="str">
            <v>Biomass</v>
          </cell>
          <cell r="D6761" t="str">
            <v>2040</v>
          </cell>
          <cell r="E6761">
            <v>4500</v>
          </cell>
        </row>
        <row r="6762">
          <cell r="A6762" t="str">
            <v>Norway NO5</v>
          </cell>
          <cell r="B6762" t="str">
            <v>NO5</v>
          </cell>
          <cell r="C6762" t="str">
            <v>Biomass</v>
          </cell>
          <cell r="D6762" t="str">
            <v>2041</v>
          </cell>
          <cell r="E6762">
            <v>4500</v>
          </cell>
        </row>
        <row r="6763">
          <cell r="A6763" t="str">
            <v>Norway NO5</v>
          </cell>
          <cell r="B6763" t="str">
            <v>NO5</v>
          </cell>
          <cell r="C6763" t="str">
            <v>Biomass</v>
          </cell>
          <cell r="D6763" t="str">
            <v>2042</v>
          </cell>
          <cell r="E6763">
            <v>4500</v>
          </cell>
        </row>
        <row r="6764">
          <cell r="A6764" t="str">
            <v>Norway NO5</v>
          </cell>
          <cell r="B6764" t="str">
            <v>NO5</v>
          </cell>
          <cell r="C6764" t="str">
            <v>Biomass</v>
          </cell>
          <cell r="D6764" t="str">
            <v>2043</v>
          </cell>
          <cell r="E6764">
            <v>4500</v>
          </cell>
        </row>
        <row r="6765">
          <cell r="A6765" t="str">
            <v>Norway NO5</v>
          </cell>
          <cell r="B6765" t="str">
            <v>NO5</v>
          </cell>
          <cell r="C6765" t="str">
            <v>Biomass</v>
          </cell>
          <cell r="D6765" t="str">
            <v>2044</v>
          </cell>
          <cell r="E6765">
            <v>4500</v>
          </cell>
        </row>
        <row r="6766">
          <cell r="A6766" t="str">
            <v>Norway NO5</v>
          </cell>
          <cell r="B6766" t="str">
            <v>NO5</v>
          </cell>
          <cell r="C6766" t="str">
            <v>Biomass</v>
          </cell>
          <cell r="D6766" t="str">
            <v>2045</v>
          </cell>
          <cell r="E6766">
            <v>4500</v>
          </cell>
        </row>
        <row r="6767">
          <cell r="A6767" t="str">
            <v>Norway NO5</v>
          </cell>
          <cell r="B6767" t="str">
            <v>NO5</v>
          </cell>
          <cell r="C6767" t="str">
            <v>Biomass</v>
          </cell>
          <cell r="D6767" t="str">
            <v>2046</v>
          </cell>
          <cell r="E6767">
            <v>4500</v>
          </cell>
        </row>
        <row r="6768">
          <cell r="A6768" t="str">
            <v>Norway NO5</v>
          </cell>
          <cell r="B6768" t="str">
            <v>NO5</v>
          </cell>
          <cell r="C6768" t="str">
            <v>Biomass</v>
          </cell>
          <cell r="D6768" t="str">
            <v>2047</v>
          </cell>
          <cell r="E6768">
            <v>4500</v>
          </cell>
        </row>
        <row r="6769">
          <cell r="A6769" t="str">
            <v>Norway NO5</v>
          </cell>
          <cell r="B6769" t="str">
            <v>NO5</v>
          </cell>
          <cell r="C6769" t="str">
            <v>Biomass</v>
          </cell>
          <cell r="D6769" t="str">
            <v>2048</v>
          </cell>
          <cell r="E6769">
            <v>4500</v>
          </cell>
        </row>
        <row r="6770">
          <cell r="A6770" t="str">
            <v>Norway NO5</v>
          </cell>
          <cell r="B6770" t="str">
            <v>NO5</v>
          </cell>
          <cell r="C6770" t="str">
            <v>Biomass</v>
          </cell>
          <cell r="D6770" t="str">
            <v>2049</v>
          </cell>
          <cell r="E6770">
            <v>4500</v>
          </cell>
        </row>
        <row r="6771">
          <cell r="A6771" t="str">
            <v>Norway NO5</v>
          </cell>
          <cell r="B6771" t="str">
            <v>NO5</v>
          </cell>
          <cell r="C6771" t="str">
            <v>Biomass</v>
          </cell>
          <cell r="D6771" t="str">
            <v>2050</v>
          </cell>
          <cell r="E6771">
            <v>4500</v>
          </cell>
        </row>
        <row r="6772">
          <cell r="A6772" t="str">
            <v>Poland</v>
          </cell>
          <cell r="B6772" t="str">
            <v>PL</v>
          </cell>
          <cell r="C6772" t="str">
            <v>Biomass</v>
          </cell>
          <cell r="D6772" t="str">
            <v>2018</v>
          </cell>
          <cell r="E6772">
            <v>4500</v>
          </cell>
        </row>
        <row r="6773">
          <cell r="A6773" t="str">
            <v>Poland</v>
          </cell>
          <cell r="B6773" t="str">
            <v>PL</v>
          </cell>
          <cell r="C6773" t="str">
            <v>Biomass</v>
          </cell>
          <cell r="D6773" t="str">
            <v>2019</v>
          </cell>
          <cell r="E6773">
            <v>4500</v>
          </cell>
        </row>
        <row r="6774">
          <cell r="A6774" t="str">
            <v>Poland</v>
          </cell>
          <cell r="B6774" t="str">
            <v>PL</v>
          </cell>
          <cell r="C6774" t="str">
            <v>Biomass</v>
          </cell>
          <cell r="D6774" t="str">
            <v>2020</v>
          </cell>
          <cell r="E6774">
            <v>4500</v>
          </cell>
        </row>
        <row r="6775">
          <cell r="A6775" t="str">
            <v>Poland</v>
          </cell>
          <cell r="B6775" t="str">
            <v>PL</v>
          </cell>
          <cell r="C6775" t="str">
            <v>Biomass</v>
          </cell>
          <cell r="D6775" t="str">
            <v>2021</v>
          </cell>
          <cell r="E6775">
            <v>4500</v>
          </cell>
        </row>
        <row r="6776">
          <cell r="A6776" t="str">
            <v>Poland</v>
          </cell>
          <cell r="B6776" t="str">
            <v>PL</v>
          </cell>
          <cell r="C6776" t="str">
            <v>Biomass</v>
          </cell>
          <cell r="D6776" t="str">
            <v>2022</v>
          </cell>
          <cell r="E6776">
            <v>4500</v>
          </cell>
        </row>
        <row r="6777">
          <cell r="A6777" t="str">
            <v>Poland</v>
          </cell>
          <cell r="B6777" t="str">
            <v>PL</v>
          </cell>
          <cell r="C6777" t="str">
            <v>Biomass</v>
          </cell>
          <cell r="D6777" t="str">
            <v>2023</v>
          </cell>
          <cell r="E6777">
            <v>4500</v>
          </cell>
        </row>
        <row r="6778">
          <cell r="A6778" t="str">
            <v>Poland</v>
          </cell>
          <cell r="B6778" t="str">
            <v>PL</v>
          </cell>
          <cell r="C6778" t="str">
            <v>Biomass</v>
          </cell>
          <cell r="D6778" t="str">
            <v>2024</v>
          </cell>
          <cell r="E6778">
            <v>4500</v>
          </cell>
        </row>
        <row r="6779">
          <cell r="A6779" t="str">
            <v>Poland</v>
          </cell>
          <cell r="B6779" t="str">
            <v>PL</v>
          </cell>
          <cell r="C6779" t="str">
            <v>Biomass</v>
          </cell>
          <cell r="D6779" t="str">
            <v>2025</v>
          </cell>
          <cell r="E6779">
            <v>4500</v>
          </cell>
        </row>
        <row r="6780">
          <cell r="A6780" t="str">
            <v>Poland</v>
          </cell>
          <cell r="B6780" t="str">
            <v>PL</v>
          </cell>
          <cell r="C6780" t="str">
            <v>Biomass</v>
          </cell>
          <cell r="D6780" t="str">
            <v>2026</v>
          </cell>
          <cell r="E6780">
            <v>4500</v>
          </cell>
        </row>
        <row r="6781">
          <cell r="A6781" t="str">
            <v>Poland</v>
          </cell>
          <cell r="B6781" t="str">
            <v>PL</v>
          </cell>
          <cell r="C6781" t="str">
            <v>Biomass</v>
          </cell>
          <cell r="D6781" t="str">
            <v>2027</v>
          </cell>
          <cell r="E6781">
            <v>4500</v>
          </cell>
        </row>
        <row r="6782">
          <cell r="A6782" t="str">
            <v>Poland</v>
          </cell>
          <cell r="B6782" t="str">
            <v>PL</v>
          </cell>
          <cell r="C6782" t="str">
            <v>Biomass</v>
          </cell>
          <cell r="D6782" t="str">
            <v>2028</v>
          </cell>
          <cell r="E6782">
            <v>4500</v>
          </cell>
        </row>
        <row r="6783">
          <cell r="A6783" t="str">
            <v>Poland</v>
          </cell>
          <cell r="B6783" t="str">
            <v>PL</v>
          </cell>
          <cell r="C6783" t="str">
            <v>Biomass</v>
          </cell>
          <cell r="D6783" t="str">
            <v>2029</v>
          </cell>
          <cell r="E6783">
            <v>4500</v>
          </cell>
        </row>
        <row r="6784">
          <cell r="A6784" t="str">
            <v>Poland</v>
          </cell>
          <cell r="B6784" t="str">
            <v>PL</v>
          </cell>
          <cell r="C6784" t="str">
            <v>Biomass</v>
          </cell>
          <cell r="D6784" t="str">
            <v>2030</v>
          </cell>
          <cell r="E6784">
            <v>4500</v>
          </cell>
        </row>
        <row r="6785">
          <cell r="A6785" t="str">
            <v>Poland</v>
          </cell>
          <cell r="B6785" t="str">
            <v>PL</v>
          </cell>
          <cell r="C6785" t="str">
            <v>Biomass</v>
          </cell>
          <cell r="D6785" t="str">
            <v>2031</v>
          </cell>
          <cell r="E6785">
            <v>4500</v>
          </cell>
        </row>
        <row r="6786">
          <cell r="A6786" t="str">
            <v>Poland</v>
          </cell>
          <cell r="B6786" t="str">
            <v>PL</v>
          </cell>
          <cell r="C6786" t="str">
            <v>Biomass</v>
          </cell>
          <cell r="D6786" t="str">
            <v>2032</v>
          </cell>
          <cell r="E6786">
            <v>4500</v>
          </cell>
        </row>
        <row r="6787">
          <cell r="A6787" t="str">
            <v>Poland</v>
          </cell>
          <cell r="B6787" t="str">
            <v>PL</v>
          </cell>
          <cell r="C6787" t="str">
            <v>Biomass</v>
          </cell>
          <cell r="D6787" t="str">
            <v>2033</v>
          </cell>
          <cell r="E6787">
            <v>4500</v>
          </cell>
        </row>
        <row r="6788">
          <cell r="A6788" t="str">
            <v>Poland</v>
          </cell>
          <cell r="B6788" t="str">
            <v>PL</v>
          </cell>
          <cell r="C6788" t="str">
            <v>Biomass</v>
          </cell>
          <cell r="D6788" t="str">
            <v>2034</v>
          </cell>
          <cell r="E6788">
            <v>4500</v>
          </cell>
        </row>
        <row r="6789">
          <cell r="A6789" t="str">
            <v>Poland</v>
          </cell>
          <cell r="B6789" t="str">
            <v>PL</v>
          </cell>
          <cell r="C6789" t="str">
            <v>Biomass</v>
          </cell>
          <cell r="D6789" t="str">
            <v>2035</v>
          </cell>
          <cell r="E6789">
            <v>4500</v>
          </cell>
        </row>
        <row r="6790">
          <cell r="A6790" t="str">
            <v>Poland</v>
          </cell>
          <cell r="B6790" t="str">
            <v>PL</v>
          </cell>
          <cell r="C6790" t="str">
            <v>Biomass</v>
          </cell>
          <cell r="D6790" t="str">
            <v>2036</v>
          </cell>
          <cell r="E6790">
            <v>4500</v>
          </cell>
        </row>
        <row r="6791">
          <cell r="A6791" t="str">
            <v>Poland</v>
          </cell>
          <cell r="B6791" t="str">
            <v>PL</v>
          </cell>
          <cell r="C6791" t="str">
            <v>Biomass</v>
          </cell>
          <cell r="D6791" t="str">
            <v>2037</v>
          </cell>
          <cell r="E6791">
            <v>4500</v>
          </cell>
        </row>
        <row r="6792">
          <cell r="A6792" t="str">
            <v>Poland</v>
          </cell>
          <cell r="B6792" t="str">
            <v>PL</v>
          </cell>
          <cell r="C6792" t="str">
            <v>Biomass</v>
          </cell>
          <cell r="D6792" t="str">
            <v>2038</v>
          </cell>
          <cell r="E6792">
            <v>4500</v>
          </cell>
        </row>
        <row r="6793">
          <cell r="A6793" t="str">
            <v>Poland</v>
          </cell>
          <cell r="B6793" t="str">
            <v>PL</v>
          </cell>
          <cell r="C6793" t="str">
            <v>Biomass</v>
          </cell>
          <cell r="D6793" t="str">
            <v>2039</v>
          </cell>
          <cell r="E6793">
            <v>4500</v>
          </cell>
        </row>
        <row r="6794">
          <cell r="A6794" t="str">
            <v>Poland</v>
          </cell>
          <cell r="B6794" t="str">
            <v>PL</v>
          </cell>
          <cell r="C6794" t="str">
            <v>Biomass</v>
          </cell>
          <cell r="D6794" t="str">
            <v>2040</v>
          </cell>
          <cell r="E6794">
            <v>4500</v>
          </cell>
        </row>
        <row r="6795">
          <cell r="A6795" t="str">
            <v>Poland</v>
          </cell>
          <cell r="B6795" t="str">
            <v>PL</v>
          </cell>
          <cell r="C6795" t="str">
            <v>Biomass</v>
          </cell>
          <cell r="D6795" t="str">
            <v>2041</v>
          </cell>
          <cell r="E6795">
            <v>4500</v>
          </cell>
        </row>
        <row r="6796">
          <cell r="A6796" t="str">
            <v>Poland</v>
          </cell>
          <cell r="B6796" t="str">
            <v>PL</v>
          </cell>
          <cell r="C6796" t="str">
            <v>Biomass</v>
          </cell>
          <cell r="D6796" t="str">
            <v>2042</v>
          </cell>
          <cell r="E6796">
            <v>4500</v>
          </cell>
        </row>
        <row r="6797">
          <cell r="A6797" t="str">
            <v>Poland</v>
          </cell>
          <cell r="B6797" t="str">
            <v>PL</v>
          </cell>
          <cell r="C6797" t="str">
            <v>Biomass</v>
          </cell>
          <cell r="D6797" t="str">
            <v>2043</v>
          </cell>
          <cell r="E6797">
            <v>4500</v>
          </cell>
        </row>
        <row r="6798">
          <cell r="A6798" t="str">
            <v>Poland</v>
          </cell>
          <cell r="B6798" t="str">
            <v>PL</v>
          </cell>
          <cell r="C6798" t="str">
            <v>Biomass</v>
          </cell>
          <cell r="D6798" t="str">
            <v>2044</v>
          </cell>
          <cell r="E6798">
            <v>4500</v>
          </cell>
        </row>
        <row r="6799">
          <cell r="A6799" t="str">
            <v>Poland</v>
          </cell>
          <cell r="B6799" t="str">
            <v>PL</v>
          </cell>
          <cell r="C6799" t="str">
            <v>Biomass</v>
          </cell>
          <cell r="D6799" t="str">
            <v>2045</v>
          </cell>
          <cell r="E6799">
            <v>4500</v>
          </cell>
        </row>
        <row r="6800">
          <cell r="A6800" t="str">
            <v>Poland</v>
          </cell>
          <cell r="B6800" t="str">
            <v>PL</v>
          </cell>
          <cell r="C6800" t="str">
            <v>Biomass</v>
          </cell>
          <cell r="D6800" t="str">
            <v>2046</v>
          </cell>
          <cell r="E6800">
            <v>4500</v>
          </cell>
        </row>
        <row r="6801">
          <cell r="A6801" t="str">
            <v>Poland</v>
          </cell>
          <cell r="B6801" t="str">
            <v>PL</v>
          </cell>
          <cell r="C6801" t="str">
            <v>Biomass</v>
          </cell>
          <cell r="D6801" t="str">
            <v>2047</v>
          </cell>
          <cell r="E6801">
            <v>4500</v>
          </cell>
        </row>
        <row r="6802">
          <cell r="A6802" t="str">
            <v>Poland</v>
          </cell>
          <cell r="B6802" t="str">
            <v>PL</v>
          </cell>
          <cell r="C6802" t="str">
            <v>Biomass</v>
          </cell>
          <cell r="D6802" t="str">
            <v>2048</v>
          </cell>
          <cell r="E6802">
            <v>4500</v>
          </cell>
        </row>
        <row r="6803">
          <cell r="A6803" t="str">
            <v>Poland</v>
          </cell>
          <cell r="B6803" t="str">
            <v>PL</v>
          </cell>
          <cell r="C6803" t="str">
            <v>Biomass</v>
          </cell>
          <cell r="D6803" t="str">
            <v>2049</v>
          </cell>
          <cell r="E6803">
            <v>4500</v>
          </cell>
        </row>
        <row r="6804">
          <cell r="A6804" t="str">
            <v>Poland</v>
          </cell>
          <cell r="B6804" t="str">
            <v>PL</v>
          </cell>
          <cell r="C6804" t="str">
            <v>Biomass</v>
          </cell>
          <cell r="D6804" t="str">
            <v>2050</v>
          </cell>
          <cell r="E6804">
            <v>4500</v>
          </cell>
        </row>
        <row r="6805">
          <cell r="A6805" t="str">
            <v>Portugal</v>
          </cell>
          <cell r="B6805" t="str">
            <v>PT</v>
          </cell>
          <cell r="C6805" t="str">
            <v>Biomass</v>
          </cell>
          <cell r="D6805" t="str">
            <v>2018</v>
          </cell>
          <cell r="E6805">
            <v>4500</v>
          </cell>
        </row>
        <row r="6806">
          <cell r="A6806" t="str">
            <v>Portugal</v>
          </cell>
          <cell r="B6806" t="str">
            <v>PT</v>
          </cell>
          <cell r="C6806" t="str">
            <v>Biomass</v>
          </cell>
          <cell r="D6806" t="str">
            <v>2019</v>
          </cell>
          <cell r="E6806">
            <v>4500</v>
          </cell>
        </row>
        <row r="6807">
          <cell r="A6807" t="str">
            <v>Portugal</v>
          </cell>
          <cell r="B6807" t="str">
            <v>PT</v>
          </cell>
          <cell r="C6807" t="str">
            <v>Biomass</v>
          </cell>
          <cell r="D6807" t="str">
            <v>2020</v>
          </cell>
          <cell r="E6807">
            <v>4500</v>
          </cell>
        </row>
        <row r="6808">
          <cell r="A6808" t="str">
            <v>Portugal</v>
          </cell>
          <cell r="B6808" t="str">
            <v>PT</v>
          </cell>
          <cell r="C6808" t="str">
            <v>Biomass</v>
          </cell>
          <cell r="D6808" t="str">
            <v>2021</v>
          </cell>
          <cell r="E6808">
            <v>4500</v>
          </cell>
        </row>
        <row r="6809">
          <cell r="A6809" t="str">
            <v>Portugal</v>
          </cell>
          <cell r="B6809" t="str">
            <v>PT</v>
          </cell>
          <cell r="C6809" t="str">
            <v>Biomass</v>
          </cell>
          <cell r="D6809" t="str">
            <v>2022</v>
          </cell>
          <cell r="E6809">
            <v>4500</v>
          </cell>
        </row>
        <row r="6810">
          <cell r="A6810" t="str">
            <v>Portugal</v>
          </cell>
          <cell r="B6810" t="str">
            <v>PT</v>
          </cell>
          <cell r="C6810" t="str">
            <v>Biomass</v>
          </cell>
          <cell r="D6810" t="str">
            <v>2023</v>
          </cell>
          <cell r="E6810">
            <v>4500</v>
          </cell>
        </row>
        <row r="6811">
          <cell r="A6811" t="str">
            <v>Portugal</v>
          </cell>
          <cell r="B6811" t="str">
            <v>PT</v>
          </cell>
          <cell r="C6811" t="str">
            <v>Biomass</v>
          </cell>
          <cell r="D6811" t="str">
            <v>2024</v>
          </cell>
          <cell r="E6811">
            <v>4500</v>
          </cell>
        </row>
        <row r="6812">
          <cell r="A6812" t="str">
            <v>Portugal</v>
          </cell>
          <cell r="B6812" t="str">
            <v>PT</v>
          </cell>
          <cell r="C6812" t="str">
            <v>Biomass</v>
          </cell>
          <cell r="D6812" t="str">
            <v>2025</v>
          </cell>
          <cell r="E6812">
            <v>4500</v>
          </cell>
        </row>
        <row r="6813">
          <cell r="A6813" t="str">
            <v>Portugal</v>
          </cell>
          <cell r="B6813" t="str">
            <v>PT</v>
          </cell>
          <cell r="C6813" t="str">
            <v>Biomass</v>
          </cell>
          <cell r="D6813" t="str">
            <v>2026</v>
          </cell>
          <cell r="E6813">
            <v>4500</v>
          </cell>
        </row>
        <row r="6814">
          <cell r="A6814" t="str">
            <v>Portugal</v>
          </cell>
          <cell r="B6814" t="str">
            <v>PT</v>
          </cell>
          <cell r="C6814" t="str">
            <v>Biomass</v>
          </cell>
          <cell r="D6814" t="str">
            <v>2027</v>
          </cell>
          <cell r="E6814">
            <v>4500</v>
          </cell>
        </row>
        <row r="6815">
          <cell r="A6815" t="str">
            <v>Portugal</v>
          </cell>
          <cell r="B6815" t="str">
            <v>PT</v>
          </cell>
          <cell r="C6815" t="str">
            <v>Biomass</v>
          </cell>
          <cell r="D6815" t="str">
            <v>2028</v>
          </cell>
          <cell r="E6815">
            <v>4500</v>
          </cell>
        </row>
        <row r="6816">
          <cell r="A6816" t="str">
            <v>Portugal</v>
          </cell>
          <cell r="B6816" t="str">
            <v>PT</v>
          </cell>
          <cell r="C6816" t="str">
            <v>Biomass</v>
          </cell>
          <cell r="D6816" t="str">
            <v>2029</v>
          </cell>
          <cell r="E6816">
            <v>4500</v>
          </cell>
        </row>
        <row r="6817">
          <cell r="A6817" t="str">
            <v>Portugal</v>
          </cell>
          <cell r="B6817" t="str">
            <v>PT</v>
          </cell>
          <cell r="C6817" t="str">
            <v>Biomass</v>
          </cell>
          <cell r="D6817" t="str">
            <v>2030</v>
          </cell>
          <cell r="E6817">
            <v>4500</v>
          </cell>
        </row>
        <row r="6818">
          <cell r="A6818" t="str">
            <v>Portugal</v>
          </cell>
          <cell r="B6818" t="str">
            <v>PT</v>
          </cell>
          <cell r="C6818" t="str">
            <v>Biomass</v>
          </cell>
          <cell r="D6818" t="str">
            <v>2031</v>
          </cell>
          <cell r="E6818">
            <v>4500</v>
          </cell>
        </row>
        <row r="6819">
          <cell r="A6819" t="str">
            <v>Portugal</v>
          </cell>
          <cell r="B6819" t="str">
            <v>PT</v>
          </cell>
          <cell r="C6819" t="str">
            <v>Biomass</v>
          </cell>
          <cell r="D6819" t="str">
            <v>2032</v>
          </cell>
          <cell r="E6819">
            <v>4500</v>
          </cell>
        </row>
        <row r="6820">
          <cell r="A6820" t="str">
            <v>Portugal</v>
          </cell>
          <cell r="B6820" t="str">
            <v>PT</v>
          </cell>
          <cell r="C6820" t="str">
            <v>Biomass</v>
          </cell>
          <cell r="D6820" t="str">
            <v>2033</v>
          </cell>
          <cell r="E6820">
            <v>4500</v>
          </cell>
        </row>
        <row r="6821">
          <cell r="A6821" t="str">
            <v>Portugal</v>
          </cell>
          <cell r="B6821" t="str">
            <v>PT</v>
          </cell>
          <cell r="C6821" t="str">
            <v>Biomass</v>
          </cell>
          <cell r="D6821" t="str">
            <v>2034</v>
          </cell>
          <cell r="E6821">
            <v>4500</v>
          </cell>
        </row>
        <row r="6822">
          <cell r="A6822" t="str">
            <v>Portugal</v>
          </cell>
          <cell r="B6822" t="str">
            <v>PT</v>
          </cell>
          <cell r="C6822" t="str">
            <v>Biomass</v>
          </cell>
          <cell r="D6822" t="str">
            <v>2035</v>
          </cell>
          <cell r="E6822">
            <v>4500</v>
          </cell>
        </row>
        <row r="6823">
          <cell r="A6823" t="str">
            <v>Portugal</v>
          </cell>
          <cell r="B6823" t="str">
            <v>PT</v>
          </cell>
          <cell r="C6823" t="str">
            <v>Biomass</v>
          </cell>
          <cell r="D6823" t="str">
            <v>2036</v>
          </cell>
          <cell r="E6823">
            <v>4500</v>
          </cell>
        </row>
        <row r="6824">
          <cell r="A6824" t="str">
            <v>Portugal</v>
          </cell>
          <cell r="B6824" t="str">
            <v>PT</v>
          </cell>
          <cell r="C6824" t="str">
            <v>Biomass</v>
          </cell>
          <cell r="D6824" t="str">
            <v>2037</v>
          </cell>
          <cell r="E6824">
            <v>4500</v>
          </cell>
        </row>
        <row r="6825">
          <cell r="A6825" t="str">
            <v>Portugal</v>
          </cell>
          <cell r="B6825" t="str">
            <v>PT</v>
          </cell>
          <cell r="C6825" t="str">
            <v>Biomass</v>
          </cell>
          <cell r="D6825" t="str">
            <v>2038</v>
          </cell>
          <cell r="E6825">
            <v>4500</v>
          </cell>
        </row>
        <row r="6826">
          <cell r="A6826" t="str">
            <v>Portugal</v>
          </cell>
          <cell r="B6826" t="str">
            <v>PT</v>
          </cell>
          <cell r="C6826" t="str">
            <v>Biomass</v>
          </cell>
          <cell r="D6826" t="str">
            <v>2039</v>
          </cell>
          <cell r="E6826">
            <v>4500</v>
          </cell>
        </row>
        <row r="6827">
          <cell r="A6827" t="str">
            <v>Portugal</v>
          </cell>
          <cell r="B6827" t="str">
            <v>PT</v>
          </cell>
          <cell r="C6827" t="str">
            <v>Biomass</v>
          </cell>
          <cell r="D6827" t="str">
            <v>2040</v>
          </cell>
          <cell r="E6827">
            <v>4500</v>
          </cell>
        </row>
        <row r="6828">
          <cell r="A6828" t="str">
            <v>Portugal</v>
          </cell>
          <cell r="B6828" t="str">
            <v>PT</v>
          </cell>
          <cell r="C6828" t="str">
            <v>Biomass</v>
          </cell>
          <cell r="D6828" t="str">
            <v>2041</v>
          </cell>
          <cell r="E6828">
            <v>4500</v>
          </cell>
        </row>
        <row r="6829">
          <cell r="A6829" t="str">
            <v>Portugal</v>
          </cell>
          <cell r="B6829" t="str">
            <v>PT</v>
          </cell>
          <cell r="C6829" t="str">
            <v>Biomass</v>
          </cell>
          <cell r="D6829" t="str">
            <v>2042</v>
          </cell>
          <cell r="E6829">
            <v>4500</v>
          </cell>
        </row>
        <row r="6830">
          <cell r="A6830" t="str">
            <v>Portugal</v>
          </cell>
          <cell r="B6830" t="str">
            <v>PT</v>
          </cell>
          <cell r="C6830" t="str">
            <v>Biomass</v>
          </cell>
          <cell r="D6830" t="str">
            <v>2043</v>
          </cell>
          <cell r="E6830">
            <v>4500</v>
          </cell>
        </row>
        <row r="6831">
          <cell r="A6831" t="str">
            <v>Portugal</v>
          </cell>
          <cell r="B6831" t="str">
            <v>PT</v>
          </cell>
          <cell r="C6831" t="str">
            <v>Biomass</v>
          </cell>
          <cell r="D6831" t="str">
            <v>2044</v>
          </cell>
          <cell r="E6831">
            <v>4500</v>
          </cell>
        </row>
        <row r="6832">
          <cell r="A6832" t="str">
            <v>Portugal</v>
          </cell>
          <cell r="B6832" t="str">
            <v>PT</v>
          </cell>
          <cell r="C6832" t="str">
            <v>Biomass</v>
          </cell>
          <cell r="D6832" t="str">
            <v>2045</v>
          </cell>
          <cell r="E6832">
            <v>4500</v>
          </cell>
        </row>
        <row r="6833">
          <cell r="A6833" t="str">
            <v>Portugal</v>
          </cell>
          <cell r="B6833" t="str">
            <v>PT</v>
          </cell>
          <cell r="C6833" t="str">
            <v>Biomass</v>
          </cell>
          <cell r="D6833" t="str">
            <v>2046</v>
          </cell>
          <cell r="E6833">
            <v>4500</v>
          </cell>
        </row>
        <row r="6834">
          <cell r="A6834" t="str">
            <v>Portugal</v>
          </cell>
          <cell r="B6834" t="str">
            <v>PT</v>
          </cell>
          <cell r="C6834" t="str">
            <v>Biomass</v>
          </cell>
          <cell r="D6834" t="str">
            <v>2047</v>
          </cell>
          <cell r="E6834">
            <v>4500</v>
          </cell>
        </row>
        <row r="6835">
          <cell r="A6835" t="str">
            <v>Portugal</v>
          </cell>
          <cell r="B6835" t="str">
            <v>PT</v>
          </cell>
          <cell r="C6835" t="str">
            <v>Biomass</v>
          </cell>
          <cell r="D6835" t="str">
            <v>2048</v>
          </cell>
          <cell r="E6835">
            <v>4500</v>
          </cell>
        </row>
        <row r="6836">
          <cell r="A6836" t="str">
            <v>Portugal</v>
          </cell>
          <cell r="B6836" t="str">
            <v>PT</v>
          </cell>
          <cell r="C6836" t="str">
            <v>Biomass</v>
          </cell>
          <cell r="D6836" t="str">
            <v>2049</v>
          </cell>
          <cell r="E6836">
            <v>4500</v>
          </cell>
        </row>
        <row r="6837">
          <cell r="A6837" t="str">
            <v>Portugal</v>
          </cell>
          <cell r="B6837" t="str">
            <v>PT</v>
          </cell>
          <cell r="C6837" t="str">
            <v>Biomass</v>
          </cell>
          <cell r="D6837" t="str">
            <v>2050</v>
          </cell>
          <cell r="E6837">
            <v>4500</v>
          </cell>
        </row>
        <row r="6838">
          <cell r="A6838" t="str">
            <v>Romania</v>
          </cell>
          <cell r="B6838" t="str">
            <v>RO</v>
          </cell>
          <cell r="C6838" t="str">
            <v>Biomass</v>
          </cell>
          <cell r="D6838" t="str">
            <v>2018</v>
          </cell>
          <cell r="E6838">
            <v>4500</v>
          </cell>
        </row>
        <row r="6839">
          <cell r="A6839" t="str">
            <v>Romania</v>
          </cell>
          <cell r="B6839" t="str">
            <v>RO</v>
          </cell>
          <cell r="C6839" t="str">
            <v>Biomass</v>
          </cell>
          <cell r="D6839" t="str">
            <v>2019</v>
          </cell>
          <cell r="E6839">
            <v>4500</v>
          </cell>
        </row>
        <row r="6840">
          <cell r="A6840" t="str">
            <v>Romania</v>
          </cell>
          <cell r="B6840" t="str">
            <v>RO</v>
          </cell>
          <cell r="C6840" t="str">
            <v>Biomass</v>
          </cell>
          <cell r="D6840" t="str">
            <v>2020</v>
          </cell>
          <cell r="E6840">
            <v>4500</v>
          </cell>
        </row>
        <row r="6841">
          <cell r="A6841" t="str">
            <v>Romania</v>
          </cell>
          <cell r="B6841" t="str">
            <v>RO</v>
          </cell>
          <cell r="C6841" t="str">
            <v>Biomass</v>
          </cell>
          <cell r="D6841" t="str">
            <v>2021</v>
          </cell>
          <cell r="E6841">
            <v>4500</v>
          </cell>
        </row>
        <row r="6842">
          <cell r="A6842" t="str">
            <v>Romania</v>
          </cell>
          <cell r="B6842" t="str">
            <v>RO</v>
          </cell>
          <cell r="C6842" t="str">
            <v>Biomass</v>
          </cell>
          <cell r="D6842" t="str">
            <v>2022</v>
          </cell>
          <cell r="E6842">
            <v>4500</v>
          </cell>
        </row>
        <row r="6843">
          <cell r="A6843" t="str">
            <v>Romania</v>
          </cell>
          <cell r="B6843" t="str">
            <v>RO</v>
          </cell>
          <cell r="C6843" t="str">
            <v>Biomass</v>
          </cell>
          <cell r="D6843" t="str">
            <v>2023</v>
          </cell>
          <cell r="E6843">
            <v>4500</v>
          </cell>
        </row>
        <row r="6844">
          <cell r="A6844" t="str">
            <v>Romania</v>
          </cell>
          <cell r="B6844" t="str">
            <v>RO</v>
          </cell>
          <cell r="C6844" t="str">
            <v>Biomass</v>
          </cell>
          <cell r="D6844" t="str">
            <v>2024</v>
          </cell>
          <cell r="E6844">
            <v>4500</v>
          </cell>
        </row>
        <row r="6845">
          <cell r="A6845" t="str">
            <v>Romania</v>
          </cell>
          <cell r="B6845" t="str">
            <v>RO</v>
          </cell>
          <cell r="C6845" t="str">
            <v>Biomass</v>
          </cell>
          <cell r="D6845" t="str">
            <v>2025</v>
          </cell>
          <cell r="E6845">
            <v>4500</v>
          </cell>
        </row>
        <row r="6846">
          <cell r="A6846" t="str">
            <v>Romania</v>
          </cell>
          <cell r="B6846" t="str">
            <v>RO</v>
          </cell>
          <cell r="C6846" t="str">
            <v>Biomass</v>
          </cell>
          <cell r="D6846" t="str">
            <v>2026</v>
          </cell>
          <cell r="E6846">
            <v>4500</v>
          </cell>
        </row>
        <row r="6847">
          <cell r="A6847" t="str">
            <v>Romania</v>
          </cell>
          <cell r="B6847" t="str">
            <v>RO</v>
          </cell>
          <cell r="C6847" t="str">
            <v>Biomass</v>
          </cell>
          <cell r="D6847" t="str">
            <v>2027</v>
          </cell>
          <cell r="E6847">
            <v>4500</v>
          </cell>
        </row>
        <row r="6848">
          <cell r="A6848" t="str">
            <v>Romania</v>
          </cell>
          <cell r="B6848" t="str">
            <v>RO</v>
          </cell>
          <cell r="C6848" t="str">
            <v>Biomass</v>
          </cell>
          <cell r="D6848" t="str">
            <v>2028</v>
          </cell>
          <cell r="E6848">
            <v>4500</v>
          </cell>
        </row>
        <row r="6849">
          <cell r="A6849" t="str">
            <v>Romania</v>
          </cell>
          <cell r="B6849" t="str">
            <v>RO</v>
          </cell>
          <cell r="C6849" t="str">
            <v>Biomass</v>
          </cell>
          <cell r="D6849" t="str">
            <v>2029</v>
          </cell>
          <cell r="E6849">
            <v>4500</v>
          </cell>
        </row>
        <row r="6850">
          <cell r="A6850" t="str">
            <v>Romania</v>
          </cell>
          <cell r="B6850" t="str">
            <v>RO</v>
          </cell>
          <cell r="C6850" t="str">
            <v>Biomass</v>
          </cell>
          <cell r="D6850" t="str">
            <v>2030</v>
          </cell>
          <cell r="E6850">
            <v>4500</v>
          </cell>
        </row>
        <row r="6851">
          <cell r="A6851" t="str">
            <v>Romania</v>
          </cell>
          <cell r="B6851" t="str">
            <v>RO</v>
          </cell>
          <cell r="C6851" t="str">
            <v>Biomass</v>
          </cell>
          <cell r="D6851" t="str">
            <v>2031</v>
          </cell>
          <cell r="E6851">
            <v>4500</v>
          </cell>
        </row>
        <row r="6852">
          <cell r="A6852" t="str">
            <v>Romania</v>
          </cell>
          <cell r="B6852" t="str">
            <v>RO</v>
          </cell>
          <cell r="C6852" t="str">
            <v>Biomass</v>
          </cell>
          <cell r="D6852" t="str">
            <v>2032</v>
          </cell>
          <cell r="E6852">
            <v>4500</v>
          </cell>
        </row>
        <row r="6853">
          <cell r="A6853" t="str">
            <v>Romania</v>
          </cell>
          <cell r="B6853" t="str">
            <v>RO</v>
          </cell>
          <cell r="C6853" t="str">
            <v>Biomass</v>
          </cell>
          <cell r="D6853" t="str">
            <v>2033</v>
          </cell>
          <cell r="E6853">
            <v>4500</v>
          </cell>
        </row>
        <row r="6854">
          <cell r="A6854" t="str">
            <v>Romania</v>
          </cell>
          <cell r="B6854" t="str">
            <v>RO</v>
          </cell>
          <cell r="C6854" t="str">
            <v>Biomass</v>
          </cell>
          <cell r="D6854" t="str">
            <v>2034</v>
          </cell>
          <cell r="E6854">
            <v>4500</v>
          </cell>
        </row>
        <row r="6855">
          <cell r="A6855" t="str">
            <v>Romania</v>
          </cell>
          <cell r="B6855" t="str">
            <v>RO</v>
          </cell>
          <cell r="C6855" t="str">
            <v>Biomass</v>
          </cell>
          <cell r="D6855" t="str">
            <v>2035</v>
          </cell>
          <cell r="E6855">
            <v>4500</v>
          </cell>
        </row>
        <row r="6856">
          <cell r="A6856" t="str">
            <v>Romania</v>
          </cell>
          <cell r="B6856" t="str">
            <v>RO</v>
          </cell>
          <cell r="C6856" t="str">
            <v>Biomass</v>
          </cell>
          <cell r="D6856" t="str">
            <v>2036</v>
          </cell>
          <cell r="E6856">
            <v>4500</v>
          </cell>
        </row>
        <row r="6857">
          <cell r="A6857" t="str">
            <v>Romania</v>
          </cell>
          <cell r="B6857" t="str">
            <v>RO</v>
          </cell>
          <cell r="C6857" t="str">
            <v>Biomass</v>
          </cell>
          <cell r="D6857" t="str">
            <v>2037</v>
          </cell>
          <cell r="E6857">
            <v>4500</v>
          </cell>
        </row>
        <row r="6858">
          <cell r="A6858" t="str">
            <v>Romania</v>
          </cell>
          <cell r="B6858" t="str">
            <v>RO</v>
          </cell>
          <cell r="C6858" t="str">
            <v>Biomass</v>
          </cell>
          <cell r="D6858" t="str">
            <v>2038</v>
          </cell>
          <cell r="E6858">
            <v>4500</v>
          </cell>
        </row>
        <row r="6859">
          <cell r="A6859" t="str">
            <v>Romania</v>
          </cell>
          <cell r="B6859" t="str">
            <v>RO</v>
          </cell>
          <cell r="C6859" t="str">
            <v>Biomass</v>
          </cell>
          <cell r="D6859" t="str">
            <v>2039</v>
          </cell>
          <cell r="E6859">
            <v>4500</v>
          </cell>
        </row>
        <row r="6860">
          <cell r="A6860" t="str">
            <v>Romania</v>
          </cell>
          <cell r="B6860" t="str">
            <v>RO</v>
          </cell>
          <cell r="C6860" t="str">
            <v>Biomass</v>
          </cell>
          <cell r="D6860" t="str">
            <v>2040</v>
          </cell>
          <cell r="E6860">
            <v>4500</v>
          </cell>
        </row>
        <row r="6861">
          <cell r="A6861" t="str">
            <v>Romania</v>
          </cell>
          <cell r="B6861" t="str">
            <v>RO</v>
          </cell>
          <cell r="C6861" t="str">
            <v>Biomass</v>
          </cell>
          <cell r="D6861" t="str">
            <v>2041</v>
          </cell>
          <cell r="E6861">
            <v>4500</v>
          </cell>
        </row>
        <row r="6862">
          <cell r="A6862" t="str">
            <v>Romania</v>
          </cell>
          <cell r="B6862" t="str">
            <v>RO</v>
          </cell>
          <cell r="C6862" t="str">
            <v>Biomass</v>
          </cell>
          <cell r="D6862" t="str">
            <v>2042</v>
          </cell>
          <cell r="E6862">
            <v>4500</v>
          </cell>
        </row>
        <row r="6863">
          <cell r="A6863" t="str">
            <v>Romania</v>
          </cell>
          <cell r="B6863" t="str">
            <v>RO</v>
          </cell>
          <cell r="C6863" t="str">
            <v>Biomass</v>
          </cell>
          <cell r="D6863" t="str">
            <v>2043</v>
          </cell>
          <cell r="E6863">
            <v>4500</v>
          </cell>
        </row>
        <row r="6864">
          <cell r="A6864" t="str">
            <v>Romania</v>
          </cell>
          <cell r="B6864" t="str">
            <v>RO</v>
          </cell>
          <cell r="C6864" t="str">
            <v>Biomass</v>
          </cell>
          <cell r="D6864" t="str">
            <v>2044</v>
          </cell>
          <cell r="E6864">
            <v>4500</v>
          </cell>
        </row>
        <row r="6865">
          <cell r="A6865" t="str">
            <v>Romania</v>
          </cell>
          <cell r="B6865" t="str">
            <v>RO</v>
          </cell>
          <cell r="C6865" t="str">
            <v>Biomass</v>
          </cell>
          <cell r="D6865" t="str">
            <v>2045</v>
          </cell>
          <cell r="E6865">
            <v>4500</v>
          </cell>
        </row>
        <row r="6866">
          <cell r="A6866" t="str">
            <v>Romania</v>
          </cell>
          <cell r="B6866" t="str">
            <v>RO</v>
          </cell>
          <cell r="C6866" t="str">
            <v>Biomass</v>
          </cell>
          <cell r="D6866" t="str">
            <v>2046</v>
          </cell>
          <cell r="E6866">
            <v>4500</v>
          </cell>
        </row>
        <row r="6867">
          <cell r="A6867" t="str">
            <v>Romania</v>
          </cell>
          <cell r="B6867" t="str">
            <v>RO</v>
          </cell>
          <cell r="C6867" t="str">
            <v>Biomass</v>
          </cell>
          <cell r="D6867" t="str">
            <v>2047</v>
          </cell>
          <cell r="E6867">
            <v>4500</v>
          </cell>
        </row>
        <row r="6868">
          <cell r="A6868" t="str">
            <v>Romania</v>
          </cell>
          <cell r="B6868" t="str">
            <v>RO</v>
          </cell>
          <cell r="C6868" t="str">
            <v>Biomass</v>
          </cell>
          <cell r="D6868" t="str">
            <v>2048</v>
          </cell>
          <cell r="E6868">
            <v>4500</v>
          </cell>
        </row>
        <row r="6869">
          <cell r="A6869" t="str">
            <v>Romania</v>
          </cell>
          <cell r="B6869" t="str">
            <v>RO</v>
          </cell>
          <cell r="C6869" t="str">
            <v>Biomass</v>
          </cell>
          <cell r="D6869" t="str">
            <v>2049</v>
          </cell>
          <cell r="E6869">
            <v>4500</v>
          </cell>
        </row>
        <row r="6870">
          <cell r="A6870" t="str">
            <v>Romania</v>
          </cell>
          <cell r="B6870" t="str">
            <v>RO</v>
          </cell>
          <cell r="C6870" t="str">
            <v>Biomass</v>
          </cell>
          <cell r="D6870" t="str">
            <v>2050</v>
          </cell>
          <cell r="E6870">
            <v>4500</v>
          </cell>
        </row>
        <row r="6871">
          <cell r="A6871" t="str">
            <v>Serbia</v>
          </cell>
          <cell r="B6871" t="str">
            <v>RS</v>
          </cell>
          <cell r="C6871" t="str">
            <v>Biomass</v>
          </cell>
          <cell r="D6871" t="str">
            <v>2018</v>
          </cell>
          <cell r="E6871">
            <v>4500</v>
          </cell>
        </row>
        <row r="6872">
          <cell r="A6872" t="str">
            <v>Serbia</v>
          </cell>
          <cell r="B6872" t="str">
            <v>RS</v>
          </cell>
          <cell r="C6872" t="str">
            <v>Biomass</v>
          </cell>
          <cell r="D6872" t="str">
            <v>2019</v>
          </cell>
          <cell r="E6872">
            <v>4500</v>
          </cell>
        </row>
        <row r="6873">
          <cell r="A6873" t="str">
            <v>Serbia</v>
          </cell>
          <cell r="B6873" t="str">
            <v>RS</v>
          </cell>
          <cell r="C6873" t="str">
            <v>Biomass</v>
          </cell>
          <cell r="D6873" t="str">
            <v>2020</v>
          </cell>
          <cell r="E6873">
            <v>4500</v>
          </cell>
        </row>
        <row r="6874">
          <cell r="A6874" t="str">
            <v>Serbia</v>
          </cell>
          <cell r="B6874" t="str">
            <v>RS</v>
          </cell>
          <cell r="C6874" t="str">
            <v>Biomass</v>
          </cell>
          <cell r="D6874" t="str">
            <v>2021</v>
          </cell>
          <cell r="E6874">
            <v>4500</v>
          </cell>
        </row>
        <row r="6875">
          <cell r="A6875" t="str">
            <v>Serbia</v>
          </cell>
          <cell r="B6875" t="str">
            <v>RS</v>
          </cell>
          <cell r="C6875" t="str">
            <v>Biomass</v>
          </cell>
          <cell r="D6875" t="str">
            <v>2022</v>
          </cell>
          <cell r="E6875">
            <v>4500</v>
          </cell>
        </row>
        <row r="6876">
          <cell r="A6876" t="str">
            <v>Serbia</v>
          </cell>
          <cell r="B6876" t="str">
            <v>RS</v>
          </cell>
          <cell r="C6876" t="str">
            <v>Biomass</v>
          </cell>
          <cell r="D6876" t="str">
            <v>2023</v>
          </cell>
          <cell r="E6876">
            <v>4500</v>
          </cell>
        </row>
        <row r="6877">
          <cell r="A6877" t="str">
            <v>Serbia</v>
          </cell>
          <cell r="B6877" t="str">
            <v>RS</v>
          </cell>
          <cell r="C6877" t="str">
            <v>Biomass</v>
          </cell>
          <cell r="D6877" t="str">
            <v>2024</v>
          </cell>
          <cell r="E6877">
            <v>4500</v>
          </cell>
        </row>
        <row r="6878">
          <cell r="A6878" t="str">
            <v>Serbia</v>
          </cell>
          <cell r="B6878" t="str">
            <v>RS</v>
          </cell>
          <cell r="C6878" t="str">
            <v>Biomass</v>
          </cell>
          <cell r="D6878" t="str">
            <v>2025</v>
          </cell>
          <cell r="E6878">
            <v>4500</v>
          </cell>
        </row>
        <row r="6879">
          <cell r="A6879" t="str">
            <v>Serbia</v>
          </cell>
          <cell r="B6879" t="str">
            <v>RS</v>
          </cell>
          <cell r="C6879" t="str">
            <v>Biomass</v>
          </cell>
          <cell r="D6879" t="str">
            <v>2026</v>
          </cell>
          <cell r="E6879">
            <v>4500</v>
          </cell>
        </row>
        <row r="6880">
          <cell r="A6880" t="str">
            <v>Serbia</v>
          </cell>
          <cell r="B6880" t="str">
            <v>RS</v>
          </cell>
          <cell r="C6880" t="str">
            <v>Biomass</v>
          </cell>
          <cell r="D6880" t="str">
            <v>2027</v>
          </cell>
          <cell r="E6880">
            <v>4500</v>
          </cell>
        </row>
        <row r="6881">
          <cell r="A6881" t="str">
            <v>Serbia</v>
          </cell>
          <cell r="B6881" t="str">
            <v>RS</v>
          </cell>
          <cell r="C6881" t="str">
            <v>Biomass</v>
          </cell>
          <cell r="D6881" t="str">
            <v>2028</v>
          </cell>
          <cell r="E6881">
            <v>4500</v>
          </cell>
        </row>
        <row r="6882">
          <cell r="A6882" t="str">
            <v>Serbia</v>
          </cell>
          <cell r="B6882" t="str">
            <v>RS</v>
          </cell>
          <cell r="C6882" t="str">
            <v>Biomass</v>
          </cell>
          <cell r="D6882" t="str">
            <v>2029</v>
          </cell>
          <cell r="E6882">
            <v>4500</v>
          </cell>
        </row>
        <row r="6883">
          <cell r="A6883" t="str">
            <v>Serbia</v>
          </cell>
          <cell r="B6883" t="str">
            <v>RS</v>
          </cell>
          <cell r="C6883" t="str">
            <v>Biomass</v>
          </cell>
          <cell r="D6883" t="str">
            <v>2030</v>
          </cell>
          <cell r="E6883">
            <v>4500</v>
          </cell>
        </row>
        <row r="6884">
          <cell r="A6884" t="str">
            <v>Serbia</v>
          </cell>
          <cell r="B6884" t="str">
            <v>RS</v>
          </cell>
          <cell r="C6884" t="str">
            <v>Biomass</v>
          </cell>
          <cell r="D6884" t="str">
            <v>2031</v>
          </cell>
          <cell r="E6884">
            <v>4500</v>
          </cell>
        </row>
        <row r="6885">
          <cell r="A6885" t="str">
            <v>Serbia</v>
          </cell>
          <cell r="B6885" t="str">
            <v>RS</v>
          </cell>
          <cell r="C6885" t="str">
            <v>Biomass</v>
          </cell>
          <cell r="D6885" t="str">
            <v>2032</v>
          </cell>
          <cell r="E6885">
            <v>4500</v>
          </cell>
        </row>
        <row r="6886">
          <cell r="A6886" t="str">
            <v>Serbia</v>
          </cell>
          <cell r="B6886" t="str">
            <v>RS</v>
          </cell>
          <cell r="C6886" t="str">
            <v>Biomass</v>
          </cell>
          <cell r="D6886" t="str">
            <v>2033</v>
          </cell>
          <cell r="E6886">
            <v>4500</v>
          </cell>
        </row>
        <row r="6887">
          <cell r="A6887" t="str">
            <v>Serbia</v>
          </cell>
          <cell r="B6887" t="str">
            <v>RS</v>
          </cell>
          <cell r="C6887" t="str">
            <v>Biomass</v>
          </cell>
          <cell r="D6887" t="str">
            <v>2034</v>
          </cell>
          <cell r="E6887">
            <v>4500</v>
          </cell>
        </row>
        <row r="6888">
          <cell r="A6888" t="str">
            <v>Serbia</v>
          </cell>
          <cell r="B6888" t="str">
            <v>RS</v>
          </cell>
          <cell r="C6888" t="str">
            <v>Biomass</v>
          </cell>
          <cell r="D6888" t="str">
            <v>2035</v>
          </cell>
          <cell r="E6888">
            <v>4500</v>
          </cell>
        </row>
        <row r="6889">
          <cell r="A6889" t="str">
            <v>Serbia</v>
          </cell>
          <cell r="B6889" t="str">
            <v>RS</v>
          </cell>
          <cell r="C6889" t="str">
            <v>Biomass</v>
          </cell>
          <cell r="D6889" t="str">
            <v>2036</v>
          </cell>
          <cell r="E6889">
            <v>4500</v>
          </cell>
        </row>
        <row r="6890">
          <cell r="A6890" t="str">
            <v>Serbia</v>
          </cell>
          <cell r="B6890" t="str">
            <v>RS</v>
          </cell>
          <cell r="C6890" t="str">
            <v>Biomass</v>
          </cell>
          <cell r="D6890" t="str">
            <v>2037</v>
          </cell>
          <cell r="E6890">
            <v>4500</v>
          </cell>
        </row>
        <row r="6891">
          <cell r="A6891" t="str">
            <v>Serbia</v>
          </cell>
          <cell r="B6891" t="str">
            <v>RS</v>
          </cell>
          <cell r="C6891" t="str">
            <v>Biomass</v>
          </cell>
          <cell r="D6891" t="str">
            <v>2038</v>
          </cell>
          <cell r="E6891">
            <v>4500</v>
          </cell>
        </row>
        <row r="6892">
          <cell r="A6892" t="str">
            <v>Serbia</v>
          </cell>
          <cell r="B6892" t="str">
            <v>RS</v>
          </cell>
          <cell r="C6892" t="str">
            <v>Biomass</v>
          </cell>
          <cell r="D6892" t="str">
            <v>2039</v>
          </cell>
          <cell r="E6892">
            <v>4500</v>
          </cell>
        </row>
        <row r="6893">
          <cell r="A6893" t="str">
            <v>Serbia</v>
          </cell>
          <cell r="B6893" t="str">
            <v>RS</v>
          </cell>
          <cell r="C6893" t="str">
            <v>Biomass</v>
          </cell>
          <cell r="D6893" t="str">
            <v>2040</v>
          </cell>
          <cell r="E6893">
            <v>4500</v>
          </cell>
        </row>
        <row r="6894">
          <cell r="A6894" t="str">
            <v>Serbia</v>
          </cell>
          <cell r="B6894" t="str">
            <v>RS</v>
          </cell>
          <cell r="C6894" t="str">
            <v>Biomass</v>
          </cell>
          <cell r="D6894" t="str">
            <v>2041</v>
          </cell>
          <cell r="E6894">
            <v>4500</v>
          </cell>
        </row>
        <row r="6895">
          <cell r="A6895" t="str">
            <v>Serbia</v>
          </cell>
          <cell r="B6895" t="str">
            <v>RS</v>
          </cell>
          <cell r="C6895" t="str">
            <v>Biomass</v>
          </cell>
          <cell r="D6895" t="str">
            <v>2042</v>
          </cell>
          <cell r="E6895">
            <v>4500</v>
          </cell>
        </row>
        <row r="6896">
          <cell r="A6896" t="str">
            <v>Serbia</v>
          </cell>
          <cell r="B6896" t="str">
            <v>RS</v>
          </cell>
          <cell r="C6896" t="str">
            <v>Biomass</v>
          </cell>
          <cell r="D6896" t="str">
            <v>2043</v>
          </cell>
          <cell r="E6896">
            <v>4500</v>
          </cell>
        </row>
        <row r="6897">
          <cell r="A6897" t="str">
            <v>Serbia</v>
          </cell>
          <cell r="B6897" t="str">
            <v>RS</v>
          </cell>
          <cell r="C6897" t="str">
            <v>Biomass</v>
          </cell>
          <cell r="D6897" t="str">
            <v>2044</v>
          </cell>
          <cell r="E6897">
            <v>4500</v>
          </cell>
        </row>
        <row r="6898">
          <cell r="A6898" t="str">
            <v>Serbia</v>
          </cell>
          <cell r="B6898" t="str">
            <v>RS</v>
          </cell>
          <cell r="C6898" t="str">
            <v>Biomass</v>
          </cell>
          <cell r="D6898" t="str">
            <v>2045</v>
          </cell>
          <cell r="E6898">
            <v>4500</v>
          </cell>
        </row>
        <row r="6899">
          <cell r="A6899" t="str">
            <v>Serbia</v>
          </cell>
          <cell r="B6899" t="str">
            <v>RS</v>
          </cell>
          <cell r="C6899" t="str">
            <v>Biomass</v>
          </cell>
          <cell r="D6899" t="str">
            <v>2046</v>
          </cell>
          <cell r="E6899">
            <v>4500</v>
          </cell>
        </row>
        <row r="6900">
          <cell r="A6900" t="str">
            <v>Serbia</v>
          </cell>
          <cell r="B6900" t="str">
            <v>RS</v>
          </cell>
          <cell r="C6900" t="str">
            <v>Biomass</v>
          </cell>
          <cell r="D6900" t="str">
            <v>2047</v>
          </cell>
          <cell r="E6900">
            <v>4500</v>
          </cell>
        </row>
        <row r="6901">
          <cell r="A6901" t="str">
            <v>Serbia</v>
          </cell>
          <cell r="B6901" t="str">
            <v>RS</v>
          </cell>
          <cell r="C6901" t="str">
            <v>Biomass</v>
          </cell>
          <cell r="D6901" t="str">
            <v>2048</v>
          </cell>
          <cell r="E6901">
            <v>4500</v>
          </cell>
        </row>
        <row r="6902">
          <cell r="A6902" t="str">
            <v>Serbia</v>
          </cell>
          <cell r="B6902" t="str">
            <v>RS</v>
          </cell>
          <cell r="C6902" t="str">
            <v>Biomass</v>
          </cell>
          <cell r="D6902" t="str">
            <v>2049</v>
          </cell>
          <cell r="E6902">
            <v>4500</v>
          </cell>
        </row>
        <row r="6903">
          <cell r="A6903" t="str">
            <v>Serbia</v>
          </cell>
          <cell r="B6903" t="str">
            <v>RS</v>
          </cell>
          <cell r="C6903" t="str">
            <v>Biomass</v>
          </cell>
          <cell r="D6903" t="str">
            <v>2050</v>
          </cell>
          <cell r="E6903">
            <v>4500</v>
          </cell>
        </row>
        <row r="6904">
          <cell r="A6904" t="str">
            <v>Sweden</v>
          </cell>
          <cell r="B6904" t="str">
            <v>SE</v>
          </cell>
          <cell r="C6904" t="str">
            <v>Biomass</v>
          </cell>
          <cell r="D6904" t="str">
            <v>2018</v>
          </cell>
          <cell r="E6904">
            <v>4500</v>
          </cell>
        </row>
        <row r="6905">
          <cell r="A6905" t="str">
            <v>Sweden</v>
          </cell>
          <cell r="B6905" t="str">
            <v>SE</v>
          </cell>
          <cell r="C6905" t="str">
            <v>Biomass</v>
          </cell>
          <cell r="D6905" t="str">
            <v>2019</v>
          </cell>
          <cell r="E6905">
            <v>4500</v>
          </cell>
        </row>
        <row r="6906">
          <cell r="A6906" t="str">
            <v>Sweden</v>
          </cell>
          <cell r="B6906" t="str">
            <v>SE</v>
          </cell>
          <cell r="C6906" t="str">
            <v>Biomass</v>
          </cell>
          <cell r="D6906" t="str">
            <v>2020</v>
          </cell>
          <cell r="E6906">
            <v>4500</v>
          </cell>
        </row>
        <row r="6907">
          <cell r="A6907" t="str">
            <v>Sweden</v>
          </cell>
          <cell r="B6907" t="str">
            <v>SE</v>
          </cell>
          <cell r="C6907" t="str">
            <v>Biomass</v>
          </cell>
          <cell r="D6907" t="str">
            <v>2021</v>
          </cell>
          <cell r="E6907">
            <v>4500</v>
          </cell>
        </row>
        <row r="6908">
          <cell r="A6908" t="str">
            <v>Sweden</v>
          </cell>
          <cell r="B6908" t="str">
            <v>SE</v>
          </cell>
          <cell r="C6908" t="str">
            <v>Biomass</v>
          </cell>
          <cell r="D6908" t="str">
            <v>2022</v>
          </cell>
          <cell r="E6908">
            <v>4500</v>
          </cell>
        </row>
        <row r="6909">
          <cell r="A6909" t="str">
            <v>Sweden</v>
          </cell>
          <cell r="B6909" t="str">
            <v>SE</v>
          </cell>
          <cell r="C6909" t="str">
            <v>Biomass</v>
          </cell>
          <cell r="D6909" t="str">
            <v>2023</v>
          </cell>
          <cell r="E6909">
            <v>4500</v>
          </cell>
        </row>
        <row r="6910">
          <cell r="A6910" t="str">
            <v>Sweden</v>
          </cell>
          <cell r="B6910" t="str">
            <v>SE</v>
          </cell>
          <cell r="C6910" t="str">
            <v>Biomass</v>
          </cell>
          <cell r="D6910" t="str">
            <v>2024</v>
          </cell>
          <cell r="E6910">
            <v>4500</v>
          </cell>
        </row>
        <row r="6911">
          <cell r="A6911" t="str">
            <v>Sweden</v>
          </cell>
          <cell r="B6911" t="str">
            <v>SE</v>
          </cell>
          <cell r="C6911" t="str">
            <v>Biomass</v>
          </cell>
          <cell r="D6911" t="str">
            <v>2025</v>
          </cell>
          <cell r="E6911">
            <v>4500</v>
          </cell>
        </row>
        <row r="6912">
          <cell r="A6912" t="str">
            <v>Sweden</v>
          </cell>
          <cell r="B6912" t="str">
            <v>SE</v>
          </cell>
          <cell r="C6912" t="str">
            <v>Biomass</v>
          </cell>
          <cell r="D6912" t="str">
            <v>2026</v>
          </cell>
          <cell r="E6912">
            <v>4500</v>
          </cell>
        </row>
        <row r="6913">
          <cell r="A6913" t="str">
            <v>Sweden</v>
          </cell>
          <cell r="B6913" t="str">
            <v>SE</v>
          </cell>
          <cell r="C6913" t="str">
            <v>Biomass</v>
          </cell>
          <cell r="D6913" t="str">
            <v>2027</v>
          </cell>
          <cell r="E6913">
            <v>4500</v>
          </cell>
        </row>
        <row r="6914">
          <cell r="A6914" t="str">
            <v>Sweden</v>
          </cell>
          <cell r="B6914" t="str">
            <v>SE</v>
          </cell>
          <cell r="C6914" t="str">
            <v>Biomass</v>
          </cell>
          <cell r="D6914" t="str">
            <v>2028</v>
          </cell>
          <cell r="E6914">
            <v>4500</v>
          </cell>
        </row>
        <row r="6915">
          <cell r="A6915" t="str">
            <v>Sweden</v>
          </cell>
          <cell r="B6915" t="str">
            <v>SE</v>
          </cell>
          <cell r="C6915" t="str">
            <v>Biomass</v>
          </cell>
          <cell r="D6915" t="str">
            <v>2029</v>
          </cell>
          <cell r="E6915">
            <v>4500</v>
          </cell>
        </row>
        <row r="6916">
          <cell r="A6916" t="str">
            <v>Sweden</v>
          </cell>
          <cell r="B6916" t="str">
            <v>SE</v>
          </cell>
          <cell r="C6916" t="str">
            <v>Biomass</v>
          </cell>
          <cell r="D6916" t="str">
            <v>2030</v>
          </cell>
          <cell r="E6916">
            <v>4500</v>
          </cell>
        </row>
        <row r="6917">
          <cell r="A6917" t="str">
            <v>Sweden</v>
          </cell>
          <cell r="B6917" t="str">
            <v>SE</v>
          </cell>
          <cell r="C6917" t="str">
            <v>Biomass</v>
          </cell>
          <cell r="D6917" t="str">
            <v>2031</v>
          </cell>
          <cell r="E6917">
            <v>4500</v>
          </cell>
        </row>
        <row r="6918">
          <cell r="A6918" t="str">
            <v>Sweden</v>
          </cell>
          <cell r="B6918" t="str">
            <v>SE</v>
          </cell>
          <cell r="C6918" t="str">
            <v>Biomass</v>
          </cell>
          <cell r="D6918" t="str">
            <v>2032</v>
          </cell>
          <cell r="E6918">
            <v>4500</v>
          </cell>
        </row>
        <row r="6919">
          <cell r="A6919" t="str">
            <v>Sweden</v>
          </cell>
          <cell r="B6919" t="str">
            <v>SE</v>
          </cell>
          <cell r="C6919" t="str">
            <v>Biomass</v>
          </cell>
          <cell r="D6919" t="str">
            <v>2033</v>
          </cell>
          <cell r="E6919">
            <v>4500</v>
          </cell>
        </row>
        <row r="6920">
          <cell r="A6920" t="str">
            <v>Sweden</v>
          </cell>
          <cell r="B6920" t="str">
            <v>SE</v>
          </cell>
          <cell r="C6920" t="str">
            <v>Biomass</v>
          </cell>
          <cell r="D6920" t="str">
            <v>2034</v>
          </cell>
          <cell r="E6920">
            <v>4500</v>
          </cell>
        </row>
        <row r="6921">
          <cell r="A6921" t="str">
            <v>Sweden</v>
          </cell>
          <cell r="B6921" t="str">
            <v>SE</v>
          </cell>
          <cell r="C6921" t="str">
            <v>Biomass</v>
          </cell>
          <cell r="D6921" t="str">
            <v>2035</v>
          </cell>
          <cell r="E6921">
            <v>4500</v>
          </cell>
        </row>
        <row r="6922">
          <cell r="A6922" t="str">
            <v>Sweden</v>
          </cell>
          <cell r="B6922" t="str">
            <v>SE</v>
          </cell>
          <cell r="C6922" t="str">
            <v>Biomass</v>
          </cell>
          <cell r="D6922" t="str">
            <v>2036</v>
          </cell>
          <cell r="E6922">
            <v>4500</v>
          </cell>
        </row>
        <row r="6923">
          <cell r="A6923" t="str">
            <v>Sweden</v>
          </cell>
          <cell r="B6923" t="str">
            <v>SE</v>
          </cell>
          <cell r="C6923" t="str">
            <v>Biomass</v>
          </cell>
          <cell r="D6923" t="str">
            <v>2037</v>
          </cell>
          <cell r="E6923">
            <v>4500</v>
          </cell>
        </row>
        <row r="6924">
          <cell r="A6924" t="str">
            <v>Sweden</v>
          </cell>
          <cell r="B6924" t="str">
            <v>SE</v>
          </cell>
          <cell r="C6924" t="str">
            <v>Biomass</v>
          </cell>
          <cell r="D6924" t="str">
            <v>2038</v>
          </cell>
          <cell r="E6924">
            <v>4500</v>
          </cell>
        </row>
        <row r="6925">
          <cell r="A6925" t="str">
            <v>Sweden</v>
          </cell>
          <cell r="B6925" t="str">
            <v>SE</v>
          </cell>
          <cell r="C6925" t="str">
            <v>Biomass</v>
          </cell>
          <cell r="D6925" t="str">
            <v>2039</v>
          </cell>
          <cell r="E6925">
            <v>4500</v>
          </cell>
        </row>
        <row r="6926">
          <cell r="A6926" t="str">
            <v>Sweden</v>
          </cell>
          <cell r="B6926" t="str">
            <v>SE</v>
          </cell>
          <cell r="C6926" t="str">
            <v>Biomass</v>
          </cell>
          <cell r="D6926" t="str">
            <v>2040</v>
          </cell>
          <cell r="E6926">
            <v>4500</v>
          </cell>
        </row>
        <row r="6927">
          <cell r="A6927" t="str">
            <v>Sweden</v>
          </cell>
          <cell r="B6927" t="str">
            <v>SE</v>
          </cell>
          <cell r="C6927" t="str">
            <v>Biomass</v>
          </cell>
          <cell r="D6927" t="str">
            <v>2041</v>
          </cell>
          <cell r="E6927">
            <v>4500</v>
          </cell>
        </row>
        <row r="6928">
          <cell r="A6928" t="str">
            <v>Sweden</v>
          </cell>
          <cell r="B6928" t="str">
            <v>SE</v>
          </cell>
          <cell r="C6928" t="str">
            <v>Biomass</v>
          </cell>
          <cell r="D6928" t="str">
            <v>2042</v>
          </cell>
          <cell r="E6928">
            <v>4500</v>
          </cell>
        </row>
        <row r="6929">
          <cell r="A6929" t="str">
            <v>Sweden</v>
          </cell>
          <cell r="B6929" t="str">
            <v>SE</v>
          </cell>
          <cell r="C6929" t="str">
            <v>Biomass</v>
          </cell>
          <cell r="D6929" t="str">
            <v>2043</v>
          </cell>
          <cell r="E6929">
            <v>4500</v>
          </cell>
        </row>
        <row r="6930">
          <cell r="A6930" t="str">
            <v>Sweden</v>
          </cell>
          <cell r="B6930" t="str">
            <v>SE</v>
          </cell>
          <cell r="C6930" t="str">
            <v>Biomass</v>
          </cell>
          <cell r="D6930" t="str">
            <v>2044</v>
          </cell>
          <cell r="E6930">
            <v>4500</v>
          </cell>
        </row>
        <row r="6931">
          <cell r="A6931" t="str">
            <v>Sweden</v>
          </cell>
          <cell r="B6931" t="str">
            <v>SE</v>
          </cell>
          <cell r="C6931" t="str">
            <v>Biomass</v>
          </cell>
          <cell r="D6931" t="str">
            <v>2045</v>
          </cell>
          <cell r="E6931">
            <v>4500</v>
          </cell>
        </row>
        <row r="6932">
          <cell r="A6932" t="str">
            <v>Sweden</v>
          </cell>
          <cell r="B6932" t="str">
            <v>SE</v>
          </cell>
          <cell r="C6932" t="str">
            <v>Biomass</v>
          </cell>
          <cell r="D6932" t="str">
            <v>2046</v>
          </cell>
          <cell r="E6932">
            <v>4500</v>
          </cell>
        </row>
        <row r="6933">
          <cell r="A6933" t="str">
            <v>Sweden</v>
          </cell>
          <cell r="B6933" t="str">
            <v>SE</v>
          </cell>
          <cell r="C6933" t="str">
            <v>Biomass</v>
          </cell>
          <cell r="D6933" t="str">
            <v>2047</v>
          </cell>
          <cell r="E6933">
            <v>4500</v>
          </cell>
        </row>
        <row r="6934">
          <cell r="A6934" t="str">
            <v>Sweden</v>
          </cell>
          <cell r="B6934" t="str">
            <v>SE</v>
          </cell>
          <cell r="C6934" t="str">
            <v>Biomass</v>
          </cell>
          <cell r="D6934" t="str">
            <v>2048</v>
          </cell>
          <cell r="E6934">
            <v>4500</v>
          </cell>
        </row>
        <row r="6935">
          <cell r="A6935" t="str">
            <v>Sweden</v>
          </cell>
          <cell r="B6935" t="str">
            <v>SE</v>
          </cell>
          <cell r="C6935" t="str">
            <v>Biomass</v>
          </cell>
          <cell r="D6935" t="str">
            <v>2049</v>
          </cell>
          <cell r="E6935">
            <v>4500</v>
          </cell>
        </row>
        <row r="6936">
          <cell r="A6936" t="str">
            <v>Sweden</v>
          </cell>
          <cell r="B6936" t="str">
            <v>SE</v>
          </cell>
          <cell r="C6936" t="str">
            <v>Biomass</v>
          </cell>
          <cell r="D6936" t="str">
            <v>2050</v>
          </cell>
          <cell r="E6936">
            <v>4500</v>
          </cell>
        </row>
        <row r="6937">
          <cell r="A6937" t="str">
            <v>Sweden SE2</v>
          </cell>
          <cell r="B6937" t="str">
            <v>SE2</v>
          </cell>
          <cell r="C6937" t="str">
            <v>Biomass</v>
          </cell>
          <cell r="D6937" t="str">
            <v>2018</v>
          </cell>
          <cell r="E6937">
            <v>4500</v>
          </cell>
        </row>
        <row r="6938">
          <cell r="A6938" t="str">
            <v>Sweden SE2</v>
          </cell>
          <cell r="B6938" t="str">
            <v>SE2</v>
          </cell>
          <cell r="C6938" t="str">
            <v>Biomass</v>
          </cell>
          <cell r="D6938" t="str">
            <v>2019</v>
          </cell>
          <cell r="E6938">
            <v>4500</v>
          </cell>
        </row>
        <row r="6939">
          <cell r="A6939" t="str">
            <v>Sweden SE2</v>
          </cell>
          <cell r="B6939" t="str">
            <v>SE2</v>
          </cell>
          <cell r="C6939" t="str">
            <v>Biomass</v>
          </cell>
          <cell r="D6939" t="str">
            <v>2020</v>
          </cell>
          <cell r="E6939">
            <v>4500</v>
          </cell>
        </row>
        <row r="6940">
          <cell r="A6940" t="str">
            <v>Sweden SE2</v>
          </cell>
          <cell r="B6940" t="str">
            <v>SE2</v>
          </cell>
          <cell r="C6940" t="str">
            <v>Biomass</v>
          </cell>
          <cell r="D6940" t="str">
            <v>2021</v>
          </cell>
          <cell r="E6940">
            <v>4500</v>
          </cell>
        </row>
        <row r="6941">
          <cell r="A6941" t="str">
            <v>Sweden SE2</v>
          </cell>
          <cell r="B6941" t="str">
            <v>SE2</v>
          </cell>
          <cell r="C6941" t="str">
            <v>Biomass</v>
          </cell>
          <cell r="D6941" t="str">
            <v>2022</v>
          </cell>
          <cell r="E6941">
            <v>4500</v>
          </cell>
        </row>
        <row r="6942">
          <cell r="A6942" t="str">
            <v>Sweden SE2</v>
          </cell>
          <cell r="B6942" t="str">
            <v>SE2</v>
          </cell>
          <cell r="C6942" t="str">
            <v>Biomass</v>
          </cell>
          <cell r="D6942" t="str">
            <v>2023</v>
          </cell>
          <cell r="E6942">
            <v>4500</v>
          </cell>
        </row>
        <row r="6943">
          <cell r="A6943" t="str">
            <v>Sweden SE2</v>
          </cell>
          <cell r="B6943" t="str">
            <v>SE2</v>
          </cell>
          <cell r="C6943" t="str">
            <v>Biomass</v>
          </cell>
          <cell r="D6943" t="str">
            <v>2024</v>
          </cell>
          <cell r="E6943">
            <v>4500</v>
          </cell>
        </row>
        <row r="6944">
          <cell r="A6944" t="str">
            <v>Sweden SE2</v>
          </cell>
          <cell r="B6944" t="str">
            <v>SE2</v>
          </cell>
          <cell r="C6944" t="str">
            <v>Biomass</v>
          </cell>
          <cell r="D6944" t="str">
            <v>2025</v>
          </cell>
          <cell r="E6944">
            <v>4500</v>
          </cell>
        </row>
        <row r="6945">
          <cell r="A6945" t="str">
            <v>Sweden SE2</v>
          </cell>
          <cell r="B6945" t="str">
            <v>SE2</v>
          </cell>
          <cell r="C6945" t="str">
            <v>Biomass</v>
          </cell>
          <cell r="D6945" t="str">
            <v>2026</v>
          </cell>
          <cell r="E6945">
            <v>4500</v>
          </cell>
        </row>
        <row r="6946">
          <cell r="A6946" t="str">
            <v>Sweden SE2</v>
          </cell>
          <cell r="B6946" t="str">
            <v>SE2</v>
          </cell>
          <cell r="C6946" t="str">
            <v>Biomass</v>
          </cell>
          <cell r="D6946" t="str">
            <v>2027</v>
          </cell>
          <cell r="E6946">
            <v>4500</v>
          </cell>
        </row>
        <row r="6947">
          <cell r="A6947" t="str">
            <v>Sweden SE2</v>
          </cell>
          <cell r="B6947" t="str">
            <v>SE2</v>
          </cell>
          <cell r="C6947" t="str">
            <v>Biomass</v>
          </cell>
          <cell r="D6947" t="str">
            <v>2028</v>
          </cell>
          <cell r="E6947">
            <v>4500</v>
          </cell>
        </row>
        <row r="6948">
          <cell r="A6948" t="str">
            <v>Sweden SE2</v>
          </cell>
          <cell r="B6948" t="str">
            <v>SE2</v>
          </cell>
          <cell r="C6948" t="str">
            <v>Biomass</v>
          </cell>
          <cell r="D6948" t="str">
            <v>2029</v>
          </cell>
          <cell r="E6948">
            <v>4500</v>
          </cell>
        </row>
        <row r="6949">
          <cell r="A6949" t="str">
            <v>Sweden SE2</v>
          </cell>
          <cell r="B6949" t="str">
            <v>SE2</v>
          </cell>
          <cell r="C6949" t="str">
            <v>Biomass</v>
          </cell>
          <cell r="D6949" t="str">
            <v>2030</v>
          </cell>
          <cell r="E6949">
            <v>4500</v>
          </cell>
        </row>
        <row r="6950">
          <cell r="A6950" t="str">
            <v>Sweden SE2</v>
          </cell>
          <cell r="B6950" t="str">
            <v>SE2</v>
          </cell>
          <cell r="C6950" t="str">
            <v>Biomass</v>
          </cell>
          <cell r="D6950" t="str">
            <v>2031</v>
          </cell>
          <cell r="E6950">
            <v>4500</v>
          </cell>
        </row>
        <row r="6951">
          <cell r="A6951" t="str">
            <v>Sweden SE2</v>
          </cell>
          <cell r="B6951" t="str">
            <v>SE2</v>
          </cell>
          <cell r="C6951" t="str">
            <v>Biomass</v>
          </cell>
          <cell r="D6951" t="str">
            <v>2032</v>
          </cell>
          <cell r="E6951">
            <v>4500</v>
          </cell>
        </row>
        <row r="6952">
          <cell r="A6952" t="str">
            <v>Sweden SE2</v>
          </cell>
          <cell r="B6952" t="str">
            <v>SE2</v>
          </cell>
          <cell r="C6952" t="str">
            <v>Biomass</v>
          </cell>
          <cell r="D6952" t="str">
            <v>2033</v>
          </cell>
          <cell r="E6952">
            <v>4500</v>
          </cell>
        </row>
        <row r="6953">
          <cell r="A6953" t="str">
            <v>Sweden SE2</v>
          </cell>
          <cell r="B6953" t="str">
            <v>SE2</v>
          </cell>
          <cell r="C6953" t="str">
            <v>Biomass</v>
          </cell>
          <cell r="D6953" t="str">
            <v>2034</v>
          </cell>
          <cell r="E6953">
            <v>4500</v>
          </cell>
        </row>
        <row r="6954">
          <cell r="A6954" t="str">
            <v>Sweden SE2</v>
          </cell>
          <cell r="B6954" t="str">
            <v>SE2</v>
          </cell>
          <cell r="C6954" t="str">
            <v>Biomass</v>
          </cell>
          <cell r="D6954" t="str">
            <v>2035</v>
          </cell>
          <cell r="E6954">
            <v>4500</v>
          </cell>
        </row>
        <row r="6955">
          <cell r="A6955" t="str">
            <v>Sweden SE2</v>
          </cell>
          <cell r="B6955" t="str">
            <v>SE2</v>
          </cell>
          <cell r="C6955" t="str">
            <v>Biomass</v>
          </cell>
          <cell r="D6955" t="str">
            <v>2036</v>
          </cell>
          <cell r="E6955">
            <v>4500</v>
          </cell>
        </row>
        <row r="6956">
          <cell r="A6956" t="str">
            <v>Sweden SE2</v>
          </cell>
          <cell r="B6956" t="str">
            <v>SE2</v>
          </cell>
          <cell r="C6956" t="str">
            <v>Biomass</v>
          </cell>
          <cell r="D6956" t="str">
            <v>2037</v>
          </cell>
          <cell r="E6956">
            <v>4500</v>
          </cell>
        </row>
        <row r="6957">
          <cell r="A6957" t="str">
            <v>Sweden SE2</v>
          </cell>
          <cell r="B6957" t="str">
            <v>SE2</v>
          </cell>
          <cell r="C6957" t="str">
            <v>Biomass</v>
          </cell>
          <cell r="D6957" t="str">
            <v>2038</v>
          </cell>
          <cell r="E6957">
            <v>4500</v>
          </cell>
        </row>
        <row r="6958">
          <cell r="A6958" t="str">
            <v>Sweden SE2</v>
          </cell>
          <cell r="B6958" t="str">
            <v>SE2</v>
          </cell>
          <cell r="C6958" t="str">
            <v>Biomass</v>
          </cell>
          <cell r="D6958" t="str">
            <v>2039</v>
          </cell>
          <cell r="E6958">
            <v>4500</v>
          </cell>
        </row>
        <row r="6959">
          <cell r="A6959" t="str">
            <v>Sweden SE2</v>
          </cell>
          <cell r="B6959" t="str">
            <v>SE2</v>
          </cell>
          <cell r="C6959" t="str">
            <v>Biomass</v>
          </cell>
          <cell r="D6959" t="str">
            <v>2040</v>
          </cell>
          <cell r="E6959">
            <v>4500</v>
          </cell>
        </row>
        <row r="6960">
          <cell r="A6960" t="str">
            <v>Sweden SE2</v>
          </cell>
          <cell r="B6960" t="str">
            <v>SE2</v>
          </cell>
          <cell r="C6960" t="str">
            <v>Biomass</v>
          </cell>
          <cell r="D6960" t="str">
            <v>2041</v>
          </cell>
          <cell r="E6960">
            <v>4500</v>
          </cell>
        </row>
        <row r="6961">
          <cell r="A6961" t="str">
            <v>Sweden SE2</v>
          </cell>
          <cell r="B6961" t="str">
            <v>SE2</v>
          </cell>
          <cell r="C6961" t="str">
            <v>Biomass</v>
          </cell>
          <cell r="D6961" t="str">
            <v>2042</v>
          </cell>
          <cell r="E6961">
            <v>4500</v>
          </cell>
        </row>
        <row r="6962">
          <cell r="A6962" t="str">
            <v>Sweden SE2</v>
          </cell>
          <cell r="B6962" t="str">
            <v>SE2</v>
          </cell>
          <cell r="C6962" t="str">
            <v>Biomass</v>
          </cell>
          <cell r="D6962" t="str">
            <v>2043</v>
          </cell>
          <cell r="E6962">
            <v>4500</v>
          </cell>
        </row>
        <row r="6963">
          <cell r="A6963" t="str">
            <v>Sweden SE2</v>
          </cell>
          <cell r="B6963" t="str">
            <v>SE2</v>
          </cell>
          <cell r="C6963" t="str">
            <v>Biomass</v>
          </cell>
          <cell r="D6963" t="str">
            <v>2044</v>
          </cell>
          <cell r="E6963">
            <v>4500</v>
          </cell>
        </row>
        <row r="6964">
          <cell r="A6964" t="str">
            <v>Sweden SE2</v>
          </cell>
          <cell r="B6964" t="str">
            <v>SE2</v>
          </cell>
          <cell r="C6964" t="str">
            <v>Biomass</v>
          </cell>
          <cell r="D6964" t="str">
            <v>2045</v>
          </cell>
          <cell r="E6964">
            <v>4500</v>
          </cell>
        </row>
        <row r="6965">
          <cell r="A6965" t="str">
            <v>Sweden SE2</v>
          </cell>
          <cell r="B6965" t="str">
            <v>SE2</v>
          </cell>
          <cell r="C6965" t="str">
            <v>Biomass</v>
          </cell>
          <cell r="D6965" t="str">
            <v>2046</v>
          </cell>
          <cell r="E6965">
            <v>4500</v>
          </cell>
        </row>
        <row r="6966">
          <cell r="A6966" t="str">
            <v>Sweden SE2</v>
          </cell>
          <cell r="B6966" t="str">
            <v>SE2</v>
          </cell>
          <cell r="C6966" t="str">
            <v>Biomass</v>
          </cell>
          <cell r="D6966" t="str">
            <v>2047</v>
          </cell>
          <cell r="E6966">
            <v>4500</v>
          </cell>
        </row>
        <row r="6967">
          <cell r="A6967" t="str">
            <v>Sweden SE2</v>
          </cell>
          <cell r="B6967" t="str">
            <v>SE2</v>
          </cell>
          <cell r="C6967" t="str">
            <v>Biomass</v>
          </cell>
          <cell r="D6967" t="str">
            <v>2048</v>
          </cell>
          <cell r="E6967">
            <v>4500</v>
          </cell>
        </row>
        <row r="6968">
          <cell r="A6968" t="str">
            <v>Sweden SE2</v>
          </cell>
          <cell r="B6968" t="str">
            <v>SE2</v>
          </cell>
          <cell r="C6968" t="str">
            <v>Biomass</v>
          </cell>
          <cell r="D6968" t="str">
            <v>2049</v>
          </cell>
          <cell r="E6968">
            <v>4500</v>
          </cell>
        </row>
        <row r="6969">
          <cell r="A6969" t="str">
            <v>Sweden SE2</v>
          </cell>
          <cell r="B6969" t="str">
            <v>SE2</v>
          </cell>
          <cell r="C6969" t="str">
            <v>Biomass</v>
          </cell>
          <cell r="D6969" t="str">
            <v>2050</v>
          </cell>
          <cell r="E6969">
            <v>4500</v>
          </cell>
        </row>
        <row r="6970">
          <cell r="A6970" t="str">
            <v>Sweden SE3</v>
          </cell>
          <cell r="B6970" t="str">
            <v>SE3</v>
          </cell>
          <cell r="C6970" t="str">
            <v>Biomass</v>
          </cell>
          <cell r="D6970" t="str">
            <v>2018</v>
          </cell>
          <cell r="E6970">
            <v>4500</v>
          </cell>
        </row>
        <row r="6971">
          <cell r="A6971" t="str">
            <v>Sweden SE3</v>
          </cell>
          <cell r="B6971" t="str">
            <v>SE3</v>
          </cell>
          <cell r="C6971" t="str">
            <v>Biomass</v>
          </cell>
          <cell r="D6971" t="str">
            <v>2019</v>
          </cell>
          <cell r="E6971">
            <v>4500</v>
          </cell>
        </row>
        <row r="6972">
          <cell r="A6972" t="str">
            <v>Sweden SE3</v>
          </cell>
          <cell r="B6972" t="str">
            <v>SE3</v>
          </cell>
          <cell r="C6972" t="str">
            <v>Biomass</v>
          </cell>
          <cell r="D6972" t="str">
            <v>2020</v>
          </cell>
          <cell r="E6972">
            <v>4500</v>
          </cell>
        </row>
        <row r="6973">
          <cell r="A6973" t="str">
            <v>Sweden SE3</v>
          </cell>
          <cell r="B6973" t="str">
            <v>SE3</v>
          </cell>
          <cell r="C6973" t="str">
            <v>Biomass</v>
          </cell>
          <cell r="D6973" t="str">
            <v>2021</v>
          </cell>
          <cell r="E6973">
            <v>4500</v>
          </cell>
        </row>
        <row r="6974">
          <cell r="A6974" t="str">
            <v>Sweden SE3</v>
          </cell>
          <cell r="B6974" t="str">
            <v>SE3</v>
          </cell>
          <cell r="C6974" t="str">
            <v>Biomass</v>
          </cell>
          <cell r="D6974" t="str">
            <v>2022</v>
          </cell>
          <cell r="E6974">
            <v>4500</v>
          </cell>
        </row>
        <row r="6975">
          <cell r="A6975" t="str">
            <v>Sweden SE3</v>
          </cell>
          <cell r="B6975" t="str">
            <v>SE3</v>
          </cell>
          <cell r="C6975" t="str">
            <v>Biomass</v>
          </cell>
          <cell r="D6975" t="str">
            <v>2023</v>
          </cell>
          <cell r="E6975">
            <v>4500</v>
          </cell>
        </row>
        <row r="6976">
          <cell r="A6976" t="str">
            <v>Sweden SE3</v>
          </cell>
          <cell r="B6976" t="str">
            <v>SE3</v>
          </cell>
          <cell r="C6976" t="str">
            <v>Biomass</v>
          </cell>
          <cell r="D6976" t="str">
            <v>2024</v>
          </cell>
          <cell r="E6976">
            <v>4500</v>
          </cell>
        </row>
        <row r="6977">
          <cell r="A6977" t="str">
            <v>Sweden SE3</v>
          </cell>
          <cell r="B6977" t="str">
            <v>SE3</v>
          </cell>
          <cell r="C6977" t="str">
            <v>Biomass</v>
          </cell>
          <cell r="D6977" t="str">
            <v>2025</v>
          </cell>
          <cell r="E6977">
            <v>4500</v>
          </cell>
        </row>
        <row r="6978">
          <cell r="A6978" t="str">
            <v>Sweden SE3</v>
          </cell>
          <cell r="B6978" t="str">
            <v>SE3</v>
          </cell>
          <cell r="C6978" t="str">
            <v>Biomass</v>
          </cell>
          <cell r="D6978" t="str">
            <v>2026</v>
          </cell>
          <cell r="E6978">
            <v>4500</v>
          </cell>
        </row>
        <row r="6979">
          <cell r="A6979" t="str">
            <v>Sweden SE3</v>
          </cell>
          <cell r="B6979" t="str">
            <v>SE3</v>
          </cell>
          <cell r="C6979" t="str">
            <v>Biomass</v>
          </cell>
          <cell r="D6979" t="str">
            <v>2027</v>
          </cell>
          <cell r="E6979">
            <v>4500</v>
          </cell>
        </row>
        <row r="6980">
          <cell r="A6980" t="str">
            <v>Sweden SE3</v>
          </cell>
          <cell r="B6980" t="str">
            <v>SE3</v>
          </cell>
          <cell r="C6980" t="str">
            <v>Biomass</v>
          </cell>
          <cell r="D6980" t="str">
            <v>2028</v>
          </cell>
          <cell r="E6980">
            <v>4500</v>
          </cell>
        </row>
        <row r="6981">
          <cell r="A6981" t="str">
            <v>Sweden SE3</v>
          </cell>
          <cell r="B6981" t="str">
            <v>SE3</v>
          </cell>
          <cell r="C6981" t="str">
            <v>Biomass</v>
          </cell>
          <cell r="D6981" t="str">
            <v>2029</v>
          </cell>
          <cell r="E6981">
            <v>4500</v>
          </cell>
        </row>
        <row r="6982">
          <cell r="A6982" t="str">
            <v>Sweden SE3</v>
          </cell>
          <cell r="B6982" t="str">
            <v>SE3</v>
          </cell>
          <cell r="C6982" t="str">
            <v>Biomass</v>
          </cell>
          <cell r="D6982" t="str">
            <v>2030</v>
          </cell>
          <cell r="E6982">
            <v>4500</v>
          </cell>
        </row>
        <row r="6983">
          <cell r="A6983" t="str">
            <v>Sweden SE3</v>
          </cell>
          <cell r="B6983" t="str">
            <v>SE3</v>
          </cell>
          <cell r="C6983" t="str">
            <v>Biomass</v>
          </cell>
          <cell r="D6983" t="str">
            <v>2031</v>
          </cell>
          <cell r="E6983">
            <v>4500</v>
          </cell>
        </row>
        <row r="6984">
          <cell r="A6984" t="str">
            <v>Sweden SE3</v>
          </cell>
          <cell r="B6984" t="str">
            <v>SE3</v>
          </cell>
          <cell r="C6984" t="str">
            <v>Biomass</v>
          </cell>
          <cell r="D6984" t="str">
            <v>2032</v>
          </cell>
          <cell r="E6984">
            <v>4500</v>
          </cell>
        </row>
        <row r="6985">
          <cell r="A6985" t="str">
            <v>Sweden SE3</v>
          </cell>
          <cell r="B6985" t="str">
            <v>SE3</v>
          </cell>
          <cell r="C6985" t="str">
            <v>Biomass</v>
          </cell>
          <cell r="D6985" t="str">
            <v>2033</v>
          </cell>
          <cell r="E6985">
            <v>4500</v>
          </cell>
        </row>
        <row r="6986">
          <cell r="A6986" t="str">
            <v>Sweden SE3</v>
          </cell>
          <cell r="B6986" t="str">
            <v>SE3</v>
          </cell>
          <cell r="C6986" t="str">
            <v>Biomass</v>
          </cell>
          <cell r="D6986" t="str">
            <v>2034</v>
          </cell>
          <cell r="E6986">
            <v>4500</v>
          </cell>
        </row>
        <row r="6987">
          <cell r="A6987" t="str">
            <v>Sweden SE3</v>
          </cell>
          <cell r="B6987" t="str">
            <v>SE3</v>
          </cell>
          <cell r="C6987" t="str">
            <v>Biomass</v>
          </cell>
          <cell r="D6987" t="str">
            <v>2035</v>
          </cell>
          <cell r="E6987">
            <v>4500</v>
          </cell>
        </row>
        <row r="6988">
          <cell r="A6988" t="str">
            <v>Sweden SE3</v>
          </cell>
          <cell r="B6988" t="str">
            <v>SE3</v>
          </cell>
          <cell r="C6988" t="str">
            <v>Biomass</v>
          </cell>
          <cell r="D6988" t="str">
            <v>2036</v>
          </cell>
          <cell r="E6988">
            <v>4500</v>
          </cell>
        </row>
        <row r="6989">
          <cell r="A6989" t="str">
            <v>Sweden SE3</v>
          </cell>
          <cell r="B6989" t="str">
            <v>SE3</v>
          </cell>
          <cell r="C6989" t="str">
            <v>Biomass</v>
          </cell>
          <cell r="D6989" t="str">
            <v>2037</v>
          </cell>
          <cell r="E6989">
            <v>4500</v>
          </cell>
        </row>
        <row r="6990">
          <cell r="A6990" t="str">
            <v>Sweden SE3</v>
          </cell>
          <cell r="B6990" t="str">
            <v>SE3</v>
          </cell>
          <cell r="C6990" t="str">
            <v>Biomass</v>
          </cell>
          <cell r="D6990" t="str">
            <v>2038</v>
          </cell>
          <cell r="E6990">
            <v>4500</v>
          </cell>
        </row>
        <row r="6991">
          <cell r="A6991" t="str">
            <v>Sweden SE3</v>
          </cell>
          <cell r="B6991" t="str">
            <v>SE3</v>
          </cell>
          <cell r="C6991" t="str">
            <v>Biomass</v>
          </cell>
          <cell r="D6991" t="str">
            <v>2039</v>
          </cell>
          <cell r="E6991">
            <v>4500</v>
          </cell>
        </row>
        <row r="6992">
          <cell r="A6992" t="str">
            <v>Sweden SE3</v>
          </cell>
          <cell r="B6992" t="str">
            <v>SE3</v>
          </cell>
          <cell r="C6992" t="str">
            <v>Biomass</v>
          </cell>
          <cell r="D6992" t="str">
            <v>2040</v>
          </cell>
          <cell r="E6992">
            <v>4500</v>
          </cell>
        </row>
        <row r="6993">
          <cell r="A6993" t="str">
            <v>Sweden SE3</v>
          </cell>
          <cell r="B6993" t="str">
            <v>SE3</v>
          </cell>
          <cell r="C6993" t="str">
            <v>Biomass</v>
          </cell>
          <cell r="D6993" t="str">
            <v>2041</v>
          </cell>
          <cell r="E6993">
            <v>4500</v>
          </cell>
        </row>
        <row r="6994">
          <cell r="A6994" t="str">
            <v>Sweden SE3</v>
          </cell>
          <cell r="B6994" t="str">
            <v>SE3</v>
          </cell>
          <cell r="C6994" t="str">
            <v>Biomass</v>
          </cell>
          <cell r="D6994" t="str">
            <v>2042</v>
          </cell>
          <cell r="E6994">
            <v>4500</v>
          </cell>
        </row>
        <row r="6995">
          <cell r="A6995" t="str">
            <v>Sweden SE3</v>
          </cell>
          <cell r="B6995" t="str">
            <v>SE3</v>
          </cell>
          <cell r="C6995" t="str">
            <v>Biomass</v>
          </cell>
          <cell r="D6995" t="str">
            <v>2043</v>
          </cell>
          <cell r="E6995">
            <v>4500</v>
          </cell>
        </row>
        <row r="6996">
          <cell r="A6996" t="str">
            <v>Sweden SE3</v>
          </cell>
          <cell r="B6996" t="str">
            <v>SE3</v>
          </cell>
          <cell r="C6996" t="str">
            <v>Biomass</v>
          </cell>
          <cell r="D6996" t="str">
            <v>2044</v>
          </cell>
          <cell r="E6996">
            <v>4500</v>
          </cell>
        </row>
        <row r="6997">
          <cell r="A6997" t="str">
            <v>Sweden SE3</v>
          </cell>
          <cell r="B6997" t="str">
            <v>SE3</v>
          </cell>
          <cell r="C6997" t="str">
            <v>Biomass</v>
          </cell>
          <cell r="D6997" t="str">
            <v>2045</v>
          </cell>
          <cell r="E6997">
            <v>4500</v>
          </cell>
        </row>
        <row r="6998">
          <cell r="A6998" t="str">
            <v>Sweden SE3</v>
          </cell>
          <cell r="B6998" t="str">
            <v>SE3</v>
          </cell>
          <cell r="C6998" t="str">
            <v>Biomass</v>
          </cell>
          <cell r="D6998" t="str">
            <v>2046</v>
          </cell>
          <cell r="E6998">
            <v>4500</v>
          </cell>
        </row>
        <row r="6999">
          <cell r="A6999" t="str">
            <v>Sweden SE3</v>
          </cell>
          <cell r="B6999" t="str">
            <v>SE3</v>
          </cell>
          <cell r="C6999" t="str">
            <v>Biomass</v>
          </cell>
          <cell r="D6999" t="str">
            <v>2047</v>
          </cell>
          <cell r="E6999">
            <v>4500</v>
          </cell>
        </row>
        <row r="7000">
          <cell r="A7000" t="str">
            <v>Sweden SE3</v>
          </cell>
          <cell r="B7000" t="str">
            <v>SE3</v>
          </cell>
          <cell r="C7000" t="str">
            <v>Biomass</v>
          </cell>
          <cell r="D7000" t="str">
            <v>2048</v>
          </cell>
          <cell r="E7000">
            <v>4500</v>
          </cell>
        </row>
        <row r="7001">
          <cell r="A7001" t="str">
            <v>Sweden SE3</v>
          </cell>
          <cell r="B7001" t="str">
            <v>SE3</v>
          </cell>
          <cell r="C7001" t="str">
            <v>Biomass</v>
          </cell>
          <cell r="D7001" t="str">
            <v>2049</v>
          </cell>
          <cell r="E7001">
            <v>4500</v>
          </cell>
        </row>
        <row r="7002">
          <cell r="A7002" t="str">
            <v>Sweden SE3</v>
          </cell>
          <cell r="B7002" t="str">
            <v>SE3</v>
          </cell>
          <cell r="C7002" t="str">
            <v>Biomass</v>
          </cell>
          <cell r="D7002" t="str">
            <v>2050</v>
          </cell>
          <cell r="E7002">
            <v>4500</v>
          </cell>
        </row>
        <row r="7003">
          <cell r="A7003" t="str">
            <v>Sweden SE4</v>
          </cell>
          <cell r="B7003" t="str">
            <v>SE4</v>
          </cell>
          <cell r="C7003" t="str">
            <v>Biomass</v>
          </cell>
          <cell r="D7003" t="str">
            <v>2018</v>
          </cell>
          <cell r="E7003">
            <v>4500</v>
          </cell>
        </row>
        <row r="7004">
          <cell r="A7004" t="str">
            <v>Sweden SE4</v>
          </cell>
          <cell r="B7004" t="str">
            <v>SE4</v>
          </cell>
          <cell r="C7004" t="str">
            <v>Biomass</v>
          </cell>
          <cell r="D7004" t="str">
            <v>2019</v>
          </cell>
          <cell r="E7004">
            <v>4500</v>
          </cell>
        </row>
        <row r="7005">
          <cell r="A7005" t="str">
            <v>Sweden SE4</v>
          </cell>
          <cell r="B7005" t="str">
            <v>SE4</v>
          </cell>
          <cell r="C7005" t="str">
            <v>Biomass</v>
          </cell>
          <cell r="D7005" t="str">
            <v>2020</v>
          </cell>
          <cell r="E7005">
            <v>4500</v>
          </cell>
        </row>
        <row r="7006">
          <cell r="A7006" t="str">
            <v>Sweden SE4</v>
          </cell>
          <cell r="B7006" t="str">
            <v>SE4</v>
          </cell>
          <cell r="C7006" t="str">
            <v>Biomass</v>
          </cell>
          <cell r="D7006" t="str">
            <v>2021</v>
          </cell>
          <cell r="E7006">
            <v>4500</v>
          </cell>
        </row>
        <row r="7007">
          <cell r="A7007" t="str">
            <v>Sweden SE4</v>
          </cell>
          <cell r="B7007" t="str">
            <v>SE4</v>
          </cell>
          <cell r="C7007" t="str">
            <v>Biomass</v>
          </cell>
          <cell r="D7007" t="str">
            <v>2022</v>
          </cell>
          <cell r="E7007">
            <v>4500</v>
          </cell>
        </row>
        <row r="7008">
          <cell r="A7008" t="str">
            <v>Sweden SE4</v>
          </cell>
          <cell r="B7008" t="str">
            <v>SE4</v>
          </cell>
          <cell r="C7008" t="str">
            <v>Biomass</v>
          </cell>
          <cell r="D7008" t="str">
            <v>2023</v>
          </cell>
          <cell r="E7008">
            <v>4500</v>
          </cell>
        </row>
        <row r="7009">
          <cell r="A7009" t="str">
            <v>Sweden SE4</v>
          </cell>
          <cell r="B7009" t="str">
            <v>SE4</v>
          </cell>
          <cell r="C7009" t="str">
            <v>Biomass</v>
          </cell>
          <cell r="D7009" t="str">
            <v>2024</v>
          </cell>
          <cell r="E7009">
            <v>4500</v>
          </cell>
        </row>
        <row r="7010">
          <cell r="A7010" t="str">
            <v>Sweden SE4</v>
          </cell>
          <cell r="B7010" t="str">
            <v>SE4</v>
          </cell>
          <cell r="C7010" t="str">
            <v>Biomass</v>
          </cell>
          <cell r="D7010" t="str">
            <v>2025</v>
          </cell>
          <cell r="E7010">
            <v>4500</v>
          </cell>
        </row>
        <row r="7011">
          <cell r="A7011" t="str">
            <v>Sweden SE4</v>
          </cell>
          <cell r="B7011" t="str">
            <v>SE4</v>
          </cell>
          <cell r="C7011" t="str">
            <v>Biomass</v>
          </cell>
          <cell r="D7011" t="str">
            <v>2026</v>
          </cell>
          <cell r="E7011">
            <v>4500</v>
          </cell>
        </row>
        <row r="7012">
          <cell r="A7012" t="str">
            <v>Sweden SE4</v>
          </cell>
          <cell r="B7012" t="str">
            <v>SE4</v>
          </cell>
          <cell r="C7012" t="str">
            <v>Biomass</v>
          </cell>
          <cell r="D7012" t="str">
            <v>2027</v>
          </cell>
          <cell r="E7012">
            <v>4500</v>
          </cell>
        </row>
        <row r="7013">
          <cell r="A7013" t="str">
            <v>Sweden SE4</v>
          </cell>
          <cell r="B7013" t="str">
            <v>SE4</v>
          </cell>
          <cell r="C7013" t="str">
            <v>Biomass</v>
          </cell>
          <cell r="D7013" t="str">
            <v>2028</v>
          </cell>
          <cell r="E7013">
            <v>4500</v>
          </cell>
        </row>
        <row r="7014">
          <cell r="A7014" t="str">
            <v>Sweden SE4</v>
          </cell>
          <cell r="B7014" t="str">
            <v>SE4</v>
          </cell>
          <cell r="C7014" t="str">
            <v>Biomass</v>
          </cell>
          <cell r="D7014" t="str">
            <v>2029</v>
          </cell>
          <cell r="E7014">
            <v>4500</v>
          </cell>
        </row>
        <row r="7015">
          <cell r="A7015" t="str">
            <v>Sweden SE4</v>
          </cell>
          <cell r="B7015" t="str">
            <v>SE4</v>
          </cell>
          <cell r="C7015" t="str">
            <v>Biomass</v>
          </cell>
          <cell r="D7015" t="str">
            <v>2030</v>
          </cell>
          <cell r="E7015">
            <v>4500</v>
          </cell>
        </row>
        <row r="7016">
          <cell r="A7016" t="str">
            <v>Sweden SE4</v>
          </cell>
          <cell r="B7016" t="str">
            <v>SE4</v>
          </cell>
          <cell r="C7016" t="str">
            <v>Biomass</v>
          </cell>
          <cell r="D7016" t="str">
            <v>2031</v>
          </cell>
          <cell r="E7016">
            <v>4500</v>
          </cell>
        </row>
        <row r="7017">
          <cell r="A7017" t="str">
            <v>Sweden SE4</v>
          </cell>
          <cell r="B7017" t="str">
            <v>SE4</v>
          </cell>
          <cell r="C7017" t="str">
            <v>Biomass</v>
          </cell>
          <cell r="D7017" t="str">
            <v>2032</v>
          </cell>
          <cell r="E7017">
            <v>4500</v>
          </cell>
        </row>
        <row r="7018">
          <cell r="A7018" t="str">
            <v>Sweden SE4</v>
          </cell>
          <cell r="B7018" t="str">
            <v>SE4</v>
          </cell>
          <cell r="C7018" t="str">
            <v>Biomass</v>
          </cell>
          <cell r="D7018" t="str">
            <v>2033</v>
          </cell>
          <cell r="E7018">
            <v>4500</v>
          </cell>
        </row>
        <row r="7019">
          <cell r="A7019" t="str">
            <v>Sweden SE4</v>
          </cell>
          <cell r="B7019" t="str">
            <v>SE4</v>
          </cell>
          <cell r="C7019" t="str">
            <v>Biomass</v>
          </cell>
          <cell r="D7019" t="str">
            <v>2034</v>
          </cell>
          <cell r="E7019">
            <v>4500</v>
          </cell>
        </row>
        <row r="7020">
          <cell r="A7020" t="str">
            <v>Sweden SE4</v>
          </cell>
          <cell r="B7020" t="str">
            <v>SE4</v>
          </cell>
          <cell r="C7020" t="str">
            <v>Biomass</v>
          </cell>
          <cell r="D7020" t="str">
            <v>2035</v>
          </cell>
          <cell r="E7020">
            <v>4500</v>
          </cell>
        </row>
        <row r="7021">
          <cell r="A7021" t="str">
            <v>Sweden SE4</v>
          </cell>
          <cell r="B7021" t="str">
            <v>SE4</v>
          </cell>
          <cell r="C7021" t="str">
            <v>Biomass</v>
          </cell>
          <cell r="D7021" t="str">
            <v>2036</v>
          </cell>
          <cell r="E7021">
            <v>4500</v>
          </cell>
        </row>
        <row r="7022">
          <cell r="A7022" t="str">
            <v>Sweden SE4</v>
          </cell>
          <cell r="B7022" t="str">
            <v>SE4</v>
          </cell>
          <cell r="C7022" t="str">
            <v>Biomass</v>
          </cell>
          <cell r="D7022" t="str">
            <v>2037</v>
          </cell>
          <cell r="E7022">
            <v>4500</v>
          </cell>
        </row>
        <row r="7023">
          <cell r="A7023" t="str">
            <v>Sweden SE4</v>
          </cell>
          <cell r="B7023" t="str">
            <v>SE4</v>
          </cell>
          <cell r="C7023" t="str">
            <v>Biomass</v>
          </cell>
          <cell r="D7023" t="str">
            <v>2038</v>
          </cell>
          <cell r="E7023">
            <v>4500</v>
          </cell>
        </row>
        <row r="7024">
          <cell r="A7024" t="str">
            <v>Sweden SE4</v>
          </cell>
          <cell r="B7024" t="str">
            <v>SE4</v>
          </cell>
          <cell r="C7024" t="str">
            <v>Biomass</v>
          </cell>
          <cell r="D7024" t="str">
            <v>2039</v>
          </cell>
          <cell r="E7024">
            <v>4500</v>
          </cell>
        </row>
        <row r="7025">
          <cell r="A7025" t="str">
            <v>Sweden SE4</v>
          </cell>
          <cell r="B7025" t="str">
            <v>SE4</v>
          </cell>
          <cell r="C7025" t="str">
            <v>Biomass</v>
          </cell>
          <cell r="D7025" t="str">
            <v>2040</v>
          </cell>
          <cell r="E7025">
            <v>4500</v>
          </cell>
        </row>
        <row r="7026">
          <cell r="A7026" t="str">
            <v>Sweden SE4</v>
          </cell>
          <cell r="B7026" t="str">
            <v>SE4</v>
          </cell>
          <cell r="C7026" t="str">
            <v>Biomass</v>
          </cell>
          <cell r="D7026" t="str">
            <v>2041</v>
          </cell>
          <cell r="E7026">
            <v>4500</v>
          </cell>
        </row>
        <row r="7027">
          <cell r="A7027" t="str">
            <v>Sweden SE4</v>
          </cell>
          <cell r="B7027" t="str">
            <v>SE4</v>
          </cell>
          <cell r="C7027" t="str">
            <v>Biomass</v>
          </cell>
          <cell r="D7027" t="str">
            <v>2042</v>
          </cell>
          <cell r="E7027">
            <v>4500</v>
          </cell>
        </row>
        <row r="7028">
          <cell r="A7028" t="str">
            <v>Sweden SE4</v>
          </cell>
          <cell r="B7028" t="str">
            <v>SE4</v>
          </cell>
          <cell r="C7028" t="str">
            <v>Biomass</v>
          </cell>
          <cell r="D7028" t="str">
            <v>2043</v>
          </cell>
          <cell r="E7028">
            <v>4500</v>
          </cell>
        </row>
        <row r="7029">
          <cell r="A7029" t="str">
            <v>Sweden SE4</v>
          </cell>
          <cell r="B7029" t="str">
            <v>SE4</v>
          </cell>
          <cell r="C7029" t="str">
            <v>Biomass</v>
          </cell>
          <cell r="D7029" t="str">
            <v>2044</v>
          </cell>
          <cell r="E7029">
            <v>4500</v>
          </cell>
        </row>
        <row r="7030">
          <cell r="A7030" t="str">
            <v>Sweden SE4</v>
          </cell>
          <cell r="B7030" t="str">
            <v>SE4</v>
          </cell>
          <cell r="C7030" t="str">
            <v>Biomass</v>
          </cell>
          <cell r="D7030" t="str">
            <v>2045</v>
          </cell>
          <cell r="E7030">
            <v>4500</v>
          </cell>
        </row>
        <row r="7031">
          <cell r="A7031" t="str">
            <v>Sweden SE4</v>
          </cell>
          <cell r="B7031" t="str">
            <v>SE4</v>
          </cell>
          <cell r="C7031" t="str">
            <v>Biomass</v>
          </cell>
          <cell r="D7031" t="str">
            <v>2046</v>
          </cell>
          <cell r="E7031">
            <v>4500</v>
          </cell>
        </row>
        <row r="7032">
          <cell r="A7032" t="str">
            <v>Sweden SE4</v>
          </cell>
          <cell r="B7032" t="str">
            <v>SE4</v>
          </cell>
          <cell r="C7032" t="str">
            <v>Biomass</v>
          </cell>
          <cell r="D7032" t="str">
            <v>2047</v>
          </cell>
          <cell r="E7032">
            <v>4500</v>
          </cell>
        </row>
        <row r="7033">
          <cell r="A7033" t="str">
            <v>Sweden SE4</v>
          </cell>
          <cell r="B7033" t="str">
            <v>SE4</v>
          </cell>
          <cell r="C7033" t="str">
            <v>Biomass</v>
          </cell>
          <cell r="D7033" t="str">
            <v>2048</v>
          </cell>
          <cell r="E7033">
            <v>4500</v>
          </cell>
        </row>
        <row r="7034">
          <cell r="A7034" t="str">
            <v>Sweden SE4</v>
          </cell>
          <cell r="B7034" t="str">
            <v>SE4</v>
          </cell>
          <cell r="C7034" t="str">
            <v>Biomass</v>
          </cell>
          <cell r="D7034" t="str">
            <v>2049</v>
          </cell>
          <cell r="E7034">
            <v>4500</v>
          </cell>
        </row>
        <row r="7035">
          <cell r="A7035" t="str">
            <v>Sweden SE4</v>
          </cell>
          <cell r="B7035" t="str">
            <v>SE4</v>
          </cell>
          <cell r="C7035" t="str">
            <v>Biomass</v>
          </cell>
          <cell r="D7035" t="str">
            <v>2050</v>
          </cell>
          <cell r="E7035">
            <v>4500</v>
          </cell>
        </row>
        <row r="7036">
          <cell r="A7036" t="str">
            <v>Slovenia</v>
          </cell>
          <cell r="B7036" t="str">
            <v>SI</v>
          </cell>
          <cell r="C7036" t="str">
            <v>Biomass</v>
          </cell>
          <cell r="D7036" t="str">
            <v>2018</v>
          </cell>
          <cell r="E7036">
            <v>4500</v>
          </cell>
        </row>
        <row r="7037">
          <cell r="A7037" t="str">
            <v>Slovenia</v>
          </cell>
          <cell r="B7037" t="str">
            <v>SI</v>
          </cell>
          <cell r="C7037" t="str">
            <v>Biomass</v>
          </cell>
          <cell r="D7037" t="str">
            <v>2019</v>
          </cell>
          <cell r="E7037">
            <v>4500</v>
          </cell>
        </row>
        <row r="7038">
          <cell r="A7038" t="str">
            <v>Slovenia</v>
          </cell>
          <cell r="B7038" t="str">
            <v>SI</v>
          </cell>
          <cell r="C7038" t="str">
            <v>Biomass</v>
          </cell>
          <cell r="D7038" t="str">
            <v>2020</v>
          </cell>
          <cell r="E7038">
            <v>4500</v>
          </cell>
        </row>
        <row r="7039">
          <cell r="A7039" t="str">
            <v>Slovenia</v>
          </cell>
          <cell r="B7039" t="str">
            <v>SI</v>
          </cell>
          <cell r="C7039" t="str">
            <v>Biomass</v>
          </cell>
          <cell r="D7039" t="str">
            <v>2021</v>
          </cell>
          <cell r="E7039">
            <v>4500</v>
          </cell>
        </row>
        <row r="7040">
          <cell r="A7040" t="str">
            <v>Slovenia</v>
          </cell>
          <cell r="B7040" t="str">
            <v>SI</v>
          </cell>
          <cell r="C7040" t="str">
            <v>Biomass</v>
          </cell>
          <cell r="D7040" t="str">
            <v>2022</v>
          </cell>
          <cell r="E7040">
            <v>4500</v>
          </cell>
        </row>
        <row r="7041">
          <cell r="A7041" t="str">
            <v>Slovenia</v>
          </cell>
          <cell r="B7041" t="str">
            <v>SI</v>
          </cell>
          <cell r="C7041" t="str">
            <v>Biomass</v>
          </cell>
          <cell r="D7041" t="str">
            <v>2023</v>
          </cell>
          <cell r="E7041">
            <v>4500</v>
          </cell>
        </row>
        <row r="7042">
          <cell r="A7042" t="str">
            <v>Slovenia</v>
          </cell>
          <cell r="B7042" t="str">
            <v>SI</v>
          </cell>
          <cell r="C7042" t="str">
            <v>Biomass</v>
          </cell>
          <cell r="D7042" t="str">
            <v>2024</v>
          </cell>
          <cell r="E7042">
            <v>4500</v>
          </cell>
        </row>
        <row r="7043">
          <cell r="A7043" t="str">
            <v>Slovenia</v>
          </cell>
          <cell r="B7043" t="str">
            <v>SI</v>
          </cell>
          <cell r="C7043" t="str">
            <v>Biomass</v>
          </cell>
          <cell r="D7043" t="str">
            <v>2025</v>
          </cell>
          <cell r="E7043">
            <v>4500</v>
          </cell>
        </row>
        <row r="7044">
          <cell r="A7044" t="str">
            <v>Slovenia</v>
          </cell>
          <cell r="B7044" t="str">
            <v>SI</v>
          </cell>
          <cell r="C7044" t="str">
            <v>Biomass</v>
          </cell>
          <cell r="D7044" t="str">
            <v>2026</v>
          </cell>
          <cell r="E7044">
            <v>4500</v>
          </cell>
        </row>
        <row r="7045">
          <cell r="A7045" t="str">
            <v>Slovenia</v>
          </cell>
          <cell r="B7045" t="str">
            <v>SI</v>
          </cell>
          <cell r="C7045" t="str">
            <v>Biomass</v>
          </cell>
          <cell r="D7045" t="str">
            <v>2027</v>
          </cell>
          <cell r="E7045">
            <v>4500</v>
          </cell>
        </row>
        <row r="7046">
          <cell r="A7046" t="str">
            <v>Slovenia</v>
          </cell>
          <cell r="B7046" t="str">
            <v>SI</v>
          </cell>
          <cell r="C7046" t="str">
            <v>Biomass</v>
          </cell>
          <cell r="D7046" t="str">
            <v>2028</v>
          </cell>
          <cell r="E7046">
            <v>4500</v>
          </cell>
        </row>
        <row r="7047">
          <cell r="A7047" t="str">
            <v>Slovenia</v>
          </cell>
          <cell r="B7047" t="str">
            <v>SI</v>
          </cell>
          <cell r="C7047" t="str">
            <v>Biomass</v>
          </cell>
          <cell r="D7047" t="str">
            <v>2029</v>
          </cell>
          <cell r="E7047">
            <v>4500</v>
          </cell>
        </row>
        <row r="7048">
          <cell r="A7048" t="str">
            <v>Slovenia</v>
          </cell>
          <cell r="B7048" t="str">
            <v>SI</v>
          </cell>
          <cell r="C7048" t="str">
            <v>Biomass</v>
          </cell>
          <cell r="D7048" t="str">
            <v>2030</v>
          </cell>
          <cell r="E7048">
            <v>4500</v>
          </cell>
        </row>
        <row r="7049">
          <cell r="A7049" t="str">
            <v>Slovenia</v>
          </cell>
          <cell r="B7049" t="str">
            <v>SI</v>
          </cell>
          <cell r="C7049" t="str">
            <v>Biomass</v>
          </cell>
          <cell r="D7049" t="str">
            <v>2031</v>
          </cell>
          <cell r="E7049">
            <v>4500</v>
          </cell>
        </row>
        <row r="7050">
          <cell r="A7050" t="str">
            <v>Slovenia</v>
          </cell>
          <cell r="B7050" t="str">
            <v>SI</v>
          </cell>
          <cell r="C7050" t="str">
            <v>Biomass</v>
          </cell>
          <cell r="D7050" t="str">
            <v>2032</v>
          </cell>
          <cell r="E7050">
            <v>4500</v>
          </cell>
        </row>
        <row r="7051">
          <cell r="A7051" t="str">
            <v>Slovenia</v>
          </cell>
          <cell r="B7051" t="str">
            <v>SI</v>
          </cell>
          <cell r="C7051" t="str">
            <v>Biomass</v>
          </cell>
          <cell r="D7051" t="str">
            <v>2033</v>
          </cell>
          <cell r="E7051">
            <v>4500</v>
          </cell>
        </row>
        <row r="7052">
          <cell r="A7052" t="str">
            <v>Slovenia</v>
          </cell>
          <cell r="B7052" t="str">
            <v>SI</v>
          </cell>
          <cell r="C7052" t="str">
            <v>Biomass</v>
          </cell>
          <cell r="D7052" t="str">
            <v>2034</v>
          </cell>
          <cell r="E7052">
            <v>4500</v>
          </cell>
        </row>
        <row r="7053">
          <cell r="A7053" t="str">
            <v>Slovenia</v>
          </cell>
          <cell r="B7053" t="str">
            <v>SI</v>
          </cell>
          <cell r="C7053" t="str">
            <v>Biomass</v>
          </cell>
          <cell r="D7053" t="str">
            <v>2035</v>
          </cell>
          <cell r="E7053">
            <v>4500</v>
          </cell>
        </row>
        <row r="7054">
          <cell r="A7054" t="str">
            <v>Slovenia</v>
          </cell>
          <cell r="B7054" t="str">
            <v>SI</v>
          </cell>
          <cell r="C7054" t="str">
            <v>Biomass</v>
          </cell>
          <cell r="D7054" t="str">
            <v>2036</v>
          </cell>
          <cell r="E7054">
            <v>4500</v>
          </cell>
        </row>
        <row r="7055">
          <cell r="A7055" t="str">
            <v>Slovenia</v>
          </cell>
          <cell r="B7055" t="str">
            <v>SI</v>
          </cell>
          <cell r="C7055" t="str">
            <v>Biomass</v>
          </cell>
          <cell r="D7055" t="str">
            <v>2037</v>
          </cell>
          <cell r="E7055">
            <v>4500</v>
          </cell>
        </row>
        <row r="7056">
          <cell r="A7056" t="str">
            <v>Slovenia</v>
          </cell>
          <cell r="B7056" t="str">
            <v>SI</v>
          </cell>
          <cell r="C7056" t="str">
            <v>Biomass</v>
          </cell>
          <cell r="D7056" t="str">
            <v>2038</v>
          </cell>
          <cell r="E7056">
            <v>4500</v>
          </cell>
        </row>
        <row r="7057">
          <cell r="A7057" t="str">
            <v>Slovenia</v>
          </cell>
          <cell r="B7057" t="str">
            <v>SI</v>
          </cell>
          <cell r="C7057" t="str">
            <v>Biomass</v>
          </cell>
          <cell r="D7057" t="str">
            <v>2039</v>
          </cell>
          <cell r="E7057">
            <v>4500</v>
          </cell>
        </row>
        <row r="7058">
          <cell r="A7058" t="str">
            <v>Slovenia</v>
          </cell>
          <cell r="B7058" t="str">
            <v>SI</v>
          </cell>
          <cell r="C7058" t="str">
            <v>Biomass</v>
          </cell>
          <cell r="D7058" t="str">
            <v>2040</v>
          </cell>
          <cell r="E7058">
            <v>4500</v>
          </cell>
        </row>
        <row r="7059">
          <cell r="A7059" t="str">
            <v>Slovenia</v>
          </cell>
          <cell r="B7059" t="str">
            <v>SI</v>
          </cell>
          <cell r="C7059" t="str">
            <v>Biomass</v>
          </cell>
          <cell r="D7059" t="str">
            <v>2041</v>
          </cell>
          <cell r="E7059">
            <v>4500</v>
          </cell>
        </row>
        <row r="7060">
          <cell r="A7060" t="str">
            <v>Slovenia</v>
          </cell>
          <cell r="B7060" t="str">
            <v>SI</v>
          </cell>
          <cell r="C7060" t="str">
            <v>Biomass</v>
          </cell>
          <cell r="D7060" t="str">
            <v>2042</v>
          </cell>
          <cell r="E7060">
            <v>4500</v>
          </cell>
        </row>
        <row r="7061">
          <cell r="A7061" t="str">
            <v>Slovenia</v>
          </cell>
          <cell r="B7061" t="str">
            <v>SI</v>
          </cell>
          <cell r="C7061" t="str">
            <v>Biomass</v>
          </cell>
          <cell r="D7061" t="str">
            <v>2043</v>
          </cell>
          <cell r="E7061">
            <v>4500</v>
          </cell>
        </row>
        <row r="7062">
          <cell r="A7062" t="str">
            <v>Slovenia</v>
          </cell>
          <cell r="B7062" t="str">
            <v>SI</v>
          </cell>
          <cell r="C7062" t="str">
            <v>Biomass</v>
          </cell>
          <cell r="D7062" t="str">
            <v>2044</v>
          </cell>
          <cell r="E7062">
            <v>4500</v>
          </cell>
        </row>
        <row r="7063">
          <cell r="A7063" t="str">
            <v>Slovenia</v>
          </cell>
          <cell r="B7063" t="str">
            <v>SI</v>
          </cell>
          <cell r="C7063" t="str">
            <v>Biomass</v>
          </cell>
          <cell r="D7063" t="str">
            <v>2045</v>
          </cell>
          <cell r="E7063">
            <v>4500</v>
          </cell>
        </row>
        <row r="7064">
          <cell r="A7064" t="str">
            <v>Slovenia</v>
          </cell>
          <cell r="B7064" t="str">
            <v>SI</v>
          </cell>
          <cell r="C7064" t="str">
            <v>Biomass</v>
          </cell>
          <cell r="D7064" t="str">
            <v>2046</v>
          </cell>
          <cell r="E7064">
            <v>4500</v>
          </cell>
        </row>
        <row r="7065">
          <cell r="A7065" t="str">
            <v>Slovenia</v>
          </cell>
          <cell r="B7065" t="str">
            <v>SI</v>
          </cell>
          <cell r="C7065" t="str">
            <v>Biomass</v>
          </cell>
          <cell r="D7065" t="str">
            <v>2047</v>
          </cell>
          <cell r="E7065">
            <v>4500</v>
          </cell>
        </row>
        <row r="7066">
          <cell r="A7066" t="str">
            <v>Slovenia</v>
          </cell>
          <cell r="B7066" t="str">
            <v>SI</v>
          </cell>
          <cell r="C7066" t="str">
            <v>Biomass</v>
          </cell>
          <cell r="D7066" t="str">
            <v>2048</v>
          </cell>
          <cell r="E7066">
            <v>4500</v>
          </cell>
        </row>
        <row r="7067">
          <cell r="A7067" t="str">
            <v>Slovenia</v>
          </cell>
          <cell r="B7067" t="str">
            <v>SI</v>
          </cell>
          <cell r="C7067" t="str">
            <v>Biomass</v>
          </cell>
          <cell r="D7067" t="str">
            <v>2049</v>
          </cell>
          <cell r="E7067">
            <v>4500</v>
          </cell>
        </row>
        <row r="7068">
          <cell r="A7068" t="str">
            <v>Slovenia</v>
          </cell>
          <cell r="B7068" t="str">
            <v>SI</v>
          </cell>
          <cell r="C7068" t="str">
            <v>Biomass</v>
          </cell>
          <cell r="D7068" t="str">
            <v>2050</v>
          </cell>
          <cell r="E7068">
            <v>4500</v>
          </cell>
        </row>
        <row r="7069">
          <cell r="A7069" t="str">
            <v>Slovak Republic</v>
          </cell>
          <cell r="B7069" t="str">
            <v>SK</v>
          </cell>
          <cell r="C7069" t="str">
            <v>Biomass</v>
          </cell>
          <cell r="D7069" t="str">
            <v>2018</v>
          </cell>
          <cell r="E7069">
            <v>4500</v>
          </cell>
        </row>
        <row r="7070">
          <cell r="A7070" t="str">
            <v>Slovak Republic</v>
          </cell>
          <cell r="B7070" t="str">
            <v>SK</v>
          </cell>
          <cell r="C7070" t="str">
            <v>Biomass</v>
          </cell>
          <cell r="D7070" t="str">
            <v>2019</v>
          </cell>
          <cell r="E7070">
            <v>4500</v>
          </cell>
        </row>
        <row r="7071">
          <cell r="A7071" t="str">
            <v>Slovak Republic</v>
          </cell>
          <cell r="B7071" t="str">
            <v>SK</v>
          </cell>
          <cell r="C7071" t="str">
            <v>Biomass</v>
          </cell>
          <cell r="D7071" t="str">
            <v>2020</v>
          </cell>
          <cell r="E7071">
            <v>4500</v>
          </cell>
        </row>
        <row r="7072">
          <cell r="A7072" t="str">
            <v>Slovak Republic</v>
          </cell>
          <cell r="B7072" t="str">
            <v>SK</v>
          </cell>
          <cell r="C7072" t="str">
            <v>Biomass</v>
          </cell>
          <cell r="D7072" t="str">
            <v>2021</v>
          </cell>
          <cell r="E7072">
            <v>4500</v>
          </cell>
        </row>
        <row r="7073">
          <cell r="A7073" t="str">
            <v>Slovak Republic</v>
          </cell>
          <cell r="B7073" t="str">
            <v>SK</v>
          </cell>
          <cell r="C7073" t="str">
            <v>Biomass</v>
          </cell>
          <cell r="D7073" t="str">
            <v>2022</v>
          </cell>
          <cell r="E7073">
            <v>4500</v>
          </cell>
        </row>
        <row r="7074">
          <cell r="A7074" t="str">
            <v>Slovak Republic</v>
          </cell>
          <cell r="B7074" t="str">
            <v>SK</v>
          </cell>
          <cell r="C7074" t="str">
            <v>Biomass</v>
          </cell>
          <cell r="D7074" t="str">
            <v>2023</v>
          </cell>
          <cell r="E7074">
            <v>4500</v>
          </cell>
        </row>
        <row r="7075">
          <cell r="A7075" t="str">
            <v>Slovak Republic</v>
          </cell>
          <cell r="B7075" t="str">
            <v>SK</v>
          </cell>
          <cell r="C7075" t="str">
            <v>Biomass</v>
          </cell>
          <cell r="D7075" t="str">
            <v>2024</v>
          </cell>
          <cell r="E7075">
            <v>4500</v>
          </cell>
        </row>
        <row r="7076">
          <cell r="A7076" t="str">
            <v>Slovak Republic</v>
          </cell>
          <cell r="B7076" t="str">
            <v>SK</v>
          </cell>
          <cell r="C7076" t="str">
            <v>Biomass</v>
          </cell>
          <cell r="D7076" t="str">
            <v>2025</v>
          </cell>
          <cell r="E7076">
            <v>4500</v>
          </cell>
        </row>
        <row r="7077">
          <cell r="A7077" t="str">
            <v>Slovak Republic</v>
          </cell>
          <cell r="B7077" t="str">
            <v>SK</v>
          </cell>
          <cell r="C7077" t="str">
            <v>Biomass</v>
          </cell>
          <cell r="D7077" t="str">
            <v>2026</v>
          </cell>
          <cell r="E7077">
            <v>4500</v>
          </cell>
        </row>
        <row r="7078">
          <cell r="A7078" t="str">
            <v>Slovak Republic</v>
          </cell>
          <cell r="B7078" t="str">
            <v>SK</v>
          </cell>
          <cell r="C7078" t="str">
            <v>Biomass</v>
          </cell>
          <cell r="D7078" t="str">
            <v>2027</v>
          </cell>
          <cell r="E7078">
            <v>4500</v>
          </cell>
        </row>
        <row r="7079">
          <cell r="A7079" t="str">
            <v>Slovak Republic</v>
          </cell>
          <cell r="B7079" t="str">
            <v>SK</v>
          </cell>
          <cell r="C7079" t="str">
            <v>Biomass</v>
          </cell>
          <cell r="D7079" t="str">
            <v>2028</v>
          </cell>
          <cell r="E7079">
            <v>4500</v>
          </cell>
        </row>
        <row r="7080">
          <cell r="A7080" t="str">
            <v>Slovak Republic</v>
          </cell>
          <cell r="B7080" t="str">
            <v>SK</v>
          </cell>
          <cell r="C7080" t="str">
            <v>Biomass</v>
          </cell>
          <cell r="D7080" t="str">
            <v>2029</v>
          </cell>
          <cell r="E7080">
            <v>4500</v>
          </cell>
        </row>
        <row r="7081">
          <cell r="A7081" t="str">
            <v>Slovak Republic</v>
          </cell>
          <cell r="B7081" t="str">
            <v>SK</v>
          </cell>
          <cell r="C7081" t="str">
            <v>Biomass</v>
          </cell>
          <cell r="D7081" t="str">
            <v>2030</v>
          </cell>
          <cell r="E7081">
            <v>4500</v>
          </cell>
        </row>
        <row r="7082">
          <cell r="A7082" t="str">
            <v>Slovak Republic</v>
          </cell>
          <cell r="B7082" t="str">
            <v>SK</v>
          </cell>
          <cell r="C7082" t="str">
            <v>Biomass</v>
          </cell>
          <cell r="D7082" t="str">
            <v>2031</v>
          </cell>
          <cell r="E7082">
            <v>4500</v>
          </cell>
        </row>
        <row r="7083">
          <cell r="A7083" t="str">
            <v>Slovak Republic</v>
          </cell>
          <cell r="B7083" t="str">
            <v>SK</v>
          </cell>
          <cell r="C7083" t="str">
            <v>Biomass</v>
          </cell>
          <cell r="D7083" t="str">
            <v>2032</v>
          </cell>
          <cell r="E7083">
            <v>4500</v>
          </cell>
        </row>
        <row r="7084">
          <cell r="A7084" t="str">
            <v>Slovak Republic</v>
          </cell>
          <cell r="B7084" t="str">
            <v>SK</v>
          </cell>
          <cell r="C7084" t="str">
            <v>Biomass</v>
          </cell>
          <cell r="D7084" t="str">
            <v>2033</v>
          </cell>
          <cell r="E7084">
            <v>4500</v>
          </cell>
        </row>
        <row r="7085">
          <cell r="A7085" t="str">
            <v>Slovak Republic</v>
          </cell>
          <cell r="B7085" t="str">
            <v>SK</v>
          </cell>
          <cell r="C7085" t="str">
            <v>Biomass</v>
          </cell>
          <cell r="D7085" t="str">
            <v>2034</v>
          </cell>
          <cell r="E7085">
            <v>4500</v>
          </cell>
        </row>
        <row r="7086">
          <cell r="A7086" t="str">
            <v>Slovak Republic</v>
          </cell>
          <cell r="B7086" t="str">
            <v>SK</v>
          </cell>
          <cell r="C7086" t="str">
            <v>Biomass</v>
          </cell>
          <cell r="D7086" t="str">
            <v>2035</v>
          </cell>
          <cell r="E7086">
            <v>4500</v>
          </cell>
        </row>
        <row r="7087">
          <cell r="A7087" t="str">
            <v>Slovak Republic</v>
          </cell>
          <cell r="B7087" t="str">
            <v>SK</v>
          </cell>
          <cell r="C7087" t="str">
            <v>Biomass</v>
          </cell>
          <cell r="D7087" t="str">
            <v>2036</v>
          </cell>
          <cell r="E7087">
            <v>4500</v>
          </cell>
        </row>
        <row r="7088">
          <cell r="A7088" t="str">
            <v>Slovak Republic</v>
          </cell>
          <cell r="B7088" t="str">
            <v>SK</v>
          </cell>
          <cell r="C7088" t="str">
            <v>Biomass</v>
          </cell>
          <cell r="D7088" t="str">
            <v>2037</v>
          </cell>
          <cell r="E7088">
            <v>4500</v>
          </cell>
        </row>
        <row r="7089">
          <cell r="A7089" t="str">
            <v>Slovak Republic</v>
          </cell>
          <cell r="B7089" t="str">
            <v>SK</v>
          </cell>
          <cell r="C7089" t="str">
            <v>Biomass</v>
          </cell>
          <cell r="D7089" t="str">
            <v>2038</v>
          </cell>
          <cell r="E7089">
            <v>4500</v>
          </cell>
        </row>
        <row r="7090">
          <cell r="A7090" t="str">
            <v>Slovak Republic</v>
          </cell>
          <cell r="B7090" t="str">
            <v>SK</v>
          </cell>
          <cell r="C7090" t="str">
            <v>Biomass</v>
          </cell>
          <cell r="D7090" t="str">
            <v>2039</v>
          </cell>
          <cell r="E7090">
            <v>4500</v>
          </cell>
        </row>
        <row r="7091">
          <cell r="A7091" t="str">
            <v>Slovak Republic</v>
          </cell>
          <cell r="B7091" t="str">
            <v>SK</v>
          </cell>
          <cell r="C7091" t="str">
            <v>Biomass</v>
          </cell>
          <cell r="D7091" t="str">
            <v>2040</v>
          </cell>
          <cell r="E7091">
            <v>4500</v>
          </cell>
        </row>
        <row r="7092">
          <cell r="A7092" t="str">
            <v>Slovak Republic</v>
          </cell>
          <cell r="B7092" t="str">
            <v>SK</v>
          </cell>
          <cell r="C7092" t="str">
            <v>Biomass</v>
          </cell>
          <cell r="D7092" t="str">
            <v>2041</v>
          </cell>
          <cell r="E7092">
            <v>4500</v>
          </cell>
        </row>
        <row r="7093">
          <cell r="A7093" t="str">
            <v>Slovak Republic</v>
          </cell>
          <cell r="B7093" t="str">
            <v>SK</v>
          </cell>
          <cell r="C7093" t="str">
            <v>Biomass</v>
          </cell>
          <cell r="D7093" t="str">
            <v>2042</v>
          </cell>
          <cell r="E7093">
            <v>4500</v>
          </cell>
        </row>
        <row r="7094">
          <cell r="A7094" t="str">
            <v>Slovak Republic</v>
          </cell>
          <cell r="B7094" t="str">
            <v>SK</v>
          </cell>
          <cell r="C7094" t="str">
            <v>Biomass</v>
          </cell>
          <cell r="D7094" t="str">
            <v>2043</v>
          </cell>
          <cell r="E7094">
            <v>4500</v>
          </cell>
        </row>
        <row r="7095">
          <cell r="A7095" t="str">
            <v>Slovak Republic</v>
          </cell>
          <cell r="B7095" t="str">
            <v>SK</v>
          </cell>
          <cell r="C7095" t="str">
            <v>Biomass</v>
          </cell>
          <cell r="D7095" t="str">
            <v>2044</v>
          </cell>
          <cell r="E7095">
            <v>4500</v>
          </cell>
        </row>
        <row r="7096">
          <cell r="A7096" t="str">
            <v>Slovak Republic</v>
          </cell>
          <cell r="B7096" t="str">
            <v>SK</v>
          </cell>
          <cell r="C7096" t="str">
            <v>Biomass</v>
          </cell>
          <cell r="D7096" t="str">
            <v>2045</v>
          </cell>
          <cell r="E7096">
            <v>4500</v>
          </cell>
        </row>
        <row r="7097">
          <cell r="A7097" t="str">
            <v>Slovak Republic</v>
          </cell>
          <cell r="B7097" t="str">
            <v>SK</v>
          </cell>
          <cell r="C7097" t="str">
            <v>Biomass</v>
          </cell>
          <cell r="D7097" t="str">
            <v>2046</v>
          </cell>
          <cell r="E7097">
            <v>4500</v>
          </cell>
        </row>
        <row r="7098">
          <cell r="A7098" t="str">
            <v>Slovak Republic</v>
          </cell>
          <cell r="B7098" t="str">
            <v>SK</v>
          </cell>
          <cell r="C7098" t="str">
            <v>Biomass</v>
          </cell>
          <cell r="D7098" t="str">
            <v>2047</v>
          </cell>
          <cell r="E7098">
            <v>4500</v>
          </cell>
        </row>
        <row r="7099">
          <cell r="A7099" t="str">
            <v>Slovak Republic</v>
          </cell>
          <cell r="B7099" t="str">
            <v>SK</v>
          </cell>
          <cell r="C7099" t="str">
            <v>Biomass</v>
          </cell>
          <cell r="D7099" t="str">
            <v>2048</v>
          </cell>
          <cell r="E7099">
            <v>4500</v>
          </cell>
        </row>
        <row r="7100">
          <cell r="A7100" t="str">
            <v>Slovak Republic</v>
          </cell>
          <cell r="B7100" t="str">
            <v>SK</v>
          </cell>
          <cell r="C7100" t="str">
            <v>Biomass</v>
          </cell>
          <cell r="D7100" t="str">
            <v>2049</v>
          </cell>
          <cell r="E7100">
            <v>4500</v>
          </cell>
        </row>
        <row r="7101">
          <cell r="A7101" t="str">
            <v>Slovak Republic</v>
          </cell>
          <cell r="B7101" t="str">
            <v>SK</v>
          </cell>
          <cell r="C7101" t="str">
            <v>Biomass</v>
          </cell>
          <cell r="D7101" t="str">
            <v>2050</v>
          </cell>
          <cell r="E7101">
            <v>4500</v>
          </cell>
        </row>
        <row r="7102">
          <cell r="A7102" t="str">
            <v>Norway</v>
          </cell>
          <cell r="B7102" t="str">
            <v>NO</v>
          </cell>
          <cell r="C7102" t="str">
            <v>Biomass</v>
          </cell>
          <cell r="D7102" t="str">
            <v>2018</v>
          </cell>
          <cell r="E7102">
            <v>4500</v>
          </cell>
        </row>
        <row r="7103">
          <cell r="A7103" t="str">
            <v>Norway</v>
          </cell>
          <cell r="B7103" t="str">
            <v>NO</v>
          </cell>
          <cell r="C7103" t="str">
            <v>Biomass</v>
          </cell>
          <cell r="D7103" t="str">
            <v>2019</v>
          </cell>
          <cell r="E7103">
            <v>4500</v>
          </cell>
        </row>
        <row r="7104">
          <cell r="A7104" t="str">
            <v>Norway</v>
          </cell>
          <cell r="B7104" t="str">
            <v>NO</v>
          </cell>
          <cell r="C7104" t="str">
            <v>Biomass</v>
          </cell>
          <cell r="D7104" t="str">
            <v>2020</v>
          </cell>
          <cell r="E7104">
            <v>4500</v>
          </cell>
        </row>
        <row r="7105">
          <cell r="A7105" t="str">
            <v>Norway</v>
          </cell>
          <cell r="B7105" t="str">
            <v>NO</v>
          </cell>
          <cell r="C7105" t="str">
            <v>Biomass</v>
          </cell>
          <cell r="D7105" t="str">
            <v>2021</v>
          </cell>
          <cell r="E7105">
            <v>4500</v>
          </cell>
        </row>
        <row r="7106">
          <cell r="A7106" t="str">
            <v>Norway</v>
          </cell>
          <cell r="B7106" t="str">
            <v>NO</v>
          </cell>
          <cell r="C7106" t="str">
            <v>Biomass</v>
          </cell>
          <cell r="D7106" t="str">
            <v>2022</v>
          </cell>
          <cell r="E7106">
            <v>4500</v>
          </cell>
        </row>
        <row r="7107">
          <cell r="A7107" t="str">
            <v>Norway</v>
          </cell>
          <cell r="B7107" t="str">
            <v>NO</v>
          </cell>
          <cell r="C7107" t="str">
            <v>Biomass</v>
          </cell>
          <cell r="D7107" t="str">
            <v>2023</v>
          </cell>
          <cell r="E7107">
            <v>4500</v>
          </cell>
        </row>
        <row r="7108">
          <cell r="A7108" t="str">
            <v>Norway</v>
          </cell>
          <cell r="B7108" t="str">
            <v>NO</v>
          </cell>
          <cell r="C7108" t="str">
            <v>Biomass</v>
          </cell>
          <cell r="D7108" t="str">
            <v>2024</v>
          </cell>
          <cell r="E7108">
            <v>4500</v>
          </cell>
        </row>
        <row r="7109">
          <cell r="A7109" t="str">
            <v>Norway</v>
          </cell>
          <cell r="B7109" t="str">
            <v>NO</v>
          </cell>
          <cell r="C7109" t="str">
            <v>Biomass</v>
          </cell>
          <cell r="D7109" t="str">
            <v>2025</v>
          </cell>
          <cell r="E7109">
            <v>4500</v>
          </cell>
        </row>
        <row r="7110">
          <cell r="A7110" t="str">
            <v>Norway</v>
          </cell>
          <cell r="B7110" t="str">
            <v>NO</v>
          </cell>
          <cell r="C7110" t="str">
            <v>Biomass</v>
          </cell>
          <cell r="D7110" t="str">
            <v>2026</v>
          </cell>
          <cell r="E7110">
            <v>4500</v>
          </cell>
        </row>
        <row r="7111">
          <cell r="A7111" t="str">
            <v>Norway</v>
          </cell>
          <cell r="B7111" t="str">
            <v>NO</v>
          </cell>
          <cell r="C7111" t="str">
            <v>Biomass</v>
          </cell>
          <cell r="D7111" t="str">
            <v>2027</v>
          </cell>
          <cell r="E7111">
            <v>4500</v>
          </cell>
        </row>
        <row r="7112">
          <cell r="A7112" t="str">
            <v>Norway</v>
          </cell>
          <cell r="B7112" t="str">
            <v>NO</v>
          </cell>
          <cell r="C7112" t="str">
            <v>Biomass</v>
          </cell>
          <cell r="D7112" t="str">
            <v>2028</v>
          </cell>
          <cell r="E7112">
            <v>4500</v>
          </cell>
        </row>
        <row r="7113">
          <cell r="A7113" t="str">
            <v>Norway</v>
          </cell>
          <cell r="B7113" t="str">
            <v>NO</v>
          </cell>
          <cell r="C7113" t="str">
            <v>Biomass</v>
          </cell>
          <cell r="D7113" t="str">
            <v>2029</v>
          </cell>
          <cell r="E7113">
            <v>4500</v>
          </cell>
        </row>
        <row r="7114">
          <cell r="A7114" t="str">
            <v>Norway</v>
          </cell>
          <cell r="B7114" t="str">
            <v>NO</v>
          </cell>
          <cell r="C7114" t="str">
            <v>Biomass</v>
          </cell>
          <cell r="D7114" t="str">
            <v>2030</v>
          </cell>
          <cell r="E7114">
            <v>4500</v>
          </cell>
        </row>
        <row r="7115">
          <cell r="A7115" t="str">
            <v>Norway</v>
          </cell>
          <cell r="B7115" t="str">
            <v>NO</v>
          </cell>
          <cell r="C7115" t="str">
            <v>Biomass</v>
          </cell>
          <cell r="D7115" t="str">
            <v>2031</v>
          </cell>
          <cell r="E7115">
            <v>4500</v>
          </cell>
        </row>
        <row r="7116">
          <cell r="A7116" t="str">
            <v>Norway</v>
          </cell>
          <cell r="B7116" t="str">
            <v>NO</v>
          </cell>
          <cell r="C7116" t="str">
            <v>Biomass</v>
          </cell>
          <cell r="D7116" t="str">
            <v>2032</v>
          </cell>
          <cell r="E7116">
            <v>4500</v>
          </cell>
        </row>
        <row r="7117">
          <cell r="A7117" t="str">
            <v>Norway</v>
          </cell>
          <cell r="B7117" t="str">
            <v>NO</v>
          </cell>
          <cell r="C7117" t="str">
            <v>Biomass</v>
          </cell>
          <cell r="D7117" t="str">
            <v>2033</v>
          </cell>
          <cell r="E7117">
            <v>4500</v>
          </cell>
        </row>
        <row r="7118">
          <cell r="A7118" t="str">
            <v>Norway</v>
          </cell>
          <cell r="B7118" t="str">
            <v>NO</v>
          </cell>
          <cell r="C7118" t="str">
            <v>Biomass</v>
          </cell>
          <cell r="D7118" t="str">
            <v>2034</v>
          </cell>
          <cell r="E7118">
            <v>4500</v>
          </cell>
        </row>
        <row r="7119">
          <cell r="A7119" t="str">
            <v>Norway</v>
          </cell>
          <cell r="B7119" t="str">
            <v>NO</v>
          </cell>
          <cell r="C7119" t="str">
            <v>Biomass</v>
          </cell>
          <cell r="D7119" t="str">
            <v>2035</v>
          </cell>
          <cell r="E7119">
            <v>4500</v>
          </cell>
        </row>
        <row r="7120">
          <cell r="A7120" t="str">
            <v>Norway</v>
          </cell>
          <cell r="B7120" t="str">
            <v>NO</v>
          </cell>
          <cell r="C7120" t="str">
            <v>Biomass</v>
          </cell>
          <cell r="D7120" t="str">
            <v>2036</v>
          </cell>
          <cell r="E7120">
            <v>4500</v>
          </cell>
        </row>
        <row r="7121">
          <cell r="A7121" t="str">
            <v>Norway</v>
          </cell>
          <cell r="B7121" t="str">
            <v>NO</v>
          </cell>
          <cell r="C7121" t="str">
            <v>Biomass</v>
          </cell>
          <cell r="D7121" t="str">
            <v>2037</v>
          </cell>
          <cell r="E7121">
            <v>4500</v>
          </cell>
        </row>
        <row r="7122">
          <cell r="A7122" t="str">
            <v>Norway</v>
          </cell>
          <cell r="B7122" t="str">
            <v>NO</v>
          </cell>
          <cell r="C7122" t="str">
            <v>Biomass</v>
          </cell>
          <cell r="D7122" t="str">
            <v>2038</v>
          </cell>
          <cell r="E7122">
            <v>4500</v>
          </cell>
        </row>
        <row r="7123">
          <cell r="A7123" t="str">
            <v>Norway</v>
          </cell>
          <cell r="B7123" t="str">
            <v>NO</v>
          </cell>
          <cell r="C7123" t="str">
            <v>Biomass</v>
          </cell>
          <cell r="D7123" t="str">
            <v>2039</v>
          </cell>
          <cell r="E7123">
            <v>4500</v>
          </cell>
        </row>
        <row r="7124">
          <cell r="A7124" t="str">
            <v>Norway</v>
          </cell>
          <cell r="B7124" t="str">
            <v>NO</v>
          </cell>
          <cell r="C7124" t="str">
            <v>Biomass</v>
          </cell>
          <cell r="D7124" t="str">
            <v>2040</v>
          </cell>
          <cell r="E7124">
            <v>4500</v>
          </cell>
        </row>
        <row r="7125">
          <cell r="A7125" t="str">
            <v>Norway</v>
          </cell>
          <cell r="B7125" t="str">
            <v>NO</v>
          </cell>
          <cell r="C7125" t="str">
            <v>Biomass</v>
          </cell>
          <cell r="D7125" t="str">
            <v>2041</v>
          </cell>
          <cell r="E7125">
            <v>4500</v>
          </cell>
        </row>
        <row r="7126">
          <cell r="A7126" t="str">
            <v>Norway</v>
          </cell>
          <cell r="B7126" t="str">
            <v>NO</v>
          </cell>
          <cell r="C7126" t="str">
            <v>Biomass</v>
          </cell>
          <cell r="D7126" t="str">
            <v>2042</v>
          </cell>
          <cell r="E7126">
            <v>4500</v>
          </cell>
        </row>
        <row r="7127">
          <cell r="A7127" t="str">
            <v>Norway</v>
          </cell>
          <cell r="B7127" t="str">
            <v>NO</v>
          </cell>
          <cell r="C7127" t="str">
            <v>Biomass</v>
          </cell>
          <cell r="D7127" t="str">
            <v>2043</v>
          </cell>
          <cell r="E7127">
            <v>4500</v>
          </cell>
        </row>
        <row r="7128">
          <cell r="A7128" t="str">
            <v>Norway</v>
          </cell>
          <cell r="B7128" t="str">
            <v>NO</v>
          </cell>
          <cell r="C7128" t="str">
            <v>Biomass</v>
          </cell>
          <cell r="D7128" t="str">
            <v>2044</v>
          </cell>
          <cell r="E7128">
            <v>4500</v>
          </cell>
        </row>
        <row r="7129">
          <cell r="A7129" t="str">
            <v>Norway</v>
          </cell>
          <cell r="B7129" t="str">
            <v>NO</v>
          </cell>
          <cell r="C7129" t="str">
            <v>Biomass</v>
          </cell>
          <cell r="D7129" t="str">
            <v>2045</v>
          </cell>
          <cell r="E7129">
            <v>4500</v>
          </cell>
        </row>
        <row r="7130">
          <cell r="A7130" t="str">
            <v>Norway</v>
          </cell>
          <cell r="B7130" t="str">
            <v>NO</v>
          </cell>
          <cell r="C7130" t="str">
            <v>Biomass</v>
          </cell>
          <cell r="D7130" t="str">
            <v>2046</v>
          </cell>
          <cell r="E7130">
            <v>4500</v>
          </cell>
        </row>
        <row r="7131">
          <cell r="A7131" t="str">
            <v>Norway</v>
          </cell>
          <cell r="B7131" t="str">
            <v>NO</v>
          </cell>
          <cell r="C7131" t="str">
            <v>Biomass</v>
          </cell>
          <cell r="D7131" t="str">
            <v>2047</v>
          </cell>
          <cell r="E7131">
            <v>4500</v>
          </cell>
        </row>
        <row r="7132">
          <cell r="A7132" t="str">
            <v>Norway</v>
          </cell>
          <cell r="B7132" t="str">
            <v>NO</v>
          </cell>
          <cell r="C7132" t="str">
            <v>Biomass</v>
          </cell>
          <cell r="D7132" t="str">
            <v>2048</v>
          </cell>
          <cell r="E7132">
            <v>4500</v>
          </cell>
        </row>
        <row r="7133">
          <cell r="A7133" t="str">
            <v>Norway</v>
          </cell>
          <cell r="B7133" t="str">
            <v>NO</v>
          </cell>
          <cell r="C7133" t="str">
            <v>Biomass</v>
          </cell>
          <cell r="D7133" t="str">
            <v>2049</v>
          </cell>
          <cell r="E7133">
            <v>4500</v>
          </cell>
        </row>
        <row r="7134">
          <cell r="A7134" t="str">
            <v>Norway</v>
          </cell>
          <cell r="B7134" t="str">
            <v>NO</v>
          </cell>
          <cell r="C7134" t="str">
            <v>Biomass</v>
          </cell>
          <cell r="D7134" t="str">
            <v>2050</v>
          </cell>
          <cell r="E7134">
            <v>4500</v>
          </cell>
        </row>
        <row r="7135">
          <cell r="A7135" t="str">
            <v>Denmark</v>
          </cell>
          <cell r="B7135" t="str">
            <v>DK</v>
          </cell>
          <cell r="C7135" t="str">
            <v>Biomass</v>
          </cell>
          <cell r="D7135" t="str">
            <v>2018</v>
          </cell>
          <cell r="E7135">
            <v>4500</v>
          </cell>
        </row>
        <row r="7136">
          <cell r="A7136" t="str">
            <v>Denmark</v>
          </cell>
          <cell r="B7136" t="str">
            <v>DK</v>
          </cell>
          <cell r="C7136" t="str">
            <v>Biomass</v>
          </cell>
          <cell r="D7136" t="str">
            <v>2019</v>
          </cell>
          <cell r="E7136">
            <v>4500</v>
          </cell>
        </row>
        <row r="7137">
          <cell r="A7137" t="str">
            <v>Denmark</v>
          </cell>
          <cell r="B7137" t="str">
            <v>DK</v>
          </cell>
          <cell r="C7137" t="str">
            <v>Biomass</v>
          </cell>
          <cell r="D7137" t="str">
            <v>2020</v>
          </cell>
          <cell r="E7137">
            <v>4500</v>
          </cell>
        </row>
        <row r="7138">
          <cell r="A7138" t="str">
            <v>Denmark</v>
          </cell>
          <cell r="B7138" t="str">
            <v>DK</v>
          </cell>
          <cell r="C7138" t="str">
            <v>Biomass</v>
          </cell>
          <cell r="D7138" t="str">
            <v>2021</v>
          </cell>
          <cell r="E7138">
            <v>4500</v>
          </cell>
        </row>
        <row r="7139">
          <cell r="A7139" t="str">
            <v>Denmark</v>
          </cell>
          <cell r="B7139" t="str">
            <v>DK</v>
          </cell>
          <cell r="C7139" t="str">
            <v>Biomass</v>
          </cell>
          <cell r="D7139" t="str">
            <v>2022</v>
          </cell>
          <cell r="E7139">
            <v>4500</v>
          </cell>
        </row>
        <row r="7140">
          <cell r="A7140" t="str">
            <v>Denmark</v>
          </cell>
          <cell r="B7140" t="str">
            <v>DK</v>
          </cell>
          <cell r="C7140" t="str">
            <v>Biomass</v>
          </cell>
          <cell r="D7140" t="str">
            <v>2023</v>
          </cell>
          <cell r="E7140">
            <v>4500</v>
          </cell>
        </row>
        <row r="7141">
          <cell r="A7141" t="str">
            <v>Denmark</v>
          </cell>
          <cell r="B7141" t="str">
            <v>DK</v>
          </cell>
          <cell r="C7141" t="str">
            <v>Biomass</v>
          </cell>
          <cell r="D7141" t="str">
            <v>2024</v>
          </cell>
          <cell r="E7141">
            <v>4500</v>
          </cell>
        </row>
        <row r="7142">
          <cell r="A7142" t="str">
            <v>Denmark</v>
          </cell>
          <cell r="B7142" t="str">
            <v>DK</v>
          </cell>
          <cell r="C7142" t="str">
            <v>Biomass</v>
          </cell>
          <cell r="D7142" t="str">
            <v>2025</v>
          </cell>
          <cell r="E7142">
            <v>4500</v>
          </cell>
        </row>
        <row r="7143">
          <cell r="A7143" t="str">
            <v>Denmark</v>
          </cell>
          <cell r="B7143" t="str">
            <v>DK</v>
          </cell>
          <cell r="C7143" t="str">
            <v>Biomass</v>
          </cell>
          <cell r="D7143" t="str">
            <v>2026</v>
          </cell>
          <cell r="E7143">
            <v>4500</v>
          </cell>
        </row>
        <row r="7144">
          <cell r="A7144" t="str">
            <v>Denmark</v>
          </cell>
          <cell r="B7144" t="str">
            <v>DK</v>
          </cell>
          <cell r="C7144" t="str">
            <v>Biomass</v>
          </cell>
          <cell r="D7144" t="str">
            <v>2027</v>
          </cell>
          <cell r="E7144">
            <v>4500</v>
          </cell>
        </row>
        <row r="7145">
          <cell r="A7145" t="str">
            <v>Denmark</v>
          </cell>
          <cell r="B7145" t="str">
            <v>DK</v>
          </cell>
          <cell r="C7145" t="str">
            <v>Biomass</v>
          </cell>
          <cell r="D7145" t="str">
            <v>2028</v>
          </cell>
          <cell r="E7145">
            <v>4500</v>
          </cell>
        </row>
        <row r="7146">
          <cell r="A7146" t="str">
            <v>Denmark</v>
          </cell>
          <cell r="B7146" t="str">
            <v>DK</v>
          </cell>
          <cell r="C7146" t="str">
            <v>Biomass</v>
          </cell>
          <cell r="D7146" t="str">
            <v>2029</v>
          </cell>
          <cell r="E7146">
            <v>4500</v>
          </cell>
        </row>
        <row r="7147">
          <cell r="A7147" t="str">
            <v>Denmark</v>
          </cell>
          <cell r="B7147" t="str">
            <v>DK</v>
          </cell>
          <cell r="C7147" t="str">
            <v>Biomass</v>
          </cell>
          <cell r="D7147" t="str">
            <v>2030</v>
          </cell>
          <cell r="E7147">
            <v>4500</v>
          </cell>
        </row>
        <row r="7148">
          <cell r="A7148" t="str">
            <v>Denmark</v>
          </cell>
          <cell r="B7148" t="str">
            <v>DK</v>
          </cell>
          <cell r="C7148" t="str">
            <v>Biomass</v>
          </cell>
          <cell r="D7148" t="str">
            <v>2031</v>
          </cell>
          <cell r="E7148">
            <v>4500</v>
          </cell>
        </row>
        <row r="7149">
          <cell r="A7149" t="str">
            <v>Denmark</v>
          </cell>
          <cell r="B7149" t="str">
            <v>DK</v>
          </cell>
          <cell r="C7149" t="str">
            <v>Biomass</v>
          </cell>
          <cell r="D7149" t="str">
            <v>2032</v>
          </cell>
          <cell r="E7149">
            <v>4500</v>
          </cell>
        </row>
        <row r="7150">
          <cell r="A7150" t="str">
            <v>Denmark</v>
          </cell>
          <cell r="B7150" t="str">
            <v>DK</v>
          </cell>
          <cell r="C7150" t="str">
            <v>Biomass</v>
          </cell>
          <cell r="D7150" t="str">
            <v>2033</v>
          </cell>
          <cell r="E7150">
            <v>4500</v>
          </cell>
        </row>
        <row r="7151">
          <cell r="A7151" t="str">
            <v>Denmark</v>
          </cell>
          <cell r="B7151" t="str">
            <v>DK</v>
          </cell>
          <cell r="C7151" t="str">
            <v>Biomass</v>
          </cell>
          <cell r="D7151" t="str">
            <v>2034</v>
          </cell>
          <cell r="E7151">
            <v>4500</v>
          </cell>
        </row>
        <row r="7152">
          <cell r="A7152" t="str">
            <v>Denmark</v>
          </cell>
          <cell r="B7152" t="str">
            <v>DK</v>
          </cell>
          <cell r="C7152" t="str">
            <v>Biomass</v>
          </cell>
          <cell r="D7152" t="str">
            <v>2035</v>
          </cell>
          <cell r="E7152">
            <v>4500</v>
          </cell>
        </row>
        <row r="7153">
          <cell r="A7153" t="str">
            <v>Denmark</v>
          </cell>
          <cell r="B7153" t="str">
            <v>DK</v>
          </cell>
          <cell r="C7153" t="str">
            <v>Biomass</v>
          </cell>
          <cell r="D7153" t="str">
            <v>2036</v>
          </cell>
          <cell r="E7153">
            <v>4500</v>
          </cell>
        </row>
        <row r="7154">
          <cell r="A7154" t="str">
            <v>Denmark</v>
          </cell>
          <cell r="B7154" t="str">
            <v>DK</v>
          </cell>
          <cell r="C7154" t="str">
            <v>Biomass</v>
          </cell>
          <cell r="D7154" t="str">
            <v>2037</v>
          </cell>
          <cell r="E7154">
            <v>4500</v>
          </cell>
        </row>
        <row r="7155">
          <cell r="A7155" t="str">
            <v>Denmark</v>
          </cell>
          <cell r="B7155" t="str">
            <v>DK</v>
          </cell>
          <cell r="C7155" t="str">
            <v>Biomass</v>
          </cell>
          <cell r="D7155" t="str">
            <v>2038</v>
          </cell>
          <cell r="E7155">
            <v>4500</v>
          </cell>
        </row>
        <row r="7156">
          <cell r="A7156" t="str">
            <v>Denmark</v>
          </cell>
          <cell r="B7156" t="str">
            <v>DK</v>
          </cell>
          <cell r="C7156" t="str">
            <v>Biomass</v>
          </cell>
          <cell r="D7156" t="str">
            <v>2039</v>
          </cell>
          <cell r="E7156">
            <v>4500</v>
          </cell>
        </row>
        <row r="7157">
          <cell r="A7157" t="str">
            <v>Denmark</v>
          </cell>
          <cell r="B7157" t="str">
            <v>DK</v>
          </cell>
          <cell r="C7157" t="str">
            <v>Biomass</v>
          </cell>
          <cell r="D7157" t="str">
            <v>2040</v>
          </cell>
          <cell r="E7157">
            <v>4500</v>
          </cell>
        </row>
        <row r="7158">
          <cell r="A7158" t="str">
            <v>Denmark</v>
          </cell>
          <cell r="B7158" t="str">
            <v>DK</v>
          </cell>
          <cell r="C7158" t="str">
            <v>Biomass</v>
          </cell>
          <cell r="D7158" t="str">
            <v>2041</v>
          </cell>
          <cell r="E7158">
            <v>4500</v>
          </cell>
        </row>
        <row r="7159">
          <cell r="A7159" t="str">
            <v>Denmark</v>
          </cell>
          <cell r="B7159" t="str">
            <v>DK</v>
          </cell>
          <cell r="C7159" t="str">
            <v>Biomass</v>
          </cell>
          <cell r="D7159" t="str">
            <v>2042</v>
          </cell>
          <cell r="E7159">
            <v>4500</v>
          </cell>
        </row>
        <row r="7160">
          <cell r="A7160" t="str">
            <v>Denmark</v>
          </cell>
          <cell r="B7160" t="str">
            <v>DK</v>
          </cell>
          <cell r="C7160" t="str">
            <v>Biomass</v>
          </cell>
          <cell r="D7160" t="str">
            <v>2043</v>
          </cell>
          <cell r="E7160">
            <v>4500</v>
          </cell>
        </row>
        <row r="7161">
          <cell r="A7161" t="str">
            <v>Denmark</v>
          </cell>
          <cell r="B7161" t="str">
            <v>DK</v>
          </cell>
          <cell r="C7161" t="str">
            <v>Biomass</v>
          </cell>
          <cell r="D7161" t="str">
            <v>2044</v>
          </cell>
          <cell r="E7161">
            <v>4500</v>
          </cell>
        </row>
        <row r="7162">
          <cell r="A7162" t="str">
            <v>Denmark</v>
          </cell>
          <cell r="B7162" t="str">
            <v>DK</v>
          </cell>
          <cell r="C7162" t="str">
            <v>Biomass</v>
          </cell>
          <cell r="D7162" t="str">
            <v>2045</v>
          </cell>
          <cell r="E7162">
            <v>4500</v>
          </cell>
        </row>
        <row r="7163">
          <cell r="A7163" t="str">
            <v>Denmark</v>
          </cell>
          <cell r="B7163" t="str">
            <v>DK</v>
          </cell>
          <cell r="C7163" t="str">
            <v>Biomass</v>
          </cell>
          <cell r="D7163" t="str">
            <v>2046</v>
          </cell>
          <cell r="E7163">
            <v>4500</v>
          </cell>
        </row>
        <row r="7164">
          <cell r="A7164" t="str">
            <v>Denmark</v>
          </cell>
          <cell r="B7164" t="str">
            <v>DK</v>
          </cell>
          <cell r="C7164" t="str">
            <v>Biomass</v>
          </cell>
          <cell r="D7164" t="str">
            <v>2047</v>
          </cell>
          <cell r="E7164">
            <v>4500</v>
          </cell>
        </row>
        <row r="7165">
          <cell r="A7165" t="str">
            <v>Denmark</v>
          </cell>
          <cell r="B7165" t="str">
            <v>DK</v>
          </cell>
          <cell r="C7165" t="str">
            <v>Biomass</v>
          </cell>
          <cell r="D7165" t="str">
            <v>2048</v>
          </cell>
          <cell r="E7165">
            <v>4500</v>
          </cell>
        </row>
        <row r="7166">
          <cell r="A7166" t="str">
            <v>Denmark</v>
          </cell>
          <cell r="B7166" t="str">
            <v>DK</v>
          </cell>
          <cell r="C7166" t="str">
            <v>Biomass</v>
          </cell>
          <cell r="D7166" t="str">
            <v>2049</v>
          </cell>
          <cell r="E7166">
            <v>4500</v>
          </cell>
        </row>
        <row r="7167">
          <cell r="A7167" t="str">
            <v>Denmark</v>
          </cell>
          <cell r="B7167" t="str">
            <v>DK</v>
          </cell>
          <cell r="C7167" t="str">
            <v>Biomass</v>
          </cell>
          <cell r="D7167" t="str">
            <v>2050</v>
          </cell>
          <cell r="E7167">
            <v>4500</v>
          </cell>
        </row>
        <row r="7168">
          <cell r="A7168" t="str">
            <v>Cyprus</v>
          </cell>
          <cell r="B7168" t="str">
            <v>CY</v>
          </cell>
          <cell r="C7168" t="str">
            <v>Biomass</v>
          </cell>
          <cell r="D7168" t="str">
            <v>2018</v>
          </cell>
          <cell r="E7168">
            <v>4500</v>
          </cell>
        </row>
        <row r="7169">
          <cell r="A7169" t="str">
            <v>Cyprus</v>
          </cell>
          <cell r="B7169" t="str">
            <v>CY</v>
          </cell>
          <cell r="C7169" t="str">
            <v>Biomass</v>
          </cell>
          <cell r="D7169" t="str">
            <v>2019</v>
          </cell>
          <cell r="E7169">
            <v>4500</v>
          </cell>
        </row>
        <row r="7170">
          <cell r="A7170" t="str">
            <v>Cyprus</v>
          </cell>
          <cell r="B7170" t="str">
            <v>CY</v>
          </cell>
          <cell r="C7170" t="str">
            <v>Biomass</v>
          </cell>
          <cell r="D7170" t="str">
            <v>2020</v>
          </cell>
          <cell r="E7170">
            <v>4500</v>
          </cell>
        </row>
        <row r="7171">
          <cell r="A7171" t="str">
            <v>Cyprus</v>
          </cell>
          <cell r="B7171" t="str">
            <v>CY</v>
          </cell>
          <cell r="C7171" t="str">
            <v>Biomass</v>
          </cell>
          <cell r="D7171" t="str">
            <v>2021</v>
          </cell>
          <cell r="E7171">
            <v>4500</v>
          </cell>
        </row>
        <row r="7172">
          <cell r="A7172" t="str">
            <v>Cyprus</v>
          </cell>
          <cell r="B7172" t="str">
            <v>CY</v>
          </cell>
          <cell r="C7172" t="str">
            <v>Biomass</v>
          </cell>
          <cell r="D7172" t="str">
            <v>2022</v>
          </cell>
          <cell r="E7172">
            <v>4500</v>
          </cell>
        </row>
        <row r="7173">
          <cell r="A7173" t="str">
            <v>Cyprus</v>
          </cell>
          <cell r="B7173" t="str">
            <v>CY</v>
          </cell>
          <cell r="C7173" t="str">
            <v>Biomass</v>
          </cell>
          <cell r="D7173" t="str">
            <v>2023</v>
          </cell>
          <cell r="E7173">
            <v>4500</v>
          </cell>
        </row>
        <row r="7174">
          <cell r="A7174" t="str">
            <v>Cyprus</v>
          </cell>
          <cell r="B7174" t="str">
            <v>CY</v>
          </cell>
          <cell r="C7174" t="str">
            <v>Biomass</v>
          </cell>
          <cell r="D7174" t="str">
            <v>2024</v>
          </cell>
          <cell r="E7174">
            <v>4500</v>
          </cell>
        </row>
        <row r="7175">
          <cell r="A7175" t="str">
            <v>Cyprus</v>
          </cell>
          <cell r="B7175" t="str">
            <v>CY</v>
          </cell>
          <cell r="C7175" t="str">
            <v>Biomass</v>
          </cell>
          <cell r="D7175" t="str">
            <v>2025</v>
          </cell>
          <cell r="E7175">
            <v>4500</v>
          </cell>
        </row>
        <row r="7176">
          <cell r="A7176" t="str">
            <v>Cyprus</v>
          </cell>
          <cell r="B7176" t="str">
            <v>CY</v>
          </cell>
          <cell r="C7176" t="str">
            <v>Biomass</v>
          </cell>
          <cell r="D7176" t="str">
            <v>2026</v>
          </cell>
          <cell r="E7176">
            <v>4500</v>
          </cell>
        </row>
        <row r="7177">
          <cell r="A7177" t="str">
            <v>Cyprus</v>
          </cell>
          <cell r="B7177" t="str">
            <v>CY</v>
          </cell>
          <cell r="C7177" t="str">
            <v>Biomass</v>
          </cell>
          <cell r="D7177" t="str">
            <v>2027</v>
          </cell>
          <cell r="E7177">
            <v>4500</v>
          </cell>
        </row>
        <row r="7178">
          <cell r="A7178" t="str">
            <v>Cyprus</v>
          </cell>
          <cell r="B7178" t="str">
            <v>CY</v>
          </cell>
          <cell r="C7178" t="str">
            <v>Biomass</v>
          </cell>
          <cell r="D7178" t="str">
            <v>2028</v>
          </cell>
          <cell r="E7178">
            <v>4500</v>
          </cell>
        </row>
        <row r="7179">
          <cell r="A7179" t="str">
            <v>Cyprus</v>
          </cell>
          <cell r="B7179" t="str">
            <v>CY</v>
          </cell>
          <cell r="C7179" t="str">
            <v>Biomass</v>
          </cell>
          <cell r="D7179" t="str">
            <v>2029</v>
          </cell>
          <cell r="E7179">
            <v>4500</v>
          </cell>
        </row>
        <row r="7180">
          <cell r="A7180" t="str">
            <v>Cyprus</v>
          </cell>
          <cell r="B7180" t="str">
            <v>CY</v>
          </cell>
          <cell r="C7180" t="str">
            <v>Biomass</v>
          </cell>
          <cell r="D7180" t="str">
            <v>2030</v>
          </cell>
          <cell r="E7180">
            <v>4500</v>
          </cell>
        </row>
        <row r="7181">
          <cell r="A7181" t="str">
            <v>Cyprus</v>
          </cell>
          <cell r="B7181" t="str">
            <v>CY</v>
          </cell>
          <cell r="C7181" t="str">
            <v>Biomass</v>
          </cell>
          <cell r="D7181" t="str">
            <v>2031</v>
          </cell>
          <cell r="E7181">
            <v>4500</v>
          </cell>
        </row>
        <row r="7182">
          <cell r="A7182" t="str">
            <v>Cyprus</v>
          </cell>
          <cell r="B7182" t="str">
            <v>CY</v>
          </cell>
          <cell r="C7182" t="str">
            <v>Biomass</v>
          </cell>
          <cell r="D7182" t="str">
            <v>2032</v>
          </cell>
          <cell r="E7182">
            <v>4500</v>
          </cell>
        </row>
        <row r="7183">
          <cell r="A7183" t="str">
            <v>Cyprus</v>
          </cell>
          <cell r="B7183" t="str">
            <v>CY</v>
          </cell>
          <cell r="C7183" t="str">
            <v>Biomass</v>
          </cell>
          <cell r="D7183" t="str">
            <v>2033</v>
          </cell>
          <cell r="E7183">
            <v>4500</v>
          </cell>
        </row>
        <row r="7184">
          <cell r="A7184" t="str">
            <v>Cyprus</v>
          </cell>
          <cell r="B7184" t="str">
            <v>CY</v>
          </cell>
          <cell r="C7184" t="str">
            <v>Biomass</v>
          </cell>
          <cell r="D7184" t="str">
            <v>2034</v>
          </cell>
          <cell r="E7184">
            <v>4500</v>
          </cell>
        </row>
        <row r="7185">
          <cell r="A7185" t="str">
            <v>Cyprus</v>
          </cell>
          <cell r="B7185" t="str">
            <v>CY</v>
          </cell>
          <cell r="C7185" t="str">
            <v>Biomass</v>
          </cell>
          <cell r="D7185" t="str">
            <v>2035</v>
          </cell>
          <cell r="E7185">
            <v>4500</v>
          </cell>
        </row>
        <row r="7186">
          <cell r="A7186" t="str">
            <v>Cyprus</v>
          </cell>
          <cell r="B7186" t="str">
            <v>CY</v>
          </cell>
          <cell r="C7186" t="str">
            <v>Biomass</v>
          </cell>
          <cell r="D7186" t="str">
            <v>2036</v>
          </cell>
          <cell r="E7186">
            <v>4500</v>
          </cell>
        </row>
        <row r="7187">
          <cell r="A7187" t="str">
            <v>Cyprus</v>
          </cell>
          <cell r="B7187" t="str">
            <v>CY</v>
          </cell>
          <cell r="C7187" t="str">
            <v>Biomass</v>
          </cell>
          <cell r="D7187" t="str">
            <v>2037</v>
          </cell>
          <cell r="E7187">
            <v>4500</v>
          </cell>
        </row>
        <row r="7188">
          <cell r="A7188" t="str">
            <v>Cyprus</v>
          </cell>
          <cell r="B7188" t="str">
            <v>CY</v>
          </cell>
          <cell r="C7188" t="str">
            <v>Biomass</v>
          </cell>
          <cell r="D7188" t="str">
            <v>2038</v>
          </cell>
          <cell r="E7188">
            <v>4500</v>
          </cell>
        </row>
        <row r="7189">
          <cell r="A7189" t="str">
            <v>Cyprus</v>
          </cell>
          <cell r="B7189" t="str">
            <v>CY</v>
          </cell>
          <cell r="C7189" t="str">
            <v>Biomass</v>
          </cell>
          <cell r="D7189" t="str">
            <v>2039</v>
          </cell>
          <cell r="E7189">
            <v>4500</v>
          </cell>
        </row>
        <row r="7190">
          <cell r="A7190" t="str">
            <v>Cyprus</v>
          </cell>
          <cell r="B7190" t="str">
            <v>CY</v>
          </cell>
          <cell r="C7190" t="str">
            <v>Biomass</v>
          </cell>
          <cell r="D7190" t="str">
            <v>2040</v>
          </cell>
          <cell r="E7190">
            <v>4500</v>
          </cell>
        </row>
        <row r="7191">
          <cell r="A7191" t="str">
            <v>Cyprus</v>
          </cell>
          <cell r="B7191" t="str">
            <v>CY</v>
          </cell>
          <cell r="C7191" t="str">
            <v>Biomass</v>
          </cell>
          <cell r="D7191" t="str">
            <v>2041</v>
          </cell>
          <cell r="E7191">
            <v>4500</v>
          </cell>
        </row>
        <row r="7192">
          <cell r="A7192" t="str">
            <v>Cyprus</v>
          </cell>
          <cell r="B7192" t="str">
            <v>CY</v>
          </cell>
          <cell r="C7192" t="str">
            <v>Biomass</v>
          </cell>
          <cell r="D7192" t="str">
            <v>2042</v>
          </cell>
          <cell r="E7192">
            <v>4500</v>
          </cell>
        </row>
        <row r="7193">
          <cell r="A7193" t="str">
            <v>Cyprus</v>
          </cell>
          <cell r="B7193" t="str">
            <v>CY</v>
          </cell>
          <cell r="C7193" t="str">
            <v>Biomass</v>
          </cell>
          <cell r="D7193" t="str">
            <v>2043</v>
          </cell>
          <cell r="E7193">
            <v>4500</v>
          </cell>
        </row>
        <row r="7194">
          <cell r="A7194" t="str">
            <v>Cyprus</v>
          </cell>
          <cell r="B7194" t="str">
            <v>CY</v>
          </cell>
          <cell r="C7194" t="str">
            <v>Biomass</v>
          </cell>
          <cell r="D7194" t="str">
            <v>2044</v>
          </cell>
          <cell r="E7194">
            <v>4500</v>
          </cell>
        </row>
        <row r="7195">
          <cell r="A7195" t="str">
            <v>Cyprus</v>
          </cell>
          <cell r="B7195" t="str">
            <v>CY</v>
          </cell>
          <cell r="C7195" t="str">
            <v>Biomass</v>
          </cell>
          <cell r="D7195" t="str">
            <v>2045</v>
          </cell>
          <cell r="E7195">
            <v>4500</v>
          </cell>
        </row>
        <row r="7196">
          <cell r="A7196" t="str">
            <v>Cyprus</v>
          </cell>
          <cell r="B7196" t="str">
            <v>CY</v>
          </cell>
          <cell r="C7196" t="str">
            <v>Biomass</v>
          </cell>
          <cell r="D7196" t="str">
            <v>2046</v>
          </cell>
          <cell r="E7196">
            <v>4500</v>
          </cell>
        </row>
        <row r="7197">
          <cell r="A7197" t="str">
            <v>Cyprus</v>
          </cell>
          <cell r="B7197" t="str">
            <v>CY</v>
          </cell>
          <cell r="C7197" t="str">
            <v>Biomass</v>
          </cell>
          <cell r="D7197" t="str">
            <v>2047</v>
          </cell>
          <cell r="E7197">
            <v>4500</v>
          </cell>
        </row>
        <row r="7198">
          <cell r="A7198" t="str">
            <v>Cyprus</v>
          </cell>
          <cell r="B7198" t="str">
            <v>CY</v>
          </cell>
          <cell r="C7198" t="str">
            <v>Biomass</v>
          </cell>
          <cell r="D7198" t="str">
            <v>2048</v>
          </cell>
          <cell r="E7198">
            <v>4500</v>
          </cell>
        </row>
        <row r="7199">
          <cell r="A7199" t="str">
            <v>Cyprus</v>
          </cell>
          <cell r="B7199" t="str">
            <v>CY</v>
          </cell>
          <cell r="C7199" t="str">
            <v>Biomass</v>
          </cell>
          <cell r="D7199" t="str">
            <v>2049</v>
          </cell>
          <cell r="E7199">
            <v>4500</v>
          </cell>
        </row>
        <row r="7200">
          <cell r="A7200" t="str">
            <v>Cyprus</v>
          </cell>
          <cell r="B7200" t="str">
            <v>CY</v>
          </cell>
          <cell r="C7200" t="str">
            <v>Biomass</v>
          </cell>
          <cell r="D7200" t="str">
            <v>2050</v>
          </cell>
          <cell r="E7200">
            <v>4500</v>
          </cell>
        </row>
        <row r="7201">
          <cell r="A7201" t="str">
            <v>Malta</v>
          </cell>
          <cell r="B7201" t="str">
            <v>MT</v>
          </cell>
          <cell r="C7201" t="str">
            <v>Biomass</v>
          </cell>
          <cell r="D7201" t="str">
            <v>2018</v>
          </cell>
          <cell r="E7201">
            <v>4500</v>
          </cell>
        </row>
        <row r="7202">
          <cell r="A7202" t="str">
            <v>Malta</v>
          </cell>
          <cell r="B7202" t="str">
            <v>MT</v>
          </cell>
          <cell r="C7202" t="str">
            <v>Biomass</v>
          </cell>
          <cell r="D7202" t="str">
            <v>2019</v>
          </cell>
          <cell r="E7202">
            <v>4500</v>
          </cell>
        </row>
        <row r="7203">
          <cell r="A7203" t="str">
            <v>Malta</v>
          </cell>
          <cell r="B7203" t="str">
            <v>MT</v>
          </cell>
          <cell r="C7203" t="str">
            <v>Biomass</v>
          </cell>
          <cell r="D7203" t="str">
            <v>2020</v>
          </cell>
          <cell r="E7203">
            <v>4500</v>
          </cell>
        </row>
        <row r="7204">
          <cell r="A7204" t="str">
            <v>Malta</v>
          </cell>
          <cell r="B7204" t="str">
            <v>MT</v>
          </cell>
          <cell r="C7204" t="str">
            <v>Biomass</v>
          </cell>
          <cell r="D7204" t="str">
            <v>2021</v>
          </cell>
          <cell r="E7204">
            <v>4500</v>
          </cell>
        </row>
        <row r="7205">
          <cell r="A7205" t="str">
            <v>Malta</v>
          </cell>
          <cell r="B7205" t="str">
            <v>MT</v>
          </cell>
          <cell r="C7205" t="str">
            <v>Biomass</v>
          </cell>
          <cell r="D7205" t="str">
            <v>2022</v>
          </cell>
          <cell r="E7205">
            <v>4500</v>
          </cell>
        </row>
        <row r="7206">
          <cell r="A7206" t="str">
            <v>Malta</v>
          </cell>
          <cell r="B7206" t="str">
            <v>MT</v>
          </cell>
          <cell r="C7206" t="str">
            <v>Biomass</v>
          </cell>
          <cell r="D7206" t="str">
            <v>2023</v>
          </cell>
          <cell r="E7206">
            <v>4500</v>
          </cell>
        </row>
        <row r="7207">
          <cell r="A7207" t="str">
            <v>Malta</v>
          </cell>
          <cell r="B7207" t="str">
            <v>MT</v>
          </cell>
          <cell r="C7207" t="str">
            <v>Biomass</v>
          </cell>
          <cell r="D7207" t="str">
            <v>2024</v>
          </cell>
          <cell r="E7207">
            <v>4500</v>
          </cell>
        </row>
        <row r="7208">
          <cell r="A7208" t="str">
            <v>Malta</v>
          </cell>
          <cell r="B7208" t="str">
            <v>MT</v>
          </cell>
          <cell r="C7208" t="str">
            <v>Biomass</v>
          </cell>
          <cell r="D7208" t="str">
            <v>2025</v>
          </cell>
          <cell r="E7208">
            <v>4500</v>
          </cell>
        </row>
        <row r="7209">
          <cell r="A7209" t="str">
            <v>Malta</v>
          </cell>
          <cell r="B7209" t="str">
            <v>MT</v>
          </cell>
          <cell r="C7209" t="str">
            <v>Biomass</v>
          </cell>
          <cell r="D7209" t="str">
            <v>2026</v>
          </cell>
          <cell r="E7209">
            <v>4500</v>
          </cell>
        </row>
        <row r="7210">
          <cell r="A7210" t="str">
            <v>Malta</v>
          </cell>
          <cell r="B7210" t="str">
            <v>MT</v>
          </cell>
          <cell r="C7210" t="str">
            <v>Biomass</v>
          </cell>
          <cell r="D7210" t="str">
            <v>2027</v>
          </cell>
          <cell r="E7210">
            <v>4500</v>
          </cell>
        </row>
        <row r="7211">
          <cell r="A7211" t="str">
            <v>Malta</v>
          </cell>
          <cell r="B7211" t="str">
            <v>MT</v>
          </cell>
          <cell r="C7211" t="str">
            <v>Biomass</v>
          </cell>
          <cell r="D7211" t="str">
            <v>2028</v>
          </cell>
          <cell r="E7211">
            <v>4500</v>
          </cell>
        </row>
        <row r="7212">
          <cell r="A7212" t="str">
            <v>Malta</v>
          </cell>
          <cell r="B7212" t="str">
            <v>MT</v>
          </cell>
          <cell r="C7212" t="str">
            <v>Biomass</v>
          </cell>
          <cell r="D7212" t="str">
            <v>2029</v>
          </cell>
          <cell r="E7212">
            <v>4500</v>
          </cell>
        </row>
        <row r="7213">
          <cell r="A7213" t="str">
            <v>Malta</v>
          </cell>
          <cell r="B7213" t="str">
            <v>MT</v>
          </cell>
          <cell r="C7213" t="str">
            <v>Biomass</v>
          </cell>
          <cell r="D7213" t="str">
            <v>2030</v>
          </cell>
          <cell r="E7213">
            <v>4500</v>
          </cell>
        </row>
        <row r="7214">
          <cell r="A7214" t="str">
            <v>Malta</v>
          </cell>
          <cell r="B7214" t="str">
            <v>MT</v>
          </cell>
          <cell r="C7214" t="str">
            <v>Biomass</v>
          </cell>
          <cell r="D7214" t="str">
            <v>2031</v>
          </cell>
          <cell r="E7214">
            <v>4500</v>
          </cell>
        </row>
        <row r="7215">
          <cell r="A7215" t="str">
            <v>Malta</v>
          </cell>
          <cell r="B7215" t="str">
            <v>MT</v>
          </cell>
          <cell r="C7215" t="str">
            <v>Biomass</v>
          </cell>
          <cell r="D7215" t="str">
            <v>2032</v>
          </cell>
          <cell r="E7215">
            <v>4500</v>
          </cell>
        </row>
        <row r="7216">
          <cell r="A7216" t="str">
            <v>Malta</v>
          </cell>
          <cell r="B7216" t="str">
            <v>MT</v>
          </cell>
          <cell r="C7216" t="str">
            <v>Biomass</v>
          </cell>
          <cell r="D7216" t="str">
            <v>2033</v>
          </cell>
          <cell r="E7216">
            <v>4500</v>
          </cell>
        </row>
        <row r="7217">
          <cell r="A7217" t="str">
            <v>Malta</v>
          </cell>
          <cell r="B7217" t="str">
            <v>MT</v>
          </cell>
          <cell r="C7217" t="str">
            <v>Biomass</v>
          </cell>
          <cell r="D7217" t="str">
            <v>2034</v>
          </cell>
          <cell r="E7217">
            <v>4500</v>
          </cell>
        </row>
        <row r="7218">
          <cell r="A7218" t="str">
            <v>Malta</v>
          </cell>
          <cell r="B7218" t="str">
            <v>MT</v>
          </cell>
          <cell r="C7218" t="str">
            <v>Biomass</v>
          </cell>
          <cell r="D7218" t="str">
            <v>2035</v>
          </cell>
          <cell r="E7218">
            <v>4500</v>
          </cell>
        </row>
        <row r="7219">
          <cell r="A7219" t="str">
            <v>Malta</v>
          </cell>
          <cell r="B7219" t="str">
            <v>MT</v>
          </cell>
          <cell r="C7219" t="str">
            <v>Biomass</v>
          </cell>
          <cell r="D7219" t="str">
            <v>2036</v>
          </cell>
          <cell r="E7219">
            <v>4500</v>
          </cell>
        </row>
        <row r="7220">
          <cell r="A7220" t="str">
            <v>Malta</v>
          </cell>
          <cell r="B7220" t="str">
            <v>MT</v>
          </cell>
          <cell r="C7220" t="str">
            <v>Biomass</v>
          </cell>
          <cell r="D7220" t="str">
            <v>2037</v>
          </cell>
          <cell r="E7220">
            <v>4500</v>
          </cell>
        </row>
        <row r="7221">
          <cell r="A7221" t="str">
            <v>Malta</v>
          </cell>
          <cell r="B7221" t="str">
            <v>MT</v>
          </cell>
          <cell r="C7221" t="str">
            <v>Biomass</v>
          </cell>
          <cell r="D7221" t="str">
            <v>2038</v>
          </cell>
          <cell r="E7221">
            <v>4500</v>
          </cell>
        </row>
        <row r="7222">
          <cell r="A7222" t="str">
            <v>Malta</v>
          </cell>
          <cell r="B7222" t="str">
            <v>MT</v>
          </cell>
          <cell r="C7222" t="str">
            <v>Biomass</v>
          </cell>
          <cell r="D7222" t="str">
            <v>2039</v>
          </cell>
          <cell r="E7222">
            <v>4500</v>
          </cell>
        </row>
        <row r="7223">
          <cell r="A7223" t="str">
            <v>Malta</v>
          </cell>
          <cell r="B7223" t="str">
            <v>MT</v>
          </cell>
          <cell r="C7223" t="str">
            <v>Biomass</v>
          </cell>
          <cell r="D7223" t="str">
            <v>2040</v>
          </cell>
          <cell r="E7223">
            <v>4500</v>
          </cell>
        </row>
        <row r="7224">
          <cell r="A7224" t="str">
            <v>Malta</v>
          </cell>
          <cell r="B7224" t="str">
            <v>MT</v>
          </cell>
          <cell r="C7224" t="str">
            <v>Biomass</v>
          </cell>
          <cell r="D7224" t="str">
            <v>2041</v>
          </cell>
          <cell r="E7224">
            <v>4500</v>
          </cell>
        </row>
        <row r="7225">
          <cell r="A7225" t="str">
            <v>Malta</v>
          </cell>
          <cell r="B7225" t="str">
            <v>MT</v>
          </cell>
          <cell r="C7225" t="str">
            <v>Biomass</v>
          </cell>
          <cell r="D7225" t="str">
            <v>2042</v>
          </cell>
          <cell r="E7225">
            <v>4500</v>
          </cell>
        </row>
        <row r="7226">
          <cell r="A7226" t="str">
            <v>Malta</v>
          </cell>
          <cell r="B7226" t="str">
            <v>MT</v>
          </cell>
          <cell r="C7226" t="str">
            <v>Biomass</v>
          </cell>
          <cell r="D7226" t="str">
            <v>2043</v>
          </cell>
          <cell r="E7226">
            <v>4500</v>
          </cell>
        </row>
        <row r="7227">
          <cell r="A7227" t="str">
            <v>Malta</v>
          </cell>
          <cell r="B7227" t="str">
            <v>MT</v>
          </cell>
          <cell r="C7227" t="str">
            <v>Biomass</v>
          </cell>
          <cell r="D7227" t="str">
            <v>2044</v>
          </cell>
          <cell r="E7227">
            <v>4500</v>
          </cell>
        </row>
        <row r="7228">
          <cell r="A7228" t="str">
            <v>Malta</v>
          </cell>
          <cell r="B7228" t="str">
            <v>MT</v>
          </cell>
          <cell r="C7228" t="str">
            <v>Biomass</v>
          </cell>
          <cell r="D7228" t="str">
            <v>2045</v>
          </cell>
          <cell r="E7228">
            <v>4500</v>
          </cell>
        </row>
        <row r="7229">
          <cell r="A7229" t="str">
            <v>Malta</v>
          </cell>
          <cell r="B7229" t="str">
            <v>MT</v>
          </cell>
          <cell r="C7229" t="str">
            <v>Biomass</v>
          </cell>
          <cell r="D7229" t="str">
            <v>2046</v>
          </cell>
          <cell r="E7229">
            <v>4500</v>
          </cell>
        </row>
        <row r="7230">
          <cell r="A7230" t="str">
            <v>Malta</v>
          </cell>
          <cell r="B7230" t="str">
            <v>MT</v>
          </cell>
          <cell r="C7230" t="str">
            <v>Biomass</v>
          </cell>
          <cell r="D7230" t="str">
            <v>2047</v>
          </cell>
          <cell r="E7230">
            <v>4500</v>
          </cell>
        </row>
        <row r="7231">
          <cell r="A7231" t="str">
            <v>Malta</v>
          </cell>
          <cell r="B7231" t="str">
            <v>MT</v>
          </cell>
          <cell r="C7231" t="str">
            <v>Biomass</v>
          </cell>
          <cell r="D7231" t="str">
            <v>2048</v>
          </cell>
          <cell r="E7231">
            <v>4500</v>
          </cell>
        </row>
        <row r="7232">
          <cell r="A7232" t="str">
            <v>Malta</v>
          </cell>
          <cell r="B7232" t="str">
            <v>MT</v>
          </cell>
          <cell r="C7232" t="str">
            <v>Biomass</v>
          </cell>
          <cell r="D7232" t="str">
            <v>2049</v>
          </cell>
          <cell r="E7232">
            <v>4500</v>
          </cell>
        </row>
        <row r="7233">
          <cell r="A7233" t="str">
            <v>Malta</v>
          </cell>
          <cell r="B7233" t="str">
            <v>MT</v>
          </cell>
          <cell r="C7233" t="str">
            <v>Biomass</v>
          </cell>
          <cell r="D7233" t="str">
            <v>2050</v>
          </cell>
          <cell r="E7233">
            <v>4500</v>
          </cell>
        </row>
        <row r="7234">
          <cell r="A7234" t="str">
            <v>Albania</v>
          </cell>
          <cell r="B7234" t="str">
            <v>AL</v>
          </cell>
          <cell r="C7234" t="str">
            <v>Biogas</v>
          </cell>
          <cell r="D7234" t="str">
            <v>2018</v>
          </cell>
          <cell r="E7234">
            <v>4500</v>
          </cell>
        </row>
        <row r="7235">
          <cell r="A7235" t="str">
            <v>Albania</v>
          </cell>
          <cell r="B7235" t="str">
            <v>AL</v>
          </cell>
          <cell r="C7235" t="str">
            <v>Biogas</v>
          </cell>
          <cell r="D7235" t="str">
            <v>2019</v>
          </cell>
          <cell r="E7235">
            <v>4500</v>
          </cell>
        </row>
        <row r="7236">
          <cell r="A7236" t="str">
            <v>Albania</v>
          </cell>
          <cell r="B7236" t="str">
            <v>AL</v>
          </cell>
          <cell r="C7236" t="str">
            <v>Biogas</v>
          </cell>
          <cell r="D7236" t="str">
            <v>2020</v>
          </cell>
          <cell r="E7236">
            <v>4500</v>
          </cell>
        </row>
        <row r="7237">
          <cell r="A7237" t="str">
            <v>Albania</v>
          </cell>
          <cell r="B7237" t="str">
            <v>AL</v>
          </cell>
          <cell r="C7237" t="str">
            <v>Biogas</v>
          </cell>
          <cell r="D7237" t="str">
            <v>2021</v>
          </cell>
          <cell r="E7237">
            <v>4500</v>
          </cell>
        </row>
        <row r="7238">
          <cell r="A7238" t="str">
            <v>Albania</v>
          </cell>
          <cell r="B7238" t="str">
            <v>AL</v>
          </cell>
          <cell r="C7238" t="str">
            <v>Biogas</v>
          </cell>
          <cell r="D7238" t="str">
            <v>2022</v>
          </cell>
          <cell r="E7238">
            <v>4500</v>
          </cell>
        </row>
        <row r="7239">
          <cell r="A7239" t="str">
            <v>Albania</v>
          </cell>
          <cell r="B7239" t="str">
            <v>AL</v>
          </cell>
          <cell r="C7239" t="str">
            <v>Biogas</v>
          </cell>
          <cell r="D7239" t="str">
            <v>2023</v>
          </cell>
          <cell r="E7239">
            <v>4500</v>
          </cell>
        </row>
        <row r="7240">
          <cell r="A7240" t="str">
            <v>Albania</v>
          </cell>
          <cell r="B7240" t="str">
            <v>AL</v>
          </cell>
          <cell r="C7240" t="str">
            <v>Biogas</v>
          </cell>
          <cell r="D7240" t="str">
            <v>2024</v>
          </cell>
          <cell r="E7240">
            <v>4500</v>
          </cell>
        </row>
        <row r="7241">
          <cell r="A7241" t="str">
            <v>Albania</v>
          </cell>
          <cell r="B7241" t="str">
            <v>AL</v>
          </cell>
          <cell r="C7241" t="str">
            <v>Biogas</v>
          </cell>
          <cell r="D7241" t="str">
            <v>2025</v>
          </cell>
          <cell r="E7241">
            <v>4500</v>
          </cell>
        </row>
        <row r="7242">
          <cell r="A7242" t="str">
            <v>Albania</v>
          </cell>
          <cell r="B7242" t="str">
            <v>AL</v>
          </cell>
          <cell r="C7242" t="str">
            <v>Biogas</v>
          </cell>
          <cell r="D7242" t="str">
            <v>2026</v>
          </cell>
          <cell r="E7242">
            <v>4500</v>
          </cell>
        </row>
        <row r="7243">
          <cell r="A7243" t="str">
            <v>Albania</v>
          </cell>
          <cell r="B7243" t="str">
            <v>AL</v>
          </cell>
          <cell r="C7243" t="str">
            <v>Biogas</v>
          </cell>
          <cell r="D7243" t="str">
            <v>2027</v>
          </cell>
          <cell r="E7243">
            <v>4500</v>
          </cell>
        </row>
        <row r="7244">
          <cell r="A7244" t="str">
            <v>Albania</v>
          </cell>
          <cell r="B7244" t="str">
            <v>AL</v>
          </cell>
          <cell r="C7244" t="str">
            <v>Biogas</v>
          </cell>
          <cell r="D7244" t="str">
            <v>2028</v>
          </cell>
          <cell r="E7244">
            <v>4500</v>
          </cell>
        </row>
        <row r="7245">
          <cell r="A7245" t="str">
            <v>Albania</v>
          </cell>
          <cell r="B7245" t="str">
            <v>AL</v>
          </cell>
          <cell r="C7245" t="str">
            <v>Biogas</v>
          </cell>
          <cell r="D7245" t="str">
            <v>2029</v>
          </cell>
          <cell r="E7245">
            <v>4500</v>
          </cell>
        </row>
        <row r="7246">
          <cell r="A7246" t="str">
            <v>Albania</v>
          </cell>
          <cell r="B7246" t="str">
            <v>AL</v>
          </cell>
          <cell r="C7246" t="str">
            <v>Biogas</v>
          </cell>
          <cell r="D7246" t="str">
            <v>2030</v>
          </cell>
          <cell r="E7246">
            <v>4500</v>
          </cell>
        </row>
        <row r="7247">
          <cell r="A7247" t="str">
            <v>Albania</v>
          </cell>
          <cell r="B7247" t="str">
            <v>AL</v>
          </cell>
          <cell r="C7247" t="str">
            <v>Biogas</v>
          </cell>
          <cell r="D7247" t="str">
            <v>2031</v>
          </cell>
          <cell r="E7247">
            <v>4500</v>
          </cell>
        </row>
        <row r="7248">
          <cell r="A7248" t="str">
            <v>Albania</v>
          </cell>
          <cell r="B7248" t="str">
            <v>AL</v>
          </cell>
          <cell r="C7248" t="str">
            <v>Biogas</v>
          </cell>
          <cell r="D7248" t="str">
            <v>2032</v>
          </cell>
          <cell r="E7248">
            <v>4500</v>
          </cell>
        </row>
        <row r="7249">
          <cell r="A7249" t="str">
            <v>Albania</v>
          </cell>
          <cell r="B7249" t="str">
            <v>AL</v>
          </cell>
          <cell r="C7249" t="str">
            <v>Biogas</v>
          </cell>
          <cell r="D7249" t="str">
            <v>2033</v>
          </cell>
          <cell r="E7249">
            <v>4500</v>
          </cell>
        </row>
        <row r="7250">
          <cell r="A7250" t="str">
            <v>Albania</v>
          </cell>
          <cell r="B7250" t="str">
            <v>AL</v>
          </cell>
          <cell r="C7250" t="str">
            <v>Biogas</v>
          </cell>
          <cell r="D7250" t="str">
            <v>2034</v>
          </cell>
          <cell r="E7250">
            <v>4500</v>
          </cell>
        </row>
        <row r="7251">
          <cell r="A7251" t="str">
            <v>Albania</v>
          </cell>
          <cell r="B7251" t="str">
            <v>AL</v>
          </cell>
          <cell r="C7251" t="str">
            <v>Biogas</v>
          </cell>
          <cell r="D7251" t="str">
            <v>2035</v>
          </cell>
          <cell r="E7251">
            <v>4500</v>
          </cell>
        </row>
        <row r="7252">
          <cell r="A7252" t="str">
            <v>Albania</v>
          </cell>
          <cell r="B7252" t="str">
            <v>AL</v>
          </cell>
          <cell r="C7252" t="str">
            <v>Biogas</v>
          </cell>
          <cell r="D7252" t="str">
            <v>2036</v>
          </cell>
          <cell r="E7252">
            <v>4500</v>
          </cell>
        </row>
        <row r="7253">
          <cell r="A7253" t="str">
            <v>Albania</v>
          </cell>
          <cell r="B7253" t="str">
            <v>AL</v>
          </cell>
          <cell r="C7253" t="str">
            <v>Biogas</v>
          </cell>
          <cell r="D7253" t="str">
            <v>2037</v>
          </cell>
          <cell r="E7253">
            <v>4500</v>
          </cell>
        </row>
        <row r="7254">
          <cell r="A7254" t="str">
            <v>Albania</v>
          </cell>
          <cell r="B7254" t="str">
            <v>AL</v>
          </cell>
          <cell r="C7254" t="str">
            <v>Biogas</v>
          </cell>
          <cell r="D7254" t="str">
            <v>2038</v>
          </cell>
          <cell r="E7254">
            <v>4500</v>
          </cell>
        </row>
        <row r="7255">
          <cell r="A7255" t="str">
            <v>Albania</v>
          </cell>
          <cell r="B7255" t="str">
            <v>AL</v>
          </cell>
          <cell r="C7255" t="str">
            <v>Biogas</v>
          </cell>
          <cell r="D7255" t="str">
            <v>2039</v>
          </cell>
          <cell r="E7255">
            <v>4500</v>
          </cell>
        </row>
        <row r="7256">
          <cell r="A7256" t="str">
            <v>Albania</v>
          </cell>
          <cell r="B7256" t="str">
            <v>AL</v>
          </cell>
          <cell r="C7256" t="str">
            <v>Biogas</v>
          </cell>
          <cell r="D7256" t="str">
            <v>2040</v>
          </cell>
          <cell r="E7256">
            <v>4500</v>
          </cell>
        </row>
        <row r="7257">
          <cell r="A7257" t="str">
            <v>Albania</v>
          </cell>
          <cell r="B7257" t="str">
            <v>AL</v>
          </cell>
          <cell r="C7257" t="str">
            <v>Biogas</v>
          </cell>
          <cell r="D7257" t="str">
            <v>2041</v>
          </cell>
          <cell r="E7257">
            <v>4500</v>
          </cell>
        </row>
        <row r="7258">
          <cell r="A7258" t="str">
            <v>Albania</v>
          </cell>
          <cell r="B7258" t="str">
            <v>AL</v>
          </cell>
          <cell r="C7258" t="str">
            <v>Biogas</v>
          </cell>
          <cell r="D7258" t="str">
            <v>2042</v>
          </cell>
          <cell r="E7258">
            <v>4500</v>
          </cell>
        </row>
        <row r="7259">
          <cell r="A7259" t="str">
            <v>Albania</v>
          </cell>
          <cell r="B7259" t="str">
            <v>AL</v>
          </cell>
          <cell r="C7259" t="str">
            <v>Biogas</v>
          </cell>
          <cell r="D7259" t="str">
            <v>2043</v>
          </cell>
          <cell r="E7259">
            <v>4500</v>
          </cell>
        </row>
        <row r="7260">
          <cell r="A7260" t="str">
            <v>Albania</v>
          </cell>
          <cell r="B7260" t="str">
            <v>AL</v>
          </cell>
          <cell r="C7260" t="str">
            <v>Biogas</v>
          </cell>
          <cell r="D7260" t="str">
            <v>2044</v>
          </cell>
          <cell r="E7260">
            <v>4500</v>
          </cell>
        </row>
        <row r="7261">
          <cell r="A7261" t="str">
            <v>Albania</v>
          </cell>
          <cell r="B7261" t="str">
            <v>AL</v>
          </cell>
          <cell r="C7261" t="str">
            <v>Biogas</v>
          </cell>
          <cell r="D7261" t="str">
            <v>2045</v>
          </cell>
          <cell r="E7261">
            <v>4500</v>
          </cell>
        </row>
        <row r="7262">
          <cell r="A7262" t="str">
            <v>Albania</v>
          </cell>
          <cell r="B7262" t="str">
            <v>AL</v>
          </cell>
          <cell r="C7262" t="str">
            <v>Biogas</v>
          </cell>
          <cell r="D7262" t="str">
            <v>2046</v>
          </cell>
          <cell r="E7262">
            <v>4500</v>
          </cell>
        </row>
        <row r="7263">
          <cell r="A7263" t="str">
            <v>Albania</v>
          </cell>
          <cell r="B7263" t="str">
            <v>AL</v>
          </cell>
          <cell r="C7263" t="str">
            <v>Biogas</v>
          </cell>
          <cell r="D7263" t="str">
            <v>2047</v>
          </cell>
          <cell r="E7263">
            <v>4500</v>
          </cell>
        </row>
        <row r="7264">
          <cell r="A7264" t="str">
            <v>Albania</v>
          </cell>
          <cell r="B7264" t="str">
            <v>AL</v>
          </cell>
          <cell r="C7264" t="str">
            <v>Biogas</v>
          </cell>
          <cell r="D7264" t="str">
            <v>2048</v>
          </cell>
          <cell r="E7264">
            <v>4500</v>
          </cell>
        </row>
        <row r="7265">
          <cell r="A7265" t="str">
            <v>Albania</v>
          </cell>
          <cell r="B7265" t="str">
            <v>AL</v>
          </cell>
          <cell r="C7265" t="str">
            <v>Biogas</v>
          </cell>
          <cell r="D7265" t="str">
            <v>2049</v>
          </cell>
          <cell r="E7265">
            <v>4500</v>
          </cell>
        </row>
        <row r="7266">
          <cell r="A7266" t="str">
            <v>Albania</v>
          </cell>
          <cell r="B7266" t="str">
            <v>AL</v>
          </cell>
          <cell r="C7266" t="str">
            <v>Biogas</v>
          </cell>
          <cell r="D7266" t="str">
            <v>2050</v>
          </cell>
          <cell r="E7266">
            <v>4500</v>
          </cell>
        </row>
        <row r="7267">
          <cell r="A7267" t="str">
            <v>Austria</v>
          </cell>
          <cell r="B7267" t="str">
            <v>AT</v>
          </cell>
          <cell r="C7267" t="str">
            <v>Biogas</v>
          </cell>
          <cell r="D7267" t="str">
            <v>2018</v>
          </cell>
          <cell r="E7267">
            <v>4500</v>
          </cell>
        </row>
        <row r="7268">
          <cell r="A7268" t="str">
            <v>Austria</v>
          </cell>
          <cell r="B7268" t="str">
            <v>AT</v>
          </cell>
          <cell r="C7268" t="str">
            <v>Biogas</v>
          </cell>
          <cell r="D7268" t="str">
            <v>2019</v>
          </cell>
          <cell r="E7268">
            <v>4500</v>
          </cell>
        </row>
        <row r="7269">
          <cell r="A7269" t="str">
            <v>Austria</v>
          </cell>
          <cell r="B7269" t="str">
            <v>AT</v>
          </cell>
          <cell r="C7269" t="str">
            <v>Biogas</v>
          </cell>
          <cell r="D7269" t="str">
            <v>2020</v>
          </cell>
          <cell r="E7269">
            <v>4500</v>
          </cell>
        </row>
        <row r="7270">
          <cell r="A7270" t="str">
            <v>Austria</v>
          </cell>
          <cell r="B7270" t="str">
            <v>AT</v>
          </cell>
          <cell r="C7270" t="str">
            <v>Biogas</v>
          </cell>
          <cell r="D7270" t="str">
            <v>2021</v>
          </cell>
          <cell r="E7270">
            <v>4500</v>
          </cell>
        </row>
        <row r="7271">
          <cell r="A7271" t="str">
            <v>Austria</v>
          </cell>
          <cell r="B7271" t="str">
            <v>AT</v>
          </cell>
          <cell r="C7271" t="str">
            <v>Biogas</v>
          </cell>
          <cell r="D7271" t="str">
            <v>2022</v>
          </cell>
          <cell r="E7271">
            <v>4500</v>
          </cell>
        </row>
        <row r="7272">
          <cell r="A7272" t="str">
            <v>Austria</v>
          </cell>
          <cell r="B7272" t="str">
            <v>AT</v>
          </cell>
          <cell r="C7272" t="str">
            <v>Biogas</v>
          </cell>
          <cell r="D7272" t="str">
            <v>2023</v>
          </cell>
          <cell r="E7272">
            <v>4500</v>
          </cell>
        </row>
        <row r="7273">
          <cell r="A7273" t="str">
            <v>Austria</v>
          </cell>
          <cell r="B7273" t="str">
            <v>AT</v>
          </cell>
          <cell r="C7273" t="str">
            <v>Biogas</v>
          </cell>
          <cell r="D7273" t="str">
            <v>2024</v>
          </cell>
          <cell r="E7273">
            <v>4500</v>
          </cell>
        </row>
        <row r="7274">
          <cell r="A7274" t="str">
            <v>Austria</v>
          </cell>
          <cell r="B7274" t="str">
            <v>AT</v>
          </cell>
          <cell r="C7274" t="str">
            <v>Biogas</v>
          </cell>
          <cell r="D7274" t="str">
            <v>2025</v>
          </cell>
          <cell r="E7274">
            <v>4500</v>
          </cell>
        </row>
        <row r="7275">
          <cell r="A7275" t="str">
            <v>Austria</v>
          </cell>
          <cell r="B7275" t="str">
            <v>AT</v>
          </cell>
          <cell r="C7275" t="str">
            <v>Biogas</v>
          </cell>
          <cell r="D7275" t="str">
            <v>2026</v>
          </cell>
          <cell r="E7275">
            <v>4500</v>
          </cell>
        </row>
        <row r="7276">
          <cell r="A7276" t="str">
            <v>Austria</v>
          </cell>
          <cell r="B7276" t="str">
            <v>AT</v>
          </cell>
          <cell r="C7276" t="str">
            <v>Biogas</v>
          </cell>
          <cell r="D7276" t="str">
            <v>2027</v>
          </cell>
          <cell r="E7276">
            <v>4500</v>
          </cell>
        </row>
        <row r="7277">
          <cell r="A7277" t="str">
            <v>Austria</v>
          </cell>
          <cell r="B7277" t="str">
            <v>AT</v>
          </cell>
          <cell r="C7277" t="str">
            <v>Biogas</v>
          </cell>
          <cell r="D7277" t="str">
            <v>2028</v>
          </cell>
          <cell r="E7277">
            <v>4500</v>
          </cell>
        </row>
        <row r="7278">
          <cell r="A7278" t="str">
            <v>Austria</v>
          </cell>
          <cell r="B7278" t="str">
            <v>AT</v>
          </cell>
          <cell r="C7278" t="str">
            <v>Biogas</v>
          </cell>
          <cell r="D7278" t="str">
            <v>2029</v>
          </cell>
          <cell r="E7278">
            <v>4500</v>
          </cell>
        </row>
        <row r="7279">
          <cell r="A7279" t="str">
            <v>Austria</v>
          </cell>
          <cell r="B7279" t="str">
            <v>AT</v>
          </cell>
          <cell r="C7279" t="str">
            <v>Biogas</v>
          </cell>
          <cell r="D7279" t="str">
            <v>2030</v>
          </cell>
          <cell r="E7279">
            <v>4500</v>
          </cell>
        </row>
        <row r="7280">
          <cell r="A7280" t="str">
            <v>Austria</v>
          </cell>
          <cell r="B7280" t="str">
            <v>AT</v>
          </cell>
          <cell r="C7280" t="str">
            <v>Biogas</v>
          </cell>
          <cell r="D7280" t="str">
            <v>2031</v>
          </cell>
          <cell r="E7280">
            <v>4500</v>
          </cell>
        </row>
        <row r="7281">
          <cell r="A7281" t="str">
            <v>Austria</v>
          </cell>
          <cell r="B7281" t="str">
            <v>AT</v>
          </cell>
          <cell r="C7281" t="str">
            <v>Biogas</v>
          </cell>
          <cell r="D7281" t="str">
            <v>2032</v>
          </cell>
          <cell r="E7281">
            <v>4500</v>
          </cell>
        </row>
        <row r="7282">
          <cell r="A7282" t="str">
            <v>Austria</v>
          </cell>
          <cell r="B7282" t="str">
            <v>AT</v>
          </cell>
          <cell r="C7282" t="str">
            <v>Biogas</v>
          </cell>
          <cell r="D7282" t="str">
            <v>2033</v>
          </cell>
          <cell r="E7282">
            <v>4500</v>
          </cell>
        </row>
        <row r="7283">
          <cell r="A7283" t="str">
            <v>Austria</v>
          </cell>
          <cell r="B7283" t="str">
            <v>AT</v>
          </cell>
          <cell r="C7283" t="str">
            <v>Biogas</v>
          </cell>
          <cell r="D7283" t="str">
            <v>2034</v>
          </cell>
          <cell r="E7283">
            <v>4500</v>
          </cell>
        </row>
        <row r="7284">
          <cell r="A7284" t="str">
            <v>Austria</v>
          </cell>
          <cell r="B7284" t="str">
            <v>AT</v>
          </cell>
          <cell r="C7284" t="str">
            <v>Biogas</v>
          </cell>
          <cell r="D7284" t="str">
            <v>2035</v>
          </cell>
          <cell r="E7284">
            <v>4500</v>
          </cell>
        </row>
        <row r="7285">
          <cell r="A7285" t="str">
            <v>Austria</v>
          </cell>
          <cell r="B7285" t="str">
            <v>AT</v>
          </cell>
          <cell r="C7285" t="str">
            <v>Biogas</v>
          </cell>
          <cell r="D7285" t="str">
            <v>2036</v>
          </cell>
          <cell r="E7285">
            <v>4500</v>
          </cell>
        </row>
        <row r="7286">
          <cell r="A7286" t="str">
            <v>Austria</v>
          </cell>
          <cell r="B7286" t="str">
            <v>AT</v>
          </cell>
          <cell r="C7286" t="str">
            <v>Biogas</v>
          </cell>
          <cell r="D7286" t="str">
            <v>2037</v>
          </cell>
          <cell r="E7286">
            <v>4500</v>
          </cell>
        </row>
        <row r="7287">
          <cell r="A7287" t="str">
            <v>Austria</v>
          </cell>
          <cell r="B7287" t="str">
            <v>AT</v>
          </cell>
          <cell r="C7287" t="str">
            <v>Biogas</v>
          </cell>
          <cell r="D7287" t="str">
            <v>2038</v>
          </cell>
          <cell r="E7287">
            <v>4500</v>
          </cell>
        </row>
        <row r="7288">
          <cell r="A7288" t="str">
            <v>Austria</v>
          </cell>
          <cell r="B7288" t="str">
            <v>AT</v>
          </cell>
          <cell r="C7288" t="str">
            <v>Biogas</v>
          </cell>
          <cell r="D7288" t="str">
            <v>2039</v>
          </cell>
          <cell r="E7288">
            <v>4500</v>
          </cell>
        </row>
        <row r="7289">
          <cell r="A7289" t="str">
            <v>Austria</v>
          </cell>
          <cell r="B7289" t="str">
            <v>AT</v>
          </cell>
          <cell r="C7289" t="str">
            <v>Biogas</v>
          </cell>
          <cell r="D7289" t="str">
            <v>2040</v>
          </cell>
          <cell r="E7289">
            <v>4500</v>
          </cell>
        </row>
        <row r="7290">
          <cell r="A7290" t="str">
            <v>Austria</v>
          </cell>
          <cell r="B7290" t="str">
            <v>AT</v>
          </cell>
          <cell r="C7290" t="str">
            <v>Biogas</v>
          </cell>
          <cell r="D7290" t="str">
            <v>2041</v>
          </cell>
          <cell r="E7290">
            <v>4500</v>
          </cell>
        </row>
        <row r="7291">
          <cell r="A7291" t="str">
            <v>Austria</v>
          </cell>
          <cell r="B7291" t="str">
            <v>AT</v>
          </cell>
          <cell r="C7291" t="str">
            <v>Biogas</v>
          </cell>
          <cell r="D7291" t="str">
            <v>2042</v>
          </cell>
          <cell r="E7291">
            <v>4500</v>
          </cell>
        </row>
        <row r="7292">
          <cell r="A7292" t="str">
            <v>Austria</v>
          </cell>
          <cell r="B7292" t="str">
            <v>AT</v>
          </cell>
          <cell r="C7292" t="str">
            <v>Biogas</v>
          </cell>
          <cell r="D7292" t="str">
            <v>2043</v>
          </cell>
          <cell r="E7292">
            <v>4500</v>
          </cell>
        </row>
        <row r="7293">
          <cell r="A7293" t="str">
            <v>Austria</v>
          </cell>
          <cell r="B7293" t="str">
            <v>AT</v>
          </cell>
          <cell r="C7293" t="str">
            <v>Biogas</v>
          </cell>
          <cell r="D7293" t="str">
            <v>2044</v>
          </cell>
          <cell r="E7293">
            <v>4500</v>
          </cell>
        </row>
        <row r="7294">
          <cell r="A7294" t="str">
            <v>Austria</v>
          </cell>
          <cell r="B7294" t="str">
            <v>AT</v>
          </cell>
          <cell r="C7294" t="str">
            <v>Biogas</v>
          </cell>
          <cell r="D7294" t="str">
            <v>2045</v>
          </cell>
          <cell r="E7294">
            <v>4500</v>
          </cell>
        </row>
        <row r="7295">
          <cell r="A7295" t="str">
            <v>Austria</v>
          </cell>
          <cell r="B7295" t="str">
            <v>AT</v>
          </cell>
          <cell r="C7295" t="str">
            <v>Biogas</v>
          </cell>
          <cell r="D7295" t="str">
            <v>2046</v>
          </cell>
          <cell r="E7295">
            <v>4500</v>
          </cell>
        </row>
        <row r="7296">
          <cell r="A7296" t="str">
            <v>Austria</v>
          </cell>
          <cell r="B7296" t="str">
            <v>AT</v>
          </cell>
          <cell r="C7296" t="str">
            <v>Biogas</v>
          </cell>
          <cell r="D7296" t="str">
            <v>2047</v>
          </cell>
          <cell r="E7296">
            <v>4500</v>
          </cell>
        </row>
        <row r="7297">
          <cell r="A7297" t="str">
            <v>Austria</v>
          </cell>
          <cell r="B7297" t="str">
            <v>AT</v>
          </cell>
          <cell r="C7297" t="str">
            <v>Biogas</v>
          </cell>
          <cell r="D7297" t="str">
            <v>2048</v>
          </cell>
          <cell r="E7297">
            <v>4500</v>
          </cell>
        </row>
        <row r="7298">
          <cell r="A7298" t="str">
            <v>Austria</v>
          </cell>
          <cell r="B7298" t="str">
            <v>AT</v>
          </cell>
          <cell r="C7298" t="str">
            <v>Biogas</v>
          </cell>
          <cell r="D7298" t="str">
            <v>2049</v>
          </cell>
          <cell r="E7298">
            <v>4500</v>
          </cell>
        </row>
        <row r="7299">
          <cell r="A7299" t="str">
            <v>Austria</v>
          </cell>
          <cell r="B7299" t="str">
            <v>AT</v>
          </cell>
          <cell r="C7299" t="str">
            <v>Biogas</v>
          </cell>
          <cell r="D7299" t="str">
            <v>2050</v>
          </cell>
          <cell r="E7299">
            <v>4500</v>
          </cell>
        </row>
        <row r="7300">
          <cell r="A7300" t="str">
            <v>Bosnia Herzg</v>
          </cell>
          <cell r="B7300" t="str">
            <v>BA</v>
          </cell>
          <cell r="C7300" t="str">
            <v>Biogas</v>
          </cell>
          <cell r="D7300" t="str">
            <v>2018</v>
          </cell>
          <cell r="E7300">
            <v>4500</v>
          </cell>
        </row>
        <row r="7301">
          <cell r="A7301" t="str">
            <v>Bosnia Herzg</v>
          </cell>
          <cell r="B7301" t="str">
            <v>BA</v>
          </cell>
          <cell r="C7301" t="str">
            <v>Biogas</v>
          </cell>
          <cell r="D7301" t="str">
            <v>2019</v>
          </cell>
          <cell r="E7301">
            <v>4500</v>
          </cell>
        </row>
        <row r="7302">
          <cell r="A7302" t="str">
            <v>Bosnia Herzg</v>
          </cell>
          <cell r="B7302" t="str">
            <v>BA</v>
          </cell>
          <cell r="C7302" t="str">
            <v>Biogas</v>
          </cell>
          <cell r="D7302" t="str">
            <v>2020</v>
          </cell>
          <cell r="E7302">
            <v>4500</v>
          </cell>
        </row>
        <row r="7303">
          <cell r="A7303" t="str">
            <v>Bosnia Herzg</v>
          </cell>
          <cell r="B7303" t="str">
            <v>BA</v>
          </cell>
          <cell r="C7303" t="str">
            <v>Biogas</v>
          </cell>
          <cell r="D7303" t="str">
            <v>2021</v>
          </cell>
          <cell r="E7303">
            <v>4500</v>
          </cell>
        </row>
        <row r="7304">
          <cell r="A7304" t="str">
            <v>Bosnia Herzg</v>
          </cell>
          <cell r="B7304" t="str">
            <v>BA</v>
          </cell>
          <cell r="C7304" t="str">
            <v>Biogas</v>
          </cell>
          <cell r="D7304" t="str">
            <v>2022</v>
          </cell>
          <cell r="E7304">
            <v>4500</v>
          </cell>
        </row>
        <row r="7305">
          <cell r="A7305" t="str">
            <v>Bosnia Herzg</v>
          </cell>
          <cell r="B7305" t="str">
            <v>BA</v>
          </cell>
          <cell r="C7305" t="str">
            <v>Biogas</v>
          </cell>
          <cell r="D7305" t="str">
            <v>2023</v>
          </cell>
          <cell r="E7305">
            <v>4500</v>
          </cell>
        </row>
        <row r="7306">
          <cell r="A7306" t="str">
            <v>Bosnia Herzg</v>
          </cell>
          <cell r="B7306" t="str">
            <v>BA</v>
          </cell>
          <cell r="C7306" t="str">
            <v>Biogas</v>
          </cell>
          <cell r="D7306" t="str">
            <v>2024</v>
          </cell>
          <cell r="E7306">
            <v>4500</v>
          </cell>
        </row>
        <row r="7307">
          <cell r="A7307" t="str">
            <v>Bosnia Herzg</v>
          </cell>
          <cell r="B7307" t="str">
            <v>BA</v>
          </cell>
          <cell r="C7307" t="str">
            <v>Biogas</v>
          </cell>
          <cell r="D7307" t="str">
            <v>2025</v>
          </cell>
          <cell r="E7307">
            <v>4500</v>
          </cell>
        </row>
        <row r="7308">
          <cell r="A7308" t="str">
            <v>Bosnia Herzg</v>
          </cell>
          <cell r="B7308" t="str">
            <v>BA</v>
          </cell>
          <cell r="C7308" t="str">
            <v>Biogas</v>
          </cell>
          <cell r="D7308" t="str">
            <v>2026</v>
          </cell>
          <cell r="E7308">
            <v>4500</v>
          </cell>
        </row>
        <row r="7309">
          <cell r="A7309" t="str">
            <v>Bosnia Herzg</v>
          </cell>
          <cell r="B7309" t="str">
            <v>BA</v>
          </cell>
          <cell r="C7309" t="str">
            <v>Biogas</v>
          </cell>
          <cell r="D7309" t="str">
            <v>2027</v>
          </cell>
          <cell r="E7309">
            <v>4500</v>
          </cell>
        </row>
        <row r="7310">
          <cell r="A7310" t="str">
            <v>Bosnia Herzg</v>
          </cell>
          <cell r="B7310" t="str">
            <v>BA</v>
          </cell>
          <cell r="C7310" t="str">
            <v>Biogas</v>
          </cell>
          <cell r="D7310" t="str">
            <v>2028</v>
          </cell>
          <cell r="E7310">
            <v>4500</v>
          </cell>
        </row>
        <row r="7311">
          <cell r="A7311" t="str">
            <v>Bosnia Herzg</v>
          </cell>
          <cell r="B7311" t="str">
            <v>BA</v>
          </cell>
          <cell r="C7311" t="str">
            <v>Biogas</v>
          </cell>
          <cell r="D7311" t="str">
            <v>2029</v>
          </cell>
          <cell r="E7311">
            <v>4500</v>
          </cell>
        </row>
        <row r="7312">
          <cell r="A7312" t="str">
            <v>Bosnia Herzg</v>
          </cell>
          <cell r="B7312" t="str">
            <v>BA</v>
          </cell>
          <cell r="C7312" t="str">
            <v>Biogas</v>
          </cell>
          <cell r="D7312" t="str">
            <v>2030</v>
          </cell>
          <cell r="E7312">
            <v>4500</v>
          </cell>
        </row>
        <row r="7313">
          <cell r="A7313" t="str">
            <v>Bosnia Herzg</v>
          </cell>
          <cell r="B7313" t="str">
            <v>BA</v>
          </cell>
          <cell r="C7313" t="str">
            <v>Biogas</v>
          </cell>
          <cell r="D7313" t="str">
            <v>2031</v>
          </cell>
          <cell r="E7313">
            <v>4500</v>
          </cell>
        </row>
        <row r="7314">
          <cell r="A7314" t="str">
            <v>Bosnia Herzg</v>
          </cell>
          <cell r="B7314" t="str">
            <v>BA</v>
          </cell>
          <cell r="C7314" t="str">
            <v>Biogas</v>
          </cell>
          <cell r="D7314" t="str">
            <v>2032</v>
          </cell>
          <cell r="E7314">
            <v>4500</v>
          </cell>
        </row>
        <row r="7315">
          <cell r="A7315" t="str">
            <v>Bosnia Herzg</v>
          </cell>
          <cell r="B7315" t="str">
            <v>BA</v>
          </cell>
          <cell r="C7315" t="str">
            <v>Biogas</v>
          </cell>
          <cell r="D7315" t="str">
            <v>2033</v>
          </cell>
          <cell r="E7315">
            <v>4500</v>
          </cell>
        </row>
        <row r="7316">
          <cell r="A7316" t="str">
            <v>Bosnia Herzg</v>
          </cell>
          <cell r="B7316" t="str">
            <v>BA</v>
          </cell>
          <cell r="C7316" t="str">
            <v>Biogas</v>
          </cell>
          <cell r="D7316" t="str">
            <v>2034</v>
          </cell>
          <cell r="E7316">
            <v>4500</v>
          </cell>
        </row>
        <row r="7317">
          <cell r="A7317" t="str">
            <v>Bosnia Herzg</v>
          </cell>
          <cell r="B7317" t="str">
            <v>BA</v>
          </cell>
          <cell r="C7317" t="str">
            <v>Biogas</v>
          </cell>
          <cell r="D7317" t="str">
            <v>2035</v>
          </cell>
          <cell r="E7317">
            <v>4500</v>
          </cell>
        </row>
        <row r="7318">
          <cell r="A7318" t="str">
            <v>Bosnia Herzg</v>
          </cell>
          <cell r="B7318" t="str">
            <v>BA</v>
          </cell>
          <cell r="C7318" t="str">
            <v>Biogas</v>
          </cell>
          <cell r="D7318" t="str">
            <v>2036</v>
          </cell>
          <cell r="E7318">
            <v>4500</v>
          </cell>
        </row>
        <row r="7319">
          <cell r="A7319" t="str">
            <v>Bosnia Herzg</v>
          </cell>
          <cell r="B7319" t="str">
            <v>BA</v>
          </cell>
          <cell r="C7319" t="str">
            <v>Biogas</v>
          </cell>
          <cell r="D7319" t="str">
            <v>2037</v>
          </cell>
          <cell r="E7319">
            <v>4500</v>
          </cell>
        </row>
        <row r="7320">
          <cell r="A7320" t="str">
            <v>Bosnia Herzg</v>
          </cell>
          <cell r="B7320" t="str">
            <v>BA</v>
          </cell>
          <cell r="C7320" t="str">
            <v>Biogas</v>
          </cell>
          <cell r="D7320" t="str">
            <v>2038</v>
          </cell>
          <cell r="E7320">
            <v>4500</v>
          </cell>
        </row>
        <row r="7321">
          <cell r="A7321" t="str">
            <v>Bosnia Herzg</v>
          </cell>
          <cell r="B7321" t="str">
            <v>BA</v>
          </cell>
          <cell r="C7321" t="str">
            <v>Biogas</v>
          </cell>
          <cell r="D7321" t="str">
            <v>2039</v>
          </cell>
          <cell r="E7321">
            <v>4500</v>
          </cell>
        </row>
        <row r="7322">
          <cell r="A7322" t="str">
            <v>Bosnia Herzg</v>
          </cell>
          <cell r="B7322" t="str">
            <v>BA</v>
          </cell>
          <cell r="C7322" t="str">
            <v>Biogas</v>
          </cell>
          <cell r="D7322" t="str">
            <v>2040</v>
          </cell>
          <cell r="E7322">
            <v>4500</v>
          </cell>
        </row>
        <row r="7323">
          <cell r="A7323" t="str">
            <v>Bosnia Herzg</v>
          </cell>
          <cell r="B7323" t="str">
            <v>BA</v>
          </cell>
          <cell r="C7323" t="str">
            <v>Biogas</v>
          </cell>
          <cell r="D7323" t="str">
            <v>2041</v>
          </cell>
          <cell r="E7323">
            <v>4500</v>
          </cell>
        </row>
        <row r="7324">
          <cell r="A7324" t="str">
            <v>Bosnia Herzg</v>
          </cell>
          <cell r="B7324" t="str">
            <v>BA</v>
          </cell>
          <cell r="C7324" t="str">
            <v>Biogas</v>
          </cell>
          <cell r="D7324" t="str">
            <v>2042</v>
          </cell>
          <cell r="E7324">
            <v>4500</v>
          </cell>
        </row>
        <row r="7325">
          <cell r="A7325" t="str">
            <v>Bosnia Herzg</v>
          </cell>
          <cell r="B7325" t="str">
            <v>BA</v>
          </cell>
          <cell r="C7325" t="str">
            <v>Biogas</v>
          </cell>
          <cell r="D7325" t="str">
            <v>2043</v>
          </cell>
          <cell r="E7325">
            <v>4500</v>
          </cell>
        </row>
        <row r="7326">
          <cell r="A7326" t="str">
            <v>Bosnia Herzg</v>
          </cell>
          <cell r="B7326" t="str">
            <v>BA</v>
          </cell>
          <cell r="C7326" t="str">
            <v>Biogas</v>
          </cell>
          <cell r="D7326" t="str">
            <v>2044</v>
          </cell>
          <cell r="E7326">
            <v>4500</v>
          </cell>
        </row>
        <row r="7327">
          <cell r="A7327" t="str">
            <v>Bosnia Herzg</v>
          </cell>
          <cell r="B7327" t="str">
            <v>BA</v>
          </cell>
          <cell r="C7327" t="str">
            <v>Biogas</v>
          </cell>
          <cell r="D7327" t="str">
            <v>2045</v>
          </cell>
          <cell r="E7327">
            <v>4500</v>
          </cell>
        </row>
        <row r="7328">
          <cell r="A7328" t="str">
            <v>Bosnia Herzg</v>
          </cell>
          <cell r="B7328" t="str">
            <v>BA</v>
          </cell>
          <cell r="C7328" t="str">
            <v>Biogas</v>
          </cell>
          <cell r="D7328" t="str">
            <v>2046</v>
          </cell>
          <cell r="E7328">
            <v>4500</v>
          </cell>
        </row>
        <row r="7329">
          <cell r="A7329" t="str">
            <v>Bosnia Herzg</v>
          </cell>
          <cell r="B7329" t="str">
            <v>BA</v>
          </cell>
          <cell r="C7329" t="str">
            <v>Biogas</v>
          </cell>
          <cell r="D7329" t="str">
            <v>2047</v>
          </cell>
          <cell r="E7329">
            <v>4500</v>
          </cell>
        </row>
        <row r="7330">
          <cell r="A7330" t="str">
            <v>Bosnia Herzg</v>
          </cell>
          <cell r="B7330" t="str">
            <v>BA</v>
          </cell>
          <cell r="C7330" t="str">
            <v>Biogas</v>
          </cell>
          <cell r="D7330" t="str">
            <v>2048</v>
          </cell>
          <cell r="E7330">
            <v>4500</v>
          </cell>
        </row>
        <row r="7331">
          <cell r="A7331" t="str">
            <v>Bosnia Herzg</v>
          </cell>
          <cell r="B7331" t="str">
            <v>BA</v>
          </cell>
          <cell r="C7331" t="str">
            <v>Biogas</v>
          </cell>
          <cell r="D7331" t="str">
            <v>2049</v>
          </cell>
          <cell r="E7331">
            <v>4500</v>
          </cell>
        </row>
        <row r="7332">
          <cell r="A7332" t="str">
            <v>Bosnia Herzg</v>
          </cell>
          <cell r="B7332" t="str">
            <v>BA</v>
          </cell>
          <cell r="C7332" t="str">
            <v>Biogas</v>
          </cell>
          <cell r="D7332" t="str">
            <v>2050</v>
          </cell>
          <cell r="E7332">
            <v>4500</v>
          </cell>
        </row>
        <row r="7333">
          <cell r="A7333" t="str">
            <v>Belgium</v>
          </cell>
          <cell r="B7333" t="str">
            <v>BE</v>
          </cell>
          <cell r="C7333" t="str">
            <v>Biogas</v>
          </cell>
          <cell r="D7333" t="str">
            <v>2018</v>
          </cell>
          <cell r="E7333">
            <v>4500</v>
          </cell>
        </row>
        <row r="7334">
          <cell r="A7334" t="str">
            <v>Belgium</v>
          </cell>
          <cell r="B7334" t="str">
            <v>BE</v>
          </cell>
          <cell r="C7334" t="str">
            <v>Biogas</v>
          </cell>
          <cell r="D7334" t="str">
            <v>2019</v>
          </cell>
          <cell r="E7334">
            <v>4500</v>
          </cell>
        </row>
        <row r="7335">
          <cell r="A7335" t="str">
            <v>Belgium</v>
          </cell>
          <cell r="B7335" t="str">
            <v>BE</v>
          </cell>
          <cell r="C7335" t="str">
            <v>Biogas</v>
          </cell>
          <cell r="D7335" t="str">
            <v>2020</v>
          </cell>
          <cell r="E7335">
            <v>4500</v>
          </cell>
        </row>
        <row r="7336">
          <cell r="A7336" t="str">
            <v>Belgium</v>
          </cell>
          <cell r="B7336" t="str">
            <v>BE</v>
          </cell>
          <cell r="C7336" t="str">
            <v>Biogas</v>
          </cell>
          <cell r="D7336" t="str">
            <v>2021</v>
          </cell>
          <cell r="E7336">
            <v>4500</v>
          </cell>
        </row>
        <row r="7337">
          <cell r="A7337" t="str">
            <v>Belgium</v>
          </cell>
          <cell r="B7337" t="str">
            <v>BE</v>
          </cell>
          <cell r="C7337" t="str">
            <v>Biogas</v>
          </cell>
          <cell r="D7337" t="str">
            <v>2022</v>
          </cell>
          <cell r="E7337">
            <v>4500</v>
          </cell>
        </row>
        <row r="7338">
          <cell r="A7338" t="str">
            <v>Belgium</v>
          </cell>
          <cell r="B7338" t="str">
            <v>BE</v>
          </cell>
          <cell r="C7338" t="str">
            <v>Biogas</v>
          </cell>
          <cell r="D7338" t="str">
            <v>2023</v>
          </cell>
          <cell r="E7338">
            <v>4500</v>
          </cell>
        </row>
        <row r="7339">
          <cell r="A7339" t="str">
            <v>Belgium</v>
          </cell>
          <cell r="B7339" t="str">
            <v>BE</v>
          </cell>
          <cell r="C7339" t="str">
            <v>Biogas</v>
          </cell>
          <cell r="D7339" t="str">
            <v>2024</v>
          </cell>
          <cell r="E7339">
            <v>4500</v>
          </cell>
        </row>
        <row r="7340">
          <cell r="A7340" t="str">
            <v>Belgium</v>
          </cell>
          <cell r="B7340" t="str">
            <v>BE</v>
          </cell>
          <cell r="C7340" t="str">
            <v>Biogas</v>
          </cell>
          <cell r="D7340" t="str">
            <v>2025</v>
          </cell>
          <cell r="E7340">
            <v>4500</v>
          </cell>
        </row>
        <row r="7341">
          <cell r="A7341" t="str">
            <v>Belgium</v>
          </cell>
          <cell r="B7341" t="str">
            <v>BE</v>
          </cell>
          <cell r="C7341" t="str">
            <v>Biogas</v>
          </cell>
          <cell r="D7341" t="str">
            <v>2026</v>
          </cell>
          <cell r="E7341">
            <v>4500</v>
          </cell>
        </row>
        <row r="7342">
          <cell r="A7342" t="str">
            <v>Belgium</v>
          </cell>
          <cell r="B7342" t="str">
            <v>BE</v>
          </cell>
          <cell r="C7342" t="str">
            <v>Biogas</v>
          </cell>
          <cell r="D7342" t="str">
            <v>2027</v>
          </cell>
          <cell r="E7342">
            <v>4500</v>
          </cell>
        </row>
        <row r="7343">
          <cell r="A7343" t="str">
            <v>Belgium</v>
          </cell>
          <cell r="B7343" t="str">
            <v>BE</v>
          </cell>
          <cell r="C7343" t="str">
            <v>Biogas</v>
          </cell>
          <cell r="D7343" t="str">
            <v>2028</v>
          </cell>
          <cell r="E7343">
            <v>4500</v>
          </cell>
        </row>
        <row r="7344">
          <cell r="A7344" t="str">
            <v>Belgium</v>
          </cell>
          <cell r="B7344" t="str">
            <v>BE</v>
          </cell>
          <cell r="C7344" t="str">
            <v>Biogas</v>
          </cell>
          <cell r="D7344" t="str">
            <v>2029</v>
          </cell>
          <cell r="E7344">
            <v>4500</v>
          </cell>
        </row>
        <row r="7345">
          <cell r="A7345" t="str">
            <v>Belgium</v>
          </cell>
          <cell r="B7345" t="str">
            <v>BE</v>
          </cell>
          <cell r="C7345" t="str">
            <v>Biogas</v>
          </cell>
          <cell r="D7345" t="str">
            <v>2030</v>
          </cell>
          <cell r="E7345">
            <v>4500</v>
          </cell>
        </row>
        <row r="7346">
          <cell r="A7346" t="str">
            <v>Belgium</v>
          </cell>
          <cell r="B7346" t="str">
            <v>BE</v>
          </cell>
          <cell r="C7346" t="str">
            <v>Biogas</v>
          </cell>
          <cell r="D7346" t="str">
            <v>2031</v>
          </cell>
          <cell r="E7346">
            <v>4500</v>
          </cell>
        </row>
        <row r="7347">
          <cell r="A7347" t="str">
            <v>Belgium</v>
          </cell>
          <cell r="B7347" t="str">
            <v>BE</v>
          </cell>
          <cell r="C7347" t="str">
            <v>Biogas</v>
          </cell>
          <cell r="D7347" t="str">
            <v>2032</v>
          </cell>
          <cell r="E7347">
            <v>4500</v>
          </cell>
        </row>
        <row r="7348">
          <cell r="A7348" t="str">
            <v>Belgium</v>
          </cell>
          <cell r="B7348" t="str">
            <v>BE</v>
          </cell>
          <cell r="C7348" t="str">
            <v>Biogas</v>
          </cell>
          <cell r="D7348" t="str">
            <v>2033</v>
          </cell>
          <cell r="E7348">
            <v>4500</v>
          </cell>
        </row>
        <row r="7349">
          <cell r="A7349" t="str">
            <v>Belgium</v>
          </cell>
          <cell r="B7349" t="str">
            <v>BE</v>
          </cell>
          <cell r="C7349" t="str">
            <v>Biogas</v>
          </cell>
          <cell r="D7349" t="str">
            <v>2034</v>
          </cell>
          <cell r="E7349">
            <v>4500</v>
          </cell>
        </row>
        <row r="7350">
          <cell r="A7350" t="str">
            <v>Belgium</v>
          </cell>
          <cell r="B7350" t="str">
            <v>BE</v>
          </cell>
          <cell r="C7350" t="str">
            <v>Biogas</v>
          </cell>
          <cell r="D7350" t="str">
            <v>2035</v>
          </cell>
          <cell r="E7350">
            <v>4500</v>
          </cell>
        </row>
        <row r="7351">
          <cell r="A7351" t="str">
            <v>Belgium</v>
          </cell>
          <cell r="B7351" t="str">
            <v>BE</v>
          </cell>
          <cell r="C7351" t="str">
            <v>Biogas</v>
          </cell>
          <cell r="D7351" t="str">
            <v>2036</v>
          </cell>
          <cell r="E7351">
            <v>4500</v>
          </cell>
        </row>
        <row r="7352">
          <cell r="A7352" t="str">
            <v>Belgium</v>
          </cell>
          <cell r="B7352" t="str">
            <v>BE</v>
          </cell>
          <cell r="C7352" t="str">
            <v>Biogas</v>
          </cell>
          <cell r="D7352" t="str">
            <v>2037</v>
          </cell>
          <cell r="E7352">
            <v>4500</v>
          </cell>
        </row>
        <row r="7353">
          <cell r="A7353" t="str">
            <v>Belgium</v>
          </cell>
          <cell r="B7353" t="str">
            <v>BE</v>
          </cell>
          <cell r="C7353" t="str">
            <v>Biogas</v>
          </cell>
          <cell r="D7353" t="str">
            <v>2038</v>
          </cell>
          <cell r="E7353">
            <v>4500</v>
          </cell>
        </row>
        <row r="7354">
          <cell r="A7354" t="str">
            <v>Belgium</v>
          </cell>
          <cell r="B7354" t="str">
            <v>BE</v>
          </cell>
          <cell r="C7354" t="str">
            <v>Biogas</v>
          </cell>
          <cell r="D7354" t="str">
            <v>2039</v>
          </cell>
          <cell r="E7354">
            <v>4500</v>
          </cell>
        </row>
        <row r="7355">
          <cell r="A7355" t="str">
            <v>Belgium</v>
          </cell>
          <cell r="B7355" t="str">
            <v>BE</v>
          </cell>
          <cell r="C7355" t="str">
            <v>Biogas</v>
          </cell>
          <cell r="D7355" t="str">
            <v>2040</v>
          </cell>
          <cell r="E7355">
            <v>4500</v>
          </cell>
        </row>
        <row r="7356">
          <cell r="A7356" t="str">
            <v>Belgium</v>
          </cell>
          <cell r="B7356" t="str">
            <v>BE</v>
          </cell>
          <cell r="C7356" t="str">
            <v>Biogas</v>
          </cell>
          <cell r="D7356" t="str">
            <v>2041</v>
          </cell>
          <cell r="E7356">
            <v>4500</v>
          </cell>
        </row>
        <row r="7357">
          <cell r="A7357" t="str">
            <v>Belgium</v>
          </cell>
          <cell r="B7357" t="str">
            <v>BE</v>
          </cell>
          <cell r="C7357" t="str">
            <v>Biogas</v>
          </cell>
          <cell r="D7357" t="str">
            <v>2042</v>
          </cell>
          <cell r="E7357">
            <v>4500</v>
          </cell>
        </row>
        <row r="7358">
          <cell r="A7358" t="str">
            <v>Belgium</v>
          </cell>
          <cell r="B7358" t="str">
            <v>BE</v>
          </cell>
          <cell r="C7358" t="str">
            <v>Biogas</v>
          </cell>
          <cell r="D7358" t="str">
            <v>2043</v>
          </cell>
          <cell r="E7358">
            <v>4500</v>
          </cell>
        </row>
        <row r="7359">
          <cell r="A7359" t="str">
            <v>Belgium</v>
          </cell>
          <cell r="B7359" t="str">
            <v>BE</v>
          </cell>
          <cell r="C7359" t="str">
            <v>Biogas</v>
          </cell>
          <cell r="D7359" t="str">
            <v>2044</v>
          </cell>
          <cell r="E7359">
            <v>4500</v>
          </cell>
        </row>
        <row r="7360">
          <cell r="A7360" t="str">
            <v>Belgium</v>
          </cell>
          <cell r="B7360" t="str">
            <v>BE</v>
          </cell>
          <cell r="C7360" t="str">
            <v>Biogas</v>
          </cell>
          <cell r="D7360" t="str">
            <v>2045</v>
          </cell>
          <cell r="E7360">
            <v>4500</v>
          </cell>
        </row>
        <row r="7361">
          <cell r="A7361" t="str">
            <v>Belgium</v>
          </cell>
          <cell r="B7361" t="str">
            <v>BE</v>
          </cell>
          <cell r="C7361" t="str">
            <v>Biogas</v>
          </cell>
          <cell r="D7361" t="str">
            <v>2046</v>
          </cell>
          <cell r="E7361">
            <v>4500</v>
          </cell>
        </row>
        <row r="7362">
          <cell r="A7362" t="str">
            <v>Belgium</v>
          </cell>
          <cell r="B7362" t="str">
            <v>BE</v>
          </cell>
          <cell r="C7362" t="str">
            <v>Biogas</v>
          </cell>
          <cell r="D7362" t="str">
            <v>2047</v>
          </cell>
          <cell r="E7362">
            <v>4500</v>
          </cell>
        </row>
        <row r="7363">
          <cell r="A7363" t="str">
            <v>Belgium</v>
          </cell>
          <cell r="B7363" t="str">
            <v>BE</v>
          </cell>
          <cell r="C7363" t="str">
            <v>Biogas</v>
          </cell>
          <cell r="D7363" t="str">
            <v>2048</v>
          </cell>
          <cell r="E7363">
            <v>4500</v>
          </cell>
        </row>
        <row r="7364">
          <cell r="A7364" t="str">
            <v>Belgium</v>
          </cell>
          <cell r="B7364" t="str">
            <v>BE</v>
          </cell>
          <cell r="C7364" t="str">
            <v>Biogas</v>
          </cell>
          <cell r="D7364" t="str">
            <v>2049</v>
          </cell>
          <cell r="E7364">
            <v>4500</v>
          </cell>
        </row>
        <row r="7365">
          <cell r="A7365" t="str">
            <v>Belgium</v>
          </cell>
          <cell r="B7365" t="str">
            <v>BE</v>
          </cell>
          <cell r="C7365" t="str">
            <v>Biogas</v>
          </cell>
          <cell r="D7365" t="str">
            <v>2050</v>
          </cell>
          <cell r="E7365">
            <v>4500</v>
          </cell>
        </row>
        <row r="7366">
          <cell r="A7366" t="str">
            <v>Bulgaria</v>
          </cell>
          <cell r="B7366" t="str">
            <v>BG</v>
          </cell>
          <cell r="C7366" t="str">
            <v>Biogas</v>
          </cell>
          <cell r="D7366" t="str">
            <v>2018</v>
          </cell>
          <cell r="E7366">
            <v>4500</v>
          </cell>
        </row>
        <row r="7367">
          <cell r="A7367" t="str">
            <v>Bulgaria</v>
          </cell>
          <cell r="B7367" t="str">
            <v>BG</v>
          </cell>
          <cell r="C7367" t="str">
            <v>Biogas</v>
          </cell>
          <cell r="D7367" t="str">
            <v>2019</v>
          </cell>
          <cell r="E7367">
            <v>4500</v>
          </cell>
        </row>
        <row r="7368">
          <cell r="A7368" t="str">
            <v>Bulgaria</v>
          </cell>
          <cell r="B7368" t="str">
            <v>BG</v>
          </cell>
          <cell r="C7368" t="str">
            <v>Biogas</v>
          </cell>
          <cell r="D7368" t="str">
            <v>2020</v>
          </cell>
          <cell r="E7368">
            <v>4500</v>
          </cell>
        </row>
        <row r="7369">
          <cell r="A7369" t="str">
            <v>Bulgaria</v>
          </cell>
          <cell r="B7369" t="str">
            <v>BG</v>
          </cell>
          <cell r="C7369" t="str">
            <v>Biogas</v>
          </cell>
          <cell r="D7369" t="str">
            <v>2021</v>
          </cell>
          <cell r="E7369">
            <v>4500</v>
          </cell>
        </row>
        <row r="7370">
          <cell r="A7370" t="str">
            <v>Bulgaria</v>
          </cell>
          <cell r="B7370" t="str">
            <v>BG</v>
          </cell>
          <cell r="C7370" t="str">
            <v>Biogas</v>
          </cell>
          <cell r="D7370" t="str">
            <v>2022</v>
          </cell>
          <cell r="E7370">
            <v>4500</v>
          </cell>
        </row>
        <row r="7371">
          <cell r="A7371" t="str">
            <v>Bulgaria</v>
          </cell>
          <cell r="B7371" t="str">
            <v>BG</v>
          </cell>
          <cell r="C7371" t="str">
            <v>Biogas</v>
          </cell>
          <cell r="D7371" t="str">
            <v>2023</v>
          </cell>
          <cell r="E7371">
            <v>4500</v>
          </cell>
        </row>
        <row r="7372">
          <cell r="A7372" t="str">
            <v>Bulgaria</v>
          </cell>
          <cell r="B7372" t="str">
            <v>BG</v>
          </cell>
          <cell r="C7372" t="str">
            <v>Biogas</v>
          </cell>
          <cell r="D7372" t="str">
            <v>2024</v>
          </cell>
          <cell r="E7372">
            <v>4500</v>
          </cell>
        </row>
        <row r="7373">
          <cell r="A7373" t="str">
            <v>Bulgaria</v>
          </cell>
          <cell r="B7373" t="str">
            <v>BG</v>
          </cell>
          <cell r="C7373" t="str">
            <v>Biogas</v>
          </cell>
          <cell r="D7373" t="str">
            <v>2025</v>
          </cell>
          <cell r="E7373">
            <v>4500</v>
          </cell>
        </row>
        <row r="7374">
          <cell r="A7374" t="str">
            <v>Bulgaria</v>
          </cell>
          <cell r="B7374" t="str">
            <v>BG</v>
          </cell>
          <cell r="C7374" t="str">
            <v>Biogas</v>
          </cell>
          <cell r="D7374" t="str">
            <v>2026</v>
          </cell>
          <cell r="E7374">
            <v>4500</v>
          </cell>
        </row>
        <row r="7375">
          <cell r="A7375" t="str">
            <v>Bulgaria</v>
          </cell>
          <cell r="B7375" t="str">
            <v>BG</v>
          </cell>
          <cell r="C7375" t="str">
            <v>Biogas</v>
          </cell>
          <cell r="D7375" t="str">
            <v>2027</v>
          </cell>
          <cell r="E7375">
            <v>4500</v>
          </cell>
        </row>
        <row r="7376">
          <cell r="A7376" t="str">
            <v>Bulgaria</v>
          </cell>
          <cell r="B7376" t="str">
            <v>BG</v>
          </cell>
          <cell r="C7376" t="str">
            <v>Biogas</v>
          </cell>
          <cell r="D7376" t="str">
            <v>2028</v>
          </cell>
          <cell r="E7376">
            <v>4500</v>
          </cell>
        </row>
        <row r="7377">
          <cell r="A7377" t="str">
            <v>Bulgaria</v>
          </cell>
          <cell r="B7377" t="str">
            <v>BG</v>
          </cell>
          <cell r="C7377" t="str">
            <v>Biogas</v>
          </cell>
          <cell r="D7377" t="str">
            <v>2029</v>
          </cell>
          <cell r="E7377">
            <v>4500</v>
          </cell>
        </row>
        <row r="7378">
          <cell r="A7378" t="str">
            <v>Bulgaria</v>
          </cell>
          <cell r="B7378" t="str">
            <v>BG</v>
          </cell>
          <cell r="C7378" t="str">
            <v>Biogas</v>
          </cell>
          <cell r="D7378" t="str">
            <v>2030</v>
          </cell>
          <cell r="E7378">
            <v>4500</v>
          </cell>
        </row>
        <row r="7379">
          <cell r="A7379" t="str">
            <v>Bulgaria</v>
          </cell>
          <cell r="B7379" t="str">
            <v>BG</v>
          </cell>
          <cell r="C7379" t="str">
            <v>Biogas</v>
          </cell>
          <cell r="D7379" t="str">
            <v>2031</v>
          </cell>
          <cell r="E7379">
            <v>4500</v>
          </cell>
        </row>
        <row r="7380">
          <cell r="A7380" t="str">
            <v>Bulgaria</v>
          </cell>
          <cell r="B7380" t="str">
            <v>BG</v>
          </cell>
          <cell r="C7380" t="str">
            <v>Biogas</v>
          </cell>
          <cell r="D7380" t="str">
            <v>2032</v>
          </cell>
          <cell r="E7380">
            <v>4500</v>
          </cell>
        </row>
        <row r="7381">
          <cell r="A7381" t="str">
            <v>Bulgaria</v>
          </cell>
          <cell r="B7381" t="str">
            <v>BG</v>
          </cell>
          <cell r="C7381" t="str">
            <v>Biogas</v>
          </cell>
          <cell r="D7381" t="str">
            <v>2033</v>
          </cell>
          <cell r="E7381">
            <v>4500</v>
          </cell>
        </row>
        <row r="7382">
          <cell r="A7382" t="str">
            <v>Bulgaria</v>
          </cell>
          <cell r="B7382" t="str">
            <v>BG</v>
          </cell>
          <cell r="C7382" t="str">
            <v>Biogas</v>
          </cell>
          <cell r="D7382" t="str">
            <v>2034</v>
          </cell>
          <cell r="E7382">
            <v>4500</v>
          </cell>
        </row>
        <row r="7383">
          <cell r="A7383" t="str">
            <v>Bulgaria</v>
          </cell>
          <cell r="B7383" t="str">
            <v>BG</v>
          </cell>
          <cell r="C7383" t="str">
            <v>Biogas</v>
          </cell>
          <cell r="D7383" t="str">
            <v>2035</v>
          </cell>
          <cell r="E7383">
            <v>4500</v>
          </cell>
        </row>
        <row r="7384">
          <cell r="A7384" t="str">
            <v>Bulgaria</v>
          </cell>
          <cell r="B7384" t="str">
            <v>BG</v>
          </cell>
          <cell r="C7384" t="str">
            <v>Biogas</v>
          </cell>
          <cell r="D7384" t="str">
            <v>2036</v>
          </cell>
          <cell r="E7384">
            <v>4500</v>
          </cell>
        </row>
        <row r="7385">
          <cell r="A7385" t="str">
            <v>Bulgaria</v>
          </cell>
          <cell r="B7385" t="str">
            <v>BG</v>
          </cell>
          <cell r="C7385" t="str">
            <v>Biogas</v>
          </cell>
          <cell r="D7385" t="str">
            <v>2037</v>
          </cell>
          <cell r="E7385">
            <v>4500</v>
          </cell>
        </row>
        <row r="7386">
          <cell r="A7386" t="str">
            <v>Bulgaria</v>
          </cell>
          <cell r="B7386" t="str">
            <v>BG</v>
          </cell>
          <cell r="C7386" t="str">
            <v>Biogas</v>
          </cell>
          <cell r="D7386" t="str">
            <v>2038</v>
          </cell>
          <cell r="E7386">
            <v>4500</v>
          </cell>
        </row>
        <row r="7387">
          <cell r="A7387" t="str">
            <v>Bulgaria</v>
          </cell>
          <cell r="B7387" t="str">
            <v>BG</v>
          </cell>
          <cell r="C7387" t="str">
            <v>Biogas</v>
          </cell>
          <cell r="D7387" t="str">
            <v>2039</v>
          </cell>
          <cell r="E7387">
            <v>4500</v>
          </cell>
        </row>
        <row r="7388">
          <cell r="A7388" t="str">
            <v>Bulgaria</v>
          </cell>
          <cell r="B7388" t="str">
            <v>BG</v>
          </cell>
          <cell r="C7388" t="str">
            <v>Biogas</v>
          </cell>
          <cell r="D7388" t="str">
            <v>2040</v>
          </cell>
          <cell r="E7388">
            <v>4500</v>
          </cell>
        </row>
        <row r="7389">
          <cell r="A7389" t="str">
            <v>Bulgaria</v>
          </cell>
          <cell r="B7389" t="str">
            <v>BG</v>
          </cell>
          <cell r="C7389" t="str">
            <v>Biogas</v>
          </cell>
          <cell r="D7389" t="str">
            <v>2041</v>
          </cell>
          <cell r="E7389">
            <v>4500</v>
          </cell>
        </row>
        <row r="7390">
          <cell r="A7390" t="str">
            <v>Bulgaria</v>
          </cell>
          <cell r="B7390" t="str">
            <v>BG</v>
          </cell>
          <cell r="C7390" t="str">
            <v>Biogas</v>
          </cell>
          <cell r="D7390" t="str">
            <v>2042</v>
          </cell>
          <cell r="E7390">
            <v>4500</v>
          </cell>
        </row>
        <row r="7391">
          <cell r="A7391" t="str">
            <v>Bulgaria</v>
          </cell>
          <cell r="B7391" t="str">
            <v>BG</v>
          </cell>
          <cell r="C7391" t="str">
            <v>Biogas</v>
          </cell>
          <cell r="D7391" t="str">
            <v>2043</v>
          </cell>
          <cell r="E7391">
            <v>4500</v>
          </cell>
        </row>
        <row r="7392">
          <cell r="A7392" t="str">
            <v>Bulgaria</v>
          </cell>
          <cell r="B7392" t="str">
            <v>BG</v>
          </cell>
          <cell r="C7392" t="str">
            <v>Biogas</v>
          </cell>
          <cell r="D7392" t="str">
            <v>2044</v>
          </cell>
          <cell r="E7392">
            <v>4500</v>
          </cell>
        </row>
        <row r="7393">
          <cell r="A7393" t="str">
            <v>Bulgaria</v>
          </cell>
          <cell r="B7393" t="str">
            <v>BG</v>
          </cell>
          <cell r="C7393" t="str">
            <v>Biogas</v>
          </cell>
          <cell r="D7393" t="str">
            <v>2045</v>
          </cell>
          <cell r="E7393">
            <v>4500</v>
          </cell>
        </row>
        <row r="7394">
          <cell r="A7394" t="str">
            <v>Bulgaria</v>
          </cell>
          <cell r="B7394" t="str">
            <v>BG</v>
          </cell>
          <cell r="C7394" t="str">
            <v>Biogas</v>
          </cell>
          <cell r="D7394" t="str">
            <v>2046</v>
          </cell>
          <cell r="E7394">
            <v>4500</v>
          </cell>
        </row>
        <row r="7395">
          <cell r="A7395" t="str">
            <v>Bulgaria</v>
          </cell>
          <cell r="B7395" t="str">
            <v>BG</v>
          </cell>
          <cell r="C7395" t="str">
            <v>Biogas</v>
          </cell>
          <cell r="D7395" t="str">
            <v>2047</v>
          </cell>
          <cell r="E7395">
            <v>4500</v>
          </cell>
        </row>
        <row r="7396">
          <cell r="A7396" t="str">
            <v>Bulgaria</v>
          </cell>
          <cell r="B7396" t="str">
            <v>BG</v>
          </cell>
          <cell r="C7396" t="str">
            <v>Biogas</v>
          </cell>
          <cell r="D7396" t="str">
            <v>2048</v>
          </cell>
          <cell r="E7396">
            <v>4500</v>
          </cell>
        </row>
        <row r="7397">
          <cell r="A7397" t="str">
            <v>Bulgaria</v>
          </cell>
          <cell r="B7397" t="str">
            <v>BG</v>
          </cell>
          <cell r="C7397" t="str">
            <v>Biogas</v>
          </cell>
          <cell r="D7397" t="str">
            <v>2049</v>
          </cell>
          <cell r="E7397">
            <v>4500</v>
          </cell>
        </row>
        <row r="7398">
          <cell r="A7398" t="str">
            <v>Bulgaria</v>
          </cell>
          <cell r="B7398" t="str">
            <v>BG</v>
          </cell>
          <cell r="C7398" t="str">
            <v>Biogas</v>
          </cell>
          <cell r="D7398" t="str">
            <v>2050</v>
          </cell>
          <cell r="E7398">
            <v>4500</v>
          </cell>
        </row>
        <row r="7399">
          <cell r="A7399" t="str">
            <v>Switzerland</v>
          </cell>
          <cell r="B7399" t="str">
            <v>CH</v>
          </cell>
          <cell r="C7399" t="str">
            <v>Biogas</v>
          </cell>
          <cell r="D7399" t="str">
            <v>2018</v>
          </cell>
          <cell r="E7399">
            <v>4500</v>
          </cell>
        </row>
        <row r="7400">
          <cell r="A7400" t="str">
            <v>Switzerland</v>
          </cell>
          <cell r="B7400" t="str">
            <v>CH</v>
          </cell>
          <cell r="C7400" t="str">
            <v>Biogas</v>
          </cell>
          <cell r="D7400" t="str">
            <v>2019</v>
          </cell>
          <cell r="E7400">
            <v>4500</v>
          </cell>
        </row>
        <row r="7401">
          <cell r="A7401" t="str">
            <v>Switzerland</v>
          </cell>
          <cell r="B7401" t="str">
            <v>CH</v>
          </cell>
          <cell r="C7401" t="str">
            <v>Biogas</v>
          </cell>
          <cell r="D7401" t="str">
            <v>2020</v>
          </cell>
          <cell r="E7401">
            <v>4500</v>
          </cell>
        </row>
        <row r="7402">
          <cell r="A7402" t="str">
            <v>Switzerland</v>
          </cell>
          <cell r="B7402" t="str">
            <v>CH</v>
          </cell>
          <cell r="C7402" t="str">
            <v>Biogas</v>
          </cell>
          <cell r="D7402" t="str">
            <v>2021</v>
          </cell>
          <cell r="E7402">
            <v>4500</v>
          </cell>
        </row>
        <row r="7403">
          <cell r="A7403" t="str">
            <v>Switzerland</v>
          </cell>
          <cell r="B7403" t="str">
            <v>CH</v>
          </cell>
          <cell r="C7403" t="str">
            <v>Biogas</v>
          </cell>
          <cell r="D7403" t="str">
            <v>2022</v>
          </cell>
          <cell r="E7403">
            <v>4500</v>
          </cell>
        </row>
        <row r="7404">
          <cell r="A7404" t="str">
            <v>Switzerland</v>
          </cell>
          <cell r="B7404" t="str">
            <v>CH</v>
          </cell>
          <cell r="C7404" t="str">
            <v>Biogas</v>
          </cell>
          <cell r="D7404" t="str">
            <v>2023</v>
          </cell>
          <cell r="E7404">
            <v>4500</v>
          </cell>
        </row>
        <row r="7405">
          <cell r="A7405" t="str">
            <v>Switzerland</v>
          </cell>
          <cell r="B7405" t="str">
            <v>CH</v>
          </cell>
          <cell r="C7405" t="str">
            <v>Biogas</v>
          </cell>
          <cell r="D7405" t="str">
            <v>2024</v>
          </cell>
          <cell r="E7405">
            <v>4500</v>
          </cell>
        </row>
        <row r="7406">
          <cell r="A7406" t="str">
            <v>Switzerland</v>
          </cell>
          <cell r="B7406" t="str">
            <v>CH</v>
          </cell>
          <cell r="C7406" t="str">
            <v>Biogas</v>
          </cell>
          <cell r="D7406" t="str">
            <v>2025</v>
          </cell>
          <cell r="E7406">
            <v>4500</v>
          </cell>
        </row>
        <row r="7407">
          <cell r="A7407" t="str">
            <v>Switzerland</v>
          </cell>
          <cell r="B7407" t="str">
            <v>CH</v>
          </cell>
          <cell r="C7407" t="str">
            <v>Biogas</v>
          </cell>
          <cell r="D7407" t="str">
            <v>2026</v>
          </cell>
          <cell r="E7407">
            <v>4500</v>
          </cell>
        </row>
        <row r="7408">
          <cell r="A7408" t="str">
            <v>Switzerland</v>
          </cell>
          <cell r="B7408" t="str">
            <v>CH</v>
          </cell>
          <cell r="C7408" t="str">
            <v>Biogas</v>
          </cell>
          <cell r="D7408" t="str">
            <v>2027</v>
          </cell>
          <cell r="E7408">
            <v>4500</v>
          </cell>
        </row>
        <row r="7409">
          <cell r="A7409" t="str">
            <v>Switzerland</v>
          </cell>
          <cell r="B7409" t="str">
            <v>CH</v>
          </cell>
          <cell r="C7409" t="str">
            <v>Biogas</v>
          </cell>
          <cell r="D7409" t="str">
            <v>2028</v>
          </cell>
          <cell r="E7409">
            <v>4500</v>
          </cell>
        </row>
        <row r="7410">
          <cell r="A7410" t="str">
            <v>Switzerland</v>
          </cell>
          <cell r="B7410" t="str">
            <v>CH</v>
          </cell>
          <cell r="C7410" t="str">
            <v>Biogas</v>
          </cell>
          <cell r="D7410" t="str">
            <v>2029</v>
          </cell>
          <cell r="E7410">
            <v>4500</v>
          </cell>
        </row>
        <row r="7411">
          <cell r="A7411" t="str">
            <v>Switzerland</v>
          </cell>
          <cell r="B7411" t="str">
            <v>CH</v>
          </cell>
          <cell r="C7411" t="str">
            <v>Biogas</v>
          </cell>
          <cell r="D7411" t="str">
            <v>2030</v>
          </cell>
          <cell r="E7411">
            <v>4500</v>
          </cell>
        </row>
        <row r="7412">
          <cell r="A7412" t="str">
            <v>Switzerland</v>
          </cell>
          <cell r="B7412" t="str">
            <v>CH</v>
          </cell>
          <cell r="C7412" t="str">
            <v>Biogas</v>
          </cell>
          <cell r="D7412" t="str">
            <v>2031</v>
          </cell>
          <cell r="E7412">
            <v>4500</v>
          </cell>
        </row>
        <row r="7413">
          <cell r="A7413" t="str">
            <v>Switzerland</v>
          </cell>
          <cell r="B7413" t="str">
            <v>CH</v>
          </cell>
          <cell r="C7413" t="str">
            <v>Biogas</v>
          </cell>
          <cell r="D7413" t="str">
            <v>2032</v>
          </cell>
          <cell r="E7413">
            <v>4500</v>
          </cell>
        </row>
        <row r="7414">
          <cell r="A7414" t="str">
            <v>Switzerland</v>
          </cell>
          <cell r="B7414" t="str">
            <v>CH</v>
          </cell>
          <cell r="C7414" t="str">
            <v>Biogas</v>
          </cell>
          <cell r="D7414" t="str">
            <v>2033</v>
          </cell>
          <cell r="E7414">
            <v>4500</v>
          </cell>
        </row>
        <row r="7415">
          <cell r="A7415" t="str">
            <v>Switzerland</v>
          </cell>
          <cell r="B7415" t="str">
            <v>CH</v>
          </cell>
          <cell r="C7415" t="str">
            <v>Biogas</v>
          </cell>
          <cell r="D7415" t="str">
            <v>2034</v>
          </cell>
          <cell r="E7415">
            <v>4500</v>
          </cell>
        </row>
        <row r="7416">
          <cell r="A7416" t="str">
            <v>Switzerland</v>
          </cell>
          <cell r="B7416" t="str">
            <v>CH</v>
          </cell>
          <cell r="C7416" t="str">
            <v>Biogas</v>
          </cell>
          <cell r="D7416" t="str">
            <v>2035</v>
          </cell>
          <cell r="E7416">
            <v>4500</v>
          </cell>
        </row>
        <row r="7417">
          <cell r="A7417" t="str">
            <v>Switzerland</v>
          </cell>
          <cell r="B7417" t="str">
            <v>CH</v>
          </cell>
          <cell r="C7417" t="str">
            <v>Biogas</v>
          </cell>
          <cell r="D7417" t="str">
            <v>2036</v>
          </cell>
          <cell r="E7417">
            <v>4500</v>
          </cell>
        </row>
        <row r="7418">
          <cell r="A7418" t="str">
            <v>Switzerland</v>
          </cell>
          <cell r="B7418" t="str">
            <v>CH</v>
          </cell>
          <cell r="C7418" t="str">
            <v>Biogas</v>
          </cell>
          <cell r="D7418" t="str">
            <v>2037</v>
          </cell>
          <cell r="E7418">
            <v>4500</v>
          </cell>
        </row>
        <row r="7419">
          <cell r="A7419" t="str">
            <v>Switzerland</v>
          </cell>
          <cell r="B7419" t="str">
            <v>CH</v>
          </cell>
          <cell r="C7419" t="str">
            <v>Biogas</v>
          </cell>
          <cell r="D7419" t="str">
            <v>2038</v>
          </cell>
          <cell r="E7419">
            <v>4500</v>
          </cell>
        </row>
        <row r="7420">
          <cell r="A7420" t="str">
            <v>Switzerland</v>
          </cell>
          <cell r="B7420" t="str">
            <v>CH</v>
          </cell>
          <cell r="C7420" t="str">
            <v>Biogas</v>
          </cell>
          <cell r="D7420" t="str">
            <v>2039</v>
          </cell>
          <cell r="E7420">
            <v>4500</v>
          </cell>
        </row>
        <row r="7421">
          <cell r="A7421" t="str">
            <v>Switzerland</v>
          </cell>
          <cell r="B7421" t="str">
            <v>CH</v>
          </cell>
          <cell r="C7421" t="str">
            <v>Biogas</v>
          </cell>
          <cell r="D7421" t="str">
            <v>2040</v>
          </cell>
          <cell r="E7421">
            <v>4500</v>
          </cell>
        </row>
        <row r="7422">
          <cell r="A7422" t="str">
            <v>Switzerland</v>
          </cell>
          <cell r="B7422" t="str">
            <v>CH</v>
          </cell>
          <cell r="C7422" t="str">
            <v>Biogas</v>
          </cell>
          <cell r="D7422" t="str">
            <v>2041</v>
          </cell>
          <cell r="E7422">
            <v>4500</v>
          </cell>
        </row>
        <row r="7423">
          <cell r="A7423" t="str">
            <v>Switzerland</v>
          </cell>
          <cell r="B7423" t="str">
            <v>CH</v>
          </cell>
          <cell r="C7423" t="str">
            <v>Biogas</v>
          </cell>
          <cell r="D7423" t="str">
            <v>2042</v>
          </cell>
          <cell r="E7423">
            <v>4500</v>
          </cell>
        </row>
        <row r="7424">
          <cell r="A7424" t="str">
            <v>Switzerland</v>
          </cell>
          <cell r="B7424" t="str">
            <v>CH</v>
          </cell>
          <cell r="C7424" t="str">
            <v>Biogas</v>
          </cell>
          <cell r="D7424" t="str">
            <v>2043</v>
          </cell>
          <cell r="E7424">
            <v>4500</v>
          </cell>
        </row>
        <row r="7425">
          <cell r="A7425" t="str">
            <v>Switzerland</v>
          </cell>
          <cell r="B7425" t="str">
            <v>CH</v>
          </cell>
          <cell r="C7425" t="str">
            <v>Biogas</v>
          </cell>
          <cell r="D7425" t="str">
            <v>2044</v>
          </cell>
          <cell r="E7425">
            <v>4500</v>
          </cell>
        </row>
        <row r="7426">
          <cell r="A7426" t="str">
            <v>Switzerland</v>
          </cell>
          <cell r="B7426" t="str">
            <v>CH</v>
          </cell>
          <cell r="C7426" t="str">
            <v>Biogas</v>
          </cell>
          <cell r="D7426" t="str">
            <v>2045</v>
          </cell>
          <cell r="E7426">
            <v>4500</v>
          </cell>
        </row>
        <row r="7427">
          <cell r="A7427" t="str">
            <v>Switzerland</v>
          </cell>
          <cell r="B7427" t="str">
            <v>CH</v>
          </cell>
          <cell r="C7427" t="str">
            <v>Biogas</v>
          </cell>
          <cell r="D7427" t="str">
            <v>2046</v>
          </cell>
          <cell r="E7427">
            <v>4500</v>
          </cell>
        </row>
        <row r="7428">
          <cell r="A7428" t="str">
            <v>Switzerland</v>
          </cell>
          <cell r="B7428" t="str">
            <v>CH</v>
          </cell>
          <cell r="C7428" t="str">
            <v>Biogas</v>
          </cell>
          <cell r="D7428" t="str">
            <v>2047</v>
          </cell>
          <cell r="E7428">
            <v>4500</v>
          </cell>
        </row>
        <row r="7429">
          <cell r="A7429" t="str">
            <v>Switzerland</v>
          </cell>
          <cell r="B7429" t="str">
            <v>CH</v>
          </cell>
          <cell r="C7429" t="str">
            <v>Biogas</v>
          </cell>
          <cell r="D7429" t="str">
            <v>2048</v>
          </cell>
          <cell r="E7429">
            <v>4500</v>
          </cell>
        </row>
        <row r="7430">
          <cell r="A7430" t="str">
            <v>Switzerland</v>
          </cell>
          <cell r="B7430" t="str">
            <v>CH</v>
          </cell>
          <cell r="C7430" t="str">
            <v>Biogas</v>
          </cell>
          <cell r="D7430" t="str">
            <v>2049</v>
          </cell>
          <cell r="E7430">
            <v>4500</v>
          </cell>
        </row>
        <row r="7431">
          <cell r="A7431" t="str">
            <v>Switzerland</v>
          </cell>
          <cell r="B7431" t="str">
            <v>CH</v>
          </cell>
          <cell r="C7431" t="str">
            <v>Biogas</v>
          </cell>
          <cell r="D7431" t="str">
            <v>2050</v>
          </cell>
          <cell r="E7431">
            <v>4500</v>
          </cell>
        </row>
        <row r="7432">
          <cell r="A7432" t="str">
            <v>Czech Republic</v>
          </cell>
          <cell r="B7432" t="str">
            <v>CZ</v>
          </cell>
          <cell r="C7432" t="str">
            <v>Biogas</v>
          </cell>
          <cell r="D7432" t="str">
            <v>2018</v>
          </cell>
          <cell r="E7432">
            <v>4500</v>
          </cell>
        </row>
        <row r="7433">
          <cell r="A7433" t="str">
            <v>Czech Republic</v>
          </cell>
          <cell r="B7433" t="str">
            <v>CZ</v>
          </cell>
          <cell r="C7433" t="str">
            <v>Biogas</v>
          </cell>
          <cell r="D7433" t="str">
            <v>2019</v>
          </cell>
          <cell r="E7433">
            <v>4500</v>
          </cell>
        </row>
        <row r="7434">
          <cell r="A7434" t="str">
            <v>Czech Republic</v>
          </cell>
          <cell r="B7434" t="str">
            <v>CZ</v>
          </cell>
          <cell r="C7434" t="str">
            <v>Biogas</v>
          </cell>
          <cell r="D7434" t="str">
            <v>2020</v>
          </cell>
          <cell r="E7434">
            <v>4500</v>
          </cell>
        </row>
        <row r="7435">
          <cell r="A7435" t="str">
            <v>Czech Republic</v>
          </cell>
          <cell r="B7435" t="str">
            <v>CZ</v>
          </cell>
          <cell r="C7435" t="str">
            <v>Biogas</v>
          </cell>
          <cell r="D7435" t="str">
            <v>2021</v>
          </cell>
          <cell r="E7435">
            <v>4500</v>
          </cell>
        </row>
        <row r="7436">
          <cell r="A7436" t="str">
            <v>Czech Republic</v>
          </cell>
          <cell r="B7436" t="str">
            <v>CZ</v>
          </cell>
          <cell r="C7436" t="str">
            <v>Biogas</v>
          </cell>
          <cell r="D7436" t="str">
            <v>2022</v>
          </cell>
          <cell r="E7436">
            <v>4500</v>
          </cell>
        </row>
        <row r="7437">
          <cell r="A7437" t="str">
            <v>Czech Republic</v>
          </cell>
          <cell r="B7437" t="str">
            <v>CZ</v>
          </cell>
          <cell r="C7437" t="str">
            <v>Biogas</v>
          </cell>
          <cell r="D7437" t="str">
            <v>2023</v>
          </cell>
          <cell r="E7437">
            <v>4500</v>
          </cell>
        </row>
        <row r="7438">
          <cell r="A7438" t="str">
            <v>Czech Republic</v>
          </cell>
          <cell r="B7438" t="str">
            <v>CZ</v>
          </cell>
          <cell r="C7438" t="str">
            <v>Biogas</v>
          </cell>
          <cell r="D7438" t="str">
            <v>2024</v>
          </cell>
          <cell r="E7438">
            <v>4500</v>
          </cell>
        </row>
        <row r="7439">
          <cell r="A7439" t="str">
            <v>Czech Republic</v>
          </cell>
          <cell r="B7439" t="str">
            <v>CZ</v>
          </cell>
          <cell r="C7439" t="str">
            <v>Biogas</v>
          </cell>
          <cell r="D7439" t="str">
            <v>2025</v>
          </cell>
          <cell r="E7439">
            <v>4500</v>
          </cell>
        </row>
        <row r="7440">
          <cell r="A7440" t="str">
            <v>Czech Republic</v>
          </cell>
          <cell r="B7440" t="str">
            <v>CZ</v>
          </cell>
          <cell r="C7440" t="str">
            <v>Biogas</v>
          </cell>
          <cell r="D7440" t="str">
            <v>2026</v>
          </cell>
          <cell r="E7440">
            <v>4500</v>
          </cell>
        </row>
        <row r="7441">
          <cell r="A7441" t="str">
            <v>Czech Republic</v>
          </cell>
          <cell r="B7441" t="str">
            <v>CZ</v>
          </cell>
          <cell r="C7441" t="str">
            <v>Biogas</v>
          </cell>
          <cell r="D7441" t="str">
            <v>2027</v>
          </cell>
          <cell r="E7441">
            <v>4500</v>
          </cell>
        </row>
        <row r="7442">
          <cell r="A7442" t="str">
            <v>Czech Republic</v>
          </cell>
          <cell r="B7442" t="str">
            <v>CZ</v>
          </cell>
          <cell r="C7442" t="str">
            <v>Biogas</v>
          </cell>
          <cell r="D7442" t="str">
            <v>2028</v>
          </cell>
          <cell r="E7442">
            <v>4500</v>
          </cell>
        </row>
        <row r="7443">
          <cell r="A7443" t="str">
            <v>Czech Republic</v>
          </cell>
          <cell r="B7443" t="str">
            <v>CZ</v>
          </cell>
          <cell r="C7443" t="str">
            <v>Biogas</v>
          </cell>
          <cell r="D7443" t="str">
            <v>2029</v>
          </cell>
          <cell r="E7443">
            <v>4500</v>
          </cell>
        </row>
        <row r="7444">
          <cell r="A7444" t="str">
            <v>Czech Republic</v>
          </cell>
          <cell r="B7444" t="str">
            <v>CZ</v>
          </cell>
          <cell r="C7444" t="str">
            <v>Biogas</v>
          </cell>
          <cell r="D7444" t="str">
            <v>2030</v>
          </cell>
          <cell r="E7444">
            <v>4500</v>
          </cell>
        </row>
        <row r="7445">
          <cell r="A7445" t="str">
            <v>Czech Republic</v>
          </cell>
          <cell r="B7445" t="str">
            <v>CZ</v>
          </cell>
          <cell r="C7445" t="str">
            <v>Biogas</v>
          </cell>
          <cell r="D7445" t="str">
            <v>2031</v>
          </cell>
          <cell r="E7445">
            <v>4500</v>
          </cell>
        </row>
        <row r="7446">
          <cell r="A7446" t="str">
            <v>Czech Republic</v>
          </cell>
          <cell r="B7446" t="str">
            <v>CZ</v>
          </cell>
          <cell r="C7446" t="str">
            <v>Biogas</v>
          </cell>
          <cell r="D7446" t="str">
            <v>2032</v>
          </cell>
          <cell r="E7446">
            <v>4500</v>
          </cell>
        </row>
        <row r="7447">
          <cell r="A7447" t="str">
            <v>Czech Republic</v>
          </cell>
          <cell r="B7447" t="str">
            <v>CZ</v>
          </cell>
          <cell r="C7447" t="str">
            <v>Biogas</v>
          </cell>
          <cell r="D7447" t="str">
            <v>2033</v>
          </cell>
          <cell r="E7447">
            <v>4500</v>
          </cell>
        </row>
        <row r="7448">
          <cell r="A7448" t="str">
            <v>Czech Republic</v>
          </cell>
          <cell r="B7448" t="str">
            <v>CZ</v>
          </cell>
          <cell r="C7448" t="str">
            <v>Biogas</v>
          </cell>
          <cell r="D7448" t="str">
            <v>2034</v>
          </cell>
          <cell r="E7448">
            <v>4500</v>
          </cell>
        </row>
        <row r="7449">
          <cell r="A7449" t="str">
            <v>Czech Republic</v>
          </cell>
          <cell r="B7449" t="str">
            <v>CZ</v>
          </cell>
          <cell r="C7449" t="str">
            <v>Biogas</v>
          </cell>
          <cell r="D7449" t="str">
            <v>2035</v>
          </cell>
          <cell r="E7449">
            <v>4500</v>
          </cell>
        </row>
        <row r="7450">
          <cell r="A7450" t="str">
            <v>Czech Republic</v>
          </cell>
          <cell r="B7450" t="str">
            <v>CZ</v>
          </cell>
          <cell r="C7450" t="str">
            <v>Biogas</v>
          </cell>
          <cell r="D7450" t="str">
            <v>2036</v>
          </cell>
          <cell r="E7450">
            <v>4500</v>
          </cell>
        </row>
        <row r="7451">
          <cell r="A7451" t="str">
            <v>Czech Republic</v>
          </cell>
          <cell r="B7451" t="str">
            <v>CZ</v>
          </cell>
          <cell r="C7451" t="str">
            <v>Biogas</v>
          </cell>
          <cell r="D7451" t="str">
            <v>2037</v>
          </cell>
          <cell r="E7451">
            <v>4500</v>
          </cell>
        </row>
        <row r="7452">
          <cell r="A7452" t="str">
            <v>Czech Republic</v>
          </cell>
          <cell r="B7452" t="str">
            <v>CZ</v>
          </cell>
          <cell r="C7452" t="str">
            <v>Biogas</v>
          </cell>
          <cell r="D7452" t="str">
            <v>2038</v>
          </cell>
          <cell r="E7452">
            <v>4500</v>
          </cell>
        </row>
        <row r="7453">
          <cell r="A7453" t="str">
            <v>Czech Republic</v>
          </cell>
          <cell r="B7453" t="str">
            <v>CZ</v>
          </cell>
          <cell r="C7453" t="str">
            <v>Biogas</v>
          </cell>
          <cell r="D7453" t="str">
            <v>2039</v>
          </cell>
          <cell r="E7453">
            <v>4500</v>
          </cell>
        </row>
        <row r="7454">
          <cell r="A7454" t="str">
            <v>Czech Republic</v>
          </cell>
          <cell r="B7454" t="str">
            <v>CZ</v>
          </cell>
          <cell r="C7454" t="str">
            <v>Biogas</v>
          </cell>
          <cell r="D7454" t="str">
            <v>2040</v>
          </cell>
          <cell r="E7454">
            <v>4500</v>
          </cell>
        </row>
        <row r="7455">
          <cell r="A7455" t="str">
            <v>Czech Republic</v>
          </cell>
          <cell r="B7455" t="str">
            <v>CZ</v>
          </cell>
          <cell r="C7455" t="str">
            <v>Biogas</v>
          </cell>
          <cell r="D7455" t="str">
            <v>2041</v>
          </cell>
          <cell r="E7455">
            <v>4500</v>
          </cell>
        </row>
        <row r="7456">
          <cell r="A7456" t="str">
            <v>Czech Republic</v>
          </cell>
          <cell r="B7456" t="str">
            <v>CZ</v>
          </cell>
          <cell r="C7456" t="str">
            <v>Biogas</v>
          </cell>
          <cell r="D7456" t="str">
            <v>2042</v>
          </cell>
          <cell r="E7456">
            <v>4500</v>
          </cell>
        </row>
        <row r="7457">
          <cell r="A7457" t="str">
            <v>Czech Republic</v>
          </cell>
          <cell r="B7457" t="str">
            <v>CZ</v>
          </cell>
          <cell r="C7457" t="str">
            <v>Biogas</v>
          </cell>
          <cell r="D7457" t="str">
            <v>2043</v>
          </cell>
          <cell r="E7457">
            <v>4500</v>
          </cell>
        </row>
        <row r="7458">
          <cell r="A7458" t="str">
            <v>Czech Republic</v>
          </cell>
          <cell r="B7458" t="str">
            <v>CZ</v>
          </cell>
          <cell r="C7458" t="str">
            <v>Biogas</v>
          </cell>
          <cell r="D7458" t="str">
            <v>2044</v>
          </cell>
          <cell r="E7458">
            <v>4500</v>
          </cell>
        </row>
        <row r="7459">
          <cell r="A7459" t="str">
            <v>Czech Republic</v>
          </cell>
          <cell r="B7459" t="str">
            <v>CZ</v>
          </cell>
          <cell r="C7459" t="str">
            <v>Biogas</v>
          </cell>
          <cell r="D7459" t="str">
            <v>2045</v>
          </cell>
          <cell r="E7459">
            <v>4500</v>
          </cell>
        </row>
        <row r="7460">
          <cell r="A7460" t="str">
            <v>Czech Republic</v>
          </cell>
          <cell r="B7460" t="str">
            <v>CZ</v>
          </cell>
          <cell r="C7460" t="str">
            <v>Biogas</v>
          </cell>
          <cell r="D7460" t="str">
            <v>2046</v>
          </cell>
          <cell r="E7460">
            <v>4500</v>
          </cell>
        </row>
        <row r="7461">
          <cell r="A7461" t="str">
            <v>Czech Republic</v>
          </cell>
          <cell r="B7461" t="str">
            <v>CZ</v>
          </cell>
          <cell r="C7461" t="str">
            <v>Biogas</v>
          </cell>
          <cell r="D7461" t="str">
            <v>2047</v>
          </cell>
          <cell r="E7461">
            <v>4500</v>
          </cell>
        </row>
        <row r="7462">
          <cell r="A7462" t="str">
            <v>Czech Republic</v>
          </cell>
          <cell r="B7462" t="str">
            <v>CZ</v>
          </cell>
          <cell r="C7462" t="str">
            <v>Biogas</v>
          </cell>
          <cell r="D7462" t="str">
            <v>2048</v>
          </cell>
          <cell r="E7462">
            <v>4500</v>
          </cell>
        </row>
        <row r="7463">
          <cell r="A7463" t="str">
            <v>Czech Republic</v>
          </cell>
          <cell r="B7463" t="str">
            <v>CZ</v>
          </cell>
          <cell r="C7463" t="str">
            <v>Biogas</v>
          </cell>
          <cell r="D7463" t="str">
            <v>2049</v>
          </cell>
          <cell r="E7463">
            <v>4500</v>
          </cell>
        </row>
        <row r="7464">
          <cell r="A7464" t="str">
            <v>Czech Republic</v>
          </cell>
          <cell r="B7464" t="str">
            <v>CZ</v>
          </cell>
          <cell r="C7464" t="str">
            <v>Biogas</v>
          </cell>
          <cell r="D7464" t="str">
            <v>2050</v>
          </cell>
          <cell r="E7464">
            <v>4500</v>
          </cell>
        </row>
        <row r="7465">
          <cell r="A7465" t="str">
            <v>Germany</v>
          </cell>
          <cell r="B7465" t="str">
            <v>DE</v>
          </cell>
          <cell r="C7465" t="str">
            <v>Biogas</v>
          </cell>
          <cell r="D7465" t="str">
            <v>2018</v>
          </cell>
          <cell r="E7465">
            <v>4500</v>
          </cell>
        </row>
        <row r="7466">
          <cell r="A7466" t="str">
            <v>Germany</v>
          </cell>
          <cell r="B7466" t="str">
            <v>DE</v>
          </cell>
          <cell r="C7466" t="str">
            <v>Biogas</v>
          </cell>
          <cell r="D7466" t="str">
            <v>2019</v>
          </cell>
          <cell r="E7466">
            <v>4500</v>
          </cell>
        </row>
        <row r="7467">
          <cell r="A7467" t="str">
            <v>Germany</v>
          </cell>
          <cell r="B7467" t="str">
            <v>DE</v>
          </cell>
          <cell r="C7467" t="str">
            <v>Biogas</v>
          </cell>
          <cell r="D7467" t="str">
            <v>2020</v>
          </cell>
          <cell r="E7467">
            <v>4500</v>
          </cell>
        </row>
        <row r="7468">
          <cell r="A7468" t="str">
            <v>Germany</v>
          </cell>
          <cell r="B7468" t="str">
            <v>DE</v>
          </cell>
          <cell r="C7468" t="str">
            <v>Biogas</v>
          </cell>
          <cell r="D7468" t="str">
            <v>2021</v>
          </cell>
          <cell r="E7468">
            <v>4500</v>
          </cell>
        </row>
        <row r="7469">
          <cell r="A7469" t="str">
            <v>Germany</v>
          </cell>
          <cell r="B7469" t="str">
            <v>DE</v>
          </cell>
          <cell r="C7469" t="str">
            <v>Biogas</v>
          </cell>
          <cell r="D7469" t="str">
            <v>2022</v>
          </cell>
          <cell r="E7469">
            <v>4500</v>
          </cell>
        </row>
        <row r="7470">
          <cell r="A7470" t="str">
            <v>Germany</v>
          </cell>
          <cell r="B7470" t="str">
            <v>DE</v>
          </cell>
          <cell r="C7470" t="str">
            <v>Biogas</v>
          </cell>
          <cell r="D7470" t="str">
            <v>2023</v>
          </cell>
          <cell r="E7470">
            <v>4500</v>
          </cell>
        </row>
        <row r="7471">
          <cell r="A7471" t="str">
            <v>Germany</v>
          </cell>
          <cell r="B7471" t="str">
            <v>DE</v>
          </cell>
          <cell r="C7471" t="str">
            <v>Biogas</v>
          </cell>
          <cell r="D7471" t="str">
            <v>2024</v>
          </cell>
          <cell r="E7471">
            <v>4500</v>
          </cell>
        </row>
        <row r="7472">
          <cell r="A7472" t="str">
            <v>Germany</v>
          </cell>
          <cell r="B7472" t="str">
            <v>DE</v>
          </cell>
          <cell r="C7472" t="str">
            <v>Biogas</v>
          </cell>
          <cell r="D7472" t="str">
            <v>2025</v>
          </cell>
          <cell r="E7472">
            <v>4500</v>
          </cell>
        </row>
        <row r="7473">
          <cell r="A7473" t="str">
            <v>Germany</v>
          </cell>
          <cell r="B7473" t="str">
            <v>DE</v>
          </cell>
          <cell r="C7473" t="str">
            <v>Biogas</v>
          </cell>
          <cell r="D7473" t="str">
            <v>2026</v>
          </cell>
          <cell r="E7473">
            <v>4500</v>
          </cell>
        </row>
        <row r="7474">
          <cell r="A7474" t="str">
            <v>Germany</v>
          </cell>
          <cell r="B7474" t="str">
            <v>DE</v>
          </cell>
          <cell r="C7474" t="str">
            <v>Biogas</v>
          </cell>
          <cell r="D7474" t="str">
            <v>2027</v>
          </cell>
          <cell r="E7474">
            <v>4500</v>
          </cell>
        </row>
        <row r="7475">
          <cell r="A7475" t="str">
            <v>Germany</v>
          </cell>
          <cell r="B7475" t="str">
            <v>DE</v>
          </cell>
          <cell r="C7475" t="str">
            <v>Biogas</v>
          </cell>
          <cell r="D7475" t="str">
            <v>2028</v>
          </cell>
          <cell r="E7475">
            <v>4500</v>
          </cell>
        </row>
        <row r="7476">
          <cell r="A7476" t="str">
            <v>Germany</v>
          </cell>
          <cell r="B7476" t="str">
            <v>DE</v>
          </cell>
          <cell r="C7476" t="str">
            <v>Biogas</v>
          </cell>
          <cell r="D7476" t="str">
            <v>2029</v>
          </cell>
          <cell r="E7476">
            <v>4500</v>
          </cell>
        </row>
        <row r="7477">
          <cell r="A7477" t="str">
            <v>Germany</v>
          </cell>
          <cell r="B7477" t="str">
            <v>DE</v>
          </cell>
          <cell r="C7477" t="str">
            <v>Biogas</v>
          </cell>
          <cell r="D7477" t="str">
            <v>2030</v>
          </cell>
          <cell r="E7477">
            <v>4500</v>
          </cell>
        </row>
        <row r="7478">
          <cell r="A7478" t="str">
            <v>Germany</v>
          </cell>
          <cell r="B7478" t="str">
            <v>DE</v>
          </cell>
          <cell r="C7478" t="str">
            <v>Biogas</v>
          </cell>
          <cell r="D7478" t="str">
            <v>2031</v>
          </cell>
          <cell r="E7478">
            <v>4500</v>
          </cell>
        </row>
        <row r="7479">
          <cell r="A7479" t="str">
            <v>Germany</v>
          </cell>
          <cell r="B7479" t="str">
            <v>DE</v>
          </cell>
          <cell r="C7479" t="str">
            <v>Biogas</v>
          </cell>
          <cell r="D7479" t="str">
            <v>2032</v>
          </cell>
          <cell r="E7479">
            <v>4500</v>
          </cell>
        </row>
        <row r="7480">
          <cell r="A7480" t="str">
            <v>Germany</v>
          </cell>
          <cell r="B7480" t="str">
            <v>DE</v>
          </cell>
          <cell r="C7480" t="str">
            <v>Biogas</v>
          </cell>
          <cell r="D7480" t="str">
            <v>2033</v>
          </cell>
          <cell r="E7480">
            <v>4500</v>
          </cell>
        </row>
        <row r="7481">
          <cell r="A7481" t="str">
            <v>Germany</v>
          </cell>
          <cell r="B7481" t="str">
            <v>DE</v>
          </cell>
          <cell r="C7481" t="str">
            <v>Biogas</v>
          </cell>
          <cell r="D7481" t="str">
            <v>2034</v>
          </cell>
          <cell r="E7481">
            <v>4500</v>
          </cell>
        </row>
        <row r="7482">
          <cell r="A7482" t="str">
            <v>Germany</v>
          </cell>
          <cell r="B7482" t="str">
            <v>DE</v>
          </cell>
          <cell r="C7482" t="str">
            <v>Biogas</v>
          </cell>
          <cell r="D7482" t="str">
            <v>2035</v>
          </cell>
          <cell r="E7482">
            <v>4500</v>
          </cell>
        </row>
        <row r="7483">
          <cell r="A7483" t="str">
            <v>Germany</v>
          </cell>
          <cell r="B7483" t="str">
            <v>DE</v>
          </cell>
          <cell r="C7483" t="str">
            <v>Biogas</v>
          </cell>
          <cell r="D7483" t="str">
            <v>2036</v>
          </cell>
          <cell r="E7483">
            <v>4500</v>
          </cell>
        </row>
        <row r="7484">
          <cell r="A7484" t="str">
            <v>Germany</v>
          </cell>
          <cell r="B7484" t="str">
            <v>DE</v>
          </cell>
          <cell r="C7484" t="str">
            <v>Biogas</v>
          </cell>
          <cell r="D7484" t="str">
            <v>2037</v>
          </cell>
          <cell r="E7484">
            <v>4500</v>
          </cell>
        </row>
        <row r="7485">
          <cell r="A7485" t="str">
            <v>Germany</v>
          </cell>
          <cell r="B7485" t="str">
            <v>DE</v>
          </cell>
          <cell r="C7485" t="str">
            <v>Biogas</v>
          </cell>
          <cell r="D7485" t="str">
            <v>2038</v>
          </cell>
          <cell r="E7485">
            <v>4500</v>
          </cell>
        </row>
        <row r="7486">
          <cell r="A7486" t="str">
            <v>Germany</v>
          </cell>
          <cell r="B7486" t="str">
            <v>DE</v>
          </cell>
          <cell r="C7486" t="str">
            <v>Biogas</v>
          </cell>
          <cell r="D7486" t="str">
            <v>2039</v>
          </cell>
          <cell r="E7486">
            <v>4500</v>
          </cell>
        </row>
        <row r="7487">
          <cell r="A7487" t="str">
            <v>Germany</v>
          </cell>
          <cell r="B7487" t="str">
            <v>DE</v>
          </cell>
          <cell r="C7487" t="str">
            <v>Biogas</v>
          </cell>
          <cell r="D7487" t="str">
            <v>2040</v>
          </cell>
          <cell r="E7487">
            <v>4500</v>
          </cell>
        </row>
        <row r="7488">
          <cell r="A7488" t="str">
            <v>Germany</v>
          </cell>
          <cell r="B7488" t="str">
            <v>DE</v>
          </cell>
          <cell r="C7488" t="str">
            <v>Biogas</v>
          </cell>
          <cell r="D7488" t="str">
            <v>2041</v>
          </cell>
          <cell r="E7488">
            <v>4500</v>
          </cell>
        </row>
        <row r="7489">
          <cell r="A7489" t="str">
            <v>Germany</v>
          </cell>
          <cell r="B7489" t="str">
            <v>DE</v>
          </cell>
          <cell r="C7489" t="str">
            <v>Biogas</v>
          </cell>
          <cell r="D7489" t="str">
            <v>2042</v>
          </cell>
          <cell r="E7489">
            <v>4500</v>
          </cell>
        </row>
        <row r="7490">
          <cell r="A7490" t="str">
            <v>Germany</v>
          </cell>
          <cell r="B7490" t="str">
            <v>DE</v>
          </cell>
          <cell r="C7490" t="str">
            <v>Biogas</v>
          </cell>
          <cell r="D7490" t="str">
            <v>2043</v>
          </cell>
          <cell r="E7490">
            <v>4500</v>
          </cell>
        </row>
        <row r="7491">
          <cell r="A7491" t="str">
            <v>Germany</v>
          </cell>
          <cell r="B7491" t="str">
            <v>DE</v>
          </cell>
          <cell r="C7491" t="str">
            <v>Biogas</v>
          </cell>
          <cell r="D7491" t="str">
            <v>2044</v>
          </cell>
          <cell r="E7491">
            <v>4500</v>
          </cell>
        </row>
        <row r="7492">
          <cell r="A7492" t="str">
            <v>Germany</v>
          </cell>
          <cell r="B7492" t="str">
            <v>DE</v>
          </cell>
          <cell r="C7492" t="str">
            <v>Biogas</v>
          </cell>
          <cell r="D7492" t="str">
            <v>2045</v>
          </cell>
          <cell r="E7492">
            <v>4500</v>
          </cell>
        </row>
        <row r="7493">
          <cell r="A7493" t="str">
            <v>Germany</v>
          </cell>
          <cell r="B7493" t="str">
            <v>DE</v>
          </cell>
          <cell r="C7493" t="str">
            <v>Biogas</v>
          </cell>
          <cell r="D7493" t="str">
            <v>2046</v>
          </cell>
          <cell r="E7493">
            <v>4500</v>
          </cell>
        </row>
        <row r="7494">
          <cell r="A7494" t="str">
            <v>Germany</v>
          </cell>
          <cell r="B7494" t="str">
            <v>DE</v>
          </cell>
          <cell r="C7494" t="str">
            <v>Biogas</v>
          </cell>
          <cell r="D7494" t="str">
            <v>2047</v>
          </cell>
          <cell r="E7494">
            <v>4500</v>
          </cell>
        </row>
        <row r="7495">
          <cell r="A7495" t="str">
            <v>Germany</v>
          </cell>
          <cell r="B7495" t="str">
            <v>DE</v>
          </cell>
          <cell r="C7495" t="str">
            <v>Biogas</v>
          </cell>
          <cell r="D7495" t="str">
            <v>2048</v>
          </cell>
          <cell r="E7495">
            <v>4500</v>
          </cell>
        </row>
        <row r="7496">
          <cell r="A7496" t="str">
            <v>Germany</v>
          </cell>
          <cell r="B7496" t="str">
            <v>DE</v>
          </cell>
          <cell r="C7496" t="str">
            <v>Biogas</v>
          </cell>
          <cell r="D7496" t="str">
            <v>2049</v>
          </cell>
          <cell r="E7496">
            <v>4500</v>
          </cell>
        </row>
        <row r="7497">
          <cell r="A7497" t="str">
            <v>Germany</v>
          </cell>
          <cell r="B7497" t="str">
            <v>DE</v>
          </cell>
          <cell r="C7497" t="str">
            <v>Biogas</v>
          </cell>
          <cell r="D7497" t="str">
            <v>2050</v>
          </cell>
          <cell r="E7497">
            <v>4500</v>
          </cell>
        </row>
        <row r="7498">
          <cell r="A7498" t="str">
            <v>Denmark DK1</v>
          </cell>
          <cell r="B7498" t="str">
            <v>DK1</v>
          </cell>
          <cell r="C7498" t="str">
            <v>Biogas</v>
          </cell>
          <cell r="D7498" t="str">
            <v>2018</v>
          </cell>
          <cell r="E7498">
            <v>4500</v>
          </cell>
        </row>
        <row r="7499">
          <cell r="A7499" t="str">
            <v>Denmark DK1</v>
          </cell>
          <cell r="B7499" t="str">
            <v>DK1</v>
          </cell>
          <cell r="C7499" t="str">
            <v>Biogas</v>
          </cell>
          <cell r="D7499" t="str">
            <v>2019</v>
          </cell>
          <cell r="E7499">
            <v>4500</v>
          </cell>
        </row>
        <row r="7500">
          <cell r="A7500" t="str">
            <v>Denmark DK1</v>
          </cell>
          <cell r="B7500" t="str">
            <v>DK1</v>
          </cell>
          <cell r="C7500" t="str">
            <v>Biogas</v>
          </cell>
          <cell r="D7500" t="str">
            <v>2020</v>
          </cell>
          <cell r="E7500">
            <v>4500</v>
          </cell>
        </row>
        <row r="7501">
          <cell r="A7501" t="str">
            <v>Denmark DK1</v>
          </cell>
          <cell r="B7501" t="str">
            <v>DK1</v>
          </cell>
          <cell r="C7501" t="str">
            <v>Biogas</v>
          </cell>
          <cell r="D7501" t="str">
            <v>2021</v>
          </cell>
          <cell r="E7501">
            <v>4500</v>
          </cell>
        </row>
        <row r="7502">
          <cell r="A7502" t="str">
            <v>Denmark DK1</v>
          </cell>
          <cell r="B7502" t="str">
            <v>DK1</v>
          </cell>
          <cell r="C7502" t="str">
            <v>Biogas</v>
          </cell>
          <cell r="D7502" t="str">
            <v>2022</v>
          </cell>
          <cell r="E7502">
            <v>4500</v>
          </cell>
        </row>
        <row r="7503">
          <cell r="A7503" t="str">
            <v>Denmark DK1</v>
          </cell>
          <cell r="B7503" t="str">
            <v>DK1</v>
          </cell>
          <cell r="C7503" t="str">
            <v>Biogas</v>
          </cell>
          <cell r="D7503" t="str">
            <v>2023</v>
          </cell>
          <cell r="E7503">
            <v>4500</v>
          </cell>
        </row>
        <row r="7504">
          <cell r="A7504" t="str">
            <v>Denmark DK1</v>
          </cell>
          <cell r="B7504" t="str">
            <v>DK1</v>
          </cell>
          <cell r="C7504" t="str">
            <v>Biogas</v>
          </cell>
          <cell r="D7504" t="str">
            <v>2024</v>
          </cell>
          <cell r="E7504">
            <v>4500</v>
          </cell>
        </row>
        <row r="7505">
          <cell r="A7505" t="str">
            <v>Denmark DK1</v>
          </cell>
          <cell r="B7505" t="str">
            <v>DK1</v>
          </cell>
          <cell r="C7505" t="str">
            <v>Biogas</v>
          </cell>
          <cell r="D7505" t="str">
            <v>2025</v>
          </cell>
          <cell r="E7505">
            <v>4500</v>
          </cell>
        </row>
        <row r="7506">
          <cell r="A7506" t="str">
            <v>Denmark DK1</v>
          </cell>
          <cell r="B7506" t="str">
            <v>DK1</v>
          </cell>
          <cell r="C7506" t="str">
            <v>Biogas</v>
          </cell>
          <cell r="D7506" t="str">
            <v>2026</v>
          </cell>
          <cell r="E7506">
            <v>4500</v>
          </cell>
        </row>
        <row r="7507">
          <cell r="A7507" t="str">
            <v>Denmark DK1</v>
          </cell>
          <cell r="B7507" t="str">
            <v>DK1</v>
          </cell>
          <cell r="C7507" t="str">
            <v>Biogas</v>
          </cell>
          <cell r="D7507" t="str">
            <v>2027</v>
          </cell>
          <cell r="E7507">
            <v>4500</v>
          </cell>
        </row>
        <row r="7508">
          <cell r="A7508" t="str">
            <v>Denmark DK1</v>
          </cell>
          <cell r="B7508" t="str">
            <v>DK1</v>
          </cell>
          <cell r="C7508" t="str">
            <v>Biogas</v>
          </cell>
          <cell r="D7508" t="str">
            <v>2028</v>
          </cell>
          <cell r="E7508">
            <v>4500</v>
          </cell>
        </row>
        <row r="7509">
          <cell r="A7509" t="str">
            <v>Denmark DK1</v>
          </cell>
          <cell r="B7509" t="str">
            <v>DK1</v>
          </cell>
          <cell r="C7509" t="str">
            <v>Biogas</v>
          </cell>
          <cell r="D7509" t="str">
            <v>2029</v>
          </cell>
          <cell r="E7509">
            <v>4500</v>
          </cell>
        </row>
        <row r="7510">
          <cell r="A7510" t="str">
            <v>Denmark DK1</v>
          </cell>
          <cell r="B7510" t="str">
            <v>DK1</v>
          </cell>
          <cell r="C7510" t="str">
            <v>Biogas</v>
          </cell>
          <cell r="D7510" t="str">
            <v>2030</v>
          </cell>
          <cell r="E7510">
            <v>4500</v>
          </cell>
        </row>
        <row r="7511">
          <cell r="A7511" t="str">
            <v>Denmark DK1</v>
          </cell>
          <cell r="B7511" t="str">
            <v>DK1</v>
          </cell>
          <cell r="C7511" t="str">
            <v>Biogas</v>
          </cell>
          <cell r="D7511" t="str">
            <v>2031</v>
          </cell>
          <cell r="E7511">
            <v>4500</v>
          </cell>
        </row>
        <row r="7512">
          <cell r="A7512" t="str">
            <v>Denmark DK1</v>
          </cell>
          <cell r="B7512" t="str">
            <v>DK1</v>
          </cell>
          <cell r="C7512" t="str">
            <v>Biogas</v>
          </cell>
          <cell r="D7512" t="str">
            <v>2032</v>
          </cell>
          <cell r="E7512">
            <v>4500</v>
          </cell>
        </row>
        <row r="7513">
          <cell r="A7513" t="str">
            <v>Denmark DK1</v>
          </cell>
          <cell r="B7513" t="str">
            <v>DK1</v>
          </cell>
          <cell r="C7513" t="str">
            <v>Biogas</v>
          </cell>
          <cell r="D7513" t="str">
            <v>2033</v>
          </cell>
          <cell r="E7513">
            <v>4500</v>
          </cell>
        </row>
        <row r="7514">
          <cell r="A7514" t="str">
            <v>Denmark DK1</v>
          </cell>
          <cell r="B7514" t="str">
            <v>DK1</v>
          </cell>
          <cell r="C7514" t="str">
            <v>Biogas</v>
          </cell>
          <cell r="D7514" t="str">
            <v>2034</v>
          </cell>
          <cell r="E7514">
            <v>4500</v>
          </cell>
        </row>
        <row r="7515">
          <cell r="A7515" t="str">
            <v>Denmark DK1</v>
          </cell>
          <cell r="B7515" t="str">
            <v>DK1</v>
          </cell>
          <cell r="C7515" t="str">
            <v>Biogas</v>
          </cell>
          <cell r="D7515" t="str">
            <v>2035</v>
          </cell>
          <cell r="E7515">
            <v>4500</v>
          </cell>
        </row>
        <row r="7516">
          <cell r="A7516" t="str">
            <v>Denmark DK1</v>
          </cell>
          <cell r="B7516" t="str">
            <v>DK1</v>
          </cell>
          <cell r="C7516" t="str">
            <v>Biogas</v>
          </cell>
          <cell r="D7516" t="str">
            <v>2036</v>
          </cell>
          <cell r="E7516">
            <v>4500</v>
          </cell>
        </row>
        <row r="7517">
          <cell r="A7517" t="str">
            <v>Denmark DK1</v>
          </cell>
          <cell r="B7517" t="str">
            <v>DK1</v>
          </cell>
          <cell r="C7517" t="str">
            <v>Biogas</v>
          </cell>
          <cell r="D7517" t="str">
            <v>2037</v>
          </cell>
          <cell r="E7517">
            <v>4500</v>
          </cell>
        </row>
        <row r="7518">
          <cell r="A7518" t="str">
            <v>Denmark DK1</v>
          </cell>
          <cell r="B7518" t="str">
            <v>DK1</v>
          </cell>
          <cell r="C7518" t="str">
            <v>Biogas</v>
          </cell>
          <cell r="D7518" t="str">
            <v>2038</v>
          </cell>
          <cell r="E7518">
            <v>4500</v>
          </cell>
        </row>
        <row r="7519">
          <cell r="A7519" t="str">
            <v>Denmark DK1</v>
          </cell>
          <cell r="B7519" t="str">
            <v>DK1</v>
          </cell>
          <cell r="C7519" t="str">
            <v>Biogas</v>
          </cell>
          <cell r="D7519" t="str">
            <v>2039</v>
          </cell>
          <cell r="E7519">
            <v>4500</v>
          </cell>
        </row>
        <row r="7520">
          <cell r="A7520" t="str">
            <v>Denmark DK1</v>
          </cell>
          <cell r="B7520" t="str">
            <v>DK1</v>
          </cell>
          <cell r="C7520" t="str">
            <v>Biogas</v>
          </cell>
          <cell r="D7520" t="str">
            <v>2040</v>
          </cell>
          <cell r="E7520">
            <v>4500</v>
          </cell>
        </row>
        <row r="7521">
          <cell r="A7521" t="str">
            <v>Denmark DK1</v>
          </cell>
          <cell r="B7521" t="str">
            <v>DK1</v>
          </cell>
          <cell r="C7521" t="str">
            <v>Biogas</v>
          </cell>
          <cell r="D7521" t="str">
            <v>2041</v>
          </cell>
          <cell r="E7521">
            <v>4500</v>
          </cell>
        </row>
        <row r="7522">
          <cell r="A7522" t="str">
            <v>Denmark DK1</v>
          </cell>
          <cell r="B7522" t="str">
            <v>DK1</v>
          </cell>
          <cell r="C7522" t="str">
            <v>Biogas</v>
          </cell>
          <cell r="D7522" t="str">
            <v>2042</v>
          </cell>
          <cell r="E7522">
            <v>4500</v>
          </cell>
        </row>
        <row r="7523">
          <cell r="A7523" t="str">
            <v>Denmark DK1</v>
          </cell>
          <cell r="B7523" t="str">
            <v>DK1</v>
          </cell>
          <cell r="C7523" t="str">
            <v>Biogas</v>
          </cell>
          <cell r="D7523" t="str">
            <v>2043</v>
          </cell>
          <cell r="E7523">
            <v>4500</v>
          </cell>
        </row>
        <row r="7524">
          <cell r="A7524" t="str">
            <v>Denmark DK1</v>
          </cell>
          <cell r="B7524" t="str">
            <v>DK1</v>
          </cell>
          <cell r="C7524" t="str">
            <v>Biogas</v>
          </cell>
          <cell r="D7524" t="str">
            <v>2044</v>
          </cell>
          <cell r="E7524">
            <v>4500</v>
          </cell>
        </row>
        <row r="7525">
          <cell r="A7525" t="str">
            <v>Denmark DK1</v>
          </cell>
          <cell r="B7525" t="str">
            <v>DK1</v>
          </cell>
          <cell r="C7525" t="str">
            <v>Biogas</v>
          </cell>
          <cell r="D7525" t="str">
            <v>2045</v>
          </cell>
          <cell r="E7525">
            <v>4500</v>
          </cell>
        </row>
        <row r="7526">
          <cell r="A7526" t="str">
            <v>Denmark DK1</v>
          </cell>
          <cell r="B7526" t="str">
            <v>DK1</v>
          </cell>
          <cell r="C7526" t="str">
            <v>Biogas</v>
          </cell>
          <cell r="D7526" t="str">
            <v>2046</v>
          </cell>
          <cell r="E7526">
            <v>4500</v>
          </cell>
        </row>
        <row r="7527">
          <cell r="A7527" t="str">
            <v>Denmark DK1</v>
          </cell>
          <cell r="B7527" t="str">
            <v>DK1</v>
          </cell>
          <cell r="C7527" t="str">
            <v>Biogas</v>
          </cell>
          <cell r="D7527" t="str">
            <v>2047</v>
          </cell>
          <cell r="E7527">
            <v>4500</v>
          </cell>
        </row>
        <row r="7528">
          <cell r="A7528" t="str">
            <v>Denmark DK1</v>
          </cell>
          <cell r="B7528" t="str">
            <v>DK1</v>
          </cell>
          <cell r="C7528" t="str">
            <v>Biogas</v>
          </cell>
          <cell r="D7528" t="str">
            <v>2048</v>
          </cell>
          <cell r="E7528">
            <v>4500</v>
          </cell>
        </row>
        <row r="7529">
          <cell r="A7529" t="str">
            <v>Denmark DK1</v>
          </cell>
          <cell r="B7529" t="str">
            <v>DK1</v>
          </cell>
          <cell r="C7529" t="str">
            <v>Biogas</v>
          </cell>
          <cell r="D7529" t="str">
            <v>2049</v>
          </cell>
          <cell r="E7529">
            <v>4500</v>
          </cell>
        </row>
        <row r="7530">
          <cell r="A7530" t="str">
            <v>Denmark DK1</v>
          </cell>
          <cell r="B7530" t="str">
            <v>DK1</v>
          </cell>
          <cell r="C7530" t="str">
            <v>Biogas</v>
          </cell>
          <cell r="D7530" t="str">
            <v>2050</v>
          </cell>
          <cell r="E7530">
            <v>4500</v>
          </cell>
        </row>
        <row r="7531">
          <cell r="A7531" t="str">
            <v>Denmark DK2</v>
          </cell>
          <cell r="B7531" t="str">
            <v>DK2</v>
          </cell>
          <cell r="C7531" t="str">
            <v>Biogas</v>
          </cell>
          <cell r="D7531" t="str">
            <v>2018</v>
          </cell>
          <cell r="E7531">
            <v>4500</v>
          </cell>
        </row>
        <row r="7532">
          <cell r="A7532" t="str">
            <v>Denmark DK2</v>
          </cell>
          <cell r="B7532" t="str">
            <v>DK2</v>
          </cell>
          <cell r="C7532" t="str">
            <v>Biogas</v>
          </cell>
          <cell r="D7532" t="str">
            <v>2019</v>
          </cell>
          <cell r="E7532">
            <v>4500</v>
          </cell>
        </row>
        <row r="7533">
          <cell r="A7533" t="str">
            <v>Denmark DK2</v>
          </cell>
          <cell r="B7533" t="str">
            <v>DK2</v>
          </cell>
          <cell r="C7533" t="str">
            <v>Biogas</v>
          </cell>
          <cell r="D7533" t="str">
            <v>2020</v>
          </cell>
          <cell r="E7533">
            <v>4500</v>
          </cell>
        </row>
        <row r="7534">
          <cell r="A7534" t="str">
            <v>Denmark DK2</v>
          </cell>
          <cell r="B7534" t="str">
            <v>DK2</v>
          </cell>
          <cell r="C7534" t="str">
            <v>Biogas</v>
          </cell>
          <cell r="D7534" t="str">
            <v>2021</v>
          </cell>
          <cell r="E7534">
            <v>4500</v>
          </cell>
        </row>
        <row r="7535">
          <cell r="A7535" t="str">
            <v>Denmark DK2</v>
          </cell>
          <cell r="B7535" t="str">
            <v>DK2</v>
          </cell>
          <cell r="C7535" t="str">
            <v>Biogas</v>
          </cell>
          <cell r="D7535" t="str">
            <v>2022</v>
          </cell>
          <cell r="E7535">
            <v>4500</v>
          </cell>
        </row>
        <row r="7536">
          <cell r="A7536" t="str">
            <v>Denmark DK2</v>
          </cell>
          <cell r="B7536" t="str">
            <v>DK2</v>
          </cell>
          <cell r="C7536" t="str">
            <v>Biogas</v>
          </cell>
          <cell r="D7536" t="str">
            <v>2023</v>
          </cell>
          <cell r="E7536">
            <v>4500</v>
          </cell>
        </row>
        <row r="7537">
          <cell r="A7537" t="str">
            <v>Denmark DK2</v>
          </cell>
          <cell r="B7537" t="str">
            <v>DK2</v>
          </cell>
          <cell r="C7537" t="str">
            <v>Biogas</v>
          </cell>
          <cell r="D7537" t="str">
            <v>2024</v>
          </cell>
          <cell r="E7537">
            <v>4500</v>
          </cell>
        </row>
        <row r="7538">
          <cell r="A7538" t="str">
            <v>Denmark DK2</v>
          </cell>
          <cell r="B7538" t="str">
            <v>DK2</v>
          </cell>
          <cell r="C7538" t="str">
            <v>Biogas</v>
          </cell>
          <cell r="D7538" t="str">
            <v>2025</v>
          </cell>
          <cell r="E7538">
            <v>4500</v>
          </cell>
        </row>
        <row r="7539">
          <cell r="A7539" t="str">
            <v>Denmark DK2</v>
          </cell>
          <cell r="B7539" t="str">
            <v>DK2</v>
          </cell>
          <cell r="C7539" t="str">
            <v>Biogas</v>
          </cell>
          <cell r="D7539" t="str">
            <v>2026</v>
          </cell>
          <cell r="E7539">
            <v>4500</v>
          </cell>
        </row>
        <row r="7540">
          <cell r="A7540" t="str">
            <v>Denmark DK2</v>
          </cell>
          <cell r="B7540" t="str">
            <v>DK2</v>
          </cell>
          <cell r="C7540" t="str">
            <v>Biogas</v>
          </cell>
          <cell r="D7540" t="str">
            <v>2027</v>
          </cell>
          <cell r="E7540">
            <v>4500</v>
          </cell>
        </row>
        <row r="7541">
          <cell r="A7541" t="str">
            <v>Denmark DK2</v>
          </cell>
          <cell r="B7541" t="str">
            <v>DK2</v>
          </cell>
          <cell r="C7541" t="str">
            <v>Biogas</v>
          </cell>
          <cell r="D7541" t="str">
            <v>2028</v>
          </cell>
          <cell r="E7541">
            <v>4500</v>
          </cell>
        </row>
        <row r="7542">
          <cell r="A7542" t="str">
            <v>Denmark DK2</v>
          </cell>
          <cell r="B7542" t="str">
            <v>DK2</v>
          </cell>
          <cell r="C7542" t="str">
            <v>Biogas</v>
          </cell>
          <cell r="D7542" t="str">
            <v>2029</v>
          </cell>
          <cell r="E7542">
            <v>4500</v>
          </cell>
        </row>
        <row r="7543">
          <cell r="A7543" t="str">
            <v>Denmark DK2</v>
          </cell>
          <cell r="B7543" t="str">
            <v>DK2</v>
          </cell>
          <cell r="C7543" t="str">
            <v>Biogas</v>
          </cell>
          <cell r="D7543" t="str">
            <v>2030</v>
          </cell>
          <cell r="E7543">
            <v>4500</v>
          </cell>
        </row>
        <row r="7544">
          <cell r="A7544" t="str">
            <v>Denmark DK2</v>
          </cell>
          <cell r="B7544" t="str">
            <v>DK2</v>
          </cell>
          <cell r="C7544" t="str">
            <v>Biogas</v>
          </cell>
          <cell r="D7544" t="str">
            <v>2031</v>
          </cell>
          <cell r="E7544">
            <v>4500</v>
          </cell>
        </row>
        <row r="7545">
          <cell r="A7545" t="str">
            <v>Denmark DK2</v>
          </cell>
          <cell r="B7545" t="str">
            <v>DK2</v>
          </cell>
          <cell r="C7545" t="str">
            <v>Biogas</v>
          </cell>
          <cell r="D7545" t="str">
            <v>2032</v>
          </cell>
          <cell r="E7545">
            <v>4500</v>
          </cell>
        </row>
        <row r="7546">
          <cell r="A7546" t="str">
            <v>Denmark DK2</v>
          </cell>
          <cell r="B7546" t="str">
            <v>DK2</v>
          </cell>
          <cell r="C7546" t="str">
            <v>Biogas</v>
          </cell>
          <cell r="D7546" t="str">
            <v>2033</v>
          </cell>
          <cell r="E7546">
            <v>4500</v>
          </cell>
        </row>
        <row r="7547">
          <cell r="A7547" t="str">
            <v>Denmark DK2</v>
          </cell>
          <cell r="B7547" t="str">
            <v>DK2</v>
          </cell>
          <cell r="C7547" t="str">
            <v>Biogas</v>
          </cell>
          <cell r="D7547" t="str">
            <v>2034</v>
          </cell>
          <cell r="E7547">
            <v>4500</v>
          </cell>
        </row>
        <row r="7548">
          <cell r="A7548" t="str">
            <v>Denmark DK2</v>
          </cell>
          <cell r="B7548" t="str">
            <v>DK2</v>
          </cell>
          <cell r="C7548" t="str">
            <v>Biogas</v>
          </cell>
          <cell r="D7548" t="str">
            <v>2035</v>
          </cell>
          <cell r="E7548">
            <v>4500</v>
          </cell>
        </row>
        <row r="7549">
          <cell r="A7549" t="str">
            <v>Denmark DK2</v>
          </cell>
          <cell r="B7549" t="str">
            <v>DK2</v>
          </cell>
          <cell r="C7549" t="str">
            <v>Biogas</v>
          </cell>
          <cell r="D7549" t="str">
            <v>2036</v>
          </cell>
          <cell r="E7549">
            <v>4500</v>
          </cell>
        </row>
        <row r="7550">
          <cell r="A7550" t="str">
            <v>Denmark DK2</v>
          </cell>
          <cell r="B7550" t="str">
            <v>DK2</v>
          </cell>
          <cell r="C7550" t="str">
            <v>Biogas</v>
          </cell>
          <cell r="D7550" t="str">
            <v>2037</v>
          </cell>
          <cell r="E7550">
            <v>4500</v>
          </cell>
        </row>
        <row r="7551">
          <cell r="A7551" t="str">
            <v>Denmark DK2</v>
          </cell>
          <cell r="B7551" t="str">
            <v>DK2</v>
          </cell>
          <cell r="C7551" t="str">
            <v>Biogas</v>
          </cell>
          <cell r="D7551" t="str">
            <v>2038</v>
          </cell>
          <cell r="E7551">
            <v>4500</v>
          </cell>
        </row>
        <row r="7552">
          <cell r="A7552" t="str">
            <v>Denmark DK2</v>
          </cell>
          <cell r="B7552" t="str">
            <v>DK2</v>
          </cell>
          <cell r="C7552" t="str">
            <v>Biogas</v>
          </cell>
          <cell r="D7552" t="str">
            <v>2039</v>
          </cell>
          <cell r="E7552">
            <v>4500</v>
          </cell>
        </row>
        <row r="7553">
          <cell r="A7553" t="str">
            <v>Denmark DK2</v>
          </cell>
          <cell r="B7553" t="str">
            <v>DK2</v>
          </cell>
          <cell r="C7553" t="str">
            <v>Biogas</v>
          </cell>
          <cell r="D7553" t="str">
            <v>2040</v>
          </cell>
          <cell r="E7553">
            <v>4500</v>
          </cell>
        </row>
        <row r="7554">
          <cell r="A7554" t="str">
            <v>Denmark DK2</v>
          </cell>
          <cell r="B7554" t="str">
            <v>DK2</v>
          </cell>
          <cell r="C7554" t="str">
            <v>Biogas</v>
          </cell>
          <cell r="D7554" t="str">
            <v>2041</v>
          </cell>
          <cell r="E7554">
            <v>4500</v>
          </cell>
        </row>
        <row r="7555">
          <cell r="A7555" t="str">
            <v>Denmark DK2</v>
          </cell>
          <cell r="B7555" t="str">
            <v>DK2</v>
          </cell>
          <cell r="C7555" t="str">
            <v>Biogas</v>
          </cell>
          <cell r="D7555" t="str">
            <v>2042</v>
          </cell>
          <cell r="E7555">
            <v>4500</v>
          </cell>
        </row>
        <row r="7556">
          <cell r="A7556" t="str">
            <v>Denmark DK2</v>
          </cell>
          <cell r="B7556" t="str">
            <v>DK2</v>
          </cell>
          <cell r="C7556" t="str">
            <v>Biogas</v>
          </cell>
          <cell r="D7556" t="str">
            <v>2043</v>
          </cell>
          <cell r="E7556">
            <v>4500</v>
          </cell>
        </row>
        <row r="7557">
          <cell r="A7557" t="str">
            <v>Denmark DK2</v>
          </cell>
          <cell r="B7557" t="str">
            <v>DK2</v>
          </cell>
          <cell r="C7557" t="str">
            <v>Biogas</v>
          </cell>
          <cell r="D7557" t="str">
            <v>2044</v>
          </cell>
          <cell r="E7557">
            <v>4500</v>
          </cell>
        </row>
        <row r="7558">
          <cell r="A7558" t="str">
            <v>Denmark DK2</v>
          </cell>
          <cell r="B7558" t="str">
            <v>DK2</v>
          </cell>
          <cell r="C7558" t="str">
            <v>Biogas</v>
          </cell>
          <cell r="D7558" t="str">
            <v>2045</v>
          </cell>
          <cell r="E7558">
            <v>4500</v>
          </cell>
        </row>
        <row r="7559">
          <cell r="A7559" t="str">
            <v>Denmark DK2</v>
          </cell>
          <cell r="B7559" t="str">
            <v>DK2</v>
          </cell>
          <cell r="C7559" t="str">
            <v>Biogas</v>
          </cell>
          <cell r="D7559" t="str">
            <v>2046</v>
          </cell>
          <cell r="E7559">
            <v>4500</v>
          </cell>
        </row>
        <row r="7560">
          <cell r="A7560" t="str">
            <v>Denmark DK2</v>
          </cell>
          <cell r="B7560" t="str">
            <v>DK2</v>
          </cell>
          <cell r="C7560" t="str">
            <v>Biogas</v>
          </cell>
          <cell r="D7560" t="str">
            <v>2047</v>
          </cell>
          <cell r="E7560">
            <v>4500</v>
          </cell>
        </row>
        <row r="7561">
          <cell r="A7561" t="str">
            <v>Denmark DK2</v>
          </cell>
          <cell r="B7561" t="str">
            <v>DK2</v>
          </cell>
          <cell r="C7561" t="str">
            <v>Biogas</v>
          </cell>
          <cell r="D7561" t="str">
            <v>2048</v>
          </cell>
          <cell r="E7561">
            <v>4500</v>
          </cell>
        </row>
        <row r="7562">
          <cell r="A7562" t="str">
            <v>Denmark DK2</v>
          </cell>
          <cell r="B7562" t="str">
            <v>DK2</v>
          </cell>
          <cell r="C7562" t="str">
            <v>Biogas</v>
          </cell>
          <cell r="D7562" t="str">
            <v>2049</v>
          </cell>
          <cell r="E7562">
            <v>4500</v>
          </cell>
        </row>
        <row r="7563">
          <cell r="A7563" t="str">
            <v>Denmark DK2</v>
          </cell>
          <cell r="B7563" t="str">
            <v>DK2</v>
          </cell>
          <cell r="C7563" t="str">
            <v>Biogas</v>
          </cell>
          <cell r="D7563" t="str">
            <v>2050</v>
          </cell>
          <cell r="E7563">
            <v>4500</v>
          </cell>
        </row>
        <row r="7564">
          <cell r="A7564" t="str">
            <v>Estonia</v>
          </cell>
          <cell r="B7564" t="str">
            <v>EE</v>
          </cell>
          <cell r="C7564" t="str">
            <v>Biogas</v>
          </cell>
          <cell r="D7564" t="str">
            <v>2018</v>
          </cell>
          <cell r="E7564">
            <v>4500</v>
          </cell>
        </row>
        <row r="7565">
          <cell r="A7565" t="str">
            <v>Estonia</v>
          </cell>
          <cell r="B7565" t="str">
            <v>EE</v>
          </cell>
          <cell r="C7565" t="str">
            <v>Biogas</v>
          </cell>
          <cell r="D7565" t="str">
            <v>2019</v>
          </cell>
          <cell r="E7565">
            <v>4500</v>
          </cell>
        </row>
        <row r="7566">
          <cell r="A7566" t="str">
            <v>Estonia</v>
          </cell>
          <cell r="B7566" t="str">
            <v>EE</v>
          </cell>
          <cell r="C7566" t="str">
            <v>Biogas</v>
          </cell>
          <cell r="D7566" t="str">
            <v>2020</v>
          </cell>
          <cell r="E7566">
            <v>4500</v>
          </cell>
        </row>
        <row r="7567">
          <cell r="A7567" t="str">
            <v>Estonia</v>
          </cell>
          <cell r="B7567" t="str">
            <v>EE</v>
          </cell>
          <cell r="C7567" t="str">
            <v>Biogas</v>
          </cell>
          <cell r="D7567" t="str">
            <v>2021</v>
          </cell>
          <cell r="E7567">
            <v>4500</v>
          </cell>
        </row>
        <row r="7568">
          <cell r="A7568" t="str">
            <v>Estonia</v>
          </cell>
          <cell r="B7568" t="str">
            <v>EE</v>
          </cell>
          <cell r="C7568" t="str">
            <v>Biogas</v>
          </cell>
          <cell r="D7568" t="str">
            <v>2022</v>
          </cell>
          <cell r="E7568">
            <v>4500</v>
          </cell>
        </row>
        <row r="7569">
          <cell r="A7569" t="str">
            <v>Estonia</v>
          </cell>
          <cell r="B7569" t="str">
            <v>EE</v>
          </cell>
          <cell r="C7569" t="str">
            <v>Biogas</v>
          </cell>
          <cell r="D7569" t="str">
            <v>2023</v>
          </cell>
          <cell r="E7569">
            <v>4500</v>
          </cell>
        </row>
        <row r="7570">
          <cell r="A7570" t="str">
            <v>Estonia</v>
          </cell>
          <cell r="B7570" t="str">
            <v>EE</v>
          </cell>
          <cell r="C7570" t="str">
            <v>Biogas</v>
          </cell>
          <cell r="D7570" t="str">
            <v>2024</v>
          </cell>
          <cell r="E7570">
            <v>4500</v>
          </cell>
        </row>
        <row r="7571">
          <cell r="A7571" t="str">
            <v>Estonia</v>
          </cell>
          <cell r="B7571" t="str">
            <v>EE</v>
          </cell>
          <cell r="C7571" t="str">
            <v>Biogas</v>
          </cell>
          <cell r="D7571" t="str">
            <v>2025</v>
          </cell>
          <cell r="E7571">
            <v>4500</v>
          </cell>
        </row>
        <row r="7572">
          <cell r="A7572" t="str">
            <v>Estonia</v>
          </cell>
          <cell r="B7572" t="str">
            <v>EE</v>
          </cell>
          <cell r="C7572" t="str">
            <v>Biogas</v>
          </cell>
          <cell r="D7572" t="str">
            <v>2026</v>
          </cell>
          <cell r="E7572">
            <v>4500</v>
          </cell>
        </row>
        <row r="7573">
          <cell r="A7573" t="str">
            <v>Estonia</v>
          </cell>
          <cell r="B7573" t="str">
            <v>EE</v>
          </cell>
          <cell r="C7573" t="str">
            <v>Biogas</v>
          </cell>
          <cell r="D7573" t="str">
            <v>2027</v>
          </cell>
          <cell r="E7573">
            <v>4500</v>
          </cell>
        </row>
        <row r="7574">
          <cell r="A7574" t="str">
            <v>Estonia</v>
          </cell>
          <cell r="B7574" t="str">
            <v>EE</v>
          </cell>
          <cell r="C7574" t="str">
            <v>Biogas</v>
          </cell>
          <cell r="D7574" t="str">
            <v>2028</v>
          </cell>
          <cell r="E7574">
            <v>4500</v>
          </cell>
        </row>
        <row r="7575">
          <cell r="A7575" t="str">
            <v>Estonia</v>
          </cell>
          <cell r="B7575" t="str">
            <v>EE</v>
          </cell>
          <cell r="C7575" t="str">
            <v>Biogas</v>
          </cell>
          <cell r="D7575" t="str">
            <v>2029</v>
          </cell>
          <cell r="E7575">
            <v>4500</v>
          </cell>
        </row>
        <row r="7576">
          <cell r="A7576" t="str">
            <v>Estonia</v>
          </cell>
          <cell r="B7576" t="str">
            <v>EE</v>
          </cell>
          <cell r="C7576" t="str">
            <v>Biogas</v>
          </cell>
          <cell r="D7576" t="str">
            <v>2030</v>
          </cell>
          <cell r="E7576">
            <v>4500</v>
          </cell>
        </row>
        <row r="7577">
          <cell r="A7577" t="str">
            <v>Estonia</v>
          </cell>
          <cell r="B7577" t="str">
            <v>EE</v>
          </cell>
          <cell r="C7577" t="str">
            <v>Biogas</v>
          </cell>
          <cell r="D7577" t="str">
            <v>2031</v>
          </cell>
          <cell r="E7577">
            <v>4500</v>
          </cell>
        </row>
        <row r="7578">
          <cell r="A7578" t="str">
            <v>Estonia</v>
          </cell>
          <cell r="B7578" t="str">
            <v>EE</v>
          </cell>
          <cell r="C7578" t="str">
            <v>Biogas</v>
          </cell>
          <cell r="D7578" t="str">
            <v>2032</v>
          </cell>
          <cell r="E7578">
            <v>4500</v>
          </cell>
        </row>
        <row r="7579">
          <cell r="A7579" t="str">
            <v>Estonia</v>
          </cell>
          <cell r="B7579" t="str">
            <v>EE</v>
          </cell>
          <cell r="C7579" t="str">
            <v>Biogas</v>
          </cell>
          <cell r="D7579" t="str">
            <v>2033</v>
          </cell>
          <cell r="E7579">
            <v>4500</v>
          </cell>
        </row>
        <row r="7580">
          <cell r="A7580" t="str">
            <v>Estonia</v>
          </cell>
          <cell r="B7580" t="str">
            <v>EE</v>
          </cell>
          <cell r="C7580" t="str">
            <v>Biogas</v>
          </cell>
          <cell r="D7580" t="str">
            <v>2034</v>
          </cell>
          <cell r="E7580">
            <v>4500</v>
          </cell>
        </row>
        <row r="7581">
          <cell r="A7581" t="str">
            <v>Estonia</v>
          </cell>
          <cell r="B7581" t="str">
            <v>EE</v>
          </cell>
          <cell r="C7581" t="str">
            <v>Biogas</v>
          </cell>
          <cell r="D7581" t="str">
            <v>2035</v>
          </cell>
          <cell r="E7581">
            <v>4500</v>
          </cell>
        </row>
        <row r="7582">
          <cell r="A7582" t="str">
            <v>Estonia</v>
          </cell>
          <cell r="B7582" t="str">
            <v>EE</v>
          </cell>
          <cell r="C7582" t="str">
            <v>Biogas</v>
          </cell>
          <cell r="D7582" t="str">
            <v>2036</v>
          </cell>
          <cell r="E7582">
            <v>4500</v>
          </cell>
        </row>
        <row r="7583">
          <cell r="A7583" t="str">
            <v>Estonia</v>
          </cell>
          <cell r="B7583" t="str">
            <v>EE</v>
          </cell>
          <cell r="C7583" t="str">
            <v>Biogas</v>
          </cell>
          <cell r="D7583" t="str">
            <v>2037</v>
          </cell>
          <cell r="E7583">
            <v>4500</v>
          </cell>
        </row>
        <row r="7584">
          <cell r="A7584" t="str">
            <v>Estonia</v>
          </cell>
          <cell r="B7584" t="str">
            <v>EE</v>
          </cell>
          <cell r="C7584" t="str">
            <v>Biogas</v>
          </cell>
          <cell r="D7584" t="str">
            <v>2038</v>
          </cell>
          <cell r="E7584">
            <v>4500</v>
          </cell>
        </row>
        <row r="7585">
          <cell r="A7585" t="str">
            <v>Estonia</v>
          </cell>
          <cell r="B7585" t="str">
            <v>EE</v>
          </cell>
          <cell r="C7585" t="str">
            <v>Biogas</v>
          </cell>
          <cell r="D7585" t="str">
            <v>2039</v>
          </cell>
          <cell r="E7585">
            <v>4500</v>
          </cell>
        </row>
        <row r="7586">
          <cell r="A7586" t="str">
            <v>Estonia</v>
          </cell>
          <cell r="B7586" t="str">
            <v>EE</v>
          </cell>
          <cell r="C7586" t="str">
            <v>Biogas</v>
          </cell>
          <cell r="D7586" t="str">
            <v>2040</v>
          </cell>
          <cell r="E7586">
            <v>4500</v>
          </cell>
        </row>
        <row r="7587">
          <cell r="A7587" t="str">
            <v>Estonia</v>
          </cell>
          <cell r="B7587" t="str">
            <v>EE</v>
          </cell>
          <cell r="C7587" t="str">
            <v>Biogas</v>
          </cell>
          <cell r="D7587" t="str">
            <v>2041</v>
          </cell>
          <cell r="E7587">
            <v>4500</v>
          </cell>
        </row>
        <row r="7588">
          <cell r="A7588" t="str">
            <v>Estonia</v>
          </cell>
          <cell r="B7588" t="str">
            <v>EE</v>
          </cell>
          <cell r="C7588" t="str">
            <v>Biogas</v>
          </cell>
          <cell r="D7588" t="str">
            <v>2042</v>
          </cell>
          <cell r="E7588">
            <v>4500</v>
          </cell>
        </row>
        <row r="7589">
          <cell r="A7589" t="str">
            <v>Estonia</v>
          </cell>
          <cell r="B7589" t="str">
            <v>EE</v>
          </cell>
          <cell r="C7589" t="str">
            <v>Biogas</v>
          </cell>
          <cell r="D7589" t="str">
            <v>2043</v>
          </cell>
          <cell r="E7589">
            <v>4500</v>
          </cell>
        </row>
        <row r="7590">
          <cell r="A7590" t="str">
            <v>Estonia</v>
          </cell>
          <cell r="B7590" t="str">
            <v>EE</v>
          </cell>
          <cell r="C7590" t="str">
            <v>Biogas</v>
          </cell>
          <cell r="D7590" t="str">
            <v>2044</v>
          </cell>
          <cell r="E7590">
            <v>4500</v>
          </cell>
        </row>
        <row r="7591">
          <cell r="A7591" t="str">
            <v>Estonia</v>
          </cell>
          <cell r="B7591" t="str">
            <v>EE</v>
          </cell>
          <cell r="C7591" t="str">
            <v>Biogas</v>
          </cell>
          <cell r="D7591" t="str">
            <v>2045</v>
          </cell>
          <cell r="E7591">
            <v>4500</v>
          </cell>
        </row>
        <row r="7592">
          <cell r="A7592" t="str">
            <v>Estonia</v>
          </cell>
          <cell r="B7592" t="str">
            <v>EE</v>
          </cell>
          <cell r="C7592" t="str">
            <v>Biogas</v>
          </cell>
          <cell r="D7592" t="str">
            <v>2046</v>
          </cell>
          <cell r="E7592">
            <v>4500</v>
          </cell>
        </row>
        <row r="7593">
          <cell r="A7593" t="str">
            <v>Estonia</v>
          </cell>
          <cell r="B7593" t="str">
            <v>EE</v>
          </cell>
          <cell r="C7593" t="str">
            <v>Biogas</v>
          </cell>
          <cell r="D7593" t="str">
            <v>2047</v>
          </cell>
          <cell r="E7593">
            <v>4500</v>
          </cell>
        </row>
        <row r="7594">
          <cell r="A7594" t="str">
            <v>Estonia</v>
          </cell>
          <cell r="B7594" t="str">
            <v>EE</v>
          </cell>
          <cell r="C7594" t="str">
            <v>Biogas</v>
          </cell>
          <cell r="D7594" t="str">
            <v>2048</v>
          </cell>
          <cell r="E7594">
            <v>4500</v>
          </cell>
        </row>
        <row r="7595">
          <cell r="A7595" t="str">
            <v>Estonia</v>
          </cell>
          <cell r="B7595" t="str">
            <v>EE</v>
          </cell>
          <cell r="C7595" t="str">
            <v>Biogas</v>
          </cell>
          <cell r="D7595" t="str">
            <v>2049</v>
          </cell>
          <cell r="E7595">
            <v>4500</v>
          </cell>
        </row>
        <row r="7596">
          <cell r="A7596" t="str">
            <v>Estonia</v>
          </cell>
          <cell r="B7596" t="str">
            <v>EE</v>
          </cell>
          <cell r="C7596" t="str">
            <v>Biogas</v>
          </cell>
          <cell r="D7596" t="str">
            <v>2050</v>
          </cell>
          <cell r="E7596">
            <v>4500</v>
          </cell>
        </row>
        <row r="7597">
          <cell r="A7597" t="str">
            <v>Spain</v>
          </cell>
          <cell r="B7597" t="str">
            <v>ES</v>
          </cell>
          <cell r="C7597" t="str">
            <v>Biogas</v>
          </cell>
          <cell r="D7597" t="str">
            <v>2018</v>
          </cell>
          <cell r="E7597">
            <v>4500</v>
          </cell>
        </row>
        <row r="7598">
          <cell r="A7598" t="str">
            <v>Spain</v>
          </cell>
          <cell r="B7598" t="str">
            <v>ES</v>
          </cell>
          <cell r="C7598" t="str">
            <v>Biogas</v>
          </cell>
          <cell r="D7598" t="str">
            <v>2019</v>
          </cell>
          <cell r="E7598">
            <v>4500</v>
          </cell>
        </row>
        <row r="7599">
          <cell r="A7599" t="str">
            <v>Spain</v>
          </cell>
          <cell r="B7599" t="str">
            <v>ES</v>
          </cell>
          <cell r="C7599" t="str">
            <v>Biogas</v>
          </cell>
          <cell r="D7599" t="str">
            <v>2020</v>
          </cell>
          <cell r="E7599">
            <v>4500</v>
          </cell>
        </row>
        <row r="7600">
          <cell r="A7600" t="str">
            <v>Spain</v>
          </cell>
          <cell r="B7600" t="str">
            <v>ES</v>
          </cell>
          <cell r="C7600" t="str">
            <v>Biogas</v>
          </cell>
          <cell r="D7600" t="str">
            <v>2021</v>
          </cell>
          <cell r="E7600">
            <v>4500</v>
          </cell>
        </row>
        <row r="7601">
          <cell r="A7601" t="str">
            <v>Spain</v>
          </cell>
          <cell r="B7601" t="str">
            <v>ES</v>
          </cell>
          <cell r="C7601" t="str">
            <v>Biogas</v>
          </cell>
          <cell r="D7601" t="str">
            <v>2022</v>
          </cell>
          <cell r="E7601">
            <v>4500</v>
          </cell>
        </row>
        <row r="7602">
          <cell r="A7602" t="str">
            <v>Spain</v>
          </cell>
          <cell r="B7602" t="str">
            <v>ES</v>
          </cell>
          <cell r="C7602" t="str">
            <v>Biogas</v>
          </cell>
          <cell r="D7602" t="str">
            <v>2023</v>
          </cell>
          <cell r="E7602">
            <v>4500</v>
          </cell>
        </row>
        <row r="7603">
          <cell r="A7603" t="str">
            <v>Spain</v>
          </cell>
          <cell r="B7603" t="str">
            <v>ES</v>
          </cell>
          <cell r="C7603" t="str">
            <v>Biogas</v>
          </cell>
          <cell r="D7603" t="str">
            <v>2024</v>
          </cell>
          <cell r="E7603">
            <v>4500</v>
          </cell>
        </row>
        <row r="7604">
          <cell r="A7604" t="str">
            <v>Spain</v>
          </cell>
          <cell r="B7604" t="str">
            <v>ES</v>
          </cell>
          <cell r="C7604" t="str">
            <v>Biogas</v>
          </cell>
          <cell r="D7604" t="str">
            <v>2025</v>
          </cell>
          <cell r="E7604">
            <v>4500</v>
          </cell>
        </row>
        <row r="7605">
          <cell r="A7605" t="str">
            <v>Spain</v>
          </cell>
          <cell r="B7605" t="str">
            <v>ES</v>
          </cell>
          <cell r="C7605" t="str">
            <v>Biogas</v>
          </cell>
          <cell r="D7605" t="str">
            <v>2026</v>
          </cell>
          <cell r="E7605">
            <v>4500</v>
          </cell>
        </row>
        <row r="7606">
          <cell r="A7606" t="str">
            <v>Spain</v>
          </cell>
          <cell r="B7606" t="str">
            <v>ES</v>
          </cell>
          <cell r="C7606" t="str">
            <v>Biogas</v>
          </cell>
          <cell r="D7606" t="str">
            <v>2027</v>
          </cell>
          <cell r="E7606">
            <v>4500</v>
          </cell>
        </row>
        <row r="7607">
          <cell r="A7607" t="str">
            <v>Spain</v>
          </cell>
          <cell r="B7607" t="str">
            <v>ES</v>
          </cell>
          <cell r="C7607" t="str">
            <v>Biogas</v>
          </cell>
          <cell r="D7607" t="str">
            <v>2028</v>
          </cell>
          <cell r="E7607">
            <v>4500</v>
          </cell>
        </row>
        <row r="7608">
          <cell r="A7608" t="str">
            <v>Spain</v>
          </cell>
          <cell r="B7608" t="str">
            <v>ES</v>
          </cell>
          <cell r="C7608" t="str">
            <v>Biogas</v>
          </cell>
          <cell r="D7608" t="str">
            <v>2029</v>
          </cell>
          <cell r="E7608">
            <v>4500</v>
          </cell>
        </row>
        <row r="7609">
          <cell r="A7609" t="str">
            <v>Spain</v>
          </cell>
          <cell r="B7609" t="str">
            <v>ES</v>
          </cell>
          <cell r="C7609" t="str">
            <v>Biogas</v>
          </cell>
          <cell r="D7609" t="str">
            <v>2030</v>
          </cell>
          <cell r="E7609">
            <v>4500</v>
          </cell>
        </row>
        <row r="7610">
          <cell r="A7610" t="str">
            <v>Spain</v>
          </cell>
          <cell r="B7610" t="str">
            <v>ES</v>
          </cell>
          <cell r="C7610" t="str">
            <v>Biogas</v>
          </cell>
          <cell r="D7610" t="str">
            <v>2031</v>
          </cell>
          <cell r="E7610">
            <v>4500</v>
          </cell>
        </row>
        <row r="7611">
          <cell r="A7611" t="str">
            <v>Spain</v>
          </cell>
          <cell r="B7611" t="str">
            <v>ES</v>
          </cell>
          <cell r="C7611" t="str">
            <v>Biogas</v>
          </cell>
          <cell r="D7611" t="str">
            <v>2032</v>
          </cell>
          <cell r="E7611">
            <v>4500</v>
          </cell>
        </row>
        <row r="7612">
          <cell r="A7612" t="str">
            <v>Spain</v>
          </cell>
          <cell r="B7612" t="str">
            <v>ES</v>
          </cell>
          <cell r="C7612" t="str">
            <v>Biogas</v>
          </cell>
          <cell r="D7612" t="str">
            <v>2033</v>
          </cell>
          <cell r="E7612">
            <v>4500</v>
          </cell>
        </row>
        <row r="7613">
          <cell r="A7613" t="str">
            <v>Spain</v>
          </cell>
          <cell r="B7613" t="str">
            <v>ES</v>
          </cell>
          <cell r="C7613" t="str">
            <v>Biogas</v>
          </cell>
          <cell r="D7613" t="str">
            <v>2034</v>
          </cell>
          <cell r="E7613">
            <v>4500</v>
          </cell>
        </row>
        <row r="7614">
          <cell r="A7614" t="str">
            <v>Spain</v>
          </cell>
          <cell r="B7614" t="str">
            <v>ES</v>
          </cell>
          <cell r="C7614" t="str">
            <v>Biogas</v>
          </cell>
          <cell r="D7614" t="str">
            <v>2035</v>
          </cell>
          <cell r="E7614">
            <v>4500</v>
          </cell>
        </row>
        <row r="7615">
          <cell r="A7615" t="str">
            <v>Spain</v>
          </cell>
          <cell r="B7615" t="str">
            <v>ES</v>
          </cell>
          <cell r="C7615" t="str">
            <v>Biogas</v>
          </cell>
          <cell r="D7615" t="str">
            <v>2036</v>
          </cell>
          <cell r="E7615">
            <v>4500</v>
          </cell>
        </row>
        <row r="7616">
          <cell r="A7616" t="str">
            <v>Spain</v>
          </cell>
          <cell r="B7616" t="str">
            <v>ES</v>
          </cell>
          <cell r="C7616" t="str">
            <v>Biogas</v>
          </cell>
          <cell r="D7616" t="str">
            <v>2037</v>
          </cell>
          <cell r="E7616">
            <v>4500</v>
          </cell>
        </row>
        <row r="7617">
          <cell r="A7617" t="str">
            <v>Spain</v>
          </cell>
          <cell r="B7617" t="str">
            <v>ES</v>
          </cell>
          <cell r="C7617" t="str">
            <v>Biogas</v>
          </cell>
          <cell r="D7617" t="str">
            <v>2038</v>
          </cell>
          <cell r="E7617">
            <v>4500</v>
          </cell>
        </row>
        <row r="7618">
          <cell r="A7618" t="str">
            <v>Spain</v>
          </cell>
          <cell r="B7618" t="str">
            <v>ES</v>
          </cell>
          <cell r="C7618" t="str">
            <v>Biogas</v>
          </cell>
          <cell r="D7618" t="str">
            <v>2039</v>
          </cell>
          <cell r="E7618">
            <v>4500</v>
          </cell>
        </row>
        <row r="7619">
          <cell r="A7619" t="str">
            <v>Spain</v>
          </cell>
          <cell r="B7619" t="str">
            <v>ES</v>
          </cell>
          <cell r="C7619" t="str">
            <v>Biogas</v>
          </cell>
          <cell r="D7619" t="str">
            <v>2040</v>
          </cell>
          <cell r="E7619">
            <v>4500</v>
          </cell>
        </row>
        <row r="7620">
          <cell r="A7620" t="str">
            <v>Spain</v>
          </cell>
          <cell r="B7620" t="str">
            <v>ES</v>
          </cell>
          <cell r="C7620" t="str">
            <v>Biogas</v>
          </cell>
          <cell r="D7620" t="str">
            <v>2041</v>
          </cell>
          <cell r="E7620">
            <v>4500</v>
          </cell>
        </row>
        <row r="7621">
          <cell r="A7621" t="str">
            <v>Spain</v>
          </cell>
          <cell r="B7621" t="str">
            <v>ES</v>
          </cell>
          <cell r="C7621" t="str">
            <v>Biogas</v>
          </cell>
          <cell r="D7621" t="str">
            <v>2042</v>
          </cell>
          <cell r="E7621">
            <v>4500</v>
          </cell>
        </row>
        <row r="7622">
          <cell r="A7622" t="str">
            <v>Spain</v>
          </cell>
          <cell r="B7622" t="str">
            <v>ES</v>
          </cell>
          <cell r="C7622" t="str">
            <v>Biogas</v>
          </cell>
          <cell r="D7622" t="str">
            <v>2043</v>
          </cell>
          <cell r="E7622">
            <v>4500</v>
          </cell>
        </row>
        <row r="7623">
          <cell r="A7623" t="str">
            <v>Spain</v>
          </cell>
          <cell r="B7623" t="str">
            <v>ES</v>
          </cell>
          <cell r="C7623" t="str">
            <v>Biogas</v>
          </cell>
          <cell r="D7623" t="str">
            <v>2044</v>
          </cell>
          <cell r="E7623">
            <v>4500</v>
          </cell>
        </row>
        <row r="7624">
          <cell r="A7624" t="str">
            <v>Spain</v>
          </cell>
          <cell r="B7624" t="str">
            <v>ES</v>
          </cell>
          <cell r="C7624" t="str">
            <v>Biogas</v>
          </cell>
          <cell r="D7624" t="str">
            <v>2045</v>
          </cell>
          <cell r="E7624">
            <v>4500</v>
          </cell>
        </row>
        <row r="7625">
          <cell r="A7625" t="str">
            <v>Spain</v>
          </cell>
          <cell r="B7625" t="str">
            <v>ES</v>
          </cell>
          <cell r="C7625" t="str">
            <v>Biogas</v>
          </cell>
          <cell r="D7625" t="str">
            <v>2046</v>
          </cell>
          <cell r="E7625">
            <v>4500</v>
          </cell>
        </row>
        <row r="7626">
          <cell r="A7626" t="str">
            <v>Spain</v>
          </cell>
          <cell r="B7626" t="str">
            <v>ES</v>
          </cell>
          <cell r="C7626" t="str">
            <v>Biogas</v>
          </cell>
          <cell r="D7626" t="str">
            <v>2047</v>
          </cell>
          <cell r="E7626">
            <v>4500</v>
          </cell>
        </row>
        <row r="7627">
          <cell r="A7627" t="str">
            <v>Spain</v>
          </cell>
          <cell r="B7627" t="str">
            <v>ES</v>
          </cell>
          <cell r="C7627" t="str">
            <v>Biogas</v>
          </cell>
          <cell r="D7627" t="str">
            <v>2048</v>
          </cell>
          <cell r="E7627">
            <v>4500</v>
          </cell>
        </row>
        <row r="7628">
          <cell r="A7628" t="str">
            <v>Spain</v>
          </cell>
          <cell r="B7628" t="str">
            <v>ES</v>
          </cell>
          <cell r="C7628" t="str">
            <v>Biogas</v>
          </cell>
          <cell r="D7628" t="str">
            <v>2049</v>
          </cell>
          <cell r="E7628">
            <v>4500</v>
          </cell>
        </row>
        <row r="7629">
          <cell r="A7629" t="str">
            <v>Spain</v>
          </cell>
          <cell r="B7629" t="str">
            <v>ES</v>
          </cell>
          <cell r="C7629" t="str">
            <v>Biogas</v>
          </cell>
          <cell r="D7629" t="str">
            <v>2050</v>
          </cell>
          <cell r="E7629">
            <v>4500</v>
          </cell>
        </row>
        <row r="7630">
          <cell r="A7630" t="str">
            <v>Finland</v>
          </cell>
          <cell r="B7630" t="str">
            <v>FI</v>
          </cell>
          <cell r="C7630" t="str">
            <v>Biogas</v>
          </cell>
          <cell r="D7630" t="str">
            <v>2018</v>
          </cell>
          <cell r="E7630">
            <v>4500</v>
          </cell>
        </row>
        <row r="7631">
          <cell r="A7631" t="str">
            <v>Finland</v>
          </cell>
          <cell r="B7631" t="str">
            <v>FI</v>
          </cell>
          <cell r="C7631" t="str">
            <v>Biogas</v>
          </cell>
          <cell r="D7631" t="str">
            <v>2019</v>
          </cell>
          <cell r="E7631">
            <v>4500</v>
          </cell>
        </row>
        <row r="7632">
          <cell r="A7632" t="str">
            <v>Finland</v>
          </cell>
          <cell r="B7632" t="str">
            <v>FI</v>
          </cell>
          <cell r="C7632" t="str">
            <v>Biogas</v>
          </cell>
          <cell r="D7632" t="str">
            <v>2020</v>
          </cell>
          <cell r="E7632">
            <v>4500</v>
          </cell>
        </row>
        <row r="7633">
          <cell r="A7633" t="str">
            <v>Finland</v>
          </cell>
          <cell r="B7633" t="str">
            <v>FI</v>
          </cell>
          <cell r="C7633" t="str">
            <v>Biogas</v>
          </cell>
          <cell r="D7633" t="str">
            <v>2021</v>
          </cell>
          <cell r="E7633">
            <v>4500</v>
          </cell>
        </row>
        <row r="7634">
          <cell r="A7634" t="str">
            <v>Finland</v>
          </cell>
          <cell r="B7634" t="str">
            <v>FI</v>
          </cell>
          <cell r="C7634" t="str">
            <v>Biogas</v>
          </cell>
          <cell r="D7634" t="str">
            <v>2022</v>
          </cell>
          <cell r="E7634">
            <v>4500</v>
          </cell>
        </row>
        <row r="7635">
          <cell r="A7635" t="str">
            <v>Finland</v>
          </cell>
          <cell r="B7635" t="str">
            <v>FI</v>
          </cell>
          <cell r="C7635" t="str">
            <v>Biogas</v>
          </cell>
          <cell r="D7635" t="str">
            <v>2023</v>
          </cell>
          <cell r="E7635">
            <v>4500</v>
          </cell>
        </row>
        <row r="7636">
          <cell r="A7636" t="str">
            <v>Finland</v>
          </cell>
          <cell r="B7636" t="str">
            <v>FI</v>
          </cell>
          <cell r="C7636" t="str">
            <v>Biogas</v>
          </cell>
          <cell r="D7636" t="str">
            <v>2024</v>
          </cell>
          <cell r="E7636">
            <v>4500</v>
          </cell>
        </row>
        <row r="7637">
          <cell r="A7637" t="str">
            <v>Finland</v>
          </cell>
          <cell r="B7637" t="str">
            <v>FI</v>
          </cell>
          <cell r="C7637" t="str">
            <v>Biogas</v>
          </cell>
          <cell r="D7637" t="str">
            <v>2025</v>
          </cell>
          <cell r="E7637">
            <v>4500</v>
          </cell>
        </row>
        <row r="7638">
          <cell r="A7638" t="str">
            <v>Finland</v>
          </cell>
          <cell r="B7638" t="str">
            <v>FI</v>
          </cell>
          <cell r="C7638" t="str">
            <v>Biogas</v>
          </cell>
          <cell r="D7638" t="str">
            <v>2026</v>
          </cell>
          <cell r="E7638">
            <v>4500</v>
          </cell>
        </row>
        <row r="7639">
          <cell r="A7639" t="str">
            <v>Finland</v>
          </cell>
          <cell r="B7639" t="str">
            <v>FI</v>
          </cell>
          <cell r="C7639" t="str">
            <v>Biogas</v>
          </cell>
          <cell r="D7639" t="str">
            <v>2027</v>
          </cell>
          <cell r="E7639">
            <v>4500</v>
          </cell>
        </row>
        <row r="7640">
          <cell r="A7640" t="str">
            <v>Finland</v>
          </cell>
          <cell r="B7640" t="str">
            <v>FI</v>
          </cell>
          <cell r="C7640" t="str">
            <v>Biogas</v>
          </cell>
          <cell r="D7640" t="str">
            <v>2028</v>
          </cell>
          <cell r="E7640">
            <v>4500</v>
          </cell>
        </row>
        <row r="7641">
          <cell r="A7641" t="str">
            <v>Finland</v>
          </cell>
          <cell r="B7641" t="str">
            <v>FI</v>
          </cell>
          <cell r="C7641" t="str">
            <v>Biogas</v>
          </cell>
          <cell r="D7641" t="str">
            <v>2029</v>
          </cell>
          <cell r="E7641">
            <v>4500</v>
          </cell>
        </row>
        <row r="7642">
          <cell r="A7642" t="str">
            <v>Finland</v>
          </cell>
          <cell r="B7642" t="str">
            <v>FI</v>
          </cell>
          <cell r="C7642" t="str">
            <v>Biogas</v>
          </cell>
          <cell r="D7642" t="str">
            <v>2030</v>
          </cell>
          <cell r="E7642">
            <v>4500</v>
          </cell>
        </row>
        <row r="7643">
          <cell r="A7643" t="str">
            <v>Finland</v>
          </cell>
          <cell r="B7643" t="str">
            <v>FI</v>
          </cell>
          <cell r="C7643" t="str">
            <v>Biogas</v>
          </cell>
          <cell r="D7643" t="str">
            <v>2031</v>
          </cell>
          <cell r="E7643">
            <v>4500</v>
          </cell>
        </row>
        <row r="7644">
          <cell r="A7644" t="str">
            <v>Finland</v>
          </cell>
          <cell r="B7644" t="str">
            <v>FI</v>
          </cell>
          <cell r="C7644" t="str">
            <v>Biogas</v>
          </cell>
          <cell r="D7644" t="str">
            <v>2032</v>
          </cell>
          <cell r="E7644">
            <v>4500</v>
          </cell>
        </row>
        <row r="7645">
          <cell r="A7645" t="str">
            <v>Finland</v>
          </cell>
          <cell r="B7645" t="str">
            <v>FI</v>
          </cell>
          <cell r="C7645" t="str">
            <v>Biogas</v>
          </cell>
          <cell r="D7645" t="str">
            <v>2033</v>
          </cell>
          <cell r="E7645">
            <v>4500</v>
          </cell>
        </row>
        <row r="7646">
          <cell r="A7646" t="str">
            <v>Finland</v>
          </cell>
          <cell r="B7646" t="str">
            <v>FI</v>
          </cell>
          <cell r="C7646" t="str">
            <v>Biogas</v>
          </cell>
          <cell r="D7646" t="str">
            <v>2034</v>
          </cell>
          <cell r="E7646">
            <v>4500</v>
          </cell>
        </row>
        <row r="7647">
          <cell r="A7647" t="str">
            <v>Finland</v>
          </cell>
          <cell r="B7647" t="str">
            <v>FI</v>
          </cell>
          <cell r="C7647" t="str">
            <v>Biogas</v>
          </cell>
          <cell r="D7647" t="str">
            <v>2035</v>
          </cell>
          <cell r="E7647">
            <v>4500</v>
          </cell>
        </row>
        <row r="7648">
          <cell r="A7648" t="str">
            <v>Finland</v>
          </cell>
          <cell r="B7648" t="str">
            <v>FI</v>
          </cell>
          <cell r="C7648" t="str">
            <v>Biogas</v>
          </cell>
          <cell r="D7648" t="str">
            <v>2036</v>
          </cell>
          <cell r="E7648">
            <v>4500</v>
          </cell>
        </row>
        <row r="7649">
          <cell r="A7649" t="str">
            <v>Finland</v>
          </cell>
          <cell r="B7649" t="str">
            <v>FI</v>
          </cell>
          <cell r="C7649" t="str">
            <v>Biogas</v>
          </cell>
          <cell r="D7649" t="str">
            <v>2037</v>
          </cell>
          <cell r="E7649">
            <v>4500</v>
          </cell>
        </row>
        <row r="7650">
          <cell r="A7650" t="str">
            <v>Finland</v>
          </cell>
          <cell r="B7650" t="str">
            <v>FI</v>
          </cell>
          <cell r="C7650" t="str">
            <v>Biogas</v>
          </cell>
          <cell r="D7650" t="str">
            <v>2038</v>
          </cell>
          <cell r="E7650">
            <v>4500</v>
          </cell>
        </row>
        <row r="7651">
          <cell r="A7651" t="str">
            <v>Finland</v>
          </cell>
          <cell r="B7651" t="str">
            <v>FI</v>
          </cell>
          <cell r="C7651" t="str">
            <v>Biogas</v>
          </cell>
          <cell r="D7651" t="str">
            <v>2039</v>
          </cell>
          <cell r="E7651">
            <v>4500</v>
          </cell>
        </row>
        <row r="7652">
          <cell r="A7652" t="str">
            <v>Finland</v>
          </cell>
          <cell r="B7652" t="str">
            <v>FI</v>
          </cell>
          <cell r="C7652" t="str">
            <v>Biogas</v>
          </cell>
          <cell r="D7652" t="str">
            <v>2040</v>
          </cell>
          <cell r="E7652">
            <v>4500</v>
          </cell>
        </row>
        <row r="7653">
          <cell r="A7653" t="str">
            <v>Finland</v>
          </cell>
          <cell r="B7653" t="str">
            <v>FI</v>
          </cell>
          <cell r="C7653" t="str">
            <v>Biogas</v>
          </cell>
          <cell r="D7653" t="str">
            <v>2041</v>
          </cell>
          <cell r="E7653">
            <v>4500</v>
          </cell>
        </row>
        <row r="7654">
          <cell r="A7654" t="str">
            <v>Finland</v>
          </cell>
          <cell r="B7654" t="str">
            <v>FI</v>
          </cell>
          <cell r="C7654" t="str">
            <v>Biogas</v>
          </cell>
          <cell r="D7654" t="str">
            <v>2042</v>
          </cell>
          <cell r="E7654">
            <v>4500</v>
          </cell>
        </row>
        <row r="7655">
          <cell r="A7655" t="str">
            <v>Finland</v>
          </cell>
          <cell r="B7655" t="str">
            <v>FI</v>
          </cell>
          <cell r="C7655" t="str">
            <v>Biogas</v>
          </cell>
          <cell r="D7655" t="str">
            <v>2043</v>
          </cell>
          <cell r="E7655">
            <v>4500</v>
          </cell>
        </row>
        <row r="7656">
          <cell r="A7656" t="str">
            <v>Finland</v>
          </cell>
          <cell r="B7656" t="str">
            <v>FI</v>
          </cell>
          <cell r="C7656" t="str">
            <v>Biogas</v>
          </cell>
          <cell r="D7656" t="str">
            <v>2044</v>
          </cell>
          <cell r="E7656">
            <v>4500</v>
          </cell>
        </row>
        <row r="7657">
          <cell r="A7657" t="str">
            <v>Finland</v>
          </cell>
          <cell r="B7657" t="str">
            <v>FI</v>
          </cell>
          <cell r="C7657" t="str">
            <v>Biogas</v>
          </cell>
          <cell r="D7657" t="str">
            <v>2045</v>
          </cell>
          <cell r="E7657">
            <v>4500</v>
          </cell>
        </row>
        <row r="7658">
          <cell r="A7658" t="str">
            <v>Finland</v>
          </cell>
          <cell r="B7658" t="str">
            <v>FI</v>
          </cell>
          <cell r="C7658" t="str">
            <v>Biogas</v>
          </cell>
          <cell r="D7658" t="str">
            <v>2046</v>
          </cell>
          <cell r="E7658">
            <v>4500</v>
          </cell>
        </row>
        <row r="7659">
          <cell r="A7659" t="str">
            <v>Finland</v>
          </cell>
          <cell r="B7659" t="str">
            <v>FI</v>
          </cell>
          <cell r="C7659" t="str">
            <v>Biogas</v>
          </cell>
          <cell r="D7659" t="str">
            <v>2047</v>
          </cell>
          <cell r="E7659">
            <v>4500</v>
          </cell>
        </row>
        <row r="7660">
          <cell r="A7660" t="str">
            <v>Finland</v>
          </cell>
          <cell r="B7660" t="str">
            <v>FI</v>
          </cell>
          <cell r="C7660" t="str">
            <v>Biogas</v>
          </cell>
          <cell r="D7660" t="str">
            <v>2048</v>
          </cell>
          <cell r="E7660">
            <v>4500</v>
          </cell>
        </row>
        <row r="7661">
          <cell r="A7661" t="str">
            <v>Finland</v>
          </cell>
          <cell r="B7661" t="str">
            <v>FI</v>
          </cell>
          <cell r="C7661" t="str">
            <v>Biogas</v>
          </cell>
          <cell r="D7661" t="str">
            <v>2049</v>
          </cell>
          <cell r="E7661">
            <v>4500</v>
          </cell>
        </row>
        <row r="7662">
          <cell r="A7662" t="str">
            <v>Finland</v>
          </cell>
          <cell r="B7662" t="str">
            <v>FI</v>
          </cell>
          <cell r="C7662" t="str">
            <v>Biogas</v>
          </cell>
          <cell r="D7662" t="str">
            <v>2050</v>
          </cell>
          <cell r="E7662">
            <v>4500</v>
          </cell>
        </row>
        <row r="7663">
          <cell r="A7663" t="str">
            <v>France</v>
          </cell>
          <cell r="B7663" t="str">
            <v>FR</v>
          </cell>
          <cell r="C7663" t="str">
            <v>Biogas</v>
          </cell>
          <cell r="D7663" t="str">
            <v>2018</v>
          </cell>
          <cell r="E7663">
            <v>4500</v>
          </cell>
        </row>
        <row r="7664">
          <cell r="A7664" t="str">
            <v>France</v>
          </cell>
          <cell r="B7664" t="str">
            <v>FR</v>
          </cell>
          <cell r="C7664" t="str">
            <v>Biogas</v>
          </cell>
          <cell r="D7664" t="str">
            <v>2019</v>
          </cell>
          <cell r="E7664">
            <v>4500</v>
          </cell>
        </row>
        <row r="7665">
          <cell r="A7665" t="str">
            <v>France</v>
          </cell>
          <cell r="B7665" t="str">
            <v>FR</v>
          </cell>
          <cell r="C7665" t="str">
            <v>Biogas</v>
          </cell>
          <cell r="D7665" t="str">
            <v>2020</v>
          </cell>
          <cell r="E7665">
            <v>4500</v>
          </cell>
        </row>
        <row r="7666">
          <cell r="A7666" t="str">
            <v>France</v>
          </cell>
          <cell r="B7666" t="str">
            <v>FR</v>
          </cell>
          <cell r="C7666" t="str">
            <v>Biogas</v>
          </cell>
          <cell r="D7666" t="str">
            <v>2021</v>
          </cell>
          <cell r="E7666">
            <v>4500</v>
          </cell>
        </row>
        <row r="7667">
          <cell r="A7667" t="str">
            <v>France</v>
          </cell>
          <cell r="B7667" t="str">
            <v>FR</v>
          </cell>
          <cell r="C7667" t="str">
            <v>Biogas</v>
          </cell>
          <cell r="D7667" t="str">
            <v>2022</v>
          </cell>
          <cell r="E7667">
            <v>4500</v>
          </cell>
        </row>
        <row r="7668">
          <cell r="A7668" t="str">
            <v>France</v>
          </cell>
          <cell r="B7668" t="str">
            <v>FR</v>
          </cell>
          <cell r="C7668" t="str">
            <v>Biogas</v>
          </cell>
          <cell r="D7668" t="str">
            <v>2023</v>
          </cell>
          <cell r="E7668">
            <v>4500</v>
          </cell>
        </row>
        <row r="7669">
          <cell r="A7669" t="str">
            <v>France</v>
          </cell>
          <cell r="B7669" t="str">
            <v>FR</v>
          </cell>
          <cell r="C7669" t="str">
            <v>Biogas</v>
          </cell>
          <cell r="D7669" t="str">
            <v>2024</v>
          </cell>
          <cell r="E7669">
            <v>4500</v>
          </cell>
        </row>
        <row r="7670">
          <cell r="A7670" t="str">
            <v>France</v>
          </cell>
          <cell r="B7670" t="str">
            <v>FR</v>
          </cell>
          <cell r="C7670" t="str">
            <v>Biogas</v>
          </cell>
          <cell r="D7670" t="str">
            <v>2025</v>
          </cell>
          <cell r="E7670">
            <v>4500</v>
          </cell>
        </row>
        <row r="7671">
          <cell r="A7671" t="str">
            <v>France</v>
          </cell>
          <cell r="B7671" t="str">
            <v>FR</v>
          </cell>
          <cell r="C7671" t="str">
            <v>Biogas</v>
          </cell>
          <cell r="D7671" t="str">
            <v>2026</v>
          </cell>
          <cell r="E7671">
            <v>4500</v>
          </cell>
        </row>
        <row r="7672">
          <cell r="A7672" t="str">
            <v>France</v>
          </cell>
          <cell r="B7672" t="str">
            <v>FR</v>
          </cell>
          <cell r="C7672" t="str">
            <v>Biogas</v>
          </cell>
          <cell r="D7672" t="str">
            <v>2027</v>
          </cell>
          <cell r="E7672">
            <v>4500</v>
          </cell>
        </row>
        <row r="7673">
          <cell r="A7673" t="str">
            <v>France</v>
          </cell>
          <cell r="B7673" t="str">
            <v>FR</v>
          </cell>
          <cell r="C7673" t="str">
            <v>Biogas</v>
          </cell>
          <cell r="D7673" t="str">
            <v>2028</v>
          </cell>
          <cell r="E7673">
            <v>4500</v>
          </cell>
        </row>
        <row r="7674">
          <cell r="A7674" t="str">
            <v>France</v>
          </cell>
          <cell r="B7674" t="str">
            <v>FR</v>
          </cell>
          <cell r="C7674" t="str">
            <v>Biogas</v>
          </cell>
          <cell r="D7674" t="str">
            <v>2029</v>
          </cell>
          <cell r="E7674">
            <v>4500</v>
          </cell>
        </row>
        <row r="7675">
          <cell r="A7675" t="str">
            <v>France</v>
          </cell>
          <cell r="B7675" t="str">
            <v>FR</v>
          </cell>
          <cell r="C7675" t="str">
            <v>Biogas</v>
          </cell>
          <cell r="D7675" t="str">
            <v>2030</v>
          </cell>
          <cell r="E7675">
            <v>4500</v>
          </cell>
        </row>
        <row r="7676">
          <cell r="A7676" t="str">
            <v>France</v>
          </cell>
          <cell r="B7676" t="str">
            <v>FR</v>
          </cell>
          <cell r="C7676" t="str">
            <v>Biogas</v>
          </cell>
          <cell r="D7676" t="str">
            <v>2031</v>
          </cell>
          <cell r="E7676">
            <v>4500</v>
          </cell>
        </row>
        <row r="7677">
          <cell r="A7677" t="str">
            <v>France</v>
          </cell>
          <cell r="B7677" t="str">
            <v>FR</v>
          </cell>
          <cell r="C7677" t="str">
            <v>Biogas</v>
          </cell>
          <cell r="D7677" t="str">
            <v>2032</v>
          </cell>
          <cell r="E7677">
            <v>4500</v>
          </cell>
        </row>
        <row r="7678">
          <cell r="A7678" t="str">
            <v>France</v>
          </cell>
          <cell r="B7678" t="str">
            <v>FR</v>
          </cell>
          <cell r="C7678" t="str">
            <v>Biogas</v>
          </cell>
          <cell r="D7678" t="str">
            <v>2033</v>
          </cell>
          <cell r="E7678">
            <v>4500</v>
          </cell>
        </row>
        <row r="7679">
          <cell r="A7679" t="str">
            <v>France</v>
          </cell>
          <cell r="B7679" t="str">
            <v>FR</v>
          </cell>
          <cell r="C7679" t="str">
            <v>Biogas</v>
          </cell>
          <cell r="D7679" t="str">
            <v>2034</v>
          </cell>
          <cell r="E7679">
            <v>4500</v>
          </cell>
        </row>
        <row r="7680">
          <cell r="A7680" t="str">
            <v>France</v>
          </cell>
          <cell r="B7680" t="str">
            <v>FR</v>
          </cell>
          <cell r="C7680" t="str">
            <v>Biogas</v>
          </cell>
          <cell r="D7680" t="str">
            <v>2035</v>
          </cell>
          <cell r="E7680">
            <v>4500</v>
          </cell>
        </row>
        <row r="7681">
          <cell r="A7681" t="str">
            <v>France</v>
          </cell>
          <cell r="B7681" t="str">
            <v>FR</v>
          </cell>
          <cell r="C7681" t="str">
            <v>Biogas</v>
          </cell>
          <cell r="D7681" t="str">
            <v>2036</v>
          </cell>
          <cell r="E7681">
            <v>4500</v>
          </cell>
        </row>
        <row r="7682">
          <cell r="A7682" t="str">
            <v>France</v>
          </cell>
          <cell r="B7682" t="str">
            <v>FR</v>
          </cell>
          <cell r="C7682" t="str">
            <v>Biogas</v>
          </cell>
          <cell r="D7682" t="str">
            <v>2037</v>
          </cell>
          <cell r="E7682">
            <v>4500</v>
          </cell>
        </row>
        <row r="7683">
          <cell r="A7683" t="str">
            <v>France</v>
          </cell>
          <cell r="B7683" t="str">
            <v>FR</v>
          </cell>
          <cell r="C7683" t="str">
            <v>Biogas</v>
          </cell>
          <cell r="D7683" t="str">
            <v>2038</v>
          </cell>
          <cell r="E7683">
            <v>4500</v>
          </cell>
        </row>
        <row r="7684">
          <cell r="A7684" t="str">
            <v>France</v>
          </cell>
          <cell r="B7684" t="str">
            <v>FR</v>
          </cell>
          <cell r="C7684" t="str">
            <v>Biogas</v>
          </cell>
          <cell r="D7684" t="str">
            <v>2039</v>
          </cell>
          <cell r="E7684">
            <v>4500</v>
          </cell>
        </row>
        <row r="7685">
          <cell r="A7685" t="str">
            <v>France</v>
          </cell>
          <cell r="B7685" t="str">
            <v>FR</v>
          </cell>
          <cell r="C7685" t="str">
            <v>Biogas</v>
          </cell>
          <cell r="D7685" t="str">
            <v>2040</v>
          </cell>
          <cell r="E7685">
            <v>4500</v>
          </cell>
        </row>
        <row r="7686">
          <cell r="A7686" t="str">
            <v>France</v>
          </cell>
          <cell r="B7686" t="str">
            <v>FR</v>
          </cell>
          <cell r="C7686" t="str">
            <v>Biogas</v>
          </cell>
          <cell r="D7686" t="str">
            <v>2041</v>
          </cell>
          <cell r="E7686">
            <v>4500</v>
          </cell>
        </row>
        <row r="7687">
          <cell r="A7687" t="str">
            <v>France</v>
          </cell>
          <cell r="B7687" t="str">
            <v>FR</v>
          </cell>
          <cell r="C7687" t="str">
            <v>Biogas</v>
          </cell>
          <cell r="D7687" t="str">
            <v>2042</v>
          </cell>
          <cell r="E7687">
            <v>4500</v>
          </cell>
        </row>
        <row r="7688">
          <cell r="A7688" t="str">
            <v>France</v>
          </cell>
          <cell r="B7688" t="str">
            <v>FR</v>
          </cell>
          <cell r="C7688" t="str">
            <v>Biogas</v>
          </cell>
          <cell r="D7688" t="str">
            <v>2043</v>
          </cell>
          <cell r="E7688">
            <v>4500</v>
          </cell>
        </row>
        <row r="7689">
          <cell r="A7689" t="str">
            <v>France</v>
          </cell>
          <cell r="B7689" t="str">
            <v>FR</v>
          </cell>
          <cell r="C7689" t="str">
            <v>Biogas</v>
          </cell>
          <cell r="D7689" t="str">
            <v>2044</v>
          </cell>
          <cell r="E7689">
            <v>4500</v>
          </cell>
        </row>
        <row r="7690">
          <cell r="A7690" t="str">
            <v>France</v>
          </cell>
          <cell r="B7690" t="str">
            <v>FR</v>
          </cell>
          <cell r="C7690" t="str">
            <v>Biogas</v>
          </cell>
          <cell r="D7690" t="str">
            <v>2045</v>
          </cell>
          <cell r="E7690">
            <v>4500</v>
          </cell>
        </row>
        <row r="7691">
          <cell r="A7691" t="str">
            <v>France</v>
          </cell>
          <cell r="B7691" t="str">
            <v>FR</v>
          </cell>
          <cell r="C7691" t="str">
            <v>Biogas</v>
          </cell>
          <cell r="D7691" t="str">
            <v>2046</v>
          </cell>
          <cell r="E7691">
            <v>4500</v>
          </cell>
        </row>
        <row r="7692">
          <cell r="A7692" t="str">
            <v>France</v>
          </cell>
          <cell r="B7692" t="str">
            <v>FR</v>
          </cell>
          <cell r="C7692" t="str">
            <v>Biogas</v>
          </cell>
          <cell r="D7692" t="str">
            <v>2047</v>
          </cell>
          <cell r="E7692">
            <v>4500</v>
          </cell>
        </row>
        <row r="7693">
          <cell r="A7693" t="str">
            <v>France</v>
          </cell>
          <cell r="B7693" t="str">
            <v>FR</v>
          </cell>
          <cell r="C7693" t="str">
            <v>Biogas</v>
          </cell>
          <cell r="D7693" t="str">
            <v>2048</v>
          </cell>
          <cell r="E7693">
            <v>4500</v>
          </cell>
        </row>
        <row r="7694">
          <cell r="A7694" t="str">
            <v>France</v>
          </cell>
          <cell r="B7694" t="str">
            <v>FR</v>
          </cell>
          <cell r="C7694" t="str">
            <v>Biogas</v>
          </cell>
          <cell r="D7694" t="str">
            <v>2049</v>
          </cell>
          <cell r="E7694">
            <v>4500</v>
          </cell>
        </row>
        <row r="7695">
          <cell r="A7695" t="str">
            <v>France</v>
          </cell>
          <cell r="B7695" t="str">
            <v>FR</v>
          </cell>
          <cell r="C7695" t="str">
            <v>Biogas</v>
          </cell>
          <cell r="D7695" t="str">
            <v>2050</v>
          </cell>
          <cell r="E7695">
            <v>4500</v>
          </cell>
        </row>
        <row r="7696">
          <cell r="A7696" t="str">
            <v>Great Britain</v>
          </cell>
          <cell r="B7696" t="str">
            <v>GB</v>
          </cell>
          <cell r="C7696" t="str">
            <v>Biogas</v>
          </cell>
          <cell r="D7696" t="str">
            <v>2018</v>
          </cell>
          <cell r="E7696">
            <v>4500</v>
          </cell>
        </row>
        <row r="7697">
          <cell r="A7697" t="str">
            <v>Great Britain</v>
          </cell>
          <cell r="B7697" t="str">
            <v>GB</v>
          </cell>
          <cell r="C7697" t="str">
            <v>Biogas</v>
          </cell>
          <cell r="D7697" t="str">
            <v>2019</v>
          </cell>
          <cell r="E7697">
            <v>4500</v>
          </cell>
        </row>
        <row r="7698">
          <cell r="A7698" t="str">
            <v>Great Britain</v>
          </cell>
          <cell r="B7698" t="str">
            <v>GB</v>
          </cell>
          <cell r="C7698" t="str">
            <v>Biogas</v>
          </cell>
          <cell r="D7698" t="str">
            <v>2020</v>
          </cell>
          <cell r="E7698">
            <v>4500</v>
          </cell>
        </row>
        <row r="7699">
          <cell r="A7699" t="str">
            <v>Great Britain</v>
          </cell>
          <cell r="B7699" t="str">
            <v>GB</v>
          </cell>
          <cell r="C7699" t="str">
            <v>Biogas</v>
          </cell>
          <cell r="D7699" t="str">
            <v>2021</v>
          </cell>
          <cell r="E7699">
            <v>4500</v>
          </cell>
        </row>
        <row r="7700">
          <cell r="A7700" t="str">
            <v>Great Britain</v>
          </cell>
          <cell r="B7700" t="str">
            <v>GB</v>
          </cell>
          <cell r="C7700" t="str">
            <v>Biogas</v>
          </cell>
          <cell r="D7700" t="str">
            <v>2022</v>
          </cell>
          <cell r="E7700">
            <v>4500</v>
          </cell>
        </row>
        <row r="7701">
          <cell r="A7701" t="str">
            <v>Great Britain</v>
          </cell>
          <cell r="B7701" t="str">
            <v>GB</v>
          </cell>
          <cell r="C7701" t="str">
            <v>Biogas</v>
          </cell>
          <cell r="D7701" t="str">
            <v>2023</v>
          </cell>
          <cell r="E7701">
            <v>4500</v>
          </cell>
        </row>
        <row r="7702">
          <cell r="A7702" t="str">
            <v>Great Britain</v>
          </cell>
          <cell r="B7702" t="str">
            <v>GB</v>
          </cell>
          <cell r="C7702" t="str">
            <v>Biogas</v>
          </cell>
          <cell r="D7702" t="str">
            <v>2024</v>
          </cell>
          <cell r="E7702">
            <v>4500</v>
          </cell>
        </row>
        <row r="7703">
          <cell r="A7703" t="str">
            <v>Great Britain</v>
          </cell>
          <cell r="B7703" t="str">
            <v>GB</v>
          </cell>
          <cell r="C7703" t="str">
            <v>Biogas</v>
          </cell>
          <cell r="D7703" t="str">
            <v>2025</v>
          </cell>
          <cell r="E7703">
            <v>4500</v>
          </cell>
        </row>
        <row r="7704">
          <cell r="A7704" t="str">
            <v>Great Britain</v>
          </cell>
          <cell r="B7704" t="str">
            <v>GB</v>
          </cell>
          <cell r="C7704" t="str">
            <v>Biogas</v>
          </cell>
          <cell r="D7704" t="str">
            <v>2026</v>
          </cell>
          <cell r="E7704">
            <v>4500</v>
          </cell>
        </row>
        <row r="7705">
          <cell r="A7705" t="str">
            <v>Great Britain</v>
          </cell>
          <cell r="B7705" t="str">
            <v>GB</v>
          </cell>
          <cell r="C7705" t="str">
            <v>Biogas</v>
          </cell>
          <cell r="D7705" t="str">
            <v>2027</v>
          </cell>
          <cell r="E7705">
            <v>4500</v>
          </cell>
        </row>
        <row r="7706">
          <cell r="A7706" t="str">
            <v>Great Britain</v>
          </cell>
          <cell r="B7706" t="str">
            <v>GB</v>
          </cell>
          <cell r="C7706" t="str">
            <v>Biogas</v>
          </cell>
          <cell r="D7706" t="str">
            <v>2028</v>
          </cell>
          <cell r="E7706">
            <v>4500</v>
          </cell>
        </row>
        <row r="7707">
          <cell r="A7707" t="str">
            <v>Great Britain</v>
          </cell>
          <cell r="B7707" t="str">
            <v>GB</v>
          </cell>
          <cell r="C7707" t="str">
            <v>Biogas</v>
          </cell>
          <cell r="D7707" t="str">
            <v>2029</v>
          </cell>
          <cell r="E7707">
            <v>4500</v>
          </cell>
        </row>
        <row r="7708">
          <cell r="A7708" t="str">
            <v>Great Britain</v>
          </cell>
          <cell r="B7708" t="str">
            <v>GB</v>
          </cell>
          <cell r="C7708" t="str">
            <v>Biogas</v>
          </cell>
          <cell r="D7708" t="str">
            <v>2030</v>
          </cell>
          <cell r="E7708">
            <v>4500</v>
          </cell>
        </row>
        <row r="7709">
          <cell r="A7709" t="str">
            <v>Great Britain</v>
          </cell>
          <cell r="B7709" t="str">
            <v>GB</v>
          </cell>
          <cell r="C7709" t="str">
            <v>Biogas</v>
          </cell>
          <cell r="D7709" t="str">
            <v>2031</v>
          </cell>
          <cell r="E7709">
            <v>4500</v>
          </cell>
        </row>
        <row r="7710">
          <cell r="A7710" t="str">
            <v>Great Britain</v>
          </cell>
          <cell r="B7710" t="str">
            <v>GB</v>
          </cell>
          <cell r="C7710" t="str">
            <v>Biogas</v>
          </cell>
          <cell r="D7710" t="str">
            <v>2032</v>
          </cell>
          <cell r="E7710">
            <v>4500</v>
          </cell>
        </row>
        <row r="7711">
          <cell r="A7711" t="str">
            <v>Great Britain</v>
          </cell>
          <cell r="B7711" t="str">
            <v>GB</v>
          </cell>
          <cell r="C7711" t="str">
            <v>Biogas</v>
          </cell>
          <cell r="D7711" t="str">
            <v>2033</v>
          </cell>
          <cell r="E7711">
            <v>4500</v>
          </cell>
        </row>
        <row r="7712">
          <cell r="A7712" t="str">
            <v>Great Britain</v>
          </cell>
          <cell r="B7712" t="str">
            <v>GB</v>
          </cell>
          <cell r="C7712" t="str">
            <v>Biogas</v>
          </cell>
          <cell r="D7712" t="str">
            <v>2034</v>
          </cell>
          <cell r="E7712">
            <v>4500</v>
          </cell>
        </row>
        <row r="7713">
          <cell r="A7713" t="str">
            <v>Great Britain</v>
          </cell>
          <cell r="B7713" t="str">
            <v>GB</v>
          </cell>
          <cell r="C7713" t="str">
            <v>Biogas</v>
          </cell>
          <cell r="D7713" t="str">
            <v>2035</v>
          </cell>
          <cell r="E7713">
            <v>4500</v>
          </cell>
        </row>
        <row r="7714">
          <cell r="A7714" t="str">
            <v>Great Britain</v>
          </cell>
          <cell r="B7714" t="str">
            <v>GB</v>
          </cell>
          <cell r="C7714" t="str">
            <v>Biogas</v>
          </cell>
          <cell r="D7714" t="str">
            <v>2036</v>
          </cell>
          <cell r="E7714">
            <v>4500</v>
          </cell>
        </row>
        <row r="7715">
          <cell r="A7715" t="str">
            <v>Great Britain</v>
          </cell>
          <cell r="B7715" t="str">
            <v>GB</v>
          </cell>
          <cell r="C7715" t="str">
            <v>Biogas</v>
          </cell>
          <cell r="D7715" t="str">
            <v>2037</v>
          </cell>
          <cell r="E7715">
            <v>4500</v>
          </cell>
        </row>
        <row r="7716">
          <cell r="A7716" t="str">
            <v>Great Britain</v>
          </cell>
          <cell r="B7716" t="str">
            <v>GB</v>
          </cell>
          <cell r="C7716" t="str">
            <v>Biogas</v>
          </cell>
          <cell r="D7716" t="str">
            <v>2038</v>
          </cell>
          <cell r="E7716">
            <v>4500</v>
          </cell>
        </row>
        <row r="7717">
          <cell r="A7717" t="str">
            <v>Great Britain</v>
          </cell>
          <cell r="B7717" t="str">
            <v>GB</v>
          </cell>
          <cell r="C7717" t="str">
            <v>Biogas</v>
          </cell>
          <cell r="D7717" t="str">
            <v>2039</v>
          </cell>
          <cell r="E7717">
            <v>4500</v>
          </cell>
        </row>
        <row r="7718">
          <cell r="A7718" t="str">
            <v>Great Britain</v>
          </cell>
          <cell r="B7718" t="str">
            <v>GB</v>
          </cell>
          <cell r="C7718" t="str">
            <v>Biogas</v>
          </cell>
          <cell r="D7718" t="str">
            <v>2040</v>
          </cell>
          <cell r="E7718">
            <v>4500</v>
          </cell>
        </row>
        <row r="7719">
          <cell r="A7719" t="str">
            <v>Great Britain</v>
          </cell>
          <cell r="B7719" t="str">
            <v>GB</v>
          </cell>
          <cell r="C7719" t="str">
            <v>Biogas</v>
          </cell>
          <cell r="D7719" t="str">
            <v>2041</v>
          </cell>
          <cell r="E7719">
            <v>4500</v>
          </cell>
        </row>
        <row r="7720">
          <cell r="A7720" t="str">
            <v>Great Britain</v>
          </cell>
          <cell r="B7720" t="str">
            <v>GB</v>
          </cell>
          <cell r="C7720" t="str">
            <v>Biogas</v>
          </cell>
          <cell r="D7720" t="str">
            <v>2042</v>
          </cell>
          <cell r="E7720">
            <v>4500</v>
          </cell>
        </row>
        <row r="7721">
          <cell r="A7721" t="str">
            <v>Great Britain</v>
          </cell>
          <cell r="B7721" t="str">
            <v>GB</v>
          </cell>
          <cell r="C7721" t="str">
            <v>Biogas</v>
          </cell>
          <cell r="D7721" t="str">
            <v>2043</v>
          </cell>
          <cell r="E7721">
            <v>4500</v>
          </cell>
        </row>
        <row r="7722">
          <cell r="A7722" t="str">
            <v>Great Britain</v>
          </cell>
          <cell r="B7722" t="str">
            <v>GB</v>
          </cell>
          <cell r="C7722" t="str">
            <v>Biogas</v>
          </cell>
          <cell r="D7722" t="str">
            <v>2044</v>
          </cell>
          <cell r="E7722">
            <v>4500</v>
          </cell>
        </row>
        <row r="7723">
          <cell r="A7723" t="str">
            <v>Great Britain</v>
          </cell>
          <cell r="B7723" t="str">
            <v>GB</v>
          </cell>
          <cell r="C7723" t="str">
            <v>Biogas</v>
          </cell>
          <cell r="D7723" t="str">
            <v>2045</v>
          </cell>
          <cell r="E7723">
            <v>4500</v>
          </cell>
        </row>
        <row r="7724">
          <cell r="A7724" t="str">
            <v>Great Britain</v>
          </cell>
          <cell r="B7724" t="str">
            <v>GB</v>
          </cell>
          <cell r="C7724" t="str">
            <v>Biogas</v>
          </cell>
          <cell r="D7724" t="str">
            <v>2046</v>
          </cell>
          <cell r="E7724">
            <v>4500</v>
          </cell>
        </row>
        <row r="7725">
          <cell r="A7725" t="str">
            <v>Great Britain</v>
          </cell>
          <cell r="B7725" t="str">
            <v>GB</v>
          </cell>
          <cell r="C7725" t="str">
            <v>Biogas</v>
          </cell>
          <cell r="D7725" t="str">
            <v>2047</v>
          </cell>
          <cell r="E7725">
            <v>4500</v>
          </cell>
        </row>
        <row r="7726">
          <cell r="A7726" t="str">
            <v>Great Britain</v>
          </cell>
          <cell r="B7726" t="str">
            <v>GB</v>
          </cell>
          <cell r="C7726" t="str">
            <v>Biogas</v>
          </cell>
          <cell r="D7726" t="str">
            <v>2048</v>
          </cell>
          <cell r="E7726">
            <v>4500</v>
          </cell>
        </row>
        <row r="7727">
          <cell r="A7727" t="str">
            <v>Great Britain</v>
          </cell>
          <cell r="B7727" t="str">
            <v>GB</v>
          </cell>
          <cell r="C7727" t="str">
            <v>Biogas</v>
          </cell>
          <cell r="D7727" t="str">
            <v>2049</v>
          </cell>
          <cell r="E7727">
            <v>4500</v>
          </cell>
        </row>
        <row r="7728">
          <cell r="A7728" t="str">
            <v>Great Britain</v>
          </cell>
          <cell r="B7728" t="str">
            <v>GB</v>
          </cell>
          <cell r="C7728" t="str">
            <v>Biogas</v>
          </cell>
          <cell r="D7728" t="str">
            <v>2050</v>
          </cell>
          <cell r="E7728">
            <v>4500</v>
          </cell>
        </row>
        <row r="7729">
          <cell r="A7729" t="str">
            <v>Greece</v>
          </cell>
          <cell r="B7729" t="str">
            <v>GR</v>
          </cell>
          <cell r="C7729" t="str">
            <v>Biogas</v>
          </cell>
          <cell r="D7729" t="str">
            <v>2018</v>
          </cell>
          <cell r="E7729">
            <v>4500</v>
          </cell>
        </row>
        <row r="7730">
          <cell r="A7730" t="str">
            <v>Greece</v>
          </cell>
          <cell r="B7730" t="str">
            <v>GR</v>
          </cell>
          <cell r="C7730" t="str">
            <v>Biogas</v>
          </cell>
          <cell r="D7730" t="str">
            <v>2019</v>
          </cell>
          <cell r="E7730">
            <v>4500</v>
          </cell>
        </row>
        <row r="7731">
          <cell r="A7731" t="str">
            <v>Greece</v>
          </cell>
          <cell r="B7731" t="str">
            <v>GR</v>
          </cell>
          <cell r="C7731" t="str">
            <v>Biogas</v>
          </cell>
          <cell r="D7731" t="str">
            <v>2020</v>
          </cell>
          <cell r="E7731">
            <v>4500</v>
          </cell>
        </row>
        <row r="7732">
          <cell r="A7732" t="str">
            <v>Greece</v>
          </cell>
          <cell r="B7732" t="str">
            <v>GR</v>
          </cell>
          <cell r="C7732" t="str">
            <v>Biogas</v>
          </cell>
          <cell r="D7732" t="str">
            <v>2021</v>
          </cell>
          <cell r="E7732">
            <v>4500</v>
          </cell>
        </row>
        <row r="7733">
          <cell r="A7733" t="str">
            <v>Greece</v>
          </cell>
          <cell r="B7733" t="str">
            <v>GR</v>
          </cell>
          <cell r="C7733" t="str">
            <v>Biogas</v>
          </cell>
          <cell r="D7733" t="str">
            <v>2022</v>
          </cell>
          <cell r="E7733">
            <v>4500</v>
          </cell>
        </row>
        <row r="7734">
          <cell r="A7734" t="str">
            <v>Greece</v>
          </cell>
          <cell r="B7734" t="str">
            <v>GR</v>
          </cell>
          <cell r="C7734" t="str">
            <v>Biogas</v>
          </cell>
          <cell r="D7734" t="str">
            <v>2023</v>
          </cell>
          <cell r="E7734">
            <v>4500</v>
          </cell>
        </row>
        <row r="7735">
          <cell r="A7735" t="str">
            <v>Greece</v>
          </cell>
          <cell r="B7735" t="str">
            <v>GR</v>
          </cell>
          <cell r="C7735" t="str">
            <v>Biogas</v>
          </cell>
          <cell r="D7735" t="str">
            <v>2024</v>
          </cell>
          <cell r="E7735">
            <v>4500</v>
          </cell>
        </row>
        <row r="7736">
          <cell r="A7736" t="str">
            <v>Greece</v>
          </cell>
          <cell r="B7736" t="str">
            <v>GR</v>
          </cell>
          <cell r="C7736" t="str">
            <v>Biogas</v>
          </cell>
          <cell r="D7736" t="str">
            <v>2025</v>
          </cell>
          <cell r="E7736">
            <v>4500</v>
          </cell>
        </row>
        <row r="7737">
          <cell r="A7737" t="str">
            <v>Greece</v>
          </cell>
          <cell r="B7737" t="str">
            <v>GR</v>
          </cell>
          <cell r="C7737" t="str">
            <v>Biogas</v>
          </cell>
          <cell r="D7737" t="str">
            <v>2026</v>
          </cell>
          <cell r="E7737">
            <v>4500</v>
          </cell>
        </row>
        <row r="7738">
          <cell r="A7738" t="str">
            <v>Greece</v>
          </cell>
          <cell r="B7738" t="str">
            <v>GR</v>
          </cell>
          <cell r="C7738" t="str">
            <v>Biogas</v>
          </cell>
          <cell r="D7738" t="str">
            <v>2027</v>
          </cell>
          <cell r="E7738">
            <v>4500</v>
          </cell>
        </row>
        <row r="7739">
          <cell r="A7739" t="str">
            <v>Greece</v>
          </cell>
          <cell r="B7739" t="str">
            <v>GR</v>
          </cell>
          <cell r="C7739" t="str">
            <v>Biogas</v>
          </cell>
          <cell r="D7739" t="str">
            <v>2028</v>
          </cell>
          <cell r="E7739">
            <v>4500</v>
          </cell>
        </row>
        <row r="7740">
          <cell r="A7740" t="str">
            <v>Greece</v>
          </cell>
          <cell r="B7740" t="str">
            <v>GR</v>
          </cell>
          <cell r="C7740" t="str">
            <v>Biogas</v>
          </cell>
          <cell r="D7740" t="str">
            <v>2029</v>
          </cell>
          <cell r="E7740">
            <v>4500</v>
          </cell>
        </row>
        <row r="7741">
          <cell r="A7741" t="str">
            <v>Greece</v>
          </cell>
          <cell r="B7741" t="str">
            <v>GR</v>
          </cell>
          <cell r="C7741" t="str">
            <v>Biogas</v>
          </cell>
          <cell r="D7741" t="str">
            <v>2030</v>
          </cell>
          <cell r="E7741">
            <v>4500</v>
          </cell>
        </row>
        <row r="7742">
          <cell r="A7742" t="str">
            <v>Greece</v>
          </cell>
          <cell r="B7742" t="str">
            <v>GR</v>
          </cell>
          <cell r="C7742" t="str">
            <v>Biogas</v>
          </cell>
          <cell r="D7742" t="str">
            <v>2031</v>
          </cell>
          <cell r="E7742">
            <v>4500</v>
          </cell>
        </row>
        <row r="7743">
          <cell r="A7743" t="str">
            <v>Greece</v>
          </cell>
          <cell r="B7743" t="str">
            <v>GR</v>
          </cell>
          <cell r="C7743" t="str">
            <v>Biogas</v>
          </cell>
          <cell r="D7743" t="str">
            <v>2032</v>
          </cell>
          <cell r="E7743">
            <v>4500</v>
          </cell>
        </row>
        <row r="7744">
          <cell r="A7744" t="str">
            <v>Greece</v>
          </cell>
          <cell r="B7744" t="str">
            <v>GR</v>
          </cell>
          <cell r="C7744" t="str">
            <v>Biogas</v>
          </cell>
          <cell r="D7744" t="str">
            <v>2033</v>
          </cell>
          <cell r="E7744">
            <v>4500</v>
          </cell>
        </row>
        <row r="7745">
          <cell r="A7745" t="str">
            <v>Greece</v>
          </cell>
          <cell r="B7745" t="str">
            <v>GR</v>
          </cell>
          <cell r="C7745" t="str">
            <v>Biogas</v>
          </cell>
          <cell r="D7745" t="str">
            <v>2034</v>
          </cell>
          <cell r="E7745">
            <v>4500</v>
          </cell>
        </row>
        <row r="7746">
          <cell r="A7746" t="str">
            <v>Greece</v>
          </cell>
          <cell r="B7746" t="str">
            <v>GR</v>
          </cell>
          <cell r="C7746" t="str">
            <v>Biogas</v>
          </cell>
          <cell r="D7746" t="str">
            <v>2035</v>
          </cell>
          <cell r="E7746">
            <v>4500</v>
          </cell>
        </row>
        <row r="7747">
          <cell r="A7747" t="str">
            <v>Greece</v>
          </cell>
          <cell r="B7747" t="str">
            <v>GR</v>
          </cell>
          <cell r="C7747" t="str">
            <v>Biogas</v>
          </cell>
          <cell r="D7747" t="str">
            <v>2036</v>
          </cell>
          <cell r="E7747">
            <v>4500</v>
          </cell>
        </row>
        <row r="7748">
          <cell r="A7748" t="str">
            <v>Greece</v>
          </cell>
          <cell r="B7748" t="str">
            <v>GR</v>
          </cell>
          <cell r="C7748" t="str">
            <v>Biogas</v>
          </cell>
          <cell r="D7748" t="str">
            <v>2037</v>
          </cell>
          <cell r="E7748">
            <v>4500</v>
          </cell>
        </row>
        <row r="7749">
          <cell r="A7749" t="str">
            <v>Greece</v>
          </cell>
          <cell r="B7749" t="str">
            <v>GR</v>
          </cell>
          <cell r="C7749" t="str">
            <v>Biogas</v>
          </cell>
          <cell r="D7749" t="str">
            <v>2038</v>
          </cell>
          <cell r="E7749">
            <v>4500</v>
          </cell>
        </row>
        <row r="7750">
          <cell r="A7750" t="str">
            <v>Greece</v>
          </cell>
          <cell r="B7750" t="str">
            <v>GR</v>
          </cell>
          <cell r="C7750" t="str">
            <v>Biogas</v>
          </cell>
          <cell r="D7750" t="str">
            <v>2039</v>
          </cell>
          <cell r="E7750">
            <v>4500</v>
          </cell>
        </row>
        <row r="7751">
          <cell r="A7751" t="str">
            <v>Greece</v>
          </cell>
          <cell r="B7751" t="str">
            <v>GR</v>
          </cell>
          <cell r="C7751" t="str">
            <v>Biogas</v>
          </cell>
          <cell r="D7751" t="str">
            <v>2040</v>
          </cell>
          <cell r="E7751">
            <v>4500</v>
          </cell>
        </row>
        <row r="7752">
          <cell r="A7752" t="str">
            <v>Greece</v>
          </cell>
          <cell r="B7752" t="str">
            <v>GR</v>
          </cell>
          <cell r="C7752" t="str">
            <v>Biogas</v>
          </cell>
          <cell r="D7752" t="str">
            <v>2041</v>
          </cell>
          <cell r="E7752">
            <v>4500</v>
          </cell>
        </row>
        <row r="7753">
          <cell r="A7753" t="str">
            <v>Greece</v>
          </cell>
          <cell r="B7753" t="str">
            <v>GR</v>
          </cell>
          <cell r="C7753" t="str">
            <v>Biogas</v>
          </cell>
          <cell r="D7753" t="str">
            <v>2042</v>
          </cell>
          <cell r="E7753">
            <v>4500</v>
          </cell>
        </row>
        <row r="7754">
          <cell r="A7754" t="str">
            <v>Greece</v>
          </cell>
          <cell r="B7754" t="str">
            <v>GR</v>
          </cell>
          <cell r="C7754" t="str">
            <v>Biogas</v>
          </cell>
          <cell r="D7754" t="str">
            <v>2043</v>
          </cell>
          <cell r="E7754">
            <v>4500</v>
          </cell>
        </row>
        <row r="7755">
          <cell r="A7755" t="str">
            <v>Greece</v>
          </cell>
          <cell r="B7755" t="str">
            <v>GR</v>
          </cell>
          <cell r="C7755" t="str">
            <v>Biogas</v>
          </cell>
          <cell r="D7755" t="str">
            <v>2044</v>
          </cell>
          <cell r="E7755">
            <v>4500</v>
          </cell>
        </row>
        <row r="7756">
          <cell r="A7756" t="str">
            <v>Greece</v>
          </cell>
          <cell r="B7756" t="str">
            <v>GR</v>
          </cell>
          <cell r="C7756" t="str">
            <v>Biogas</v>
          </cell>
          <cell r="D7756" t="str">
            <v>2045</v>
          </cell>
          <cell r="E7756">
            <v>4500</v>
          </cell>
        </row>
        <row r="7757">
          <cell r="A7757" t="str">
            <v>Greece</v>
          </cell>
          <cell r="B7757" t="str">
            <v>GR</v>
          </cell>
          <cell r="C7757" t="str">
            <v>Biogas</v>
          </cell>
          <cell r="D7757" t="str">
            <v>2046</v>
          </cell>
          <cell r="E7757">
            <v>4500</v>
          </cell>
        </row>
        <row r="7758">
          <cell r="A7758" t="str">
            <v>Greece</v>
          </cell>
          <cell r="B7758" t="str">
            <v>GR</v>
          </cell>
          <cell r="C7758" t="str">
            <v>Biogas</v>
          </cell>
          <cell r="D7758" t="str">
            <v>2047</v>
          </cell>
          <cell r="E7758">
            <v>4500</v>
          </cell>
        </row>
        <row r="7759">
          <cell r="A7759" t="str">
            <v>Greece</v>
          </cell>
          <cell r="B7759" t="str">
            <v>GR</v>
          </cell>
          <cell r="C7759" t="str">
            <v>Biogas</v>
          </cell>
          <cell r="D7759" t="str">
            <v>2048</v>
          </cell>
          <cell r="E7759">
            <v>4500</v>
          </cell>
        </row>
        <row r="7760">
          <cell r="A7760" t="str">
            <v>Greece</v>
          </cell>
          <cell r="B7760" t="str">
            <v>GR</v>
          </cell>
          <cell r="C7760" t="str">
            <v>Biogas</v>
          </cell>
          <cell r="D7760" t="str">
            <v>2049</v>
          </cell>
          <cell r="E7760">
            <v>4500</v>
          </cell>
        </row>
        <row r="7761">
          <cell r="A7761" t="str">
            <v>Greece</v>
          </cell>
          <cell r="B7761" t="str">
            <v>GR</v>
          </cell>
          <cell r="C7761" t="str">
            <v>Biogas</v>
          </cell>
          <cell r="D7761" t="str">
            <v>2050</v>
          </cell>
          <cell r="E7761">
            <v>4500</v>
          </cell>
        </row>
        <row r="7762">
          <cell r="A7762" t="str">
            <v>Croatia</v>
          </cell>
          <cell r="B7762" t="str">
            <v>HR</v>
          </cell>
          <cell r="C7762" t="str">
            <v>Biogas</v>
          </cell>
          <cell r="D7762" t="str">
            <v>2018</v>
          </cell>
          <cell r="E7762">
            <v>4500</v>
          </cell>
        </row>
        <row r="7763">
          <cell r="A7763" t="str">
            <v>Croatia</v>
          </cell>
          <cell r="B7763" t="str">
            <v>HR</v>
          </cell>
          <cell r="C7763" t="str">
            <v>Biogas</v>
          </cell>
          <cell r="D7763" t="str">
            <v>2019</v>
          </cell>
          <cell r="E7763">
            <v>4500</v>
          </cell>
        </row>
        <row r="7764">
          <cell r="A7764" t="str">
            <v>Croatia</v>
          </cell>
          <cell r="B7764" t="str">
            <v>HR</v>
          </cell>
          <cell r="C7764" t="str">
            <v>Biogas</v>
          </cell>
          <cell r="D7764" t="str">
            <v>2020</v>
          </cell>
          <cell r="E7764">
            <v>4500</v>
          </cell>
        </row>
        <row r="7765">
          <cell r="A7765" t="str">
            <v>Croatia</v>
          </cell>
          <cell r="B7765" t="str">
            <v>HR</v>
          </cell>
          <cell r="C7765" t="str">
            <v>Biogas</v>
          </cell>
          <cell r="D7765" t="str">
            <v>2021</v>
          </cell>
          <cell r="E7765">
            <v>4500</v>
          </cell>
        </row>
        <row r="7766">
          <cell r="A7766" t="str">
            <v>Croatia</v>
          </cell>
          <cell r="B7766" t="str">
            <v>HR</v>
          </cell>
          <cell r="C7766" t="str">
            <v>Biogas</v>
          </cell>
          <cell r="D7766" t="str">
            <v>2022</v>
          </cell>
          <cell r="E7766">
            <v>4500</v>
          </cell>
        </row>
        <row r="7767">
          <cell r="A7767" t="str">
            <v>Croatia</v>
          </cell>
          <cell r="B7767" t="str">
            <v>HR</v>
          </cell>
          <cell r="C7767" t="str">
            <v>Biogas</v>
          </cell>
          <cell r="D7767" t="str">
            <v>2023</v>
          </cell>
          <cell r="E7767">
            <v>4500</v>
          </cell>
        </row>
        <row r="7768">
          <cell r="A7768" t="str">
            <v>Croatia</v>
          </cell>
          <cell r="B7768" t="str">
            <v>HR</v>
          </cell>
          <cell r="C7768" t="str">
            <v>Biogas</v>
          </cell>
          <cell r="D7768" t="str">
            <v>2024</v>
          </cell>
          <cell r="E7768">
            <v>4500</v>
          </cell>
        </row>
        <row r="7769">
          <cell r="A7769" t="str">
            <v>Croatia</v>
          </cell>
          <cell r="B7769" t="str">
            <v>HR</v>
          </cell>
          <cell r="C7769" t="str">
            <v>Biogas</v>
          </cell>
          <cell r="D7769" t="str">
            <v>2025</v>
          </cell>
          <cell r="E7769">
            <v>4500</v>
          </cell>
        </row>
        <row r="7770">
          <cell r="A7770" t="str">
            <v>Croatia</v>
          </cell>
          <cell r="B7770" t="str">
            <v>HR</v>
          </cell>
          <cell r="C7770" t="str">
            <v>Biogas</v>
          </cell>
          <cell r="D7770" t="str">
            <v>2026</v>
          </cell>
          <cell r="E7770">
            <v>4500</v>
          </cell>
        </row>
        <row r="7771">
          <cell r="A7771" t="str">
            <v>Croatia</v>
          </cell>
          <cell r="B7771" t="str">
            <v>HR</v>
          </cell>
          <cell r="C7771" t="str">
            <v>Biogas</v>
          </cell>
          <cell r="D7771" t="str">
            <v>2027</v>
          </cell>
          <cell r="E7771">
            <v>4500</v>
          </cell>
        </row>
        <row r="7772">
          <cell r="A7772" t="str">
            <v>Croatia</v>
          </cell>
          <cell r="B7772" t="str">
            <v>HR</v>
          </cell>
          <cell r="C7772" t="str">
            <v>Biogas</v>
          </cell>
          <cell r="D7772" t="str">
            <v>2028</v>
          </cell>
          <cell r="E7772">
            <v>4500</v>
          </cell>
        </row>
        <row r="7773">
          <cell r="A7773" t="str">
            <v>Croatia</v>
          </cell>
          <cell r="B7773" t="str">
            <v>HR</v>
          </cell>
          <cell r="C7773" t="str">
            <v>Biogas</v>
          </cell>
          <cell r="D7773" t="str">
            <v>2029</v>
          </cell>
          <cell r="E7773">
            <v>4500</v>
          </cell>
        </row>
        <row r="7774">
          <cell r="A7774" t="str">
            <v>Croatia</v>
          </cell>
          <cell r="B7774" t="str">
            <v>HR</v>
          </cell>
          <cell r="C7774" t="str">
            <v>Biogas</v>
          </cell>
          <cell r="D7774" t="str">
            <v>2030</v>
          </cell>
          <cell r="E7774">
            <v>4500</v>
          </cell>
        </row>
        <row r="7775">
          <cell r="A7775" t="str">
            <v>Croatia</v>
          </cell>
          <cell r="B7775" t="str">
            <v>HR</v>
          </cell>
          <cell r="C7775" t="str">
            <v>Biogas</v>
          </cell>
          <cell r="D7775" t="str">
            <v>2031</v>
          </cell>
          <cell r="E7775">
            <v>4500</v>
          </cell>
        </row>
        <row r="7776">
          <cell r="A7776" t="str">
            <v>Croatia</v>
          </cell>
          <cell r="B7776" t="str">
            <v>HR</v>
          </cell>
          <cell r="C7776" t="str">
            <v>Biogas</v>
          </cell>
          <cell r="D7776" t="str">
            <v>2032</v>
          </cell>
          <cell r="E7776">
            <v>4500</v>
          </cell>
        </row>
        <row r="7777">
          <cell r="A7777" t="str">
            <v>Croatia</v>
          </cell>
          <cell r="B7777" t="str">
            <v>HR</v>
          </cell>
          <cell r="C7777" t="str">
            <v>Biogas</v>
          </cell>
          <cell r="D7777" t="str">
            <v>2033</v>
          </cell>
          <cell r="E7777">
            <v>4500</v>
          </cell>
        </row>
        <row r="7778">
          <cell r="A7778" t="str">
            <v>Croatia</v>
          </cell>
          <cell r="B7778" t="str">
            <v>HR</v>
          </cell>
          <cell r="C7778" t="str">
            <v>Biogas</v>
          </cell>
          <cell r="D7778" t="str">
            <v>2034</v>
          </cell>
          <cell r="E7778">
            <v>4500</v>
          </cell>
        </row>
        <row r="7779">
          <cell r="A7779" t="str">
            <v>Croatia</v>
          </cell>
          <cell r="B7779" t="str">
            <v>HR</v>
          </cell>
          <cell r="C7779" t="str">
            <v>Biogas</v>
          </cell>
          <cell r="D7779" t="str">
            <v>2035</v>
          </cell>
          <cell r="E7779">
            <v>4500</v>
          </cell>
        </row>
        <row r="7780">
          <cell r="A7780" t="str">
            <v>Croatia</v>
          </cell>
          <cell r="B7780" t="str">
            <v>HR</v>
          </cell>
          <cell r="C7780" t="str">
            <v>Biogas</v>
          </cell>
          <cell r="D7780" t="str">
            <v>2036</v>
          </cell>
          <cell r="E7780">
            <v>4500</v>
          </cell>
        </row>
        <row r="7781">
          <cell r="A7781" t="str">
            <v>Croatia</v>
          </cell>
          <cell r="B7781" t="str">
            <v>HR</v>
          </cell>
          <cell r="C7781" t="str">
            <v>Biogas</v>
          </cell>
          <cell r="D7781" t="str">
            <v>2037</v>
          </cell>
          <cell r="E7781">
            <v>4500</v>
          </cell>
        </row>
        <row r="7782">
          <cell r="A7782" t="str">
            <v>Croatia</v>
          </cell>
          <cell r="B7782" t="str">
            <v>HR</v>
          </cell>
          <cell r="C7782" t="str">
            <v>Biogas</v>
          </cell>
          <cell r="D7782" t="str">
            <v>2038</v>
          </cell>
          <cell r="E7782">
            <v>4500</v>
          </cell>
        </row>
        <row r="7783">
          <cell r="A7783" t="str">
            <v>Croatia</v>
          </cell>
          <cell r="B7783" t="str">
            <v>HR</v>
          </cell>
          <cell r="C7783" t="str">
            <v>Biogas</v>
          </cell>
          <cell r="D7783" t="str">
            <v>2039</v>
          </cell>
          <cell r="E7783">
            <v>4500</v>
          </cell>
        </row>
        <row r="7784">
          <cell r="A7784" t="str">
            <v>Croatia</v>
          </cell>
          <cell r="B7784" t="str">
            <v>HR</v>
          </cell>
          <cell r="C7784" t="str">
            <v>Biogas</v>
          </cell>
          <cell r="D7784" t="str">
            <v>2040</v>
          </cell>
          <cell r="E7784">
            <v>4500</v>
          </cell>
        </row>
        <row r="7785">
          <cell r="A7785" t="str">
            <v>Croatia</v>
          </cell>
          <cell r="B7785" t="str">
            <v>HR</v>
          </cell>
          <cell r="C7785" t="str">
            <v>Biogas</v>
          </cell>
          <cell r="D7785" t="str">
            <v>2041</v>
          </cell>
          <cell r="E7785">
            <v>4500</v>
          </cell>
        </row>
        <row r="7786">
          <cell r="A7786" t="str">
            <v>Croatia</v>
          </cell>
          <cell r="B7786" t="str">
            <v>HR</v>
          </cell>
          <cell r="C7786" t="str">
            <v>Biogas</v>
          </cell>
          <cell r="D7786" t="str">
            <v>2042</v>
          </cell>
          <cell r="E7786">
            <v>4500</v>
          </cell>
        </row>
        <row r="7787">
          <cell r="A7787" t="str">
            <v>Croatia</v>
          </cell>
          <cell r="B7787" t="str">
            <v>HR</v>
          </cell>
          <cell r="C7787" t="str">
            <v>Biogas</v>
          </cell>
          <cell r="D7787" t="str">
            <v>2043</v>
          </cell>
          <cell r="E7787">
            <v>4500</v>
          </cell>
        </row>
        <row r="7788">
          <cell r="A7788" t="str">
            <v>Croatia</v>
          </cell>
          <cell r="B7788" t="str">
            <v>HR</v>
          </cell>
          <cell r="C7788" t="str">
            <v>Biogas</v>
          </cell>
          <cell r="D7788" t="str">
            <v>2044</v>
          </cell>
          <cell r="E7788">
            <v>4500</v>
          </cell>
        </row>
        <row r="7789">
          <cell r="A7789" t="str">
            <v>Croatia</v>
          </cell>
          <cell r="B7789" t="str">
            <v>HR</v>
          </cell>
          <cell r="C7789" t="str">
            <v>Biogas</v>
          </cell>
          <cell r="D7789" t="str">
            <v>2045</v>
          </cell>
          <cell r="E7789">
            <v>4500</v>
          </cell>
        </row>
        <row r="7790">
          <cell r="A7790" t="str">
            <v>Croatia</v>
          </cell>
          <cell r="B7790" t="str">
            <v>HR</v>
          </cell>
          <cell r="C7790" t="str">
            <v>Biogas</v>
          </cell>
          <cell r="D7790" t="str">
            <v>2046</v>
          </cell>
          <cell r="E7790">
            <v>4500</v>
          </cell>
        </row>
        <row r="7791">
          <cell r="A7791" t="str">
            <v>Croatia</v>
          </cell>
          <cell r="B7791" t="str">
            <v>HR</v>
          </cell>
          <cell r="C7791" t="str">
            <v>Biogas</v>
          </cell>
          <cell r="D7791" t="str">
            <v>2047</v>
          </cell>
          <cell r="E7791">
            <v>4500</v>
          </cell>
        </row>
        <row r="7792">
          <cell r="A7792" t="str">
            <v>Croatia</v>
          </cell>
          <cell r="B7792" t="str">
            <v>HR</v>
          </cell>
          <cell r="C7792" t="str">
            <v>Biogas</v>
          </cell>
          <cell r="D7792" t="str">
            <v>2048</v>
          </cell>
          <cell r="E7792">
            <v>4500</v>
          </cell>
        </row>
        <row r="7793">
          <cell r="A7793" t="str">
            <v>Croatia</v>
          </cell>
          <cell r="B7793" t="str">
            <v>HR</v>
          </cell>
          <cell r="C7793" t="str">
            <v>Biogas</v>
          </cell>
          <cell r="D7793" t="str">
            <v>2049</v>
          </cell>
          <cell r="E7793">
            <v>4500</v>
          </cell>
        </row>
        <row r="7794">
          <cell r="A7794" t="str">
            <v>Croatia</v>
          </cell>
          <cell r="B7794" t="str">
            <v>HR</v>
          </cell>
          <cell r="C7794" t="str">
            <v>Biogas</v>
          </cell>
          <cell r="D7794" t="str">
            <v>2050</v>
          </cell>
          <cell r="E7794">
            <v>4500</v>
          </cell>
        </row>
        <row r="7795">
          <cell r="A7795" t="str">
            <v>Hungary</v>
          </cell>
          <cell r="B7795" t="str">
            <v>HU</v>
          </cell>
          <cell r="C7795" t="str">
            <v>Biogas</v>
          </cell>
          <cell r="D7795" t="str">
            <v>2018</v>
          </cell>
          <cell r="E7795">
            <v>4500</v>
          </cell>
        </row>
        <row r="7796">
          <cell r="A7796" t="str">
            <v>Hungary</v>
          </cell>
          <cell r="B7796" t="str">
            <v>HU</v>
          </cell>
          <cell r="C7796" t="str">
            <v>Biogas</v>
          </cell>
          <cell r="D7796" t="str">
            <v>2019</v>
          </cell>
          <cell r="E7796">
            <v>4500</v>
          </cell>
        </row>
        <row r="7797">
          <cell r="A7797" t="str">
            <v>Hungary</v>
          </cell>
          <cell r="B7797" t="str">
            <v>HU</v>
          </cell>
          <cell r="C7797" t="str">
            <v>Biogas</v>
          </cell>
          <cell r="D7797" t="str">
            <v>2020</v>
          </cell>
          <cell r="E7797">
            <v>4500</v>
          </cell>
        </row>
        <row r="7798">
          <cell r="A7798" t="str">
            <v>Hungary</v>
          </cell>
          <cell r="B7798" t="str">
            <v>HU</v>
          </cell>
          <cell r="C7798" t="str">
            <v>Biogas</v>
          </cell>
          <cell r="D7798" t="str">
            <v>2021</v>
          </cell>
          <cell r="E7798">
            <v>4500</v>
          </cell>
        </row>
        <row r="7799">
          <cell r="A7799" t="str">
            <v>Hungary</v>
          </cell>
          <cell r="B7799" t="str">
            <v>HU</v>
          </cell>
          <cell r="C7799" t="str">
            <v>Biogas</v>
          </cell>
          <cell r="D7799" t="str">
            <v>2022</v>
          </cell>
          <cell r="E7799">
            <v>4500</v>
          </cell>
        </row>
        <row r="7800">
          <cell r="A7800" t="str">
            <v>Hungary</v>
          </cell>
          <cell r="B7800" t="str">
            <v>HU</v>
          </cell>
          <cell r="C7800" t="str">
            <v>Biogas</v>
          </cell>
          <cell r="D7800" t="str">
            <v>2023</v>
          </cell>
          <cell r="E7800">
            <v>4500</v>
          </cell>
        </row>
        <row r="7801">
          <cell r="A7801" t="str">
            <v>Hungary</v>
          </cell>
          <cell r="B7801" t="str">
            <v>HU</v>
          </cell>
          <cell r="C7801" t="str">
            <v>Biogas</v>
          </cell>
          <cell r="D7801" t="str">
            <v>2024</v>
          </cell>
          <cell r="E7801">
            <v>4500</v>
          </cell>
        </row>
        <row r="7802">
          <cell r="A7802" t="str">
            <v>Hungary</v>
          </cell>
          <cell r="B7802" t="str">
            <v>HU</v>
          </cell>
          <cell r="C7802" t="str">
            <v>Biogas</v>
          </cell>
          <cell r="D7802" t="str">
            <v>2025</v>
          </cell>
          <cell r="E7802">
            <v>4500</v>
          </cell>
        </row>
        <row r="7803">
          <cell r="A7803" t="str">
            <v>Hungary</v>
          </cell>
          <cell r="B7803" t="str">
            <v>HU</v>
          </cell>
          <cell r="C7803" t="str">
            <v>Biogas</v>
          </cell>
          <cell r="D7803" t="str">
            <v>2026</v>
          </cell>
          <cell r="E7803">
            <v>4500</v>
          </cell>
        </row>
        <row r="7804">
          <cell r="A7804" t="str">
            <v>Hungary</v>
          </cell>
          <cell r="B7804" t="str">
            <v>HU</v>
          </cell>
          <cell r="C7804" t="str">
            <v>Biogas</v>
          </cell>
          <cell r="D7804" t="str">
            <v>2027</v>
          </cell>
          <cell r="E7804">
            <v>4500</v>
          </cell>
        </row>
        <row r="7805">
          <cell r="A7805" t="str">
            <v>Hungary</v>
          </cell>
          <cell r="B7805" t="str">
            <v>HU</v>
          </cell>
          <cell r="C7805" t="str">
            <v>Biogas</v>
          </cell>
          <cell r="D7805" t="str">
            <v>2028</v>
          </cell>
          <cell r="E7805">
            <v>4500</v>
          </cell>
        </row>
        <row r="7806">
          <cell r="A7806" t="str">
            <v>Hungary</v>
          </cell>
          <cell r="B7806" t="str">
            <v>HU</v>
          </cell>
          <cell r="C7806" t="str">
            <v>Biogas</v>
          </cell>
          <cell r="D7806" t="str">
            <v>2029</v>
          </cell>
          <cell r="E7806">
            <v>4500</v>
          </cell>
        </row>
        <row r="7807">
          <cell r="A7807" t="str">
            <v>Hungary</v>
          </cell>
          <cell r="B7807" t="str">
            <v>HU</v>
          </cell>
          <cell r="C7807" t="str">
            <v>Biogas</v>
          </cell>
          <cell r="D7807" t="str">
            <v>2030</v>
          </cell>
          <cell r="E7807">
            <v>4500</v>
          </cell>
        </row>
        <row r="7808">
          <cell r="A7808" t="str">
            <v>Hungary</v>
          </cell>
          <cell r="B7808" t="str">
            <v>HU</v>
          </cell>
          <cell r="C7808" t="str">
            <v>Biogas</v>
          </cell>
          <cell r="D7808" t="str">
            <v>2031</v>
          </cell>
          <cell r="E7808">
            <v>4500</v>
          </cell>
        </row>
        <row r="7809">
          <cell r="A7809" t="str">
            <v>Hungary</v>
          </cell>
          <cell r="B7809" t="str">
            <v>HU</v>
          </cell>
          <cell r="C7809" t="str">
            <v>Biogas</v>
          </cell>
          <cell r="D7809" t="str">
            <v>2032</v>
          </cell>
          <cell r="E7809">
            <v>4500</v>
          </cell>
        </row>
        <row r="7810">
          <cell r="A7810" t="str">
            <v>Hungary</v>
          </cell>
          <cell r="B7810" t="str">
            <v>HU</v>
          </cell>
          <cell r="C7810" t="str">
            <v>Biogas</v>
          </cell>
          <cell r="D7810" t="str">
            <v>2033</v>
          </cell>
          <cell r="E7810">
            <v>4500</v>
          </cell>
        </row>
        <row r="7811">
          <cell r="A7811" t="str">
            <v>Hungary</v>
          </cell>
          <cell r="B7811" t="str">
            <v>HU</v>
          </cell>
          <cell r="C7811" t="str">
            <v>Biogas</v>
          </cell>
          <cell r="D7811" t="str">
            <v>2034</v>
          </cell>
          <cell r="E7811">
            <v>4500</v>
          </cell>
        </row>
        <row r="7812">
          <cell r="A7812" t="str">
            <v>Hungary</v>
          </cell>
          <cell r="B7812" t="str">
            <v>HU</v>
          </cell>
          <cell r="C7812" t="str">
            <v>Biogas</v>
          </cell>
          <cell r="D7812" t="str">
            <v>2035</v>
          </cell>
          <cell r="E7812">
            <v>4500</v>
          </cell>
        </row>
        <row r="7813">
          <cell r="A7813" t="str">
            <v>Hungary</v>
          </cell>
          <cell r="B7813" t="str">
            <v>HU</v>
          </cell>
          <cell r="C7813" t="str">
            <v>Biogas</v>
          </cell>
          <cell r="D7813" t="str">
            <v>2036</v>
          </cell>
          <cell r="E7813">
            <v>4500</v>
          </cell>
        </row>
        <row r="7814">
          <cell r="A7814" t="str">
            <v>Hungary</v>
          </cell>
          <cell r="B7814" t="str">
            <v>HU</v>
          </cell>
          <cell r="C7814" t="str">
            <v>Biogas</v>
          </cell>
          <cell r="D7814" t="str">
            <v>2037</v>
          </cell>
          <cell r="E7814">
            <v>4500</v>
          </cell>
        </row>
        <row r="7815">
          <cell r="A7815" t="str">
            <v>Hungary</v>
          </cell>
          <cell r="B7815" t="str">
            <v>HU</v>
          </cell>
          <cell r="C7815" t="str">
            <v>Biogas</v>
          </cell>
          <cell r="D7815" t="str">
            <v>2038</v>
          </cell>
          <cell r="E7815">
            <v>4500</v>
          </cell>
        </row>
        <row r="7816">
          <cell r="A7816" t="str">
            <v>Hungary</v>
          </cell>
          <cell r="B7816" t="str">
            <v>HU</v>
          </cell>
          <cell r="C7816" t="str">
            <v>Biogas</v>
          </cell>
          <cell r="D7816" t="str">
            <v>2039</v>
          </cell>
          <cell r="E7816">
            <v>4500</v>
          </cell>
        </row>
        <row r="7817">
          <cell r="A7817" t="str">
            <v>Hungary</v>
          </cell>
          <cell r="B7817" t="str">
            <v>HU</v>
          </cell>
          <cell r="C7817" t="str">
            <v>Biogas</v>
          </cell>
          <cell r="D7817" t="str">
            <v>2040</v>
          </cell>
          <cell r="E7817">
            <v>4500</v>
          </cell>
        </row>
        <row r="7818">
          <cell r="A7818" t="str">
            <v>Hungary</v>
          </cell>
          <cell r="B7818" t="str">
            <v>HU</v>
          </cell>
          <cell r="C7818" t="str">
            <v>Biogas</v>
          </cell>
          <cell r="D7818" t="str">
            <v>2041</v>
          </cell>
          <cell r="E7818">
            <v>4500</v>
          </cell>
        </row>
        <row r="7819">
          <cell r="A7819" t="str">
            <v>Hungary</v>
          </cell>
          <cell r="B7819" t="str">
            <v>HU</v>
          </cell>
          <cell r="C7819" t="str">
            <v>Biogas</v>
          </cell>
          <cell r="D7819" t="str">
            <v>2042</v>
          </cell>
          <cell r="E7819">
            <v>4500</v>
          </cell>
        </row>
        <row r="7820">
          <cell r="A7820" t="str">
            <v>Hungary</v>
          </cell>
          <cell r="B7820" t="str">
            <v>HU</v>
          </cell>
          <cell r="C7820" t="str">
            <v>Biogas</v>
          </cell>
          <cell r="D7820" t="str">
            <v>2043</v>
          </cell>
          <cell r="E7820">
            <v>4500</v>
          </cell>
        </row>
        <row r="7821">
          <cell r="A7821" t="str">
            <v>Hungary</v>
          </cell>
          <cell r="B7821" t="str">
            <v>HU</v>
          </cell>
          <cell r="C7821" t="str">
            <v>Biogas</v>
          </cell>
          <cell r="D7821" t="str">
            <v>2044</v>
          </cell>
          <cell r="E7821">
            <v>4500</v>
          </cell>
        </row>
        <row r="7822">
          <cell r="A7822" t="str">
            <v>Hungary</v>
          </cell>
          <cell r="B7822" t="str">
            <v>HU</v>
          </cell>
          <cell r="C7822" t="str">
            <v>Biogas</v>
          </cell>
          <cell r="D7822" t="str">
            <v>2045</v>
          </cell>
          <cell r="E7822">
            <v>4500</v>
          </cell>
        </row>
        <row r="7823">
          <cell r="A7823" t="str">
            <v>Hungary</v>
          </cell>
          <cell r="B7823" t="str">
            <v>HU</v>
          </cell>
          <cell r="C7823" t="str">
            <v>Biogas</v>
          </cell>
          <cell r="D7823" t="str">
            <v>2046</v>
          </cell>
          <cell r="E7823">
            <v>4500</v>
          </cell>
        </row>
        <row r="7824">
          <cell r="A7824" t="str">
            <v>Hungary</v>
          </cell>
          <cell r="B7824" t="str">
            <v>HU</v>
          </cell>
          <cell r="C7824" t="str">
            <v>Biogas</v>
          </cell>
          <cell r="D7824" t="str">
            <v>2047</v>
          </cell>
          <cell r="E7824">
            <v>4500</v>
          </cell>
        </row>
        <row r="7825">
          <cell r="A7825" t="str">
            <v>Hungary</v>
          </cell>
          <cell r="B7825" t="str">
            <v>HU</v>
          </cell>
          <cell r="C7825" t="str">
            <v>Biogas</v>
          </cell>
          <cell r="D7825" t="str">
            <v>2048</v>
          </cell>
          <cell r="E7825">
            <v>4500</v>
          </cell>
        </row>
        <row r="7826">
          <cell r="A7826" t="str">
            <v>Hungary</v>
          </cell>
          <cell r="B7826" t="str">
            <v>HU</v>
          </cell>
          <cell r="C7826" t="str">
            <v>Biogas</v>
          </cell>
          <cell r="D7826" t="str">
            <v>2049</v>
          </cell>
          <cell r="E7826">
            <v>4500</v>
          </cell>
        </row>
        <row r="7827">
          <cell r="A7827" t="str">
            <v>Hungary</v>
          </cell>
          <cell r="B7827" t="str">
            <v>HU</v>
          </cell>
          <cell r="C7827" t="str">
            <v>Biogas</v>
          </cell>
          <cell r="D7827" t="str">
            <v>2050</v>
          </cell>
          <cell r="E7827">
            <v>4500</v>
          </cell>
        </row>
        <row r="7828">
          <cell r="A7828" t="str">
            <v>Ireland</v>
          </cell>
          <cell r="B7828" t="str">
            <v>IE</v>
          </cell>
          <cell r="C7828" t="str">
            <v>Biogas</v>
          </cell>
          <cell r="D7828" t="str">
            <v>2018</v>
          </cell>
          <cell r="E7828">
            <v>4500</v>
          </cell>
        </row>
        <row r="7829">
          <cell r="A7829" t="str">
            <v>Ireland</v>
          </cell>
          <cell r="B7829" t="str">
            <v>IE</v>
          </cell>
          <cell r="C7829" t="str">
            <v>Biogas</v>
          </cell>
          <cell r="D7829" t="str">
            <v>2019</v>
          </cell>
          <cell r="E7829">
            <v>4500</v>
          </cell>
        </row>
        <row r="7830">
          <cell r="A7830" t="str">
            <v>Ireland</v>
          </cell>
          <cell r="B7830" t="str">
            <v>IE</v>
          </cell>
          <cell r="C7830" t="str">
            <v>Biogas</v>
          </cell>
          <cell r="D7830" t="str">
            <v>2020</v>
          </cell>
          <cell r="E7830">
            <v>4500</v>
          </cell>
        </row>
        <row r="7831">
          <cell r="A7831" t="str">
            <v>Ireland</v>
          </cell>
          <cell r="B7831" t="str">
            <v>IE</v>
          </cell>
          <cell r="C7831" t="str">
            <v>Biogas</v>
          </cell>
          <cell r="D7831" t="str">
            <v>2021</v>
          </cell>
          <cell r="E7831">
            <v>4500</v>
          </cell>
        </row>
        <row r="7832">
          <cell r="A7832" t="str">
            <v>Ireland</v>
          </cell>
          <cell r="B7832" t="str">
            <v>IE</v>
          </cell>
          <cell r="C7832" t="str">
            <v>Biogas</v>
          </cell>
          <cell r="D7832" t="str">
            <v>2022</v>
          </cell>
          <cell r="E7832">
            <v>4500</v>
          </cell>
        </row>
        <row r="7833">
          <cell r="A7833" t="str">
            <v>Ireland</v>
          </cell>
          <cell r="B7833" t="str">
            <v>IE</v>
          </cell>
          <cell r="C7833" t="str">
            <v>Biogas</v>
          </cell>
          <cell r="D7833" t="str">
            <v>2023</v>
          </cell>
          <cell r="E7833">
            <v>4500</v>
          </cell>
        </row>
        <row r="7834">
          <cell r="A7834" t="str">
            <v>Ireland</v>
          </cell>
          <cell r="B7834" t="str">
            <v>IE</v>
          </cell>
          <cell r="C7834" t="str">
            <v>Biogas</v>
          </cell>
          <cell r="D7834" t="str">
            <v>2024</v>
          </cell>
          <cell r="E7834">
            <v>4500</v>
          </cell>
        </row>
        <row r="7835">
          <cell r="A7835" t="str">
            <v>Ireland</v>
          </cell>
          <cell r="B7835" t="str">
            <v>IE</v>
          </cell>
          <cell r="C7835" t="str">
            <v>Biogas</v>
          </cell>
          <cell r="D7835" t="str">
            <v>2025</v>
          </cell>
          <cell r="E7835">
            <v>4500</v>
          </cell>
        </row>
        <row r="7836">
          <cell r="A7836" t="str">
            <v>Ireland</v>
          </cell>
          <cell r="B7836" t="str">
            <v>IE</v>
          </cell>
          <cell r="C7836" t="str">
            <v>Biogas</v>
          </cell>
          <cell r="D7836" t="str">
            <v>2026</v>
          </cell>
          <cell r="E7836">
            <v>4500</v>
          </cell>
        </row>
        <row r="7837">
          <cell r="A7837" t="str">
            <v>Ireland</v>
          </cell>
          <cell r="B7837" t="str">
            <v>IE</v>
          </cell>
          <cell r="C7837" t="str">
            <v>Biogas</v>
          </cell>
          <cell r="D7837" t="str">
            <v>2027</v>
          </cell>
          <cell r="E7837">
            <v>4500</v>
          </cell>
        </row>
        <row r="7838">
          <cell r="A7838" t="str">
            <v>Ireland</v>
          </cell>
          <cell r="B7838" t="str">
            <v>IE</v>
          </cell>
          <cell r="C7838" t="str">
            <v>Biogas</v>
          </cell>
          <cell r="D7838" t="str">
            <v>2028</v>
          </cell>
          <cell r="E7838">
            <v>4500</v>
          </cell>
        </row>
        <row r="7839">
          <cell r="A7839" t="str">
            <v>Ireland</v>
          </cell>
          <cell r="B7839" t="str">
            <v>IE</v>
          </cell>
          <cell r="C7839" t="str">
            <v>Biogas</v>
          </cell>
          <cell r="D7839" t="str">
            <v>2029</v>
          </cell>
          <cell r="E7839">
            <v>4500</v>
          </cell>
        </row>
        <row r="7840">
          <cell r="A7840" t="str">
            <v>Ireland</v>
          </cell>
          <cell r="B7840" t="str">
            <v>IE</v>
          </cell>
          <cell r="C7840" t="str">
            <v>Biogas</v>
          </cell>
          <cell r="D7840" t="str">
            <v>2030</v>
          </cell>
          <cell r="E7840">
            <v>4500</v>
          </cell>
        </row>
        <row r="7841">
          <cell r="A7841" t="str">
            <v>Ireland</v>
          </cell>
          <cell r="B7841" t="str">
            <v>IE</v>
          </cell>
          <cell r="C7841" t="str">
            <v>Biogas</v>
          </cell>
          <cell r="D7841" t="str">
            <v>2031</v>
          </cell>
          <cell r="E7841">
            <v>4500</v>
          </cell>
        </row>
        <row r="7842">
          <cell r="A7842" t="str">
            <v>Ireland</v>
          </cell>
          <cell r="B7842" t="str">
            <v>IE</v>
          </cell>
          <cell r="C7842" t="str">
            <v>Biogas</v>
          </cell>
          <cell r="D7842" t="str">
            <v>2032</v>
          </cell>
          <cell r="E7842">
            <v>4500</v>
          </cell>
        </row>
        <row r="7843">
          <cell r="A7843" t="str">
            <v>Ireland</v>
          </cell>
          <cell r="B7843" t="str">
            <v>IE</v>
          </cell>
          <cell r="C7843" t="str">
            <v>Biogas</v>
          </cell>
          <cell r="D7843" t="str">
            <v>2033</v>
          </cell>
          <cell r="E7843">
            <v>4500</v>
          </cell>
        </row>
        <row r="7844">
          <cell r="A7844" t="str">
            <v>Ireland</v>
          </cell>
          <cell r="B7844" t="str">
            <v>IE</v>
          </cell>
          <cell r="C7844" t="str">
            <v>Biogas</v>
          </cell>
          <cell r="D7844" t="str">
            <v>2034</v>
          </cell>
          <cell r="E7844">
            <v>4500</v>
          </cell>
        </row>
        <row r="7845">
          <cell r="A7845" t="str">
            <v>Ireland</v>
          </cell>
          <cell r="B7845" t="str">
            <v>IE</v>
          </cell>
          <cell r="C7845" t="str">
            <v>Biogas</v>
          </cell>
          <cell r="D7845" t="str">
            <v>2035</v>
          </cell>
          <cell r="E7845">
            <v>4500</v>
          </cell>
        </row>
        <row r="7846">
          <cell r="A7846" t="str">
            <v>Ireland</v>
          </cell>
          <cell r="B7846" t="str">
            <v>IE</v>
          </cell>
          <cell r="C7846" t="str">
            <v>Biogas</v>
          </cell>
          <cell r="D7846" t="str">
            <v>2036</v>
          </cell>
          <cell r="E7846">
            <v>4500</v>
          </cell>
        </row>
        <row r="7847">
          <cell r="A7847" t="str">
            <v>Ireland</v>
          </cell>
          <cell r="B7847" t="str">
            <v>IE</v>
          </cell>
          <cell r="C7847" t="str">
            <v>Biogas</v>
          </cell>
          <cell r="D7847" t="str">
            <v>2037</v>
          </cell>
          <cell r="E7847">
            <v>4500</v>
          </cell>
        </row>
        <row r="7848">
          <cell r="A7848" t="str">
            <v>Ireland</v>
          </cell>
          <cell r="B7848" t="str">
            <v>IE</v>
          </cell>
          <cell r="C7848" t="str">
            <v>Biogas</v>
          </cell>
          <cell r="D7848" t="str">
            <v>2038</v>
          </cell>
          <cell r="E7848">
            <v>4500</v>
          </cell>
        </row>
        <row r="7849">
          <cell r="A7849" t="str">
            <v>Ireland</v>
          </cell>
          <cell r="B7849" t="str">
            <v>IE</v>
          </cell>
          <cell r="C7849" t="str">
            <v>Biogas</v>
          </cell>
          <cell r="D7849" t="str">
            <v>2039</v>
          </cell>
          <cell r="E7849">
            <v>4500</v>
          </cell>
        </row>
        <row r="7850">
          <cell r="A7850" t="str">
            <v>Ireland</v>
          </cell>
          <cell r="B7850" t="str">
            <v>IE</v>
          </cell>
          <cell r="C7850" t="str">
            <v>Biogas</v>
          </cell>
          <cell r="D7850" t="str">
            <v>2040</v>
          </cell>
          <cell r="E7850">
            <v>4500</v>
          </cell>
        </row>
        <row r="7851">
          <cell r="A7851" t="str">
            <v>Ireland</v>
          </cell>
          <cell r="B7851" t="str">
            <v>IE</v>
          </cell>
          <cell r="C7851" t="str">
            <v>Biogas</v>
          </cell>
          <cell r="D7851" t="str">
            <v>2041</v>
          </cell>
          <cell r="E7851">
            <v>4500</v>
          </cell>
        </row>
        <row r="7852">
          <cell r="A7852" t="str">
            <v>Ireland</v>
          </cell>
          <cell r="B7852" t="str">
            <v>IE</v>
          </cell>
          <cell r="C7852" t="str">
            <v>Biogas</v>
          </cell>
          <cell r="D7852" t="str">
            <v>2042</v>
          </cell>
          <cell r="E7852">
            <v>4500</v>
          </cell>
        </row>
        <row r="7853">
          <cell r="A7853" t="str">
            <v>Ireland</v>
          </cell>
          <cell r="B7853" t="str">
            <v>IE</v>
          </cell>
          <cell r="C7853" t="str">
            <v>Biogas</v>
          </cell>
          <cell r="D7853" t="str">
            <v>2043</v>
          </cell>
          <cell r="E7853">
            <v>4500</v>
          </cell>
        </row>
        <row r="7854">
          <cell r="A7854" t="str">
            <v>Ireland</v>
          </cell>
          <cell r="B7854" t="str">
            <v>IE</v>
          </cell>
          <cell r="C7854" t="str">
            <v>Biogas</v>
          </cell>
          <cell r="D7854" t="str">
            <v>2044</v>
          </cell>
          <cell r="E7854">
            <v>4500</v>
          </cell>
        </row>
        <row r="7855">
          <cell r="A7855" t="str">
            <v>Ireland</v>
          </cell>
          <cell r="B7855" t="str">
            <v>IE</v>
          </cell>
          <cell r="C7855" t="str">
            <v>Biogas</v>
          </cell>
          <cell r="D7855" t="str">
            <v>2045</v>
          </cell>
          <cell r="E7855">
            <v>4500</v>
          </cell>
        </row>
        <row r="7856">
          <cell r="A7856" t="str">
            <v>Ireland</v>
          </cell>
          <cell r="B7856" t="str">
            <v>IE</v>
          </cell>
          <cell r="C7856" t="str">
            <v>Biogas</v>
          </cell>
          <cell r="D7856" t="str">
            <v>2046</v>
          </cell>
          <cell r="E7856">
            <v>4500</v>
          </cell>
        </row>
        <row r="7857">
          <cell r="A7857" t="str">
            <v>Ireland</v>
          </cell>
          <cell r="B7857" t="str">
            <v>IE</v>
          </cell>
          <cell r="C7857" t="str">
            <v>Biogas</v>
          </cell>
          <cell r="D7857" t="str">
            <v>2047</v>
          </cell>
          <cell r="E7857">
            <v>4500</v>
          </cell>
        </row>
        <row r="7858">
          <cell r="A7858" t="str">
            <v>Ireland</v>
          </cell>
          <cell r="B7858" t="str">
            <v>IE</v>
          </cell>
          <cell r="C7858" t="str">
            <v>Biogas</v>
          </cell>
          <cell r="D7858" t="str">
            <v>2048</v>
          </cell>
          <cell r="E7858">
            <v>4500</v>
          </cell>
        </row>
        <row r="7859">
          <cell r="A7859" t="str">
            <v>Ireland</v>
          </cell>
          <cell r="B7859" t="str">
            <v>IE</v>
          </cell>
          <cell r="C7859" t="str">
            <v>Biogas</v>
          </cell>
          <cell r="D7859" t="str">
            <v>2049</v>
          </cell>
          <cell r="E7859">
            <v>4500</v>
          </cell>
        </row>
        <row r="7860">
          <cell r="A7860" t="str">
            <v>Ireland</v>
          </cell>
          <cell r="B7860" t="str">
            <v>IE</v>
          </cell>
          <cell r="C7860" t="str">
            <v>Biogas</v>
          </cell>
          <cell r="D7860" t="str">
            <v>2050</v>
          </cell>
          <cell r="E7860">
            <v>4500</v>
          </cell>
        </row>
        <row r="7861">
          <cell r="A7861" t="str">
            <v>Italy</v>
          </cell>
          <cell r="B7861" t="str">
            <v>IT</v>
          </cell>
          <cell r="C7861" t="str">
            <v>Biogas</v>
          </cell>
          <cell r="D7861" t="str">
            <v>2018</v>
          </cell>
          <cell r="E7861">
            <v>4500</v>
          </cell>
        </row>
        <row r="7862">
          <cell r="A7862" t="str">
            <v>Italy</v>
          </cell>
          <cell r="B7862" t="str">
            <v>IT</v>
          </cell>
          <cell r="C7862" t="str">
            <v>Biogas</v>
          </cell>
          <cell r="D7862" t="str">
            <v>2019</v>
          </cell>
          <cell r="E7862">
            <v>4500</v>
          </cell>
        </row>
        <row r="7863">
          <cell r="A7863" t="str">
            <v>Italy</v>
          </cell>
          <cell r="B7863" t="str">
            <v>IT</v>
          </cell>
          <cell r="C7863" t="str">
            <v>Biogas</v>
          </cell>
          <cell r="D7863" t="str">
            <v>2020</v>
          </cell>
          <cell r="E7863">
            <v>4500</v>
          </cell>
        </row>
        <row r="7864">
          <cell r="A7864" t="str">
            <v>Italy</v>
          </cell>
          <cell r="B7864" t="str">
            <v>IT</v>
          </cell>
          <cell r="C7864" t="str">
            <v>Biogas</v>
          </cell>
          <cell r="D7864" t="str">
            <v>2021</v>
          </cell>
          <cell r="E7864">
            <v>4500</v>
          </cell>
        </row>
        <row r="7865">
          <cell r="A7865" t="str">
            <v>Italy</v>
          </cell>
          <cell r="B7865" t="str">
            <v>IT</v>
          </cell>
          <cell r="C7865" t="str">
            <v>Biogas</v>
          </cell>
          <cell r="D7865" t="str">
            <v>2022</v>
          </cell>
          <cell r="E7865">
            <v>4500</v>
          </cell>
        </row>
        <row r="7866">
          <cell r="A7866" t="str">
            <v>Italy</v>
          </cell>
          <cell r="B7866" t="str">
            <v>IT</v>
          </cell>
          <cell r="C7866" t="str">
            <v>Biogas</v>
          </cell>
          <cell r="D7866" t="str">
            <v>2023</v>
          </cell>
          <cell r="E7866">
            <v>4500</v>
          </cell>
        </row>
        <row r="7867">
          <cell r="A7867" t="str">
            <v>Italy</v>
          </cell>
          <cell r="B7867" t="str">
            <v>IT</v>
          </cell>
          <cell r="C7867" t="str">
            <v>Biogas</v>
          </cell>
          <cell r="D7867" t="str">
            <v>2024</v>
          </cell>
          <cell r="E7867">
            <v>4500</v>
          </cell>
        </row>
        <row r="7868">
          <cell r="A7868" t="str">
            <v>Italy</v>
          </cell>
          <cell r="B7868" t="str">
            <v>IT</v>
          </cell>
          <cell r="C7868" t="str">
            <v>Biogas</v>
          </cell>
          <cell r="D7868" t="str">
            <v>2025</v>
          </cell>
          <cell r="E7868">
            <v>4500</v>
          </cell>
        </row>
        <row r="7869">
          <cell r="A7869" t="str">
            <v>Italy</v>
          </cell>
          <cell r="B7869" t="str">
            <v>IT</v>
          </cell>
          <cell r="C7869" t="str">
            <v>Biogas</v>
          </cell>
          <cell r="D7869" t="str">
            <v>2026</v>
          </cell>
          <cell r="E7869">
            <v>4500</v>
          </cell>
        </row>
        <row r="7870">
          <cell r="A7870" t="str">
            <v>Italy</v>
          </cell>
          <cell r="B7870" t="str">
            <v>IT</v>
          </cell>
          <cell r="C7870" t="str">
            <v>Biogas</v>
          </cell>
          <cell r="D7870" t="str">
            <v>2027</v>
          </cell>
          <cell r="E7870">
            <v>4500</v>
          </cell>
        </row>
        <row r="7871">
          <cell r="A7871" t="str">
            <v>Italy</v>
          </cell>
          <cell r="B7871" t="str">
            <v>IT</v>
          </cell>
          <cell r="C7871" t="str">
            <v>Biogas</v>
          </cell>
          <cell r="D7871" t="str">
            <v>2028</v>
          </cell>
          <cell r="E7871">
            <v>4500</v>
          </cell>
        </row>
        <row r="7872">
          <cell r="A7872" t="str">
            <v>Italy</v>
          </cell>
          <cell r="B7872" t="str">
            <v>IT</v>
          </cell>
          <cell r="C7872" t="str">
            <v>Biogas</v>
          </cell>
          <cell r="D7872" t="str">
            <v>2029</v>
          </cell>
          <cell r="E7872">
            <v>4500</v>
          </cell>
        </row>
        <row r="7873">
          <cell r="A7873" t="str">
            <v>Italy</v>
          </cell>
          <cell r="B7873" t="str">
            <v>IT</v>
          </cell>
          <cell r="C7873" t="str">
            <v>Biogas</v>
          </cell>
          <cell r="D7873" t="str">
            <v>2030</v>
          </cell>
          <cell r="E7873">
            <v>4500</v>
          </cell>
        </row>
        <row r="7874">
          <cell r="A7874" t="str">
            <v>Italy</v>
          </cell>
          <cell r="B7874" t="str">
            <v>IT</v>
          </cell>
          <cell r="C7874" t="str">
            <v>Biogas</v>
          </cell>
          <cell r="D7874" t="str">
            <v>2031</v>
          </cell>
          <cell r="E7874">
            <v>4500</v>
          </cell>
        </row>
        <row r="7875">
          <cell r="A7875" t="str">
            <v>Italy</v>
          </cell>
          <cell r="B7875" t="str">
            <v>IT</v>
          </cell>
          <cell r="C7875" t="str">
            <v>Biogas</v>
          </cell>
          <cell r="D7875" t="str">
            <v>2032</v>
          </cell>
          <cell r="E7875">
            <v>4500</v>
          </cell>
        </row>
        <row r="7876">
          <cell r="A7876" t="str">
            <v>Italy</v>
          </cell>
          <cell r="B7876" t="str">
            <v>IT</v>
          </cell>
          <cell r="C7876" t="str">
            <v>Biogas</v>
          </cell>
          <cell r="D7876" t="str">
            <v>2033</v>
          </cell>
          <cell r="E7876">
            <v>4500</v>
          </cell>
        </row>
        <row r="7877">
          <cell r="A7877" t="str">
            <v>Italy</v>
          </cell>
          <cell r="B7877" t="str">
            <v>IT</v>
          </cell>
          <cell r="C7877" t="str">
            <v>Biogas</v>
          </cell>
          <cell r="D7877" t="str">
            <v>2034</v>
          </cell>
          <cell r="E7877">
            <v>4500</v>
          </cell>
        </row>
        <row r="7878">
          <cell r="A7878" t="str">
            <v>Italy</v>
          </cell>
          <cell r="B7878" t="str">
            <v>IT</v>
          </cell>
          <cell r="C7878" t="str">
            <v>Biogas</v>
          </cell>
          <cell r="D7878" t="str">
            <v>2035</v>
          </cell>
          <cell r="E7878">
            <v>4500</v>
          </cell>
        </row>
        <row r="7879">
          <cell r="A7879" t="str">
            <v>Italy</v>
          </cell>
          <cell r="B7879" t="str">
            <v>IT</v>
          </cell>
          <cell r="C7879" t="str">
            <v>Biogas</v>
          </cell>
          <cell r="D7879" t="str">
            <v>2036</v>
          </cell>
          <cell r="E7879">
            <v>4500</v>
          </cell>
        </row>
        <row r="7880">
          <cell r="A7880" t="str">
            <v>Italy</v>
          </cell>
          <cell r="B7880" t="str">
            <v>IT</v>
          </cell>
          <cell r="C7880" t="str">
            <v>Biogas</v>
          </cell>
          <cell r="D7880" t="str">
            <v>2037</v>
          </cell>
          <cell r="E7880">
            <v>4500</v>
          </cell>
        </row>
        <row r="7881">
          <cell r="A7881" t="str">
            <v>Italy</v>
          </cell>
          <cell r="B7881" t="str">
            <v>IT</v>
          </cell>
          <cell r="C7881" t="str">
            <v>Biogas</v>
          </cell>
          <cell r="D7881" t="str">
            <v>2038</v>
          </cell>
          <cell r="E7881">
            <v>4500</v>
          </cell>
        </row>
        <row r="7882">
          <cell r="A7882" t="str">
            <v>Italy</v>
          </cell>
          <cell r="B7882" t="str">
            <v>IT</v>
          </cell>
          <cell r="C7882" t="str">
            <v>Biogas</v>
          </cell>
          <cell r="D7882" t="str">
            <v>2039</v>
          </cell>
          <cell r="E7882">
            <v>4500</v>
          </cell>
        </row>
        <row r="7883">
          <cell r="A7883" t="str">
            <v>Italy</v>
          </cell>
          <cell r="B7883" t="str">
            <v>IT</v>
          </cell>
          <cell r="C7883" t="str">
            <v>Biogas</v>
          </cell>
          <cell r="D7883" t="str">
            <v>2040</v>
          </cell>
          <cell r="E7883">
            <v>4500</v>
          </cell>
        </row>
        <row r="7884">
          <cell r="A7884" t="str">
            <v>Italy</v>
          </cell>
          <cell r="B7884" t="str">
            <v>IT</v>
          </cell>
          <cell r="C7884" t="str">
            <v>Biogas</v>
          </cell>
          <cell r="D7884" t="str">
            <v>2041</v>
          </cell>
          <cell r="E7884">
            <v>4500</v>
          </cell>
        </row>
        <row r="7885">
          <cell r="A7885" t="str">
            <v>Italy</v>
          </cell>
          <cell r="B7885" t="str">
            <v>IT</v>
          </cell>
          <cell r="C7885" t="str">
            <v>Biogas</v>
          </cell>
          <cell r="D7885" t="str">
            <v>2042</v>
          </cell>
          <cell r="E7885">
            <v>4500</v>
          </cell>
        </row>
        <row r="7886">
          <cell r="A7886" t="str">
            <v>Italy</v>
          </cell>
          <cell r="B7886" t="str">
            <v>IT</v>
          </cell>
          <cell r="C7886" t="str">
            <v>Biogas</v>
          </cell>
          <cell r="D7886" t="str">
            <v>2043</v>
          </cell>
          <cell r="E7886">
            <v>4500</v>
          </cell>
        </row>
        <row r="7887">
          <cell r="A7887" t="str">
            <v>Italy</v>
          </cell>
          <cell r="B7887" t="str">
            <v>IT</v>
          </cell>
          <cell r="C7887" t="str">
            <v>Biogas</v>
          </cell>
          <cell r="D7887" t="str">
            <v>2044</v>
          </cell>
          <cell r="E7887">
            <v>4500</v>
          </cell>
        </row>
        <row r="7888">
          <cell r="A7888" t="str">
            <v>Italy</v>
          </cell>
          <cell r="B7888" t="str">
            <v>IT</v>
          </cell>
          <cell r="C7888" t="str">
            <v>Biogas</v>
          </cell>
          <cell r="D7888" t="str">
            <v>2045</v>
          </cell>
          <cell r="E7888">
            <v>4500</v>
          </cell>
        </row>
        <row r="7889">
          <cell r="A7889" t="str">
            <v>Italy</v>
          </cell>
          <cell r="B7889" t="str">
            <v>IT</v>
          </cell>
          <cell r="C7889" t="str">
            <v>Biogas</v>
          </cell>
          <cell r="D7889" t="str">
            <v>2046</v>
          </cell>
          <cell r="E7889">
            <v>4500</v>
          </cell>
        </row>
        <row r="7890">
          <cell r="A7890" t="str">
            <v>Italy</v>
          </cell>
          <cell r="B7890" t="str">
            <v>IT</v>
          </cell>
          <cell r="C7890" t="str">
            <v>Biogas</v>
          </cell>
          <cell r="D7890" t="str">
            <v>2047</v>
          </cell>
          <cell r="E7890">
            <v>4500</v>
          </cell>
        </row>
        <row r="7891">
          <cell r="A7891" t="str">
            <v>Italy</v>
          </cell>
          <cell r="B7891" t="str">
            <v>IT</v>
          </cell>
          <cell r="C7891" t="str">
            <v>Biogas</v>
          </cell>
          <cell r="D7891" t="str">
            <v>2048</v>
          </cell>
          <cell r="E7891">
            <v>4500</v>
          </cell>
        </row>
        <row r="7892">
          <cell r="A7892" t="str">
            <v>Italy</v>
          </cell>
          <cell r="B7892" t="str">
            <v>IT</v>
          </cell>
          <cell r="C7892" t="str">
            <v>Biogas</v>
          </cell>
          <cell r="D7892" t="str">
            <v>2049</v>
          </cell>
          <cell r="E7892">
            <v>4500</v>
          </cell>
        </row>
        <row r="7893">
          <cell r="A7893" t="str">
            <v>Italy</v>
          </cell>
          <cell r="B7893" t="str">
            <v>IT</v>
          </cell>
          <cell r="C7893" t="str">
            <v>Biogas</v>
          </cell>
          <cell r="D7893" t="str">
            <v>2050</v>
          </cell>
          <cell r="E7893">
            <v>4500</v>
          </cell>
        </row>
        <row r="7894">
          <cell r="A7894" t="str">
            <v>IT_CNOR</v>
          </cell>
          <cell r="B7894" t="str">
            <v>IT_CNOR</v>
          </cell>
          <cell r="C7894" t="str">
            <v>Biogas</v>
          </cell>
          <cell r="D7894" t="str">
            <v>2018</v>
          </cell>
          <cell r="E7894">
            <v>4500</v>
          </cell>
        </row>
        <row r="7895">
          <cell r="A7895" t="str">
            <v>IT_CNOR</v>
          </cell>
          <cell r="B7895" t="str">
            <v>IT_CNOR</v>
          </cell>
          <cell r="C7895" t="str">
            <v>Biogas</v>
          </cell>
          <cell r="D7895" t="str">
            <v>2019</v>
          </cell>
          <cell r="E7895">
            <v>4500</v>
          </cell>
        </row>
        <row r="7896">
          <cell r="A7896" t="str">
            <v>IT_CNOR</v>
          </cell>
          <cell r="B7896" t="str">
            <v>IT_CNOR</v>
          </cell>
          <cell r="C7896" t="str">
            <v>Biogas</v>
          </cell>
          <cell r="D7896" t="str">
            <v>2020</v>
          </cell>
          <cell r="E7896">
            <v>4500</v>
          </cell>
        </row>
        <row r="7897">
          <cell r="A7897" t="str">
            <v>IT_CNOR</v>
          </cell>
          <cell r="B7897" t="str">
            <v>IT_CNOR</v>
          </cell>
          <cell r="C7897" t="str">
            <v>Biogas</v>
          </cell>
          <cell r="D7897" t="str">
            <v>2021</v>
          </cell>
          <cell r="E7897">
            <v>4500</v>
          </cell>
        </row>
        <row r="7898">
          <cell r="A7898" t="str">
            <v>IT_CNOR</v>
          </cell>
          <cell r="B7898" t="str">
            <v>IT_CNOR</v>
          </cell>
          <cell r="C7898" t="str">
            <v>Biogas</v>
          </cell>
          <cell r="D7898" t="str">
            <v>2022</v>
          </cell>
          <cell r="E7898">
            <v>4500</v>
          </cell>
        </row>
        <row r="7899">
          <cell r="A7899" t="str">
            <v>IT_CNOR</v>
          </cell>
          <cell r="B7899" t="str">
            <v>IT_CNOR</v>
          </cell>
          <cell r="C7899" t="str">
            <v>Biogas</v>
          </cell>
          <cell r="D7899" t="str">
            <v>2023</v>
          </cell>
          <cell r="E7899">
            <v>4500</v>
          </cell>
        </row>
        <row r="7900">
          <cell r="A7900" t="str">
            <v>IT_CNOR</v>
          </cell>
          <cell r="B7900" t="str">
            <v>IT_CNOR</v>
          </cell>
          <cell r="C7900" t="str">
            <v>Biogas</v>
          </cell>
          <cell r="D7900" t="str">
            <v>2024</v>
          </cell>
          <cell r="E7900">
            <v>4500</v>
          </cell>
        </row>
        <row r="7901">
          <cell r="A7901" t="str">
            <v>IT_CNOR</v>
          </cell>
          <cell r="B7901" t="str">
            <v>IT_CNOR</v>
          </cell>
          <cell r="C7901" t="str">
            <v>Biogas</v>
          </cell>
          <cell r="D7901" t="str">
            <v>2025</v>
          </cell>
          <cell r="E7901">
            <v>4500</v>
          </cell>
        </row>
        <row r="7902">
          <cell r="A7902" t="str">
            <v>IT_CNOR</v>
          </cell>
          <cell r="B7902" t="str">
            <v>IT_CNOR</v>
          </cell>
          <cell r="C7902" t="str">
            <v>Biogas</v>
          </cell>
          <cell r="D7902" t="str">
            <v>2026</v>
          </cell>
          <cell r="E7902">
            <v>4500</v>
          </cell>
        </row>
        <row r="7903">
          <cell r="A7903" t="str">
            <v>IT_CNOR</v>
          </cell>
          <cell r="B7903" t="str">
            <v>IT_CNOR</v>
          </cell>
          <cell r="C7903" t="str">
            <v>Biogas</v>
          </cell>
          <cell r="D7903" t="str">
            <v>2027</v>
          </cell>
          <cell r="E7903">
            <v>4500</v>
          </cell>
        </row>
        <row r="7904">
          <cell r="A7904" t="str">
            <v>IT_CNOR</v>
          </cell>
          <cell r="B7904" t="str">
            <v>IT_CNOR</v>
          </cell>
          <cell r="C7904" t="str">
            <v>Biogas</v>
          </cell>
          <cell r="D7904" t="str">
            <v>2028</v>
          </cell>
          <cell r="E7904">
            <v>4500</v>
          </cell>
        </row>
        <row r="7905">
          <cell r="A7905" t="str">
            <v>IT_CNOR</v>
          </cell>
          <cell r="B7905" t="str">
            <v>IT_CNOR</v>
          </cell>
          <cell r="C7905" t="str">
            <v>Biogas</v>
          </cell>
          <cell r="D7905" t="str">
            <v>2029</v>
          </cell>
          <cell r="E7905">
            <v>4500</v>
          </cell>
        </row>
        <row r="7906">
          <cell r="A7906" t="str">
            <v>IT_CNOR</v>
          </cell>
          <cell r="B7906" t="str">
            <v>IT_CNOR</v>
          </cell>
          <cell r="C7906" t="str">
            <v>Biogas</v>
          </cell>
          <cell r="D7906" t="str">
            <v>2030</v>
          </cell>
          <cell r="E7906">
            <v>4500</v>
          </cell>
        </row>
        <row r="7907">
          <cell r="A7907" t="str">
            <v>IT_CNOR</v>
          </cell>
          <cell r="B7907" t="str">
            <v>IT_CNOR</v>
          </cell>
          <cell r="C7907" t="str">
            <v>Biogas</v>
          </cell>
          <cell r="D7907" t="str">
            <v>2031</v>
          </cell>
          <cell r="E7907">
            <v>4500</v>
          </cell>
        </row>
        <row r="7908">
          <cell r="A7908" t="str">
            <v>IT_CNOR</v>
          </cell>
          <cell r="B7908" t="str">
            <v>IT_CNOR</v>
          </cell>
          <cell r="C7908" t="str">
            <v>Biogas</v>
          </cell>
          <cell r="D7908" t="str">
            <v>2032</v>
          </cell>
          <cell r="E7908">
            <v>4500</v>
          </cell>
        </row>
        <row r="7909">
          <cell r="A7909" t="str">
            <v>IT_CNOR</v>
          </cell>
          <cell r="B7909" t="str">
            <v>IT_CNOR</v>
          </cell>
          <cell r="C7909" t="str">
            <v>Biogas</v>
          </cell>
          <cell r="D7909" t="str">
            <v>2033</v>
          </cell>
          <cell r="E7909">
            <v>4500</v>
          </cell>
        </row>
        <row r="7910">
          <cell r="A7910" t="str">
            <v>IT_CNOR</v>
          </cell>
          <cell r="B7910" t="str">
            <v>IT_CNOR</v>
          </cell>
          <cell r="C7910" t="str">
            <v>Biogas</v>
          </cell>
          <cell r="D7910" t="str">
            <v>2034</v>
          </cell>
          <cell r="E7910">
            <v>4500</v>
          </cell>
        </row>
        <row r="7911">
          <cell r="A7911" t="str">
            <v>IT_CNOR</v>
          </cell>
          <cell r="B7911" t="str">
            <v>IT_CNOR</v>
          </cell>
          <cell r="C7911" t="str">
            <v>Biogas</v>
          </cell>
          <cell r="D7911" t="str">
            <v>2035</v>
          </cell>
          <cell r="E7911">
            <v>4500</v>
          </cell>
        </row>
        <row r="7912">
          <cell r="A7912" t="str">
            <v>IT_CNOR</v>
          </cell>
          <cell r="B7912" t="str">
            <v>IT_CNOR</v>
          </cell>
          <cell r="C7912" t="str">
            <v>Biogas</v>
          </cell>
          <cell r="D7912" t="str">
            <v>2036</v>
          </cell>
          <cell r="E7912">
            <v>4500</v>
          </cell>
        </row>
        <row r="7913">
          <cell r="A7913" t="str">
            <v>IT_CNOR</v>
          </cell>
          <cell r="B7913" t="str">
            <v>IT_CNOR</v>
          </cell>
          <cell r="C7913" t="str">
            <v>Biogas</v>
          </cell>
          <cell r="D7913" t="str">
            <v>2037</v>
          </cell>
          <cell r="E7913">
            <v>4500</v>
          </cell>
        </row>
        <row r="7914">
          <cell r="A7914" t="str">
            <v>IT_CNOR</v>
          </cell>
          <cell r="B7914" t="str">
            <v>IT_CNOR</v>
          </cell>
          <cell r="C7914" t="str">
            <v>Biogas</v>
          </cell>
          <cell r="D7914" t="str">
            <v>2038</v>
          </cell>
          <cell r="E7914">
            <v>4500</v>
          </cell>
        </row>
        <row r="7915">
          <cell r="A7915" t="str">
            <v>IT_CNOR</v>
          </cell>
          <cell r="B7915" t="str">
            <v>IT_CNOR</v>
          </cell>
          <cell r="C7915" t="str">
            <v>Biogas</v>
          </cell>
          <cell r="D7915" t="str">
            <v>2039</v>
          </cell>
          <cell r="E7915">
            <v>4500</v>
          </cell>
        </row>
        <row r="7916">
          <cell r="A7916" t="str">
            <v>IT_CNOR</v>
          </cell>
          <cell r="B7916" t="str">
            <v>IT_CNOR</v>
          </cell>
          <cell r="C7916" t="str">
            <v>Biogas</v>
          </cell>
          <cell r="D7916" t="str">
            <v>2040</v>
          </cell>
          <cell r="E7916">
            <v>4500</v>
          </cell>
        </row>
        <row r="7917">
          <cell r="A7917" t="str">
            <v>IT_CNOR</v>
          </cell>
          <cell r="B7917" t="str">
            <v>IT_CNOR</v>
          </cell>
          <cell r="C7917" t="str">
            <v>Biogas</v>
          </cell>
          <cell r="D7917" t="str">
            <v>2041</v>
          </cell>
          <cell r="E7917">
            <v>4500</v>
          </cell>
        </row>
        <row r="7918">
          <cell r="A7918" t="str">
            <v>IT_CNOR</v>
          </cell>
          <cell r="B7918" t="str">
            <v>IT_CNOR</v>
          </cell>
          <cell r="C7918" t="str">
            <v>Biogas</v>
          </cell>
          <cell r="D7918" t="str">
            <v>2042</v>
          </cell>
          <cell r="E7918">
            <v>4500</v>
          </cell>
        </row>
        <row r="7919">
          <cell r="A7919" t="str">
            <v>IT_CNOR</v>
          </cell>
          <cell r="B7919" t="str">
            <v>IT_CNOR</v>
          </cell>
          <cell r="C7919" t="str">
            <v>Biogas</v>
          </cell>
          <cell r="D7919" t="str">
            <v>2043</v>
          </cell>
          <cell r="E7919">
            <v>4500</v>
          </cell>
        </row>
        <row r="7920">
          <cell r="A7920" t="str">
            <v>IT_CNOR</v>
          </cell>
          <cell r="B7920" t="str">
            <v>IT_CNOR</v>
          </cell>
          <cell r="C7920" t="str">
            <v>Biogas</v>
          </cell>
          <cell r="D7920" t="str">
            <v>2044</v>
          </cell>
          <cell r="E7920">
            <v>4500</v>
          </cell>
        </row>
        <row r="7921">
          <cell r="A7921" t="str">
            <v>IT_CNOR</v>
          </cell>
          <cell r="B7921" t="str">
            <v>IT_CNOR</v>
          </cell>
          <cell r="C7921" t="str">
            <v>Biogas</v>
          </cell>
          <cell r="D7921" t="str">
            <v>2045</v>
          </cell>
          <cell r="E7921">
            <v>4500</v>
          </cell>
        </row>
        <row r="7922">
          <cell r="A7922" t="str">
            <v>IT_CNOR</v>
          </cell>
          <cell r="B7922" t="str">
            <v>IT_CNOR</v>
          </cell>
          <cell r="C7922" t="str">
            <v>Biogas</v>
          </cell>
          <cell r="D7922" t="str">
            <v>2046</v>
          </cell>
          <cell r="E7922">
            <v>4500</v>
          </cell>
        </row>
        <row r="7923">
          <cell r="A7923" t="str">
            <v>IT_CNOR</v>
          </cell>
          <cell r="B7923" t="str">
            <v>IT_CNOR</v>
          </cell>
          <cell r="C7923" t="str">
            <v>Biogas</v>
          </cell>
          <cell r="D7923" t="str">
            <v>2047</v>
          </cell>
          <cell r="E7923">
            <v>4500</v>
          </cell>
        </row>
        <row r="7924">
          <cell r="A7924" t="str">
            <v>IT_CNOR</v>
          </cell>
          <cell r="B7924" t="str">
            <v>IT_CNOR</v>
          </cell>
          <cell r="C7924" t="str">
            <v>Biogas</v>
          </cell>
          <cell r="D7924" t="str">
            <v>2048</v>
          </cell>
          <cell r="E7924">
            <v>4500</v>
          </cell>
        </row>
        <row r="7925">
          <cell r="A7925" t="str">
            <v>IT_CNOR</v>
          </cell>
          <cell r="B7925" t="str">
            <v>IT_CNOR</v>
          </cell>
          <cell r="C7925" t="str">
            <v>Biogas</v>
          </cell>
          <cell r="D7925" t="str">
            <v>2049</v>
          </cell>
          <cell r="E7925">
            <v>4500</v>
          </cell>
        </row>
        <row r="7926">
          <cell r="A7926" t="str">
            <v>IT_CNOR</v>
          </cell>
          <cell r="B7926" t="str">
            <v>IT_CNOR</v>
          </cell>
          <cell r="C7926" t="str">
            <v>Biogas</v>
          </cell>
          <cell r="D7926" t="str">
            <v>2050</v>
          </cell>
          <cell r="E7926">
            <v>4500</v>
          </cell>
        </row>
        <row r="7927">
          <cell r="A7927" t="str">
            <v>IT_CSUD</v>
          </cell>
          <cell r="B7927" t="str">
            <v>IT_CSUD</v>
          </cell>
          <cell r="C7927" t="str">
            <v>Biogas</v>
          </cell>
          <cell r="D7927" t="str">
            <v>2018</v>
          </cell>
          <cell r="E7927">
            <v>4500</v>
          </cell>
        </row>
        <row r="7928">
          <cell r="A7928" t="str">
            <v>IT_CSUD</v>
          </cell>
          <cell r="B7928" t="str">
            <v>IT_CSUD</v>
          </cell>
          <cell r="C7928" t="str">
            <v>Biogas</v>
          </cell>
          <cell r="D7928" t="str">
            <v>2019</v>
          </cell>
          <cell r="E7928">
            <v>4500</v>
          </cell>
        </row>
        <row r="7929">
          <cell r="A7929" t="str">
            <v>IT_CSUD</v>
          </cell>
          <cell r="B7929" t="str">
            <v>IT_CSUD</v>
          </cell>
          <cell r="C7929" t="str">
            <v>Biogas</v>
          </cell>
          <cell r="D7929" t="str">
            <v>2020</v>
          </cell>
          <cell r="E7929">
            <v>4500</v>
          </cell>
        </row>
        <row r="7930">
          <cell r="A7930" t="str">
            <v>IT_CSUD</v>
          </cell>
          <cell r="B7930" t="str">
            <v>IT_CSUD</v>
          </cell>
          <cell r="C7930" t="str">
            <v>Biogas</v>
          </cell>
          <cell r="D7930" t="str">
            <v>2021</v>
          </cell>
          <cell r="E7930">
            <v>4500</v>
          </cell>
        </row>
        <row r="7931">
          <cell r="A7931" t="str">
            <v>IT_CSUD</v>
          </cell>
          <cell r="B7931" t="str">
            <v>IT_CSUD</v>
          </cell>
          <cell r="C7931" t="str">
            <v>Biogas</v>
          </cell>
          <cell r="D7931" t="str">
            <v>2022</v>
          </cell>
          <cell r="E7931">
            <v>4500</v>
          </cell>
        </row>
        <row r="7932">
          <cell r="A7932" t="str">
            <v>IT_CSUD</v>
          </cell>
          <cell r="B7932" t="str">
            <v>IT_CSUD</v>
          </cell>
          <cell r="C7932" t="str">
            <v>Biogas</v>
          </cell>
          <cell r="D7932" t="str">
            <v>2023</v>
          </cell>
          <cell r="E7932">
            <v>4500</v>
          </cell>
        </row>
        <row r="7933">
          <cell r="A7933" t="str">
            <v>IT_CSUD</v>
          </cell>
          <cell r="B7933" t="str">
            <v>IT_CSUD</v>
          </cell>
          <cell r="C7933" t="str">
            <v>Biogas</v>
          </cell>
          <cell r="D7933" t="str">
            <v>2024</v>
          </cell>
          <cell r="E7933">
            <v>4500</v>
          </cell>
        </row>
        <row r="7934">
          <cell r="A7934" t="str">
            <v>IT_CSUD</v>
          </cell>
          <cell r="B7934" t="str">
            <v>IT_CSUD</v>
          </cell>
          <cell r="C7934" t="str">
            <v>Biogas</v>
          </cell>
          <cell r="D7934" t="str">
            <v>2025</v>
          </cell>
          <cell r="E7934">
            <v>4500</v>
          </cell>
        </row>
        <row r="7935">
          <cell r="A7935" t="str">
            <v>IT_CSUD</v>
          </cell>
          <cell r="B7935" t="str">
            <v>IT_CSUD</v>
          </cell>
          <cell r="C7935" t="str">
            <v>Biogas</v>
          </cell>
          <cell r="D7935" t="str">
            <v>2026</v>
          </cell>
          <cell r="E7935">
            <v>4500</v>
          </cell>
        </row>
        <row r="7936">
          <cell r="A7936" t="str">
            <v>IT_CSUD</v>
          </cell>
          <cell r="B7936" t="str">
            <v>IT_CSUD</v>
          </cell>
          <cell r="C7936" t="str">
            <v>Biogas</v>
          </cell>
          <cell r="D7936" t="str">
            <v>2027</v>
          </cell>
          <cell r="E7936">
            <v>4500</v>
          </cell>
        </row>
        <row r="7937">
          <cell r="A7937" t="str">
            <v>IT_CSUD</v>
          </cell>
          <cell r="B7937" t="str">
            <v>IT_CSUD</v>
          </cell>
          <cell r="C7937" t="str">
            <v>Biogas</v>
          </cell>
          <cell r="D7937" t="str">
            <v>2028</v>
          </cell>
          <cell r="E7937">
            <v>4500</v>
          </cell>
        </row>
        <row r="7938">
          <cell r="A7938" t="str">
            <v>IT_CSUD</v>
          </cell>
          <cell r="B7938" t="str">
            <v>IT_CSUD</v>
          </cell>
          <cell r="C7938" t="str">
            <v>Biogas</v>
          </cell>
          <cell r="D7938" t="str">
            <v>2029</v>
          </cell>
          <cell r="E7938">
            <v>4500</v>
          </cell>
        </row>
        <row r="7939">
          <cell r="A7939" t="str">
            <v>IT_CSUD</v>
          </cell>
          <cell r="B7939" t="str">
            <v>IT_CSUD</v>
          </cell>
          <cell r="C7939" t="str">
            <v>Biogas</v>
          </cell>
          <cell r="D7939" t="str">
            <v>2030</v>
          </cell>
          <cell r="E7939">
            <v>4500</v>
          </cell>
        </row>
        <row r="7940">
          <cell r="A7940" t="str">
            <v>IT_CSUD</v>
          </cell>
          <cell r="B7940" t="str">
            <v>IT_CSUD</v>
          </cell>
          <cell r="C7940" t="str">
            <v>Biogas</v>
          </cell>
          <cell r="D7940" t="str">
            <v>2031</v>
          </cell>
          <cell r="E7940">
            <v>4500</v>
          </cell>
        </row>
        <row r="7941">
          <cell r="A7941" t="str">
            <v>IT_CSUD</v>
          </cell>
          <cell r="B7941" t="str">
            <v>IT_CSUD</v>
          </cell>
          <cell r="C7941" t="str">
            <v>Biogas</v>
          </cell>
          <cell r="D7941" t="str">
            <v>2032</v>
          </cell>
          <cell r="E7941">
            <v>4500</v>
          </cell>
        </row>
        <row r="7942">
          <cell r="A7942" t="str">
            <v>IT_CSUD</v>
          </cell>
          <cell r="B7942" t="str">
            <v>IT_CSUD</v>
          </cell>
          <cell r="C7942" t="str">
            <v>Biogas</v>
          </cell>
          <cell r="D7942" t="str">
            <v>2033</v>
          </cell>
          <cell r="E7942">
            <v>4500</v>
          </cell>
        </row>
        <row r="7943">
          <cell r="A7943" t="str">
            <v>IT_CSUD</v>
          </cell>
          <cell r="B7943" t="str">
            <v>IT_CSUD</v>
          </cell>
          <cell r="C7943" t="str">
            <v>Biogas</v>
          </cell>
          <cell r="D7943" t="str">
            <v>2034</v>
          </cell>
          <cell r="E7943">
            <v>4500</v>
          </cell>
        </row>
        <row r="7944">
          <cell r="A7944" t="str">
            <v>IT_CSUD</v>
          </cell>
          <cell r="B7944" t="str">
            <v>IT_CSUD</v>
          </cell>
          <cell r="C7944" t="str">
            <v>Biogas</v>
          </cell>
          <cell r="D7944" t="str">
            <v>2035</v>
          </cell>
          <cell r="E7944">
            <v>4500</v>
          </cell>
        </row>
        <row r="7945">
          <cell r="A7945" t="str">
            <v>IT_CSUD</v>
          </cell>
          <cell r="B7945" t="str">
            <v>IT_CSUD</v>
          </cell>
          <cell r="C7945" t="str">
            <v>Biogas</v>
          </cell>
          <cell r="D7945" t="str">
            <v>2036</v>
          </cell>
          <cell r="E7945">
            <v>4500</v>
          </cell>
        </row>
        <row r="7946">
          <cell r="A7946" t="str">
            <v>IT_CSUD</v>
          </cell>
          <cell r="B7946" t="str">
            <v>IT_CSUD</v>
          </cell>
          <cell r="C7946" t="str">
            <v>Biogas</v>
          </cell>
          <cell r="D7946" t="str">
            <v>2037</v>
          </cell>
          <cell r="E7946">
            <v>4500</v>
          </cell>
        </row>
        <row r="7947">
          <cell r="A7947" t="str">
            <v>IT_CSUD</v>
          </cell>
          <cell r="B7947" t="str">
            <v>IT_CSUD</v>
          </cell>
          <cell r="C7947" t="str">
            <v>Biogas</v>
          </cell>
          <cell r="D7947" t="str">
            <v>2038</v>
          </cell>
          <cell r="E7947">
            <v>4500</v>
          </cell>
        </row>
        <row r="7948">
          <cell r="A7948" t="str">
            <v>IT_CSUD</v>
          </cell>
          <cell r="B7948" t="str">
            <v>IT_CSUD</v>
          </cell>
          <cell r="C7948" t="str">
            <v>Biogas</v>
          </cell>
          <cell r="D7948" t="str">
            <v>2039</v>
          </cell>
          <cell r="E7948">
            <v>4500</v>
          </cell>
        </row>
        <row r="7949">
          <cell r="A7949" t="str">
            <v>IT_CSUD</v>
          </cell>
          <cell r="B7949" t="str">
            <v>IT_CSUD</v>
          </cell>
          <cell r="C7949" t="str">
            <v>Biogas</v>
          </cell>
          <cell r="D7949" t="str">
            <v>2040</v>
          </cell>
          <cell r="E7949">
            <v>4500</v>
          </cell>
        </row>
        <row r="7950">
          <cell r="A7950" t="str">
            <v>IT_CSUD</v>
          </cell>
          <cell r="B7950" t="str">
            <v>IT_CSUD</v>
          </cell>
          <cell r="C7950" t="str">
            <v>Biogas</v>
          </cell>
          <cell r="D7950" t="str">
            <v>2041</v>
          </cell>
          <cell r="E7950">
            <v>4500</v>
          </cell>
        </row>
        <row r="7951">
          <cell r="A7951" t="str">
            <v>IT_CSUD</v>
          </cell>
          <cell r="B7951" t="str">
            <v>IT_CSUD</v>
          </cell>
          <cell r="C7951" t="str">
            <v>Biogas</v>
          </cell>
          <cell r="D7951" t="str">
            <v>2042</v>
          </cell>
          <cell r="E7951">
            <v>4500</v>
          </cell>
        </row>
        <row r="7952">
          <cell r="A7952" t="str">
            <v>IT_CSUD</v>
          </cell>
          <cell r="B7952" t="str">
            <v>IT_CSUD</v>
          </cell>
          <cell r="C7952" t="str">
            <v>Biogas</v>
          </cell>
          <cell r="D7952" t="str">
            <v>2043</v>
          </cell>
          <cell r="E7952">
            <v>4500</v>
          </cell>
        </row>
        <row r="7953">
          <cell r="A7953" t="str">
            <v>IT_CSUD</v>
          </cell>
          <cell r="B7953" t="str">
            <v>IT_CSUD</v>
          </cell>
          <cell r="C7953" t="str">
            <v>Biogas</v>
          </cell>
          <cell r="D7953" t="str">
            <v>2044</v>
          </cell>
          <cell r="E7953">
            <v>4500</v>
          </cell>
        </row>
        <row r="7954">
          <cell r="A7954" t="str">
            <v>IT_CSUD</v>
          </cell>
          <cell r="B7954" t="str">
            <v>IT_CSUD</v>
          </cell>
          <cell r="C7954" t="str">
            <v>Biogas</v>
          </cell>
          <cell r="D7954" t="str">
            <v>2045</v>
          </cell>
          <cell r="E7954">
            <v>4500</v>
          </cell>
        </row>
        <row r="7955">
          <cell r="A7955" t="str">
            <v>IT_CSUD</v>
          </cell>
          <cell r="B7955" t="str">
            <v>IT_CSUD</v>
          </cell>
          <cell r="C7955" t="str">
            <v>Biogas</v>
          </cell>
          <cell r="D7955" t="str">
            <v>2046</v>
          </cell>
          <cell r="E7955">
            <v>4500</v>
          </cell>
        </row>
        <row r="7956">
          <cell r="A7956" t="str">
            <v>IT_CSUD</v>
          </cell>
          <cell r="B7956" t="str">
            <v>IT_CSUD</v>
          </cell>
          <cell r="C7956" t="str">
            <v>Biogas</v>
          </cell>
          <cell r="D7956" t="str">
            <v>2047</v>
          </cell>
          <cell r="E7956">
            <v>4500</v>
          </cell>
        </row>
        <row r="7957">
          <cell r="A7957" t="str">
            <v>IT_CSUD</v>
          </cell>
          <cell r="B7957" t="str">
            <v>IT_CSUD</v>
          </cell>
          <cell r="C7957" t="str">
            <v>Biogas</v>
          </cell>
          <cell r="D7957" t="str">
            <v>2048</v>
          </cell>
          <cell r="E7957">
            <v>4500</v>
          </cell>
        </row>
        <row r="7958">
          <cell r="A7958" t="str">
            <v>IT_CSUD</v>
          </cell>
          <cell r="B7958" t="str">
            <v>IT_CSUD</v>
          </cell>
          <cell r="C7958" t="str">
            <v>Biogas</v>
          </cell>
          <cell r="D7958" t="str">
            <v>2049</v>
          </cell>
          <cell r="E7958">
            <v>4500</v>
          </cell>
        </row>
        <row r="7959">
          <cell r="A7959" t="str">
            <v>IT_CSUD</v>
          </cell>
          <cell r="B7959" t="str">
            <v>IT_CSUD</v>
          </cell>
          <cell r="C7959" t="str">
            <v>Biogas</v>
          </cell>
          <cell r="D7959" t="str">
            <v>2050</v>
          </cell>
          <cell r="E7959">
            <v>4500</v>
          </cell>
        </row>
        <row r="7960">
          <cell r="A7960" t="str">
            <v>IT_NORD</v>
          </cell>
          <cell r="B7960" t="str">
            <v>IT_NORD</v>
          </cell>
          <cell r="C7960" t="str">
            <v>Biogas</v>
          </cell>
          <cell r="D7960" t="str">
            <v>2018</v>
          </cell>
          <cell r="E7960">
            <v>4500</v>
          </cell>
        </row>
        <row r="7961">
          <cell r="A7961" t="str">
            <v>IT_NORD</v>
          </cell>
          <cell r="B7961" t="str">
            <v>IT_NORD</v>
          </cell>
          <cell r="C7961" t="str">
            <v>Biogas</v>
          </cell>
          <cell r="D7961" t="str">
            <v>2019</v>
          </cell>
          <cell r="E7961">
            <v>4500</v>
          </cell>
        </row>
        <row r="7962">
          <cell r="A7962" t="str">
            <v>IT_NORD</v>
          </cell>
          <cell r="B7962" t="str">
            <v>IT_NORD</v>
          </cell>
          <cell r="C7962" t="str">
            <v>Biogas</v>
          </cell>
          <cell r="D7962" t="str">
            <v>2020</v>
          </cell>
          <cell r="E7962">
            <v>4500</v>
          </cell>
        </row>
        <row r="7963">
          <cell r="A7963" t="str">
            <v>IT_NORD</v>
          </cell>
          <cell r="B7963" t="str">
            <v>IT_NORD</v>
          </cell>
          <cell r="C7963" t="str">
            <v>Biogas</v>
          </cell>
          <cell r="D7963" t="str">
            <v>2021</v>
          </cell>
          <cell r="E7963">
            <v>4500</v>
          </cell>
        </row>
        <row r="7964">
          <cell r="A7964" t="str">
            <v>IT_NORD</v>
          </cell>
          <cell r="B7964" t="str">
            <v>IT_NORD</v>
          </cell>
          <cell r="C7964" t="str">
            <v>Biogas</v>
          </cell>
          <cell r="D7964" t="str">
            <v>2022</v>
          </cell>
          <cell r="E7964">
            <v>4500</v>
          </cell>
        </row>
        <row r="7965">
          <cell r="A7965" t="str">
            <v>IT_NORD</v>
          </cell>
          <cell r="B7965" t="str">
            <v>IT_NORD</v>
          </cell>
          <cell r="C7965" t="str">
            <v>Biogas</v>
          </cell>
          <cell r="D7965" t="str">
            <v>2023</v>
          </cell>
          <cell r="E7965">
            <v>4500</v>
          </cell>
        </row>
        <row r="7966">
          <cell r="A7966" t="str">
            <v>IT_NORD</v>
          </cell>
          <cell r="B7966" t="str">
            <v>IT_NORD</v>
          </cell>
          <cell r="C7966" t="str">
            <v>Biogas</v>
          </cell>
          <cell r="D7966" t="str">
            <v>2024</v>
          </cell>
          <cell r="E7966">
            <v>4500</v>
          </cell>
        </row>
        <row r="7967">
          <cell r="A7967" t="str">
            <v>IT_NORD</v>
          </cell>
          <cell r="B7967" t="str">
            <v>IT_NORD</v>
          </cell>
          <cell r="C7967" t="str">
            <v>Biogas</v>
          </cell>
          <cell r="D7967" t="str">
            <v>2025</v>
          </cell>
          <cell r="E7967">
            <v>4500</v>
          </cell>
        </row>
        <row r="7968">
          <cell r="A7968" t="str">
            <v>IT_NORD</v>
          </cell>
          <cell r="B7968" t="str">
            <v>IT_NORD</v>
          </cell>
          <cell r="C7968" t="str">
            <v>Biogas</v>
          </cell>
          <cell r="D7968" t="str">
            <v>2026</v>
          </cell>
          <cell r="E7968">
            <v>4500</v>
          </cell>
        </row>
        <row r="7969">
          <cell r="A7969" t="str">
            <v>IT_NORD</v>
          </cell>
          <cell r="B7969" t="str">
            <v>IT_NORD</v>
          </cell>
          <cell r="C7969" t="str">
            <v>Biogas</v>
          </cell>
          <cell r="D7969" t="str">
            <v>2027</v>
          </cell>
          <cell r="E7969">
            <v>4500</v>
          </cell>
        </row>
        <row r="7970">
          <cell r="A7970" t="str">
            <v>IT_NORD</v>
          </cell>
          <cell r="B7970" t="str">
            <v>IT_NORD</v>
          </cell>
          <cell r="C7970" t="str">
            <v>Biogas</v>
          </cell>
          <cell r="D7970" t="str">
            <v>2028</v>
          </cell>
          <cell r="E7970">
            <v>4500</v>
          </cell>
        </row>
        <row r="7971">
          <cell r="A7971" t="str">
            <v>IT_NORD</v>
          </cell>
          <cell r="B7971" t="str">
            <v>IT_NORD</v>
          </cell>
          <cell r="C7971" t="str">
            <v>Biogas</v>
          </cell>
          <cell r="D7971" t="str">
            <v>2029</v>
          </cell>
          <cell r="E7971">
            <v>4500</v>
          </cell>
        </row>
        <row r="7972">
          <cell r="A7972" t="str">
            <v>IT_NORD</v>
          </cell>
          <cell r="B7972" t="str">
            <v>IT_NORD</v>
          </cell>
          <cell r="C7972" t="str">
            <v>Biogas</v>
          </cell>
          <cell r="D7972" t="str">
            <v>2030</v>
          </cell>
          <cell r="E7972">
            <v>4500</v>
          </cell>
        </row>
        <row r="7973">
          <cell r="A7973" t="str">
            <v>IT_NORD</v>
          </cell>
          <cell r="B7973" t="str">
            <v>IT_NORD</v>
          </cell>
          <cell r="C7973" t="str">
            <v>Biogas</v>
          </cell>
          <cell r="D7973" t="str">
            <v>2031</v>
          </cell>
          <cell r="E7973">
            <v>4500</v>
          </cell>
        </row>
        <row r="7974">
          <cell r="A7974" t="str">
            <v>IT_NORD</v>
          </cell>
          <cell r="B7974" t="str">
            <v>IT_NORD</v>
          </cell>
          <cell r="C7974" t="str">
            <v>Biogas</v>
          </cell>
          <cell r="D7974" t="str">
            <v>2032</v>
          </cell>
          <cell r="E7974">
            <v>4500</v>
          </cell>
        </row>
        <row r="7975">
          <cell r="A7975" t="str">
            <v>IT_NORD</v>
          </cell>
          <cell r="B7975" t="str">
            <v>IT_NORD</v>
          </cell>
          <cell r="C7975" t="str">
            <v>Biogas</v>
          </cell>
          <cell r="D7975" t="str">
            <v>2033</v>
          </cell>
          <cell r="E7975">
            <v>4500</v>
          </cell>
        </row>
        <row r="7976">
          <cell r="A7976" t="str">
            <v>IT_NORD</v>
          </cell>
          <cell r="B7976" t="str">
            <v>IT_NORD</v>
          </cell>
          <cell r="C7976" t="str">
            <v>Biogas</v>
          </cell>
          <cell r="D7976" t="str">
            <v>2034</v>
          </cell>
          <cell r="E7976">
            <v>4500</v>
          </cell>
        </row>
        <row r="7977">
          <cell r="A7977" t="str">
            <v>IT_NORD</v>
          </cell>
          <cell r="B7977" t="str">
            <v>IT_NORD</v>
          </cell>
          <cell r="C7977" t="str">
            <v>Biogas</v>
          </cell>
          <cell r="D7977" t="str">
            <v>2035</v>
          </cell>
          <cell r="E7977">
            <v>4500</v>
          </cell>
        </row>
        <row r="7978">
          <cell r="A7978" t="str">
            <v>IT_NORD</v>
          </cell>
          <cell r="B7978" t="str">
            <v>IT_NORD</v>
          </cell>
          <cell r="C7978" t="str">
            <v>Biogas</v>
          </cell>
          <cell r="D7978" t="str">
            <v>2036</v>
          </cell>
          <cell r="E7978">
            <v>4500</v>
          </cell>
        </row>
        <row r="7979">
          <cell r="A7979" t="str">
            <v>IT_NORD</v>
          </cell>
          <cell r="B7979" t="str">
            <v>IT_NORD</v>
          </cell>
          <cell r="C7979" t="str">
            <v>Biogas</v>
          </cell>
          <cell r="D7979" t="str">
            <v>2037</v>
          </cell>
          <cell r="E7979">
            <v>4500</v>
          </cell>
        </row>
        <row r="7980">
          <cell r="A7980" t="str">
            <v>IT_NORD</v>
          </cell>
          <cell r="B7980" t="str">
            <v>IT_NORD</v>
          </cell>
          <cell r="C7980" t="str">
            <v>Biogas</v>
          </cell>
          <cell r="D7980" t="str">
            <v>2038</v>
          </cell>
          <cell r="E7980">
            <v>4500</v>
          </cell>
        </row>
        <row r="7981">
          <cell r="A7981" t="str">
            <v>IT_NORD</v>
          </cell>
          <cell r="B7981" t="str">
            <v>IT_NORD</v>
          </cell>
          <cell r="C7981" t="str">
            <v>Biogas</v>
          </cell>
          <cell r="D7981" t="str">
            <v>2039</v>
          </cell>
          <cell r="E7981">
            <v>4500</v>
          </cell>
        </row>
        <row r="7982">
          <cell r="A7982" t="str">
            <v>IT_NORD</v>
          </cell>
          <cell r="B7982" t="str">
            <v>IT_NORD</v>
          </cell>
          <cell r="C7982" t="str">
            <v>Biogas</v>
          </cell>
          <cell r="D7982" t="str">
            <v>2040</v>
          </cell>
          <cell r="E7982">
            <v>4500</v>
          </cell>
        </row>
        <row r="7983">
          <cell r="A7983" t="str">
            <v>IT_NORD</v>
          </cell>
          <cell r="B7983" t="str">
            <v>IT_NORD</v>
          </cell>
          <cell r="C7983" t="str">
            <v>Biogas</v>
          </cell>
          <cell r="D7983" t="str">
            <v>2041</v>
          </cell>
          <cell r="E7983">
            <v>4500</v>
          </cell>
        </row>
        <row r="7984">
          <cell r="A7984" t="str">
            <v>IT_NORD</v>
          </cell>
          <cell r="B7984" t="str">
            <v>IT_NORD</v>
          </cell>
          <cell r="C7984" t="str">
            <v>Biogas</v>
          </cell>
          <cell r="D7984" t="str">
            <v>2042</v>
          </cell>
          <cell r="E7984">
            <v>4500</v>
          </cell>
        </row>
        <row r="7985">
          <cell r="A7985" t="str">
            <v>IT_NORD</v>
          </cell>
          <cell r="B7985" t="str">
            <v>IT_NORD</v>
          </cell>
          <cell r="C7985" t="str">
            <v>Biogas</v>
          </cell>
          <cell r="D7985" t="str">
            <v>2043</v>
          </cell>
          <cell r="E7985">
            <v>4500</v>
          </cell>
        </row>
        <row r="7986">
          <cell r="A7986" t="str">
            <v>IT_NORD</v>
          </cell>
          <cell r="B7986" t="str">
            <v>IT_NORD</v>
          </cell>
          <cell r="C7986" t="str">
            <v>Biogas</v>
          </cell>
          <cell r="D7986" t="str">
            <v>2044</v>
          </cell>
          <cell r="E7986">
            <v>4500</v>
          </cell>
        </row>
        <row r="7987">
          <cell r="A7987" t="str">
            <v>IT_NORD</v>
          </cell>
          <cell r="B7987" t="str">
            <v>IT_NORD</v>
          </cell>
          <cell r="C7987" t="str">
            <v>Biogas</v>
          </cell>
          <cell r="D7987" t="str">
            <v>2045</v>
          </cell>
          <cell r="E7987">
            <v>4500</v>
          </cell>
        </row>
        <row r="7988">
          <cell r="A7988" t="str">
            <v>IT_NORD</v>
          </cell>
          <cell r="B7988" t="str">
            <v>IT_NORD</v>
          </cell>
          <cell r="C7988" t="str">
            <v>Biogas</v>
          </cell>
          <cell r="D7988" t="str">
            <v>2046</v>
          </cell>
          <cell r="E7988">
            <v>4500</v>
          </cell>
        </row>
        <row r="7989">
          <cell r="A7989" t="str">
            <v>IT_NORD</v>
          </cell>
          <cell r="B7989" t="str">
            <v>IT_NORD</v>
          </cell>
          <cell r="C7989" t="str">
            <v>Biogas</v>
          </cell>
          <cell r="D7989" t="str">
            <v>2047</v>
          </cell>
          <cell r="E7989">
            <v>4500</v>
          </cell>
        </row>
        <row r="7990">
          <cell r="A7990" t="str">
            <v>IT_NORD</v>
          </cell>
          <cell r="B7990" t="str">
            <v>IT_NORD</v>
          </cell>
          <cell r="C7990" t="str">
            <v>Biogas</v>
          </cell>
          <cell r="D7990" t="str">
            <v>2048</v>
          </cell>
          <cell r="E7990">
            <v>4500</v>
          </cell>
        </row>
        <row r="7991">
          <cell r="A7991" t="str">
            <v>IT_NORD</v>
          </cell>
          <cell r="B7991" t="str">
            <v>IT_NORD</v>
          </cell>
          <cell r="C7991" t="str">
            <v>Biogas</v>
          </cell>
          <cell r="D7991" t="str">
            <v>2049</v>
          </cell>
          <cell r="E7991">
            <v>4500</v>
          </cell>
        </row>
        <row r="7992">
          <cell r="A7992" t="str">
            <v>IT_NORD</v>
          </cell>
          <cell r="B7992" t="str">
            <v>IT_NORD</v>
          </cell>
          <cell r="C7992" t="str">
            <v>Biogas</v>
          </cell>
          <cell r="D7992" t="str">
            <v>2050</v>
          </cell>
          <cell r="E7992">
            <v>4500</v>
          </cell>
        </row>
        <row r="7993">
          <cell r="A7993" t="str">
            <v>IT_SARD</v>
          </cell>
          <cell r="B7993" t="str">
            <v>IT_SARD</v>
          </cell>
          <cell r="C7993" t="str">
            <v>Biogas</v>
          </cell>
          <cell r="D7993" t="str">
            <v>2018</v>
          </cell>
          <cell r="E7993">
            <v>4500</v>
          </cell>
        </row>
        <row r="7994">
          <cell r="A7994" t="str">
            <v>IT_SARD</v>
          </cell>
          <cell r="B7994" t="str">
            <v>IT_SARD</v>
          </cell>
          <cell r="C7994" t="str">
            <v>Biogas</v>
          </cell>
          <cell r="D7994" t="str">
            <v>2019</v>
          </cell>
          <cell r="E7994">
            <v>4500</v>
          </cell>
        </row>
        <row r="7995">
          <cell r="A7995" t="str">
            <v>IT_SARD</v>
          </cell>
          <cell r="B7995" t="str">
            <v>IT_SARD</v>
          </cell>
          <cell r="C7995" t="str">
            <v>Biogas</v>
          </cell>
          <cell r="D7995" t="str">
            <v>2020</v>
          </cell>
          <cell r="E7995">
            <v>4500</v>
          </cell>
        </row>
        <row r="7996">
          <cell r="A7996" t="str">
            <v>IT_SARD</v>
          </cell>
          <cell r="B7996" t="str">
            <v>IT_SARD</v>
          </cell>
          <cell r="C7996" t="str">
            <v>Biogas</v>
          </cell>
          <cell r="D7996" t="str">
            <v>2021</v>
          </cell>
          <cell r="E7996">
            <v>4500</v>
          </cell>
        </row>
        <row r="7997">
          <cell r="A7997" t="str">
            <v>IT_SARD</v>
          </cell>
          <cell r="B7997" t="str">
            <v>IT_SARD</v>
          </cell>
          <cell r="C7997" t="str">
            <v>Biogas</v>
          </cell>
          <cell r="D7997" t="str">
            <v>2022</v>
          </cell>
          <cell r="E7997">
            <v>4500</v>
          </cell>
        </row>
        <row r="7998">
          <cell r="A7998" t="str">
            <v>IT_SARD</v>
          </cell>
          <cell r="B7998" t="str">
            <v>IT_SARD</v>
          </cell>
          <cell r="C7998" t="str">
            <v>Biogas</v>
          </cell>
          <cell r="D7998" t="str">
            <v>2023</v>
          </cell>
          <cell r="E7998">
            <v>4500</v>
          </cell>
        </row>
        <row r="7999">
          <cell r="A7999" t="str">
            <v>IT_SARD</v>
          </cell>
          <cell r="B7999" t="str">
            <v>IT_SARD</v>
          </cell>
          <cell r="C7999" t="str">
            <v>Biogas</v>
          </cell>
          <cell r="D7999" t="str">
            <v>2024</v>
          </cell>
          <cell r="E7999">
            <v>4500</v>
          </cell>
        </row>
        <row r="8000">
          <cell r="A8000" t="str">
            <v>IT_SARD</v>
          </cell>
          <cell r="B8000" t="str">
            <v>IT_SARD</v>
          </cell>
          <cell r="C8000" t="str">
            <v>Biogas</v>
          </cell>
          <cell r="D8000" t="str">
            <v>2025</v>
          </cell>
          <cell r="E8000">
            <v>4500</v>
          </cell>
        </row>
        <row r="8001">
          <cell r="A8001" t="str">
            <v>IT_SARD</v>
          </cell>
          <cell r="B8001" t="str">
            <v>IT_SARD</v>
          </cell>
          <cell r="C8001" t="str">
            <v>Biogas</v>
          </cell>
          <cell r="D8001" t="str">
            <v>2026</v>
          </cell>
          <cell r="E8001">
            <v>4500</v>
          </cell>
        </row>
        <row r="8002">
          <cell r="A8002" t="str">
            <v>IT_SARD</v>
          </cell>
          <cell r="B8002" t="str">
            <v>IT_SARD</v>
          </cell>
          <cell r="C8002" t="str">
            <v>Biogas</v>
          </cell>
          <cell r="D8002" t="str">
            <v>2027</v>
          </cell>
          <cell r="E8002">
            <v>4500</v>
          </cell>
        </row>
        <row r="8003">
          <cell r="A8003" t="str">
            <v>IT_SARD</v>
          </cell>
          <cell r="B8003" t="str">
            <v>IT_SARD</v>
          </cell>
          <cell r="C8003" t="str">
            <v>Biogas</v>
          </cell>
          <cell r="D8003" t="str">
            <v>2028</v>
          </cell>
          <cell r="E8003">
            <v>4500</v>
          </cell>
        </row>
        <row r="8004">
          <cell r="A8004" t="str">
            <v>IT_SARD</v>
          </cell>
          <cell r="B8004" t="str">
            <v>IT_SARD</v>
          </cell>
          <cell r="C8004" t="str">
            <v>Biogas</v>
          </cell>
          <cell r="D8004" t="str">
            <v>2029</v>
          </cell>
          <cell r="E8004">
            <v>4500</v>
          </cell>
        </row>
        <row r="8005">
          <cell r="A8005" t="str">
            <v>IT_SARD</v>
          </cell>
          <cell r="B8005" t="str">
            <v>IT_SARD</v>
          </cell>
          <cell r="C8005" t="str">
            <v>Biogas</v>
          </cell>
          <cell r="D8005" t="str">
            <v>2030</v>
          </cell>
          <cell r="E8005">
            <v>4500</v>
          </cell>
        </row>
        <row r="8006">
          <cell r="A8006" t="str">
            <v>IT_SARD</v>
          </cell>
          <cell r="B8006" t="str">
            <v>IT_SARD</v>
          </cell>
          <cell r="C8006" t="str">
            <v>Biogas</v>
          </cell>
          <cell r="D8006" t="str">
            <v>2031</v>
          </cell>
          <cell r="E8006">
            <v>4500</v>
          </cell>
        </row>
        <row r="8007">
          <cell r="A8007" t="str">
            <v>IT_SARD</v>
          </cell>
          <cell r="B8007" t="str">
            <v>IT_SARD</v>
          </cell>
          <cell r="C8007" t="str">
            <v>Biogas</v>
          </cell>
          <cell r="D8007" t="str">
            <v>2032</v>
          </cell>
          <cell r="E8007">
            <v>4500</v>
          </cell>
        </row>
        <row r="8008">
          <cell r="A8008" t="str">
            <v>IT_SARD</v>
          </cell>
          <cell r="B8008" t="str">
            <v>IT_SARD</v>
          </cell>
          <cell r="C8008" t="str">
            <v>Biogas</v>
          </cell>
          <cell r="D8008" t="str">
            <v>2033</v>
          </cell>
          <cell r="E8008">
            <v>4500</v>
          </cell>
        </row>
        <row r="8009">
          <cell r="A8009" t="str">
            <v>IT_SARD</v>
          </cell>
          <cell r="B8009" t="str">
            <v>IT_SARD</v>
          </cell>
          <cell r="C8009" t="str">
            <v>Biogas</v>
          </cell>
          <cell r="D8009" t="str">
            <v>2034</v>
          </cell>
          <cell r="E8009">
            <v>4500</v>
          </cell>
        </row>
        <row r="8010">
          <cell r="A8010" t="str">
            <v>IT_SARD</v>
          </cell>
          <cell r="B8010" t="str">
            <v>IT_SARD</v>
          </cell>
          <cell r="C8010" t="str">
            <v>Biogas</v>
          </cell>
          <cell r="D8010" t="str">
            <v>2035</v>
          </cell>
          <cell r="E8010">
            <v>4500</v>
          </cell>
        </row>
        <row r="8011">
          <cell r="A8011" t="str">
            <v>IT_SARD</v>
          </cell>
          <cell r="B8011" t="str">
            <v>IT_SARD</v>
          </cell>
          <cell r="C8011" t="str">
            <v>Biogas</v>
          </cell>
          <cell r="D8011" t="str">
            <v>2036</v>
          </cell>
          <cell r="E8011">
            <v>4500</v>
          </cell>
        </row>
        <row r="8012">
          <cell r="A8012" t="str">
            <v>IT_SARD</v>
          </cell>
          <cell r="B8012" t="str">
            <v>IT_SARD</v>
          </cell>
          <cell r="C8012" t="str">
            <v>Biogas</v>
          </cell>
          <cell r="D8012" t="str">
            <v>2037</v>
          </cell>
          <cell r="E8012">
            <v>4500</v>
          </cell>
        </row>
        <row r="8013">
          <cell r="A8013" t="str">
            <v>IT_SARD</v>
          </cell>
          <cell r="B8013" t="str">
            <v>IT_SARD</v>
          </cell>
          <cell r="C8013" t="str">
            <v>Biogas</v>
          </cell>
          <cell r="D8013" t="str">
            <v>2038</v>
          </cell>
          <cell r="E8013">
            <v>4500</v>
          </cell>
        </row>
        <row r="8014">
          <cell r="A8014" t="str">
            <v>IT_SARD</v>
          </cell>
          <cell r="B8014" t="str">
            <v>IT_SARD</v>
          </cell>
          <cell r="C8014" t="str">
            <v>Biogas</v>
          </cell>
          <cell r="D8014" t="str">
            <v>2039</v>
          </cell>
          <cell r="E8014">
            <v>4500</v>
          </cell>
        </row>
        <row r="8015">
          <cell r="A8015" t="str">
            <v>IT_SARD</v>
          </cell>
          <cell r="B8015" t="str">
            <v>IT_SARD</v>
          </cell>
          <cell r="C8015" t="str">
            <v>Biogas</v>
          </cell>
          <cell r="D8015" t="str">
            <v>2040</v>
          </cell>
          <cell r="E8015">
            <v>4500</v>
          </cell>
        </row>
        <row r="8016">
          <cell r="A8016" t="str">
            <v>IT_SARD</v>
          </cell>
          <cell r="B8016" t="str">
            <v>IT_SARD</v>
          </cell>
          <cell r="C8016" t="str">
            <v>Biogas</v>
          </cell>
          <cell r="D8016" t="str">
            <v>2041</v>
          </cell>
          <cell r="E8016">
            <v>4500</v>
          </cell>
        </row>
        <row r="8017">
          <cell r="A8017" t="str">
            <v>IT_SARD</v>
          </cell>
          <cell r="B8017" t="str">
            <v>IT_SARD</v>
          </cell>
          <cell r="C8017" t="str">
            <v>Biogas</v>
          </cell>
          <cell r="D8017" t="str">
            <v>2042</v>
          </cell>
          <cell r="E8017">
            <v>4500</v>
          </cell>
        </row>
        <row r="8018">
          <cell r="A8018" t="str">
            <v>IT_SARD</v>
          </cell>
          <cell r="B8018" t="str">
            <v>IT_SARD</v>
          </cell>
          <cell r="C8018" t="str">
            <v>Biogas</v>
          </cell>
          <cell r="D8018" t="str">
            <v>2043</v>
          </cell>
          <cell r="E8018">
            <v>4500</v>
          </cell>
        </row>
        <row r="8019">
          <cell r="A8019" t="str">
            <v>IT_SARD</v>
          </cell>
          <cell r="B8019" t="str">
            <v>IT_SARD</v>
          </cell>
          <cell r="C8019" t="str">
            <v>Biogas</v>
          </cell>
          <cell r="D8019" t="str">
            <v>2044</v>
          </cell>
          <cell r="E8019">
            <v>4500</v>
          </cell>
        </row>
        <row r="8020">
          <cell r="A8020" t="str">
            <v>IT_SARD</v>
          </cell>
          <cell r="B8020" t="str">
            <v>IT_SARD</v>
          </cell>
          <cell r="C8020" t="str">
            <v>Biogas</v>
          </cell>
          <cell r="D8020" t="str">
            <v>2045</v>
          </cell>
          <cell r="E8020">
            <v>4500</v>
          </cell>
        </row>
        <row r="8021">
          <cell r="A8021" t="str">
            <v>IT_SARD</v>
          </cell>
          <cell r="B8021" t="str">
            <v>IT_SARD</v>
          </cell>
          <cell r="C8021" t="str">
            <v>Biogas</v>
          </cell>
          <cell r="D8021" t="str">
            <v>2046</v>
          </cell>
          <cell r="E8021">
            <v>4500</v>
          </cell>
        </row>
        <row r="8022">
          <cell r="A8022" t="str">
            <v>IT_SARD</v>
          </cell>
          <cell r="B8022" t="str">
            <v>IT_SARD</v>
          </cell>
          <cell r="C8022" t="str">
            <v>Biogas</v>
          </cell>
          <cell r="D8022" t="str">
            <v>2047</v>
          </cell>
          <cell r="E8022">
            <v>4500</v>
          </cell>
        </row>
        <row r="8023">
          <cell r="A8023" t="str">
            <v>IT_SARD</v>
          </cell>
          <cell r="B8023" t="str">
            <v>IT_SARD</v>
          </cell>
          <cell r="C8023" t="str">
            <v>Biogas</v>
          </cell>
          <cell r="D8023" t="str">
            <v>2048</v>
          </cell>
          <cell r="E8023">
            <v>4500</v>
          </cell>
        </row>
        <row r="8024">
          <cell r="A8024" t="str">
            <v>IT_SARD</v>
          </cell>
          <cell r="B8024" t="str">
            <v>IT_SARD</v>
          </cell>
          <cell r="C8024" t="str">
            <v>Biogas</v>
          </cell>
          <cell r="D8024" t="str">
            <v>2049</v>
          </cell>
          <cell r="E8024">
            <v>4500</v>
          </cell>
        </row>
        <row r="8025">
          <cell r="A8025" t="str">
            <v>IT_SARD</v>
          </cell>
          <cell r="B8025" t="str">
            <v>IT_SARD</v>
          </cell>
          <cell r="C8025" t="str">
            <v>Biogas</v>
          </cell>
          <cell r="D8025" t="str">
            <v>2050</v>
          </cell>
          <cell r="E8025">
            <v>4500</v>
          </cell>
        </row>
        <row r="8026">
          <cell r="A8026" t="str">
            <v>IT_SICI</v>
          </cell>
          <cell r="B8026" t="str">
            <v>IT_SICI</v>
          </cell>
          <cell r="C8026" t="str">
            <v>Biogas</v>
          </cell>
          <cell r="D8026" t="str">
            <v>2018</v>
          </cell>
          <cell r="E8026">
            <v>4500</v>
          </cell>
        </row>
        <row r="8027">
          <cell r="A8027" t="str">
            <v>IT_SICI</v>
          </cell>
          <cell r="B8027" t="str">
            <v>IT_SICI</v>
          </cell>
          <cell r="C8027" t="str">
            <v>Biogas</v>
          </cell>
          <cell r="D8027" t="str">
            <v>2019</v>
          </cell>
          <cell r="E8027">
            <v>4500</v>
          </cell>
        </row>
        <row r="8028">
          <cell r="A8028" t="str">
            <v>IT_SICI</v>
          </cell>
          <cell r="B8028" t="str">
            <v>IT_SICI</v>
          </cell>
          <cell r="C8028" t="str">
            <v>Biogas</v>
          </cell>
          <cell r="D8028" t="str">
            <v>2020</v>
          </cell>
          <cell r="E8028">
            <v>4500</v>
          </cell>
        </row>
        <row r="8029">
          <cell r="A8029" t="str">
            <v>IT_SICI</v>
          </cell>
          <cell r="B8029" t="str">
            <v>IT_SICI</v>
          </cell>
          <cell r="C8029" t="str">
            <v>Biogas</v>
          </cell>
          <cell r="D8029" t="str">
            <v>2021</v>
          </cell>
          <cell r="E8029">
            <v>4500</v>
          </cell>
        </row>
        <row r="8030">
          <cell r="A8030" t="str">
            <v>IT_SICI</v>
          </cell>
          <cell r="B8030" t="str">
            <v>IT_SICI</v>
          </cell>
          <cell r="C8030" t="str">
            <v>Biogas</v>
          </cell>
          <cell r="D8030" t="str">
            <v>2022</v>
          </cell>
          <cell r="E8030">
            <v>4500</v>
          </cell>
        </row>
        <row r="8031">
          <cell r="A8031" t="str">
            <v>IT_SICI</v>
          </cell>
          <cell r="B8031" t="str">
            <v>IT_SICI</v>
          </cell>
          <cell r="C8031" t="str">
            <v>Biogas</v>
          </cell>
          <cell r="D8031" t="str">
            <v>2023</v>
          </cell>
          <cell r="E8031">
            <v>4500</v>
          </cell>
        </row>
        <row r="8032">
          <cell r="A8032" t="str">
            <v>IT_SICI</v>
          </cell>
          <cell r="B8032" t="str">
            <v>IT_SICI</v>
          </cell>
          <cell r="C8032" t="str">
            <v>Biogas</v>
          </cell>
          <cell r="D8032" t="str">
            <v>2024</v>
          </cell>
          <cell r="E8032">
            <v>4500</v>
          </cell>
        </row>
        <row r="8033">
          <cell r="A8033" t="str">
            <v>IT_SICI</v>
          </cell>
          <cell r="B8033" t="str">
            <v>IT_SICI</v>
          </cell>
          <cell r="C8033" t="str">
            <v>Biogas</v>
          </cell>
          <cell r="D8033" t="str">
            <v>2025</v>
          </cell>
          <cell r="E8033">
            <v>4500</v>
          </cell>
        </row>
        <row r="8034">
          <cell r="A8034" t="str">
            <v>IT_SICI</v>
          </cell>
          <cell r="B8034" t="str">
            <v>IT_SICI</v>
          </cell>
          <cell r="C8034" t="str">
            <v>Biogas</v>
          </cell>
          <cell r="D8034" t="str">
            <v>2026</v>
          </cell>
          <cell r="E8034">
            <v>4500</v>
          </cell>
        </row>
        <row r="8035">
          <cell r="A8035" t="str">
            <v>IT_SICI</v>
          </cell>
          <cell r="B8035" t="str">
            <v>IT_SICI</v>
          </cell>
          <cell r="C8035" t="str">
            <v>Biogas</v>
          </cell>
          <cell r="D8035" t="str">
            <v>2027</v>
          </cell>
          <cell r="E8035">
            <v>4500</v>
          </cell>
        </row>
        <row r="8036">
          <cell r="A8036" t="str">
            <v>IT_SICI</v>
          </cell>
          <cell r="B8036" t="str">
            <v>IT_SICI</v>
          </cell>
          <cell r="C8036" t="str">
            <v>Biogas</v>
          </cell>
          <cell r="D8036" t="str">
            <v>2028</v>
          </cell>
          <cell r="E8036">
            <v>4500</v>
          </cell>
        </row>
        <row r="8037">
          <cell r="A8037" t="str">
            <v>IT_SICI</v>
          </cell>
          <cell r="B8037" t="str">
            <v>IT_SICI</v>
          </cell>
          <cell r="C8037" t="str">
            <v>Biogas</v>
          </cell>
          <cell r="D8037" t="str">
            <v>2029</v>
          </cell>
          <cell r="E8037">
            <v>4500</v>
          </cell>
        </row>
        <row r="8038">
          <cell r="A8038" t="str">
            <v>IT_SICI</v>
          </cell>
          <cell r="B8038" t="str">
            <v>IT_SICI</v>
          </cell>
          <cell r="C8038" t="str">
            <v>Biogas</v>
          </cell>
          <cell r="D8038" t="str">
            <v>2030</v>
          </cell>
          <cell r="E8038">
            <v>4500</v>
          </cell>
        </row>
        <row r="8039">
          <cell r="A8039" t="str">
            <v>IT_SICI</v>
          </cell>
          <cell r="B8039" t="str">
            <v>IT_SICI</v>
          </cell>
          <cell r="C8039" t="str">
            <v>Biogas</v>
          </cell>
          <cell r="D8039" t="str">
            <v>2031</v>
          </cell>
          <cell r="E8039">
            <v>4500</v>
          </cell>
        </row>
        <row r="8040">
          <cell r="A8040" t="str">
            <v>IT_SICI</v>
          </cell>
          <cell r="B8040" t="str">
            <v>IT_SICI</v>
          </cell>
          <cell r="C8040" t="str">
            <v>Biogas</v>
          </cell>
          <cell r="D8040" t="str">
            <v>2032</v>
          </cell>
          <cell r="E8040">
            <v>4500</v>
          </cell>
        </row>
        <row r="8041">
          <cell r="A8041" t="str">
            <v>IT_SICI</v>
          </cell>
          <cell r="B8041" t="str">
            <v>IT_SICI</v>
          </cell>
          <cell r="C8041" t="str">
            <v>Biogas</v>
          </cell>
          <cell r="D8041" t="str">
            <v>2033</v>
          </cell>
          <cell r="E8041">
            <v>4500</v>
          </cell>
        </row>
        <row r="8042">
          <cell r="A8042" t="str">
            <v>IT_SICI</v>
          </cell>
          <cell r="B8042" t="str">
            <v>IT_SICI</v>
          </cell>
          <cell r="C8042" t="str">
            <v>Biogas</v>
          </cell>
          <cell r="D8042" t="str">
            <v>2034</v>
          </cell>
          <cell r="E8042">
            <v>4500</v>
          </cell>
        </row>
        <row r="8043">
          <cell r="A8043" t="str">
            <v>IT_SICI</v>
          </cell>
          <cell r="B8043" t="str">
            <v>IT_SICI</v>
          </cell>
          <cell r="C8043" t="str">
            <v>Biogas</v>
          </cell>
          <cell r="D8043" t="str">
            <v>2035</v>
          </cell>
          <cell r="E8043">
            <v>4500</v>
          </cell>
        </row>
        <row r="8044">
          <cell r="A8044" t="str">
            <v>IT_SICI</v>
          </cell>
          <cell r="B8044" t="str">
            <v>IT_SICI</v>
          </cell>
          <cell r="C8044" t="str">
            <v>Biogas</v>
          </cell>
          <cell r="D8044" t="str">
            <v>2036</v>
          </cell>
          <cell r="E8044">
            <v>4500</v>
          </cell>
        </row>
        <row r="8045">
          <cell r="A8045" t="str">
            <v>IT_SICI</v>
          </cell>
          <cell r="B8045" t="str">
            <v>IT_SICI</v>
          </cell>
          <cell r="C8045" t="str">
            <v>Biogas</v>
          </cell>
          <cell r="D8045" t="str">
            <v>2037</v>
          </cell>
          <cell r="E8045">
            <v>4500</v>
          </cell>
        </row>
        <row r="8046">
          <cell r="A8046" t="str">
            <v>IT_SICI</v>
          </cell>
          <cell r="B8046" t="str">
            <v>IT_SICI</v>
          </cell>
          <cell r="C8046" t="str">
            <v>Biogas</v>
          </cell>
          <cell r="D8046" t="str">
            <v>2038</v>
          </cell>
          <cell r="E8046">
            <v>4500</v>
          </cell>
        </row>
        <row r="8047">
          <cell r="A8047" t="str">
            <v>IT_SICI</v>
          </cell>
          <cell r="B8047" t="str">
            <v>IT_SICI</v>
          </cell>
          <cell r="C8047" t="str">
            <v>Biogas</v>
          </cell>
          <cell r="D8047" t="str">
            <v>2039</v>
          </cell>
          <cell r="E8047">
            <v>4500</v>
          </cell>
        </row>
        <row r="8048">
          <cell r="A8048" t="str">
            <v>IT_SICI</v>
          </cell>
          <cell r="B8048" t="str">
            <v>IT_SICI</v>
          </cell>
          <cell r="C8048" t="str">
            <v>Biogas</v>
          </cell>
          <cell r="D8048" t="str">
            <v>2040</v>
          </cell>
          <cell r="E8048">
            <v>4500</v>
          </cell>
        </row>
        <row r="8049">
          <cell r="A8049" t="str">
            <v>IT_SICI</v>
          </cell>
          <cell r="B8049" t="str">
            <v>IT_SICI</v>
          </cell>
          <cell r="C8049" t="str">
            <v>Biogas</v>
          </cell>
          <cell r="D8049" t="str">
            <v>2041</v>
          </cell>
          <cell r="E8049">
            <v>4500</v>
          </cell>
        </row>
        <row r="8050">
          <cell r="A8050" t="str">
            <v>IT_SICI</v>
          </cell>
          <cell r="B8050" t="str">
            <v>IT_SICI</v>
          </cell>
          <cell r="C8050" t="str">
            <v>Biogas</v>
          </cell>
          <cell r="D8050" t="str">
            <v>2042</v>
          </cell>
          <cell r="E8050">
            <v>4500</v>
          </cell>
        </row>
        <row r="8051">
          <cell r="A8051" t="str">
            <v>IT_SICI</v>
          </cell>
          <cell r="B8051" t="str">
            <v>IT_SICI</v>
          </cell>
          <cell r="C8051" t="str">
            <v>Biogas</v>
          </cell>
          <cell r="D8051" t="str">
            <v>2043</v>
          </cell>
          <cell r="E8051">
            <v>4500</v>
          </cell>
        </row>
        <row r="8052">
          <cell r="A8052" t="str">
            <v>IT_SICI</v>
          </cell>
          <cell r="B8052" t="str">
            <v>IT_SICI</v>
          </cell>
          <cell r="C8052" t="str">
            <v>Biogas</v>
          </cell>
          <cell r="D8052" t="str">
            <v>2044</v>
          </cell>
          <cell r="E8052">
            <v>4500</v>
          </cell>
        </row>
        <row r="8053">
          <cell r="A8053" t="str">
            <v>IT_SICI</v>
          </cell>
          <cell r="B8053" t="str">
            <v>IT_SICI</v>
          </cell>
          <cell r="C8053" t="str">
            <v>Biogas</v>
          </cell>
          <cell r="D8053" t="str">
            <v>2045</v>
          </cell>
          <cell r="E8053">
            <v>4500</v>
          </cell>
        </row>
        <row r="8054">
          <cell r="A8054" t="str">
            <v>IT_SICI</v>
          </cell>
          <cell r="B8054" t="str">
            <v>IT_SICI</v>
          </cell>
          <cell r="C8054" t="str">
            <v>Biogas</v>
          </cell>
          <cell r="D8054" t="str">
            <v>2046</v>
          </cell>
          <cell r="E8054">
            <v>4500</v>
          </cell>
        </row>
        <row r="8055">
          <cell r="A8055" t="str">
            <v>IT_SICI</v>
          </cell>
          <cell r="B8055" t="str">
            <v>IT_SICI</v>
          </cell>
          <cell r="C8055" t="str">
            <v>Biogas</v>
          </cell>
          <cell r="D8055" t="str">
            <v>2047</v>
          </cell>
          <cell r="E8055">
            <v>4500</v>
          </cell>
        </row>
        <row r="8056">
          <cell r="A8056" t="str">
            <v>IT_SICI</v>
          </cell>
          <cell r="B8056" t="str">
            <v>IT_SICI</v>
          </cell>
          <cell r="C8056" t="str">
            <v>Biogas</v>
          </cell>
          <cell r="D8056" t="str">
            <v>2048</v>
          </cell>
          <cell r="E8056">
            <v>4500</v>
          </cell>
        </row>
        <row r="8057">
          <cell r="A8057" t="str">
            <v>IT_SICI</v>
          </cell>
          <cell r="B8057" t="str">
            <v>IT_SICI</v>
          </cell>
          <cell r="C8057" t="str">
            <v>Biogas</v>
          </cell>
          <cell r="D8057" t="str">
            <v>2049</v>
          </cell>
          <cell r="E8057">
            <v>4500</v>
          </cell>
        </row>
        <row r="8058">
          <cell r="A8058" t="str">
            <v>IT_SICI</v>
          </cell>
          <cell r="B8058" t="str">
            <v>IT_SICI</v>
          </cell>
          <cell r="C8058" t="str">
            <v>Biogas</v>
          </cell>
          <cell r="D8058" t="str">
            <v>2050</v>
          </cell>
          <cell r="E8058">
            <v>4500</v>
          </cell>
        </row>
        <row r="8059">
          <cell r="A8059" t="str">
            <v>IT_SUD</v>
          </cell>
          <cell r="B8059" t="str">
            <v>IT_SUD</v>
          </cell>
          <cell r="C8059" t="str">
            <v>Biogas</v>
          </cell>
          <cell r="D8059" t="str">
            <v>2018</v>
          </cell>
          <cell r="E8059">
            <v>4500</v>
          </cell>
        </row>
        <row r="8060">
          <cell r="A8060" t="str">
            <v>IT_SUD</v>
          </cell>
          <cell r="B8060" t="str">
            <v>IT_SUD</v>
          </cell>
          <cell r="C8060" t="str">
            <v>Biogas</v>
          </cell>
          <cell r="D8060" t="str">
            <v>2019</v>
          </cell>
          <cell r="E8060">
            <v>4500</v>
          </cell>
        </row>
        <row r="8061">
          <cell r="A8061" t="str">
            <v>IT_SUD</v>
          </cell>
          <cell r="B8061" t="str">
            <v>IT_SUD</v>
          </cell>
          <cell r="C8061" t="str">
            <v>Biogas</v>
          </cell>
          <cell r="D8061" t="str">
            <v>2020</v>
          </cell>
          <cell r="E8061">
            <v>4500</v>
          </cell>
        </row>
        <row r="8062">
          <cell r="A8062" t="str">
            <v>IT_SUD</v>
          </cell>
          <cell r="B8062" t="str">
            <v>IT_SUD</v>
          </cell>
          <cell r="C8062" t="str">
            <v>Biogas</v>
          </cell>
          <cell r="D8062" t="str">
            <v>2021</v>
          </cell>
          <cell r="E8062">
            <v>4500</v>
          </cell>
        </row>
        <row r="8063">
          <cell r="A8063" t="str">
            <v>IT_SUD</v>
          </cell>
          <cell r="B8063" t="str">
            <v>IT_SUD</v>
          </cell>
          <cell r="C8063" t="str">
            <v>Biogas</v>
          </cell>
          <cell r="D8063" t="str">
            <v>2022</v>
          </cell>
          <cell r="E8063">
            <v>4500</v>
          </cell>
        </row>
        <row r="8064">
          <cell r="A8064" t="str">
            <v>IT_SUD</v>
          </cell>
          <cell r="B8064" t="str">
            <v>IT_SUD</v>
          </cell>
          <cell r="C8064" t="str">
            <v>Biogas</v>
          </cell>
          <cell r="D8064" t="str">
            <v>2023</v>
          </cell>
          <cell r="E8064">
            <v>4500</v>
          </cell>
        </row>
        <row r="8065">
          <cell r="A8065" t="str">
            <v>IT_SUD</v>
          </cell>
          <cell r="B8065" t="str">
            <v>IT_SUD</v>
          </cell>
          <cell r="C8065" t="str">
            <v>Biogas</v>
          </cell>
          <cell r="D8065" t="str">
            <v>2024</v>
          </cell>
          <cell r="E8065">
            <v>4500</v>
          </cell>
        </row>
        <row r="8066">
          <cell r="A8066" t="str">
            <v>IT_SUD</v>
          </cell>
          <cell r="B8066" t="str">
            <v>IT_SUD</v>
          </cell>
          <cell r="C8066" t="str">
            <v>Biogas</v>
          </cell>
          <cell r="D8066" t="str">
            <v>2025</v>
          </cell>
          <cell r="E8066">
            <v>4500</v>
          </cell>
        </row>
        <row r="8067">
          <cell r="A8067" t="str">
            <v>IT_SUD</v>
          </cell>
          <cell r="B8067" t="str">
            <v>IT_SUD</v>
          </cell>
          <cell r="C8067" t="str">
            <v>Biogas</v>
          </cell>
          <cell r="D8067" t="str">
            <v>2026</v>
          </cell>
          <cell r="E8067">
            <v>4500</v>
          </cell>
        </row>
        <row r="8068">
          <cell r="A8068" t="str">
            <v>IT_SUD</v>
          </cell>
          <cell r="B8068" t="str">
            <v>IT_SUD</v>
          </cell>
          <cell r="C8068" t="str">
            <v>Biogas</v>
          </cell>
          <cell r="D8068" t="str">
            <v>2027</v>
          </cell>
          <cell r="E8068">
            <v>4500</v>
          </cell>
        </row>
        <row r="8069">
          <cell r="A8069" t="str">
            <v>IT_SUD</v>
          </cell>
          <cell r="B8069" t="str">
            <v>IT_SUD</v>
          </cell>
          <cell r="C8069" t="str">
            <v>Biogas</v>
          </cell>
          <cell r="D8069" t="str">
            <v>2028</v>
          </cell>
          <cell r="E8069">
            <v>4500</v>
          </cell>
        </row>
        <row r="8070">
          <cell r="A8070" t="str">
            <v>IT_SUD</v>
          </cell>
          <cell r="B8070" t="str">
            <v>IT_SUD</v>
          </cell>
          <cell r="C8070" t="str">
            <v>Biogas</v>
          </cell>
          <cell r="D8070" t="str">
            <v>2029</v>
          </cell>
          <cell r="E8070">
            <v>4500</v>
          </cell>
        </row>
        <row r="8071">
          <cell r="A8071" t="str">
            <v>IT_SUD</v>
          </cell>
          <cell r="B8071" t="str">
            <v>IT_SUD</v>
          </cell>
          <cell r="C8071" t="str">
            <v>Biogas</v>
          </cell>
          <cell r="D8071" t="str">
            <v>2030</v>
          </cell>
          <cell r="E8071">
            <v>4500</v>
          </cell>
        </row>
        <row r="8072">
          <cell r="A8072" t="str">
            <v>IT_SUD</v>
          </cell>
          <cell r="B8072" t="str">
            <v>IT_SUD</v>
          </cell>
          <cell r="C8072" t="str">
            <v>Biogas</v>
          </cell>
          <cell r="D8072" t="str">
            <v>2031</v>
          </cell>
          <cell r="E8072">
            <v>4500</v>
          </cell>
        </row>
        <row r="8073">
          <cell r="A8073" t="str">
            <v>IT_SUD</v>
          </cell>
          <cell r="B8073" t="str">
            <v>IT_SUD</v>
          </cell>
          <cell r="C8073" t="str">
            <v>Biogas</v>
          </cell>
          <cell r="D8073" t="str">
            <v>2032</v>
          </cell>
          <cell r="E8073">
            <v>4500</v>
          </cell>
        </row>
        <row r="8074">
          <cell r="A8074" t="str">
            <v>IT_SUD</v>
          </cell>
          <cell r="B8074" t="str">
            <v>IT_SUD</v>
          </cell>
          <cell r="C8074" t="str">
            <v>Biogas</v>
          </cell>
          <cell r="D8074" t="str">
            <v>2033</v>
          </cell>
          <cell r="E8074">
            <v>4500</v>
          </cell>
        </row>
        <row r="8075">
          <cell r="A8075" t="str">
            <v>IT_SUD</v>
          </cell>
          <cell r="B8075" t="str">
            <v>IT_SUD</v>
          </cell>
          <cell r="C8075" t="str">
            <v>Biogas</v>
          </cell>
          <cell r="D8075" t="str">
            <v>2034</v>
          </cell>
          <cell r="E8075">
            <v>4500</v>
          </cell>
        </row>
        <row r="8076">
          <cell r="A8076" t="str">
            <v>IT_SUD</v>
          </cell>
          <cell r="B8076" t="str">
            <v>IT_SUD</v>
          </cell>
          <cell r="C8076" t="str">
            <v>Biogas</v>
          </cell>
          <cell r="D8076" t="str">
            <v>2035</v>
          </cell>
          <cell r="E8076">
            <v>4500</v>
          </cell>
        </row>
        <row r="8077">
          <cell r="A8077" t="str">
            <v>IT_SUD</v>
          </cell>
          <cell r="B8077" t="str">
            <v>IT_SUD</v>
          </cell>
          <cell r="C8077" t="str">
            <v>Biogas</v>
          </cell>
          <cell r="D8077" t="str">
            <v>2036</v>
          </cell>
          <cell r="E8077">
            <v>4500</v>
          </cell>
        </row>
        <row r="8078">
          <cell r="A8078" t="str">
            <v>IT_SUD</v>
          </cell>
          <cell r="B8078" t="str">
            <v>IT_SUD</v>
          </cell>
          <cell r="C8078" t="str">
            <v>Biogas</v>
          </cell>
          <cell r="D8078" t="str">
            <v>2037</v>
          </cell>
          <cell r="E8078">
            <v>4500</v>
          </cell>
        </row>
        <row r="8079">
          <cell r="A8079" t="str">
            <v>IT_SUD</v>
          </cell>
          <cell r="B8079" t="str">
            <v>IT_SUD</v>
          </cell>
          <cell r="C8079" t="str">
            <v>Biogas</v>
          </cell>
          <cell r="D8079" t="str">
            <v>2038</v>
          </cell>
          <cell r="E8079">
            <v>4500</v>
          </cell>
        </row>
        <row r="8080">
          <cell r="A8080" t="str">
            <v>IT_SUD</v>
          </cell>
          <cell r="B8080" t="str">
            <v>IT_SUD</v>
          </cell>
          <cell r="C8080" t="str">
            <v>Biogas</v>
          </cell>
          <cell r="D8080" t="str">
            <v>2039</v>
          </cell>
          <cell r="E8080">
            <v>4500</v>
          </cell>
        </row>
        <row r="8081">
          <cell r="A8081" t="str">
            <v>IT_SUD</v>
          </cell>
          <cell r="B8081" t="str">
            <v>IT_SUD</v>
          </cell>
          <cell r="C8081" t="str">
            <v>Biogas</v>
          </cell>
          <cell r="D8081" t="str">
            <v>2040</v>
          </cell>
          <cell r="E8081">
            <v>4500</v>
          </cell>
        </row>
        <row r="8082">
          <cell r="A8082" t="str">
            <v>IT_SUD</v>
          </cell>
          <cell r="B8082" t="str">
            <v>IT_SUD</v>
          </cell>
          <cell r="C8082" t="str">
            <v>Biogas</v>
          </cell>
          <cell r="D8082" t="str">
            <v>2041</v>
          </cell>
          <cell r="E8082">
            <v>4500</v>
          </cell>
        </row>
        <row r="8083">
          <cell r="A8083" t="str">
            <v>IT_SUD</v>
          </cell>
          <cell r="B8083" t="str">
            <v>IT_SUD</v>
          </cell>
          <cell r="C8083" t="str">
            <v>Biogas</v>
          </cell>
          <cell r="D8083" t="str">
            <v>2042</v>
          </cell>
          <cell r="E8083">
            <v>4500</v>
          </cell>
        </row>
        <row r="8084">
          <cell r="A8084" t="str">
            <v>IT_SUD</v>
          </cell>
          <cell r="B8084" t="str">
            <v>IT_SUD</v>
          </cell>
          <cell r="C8084" t="str">
            <v>Biogas</v>
          </cell>
          <cell r="D8084" t="str">
            <v>2043</v>
          </cell>
          <cell r="E8084">
            <v>4500</v>
          </cell>
        </row>
        <row r="8085">
          <cell r="A8085" t="str">
            <v>IT_SUD</v>
          </cell>
          <cell r="B8085" t="str">
            <v>IT_SUD</v>
          </cell>
          <cell r="C8085" t="str">
            <v>Biogas</v>
          </cell>
          <cell r="D8085" t="str">
            <v>2044</v>
          </cell>
          <cell r="E8085">
            <v>4500</v>
          </cell>
        </row>
        <row r="8086">
          <cell r="A8086" t="str">
            <v>IT_SUD</v>
          </cell>
          <cell r="B8086" t="str">
            <v>IT_SUD</v>
          </cell>
          <cell r="C8086" t="str">
            <v>Biogas</v>
          </cell>
          <cell r="D8086" t="str">
            <v>2045</v>
          </cell>
          <cell r="E8086">
            <v>4500</v>
          </cell>
        </row>
        <row r="8087">
          <cell r="A8087" t="str">
            <v>IT_SUD</v>
          </cell>
          <cell r="B8087" t="str">
            <v>IT_SUD</v>
          </cell>
          <cell r="C8087" t="str">
            <v>Biogas</v>
          </cell>
          <cell r="D8087" t="str">
            <v>2046</v>
          </cell>
          <cell r="E8087">
            <v>4500</v>
          </cell>
        </row>
        <row r="8088">
          <cell r="A8088" t="str">
            <v>IT_SUD</v>
          </cell>
          <cell r="B8088" t="str">
            <v>IT_SUD</v>
          </cell>
          <cell r="C8088" t="str">
            <v>Biogas</v>
          </cell>
          <cell r="D8088" t="str">
            <v>2047</v>
          </cell>
          <cell r="E8088">
            <v>4500</v>
          </cell>
        </row>
        <row r="8089">
          <cell r="A8089" t="str">
            <v>IT_SUD</v>
          </cell>
          <cell r="B8089" t="str">
            <v>IT_SUD</v>
          </cell>
          <cell r="C8089" t="str">
            <v>Biogas</v>
          </cell>
          <cell r="D8089" t="str">
            <v>2048</v>
          </cell>
          <cell r="E8089">
            <v>4500</v>
          </cell>
        </row>
        <row r="8090">
          <cell r="A8090" t="str">
            <v>IT_SUD</v>
          </cell>
          <cell r="B8090" t="str">
            <v>IT_SUD</v>
          </cell>
          <cell r="C8090" t="str">
            <v>Biogas</v>
          </cell>
          <cell r="D8090" t="str">
            <v>2049</v>
          </cell>
          <cell r="E8090">
            <v>4500</v>
          </cell>
        </row>
        <row r="8091">
          <cell r="A8091" t="str">
            <v>IT_SUD</v>
          </cell>
          <cell r="B8091" t="str">
            <v>IT_SUD</v>
          </cell>
          <cell r="C8091" t="str">
            <v>Biogas</v>
          </cell>
          <cell r="D8091" t="str">
            <v>2050</v>
          </cell>
          <cell r="E8091">
            <v>4500</v>
          </cell>
        </row>
        <row r="8092">
          <cell r="A8092" t="str">
            <v>Lithuania</v>
          </cell>
          <cell r="B8092" t="str">
            <v>LT</v>
          </cell>
          <cell r="C8092" t="str">
            <v>Biogas</v>
          </cell>
          <cell r="D8092" t="str">
            <v>2018</v>
          </cell>
          <cell r="E8092">
            <v>4500</v>
          </cell>
        </row>
        <row r="8093">
          <cell r="A8093" t="str">
            <v>Lithuania</v>
          </cell>
          <cell r="B8093" t="str">
            <v>LT</v>
          </cell>
          <cell r="C8093" t="str">
            <v>Biogas</v>
          </cell>
          <cell r="D8093" t="str">
            <v>2019</v>
          </cell>
          <cell r="E8093">
            <v>4500</v>
          </cell>
        </row>
        <row r="8094">
          <cell r="A8094" t="str">
            <v>Lithuania</v>
          </cell>
          <cell r="B8094" t="str">
            <v>LT</v>
          </cell>
          <cell r="C8094" t="str">
            <v>Biogas</v>
          </cell>
          <cell r="D8094" t="str">
            <v>2020</v>
          </cell>
          <cell r="E8094">
            <v>4500</v>
          </cell>
        </row>
        <row r="8095">
          <cell r="A8095" t="str">
            <v>Lithuania</v>
          </cell>
          <cell r="B8095" t="str">
            <v>LT</v>
          </cell>
          <cell r="C8095" t="str">
            <v>Biogas</v>
          </cell>
          <cell r="D8095" t="str">
            <v>2021</v>
          </cell>
          <cell r="E8095">
            <v>4500</v>
          </cell>
        </row>
        <row r="8096">
          <cell r="A8096" t="str">
            <v>Lithuania</v>
          </cell>
          <cell r="B8096" t="str">
            <v>LT</v>
          </cell>
          <cell r="C8096" t="str">
            <v>Biogas</v>
          </cell>
          <cell r="D8096" t="str">
            <v>2022</v>
          </cell>
          <cell r="E8096">
            <v>4500</v>
          </cell>
        </row>
        <row r="8097">
          <cell r="A8097" t="str">
            <v>Lithuania</v>
          </cell>
          <cell r="B8097" t="str">
            <v>LT</v>
          </cell>
          <cell r="C8097" t="str">
            <v>Biogas</v>
          </cell>
          <cell r="D8097" t="str">
            <v>2023</v>
          </cell>
          <cell r="E8097">
            <v>4500</v>
          </cell>
        </row>
        <row r="8098">
          <cell r="A8098" t="str">
            <v>Lithuania</v>
          </cell>
          <cell r="B8098" t="str">
            <v>LT</v>
          </cell>
          <cell r="C8098" t="str">
            <v>Biogas</v>
          </cell>
          <cell r="D8098" t="str">
            <v>2024</v>
          </cell>
          <cell r="E8098">
            <v>4500</v>
          </cell>
        </row>
        <row r="8099">
          <cell r="A8099" t="str">
            <v>Lithuania</v>
          </cell>
          <cell r="B8099" t="str">
            <v>LT</v>
          </cell>
          <cell r="C8099" t="str">
            <v>Biogas</v>
          </cell>
          <cell r="D8099" t="str">
            <v>2025</v>
          </cell>
          <cell r="E8099">
            <v>4500</v>
          </cell>
        </row>
        <row r="8100">
          <cell r="A8100" t="str">
            <v>Lithuania</v>
          </cell>
          <cell r="B8100" t="str">
            <v>LT</v>
          </cell>
          <cell r="C8100" t="str">
            <v>Biogas</v>
          </cell>
          <cell r="D8100" t="str">
            <v>2026</v>
          </cell>
          <cell r="E8100">
            <v>4500</v>
          </cell>
        </row>
        <row r="8101">
          <cell r="A8101" t="str">
            <v>Lithuania</v>
          </cell>
          <cell r="B8101" t="str">
            <v>LT</v>
          </cell>
          <cell r="C8101" t="str">
            <v>Biogas</v>
          </cell>
          <cell r="D8101" t="str">
            <v>2027</v>
          </cell>
          <cell r="E8101">
            <v>4500</v>
          </cell>
        </row>
        <row r="8102">
          <cell r="A8102" t="str">
            <v>Lithuania</v>
          </cell>
          <cell r="B8102" t="str">
            <v>LT</v>
          </cell>
          <cell r="C8102" t="str">
            <v>Biogas</v>
          </cell>
          <cell r="D8102" t="str">
            <v>2028</v>
          </cell>
          <cell r="E8102">
            <v>4500</v>
          </cell>
        </row>
        <row r="8103">
          <cell r="A8103" t="str">
            <v>Lithuania</v>
          </cell>
          <cell r="B8103" t="str">
            <v>LT</v>
          </cell>
          <cell r="C8103" t="str">
            <v>Biogas</v>
          </cell>
          <cell r="D8103" t="str">
            <v>2029</v>
          </cell>
          <cell r="E8103">
            <v>4500</v>
          </cell>
        </row>
        <row r="8104">
          <cell r="A8104" t="str">
            <v>Lithuania</v>
          </cell>
          <cell r="B8104" t="str">
            <v>LT</v>
          </cell>
          <cell r="C8104" t="str">
            <v>Biogas</v>
          </cell>
          <cell r="D8104" t="str">
            <v>2030</v>
          </cell>
          <cell r="E8104">
            <v>4500</v>
          </cell>
        </row>
        <row r="8105">
          <cell r="A8105" t="str">
            <v>Lithuania</v>
          </cell>
          <cell r="B8105" t="str">
            <v>LT</v>
          </cell>
          <cell r="C8105" t="str">
            <v>Biogas</v>
          </cell>
          <cell r="D8105" t="str">
            <v>2031</v>
          </cell>
          <cell r="E8105">
            <v>4500</v>
          </cell>
        </row>
        <row r="8106">
          <cell r="A8106" t="str">
            <v>Lithuania</v>
          </cell>
          <cell r="B8106" t="str">
            <v>LT</v>
          </cell>
          <cell r="C8106" t="str">
            <v>Biogas</v>
          </cell>
          <cell r="D8106" t="str">
            <v>2032</v>
          </cell>
          <cell r="E8106">
            <v>4500</v>
          </cell>
        </row>
        <row r="8107">
          <cell r="A8107" t="str">
            <v>Lithuania</v>
          </cell>
          <cell r="B8107" t="str">
            <v>LT</v>
          </cell>
          <cell r="C8107" t="str">
            <v>Biogas</v>
          </cell>
          <cell r="D8107" t="str">
            <v>2033</v>
          </cell>
          <cell r="E8107">
            <v>4500</v>
          </cell>
        </row>
        <row r="8108">
          <cell r="A8108" t="str">
            <v>Lithuania</v>
          </cell>
          <cell r="B8108" t="str">
            <v>LT</v>
          </cell>
          <cell r="C8108" t="str">
            <v>Biogas</v>
          </cell>
          <cell r="D8108" t="str">
            <v>2034</v>
          </cell>
          <cell r="E8108">
            <v>4500</v>
          </cell>
        </row>
        <row r="8109">
          <cell r="A8109" t="str">
            <v>Lithuania</v>
          </cell>
          <cell r="B8109" t="str">
            <v>LT</v>
          </cell>
          <cell r="C8109" t="str">
            <v>Biogas</v>
          </cell>
          <cell r="D8109" t="str">
            <v>2035</v>
          </cell>
          <cell r="E8109">
            <v>4500</v>
          </cell>
        </row>
        <row r="8110">
          <cell r="A8110" t="str">
            <v>Lithuania</v>
          </cell>
          <cell r="B8110" t="str">
            <v>LT</v>
          </cell>
          <cell r="C8110" t="str">
            <v>Biogas</v>
          </cell>
          <cell r="D8110" t="str">
            <v>2036</v>
          </cell>
          <cell r="E8110">
            <v>4500</v>
          </cell>
        </row>
        <row r="8111">
          <cell r="A8111" t="str">
            <v>Lithuania</v>
          </cell>
          <cell r="B8111" t="str">
            <v>LT</v>
          </cell>
          <cell r="C8111" t="str">
            <v>Biogas</v>
          </cell>
          <cell r="D8111" t="str">
            <v>2037</v>
          </cell>
          <cell r="E8111">
            <v>4500</v>
          </cell>
        </row>
        <row r="8112">
          <cell r="A8112" t="str">
            <v>Lithuania</v>
          </cell>
          <cell r="B8112" t="str">
            <v>LT</v>
          </cell>
          <cell r="C8112" t="str">
            <v>Biogas</v>
          </cell>
          <cell r="D8112" t="str">
            <v>2038</v>
          </cell>
          <cell r="E8112">
            <v>4500</v>
          </cell>
        </row>
        <row r="8113">
          <cell r="A8113" t="str">
            <v>Lithuania</v>
          </cell>
          <cell r="B8113" t="str">
            <v>LT</v>
          </cell>
          <cell r="C8113" t="str">
            <v>Biogas</v>
          </cell>
          <cell r="D8113" t="str">
            <v>2039</v>
          </cell>
          <cell r="E8113">
            <v>4500</v>
          </cell>
        </row>
        <row r="8114">
          <cell r="A8114" t="str">
            <v>Lithuania</v>
          </cell>
          <cell r="B8114" t="str">
            <v>LT</v>
          </cell>
          <cell r="C8114" t="str">
            <v>Biogas</v>
          </cell>
          <cell r="D8114" t="str">
            <v>2040</v>
          </cell>
          <cell r="E8114">
            <v>4500</v>
          </cell>
        </row>
        <row r="8115">
          <cell r="A8115" t="str">
            <v>Lithuania</v>
          </cell>
          <cell r="B8115" t="str">
            <v>LT</v>
          </cell>
          <cell r="C8115" t="str">
            <v>Biogas</v>
          </cell>
          <cell r="D8115" t="str">
            <v>2041</v>
          </cell>
          <cell r="E8115">
            <v>4500</v>
          </cell>
        </row>
        <row r="8116">
          <cell r="A8116" t="str">
            <v>Lithuania</v>
          </cell>
          <cell r="B8116" t="str">
            <v>LT</v>
          </cell>
          <cell r="C8116" t="str">
            <v>Biogas</v>
          </cell>
          <cell r="D8116" t="str">
            <v>2042</v>
          </cell>
          <cell r="E8116">
            <v>4500</v>
          </cell>
        </row>
        <row r="8117">
          <cell r="A8117" t="str">
            <v>Lithuania</v>
          </cell>
          <cell r="B8117" t="str">
            <v>LT</v>
          </cell>
          <cell r="C8117" t="str">
            <v>Biogas</v>
          </cell>
          <cell r="D8117" t="str">
            <v>2043</v>
          </cell>
          <cell r="E8117">
            <v>4500</v>
          </cell>
        </row>
        <row r="8118">
          <cell r="A8118" t="str">
            <v>Lithuania</v>
          </cell>
          <cell r="B8118" t="str">
            <v>LT</v>
          </cell>
          <cell r="C8118" t="str">
            <v>Biogas</v>
          </cell>
          <cell r="D8118" t="str">
            <v>2044</v>
          </cell>
          <cell r="E8118">
            <v>4500</v>
          </cell>
        </row>
        <row r="8119">
          <cell r="A8119" t="str">
            <v>Lithuania</v>
          </cell>
          <cell r="B8119" t="str">
            <v>LT</v>
          </cell>
          <cell r="C8119" t="str">
            <v>Biogas</v>
          </cell>
          <cell r="D8119" t="str">
            <v>2045</v>
          </cell>
          <cell r="E8119">
            <v>4500</v>
          </cell>
        </row>
        <row r="8120">
          <cell r="A8120" t="str">
            <v>Lithuania</v>
          </cell>
          <cell r="B8120" t="str">
            <v>LT</v>
          </cell>
          <cell r="C8120" t="str">
            <v>Biogas</v>
          </cell>
          <cell r="D8120" t="str">
            <v>2046</v>
          </cell>
          <cell r="E8120">
            <v>4500</v>
          </cell>
        </row>
        <row r="8121">
          <cell r="A8121" t="str">
            <v>Lithuania</v>
          </cell>
          <cell r="B8121" t="str">
            <v>LT</v>
          </cell>
          <cell r="C8121" t="str">
            <v>Biogas</v>
          </cell>
          <cell r="D8121" t="str">
            <v>2047</v>
          </cell>
          <cell r="E8121">
            <v>4500</v>
          </cell>
        </row>
        <row r="8122">
          <cell r="A8122" t="str">
            <v>Lithuania</v>
          </cell>
          <cell r="B8122" t="str">
            <v>LT</v>
          </cell>
          <cell r="C8122" t="str">
            <v>Biogas</v>
          </cell>
          <cell r="D8122" t="str">
            <v>2048</v>
          </cell>
          <cell r="E8122">
            <v>4500</v>
          </cell>
        </row>
        <row r="8123">
          <cell r="A8123" t="str">
            <v>Lithuania</v>
          </cell>
          <cell r="B8123" t="str">
            <v>LT</v>
          </cell>
          <cell r="C8123" t="str">
            <v>Biogas</v>
          </cell>
          <cell r="D8123" t="str">
            <v>2049</v>
          </cell>
          <cell r="E8123">
            <v>4500</v>
          </cell>
        </row>
        <row r="8124">
          <cell r="A8124" t="str">
            <v>Lithuania</v>
          </cell>
          <cell r="B8124" t="str">
            <v>LT</v>
          </cell>
          <cell r="C8124" t="str">
            <v>Biogas</v>
          </cell>
          <cell r="D8124" t="str">
            <v>2050</v>
          </cell>
          <cell r="E8124">
            <v>4500</v>
          </cell>
        </row>
        <row r="8125">
          <cell r="A8125" t="str">
            <v>Luxembourg</v>
          </cell>
          <cell r="B8125" t="str">
            <v>LU</v>
          </cell>
          <cell r="C8125" t="str">
            <v>Biogas</v>
          </cell>
          <cell r="D8125" t="str">
            <v>2018</v>
          </cell>
          <cell r="E8125">
            <v>4500</v>
          </cell>
        </row>
        <row r="8126">
          <cell r="A8126" t="str">
            <v>Luxembourg</v>
          </cell>
          <cell r="B8126" t="str">
            <v>LU</v>
          </cell>
          <cell r="C8126" t="str">
            <v>Biogas</v>
          </cell>
          <cell r="D8126" t="str">
            <v>2019</v>
          </cell>
          <cell r="E8126">
            <v>4500</v>
          </cell>
        </row>
        <row r="8127">
          <cell r="A8127" t="str">
            <v>Luxembourg</v>
          </cell>
          <cell r="B8127" t="str">
            <v>LU</v>
          </cell>
          <cell r="C8127" t="str">
            <v>Biogas</v>
          </cell>
          <cell r="D8127" t="str">
            <v>2020</v>
          </cell>
          <cell r="E8127">
            <v>4500</v>
          </cell>
        </row>
        <row r="8128">
          <cell r="A8128" t="str">
            <v>Luxembourg</v>
          </cell>
          <cell r="B8128" t="str">
            <v>LU</v>
          </cell>
          <cell r="C8128" t="str">
            <v>Biogas</v>
          </cell>
          <cell r="D8128" t="str">
            <v>2021</v>
          </cell>
          <cell r="E8128">
            <v>4500</v>
          </cell>
        </row>
        <row r="8129">
          <cell r="A8129" t="str">
            <v>Luxembourg</v>
          </cell>
          <cell r="B8129" t="str">
            <v>LU</v>
          </cell>
          <cell r="C8129" t="str">
            <v>Biogas</v>
          </cell>
          <cell r="D8129" t="str">
            <v>2022</v>
          </cell>
          <cell r="E8129">
            <v>4500</v>
          </cell>
        </row>
        <row r="8130">
          <cell r="A8130" t="str">
            <v>Luxembourg</v>
          </cell>
          <cell r="B8130" t="str">
            <v>LU</v>
          </cell>
          <cell r="C8130" t="str">
            <v>Biogas</v>
          </cell>
          <cell r="D8130" t="str">
            <v>2023</v>
          </cell>
          <cell r="E8130">
            <v>4500</v>
          </cell>
        </row>
        <row r="8131">
          <cell r="A8131" t="str">
            <v>Luxembourg</v>
          </cell>
          <cell r="B8131" t="str">
            <v>LU</v>
          </cell>
          <cell r="C8131" t="str">
            <v>Biogas</v>
          </cell>
          <cell r="D8131" t="str">
            <v>2024</v>
          </cell>
          <cell r="E8131">
            <v>4500</v>
          </cell>
        </row>
        <row r="8132">
          <cell r="A8132" t="str">
            <v>Luxembourg</v>
          </cell>
          <cell r="B8132" t="str">
            <v>LU</v>
          </cell>
          <cell r="C8132" t="str">
            <v>Biogas</v>
          </cell>
          <cell r="D8132" t="str">
            <v>2025</v>
          </cell>
          <cell r="E8132">
            <v>4500</v>
          </cell>
        </row>
        <row r="8133">
          <cell r="A8133" t="str">
            <v>Luxembourg</v>
          </cell>
          <cell r="B8133" t="str">
            <v>LU</v>
          </cell>
          <cell r="C8133" t="str">
            <v>Biogas</v>
          </cell>
          <cell r="D8133" t="str">
            <v>2026</v>
          </cell>
          <cell r="E8133">
            <v>4500</v>
          </cell>
        </row>
        <row r="8134">
          <cell r="A8134" t="str">
            <v>Luxembourg</v>
          </cell>
          <cell r="B8134" t="str">
            <v>LU</v>
          </cell>
          <cell r="C8134" t="str">
            <v>Biogas</v>
          </cell>
          <cell r="D8134" t="str">
            <v>2027</v>
          </cell>
          <cell r="E8134">
            <v>4500</v>
          </cell>
        </row>
        <row r="8135">
          <cell r="A8135" t="str">
            <v>Luxembourg</v>
          </cell>
          <cell r="B8135" t="str">
            <v>LU</v>
          </cell>
          <cell r="C8135" t="str">
            <v>Biogas</v>
          </cell>
          <cell r="D8135" t="str">
            <v>2028</v>
          </cell>
          <cell r="E8135">
            <v>4500</v>
          </cell>
        </row>
        <row r="8136">
          <cell r="A8136" t="str">
            <v>Luxembourg</v>
          </cell>
          <cell r="B8136" t="str">
            <v>LU</v>
          </cell>
          <cell r="C8136" t="str">
            <v>Biogas</v>
          </cell>
          <cell r="D8136" t="str">
            <v>2029</v>
          </cell>
          <cell r="E8136">
            <v>4500</v>
          </cell>
        </row>
        <row r="8137">
          <cell r="A8137" t="str">
            <v>Luxembourg</v>
          </cell>
          <cell r="B8137" t="str">
            <v>LU</v>
          </cell>
          <cell r="C8137" t="str">
            <v>Biogas</v>
          </cell>
          <cell r="D8137" t="str">
            <v>2030</v>
          </cell>
          <cell r="E8137">
            <v>4500</v>
          </cell>
        </row>
        <row r="8138">
          <cell r="A8138" t="str">
            <v>Luxembourg</v>
          </cell>
          <cell r="B8138" t="str">
            <v>LU</v>
          </cell>
          <cell r="C8138" t="str">
            <v>Biogas</v>
          </cell>
          <cell r="D8138" t="str">
            <v>2031</v>
          </cell>
          <cell r="E8138">
            <v>4500</v>
          </cell>
        </row>
        <row r="8139">
          <cell r="A8139" t="str">
            <v>Luxembourg</v>
          </cell>
          <cell r="B8139" t="str">
            <v>LU</v>
          </cell>
          <cell r="C8139" t="str">
            <v>Biogas</v>
          </cell>
          <cell r="D8139" t="str">
            <v>2032</v>
          </cell>
          <cell r="E8139">
            <v>4500</v>
          </cell>
        </row>
        <row r="8140">
          <cell r="A8140" t="str">
            <v>Luxembourg</v>
          </cell>
          <cell r="B8140" t="str">
            <v>LU</v>
          </cell>
          <cell r="C8140" t="str">
            <v>Biogas</v>
          </cell>
          <cell r="D8140" t="str">
            <v>2033</v>
          </cell>
          <cell r="E8140">
            <v>4500</v>
          </cell>
        </row>
        <row r="8141">
          <cell r="A8141" t="str">
            <v>Luxembourg</v>
          </cell>
          <cell r="B8141" t="str">
            <v>LU</v>
          </cell>
          <cell r="C8141" t="str">
            <v>Biogas</v>
          </cell>
          <cell r="D8141" t="str">
            <v>2034</v>
          </cell>
          <cell r="E8141">
            <v>4500</v>
          </cell>
        </row>
        <row r="8142">
          <cell r="A8142" t="str">
            <v>Luxembourg</v>
          </cell>
          <cell r="B8142" t="str">
            <v>LU</v>
          </cell>
          <cell r="C8142" t="str">
            <v>Biogas</v>
          </cell>
          <cell r="D8142" t="str">
            <v>2035</v>
          </cell>
          <cell r="E8142">
            <v>4500</v>
          </cell>
        </row>
        <row r="8143">
          <cell r="A8143" t="str">
            <v>Luxembourg</v>
          </cell>
          <cell r="B8143" t="str">
            <v>LU</v>
          </cell>
          <cell r="C8143" t="str">
            <v>Biogas</v>
          </cell>
          <cell r="D8143" t="str">
            <v>2036</v>
          </cell>
          <cell r="E8143">
            <v>4500</v>
          </cell>
        </row>
        <row r="8144">
          <cell r="A8144" t="str">
            <v>Luxembourg</v>
          </cell>
          <cell r="B8144" t="str">
            <v>LU</v>
          </cell>
          <cell r="C8144" t="str">
            <v>Biogas</v>
          </cell>
          <cell r="D8144" t="str">
            <v>2037</v>
          </cell>
          <cell r="E8144">
            <v>4500</v>
          </cell>
        </row>
        <row r="8145">
          <cell r="A8145" t="str">
            <v>Luxembourg</v>
          </cell>
          <cell r="B8145" t="str">
            <v>LU</v>
          </cell>
          <cell r="C8145" t="str">
            <v>Biogas</v>
          </cell>
          <cell r="D8145" t="str">
            <v>2038</v>
          </cell>
          <cell r="E8145">
            <v>4500</v>
          </cell>
        </row>
        <row r="8146">
          <cell r="A8146" t="str">
            <v>Luxembourg</v>
          </cell>
          <cell r="B8146" t="str">
            <v>LU</v>
          </cell>
          <cell r="C8146" t="str">
            <v>Biogas</v>
          </cell>
          <cell r="D8146" t="str">
            <v>2039</v>
          </cell>
          <cell r="E8146">
            <v>4500</v>
          </cell>
        </row>
        <row r="8147">
          <cell r="A8147" t="str">
            <v>Luxembourg</v>
          </cell>
          <cell r="B8147" t="str">
            <v>LU</v>
          </cell>
          <cell r="C8147" t="str">
            <v>Biogas</v>
          </cell>
          <cell r="D8147" t="str">
            <v>2040</v>
          </cell>
          <cell r="E8147">
            <v>4500</v>
          </cell>
        </row>
        <row r="8148">
          <cell r="A8148" t="str">
            <v>Luxembourg</v>
          </cell>
          <cell r="B8148" t="str">
            <v>LU</v>
          </cell>
          <cell r="C8148" t="str">
            <v>Biogas</v>
          </cell>
          <cell r="D8148" t="str">
            <v>2041</v>
          </cell>
          <cell r="E8148">
            <v>4500</v>
          </cell>
        </row>
        <row r="8149">
          <cell r="A8149" t="str">
            <v>Luxembourg</v>
          </cell>
          <cell r="B8149" t="str">
            <v>LU</v>
          </cell>
          <cell r="C8149" t="str">
            <v>Biogas</v>
          </cell>
          <cell r="D8149" t="str">
            <v>2042</v>
          </cell>
          <cell r="E8149">
            <v>4500</v>
          </cell>
        </row>
        <row r="8150">
          <cell r="A8150" t="str">
            <v>Luxembourg</v>
          </cell>
          <cell r="B8150" t="str">
            <v>LU</v>
          </cell>
          <cell r="C8150" t="str">
            <v>Biogas</v>
          </cell>
          <cell r="D8150" t="str">
            <v>2043</v>
          </cell>
          <cell r="E8150">
            <v>4500</v>
          </cell>
        </row>
        <row r="8151">
          <cell r="A8151" t="str">
            <v>Luxembourg</v>
          </cell>
          <cell r="B8151" t="str">
            <v>LU</v>
          </cell>
          <cell r="C8151" t="str">
            <v>Biogas</v>
          </cell>
          <cell r="D8151" t="str">
            <v>2044</v>
          </cell>
          <cell r="E8151">
            <v>4500</v>
          </cell>
        </row>
        <row r="8152">
          <cell r="A8152" t="str">
            <v>Luxembourg</v>
          </cell>
          <cell r="B8152" t="str">
            <v>LU</v>
          </cell>
          <cell r="C8152" t="str">
            <v>Biogas</v>
          </cell>
          <cell r="D8152" t="str">
            <v>2045</v>
          </cell>
          <cell r="E8152">
            <v>4500</v>
          </cell>
        </row>
        <row r="8153">
          <cell r="A8153" t="str">
            <v>Luxembourg</v>
          </cell>
          <cell r="B8153" t="str">
            <v>LU</v>
          </cell>
          <cell r="C8153" t="str">
            <v>Biogas</v>
          </cell>
          <cell r="D8153" t="str">
            <v>2046</v>
          </cell>
          <cell r="E8153">
            <v>4500</v>
          </cell>
        </row>
        <row r="8154">
          <cell r="A8154" t="str">
            <v>Luxembourg</v>
          </cell>
          <cell r="B8154" t="str">
            <v>LU</v>
          </cell>
          <cell r="C8154" t="str">
            <v>Biogas</v>
          </cell>
          <cell r="D8154" t="str">
            <v>2047</v>
          </cell>
          <cell r="E8154">
            <v>4500</v>
          </cell>
        </row>
        <row r="8155">
          <cell r="A8155" t="str">
            <v>Luxembourg</v>
          </cell>
          <cell r="B8155" t="str">
            <v>LU</v>
          </cell>
          <cell r="C8155" t="str">
            <v>Biogas</v>
          </cell>
          <cell r="D8155" t="str">
            <v>2048</v>
          </cell>
          <cell r="E8155">
            <v>4500</v>
          </cell>
        </row>
        <row r="8156">
          <cell r="A8156" t="str">
            <v>Luxembourg</v>
          </cell>
          <cell r="B8156" t="str">
            <v>LU</v>
          </cell>
          <cell r="C8156" t="str">
            <v>Biogas</v>
          </cell>
          <cell r="D8156" t="str">
            <v>2049</v>
          </cell>
          <cell r="E8156">
            <v>4500</v>
          </cell>
        </row>
        <row r="8157">
          <cell r="A8157" t="str">
            <v>Luxembourg</v>
          </cell>
          <cell r="B8157" t="str">
            <v>LU</v>
          </cell>
          <cell r="C8157" t="str">
            <v>Biogas</v>
          </cell>
          <cell r="D8157" t="str">
            <v>2050</v>
          </cell>
          <cell r="E8157">
            <v>4500</v>
          </cell>
        </row>
        <row r="8158">
          <cell r="A8158" t="str">
            <v>Latvia</v>
          </cell>
          <cell r="B8158" t="str">
            <v>LV</v>
          </cell>
          <cell r="C8158" t="str">
            <v>Biogas</v>
          </cell>
          <cell r="D8158" t="str">
            <v>2018</v>
          </cell>
          <cell r="E8158">
            <v>4500</v>
          </cell>
        </row>
        <row r="8159">
          <cell r="A8159" t="str">
            <v>Latvia</v>
          </cell>
          <cell r="B8159" t="str">
            <v>LV</v>
          </cell>
          <cell r="C8159" t="str">
            <v>Biogas</v>
          </cell>
          <cell r="D8159" t="str">
            <v>2019</v>
          </cell>
          <cell r="E8159">
            <v>4500</v>
          </cell>
        </row>
        <row r="8160">
          <cell r="A8160" t="str">
            <v>Latvia</v>
          </cell>
          <cell r="B8160" t="str">
            <v>LV</v>
          </cell>
          <cell r="C8160" t="str">
            <v>Biogas</v>
          </cell>
          <cell r="D8160" t="str">
            <v>2020</v>
          </cell>
          <cell r="E8160">
            <v>4500</v>
          </cell>
        </row>
        <row r="8161">
          <cell r="A8161" t="str">
            <v>Latvia</v>
          </cell>
          <cell r="B8161" t="str">
            <v>LV</v>
          </cell>
          <cell r="C8161" t="str">
            <v>Biogas</v>
          </cell>
          <cell r="D8161" t="str">
            <v>2021</v>
          </cell>
          <cell r="E8161">
            <v>4500</v>
          </cell>
        </row>
        <row r="8162">
          <cell r="A8162" t="str">
            <v>Latvia</v>
          </cell>
          <cell r="B8162" t="str">
            <v>LV</v>
          </cell>
          <cell r="C8162" t="str">
            <v>Biogas</v>
          </cell>
          <cell r="D8162" t="str">
            <v>2022</v>
          </cell>
          <cell r="E8162">
            <v>4500</v>
          </cell>
        </row>
        <row r="8163">
          <cell r="A8163" t="str">
            <v>Latvia</v>
          </cell>
          <cell r="B8163" t="str">
            <v>LV</v>
          </cell>
          <cell r="C8163" t="str">
            <v>Biogas</v>
          </cell>
          <cell r="D8163" t="str">
            <v>2023</v>
          </cell>
          <cell r="E8163">
            <v>4500</v>
          </cell>
        </row>
        <row r="8164">
          <cell r="A8164" t="str">
            <v>Latvia</v>
          </cell>
          <cell r="B8164" t="str">
            <v>LV</v>
          </cell>
          <cell r="C8164" t="str">
            <v>Biogas</v>
          </cell>
          <cell r="D8164" t="str">
            <v>2024</v>
          </cell>
          <cell r="E8164">
            <v>4500</v>
          </cell>
        </row>
        <row r="8165">
          <cell r="A8165" t="str">
            <v>Latvia</v>
          </cell>
          <cell r="B8165" t="str">
            <v>LV</v>
          </cell>
          <cell r="C8165" t="str">
            <v>Biogas</v>
          </cell>
          <cell r="D8165" t="str">
            <v>2025</v>
          </cell>
          <cell r="E8165">
            <v>4500</v>
          </cell>
        </row>
        <row r="8166">
          <cell r="A8166" t="str">
            <v>Latvia</v>
          </cell>
          <cell r="B8166" t="str">
            <v>LV</v>
          </cell>
          <cell r="C8166" t="str">
            <v>Biogas</v>
          </cell>
          <cell r="D8166" t="str">
            <v>2026</v>
          </cell>
          <cell r="E8166">
            <v>4500</v>
          </cell>
        </row>
        <row r="8167">
          <cell r="A8167" t="str">
            <v>Latvia</v>
          </cell>
          <cell r="B8167" t="str">
            <v>LV</v>
          </cell>
          <cell r="C8167" t="str">
            <v>Biogas</v>
          </cell>
          <cell r="D8167" t="str">
            <v>2027</v>
          </cell>
          <cell r="E8167">
            <v>4500</v>
          </cell>
        </row>
        <row r="8168">
          <cell r="A8168" t="str">
            <v>Latvia</v>
          </cell>
          <cell r="B8168" t="str">
            <v>LV</v>
          </cell>
          <cell r="C8168" t="str">
            <v>Biogas</v>
          </cell>
          <cell r="D8168" t="str">
            <v>2028</v>
          </cell>
          <cell r="E8168">
            <v>4500</v>
          </cell>
        </row>
        <row r="8169">
          <cell r="A8169" t="str">
            <v>Latvia</v>
          </cell>
          <cell r="B8169" t="str">
            <v>LV</v>
          </cell>
          <cell r="C8169" t="str">
            <v>Biogas</v>
          </cell>
          <cell r="D8169" t="str">
            <v>2029</v>
          </cell>
          <cell r="E8169">
            <v>4500</v>
          </cell>
        </row>
        <row r="8170">
          <cell r="A8170" t="str">
            <v>Latvia</v>
          </cell>
          <cell r="B8170" t="str">
            <v>LV</v>
          </cell>
          <cell r="C8170" t="str">
            <v>Biogas</v>
          </cell>
          <cell r="D8170" t="str">
            <v>2030</v>
          </cell>
          <cell r="E8170">
            <v>4500</v>
          </cell>
        </row>
        <row r="8171">
          <cell r="A8171" t="str">
            <v>Latvia</v>
          </cell>
          <cell r="B8171" t="str">
            <v>LV</v>
          </cell>
          <cell r="C8171" t="str">
            <v>Biogas</v>
          </cell>
          <cell r="D8171" t="str">
            <v>2031</v>
          </cell>
          <cell r="E8171">
            <v>4500</v>
          </cell>
        </row>
        <row r="8172">
          <cell r="A8172" t="str">
            <v>Latvia</v>
          </cell>
          <cell r="B8172" t="str">
            <v>LV</v>
          </cell>
          <cell r="C8172" t="str">
            <v>Biogas</v>
          </cell>
          <cell r="D8172" t="str">
            <v>2032</v>
          </cell>
          <cell r="E8172">
            <v>4500</v>
          </cell>
        </row>
        <row r="8173">
          <cell r="A8173" t="str">
            <v>Latvia</v>
          </cell>
          <cell r="B8173" t="str">
            <v>LV</v>
          </cell>
          <cell r="C8173" t="str">
            <v>Biogas</v>
          </cell>
          <cell r="D8173" t="str">
            <v>2033</v>
          </cell>
          <cell r="E8173">
            <v>4500</v>
          </cell>
        </row>
        <row r="8174">
          <cell r="A8174" t="str">
            <v>Latvia</v>
          </cell>
          <cell r="B8174" t="str">
            <v>LV</v>
          </cell>
          <cell r="C8174" t="str">
            <v>Biogas</v>
          </cell>
          <cell r="D8174" t="str">
            <v>2034</v>
          </cell>
          <cell r="E8174">
            <v>4500</v>
          </cell>
        </row>
        <row r="8175">
          <cell r="A8175" t="str">
            <v>Latvia</v>
          </cell>
          <cell r="B8175" t="str">
            <v>LV</v>
          </cell>
          <cell r="C8175" t="str">
            <v>Biogas</v>
          </cell>
          <cell r="D8175" t="str">
            <v>2035</v>
          </cell>
          <cell r="E8175">
            <v>4500</v>
          </cell>
        </row>
        <row r="8176">
          <cell r="A8176" t="str">
            <v>Latvia</v>
          </cell>
          <cell r="B8176" t="str">
            <v>LV</v>
          </cell>
          <cell r="C8176" t="str">
            <v>Biogas</v>
          </cell>
          <cell r="D8176" t="str">
            <v>2036</v>
          </cell>
          <cell r="E8176">
            <v>4500</v>
          </cell>
        </row>
        <row r="8177">
          <cell r="A8177" t="str">
            <v>Latvia</v>
          </cell>
          <cell r="B8177" t="str">
            <v>LV</v>
          </cell>
          <cell r="C8177" t="str">
            <v>Biogas</v>
          </cell>
          <cell r="D8177" t="str">
            <v>2037</v>
          </cell>
          <cell r="E8177">
            <v>4500</v>
          </cell>
        </row>
        <row r="8178">
          <cell r="A8178" t="str">
            <v>Latvia</v>
          </cell>
          <cell r="B8178" t="str">
            <v>LV</v>
          </cell>
          <cell r="C8178" t="str">
            <v>Biogas</v>
          </cell>
          <cell r="D8178" t="str">
            <v>2038</v>
          </cell>
          <cell r="E8178">
            <v>4500</v>
          </cell>
        </row>
        <row r="8179">
          <cell r="A8179" t="str">
            <v>Latvia</v>
          </cell>
          <cell r="B8179" t="str">
            <v>LV</v>
          </cell>
          <cell r="C8179" t="str">
            <v>Biogas</v>
          </cell>
          <cell r="D8179" t="str">
            <v>2039</v>
          </cell>
          <cell r="E8179">
            <v>4500</v>
          </cell>
        </row>
        <row r="8180">
          <cell r="A8180" t="str">
            <v>Latvia</v>
          </cell>
          <cell r="B8180" t="str">
            <v>LV</v>
          </cell>
          <cell r="C8180" t="str">
            <v>Biogas</v>
          </cell>
          <cell r="D8180" t="str">
            <v>2040</v>
          </cell>
          <cell r="E8180">
            <v>4500</v>
          </cell>
        </row>
        <row r="8181">
          <cell r="A8181" t="str">
            <v>Latvia</v>
          </cell>
          <cell r="B8181" t="str">
            <v>LV</v>
          </cell>
          <cell r="C8181" t="str">
            <v>Biogas</v>
          </cell>
          <cell r="D8181" t="str">
            <v>2041</v>
          </cell>
          <cell r="E8181">
            <v>4500</v>
          </cell>
        </row>
        <row r="8182">
          <cell r="A8182" t="str">
            <v>Latvia</v>
          </cell>
          <cell r="B8182" t="str">
            <v>LV</v>
          </cell>
          <cell r="C8182" t="str">
            <v>Biogas</v>
          </cell>
          <cell r="D8182" t="str">
            <v>2042</v>
          </cell>
          <cell r="E8182">
            <v>4500</v>
          </cell>
        </row>
        <row r="8183">
          <cell r="A8183" t="str">
            <v>Latvia</v>
          </cell>
          <cell r="B8183" t="str">
            <v>LV</v>
          </cell>
          <cell r="C8183" t="str">
            <v>Biogas</v>
          </cell>
          <cell r="D8183" t="str">
            <v>2043</v>
          </cell>
          <cell r="E8183">
            <v>4500</v>
          </cell>
        </row>
        <row r="8184">
          <cell r="A8184" t="str">
            <v>Latvia</v>
          </cell>
          <cell r="B8184" t="str">
            <v>LV</v>
          </cell>
          <cell r="C8184" t="str">
            <v>Biogas</v>
          </cell>
          <cell r="D8184" t="str">
            <v>2044</v>
          </cell>
          <cell r="E8184">
            <v>4500</v>
          </cell>
        </row>
        <row r="8185">
          <cell r="A8185" t="str">
            <v>Latvia</v>
          </cell>
          <cell r="B8185" t="str">
            <v>LV</v>
          </cell>
          <cell r="C8185" t="str">
            <v>Biogas</v>
          </cell>
          <cell r="D8185" t="str">
            <v>2045</v>
          </cell>
          <cell r="E8185">
            <v>4500</v>
          </cell>
        </row>
        <row r="8186">
          <cell r="A8186" t="str">
            <v>Latvia</v>
          </cell>
          <cell r="B8186" t="str">
            <v>LV</v>
          </cell>
          <cell r="C8186" t="str">
            <v>Biogas</v>
          </cell>
          <cell r="D8186" t="str">
            <v>2046</v>
          </cell>
          <cell r="E8186">
            <v>4500</v>
          </cell>
        </row>
        <row r="8187">
          <cell r="A8187" t="str">
            <v>Latvia</v>
          </cell>
          <cell r="B8187" t="str">
            <v>LV</v>
          </cell>
          <cell r="C8187" t="str">
            <v>Biogas</v>
          </cell>
          <cell r="D8187" t="str">
            <v>2047</v>
          </cell>
          <cell r="E8187">
            <v>4500</v>
          </cell>
        </row>
        <row r="8188">
          <cell r="A8188" t="str">
            <v>Latvia</v>
          </cell>
          <cell r="B8188" t="str">
            <v>LV</v>
          </cell>
          <cell r="C8188" t="str">
            <v>Biogas</v>
          </cell>
          <cell r="D8188" t="str">
            <v>2048</v>
          </cell>
          <cell r="E8188">
            <v>4500</v>
          </cell>
        </row>
        <row r="8189">
          <cell r="A8189" t="str">
            <v>Latvia</v>
          </cell>
          <cell r="B8189" t="str">
            <v>LV</v>
          </cell>
          <cell r="C8189" t="str">
            <v>Biogas</v>
          </cell>
          <cell r="D8189" t="str">
            <v>2049</v>
          </cell>
          <cell r="E8189">
            <v>4500</v>
          </cell>
        </row>
        <row r="8190">
          <cell r="A8190" t="str">
            <v>Latvia</v>
          </cell>
          <cell r="B8190" t="str">
            <v>LV</v>
          </cell>
          <cell r="C8190" t="str">
            <v>Biogas</v>
          </cell>
          <cell r="D8190" t="str">
            <v>2050</v>
          </cell>
          <cell r="E8190">
            <v>4500</v>
          </cell>
        </row>
        <row r="8191">
          <cell r="A8191" t="str">
            <v>Montenegro</v>
          </cell>
          <cell r="B8191" t="str">
            <v>ME</v>
          </cell>
          <cell r="C8191" t="str">
            <v>Biogas</v>
          </cell>
          <cell r="D8191" t="str">
            <v>2018</v>
          </cell>
          <cell r="E8191">
            <v>4500</v>
          </cell>
        </row>
        <row r="8192">
          <cell r="A8192" t="str">
            <v>Montenegro</v>
          </cell>
          <cell r="B8192" t="str">
            <v>ME</v>
          </cell>
          <cell r="C8192" t="str">
            <v>Biogas</v>
          </cell>
          <cell r="D8192" t="str">
            <v>2019</v>
          </cell>
          <cell r="E8192">
            <v>4500</v>
          </cell>
        </row>
        <row r="8193">
          <cell r="A8193" t="str">
            <v>Montenegro</v>
          </cell>
          <cell r="B8193" t="str">
            <v>ME</v>
          </cell>
          <cell r="C8193" t="str">
            <v>Biogas</v>
          </cell>
          <cell r="D8193" t="str">
            <v>2020</v>
          </cell>
          <cell r="E8193">
            <v>4500</v>
          </cell>
        </row>
        <row r="8194">
          <cell r="A8194" t="str">
            <v>Montenegro</v>
          </cell>
          <cell r="B8194" t="str">
            <v>ME</v>
          </cell>
          <cell r="C8194" t="str">
            <v>Biogas</v>
          </cell>
          <cell r="D8194" t="str">
            <v>2021</v>
          </cell>
          <cell r="E8194">
            <v>4500</v>
          </cell>
        </row>
        <row r="8195">
          <cell r="A8195" t="str">
            <v>Montenegro</v>
          </cell>
          <cell r="B8195" t="str">
            <v>ME</v>
          </cell>
          <cell r="C8195" t="str">
            <v>Biogas</v>
          </cell>
          <cell r="D8195" t="str">
            <v>2022</v>
          </cell>
          <cell r="E8195">
            <v>4500</v>
          </cell>
        </row>
        <row r="8196">
          <cell r="A8196" t="str">
            <v>Montenegro</v>
          </cell>
          <cell r="B8196" t="str">
            <v>ME</v>
          </cell>
          <cell r="C8196" t="str">
            <v>Biogas</v>
          </cell>
          <cell r="D8196" t="str">
            <v>2023</v>
          </cell>
          <cell r="E8196">
            <v>4500</v>
          </cell>
        </row>
        <row r="8197">
          <cell r="A8197" t="str">
            <v>Montenegro</v>
          </cell>
          <cell r="B8197" t="str">
            <v>ME</v>
          </cell>
          <cell r="C8197" t="str">
            <v>Biogas</v>
          </cell>
          <cell r="D8197" t="str">
            <v>2024</v>
          </cell>
          <cell r="E8197">
            <v>4500</v>
          </cell>
        </row>
        <row r="8198">
          <cell r="A8198" t="str">
            <v>Montenegro</v>
          </cell>
          <cell r="B8198" t="str">
            <v>ME</v>
          </cell>
          <cell r="C8198" t="str">
            <v>Biogas</v>
          </cell>
          <cell r="D8198" t="str">
            <v>2025</v>
          </cell>
          <cell r="E8198">
            <v>4500</v>
          </cell>
        </row>
        <row r="8199">
          <cell r="A8199" t="str">
            <v>Montenegro</v>
          </cell>
          <cell r="B8199" t="str">
            <v>ME</v>
          </cell>
          <cell r="C8199" t="str">
            <v>Biogas</v>
          </cell>
          <cell r="D8199" t="str">
            <v>2026</v>
          </cell>
          <cell r="E8199">
            <v>4500</v>
          </cell>
        </row>
        <row r="8200">
          <cell r="A8200" t="str">
            <v>Montenegro</v>
          </cell>
          <cell r="B8200" t="str">
            <v>ME</v>
          </cell>
          <cell r="C8200" t="str">
            <v>Biogas</v>
          </cell>
          <cell r="D8200" t="str">
            <v>2027</v>
          </cell>
          <cell r="E8200">
            <v>4500</v>
          </cell>
        </row>
        <row r="8201">
          <cell r="A8201" t="str">
            <v>Montenegro</v>
          </cell>
          <cell r="B8201" t="str">
            <v>ME</v>
          </cell>
          <cell r="C8201" t="str">
            <v>Biogas</v>
          </cell>
          <cell r="D8201" t="str">
            <v>2028</v>
          </cell>
          <cell r="E8201">
            <v>4500</v>
          </cell>
        </row>
        <row r="8202">
          <cell r="A8202" t="str">
            <v>Montenegro</v>
          </cell>
          <cell r="B8202" t="str">
            <v>ME</v>
          </cell>
          <cell r="C8202" t="str">
            <v>Biogas</v>
          </cell>
          <cell r="D8202" t="str">
            <v>2029</v>
          </cell>
          <cell r="E8202">
            <v>4500</v>
          </cell>
        </row>
        <row r="8203">
          <cell r="A8203" t="str">
            <v>Montenegro</v>
          </cell>
          <cell r="B8203" t="str">
            <v>ME</v>
          </cell>
          <cell r="C8203" t="str">
            <v>Biogas</v>
          </cell>
          <cell r="D8203" t="str">
            <v>2030</v>
          </cell>
          <cell r="E8203">
            <v>4500</v>
          </cell>
        </row>
        <row r="8204">
          <cell r="A8204" t="str">
            <v>Montenegro</v>
          </cell>
          <cell r="B8204" t="str">
            <v>ME</v>
          </cell>
          <cell r="C8204" t="str">
            <v>Biogas</v>
          </cell>
          <cell r="D8204" t="str">
            <v>2031</v>
          </cell>
          <cell r="E8204">
            <v>4500</v>
          </cell>
        </row>
        <row r="8205">
          <cell r="A8205" t="str">
            <v>Montenegro</v>
          </cell>
          <cell r="B8205" t="str">
            <v>ME</v>
          </cell>
          <cell r="C8205" t="str">
            <v>Biogas</v>
          </cell>
          <cell r="D8205" t="str">
            <v>2032</v>
          </cell>
          <cell r="E8205">
            <v>4500</v>
          </cell>
        </row>
        <row r="8206">
          <cell r="A8206" t="str">
            <v>Montenegro</v>
          </cell>
          <cell r="B8206" t="str">
            <v>ME</v>
          </cell>
          <cell r="C8206" t="str">
            <v>Biogas</v>
          </cell>
          <cell r="D8206" t="str">
            <v>2033</v>
          </cell>
          <cell r="E8206">
            <v>4500</v>
          </cell>
        </row>
        <row r="8207">
          <cell r="A8207" t="str">
            <v>Montenegro</v>
          </cell>
          <cell r="B8207" t="str">
            <v>ME</v>
          </cell>
          <cell r="C8207" t="str">
            <v>Biogas</v>
          </cell>
          <cell r="D8207" t="str">
            <v>2034</v>
          </cell>
          <cell r="E8207">
            <v>4500</v>
          </cell>
        </row>
        <row r="8208">
          <cell r="A8208" t="str">
            <v>Montenegro</v>
          </cell>
          <cell r="B8208" t="str">
            <v>ME</v>
          </cell>
          <cell r="C8208" t="str">
            <v>Biogas</v>
          </cell>
          <cell r="D8208" t="str">
            <v>2035</v>
          </cell>
          <cell r="E8208">
            <v>4500</v>
          </cell>
        </row>
        <row r="8209">
          <cell r="A8209" t="str">
            <v>Montenegro</v>
          </cell>
          <cell r="B8209" t="str">
            <v>ME</v>
          </cell>
          <cell r="C8209" t="str">
            <v>Biogas</v>
          </cell>
          <cell r="D8209" t="str">
            <v>2036</v>
          </cell>
          <cell r="E8209">
            <v>4500</v>
          </cell>
        </row>
        <row r="8210">
          <cell r="A8210" t="str">
            <v>Montenegro</v>
          </cell>
          <cell r="B8210" t="str">
            <v>ME</v>
          </cell>
          <cell r="C8210" t="str">
            <v>Biogas</v>
          </cell>
          <cell r="D8210" t="str">
            <v>2037</v>
          </cell>
          <cell r="E8210">
            <v>4500</v>
          </cell>
        </row>
        <row r="8211">
          <cell r="A8211" t="str">
            <v>Montenegro</v>
          </cell>
          <cell r="B8211" t="str">
            <v>ME</v>
          </cell>
          <cell r="C8211" t="str">
            <v>Biogas</v>
          </cell>
          <cell r="D8211" t="str">
            <v>2038</v>
          </cell>
          <cell r="E8211">
            <v>4500</v>
          </cell>
        </row>
        <row r="8212">
          <cell r="A8212" t="str">
            <v>Montenegro</v>
          </cell>
          <cell r="B8212" t="str">
            <v>ME</v>
          </cell>
          <cell r="C8212" t="str">
            <v>Biogas</v>
          </cell>
          <cell r="D8212" t="str">
            <v>2039</v>
          </cell>
          <cell r="E8212">
            <v>4500</v>
          </cell>
        </row>
        <row r="8213">
          <cell r="A8213" t="str">
            <v>Montenegro</v>
          </cell>
          <cell r="B8213" t="str">
            <v>ME</v>
          </cell>
          <cell r="C8213" t="str">
            <v>Biogas</v>
          </cell>
          <cell r="D8213" t="str">
            <v>2040</v>
          </cell>
          <cell r="E8213">
            <v>4500</v>
          </cell>
        </row>
        <row r="8214">
          <cell r="A8214" t="str">
            <v>Montenegro</v>
          </cell>
          <cell r="B8214" t="str">
            <v>ME</v>
          </cell>
          <cell r="C8214" t="str">
            <v>Biogas</v>
          </cell>
          <cell r="D8214" t="str">
            <v>2041</v>
          </cell>
          <cell r="E8214">
            <v>4500</v>
          </cell>
        </row>
        <row r="8215">
          <cell r="A8215" t="str">
            <v>Montenegro</v>
          </cell>
          <cell r="B8215" t="str">
            <v>ME</v>
          </cell>
          <cell r="C8215" t="str">
            <v>Biogas</v>
          </cell>
          <cell r="D8215" t="str">
            <v>2042</v>
          </cell>
          <cell r="E8215">
            <v>4500</v>
          </cell>
        </row>
        <row r="8216">
          <cell r="A8216" t="str">
            <v>Montenegro</v>
          </cell>
          <cell r="B8216" t="str">
            <v>ME</v>
          </cell>
          <cell r="C8216" t="str">
            <v>Biogas</v>
          </cell>
          <cell r="D8216" t="str">
            <v>2043</v>
          </cell>
          <cell r="E8216">
            <v>4500</v>
          </cell>
        </row>
        <row r="8217">
          <cell r="A8217" t="str">
            <v>Montenegro</v>
          </cell>
          <cell r="B8217" t="str">
            <v>ME</v>
          </cell>
          <cell r="C8217" t="str">
            <v>Biogas</v>
          </cell>
          <cell r="D8217" t="str">
            <v>2044</v>
          </cell>
          <cell r="E8217">
            <v>4500</v>
          </cell>
        </row>
        <row r="8218">
          <cell r="A8218" t="str">
            <v>Montenegro</v>
          </cell>
          <cell r="B8218" t="str">
            <v>ME</v>
          </cell>
          <cell r="C8218" t="str">
            <v>Biogas</v>
          </cell>
          <cell r="D8218" t="str">
            <v>2045</v>
          </cell>
          <cell r="E8218">
            <v>4500</v>
          </cell>
        </row>
        <row r="8219">
          <cell r="A8219" t="str">
            <v>Montenegro</v>
          </cell>
          <cell r="B8219" t="str">
            <v>ME</v>
          </cell>
          <cell r="C8219" t="str">
            <v>Biogas</v>
          </cell>
          <cell r="D8219" t="str">
            <v>2046</v>
          </cell>
          <cell r="E8219">
            <v>4500</v>
          </cell>
        </row>
        <row r="8220">
          <cell r="A8220" t="str">
            <v>Montenegro</v>
          </cell>
          <cell r="B8220" t="str">
            <v>ME</v>
          </cell>
          <cell r="C8220" t="str">
            <v>Biogas</v>
          </cell>
          <cell r="D8220" t="str">
            <v>2047</v>
          </cell>
          <cell r="E8220">
            <v>4500</v>
          </cell>
        </row>
        <row r="8221">
          <cell r="A8221" t="str">
            <v>Montenegro</v>
          </cell>
          <cell r="B8221" t="str">
            <v>ME</v>
          </cell>
          <cell r="C8221" t="str">
            <v>Biogas</v>
          </cell>
          <cell r="D8221" t="str">
            <v>2048</v>
          </cell>
          <cell r="E8221">
            <v>4500</v>
          </cell>
        </row>
        <row r="8222">
          <cell r="A8222" t="str">
            <v>Montenegro</v>
          </cell>
          <cell r="B8222" t="str">
            <v>ME</v>
          </cell>
          <cell r="C8222" t="str">
            <v>Biogas</v>
          </cell>
          <cell r="D8222" t="str">
            <v>2049</v>
          </cell>
          <cell r="E8222">
            <v>4500</v>
          </cell>
        </row>
        <row r="8223">
          <cell r="A8223" t="str">
            <v>Montenegro</v>
          </cell>
          <cell r="B8223" t="str">
            <v>ME</v>
          </cell>
          <cell r="C8223" t="str">
            <v>Biogas</v>
          </cell>
          <cell r="D8223" t="str">
            <v>2050</v>
          </cell>
          <cell r="E8223">
            <v>4500</v>
          </cell>
        </row>
        <row r="8224">
          <cell r="A8224" t="str">
            <v>North Macedonia</v>
          </cell>
          <cell r="B8224" t="str">
            <v>MK</v>
          </cell>
          <cell r="C8224" t="str">
            <v>Biogas</v>
          </cell>
          <cell r="D8224" t="str">
            <v>2018</v>
          </cell>
          <cell r="E8224">
            <v>4500</v>
          </cell>
        </row>
        <row r="8225">
          <cell r="A8225" t="str">
            <v>North Macedonia</v>
          </cell>
          <cell r="B8225" t="str">
            <v>MK</v>
          </cell>
          <cell r="C8225" t="str">
            <v>Biogas</v>
          </cell>
          <cell r="D8225" t="str">
            <v>2019</v>
          </cell>
          <cell r="E8225">
            <v>4500</v>
          </cell>
        </row>
        <row r="8226">
          <cell r="A8226" t="str">
            <v>North Macedonia</v>
          </cell>
          <cell r="B8226" t="str">
            <v>MK</v>
          </cell>
          <cell r="C8226" t="str">
            <v>Biogas</v>
          </cell>
          <cell r="D8226" t="str">
            <v>2020</v>
          </cell>
          <cell r="E8226">
            <v>4500</v>
          </cell>
        </row>
        <row r="8227">
          <cell r="A8227" t="str">
            <v>North Macedonia</v>
          </cell>
          <cell r="B8227" t="str">
            <v>MK</v>
          </cell>
          <cell r="C8227" t="str">
            <v>Biogas</v>
          </cell>
          <cell r="D8227" t="str">
            <v>2021</v>
          </cell>
          <cell r="E8227">
            <v>4500</v>
          </cell>
        </row>
        <row r="8228">
          <cell r="A8228" t="str">
            <v>North Macedonia</v>
          </cell>
          <cell r="B8228" t="str">
            <v>MK</v>
          </cell>
          <cell r="C8228" t="str">
            <v>Biogas</v>
          </cell>
          <cell r="D8228" t="str">
            <v>2022</v>
          </cell>
          <cell r="E8228">
            <v>4500</v>
          </cell>
        </row>
        <row r="8229">
          <cell r="A8229" t="str">
            <v>North Macedonia</v>
          </cell>
          <cell r="B8229" t="str">
            <v>MK</v>
          </cell>
          <cell r="C8229" t="str">
            <v>Biogas</v>
          </cell>
          <cell r="D8229" t="str">
            <v>2023</v>
          </cell>
          <cell r="E8229">
            <v>4500</v>
          </cell>
        </row>
        <row r="8230">
          <cell r="A8230" t="str">
            <v>North Macedonia</v>
          </cell>
          <cell r="B8230" t="str">
            <v>MK</v>
          </cell>
          <cell r="C8230" t="str">
            <v>Biogas</v>
          </cell>
          <cell r="D8230" t="str">
            <v>2024</v>
          </cell>
          <cell r="E8230">
            <v>4500</v>
          </cell>
        </row>
        <row r="8231">
          <cell r="A8231" t="str">
            <v>North Macedonia</v>
          </cell>
          <cell r="B8231" t="str">
            <v>MK</v>
          </cell>
          <cell r="C8231" t="str">
            <v>Biogas</v>
          </cell>
          <cell r="D8231" t="str">
            <v>2025</v>
          </cell>
          <cell r="E8231">
            <v>4500</v>
          </cell>
        </row>
        <row r="8232">
          <cell r="A8232" t="str">
            <v>North Macedonia</v>
          </cell>
          <cell r="B8232" t="str">
            <v>MK</v>
          </cell>
          <cell r="C8232" t="str">
            <v>Biogas</v>
          </cell>
          <cell r="D8232" t="str">
            <v>2026</v>
          </cell>
          <cell r="E8232">
            <v>4500</v>
          </cell>
        </row>
        <row r="8233">
          <cell r="A8233" t="str">
            <v>North Macedonia</v>
          </cell>
          <cell r="B8233" t="str">
            <v>MK</v>
          </cell>
          <cell r="C8233" t="str">
            <v>Biogas</v>
          </cell>
          <cell r="D8233" t="str">
            <v>2027</v>
          </cell>
          <cell r="E8233">
            <v>4500</v>
          </cell>
        </row>
        <row r="8234">
          <cell r="A8234" t="str">
            <v>North Macedonia</v>
          </cell>
          <cell r="B8234" t="str">
            <v>MK</v>
          </cell>
          <cell r="C8234" t="str">
            <v>Biogas</v>
          </cell>
          <cell r="D8234" t="str">
            <v>2028</v>
          </cell>
          <cell r="E8234">
            <v>4500</v>
          </cell>
        </row>
        <row r="8235">
          <cell r="A8235" t="str">
            <v>North Macedonia</v>
          </cell>
          <cell r="B8235" t="str">
            <v>MK</v>
          </cell>
          <cell r="C8235" t="str">
            <v>Biogas</v>
          </cell>
          <cell r="D8235" t="str">
            <v>2029</v>
          </cell>
          <cell r="E8235">
            <v>4500</v>
          </cell>
        </row>
        <row r="8236">
          <cell r="A8236" t="str">
            <v>North Macedonia</v>
          </cell>
          <cell r="B8236" t="str">
            <v>MK</v>
          </cell>
          <cell r="C8236" t="str">
            <v>Biogas</v>
          </cell>
          <cell r="D8236" t="str">
            <v>2030</v>
          </cell>
          <cell r="E8236">
            <v>4500</v>
          </cell>
        </row>
        <row r="8237">
          <cell r="A8237" t="str">
            <v>North Macedonia</v>
          </cell>
          <cell r="B8237" t="str">
            <v>MK</v>
          </cell>
          <cell r="C8237" t="str">
            <v>Biogas</v>
          </cell>
          <cell r="D8237" t="str">
            <v>2031</v>
          </cell>
          <cell r="E8237">
            <v>4500</v>
          </cell>
        </row>
        <row r="8238">
          <cell r="A8238" t="str">
            <v>North Macedonia</v>
          </cell>
          <cell r="B8238" t="str">
            <v>MK</v>
          </cell>
          <cell r="C8238" t="str">
            <v>Biogas</v>
          </cell>
          <cell r="D8238" t="str">
            <v>2032</v>
          </cell>
          <cell r="E8238">
            <v>4500</v>
          </cell>
        </row>
        <row r="8239">
          <cell r="A8239" t="str">
            <v>North Macedonia</v>
          </cell>
          <cell r="B8239" t="str">
            <v>MK</v>
          </cell>
          <cell r="C8239" t="str">
            <v>Biogas</v>
          </cell>
          <cell r="D8239" t="str">
            <v>2033</v>
          </cell>
          <cell r="E8239">
            <v>4500</v>
          </cell>
        </row>
        <row r="8240">
          <cell r="A8240" t="str">
            <v>North Macedonia</v>
          </cell>
          <cell r="B8240" t="str">
            <v>MK</v>
          </cell>
          <cell r="C8240" t="str">
            <v>Biogas</v>
          </cell>
          <cell r="D8240" t="str">
            <v>2034</v>
          </cell>
          <cell r="E8240">
            <v>4500</v>
          </cell>
        </row>
        <row r="8241">
          <cell r="A8241" t="str">
            <v>North Macedonia</v>
          </cell>
          <cell r="B8241" t="str">
            <v>MK</v>
          </cell>
          <cell r="C8241" t="str">
            <v>Biogas</v>
          </cell>
          <cell r="D8241" t="str">
            <v>2035</v>
          </cell>
          <cell r="E8241">
            <v>4500</v>
          </cell>
        </row>
        <row r="8242">
          <cell r="A8242" t="str">
            <v>North Macedonia</v>
          </cell>
          <cell r="B8242" t="str">
            <v>MK</v>
          </cell>
          <cell r="C8242" t="str">
            <v>Biogas</v>
          </cell>
          <cell r="D8242" t="str">
            <v>2036</v>
          </cell>
          <cell r="E8242">
            <v>4500</v>
          </cell>
        </row>
        <row r="8243">
          <cell r="A8243" t="str">
            <v>North Macedonia</v>
          </cell>
          <cell r="B8243" t="str">
            <v>MK</v>
          </cell>
          <cell r="C8243" t="str">
            <v>Biogas</v>
          </cell>
          <cell r="D8243" t="str">
            <v>2037</v>
          </cell>
          <cell r="E8243">
            <v>4500</v>
          </cell>
        </row>
        <row r="8244">
          <cell r="A8244" t="str">
            <v>North Macedonia</v>
          </cell>
          <cell r="B8244" t="str">
            <v>MK</v>
          </cell>
          <cell r="C8244" t="str">
            <v>Biogas</v>
          </cell>
          <cell r="D8244" t="str">
            <v>2038</v>
          </cell>
          <cell r="E8244">
            <v>4500</v>
          </cell>
        </row>
        <row r="8245">
          <cell r="A8245" t="str">
            <v>North Macedonia</v>
          </cell>
          <cell r="B8245" t="str">
            <v>MK</v>
          </cell>
          <cell r="C8245" t="str">
            <v>Biogas</v>
          </cell>
          <cell r="D8245" t="str">
            <v>2039</v>
          </cell>
          <cell r="E8245">
            <v>4500</v>
          </cell>
        </row>
        <row r="8246">
          <cell r="A8246" t="str">
            <v>North Macedonia</v>
          </cell>
          <cell r="B8246" t="str">
            <v>MK</v>
          </cell>
          <cell r="C8246" t="str">
            <v>Biogas</v>
          </cell>
          <cell r="D8246" t="str">
            <v>2040</v>
          </cell>
          <cell r="E8246">
            <v>4500</v>
          </cell>
        </row>
        <row r="8247">
          <cell r="A8247" t="str">
            <v>North Macedonia</v>
          </cell>
          <cell r="B8247" t="str">
            <v>MK</v>
          </cell>
          <cell r="C8247" t="str">
            <v>Biogas</v>
          </cell>
          <cell r="D8247" t="str">
            <v>2041</v>
          </cell>
          <cell r="E8247">
            <v>4500</v>
          </cell>
        </row>
        <row r="8248">
          <cell r="A8248" t="str">
            <v>North Macedonia</v>
          </cell>
          <cell r="B8248" t="str">
            <v>MK</v>
          </cell>
          <cell r="C8248" t="str">
            <v>Biogas</v>
          </cell>
          <cell r="D8248" t="str">
            <v>2042</v>
          </cell>
          <cell r="E8248">
            <v>4500</v>
          </cell>
        </row>
        <row r="8249">
          <cell r="A8249" t="str">
            <v>North Macedonia</v>
          </cell>
          <cell r="B8249" t="str">
            <v>MK</v>
          </cell>
          <cell r="C8249" t="str">
            <v>Biogas</v>
          </cell>
          <cell r="D8249" t="str">
            <v>2043</v>
          </cell>
          <cell r="E8249">
            <v>4500</v>
          </cell>
        </row>
        <row r="8250">
          <cell r="A8250" t="str">
            <v>North Macedonia</v>
          </cell>
          <cell r="B8250" t="str">
            <v>MK</v>
          </cell>
          <cell r="C8250" t="str">
            <v>Biogas</v>
          </cell>
          <cell r="D8250" t="str">
            <v>2044</v>
          </cell>
          <cell r="E8250">
            <v>4500</v>
          </cell>
        </row>
        <row r="8251">
          <cell r="A8251" t="str">
            <v>North Macedonia</v>
          </cell>
          <cell r="B8251" t="str">
            <v>MK</v>
          </cell>
          <cell r="C8251" t="str">
            <v>Biogas</v>
          </cell>
          <cell r="D8251" t="str">
            <v>2045</v>
          </cell>
          <cell r="E8251">
            <v>4500</v>
          </cell>
        </row>
        <row r="8252">
          <cell r="A8252" t="str">
            <v>North Macedonia</v>
          </cell>
          <cell r="B8252" t="str">
            <v>MK</v>
          </cell>
          <cell r="C8252" t="str">
            <v>Biogas</v>
          </cell>
          <cell r="D8252" t="str">
            <v>2046</v>
          </cell>
          <cell r="E8252">
            <v>4500</v>
          </cell>
        </row>
        <row r="8253">
          <cell r="A8253" t="str">
            <v>North Macedonia</v>
          </cell>
          <cell r="B8253" t="str">
            <v>MK</v>
          </cell>
          <cell r="C8253" t="str">
            <v>Biogas</v>
          </cell>
          <cell r="D8253" t="str">
            <v>2047</v>
          </cell>
          <cell r="E8253">
            <v>4500</v>
          </cell>
        </row>
        <row r="8254">
          <cell r="A8254" t="str">
            <v>North Macedonia</v>
          </cell>
          <cell r="B8254" t="str">
            <v>MK</v>
          </cell>
          <cell r="C8254" t="str">
            <v>Biogas</v>
          </cell>
          <cell r="D8254" t="str">
            <v>2048</v>
          </cell>
          <cell r="E8254">
            <v>4500</v>
          </cell>
        </row>
        <row r="8255">
          <cell r="A8255" t="str">
            <v>North Macedonia</v>
          </cell>
          <cell r="B8255" t="str">
            <v>MK</v>
          </cell>
          <cell r="C8255" t="str">
            <v>Biogas</v>
          </cell>
          <cell r="D8255" t="str">
            <v>2049</v>
          </cell>
          <cell r="E8255">
            <v>4500</v>
          </cell>
        </row>
        <row r="8256">
          <cell r="A8256" t="str">
            <v>North Macedonia</v>
          </cell>
          <cell r="B8256" t="str">
            <v>MK</v>
          </cell>
          <cell r="C8256" t="str">
            <v>Biogas</v>
          </cell>
          <cell r="D8256" t="str">
            <v>2050</v>
          </cell>
          <cell r="E8256">
            <v>4500</v>
          </cell>
        </row>
        <row r="8257">
          <cell r="A8257" t="str">
            <v>Netherlands</v>
          </cell>
          <cell r="B8257" t="str">
            <v>NL</v>
          </cell>
          <cell r="C8257" t="str">
            <v>Biogas</v>
          </cell>
          <cell r="D8257" t="str">
            <v>2018</v>
          </cell>
          <cell r="E8257">
            <v>4500</v>
          </cell>
        </row>
        <row r="8258">
          <cell r="A8258" t="str">
            <v>Netherlands</v>
          </cell>
          <cell r="B8258" t="str">
            <v>NL</v>
          </cell>
          <cell r="C8258" t="str">
            <v>Biogas</v>
          </cell>
          <cell r="D8258" t="str">
            <v>2019</v>
          </cell>
          <cell r="E8258">
            <v>4500</v>
          </cell>
        </row>
        <row r="8259">
          <cell r="A8259" t="str">
            <v>Netherlands</v>
          </cell>
          <cell r="B8259" t="str">
            <v>NL</v>
          </cell>
          <cell r="C8259" t="str">
            <v>Biogas</v>
          </cell>
          <cell r="D8259" t="str">
            <v>2020</v>
          </cell>
          <cell r="E8259">
            <v>4500</v>
          </cell>
        </row>
        <row r="8260">
          <cell r="A8260" t="str">
            <v>Netherlands</v>
          </cell>
          <cell r="B8260" t="str">
            <v>NL</v>
          </cell>
          <cell r="C8260" t="str">
            <v>Biogas</v>
          </cell>
          <cell r="D8260" t="str">
            <v>2021</v>
          </cell>
          <cell r="E8260">
            <v>4500</v>
          </cell>
        </row>
        <row r="8261">
          <cell r="A8261" t="str">
            <v>Netherlands</v>
          </cell>
          <cell r="B8261" t="str">
            <v>NL</v>
          </cell>
          <cell r="C8261" t="str">
            <v>Biogas</v>
          </cell>
          <cell r="D8261" t="str">
            <v>2022</v>
          </cell>
          <cell r="E8261">
            <v>4500</v>
          </cell>
        </row>
        <row r="8262">
          <cell r="A8262" t="str">
            <v>Netherlands</v>
          </cell>
          <cell r="B8262" t="str">
            <v>NL</v>
          </cell>
          <cell r="C8262" t="str">
            <v>Biogas</v>
          </cell>
          <cell r="D8262" t="str">
            <v>2023</v>
          </cell>
          <cell r="E8262">
            <v>4500</v>
          </cell>
        </row>
        <row r="8263">
          <cell r="A8263" t="str">
            <v>Netherlands</v>
          </cell>
          <cell r="B8263" t="str">
            <v>NL</v>
          </cell>
          <cell r="C8263" t="str">
            <v>Biogas</v>
          </cell>
          <cell r="D8263" t="str">
            <v>2024</v>
          </cell>
          <cell r="E8263">
            <v>4500</v>
          </cell>
        </row>
        <row r="8264">
          <cell r="A8264" t="str">
            <v>Netherlands</v>
          </cell>
          <cell r="B8264" t="str">
            <v>NL</v>
          </cell>
          <cell r="C8264" t="str">
            <v>Biogas</v>
          </cell>
          <cell r="D8264" t="str">
            <v>2025</v>
          </cell>
          <cell r="E8264">
            <v>4500</v>
          </cell>
        </row>
        <row r="8265">
          <cell r="A8265" t="str">
            <v>Netherlands</v>
          </cell>
          <cell r="B8265" t="str">
            <v>NL</v>
          </cell>
          <cell r="C8265" t="str">
            <v>Biogas</v>
          </cell>
          <cell r="D8265" t="str">
            <v>2026</v>
          </cell>
          <cell r="E8265">
            <v>4500</v>
          </cell>
        </row>
        <row r="8266">
          <cell r="A8266" t="str">
            <v>Netherlands</v>
          </cell>
          <cell r="B8266" t="str">
            <v>NL</v>
          </cell>
          <cell r="C8266" t="str">
            <v>Biogas</v>
          </cell>
          <cell r="D8266" t="str">
            <v>2027</v>
          </cell>
          <cell r="E8266">
            <v>4500</v>
          </cell>
        </row>
        <row r="8267">
          <cell r="A8267" t="str">
            <v>Netherlands</v>
          </cell>
          <cell r="B8267" t="str">
            <v>NL</v>
          </cell>
          <cell r="C8267" t="str">
            <v>Biogas</v>
          </cell>
          <cell r="D8267" t="str">
            <v>2028</v>
          </cell>
          <cell r="E8267">
            <v>4500</v>
          </cell>
        </row>
        <row r="8268">
          <cell r="A8268" t="str">
            <v>Netherlands</v>
          </cell>
          <cell r="B8268" t="str">
            <v>NL</v>
          </cell>
          <cell r="C8268" t="str">
            <v>Biogas</v>
          </cell>
          <cell r="D8268" t="str">
            <v>2029</v>
          </cell>
          <cell r="E8268">
            <v>4500</v>
          </cell>
        </row>
        <row r="8269">
          <cell r="A8269" t="str">
            <v>Netherlands</v>
          </cell>
          <cell r="B8269" t="str">
            <v>NL</v>
          </cell>
          <cell r="C8269" t="str">
            <v>Biogas</v>
          </cell>
          <cell r="D8269" t="str">
            <v>2030</v>
          </cell>
          <cell r="E8269">
            <v>4500</v>
          </cell>
        </row>
        <row r="8270">
          <cell r="A8270" t="str">
            <v>Netherlands</v>
          </cell>
          <cell r="B8270" t="str">
            <v>NL</v>
          </cell>
          <cell r="C8270" t="str">
            <v>Biogas</v>
          </cell>
          <cell r="D8270" t="str">
            <v>2031</v>
          </cell>
          <cell r="E8270">
            <v>4500</v>
          </cell>
        </row>
        <row r="8271">
          <cell r="A8271" t="str">
            <v>Netherlands</v>
          </cell>
          <cell r="B8271" t="str">
            <v>NL</v>
          </cell>
          <cell r="C8271" t="str">
            <v>Biogas</v>
          </cell>
          <cell r="D8271" t="str">
            <v>2032</v>
          </cell>
          <cell r="E8271">
            <v>4500</v>
          </cell>
        </row>
        <row r="8272">
          <cell r="A8272" t="str">
            <v>Netherlands</v>
          </cell>
          <cell r="B8272" t="str">
            <v>NL</v>
          </cell>
          <cell r="C8272" t="str">
            <v>Biogas</v>
          </cell>
          <cell r="D8272" t="str">
            <v>2033</v>
          </cell>
          <cell r="E8272">
            <v>4500</v>
          </cell>
        </row>
        <row r="8273">
          <cell r="A8273" t="str">
            <v>Netherlands</v>
          </cell>
          <cell r="B8273" t="str">
            <v>NL</v>
          </cell>
          <cell r="C8273" t="str">
            <v>Biogas</v>
          </cell>
          <cell r="D8273" t="str">
            <v>2034</v>
          </cell>
          <cell r="E8273">
            <v>4500</v>
          </cell>
        </row>
        <row r="8274">
          <cell r="A8274" t="str">
            <v>Netherlands</v>
          </cell>
          <cell r="B8274" t="str">
            <v>NL</v>
          </cell>
          <cell r="C8274" t="str">
            <v>Biogas</v>
          </cell>
          <cell r="D8274" t="str">
            <v>2035</v>
          </cell>
          <cell r="E8274">
            <v>4500</v>
          </cell>
        </row>
        <row r="8275">
          <cell r="A8275" t="str">
            <v>Netherlands</v>
          </cell>
          <cell r="B8275" t="str">
            <v>NL</v>
          </cell>
          <cell r="C8275" t="str">
            <v>Biogas</v>
          </cell>
          <cell r="D8275" t="str">
            <v>2036</v>
          </cell>
          <cell r="E8275">
            <v>4500</v>
          </cell>
        </row>
        <row r="8276">
          <cell r="A8276" t="str">
            <v>Netherlands</v>
          </cell>
          <cell r="B8276" t="str">
            <v>NL</v>
          </cell>
          <cell r="C8276" t="str">
            <v>Biogas</v>
          </cell>
          <cell r="D8276" t="str">
            <v>2037</v>
          </cell>
          <cell r="E8276">
            <v>4500</v>
          </cell>
        </row>
        <row r="8277">
          <cell r="A8277" t="str">
            <v>Netherlands</v>
          </cell>
          <cell r="B8277" t="str">
            <v>NL</v>
          </cell>
          <cell r="C8277" t="str">
            <v>Biogas</v>
          </cell>
          <cell r="D8277" t="str">
            <v>2038</v>
          </cell>
          <cell r="E8277">
            <v>4500</v>
          </cell>
        </row>
        <row r="8278">
          <cell r="A8278" t="str">
            <v>Netherlands</v>
          </cell>
          <cell r="B8278" t="str">
            <v>NL</v>
          </cell>
          <cell r="C8278" t="str">
            <v>Biogas</v>
          </cell>
          <cell r="D8278" t="str">
            <v>2039</v>
          </cell>
          <cell r="E8278">
            <v>4500</v>
          </cell>
        </row>
        <row r="8279">
          <cell r="A8279" t="str">
            <v>Netherlands</v>
          </cell>
          <cell r="B8279" t="str">
            <v>NL</v>
          </cell>
          <cell r="C8279" t="str">
            <v>Biogas</v>
          </cell>
          <cell r="D8279" t="str">
            <v>2040</v>
          </cell>
          <cell r="E8279">
            <v>4500</v>
          </cell>
        </row>
        <row r="8280">
          <cell r="A8280" t="str">
            <v>Netherlands</v>
          </cell>
          <cell r="B8280" t="str">
            <v>NL</v>
          </cell>
          <cell r="C8280" t="str">
            <v>Biogas</v>
          </cell>
          <cell r="D8280" t="str">
            <v>2041</v>
          </cell>
          <cell r="E8280">
            <v>4500</v>
          </cell>
        </row>
        <row r="8281">
          <cell r="A8281" t="str">
            <v>Netherlands</v>
          </cell>
          <cell r="B8281" t="str">
            <v>NL</v>
          </cell>
          <cell r="C8281" t="str">
            <v>Biogas</v>
          </cell>
          <cell r="D8281" t="str">
            <v>2042</v>
          </cell>
          <cell r="E8281">
            <v>4500</v>
          </cell>
        </row>
        <row r="8282">
          <cell r="A8282" t="str">
            <v>Netherlands</v>
          </cell>
          <cell r="B8282" t="str">
            <v>NL</v>
          </cell>
          <cell r="C8282" t="str">
            <v>Biogas</v>
          </cell>
          <cell r="D8282" t="str">
            <v>2043</v>
          </cell>
          <cell r="E8282">
            <v>4500</v>
          </cell>
        </row>
        <row r="8283">
          <cell r="A8283" t="str">
            <v>Netherlands</v>
          </cell>
          <cell r="B8283" t="str">
            <v>NL</v>
          </cell>
          <cell r="C8283" t="str">
            <v>Biogas</v>
          </cell>
          <cell r="D8283" t="str">
            <v>2044</v>
          </cell>
          <cell r="E8283">
            <v>4500</v>
          </cell>
        </row>
        <row r="8284">
          <cell r="A8284" t="str">
            <v>Netherlands</v>
          </cell>
          <cell r="B8284" t="str">
            <v>NL</v>
          </cell>
          <cell r="C8284" t="str">
            <v>Biogas</v>
          </cell>
          <cell r="D8284" t="str">
            <v>2045</v>
          </cell>
          <cell r="E8284">
            <v>4500</v>
          </cell>
        </row>
        <row r="8285">
          <cell r="A8285" t="str">
            <v>Netherlands</v>
          </cell>
          <cell r="B8285" t="str">
            <v>NL</v>
          </cell>
          <cell r="C8285" t="str">
            <v>Biogas</v>
          </cell>
          <cell r="D8285" t="str">
            <v>2046</v>
          </cell>
          <cell r="E8285">
            <v>4500</v>
          </cell>
        </row>
        <row r="8286">
          <cell r="A8286" t="str">
            <v>Netherlands</v>
          </cell>
          <cell r="B8286" t="str">
            <v>NL</v>
          </cell>
          <cell r="C8286" t="str">
            <v>Biogas</v>
          </cell>
          <cell r="D8286" t="str">
            <v>2047</v>
          </cell>
          <cell r="E8286">
            <v>4500</v>
          </cell>
        </row>
        <row r="8287">
          <cell r="A8287" t="str">
            <v>Netherlands</v>
          </cell>
          <cell r="B8287" t="str">
            <v>NL</v>
          </cell>
          <cell r="C8287" t="str">
            <v>Biogas</v>
          </cell>
          <cell r="D8287" t="str">
            <v>2048</v>
          </cell>
          <cell r="E8287">
            <v>4500</v>
          </cell>
        </row>
        <row r="8288">
          <cell r="A8288" t="str">
            <v>Netherlands</v>
          </cell>
          <cell r="B8288" t="str">
            <v>NL</v>
          </cell>
          <cell r="C8288" t="str">
            <v>Biogas</v>
          </cell>
          <cell r="D8288" t="str">
            <v>2049</v>
          </cell>
          <cell r="E8288">
            <v>4500</v>
          </cell>
        </row>
        <row r="8289">
          <cell r="A8289" t="str">
            <v>Netherlands</v>
          </cell>
          <cell r="B8289" t="str">
            <v>NL</v>
          </cell>
          <cell r="C8289" t="str">
            <v>Biogas</v>
          </cell>
          <cell r="D8289" t="str">
            <v>2050</v>
          </cell>
          <cell r="E8289">
            <v>4500</v>
          </cell>
        </row>
        <row r="8290">
          <cell r="A8290" t="str">
            <v>Norway NO1</v>
          </cell>
          <cell r="B8290" t="str">
            <v>NO1</v>
          </cell>
          <cell r="C8290" t="str">
            <v>Biogas</v>
          </cell>
          <cell r="D8290" t="str">
            <v>2018</v>
          </cell>
          <cell r="E8290">
            <v>4500</v>
          </cell>
        </row>
        <row r="8291">
          <cell r="A8291" t="str">
            <v>Norway NO1</v>
          </cell>
          <cell r="B8291" t="str">
            <v>NO1</v>
          </cell>
          <cell r="C8291" t="str">
            <v>Biogas</v>
          </cell>
          <cell r="D8291" t="str">
            <v>2019</v>
          </cell>
          <cell r="E8291">
            <v>4500</v>
          </cell>
        </row>
        <row r="8292">
          <cell r="A8292" t="str">
            <v>Norway NO1</v>
          </cell>
          <cell r="B8292" t="str">
            <v>NO1</v>
          </cell>
          <cell r="C8292" t="str">
            <v>Biogas</v>
          </cell>
          <cell r="D8292" t="str">
            <v>2020</v>
          </cell>
          <cell r="E8292">
            <v>4500</v>
          </cell>
        </row>
        <row r="8293">
          <cell r="A8293" t="str">
            <v>Norway NO1</v>
          </cell>
          <cell r="B8293" t="str">
            <v>NO1</v>
          </cell>
          <cell r="C8293" t="str">
            <v>Biogas</v>
          </cell>
          <cell r="D8293" t="str">
            <v>2021</v>
          </cell>
          <cell r="E8293">
            <v>4500</v>
          </cell>
        </row>
        <row r="8294">
          <cell r="A8294" t="str">
            <v>Norway NO1</v>
          </cell>
          <cell r="B8294" t="str">
            <v>NO1</v>
          </cell>
          <cell r="C8294" t="str">
            <v>Biogas</v>
          </cell>
          <cell r="D8294" t="str">
            <v>2022</v>
          </cell>
          <cell r="E8294">
            <v>4500</v>
          </cell>
        </row>
        <row r="8295">
          <cell r="A8295" t="str">
            <v>Norway NO1</v>
          </cell>
          <cell r="B8295" t="str">
            <v>NO1</v>
          </cell>
          <cell r="C8295" t="str">
            <v>Biogas</v>
          </cell>
          <cell r="D8295" t="str">
            <v>2023</v>
          </cell>
          <cell r="E8295">
            <v>4500</v>
          </cell>
        </row>
        <row r="8296">
          <cell r="A8296" t="str">
            <v>Norway NO1</v>
          </cell>
          <cell r="B8296" t="str">
            <v>NO1</v>
          </cell>
          <cell r="C8296" t="str">
            <v>Biogas</v>
          </cell>
          <cell r="D8296" t="str">
            <v>2024</v>
          </cell>
          <cell r="E8296">
            <v>4500</v>
          </cell>
        </row>
        <row r="8297">
          <cell r="A8297" t="str">
            <v>Norway NO1</v>
          </cell>
          <cell r="B8297" t="str">
            <v>NO1</v>
          </cell>
          <cell r="C8297" t="str">
            <v>Biogas</v>
          </cell>
          <cell r="D8297" t="str">
            <v>2025</v>
          </cell>
          <cell r="E8297">
            <v>4500</v>
          </cell>
        </row>
        <row r="8298">
          <cell r="A8298" t="str">
            <v>Norway NO1</v>
          </cell>
          <cell r="B8298" t="str">
            <v>NO1</v>
          </cell>
          <cell r="C8298" t="str">
            <v>Biogas</v>
          </cell>
          <cell r="D8298" t="str">
            <v>2026</v>
          </cell>
          <cell r="E8298">
            <v>4500</v>
          </cell>
        </row>
        <row r="8299">
          <cell r="A8299" t="str">
            <v>Norway NO1</v>
          </cell>
          <cell r="B8299" t="str">
            <v>NO1</v>
          </cell>
          <cell r="C8299" t="str">
            <v>Biogas</v>
          </cell>
          <cell r="D8299" t="str">
            <v>2027</v>
          </cell>
          <cell r="E8299">
            <v>4500</v>
          </cell>
        </row>
        <row r="8300">
          <cell r="A8300" t="str">
            <v>Norway NO1</v>
          </cell>
          <cell r="B8300" t="str">
            <v>NO1</v>
          </cell>
          <cell r="C8300" t="str">
            <v>Biogas</v>
          </cell>
          <cell r="D8300" t="str">
            <v>2028</v>
          </cell>
          <cell r="E8300">
            <v>4500</v>
          </cell>
        </row>
        <row r="8301">
          <cell r="A8301" t="str">
            <v>Norway NO1</v>
          </cell>
          <cell r="B8301" t="str">
            <v>NO1</v>
          </cell>
          <cell r="C8301" t="str">
            <v>Biogas</v>
          </cell>
          <cell r="D8301" t="str">
            <v>2029</v>
          </cell>
          <cell r="E8301">
            <v>4500</v>
          </cell>
        </row>
        <row r="8302">
          <cell r="A8302" t="str">
            <v>Norway NO1</v>
          </cell>
          <cell r="B8302" t="str">
            <v>NO1</v>
          </cell>
          <cell r="C8302" t="str">
            <v>Biogas</v>
          </cell>
          <cell r="D8302" t="str">
            <v>2030</v>
          </cell>
          <cell r="E8302">
            <v>4500</v>
          </cell>
        </row>
        <row r="8303">
          <cell r="A8303" t="str">
            <v>Norway NO1</v>
          </cell>
          <cell r="B8303" t="str">
            <v>NO1</v>
          </cell>
          <cell r="C8303" t="str">
            <v>Biogas</v>
          </cell>
          <cell r="D8303" t="str">
            <v>2031</v>
          </cell>
          <cell r="E8303">
            <v>4500</v>
          </cell>
        </row>
        <row r="8304">
          <cell r="A8304" t="str">
            <v>Norway NO1</v>
          </cell>
          <cell r="B8304" t="str">
            <v>NO1</v>
          </cell>
          <cell r="C8304" t="str">
            <v>Biogas</v>
          </cell>
          <cell r="D8304" t="str">
            <v>2032</v>
          </cell>
          <cell r="E8304">
            <v>4500</v>
          </cell>
        </row>
        <row r="8305">
          <cell r="A8305" t="str">
            <v>Norway NO1</v>
          </cell>
          <cell r="B8305" t="str">
            <v>NO1</v>
          </cell>
          <cell r="C8305" t="str">
            <v>Biogas</v>
          </cell>
          <cell r="D8305" t="str">
            <v>2033</v>
          </cell>
          <cell r="E8305">
            <v>4500</v>
          </cell>
        </row>
        <row r="8306">
          <cell r="A8306" t="str">
            <v>Norway NO1</v>
          </cell>
          <cell r="B8306" t="str">
            <v>NO1</v>
          </cell>
          <cell r="C8306" t="str">
            <v>Biogas</v>
          </cell>
          <cell r="D8306" t="str">
            <v>2034</v>
          </cell>
          <cell r="E8306">
            <v>4500</v>
          </cell>
        </row>
        <row r="8307">
          <cell r="A8307" t="str">
            <v>Norway NO1</v>
          </cell>
          <cell r="B8307" t="str">
            <v>NO1</v>
          </cell>
          <cell r="C8307" t="str">
            <v>Biogas</v>
          </cell>
          <cell r="D8307" t="str">
            <v>2035</v>
          </cell>
          <cell r="E8307">
            <v>4500</v>
          </cell>
        </row>
        <row r="8308">
          <cell r="A8308" t="str">
            <v>Norway NO1</v>
          </cell>
          <cell r="B8308" t="str">
            <v>NO1</v>
          </cell>
          <cell r="C8308" t="str">
            <v>Biogas</v>
          </cell>
          <cell r="D8308" t="str">
            <v>2036</v>
          </cell>
          <cell r="E8308">
            <v>4500</v>
          </cell>
        </row>
        <row r="8309">
          <cell r="A8309" t="str">
            <v>Norway NO1</v>
          </cell>
          <cell r="B8309" t="str">
            <v>NO1</v>
          </cell>
          <cell r="C8309" t="str">
            <v>Biogas</v>
          </cell>
          <cell r="D8309" t="str">
            <v>2037</v>
          </cell>
          <cell r="E8309">
            <v>4500</v>
          </cell>
        </row>
        <row r="8310">
          <cell r="A8310" t="str">
            <v>Norway NO1</v>
          </cell>
          <cell r="B8310" t="str">
            <v>NO1</v>
          </cell>
          <cell r="C8310" t="str">
            <v>Biogas</v>
          </cell>
          <cell r="D8310" t="str">
            <v>2038</v>
          </cell>
          <cell r="E8310">
            <v>4500</v>
          </cell>
        </row>
        <row r="8311">
          <cell r="A8311" t="str">
            <v>Norway NO1</v>
          </cell>
          <cell r="B8311" t="str">
            <v>NO1</v>
          </cell>
          <cell r="C8311" t="str">
            <v>Biogas</v>
          </cell>
          <cell r="D8311" t="str">
            <v>2039</v>
          </cell>
          <cell r="E8311">
            <v>4500</v>
          </cell>
        </row>
        <row r="8312">
          <cell r="A8312" t="str">
            <v>Norway NO1</v>
          </cell>
          <cell r="B8312" t="str">
            <v>NO1</v>
          </cell>
          <cell r="C8312" t="str">
            <v>Biogas</v>
          </cell>
          <cell r="D8312" t="str">
            <v>2040</v>
          </cell>
          <cell r="E8312">
            <v>4500</v>
          </cell>
        </row>
        <row r="8313">
          <cell r="A8313" t="str">
            <v>Norway NO1</v>
          </cell>
          <cell r="B8313" t="str">
            <v>NO1</v>
          </cell>
          <cell r="C8313" t="str">
            <v>Biogas</v>
          </cell>
          <cell r="D8313" t="str">
            <v>2041</v>
          </cell>
          <cell r="E8313">
            <v>4500</v>
          </cell>
        </row>
        <row r="8314">
          <cell r="A8314" t="str">
            <v>Norway NO1</v>
          </cell>
          <cell r="B8314" t="str">
            <v>NO1</v>
          </cell>
          <cell r="C8314" t="str">
            <v>Biogas</v>
          </cell>
          <cell r="D8314" t="str">
            <v>2042</v>
          </cell>
          <cell r="E8314">
            <v>4500</v>
          </cell>
        </row>
        <row r="8315">
          <cell r="A8315" t="str">
            <v>Norway NO1</v>
          </cell>
          <cell r="B8315" t="str">
            <v>NO1</v>
          </cell>
          <cell r="C8315" t="str">
            <v>Biogas</v>
          </cell>
          <cell r="D8315" t="str">
            <v>2043</v>
          </cell>
          <cell r="E8315">
            <v>4500</v>
          </cell>
        </row>
        <row r="8316">
          <cell r="A8316" t="str">
            <v>Norway NO1</v>
          </cell>
          <cell r="B8316" t="str">
            <v>NO1</v>
          </cell>
          <cell r="C8316" t="str">
            <v>Biogas</v>
          </cell>
          <cell r="D8316" t="str">
            <v>2044</v>
          </cell>
          <cell r="E8316">
            <v>4500</v>
          </cell>
        </row>
        <row r="8317">
          <cell r="A8317" t="str">
            <v>Norway NO1</v>
          </cell>
          <cell r="B8317" t="str">
            <v>NO1</v>
          </cell>
          <cell r="C8317" t="str">
            <v>Biogas</v>
          </cell>
          <cell r="D8317" t="str">
            <v>2045</v>
          </cell>
          <cell r="E8317">
            <v>4500</v>
          </cell>
        </row>
        <row r="8318">
          <cell r="A8318" t="str">
            <v>Norway NO1</v>
          </cell>
          <cell r="B8318" t="str">
            <v>NO1</v>
          </cell>
          <cell r="C8318" t="str">
            <v>Biogas</v>
          </cell>
          <cell r="D8318" t="str">
            <v>2046</v>
          </cell>
          <cell r="E8318">
            <v>4500</v>
          </cell>
        </row>
        <row r="8319">
          <cell r="A8319" t="str">
            <v>Norway NO1</v>
          </cell>
          <cell r="B8319" t="str">
            <v>NO1</v>
          </cell>
          <cell r="C8319" t="str">
            <v>Biogas</v>
          </cell>
          <cell r="D8319" t="str">
            <v>2047</v>
          </cell>
          <cell r="E8319">
            <v>4500</v>
          </cell>
        </row>
        <row r="8320">
          <cell r="A8320" t="str">
            <v>Norway NO1</v>
          </cell>
          <cell r="B8320" t="str">
            <v>NO1</v>
          </cell>
          <cell r="C8320" t="str">
            <v>Biogas</v>
          </cell>
          <cell r="D8320" t="str">
            <v>2048</v>
          </cell>
          <cell r="E8320">
            <v>4500</v>
          </cell>
        </row>
        <row r="8321">
          <cell r="A8321" t="str">
            <v>Norway NO1</v>
          </cell>
          <cell r="B8321" t="str">
            <v>NO1</v>
          </cell>
          <cell r="C8321" t="str">
            <v>Biogas</v>
          </cell>
          <cell r="D8321" t="str">
            <v>2049</v>
          </cell>
          <cell r="E8321">
            <v>4500</v>
          </cell>
        </row>
        <row r="8322">
          <cell r="A8322" t="str">
            <v>Norway NO1</v>
          </cell>
          <cell r="B8322" t="str">
            <v>NO1</v>
          </cell>
          <cell r="C8322" t="str">
            <v>Biogas</v>
          </cell>
          <cell r="D8322" t="str">
            <v>2050</v>
          </cell>
          <cell r="E8322">
            <v>4500</v>
          </cell>
        </row>
        <row r="8323">
          <cell r="A8323" t="str">
            <v>Norway NO2</v>
          </cell>
          <cell r="B8323" t="str">
            <v>NO2</v>
          </cell>
          <cell r="C8323" t="str">
            <v>Biogas</v>
          </cell>
          <cell r="D8323" t="str">
            <v>2018</v>
          </cell>
          <cell r="E8323">
            <v>4500</v>
          </cell>
        </row>
        <row r="8324">
          <cell r="A8324" t="str">
            <v>Norway NO2</v>
          </cell>
          <cell r="B8324" t="str">
            <v>NO2</v>
          </cell>
          <cell r="C8324" t="str">
            <v>Biogas</v>
          </cell>
          <cell r="D8324" t="str">
            <v>2019</v>
          </cell>
          <cell r="E8324">
            <v>4500</v>
          </cell>
        </row>
        <row r="8325">
          <cell r="A8325" t="str">
            <v>Norway NO2</v>
          </cell>
          <cell r="B8325" t="str">
            <v>NO2</v>
          </cell>
          <cell r="C8325" t="str">
            <v>Biogas</v>
          </cell>
          <cell r="D8325" t="str">
            <v>2020</v>
          </cell>
          <cell r="E8325">
            <v>4500</v>
          </cell>
        </row>
        <row r="8326">
          <cell r="A8326" t="str">
            <v>Norway NO2</v>
          </cell>
          <cell r="B8326" t="str">
            <v>NO2</v>
          </cell>
          <cell r="C8326" t="str">
            <v>Biogas</v>
          </cell>
          <cell r="D8326" t="str">
            <v>2021</v>
          </cell>
          <cell r="E8326">
            <v>4500</v>
          </cell>
        </row>
        <row r="8327">
          <cell r="A8327" t="str">
            <v>Norway NO2</v>
          </cell>
          <cell r="B8327" t="str">
            <v>NO2</v>
          </cell>
          <cell r="C8327" t="str">
            <v>Biogas</v>
          </cell>
          <cell r="D8327" t="str">
            <v>2022</v>
          </cell>
          <cell r="E8327">
            <v>4500</v>
          </cell>
        </row>
        <row r="8328">
          <cell r="A8328" t="str">
            <v>Norway NO2</v>
          </cell>
          <cell r="B8328" t="str">
            <v>NO2</v>
          </cell>
          <cell r="C8328" t="str">
            <v>Biogas</v>
          </cell>
          <cell r="D8328" t="str">
            <v>2023</v>
          </cell>
          <cell r="E8328">
            <v>4500</v>
          </cell>
        </row>
        <row r="8329">
          <cell r="A8329" t="str">
            <v>Norway NO2</v>
          </cell>
          <cell r="B8329" t="str">
            <v>NO2</v>
          </cell>
          <cell r="C8329" t="str">
            <v>Biogas</v>
          </cell>
          <cell r="D8329" t="str">
            <v>2024</v>
          </cell>
          <cell r="E8329">
            <v>4500</v>
          </cell>
        </row>
        <row r="8330">
          <cell r="A8330" t="str">
            <v>Norway NO2</v>
          </cell>
          <cell r="B8330" t="str">
            <v>NO2</v>
          </cell>
          <cell r="C8330" t="str">
            <v>Biogas</v>
          </cell>
          <cell r="D8330" t="str">
            <v>2025</v>
          </cell>
          <cell r="E8330">
            <v>4500</v>
          </cell>
        </row>
        <row r="8331">
          <cell r="A8331" t="str">
            <v>Norway NO2</v>
          </cell>
          <cell r="B8331" t="str">
            <v>NO2</v>
          </cell>
          <cell r="C8331" t="str">
            <v>Biogas</v>
          </cell>
          <cell r="D8331" t="str">
            <v>2026</v>
          </cell>
          <cell r="E8331">
            <v>4500</v>
          </cell>
        </row>
        <row r="8332">
          <cell r="A8332" t="str">
            <v>Norway NO2</v>
          </cell>
          <cell r="B8332" t="str">
            <v>NO2</v>
          </cell>
          <cell r="C8332" t="str">
            <v>Biogas</v>
          </cell>
          <cell r="D8332" t="str">
            <v>2027</v>
          </cell>
          <cell r="E8332">
            <v>4500</v>
          </cell>
        </row>
        <row r="8333">
          <cell r="A8333" t="str">
            <v>Norway NO2</v>
          </cell>
          <cell r="B8333" t="str">
            <v>NO2</v>
          </cell>
          <cell r="C8333" t="str">
            <v>Biogas</v>
          </cell>
          <cell r="D8333" t="str">
            <v>2028</v>
          </cell>
          <cell r="E8333">
            <v>4500</v>
          </cell>
        </row>
        <row r="8334">
          <cell r="A8334" t="str">
            <v>Norway NO2</v>
          </cell>
          <cell r="B8334" t="str">
            <v>NO2</v>
          </cell>
          <cell r="C8334" t="str">
            <v>Biogas</v>
          </cell>
          <cell r="D8334" t="str">
            <v>2029</v>
          </cell>
          <cell r="E8334">
            <v>4500</v>
          </cell>
        </row>
        <row r="8335">
          <cell r="A8335" t="str">
            <v>Norway NO2</v>
          </cell>
          <cell r="B8335" t="str">
            <v>NO2</v>
          </cell>
          <cell r="C8335" t="str">
            <v>Biogas</v>
          </cell>
          <cell r="D8335" t="str">
            <v>2030</v>
          </cell>
          <cell r="E8335">
            <v>4500</v>
          </cell>
        </row>
        <row r="8336">
          <cell r="A8336" t="str">
            <v>Norway NO2</v>
          </cell>
          <cell r="B8336" t="str">
            <v>NO2</v>
          </cell>
          <cell r="C8336" t="str">
            <v>Biogas</v>
          </cell>
          <cell r="D8336" t="str">
            <v>2031</v>
          </cell>
          <cell r="E8336">
            <v>4500</v>
          </cell>
        </row>
        <row r="8337">
          <cell r="A8337" t="str">
            <v>Norway NO2</v>
          </cell>
          <cell r="B8337" t="str">
            <v>NO2</v>
          </cell>
          <cell r="C8337" t="str">
            <v>Biogas</v>
          </cell>
          <cell r="D8337" t="str">
            <v>2032</v>
          </cell>
          <cell r="E8337">
            <v>4500</v>
          </cell>
        </row>
        <row r="8338">
          <cell r="A8338" t="str">
            <v>Norway NO2</v>
          </cell>
          <cell r="B8338" t="str">
            <v>NO2</v>
          </cell>
          <cell r="C8338" t="str">
            <v>Biogas</v>
          </cell>
          <cell r="D8338" t="str">
            <v>2033</v>
          </cell>
          <cell r="E8338">
            <v>4500</v>
          </cell>
        </row>
        <row r="8339">
          <cell r="A8339" t="str">
            <v>Norway NO2</v>
          </cell>
          <cell r="B8339" t="str">
            <v>NO2</v>
          </cell>
          <cell r="C8339" t="str">
            <v>Biogas</v>
          </cell>
          <cell r="D8339" t="str">
            <v>2034</v>
          </cell>
          <cell r="E8339">
            <v>4500</v>
          </cell>
        </row>
        <row r="8340">
          <cell r="A8340" t="str">
            <v>Norway NO2</v>
          </cell>
          <cell r="B8340" t="str">
            <v>NO2</v>
          </cell>
          <cell r="C8340" t="str">
            <v>Biogas</v>
          </cell>
          <cell r="D8340" t="str">
            <v>2035</v>
          </cell>
          <cell r="E8340">
            <v>4500</v>
          </cell>
        </row>
        <row r="8341">
          <cell r="A8341" t="str">
            <v>Norway NO2</v>
          </cell>
          <cell r="B8341" t="str">
            <v>NO2</v>
          </cell>
          <cell r="C8341" t="str">
            <v>Biogas</v>
          </cell>
          <cell r="D8341" t="str">
            <v>2036</v>
          </cell>
          <cell r="E8341">
            <v>4500</v>
          </cell>
        </row>
        <row r="8342">
          <cell r="A8342" t="str">
            <v>Norway NO2</v>
          </cell>
          <cell r="B8342" t="str">
            <v>NO2</v>
          </cell>
          <cell r="C8342" t="str">
            <v>Biogas</v>
          </cell>
          <cell r="D8342" t="str">
            <v>2037</v>
          </cell>
          <cell r="E8342">
            <v>4500</v>
          </cell>
        </row>
        <row r="8343">
          <cell r="A8343" t="str">
            <v>Norway NO2</v>
          </cell>
          <cell r="B8343" t="str">
            <v>NO2</v>
          </cell>
          <cell r="C8343" t="str">
            <v>Biogas</v>
          </cell>
          <cell r="D8343" t="str">
            <v>2038</v>
          </cell>
          <cell r="E8343">
            <v>4500</v>
          </cell>
        </row>
        <row r="8344">
          <cell r="A8344" t="str">
            <v>Norway NO2</v>
          </cell>
          <cell r="B8344" t="str">
            <v>NO2</v>
          </cell>
          <cell r="C8344" t="str">
            <v>Biogas</v>
          </cell>
          <cell r="D8344" t="str">
            <v>2039</v>
          </cell>
          <cell r="E8344">
            <v>4500</v>
          </cell>
        </row>
        <row r="8345">
          <cell r="A8345" t="str">
            <v>Norway NO2</v>
          </cell>
          <cell r="B8345" t="str">
            <v>NO2</v>
          </cell>
          <cell r="C8345" t="str">
            <v>Biogas</v>
          </cell>
          <cell r="D8345" t="str">
            <v>2040</v>
          </cell>
          <cell r="E8345">
            <v>4500</v>
          </cell>
        </row>
        <row r="8346">
          <cell r="A8346" t="str">
            <v>Norway NO2</v>
          </cell>
          <cell r="B8346" t="str">
            <v>NO2</v>
          </cell>
          <cell r="C8346" t="str">
            <v>Biogas</v>
          </cell>
          <cell r="D8346" t="str">
            <v>2041</v>
          </cell>
          <cell r="E8346">
            <v>4500</v>
          </cell>
        </row>
        <row r="8347">
          <cell r="A8347" t="str">
            <v>Norway NO2</v>
          </cell>
          <cell r="B8347" t="str">
            <v>NO2</v>
          </cell>
          <cell r="C8347" t="str">
            <v>Biogas</v>
          </cell>
          <cell r="D8347" t="str">
            <v>2042</v>
          </cell>
          <cell r="E8347">
            <v>4500</v>
          </cell>
        </row>
        <row r="8348">
          <cell r="A8348" t="str">
            <v>Norway NO2</v>
          </cell>
          <cell r="B8348" t="str">
            <v>NO2</v>
          </cell>
          <cell r="C8348" t="str">
            <v>Biogas</v>
          </cell>
          <cell r="D8348" t="str">
            <v>2043</v>
          </cell>
          <cell r="E8348">
            <v>4500</v>
          </cell>
        </row>
        <row r="8349">
          <cell r="A8349" t="str">
            <v>Norway NO2</v>
          </cell>
          <cell r="B8349" t="str">
            <v>NO2</v>
          </cell>
          <cell r="C8349" t="str">
            <v>Biogas</v>
          </cell>
          <cell r="D8349" t="str">
            <v>2044</v>
          </cell>
          <cell r="E8349">
            <v>4500</v>
          </cell>
        </row>
        <row r="8350">
          <cell r="A8350" t="str">
            <v>Norway NO2</v>
          </cell>
          <cell r="B8350" t="str">
            <v>NO2</v>
          </cell>
          <cell r="C8350" t="str">
            <v>Biogas</v>
          </cell>
          <cell r="D8350" t="str">
            <v>2045</v>
          </cell>
          <cell r="E8350">
            <v>4500</v>
          </cell>
        </row>
        <row r="8351">
          <cell r="A8351" t="str">
            <v>Norway NO2</v>
          </cell>
          <cell r="B8351" t="str">
            <v>NO2</v>
          </cell>
          <cell r="C8351" t="str">
            <v>Biogas</v>
          </cell>
          <cell r="D8351" t="str">
            <v>2046</v>
          </cell>
          <cell r="E8351">
            <v>4500</v>
          </cell>
        </row>
        <row r="8352">
          <cell r="A8352" t="str">
            <v>Norway NO2</v>
          </cell>
          <cell r="B8352" t="str">
            <v>NO2</v>
          </cell>
          <cell r="C8352" t="str">
            <v>Biogas</v>
          </cell>
          <cell r="D8352" t="str">
            <v>2047</v>
          </cell>
          <cell r="E8352">
            <v>4500</v>
          </cell>
        </row>
        <row r="8353">
          <cell r="A8353" t="str">
            <v>Norway NO2</v>
          </cell>
          <cell r="B8353" t="str">
            <v>NO2</v>
          </cell>
          <cell r="C8353" t="str">
            <v>Biogas</v>
          </cell>
          <cell r="D8353" t="str">
            <v>2048</v>
          </cell>
          <cell r="E8353">
            <v>4500</v>
          </cell>
        </row>
        <row r="8354">
          <cell r="A8354" t="str">
            <v>Norway NO2</v>
          </cell>
          <cell r="B8354" t="str">
            <v>NO2</v>
          </cell>
          <cell r="C8354" t="str">
            <v>Biogas</v>
          </cell>
          <cell r="D8354" t="str">
            <v>2049</v>
          </cell>
          <cell r="E8354">
            <v>4500</v>
          </cell>
        </row>
        <row r="8355">
          <cell r="A8355" t="str">
            <v>Norway NO2</v>
          </cell>
          <cell r="B8355" t="str">
            <v>NO2</v>
          </cell>
          <cell r="C8355" t="str">
            <v>Biogas</v>
          </cell>
          <cell r="D8355" t="str">
            <v>2050</v>
          </cell>
          <cell r="E8355">
            <v>4500</v>
          </cell>
        </row>
        <row r="8356">
          <cell r="A8356" t="str">
            <v>Norway NO3</v>
          </cell>
          <cell r="B8356" t="str">
            <v>NO3</v>
          </cell>
          <cell r="C8356" t="str">
            <v>Biogas</v>
          </cell>
          <cell r="D8356" t="str">
            <v>2018</v>
          </cell>
          <cell r="E8356">
            <v>4500</v>
          </cell>
        </row>
        <row r="8357">
          <cell r="A8357" t="str">
            <v>Norway NO3</v>
          </cell>
          <cell r="B8357" t="str">
            <v>NO3</v>
          </cell>
          <cell r="C8357" t="str">
            <v>Biogas</v>
          </cell>
          <cell r="D8357" t="str">
            <v>2019</v>
          </cell>
          <cell r="E8357">
            <v>4500</v>
          </cell>
        </row>
        <row r="8358">
          <cell r="A8358" t="str">
            <v>Norway NO3</v>
          </cell>
          <cell r="B8358" t="str">
            <v>NO3</v>
          </cell>
          <cell r="C8358" t="str">
            <v>Biogas</v>
          </cell>
          <cell r="D8358" t="str">
            <v>2020</v>
          </cell>
          <cell r="E8358">
            <v>4500</v>
          </cell>
        </row>
        <row r="8359">
          <cell r="A8359" t="str">
            <v>Norway NO3</v>
          </cell>
          <cell r="B8359" t="str">
            <v>NO3</v>
          </cell>
          <cell r="C8359" t="str">
            <v>Biogas</v>
          </cell>
          <cell r="D8359" t="str">
            <v>2021</v>
          </cell>
          <cell r="E8359">
            <v>4500</v>
          </cell>
        </row>
        <row r="8360">
          <cell r="A8360" t="str">
            <v>Norway NO3</v>
          </cell>
          <cell r="B8360" t="str">
            <v>NO3</v>
          </cell>
          <cell r="C8360" t="str">
            <v>Biogas</v>
          </cell>
          <cell r="D8360" t="str">
            <v>2022</v>
          </cell>
          <cell r="E8360">
            <v>4500</v>
          </cell>
        </row>
        <row r="8361">
          <cell r="A8361" t="str">
            <v>Norway NO3</v>
          </cell>
          <cell r="B8361" t="str">
            <v>NO3</v>
          </cell>
          <cell r="C8361" t="str">
            <v>Biogas</v>
          </cell>
          <cell r="D8361" t="str">
            <v>2023</v>
          </cell>
          <cell r="E8361">
            <v>4500</v>
          </cell>
        </row>
        <row r="8362">
          <cell r="A8362" t="str">
            <v>Norway NO3</v>
          </cell>
          <cell r="B8362" t="str">
            <v>NO3</v>
          </cell>
          <cell r="C8362" t="str">
            <v>Biogas</v>
          </cell>
          <cell r="D8362" t="str">
            <v>2024</v>
          </cell>
          <cell r="E8362">
            <v>4500</v>
          </cell>
        </row>
        <row r="8363">
          <cell r="A8363" t="str">
            <v>Norway NO3</v>
          </cell>
          <cell r="B8363" t="str">
            <v>NO3</v>
          </cell>
          <cell r="C8363" t="str">
            <v>Biogas</v>
          </cell>
          <cell r="D8363" t="str">
            <v>2025</v>
          </cell>
          <cell r="E8363">
            <v>4500</v>
          </cell>
        </row>
        <row r="8364">
          <cell r="A8364" t="str">
            <v>Norway NO3</v>
          </cell>
          <cell r="B8364" t="str">
            <v>NO3</v>
          </cell>
          <cell r="C8364" t="str">
            <v>Biogas</v>
          </cell>
          <cell r="D8364" t="str">
            <v>2026</v>
          </cell>
          <cell r="E8364">
            <v>4500</v>
          </cell>
        </row>
        <row r="8365">
          <cell r="A8365" t="str">
            <v>Norway NO3</v>
          </cell>
          <cell r="B8365" t="str">
            <v>NO3</v>
          </cell>
          <cell r="C8365" t="str">
            <v>Biogas</v>
          </cell>
          <cell r="D8365" t="str">
            <v>2027</v>
          </cell>
          <cell r="E8365">
            <v>4500</v>
          </cell>
        </row>
        <row r="8366">
          <cell r="A8366" t="str">
            <v>Norway NO3</v>
          </cell>
          <cell r="B8366" t="str">
            <v>NO3</v>
          </cell>
          <cell r="C8366" t="str">
            <v>Biogas</v>
          </cell>
          <cell r="D8366" t="str">
            <v>2028</v>
          </cell>
          <cell r="E8366">
            <v>4500</v>
          </cell>
        </row>
        <row r="8367">
          <cell r="A8367" t="str">
            <v>Norway NO3</v>
          </cell>
          <cell r="B8367" t="str">
            <v>NO3</v>
          </cell>
          <cell r="C8367" t="str">
            <v>Biogas</v>
          </cell>
          <cell r="D8367" t="str">
            <v>2029</v>
          </cell>
          <cell r="E8367">
            <v>4500</v>
          </cell>
        </row>
        <row r="8368">
          <cell r="A8368" t="str">
            <v>Norway NO3</v>
          </cell>
          <cell r="B8368" t="str">
            <v>NO3</v>
          </cell>
          <cell r="C8368" t="str">
            <v>Biogas</v>
          </cell>
          <cell r="D8368" t="str">
            <v>2030</v>
          </cell>
          <cell r="E8368">
            <v>4500</v>
          </cell>
        </row>
        <row r="8369">
          <cell r="A8369" t="str">
            <v>Norway NO3</v>
          </cell>
          <cell r="B8369" t="str">
            <v>NO3</v>
          </cell>
          <cell r="C8369" t="str">
            <v>Biogas</v>
          </cell>
          <cell r="D8369" t="str">
            <v>2031</v>
          </cell>
          <cell r="E8369">
            <v>4500</v>
          </cell>
        </row>
        <row r="8370">
          <cell r="A8370" t="str">
            <v>Norway NO3</v>
          </cell>
          <cell r="B8370" t="str">
            <v>NO3</v>
          </cell>
          <cell r="C8370" t="str">
            <v>Biogas</v>
          </cell>
          <cell r="D8370" t="str">
            <v>2032</v>
          </cell>
          <cell r="E8370">
            <v>4500</v>
          </cell>
        </row>
        <row r="8371">
          <cell r="A8371" t="str">
            <v>Norway NO3</v>
          </cell>
          <cell r="B8371" t="str">
            <v>NO3</v>
          </cell>
          <cell r="C8371" t="str">
            <v>Biogas</v>
          </cell>
          <cell r="D8371" t="str">
            <v>2033</v>
          </cell>
          <cell r="E8371">
            <v>4500</v>
          </cell>
        </row>
        <row r="8372">
          <cell r="A8372" t="str">
            <v>Norway NO3</v>
          </cell>
          <cell r="B8372" t="str">
            <v>NO3</v>
          </cell>
          <cell r="C8372" t="str">
            <v>Biogas</v>
          </cell>
          <cell r="D8372" t="str">
            <v>2034</v>
          </cell>
          <cell r="E8372">
            <v>4500</v>
          </cell>
        </row>
        <row r="8373">
          <cell r="A8373" t="str">
            <v>Norway NO3</v>
          </cell>
          <cell r="B8373" t="str">
            <v>NO3</v>
          </cell>
          <cell r="C8373" t="str">
            <v>Biogas</v>
          </cell>
          <cell r="D8373" t="str">
            <v>2035</v>
          </cell>
          <cell r="E8373">
            <v>4500</v>
          </cell>
        </row>
        <row r="8374">
          <cell r="A8374" t="str">
            <v>Norway NO3</v>
          </cell>
          <cell r="B8374" t="str">
            <v>NO3</v>
          </cell>
          <cell r="C8374" t="str">
            <v>Biogas</v>
          </cell>
          <cell r="D8374" t="str">
            <v>2036</v>
          </cell>
          <cell r="E8374">
            <v>4500</v>
          </cell>
        </row>
        <row r="8375">
          <cell r="A8375" t="str">
            <v>Norway NO3</v>
          </cell>
          <cell r="B8375" t="str">
            <v>NO3</v>
          </cell>
          <cell r="C8375" t="str">
            <v>Biogas</v>
          </cell>
          <cell r="D8375" t="str">
            <v>2037</v>
          </cell>
          <cell r="E8375">
            <v>4500</v>
          </cell>
        </row>
        <row r="8376">
          <cell r="A8376" t="str">
            <v>Norway NO3</v>
          </cell>
          <cell r="B8376" t="str">
            <v>NO3</v>
          </cell>
          <cell r="C8376" t="str">
            <v>Biogas</v>
          </cell>
          <cell r="D8376" t="str">
            <v>2038</v>
          </cell>
          <cell r="E8376">
            <v>4500</v>
          </cell>
        </row>
        <row r="8377">
          <cell r="A8377" t="str">
            <v>Norway NO3</v>
          </cell>
          <cell r="B8377" t="str">
            <v>NO3</v>
          </cell>
          <cell r="C8377" t="str">
            <v>Biogas</v>
          </cell>
          <cell r="D8377" t="str">
            <v>2039</v>
          </cell>
          <cell r="E8377">
            <v>4500</v>
          </cell>
        </row>
        <row r="8378">
          <cell r="A8378" t="str">
            <v>Norway NO3</v>
          </cell>
          <cell r="B8378" t="str">
            <v>NO3</v>
          </cell>
          <cell r="C8378" t="str">
            <v>Biogas</v>
          </cell>
          <cell r="D8378" t="str">
            <v>2040</v>
          </cell>
          <cell r="E8378">
            <v>4500</v>
          </cell>
        </row>
        <row r="8379">
          <cell r="A8379" t="str">
            <v>Norway NO3</v>
          </cell>
          <cell r="B8379" t="str">
            <v>NO3</v>
          </cell>
          <cell r="C8379" t="str">
            <v>Biogas</v>
          </cell>
          <cell r="D8379" t="str">
            <v>2041</v>
          </cell>
          <cell r="E8379">
            <v>4500</v>
          </cell>
        </row>
        <row r="8380">
          <cell r="A8380" t="str">
            <v>Norway NO3</v>
          </cell>
          <cell r="B8380" t="str">
            <v>NO3</v>
          </cell>
          <cell r="C8380" t="str">
            <v>Biogas</v>
          </cell>
          <cell r="D8380" t="str">
            <v>2042</v>
          </cell>
          <cell r="E8380">
            <v>4500</v>
          </cell>
        </row>
        <row r="8381">
          <cell r="A8381" t="str">
            <v>Norway NO3</v>
          </cell>
          <cell r="B8381" t="str">
            <v>NO3</v>
          </cell>
          <cell r="C8381" t="str">
            <v>Biogas</v>
          </cell>
          <cell r="D8381" t="str">
            <v>2043</v>
          </cell>
          <cell r="E8381">
            <v>4500</v>
          </cell>
        </row>
        <row r="8382">
          <cell r="A8382" t="str">
            <v>Norway NO3</v>
          </cell>
          <cell r="B8382" t="str">
            <v>NO3</v>
          </cell>
          <cell r="C8382" t="str">
            <v>Biogas</v>
          </cell>
          <cell r="D8382" t="str">
            <v>2044</v>
          </cell>
          <cell r="E8382">
            <v>4500</v>
          </cell>
        </row>
        <row r="8383">
          <cell r="A8383" t="str">
            <v>Norway NO3</v>
          </cell>
          <cell r="B8383" t="str">
            <v>NO3</v>
          </cell>
          <cell r="C8383" t="str">
            <v>Biogas</v>
          </cell>
          <cell r="D8383" t="str">
            <v>2045</v>
          </cell>
          <cell r="E8383">
            <v>4500</v>
          </cell>
        </row>
        <row r="8384">
          <cell r="A8384" t="str">
            <v>Norway NO3</v>
          </cell>
          <cell r="B8384" t="str">
            <v>NO3</v>
          </cell>
          <cell r="C8384" t="str">
            <v>Biogas</v>
          </cell>
          <cell r="D8384" t="str">
            <v>2046</v>
          </cell>
          <cell r="E8384">
            <v>4500</v>
          </cell>
        </row>
        <row r="8385">
          <cell r="A8385" t="str">
            <v>Norway NO3</v>
          </cell>
          <cell r="B8385" t="str">
            <v>NO3</v>
          </cell>
          <cell r="C8385" t="str">
            <v>Biogas</v>
          </cell>
          <cell r="D8385" t="str">
            <v>2047</v>
          </cell>
          <cell r="E8385">
            <v>4500</v>
          </cell>
        </row>
        <row r="8386">
          <cell r="A8386" t="str">
            <v>Norway NO3</v>
          </cell>
          <cell r="B8386" t="str">
            <v>NO3</v>
          </cell>
          <cell r="C8386" t="str">
            <v>Biogas</v>
          </cell>
          <cell r="D8386" t="str">
            <v>2048</v>
          </cell>
          <cell r="E8386">
            <v>4500</v>
          </cell>
        </row>
        <row r="8387">
          <cell r="A8387" t="str">
            <v>Norway NO3</v>
          </cell>
          <cell r="B8387" t="str">
            <v>NO3</v>
          </cell>
          <cell r="C8387" t="str">
            <v>Biogas</v>
          </cell>
          <cell r="D8387" t="str">
            <v>2049</v>
          </cell>
          <cell r="E8387">
            <v>4500</v>
          </cell>
        </row>
        <row r="8388">
          <cell r="A8388" t="str">
            <v>Norway NO3</v>
          </cell>
          <cell r="B8388" t="str">
            <v>NO3</v>
          </cell>
          <cell r="C8388" t="str">
            <v>Biogas</v>
          </cell>
          <cell r="D8388" t="str">
            <v>2050</v>
          </cell>
          <cell r="E8388">
            <v>4500</v>
          </cell>
        </row>
        <row r="8389">
          <cell r="A8389" t="str">
            <v>Norway NO5</v>
          </cell>
          <cell r="B8389" t="str">
            <v>NO5</v>
          </cell>
          <cell r="C8389" t="str">
            <v>Biogas</v>
          </cell>
          <cell r="D8389" t="str">
            <v>2018</v>
          </cell>
          <cell r="E8389">
            <v>4500</v>
          </cell>
        </row>
        <row r="8390">
          <cell r="A8390" t="str">
            <v>Norway NO5</v>
          </cell>
          <cell r="B8390" t="str">
            <v>NO5</v>
          </cell>
          <cell r="C8390" t="str">
            <v>Biogas</v>
          </cell>
          <cell r="D8390" t="str">
            <v>2019</v>
          </cell>
          <cell r="E8390">
            <v>4500</v>
          </cell>
        </row>
        <row r="8391">
          <cell r="A8391" t="str">
            <v>Norway NO5</v>
          </cell>
          <cell r="B8391" t="str">
            <v>NO5</v>
          </cell>
          <cell r="C8391" t="str">
            <v>Biogas</v>
          </cell>
          <cell r="D8391" t="str">
            <v>2020</v>
          </cell>
          <cell r="E8391">
            <v>4500</v>
          </cell>
        </row>
        <row r="8392">
          <cell r="A8392" t="str">
            <v>Norway NO5</v>
          </cell>
          <cell r="B8392" t="str">
            <v>NO5</v>
          </cell>
          <cell r="C8392" t="str">
            <v>Biogas</v>
          </cell>
          <cell r="D8392" t="str">
            <v>2021</v>
          </cell>
          <cell r="E8392">
            <v>4500</v>
          </cell>
        </row>
        <row r="8393">
          <cell r="A8393" t="str">
            <v>Norway NO5</v>
          </cell>
          <cell r="B8393" t="str">
            <v>NO5</v>
          </cell>
          <cell r="C8393" t="str">
            <v>Biogas</v>
          </cell>
          <cell r="D8393" t="str">
            <v>2022</v>
          </cell>
          <cell r="E8393">
            <v>4500</v>
          </cell>
        </row>
        <row r="8394">
          <cell r="A8394" t="str">
            <v>Norway NO5</v>
          </cell>
          <cell r="B8394" t="str">
            <v>NO5</v>
          </cell>
          <cell r="C8394" t="str">
            <v>Biogas</v>
          </cell>
          <cell r="D8394" t="str">
            <v>2023</v>
          </cell>
          <cell r="E8394">
            <v>4500</v>
          </cell>
        </row>
        <row r="8395">
          <cell r="A8395" t="str">
            <v>Norway NO5</v>
          </cell>
          <cell r="B8395" t="str">
            <v>NO5</v>
          </cell>
          <cell r="C8395" t="str">
            <v>Biogas</v>
          </cell>
          <cell r="D8395" t="str">
            <v>2024</v>
          </cell>
          <cell r="E8395">
            <v>4500</v>
          </cell>
        </row>
        <row r="8396">
          <cell r="A8396" t="str">
            <v>Norway NO5</v>
          </cell>
          <cell r="B8396" t="str">
            <v>NO5</v>
          </cell>
          <cell r="C8396" t="str">
            <v>Biogas</v>
          </cell>
          <cell r="D8396" t="str">
            <v>2025</v>
          </cell>
          <cell r="E8396">
            <v>4500</v>
          </cell>
        </row>
        <row r="8397">
          <cell r="A8397" t="str">
            <v>Norway NO5</v>
          </cell>
          <cell r="B8397" t="str">
            <v>NO5</v>
          </cell>
          <cell r="C8397" t="str">
            <v>Biogas</v>
          </cell>
          <cell r="D8397" t="str">
            <v>2026</v>
          </cell>
          <cell r="E8397">
            <v>4500</v>
          </cell>
        </row>
        <row r="8398">
          <cell r="A8398" t="str">
            <v>Norway NO5</v>
          </cell>
          <cell r="B8398" t="str">
            <v>NO5</v>
          </cell>
          <cell r="C8398" t="str">
            <v>Biogas</v>
          </cell>
          <cell r="D8398" t="str">
            <v>2027</v>
          </cell>
          <cell r="E8398">
            <v>4500</v>
          </cell>
        </row>
        <row r="8399">
          <cell r="A8399" t="str">
            <v>Norway NO5</v>
          </cell>
          <cell r="B8399" t="str">
            <v>NO5</v>
          </cell>
          <cell r="C8399" t="str">
            <v>Biogas</v>
          </cell>
          <cell r="D8399" t="str">
            <v>2028</v>
          </cell>
          <cell r="E8399">
            <v>4500</v>
          </cell>
        </row>
        <row r="8400">
          <cell r="A8400" t="str">
            <v>Norway NO5</v>
          </cell>
          <cell r="B8400" t="str">
            <v>NO5</v>
          </cell>
          <cell r="C8400" t="str">
            <v>Biogas</v>
          </cell>
          <cell r="D8400" t="str">
            <v>2029</v>
          </cell>
          <cell r="E8400">
            <v>4500</v>
          </cell>
        </row>
        <row r="8401">
          <cell r="A8401" t="str">
            <v>Norway NO5</v>
          </cell>
          <cell r="B8401" t="str">
            <v>NO5</v>
          </cell>
          <cell r="C8401" t="str">
            <v>Biogas</v>
          </cell>
          <cell r="D8401" t="str">
            <v>2030</v>
          </cell>
          <cell r="E8401">
            <v>4500</v>
          </cell>
        </row>
        <row r="8402">
          <cell r="A8402" t="str">
            <v>Norway NO5</v>
          </cell>
          <cell r="B8402" t="str">
            <v>NO5</v>
          </cell>
          <cell r="C8402" t="str">
            <v>Biogas</v>
          </cell>
          <cell r="D8402" t="str">
            <v>2031</v>
          </cell>
          <cell r="E8402">
            <v>4500</v>
          </cell>
        </row>
        <row r="8403">
          <cell r="A8403" t="str">
            <v>Norway NO5</v>
          </cell>
          <cell r="B8403" t="str">
            <v>NO5</v>
          </cell>
          <cell r="C8403" t="str">
            <v>Biogas</v>
          </cell>
          <cell r="D8403" t="str">
            <v>2032</v>
          </cell>
          <cell r="E8403">
            <v>4500</v>
          </cell>
        </row>
        <row r="8404">
          <cell r="A8404" t="str">
            <v>Norway NO5</v>
          </cell>
          <cell r="B8404" t="str">
            <v>NO5</v>
          </cell>
          <cell r="C8404" t="str">
            <v>Biogas</v>
          </cell>
          <cell r="D8404" t="str">
            <v>2033</v>
          </cell>
          <cell r="E8404">
            <v>4500</v>
          </cell>
        </row>
        <row r="8405">
          <cell r="A8405" t="str">
            <v>Norway NO5</v>
          </cell>
          <cell r="B8405" t="str">
            <v>NO5</v>
          </cell>
          <cell r="C8405" t="str">
            <v>Biogas</v>
          </cell>
          <cell r="D8405" t="str">
            <v>2034</v>
          </cell>
          <cell r="E8405">
            <v>4500</v>
          </cell>
        </row>
        <row r="8406">
          <cell r="A8406" t="str">
            <v>Norway NO5</v>
          </cell>
          <cell r="B8406" t="str">
            <v>NO5</v>
          </cell>
          <cell r="C8406" t="str">
            <v>Biogas</v>
          </cell>
          <cell r="D8406" t="str">
            <v>2035</v>
          </cell>
          <cell r="E8406">
            <v>4500</v>
          </cell>
        </row>
        <row r="8407">
          <cell r="A8407" t="str">
            <v>Norway NO5</v>
          </cell>
          <cell r="B8407" t="str">
            <v>NO5</v>
          </cell>
          <cell r="C8407" t="str">
            <v>Biogas</v>
          </cell>
          <cell r="D8407" t="str">
            <v>2036</v>
          </cell>
          <cell r="E8407">
            <v>4500</v>
          </cell>
        </row>
        <row r="8408">
          <cell r="A8408" t="str">
            <v>Norway NO5</v>
          </cell>
          <cell r="B8408" t="str">
            <v>NO5</v>
          </cell>
          <cell r="C8408" t="str">
            <v>Biogas</v>
          </cell>
          <cell r="D8408" t="str">
            <v>2037</v>
          </cell>
          <cell r="E8408">
            <v>4500</v>
          </cell>
        </row>
        <row r="8409">
          <cell r="A8409" t="str">
            <v>Norway NO5</v>
          </cell>
          <cell r="B8409" t="str">
            <v>NO5</v>
          </cell>
          <cell r="C8409" t="str">
            <v>Biogas</v>
          </cell>
          <cell r="D8409" t="str">
            <v>2038</v>
          </cell>
          <cell r="E8409">
            <v>4500</v>
          </cell>
        </row>
        <row r="8410">
          <cell r="A8410" t="str">
            <v>Norway NO5</v>
          </cell>
          <cell r="B8410" t="str">
            <v>NO5</v>
          </cell>
          <cell r="C8410" t="str">
            <v>Biogas</v>
          </cell>
          <cell r="D8410" t="str">
            <v>2039</v>
          </cell>
          <cell r="E8410">
            <v>4500</v>
          </cell>
        </row>
        <row r="8411">
          <cell r="A8411" t="str">
            <v>Norway NO5</v>
          </cell>
          <cell r="B8411" t="str">
            <v>NO5</v>
          </cell>
          <cell r="C8411" t="str">
            <v>Biogas</v>
          </cell>
          <cell r="D8411" t="str">
            <v>2040</v>
          </cell>
          <cell r="E8411">
            <v>4500</v>
          </cell>
        </row>
        <row r="8412">
          <cell r="A8412" t="str">
            <v>Norway NO5</v>
          </cell>
          <cell r="B8412" t="str">
            <v>NO5</v>
          </cell>
          <cell r="C8412" t="str">
            <v>Biogas</v>
          </cell>
          <cell r="D8412" t="str">
            <v>2041</v>
          </cell>
          <cell r="E8412">
            <v>4500</v>
          </cell>
        </row>
        <row r="8413">
          <cell r="A8413" t="str">
            <v>Norway NO5</v>
          </cell>
          <cell r="B8413" t="str">
            <v>NO5</v>
          </cell>
          <cell r="C8413" t="str">
            <v>Biogas</v>
          </cell>
          <cell r="D8413" t="str">
            <v>2042</v>
          </cell>
          <cell r="E8413">
            <v>4500</v>
          </cell>
        </row>
        <row r="8414">
          <cell r="A8414" t="str">
            <v>Norway NO5</v>
          </cell>
          <cell r="B8414" t="str">
            <v>NO5</v>
          </cell>
          <cell r="C8414" t="str">
            <v>Biogas</v>
          </cell>
          <cell r="D8414" t="str">
            <v>2043</v>
          </cell>
          <cell r="E8414">
            <v>4500</v>
          </cell>
        </row>
        <row r="8415">
          <cell r="A8415" t="str">
            <v>Norway NO5</v>
          </cell>
          <cell r="B8415" t="str">
            <v>NO5</v>
          </cell>
          <cell r="C8415" t="str">
            <v>Biogas</v>
          </cell>
          <cell r="D8415" t="str">
            <v>2044</v>
          </cell>
          <cell r="E8415">
            <v>4500</v>
          </cell>
        </row>
        <row r="8416">
          <cell r="A8416" t="str">
            <v>Norway NO5</v>
          </cell>
          <cell r="B8416" t="str">
            <v>NO5</v>
          </cell>
          <cell r="C8416" t="str">
            <v>Biogas</v>
          </cell>
          <cell r="D8416" t="str">
            <v>2045</v>
          </cell>
          <cell r="E8416">
            <v>4500</v>
          </cell>
        </row>
        <row r="8417">
          <cell r="A8417" t="str">
            <v>Norway NO5</v>
          </cell>
          <cell r="B8417" t="str">
            <v>NO5</v>
          </cell>
          <cell r="C8417" t="str">
            <v>Biogas</v>
          </cell>
          <cell r="D8417" t="str">
            <v>2046</v>
          </cell>
          <cell r="E8417">
            <v>4500</v>
          </cell>
        </row>
        <row r="8418">
          <cell r="A8418" t="str">
            <v>Norway NO5</v>
          </cell>
          <cell r="B8418" t="str">
            <v>NO5</v>
          </cell>
          <cell r="C8418" t="str">
            <v>Biogas</v>
          </cell>
          <cell r="D8418" t="str">
            <v>2047</v>
          </cell>
          <cell r="E8418">
            <v>4500</v>
          </cell>
        </row>
        <row r="8419">
          <cell r="A8419" t="str">
            <v>Norway NO5</v>
          </cell>
          <cell r="B8419" t="str">
            <v>NO5</v>
          </cell>
          <cell r="C8419" t="str">
            <v>Biogas</v>
          </cell>
          <cell r="D8419" t="str">
            <v>2048</v>
          </cell>
          <cell r="E8419">
            <v>4500</v>
          </cell>
        </row>
        <row r="8420">
          <cell r="A8420" t="str">
            <v>Norway NO5</v>
          </cell>
          <cell r="B8420" t="str">
            <v>NO5</v>
          </cell>
          <cell r="C8420" t="str">
            <v>Biogas</v>
          </cell>
          <cell r="D8420" t="str">
            <v>2049</v>
          </cell>
          <cell r="E8420">
            <v>4500</v>
          </cell>
        </row>
        <row r="8421">
          <cell r="A8421" t="str">
            <v>Norway NO5</v>
          </cell>
          <cell r="B8421" t="str">
            <v>NO5</v>
          </cell>
          <cell r="C8421" t="str">
            <v>Biogas</v>
          </cell>
          <cell r="D8421" t="str">
            <v>2050</v>
          </cell>
          <cell r="E8421">
            <v>4500</v>
          </cell>
        </row>
        <row r="8422">
          <cell r="A8422" t="str">
            <v>Poland</v>
          </cell>
          <cell r="B8422" t="str">
            <v>PL</v>
          </cell>
          <cell r="C8422" t="str">
            <v>Biogas</v>
          </cell>
          <cell r="D8422" t="str">
            <v>2018</v>
          </cell>
          <cell r="E8422">
            <v>4500</v>
          </cell>
        </row>
        <row r="8423">
          <cell r="A8423" t="str">
            <v>Poland</v>
          </cell>
          <cell r="B8423" t="str">
            <v>PL</v>
          </cell>
          <cell r="C8423" t="str">
            <v>Biogas</v>
          </cell>
          <cell r="D8423" t="str">
            <v>2019</v>
          </cell>
          <cell r="E8423">
            <v>4500</v>
          </cell>
        </row>
        <row r="8424">
          <cell r="A8424" t="str">
            <v>Poland</v>
          </cell>
          <cell r="B8424" t="str">
            <v>PL</v>
          </cell>
          <cell r="C8424" t="str">
            <v>Biogas</v>
          </cell>
          <cell r="D8424" t="str">
            <v>2020</v>
          </cell>
          <cell r="E8424">
            <v>4500</v>
          </cell>
        </row>
        <row r="8425">
          <cell r="A8425" t="str">
            <v>Poland</v>
          </cell>
          <cell r="B8425" t="str">
            <v>PL</v>
          </cell>
          <cell r="C8425" t="str">
            <v>Biogas</v>
          </cell>
          <cell r="D8425" t="str">
            <v>2021</v>
          </cell>
          <cell r="E8425">
            <v>4500</v>
          </cell>
        </row>
        <row r="8426">
          <cell r="A8426" t="str">
            <v>Poland</v>
          </cell>
          <cell r="B8426" t="str">
            <v>PL</v>
          </cell>
          <cell r="C8426" t="str">
            <v>Biogas</v>
          </cell>
          <cell r="D8426" t="str">
            <v>2022</v>
          </cell>
          <cell r="E8426">
            <v>4500</v>
          </cell>
        </row>
        <row r="8427">
          <cell r="A8427" t="str">
            <v>Poland</v>
          </cell>
          <cell r="B8427" t="str">
            <v>PL</v>
          </cell>
          <cell r="C8427" t="str">
            <v>Biogas</v>
          </cell>
          <cell r="D8427" t="str">
            <v>2023</v>
          </cell>
          <cell r="E8427">
            <v>4500</v>
          </cell>
        </row>
        <row r="8428">
          <cell r="A8428" t="str">
            <v>Poland</v>
          </cell>
          <cell r="B8428" t="str">
            <v>PL</v>
          </cell>
          <cell r="C8428" t="str">
            <v>Biogas</v>
          </cell>
          <cell r="D8428" t="str">
            <v>2024</v>
          </cell>
          <cell r="E8428">
            <v>4500</v>
          </cell>
        </row>
        <row r="8429">
          <cell r="A8429" t="str">
            <v>Poland</v>
          </cell>
          <cell r="B8429" t="str">
            <v>PL</v>
          </cell>
          <cell r="C8429" t="str">
            <v>Biogas</v>
          </cell>
          <cell r="D8429" t="str">
            <v>2025</v>
          </cell>
          <cell r="E8429">
            <v>4500</v>
          </cell>
        </row>
        <row r="8430">
          <cell r="A8430" t="str">
            <v>Poland</v>
          </cell>
          <cell r="B8430" t="str">
            <v>PL</v>
          </cell>
          <cell r="C8430" t="str">
            <v>Biogas</v>
          </cell>
          <cell r="D8430" t="str">
            <v>2026</v>
          </cell>
          <cell r="E8430">
            <v>4500</v>
          </cell>
        </row>
        <row r="8431">
          <cell r="A8431" t="str">
            <v>Poland</v>
          </cell>
          <cell r="B8431" t="str">
            <v>PL</v>
          </cell>
          <cell r="C8431" t="str">
            <v>Biogas</v>
          </cell>
          <cell r="D8431" t="str">
            <v>2027</v>
          </cell>
          <cell r="E8431">
            <v>4500</v>
          </cell>
        </row>
        <row r="8432">
          <cell r="A8432" t="str">
            <v>Poland</v>
          </cell>
          <cell r="B8432" t="str">
            <v>PL</v>
          </cell>
          <cell r="C8432" t="str">
            <v>Biogas</v>
          </cell>
          <cell r="D8432" t="str">
            <v>2028</v>
          </cell>
          <cell r="E8432">
            <v>4500</v>
          </cell>
        </row>
        <row r="8433">
          <cell r="A8433" t="str">
            <v>Poland</v>
          </cell>
          <cell r="B8433" t="str">
            <v>PL</v>
          </cell>
          <cell r="C8433" t="str">
            <v>Biogas</v>
          </cell>
          <cell r="D8433" t="str">
            <v>2029</v>
          </cell>
          <cell r="E8433">
            <v>4500</v>
          </cell>
        </row>
        <row r="8434">
          <cell r="A8434" t="str">
            <v>Poland</v>
          </cell>
          <cell r="B8434" t="str">
            <v>PL</v>
          </cell>
          <cell r="C8434" t="str">
            <v>Biogas</v>
          </cell>
          <cell r="D8434" t="str">
            <v>2030</v>
          </cell>
          <cell r="E8434">
            <v>4500</v>
          </cell>
        </row>
        <row r="8435">
          <cell r="A8435" t="str">
            <v>Poland</v>
          </cell>
          <cell r="B8435" t="str">
            <v>PL</v>
          </cell>
          <cell r="C8435" t="str">
            <v>Biogas</v>
          </cell>
          <cell r="D8435" t="str">
            <v>2031</v>
          </cell>
          <cell r="E8435">
            <v>4500</v>
          </cell>
        </row>
        <row r="8436">
          <cell r="A8436" t="str">
            <v>Poland</v>
          </cell>
          <cell r="B8436" t="str">
            <v>PL</v>
          </cell>
          <cell r="C8436" t="str">
            <v>Biogas</v>
          </cell>
          <cell r="D8436" t="str">
            <v>2032</v>
          </cell>
          <cell r="E8436">
            <v>4500</v>
          </cell>
        </row>
        <row r="8437">
          <cell r="A8437" t="str">
            <v>Poland</v>
          </cell>
          <cell r="B8437" t="str">
            <v>PL</v>
          </cell>
          <cell r="C8437" t="str">
            <v>Biogas</v>
          </cell>
          <cell r="D8437" t="str">
            <v>2033</v>
          </cell>
          <cell r="E8437">
            <v>4500</v>
          </cell>
        </row>
        <row r="8438">
          <cell r="A8438" t="str">
            <v>Poland</v>
          </cell>
          <cell r="B8438" t="str">
            <v>PL</v>
          </cell>
          <cell r="C8438" t="str">
            <v>Biogas</v>
          </cell>
          <cell r="D8438" t="str">
            <v>2034</v>
          </cell>
          <cell r="E8438">
            <v>4500</v>
          </cell>
        </row>
        <row r="8439">
          <cell r="A8439" t="str">
            <v>Poland</v>
          </cell>
          <cell r="B8439" t="str">
            <v>PL</v>
          </cell>
          <cell r="C8439" t="str">
            <v>Biogas</v>
          </cell>
          <cell r="D8439" t="str">
            <v>2035</v>
          </cell>
          <cell r="E8439">
            <v>4500</v>
          </cell>
        </row>
        <row r="8440">
          <cell r="A8440" t="str">
            <v>Poland</v>
          </cell>
          <cell r="B8440" t="str">
            <v>PL</v>
          </cell>
          <cell r="C8440" t="str">
            <v>Biogas</v>
          </cell>
          <cell r="D8440" t="str">
            <v>2036</v>
          </cell>
          <cell r="E8440">
            <v>4500</v>
          </cell>
        </row>
        <row r="8441">
          <cell r="A8441" t="str">
            <v>Poland</v>
          </cell>
          <cell r="B8441" t="str">
            <v>PL</v>
          </cell>
          <cell r="C8441" t="str">
            <v>Biogas</v>
          </cell>
          <cell r="D8441" t="str">
            <v>2037</v>
          </cell>
          <cell r="E8441">
            <v>4500</v>
          </cell>
        </row>
        <row r="8442">
          <cell r="A8442" t="str">
            <v>Poland</v>
          </cell>
          <cell r="B8442" t="str">
            <v>PL</v>
          </cell>
          <cell r="C8442" t="str">
            <v>Biogas</v>
          </cell>
          <cell r="D8442" t="str">
            <v>2038</v>
          </cell>
          <cell r="E8442">
            <v>4500</v>
          </cell>
        </row>
        <row r="8443">
          <cell r="A8443" t="str">
            <v>Poland</v>
          </cell>
          <cell r="B8443" t="str">
            <v>PL</v>
          </cell>
          <cell r="C8443" t="str">
            <v>Biogas</v>
          </cell>
          <cell r="D8443" t="str">
            <v>2039</v>
          </cell>
          <cell r="E8443">
            <v>4500</v>
          </cell>
        </row>
        <row r="8444">
          <cell r="A8444" t="str">
            <v>Poland</v>
          </cell>
          <cell r="B8444" t="str">
            <v>PL</v>
          </cell>
          <cell r="C8444" t="str">
            <v>Biogas</v>
          </cell>
          <cell r="D8444" t="str">
            <v>2040</v>
          </cell>
          <cell r="E8444">
            <v>4500</v>
          </cell>
        </row>
        <row r="8445">
          <cell r="A8445" t="str">
            <v>Poland</v>
          </cell>
          <cell r="B8445" t="str">
            <v>PL</v>
          </cell>
          <cell r="C8445" t="str">
            <v>Biogas</v>
          </cell>
          <cell r="D8445" t="str">
            <v>2041</v>
          </cell>
          <cell r="E8445">
            <v>4500</v>
          </cell>
        </row>
        <row r="8446">
          <cell r="A8446" t="str">
            <v>Poland</v>
          </cell>
          <cell r="B8446" t="str">
            <v>PL</v>
          </cell>
          <cell r="C8446" t="str">
            <v>Biogas</v>
          </cell>
          <cell r="D8446" t="str">
            <v>2042</v>
          </cell>
          <cell r="E8446">
            <v>4500</v>
          </cell>
        </row>
        <row r="8447">
          <cell r="A8447" t="str">
            <v>Poland</v>
          </cell>
          <cell r="B8447" t="str">
            <v>PL</v>
          </cell>
          <cell r="C8447" t="str">
            <v>Biogas</v>
          </cell>
          <cell r="D8447" t="str">
            <v>2043</v>
          </cell>
          <cell r="E8447">
            <v>4500</v>
          </cell>
        </row>
        <row r="8448">
          <cell r="A8448" t="str">
            <v>Poland</v>
          </cell>
          <cell r="B8448" t="str">
            <v>PL</v>
          </cell>
          <cell r="C8448" t="str">
            <v>Biogas</v>
          </cell>
          <cell r="D8448" t="str">
            <v>2044</v>
          </cell>
          <cell r="E8448">
            <v>4500</v>
          </cell>
        </row>
        <row r="8449">
          <cell r="A8449" t="str">
            <v>Poland</v>
          </cell>
          <cell r="B8449" t="str">
            <v>PL</v>
          </cell>
          <cell r="C8449" t="str">
            <v>Biogas</v>
          </cell>
          <cell r="D8449" t="str">
            <v>2045</v>
          </cell>
          <cell r="E8449">
            <v>4500</v>
          </cell>
        </row>
        <row r="8450">
          <cell r="A8450" t="str">
            <v>Poland</v>
          </cell>
          <cell r="B8450" t="str">
            <v>PL</v>
          </cell>
          <cell r="C8450" t="str">
            <v>Biogas</v>
          </cell>
          <cell r="D8450" t="str">
            <v>2046</v>
          </cell>
          <cell r="E8450">
            <v>4500</v>
          </cell>
        </row>
        <row r="8451">
          <cell r="A8451" t="str">
            <v>Poland</v>
          </cell>
          <cell r="B8451" t="str">
            <v>PL</v>
          </cell>
          <cell r="C8451" t="str">
            <v>Biogas</v>
          </cell>
          <cell r="D8451" t="str">
            <v>2047</v>
          </cell>
          <cell r="E8451">
            <v>4500</v>
          </cell>
        </row>
        <row r="8452">
          <cell r="A8452" t="str">
            <v>Poland</v>
          </cell>
          <cell r="B8452" t="str">
            <v>PL</v>
          </cell>
          <cell r="C8452" t="str">
            <v>Biogas</v>
          </cell>
          <cell r="D8452" t="str">
            <v>2048</v>
          </cell>
          <cell r="E8452">
            <v>4500</v>
          </cell>
        </row>
        <row r="8453">
          <cell r="A8453" t="str">
            <v>Poland</v>
          </cell>
          <cell r="B8453" t="str">
            <v>PL</v>
          </cell>
          <cell r="C8453" t="str">
            <v>Biogas</v>
          </cell>
          <cell r="D8453" t="str">
            <v>2049</v>
          </cell>
          <cell r="E8453">
            <v>4500</v>
          </cell>
        </row>
        <row r="8454">
          <cell r="A8454" t="str">
            <v>Poland</v>
          </cell>
          <cell r="B8454" t="str">
            <v>PL</v>
          </cell>
          <cell r="C8454" t="str">
            <v>Biogas</v>
          </cell>
          <cell r="D8454" t="str">
            <v>2050</v>
          </cell>
          <cell r="E8454">
            <v>4500</v>
          </cell>
        </row>
        <row r="8455">
          <cell r="A8455" t="str">
            <v>Portugal</v>
          </cell>
          <cell r="B8455" t="str">
            <v>PT</v>
          </cell>
          <cell r="C8455" t="str">
            <v>Biogas</v>
          </cell>
          <cell r="D8455" t="str">
            <v>2018</v>
          </cell>
          <cell r="E8455">
            <v>4500</v>
          </cell>
        </row>
        <row r="8456">
          <cell r="A8456" t="str">
            <v>Portugal</v>
          </cell>
          <cell r="B8456" t="str">
            <v>PT</v>
          </cell>
          <cell r="C8456" t="str">
            <v>Biogas</v>
          </cell>
          <cell r="D8456" t="str">
            <v>2019</v>
          </cell>
          <cell r="E8456">
            <v>4500</v>
          </cell>
        </row>
        <row r="8457">
          <cell r="A8457" t="str">
            <v>Portugal</v>
          </cell>
          <cell r="B8457" t="str">
            <v>PT</v>
          </cell>
          <cell r="C8457" t="str">
            <v>Biogas</v>
          </cell>
          <cell r="D8457" t="str">
            <v>2020</v>
          </cell>
          <cell r="E8457">
            <v>4500</v>
          </cell>
        </row>
        <row r="8458">
          <cell r="A8458" t="str">
            <v>Portugal</v>
          </cell>
          <cell r="B8458" t="str">
            <v>PT</v>
          </cell>
          <cell r="C8458" t="str">
            <v>Biogas</v>
          </cell>
          <cell r="D8458" t="str">
            <v>2021</v>
          </cell>
          <cell r="E8458">
            <v>4500</v>
          </cell>
        </row>
        <row r="8459">
          <cell r="A8459" t="str">
            <v>Portugal</v>
          </cell>
          <cell r="B8459" t="str">
            <v>PT</v>
          </cell>
          <cell r="C8459" t="str">
            <v>Biogas</v>
          </cell>
          <cell r="D8459" t="str">
            <v>2022</v>
          </cell>
          <cell r="E8459">
            <v>4500</v>
          </cell>
        </row>
        <row r="8460">
          <cell r="A8460" t="str">
            <v>Portugal</v>
          </cell>
          <cell r="B8460" t="str">
            <v>PT</v>
          </cell>
          <cell r="C8460" t="str">
            <v>Biogas</v>
          </cell>
          <cell r="D8460" t="str">
            <v>2023</v>
          </cell>
          <cell r="E8460">
            <v>4500</v>
          </cell>
        </row>
        <row r="8461">
          <cell r="A8461" t="str">
            <v>Portugal</v>
          </cell>
          <cell r="B8461" t="str">
            <v>PT</v>
          </cell>
          <cell r="C8461" t="str">
            <v>Biogas</v>
          </cell>
          <cell r="D8461" t="str">
            <v>2024</v>
          </cell>
          <cell r="E8461">
            <v>4500</v>
          </cell>
        </row>
        <row r="8462">
          <cell r="A8462" t="str">
            <v>Portugal</v>
          </cell>
          <cell r="B8462" t="str">
            <v>PT</v>
          </cell>
          <cell r="C8462" t="str">
            <v>Biogas</v>
          </cell>
          <cell r="D8462" t="str">
            <v>2025</v>
          </cell>
          <cell r="E8462">
            <v>4500</v>
          </cell>
        </row>
        <row r="8463">
          <cell r="A8463" t="str">
            <v>Portugal</v>
          </cell>
          <cell r="B8463" t="str">
            <v>PT</v>
          </cell>
          <cell r="C8463" t="str">
            <v>Biogas</v>
          </cell>
          <cell r="D8463" t="str">
            <v>2026</v>
          </cell>
          <cell r="E8463">
            <v>4500</v>
          </cell>
        </row>
        <row r="8464">
          <cell r="A8464" t="str">
            <v>Portugal</v>
          </cell>
          <cell r="B8464" t="str">
            <v>PT</v>
          </cell>
          <cell r="C8464" t="str">
            <v>Biogas</v>
          </cell>
          <cell r="D8464" t="str">
            <v>2027</v>
          </cell>
          <cell r="E8464">
            <v>4500</v>
          </cell>
        </row>
        <row r="8465">
          <cell r="A8465" t="str">
            <v>Portugal</v>
          </cell>
          <cell r="B8465" t="str">
            <v>PT</v>
          </cell>
          <cell r="C8465" t="str">
            <v>Biogas</v>
          </cell>
          <cell r="D8465" t="str">
            <v>2028</v>
          </cell>
          <cell r="E8465">
            <v>4500</v>
          </cell>
        </row>
        <row r="8466">
          <cell r="A8466" t="str">
            <v>Portugal</v>
          </cell>
          <cell r="B8466" t="str">
            <v>PT</v>
          </cell>
          <cell r="C8466" t="str">
            <v>Biogas</v>
          </cell>
          <cell r="D8466" t="str">
            <v>2029</v>
          </cell>
          <cell r="E8466">
            <v>4500</v>
          </cell>
        </row>
        <row r="8467">
          <cell r="A8467" t="str">
            <v>Portugal</v>
          </cell>
          <cell r="B8467" t="str">
            <v>PT</v>
          </cell>
          <cell r="C8467" t="str">
            <v>Biogas</v>
          </cell>
          <cell r="D8467" t="str">
            <v>2030</v>
          </cell>
          <cell r="E8467">
            <v>4500</v>
          </cell>
        </row>
        <row r="8468">
          <cell r="A8468" t="str">
            <v>Portugal</v>
          </cell>
          <cell r="B8468" t="str">
            <v>PT</v>
          </cell>
          <cell r="C8468" t="str">
            <v>Biogas</v>
          </cell>
          <cell r="D8468" t="str">
            <v>2031</v>
          </cell>
          <cell r="E8468">
            <v>4500</v>
          </cell>
        </row>
        <row r="8469">
          <cell r="A8469" t="str">
            <v>Portugal</v>
          </cell>
          <cell r="B8469" t="str">
            <v>PT</v>
          </cell>
          <cell r="C8469" t="str">
            <v>Biogas</v>
          </cell>
          <cell r="D8469" t="str">
            <v>2032</v>
          </cell>
          <cell r="E8469">
            <v>4500</v>
          </cell>
        </row>
        <row r="8470">
          <cell r="A8470" t="str">
            <v>Portugal</v>
          </cell>
          <cell r="B8470" t="str">
            <v>PT</v>
          </cell>
          <cell r="C8470" t="str">
            <v>Biogas</v>
          </cell>
          <cell r="D8470" t="str">
            <v>2033</v>
          </cell>
          <cell r="E8470">
            <v>4500</v>
          </cell>
        </row>
        <row r="8471">
          <cell r="A8471" t="str">
            <v>Portugal</v>
          </cell>
          <cell r="B8471" t="str">
            <v>PT</v>
          </cell>
          <cell r="C8471" t="str">
            <v>Biogas</v>
          </cell>
          <cell r="D8471" t="str">
            <v>2034</v>
          </cell>
          <cell r="E8471">
            <v>4500</v>
          </cell>
        </row>
        <row r="8472">
          <cell r="A8472" t="str">
            <v>Portugal</v>
          </cell>
          <cell r="B8472" t="str">
            <v>PT</v>
          </cell>
          <cell r="C8472" t="str">
            <v>Biogas</v>
          </cell>
          <cell r="D8472" t="str">
            <v>2035</v>
          </cell>
          <cell r="E8472">
            <v>4500</v>
          </cell>
        </row>
        <row r="8473">
          <cell r="A8473" t="str">
            <v>Portugal</v>
          </cell>
          <cell r="B8473" t="str">
            <v>PT</v>
          </cell>
          <cell r="C8473" t="str">
            <v>Biogas</v>
          </cell>
          <cell r="D8473" t="str">
            <v>2036</v>
          </cell>
          <cell r="E8473">
            <v>4500</v>
          </cell>
        </row>
        <row r="8474">
          <cell r="A8474" t="str">
            <v>Portugal</v>
          </cell>
          <cell r="B8474" t="str">
            <v>PT</v>
          </cell>
          <cell r="C8474" t="str">
            <v>Biogas</v>
          </cell>
          <cell r="D8474" t="str">
            <v>2037</v>
          </cell>
          <cell r="E8474">
            <v>4500</v>
          </cell>
        </row>
        <row r="8475">
          <cell r="A8475" t="str">
            <v>Portugal</v>
          </cell>
          <cell r="B8475" t="str">
            <v>PT</v>
          </cell>
          <cell r="C8475" t="str">
            <v>Biogas</v>
          </cell>
          <cell r="D8475" t="str">
            <v>2038</v>
          </cell>
          <cell r="E8475">
            <v>4500</v>
          </cell>
        </row>
        <row r="8476">
          <cell r="A8476" t="str">
            <v>Portugal</v>
          </cell>
          <cell r="B8476" t="str">
            <v>PT</v>
          </cell>
          <cell r="C8476" t="str">
            <v>Biogas</v>
          </cell>
          <cell r="D8476" t="str">
            <v>2039</v>
          </cell>
          <cell r="E8476">
            <v>4500</v>
          </cell>
        </row>
        <row r="8477">
          <cell r="A8477" t="str">
            <v>Portugal</v>
          </cell>
          <cell r="B8477" t="str">
            <v>PT</v>
          </cell>
          <cell r="C8477" t="str">
            <v>Biogas</v>
          </cell>
          <cell r="D8477" t="str">
            <v>2040</v>
          </cell>
          <cell r="E8477">
            <v>4500</v>
          </cell>
        </row>
        <row r="8478">
          <cell r="A8478" t="str">
            <v>Portugal</v>
          </cell>
          <cell r="B8478" t="str">
            <v>PT</v>
          </cell>
          <cell r="C8478" t="str">
            <v>Biogas</v>
          </cell>
          <cell r="D8478" t="str">
            <v>2041</v>
          </cell>
          <cell r="E8478">
            <v>4500</v>
          </cell>
        </row>
        <row r="8479">
          <cell r="A8479" t="str">
            <v>Portugal</v>
          </cell>
          <cell r="B8479" t="str">
            <v>PT</v>
          </cell>
          <cell r="C8479" t="str">
            <v>Biogas</v>
          </cell>
          <cell r="D8479" t="str">
            <v>2042</v>
          </cell>
          <cell r="E8479">
            <v>4500</v>
          </cell>
        </row>
        <row r="8480">
          <cell r="A8480" t="str">
            <v>Portugal</v>
          </cell>
          <cell r="B8480" t="str">
            <v>PT</v>
          </cell>
          <cell r="C8480" t="str">
            <v>Biogas</v>
          </cell>
          <cell r="D8480" t="str">
            <v>2043</v>
          </cell>
          <cell r="E8480">
            <v>4500</v>
          </cell>
        </row>
        <row r="8481">
          <cell r="A8481" t="str">
            <v>Portugal</v>
          </cell>
          <cell r="B8481" t="str">
            <v>PT</v>
          </cell>
          <cell r="C8481" t="str">
            <v>Biogas</v>
          </cell>
          <cell r="D8481" t="str">
            <v>2044</v>
          </cell>
          <cell r="E8481">
            <v>4500</v>
          </cell>
        </row>
        <row r="8482">
          <cell r="A8482" t="str">
            <v>Portugal</v>
          </cell>
          <cell r="B8482" t="str">
            <v>PT</v>
          </cell>
          <cell r="C8482" t="str">
            <v>Biogas</v>
          </cell>
          <cell r="D8482" t="str">
            <v>2045</v>
          </cell>
          <cell r="E8482">
            <v>4500</v>
          </cell>
        </row>
        <row r="8483">
          <cell r="A8483" t="str">
            <v>Portugal</v>
          </cell>
          <cell r="B8483" t="str">
            <v>PT</v>
          </cell>
          <cell r="C8483" t="str">
            <v>Biogas</v>
          </cell>
          <cell r="D8483" t="str">
            <v>2046</v>
          </cell>
          <cell r="E8483">
            <v>4500</v>
          </cell>
        </row>
        <row r="8484">
          <cell r="A8484" t="str">
            <v>Portugal</v>
          </cell>
          <cell r="B8484" t="str">
            <v>PT</v>
          </cell>
          <cell r="C8484" t="str">
            <v>Biogas</v>
          </cell>
          <cell r="D8484" t="str">
            <v>2047</v>
          </cell>
          <cell r="E8484">
            <v>4500</v>
          </cell>
        </row>
        <row r="8485">
          <cell r="A8485" t="str">
            <v>Portugal</v>
          </cell>
          <cell r="B8485" t="str">
            <v>PT</v>
          </cell>
          <cell r="C8485" t="str">
            <v>Biogas</v>
          </cell>
          <cell r="D8485" t="str">
            <v>2048</v>
          </cell>
          <cell r="E8485">
            <v>4500</v>
          </cell>
        </row>
        <row r="8486">
          <cell r="A8486" t="str">
            <v>Portugal</v>
          </cell>
          <cell r="B8486" t="str">
            <v>PT</v>
          </cell>
          <cell r="C8486" t="str">
            <v>Biogas</v>
          </cell>
          <cell r="D8486" t="str">
            <v>2049</v>
          </cell>
          <cell r="E8486">
            <v>4500</v>
          </cell>
        </row>
        <row r="8487">
          <cell r="A8487" t="str">
            <v>Portugal</v>
          </cell>
          <cell r="B8487" t="str">
            <v>PT</v>
          </cell>
          <cell r="C8487" t="str">
            <v>Biogas</v>
          </cell>
          <cell r="D8487" t="str">
            <v>2050</v>
          </cell>
          <cell r="E8487">
            <v>4500</v>
          </cell>
        </row>
        <row r="8488">
          <cell r="A8488" t="str">
            <v>Romania</v>
          </cell>
          <cell r="B8488" t="str">
            <v>RO</v>
          </cell>
          <cell r="C8488" t="str">
            <v>Biogas</v>
          </cell>
          <cell r="D8488" t="str">
            <v>2018</v>
          </cell>
          <cell r="E8488">
            <v>4500</v>
          </cell>
        </row>
        <row r="8489">
          <cell r="A8489" t="str">
            <v>Romania</v>
          </cell>
          <cell r="B8489" t="str">
            <v>RO</v>
          </cell>
          <cell r="C8489" t="str">
            <v>Biogas</v>
          </cell>
          <cell r="D8489" t="str">
            <v>2019</v>
          </cell>
          <cell r="E8489">
            <v>4500</v>
          </cell>
        </row>
        <row r="8490">
          <cell r="A8490" t="str">
            <v>Romania</v>
          </cell>
          <cell r="B8490" t="str">
            <v>RO</v>
          </cell>
          <cell r="C8490" t="str">
            <v>Biogas</v>
          </cell>
          <cell r="D8490" t="str">
            <v>2020</v>
          </cell>
          <cell r="E8490">
            <v>4500</v>
          </cell>
        </row>
        <row r="8491">
          <cell r="A8491" t="str">
            <v>Romania</v>
          </cell>
          <cell r="B8491" t="str">
            <v>RO</v>
          </cell>
          <cell r="C8491" t="str">
            <v>Biogas</v>
          </cell>
          <cell r="D8491" t="str">
            <v>2021</v>
          </cell>
          <cell r="E8491">
            <v>4500</v>
          </cell>
        </row>
        <row r="8492">
          <cell r="A8492" t="str">
            <v>Romania</v>
          </cell>
          <cell r="B8492" t="str">
            <v>RO</v>
          </cell>
          <cell r="C8492" t="str">
            <v>Biogas</v>
          </cell>
          <cell r="D8492" t="str">
            <v>2022</v>
          </cell>
          <cell r="E8492">
            <v>4500</v>
          </cell>
        </row>
        <row r="8493">
          <cell r="A8493" t="str">
            <v>Romania</v>
          </cell>
          <cell r="B8493" t="str">
            <v>RO</v>
          </cell>
          <cell r="C8493" t="str">
            <v>Biogas</v>
          </cell>
          <cell r="D8493" t="str">
            <v>2023</v>
          </cell>
          <cell r="E8493">
            <v>4500</v>
          </cell>
        </row>
        <row r="8494">
          <cell r="A8494" t="str">
            <v>Romania</v>
          </cell>
          <cell r="B8494" t="str">
            <v>RO</v>
          </cell>
          <cell r="C8494" t="str">
            <v>Biogas</v>
          </cell>
          <cell r="D8494" t="str">
            <v>2024</v>
          </cell>
          <cell r="E8494">
            <v>4500</v>
          </cell>
        </row>
        <row r="8495">
          <cell r="A8495" t="str">
            <v>Romania</v>
          </cell>
          <cell r="B8495" t="str">
            <v>RO</v>
          </cell>
          <cell r="C8495" t="str">
            <v>Biogas</v>
          </cell>
          <cell r="D8495" t="str">
            <v>2025</v>
          </cell>
          <cell r="E8495">
            <v>4500</v>
          </cell>
        </row>
        <row r="8496">
          <cell r="A8496" t="str">
            <v>Romania</v>
          </cell>
          <cell r="B8496" t="str">
            <v>RO</v>
          </cell>
          <cell r="C8496" t="str">
            <v>Biogas</v>
          </cell>
          <cell r="D8496" t="str">
            <v>2026</v>
          </cell>
          <cell r="E8496">
            <v>4500</v>
          </cell>
        </row>
        <row r="8497">
          <cell r="A8497" t="str">
            <v>Romania</v>
          </cell>
          <cell r="B8497" t="str">
            <v>RO</v>
          </cell>
          <cell r="C8497" t="str">
            <v>Biogas</v>
          </cell>
          <cell r="D8497" t="str">
            <v>2027</v>
          </cell>
          <cell r="E8497">
            <v>4500</v>
          </cell>
        </row>
        <row r="8498">
          <cell r="A8498" t="str">
            <v>Romania</v>
          </cell>
          <cell r="B8498" t="str">
            <v>RO</v>
          </cell>
          <cell r="C8498" t="str">
            <v>Biogas</v>
          </cell>
          <cell r="D8498" t="str">
            <v>2028</v>
          </cell>
          <cell r="E8498">
            <v>4500</v>
          </cell>
        </row>
        <row r="8499">
          <cell r="A8499" t="str">
            <v>Romania</v>
          </cell>
          <cell r="B8499" t="str">
            <v>RO</v>
          </cell>
          <cell r="C8499" t="str">
            <v>Biogas</v>
          </cell>
          <cell r="D8499" t="str">
            <v>2029</v>
          </cell>
          <cell r="E8499">
            <v>4500</v>
          </cell>
        </row>
        <row r="8500">
          <cell r="A8500" t="str">
            <v>Romania</v>
          </cell>
          <cell r="B8500" t="str">
            <v>RO</v>
          </cell>
          <cell r="C8500" t="str">
            <v>Biogas</v>
          </cell>
          <cell r="D8500" t="str">
            <v>2030</v>
          </cell>
          <cell r="E8500">
            <v>4500</v>
          </cell>
        </row>
        <row r="8501">
          <cell r="A8501" t="str">
            <v>Romania</v>
          </cell>
          <cell r="B8501" t="str">
            <v>RO</v>
          </cell>
          <cell r="C8501" t="str">
            <v>Biogas</v>
          </cell>
          <cell r="D8501" t="str">
            <v>2031</v>
          </cell>
          <cell r="E8501">
            <v>4500</v>
          </cell>
        </row>
        <row r="8502">
          <cell r="A8502" t="str">
            <v>Romania</v>
          </cell>
          <cell r="B8502" t="str">
            <v>RO</v>
          </cell>
          <cell r="C8502" t="str">
            <v>Biogas</v>
          </cell>
          <cell r="D8502" t="str">
            <v>2032</v>
          </cell>
          <cell r="E8502">
            <v>4500</v>
          </cell>
        </row>
        <row r="8503">
          <cell r="A8503" t="str">
            <v>Romania</v>
          </cell>
          <cell r="B8503" t="str">
            <v>RO</v>
          </cell>
          <cell r="C8503" t="str">
            <v>Biogas</v>
          </cell>
          <cell r="D8503" t="str">
            <v>2033</v>
          </cell>
          <cell r="E8503">
            <v>4500</v>
          </cell>
        </row>
        <row r="8504">
          <cell r="A8504" t="str">
            <v>Romania</v>
          </cell>
          <cell r="B8504" t="str">
            <v>RO</v>
          </cell>
          <cell r="C8504" t="str">
            <v>Biogas</v>
          </cell>
          <cell r="D8504" t="str">
            <v>2034</v>
          </cell>
          <cell r="E8504">
            <v>4500</v>
          </cell>
        </row>
        <row r="8505">
          <cell r="A8505" t="str">
            <v>Romania</v>
          </cell>
          <cell r="B8505" t="str">
            <v>RO</v>
          </cell>
          <cell r="C8505" t="str">
            <v>Biogas</v>
          </cell>
          <cell r="D8505" t="str">
            <v>2035</v>
          </cell>
          <cell r="E8505">
            <v>4500</v>
          </cell>
        </row>
        <row r="8506">
          <cell r="A8506" t="str">
            <v>Romania</v>
          </cell>
          <cell r="B8506" t="str">
            <v>RO</v>
          </cell>
          <cell r="C8506" t="str">
            <v>Biogas</v>
          </cell>
          <cell r="D8506" t="str">
            <v>2036</v>
          </cell>
          <cell r="E8506">
            <v>4500</v>
          </cell>
        </row>
        <row r="8507">
          <cell r="A8507" t="str">
            <v>Romania</v>
          </cell>
          <cell r="B8507" t="str">
            <v>RO</v>
          </cell>
          <cell r="C8507" t="str">
            <v>Biogas</v>
          </cell>
          <cell r="D8507" t="str">
            <v>2037</v>
          </cell>
          <cell r="E8507">
            <v>4500</v>
          </cell>
        </row>
        <row r="8508">
          <cell r="A8508" t="str">
            <v>Romania</v>
          </cell>
          <cell r="B8508" t="str">
            <v>RO</v>
          </cell>
          <cell r="C8508" t="str">
            <v>Biogas</v>
          </cell>
          <cell r="D8508" t="str">
            <v>2038</v>
          </cell>
          <cell r="E8508">
            <v>4500</v>
          </cell>
        </row>
        <row r="8509">
          <cell r="A8509" t="str">
            <v>Romania</v>
          </cell>
          <cell r="B8509" t="str">
            <v>RO</v>
          </cell>
          <cell r="C8509" t="str">
            <v>Biogas</v>
          </cell>
          <cell r="D8509" t="str">
            <v>2039</v>
          </cell>
          <cell r="E8509">
            <v>4500</v>
          </cell>
        </row>
        <row r="8510">
          <cell r="A8510" t="str">
            <v>Romania</v>
          </cell>
          <cell r="B8510" t="str">
            <v>RO</v>
          </cell>
          <cell r="C8510" t="str">
            <v>Biogas</v>
          </cell>
          <cell r="D8510" t="str">
            <v>2040</v>
          </cell>
          <cell r="E8510">
            <v>4500</v>
          </cell>
        </row>
        <row r="8511">
          <cell r="A8511" t="str">
            <v>Romania</v>
          </cell>
          <cell r="B8511" t="str">
            <v>RO</v>
          </cell>
          <cell r="C8511" t="str">
            <v>Biogas</v>
          </cell>
          <cell r="D8511" t="str">
            <v>2041</v>
          </cell>
          <cell r="E8511">
            <v>4500</v>
          </cell>
        </row>
        <row r="8512">
          <cell r="A8512" t="str">
            <v>Romania</v>
          </cell>
          <cell r="B8512" t="str">
            <v>RO</v>
          </cell>
          <cell r="C8512" t="str">
            <v>Biogas</v>
          </cell>
          <cell r="D8512" t="str">
            <v>2042</v>
          </cell>
          <cell r="E8512">
            <v>4500</v>
          </cell>
        </row>
        <row r="8513">
          <cell r="A8513" t="str">
            <v>Romania</v>
          </cell>
          <cell r="B8513" t="str">
            <v>RO</v>
          </cell>
          <cell r="C8513" t="str">
            <v>Biogas</v>
          </cell>
          <cell r="D8513" t="str">
            <v>2043</v>
          </cell>
          <cell r="E8513">
            <v>4500</v>
          </cell>
        </row>
        <row r="8514">
          <cell r="A8514" t="str">
            <v>Romania</v>
          </cell>
          <cell r="B8514" t="str">
            <v>RO</v>
          </cell>
          <cell r="C8514" t="str">
            <v>Biogas</v>
          </cell>
          <cell r="D8514" t="str">
            <v>2044</v>
          </cell>
          <cell r="E8514">
            <v>4500</v>
          </cell>
        </row>
        <row r="8515">
          <cell r="A8515" t="str">
            <v>Romania</v>
          </cell>
          <cell r="B8515" t="str">
            <v>RO</v>
          </cell>
          <cell r="C8515" t="str">
            <v>Biogas</v>
          </cell>
          <cell r="D8515" t="str">
            <v>2045</v>
          </cell>
          <cell r="E8515">
            <v>4500</v>
          </cell>
        </row>
        <row r="8516">
          <cell r="A8516" t="str">
            <v>Romania</v>
          </cell>
          <cell r="B8516" t="str">
            <v>RO</v>
          </cell>
          <cell r="C8516" t="str">
            <v>Biogas</v>
          </cell>
          <cell r="D8516" t="str">
            <v>2046</v>
          </cell>
          <cell r="E8516">
            <v>4500</v>
          </cell>
        </row>
        <row r="8517">
          <cell r="A8517" t="str">
            <v>Romania</v>
          </cell>
          <cell r="B8517" t="str">
            <v>RO</v>
          </cell>
          <cell r="C8517" t="str">
            <v>Biogas</v>
          </cell>
          <cell r="D8517" t="str">
            <v>2047</v>
          </cell>
          <cell r="E8517">
            <v>4500</v>
          </cell>
        </row>
        <row r="8518">
          <cell r="A8518" t="str">
            <v>Romania</v>
          </cell>
          <cell r="B8518" t="str">
            <v>RO</v>
          </cell>
          <cell r="C8518" t="str">
            <v>Biogas</v>
          </cell>
          <cell r="D8518" t="str">
            <v>2048</v>
          </cell>
          <cell r="E8518">
            <v>4500</v>
          </cell>
        </row>
        <row r="8519">
          <cell r="A8519" t="str">
            <v>Romania</v>
          </cell>
          <cell r="B8519" t="str">
            <v>RO</v>
          </cell>
          <cell r="C8519" t="str">
            <v>Biogas</v>
          </cell>
          <cell r="D8519" t="str">
            <v>2049</v>
          </cell>
          <cell r="E8519">
            <v>4500</v>
          </cell>
        </row>
        <row r="8520">
          <cell r="A8520" t="str">
            <v>Romania</v>
          </cell>
          <cell r="B8520" t="str">
            <v>RO</v>
          </cell>
          <cell r="C8520" t="str">
            <v>Biogas</v>
          </cell>
          <cell r="D8520" t="str">
            <v>2050</v>
          </cell>
          <cell r="E8520">
            <v>4500</v>
          </cell>
        </row>
        <row r="8521">
          <cell r="A8521" t="str">
            <v>Serbia</v>
          </cell>
          <cell r="B8521" t="str">
            <v>RS</v>
          </cell>
          <cell r="C8521" t="str">
            <v>Biogas</v>
          </cell>
          <cell r="D8521" t="str">
            <v>2018</v>
          </cell>
          <cell r="E8521">
            <v>4500</v>
          </cell>
        </row>
        <row r="8522">
          <cell r="A8522" t="str">
            <v>Serbia</v>
          </cell>
          <cell r="B8522" t="str">
            <v>RS</v>
          </cell>
          <cell r="C8522" t="str">
            <v>Biogas</v>
          </cell>
          <cell r="D8522" t="str">
            <v>2019</v>
          </cell>
          <cell r="E8522">
            <v>4500</v>
          </cell>
        </row>
        <row r="8523">
          <cell r="A8523" t="str">
            <v>Serbia</v>
          </cell>
          <cell r="B8523" t="str">
            <v>RS</v>
          </cell>
          <cell r="C8523" t="str">
            <v>Biogas</v>
          </cell>
          <cell r="D8523" t="str">
            <v>2020</v>
          </cell>
          <cell r="E8523">
            <v>4500</v>
          </cell>
        </row>
        <row r="8524">
          <cell r="A8524" t="str">
            <v>Serbia</v>
          </cell>
          <cell r="B8524" t="str">
            <v>RS</v>
          </cell>
          <cell r="C8524" t="str">
            <v>Biogas</v>
          </cell>
          <cell r="D8524" t="str">
            <v>2021</v>
          </cell>
          <cell r="E8524">
            <v>4500</v>
          </cell>
        </row>
        <row r="8525">
          <cell r="A8525" t="str">
            <v>Serbia</v>
          </cell>
          <cell r="B8525" t="str">
            <v>RS</v>
          </cell>
          <cell r="C8525" t="str">
            <v>Biogas</v>
          </cell>
          <cell r="D8525" t="str">
            <v>2022</v>
          </cell>
          <cell r="E8525">
            <v>4500</v>
          </cell>
        </row>
        <row r="8526">
          <cell r="A8526" t="str">
            <v>Serbia</v>
          </cell>
          <cell r="B8526" t="str">
            <v>RS</v>
          </cell>
          <cell r="C8526" t="str">
            <v>Biogas</v>
          </cell>
          <cell r="D8526" t="str">
            <v>2023</v>
          </cell>
          <cell r="E8526">
            <v>4500</v>
          </cell>
        </row>
        <row r="8527">
          <cell r="A8527" t="str">
            <v>Serbia</v>
          </cell>
          <cell r="B8527" t="str">
            <v>RS</v>
          </cell>
          <cell r="C8527" t="str">
            <v>Biogas</v>
          </cell>
          <cell r="D8527" t="str">
            <v>2024</v>
          </cell>
          <cell r="E8527">
            <v>4500</v>
          </cell>
        </row>
        <row r="8528">
          <cell r="A8528" t="str">
            <v>Serbia</v>
          </cell>
          <cell r="B8528" t="str">
            <v>RS</v>
          </cell>
          <cell r="C8528" t="str">
            <v>Biogas</v>
          </cell>
          <cell r="D8528" t="str">
            <v>2025</v>
          </cell>
          <cell r="E8528">
            <v>4500</v>
          </cell>
        </row>
        <row r="8529">
          <cell r="A8529" t="str">
            <v>Serbia</v>
          </cell>
          <cell r="B8529" t="str">
            <v>RS</v>
          </cell>
          <cell r="C8529" t="str">
            <v>Biogas</v>
          </cell>
          <cell r="D8529" t="str">
            <v>2026</v>
          </cell>
          <cell r="E8529">
            <v>4500</v>
          </cell>
        </row>
        <row r="8530">
          <cell r="A8530" t="str">
            <v>Serbia</v>
          </cell>
          <cell r="B8530" t="str">
            <v>RS</v>
          </cell>
          <cell r="C8530" t="str">
            <v>Biogas</v>
          </cell>
          <cell r="D8530" t="str">
            <v>2027</v>
          </cell>
          <cell r="E8530">
            <v>4500</v>
          </cell>
        </row>
        <row r="8531">
          <cell r="A8531" t="str">
            <v>Serbia</v>
          </cell>
          <cell r="B8531" t="str">
            <v>RS</v>
          </cell>
          <cell r="C8531" t="str">
            <v>Biogas</v>
          </cell>
          <cell r="D8531" t="str">
            <v>2028</v>
          </cell>
          <cell r="E8531">
            <v>4500</v>
          </cell>
        </row>
        <row r="8532">
          <cell r="A8532" t="str">
            <v>Serbia</v>
          </cell>
          <cell r="B8532" t="str">
            <v>RS</v>
          </cell>
          <cell r="C8532" t="str">
            <v>Biogas</v>
          </cell>
          <cell r="D8532" t="str">
            <v>2029</v>
          </cell>
          <cell r="E8532">
            <v>4500</v>
          </cell>
        </row>
        <row r="8533">
          <cell r="A8533" t="str">
            <v>Serbia</v>
          </cell>
          <cell r="B8533" t="str">
            <v>RS</v>
          </cell>
          <cell r="C8533" t="str">
            <v>Biogas</v>
          </cell>
          <cell r="D8533" t="str">
            <v>2030</v>
          </cell>
          <cell r="E8533">
            <v>4500</v>
          </cell>
        </row>
        <row r="8534">
          <cell r="A8534" t="str">
            <v>Serbia</v>
          </cell>
          <cell r="B8534" t="str">
            <v>RS</v>
          </cell>
          <cell r="C8534" t="str">
            <v>Biogas</v>
          </cell>
          <cell r="D8534" t="str">
            <v>2031</v>
          </cell>
          <cell r="E8534">
            <v>4500</v>
          </cell>
        </row>
        <row r="8535">
          <cell r="A8535" t="str">
            <v>Serbia</v>
          </cell>
          <cell r="B8535" t="str">
            <v>RS</v>
          </cell>
          <cell r="C8535" t="str">
            <v>Biogas</v>
          </cell>
          <cell r="D8535" t="str">
            <v>2032</v>
          </cell>
          <cell r="E8535">
            <v>4500</v>
          </cell>
        </row>
        <row r="8536">
          <cell r="A8536" t="str">
            <v>Serbia</v>
          </cell>
          <cell r="B8536" t="str">
            <v>RS</v>
          </cell>
          <cell r="C8536" t="str">
            <v>Biogas</v>
          </cell>
          <cell r="D8536" t="str">
            <v>2033</v>
          </cell>
          <cell r="E8536">
            <v>4500</v>
          </cell>
        </row>
        <row r="8537">
          <cell r="A8537" t="str">
            <v>Serbia</v>
          </cell>
          <cell r="B8537" t="str">
            <v>RS</v>
          </cell>
          <cell r="C8537" t="str">
            <v>Biogas</v>
          </cell>
          <cell r="D8537" t="str">
            <v>2034</v>
          </cell>
          <cell r="E8537">
            <v>4500</v>
          </cell>
        </row>
        <row r="8538">
          <cell r="A8538" t="str">
            <v>Serbia</v>
          </cell>
          <cell r="B8538" t="str">
            <v>RS</v>
          </cell>
          <cell r="C8538" t="str">
            <v>Biogas</v>
          </cell>
          <cell r="D8538" t="str">
            <v>2035</v>
          </cell>
          <cell r="E8538">
            <v>4500</v>
          </cell>
        </row>
        <row r="8539">
          <cell r="A8539" t="str">
            <v>Serbia</v>
          </cell>
          <cell r="B8539" t="str">
            <v>RS</v>
          </cell>
          <cell r="C8539" t="str">
            <v>Biogas</v>
          </cell>
          <cell r="D8539" t="str">
            <v>2036</v>
          </cell>
          <cell r="E8539">
            <v>4500</v>
          </cell>
        </row>
        <row r="8540">
          <cell r="A8540" t="str">
            <v>Serbia</v>
          </cell>
          <cell r="B8540" t="str">
            <v>RS</v>
          </cell>
          <cell r="C8540" t="str">
            <v>Biogas</v>
          </cell>
          <cell r="D8540" t="str">
            <v>2037</v>
          </cell>
          <cell r="E8540">
            <v>4500</v>
          </cell>
        </row>
        <row r="8541">
          <cell r="A8541" t="str">
            <v>Serbia</v>
          </cell>
          <cell r="B8541" t="str">
            <v>RS</v>
          </cell>
          <cell r="C8541" t="str">
            <v>Biogas</v>
          </cell>
          <cell r="D8541" t="str">
            <v>2038</v>
          </cell>
          <cell r="E8541">
            <v>4500</v>
          </cell>
        </row>
        <row r="8542">
          <cell r="A8542" t="str">
            <v>Serbia</v>
          </cell>
          <cell r="B8542" t="str">
            <v>RS</v>
          </cell>
          <cell r="C8542" t="str">
            <v>Biogas</v>
          </cell>
          <cell r="D8542" t="str">
            <v>2039</v>
          </cell>
          <cell r="E8542">
            <v>4500</v>
          </cell>
        </row>
        <row r="8543">
          <cell r="A8543" t="str">
            <v>Serbia</v>
          </cell>
          <cell r="B8543" t="str">
            <v>RS</v>
          </cell>
          <cell r="C8543" t="str">
            <v>Biogas</v>
          </cell>
          <cell r="D8543" t="str">
            <v>2040</v>
          </cell>
          <cell r="E8543">
            <v>4500</v>
          </cell>
        </row>
        <row r="8544">
          <cell r="A8544" t="str">
            <v>Serbia</v>
          </cell>
          <cell r="B8544" t="str">
            <v>RS</v>
          </cell>
          <cell r="C8544" t="str">
            <v>Biogas</v>
          </cell>
          <cell r="D8544" t="str">
            <v>2041</v>
          </cell>
          <cell r="E8544">
            <v>4500</v>
          </cell>
        </row>
        <row r="8545">
          <cell r="A8545" t="str">
            <v>Serbia</v>
          </cell>
          <cell r="B8545" t="str">
            <v>RS</v>
          </cell>
          <cell r="C8545" t="str">
            <v>Biogas</v>
          </cell>
          <cell r="D8545" t="str">
            <v>2042</v>
          </cell>
          <cell r="E8545">
            <v>4500</v>
          </cell>
        </row>
        <row r="8546">
          <cell r="A8546" t="str">
            <v>Serbia</v>
          </cell>
          <cell r="B8546" t="str">
            <v>RS</v>
          </cell>
          <cell r="C8546" t="str">
            <v>Biogas</v>
          </cell>
          <cell r="D8546" t="str">
            <v>2043</v>
          </cell>
          <cell r="E8546">
            <v>4500</v>
          </cell>
        </row>
        <row r="8547">
          <cell r="A8547" t="str">
            <v>Serbia</v>
          </cell>
          <cell r="B8547" t="str">
            <v>RS</v>
          </cell>
          <cell r="C8547" t="str">
            <v>Biogas</v>
          </cell>
          <cell r="D8547" t="str">
            <v>2044</v>
          </cell>
          <cell r="E8547">
            <v>4500</v>
          </cell>
        </row>
        <row r="8548">
          <cell r="A8548" t="str">
            <v>Serbia</v>
          </cell>
          <cell r="B8548" t="str">
            <v>RS</v>
          </cell>
          <cell r="C8548" t="str">
            <v>Biogas</v>
          </cell>
          <cell r="D8548" t="str">
            <v>2045</v>
          </cell>
          <cell r="E8548">
            <v>4500</v>
          </cell>
        </row>
        <row r="8549">
          <cell r="A8549" t="str">
            <v>Serbia</v>
          </cell>
          <cell r="B8549" t="str">
            <v>RS</v>
          </cell>
          <cell r="C8549" t="str">
            <v>Biogas</v>
          </cell>
          <cell r="D8549" t="str">
            <v>2046</v>
          </cell>
          <cell r="E8549">
            <v>4500</v>
          </cell>
        </row>
        <row r="8550">
          <cell r="A8550" t="str">
            <v>Serbia</v>
          </cell>
          <cell r="B8550" t="str">
            <v>RS</v>
          </cell>
          <cell r="C8550" t="str">
            <v>Biogas</v>
          </cell>
          <cell r="D8550" t="str">
            <v>2047</v>
          </cell>
          <cell r="E8550">
            <v>4500</v>
          </cell>
        </row>
        <row r="8551">
          <cell r="A8551" t="str">
            <v>Serbia</v>
          </cell>
          <cell r="B8551" t="str">
            <v>RS</v>
          </cell>
          <cell r="C8551" t="str">
            <v>Biogas</v>
          </cell>
          <cell r="D8551" t="str">
            <v>2048</v>
          </cell>
          <cell r="E8551">
            <v>4500</v>
          </cell>
        </row>
        <row r="8552">
          <cell r="A8552" t="str">
            <v>Serbia</v>
          </cell>
          <cell r="B8552" t="str">
            <v>RS</v>
          </cell>
          <cell r="C8552" t="str">
            <v>Biogas</v>
          </cell>
          <cell r="D8552" t="str">
            <v>2049</v>
          </cell>
          <cell r="E8552">
            <v>4500</v>
          </cell>
        </row>
        <row r="8553">
          <cell r="A8553" t="str">
            <v>Serbia</v>
          </cell>
          <cell r="B8553" t="str">
            <v>RS</v>
          </cell>
          <cell r="C8553" t="str">
            <v>Biogas</v>
          </cell>
          <cell r="D8553" t="str">
            <v>2050</v>
          </cell>
          <cell r="E8553">
            <v>4500</v>
          </cell>
        </row>
        <row r="8554">
          <cell r="A8554" t="str">
            <v>Sweden</v>
          </cell>
          <cell r="B8554" t="str">
            <v>SE</v>
          </cell>
          <cell r="C8554" t="str">
            <v>Biogas</v>
          </cell>
          <cell r="D8554" t="str">
            <v>2018</v>
          </cell>
          <cell r="E8554">
            <v>4500</v>
          </cell>
        </row>
        <row r="8555">
          <cell r="A8555" t="str">
            <v>Sweden</v>
          </cell>
          <cell r="B8555" t="str">
            <v>SE</v>
          </cell>
          <cell r="C8555" t="str">
            <v>Biogas</v>
          </cell>
          <cell r="D8555" t="str">
            <v>2019</v>
          </cell>
          <cell r="E8555">
            <v>4500</v>
          </cell>
        </row>
        <row r="8556">
          <cell r="A8556" t="str">
            <v>Sweden</v>
          </cell>
          <cell r="B8556" t="str">
            <v>SE</v>
          </cell>
          <cell r="C8556" t="str">
            <v>Biogas</v>
          </cell>
          <cell r="D8556" t="str">
            <v>2020</v>
          </cell>
          <cell r="E8556">
            <v>4500</v>
          </cell>
        </row>
        <row r="8557">
          <cell r="A8557" t="str">
            <v>Sweden</v>
          </cell>
          <cell r="B8557" t="str">
            <v>SE</v>
          </cell>
          <cell r="C8557" t="str">
            <v>Biogas</v>
          </cell>
          <cell r="D8557" t="str">
            <v>2021</v>
          </cell>
          <cell r="E8557">
            <v>4500</v>
          </cell>
        </row>
        <row r="8558">
          <cell r="A8558" t="str">
            <v>Sweden</v>
          </cell>
          <cell r="B8558" t="str">
            <v>SE</v>
          </cell>
          <cell r="C8558" t="str">
            <v>Biogas</v>
          </cell>
          <cell r="D8558" t="str">
            <v>2022</v>
          </cell>
          <cell r="E8558">
            <v>4500</v>
          </cell>
        </row>
        <row r="8559">
          <cell r="A8559" t="str">
            <v>Sweden</v>
          </cell>
          <cell r="B8559" t="str">
            <v>SE</v>
          </cell>
          <cell r="C8559" t="str">
            <v>Biogas</v>
          </cell>
          <cell r="D8559" t="str">
            <v>2023</v>
          </cell>
          <cell r="E8559">
            <v>4500</v>
          </cell>
        </row>
        <row r="8560">
          <cell r="A8560" t="str">
            <v>Sweden</v>
          </cell>
          <cell r="B8560" t="str">
            <v>SE</v>
          </cell>
          <cell r="C8560" t="str">
            <v>Biogas</v>
          </cell>
          <cell r="D8560" t="str">
            <v>2024</v>
          </cell>
          <cell r="E8560">
            <v>4500</v>
          </cell>
        </row>
        <row r="8561">
          <cell r="A8561" t="str">
            <v>Sweden</v>
          </cell>
          <cell r="B8561" t="str">
            <v>SE</v>
          </cell>
          <cell r="C8561" t="str">
            <v>Biogas</v>
          </cell>
          <cell r="D8561" t="str">
            <v>2025</v>
          </cell>
          <cell r="E8561">
            <v>4500</v>
          </cell>
        </row>
        <row r="8562">
          <cell r="A8562" t="str">
            <v>Sweden</v>
          </cell>
          <cell r="B8562" t="str">
            <v>SE</v>
          </cell>
          <cell r="C8562" t="str">
            <v>Biogas</v>
          </cell>
          <cell r="D8562" t="str">
            <v>2026</v>
          </cell>
          <cell r="E8562">
            <v>4500</v>
          </cell>
        </row>
        <row r="8563">
          <cell r="A8563" t="str">
            <v>Sweden</v>
          </cell>
          <cell r="B8563" t="str">
            <v>SE</v>
          </cell>
          <cell r="C8563" t="str">
            <v>Biogas</v>
          </cell>
          <cell r="D8563" t="str">
            <v>2027</v>
          </cell>
          <cell r="E8563">
            <v>4500</v>
          </cell>
        </row>
        <row r="8564">
          <cell r="A8564" t="str">
            <v>Sweden</v>
          </cell>
          <cell r="B8564" t="str">
            <v>SE</v>
          </cell>
          <cell r="C8564" t="str">
            <v>Biogas</v>
          </cell>
          <cell r="D8564" t="str">
            <v>2028</v>
          </cell>
          <cell r="E8564">
            <v>4500</v>
          </cell>
        </row>
        <row r="8565">
          <cell r="A8565" t="str">
            <v>Sweden</v>
          </cell>
          <cell r="B8565" t="str">
            <v>SE</v>
          </cell>
          <cell r="C8565" t="str">
            <v>Biogas</v>
          </cell>
          <cell r="D8565" t="str">
            <v>2029</v>
          </cell>
          <cell r="E8565">
            <v>4500</v>
          </cell>
        </row>
        <row r="8566">
          <cell r="A8566" t="str">
            <v>Sweden</v>
          </cell>
          <cell r="B8566" t="str">
            <v>SE</v>
          </cell>
          <cell r="C8566" t="str">
            <v>Biogas</v>
          </cell>
          <cell r="D8566" t="str">
            <v>2030</v>
          </cell>
          <cell r="E8566">
            <v>4500</v>
          </cell>
        </row>
        <row r="8567">
          <cell r="A8567" t="str">
            <v>Sweden</v>
          </cell>
          <cell r="B8567" t="str">
            <v>SE</v>
          </cell>
          <cell r="C8567" t="str">
            <v>Biogas</v>
          </cell>
          <cell r="D8567" t="str">
            <v>2031</v>
          </cell>
          <cell r="E8567">
            <v>4500</v>
          </cell>
        </row>
        <row r="8568">
          <cell r="A8568" t="str">
            <v>Sweden</v>
          </cell>
          <cell r="B8568" t="str">
            <v>SE</v>
          </cell>
          <cell r="C8568" t="str">
            <v>Biogas</v>
          </cell>
          <cell r="D8568" t="str">
            <v>2032</v>
          </cell>
          <cell r="E8568">
            <v>4500</v>
          </cell>
        </row>
        <row r="8569">
          <cell r="A8569" t="str">
            <v>Sweden</v>
          </cell>
          <cell r="B8569" t="str">
            <v>SE</v>
          </cell>
          <cell r="C8569" t="str">
            <v>Biogas</v>
          </cell>
          <cell r="D8569" t="str">
            <v>2033</v>
          </cell>
          <cell r="E8569">
            <v>4500</v>
          </cell>
        </row>
        <row r="8570">
          <cell r="A8570" t="str">
            <v>Sweden</v>
          </cell>
          <cell r="B8570" t="str">
            <v>SE</v>
          </cell>
          <cell r="C8570" t="str">
            <v>Biogas</v>
          </cell>
          <cell r="D8570" t="str">
            <v>2034</v>
          </cell>
          <cell r="E8570">
            <v>4500</v>
          </cell>
        </row>
        <row r="8571">
          <cell r="A8571" t="str">
            <v>Sweden</v>
          </cell>
          <cell r="B8571" t="str">
            <v>SE</v>
          </cell>
          <cell r="C8571" t="str">
            <v>Biogas</v>
          </cell>
          <cell r="D8571" t="str">
            <v>2035</v>
          </cell>
          <cell r="E8571">
            <v>4500</v>
          </cell>
        </row>
        <row r="8572">
          <cell r="A8572" t="str">
            <v>Sweden</v>
          </cell>
          <cell r="B8572" t="str">
            <v>SE</v>
          </cell>
          <cell r="C8572" t="str">
            <v>Biogas</v>
          </cell>
          <cell r="D8572" t="str">
            <v>2036</v>
          </cell>
          <cell r="E8572">
            <v>4500</v>
          </cell>
        </row>
        <row r="8573">
          <cell r="A8573" t="str">
            <v>Sweden</v>
          </cell>
          <cell r="B8573" t="str">
            <v>SE</v>
          </cell>
          <cell r="C8573" t="str">
            <v>Biogas</v>
          </cell>
          <cell r="D8573" t="str">
            <v>2037</v>
          </cell>
          <cell r="E8573">
            <v>4500</v>
          </cell>
        </row>
        <row r="8574">
          <cell r="A8574" t="str">
            <v>Sweden</v>
          </cell>
          <cell r="B8574" t="str">
            <v>SE</v>
          </cell>
          <cell r="C8574" t="str">
            <v>Biogas</v>
          </cell>
          <cell r="D8574" t="str">
            <v>2038</v>
          </cell>
          <cell r="E8574">
            <v>4500</v>
          </cell>
        </row>
        <row r="8575">
          <cell r="A8575" t="str">
            <v>Sweden</v>
          </cell>
          <cell r="B8575" t="str">
            <v>SE</v>
          </cell>
          <cell r="C8575" t="str">
            <v>Biogas</v>
          </cell>
          <cell r="D8575" t="str">
            <v>2039</v>
          </cell>
          <cell r="E8575">
            <v>4500</v>
          </cell>
        </row>
        <row r="8576">
          <cell r="A8576" t="str">
            <v>Sweden</v>
          </cell>
          <cell r="B8576" t="str">
            <v>SE</v>
          </cell>
          <cell r="C8576" t="str">
            <v>Biogas</v>
          </cell>
          <cell r="D8576" t="str">
            <v>2040</v>
          </cell>
          <cell r="E8576">
            <v>4500</v>
          </cell>
        </row>
        <row r="8577">
          <cell r="A8577" t="str">
            <v>Sweden</v>
          </cell>
          <cell r="B8577" t="str">
            <v>SE</v>
          </cell>
          <cell r="C8577" t="str">
            <v>Biogas</v>
          </cell>
          <cell r="D8577" t="str">
            <v>2041</v>
          </cell>
          <cell r="E8577">
            <v>4500</v>
          </cell>
        </row>
        <row r="8578">
          <cell r="A8578" t="str">
            <v>Sweden</v>
          </cell>
          <cell r="B8578" t="str">
            <v>SE</v>
          </cell>
          <cell r="C8578" t="str">
            <v>Biogas</v>
          </cell>
          <cell r="D8578" t="str">
            <v>2042</v>
          </cell>
          <cell r="E8578">
            <v>4500</v>
          </cell>
        </row>
        <row r="8579">
          <cell r="A8579" t="str">
            <v>Sweden</v>
          </cell>
          <cell r="B8579" t="str">
            <v>SE</v>
          </cell>
          <cell r="C8579" t="str">
            <v>Biogas</v>
          </cell>
          <cell r="D8579" t="str">
            <v>2043</v>
          </cell>
          <cell r="E8579">
            <v>4500</v>
          </cell>
        </row>
        <row r="8580">
          <cell r="A8580" t="str">
            <v>Sweden</v>
          </cell>
          <cell r="B8580" t="str">
            <v>SE</v>
          </cell>
          <cell r="C8580" t="str">
            <v>Biogas</v>
          </cell>
          <cell r="D8580" t="str">
            <v>2044</v>
          </cell>
          <cell r="E8580">
            <v>4500</v>
          </cell>
        </row>
        <row r="8581">
          <cell r="A8581" t="str">
            <v>Sweden</v>
          </cell>
          <cell r="B8581" t="str">
            <v>SE</v>
          </cell>
          <cell r="C8581" t="str">
            <v>Biogas</v>
          </cell>
          <cell r="D8581" t="str">
            <v>2045</v>
          </cell>
          <cell r="E8581">
            <v>4500</v>
          </cell>
        </row>
        <row r="8582">
          <cell r="A8582" t="str">
            <v>Sweden</v>
          </cell>
          <cell r="B8582" t="str">
            <v>SE</v>
          </cell>
          <cell r="C8582" t="str">
            <v>Biogas</v>
          </cell>
          <cell r="D8582" t="str">
            <v>2046</v>
          </cell>
          <cell r="E8582">
            <v>4500</v>
          </cell>
        </row>
        <row r="8583">
          <cell r="A8583" t="str">
            <v>Sweden</v>
          </cell>
          <cell r="B8583" t="str">
            <v>SE</v>
          </cell>
          <cell r="C8583" t="str">
            <v>Biogas</v>
          </cell>
          <cell r="D8583" t="str">
            <v>2047</v>
          </cell>
          <cell r="E8583">
            <v>4500</v>
          </cell>
        </row>
        <row r="8584">
          <cell r="A8584" t="str">
            <v>Sweden</v>
          </cell>
          <cell r="B8584" t="str">
            <v>SE</v>
          </cell>
          <cell r="C8584" t="str">
            <v>Biogas</v>
          </cell>
          <cell r="D8584" t="str">
            <v>2048</v>
          </cell>
          <cell r="E8584">
            <v>4500</v>
          </cell>
        </row>
        <row r="8585">
          <cell r="A8585" t="str">
            <v>Sweden</v>
          </cell>
          <cell r="B8585" t="str">
            <v>SE</v>
          </cell>
          <cell r="C8585" t="str">
            <v>Biogas</v>
          </cell>
          <cell r="D8585" t="str">
            <v>2049</v>
          </cell>
          <cell r="E8585">
            <v>4500</v>
          </cell>
        </row>
        <row r="8586">
          <cell r="A8586" t="str">
            <v>Sweden</v>
          </cell>
          <cell r="B8586" t="str">
            <v>SE</v>
          </cell>
          <cell r="C8586" t="str">
            <v>Biogas</v>
          </cell>
          <cell r="D8586" t="str">
            <v>2050</v>
          </cell>
          <cell r="E8586">
            <v>4500</v>
          </cell>
        </row>
        <row r="8587">
          <cell r="A8587" t="str">
            <v>Sweden SE2</v>
          </cell>
          <cell r="B8587" t="str">
            <v>SE2</v>
          </cell>
          <cell r="C8587" t="str">
            <v>Biogas</v>
          </cell>
          <cell r="D8587" t="str">
            <v>2018</v>
          </cell>
          <cell r="E8587">
            <v>4500</v>
          </cell>
        </row>
        <row r="8588">
          <cell r="A8588" t="str">
            <v>Sweden SE2</v>
          </cell>
          <cell r="B8588" t="str">
            <v>SE2</v>
          </cell>
          <cell r="C8588" t="str">
            <v>Biogas</v>
          </cell>
          <cell r="D8588" t="str">
            <v>2019</v>
          </cell>
          <cell r="E8588">
            <v>4500</v>
          </cell>
        </row>
        <row r="8589">
          <cell r="A8589" t="str">
            <v>Sweden SE2</v>
          </cell>
          <cell r="B8589" t="str">
            <v>SE2</v>
          </cell>
          <cell r="C8589" t="str">
            <v>Biogas</v>
          </cell>
          <cell r="D8589" t="str">
            <v>2020</v>
          </cell>
          <cell r="E8589">
            <v>4500</v>
          </cell>
        </row>
        <row r="8590">
          <cell r="A8590" t="str">
            <v>Sweden SE2</v>
          </cell>
          <cell r="B8590" t="str">
            <v>SE2</v>
          </cell>
          <cell r="C8590" t="str">
            <v>Biogas</v>
          </cell>
          <cell r="D8590" t="str">
            <v>2021</v>
          </cell>
          <cell r="E8590">
            <v>4500</v>
          </cell>
        </row>
        <row r="8591">
          <cell r="A8591" t="str">
            <v>Sweden SE2</v>
          </cell>
          <cell r="B8591" t="str">
            <v>SE2</v>
          </cell>
          <cell r="C8591" t="str">
            <v>Biogas</v>
          </cell>
          <cell r="D8591" t="str">
            <v>2022</v>
          </cell>
          <cell r="E8591">
            <v>4500</v>
          </cell>
        </row>
        <row r="8592">
          <cell r="A8592" t="str">
            <v>Sweden SE2</v>
          </cell>
          <cell r="B8592" t="str">
            <v>SE2</v>
          </cell>
          <cell r="C8592" t="str">
            <v>Biogas</v>
          </cell>
          <cell r="D8592" t="str">
            <v>2023</v>
          </cell>
          <cell r="E8592">
            <v>4500</v>
          </cell>
        </row>
        <row r="8593">
          <cell r="A8593" t="str">
            <v>Sweden SE2</v>
          </cell>
          <cell r="B8593" t="str">
            <v>SE2</v>
          </cell>
          <cell r="C8593" t="str">
            <v>Biogas</v>
          </cell>
          <cell r="D8593" t="str">
            <v>2024</v>
          </cell>
          <cell r="E8593">
            <v>4500</v>
          </cell>
        </row>
        <row r="8594">
          <cell r="A8594" t="str">
            <v>Sweden SE2</v>
          </cell>
          <cell r="B8594" t="str">
            <v>SE2</v>
          </cell>
          <cell r="C8594" t="str">
            <v>Biogas</v>
          </cell>
          <cell r="D8594" t="str">
            <v>2025</v>
          </cell>
          <cell r="E8594">
            <v>4500</v>
          </cell>
        </row>
        <row r="8595">
          <cell r="A8595" t="str">
            <v>Sweden SE2</v>
          </cell>
          <cell r="B8595" t="str">
            <v>SE2</v>
          </cell>
          <cell r="C8595" t="str">
            <v>Biogas</v>
          </cell>
          <cell r="D8595" t="str">
            <v>2026</v>
          </cell>
          <cell r="E8595">
            <v>4500</v>
          </cell>
        </row>
        <row r="8596">
          <cell r="A8596" t="str">
            <v>Sweden SE2</v>
          </cell>
          <cell r="B8596" t="str">
            <v>SE2</v>
          </cell>
          <cell r="C8596" t="str">
            <v>Biogas</v>
          </cell>
          <cell r="D8596" t="str">
            <v>2027</v>
          </cell>
          <cell r="E8596">
            <v>4500</v>
          </cell>
        </row>
        <row r="8597">
          <cell r="A8597" t="str">
            <v>Sweden SE2</v>
          </cell>
          <cell r="B8597" t="str">
            <v>SE2</v>
          </cell>
          <cell r="C8597" t="str">
            <v>Biogas</v>
          </cell>
          <cell r="D8597" t="str">
            <v>2028</v>
          </cell>
          <cell r="E8597">
            <v>4500</v>
          </cell>
        </row>
        <row r="8598">
          <cell r="A8598" t="str">
            <v>Sweden SE2</v>
          </cell>
          <cell r="B8598" t="str">
            <v>SE2</v>
          </cell>
          <cell r="C8598" t="str">
            <v>Biogas</v>
          </cell>
          <cell r="D8598" t="str">
            <v>2029</v>
          </cell>
          <cell r="E8598">
            <v>4500</v>
          </cell>
        </row>
        <row r="8599">
          <cell r="A8599" t="str">
            <v>Sweden SE2</v>
          </cell>
          <cell r="B8599" t="str">
            <v>SE2</v>
          </cell>
          <cell r="C8599" t="str">
            <v>Biogas</v>
          </cell>
          <cell r="D8599" t="str">
            <v>2030</v>
          </cell>
          <cell r="E8599">
            <v>4500</v>
          </cell>
        </row>
        <row r="8600">
          <cell r="A8600" t="str">
            <v>Sweden SE2</v>
          </cell>
          <cell r="B8600" t="str">
            <v>SE2</v>
          </cell>
          <cell r="C8600" t="str">
            <v>Biogas</v>
          </cell>
          <cell r="D8600" t="str">
            <v>2031</v>
          </cell>
          <cell r="E8600">
            <v>4500</v>
          </cell>
        </row>
        <row r="8601">
          <cell r="A8601" t="str">
            <v>Sweden SE2</v>
          </cell>
          <cell r="B8601" t="str">
            <v>SE2</v>
          </cell>
          <cell r="C8601" t="str">
            <v>Biogas</v>
          </cell>
          <cell r="D8601" t="str">
            <v>2032</v>
          </cell>
          <cell r="E8601">
            <v>4500</v>
          </cell>
        </row>
        <row r="8602">
          <cell r="A8602" t="str">
            <v>Sweden SE2</v>
          </cell>
          <cell r="B8602" t="str">
            <v>SE2</v>
          </cell>
          <cell r="C8602" t="str">
            <v>Biogas</v>
          </cell>
          <cell r="D8602" t="str">
            <v>2033</v>
          </cell>
          <cell r="E8602">
            <v>4500</v>
          </cell>
        </row>
        <row r="8603">
          <cell r="A8603" t="str">
            <v>Sweden SE2</v>
          </cell>
          <cell r="B8603" t="str">
            <v>SE2</v>
          </cell>
          <cell r="C8603" t="str">
            <v>Biogas</v>
          </cell>
          <cell r="D8603" t="str">
            <v>2034</v>
          </cell>
          <cell r="E8603">
            <v>4500</v>
          </cell>
        </row>
        <row r="8604">
          <cell r="A8604" t="str">
            <v>Sweden SE2</v>
          </cell>
          <cell r="B8604" t="str">
            <v>SE2</v>
          </cell>
          <cell r="C8604" t="str">
            <v>Biogas</v>
          </cell>
          <cell r="D8604" t="str">
            <v>2035</v>
          </cell>
          <cell r="E8604">
            <v>4500</v>
          </cell>
        </row>
        <row r="8605">
          <cell r="A8605" t="str">
            <v>Sweden SE2</v>
          </cell>
          <cell r="B8605" t="str">
            <v>SE2</v>
          </cell>
          <cell r="C8605" t="str">
            <v>Biogas</v>
          </cell>
          <cell r="D8605" t="str">
            <v>2036</v>
          </cell>
          <cell r="E8605">
            <v>4500</v>
          </cell>
        </row>
        <row r="8606">
          <cell r="A8606" t="str">
            <v>Sweden SE2</v>
          </cell>
          <cell r="B8606" t="str">
            <v>SE2</v>
          </cell>
          <cell r="C8606" t="str">
            <v>Biogas</v>
          </cell>
          <cell r="D8606" t="str">
            <v>2037</v>
          </cell>
          <cell r="E8606">
            <v>4500</v>
          </cell>
        </row>
        <row r="8607">
          <cell r="A8607" t="str">
            <v>Sweden SE2</v>
          </cell>
          <cell r="B8607" t="str">
            <v>SE2</v>
          </cell>
          <cell r="C8607" t="str">
            <v>Biogas</v>
          </cell>
          <cell r="D8607" t="str">
            <v>2038</v>
          </cell>
          <cell r="E8607">
            <v>4500</v>
          </cell>
        </row>
        <row r="8608">
          <cell r="A8608" t="str">
            <v>Sweden SE2</v>
          </cell>
          <cell r="B8608" t="str">
            <v>SE2</v>
          </cell>
          <cell r="C8608" t="str">
            <v>Biogas</v>
          </cell>
          <cell r="D8608" t="str">
            <v>2039</v>
          </cell>
          <cell r="E8608">
            <v>4500</v>
          </cell>
        </row>
        <row r="8609">
          <cell r="A8609" t="str">
            <v>Sweden SE2</v>
          </cell>
          <cell r="B8609" t="str">
            <v>SE2</v>
          </cell>
          <cell r="C8609" t="str">
            <v>Biogas</v>
          </cell>
          <cell r="D8609" t="str">
            <v>2040</v>
          </cell>
          <cell r="E8609">
            <v>4500</v>
          </cell>
        </row>
        <row r="8610">
          <cell r="A8610" t="str">
            <v>Sweden SE2</v>
          </cell>
          <cell r="B8610" t="str">
            <v>SE2</v>
          </cell>
          <cell r="C8610" t="str">
            <v>Biogas</v>
          </cell>
          <cell r="D8610" t="str">
            <v>2041</v>
          </cell>
          <cell r="E8610">
            <v>4500</v>
          </cell>
        </row>
        <row r="8611">
          <cell r="A8611" t="str">
            <v>Sweden SE2</v>
          </cell>
          <cell r="B8611" t="str">
            <v>SE2</v>
          </cell>
          <cell r="C8611" t="str">
            <v>Biogas</v>
          </cell>
          <cell r="D8611" t="str">
            <v>2042</v>
          </cell>
          <cell r="E8611">
            <v>4500</v>
          </cell>
        </row>
        <row r="8612">
          <cell r="A8612" t="str">
            <v>Sweden SE2</v>
          </cell>
          <cell r="B8612" t="str">
            <v>SE2</v>
          </cell>
          <cell r="C8612" t="str">
            <v>Biogas</v>
          </cell>
          <cell r="D8612" t="str">
            <v>2043</v>
          </cell>
          <cell r="E8612">
            <v>4500</v>
          </cell>
        </row>
        <row r="8613">
          <cell r="A8613" t="str">
            <v>Sweden SE2</v>
          </cell>
          <cell r="B8613" t="str">
            <v>SE2</v>
          </cell>
          <cell r="C8613" t="str">
            <v>Biogas</v>
          </cell>
          <cell r="D8613" t="str">
            <v>2044</v>
          </cell>
          <cell r="E8613">
            <v>4500</v>
          </cell>
        </row>
        <row r="8614">
          <cell r="A8614" t="str">
            <v>Sweden SE2</v>
          </cell>
          <cell r="B8614" t="str">
            <v>SE2</v>
          </cell>
          <cell r="C8614" t="str">
            <v>Biogas</v>
          </cell>
          <cell r="D8614" t="str">
            <v>2045</v>
          </cell>
          <cell r="E8614">
            <v>4500</v>
          </cell>
        </row>
        <row r="8615">
          <cell r="A8615" t="str">
            <v>Sweden SE2</v>
          </cell>
          <cell r="B8615" t="str">
            <v>SE2</v>
          </cell>
          <cell r="C8615" t="str">
            <v>Biogas</v>
          </cell>
          <cell r="D8615" t="str">
            <v>2046</v>
          </cell>
          <cell r="E8615">
            <v>4500</v>
          </cell>
        </row>
        <row r="8616">
          <cell r="A8616" t="str">
            <v>Sweden SE2</v>
          </cell>
          <cell r="B8616" t="str">
            <v>SE2</v>
          </cell>
          <cell r="C8616" t="str">
            <v>Biogas</v>
          </cell>
          <cell r="D8616" t="str">
            <v>2047</v>
          </cell>
          <cell r="E8616">
            <v>4500</v>
          </cell>
        </row>
        <row r="8617">
          <cell r="A8617" t="str">
            <v>Sweden SE2</v>
          </cell>
          <cell r="B8617" t="str">
            <v>SE2</v>
          </cell>
          <cell r="C8617" t="str">
            <v>Biogas</v>
          </cell>
          <cell r="D8617" t="str">
            <v>2048</v>
          </cell>
          <cell r="E8617">
            <v>4500</v>
          </cell>
        </row>
        <row r="8618">
          <cell r="A8618" t="str">
            <v>Sweden SE2</v>
          </cell>
          <cell r="B8618" t="str">
            <v>SE2</v>
          </cell>
          <cell r="C8618" t="str">
            <v>Biogas</v>
          </cell>
          <cell r="D8618" t="str">
            <v>2049</v>
          </cell>
          <cell r="E8618">
            <v>4500</v>
          </cell>
        </row>
        <row r="8619">
          <cell r="A8619" t="str">
            <v>Sweden SE2</v>
          </cell>
          <cell r="B8619" t="str">
            <v>SE2</v>
          </cell>
          <cell r="C8619" t="str">
            <v>Biogas</v>
          </cell>
          <cell r="D8619" t="str">
            <v>2050</v>
          </cell>
          <cell r="E8619">
            <v>4500</v>
          </cell>
        </row>
        <row r="8620">
          <cell r="A8620" t="str">
            <v>Sweden SE3</v>
          </cell>
          <cell r="B8620" t="str">
            <v>SE3</v>
          </cell>
          <cell r="C8620" t="str">
            <v>Biogas</v>
          </cell>
          <cell r="D8620" t="str">
            <v>2018</v>
          </cell>
          <cell r="E8620">
            <v>4500</v>
          </cell>
        </row>
        <row r="8621">
          <cell r="A8621" t="str">
            <v>Sweden SE3</v>
          </cell>
          <cell r="B8621" t="str">
            <v>SE3</v>
          </cell>
          <cell r="C8621" t="str">
            <v>Biogas</v>
          </cell>
          <cell r="D8621" t="str">
            <v>2019</v>
          </cell>
          <cell r="E8621">
            <v>4500</v>
          </cell>
        </row>
        <row r="8622">
          <cell r="A8622" t="str">
            <v>Sweden SE3</v>
          </cell>
          <cell r="B8622" t="str">
            <v>SE3</v>
          </cell>
          <cell r="C8622" t="str">
            <v>Biogas</v>
          </cell>
          <cell r="D8622" t="str">
            <v>2020</v>
          </cell>
          <cell r="E8622">
            <v>4500</v>
          </cell>
        </row>
        <row r="8623">
          <cell r="A8623" t="str">
            <v>Sweden SE3</v>
          </cell>
          <cell r="B8623" t="str">
            <v>SE3</v>
          </cell>
          <cell r="C8623" t="str">
            <v>Biogas</v>
          </cell>
          <cell r="D8623" t="str">
            <v>2021</v>
          </cell>
          <cell r="E8623">
            <v>4500</v>
          </cell>
        </row>
        <row r="8624">
          <cell r="A8624" t="str">
            <v>Sweden SE3</v>
          </cell>
          <cell r="B8624" t="str">
            <v>SE3</v>
          </cell>
          <cell r="C8624" t="str">
            <v>Biogas</v>
          </cell>
          <cell r="D8624" t="str">
            <v>2022</v>
          </cell>
          <cell r="E8624">
            <v>4500</v>
          </cell>
        </row>
        <row r="8625">
          <cell r="A8625" t="str">
            <v>Sweden SE3</v>
          </cell>
          <cell r="B8625" t="str">
            <v>SE3</v>
          </cell>
          <cell r="C8625" t="str">
            <v>Biogas</v>
          </cell>
          <cell r="D8625" t="str">
            <v>2023</v>
          </cell>
          <cell r="E8625">
            <v>4500</v>
          </cell>
        </row>
        <row r="8626">
          <cell r="A8626" t="str">
            <v>Sweden SE3</v>
          </cell>
          <cell r="B8626" t="str">
            <v>SE3</v>
          </cell>
          <cell r="C8626" t="str">
            <v>Biogas</v>
          </cell>
          <cell r="D8626" t="str">
            <v>2024</v>
          </cell>
          <cell r="E8626">
            <v>4500</v>
          </cell>
        </row>
        <row r="8627">
          <cell r="A8627" t="str">
            <v>Sweden SE3</v>
          </cell>
          <cell r="B8627" t="str">
            <v>SE3</v>
          </cell>
          <cell r="C8627" t="str">
            <v>Biogas</v>
          </cell>
          <cell r="D8627" t="str">
            <v>2025</v>
          </cell>
          <cell r="E8627">
            <v>4500</v>
          </cell>
        </row>
        <row r="8628">
          <cell r="A8628" t="str">
            <v>Sweden SE3</v>
          </cell>
          <cell r="B8628" t="str">
            <v>SE3</v>
          </cell>
          <cell r="C8628" t="str">
            <v>Biogas</v>
          </cell>
          <cell r="D8628" t="str">
            <v>2026</v>
          </cell>
          <cell r="E8628">
            <v>4500</v>
          </cell>
        </row>
        <row r="8629">
          <cell r="A8629" t="str">
            <v>Sweden SE3</v>
          </cell>
          <cell r="B8629" t="str">
            <v>SE3</v>
          </cell>
          <cell r="C8629" t="str">
            <v>Biogas</v>
          </cell>
          <cell r="D8629" t="str">
            <v>2027</v>
          </cell>
          <cell r="E8629">
            <v>4500</v>
          </cell>
        </row>
        <row r="8630">
          <cell r="A8630" t="str">
            <v>Sweden SE3</v>
          </cell>
          <cell r="B8630" t="str">
            <v>SE3</v>
          </cell>
          <cell r="C8630" t="str">
            <v>Biogas</v>
          </cell>
          <cell r="D8630" t="str">
            <v>2028</v>
          </cell>
          <cell r="E8630">
            <v>4500</v>
          </cell>
        </row>
        <row r="8631">
          <cell r="A8631" t="str">
            <v>Sweden SE3</v>
          </cell>
          <cell r="B8631" t="str">
            <v>SE3</v>
          </cell>
          <cell r="C8631" t="str">
            <v>Biogas</v>
          </cell>
          <cell r="D8631" t="str">
            <v>2029</v>
          </cell>
          <cell r="E8631">
            <v>4500</v>
          </cell>
        </row>
        <row r="8632">
          <cell r="A8632" t="str">
            <v>Sweden SE3</v>
          </cell>
          <cell r="B8632" t="str">
            <v>SE3</v>
          </cell>
          <cell r="C8632" t="str">
            <v>Biogas</v>
          </cell>
          <cell r="D8632" t="str">
            <v>2030</v>
          </cell>
          <cell r="E8632">
            <v>4500</v>
          </cell>
        </row>
        <row r="8633">
          <cell r="A8633" t="str">
            <v>Sweden SE3</v>
          </cell>
          <cell r="B8633" t="str">
            <v>SE3</v>
          </cell>
          <cell r="C8633" t="str">
            <v>Biogas</v>
          </cell>
          <cell r="D8633" t="str">
            <v>2031</v>
          </cell>
          <cell r="E8633">
            <v>4500</v>
          </cell>
        </row>
        <row r="8634">
          <cell r="A8634" t="str">
            <v>Sweden SE3</v>
          </cell>
          <cell r="B8634" t="str">
            <v>SE3</v>
          </cell>
          <cell r="C8634" t="str">
            <v>Biogas</v>
          </cell>
          <cell r="D8634" t="str">
            <v>2032</v>
          </cell>
          <cell r="E8634">
            <v>4500</v>
          </cell>
        </row>
        <row r="8635">
          <cell r="A8635" t="str">
            <v>Sweden SE3</v>
          </cell>
          <cell r="B8635" t="str">
            <v>SE3</v>
          </cell>
          <cell r="C8635" t="str">
            <v>Biogas</v>
          </cell>
          <cell r="D8635" t="str">
            <v>2033</v>
          </cell>
          <cell r="E8635">
            <v>4500</v>
          </cell>
        </row>
        <row r="8636">
          <cell r="A8636" t="str">
            <v>Sweden SE3</v>
          </cell>
          <cell r="B8636" t="str">
            <v>SE3</v>
          </cell>
          <cell r="C8636" t="str">
            <v>Biogas</v>
          </cell>
          <cell r="D8636" t="str">
            <v>2034</v>
          </cell>
          <cell r="E8636">
            <v>4500</v>
          </cell>
        </row>
        <row r="8637">
          <cell r="A8637" t="str">
            <v>Sweden SE3</v>
          </cell>
          <cell r="B8637" t="str">
            <v>SE3</v>
          </cell>
          <cell r="C8637" t="str">
            <v>Biogas</v>
          </cell>
          <cell r="D8637" t="str">
            <v>2035</v>
          </cell>
          <cell r="E8637">
            <v>4500</v>
          </cell>
        </row>
        <row r="8638">
          <cell r="A8638" t="str">
            <v>Sweden SE3</v>
          </cell>
          <cell r="B8638" t="str">
            <v>SE3</v>
          </cell>
          <cell r="C8638" t="str">
            <v>Biogas</v>
          </cell>
          <cell r="D8638" t="str">
            <v>2036</v>
          </cell>
          <cell r="E8638">
            <v>4500</v>
          </cell>
        </row>
        <row r="8639">
          <cell r="A8639" t="str">
            <v>Sweden SE3</v>
          </cell>
          <cell r="B8639" t="str">
            <v>SE3</v>
          </cell>
          <cell r="C8639" t="str">
            <v>Biogas</v>
          </cell>
          <cell r="D8639" t="str">
            <v>2037</v>
          </cell>
          <cell r="E8639">
            <v>4500</v>
          </cell>
        </row>
        <row r="8640">
          <cell r="A8640" t="str">
            <v>Sweden SE3</v>
          </cell>
          <cell r="B8640" t="str">
            <v>SE3</v>
          </cell>
          <cell r="C8640" t="str">
            <v>Biogas</v>
          </cell>
          <cell r="D8640" t="str">
            <v>2038</v>
          </cell>
          <cell r="E8640">
            <v>4500</v>
          </cell>
        </row>
        <row r="8641">
          <cell r="A8641" t="str">
            <v>Sweden SE3</v>
          </cell>
          <cell r="B8641" t="str">
            <v>SE3</v>
          </cell>
          <cell r="C8641" t="str">
            <v>Biogas</v>
          </cell>
          <cell r="D8641" t="str">
            <v>2039</v>
          </cell>
          <cell r="E8641">
            <v>4500</v>
          </cell>
        </row>
        <row r="8642">
          <cell r="A8642" t="str">
            <v>Sweden SE3</v>
          </cell>
          <cell r="B8642" t="str">
            <v>SE3</v>
          </cell>
          <cell r="C8642" t="str">
            <v>Biogas</v>
          </cell>
          <cell r="D8642" t="str">
            <v>2040</v>
          </cell>
          <cell r="E8642">
            <v>4500</v>
          </cell>
        </row>
        <row r="8643">
          <cell r="A8643" t="str">
            <v>Sweden SE3</v>
          </cell>
          <cell r="B8643" t="str">
            <v>SE3</v>
          </cell>
          <cell r="C8643" t="str">
            <v>Biogas</v>
          </cell>
          <cell r="D8643" t="str">
            <v>2041</v>
          </cell>
          <cell r="E8643">
            <v>4500</v>
          </cell>
        </row>
        <row r="8644">
          <cell r="A8644" t="str">
            <v>Sweden SE3</v>
          </cell>
          <cell r="B8644" t="str">
            <v>SE3</v>
          </cell>
          <cell r="C8644" t="str">
            <v>Biogas</v>
          </cell>
          <cell r="D8644" t="str">
            <v>2042</v>
          </cell>
          <cell r="E8644">
            <v>4500</v>
          </cell>
        </row>
        <row r="8645">
          <cell r="A8645" t="str">
            <v>Sweden SE3</v>
          </cell>
          <cell r="B8645" t="str">
            <v>SE3</v>
          </cell>
          <cell r="C8645" t="str">
            <v>Biogas</v>
          </cell>
          <cell r="D8645" t="str">
            <v>2043</v>
          </cell>
          <cell r="E8645">
            <v>4500</v>
          </cell>
        </row>
        <row r="8646">
          <cell r="A8646" t="str">
            <v>Sweden SE3</v>
          </cell>
          <cell r="B8646" t="str">
            <v>SE3</v>
          </cell>
          <cell r="C8646" t="str">
            <v>Biogas</v>
          </cell>
          <cell r="D8646" t="str">
            <v>2044</v>
          </cell>
          <cell r="E8646">
            <v>4500</v>
          </cell>
        </row>
        <row r="8647">
          <cell r="A8647" t="str">
            <v>Sweden SE3</v>
          </cell>
          <cell r="B8647" t="str">
            <v>SE3</v>
          </cell>
          <cell r="C8647" t="str">
            <v>Biogas</v>
          </cell>
          <cell r="D8647" t="str">
            <v>2045</v>
          </cell>
          <cell r="E8647">
            <v>4500</v>
          </cell>
        </row>
        <row r="8648">
          <cell r="A8648" t="str">
            <v>Sweden SE3</v>
          </cell>
          <cell r="B8648" t="str">
            <v>SE3</v>
          </cell>
          <cell r="C8648" t="str">
            <v>Biogas</v>
          </cell>
          <cell r="D8648" t="str">
            <v>2046</v>
          </cell>
          <cell r="E8648">
            <v>4500</v>
          </cell>
        </row>
        <row r="8649">
          <cell r="A8649" t="str">
            <v>Sweden SE3</v>
          </cell>
          <cell r="B8649" t="str">
            <v>SE3</v>
          </cell>
          <cell r="C8649" t="str">
            <v>Biogas</v>
          </cell>
          <cell r="D8649" t="str">
            <v>2047</v>
          </cell>
          <cell r="E8649">
            <v>4500</v>
          </cell>
        </row>
        <row r="8650">
          <cell r="A8650" t="str">
            <v>Sweden SE3</v>
          </cell>
          <cell r="B8650" t="str">
            <v>SE3</v>
          </cell>
          <cell r="C8650" t="str">
            <v>Biogas</v>
          </cell>
          <cell r="D8650" t="str">
            <v>2048</v>
          </cell>
          <cell r="E8650">
            <v>4500</v>
          </cell>
        </row>
        <row r="8651">
          <cell r="A8651" t="str">
            <v>Sweden SE3</v>
          </cell>
          <cell r="B8651" t="str">
            <v>SE3</v>
          </cell>
          <cell r="C8651" t="str">
            <v>Biogas</v>
          </cell>
          <cell r="D8651" t="str">
            <v>2049</v>
          </cell>
          <cell r="E8651">
            <v>4500</v>
          </cell>
        </row>
        <row r="8652">
          <cell r="A8652" t="str">
            <v>Sweden SE3</v>
          </cell>
          <cell r="B8652" t="str">
            <v>SE3</v>
          </cell>
          <cell r="C8652" t="str">
            <v>Biogas</v>
          </cell>
          <cell r="D8652" t="str">
            <v>2050</v>
          </cell>
          <cell r="E8652">
            <v>4500</v>
          </cell>
        </row>
        <row r="8653">
          <cell r="A8653" t="str">
            <v>Sweden SE4</v>
          </cell>
          <cell r="B8653" t="str">
            <v>SE4</v>
          </cell>
          <cell r="C8653" t="str">
            <v>Biogas</v>
          </cell>
          <cell r="D8653" t="str">
            <v>2018</v>
          </cell>
          <cell r="E8653">
            <v>4500</v>
          </cell>
        </row>
        <row r="8654">
          <cell r="A8654" t="str">
            <v>Sweden SE4</v>
          </cell>
          <cell r="B8654" t="str">
            <v>SE4</v>
          </cell>
          <cell r="C8654" t="str">
            <v>Biogas</v>
          </cell>
          <cell r="D8654" t="str">
            <v>2019</v>
          </cell>
          <cell r="E8654">
            <v>4500</v>
          </cell>
        </row>
        <row r="8655">
          <cell r="A8655" t="str">
            <v>Sweden SE4</v>
          </cell>
          <cell r="B8655" t="str">
            <v>SE4</v>
          </cell>
          <cell r="C8655" t="str">
            <v>Biogas</v>
          </cell>
          <cell r="D8655" t="str">
            <v>2020</v>
          </cell>
          <cell r="E8655">
            <v>4500</v>
          </cell>
        </row>
        <row r="8656">
          <cell r="A8656" t="str">
            <v>Sweden SE4</v>
          </cell>
          <cell r="B8656" t="str">
            <v>SE4</v>
          </cell>
          <cell r="C8656" t="str">
            <v>Biogas</v>
          </cell>
          <cell r="D8656" t="str">
            <v>2021</v>
          </cell>
          <cell r="E8656">
            <v>4500</v>
          </cell>
        </row>
        <row r="8657">
          <cell r="A8657" t="str">
            <v>Sweden SE4</v>
          </cell>
          <cell r="B8657" t="str">
            <v>SE4</v>
          </cell>
          <cell r="C8657" t="str">
            <v>Biogas</v>
          </cell>
          <cell r="D8657" t="str">
            <v>2022</v>
          </cell>
          <cell r="E8657">
            <v>4500</v>
          </cell>
        </row>
        <row r="8658">
          <cell r="A8658" t="str">
            <v>Sweden SE4</v>
          </cell>
          <cell r="B8658" t="str">
            <v>SE4</v>
          </cell>
          <cell r="C8658" t="str">
            <v>Biogas</v>
          </cell>
          <cell r="D8658" t="str">
            <v>2023</v>
          </cell>
          <cell r="E8658">
            <v>4500</v>
          </cell>
        </row>
        <row r="8659">
          <cell r="A8659" t="str">
            <v>Sweden SE4</v>
          </cell>
          <cell r="B8659" t="str">
            <v>SE4</v>
          </cell>
          <cell r="C8659" t="str">
            <v>Biogas</v>
          </cell>
          <cell r="D8659" t="str">
            <v>2024</v>
          </cell>
          <cell r="E8659">
            <v>4500</v>
          </cell>
        </row>
        <row r="8660">
          <cell r="A8660" t="str">
            <v>Sweden SE4</v>
          </cell>
          <cell r="B8660" t="str">
            <v>SE4</v>
          </cell>
          <cell r="C8660" t="str">
            <v>Biogas</v>
          </cell>
          <cell r="D8660" t="str">
            <v>2025</v>
          </cell>
          <cell r="E8660">
            <v>4500</v>
          </cell>
        </row>
        <row r="8661">
          <cell r="A8661" t="str">
            <v>Sweden SE4</v>
          </cell>
          <cell r="B8661" t="str">
            <v>SE4</v>
          </cell>
          <cell r="C8661" t="str">
            <v>Biogas</v>
          </cell>
          <cell r="D8661" t="str">
            <v>2026</v>
          </cell>
          <cell r="E8661">
            <v>4500</v>
          </cell>
        </row>
        <row r="8662">
          <cell r="A8662" t="str">
            <v>Sweden SE4</v>
          </cell>
          <cell r="B8662" t="str">
            <v>SE4</v>
          </cell>
          <cell r="C8662" t="str">
            <v>Biogas</v>
          </cell>
          <cell r="D8662" t="str">
            <v>2027</v>
          </cell>
          <cell r="E8662">
            <v>4500</v>
          </cell>
        </row>
        <row r="8663">
          <cell r="A8663" t="str">
            <v>Sweden SE4</v>
          </cell>
          <cell r="B8663" t="str">
            <v>SE4</v>
          </cell>
          <cell r="C8663" t="str">
            <v>Biogas</v>
          </cell>
          <cell r="D8663" t="str">
            <v>2028</v>
          </cell>
          <cell r="E8663">
            <v>4500</v>
          </cell>
        </row>
        <row r="8664">
          <cell r="A8664" t="str">
            <v>Sweden SE4</v>
          </cell>
          <cell r="B8664" t="str">
            <v>SE4</v>
          </cell>
          <cell r="C8664" t="str">
            <v>Biogas</v>
          </cell>
          <cell r="D8664" t="str">
            <v>2029</v>
          </cell>
          <cell r="E8664">
            <v>4500</v>
          </cell>
        </row>
        <row r="8665">
          <cell r="A8665" t="str">
            <v>Sweden SE4</v>
          </cell>
          <cell r="B8665" t="str">
            <v>SE4</v>
          </cell>
          <cell r="C8665" t="str">
            <v>Biogas</v>
          </cell>
          <cell r="D8665" t="str">
            <v>2030</v>
          </cell>
          <cell r="E8665">
            <v>4500</v>
          </cell>
        </row>
        <row r="8666">
          <cell r="A8666" t="str">
            <v>Sweden SE4</v>
          </cell>
          <cell r="B8666" t="str">
            <v>SE4</v>
          </cell>
          <cell r="C8666" t="str">
            <v>Biogas</v>
          </cell>
          <cell r="D8666" t="str">
            <v>2031</v>
          </cell>
          <cell r="E8666">
            <v>4500</v>
          </cell>
        </row>
        <row r="8667">
          <cell r="A8667" t="str">
            <v>Sweden SE4</v>
          </cell>
          <cell r="B8667" t="str">
            <v>SE4</v>
          </cell>
          <cell r="C8667" t="str">
            <v>Biogas</v>
          </cell>
          <cell r="D8667" t="str">
            <v>2032</v>
          </cell>
          <cell r="E8667">
            <v>4500</v>
          </cell>
        </row>
        <row r="8668">
          <cell r="A8668" t="str">
            <v>Sweden SE4</v>
          </cell>
          <cell r="B8668" t="str">
            <v>SE4</v>
          </cell>
          <cell r="C8668" t="str">
            <v>Biogas</v>
          </cell>
          <cell r="D8668" t="str">
            <v>2033</v>
          </cell>
          <cell r="E8668">
            <v>4500</v>
          </cell>
        </row>
        <row r="8669">
          <cell r="A8669" t="str">
            <v>Sweden SE4</v>
          </cell>
          <cell r="B8669" t="str">
            <v>SE4</v>
          </cell>
          <cell r="C8669" t="str">
            <v>Biogas</v>
          </cell>
          <cell r="D8669" t="str">
            <v>2034</v>
          </cell>
          <cell r="E8669">
            <v>4500</v>
          </cell>
        </row>
        <row r="8670">
          <cell r="A8670" t="str">
            <v>Sweden SE4</v>
          </cell>
          <cell r="B8670" t="str">
            <v>SE4</v>
          </cell>
          <cell r="C8670" t="str">
            <v>Biogas</v>
          </cell>
          <cell r="D8670" t="str">
            <v>2035</v>
          </cell>
          <cell r="E8670">
            <v>4500</v>
          </cell>
        </row>
        <row r="8671">
          <cell r="A8671" t="str">
            <v>Sweden SE4</v>
          </cell>
          <cell r="B8671" t="str">
            <v>SE4</v>
          </cell>
          <cell r="C8671" t="str">
            <v>Biogas</v>
          </cell>
          <cell r="D8671" t="str">
            <v>2036</v>
          </cell>
          <cell r="E8671">
            <v>4500</v>
          </cell>
        </row>
        <row r="8672">
          <cell r="A8672" t="str">
            <v>Sweden SE4</v>
          </cell>
          <cell r="B8672" t="str">
            <v>SE4</v>
          </cell>
          <cell r="C8672" t="str">
            <v>Biogas</v>
          </cell>
          <cell r="D8672" t="str">
            <v>2037</v>
          </cell>
          <cell r="E8672">
            <v>4500</v>
          </cell>
        </row>
        <row r="8673">
          <cell r="A8673" t="str">
            <v>Sweden SE4</v>
          </cell>
          <cell r="B8673" t="str">
            <v>SE4</v>
          </cell>
          <cell r="C8673" t="str">
            <v>Biogas</v>
          </cell>
          <cell r="D8673" t="str">
            <v>2038</v>
          </cell>
          <cell r="E8673">
            <v>4500</v>
          </cell>
        </row>
        <row r="8674">
          <cell r="A8674" t="str">
            <v>Sweden SE4</v>
          </cell>
          <cell r="B8674" t="str">
            <v>SE4</v>
          </cell>
          <cell r="C8674" t="str">
            <v>Biogas</v>
          </cell>
          <cell r="D8674" t="str">
            <v>2039</v>
          </cell>
          <cell r="E8674">
            <v>4500</v>
          </cell>
        </row>
        <row r="8675">
          <cell r="A8675" t="str">
            <v>Sweden SE4</v>
          </cell>
          <cell r="B8675" t="str">
            <v>SE4</v>
          </cell>
          <cell r="C8675" t="str">
            <v>Biogas</v>
          </cell>
          <cell r="D8675" t="str">
            <v>2040</v>
          </cell>
          <cell r="E8675">
            <v>4500</v>
          </cell>
        </row>
        <row r="8676">
          <cell r="A8676" t="str">
            <v>Sweden SE4</v>
          </cell>
          <cell r="B8676" t="str">
            <v>SE4</v>
          </cell>
          <cell r="C8676" t="str">
            <v>Biogas</v>
          </cell>
          <cell r="D8676" t="str">
            <v>2041</v>
          </cell>
          <cell r="E8676">
            <v>4500</v>
          </cell>
        </row>
        <row r="8677">
          <cell r="A8677" t="str">
            <v>Sweden SE4</v>
          </cell>
          <cell r="B8677" t="str">
            <v>SE4</v>
          </cell>
          <cell r="C8677" t="str">
            <v>Biogas</v>
          </cell>
          <cell r="D8677" t="str">
            <v>2042</v>
          </cell>
          <cell r="E8677">
            <v>4500</v>
          </cell>
        </row>
        <row r="8678">
          <cell r="A8678" t="str">
            <v>Sweden SE4</v>
          </cell>
          <cell r="B8678" t="str">
            <v>SE4</v>
          </cell>
          <cell r="C8678" t="str">
            <v>Biogas</v>
          </cell>
          <cell r="D8678" t="str">
            <v>2043</v>
          </cell>
          <cell r="E8678">
            <v>4500</v>
          </cell>
        </row>
        <row r="8679">
          <cell r="A8679" t="str">
            <v>Sweden SE4</v>
          </cell>
          <cell r="B8679" t="str">
            <v>SE4</v>
          </cell>
          <cell r="C8679" t="str">
            <v>Biogas</v>
          </cell>
          <cell r="D8679" t="str">
            <v>2044</v>
          </cell>
          <cell r="E8679">
            <v>4500</v>
          </cell>
        </row>
        <row r="8680">
          <cell r="A8680" t="str">
            <v>Sweden SE4</v>
          </cell>
          <cell r="B8680" t="str">
            <v>SE4</v>
          </cell>
          <cell r="C8680" t="str">
            <v>Biogas</v>
          </cell>
          <cell r="D8680" t="str">
            <v>2045</v>
          </cell>
          <cell r="E8680">
            <v>4500</v>
          </cell>
        </row>
        <row r="8681">
          <cell r="A8681" t="str">
            <v>Sweden SE4</v>
          </cell>
          <cell r="B8681" t="str">
            <v>SE4</v>
          </cell>
          <cell r="C8681" t="str">
            <v>Biogas</v>
          </cell>
          <cell r="D8681" t="str">
            <v>2046</v>
          </cell>
          <cell r="E8681">
            <v>4500</v>
          </cell>
        </row>
        <row r="8682">
          <cell r="A8682" t="str">
            <v>Sweden SE4</v>
          </cell>
          <cell r="B8682" t="str">
            <v>SE4</v>
          </cell>
          <cell r="C8682" t="str">
            <v>Biogas</v>
          </cell>
          <cell r="D8682" t="str">
            <v>2047</v>
          </cell>
          <cell r="E8682">
            <v>4500</v>
          </cell>
        </row>
        <row r="8683">
          <cell r="A8683" t="str">
            <v>Sweden SE4</v>
          </cell>
          <cell r="B8683" t="str">
            <v>SE4</v>
          </cell>
          <cell r="C8683" t="str">
            <v>Biogas</v>
          </cell>
          <cell r="D8683" t="str">
            <v>2048</v>
          </cell>
          <cell r="E8683">
            <v>4500</v>
          </cell>
        </row>
        <row r="8684">
          <cell r="A8684" t="str">
            <v>Sweden SE4</v>
          </cell>
          <cell r="B8684" t="str">
            <v>SE4</v>
          </cell>
          <cell r="C8684" t="str">
            <v>Biogas</v>
          </cell>
          <cell r="D8684" t="str">
            <v>2049</v>
          </cell>
          <cell r="E8684">
            <v>4500</v>
          </cell>
        </row>
        <row r="8685">
          <cell r="A8685" t="str">
            <v>Sweden SE4</v>
          </cell>
          <cell r="B8685" t="str">
            <v>SE4</v>
          </cell>
          <cell r="C8685" t="str">
            <v>Biogas</v>
          </cell>
          <cell r="D8685" t="str">
            <v>2050</v>
          </cell>
          <cell r="E8685">
            <v>4500</v>
          </cell>
        </row>
        <row r="8686">
          <cell r="A8686" t="str">
            <v>Slovenia</v>
          </cell>
          <cell r="B8686" t="str">
            <v>SI</v>
          </cell>
          <cell r="C8686" t="str">
            <v>Biogas</v>
          </cell>
          <cell r="D8686" t="str">
            <v>2018</v>
          </cell>
          <cell r="E8686">
            <v>4500</v>
          </cell>
        </row>
        <row r="8687">
          <cell r="A8687" t="str">
            <v>Slovenia</v>
          </cell>
          <cell r="B8687" t="str">
            <v>SI</v>
          </cell>
          <cell r="C8687" t="str">
            <v>Biogas</v>
          </cell>
          <cell r="D8687" t="str">
            <v>2019</v>
          </cell>
          <cell r="E8687">
            <v>4500</v>
          </cell>
        </row>
        <row r="8688">
          <cell r="A8688" t="str">
            <v>Slovenia</v>
          </cell>
          <cell r="B8688" t="str">
            <v>SI</v>
          </cell>
          <cell r="C8688" t="str">
            <v>Biogas</v>
          </cell>
          <cell r="D8688" t="str">
            <v>2020</v>
          </cell>
          <cell r="E8688">
            <v>4500</v>
          </cell>
        </row>
        <row r="8689">
          <cell r="A8689" t="str">
            <v>Slovenia</v>
          </cell>
          <cell r="B8689" t="str">
            <v>SI</v>
          </cell>
          <cell r="C8689" t="str">
            <v>Biogas</v>
          </cell>
          <cell r="D8689" t="str">
            <v>2021</v>
          </cell>
          <cell r="E8689">
            <v>4500</v>
          </cell>
        </row>
        <row r="8690">
          <cell r="A8690" t="str">
            <v>Slovenia</v>
          </cell>
          <cell r="B8690" t="str">
            <v>SI</v>
          </cell>
          <cell r="C8690" t="str">
            <v>Biogas</v>
          </cell>
          <cell r="D8690" t="str">
            <v>2022</v>
          </cell>
          <cell r="E8690">
            <v>4500</v>
          </cell>
        </row>
        <row r="8691">
          <cell r="A8691" t="str">
            <v>Slovenia</v>
          </cell>
          <cell r="B8691" t="str">
            <v>SI</v>
          </cell>
          <cell r="C8691" t="str">
            <v>Biogas</v>
          </cell>
          <cell r="D8691" t="str">
            <v>2023</v>
          </cell>
          <cell r="E8691">
            <v>4500</v>
          </cell>
        </row>
        <row r="8692">
          <cell r="A8692" t="str">
            <v>Slovenia</v>
          </cell>
          <cell r="B8692" t="str">
            <v>SI</v>
          </cell>
          <cell r="C8692" t="str">
            <v>Biogas</v>
          </cell>
          <cell r="D8692" t="str">
            <v>2024</v>
          </cell>
          <cell r="E8692">
            <v>4500</v>
          </cell>
        </row>
        <row r="8693">
          <cell r="A8693" t="str">
            <v>Slovenia</v>
          </cell>
          <cell r="B8693" t="str">
            <v>SI</v>
          </cell>
          <cell r="C8693" t="str">
            <v>Biogas</v>
          </cell>
          <cell r="D8693" t="str">
            <v>2025</v>
          </cell>
          <cell r="E8693">
            <v>4500</v>
          </cell>
        </row>
        <row r="8694">
          <cell r="A8694" t="str">
            <v>Slovenia</v>
          </cell>
          <cell r="B8694" t="str">
            <v>SI</v>
          </cell>
          <cell r="C8694" t="str">
            <v>Biogas</v>
          </cell>
          <cell r="D8694" t="str">
            <v>2026</v>
          </cell>
          <cell r="E8694">
            <v>4500</v>
          </cell>
        </row>
        <row r="8695">
          <cell r="A8695" t="str">
            <v>Slovenia</v>
          </cell>
          <cell r="B8695" t="str">
            <v>SI</v>
          </cell>
          <cell r="C8695" t="str">
            <v>Biogas</v>
          </cell>
          <cell r="D8695" t="str">
            <v>2027</v>
          </cell>
          <cell r="E8695">
            <v>4500</v>
          </cell>
        </row>
        <row r="8696">
          <cell r="A8696" t="str">
            <v>Slovenia</v>
          </cell>
          <cell r="B8696" t="str">
            <v>SI</v>
          </cell>
          <cell r="C8696" t="str">
            <v>Biogas</v>
          </cell>
          <cell r="D8696" t="str">
            <v>2028</v>
          </cell>
          <cell r="E8696">
            <v>4500</v>
          </cell>
        </row>
        <row r="8697">
          <cell r="A8697" t="str">
            <v>Slovenia</v>
          </cell>
          <cell r="B8697" t="str">
            <v>SI</v>
          </cell>
          <cell r="C8697" t="str">
            <v>Biogas</v>
          </cell>
          <cell r="D8697" t="str">
            <v>2029</v>
          </cell>
          <cell r="E8697">
            <v>4500</v>
          </cell>
        </row>
        <row r="8698">
          <cell r="A8698" t="str">
            <v>Slovenia</v>
          </cell>
          <cell r="B8698" t="str">
            <v>SI</v>
          </cell>
          <cell r="C8698" t="str">
            <v>Biogas</v>
          </cell>
          <cell r="D8698" t="str">
            <v>2030</v>
          </cell>
          <cell r="E8698">
            <v>4500</v>
          </cell>
        </row>
        <row r="8699">
          <cell r="A8699" t="str">
            <v>Slovenia</v>
          </cell>
          <cell r="B8699" t="str">
            <v>SI</v>
          </cell>
          <cell r="C8699" t="str">
            <v>Biogas</v>
          </cell>
          <cell r="D8699" t="str">
            <v>2031</v>
          </cell>
          <cell r="E8699">
            <v>4500</v>
          </cell>
        </row>
        <row r="8700">
          <cell r="A8700" t="str">
            <v>Slovenia</v>
          </cell>
          <cell r="B8700" t="str">
            <v>SI</v>
          </cell>
          <cell r="C8700" t="str">
            <v>Biogas</v>
          </cell>
          <cell r="D8700" t="str">
            <v>2032</v>
          </cell>
          <cell r="E8700">
            <v>4500</v>
          </cell>
        </row>
        <row r="8701">
          <cell r="A8701" t="str">
            <v>Slovenia</v>
          </cell>
          <cell r="B8701" t="str">
            <v>SI</v>
          </cell>
          <cell r="C8701" t="str">
            <v>Biogas</v>
          </cell>
          <cell r="D8701" t="str">
            <v>2033</v>
          </cell>
          <cell r="E8701">
            <v>4500</v>
          </cell>
        </row>
        <row r="8702">
          <cell r="A8702" t="str">
            <v>Slovenia</v>
          </cell>
          <cell r="B8702" t="str">
            <v>SI</v>
          </cell>
          <cell r="C8702" t="str">
            <v>Biogas</v>
          </cell>
          <cell r="D8702" t="str">
            <v>2034</v>
          </cell>
          <cell r="E8702">
            <v>4500</v>
          </cell>
        </row>
        <row r="8703">
          <cell r="A8703" t="str">
            <v>Slovenia</v>
          </cell>
          <cell r="B8703" t="str">
            <v>SI</v>
          </cell>
          <cell r="C8703" t="str">
            <v>Biogas</v>
          </cell>
          <cell r="D8703" t="str">
            <v>2035</v>
          </cell>
          <cell r="E8703">
            <v>4500</v>
          </cell>
        </row>
        <row r="8704">
          <cell r="A8704" t="str">
            <v>Slovenia</v>
          </cell>
          <cell r="B8704" t="str">
            <v>SI</v>
          </cell>
          <cell r="C8704" t="str">
            <v>Biogas</v>
          </cell>
          <cell r="D8704" t="str">
            <v>2036</v>
          </cell>
          <cell r="E8704">
            <v>4500</v>
          </cell>
        </row>
        <row r="8705">
          <cell r="A8705" t="str">
            <v>Slovenia</v>
          </cell>
          <cell r="B8705" t="str">
            <v>SI</v>
          </cell>
          <cell r="C8705" t="str">
            <v>Biogas</v>
          </cell>
          <cell r="D8705" t="str">
            <v>2037</v>
          </cell>
          <cell r="E8705">
            <v>4500</v>
          </cell>
        </row>
        <row r="8706">
          <cell r="A8706" t="str">
            <v>Slovenia</v>
          </cell>
          <cell r="B8706" t="str">
            <v>SI</v>
          </cell>
          <cell r="C8706" t="str">
            <v>Biogas</v>
          </cell>
          <cell r="D8706" t="str">
            <v>2038</v>
          </cell>
          <cell r="E8706">
            <v>4500</v>
          </cell>
        </row>
        <row r="8707">
          <cell r="A8707" t="str">
            <v>Slovenia</v>
          </cell>
          <cell r="B8707" t="str">
            <v>SI</v>
          </cell>
          <cell r="C8707" t="str">
            <v>Biogas</v>
          </cell>
          <cell r="D8707" t="str">
            <v>2039</v>
          </cell>
          <cell r="E8707">
            <v>4500</v>
          </cell>
        </row>
        <row r="8708">
          <cell r="A8708" t="str">
            <v>Slovenia</v>
          </cell>
          <cell r="B8708" t="str">
            <v>SI</v>
          </cell>
          <cell r="C8708" t="str">
            <v>Biogas</v>
          </cell>
          <cell r="D8708" t="str">
            <v>2040</v>
          </cell>
          <cell r="E8708">
            <v>4500</v>
          </cell>
        </row>
        <row r="8709">
          <cell r="A8709" t="str">
            <v>Slovenia</v>
          </cell>
          <cell r="B8709" t="str">
            <v>SI</v>
          </cell>
          <cell r="C8709" t="str">
            <v>Biogas</v>
          </cell>
          <cell r="D8709" t="str">
            <v>2041</v>
          </cell>
          <cell r="E8709">
            <v>4500</v>
          </cell>
        </row>
        <row r="8710">
          <cell r="A8710" t="str">
            <v>Slovenia</v>
          </cell>
          <cell r="B8710" t="str">
            <v>SI</v>
          </cell>
          <cell r="C8710" t="str">
            <v>Biogas</v>
          </cell>
          <cell r="D8710" t="str">
            <v>2042</v>
          </cell>
          <cell r="E8710">
            <v>4500</v>
          </cell>
        </row>
        <row r="8711">
          <cell r="A8711" t="str">
            <v>Slovenia</v>
          </cell>
          <cell r="B8711" t="str">
            <v>SI</v>
          </cell>
          <cell r="C8711" t="str">
            <v>Biogas</v>
          </cell>
          <cell r="D8711" t="str">
            <v>2043</v>
          </cell>
          <cell r="E8711">
            <v>4500</v>
          </cell>
        </row>
        <row r="8712">
          <cell r="A8712" t="str">
            <v>Slovenia</v>
          </cell>
          <cell r="B8712" t="str">
            <v>SI</v>
          </cell>
          <cell r="C8712" t="str">
            <v>Biogas</v>
          </cell>
          <cell r="D8712" t="str">
            <v>2044</v>
          </cell>
          <cell r="E8712">
            <v>4500</v>
          </cell>
        </row>
        <row r="8713">
          <cell r="A8713" t="str">
            <v>Slovenia</v>
          </cell>
          <cell r="B8713" t="str">
            <v>SI</v>
          </cell>
          <cell r="C8713" t="str">
            <v>Biogas</v>
          </cell>
          <cell r="D8713" t="str">
            <v>2045</v>
          </cell>
          <cell r="E8713">
            <v>4500</v>
          </cell>
        </row>
        <row r="8714">
          <cell r="A8714" t="str">
            <v>Slovenia</v>
          </cell>
          <cell r="B8714" t="str">
            <v>SI</v>
          </cell>
          <cell r="C8714" t="str">
            <v>Biogas</v>
          </cell>
          <cell r="D8714" t="str">
            <v>2046</v>
          </cell>
          <cell r="E8714">
            <v>4500</v>
          </cell>
        </row>
        <row r="8715">
          <cell r="A8715" t="str">
            <v>Slovenia</v>
          </cell>
          <cell r="B8715" t="str">
            <v>SI</v>
          </cell>
          <cell r="C8715" t="str">
            <v>Biogas</v>
          </cell>
          <cell r="D8715" t="str">
            <v>2047</v>
          </cell>
          <cell r="E8715">
            <v>4500</v>
          </cell>
        </row>
        <row r="8716">
          <cell r="A8716" t="str">
            <v>Slovenia</v>
          </cell>
          <cell r="B8716" t="str">
            <v>SI</v>
          </cell>
          <cell r="C8716" t="str">
            <v>Biogas</v>
          </cell>
          <cell r="D8716" t="str">
            <v>2048</v>
          </cell>
          <cell r="E8716">
            <v>4500</v>
          </cell>
        </row>
        <row r="8717">
          <cell r="A8717" t="str">
            <v>Slovenia</v>
          </cell>
          <cell r="B8717" t="str">
            <v>SI</v>
          </cell>
          <cell r="C8717" t="str">
            <v>Biogas</v>
          </cell>
          <cell r="D8717" t="str">
            <v>2049</v>
          </cell>
          <cell r="E8717">
            <v>4500</v>
          </cell>
        </row>
        <row r="8718">
          <cell r="A8718" t="str">
            <v>Slovenia</v>
          </cell>
          <cell r="B8718" t="str">
            <v>SI</v>
          </cell>
          <cell r="C8718" t="str">
            <v>Biogas</v>
          </cell>
          <cell r="D8718" t="str">
            <v>2050</v>
          </cell>
          <cell r="E8718">
            <v>4500</v>
          </cell>
        </row>
        <row r="8719">
          <cell r="A8719" t="str">
            <v>Slovak Republic</v>
          </cell>
          <cell r="B8719" t="str">
            <v>SK</v>
          </cell>
          <cell r="C8719" t="str">
            <v>Biogas</v>
          </cell>
          <cell r="D8719" t="str">
            <v>2018</v>
          </cell>
          <cell r="E8719">
            <v>4500</v>
          </cell>
        </row>
        <row r="8720">
          <cell r="A8720" t="str">
            <v>Slovak Republic</v>
          </cell>
          <cell r="B8720" t="str">
            <v>SK</v>
          </cell>
          <cell r="C8720" t="str">
            <v>Biogas</v>
          </cell>
          <cell r="D8720" t="str">
            <v>2019</v>
          </cell>
          <cell r="E8720">
            <v>4500</v>
          </cell>
        </row>
        <row r="8721">
          <cell r="A8721" t="str">
            <v>Slovak Republic</v>
          </cell>
          <cell r="B8721" t="str">
            <v>SK</v>
          </cell>
          <cell r="C8721" t="str">
            <v>Biogas</v>
          </cell>
          <cell r="D8721" t="str">
            <v>2020</v>
          </cell>
          <cell r="E8721">
            <v>4500</v>
          </cell>
        </row>
        <row r="8722">
          <cell r="A8722" t="str">
            <v>Slovak Republic</v>
          </cell>
          <cell r="B8722" t="str">
            <v>SK</v>
          </cell>
          <cell r="C8722" t="str">
            <v>Biogas</v>
          </cell>
          <cell r="D8722" t="str">
            <v>2021</v>
          </cell>
          <cell r="E8722">
            <v>4500</v>
          </cell>
        </row>
        <row r="8723">
          <cell r="A8723" t="str">
            <v>Slovak Republic</v>
          </cell>
          <cell r="B8723" t="str">
            <v>SK</v>
          </cell>
          <cell r="C8723" t="str">
            <v>Biogas</v>
          </cell>
          <cell r="D8723" t="str">
            <v>2022</v>
          </cell>
          <cell r="E8723">
            <v>4500</v>
          </cell>
        </row>
        <row r="8724">
          <cell r="A8724" t="str">
            <v>Slovak Republic</v>
          </cell>
          <cell r="B8724" t="str">
            <v>SK</v>
          </cell>
          <cell r="C8724" t="str">
            <v>Biogas</v>
          </cell>
          <cell r="D8724" t="str">
            <v>2023</v>
          </cell>
          <cell r="E8724">
            <v>4500</v>
          </cell>
        </row>
        <row r="8725">
          <cell r="A8725" t="str">
            <v>Slovak Republic</v>
          </cell>
          <cell r="B8725" t="str">
            <v>SK</v>
          </cell>
          <cell r="C8725" t="str">
            <v>Biogas</v>
          </cell>
          <cell r="D8725" t="str">
            <v>2024</v>
          </cell>
          <cell r="E8725">
            <v>4500</v>
          </cell>
        </row>
        <row r="8726">
          <cell r="A8726" t="str">
            <v>Slovak Republic</v>
          </cell>
          <cell r="B8726" t="str">
            <v>SK</v>
          </cell>
          <cell r="C8726" t="str">
            <v>Biogas</v>
          </cell>
          <cell r="D8726" t="str">
            <v>2025</v>
          </cell>
          <cell r="E8726">
            <v>4500</v>
          </cell>
        </row>
        <row r="8727">
          <cell r="A8727" t="str">
            <v>Slovak Republic</v>
          </cell>
          <cell r="B8727" t="str">
            <v>SK</v>
          </cell>
          <cell r="C8727" t="str">
            <v>Biogas</v>
          </cell>
          <cell r="D8727" t="str">
            <v>2026</v>
          </cell>
          <cell r="E8727">
            <v>4500</v>
          </cell>
        </row>
        <row r="8728">
          <cell r="A8728" t="str">
            <v>Slovak Republic</v>
          </cell>
          <cell r="B8728" t="str">
            <v>SK</v>
          </cell>
          <cell r="C8728" t="str">
            <v>Biogas</v>
          </cell>
          <cell r="D8728" t="str">
            <v>2027</v>
          </cell>
          <cell r="E8728">
            <v>4500</v>
          </cell>
        </row>
        <row r="8729">
          <cell r="A8729" t="str">
            <v>Slovak Republic</v>
          </cell>
          <cell r="B8729" t="str">
            <v>SK</v>
          </cell>
          <cell r="C8729" t="str">
            <v>Biogas</v>
          </cell>
          <cell r="D8729" t="str">
            <v>2028</v>
          </cell>
          <cell r="E8729">
            <v>4500</v>
          </cell>
        </row>
        <row r="8730">
          <cell r="A8730" t="str">
            <v>Slovak Republic</v>
          </cell>
          <cell r="B8730" t="str">
            <v>SK</v>
          </cell>
          <cell r="C8730" t="str">
            <v>Biogas</v>
          </cell>
          <cell r="D8730" t="str">
            <v>2029</v>
          </cell>
          <cell r="E8730">
            <v>4500</v>
          </cell>
        </row>
        <row r="8731">
          <cell r="A8731" t="str">
            <v>Slovak Republic</v>
          </cell>
          <cell r="B8731" t="str">
            <v>SK</v>
          </cell>
          <cell r="C8731" t="str">
            <v>Biogas</v>
          </cell>
          <cell r="D8731" t="str">
            <v>2030</v>
          </cell>
          <cell r="E8731">
            <v>4500</v>
          </cell>
        </row>
        <row r="8732">
          <cell r="A8732" t="str">
            <v>Slovak Republic</v>
          </cell>
          <cell r="B8732" t="str">
            <v>SK</v>
          </cell>
          <cell r="C8732" t="str">
            <v>Biogas</v>
          </cell>
          <cell r="D8732" t="str">
            <v>2031</v>
          </cell>
          <cell r="E8732">
            <v>4500</v>
          </cell>
        </row>
        <row r="8733">
          <cell r="A8733" t="str">
            <v>Slovak Republic</v>
          </cell>
          <cell r="B8733" t="str">
            <v>SK</v>
          </cell>
          <cell r="C8733" t="str">
            <v>Biogas</v>
          </cell>
          <cell r="D8733" t="str">
            <v>2032</v>
          </cell>
          <cell r="E8733">
            <v>4500</v>
          </cell>
        </row>
        <row r="8734">
          <cell r="A8734" t="str">
            <v>Slovak Republic</v>
          </cell>
          <cell r="B8734" t="str">
            <v>SK</v>
          </cell>
          <cell r="C8734" t="str">
            <v>Biogas</v>
          </cell>
          <cell r="D8734" t="str">
            <v>2033</v>
          </cell>
          <cell r="E8734">
            <v>4500</v>
          </cell>
        </row>
        <row r="8735">
          <cell r="A8735" t="str">
            <v>Slovak Republic</v>
          </cell>
          <cell r="B8735" t="str">
            <v>SK</v>
          </cell>
          <cell r="C8735" t="str">
            <v>Biogas</v>
          </cell>
          <cell r="D8735" t="str">
            <v>2034</v>
          </cell>
          <cell r="E8735">
            <v>4500</v>
          </cell>
        </row>
        <row r="8736">
          <cell r="A8736" t="str">
            <v>Slovak Republic</v>
          </cell>
          <cell r="B8736" t="str">
            <v>SK</v>
          </cell>
          <cell r="C8736" t="str">
            <v>Biogas</v>
          </cell>
          <cell r="D8736" t="str">
            <v>2035</v>
          </cell>
          <cell r="E8736">
            <v>4500</v>
          </cell>
        </row>
        <row r="8737">
          <cell r="A8737" t="str">
            <v>Slovak Republic</v>
          </cell>
          <cell r="B8737" t="str">
            <v>SK</v>
          </cell>
          <cell r="C8737" t="str">
            <v>Biogas</v>
          </cell>
          <cell r="D8737" t="str">
            <v>2036</v>
          </cell>
          <cell r="E8737">
            <v>4500</v>
          </cell>
        </row>
        <row r="8738">
          <cell r="A8738" t="str">
            <v>Slovak Republic</v>
          </cell>
          <cell r="B8738" t="str">
            <v>SK</v>
          </cell>
          <cell r="C8738" t="str">
            <v>Biogas</v>
          </cell>
          <cell r="D8738" t="str">
            <v>2037</v>
          </cell>
          <cell r="E8738">
            <v>4500</v>
          </cell>
        </row>
        <row r="8739">
          <cell r="A8739" t="str">
            <v>Slovak Republic</v>
          </cell>
          <cell r="B8739" t="str">
            <v>SK</v>
          </cell>
          <cell r="C8739" t="str">
            <v>Biogas</v>
          </cell>
          <cell r="D8739" t="str">
            <v>2038</v>
          </cell>
          <cell r="E8739">
            <v>4500</v>
          </cell>
        </row>
        <row r="8740">
          <cell r="A8740" t="str">
            <v>Slovak Republic</v>
          </cell>
          <cell r="B8740" t="str">
            <v>SK</v>
          </cell>
          <cell r="C8740" t="str">
            <v>Biogas</v>
          </cell>
          <cell r="D8740" t="str">
            <v>2039</v>
          </cell>
          <cell r="E8740">
            <v>4500</v>
          </cell>
        </row>
        <row r="8741">
          <cell r="A8741" t="str">
            <v>Slovak Republic</v>
          </cell>
          <cell r="B8741" t="str">
            <v>SK</v>
          </cell>
          <cell r="C8741" t="str">
            <v>Biogas</v>
          </cell>
          <cell r="D8741" t="str">
            <v>2040</v>
          </cell>
          <cell r="E8741">
            <v>4500</v>
          </cell>
        </row>
        <row r="8742">
          <cell r="A8742" t="str">
            <v>Slovak Republic</v>
          </cell>
          <cell r="B8742" t="str">
            <v>SK</v>
          </cell>
          <cell r="C8742" t="str">
            <v>Biogas</v>
          </cell>
          <cell r="D8742" t="str">
            <v>2041</v>
          </cell>
          <cell r="E8742">
            <v>4500</v>
          </cell>
        </row>
        <row r="8743">
          <cell r="A8743" t="str">
            <v>Slovak Republic</v>
          </cell>
          <cell r="B8743" t="str">
            <v>SK</v>
          </cell>
          <cell r="C8743" t="str">
            <v>Biogas</v>
          </cell>
          <cell r="D8743" t="str">
            <v>2042</v>
          </cell>
          <cell r="E8743">
            <v>4500</v>
          </cell>
        </row>
        <row r="8744">
          <cell r="A8744" t="str">
            <v>Slovak Republic</v>
          </cell>
          <cell r="B8744" t="str">
            <v>SK</v>
          </cell>
          <cell r="C8744" t="str">
            <v>Biogas</v>
          </cell>
          <cell r="D8744" t="str">
            <v>2043</v>
          </cell>
          <cell r="E8744">
            <v>4500</v>
          </cell>
        </row>
        <row r="8745">
          <cell r="A8745" t="str">
            <v>Slovak Republic</v>
          </cell>
          <cell r="B8745" t="str">
            <v>SK</v>
          </cell>
          <cell r="C8745" t="str">
            <v>Biogas</v>
          </cell>
          <cell r="D8745" t="str">
            <v>2044</v>
          </cell>
          <cell r="E8745">
            <v>4500</v>
          </cell>
        </row>
        <row r="8746">
          <cell r="A8746" t="str">
            <v>Slovak Republic</v>
          </cell>
          <cell r="B8746" t="str">
            <v>SK</v>
          </cell>
          <cell r="C8746" t="str">
            <v>Biogas</v>
          </cell>
          <cell r="D8746" t="str">
            <v>2045</v>
          </cell>
          <cell r="E8746">
            <v>4500</v>
          </cell>
        </row>
        <row r="8747">
          <cell r="A8747" t="str">
            <v>Slovak Republic</v>
          </cell>
          <cell r="B8747" t="str">
            <v>SK</v>
          </cell>
          <cell r="C8747" t="str">
            <v>Biogas</v>
          </cell>
          <cell r="D8747" t="str">
            <v>2046</v>
          </cell>
          <cell r="E8747">
            <v>4500</v>
          </cell>
        </row>
        <row r="8748">
          <cell r="A8748" t="str">
            <v>Slovak Republic</v>
          </cell>
          <cell r="B8748" t="str">
            <v>SK</v>
          </cell>
          <cell r="C8748" t="str">
            <v>Biogas</v>
          </cell>
          <cell r="D8748" t="str">
            <v>2047</v>
          </cell>
          <cell r="E8748">
            <v>4500</v>
          </cell>
        </row>
        <row r="8749">
          <cell r="A8749" t="str">
            <v>Slovak Republic</v>
          </cell>
          <cell r="B8749" t="str">
            <v>SK</v>
          </cell>
          <cell r="C8749" t="str">
            <v>Biogas</v>
          </cell>
          <cell r="D8749" t="str">
            <v>2048</v>
          </cell>
          <cell r="E8749">
            <v>4500</v>
          </cell>
        </row>
        <row r="8750">
          <cell r="A8750" t="str">
            <v>Slovak Republic</v>
          </cell>
          <cell r="B8750" t="str">
            <v>SK</v>
          </cell>
          <cell r="C8750" t="str">
            <v>Biogas</v>
          </cell>
          <cell r="D8750" t="str">
            <v>2049</v>
          </cell>
          <cell r="E8750">
            <v>4500</v>
          </cell>
        </row>
        <row r="8751">
          <cell r="A8751" t="str">
            <v>Slovak Republic</v>
          </cell>
          <cell r="B8751" t="str">
            <v>SK</v>
          </cell>
          <cell r="C8751" t="str">
            <v>Biogas</v>
          </cell>
          <cell r="D8751" t="str">
            <v>2050</v>
          </cell>
          <cell r="E8751">
            <v>4500</v>
          </cell>
        </row>
        <row r="8752">
          <cell r="A8752" t="str">
            <v>Norway</v>
          </cell>
          <cell r="B8752" t="str">
            <v>NO</v>
          </cell>
          <cell r="C8752" t="str">
            <v>Biogas</v>
          </cell>
          <cell r="D8752" t="str">
            <v>2018</v>
          </cell>
          <cell r="E8752">
            <v>4500</v>
          </cell>
        </row>
        <row r="8753">
          <cell r="A8753" t="str">
            <v>Norway</v>
          </cell>
          <cell r="B8753" t="str">
            <v>NO</v>
          </cell>
          <cell r="C8753" t="str">
            <v>Biogas</v>
          </cell>
          <cell r="D8753" t="str">
            <v>2019</v>
          </cell>
          <cell r="E8753">
            <v>4500</v>
          </cell>
        </row>
        <row r="8754">
          <cell r="A8754" t="str">
            <v>Norway</v>
          </cell>
          <cell r="B8754" t="str">
            <v>NO</v>
          </cell>
          <cell r="C8754" t="str">
            <v>Biogas</v>
          </cell>
          <cell r="D8754" t="str">
            <v>2020</v>
          </cell>
          <cell r="E8754">
            <v>4500</v>
          </cell>
        </row>
        <row r="8755">
          <cell r="A8755" t="str">
            <v>Norway</v>
          </cell>
          <cell r="B8755" t="str">
            <v>NO</v>
          </cell>
          <cell r="C8755" t="str">
            <v>Biogas</v>
          </cell>
          <cell r="D8755" t="str">
            <v>2021</v>
          </cell>
          <cell r="E8755">
            <v>4500</v>
          </cell>
        </row>
        <row r="8756">
          <cell r="A8756" t="str">
            <v>Norway</v>
          </cell>
          <cell r="B8756" t="str">
            <v>NO</v>
          </cell>
          <cell r="C8756" t="str">
            <v>Biogas</v>
          </cell>
          <cell r="D8756" t="str">
            <v>2022</v>
          </cell>
          <cell r="E8756">
            <v>4500</v>
          </cell>
        </row>
        <row r="8757">
          <cell r="A8757" t="str">
            <v>Norway</v>
          </cell>
          <cell r="B8757" t="str">
            <v>NO</v>
          </cell>
          <cell r="C8757" t="str">
            <v>Biogas</v>
          </cell>
          <cell r="D8757" t="str">
            <v>2023</v>
          </cell>
          <cell r="E8757">
            <v>4500</v>
          </cell>
        </row>
        <row r="8758">
          <cell r="A8758" t="str">
            <v>Norway</v>
          </cell>
          <cell r="B8758" t="str">
            <v>NO</v>
          </cell>
          <cell r="C8758" t="str">
            <v>Biogas</v>
          </cell>
          <cell r="D8758" t="str">
            <v>2024</v>
          </cell>
          <cell r="E8758">
            <v>4500</v>
          </cell>
        </row>
        <row r="8759">
          <cell r="A8759" t="str">
            <v>Norway</v>
          </cell>
          <cell r="B8759" t="str">
            <v>NO</v>
          </cell>
          <cell r="C8759" t="str">
            <v>Biogas</v>
          </cell>
          <cell r="D8759" t="str">
            <v>2025</v>
          </cell>
          <cell r="E8759">
            <v>4500</v>
          </cell>
        </row>
        <row r="8760">
          <cell r="A8760" t="str">
            <v>Norway</v>
          </cell>
          <cell r="B8760" t="str">
            <v>NO</v>
          </cell>
          <cell r="C8760" t="str">
            <v>Biogas</v>
          </cell>
          <cell r="D8760" t="str">
            <v>2026</v>
          </cell>
          <cell r="E8760">
            <v>4500</v>
          </cell>
        </row>
        <row r="8761">
          <cell r="A8761" t="str">
            <v>Norway</v>
          </cell>
          <cell r="B8761" t="str">
            <v>NO</v>
          </cell>
          <cell r="C8761" t="str">
            <v>Biogas</v>
          </cell>
          <cell r="D8761" t="str">
            <v>2027</v>
          </cell>
          <cell r="E8761">
            <v>4500</v>
          </cell>
        </row>
        <row r="8762">
          <cell r="A8762" t="str">
            <v>Norway</v>
          </cell>
          <cell r="B8762" t="str">
            <v>NO</v>
          </cell>
          <cell r="C8762" t="str">
            <v>Biogas</v>
          </cell>
          <cell r="D8762" t="str">
            <v>2028</v>
          </cell>
          <cell r="E8762">
            <v>4500</v>
          </cell>
        </row>
        <row r="8763">
          <cell r="A8763" t="str">
            <v>Norway</v>
          </cell>
          <cell r="B8763" t="str">
            <v>NO</v>
          </cell>
          <cell r="C8763" t="str">
            <v>Biogas</v>
          </cell>
          <cell r="D8763" t="str">
            <v>2029</v>
          </cell>
          <cell r="E8763">
            <v>4500</v>
          </cell>
        </row>
        <row r="8764">
          <cell r="A8764" t="str">
            <v>Norway</v>
          </cell>
          <cell r="B8764" t="str">
            <v>NO</v>
          </cell>
          <cell r="C8764" t="str">
            <v>Biogas</v>
          </cell>
          <cell r="D8764" t="str">
            <v>2030</v>
          </cell>
          <cell r="E8764">
            <v>4500</v>
          </cell>
        </row>
        <row r="8765">
          <cell r="A8765" t="str">
            <v>Norway</v>
          </cell>
          <cell r="B8765" t="str">
            <v>NO</v>
          </cell>
          <cell r="C8765" t="str">
            <v>Biogas</v>
          </cell>
          <cell r="D8765" t="str">
            <v>2031</v>
          </cell>
          <cell r="E8765">
            <v>4500</v>
          </cell>
        </row>
        <row r="8766">
          <cell r="A8766" t="str">
            <v>Norway</v>
          </cell>
          <cell r="B8766" t="str">
            <v>NO</v>
          </cell>
          <cell r="C8766" t="str">
            <v>Biogas</v>
          </cell>
          <cell r="D8766" t="str">
            <v>2032</v>
          </cell>
          <cell r="E8766">
            <v>4500</v>
          </cell>
        </row>
        <row r="8767">
          <cell r="A8767" t="str">
            <v>Norway</v>
          </cell>
          <cell r="B8767" t="str">
            <v>NO</v>
          </cell>
          <cell r="C8767" t="str">
            <v>Biogas</v>
          </cell>
          <cell r="D8767" t="str">
            <v>2033</v>
          </cell>
          <cell r="E8767">
            <v>4500</v>
          </cell>
        </row>
        <row r="8768">
          <cell r="A8768" t="str">
            <v>Norway</v>
          </cell>
          <cell r="B8768" t="str">
            <v>NO</v>
          </cell>
          <cell r="C8768" t="str">
            <v>Biogas</v>
          </cell>
          <cell r="D8768" t="str">
            <v>2034</v>
          </cell>
          <cell r="E8768">
            <v>4500</v>
          </cell>
        </row>
        <row r="8769">
          <cell r="A8769" t="str">
            <v>Norway</v>
          </cell>
          <cell r="B8769" t="str">
            <v>NO</v>
          </cell>
          <cell r="C8769" t="str">
            <v>Biogas</v>
          </cell>
          <cell r="D8769" t="str">
            <v>2035</v>
          </cell>
          <cell r="E8769">
            <v>4500</v>
          </cell>
        </row>
        <row r="8770">
          <cell r="A8770" t="str">
            <v>Norway</v>
          </cell>
          <cell r="B8770" t="str">
            <v>NO</v>
          </cell>
          <cell r="C8770" t="str">
            <v>Biogas</v>
          </cell>
          <cell r="D8770" t="str">
            <v>2036</v>
          </cell>
          <cell r="E8770">
            <v>4500</v>
          </cell>
        </row>
        <row r="8771">
          <cell r="A8771" t="str">
            <v>Norway</v>
          </cell>
          <cell r="B8771" t="str">
            <v>NO</v>
          </cell>
          <cell r="C8771" t="str">
            <v>Biogas</v>
          </cell>
          <cell r="D8771" t="str">
            <v>2037</v>
          </cell>
          <cell r="E8771">
            <v>4500</v>
          </cell>
        </row>
        <row r="8772">
          <cell r="A8772" t="str">
            <v>Norway</v>
          </cell>
          <cell r="B8772" t="str">
            <v>NO</v>
          </cell>
          <cell r="C8772" t="str">
            <v>Biogas</v>
          </cell>
          <cell r="D8772" t="str">
            <v>2038</v>
          </cell>
          <cell r="E8772">
            <v>4500</v>
          </cell>
        </row>
        <row r="8773">
          <cell r="A8773" t="str">
            <v>Norway</v>
          </cell>
          <cell r="B8773" t="str">
            <v>NO</v>
          </cell>
          <cell r="C8773" t="str">
            <v>Biogas</v>
          </cell>
          <cell r="D8773" t="str">
            <v>2039</v>
          </cell>
          <cell r="E8773">
            <v>4500</v>
          </cell>
        </row>
        <row r="8774">
          <cell r="A8774" t="str">
            <v>Norway</v>
          </cell>
          <cell r="B8774" t="str">
            <v>NO</v>
          </cell>
          <cell r="C8774" t="str">
            <v>Biogas</v>
          </cell>
          <cell r="D8774" t="str">
            <v>2040</v>
          </cell>
          <cell r="E8774">
            <v>4500</v>
          </cell>
        </row>
        <row r="8775">
          <cell r="A8775" t="str">
            <v>Norway</v>
          </cell>
          <cell r="B8775" t="str">
            <v>NO</v>
          </cell>
          <cell r="C8775" t="str">
            <v>Biogas</v>
          </cell>
          <cell r="D8775" t="str">
            <v>2041</v>
          </cell>
          <cell r="E8775">
            <v>4500</v>
          </cell>
        </row>
        <row r="8776">
          <cell r="A8776" t="str">
            <v>Norway</v>
          </cell>
          <cell r="B8776" t="str">
            <v>NO</v>
          </cell>
          <cell r="C8776" t="str">
            <v>Biogas</v>
          </cell>
          <cell r="D8776" t="str">
            <v>2042</v>
          </cell>
          <cell r="E8776">
            <v>4500</v>
          </cell>
        </row>
        <row r="8777">
          <cell r="A8777" t="str">
            <v>Norway</v>
          </cell>
          <cell r="B8777" t="str">
            <v>NO</v>
          </cell>
          <cell r="C8777" t="str">
            <v>Biogas</v>
          </cell>
          <cell r="D8777" t="str">
            <v>2043</v>
          </cell>
          <cell r="E8777">
            <v>4500</v>
          </cell>
        </row>
        <row r="8778">
          <cell r="A8778" t="str">
            <v>Norway</v>
          </cell>
          <cell r="B8778" t="str">
            <v>NO</v>
          </cell>
          <cell r="C8778" t="str">
            <v>Biogas</v>
          </cell>
          <cell r="D8778" t="str">
            <v>2044</v>
          </cell>
          <cell r="E8778">
            <v>4500</v>
          </cell>
        </row>
        <row r="8779">
          <cell r="A8779" t="str">
            <v>Norway</v>
          </cell>
          <cell r="B8779" t="str">
            <v>NO</v>
          </cell>
          <cell r="C8779" t="str">
            <v>Biogas</v>
          </cell>
          <cell r="D8779" t="str">
            <v>2045</v>
          </cell>
          <cell r="E8779">
            <v>4500</v>
          </cell>
        </row>
        <row r="8780">
          <cell r="A8780" t="str">
            <v>Norway</v>
          </cell>
          <cell r="B8780" t="str">
            <v>NO</v>
          </cell>
          <cell r="C8780" t="str">
            <v>Biogas</v>
          </cell>
          <cell r="D8780" t="str">
            <v>2046</v>
          </cell>
          <cell r="E8780">
            <v>4500</v>
          </cell>
        </row>
        <row r="8781">
          <cell r="A8781" t="str">
            <v>Norway</v>
          </cell>
          <cell r="B8781" t="str">
            <v>NO</v>
          </cell>
          <cell r="C8781" t="str">
            <v>Biogas</v>
          </cell>
          <cell r="D8781" t="str">
            <v>2047</v>
          </cell>
          <cell r="E8781">
            <v>4500</v>
          </cell>
        </row>
        <row r="8782">
          <cell r="A8782" t="str">
            <v>Norway</v>
          </cell>
          <cell r="B8782" t="str">
            <v>NO</v>
          </cell>
          <cell r="C8782" t="str">
            <v>Biogas</v>
          </cell>
          <cell r="D8782" t="str">
            <v>2048</v>
          </cell>
          <cell r="E8782">
            <v>4500</v>
          </cell>
        </row>
        <row r="8783">
          <cell r="A8783" t="str">
            <v>Norway</v>
          </cell>
          <cell r="B8783" t="str">
            <v>NO</v>
          </cell>
          <cell r="C8783" t="str">
            <v>Biogas</v>
          </cell>
          <cell r="D8783" t="str">
            <v>2049</v>
          </cell>
          <cell r="E8783">
            <v>4500</v>
          </cell>
        </row>
        <row r="8784">
          <cell r="A8784" t="str">
            <v>Norway</v>
          </cell>
          <cell r="B8784" t="str">
            <v>NO</v>
          </cell>
          <cell r="C8784" t="str">
            <v>Biogas</v>
          </cell>
          <cell r="D8784" t="str">
            <v>2050</v>
          </cell>
          <cell r="E8784">
            <v>4500</v>
          </cell>
        </row>
        <row r="8785">
          <cell r="A8785" t="str">
            <v>Denmark</v>
          </cell>
          <cell r="B8785" t="str">
            <v>DK</v>
          </cell>
          <cell r="C8785" t="str">
            <v>Biogas</v>
          </cell>
          <cell r="D8785" t="str">
            <v>2018</v>
          </cell>
          <cell r="E8785">
            <v>4500</v>
          </cell>
        </row>
        <row r="8786">
          <cell r="A8786" t="str">
            <v>Denmark</v>
          </cell>
          <cell r="B8786" t="str">
            <v>DK</v>
          </cell>
          <cell r="C8786" t="str">
            <v>Biogas</v>
          </cell>
          <cell r="D8786" t="str">
            <v>2019</v>
          </cell>
          <cell r="E8786">
            <v>4500</v>
          </cell>
        </row>
        <row r="8787">
          <cell r="A8787" t="str">
            <v>Denmark</v>
          </cell>
          <cell r="B8787" t="str">
            <v>DK</v>
          </cell>
          <cell r="C8787" t="str">
            <v>Biogas</v>
          </cell>
          <cell r="D8787" t="str">
            <v>2020</v>
          </cell>
          <cell r="E8787">
            <v>4500</v>
          </cell>
        </row>
        <row r="8788">
          <cell r="A8788" t="str">
            <v>Denmark</v>
          </cell>
          <cell r="B8788" t="str">
            <v>DK</v>
          </cell>
          <cell r="C8788" t="str">
            <v>Biogas</v>
          </cell>
          <cell r="D8788" t="str">
            <v>2021</v>
          </cell>
          <cell r="E8788">
            <v>4500</v>
          </cell>
        </row>
        <row r="8789">
          <cell r="A8789" t="str">
            <v>Denmark</v>
          </cell>
          <cell r="B8789" t="str">
            <v>DK</v>
          </cell>
          <cell r="C8789" t="str">
            <v>Biogas</v>
          </cell>
          <cell r="D8789" t="str">
            <v>2022</v>
          </cell>
          <cell r="E8789">
            <v>4500</v>
          </cell>
        </row>
        <row r="8790">
          <cell r="A8790" t="str">
            <v>Denmark</v>
          </cell>
          <cell r="B8790" t="str">
            <v>DK</v>
          </cell>
          <cell r="C8790" t="str">
            <v>Biogas</v>
          </cell>
          <cell r="D8790" t="str">
            <v>2023</v>
          </cell>
          <cell r="E8790">
            <v>4500</v>
          </cell>
        </row>
        <row r="8791">
          <cell r="A8791" t="str">
            <v>Denmark</v>
          </cell>
          <cell r="B8791" t="str">
            <v>DK</v>
          </cell>
          <cell r="C8791" t="str">
            <v>Biogas</v>
          </cell>
          <cell r="D8791" t="str">
            <v>2024</v>
          </cell>
          <cell r="E8791">
            <v>4500</v>
          </cell>
        </row>
        <row r="8792">
          <cell r="A8792" t="str">
            <v>Denmark</v>
          </cell>
          <cell r="B8792" t="str">
            <v>DK</v>
          </cell>
          <cell r="C8792" t="str">
            <v>Biogas</v>
          </cell>
          <cell r="D8792" t="str">
            <v>2025</v>
          </cell>
          <cell r="E8792">
            <v>4500</v>
          </cell>
        </row>
        <row r="8793">
          <cell r="A8793" t="str">
            <v>Denmark</v>
          </cell>
          <cell r="B8793" t="str">
            <v>DK</v>
          </cell>
          <cell r="C8793" t="str">
            <v>Biogas</v>
          </cell>
          <cell r="D8793" t="str">
            <v>2026</v>
          </cell>
          <cell r="E8793">
            <v>4500</v>
          </cell>
        </row>
        <row r="8794">
          <cell r="A8794" t="str">
            <v>Denmark</v>
          </cell>
          <cell r="B8794" t="str">
            <v>DK</v>
          </cell>
          <cell r="C8794" t="str">
            <v>Biogas</v>
          </cell>
          <cell r="D8794" t="str">
            <v>2027</v>
          </cell>
          <cell r="E8794">
            <v>4500</v>
          </cell>
        </row>
        <row r="8795">
          <cell r="A8795" t="str">
            <v>Denmark</v>
          </cell>
          <cell r="B8795" t="str">
            <v>DK</v>
          </cell>
          <cell r="C8795" t="str">
            <v>Biogas</v>
          </cell>
          <cell r="D8795" t="str">
            <v>2028</v>
          </cell>
          <cell r="E8795">
            <v>4500</v>
          </cell>
        </row>
        <row r="8796">
          <cell r="A8796" t="str">
            <v>Denmark</v>
          </cell>
          <cell r="B8796" t="str">
            <v>DK</v>
          </cell>
          <cell r="C8796" t="str">
            <v>Biogas</v>
          </cell>
          <cell r="D8796" t="str">
            <v>2029</v>
          </cell>
          <cell r="E8796">
            <v>4500</v>
          </cell>
        </row>
        <row r="8797">
          <cell r="A8797" t="str">
            <v>Denmark</v>
          </cell>
          <cell r="B8797" t="str">
            <v>DK</v>
          </cell>
          <cell r="C8797" t="str">
            <v>Biogas</v>
          </cell>
          <cell r="D8797" t="str">
            <v>2030</v>
          </cell>
          <cell r="E8797">
            <v>4500</v>
          </cell>
        </row>
        <row r="8798">
          <cell r="A8798" t="str">
            <v>Denmark</v>
          </cell>
          <cell r="B8798" t="str">
            <v>DK</v>
          </cell>
          <cell r="C8798" t="str">
            <v>Biogas</v>
          </cell>
          <cell r="D8798" t="str">
            <v>2031</v>
          </cell>
          <cell r="E8798">
            <v>4500</v>
          </cell>
        </row>
        <row r="8799">
          <cell r="A8799" t="str">
            <v>Denmark</v>
          </cell>
          <cell r="B8799" t="str">
            <v>DK</v>
          </cell>
          <cell r="C8799" t="str">
            <v>Biogas</v>
          </cell>
          <cell r="D8799" t="str">
            <v>2032</v>
          </cell>
          <cell r="E8799">
            <v>4500</v>
          </cell>
        </row>
        <row r="8800">
          <cell r="A8800" t="str">
            <v>Denmark</v>
          </cell>
          <cell r="B8800" t="str">
            <v>DK</v>
          </cell>
          <cell r="C8800" t="str">
            <v>Biogas</v>
          </cell>
          <cell r="D8800" t="str">
            <v>2033</v>
          </cell>
          <cell r="E8800">
            <v>4500</v>
          </cell>
        </row>
        <row r="8801">
          <cell r="A8801" t="str">
            <v>Denmark</v>
          </cell>
          <cell r="B8801" t="str">
            <v>DK</v>
          </cell>
          <cell r="C8801" t="str">
            <v>Biogas</v>
          </cell>
          <cell r="D8801" t="str">
            <v>2034</v>
          </cell>
          <cell r="E8801">
            <v>4500</v>
          </cell>
        </row>
        <row r="8802">
          <cell r="A8802" t="str">
            <v>Denmark</v>
          </cell>
          <cell r="B8802" t="str">
            <v>DK</v>
          </cell>
          <cell r="C8802" t="str">
            <v>Biogas</v>
          </cell>
          <cell r="D8802" t="str">
            <v>2035</v>
          </cell>
          <cell r="E8802">
            <v>4500</v>
          </cell>
        </row>
        <row r="8803">
          <cell r="A8803" t="str">
            <v>Denmark</v>
          </cell>
          <cell r="B8803" t="str">
            <v>DK</v>
          </cell>
          <cell r="C8803" t="str">
            <v>Biogas</v>
          </cell>
          <cell r="D8803" t="str">
            <v>2036</v>
          </cell>
          <cell r="E8803">
            <v>4500</v>
          </cell>
        </row>
        <row r="8804">
          <cell r="A8804" t="str">
            <v>Denmark</v>
          </cell>
          <cell r="B8804" t="str">
            <v>DK</v>
          </cell>
          <cell r="C8804" t="str">
            <v>Biogas</v>
          </cell>
          <cell r="D8804" t="str">
            <v>2037</v>
          </cell>
          <cell r="E8804">
            <v>4500</v>
          </cell>
        </row>
        <row r="8805">
          <cell r="A8805" t="str">
            <v>Denmark</v>
          </cell>
          <cell r="B8805" t="str">
            <v>DK</v>
          </cell>
          <cell r="C8805" t="str">
            <v>Biogas</v>
          </cell>
          <cell r="D8805" t="str">
            <v>2038</v>
          </cell>
          <cell r="E8805">
            <v>4500</v>
          </cell>
        </row>
        <row r="8806">
          <cell r="A8806" t="str">
            <v>Denmark</v>
          </cell>
          <cell r="B8806" t="str">
            <v>DK</v>
          </cell>
          <cell r="C8806" t="str">
            <v>Biogas</v>
          </cell>
          <cell r="D8806" t="str">
            <v>2039</v>
          </cell>
          <cell r="E8806">
            <v>4500</v>
          </cell>
        </row>
        <row r="8807">
          <cell r="A8807" t="str">
            <v>Denmark</v>
          </cell>
          <cell r="B8807" t="str">
            <v>DK</v>
          </cell>
          <cell r="C8807" t="str">
            <v>Biogas</v>
          </cell>
          <cell r="D8807" t="str">
            <v>2040</v>
          </cell>
          <cell r="E8807">
            <v>4500</v>
          </cell>
        </row>
        <row r="8808">
          <cell r="A8808" t="str">
            <v>Denmark</v>
          </cell>
          <cell r="B8808" t="str">
            <v>DK</v>
          </cell>
          <cell r="C8808" t="str">
            <v>Biogas</v>
          </cell>
          <cell r="D8808" t="str">
            <v>2041</v>
          </cell>
          <cell r="E8808">
            <v>4500</v>
          </cell>
        </row>
        <row r="8809">
          <cell r="A8809" t="str">
            <v>Denmark</v>
          </cell>
          <cell r="B8809" t="str">
            <v>DK</v>
          </cell>
          <cell r="C8809" t="str">
            <v>Biogas</v>
          </cell>
          <cell r="D8809" t="str">
            <v>2042</v>
          </cell>
          <cell r="E8809">
            <v>4500</v>
          </cell>
        </row>
        <row r="8810">
          <cell r="A8810" t="str">
            <v>Denmark</v>
          </cell>
          <cell r="B8810" t="str">
            <v>DK</v>
          </cell>
          <cell r="C8810" t="str">
            <v>Biogas</v>
          </cell>
          <cell r="D8810" t="str">
            <v>2043</v>
          </cell>
          <cell r="E8810">
            <v>4500</v>
          </cell>
        </row>
        <row r="8811">
          <cell r="A8811" t="str">
            <v>Denmark</v>
          </cell>
          <cell r="B8811" t="str">
            <v>DK</v>
          </cell>
          <cell r="C8811" t="str">
            <v>Biogas</v>
          </cell>
          <cell r="D8811" t="str">
            <v>2044</v>
          </cell>
          <cell r="E8811">
            <v>4500</v>
          </cell>
        </row>
        <row r="8812">
          <cell r="A8812" t="str">
            <v>Denmark</v>
          </cell>
          <cell r="B8812" t="str">
            <v>DK</v>
          </cell>
          <cell r="C8812" t="str">
            <v>Biogas</v>
          </cell>
          <cell r="D8812" t="str">
            <v>2045</v>
          </cell>
          <cell r="E8812">
            <v>4500</v>
          </cell>
        </row>
        <row r="8813">
          <cell r="A8813" t="str">
            <v>Denmark</v>
          </cell>
          <cell r="B8813" t="str">
            <v>DK</v>
          </cell>
          <cell r="C8813" t="str">
            <v>Biogas</v>
          </cell>
          <cell r="D8813" t="str">
            <v>2046</v>
          </cell>
          <cell r="E8813">
            <v>4500</v>
          </cell>
        </row>
        <row r="8814">
          <cell r="A8814" t="str">
            <v>Denmark</v>
          </cell>
          <cell r="B8814" t="str">
            <v>DK</v>
          </cell>
          <cell r="C8814" t="str">
            <v>Biogas</v>
          </cell>
          <cell r="D8814" t="str">
            <v>2047</v>
          </cell>
          <cell r="E8814">
            <v>4500</v>
          </cell>
        </row>
        <row r="8815">
          <cell r="A8815" t="str">
            <v>Denmark</v>
          </cell>
          <cell r="B8815" t="str">
            <v>DK</v>
          </cell>
          <cell r="C8815" t="str">
            <v>Biogas</v>
          </cell>
          <cell r="D8815" t="str">
            <v>2048</v>
          </cell>
          <cell r="E8815">
            <v>4500</v>
          </cell>
        </row>
        <row r="8816">
          <cell r="A8816" t="str">
            <v>Denmark</v>
          </cell>
          <cell r="B8816" t="str">
            <v>DK</v>
          </cell>
          <cell r="C8816" t="str">
            <v>Biogas</v>
          </cell>
          <cell r="D8816" t="str">
            <v>2049</v>
          </cell>
          <cell r="E8816">
            <v>4500</v>
          </cell>
        </row>
        <row r="8817">
          <cell r="A8817" t="str">
            <v>Denmark</v>
          </cell>
          <cell r="B8817" t="str">
            <v>DK</v>
          </cell>
          <cell r="C8817" t="str">
            <v>Biogas</v>
          </cell>
          <cell r="D8817" t="str">
            <v>2050</v>
          </cell>
          <cell r="E8817">
            <v>4500</v>
          </cell>
        </row>
        <row r="8818">
          <cell r="A8818" t="str">
            <v>Cyprus</v>
          </cell>
          <cell r="B8818" t="str">
            <v>CY</v>
          </cell>
          <cell r="C8818" t="str">
            <v>Biogas</v>
          </cell>
          <cell r="D8818" t="str">
            <v>2018</v>
          </cell>
          <cell r="E8818">
            <v>4500</v>
          </cell>
        </row>
        <row r="8819">
          <cell r="A8819" t="str">
            <v>Cyprus</v>
          </cell>
          <cell r="B8819" t="str">
            <v>CY</v>
          </cell>
          <cell r="C8819" t="str">
            <v>Biogas</v>
          </cell>
          <cell r="D8819" t="str">
            <v>2019</v>
          </cell>
          <cell r="E8819">
            <v>4500</v>
          </cell>
        </row>
        <row r="8820">
          <cell r="A8820" t="str">
            <v>Cyprus</v>
          </cell>
          <cell r="B8820" t="str">
            <v>CY</v>
          </cell>
          <cell r="C8820" t="str">
            <v>Biogas</v>
          </cell>
          <cell r="D8820" t="str">
            <v>2020</v>
          </cell>
          <cell r="E8820">
            <v>4500</v>
          </cell>
        </row>
        <row r="8821">
          <cell r="A8821" t="str">
            <v>Cyprus</v>
          </cell>
          <cell r="B8821" t="str">
            <v>CY</v>
          </cell>
          <cell r="C8821" t="str">
            <v>Biogas</v>
          </cell>
          <cell r="D8821" t="str">
            <v>2021</v>
          </cell>
          <cell r="E8821">
            <v>4500</v>
          </cell>
        </row>
        <row r="8822">
          <cell r="A8822" t="str">
            <v>Cyprus</v>
          </cell>
          <cell r="B8822" t="str">
            <v>CY</v>
          </cell>
          <cell r="C8822" t="str">
            <v>Biogas</v>
          </cell>
          <cell r="D8822" t="str">
            <v>2022</v>
          </cell>
          <cell r="E8822">
            <v>4500</v>
          </cell>
        </row>
        <row r="8823">
          <cell r="A8823" t="str">
            <v>Cyprus</v>
          </cell>
          <cell r="B8823" t="str">
            <v>CY</v>
          </cell>
          <cell r="C8823" t="str">
            <v>Biogas</v>
          </cell>
          <cell r="D8823" t="str">
            <v>2023</v>
          </cell>
          <cell r="E8823">
            <v>4500</v>
          </cell>
        </row>
        <row r="8824">
          <cell r="A8824" t="str">
            <v>Cyprus</v>
          </cell>
          <cell r="B8824" t="str">
            <v>CY</v>
          </cell>
          <cell r="C8824" t="str">
            <v>Biogas</v>
          </cell>
          <cell r="D8824" t="str">
            <v>2024</v>
          </cell>
          <cell r="E8824">
            <v>4500</v>
          </cell>
        </row>
        <row r="8825">
          <cell r="A8825" t="str">
            <v>Cyprus</v>
          </cell>
          <cell r="B8825" t="str">
            <v>CY</v>
          </cell>
          <cell r="C8825" t="str">
            <v>Biogas</v>
          </cell>
          <cell r="D8825" t="str">
            <v>2025</v>
          </cell>
          <cell r="E8825">
            <v>4500</v>
          </cell>
        </row>
        <row r="8826">
          <cell r="A8826" t="str">
            <v>Cyprus</v>
          </cell>
          <cell r="B8826" t="str">
            <v>CY</v>
          </cell>
          <cell r="C8826" t="str">
            <v>Biogas</v>
          </cell>
          <cell r="D8826" t="str">
            <v>2026</v>
          </cell>
          <cell r="E8826">
            <v>4500</v>
          </cell>
        </row>
        <row r="8827">
          <cell r="A8827" t="str">
            <v>Cyprus</v>
          </cell>
          <cell r="B8827" t="str">
            <v>CY</v>
          </cell>
          <cell r="C8827" t="str">
            <v>Biogas</v>
          </cell>
          <cell r="D8827" t="str">
            <v>2027</v>
          </cell>
          <cell r="E8827">
            <v>4500</v>
          </cell>
        </row>
        <row r="8828">
          <cell r="A8828" t="str">
            <v>Cyprus</v>
          </cell>
          <cell r="B8828" t="str">
            <v>CY</v>
          </cell>
          <cell r="C8828" t="str">
            <v>Biogas</v>
          </cell>
          <cell r="D8828" t="str">
            <v>2028</v>
          </cell>
          <cell r="E8828">
            <v>4500</v>
          </cell>
        </row>
        <row r="8829">
          <cell r="A8829" t="str">
            <v>Cyprus</v>
          </cell>
          <cell r="B8829" t="str">
            <v>CY</v>
          </cell>
          <cell r="C8829" t="str">
            <v>Biogas</v>
          </cell>
          <cell r="D8829" t="str">
            <v>2029</v>
          </cell>
          <cell r="E8829">
            <v>4500</v>
          </cell>
        </row>
        <row r="8830">
          <cell r="A8830" t="str">
            <v>Cyprus</v>
          </cell>
          <cell r="B8830" t="str">
            <v>CY</v>
          </cell>
          <cell r="C8830" t="str">
            <v>Biogas</v>
          </cell>
          <cell r="D8830" t="str">
            <v>2030</v>
          </cell>
          <cell r="E8830">
            <v>4500</v>
          </cell>
        </row>
        <row r="8831">
          <cell r="A8831" t="str">
            <v>Cyprus</v>
          </cell>
          <cell r="B8831" t="str">
            <v>CY</v>
          </cell>
          <cell r="C8831" t="str">
            <v>Biogas</v>
          </cell>
          <cell r="D8831" t="str">
            <v>2031</v>
          </cell>
          <cell r="E8831">
            <v>4500</v>
          </cell>
        </row>
        <row r="8832">
          <cell r="A8832" t="str">
            <v>Cyprus</v>
          </cell>
          <cell r="B8832" t="str">
            <v>CY</v>
          </cell>
          <cell r="C8832" t="str">
            <v>Biogas</v>
          </cell>
          <cell r="D8832" t="str">
            <v>2032</v>
          </cell>
          <cell r="E8832">
            <v>4500</v>
          </cell>
        </row>
        <row r="8833">
          <cell r="A8833" t="str">
            <v>Cyprus</v>
          </cell>
          <cell r="B8833" t="str">
            <v>CY</v>
          </cell>
          <cell r="C8833" t="str">
            <v>Biogas</v>
          </cell>
          <cell r="D8833" t="str">
            <v>2033</v>
          </cell>
          <cell r="E8833">
            <v>4500</v>
          </cell>
        </row>
        <row r="8834">
          <cell r="A8834" t="str">
            <v>Cyprus</v>
          </cell>
          <cell r="B8834" t="str">
            <v>CY</v>
          </cell>
          <cell r="C8834" t="str">
            <v>Biogas</v>
          </cell>
          <cell r="D8834" t="str">
            <v>2034</v>
          </cell>
          <cell r="E8834">
            <v>4500</v>
          </cell>
        </row>
        <row r="8835">
          <cell r="A8835" t="str">
            <v>Cyprus</v>
          </cell>
          <cell r="B8835" t="str">
            <v>CY</v>
          </cell>
          <cell r="C8835" t="str">
            <v>Biogas</v>
          </cell>
          <cell r="D8835" t="str">
            <v>2035</v>
          </cell>
          <cell r="E8835">
            <v>4500</v>
          </cell>
        </row>
        <row r="8836">
          <cell r="A8836" t="str">
            <v>Cyprus</v>
          </cell>
          <cell r="B8836" t="str">
            <v>CY</v>
          </cell>
          <cell r="C8836" t="str">
            <v>Biogas</v>
          </cell>
          <cell r="D8836" t="str">
            <v>2036</v>
          </cell>
          <cell r="E8836">
            <v>4500</v>
          </cell>
        </row>
        <row r="8837">
          <cell r="A8837" t="str">
            <v>Cyprus</v>
          </cell>
          <cell r="B8837" t="str">
            <v>CY</v>
          </cell>
          <cell r="C8837" t="str">
            <v>Biogas</v>
          </cell>
          <cell r="D8837" t="str">
            <v>2037</v>
          </cell>
          <cell r="E8837">
            <v>4500</v>
          </cell>
        </row>
        <row r="8838">
          <cell r="A8838" t="str">
            <v>Cyprus</v>
          </cell>
          <cell r="B8838" t="str">
            <v>CY</v>
          </cell>
          <cell r="C8838" t="str">
            <v>Biogas</v>
          </cell>
          <cell r="D8838" t="str">
            <v>2038</v>
          </cell>
          <cell r="E8838">
            <v>4500</v>
          </cell>
        </row>
        <row r="8839">
          <cell r="A8839" t="str">
            <v>Cyprus</v>
          </cell>
          <cell r="B8839" t="str">
            <v>CY</v>
          </cell>
          <cell r="C8839" t="str">
            <v>Biogas</v>
          </cell>
          <cell r="D8839" t="str">
            <v>2039</v>
          </cell>
          <cell r="E8839">
            <v>4500</v>
          </cell>
        </row>
        <row r="8840">
          <cell r="A8840" t="str">
            <v>Cyprus</v>
          </cell>
          <cell r="B8840" t="str">
            <v>CY</v>
          </cell>
          <cell r="C8840" t="str">
            <v>Biogas</v>
          </cell>
          <cell r="D8840" t="str">
            <v>2040</v>
          </cell>
          <cell r="E8840">
            <v>4500</v>
          </cell>
        </row>
        <row r="8841">
          <cell r="A8841" t="str">
            <v>Cyprus</v>
          </cell>
          <cell r="B8841" t="str">
            <v>CY</v>
          </cell>
          <cell r="C8841" t="str">
            <v>Biogas</v>
          </cell>
          <cell r="D8841" t="str">
            <v>2041</v>
          </cell>
          <cell r="E8841">
            <v>4500</v>
          </cell>
        </row>
        <row r="8842">
          <cell r="A8842" t="str">
            <v>Cyprus</v>
          </cell>
          <cell r="B8842" t="str">
            <v>CY</v>
          </cell>
          <cell r="C8842" t="str">
            <v>Biogas</v>
          </cell>
          <cell r="D8842" t="str">
            <v>2042</v>
          </cell>
          <cell r="E8842">
            <v>4500</v>
          </cell>
        </row>
        <row r="8843">
          <cell r="A8843" t="str">
            <v>Cyprus</v>
          </cell>
          <cell r="B8843" t="str">
            <v>CY</v>
          </cell>
          <cell r="C8843" t="str">
            <v>Biogas</v>
          </cell>
          <cell r="D8843" t="str">
            <v>2043</v>
          </cell>
          <cell r="E8843">
            <v>4500</v>
          </cell>
        </row>
        <row r="8844">
          <cell r="A8844" t="str">
            <v>Cyprus</v>
          </cell>
          <cell r="B8844" t="str">
            <v>CY</v>
          </cell>
          <cell r="C8844" t="str">
            <v>Biogas</v>
          </cell>
          <cell r="D8844" t="str">
            <v>2044</v>
          </cell>
          <cell r="E8844">
            <v>4500</v>
          </cell>
        </row>
        <row r="8845">
          <cell r="A8845" t="str">
            <v>Cyprus</v>
          </cell>
          <cell r="B8845" t="str">
            <v>CY</v>
          </cell>
          <cell r="C8845" t="str">
            <v>Biogas</v>
          </cell>
          <cell r="D8845" t="str">
            <v>2045</v>
          </cell>
          <cell r="E8845">
            <v>4500</v>
          </cell>
        </row>
        <row r="8846">
          <cell r="A8846" t="str">
            <v>Cyprus</v>
          </cell>
          <cell r="B8846" t="str">
            <v>CY</v>
          </cell>
          <cell r="C8846" t="str">
            <v>Biogas</v>
          </cell>
          <cell r="D8846" t="str">
            <v>2046</v>
          </cell>
          <cell r="E8846">
            <v>4500</v>
          </cell>
        </row>
        <row r="8847">
          <cell r="A8847" t="str">
            <v>Cyprus</v>
          </cell>
          <cell r="B8847" t="str">
            <v>CY</v>
          </cell>
          <cell r="C8847" t="str">
            <v>Biogas</v>
          </cell>
          <cell r="D8847" t="str">
            <v>2047</v>
          </cell>
          <cell r="E8847">
            <v>4500</v>
          </cell>
        </row>
        <row r="8848">
          <cell r="A8848" t="str">
            <v>Cyprus</v>
          </cell>
          <cell r="B8848" t="str">
            <v>CY</v>
          </cell>
          <cell r="C8848" t="str">
            <v>Biogas</v>
          </cell>
          <cell r="D8848" t="str">
            <v>2048</v>
          </cell>
          <cell r="E8848">
            <v>4500</v>
          </cell>
        </row>
        <row r="8849">
          <cell r="A8849" t="str">
            <v>Cyprus</v>
          </cell>
          <cell r="B8849" t="str">
            <v>CY</v>
          </cell>
          <cell r="C8849" t="str">
            <v>Biogas</v>
          </cell>
          <cell r="D8849" t="str">
            <v>2049</v>
          </cell>
          <cell r="E8849">
            <v>4500</v>
          </cell>
        </row>
        <row r="8850">
          <cell r="A8850" t="str">
            <v>Cyprus</v>
          </cell>
          <cell r="B8850" t="str">
            <v>CY</v>
          </cell>
          <cell r="C8850" t="str">
            <v>Biogas</v>
          </cell>
          <cell r="D8850" t="str">
            <v>2050</v>
          </cell>
          <cell r="E8850">
            <v>4500</v>
          </cell>
        </row>
        <row r="8851">
          <cell r="A8851" t="str">
            <v>Malta</v>
          </cell>
          <cell r="B8851" t="str">
            <v>MT</v>
          </cell>
          <cell r="C8851" t="str">
            <v>Biogas</v>
          </cell>
          <cell r="D8851" t="str">
            <v>2018</v>
          </cell>
          <cell r="E8851">
            <v>4500</v>
          </cell>
        </row>
        <row r="8852">
          <cell r="A8852" t="str">
            <v>Malta</v>
          </cell>
          <cell r="B8852" t="str">
            <v>MT</v>
          </cell>
          <cell r="C8852" t="str">
            <v>Biogas</v>
          </cell>
          <cell r="D8852" t="str">
            <v>2019</v>
          </cell>
          <cell r="E8852">
            <v>4500</v>
          </cell>
        </row>
        <row r="8853">
          <cell r="A8853" t="str">
            <v>Malta</v>
          </cell>
          <cell r="B8853" t="str">
            <v>MT</v>
          </cell>
          <cell r="C8853" t="str">
            <v>Biogas</v>
          </cell>
          <cell r="D8853" t="str">
            <v>2020</v>
          </cell>
          <cell r="E8853">
            <v>4500</v>
          </cell>
        </row>
        <row r="8854">
          <cell r="A8854" t="str">
            <v>Malta</v>
          </cell>
          <cell r="B8854" t="str">
            <v>MT</v>
          </cell>
          <cell r="C8854" t="str">
            <v>Biogas</v>
          </cell>
          <cell r="D8854" t="str">
            <v>2021</v>
          </cell>
          <cell r="E8854">
            <v>4500</v>
          </cell>
        </row>
        <row r="8855">
          <cell r="A8855" t="str">
            <v>Malta</v>
          </cell>
          <cell r="B8855" t="str">
            <v>MT</v>
          </cell>
          <cell r="C8855" t="str">
            <v>Biogas</v>
          </cell>
          <cell r="D8855" t="str">
            <v>2022</v>
          </cell>
          <cell r="E8855">
            <v>4500</v>
          </cell>
        </row>
        <row r="8856">
          <cell r="A8856" t="str">
            <v>Malta</v>
          </cell>
          <cell r="B8856" t="str">
            <v>MT</v>
          </cell>
          <cell r="C8856" t="str">
            <v>Biogas</v>
          </cell>
          <cell r="D8856" t="str">
            <v>2023</v>
          </cell>
          <cell r="E8856">
            <v>4500</v>
          </cell>
        </row>
        <row r="8857">
          <cell r="A8857" t="str">
            <v>Malta</v>
          </cell>
          <cell r="B8857" t="str">
            <v>MT</v>
          </cell>
          <cell r="C8857" t="str">
            <v>Biogas</v>
          </cell>
          <cell r="D8857" t="str">
            <v>2024</v>
          </cell>
          <cell r="E8857">
            <v>4500</v>
          </cell>
        </row>
        <row r="8858">
          <cell r="A8858" t="str">
            <v>Malta</v>
          </cell>
          <cell r="B8858" t="str">
            <v>MT</v>
          </cell>
          <cell r="C8858" t="str">
            <v>Biogas</v>
          </cell>
          <cell r="D8858" t="str">
            <v>2025</v>
          </cell>
          <cell r="E8858">
            <v>4500</v>
          </cell>
        </row>
        <row r="8859">
          <cell r="A8859" t="str">
            <v>Malta</v>
          </cell>
          <cell r="B8859" t="str">
            <v>MT</v>
          </cell>
          <cell r="C8859" t="str">
            <v>Biogas</v>
          </cell>
          <cell r="D8859" t="str">
            <v>2026</v>
          </cell>
          <cell r="E8859">
            <v>4500</v>
          </cell>
        </row>
        <row r="8860">
          <cell r="A8860" t="str">
            <v>Malta</v>
          </cell>
          <cell r="B8860" t="str">
            <v>MT</v>
          </cell>
          <cell r="C8860" t="str">
            <v>Biogas</v>
          </cell>
          <cell r="D8860" t="str">
            <v>2027</v>
          </cell>
          <cell r="E8860">
            <v>4500</v>
          </cell>
        </row>
        <row r="8861">
          <cell r="A8861" t="str">
            <v>Malta</v>
          </cell>
          <cell r="B8861" t="str">
            <v>MT</v>
          </cell>
          <cell r="C8861" t="str">
            <v>Biogas</v>
          </cell>
          <cell r="D8861" t="str">
            <v>2028</v>
          </cell>
          <cell r="E8861">
            <v>4500</v>
          </cell>
        </row>
        <row r="8862">
          <cell r="A8862" t="str">
            <v>Malta</v>
          </cell>
          <cell r="B8862" t="str">
            <v>MT</v>
          </cell>
          <cell r="C8862" t="str">
            <v>Biogas</v>
          </cell>
          <cell r="D8862" t="str">
            <v>2029</v>
          </cell>
          <cell r="E8862">
            <v>4500</v>
          </cell>
        </row>
        <row r="8863">
          <cell r="A8863" t="str">
            <v>Malta</v>
          </cell>
          <cell r="B8863" t="str">
            <v>MT</v>
          </cell>
          <cell r="C8863" t="str">
            <v>Biogas</v>
          </cell>
          <cell r="D8863" t="str">
            <v>2030</v>
          </cell>
          <cell r="E8863">
            <v>4500</v>
          </cell>
        </row>
        <row r="8864">
          <cell r="A8864" t="str">
            <v>Malta</v>
          </cell>
          <cell r="B8864" t="str">
            <v>MT</v>
          </cell>
          <cell r="C8864" t="str">
            <v>Biogas</v>
          </cell>
          <cell r="D8864" t="str">
            <v>2031</v>
          </cell>
          <cell r="E8864">
            <v>4500</v>
          </cell>
        </row>
        <row r="8865">
          <cell r="A8865" t="str">
            <v>Malta</v>
          </cell>
          <cell r="B8865" t="str">
            <v>MT</v>
          </cell>
          <cell r="C8865" t="str">
            <v>Biogas</v>
          </cell>
          <cell r="D8865" t="str">
            <v>2032</v>
          </cell>
          <cell r="E8865">
            <v>4500</v>
          </cell>
        </row>
        <row r="8866">
          <cell r="A8866" t="str">
            <v>Malta</v>
          </cell>
          <cell r="B8866" t="str">
            <v>MT</v>
          </cell>
          <cell r="C8866" t="str">
            <v>Biogas</v>
          </cell>
          <cell r="D8866" t="str">
            <v>2033</v>
          </cell>
          <cell r="E8866">
            <v>4500</v>
          </cell>
        </row>
        <row r="8867">
          <cell r="A8867" t="str">
            <v>Malta</v>
          </cell>
          <cell r="B8867" t="str">
            <v>MT</v>
          </cell>
          <cell r="C8867" t="str">
            <v>Biogas</v>
          </cell>
          <cell r="D8867" t="str">
            <v>2034</v>
          </cell>
          <cell r="E8867">
            <v>4500</v>
          </cell>
        </row>
        <row r="8868">
          <cell r="A8868" t="str">
            <v>Malta</v>
          </cell>
          <cell r="B8868" t="str">
            <v>MT</v>
          </cell>
          <cell r="C8868" t="str">
            <v>Biogas</v>
          </cell>
          <cell r="D8868" t="str">
            <v>2035</v>
          </cell>
          <cell r="E8868">
            <v>4500</v>
          </cell>
        </row>
        <row r="8869">
          <cell r="A8869" t="str">
            <v>Malta</v>
          </cell>
          <cell r="B8869" t="str">
            <v>MT</v>
          </cell>
          <cell r="C8869" t="str">
            <v>Biogas</v>
          </cell>
          <cell r="D8869" t="str">
            <v>2036</v>
          </cell>
          <cell r="E8869">
            <v>4500</v>
          </cell>
        </row>
        <row r="8870">
          <cell r="A8870" t="str">
            <v>Malta</v>
          </cell>
          <cell r="B8870" t="str">
            <v>MT</v>
          </cell>
          <cell r="C8870" t="str">
            <v>Biogas</v>
          </cell>
          <cell r="D8870" t="str">
            <v>2037</v>
          </cell>
          <cell r="E8870">
            <v>4500</v>
          </cell>
        </row>
        <row r="8871">
          <cell r="A8871" t="str">
            <v>Malta</v>
          </cell>
          <cell r="B8871" t="str">
            <v>MT</v>
          </cell>
          <cell r="C8871" t="str">
            <v>Biogas</v>
          </cell>
          <cell r="D8871" t="str">
            <v>2038</v>
          </cell>
          <cell r="E8871">
            <v>4500</v>
          </cell>
        </row>
        <row r="8872">
          <cell r="A8872" t="str">
            <v>Malta</v>
          </cell>
          <cell r="B8872" t="str">
            <v>MT</v>
          </cell>
          <cell r="C8872" t="str">
            <v>Biogas</v>
          </cell>
          <cell r="D8872" t="str">
            <v>2039</v>
          </cell>
          <cell r="E8872">
            <v>4500</v>
          </cell>
        </row>
        <row r="8873">
          <cell r="A8873" t="str">
            <v>Malta</v>
          </cell>
          <cell r="B8873" t="str">
            <v>MT</v>
          </cell>
          <cell r="C8873" t="str">
            <v>Biogas</v>
          </cell>
          <cell r="D8873" t="str">
            <v>2040</v>
          </cell>
          <cell r="E8873">
            <v>4500</v>
          </cell>
        </row>
        <row r="8874">
          <cell r="A8874" t="str">
            <v>Malta</v>
          </cell>
          <cell r="B8874" t="str">
            <v>MT</v>
          </cell>
          <cell r="C8874" t="str">
            <v>Biogas</v>
          </cell>
          <cell r="D8874" t="str">
            <v>2041</v>
          </cell>
          <cell r="E8874">
            <v>4500</v>
          </cell>
        </row>
        <row r="8875">
          <cell r="A8875" t="str">
            <v>Malta</v>
          </cell>
          <cell r="B8875" t="str">
            <v>MT</v>
          </cell>
          <cell r="C8875" t="str">
            <v>Biogas</v>
          </cell>
          <cell r="D8875" t="str">
            <v>2042</v>
          </cell>
          <cell r="E8875">
            <v>4500</v>
          </cell>
        </row>
        <row r="8876">
          <cell r="A8876" t="str">
            <v>Malta</v>
          </cell>
          <cell r="B8876" t="str">
            <v>MT</v>
          </cell>
          <cell r="C8876" t="str">
            <v>Biogas</v>
          </cell>
          <cell r="D8876" t="str">
            <v>2043</v>
          </cell>
          <cell r="E8876">
            <v>4500</v>
          </cell>
        </row>
        <row r="8877">
          <cell r="A8877" t="str">
            <v>Malta</v>
          </cell>
          <cell r="B8877" t="str">
            <v>MT</v>
          </cell>
          <cell r="C8877" t="str">
            <v>Biogas</v>
          </cell>
          <cell r="D8877" t="str">
            <v>2044</v>
          </cell>
          <cell r="E8877">
            <v>4500</v>
          </cell>
        </row>
        <row r="8878">
          <cell r="A8878" t="str">
            <v>Malta</v>
          </cell>
          <cell r="B8878" t="str">
            <v>MT</v>
          </cell>
          <cell r="C8878" t="str">
            <v>Biogas</v>
          </cell>
          <cell r="D8878" t="str">
            <v>2045</v>
          </cell>
          <cell r="E8878">
            <v>4500</v>
          </cell>
        </row>
        <row r="8879">
          <cell r="A8879" t="str">
            <v>Malta</v>
          </cell>
          <cell r="B8879" t="str">
            <v>MT</v>
          </cell>
          <cell r="C8879" t="str">
            <v>Biogas</v>
          </cell>
          <cell r="D8879" t="str">
            <v>2046</v>
          </cell>
          <cell r="E8879">
            <v>4500</v>
          </cell>
        </row>
        <row r="8880">
          <cell r="A8880" t="str">
            <v>Malta</v>
          </cell>
          <cell r="B8880" t="str">
            <v>MT</v>
          </cell>
          <cell r="C8880" t="str">
            <v>Biogas</v>
          </cell>
          <cell r="D8880" t="str">
            <v>2047</v>
          </cell>
          <cell r="E8880">
            <v>4500</v>
          </cell>
        </row>
        <row r="8881">
          <cell r="A8881" t="str">
            <v>Malta</v>
          </cell>
          <cell r="B8881" t="str">
            <v>MT</v>
          </cell>
          <cell r="C8881" t="str">
            <v>Biogas</v>
          </cell>
          <cell r="D8881" t="str">
            <v>2048</v>
          </cell>
          <cell r="E8881">
            <v>4500</v>
          </cell>
        </row>
        <row r="8882">
          <cell r="A8882" t="str">
            <v>Malta</v>
          </cell>
          <cell r="B8882" t="str">
            <v>MT</v>
          </cell>
          <cell r="C8882" t="str">
            <v>Biogas</v>
          </cell>
          <cell r="D8882" t="str">
            <v>2049</v>
          </cell>
          <cell r="E8882">
            <v>4500</v>
          </cell>
        </row>
        <row r="8883">
          <cell r="A8883" t="str">
            <v>Malta</v>
          </cell>
          <cell r="B8883" t="str">
            <v>MT</v>
          </cell>
          <cell r="C8883" t="str">
            <v>Biogas</v>
          </cell>
          <cell r="D8883" t="str">
            <v>2050</v>
          </cell>
          <cell r="E8883">
            <v>4500</v>
          </cell>
        </row>
        <row r="8884">
          <cell r="A8884" t="str">
            <v>Albania</v>
          </cell>
          <cell r="B8884" t="str">
            <v>AL</v>
          </cell>
          <cell r="C8884" t="str">
            <v>Bioenergy</v>
          </cell>
          <cell r="D8884" t="str">
            <v>2018</v>
          </cell>
          <cell r="E8884">
            <v>4500</v>
          </cell>
        </row>
        <row r="8885">
          <cell r="A8885" t="str">
            <v>Albania</v>
          </cell>
          <cell r="B8885" t="str">
            <v>AL</v>
          </cell>
          <cell r="C8885" t="str">
            <v>Bioenergy</v>
          </cell>
          <cell r="D8885" t="str">
            <v>2019</v>
          </cell>
          <cell r="E8885">
            <v>4500</v>
          </cell>
        </row>
        <row r="8886">
          <cell r="A8886" t="str">
            <v>Albania</v>
          </cell>
          <cell r="B8886" t="str">
            <v>AL</v>
          </cell>
          <cell r="C8886" t="str">
            <v>Bioenergy</v>
          </cell>
          <cell r="D8886" t="str">
            <v>2020</v>
          </cell>
          <cell r="E8886">
            <v>4500</v>
          </cell>
        </row>
        <row r="8887">
          <cell r="A8887" t="str">
            <v>Albania</v>
          </cell>
          <cell r="B8887" t="str">
            <v>AL</v>
          </cell>
          <cell r="C8887" t="str">
            <v>Bioenergy</v>
          </cell>
          <cell r="D8887" t="str">
            <v>2021</v>
          </cell>
          <cell r="E8887">
            <v>4500</v>
          </cell>
        </row>
        <row r="8888">
          <cell r="A8888" t="str">
            <v>Albania</v>
          </cell>
          <cell r="B8888" t="str">
            <v>AL</v>
          </cell>
          <cell r="C8888" t="str">
            <v>Bioenergy</v>
          </cell>
          <cell r="D8888" t="str">
            <v>2022</v>
          </cell>
          <cell r="E8888">
            <v>4500</v>
          </cell>
        </row>
        <row r="8889">
          <cell r="A8889" t="str">
            <v>Albania</v>
          </cell>
          <cell r="B8889" t="str">
            <v>AL</v>
          </cell>
          <cell r="C8889" t="str">
            <v>Bioenergy</v>
          </cell>
          <cell r="D8889" t="str">
            <v>2023</v>
          </cell>
          <cell r="E8889">
            <v>4500</v>
          </cell>
        </row>
        <row r="8890">
          <cell r="A8890" t="str">
            <v>Albania</v>
          </cell>
          <cell r="B8890" t="str">
            <v>AL</v>
          </cell>
          <cell r="C8890" t="str">
            <v>Bioenergy</v>
          </cell>
          <cell r="D8890" t="str">
            <v>2024</v>
          </cell>
          <cell r="E8890">
            <v>4500</v>
          </cell>
        </row>
        <row r="8891">
          <cell r="A8891" t="str">
            <v>Albania</v>
          </cell>
          <cell r="B8891" t="str">
            <v>AL</v>
          </cell>
          <cell r="C8891" t="str">
            <v>Bioenergy</v>
          </cell>
          <cell r="D8891" t="str">
            <v>2025</v>
          </cell>
          <cell r="E8891">
            <v>4500</v>
          </cell>
        </row>
        <row r="8892">
          <cell r="A8892" t="str">
            <v>Albania</v>
          </cell>
          <cell r="B8892" t="str">
            <v>AL</v>
          </cell>
          <cell r="C8892" t="str">
            <v>Bioenergy</v>
          </cell>
          <cell r="D8892" t="str">
            <v>2026</v>
          </cell>
          <cell r="E8892">
            <v>4500</v>
          </cell>
        </row>
        <row r="8893">
          <cell r="A8893" t="str">
            <v>Albania</v>
          </cell>
          <cell r="B8893" t="str">
            <v>AL</v>
          </cell>
          <cell r="C8893" t="str">
            <v>Bioenergy</v>
          </cell>
          <cell r="D8893" t="str">
            <v>2027</v>
          </cell>
          <cell r="E8893">
            <v>4500</v>
          </cell>
        </row>
        <row r="8894">
          <cell r="A8894" t="str">
            <v>Albania</v>
          </cell>
          <cell r="B8894" t="str">
            <v>AL</v>
          </cell>
          <cell r="C8894" t="str">
            <v>Bioenergy</v>
          </cell>
          <cell r="D8894" t="str">
            <v>2028</v>
          </cell>
          <cell r="E8894">
            <v>4500</v>
          </cell>
        </row>
        <row r="8895">
          <cell r="A8895" t="str">
            <v>Albania</v>
          </cell>
          <cell r="B8895" t="str">
            <v>AL</v>
          </cell>
          <cell r="C8895" t="str">
            <v>Bioenergy</v>
          </cell>
          <cell r="D8895" t="str">
            <v>2029</v>
          </cell>
          <cell r="E8895">
            <v>4500</v>
          </cell>
        </row>
        <row r="8896">
          <cell r="A8896" t="str">
            <v>Albania</v>
          </cell>
          <cell r="B8896" t="str">
            <v>AL</v>
          </cell>
          <cell r="C8896" t="str">
            <v>Bioenergy</v>
          </cell>
          <cell r="D8896" t="str">
            <v>2030</v>
          </cell>
          <cell r="E8896">
            <v>4500</v>
          </cell>
        </row>
        <row r="8897">
          <cell r="A8897" t="str">
            <v>Albania</v>
          </cell>
          <cell r="B8897" t="str">
            <v>AL</v>
          </cell>
          <cell r="C8897" t="str">
            <v>Bioenergy</v>
          </cell>
          <cell r="D8897" t="str">
            <v>2031</v>
          </cell>
          <cell r="E8897">
            <v>4500</v>
          </cell>
        </row>
        <row r="8898">
          <cell r="A8898" t="str">
            <v>Albania</v>
          </cell>
          <cell r="B8898" t="str">
            <v>AL</v>
          </cell>
          <cell r="C8898" t="str">
            <v>Bioenergy</v>
          </cell>
          <cell r="D8898" t="str">
            <v>2032</v>
          </cell>
          <cell r="E8898">
            <v>4500</v>
          </cell>
        </row>
        <row r="8899">
          <cell r="A8899" t="str">
            <v>Albania</v>
          </cell>
          <cell r="B8899" t="str">
            <v>AL</v>
          </cell>
          <cell r="C8899" t="str">
            <v>Bioenergy</v>
          </cell>
          <cell r="D8899" t="str">
            <v>2033</v>
          </cell>
          <cell r="E8899">
            <v>4500</v>
          </cell>
        </row>
        <row r="8900">
          <cell r="A8900" t="str">
            <v>Albania</v>
          </cell>
          <cell r="B8900" t="str">
            <v>AL</v>
          </cell>
          <cell r="C8900" t="str">
            <v>Bioenergy</v>
          </cell>
          <cell r="D8900" t="str">
            <v>2034</v>
          </cell>
          <cell r="E8900">
            <v>4500</v>
          </cell>
        </row>
        <row r="8901">
          <cell r="A8901" t="str">
            <v>Albania</v>
          </cell>
          <cell r="B8901" t="str">
            <v>AL</v>
          </cell>
          <cell r="C8901" t="str">
            <v>Bioenergy</v>
          </cell>
          <cell r="D8901" t="str">
            <v>2035</v>
          </cell>
          <cell r="E8901">
            <v>4500</v>
          </cell>
        </row>
        <row r="8902">
          <cell r="A8902" t="str">
            <v>Albania</v>
          </cell>
          <cell r="B8902" t="str">
            <v>AL</v>
          </cell>
          <cell r="C8902" t="str">
            <v>Bioenergy</v>
          </cell>
          <cell r="D8902" t="str">
            <v>2036</v>
          </cell>
          <cell r="E8902">
            <v>4500</v>
          </cell>
        </row>
        <row r="8903">
          <cell r="A8903" t="str">
            <v>Albania</v>
          </cell>
          <cell r="B8903" t="str">
            <v>AL</v>
          </cell>
          <cell r="C8903" t="str">
            <v>Bioenergy</v>
          </cell>
          <cell r="D8903" t="str">
            <v>2037</v>
          </cell>
          <cell r="E8903">
            <v>4500</v>
          </cell>
        </row>
        <row r="8904">
          <cell r="A8904" t="str">
            <v>Albania</v>
          </cell>
          <cell r="B8904" t="str">
            <v>AL</v>
          </cell>
          <cell r="C8904" t="str">
            <v>Bioenergy</v>
          </cell>
          <cell r="D8904" t="str">
            <v>2038</v>
          </cell>
          <cell r="E8904">
            <v>4500</v>
          </cell>
        </row>
        <row r="8905">
          <cell r="A8905" t="str">
            <v>Albania</v>
          </cell>
          <cell r="B8905" t="str">
            <v>AL</v>
          </cell>
          <cell r="C8905" t="str">
            <v>Bioenergy</v>
          </cell>
          <cell r="D8905" t="str">
            <v>2039</v>
          </cell>
          <cell r="E8905">
            <v>4500</v>
          </cell>
        </row>
        <row r="8906">
          <cell r="A8906" t="str">
            <v>Albania</v>
          </cell>
          <cell r="B8906" t="str">
            <v>AL</v>
          </cell>
          <cell r="C8906" t="str">
            <v>Bioenergy</v>
          </cell>
          <cell r="D8906" t="str">
            <v>2040</v>
          </cell>
          <cell r="E8906">
            <v>4500</v>
          </cell>
        </row>
        <row r="8907">
          <cell r="A8907" t="str">
            <v>Albania</v>
          </cell>
          <cell r="B8907" t="str">
            <v>AL</v>
          </cell>
          <cell r="C8907" t="str">
            <v>Bioenergy</v>
          </cell>
          <cell r="D8907" t="str">
            <v>2041</v>
          </cell>
          <cell r="E8907">
            <v>4500</v>
          </cell>
        </row>
        <row r="8908">
          <cell r="A8908" t="str">
            <v>Albania</v>
          </cell>
          <cell r="B8908" t="str">
            <v>AL</v>
          </cell>
          <cell r="C8908" t="str">
            <v>Bioenergy</v>
          </cell>
          <cell r="D8908" t="str">
            <v>2042</v>
          </cell>
          <cell r="E8908">
            <v>4500</v>
          </cell>
        </row>
        <row r="8909">
          <cell r="A8909" t="str">
            <v>Albania</v>
          </cell>
          <cell r="B8909" t="str">
            <v>AL</v>
          </cell>
          <cell r="C8909" t="str">
            <v>Bioenergy</v>
          </cell>
          <cell r="D8909" t="str">
            <v>2043</v>
          </cell>
          <cell r="E8909">
            <v>4500</v>
          </cell>
        </row>
        <row r="8910">
          <cell r="A8910" t="str">
            <v>Albania</v>
          </cell>
          <cell r="B8910" t="str">
            <v>AL</v>
          </cell>
          <cell r="C8910" t="str">
            <v>Bioenergy</v>
          </cell>
          <cell r="D8910" t="str">
            <v>2044</v>
          </cell>
          <cell r="E8910">
            <v>4500</v>
          </cell>
        </row>
        <row r="8911">
          <cell r="A8911" t="str">
            <v>Albania</v>
          </cell>
          <cell r="B8911" t="str">
            <v>AL</v>
          </cell>
          <cell r="C8911" t="str">
            <v>Bioenergy</v>
          </cell>
          <cell r="D8911" t="str">
            <v>2045</v>
          </cell>
          <cell r="E8911">
            <v>4500</v>
          </cell>
        </row>
        <row r="8912">
          <cell r="A8912" t="str">
            <v>Albania</v>
          </cell>
          <cell r="B8912" t="str">
            <v>AL</v>
          </cell>
          <cell r="C8912" t="str">
            <v>Bioenergy</v>
          </cell>
          <cell r="D8912" t="str">
            <v>2046</v>
          </cell>
          <cell r="E8912">
            <v>4500</v>
          </cell>
        </row>
        <row r="8913">
          <cell r="A8913" t="str">
            <v>Albania</v>
          </cell>
          <cell r="B8913" t="str">
            <v>AL</v>
          </cell>
          <cell r="C8913" t="str">
            <v>Bioenergy</v>
          </cell>
          <cell r="D8913" t="str">
            <v>2047</v>
          </cell>
          <cell r="E8913">
            <v>4500</v>
          </cell>
        </row>
        <row r="8914">
          <cell r="A8914" t="str">
            <v>Albania</v>
          </cell>
          <cell r="B8914" t="str">
            <v>AL</v>
          </cell>
          <cell r="C8914" t="str">
            <v>Bioenergy</v>
          </cell>
          <cell r="D8914" t="str">
            <v>2048</v>
          </cell>
          <cell r="E8914">
            <v>4500</v>
          </cell>
        </row>
        <row r="8915">
          <cell r="A8915" t="str">
            <v>Albania</v>
          </cell>
          <cell r="B8915" t="str">
            <v>AL</v>
          </cell>
          <cell r="C8915" t="str">
            <v>Bioenergy</v>
          </cell>
          <cell r="D8915" t="str">
            <v>2049</v>
          </cell>
          <cell r="E8915">
            <v>4500</v>
          </cell>
        </row>
        <row r="8916">
          <cell r="A8916" t="str">
            <v>Albania</v>
          </cell>
          <cell r="B8916" t="str">
            <v>AL</v>
          </cell>
          <cell r="C8916" t="str">
            <v>Bioenergy</v>
          </cell>
          <cell r="D8916" t="str">
            <v>2050</v>
          </cell>
          <cell r="E8916">
            <v>4500</v>
          </cell>
        </row>
        <row r="8917">
          <cell r="A8917" t="str">
            <v>Austria</v>
          </cell>
          <cell r="B8917" t="str">
            <v>AT</v>
          </cell>
          <cell r="C8917" t="str">
            <v>Bioenergy</v>
          </cell>
          <cell r="D8917" t="str">
            <v>2018</v>
          </cell>
          <cell r="E8917">
            <v>4500</v>
          </cell>
        </row>
        <row r="8918">
          <cell r="A8918" t="str">
            <v>Austria</v>
          </cell>
          <cell r="B8918" t="str">
            <v>AT</v>
          </cell>
          <cell r="C8918" t="str">
            <v>Bioenergy</v>
          </cell>
          <cell r="D8918" t="str">
            <v>2019</v>
          </cell>
          <cell r="E8918">
            <v>4500</v>
          </cell>
        </row>
        <row r="8919">
          <cell r="A8919" t="str">
            <v>Austria</v>
          </cell>
          <cell r="B8919" t="str">
            <v>AT</v>
          </cell>
          <cell r="C8919" t="str">
            <v>Bioenergy</v>
          </cell>
          <cell r="D8919" t="str">
            <v>2020</v>
          </cell>
          <cell r="E8919">
            <v>4500</v>
          </cell>
        </row>
        <row r="8920">
          <cell r="A8920" t="str">
            <v>Austria</v>
          </cell>
          <cell r="B8920" t="str">
            <v>AT</v>
          </cell>
          <cell r="C8920" t="str">
            <v>Bioenergy</v>
          </cell>
          <cell r="D8920" t="str">
            <v>2021</v>
          </cell>
          <cell r="E8920">
            <v>4500</v>
          </cell>
        </row>
        <row r="8921">
          <cell r="A8921" t="str">
            <v>Austria</v>
          </cell>
          <cell r="B8921" t="str">
            <v>AT</v>
          </cell>
          <cell r="C8921" t="str">
            <v>Bioenergy</v>
          </cell>
          <cell r="D8921" t="str">
            <v>2022</v>
          </cell>
          <cell r="E8921">
            <v>4500</v>
          </cell>
        </row>
        <row r="8922">
          <cell r="A8922" t="str">
            <v>Austria</v>
          </cell>
          <cell r="B8922" t="str">
            <v>AT</v>
          </cell>
          <cell r="C8922" t="str">
            <v>Bioenergy</v>
          </cell>
          <cell r="D8922" t="str">
            <v>2023</v>
          </cell>
          <cell r="E8922">
            <v>4500</v>
          </cell>
        </row>
        <row r="8923">
          <cell r="A8923" t="str">
            <v>Austria</v>
          </cell>
          <cell r="B8923" t="str">
            <v>AT</v>
          </cell>
          <cell r="C8923" t="str">
            <v>Bioenergy</v>
          </cell>
          <cell r="D8923" t="str">
            <v>2024</v>
          </cell>
          <cell r="E8923">
            <v>4500</v>
          </cell>
        </row>
        <row r="8924">
          <cell r="A8924" t="str">
            <v>Austria</v>
          </cell>
          <cell r="B8924" t="str">
            <v>AT</v>
          </cell>
          <cell r="C8924" t="str">
            <v>Bioenergy</v>
          </cell>
          <cell r="D8924" t="str">
            <v>2025</v>
          </cell>
          <cell r="E8924">
            <v>4500</v>
          </cell>
        </row>
        <row r="8925">
          <cell r="A8925" t="str">
            <v>Austria</v>
          </cell>
          <cell r="B8925" t="str">
            <v>AT</v>
          </cell>
          <cell r="C8925" t="str">
            <v>Bioenergy</v>
          </cell>
          <cell r="D8925" t="str">
            <v>2026</v>
          </cell>
          <cell r="E8925">
            <v>4500</v>
          </cell>
        </row>
        <row r="8926">
          <cell r="A8926" t="str">
            <v>Austria</v>
          </cell>
          <cell r="B8926" t="str">
            <v>AT</v>
          </cell>
          <cell r="C8926" t="str">
            <v>Bioenergy</v>
          </cell>
          <cell r="D8926" t="str">
            <v>2027</v>
          </cell>
          <cell r="E8926">
            <v>4500</v>
          </cell>
        </row>
        <row r="8927">
          <cell r="A8927" t="str">
            <v>Austria</v>
          </cell>
          <cell r="B8927" t="str">
            <v>AT</v>
          </cell>
          <cell r="C8927" t="str">
            <v>Bioenergy</v>
          </cell>
          <cell r="D8927" t="str">
            <v>2028</v>
          </cell>
          <cell r="E8927">
            <v>4500</v>
          </cell>
        </row>
        <row r="8928">
          <cell r="A8928" t="str">
            <v>Austria</v>
          </cell>
          <cell r="B8928" t="str">
            <v>AT</v>
          </cell>
          <cell r="C8928" t="str">
            <v>Bioenergy</v>
          </cell>
          <cell r="D8928" t="str">
            <v>2029</v>
          </cell>
          <cell r="E8928">
            <v>4500</v>
          </cell>
        </row>
        <row r="8929">
          <cell r="A8929" t="str">
            <v>Austria</v>
          </cell>
          <cell r="B8929" t="str">
            <v>AT</v>
          </cell>
          <cell r="C8929" t="str">
            <v>Bioenergy</v>
          </cell>
          <cell r="D8929" t="str">
            <v>2030</v>
          </cell>
          <cell r="E8929">
            <v>4500</v>
          </cell>
        </row>
        <row r="8930">
          <cell r="A8930" t="str">
            <v>Austria</v>
          </cell>
          <cell r="B8930" t="str">
            <v>AT</v>
          </cell>
          <cell r="C8930" t="str">
            <v>Bioenergy</v>
          </cell>
          <cell r="D8930" t="str">
            <v>2031</v>
          </cell>
          <cell r="E8930">
            <v>4500</v>
          </cell>
        </row>
        <row r="8931">
          <cell r="A8931" t="str">
            <v>Austria</v>
          </cell>
          <cell r="B8931" t="str">
            <v>AT</v>
          </cell>
          <cell r="C8931" t="str">
            <v>Bioenergy</v>
          </cell>
          <cell r="D8931" t="str">
            <v>2032</v>
          </cell>
          <cell r="E8931">
            <v>4500</v>
          </cell>
        </row>
        <row r="8932">
          <cell r="A8932" t="str">
            <v>Austria</v>
          </cell>
          <cell r="B8932" t="str">
            <v>AT</v>
          </cell>
          <cell r="C8932" t="str">
            <v>Bioenergy</v>
          </cell>
          <cell r="D8932" t="str">
            <v>2033</v>
          </cell>
          <cell r="E8932">
            <v>4500</v>
          </cell>
        </row>
        <row r="8933">
          <cell r="A8933" t="str">
            <v>Austria</v>
          </cell>
          <cell r="B8933" t="str">
            <v>AT</v>
          </cell>
          <cell r="C8933" t="str">
            <v>Bioenergy</v>
          </cell>
          <cell r="D8933" t="str">
            <v>2034</v>
          </cell>
          <cell r="E8933">
            <v>4500</v>
          </cell>
        </row>
        <row r="8934">
          <cell r="A8934" t="str">
            <v>Austria</v>
          </cell>
          <cell r="B8934" t="str">
            <v>AT</v>
          </cell>
          <cell r="C8934" t="str">
            <v>Bioenergy</v>
          </cell>
          <cell r="D8934" t="str">
            <v>2035</v>
          </cell>
          <cell r="E8934">
            <v>4500</v>
          </cell>
        </row>
        <row r="8935">
          <cell r="A8935" t="str">
            <v>Austria</v>
          </cell>
          <cell r="B8935" t="str">
            <v>AT</v>
          </cell>
          <cell r="C8935" t="str">
            <v>Bioenergy</v>
          </cell>
          <cell r="D8935" t="str">
            <v>2036</v>
          </cell>
          <cell r="E8935">
            <v>4500</v>
          </cell>
        </row>
        <row r="8936">
          <cell r="A8936" t="str">
            <v>Austria</v>
          </cell>
          <cell r="B8936" t="str">
            <v>AT</v>
          </cell>
          <cell r="C8936" t="str">
            <v>Bioenergy</v>
          </cell>
          <cell r="D8936" t="str">
            <v>2037</v>
          </cell>
          <cell r="E8936">
            <v>4500</v>
          </cell>
        </row>
        <row r="8937">
          <cell r="A8937" t="str">
            <v>Austria</v>
          </cell>
          <cell r="B8937" t="str">
            <v>AT</v>
          </cell>
          <cell r="C8937" t="str">
            <v>Bioenergy</v>
          </cell>
          <cell r="D8937" t="str">
            <v>2038</v>
          </cell>
          <cell r="E8937">
            <v>4500</v>
          </cell>
        </row>
        <row r="8938">
          <cell r="A8938" t="str">
            <v>Austria</v>
          </cell>
          <cell r="B8938" t="str">
            <v>AT</v>
          </cell>
          <cell r="C8938" t="str">
            <v>Bioenergy</v>
          </cell>
          <cell r="D8938" t="str">
            <v>2039</v>
          </cell>
          <cell r="E8938">
            <v>4500</v>
          </cell>
        </row>
        <row r="8939">
          <cell r="A8939" t="str">
            <v>Austria</v>
          </cell>
          <cell r="B8939" t="str">
            <v>AT</v>
          </cell>
          <cell r="C8939" t="str">
            <v>Bioenergy</v>
          </cell>
          <cell r="D8939" t="str">
            <v>2040</v>
          </cell>
          <cell r="E8939">
            <v>4500</v>
          </cell>
        </row>
        <row r="8940">
          <cell r="A8940" t="str">
            <v>Austria</v>
          </cell>
          <cell r="B8940" t="str">
            <v>AT</v>
          </cell>
          <cell r="C8940" t="str">
            <v>Bioenergy</v>
          </cell>
          <cell r="D8940" t="str">
            <v>2041</v>
          </cell>
          <cell r="E8940">
            <v>4500</v>
          </cell>
        </row>
        <row r="8941">
          <cell r="A8941" t="str">
            <v>Austria</v>
          </cell>
          <cell r="B8941" t="str">
            <v>AT</v>
          </cell>
          <cell r="C8941" t="str">
            <v>Bioenergy</v>
          </cell>
          <cell r="D8941" t="str">
            <v>2042</v>
          </cell>
          <cell r="E8941">
            <v>4500</v>
          </cell>
        </row>
        <row r="8942">
          <cell r="A8942" t="str">
            <v>Austria</v>
          </cell>
          <cell r="B8942" t="str">
            <v>AT</v>
          </cell>
          <cell r="C8942" t="str">
            <v>Bioenergy</v>
          </cell>
          <cell r="D8942" t="str">
            <v>2043</v>
          </cell>
          <cell r="E8942">
            <v>4500</v>
          </cell>
        </row>
        <row r="8943">
          <cell r="A8943" t="str">
            <v>Austria</v>
          </cell>
          <cell r="B8943" t="str">
            <v>AT</v>
          </cell>
          <cell r="C8943" t="str">
            <v>Bioenergy</v>
          </cell>
          <cell r="D8943" t="str">
            <v>2044</v>
          </cell>
          <cell r="E8943">
            <v>4500</v>
          </cell>
        </row>
        <row r="8944">
          <cell r="A8944" t="str">
            <v>Austria</v>
          </cell>
          <cell r="B8944" t="str">
            <v>AT</v>
          </cell>
          <cell r="C8944" t="str">
            <v>Bioenergy</v>
          </cell>
          <cell r="D8944" t="str">
            <v>2045</v>
          </cell>
          <cell r="E8944">
            <v>4500</v>
          </cell>
        </row>
        <row r="8945">
          <cell r="A8945" t="str">
            <v>Austria</v>
          </cell>
          <cell r="B8945" t="str">
            <v>AT</v>
          </cell>
          <cell r="C8945" t="str">
            <v>Bioenergy</v>
          </cell>
          <cell r="D8945" t="str">
            <v>2046</v>
          </cell>
          <cell r="E8945">
            <v>4500</v>
          </cell>
        </row>
        <row r="8946">
          <cell r="A8946" t="str">
            <v>Austria</v>
          </cell>
          <cell r="B8946" t="str">
            <v>AT</v>
          </cell>
          <cell r="C8946" t="str">
            <v>Bioenergy</v>
          </cell>
          <cell r="D8946" t="str">
            <v>2047</v>
          </cell>
          <cell r="E8946">
            <v>4500</v>
          </cell>
        </row>
        <row r="8947">
          <cell r="A8947" t="str">
            <v>Austria</v>
          </cell>
          <cell r="B8947" t="str">
            <v>AT</v>
          </cell>
          <cell r="C8947" t="str">
            <v>Bioenergy</v>
          </cell>
          <cell r="D8947" t="str">
            <v>2048</v>
          </cell>
          <cell r="E8947">
            <v>4500</v>
          </cell>
        </row>
        <row r="8948">
          <cell r="A8948" t="str">
            <v>Austria</v>
          </cell>
          <cell r="B8948" t="str">
            <v>AT</v>
          </cell>
          <cell r="C8948" t="str">
            <v>Bioenergy</v>
          </cell>
          <cell r="D8948" t="str">
            <v>2049</v>
          </cell>
          <cell r="E8948">
            <v>4500</v>
          </cell>
        </row>
        <row r="8949">
          <cell r="A8949" t="str">
            <v>Austria</v>
          </cell>
          <cell r="B8949" t="str">
            <v>AT</v>
          </cell>
          <cell r="C8949" t="str">
            <v>Bioenergy</v>
          </cell>
          <cell r="D8949" t="str">
            <v>2050</v>
          </cell>
          <cell r="E8949">
            <v>4500</v>
          </cell>
        </row>
        <row r="8950">
          <cell r="A8950" t="str">
            <v>Bosnia Herzg</v>
          </cell>
          <cell r="B8950" t="str">
            <v>BA</v>
          </cell>
          <cell r="C8950" t="str">
            <v>Bioenergy</v>
          </cell>
          <cell r="D8950" t="str">
            <v>2018</v>
          </cell>
          <cell r="E8950">
            <v>4500</v>
          </cell>
        </row>
        <row r="8951">
          <cell r="A8951" t="str">
            <v>Bosnia Herzg</v>
          </cell>
          <cell r="B8951" t="str">
            <v>BA</v>
          </cell>
          <cell r="C8951" t="str">
            <v>Bioenergy</v>
          </cell>
          <cell r="D8951" t="str">
            <v>2019</v>
          </cell>
          <cell r="E8951">
            <v>4500</v>
          </cell>
        </row>
        <row r="8952">
          <cell r="A8952" t="str">
            <v>Bosnia Herzg</v>
          </cell>
          <cell r="B8952" t="str">
            <v>BA</v>
          </cell>
          <cell r="C8952" t="str">
            <v>Bioenergy</v>
          </cell>
          <cell r="D8952" t="str">
            <v>2020</v>
          </cell>
          <cell r="E8952">
            <v>4500</v>
          </cell>
        </row>
        <row r="8953">
          <cell r="A8953" t="str">
            <v>Bosnia Herzg</v>
          </cell>
          <cell r="B8953" t="str">
            <v>BA</v>
          </cell>
          <cell r="C8953" t="str">
            <v>Bioenergy</v>
          </cell>
          <cell r="D8953" t="str">
            <v>2021</v>
          </cell>
          <cell r="E8953">
            <v>4500</v>
          </cell>
        </row>
        <row r="8954">
          <cell r="A8954" t="str">
            <v>Bosnia Herzg</v>
          </cell>
          <cell r="B8954" t="str">
            <v>BA</v>
          </cell>
          <cell r="C8954" t="str">
            <v>Bioenergy</v>
          </cell>
          <cell r="D8954" t="str">
            <v>2022</v>
          </cell>
          <cell r="E8954">
            <v>4500</v>
          </cell>
        </row>
        <row r="8955">
          <cell r="A8955" t="str">
            <v>Bosnia Herzg</v>
          </cell>
          <cell r="B8955" t="str">
            <v>BA</v>
          </cell>
          <cell r="C8955" t="str">
            <v>Bioenergy</v>
          </cell>
          <cell r="D8955" t="str">
            <v>2023</v>
          </cell>
          <cell r="E8955">
            <v>4500</v>
          </cell>
        </row>
        <row r="8956">
          <cell r="A8956" t="str">
            <v>Bosnia Herzg</v>
          </cell>
          <cell r="B8956" t="str">
            <v>BA</v>
          </cell>
          <cell r="C8956" t="str">
            <v>Bioenergy</v>
          </cell>
          <cell r="D8956" t="str">
            <v>2024</v>
          </cell>
          <cell r="E8956">
            <v>4500</v>
          </cell>
        </row>
        <row r="8957">
          <cell r="A8957" t="str">
            <v>Bosnia Herzg</v>
          </cell>
          <cell r="B8957" t="str">
            <v>BA</v>
          </cell>
          <cell r="C8957" t="str">
            <v>Bioenergy</v>
          </cell>
          <cell r="D8957" t="str">
            <v>2025</v>
          </cell>
          <cell r="E8957">
            <v>4500</v>
          </cell>
        </row>
        <row r="8958">
          <cell r="A8958" t="str">
            <v>Bosnia Herzg</v>
          </cell>
          <cell r="B8958" t="str">
            <v>BA</v>
          </cell>
          <cell r="C8958" t="str">
            <v>Bioenergy</v>
          </cell>
          <cell r="D8958" t="str">
            <v>2026</v>
          </cell>
          <cell r="E8958">
            <v>4500</v>
          </cell>
        </row>
        <row r="8959">
          <cell r="A8959" t="str">
            <v>Bosnia Herzg</v>
          </cell>
          <cell r="B8959" t="str">
            <v>BA</v>
          </cell>
          <cell r="C8959" t="str">
            <v>Bioenergy</v>
          </cell>
          <cell r="D8959" t="str">
            <v>2027</v>
          </cell>
          <cell r="E8959">
            <v>4500</v>
          </cell>
        </row>
        <row r="8960">
          <cell r="A8960" t="str">
            <v>Bosnia Herzg</v>
          </cell>
          <cell r="B8960" t="str">
            <v>BA</v>
          </cell>
          <cell r="C8960" t="str">
            <v>Bioenergy</v>
          </cell>
          <cell r="D8960" t="str">
            <v>2028</v>
          </cell>
          <cell r="E8960">
            <v>4500</v>
          </cell>
        </row>
        <row r="8961">
          <cell r="A8961" t="str">
            <v>Bosnia Herzg</v>
          </cell>
          <cell r="B8961" t="str">
            <v>BA</v>
          </cell>
          <cell r="C8961" t="str">
            <v>Bioenergy</v>
          </cell>
          <cell r="D8961" t="str">
            <v>2029</v>
          </cell>
          <cell r="E8961">
            <v>4500</v>
          </cell>
        </row>
        <row r="8962">
          <cell r="A8962" t="str">
            <v>Bosnia Herzg</v>
          </cell>
          <cell r="B8962" t="str">
            <v>BA</v>
          </cell>
          <cell r="C8962" t="str">
            <v>Bioenergy</v>
          </cell>
          <cell r="D8962" t="str">
            <v>2030</v>
          </cell>
          <cell r="E8962">
            <v>4500</v>
          </cell>
        </row>
        <row r="8963">
          <cell r="A8963" t="str">
            <v>Bosnia Herzg</v>
          </cell>
          <cell r="B8963" t="str">
            <v>BA</v>
          </cell>
          <cell r="C8963" t="str">
            <v>Bioenergy</v>
          </cell>
          <cell r="D8963" t="str">
            <v>2031</v>
          </cell>
          <cell r="E8963">
            <v>4500</v>
          </cell>
        </row>
        <row r="8964">
          <cell r="A8964" t="str">
            <v>Bosnia Herzg</v>
          </cell>
          <cell r="B8964" t="str">
            <v>BA</v>
          </cell>
          <cell r="C8964" t="str">
            <v>Bioenergy</v>
          </cell>
          <cell r="D8964" t="str">
            <v>2032</v>
          </cell>
          <cell r="E8964">
            <v>4500</v>
          </cell>
        </row>
        <row r="8965">
          <cell r="A8965" t="str">
            <v>Bosnia Herzg</v>
          </cell>
          <cell r="B8965" t="str">
            <v>BA</v>
          </cell>
          <cell r="C8965" t="str">
            <v>Bioenergy</v>
          </cell>
          <cell r="D8965" t="str">
            <v>2033</v>
          </cell>
          <cell r="E8965">
            <v>4500</v>
          </cell>
        </row>
        <row r="8966">
          <cell r="A8966" t="str">
            <v>Bosnia Herzg</v>
          </cell>
          <cell r="B8966" t="str">
            <v>BA</v>
          </cell>
          <cell r="C8966" t="str">
            <v>Bioenergy</v>
          </cell>
          <cell r="D8966" t="str">
            <v>2034</v>
          </cell>
          <cell r="E8966">
            <v>4500</v>
          </cell>
        </row>
        <row r="8967">
          <cell r="A8967" t="str">
            <v>Bosnia Herzg</v>
          </cell>
          <cell r="B8967" t="str">
            <v>BA</v>
          </cell>
          <cell r="C8967" t="str">
            <v>Bioenergy</v>
          </cell>
          <cell r="D8967" t="str">
            <v>2035</v>
          </cell>
          <cell r="E8967">
            <v>4500</v>
          </cell>
        </row>
        <row r="8968">
          <cell r="A8968" t="str">
            <v>Bosnia Herzg</v>
          </cell>
          <cell r="B8968" t="str">
            <v>BA</v>
          </cell>
          <cell r="C8968" t="str">
            <v>Bioenergy</v>
          </cell>
          <cell r="D8968" t="str">
            <v>2036</v>
          </cell>
          <cell r="E8968">
            <v>4500</v>
          </cell>
        </row>
        <row r="8969">
          <cell r="A8969" t="str">
            <v>Bosnia Herzg</v>
          </cell>
          <cell r="B8969" t="str">
            <v>BA</v>
          </cell>
          <cell r="C8969" t="str">
            <v>Bioenergy</v>
          </cell>
          <cell r="D8969" t="str">
            <v>2037</v>
          </cell>
          <cell r="E8969">
            <v>4500</v>
          </cell>
        </row>
        <row r="8970">
          <cell r="A8970" t="str">
            <v>Bosnia Herzg</v>
          </cell>
          <cell r="B8970" t="str">
            <v>BA</v>
          </cell>
          <cell r="C8970" t="str">
            <v>Bioenergy</v>
          </cell>
          <cell r="D8970" t="str">
            <v>2038</v>
          </cell>
          <cell r="E8970">
            <v>4500</v>
          </cell>
        </row>
        <row r="8971">
          <cell r="A8971" t="str">
            <v>Bosnia Herzg</v>
          </cell>
          <cell r="B8971" t="str">
            <v>BA</v>
          </cell>
          <cell r="C8971" t="str">
            <v>Bioenergy</v>
          </cell>
          <cell r="D8971" t="str">
            <v>2039</v>
          </cell>
          <cell r="E8971">
            <v>4500</v>
          </cell>
        </row>
        <row r="8972">
          <cell r="A8972" t="str">
            <v>Bosnia Herzg</v>
          </cell>
          <cell r="B8972" t="str">
            <v>BA</v>
          </cell>
          <cell r="C8972" t="str">
            <v>Bioenergy</v>
          </cell>
          <cell r="D8972" t="str">
            <v>2040</v>
          </cell>
          <cell r="E8972">
            <v>4500</v>
          </cell>
        </row>
        <row r="8973">
          <cell r="A8973" t="str">
            <v>Bosnia Herzg</v>
          </cell>
          <cell r="B8973" t="str">
            <v>BA</v>
          </cell>
          <cell r="C8973" t="str">
            <v>Bioenergy</v>
          </cell>
          <cell r="D8973" t="str">
            <v>2041</v>
          </cell>
          <cell r="E8973">
            <v>4500</v>
          </cell>
        </row>
        <row r="8974">
          <cell r="A8974" t="str">
            <v>Bosnia Herzg</v>
          </cell>
          <cell r="B8974" t="str">
            <v>BA</v>
          </cell>
          <cell r="C8974" t="str">
            <v>Bioenergy</v>
          </cell>
          <cell r="D8974" t="str">
            <v>2042</v>
          </cell>
          <cell r="E8974">
            <v>4500</v>
          </cell>
        </row>
        <row r="8975">
          <cell r="A8975" t="str">
            <v>Bosnia Herzg</v>
          </cell>
          <cell r="B8975" t="str">
            <v>BA</v>
          </cell>
          <cell r="C8975" t="str">
            <v>Bioenergy</v>
          </cell>
          <cell r="D8975" t="str">
            <v>2043</v>
          </cell>
          <cell r="E8975">
            <v>4500</v>
          </cell>
        </row>
        <row r="8976">
          <cell r="A8976" t="str">
            <v>Bosnia Herzg</v>
          </cell>
          <cell r="B8976" t="str">
            <v>BA</v>
          </cell>
          <cell r="C8976" t="str">
            <v>Bioenergy</v>
          </cell>
          <cell r="D8976" t="str">
            <v>2044</v>
          </cell>
          <cell r="E8976">
            <v>4500</v>
          </cell>
        </row>
        <row r="8977">
          <cell r="A8977" t="str">
            <v>Bosnia Herzg</v>
          </cell>
          <cell r="B8977" t="str">
            <v>BA</v>
          </cell>
          <cell r="C8977" t="str">
            <v>Bioenergy</v>
          </cell>
          <cell r="D8977" t="str">
            <v>2045</v>
          </cell>
          <cell r="E8977">
            <v>4500</v>
          </cell>
        </row>
        <row r="8978">
          <cell r="A8978" t="str">
            <v>Bosnia Herzg</v>
          </cell>
          <cell r="B8978" t="str">
            <v>BA</v>
          </cell>
          <cell r="C8978" t="str">
            <v>Bioenergy</v>
          </cell>
          <cell r="D8978" t="str">
            <v>2046</v>
          </cell>
          <cell r="E8978">
            <v>4500</v>
          </cell>
        </row>
        <row r="8979">
          <cell r="A8979" t="str">
            <v>Bosnia Herzg</v>
          </cell>
          <cell r="B8979" t="str">
            <v>BA</v>
          </cell>
          <cell r="C8979" t="str">
            <v>Bioenergy</v>
          </cell>
          <cell r="D8979" t="str">
            <v>2047</v>
          </cell>
          <cell r="E8979">
            <v>4500</v>
          </cell>
        </row>
        <row r="8980">
          <cell r="A8980" t="str">
            <v>Bosnia Herzg</v>
          </cell>
          <cell r="B8980" t="str">
            <v>BA</v>
          </cell>
          <cell r="C8980" t="str">
            <v>Bioenergy</v>
          </cell>
          <cell r="D8980" t="str">
            <v>2048</v>
          </cell>
          <cell r="E8980">
            <v>4500</v>
          </cell>
        </row>
        <row r="8981">
          <cell r="A8981" t="str">
            <v>Bosnia Herzg</v>
          </cell>
          <cell r="B8981" t="str">
            <v>BA</v>
          </cell>
          <cell r="C8981" t="str">
            <v>Bioenergy</v>
          </cell>
          <cell r="D8981" t="str">
            <v>2049</v>
          </cell>
          <cell r="E8981">
            <v>4500</v>
          </cell>
        </row>
        <row r="8982">
          <cell r="A8982" t="str">
            <v>Bosnia Herzg</v>
          </cell>
          <cell r="B8982" t="str">
            <v>BA</v>
          </cell>
          <cell r="C8982" t="str">
            <v>Bioenergy</v>
          </cell>
          <cell r="D8982" t="str">
            <v>2050</v>
          </cell>
          <cell r="E8982">
            <v>4500</v>
          </cell>
        </row>
        <row r="8983">
          <cell r="A8983" t="str">
            <v>Belgium</v>
          </cell>
          <cell r="B8983" t="str">
            <v>BE</v>
          </cell>
          <cell r="C8983" t="str">
            <v>Bioenergy</v>
          </cell>
          <cell r="D8983" t="str">
            <v>2018</v>
          </cell>
          <cell r="E8983">
            <v>4500</v>
          </cell>
        </row>
        <row r="8984">
          <cell r="A8984" t="str">
            <v>Belgium</v>
          </cell>
          <cell r="B8984" t="str">
            <v>BE</v>
          </cell>
          <cell r="C8984" t="str">
            <v>Bioenergy</v>
          </cell>
          <cell r="D8984" t="str">
            <v>2019</v>
          </cell>
          <cell r="E8984">
            <v>4500</v>
          </cell>
        </row>
        <row r="8985">
          <cell r="A8985" t="str">
            <v>Belgium</v>
          </cell>
          <cell r="B8985" t="str">
            <v>BE</v>
          </cell>
          <cell r="C8985" t="str">
            <v>Bioenergy</v>
          </cell>
          <cell r="D8985" t="str">
            <v>2020</v>
          </cell>
          <cell r="E8985">
            <v>4500</v>
          </cell>
        </row>
        <row r="8986">
          <cell r="A8986" t="str">
            <v>Belgium</v>
          </cell>
          <cell r="B8986" t="str">
            <v>BE</v>
          </cell>
          <cell r="C8986" t="str">
            <v>Bioenergy</v>
          </cell>
          <cell r="D8986" t="str">
            <v>2021</v>
          </cell>
          <cell r="E8986">
            <v>4500</v>
          </cell>
        </row>
        <row r="8987">
          <cell r="A8987" t="str">
            <v>Belgium</v>
          </cell>
          <cell r="B8987" t="str">
            <v>BE</v>
          </cell>
          <cell r="C8987" t="str">
            <v>Bioenergy</v>
          </cell>
          <cell r="D8987" t="str">
            <v>2022</v>
          </cell>
          <cell r="E8987">
            <v>4500</v>
          </cell>
        </row>
        <row r="8988">
          <cell r="A8988" t="str">
            <v>Belgium</v>
          </cell>
          <cell r="B8988" t="str">
            <v>BE</v>
          </cell>
          <cell r="C8988" t="str">
            <v>Bioenergy</v>
          </cell>
          <cell r="D8988" t="str">
            <v>2023</v>
          </cell>
          <cell r="E8988">
            <v>4500</v>
          </cell>
        </row>
        <row r="8989">
          <cell r="A8989" t="str">
            <v>Belgium</v>
          </cell>
          <cell r="B8989" t="str">
            <v>BE</v>
          </cell>
          <cell r="C8989" t="str">
            <v>Bioenergy</v>
          </cell>
          <cell r="D8989" t="str">
            <v>2024</v>
          </cell>
          <cell r="E8989">
            <v>4500</v>
          </cell>
        </row>
        <row r="8990">
          <cell r="A8990" t="str">
            <v>Belgium</v>
          </cell>
          <cell r="B8990" t="str">
            <v>BE</v>
          </cell>
          <cell r="C8990" t="str">
            <v>Bioenergy</v>
          </cell>
          <cell r="D8990" t="str">
            <v>2025</v>
          </cell>
          <cell r="E8990">
            <v>4500</v>
          </cell>
        </row>
        <row r="8991">
          <cell r="A8991" t="str">
            <v>Belgium</v>
          </cell>
          <cell r="B8991" t="str">
            <v>BE</v>
          </cell>
          <cell r="C8991" t="str">
            <v>Bioenergy</v>
          </cell>
          <cell r="D8991" t="str">
            <v>2026</v>
          </cell>
          <cell r="E8991">
            <v>4500</v>
          </cell>
        </row>
        <row r="8992">
          <cell r="A8992" t="str">
            <v>Belgium</v>
          </cell>
          <cell r="B8992" t="str">
            <v>BE</v>
          </cell>
          <cell r="C8992" t="str">
            <v>Bioenergy</v>
          </cell>
          <cell r="D8992" t="str">
            <v>2027</v>
          </cell>
          <cell r="E8992">
            <v>4500</v>
          </cell>
        </row>
        <row r="8993">
          <cell r="A8993" t="str">
            <v>Belgium</v>
          </cell>
          <cell r="B8993" t="str">
            <v>BE</v>
          </cell>
          <cell r="C8993" t="str">
            <v>Bioenergy</v>
          </cell>
          <cell r="D8993" t="str">
            <v>2028</v>
          </cell>
          <cell r="E8993">
            <v>4500</v>
          </cell>
        </row>
        <row r="8994">
          <cell r="A8994" t="str">
            <v>Belgium</v>
          </cell>
          <cell r="B8994" t="str">
            <v>BE</v>
          </cell>
          <cell r="C8994" t="str">
            <v>Bioenergy</v>
          </cell>
          <cell r="D8994" t="str">
            <v>2029</v>
          </cell>
          <cell r="E8994">
            <v>4500</v>
          </cell>
        </row>
        <row r="8995">
          <cell r="A8995" t="str">
            <v>Belgium</v>
          </cell>
          <cell r="B8995" t="str">
            <v>BE</v>
          </cell>
          <cell r="C8995" t="str">
            <v>Bioenergy</v>
          </cell>
          <cell r="D8995" t="str">
            <v>2030</v>
          </cell>
          <cell r="E8995">
            <v>4500</v>
          </cell>
        </row>
        <row r="8996">
          <cell r="A8996" t="str">
            <v>Belgium</v>
          </cell>
          <cell r="B8996" t="str">
            <v>BE</v>
          </cell>
          <cell r="C8996" t="str">
            <v>Bioenergy</v>
          </cell>
          <cell r="D8996" t="str">
            <v>2031</v>
          </cell>
          <cell r="E8996">
            <v>4500</v>
          </cell>
        </row>
        <row r="8997">
          <cell r="A8997" t="str">
            <v>Belgium</v>
          </cell>
          <cell r="B8997" t="str">
            <v>BE</v>
          </cell>
          <cell r="C8997" t="str">
            <v>Bioenergy</v>
          </cell>
          <cell r="D8997" t="str">
            <v>2032</v>
          </cell>
          <cell r="E8997">
            <v>4500</v>
          </cell>
        </row>
        <row r="8998">
          <cell r="A8998" t="str">
            <v>Belgium</v>
          </cell>
          <cell r="B8998" t="str">
            <v>BE</v>
          </cell>
          <cell r="C8998" t="str">
            <v>Bioenergy</v>
          </cell>
          <cell r="D8998" t="str">
            <v>2033</v>
          </cell>
          <cell r="E8998">
            <v>4500</v>
          </cell>
        </row>
        <row r="8999">
          <cell r="A8999" t="str">
            <v>Belgium</v>
          </cell>
          <cell r="B8999" t="str">
            <v>BE</v>
          </cell>
          <cell r="C8999" t="str">
            <v>Bioenergy</v>
          </cell>
          <cell r="D8999" t="str">
            <v>2034</v>
          </cell>
          <cell r="E8999">
            <v>4500</v>
          </cell>
        </row>
        <row r="9000">
          <cell r="A9000" t="str">
            <v>Belgium</v>
          </cell>
          <cell r="B9000" t="str">
            <v>BE</v>
          </cell>
          <cell r="C9000" t="str">
            <v>Bioenergy</v>
          </cell>
          <cell r="D9000" t="str">
            <v>2035</v>
          </cell>
          <cell r="E9000">
            <v>4500</v>
          </cell>
        </row>
        <row r="9001">
          <cell r="A9001" t="str">
            <v>Belgium</v>
          </cell>
          <cell r="B9001" t="str">
            <v>BE</v>
          </cell>
          <cell r="C9001" t="str">
            <v>Bioenergy</v>
          </cell>
          <cell r="D9001" t="str">
            <v>2036</v>
          </cell>
          <cell r="E9001">
            <v>4500</v>
          </cell>
        </row>
        <row r="9002">
          <cell r="A9002" t="str">
            <v>Belgium</v>
          </cell>
          <cell r="B9002" t="str">
            <v>BE</v>
          </cell>
          <cell r="C9002" t="str">
            <v>Bioenergy</v>
          </cell>
          <cell r="D9002" t="str">
            <v>2037</v>
          </cell>
          <cell r="E9002">
            <v>4500</v>
          </cell>
        </row>
        <row r="9003">
          <cell r="A9003" t="str">
            <v>Belgium</v>
          </cell>
          <cell r="B9003" t="str">
            <v>BE</v>
          </cell>
          <cell r="C9003" t="str">
            <v>Bioenergy</v>
          </cell>
          <cell r="D9003" t="str">
            <v>2038</v>
          </cell>
          <cell r="E9003">
            <v>4500</v>
          </cell>
        </row>
        <row r="9004">
          <cell r="A9004" t="str">
            <v>Belgium</v>
          </cell>
          <cell r="B9004" t="str">
            <v>BE</v>
          </cell>
          <cell r="C9004" t="str">
            <v>Bioenergy</v>
          </cell>
          <cell r="D9004" t="str">
            <v>2039</v>
          </cell>
          <cell r="E9004">
            <v>4500</v>
          </cell>
        </row>
        <row r="9005">
          <cell r="A9005" t="str">
            <v>Belgium</v>
          </cell>
          <cell r="B9005" t="str">
            <v>BE</v>
          </cell>
          <cell r="C9005" t="str">
            <v>Bioenergy</v>
          </cell>
          <cell r="D9005" t="str">
            <v>2040</v>
          </cell>
          <cell r="E9005">
            <v>4500</v>
          </cell>
        </row>
        <row r="9006">
          <cell r="A9006" t="str">
            <v>Belgium</v>
          </cell>
          <cell r="B9006" t="str">
            <v>BE</v>
          </cell>
          <cell r="C9006" t="str">
            <v>Bioenergy</v>
          </cell>
          <cell r="D9006" t="str">
            <v>2041</v>
          </cell>
          <cell r="E9006">
            <v>4500</v>
          </cell>
        </row>
        <row r="9007">
          <cell r="A9007" t="str">
            <v>Belgium</v>
          </cell>
          <cell r="B9007" t="str">
            <v>BE</v>
          </cell>
          <cell r="C9007" t="str">
            <v>Bioenergy</v>
          </cell>
          <cell r="D9007" t="str">
            <v>2042</v>
          </cell>
          <cell r="E9007">
            <v>4500</v>
          </cell>
        </row>
        <row r="9008">
          <cell r="A9008" t="str">
            <v>Belgium</v>
          </cell>
          <cell r="B9008" t="str">
            <v>BE</v>
          </cell>
          <cell r="C9008" t="str">
            <v>Bioenergy</v>
          </cell>
          <cell r="D9008" t="str">
            <v>2043</v>
          </cell>
          <cell r="E9008">
            <v>4500</v>
          </cell>
        </row>
        <row r="9009">
          <cell r="A9009" t="str">
            <v>Belgium</v>
          </cell>
          <cell r="B9009" t="str">
            <v>BE</v>
          </cell>
          <cell r="C9009" t="str">
            <v>Bioenergy</v>
          </cell>
          <cell r="D9009" t="str">
            <v>2044</v>
          </cell>
          <cell r="E9009">
            <v>4500</v>
          </cell>
        </row>
        <row r="9010">
          <cell r="A9010" t="str">
            <v>Belgium</v>
          </cell>
          <cell r="B9010" t="str">
            <v>BE</v>
          </cell>
          <cell r="C9010" t="str">
            <v>Bioenergy</v>
          </cell>
          <cell r="D9010" t="str">
            <v>2045</v>
          </cell>
          <cell r="E9010">
            <v>4500</v>
          </cell>
        </row>
        <row r="9011">
          <cell r="A9011" t="str">
            <v>Belgium</v>
          </cell>
          <cell r="B9011" t="str">
            <v>BE</v>
          </cell>
          <cell r="C9011" t="str">
            <v>Bioenergy</v>
          </cell>
          <cell r="D9011" t="str">
            <v>2046</v>
          </cell>
          <cell r="E9011">
            <v>4500</v>
          </cell>
        </row>
        <row r="9012">
          <cell r="A9012" t="str">
            <v>Belgium</v>
          </cell>
          <cell r="B9012" t="str">
            <v>BE</v>
          </cell>
          <cell r="C9012" t="str">
            <v>Bioenergy</v>
          </cell>
          <cell r="D9012" t="str">
            <v>2047</v>
          </cell>
          <cell r="E9012">
            <v>4500</v>
          </cell>
        </row>
        <row r="9013">
          <cell r="A9013" t="str">
            <v>Belgium</v>
          </cell>
          <cell r="B9013" t="str">
            <v>BE</v>
          </cell>
          <cell r="C9013" t="str">
            <v>Bioenergy</v>
          </cell>
          <cell r="D9013" t="str">
            <v>2048</v>
          </cell>
          <cell r="E9013">
            <v>4500</v>
          </cell>
        </row>
        <row r="9014">
          <cell r="A9014" t="str">
            <v>Belgium</v>
          </cell>
          <cell r="B9014" t="str">
            <v>BE</v>
          </cell>
          <cell r="C9014" t="str">
            <v>Bioenergy</v>
          </cell>
          <cell r="D9014" t="str">
            <v>2049</v>
          </cell>
          <cell r="E9014">
            <v>4500</v>
          </cell>
        </row>
        <row r="9015">
          <cell r="A9015" t="str">
            <v>Belgium</v>
          </cell>
          <cell r="B9015" t="str">
            <v>BE</v>
          </cell>
          <cell r="C9015" t="str">
            <v>Bioenergy</v>
          </cell>
          <cell r="D9015" t="str">
            <v>2050</v>
          </cell>
          <cell r="E9015">
            <v>4500</v>
          </cell>
        </row>
        <row r="9016">
          <cell r="A9016" t="str">
            <v>Bulgaria</v>
          </cell>
          <cell r="B9016" t="str">
            <v>BG</v>
          </cell>
          <cell r="C9016" t="str">
            <v>Bioenergy</v>
          </cell>
          <cell r="D9016" t="str">
            <v>2018</v>
          </cell>
          <cell r="E9016">
            <v>4500</v>
          </cell>
        </row>
        <row r="9017">
          <cell r="A9017" t="str">
            <v>Bulgaria</v>
          </cell>
          <cell r="B9017" t="str">
            <v>BG</v>
          </cell>
          <cell r="C9017" t="str">
            <v>Bioenergy</v>
          </cell>
          <cell r="D9017" t="str">
            <v>2019</v>
          </cell>
          <cell r="E9017">
            <v>4500</v>
          </cell>
        </row>
        <row r="9018">
          <cell r="A9018" t="str">
            <v>Bulgaria</v>
          </cell>
          <cell r="B9018" t="str">
            <v>BG</v>
          </cell>
          <cell r="C9018" t="str">
            <v>Bioenergy</v>
          </cell>
          <cell r="D9018" t="str">
            <v>2020</v>
          </cell>
          <cell r="E9018">
            <v>4500</v>
          </cell>
        </row>
        <row r="9019">
          <cell r="A9019" t="str">
            <v>Bulgaria</v>
          </cell>
          <cell r="B9019" t="str">
            <v>BG</v>
          </cell>
          <cell r="C9019" t="str">
            <v>Bioenergy</v>
          </cell>
          <cell r="D9019" t="str">
            <v>2021</v>
          </cell>
          <cell r="E9019">
            <v>4500</v>
          </cell>
        </row>
        <row r="9020">
          <cell r="A9020" t="str">
            <v>Bulgaria</v>
          </cell>
          <cell r="B9020" t="str">
            <v>BG</v>
          </cell>
          <cell r="C9020" t="str">
            <v>Bioenergy</v>
          </cell>
          <cell r="D9020" t="str">
            <v>2022</v>
          </cell>
          <cell r="E9020">
            <v>4500</v>
          </cell>
        </row>
        <row r="9021">
          <cell r="A9021" t="str">
            <v>Bulgaria</v>
          </cell>
          <cell r="B9021" t="str">
            <v>BG</v>
          </cell>
          <cell r="C9021" t="str">
            <v>Bioenergy</v>
          </cell>
          <cell r="D9021" t="str">
            <v>2023</v>
          </cell>
          <cell r="E9021">
            <v>4500</v>
          </cell>
        </row>
        <row r="9022">
          <cell r="A9022" t="str">
            <v>Bulgaria</v>
          </cell>
          <cell r="B9022" t="str">
            <v>BG</v>
          </cell>
          <cell r="C9022" t="str">
            <v>Bioenergy</v>
          </cell>
          <cell r="D9022" t="str">
            <v>2024</v>
          </cell>
          <cell r="E9022">
            <v>4500</v>
          </cell>
        </row>
        <row r="9023">
          <cell r="A9023" t="str">
            <v>Bulgaria</v>
          </cell>
          <cell r="B9023" t="str">
            <v>BG</v>
          </cell>
          <cell r="C9023" t="str">
            <v>Bioenergy</v>
          </cell>
          <cell r="D9023" t="str">
            <v>2025</v>
          </cell>
          <cell r="E9023">
            <v>4500</v>
          </cell>
        </row>
        <row r="9024">
          <cell r="A9024" t="str">
            <v>Bulgaria</v>
          </cell>
          <cell r="B9024" t="str">
            <v>BG</v>
          </cell>
          <cell r="C9024" t="str">
            <v>Bioenergy</v>
          </cell>
          <cell r="D9024" t="str">
            <v>2026</v>
          </cell>
          <cell r="E9024">
            <v>4500</v>
          </cell>
        </row>
        <row r="9025">
          <cell r="A9025" t="str">
            <v>Bulgaria</v>
          </cell>
          <cell r="B9025" t="str">
            <v>BG</v>
          </cell>
          <cell r="C9025" t="str">
            <v>Bioenergy</v>
          </cell>
          <cell r="D9025" t="str">
            <v>2027</v>
          </cell>
          <cell r="E9025">
            <v>4500</v>
          </cell>
        </row>
        <row r="9026">
          <cell r="A9026" t="str">
            <v>Bulgaria</v>
          </cell>
          <cell r="B9026" t="str">
            <v>BG</v>
          </cell>
          <cell r="C9026" t="str">
            <v>Bioenergy</v>
          </cell>
          <cell r="D9026" t="str">
            <v>2028</v>
          </cell>
          <cell r="E9026">
            <v>4500</v>
          </cell>
        </row>
        <row r="9027">
          <cell r="A9027" t="str">
            <v>Bulgaria</v>
          </cell>
          <cell r="B9027" t="str">
            <v>BG</v>
          </cell>
          <cell r="C9027" t="str">
            <v>Bioenergy</v>
          </cell>
          <cell r="D9027" t="str">
            <v>2029</v>
          </cell>
          <cell r="E9027">
            <v>4500</v>
          </cell>
        </row>
        <row r="9028">
          <cell r="A9028" t="str">
            <v>Bulgaria</v>
          </cell>
          <cell r="B9028" t="str">
            <v>BG</v>
          </cell>
          <cell r="C9028" t="str">
            <v>Bioenergy</v>
          </cell>
          <cell r="D9028" t="str">
            <v>2030</v>
          </cell>
          <cell r="E9028">
            <v>4500</v>
          </cell>
        </row>
        <row r="9029">
          <cell r="A9029" t="str">
            <v>Bulgaria</v>
          </cell>
          <cell r="B9029" t="str">
            <v>BG</v>
          </cell>
          <cell r="C9029" t="str">
            <v>Bioenergy</v>
          </cell>
          <cell r="D9029" t="str">
            <v>2031</v>
          </cell>
          <cell r="E9029">
            <v>4500</v>
          </cell>
        </row>
        <row r="9030">
          <cell r="A9030" t="str">
            <v>Bulgaria</v>
          </cell>
          <cell r="B9030" t="str">
            <v>BG</v>
          </cell>
          <cell r="C9030" t="str">
            <v>Bioenergy</v>
          </cell>
          <cell r="D9030" t="str">
            <v>2032</v>
          </cell>
          <cell r="E9030">
            <v>4500</v>
          </cell>
        </row>
        <row r="9031">
          <cell r="A9031" t="str">
            <v>Bulgaria</v>
          </cell>
          <cell r="B9031" t="str">
            <v>BG</v>
          </cell>
          <cell r="C9031" t="str">
            <v>Bioenergy</v>
          </cell>
          <cell r="D9031" t="str">
            <v>2033</v>
          </cell>
          <cell r="E9031">
            <v>4500</v>
          </cell>
        </row>
        <row r="9032">
          <cell r="A9032" t="str">
            <v>Bulgaria</v>
          </cell>
          <cell r="B9032" t="str">
            <v>BG</v>
          </cell>
          <cell r="C9032" t="str">
            <v>Bioenergy</v>
          </cell>
          <cell r="D9032" t="str">
            <v>2034</v>
          </cell>
          <cell r="E9032">
            <v>4500</v>
          </cell>
        </row>
        <row r="9033">
          <cell r="A9033" t="str">
            <v>Bulgaria</v>
          </cell>
          <cell r="B9033" t="str">
            <v>BG</v>
          </cell>
          <cell r="C9033" t="str">
            <v>Bioenergy</v>
          </cell>
          <cell r="D9033" t="str">
            <v>2035</v>
          </cell>
          <cell r="E9033">
            <v>4500</v>
          </cell>
        </row>
        <row r="9034">
          <cell r="A9034" t="str">
            <v>Bulgaria</v>
          </cell>
          <cell r="B9034" t="str">
            <v>BG</v>
          </cell>
          <cell r="C9034" t="str">
            <v>Bioenergy</v>
          </cell>
          <cell r="D9034" t="str">
            <v>2036</v>
          </cell>
          <cell r="E9034">
            <v>4500</v>
          </cell>
        </row>
        <row r="9035">
          <cell r="A9035" t="str">
            <v>Bulgaria</v>
          </cell>
          <cell r="B9035" t="str">
            <v>BG</v>
          </cell>
          <cell r="C9035" t="str">
            <v>Bioenergy</v>
          </cell>
          <cell r="D9035" t="str">
            <v>2037</v>
          </cell>
          <cell r="E9035">
            <v>4500</v>
          </cell>
        </row>
        <row r="9036">
          <cell r="A9036" t="str">
            <v>Bulgaria</v>
          </cell>
          <cell r="B9036" t="str">
            <v>BG</v>
          </cell>
          <cell r="C9036" t="str">
            <v>Bioenergy</v>
          </cell>
          <cell r="D9036" t="str">
            <v>2038</v>
          </cell>
          <cell r="E9036">
            <v>4500</v>
          </cell>
        </row>
        <row r="9037">
          <cell r="A9037" t="str">
            <v>Bulgaria</v>
          </cell>
          <cell r="B9037" t="str">
            <v>BG</v>
          </cell>
          <cell r="C9037" t="str">
            <v>Bioenergy</v>
          </cell>
          <cell r="D9037" t="str">
            <v>2039</v>
          </cell>
          <cell r="E9037">
            <v>4500</v>
          </cell>
        </row>
        <row r="9038">
          <cell r="A9038" t="str">
            <v>Bulgaria</v>
          </cell>
          <cell r="B9038" t="str">
            <v>BG</v>
          </cell>
          <cell r="C9038" t="str">
            <v>Bioenergy</v>
          </cell>
          <cell r="D9038" t="str">
            <v>2040</v>
          </cell>
          <cell r="E9038">
            <v>4500</v>
          </cell>
        </row>
        <row r="9039">
          <cell r="A9039" t="str">
            <v>Bulgaria</v>
          </cell>
          <cell r="B9039" t="str">
            <v>BG</v>
          </cell>
          <cell r="C9039" t="str">
            <v>Bioenergy</v>
          </cell>
          <cell r="D9039" t="str">
            <v>2041</v>
          </cell>
          <cell r="E9039">
            <v>4500</v>
          </cell>
        </row>
        <row r="9040">
          <cell r="A9040" t="str">
            <v>Bulgaria</v>
          </cell>
          <cell r="B9040" t="str">
            <v>BG</v>
          </cell>
          <cell r="C9040" t="str">
            <v>Bioenergy</v>
          </cell>
          <cell r="D9040" t="str">
            <v>2042</v>
          </cell>
          <cell r="E9040">
            <v>4500</v>
          </cell>
        </row>
        <row r="9041">
          <cell r="A9041" t="str">
            <v>Bulgaria</v>
          </cell>
          <cell r="B9041" t="str">
            <v>BG</v>
          </cell>
          <cell r="C9041" t="str">
            <v>Bioenergy</v>
          </cell>
          <cell r="D9041" t="str">
            <v>2043</v>
          </cell>
          <cell r="E9041">
            <v>4500</v>
          </cell>
        </row>
        <row r="9042">
          <cell r="A9042" t="str">
            <v>Bulgaria</v>
          </cell>
          <cell r="B9042" t="str">
            <v>BG</v>
          </cell>
          <cell r="C9042" t="str">
            <v>Bioenergy</v>
          </cell>
          <cell r="D9042" t="str">
            <v>2044</v>
          </cell>
          <cell r="E9042">
            <v>4500</v>
          </cell>
        </row>
        <row r="9043">
          <cell r="A9043" t="str">
            <v>Bulgaria</v>
          </cell>
          <cell r="B9043" t="str">
            <v>BG</v>
          </cell>
          <cell r="C9043" t="str">
            <v>Bioenergy</v>
          </cell>
          <cell r="D9043" t="str">
            <v>2045</v>
          </cell>
          <cell r="E9043">
            <v>4500</v>
          </cell>
        </row>
        <row r="9044">
          <cell r="A9044" t="str">
            <v>Bulgaria</v>
          </cell>
          <cell r="B9044" t="str">
            <v>BG</v>
          </cell>
          <cell r="C9044" t="str">
            <v>Bioenergy</v>
          </cell>
          <cell r="D9044" t="str">
            <v>2046</v>
          </cell>
          <cell r="E9044">
            <v>4500</v>
          </cell>
        </row>
        <row r="9045">
          <cell r="A9045" t="str">
            <v>Bulgaria</v>
          </cell>
          <cell r="B9045" t="str">
            <v>BG</v>
          </cell>
          <cell r="C9045" t="str">
            <v>Bioenergy</v>
          </cell>
          <cell r="D9045" t="str">
            <v>2047</v>
          </cell>
          <cell r="E9045">
            <v>4500</v>
          </cell>
        </row>
        <row r="9046">
          <cell r="A9046" t="str">
            <v>Bulgaria</v>
          </cell>
          <cell r="B9046" t="str">
            <v>BG</v>
          </cell>
          <cell r="C9046" t="str">
            <v>Bioenergy</v>
          </cell>
          <cell r="D9046" t="str">
            <v>2048</v>
          </cell>
          <cell r="E9046">
            <v>4500</v>
          </cell>
        </row>
        <row r="9047">
          <cell r="A9047" t="str">
            <v>Bulgaria</v>
          </cell>
          <cell r="B9047" t="str">
            <v>BG</v>
          </cell>
          <cell r="C9047" t="str">
            <v>Bioenergy</v>
          </cell>
          <cell r="D9047" t="str">
            <v>2049</v>
          </cell>
          <cell r="E9047">
            <v>4500</v>
          </cell>
        </row>
        <row r="9048">
          <cell r="A9048" t="str">
            <v>Bulgaria</v>
          </cell>
          <cell r="B9048" t="str">
            <v>BG</v>
          </cell>
          <cell r="C9048" t="str">
            <v>Bioenergy</v>
          </cell>
          <cell r="D9048" t="str">
            <v>2050</v>
          </cell>
          <cell r="E9048">
            <v>4500</v>
          </cell>
        </row>
        <row r="9049">
          <cell r="A9049" t="str">
            <v>Switzerland</v>
          </cell>
          <cell r="B9049" t="str">
            <v>CH</v>
          </cell>
          <cell r="C9049" t="str">
            <v>Bioenergy</v>
          </cell>
          <cell r="D9049" t="str">
            <v>2018</v>
          </cell>
          <cell r="E9049">
            <v>4500</v>
          </cell>
        </row>
        <row r="9050">
          <cell r="A9050" t="str">
            <v>Switzerland</v>
          </cell>
          <cell r="B9050" t="str">
            <v>CH</v>
          </cell>
          <cell r="C9050" t="str">
            <v>Bioenergy</v>
          </cell>
          <cell r="D9050" t="str">
            <v>2019</v>
          </cell>
          <cell r="E9050">
            <v>4500</v>
          </cell>
        </row>
        <row r="9051">
          <cell r="A9051" t="str">
            <v>Switzerland</v>
          </cell>
          <cell r="B9051" t="str">
            <v>CH</v>
          </cell>
          <cell r="C9051" t="str">
            <v>Bioenergy</v>
          </cell>
          <cell r="D9051" t="str">
            <v>2020</v>
          </cell>
          <cell r="E9051">
            <v>4500</v>
          </cell>
        </row>
        <row r="9052">
          <cell r="A9052" t="str">
            <v>Switzerland</v>
          </cell>
          <cell r="B9052" t="str">
            <v>CH</v>
          </cell>
          <cell r="C9052" t="str">
            <v>Bioenergy</v>
          </cell>
          <cell r="D9052" t="str">
            <v>2021</v>
          </cell>
          <cell r="E9052">
            <v>4500</v>
          </cell>
        </row>
        <row r="9053">
          <cell r="A9053" t="str">
            <v>Switzerland</v>
          </cell>
          <cell r="B9053" t="str">
            <v>CH</v>
          </cell>
          <cell r="C9053" t="str">
            <v>Bioenergy</v>
          </cell>
          <cell r="D9053" t="str">
            <v>2022</v>
          </cell>
          <cell r="E9053">
            <v>4500</v>
          </cell>
        </row>
        <row r="9054">
          <cell r="A9054" t="str">
            <v>Switzerland</v>
          </cell>
          <cell r="B9054" t="str">
            <v>CH</v>
          </cell>
          <cell r="C9054" t="str">
            <v>Bioenergy</v>
          </cell>
          <cell r="D9054" t="str">
            <v>2023</v>
          </cell>
          <cell r="E9054">
            <v>4500</v>
          </cell>
        </row>
        <row r="9055">
          <cell r="A9055" t="str">
            <v>Switzerland</v>
          </cell>
          <cell r="B9055" t="str">
            <v>CH</v>
          </cell>
          <cell r="C9055" t="str">
            <v>Bioenergy</v>
          </cell>
          <cell r="D9055" t="str">
            <v>2024</v>
          </cell>
          <cell r="E9055">
            <v>4500</v>
          </cell>
        </row>
        <row r="9056">
          <cell r="A9056" t="str">
            <v>Switzerland</v>
          </cell>
          <cell r="B9056" t="str">
            <v>CH</v>
          </cell>
          <cell r="C9056" t="str">
            <v>Bioenergy</v>
          </cell>
          <cell r="D9056" t="str">
            <v>2025</v>
          </cell>
          <cell r="E9056">
            <v>4500</v>
          </cell>
        </row>
        <row r="9057">
          <cell r="A9057" t="str">
            <v>Switzerland</v>
          </cell>
          <cell r="B9057" t="str">
            <v>CH</v>
          </cell>
          <cell r="C9057" t="str">
            <v>Bioenergy</v>
          </cell>
          <cell r="D9057" t="str">
            <v>2026</v>
          </cell>
          <cell r="E9057">
            <v>4500</v>
          </cell>
        </row>
        <row r="9058">
          <cell r="A9058" t="str">
            <v>Switzerland</v>
          </cell>
          <cell r="B9058" t="str">
            <v>CH</v>
          </cell>
          <cell r="C9058" t="str">
            <v>Bioenergy</v>
          </cell>
          <cell r="D9058" t="str">
            <v>2027</v>
          </cell>
          <cell r="E9058">
            <v>4500</v>
          </cell>
        </row>
        <row r="9059">
          <cell r="A9059" t="str">
            <v>Switzerland</v>
          </cell>
          <cell r="B9059" t="str">
            <v>CH</v>
          </cell>
          <cell r="C9059" t="str">
            <v>Bioenergy</v>
          </cell>
          <cell r="D9059" t="str">
            <v>2028</v>
          </cell>
          <cell r="E9059">
            <v>4500</v>
          </cell>
        </row>
        <row r="9060">
          <cell r="A9060" t="str">
            <v>Switzerland</v>
          </cell>
          <cell r="B9060" t="str">
            <v>CH</v>
          </cell>
          <cell r="C9060" t="str">
            <v>Bioenergy</v>
          </cell>
          <cell r="D9060" t="str">
            <v>2029</v>
          </cell>
          <cell r="E9060">
            <v>4500</v>
          </cell>
        </row>
        <row r="9061">
          <cell r="A9061" t="str">
            <v>Switzerland</v>
          </cell>
          <cell r="B9061" t="str">
            <v>CH</v>
          </cell>
          <cell r="C9061" t="str">
            <v>Bioenergy</v>
          </cell>
          <cell r="D9061" t="str">
            <v>2030</v>
          </cell>
          <cell r="E9061">
            <v>4500</v>
          </cell>
        </row>
        <row r="9062">
          <cell r="A9062" t="str">
            <v>Switzerland</v>
          </cell>
          <cell r="B9062" t="str">
            <v>CH</v>
          </cell>
          <cell r="C9062" t="str">
            <v>Bioenergy</v>
          </cell>
          <cell r="D9062" t="str">
            <v>2031</v>
          </cell>
          <cell r="E9062">
            <v>4500</v>
          </cell>
        </row>
        <row r="9063">
          <cell r="A9063" t="str">
            <v>Switzerland</v>
          </cell>
          <cell r="B9063" t="str">
            <v>CH</v>
          </cell>
          <cell r="C9063" t="str">
            <v>Bioenergy</v>
          </cell>
          <cell r="D9063" t="str">
            <v>2032</v>
          </cell>
          <cell r="E9063">
            <v>4500</v>
          </cell>
        </row>
        <row r="9064">
          <cell r="A9064" t="str">
            <v>Switzerland</v>
          </cell>
          <cell r="B9064" t="str">
            <v>CH</v>
          </cell>
          <cell r="C9064" t="str">
            <v>Bioenergy</v>
          </cell>
          <cell r="D9064" t="str">
            <v>2033</v>
          </cell>
          <cell r="E9064">
            <v>4500</v>
          </cell>
        </row>
        <row r="9065">
          <cell r="A9065" t="str">
            <v>Switzerland</v>
          </cell>
          <cell r="B9065" t="str">
            <v>CH</v>
          </cell>
          <cell r="C9065" t="str">
            <v>Bioenergy</v>
          </cell>
          <cell r="D9065" t="str">
            <v>2034</v>
          </cell>
          <cell r="E9065">
            <v>4500</v>
          </cell>
        </row>
        <row r="9066">
          <cell r="A9066" t="str">
            <v>Switzerland</v>
          </cell>
          <cell r="B9066" t="str">
            <v>CH</v>
          </cell>
          <cell r="C9066" t="str">
            <v>Bioenergy</v>
          </cell>
          <cell r="D9066" t="str">
            <v>2035</v>
          </cell>
          <cell r="E9066">
            <v>4500</v>
          </cell>
        </row>
        <row r="9067">
          <cell r="A9067" t="str">
            <v>Switzerland</v>
          </cell>
          <cell r="B9067" t="str">
            <v>CH</v>
          </cell>
          <cell r="C9067" t="str">
            <v>Bioenergy</v>
          </cell>
          <cell r="D9067" t="str">
            <v>2036</v>
          </cell>
          <cell r="E9067">
            <v>4500</v>
          </cell>
        </row>
        <row r="9068">
          <cell r="A9068" t="str">
            <v>Switzerland</v>
          </cell>
          <cell r="B9068" t="str">
            <v>CH</v>
          </cell>
          <cell r="C9068" t="str">
            <v>Bioenergy</v>
          </cell>
          <cell r="D9068" t="str">
            <v>2037</v>
          </cell>
          <cell r="E9068">
            <v>4500</v>
          </cell>
        </row>
        <row r="9069">
          <cell r="A9069" t="str">
            <v>Switzerland</v>
          </cell>
          <cell r="B9069" t="str">
            <v>CH</v>
          </cell>
          <cell r="C9069" t="str">
            <v>Bioenergy</v>
          </cell>
          <cell r="D9069" t="str">
            <v>2038</v>
          </cell>
          <cell r="E9069">
            <v>4500</v>
          </cell>
        </row>
        <row r="9070">
          <cell r="A9070" t="str">
            <v>Switzerland</v>
          </cell>
          <cell r="B9070" t="str">
            <v>CH</v>
          </cell>
          <cell r="C9070" t="str">
            <v>Bioenergy</v>
          </cell>
          <cell r="D9070" t="str">
            <v>2039</v>
          </cell>
          <cell r="E9070">
            <v>4500</v>
          </cell>
        </row>
        <row r="9071">
          <cell r="A9071" t="str">
            <v>Switzerland</v>
          </cell>
          <cell r="B9071" t="str">
            <v>CH</v>
          </cell>
          <cell r="C9071" t="str">
            <v>Bioenergy</v>
          </cell>
          <cell r="D9071" t="str">
            <v>2040</v>
          </cell>
          <cell r="E9071">
            <v>4500</v>
          </cell>
        </row>
        <row r="9072">
          <cell r="A9072" t="str">
            <v>Switzerland</v>
          </cell>
          <cell r="B9072" t="str">
            <v>CH</v>
          </cell>
          <cell r="C9072" t="str">
            <v>Bioenergy</v>
          </cell>
          <cell r="D9072" t="str">
            <v>2041</v>
          </cell>
          <cell r="E9072">
            <v>4500</v>
          </cell>
        </row>
        <row r="9073">
          <cell r="A9073" t="str">
            <v>Switzerland</v>
          </cell>
          <cell r="B9073" t="str">
            <v>CH</v>
          </cell>
          <cell r="C9073" t="str">
            <v>Bioenergy</v>
          </cell>
          <cell r="D9073" t="str">
            <v>2042</v>
          </cell>
          <cell r="E9073">
            <v>4500</v>
          </cell>
        </row>
        <row r="9074">
          <cell r="A9074" t="str">
            <v>Switzerland</v>
          </cell>
          <cell r="B9074" t="str">
            <v>CH</v>
          </cell>
          <cell r="C9074" t="str">
            <v>Bioenergy</v>
          </cell>
          <cell r="D9074" t="str">
            <v>2043</v>
          </cell>
          <cell r="E9074">
            <v>4500</v>
          </cell>
        </row>
        <row r="9075">
          <cell r="A9075" t="str">
            <v>Switzerland</v>
          </cell>
          <cell r="B9075" t="str">
            <v>CH</v>
          </cell>
          <cell r="C9075" t="str">
            <v>Bioenergy</v>
          </cell>
          <cell r="D9075" t="str">
            <v>2044</v>
          </cell>
          <cell r="E9075">
            <v>4500</v>
          </cell>
        </row>
        <row r="9076">
          <cell r="A9076" t="str">
            <v>Switzerland</v>
          </cell>
          <cell r="B9076" t="str">
            <v>CH</v>
          </cell>
          <cell r="C9076" t="str">
            <v>Bioenergy</v>
          </cell>
          <cell r="D9076" t="str">
            <v>2045</v>
          </cell>
          <cell r="E9076">
            <v>4500</v>
          </cell>
        </row>
        <row r="9077">
          <cell r="A9077" t="str">
            <v>Switzerland</v>
          </cell>
          <cell r="B9077" t="str">
            <v>CH</v>
          </cell>
          <cell r="C9077" t="str">
            <v>Bioenergy</v>
          </cell>
          <cell r="D9077" t="str">
            <v>2046</v>
          </cell>
          <cell r="E9077">
            <v>4500</v>
          </cell>
        </row>
        <row r="9078">
          <cell r="A9078" t="str">
            <v>Switzerland</v>
          </cell>
          <cell r="B9078" t="str">
            <v>CH</v>
          </cell>
          <cell r="C9078" t="str">
            <v>Bioenergy</v>
          </cell>
          <cell r="D9078" t="str">
            <v>2047</v>
          </cell>
          <cell r="E9078">
            <v>4500</v>
          </cell>
        </row>
        <row r="9079">
          <cell r="A9079" t="str">
            <v>Switzerland</v>
          </cell>
          <cell r="B9079" t="str">
            <v>CH</v>
          </cell>
          <cell r="C9079" t="str">
            <v>Bioenergy</v>
          </cell>
          <cell r="D9079" t="str">
            <v>2048</v>
          </cell>
          <cell r="E9079">
            <v>4500</v>
          </cell>
        </row>
        <row r="9080">
          <cell r="A9080" t="str">
            <v>Switzerland</v>
          </cell>
          <cell r="B9080" t="str">
            <v>CH</v>
          </cell>
          <cell r="C9080" t="str">
            <v>Bioenergy</v>
          </cell>
          <cell r="D9080" t="str">
            <v>2049</v>
          </cell>
          <cell r="E9080">
            <v>4500</v>
          </cell>
        </row>
        <row r="9081">
          <cell r="A9081" t="str">
            <v>Switzerland</v>
          </cell>
          <cell r="B9081" t="str">
            <v>CH</v>
          </cell>
          <cell r="C9081" t="str">
            <v>Bioenergy</v>
          </cell>
          <cell r="D9081" t="str">
            <v>2050</v>
          </cell>
          <cell r="E9081">
            <v>4500</v>
          </cell>
        </row>
        <row r="9082">
          <cell r="A9082" t="str">
            <v>Czech Republic</v>
          </cell>
          <cell r="B9082" t="str">
            <v>CZ</v>
          </cell>
          <cell r="C9082" t="str">
            <v>Bioenergy</v>
          </cell>
          <cell r="D9082" t="str">
            <v>2018</v>
          </cell>
          <cell r="E9082">
            <v>4500</v>
          </cell>
        </row>
        <row r="9083">
          <cell r="A9083" t="str">
            <v>Czech Republic</v>
          </cell>
          <cell r="B9083" t="str">
            <v>CZ</v>
          </cell>
          <cell r="C9083" t="str">
            <v>Bioenergy</v>
          </cell>
          <cell r="D9083" t="str">
            <v>2019</v>
          </cell>
          <cell r="E9083">
            <v>4500</v>
          </cell>
        </row>
        <row r="9084">
          <cell r="A9084" t="str">
            <v>Czech Republic</v>
          </cell>
          <cell r="B9084" t="str">
            <v>CZ</v>
          </cell>
          <cell r="C9084" t="str">
            <v>Bioenergy</v>
          </cell>
          <cell r="D9084" t="str">
            <v>2020</v>
          </cell>
          <cell r="E9084">
            <v>4500</v>
          </cell>
        </row>
        <row r="9085">
          <cell r="A9085" t="str">
            <v>Czech Republic</v>
          </cell>
          <cell r="B9085" t="str">
            <v>CZ</v>
          </cell>
          <cell r="C9085" t="str">
            <v>Bioenergy</v>
          </cell>
          <cell r="D9085" t="str">
            <v>2021</v>
          </cell>
          <cell r="E9085">
            <v>4500</v>
          </cell>
        </row>
        <row r="9086">
          <cell r="A9086" t="str">
            <v>Czech Republic</v>
          </cell>
          <cell r="B9086" t="str">
            <v>CZ</v>
          </cell>
          <cell r="C9086" t="str">
            <v>Bioenergy</v>
          </cell>
          <cell r="D9086" t="str">
            <v>2022</v>
          </cell>
          <cell r="E9086">
            <v>4500</v>
          </cell>
        </row>
        <row r="9087">
          <cell r="A9087" t="str">
            <v>Czech Republic</v>
          </cell>
          <cell r="B9087" t="str">
            <v>CZ</v>
          </cell>
          <cell r="C9087" t="str">
            <v>Bioenergy</v>
          </cell>
          <cell r="D9087" t="str">
            <v>2023</v>
          </cell>
          <cell r="E9087">
            <v>4500</v>
          </cell>
        </row>
        <row r="9088">
          <cell r="A9088" t="str">
            <v>Czech Republic</v>
          </cell>
          <cell r="B9088" t="str">
            <v>CZ</v>
          </cell>
          <cell r="C9088" t="str">
            <v>Bioenergy</v>
          </cell>
          <cell r="D9088" t="str">
            <v>2024</v>
          </cell>
          <cell r="E9088">
            <v>4500</v>
          </cell>
        </row>
        <row r="9089">
          <cell r="A9089" t="str">
            <v>Czech Republic</v>
          </cell>
          <cell r="B9089" t="str">
            <v>CZ</v>
          </cell>
          <cell r="C9089" t="str">
            <v>Bioenergy</v>
          </cell>
          <cell r="D9089" t="str">
            <v>2025</v>
          </cell>
          <cell r="E9089">
            <v>4500</v>
          </cell>
        </row>
        <row r="9090">
          <cell r="A9090" t="str">
            <v>Czech Republic</v>
          </cell>
          <cell r="B9090" t="str">
            <v>CZ</v>
          </cell>
          <cell r="C9090" t="str">
            <v>Bioenergy</v>
          </cell>
          <cell r="D9090" t="str">
            <v>2026</v>
          </cell>
          <cell r="E9090">
            <v>4500</v>
          </cell>
        </row>
        <row r="9091">
          <cell r="A9091" t="str">
            <v>Czech Republic</v>
          </cell>
          <cell r="B9091" t="str">
            <v>CZ</v>
          </cell>
          <cell r="C9091" t="str">
            <v>Bioenergy</v>
          </cell>
          <cell r="D9091" t="str">
            <v>2027</v>
          </cell>
          <cell r="E9091">
            <v>4500</v>
          </cell>
        </row>
        <row r="9092">
          <cell r="A9092" t="str">
            <v>Czech Republic</v>
          </cell>
          <cell r="B9092" t="str">
            <v>CZ</v>
          </cell>
          <cell r="C9092" t="str">
            <v>Bioenergy</v>
          </cell>
          <cell r="D9092" t="str">
            <v>2028</v>
          </cell>
          <cell r="E9092">
            <v>4500</v>
          </cell>
        </row>
        <row r="9093">
          <cell r="A9093" t="str">
            <v>Czech Republic</v>
          </cell>
          <cell r="B9093" t="str">
            <v>CZ</v>
          </cell>
          <cell r="C9093" t="str">
            <v>Bioenergy</v>
          </cell>
          <cell r="D9093" t="str">
            <v>2029</v>
          </cell>
          <cell r="E9093">
            <v>4500</v>
          </cell>
        </row>
        <row r="9094">
          <cell r="A9094" t="str">
            <v>Czech Republic</v>
          </cell>
          <cell r="B9094" t="str">
            <v>CZ</v>
          </cell>
          <cell r="C9094" t="str">
            <v>Bioenergy</v>
          </cell>
          <cell r="D9094" t="str">
            <v>2030</v>
          </cell>
          <cell r="E9094">
            <v>4500</v>
          </cell>
        </row>
        <row r="9095">
          <cell r="A9095" t="str">
            <v>Czech Republic</v>
          </cell>
          <cell r="B9095" t="str">
            <v>CZ</v>
          </cell>
          <cell r="C9095" t="str">
            <v>Bioenergy</v>
          </cell>
          <cell r="D9095" t="str">
            <v>2031</v>
          </cell>
          <cell r="E9095">
            <v>4500</v>
          </cell>
        </row>
        <row r="9096">
          <cell r="A9096" t="str">
            <v>Czech Republic</v>
          </cell>
          <cell r="B9096" t="str">
            <v>CZ</v>
          </cell>
          <cell r="C9096" t="str">
            <v>Bioenergy</v>
          </cell>
          <cell r="D9096" t="str">
            <v>2032</v>
          </cell>
          <cell r="E9096">
            <v>4500</v>
          </cell>
        </row>
        <row r="9097">
          <cell r="A9097" t="str">
            <v>Czech Republic</v>
          </cell>
          <cell r="B9097" t="str">
            <v>CZ</v>
          </cell>
          <cell r="C9097" t="str">
            <v>Bioenergy</v>
          </cell>
          <cell r="D9097" t="str">
            <v>2033</v>
          </cell>
          <cell r="E9097">
            <v>4500</v>
          </cell>
        </row>
        <row r="9098">
          <cell r="A9098" t="str">
            <v>Czech Republic</v>
          </cell>
          <cell r="B9098" t="str">
            <v>CZ</v>
          </cell>
          <cell r="C9098" t="str">
            <v>Bioenergy</v>
          </cell>
          <cell r="D9098" t="str">
            <v>2034</v>
          </cell>
          <cell r="E9098">
            <v>4500</v>
          </cell>
        </row>
        <row r="9099">
          <cell r="A9099" t="str">
            <v>Czech Republic</v>
          </cell>
          <cell r="B9099" t="str">
            <v>CZ</v>
          </cell>
          <cell r="C9099" t="str">
            <v>Bioenergy</v>
          </cell>
          <cell r="D9099" t="str">
            <v>2035</v>
          </cell>
          <cell r="E9099">
            <v>4500</v>
          </cell>
        </row>
        <row r="9100">
          <cell r="A9100" t="str">
            <v>Czech Republic</v>
          </cell>
          <cell r="B9100" t="str">
            <v>CZ</v>
          </cell>
          <cell r="C9100" t="str">
            <v>Bioenergy</v>
          </cell>
          <cell r="D9100" t="str">
            <v>2036</v>
          </cell>
          <cell r="E9100">
            <v>4500</v>
          </cell>
        </row>
        <row r="9101">
          <cell r="A9101" t="str">
            <v>Czech Republic</v>
          </cell>
          <cell r="B9101" t="str">
            <v>CZ</v>
          </cell>
          <cell r="C9101" t="str">
            <v>Bioenergy</v>
          </cell>
          <cell r="D9101" t="str">
            <v>2037</v>
          </cell>
          <cell r="E9101">
            <v>4500</v>
          </cell>
        </row>
        <row r="9102">
          <cell r="A9102" t="str">
            <v>Czech Republic</v>
          </cell>
          <cell r="B9102" t="str">
            <v>CZ</v>
          </cell>
          <cell r="C9102" t="str">
            <v>Bioenergy</v>
          </cell>
          <cell r="D9102" t="str">
            <v>2038</v>
          </cell>
          <cell r="E9102">
            <v>4500</v>
          </cell>
        </row>
        <row r="9103">
          <cell r="A9103" t="str">
            <v>Czech Republic</v>
          </cell>
          <cell r="B9103" t="str">
            <v>CZ</v>
          </cell>
          <cell r="C9103" t="str">
            <v>Bioenergy</v>
          </cell>
          <cell r="D9103" t="str">
            <v>2039</v>
          </cell>
          <cell r="E9103">
            <v>4500</v>
          </cell>
        </row>
        <row r="9104">
          <cell r="A9104" t="str">
            <v>Czech Republic</v>
          </cell>
          <cell r="B9104" t="str">
            <v>CZ</v>
          </cell>
          <cell r="C9104" t="str">
            <v>Bioenergy</v>
          </cell>
          <cell r="D9104" t="str">
            <v>2040</v>
          </cell>
          <cell r="E9104">
            <v>4500</v>
          </cell>
        </row>
        <row r="9105">
          <cell r="A9105" t="str">
            <v>Czech Republic</v>
          </cell>
          <cell r="B9105" t="str">
            <v>CZ</v>
          </cell>
          <cell r="C9105" t="str">
            <v>Bioenergy</v>
          </cell>
          <cell r="D9105" t="str">
            <v>2041</v>
          </cell>
          <cell r="E9105">
            <v>4500</v>
          </cell>
        </row>
        <row r="9106">
          <cell r="A9106" t="str">
            <v>Czech Republic</v>
          </cell>
          <cell r="B9106" t="str">
            <v>CZ</v>
          </cell>
          <cell r="C9106" t="str">
            <v>Bioenergy</v>
          </cell>
          <cell r="D9106" t="str">
            <v>2042</v>
          </cell>
          <cell r="E9106">
            <v>4500</v>
          </cell>
        </row>
        <row r="9107">
          <cell r="A9107" t="str">
            <v>Czech Republic</v>
          </cell>
          <cell r="B9107" t="str">
            <v>CZ</v>
          </cell>
          <cell r="C9107" t="str">
            <v>Bioenergy</v>
          </cell>
          <cell r="D9107" t="str">
            <v>2043</v>
          </cell>
          <cell r="E9107">
            <v>4500</v>
          </cell>
        </row>
        <row r="9108">
          <cell r="A9108" t="str">
            <v>Czech Republic</v>
          </cell>
          <cell r="B9108" t="str">
            <v>CZ</v>
          </cell>
          <cell r="C9108" t="str">
            <v>Bioenergy</v>
          </cell>
          <cell r="D9108" t="str">
            <v>2044</v>
          </cell>
          <cell r="E9108">
            <v>4500</v>
          </cell>
        </row>
        <row r="9109">
          <cell r="A9109" t="str">
            <v>Czech Republic</v>
          </cell>
          <cell r="B9109" t="str">
            <v>CZ</v>
          </cell>
          <cell r="C9109" t="str">
            <v>Bioenergy</v>
          </cell>
          <cell r="D9109" t="str">
            <v>2045</v>
          </cell>
          <cell r="E9109">
            <v>4500</v>
          </cell>
        </row>
        <row r="9110">
          <cell r="A9110" t="str">
            <v>Czech Republic</v>
          </cell>
          <cell r="B9110" t="str">
            <v>CZ</v>
          </cell>
          <cell r="C9110" t="str">
            <v>Bioenergy</v>
          </cell>
          <cell r="D9110" t="str">
            <v>2046</v>
          </cell>
          <cell r="E9110">
            <v>4500</v>
          </cell>
        </row>
        <row r="9111">
          <cell r="A9111" t="str">
            <v>Czech Republic</v>
          </cell>
          <cell r="B9111" t="str">
            <v>CZ</v>
          </cell>
          <cell r="C9111" t="str">
            <v>Bioenergy</v>
          </cell>
          <cell r="D9111" t="str">
            <v>2047</v>
          </cell>
          <cell r="E9111">
            <v>4500</v>
          </cell>
        </row>
        <row r="9112">
          <cell r="A9112" t="str">
            <v>Czech Republic</v>
          </cell>
          <cell r="B9112" t="str">
            <v>CZ</v>
          </cell>
          <cell r="C9112" t="str">
            <v>Bioenergy</v>
          </cell>
          <cell r="D9112" t="str">
            <v>2048</v>
          </cell>
          <cell r="E9112">
            <v>4500</v>
          </cell>
        </row>
        <row r="9113">
          <cell r="A9113" t="str">
            <v>Czech Republic</v>
          </cell>
          <cell r="B9113" t="str">
            <v>CZ</v>
          </cell>
          <cell r="C9113" t="str">
            <v>Bioenergy</v>
          </cell>
          <cell r="D9113" t="str">
            <v>2049</v>
          </cell>
          <cell r="E9113">
            <v>4500</v>
          </cell>
        </row>
        <row r="9114">
          <cell r="A9114" t="str">
            <v>Czech Republic</v>
          </cell>
          <cell r="B9114" t="str">
            <v>CZ</v>
          </cell>
          <cell r="C9114" t="str">
            <v>Bioenergy</v>
          </cell>
          <cell r="D9114" t="str">
            <v>2050</v>
          </cell>
          <cell r="E9114">
            <v>4500</v>
          </cell>
        </row>
        <row r="9115">
          <cell r="A9115" t="str">
            <v>Germany</v>
          </cell>
          <cell r="B9115" t="str">
            <v>DE</v>
          </cell>
          <cell r="C9115" t="str">
            <v>Bioenergy</v>
          </cell>
          <cell r="D9115" t="str">
            <v>2018</v>
          </cell>
          <cell r="E9115">
            <v>4500</v>
          </cell>
        </row>
        <row r="9116">
          <cell r="A9116" t="str">
            <v>Germany</v>
          </cell>
          <cell r="B9116" t="str">
            <v>DE</v>
          </cell>
          <cell r="C9116" t="str">
            <v>Bioenergy</v>
          </cell>
          <cell r="D9116" t="str">
            <v>2019</v>
          </cell>
          <cell r="E9116">
            <v>4500</v>
          </cell>
        </row>
        <row r="9117">
          <cell r="A9117" t="str">
            <v>Germany</v>
          </cell>
          <cell r="B9117" t="str">
            <v>DE</v>
          </cell>
          <cell r="C9117" t="str">
            <v>Bioenergy</v>
          </cell>
          <cell r="D9117" t="str">
            <v>2020</v>
          </cell>
          <cell r="E9117">
            <v>4500</v>
          </cell>
        </row>
        <row r="9118">
          <cell r="A9118" t="str">
            <v>Germany</v>
          </cell>
          <cell r="B9118" t="str">
            <v>DE</v>
          </cell>
          <cell r="C9118" t="str">
            <v>Bioenergy</v>
          </cell>
          <cell r="D9118" t="str">
            <v>2021</v>
          </cell>
          <cell r="E9118">
            <v>4500</v>
          </cell>
        </row>
        <row r="9119">
          <cell r="A9119" t="str">
            <v>Germany</v>
          </cell>
          <cell r="B9119" t="str">
            <v>DE</v>
          </cell>
          <cell r="C9119" t="str">
            <v>Bioenergy</v>
          </cell>
          <cell r="D9119" t="str">
            <v>2022</v>
          </cell>
          <cell r="E9119">
            <v>4500</v>
          </cell>
        </row>
        <row r="9120">
          <cell r="A9120" t="str">
            <v>Germany</v>
          </cell>
          <cell r="B9120" t="str">
            <v>DE</v>
          </cell>
          <cell r="C9120" t="str">
            <v>Bioenergy</v>
          </cell>
          <cell r="D9120" t="str">
            <v>2023</v>
          </cell>
          <cell r="E9120">
            <v>4500</v>
          </cell>
        </row>
        <row r="9121">
          <cell r="A9121" t="str">
            <v>Germany</v>
          </cell>
          <cell r="B9121" t="str">
            <v>DE</v>
          </cell>
          <cell r="C9121" t="str">
            <v>Bioenergy</v>
          </cell>
          <cell r="D9121" t="str">
            <v>2024</v>
          </cell>
          <cell r="E9121">
            <v>4500</v>
          </cell>
        </row>
        <row r="9122">
          <cell r="A9122" t="str">
            <v>Germany</v>
          </cell>
          <cell r="B9122" t="str">
            <v>DE</v>
          </cell>
          <cell r="C9122" t="str">
            <v>Bioenergy</v>
          </cell>
          <cell r="D9122" t="str">
            <v>2025</v>
          </cell>
          <cell r="E9122">
            <v>4500</v>
          </cell>
        </row>
        <row r="9123">
          <cell r="A9123" t="str">
            <v>Germany</v>
          </cell>
          <cell r="B9123" t="str">
            <v>DE</v>
          </cell>
          <cell r="C9123" t="str">
            <v>Bioenergy</v>
          </cell>
          <cell r="D9123" t="str">
            <v>2026</v>
          </cell>
          <cell r="E9123">
            <v>4500</v>
          </cell>
        </row>
        <row r="9124">
          <cell r="A9124" t="str">
            <v>Germany</v>
          </cell>
          <cell r="B9124" t="str">
            <v>DE</v>
          </cell>
          <cell r="C9124" t="str">
            <v>Bioenergy</v>
          </cell>
          <cell r="D9124" t="str">
            <v>2027</v>
          </cell>
          <cell r="E9124">
            <v>4500</v>
          </cell>
        </row>
        <row r="9125">
          <cell r="A9125" t="str">
            <v>Germany</v>
          </cell>
          <cell r="B9125" t="str">
            <v>DE</v>
          </cell>
          <cell r="C9125" t="str">
            <v>Bioenergy</v>
          </cell>
          <cell r="D9125" t="str">
            <v>2028</v>
          </cell>
          <cell r="E9125">
            <v>4500</v>
          </cell>
        </row>
        <row r="9126">
          <cell r="A9126" t="str">
            <v>Germany</v>
          </cell>
          <cell r="B9126" t="str">
            <v>DE</v>
          </cell>
          <cell r="C9126" t="str">
            <v>Bioenergy</v>
          </cell>
          <cell r="D9126" t="str">
            <v>2029</v>
          </cell>
          <cell r="E9126">
            <v>4500</v>
          </cell>
        </row>
        <row r="9127">
          <cell r="A9127" t="str">
            <v>Germany</v>
          </cell>
          <cell r="B9127" t="str">
            <v>DE</v>
          </cell>
          <cell r="C9127" t="str">
            <v>Bioenergy</v>
          </cell>
          <cell r="D9127" t="str">
            <v>2030</v>
          </cell>
          <cell r="E9127">
            <v>4500</v>
          </cell>
        </row>
        <row r="9128">
          <cell r="A9128" t="str">
            <v>Germany</v>
          </cell>
          <cell r="B9128" t="str">
            <v>DE</v>
          </cell>
          <cell r="C9128" t="str">
            <v>Bioenergy</v>
          </cell>
          <cell r="D9128" t="str">
            <v>2031</v>
          </cell>
          <cell r="E9128">
            <v>4500</v>
          </cell>
        </row>
        <row r="9129">
          <cell r="A9129" t="str">
            <v>Germany</v>
          </cell>
          <cell r="B9129" t="str">
            <v>DE</v>
          </cell>
          <cell r="C9129" t="str">
            <v>Bioenergy</v>
          </cell>
          <cell r="D9129" t="str">
            <v>2032</v>
          </cell>
          <cell r="E9129">
            <v>4500</v>
          </cell>
        </row>
        <row r="9130">
          <cell r="A9130" t="str">
            <v>Germany</v>
          </cell>
          <cell r="B9130" t="str">
            <v>DE</v>
          </cell>
          <cell r="C9130" t="str">
            <v>Bioenergy</v>
          </cell>
          <cell r="D9130" t="str">
            <v>2033</v>
          </cell>
          <cell r="E9130">
            <v>4500</v>
          </cell>
        </row>
        <row r="9131">
          <cell r="A9131" t="str">
            <v>Germany</v>
          </cell>
          <cell r="B9131" t="str">
            <v>DE</v>
          </cell>
          <cell r="C9131" t="str">
            <v>Bioenergy</v>
          </cell>
          <cell r="D9131" t="str">
            <v>2034</v>
          </cell>
          <cell r="E9131">
            <v>4500</v>
          </cell>
        </row>
        <row r="9132">
          <cell r="A9132" t="str">
            <v>Germany</v>
          </cell>
          <cell r="B9132" t="str">
            <v>DE</v>
          </cell>
          <cell r="C9132" t="str">
            <v>Bioenergy</v>
          </cell>
          <cell r="D9132" t="str">
            <v>2035</v>
          </cell>
          <cell r="E9132">
            <v>4500</v>
          </cell>
        </row>
        <row r="9133">
          <cell r="A9133" t="str">
            <v>Germany</v>
          </cell>
          <cell r="B9133" t="str">
            <v>DE</v>
          </cell>
          <cell r="C9133" t="str">
            <v>Bioenergy</v>
          </cell>
          <cell r="D9133" t="str">
            <v>2036</v>
          </cell>
          <cell r="E9133">
            <v>4500</v>
          </cell>
        </row>
        <row r="9134">
          <cell r="A9134" t="str">
            <v>Germany</v>
          </cell>
          <cell r="B9134" t="str">
            <v>DE</v>
          </cell>
          <cell r="C9134" t="str">
            <v>Bioenergy</v>
          </cell>
          <cell r="D9134" t="str">
            <v>2037</v>
          </cell>
          <cell r="E9134">
            <v>4500</v>
          </cell>
        </row>
        <row r="9135">
          <cell r="A9135" t="str">
            <v>Germany</v>
          </cell>
          <cell r="B9135" t="str">
            <v>DE</v>
          </cell>
          <cell r="C9135" t="str">
            <v>Bioenergy</v>
          </cell>
          <cell r="D9135" t="str">
            <v>2038</v>
          </cell>
          <cell r="E9135">
            <v>4500</v>
          </cell>
        </row>
        <row r="9136">
          <cell r="A9136" t="str">
            <v>Germany</v>
          </cell>
          <cell r="B9136" t="str">
            <v>DE</v>
          </cell>
          <cell r="C9136" t="str">
            <v>Bioenergy</v>
          </cell>
          <cell r="D9136" t="str">
            <v>2039</v>
          </cell>
          <cell r="E9136">
            <v>4500</v>
          </cell>
        </row>
        <row r="9137">
          <cell r="A9137" t="str">
            <v>Germany</v>
          </cell>
          <cell r="B9137" t="str">
            <v>DE</v>
          </cell>
          <cell r="C9137" t="str">
            <v>Bioenergy</v>
          </cell>
          <cell r="D9137" t="str">
            <v>2040</v>
          </cell>
          <cell r="E9137">
            <v>4500</v>
          </cell>
        </row>
        <row r="9138">
          <cell r="A9138" t="str">
            <v>Germany</v>
          </cell>
          <cell r="B9138" t="str">
            <v>DE</v>
          </cell>
          <cell r="C9138" t="str">
            <v>Bioenergy</v>
          </cell>
          <cell r="D9138" t="str">
            <v>2041</v>
          </cell>
          <cell r="E9138">
            <v>4500</v>
          </cell>
        </row>
        <row r="9139">
          <cell r="A9139" t="str">
            <v>Germany</v>
          </cell>
          <cell r="B9139" t="str">
            <v>DE</v>
          </cell>
          <cell r="C9139" t="str">
            <v>Bioenergy</v>
          </cell>
          <cell r="D9139" t="str">
            <v>2042</v>
          </cell>
          <cell r="E9139">
            <v>4500</v>
          </cell>
        </row>
        <row r="9140">
          <cell r="A9140" t="str">
            <v>Germany</v>
          </cell>
          <cell r="B9140" t="str">
            <v>DE</v>
          </cell>
          <cell r="C9140" t="str">
            <v>Bioenergy</v>
          </cell>
          <cell r="D9140" t="str">
            <v>2043</v>
          </cell>
          <cell r="E9140">
            <v>4500</v>
          </cell>
        </row>
        <row r="9141">
          <cell r="A9141" t="str">
            <v>Germany</v>
          </cell>
          <cell r="B9141" t="str">
            <v>DE</v>
          </cell>
          <cell r="C9141" t="str">
            <v>Bioenergy</v>
          </cell>
          <cell r="D9141" t="str">
            <v>2044</v>
          </cell>
          <cell r="E9141">
            <v>4500</v>
          </cell>
        </row>
        <row r="9142">
          <cell r="A9142" t="str">
            <v>Germany</v>
          </cell>
          <cell r="B9142" t="str">
            <v>DE</v>
          </cell>
          <cell r="C9142" t="str">
            <v>Bioenergy</v>
          </cell>
          <cell r="D9142" t="str">
            <v>2045</v>
          </cell>
          <cell r="E9142">
            <v>4500</v>
          </cell>
        </row>
        <row r="9143">
          <cell r="A9143" t="str">
            <v>Germany</v>
          </cell>
          <cell r="B9143" t="str">
            <v>DE</v>
          </cell>
          <cell r="C9143" t="str">
            <v>Bioenergy</v>
          </cell>
          <cell r="D9143" t="str">
            <v>2046</v>
          </cell>
          <cell r="E9143">
            <v>4500</v>
          </cell>
        </row>
        <row r="9144">
          <cell r="A9144" t="str">
            <v>Germany</v>
          </cell>
          <cell r="B9144" t="str">
            <v>DE</v>
          </cell>
          <cell r="C9144" t="str">
            <v>Bioenergy</v>
          </cell>
          <cell r="D9144" t="str">
            <v>2047</v>
          </cell>
          <cell r="E9144">
            <v>4500</v>
          </cell>
        </row>
        <row r="9145">
          <cell r="A9145" t="str">
            <v>Germany</v>
          </cell>
          <cell r="B9145" t="str">
            <v>DE</v>
          </cell>
          <cell r="C9145" t="str">
            <v>Bioenergy</v>
          </cell>
          <cell r="D9145" t="str">
            <v>2048</v>
          </cell>
          <cell r="E9145">
            <v>4500</v>
          </cell>
        </row>
        <row r="9146">
          <cell r="A9146" t="str">
            <v>Germany</v>
          </cell>
          <cell r="B9146" t="str">
            <v>DE</v>
          </cell>
          <cell r="C9146" t="str">
            <v>Bioenergy</v>
          </cell>
          <cell r="D9146" t="str">
            <v>2049</v>
          </cell>
          <cell r="E9146">
            <v>4500</v>
          </cell>
        </row>
        <row r="9147">
          <cell r="A9147" t="str">
            <v>Germany</v>
          </cell>
          <cell r="B9147" t="str">
            <v>DE</v>
          </cell>
          <cell r="C9147" t="str">
            <v>Bioenergy</v>
          </cell>
          <cell r="D9147" t="str">
            <v>2050</v>
          </cell>
          <cell r="E9147">
            <v>4500</v>
          </cell>
        </row>
        <row r="9148">
          <cell r="A9148" t="str">
            <v>Denmark DK1</v>
          </cell>
          <cell r="B9148" t="str">
            <v>DK1</v>
          </cell>
          <cell r="C9148" t="str">
            <v>Bioenergy</v>
          </cell>
          <cell r="D9148" t="str">
            <v>2018</v>
          </cell>
          <cell r="E9148">
            <v>4500</v>
          </cell>
        </row>
        <row r="9149">
          <cell r="A9149" t="str">
            <v>Denmark DK1</v>
          </cell>
          <cell r="B9149" t="str">
            <v>DK1</v>
          </cell>
          <cell r="C9149" t="str">
            <v>Bioenergy</v>
          </cell>
          <cell r="D9149" t="str">
            <v>2019</v>
          </cell>
          <cell r="E9149">
            <v>4500</v>
          </cell>
        </row>
        <row r="9150">
          <cell r="A9150" t="str">
            <v>Denmark DK1</v>
          </cell>
          <cell r="B9150" t="str">
            <v>DK1</v>
          </cell>
          <cell r="C9150" t="str">
            <v>Bioenergy</v>
          </cell>
          <cell r="D9150" t="str">
            <v>2020</v>
          </cell>
          <cell r="E9150">
            <v>4500</v>
          </cell>
        </row>
        <row r="9151">
          <cell r="A9151" t="str">
            <v>Denmark DK1</v>
          </cell>
          <cell r="B9151" t="str">
            <v>DK1</v>
          </cell>
          <cell r="C9151" t="str">
            <v>Bioenergy</v>
          </cell>
          <cell r="D9151" t="str">
            <v>2021</v>
          </cell>
          <cell r="E9151">
            <v>4500</v>
          </cell>
        </row>
        <row r="9152">
          <cell r="A9152" t="str">
            <v>Denmark DK1</v>
          </cell>
          <cell r="B9152" t="str">
            <v>DK1</v>
          </cell>
          <cell r="C9152" t="str">
            <v>Bioenergy</v>
          </cell>
          <cell r="D9152" t="str">
            <v>2022</v>
          </cell>
          <cell r="E9152">
            <v>4500</v>
          </cell>
        </row>
        <row r="9153">
          <cell r="A9153" t="str">
            <v>Denmark DK1</v>
          </cell>
          <cell r="B9153" t="str">
            <v>DK1</v>
          </cell>
          <cell r="C9153" t="str">
            <v>Bioenergy</v>
          </cell>
          <cell r="D9153" t="str">
            <v>2023</v>
          </cell>
          <cell r="E9153">
            <v>4500</v>
          </cell>
        </row>
        <row r="9154">
          <cell r="A9154" t="str">
            <v>Denmark DK1</v>
          </cell>
          <cell r="B9154" t="str">
            <v>DK1</v>
          </cell>
          <cell r="C9154" t="str">
            <v>Bioenergy</v>
          </cell>
          <cell r="D9154" t="str">
            <v>2024</v>
          </cell>
          <cell r="E9154">
            <v>4500</v>
          </cell>
        </row>
        <row r="9155">
          <cell r="A9155" t="str">
            <v>Denmark DK1</v>
          </cell>
          <cell r="B9155" t="str">
            <v>DK1</v>
          </cell>
          <cell r="C9155" t="str">
            <v>Bioenergy</v>
          </cell>
          <cell r="D9155" t="str">
            <v>2025</v>
          </cell>
          <cell r="E9155">
            <v>4500</v>
          </cell>
        </row>
        <row r="9156">
          <cell r="A9156" t="str">
            <v>Denmark DK1</v>
          </cell>
          <cell r="B9156" t="str">
            <v>DK1</v>
          </cell>
          <cell r="C9156" t="str">
            <v>Bioenergy</v>
          </cell>
          <cell r="D9156" t="str">
            <v>2026</v>
          </cell>
          <cell r="E9156">
            <v>4500</v>
          </cell>
        </row>
        <row r="9157">
          <cell r="A9157" t="str">
            <v>Denmark DK1</v>
          </cell>
          <cell r="B9157" t="str">
            <v>DK1</v>
          </cell>
          <cell r="C9157" t="str">
            <v>Bioenergy</v>
          </cell>
          <cell r="D9157" t="str">
            <v>2027</v>
          </cell>
          <cell r="E9157">
            <v>4500</v>
          </cell>
        </row>
        <row r="9158">
          <cell r="A9158" t="str">
            <v>Denmark DK1</v>
          </cell>
          <cell r="B9158" t="str">
            <v>DK1</v>
          </cell>
          <cell r="C9158" t="str">
            <v>Bioenergy</v>
          </cell>
          <cell r="D9158" t="str">
            <v>2028</v>
          </cell>
          <cell r="E9158">
            <v>4500</v>
          </cell>
        </row>
        <row r="9159">
          <cell r="A9159" t="str">
            <v>Denmark DK1</v>
          </cell>
          <cell r="B9159" t="str">
            <v>DK1</v>
          </cell>
          <cell r="C9159" t="str">
            <v>Bioenergy</v>
          </cell>
          <cell r="D9159" t="str">
            <v>2029</v>
          </cell>
          <cell r="E9159">
            <v>4500</v>
          </cell>
        </row>
        <row r="9160">
          <cell r="A9160" t="str">
            <v>Denmark DK1</v>
          </cell>
          <cell r="B9160" t="str">
            <v>DK1</v>
          </cell>
          <cell r="C9160" t="str">
            <v>Bioenergy</v>
          </cell>
          <cell r="D9160" t="str">
            <v>2030</v>
          </cell>
          <cell r="E9160">
            <v>4500</v>
          </cell>
        </row>
        <row r="9161">
          <cell r="A9161" t="str">
            <v>Denmark DK1</v>
          </cell>
          <cell r="B9161" t="str">
            <v>DK1</v>
          </cell>
          <cell r="C9161" t="str">
            <v>Bioenergy</v>
          </cell>
          <cell r="D9161" t="str">
            <v>2031</v>
          </cell>
          <cell r="E9161">
            <v>4500</v>
          </cell>
        </row>
        <row r="9162">
          <cell r="A9162" t="str">
            <v>Denmark DK1</v>
          </cell>
          <cell r="B9162" t="str">
            <v>DK1</v>
          </cell>
          <cell r="C9162" t="str">
            <v>Bioenergy</v>
          </cell>
          <cell r="D9162" t="str">
            <v>2032</v>
          </cell>
          <cell r="E9162">
            <v>4500</v>
          </cell>
        </row>
        <row r="9163">
          <cell r="A9163" t="str">
            <v>Denmark DK1</v>
          </cell>
          <cell r="B9163" t="str">
            <v>DK1</v>
          </cell>
          <cell r="C9163" t="str">
            <v>Bioenergy</v>
          </cell>
          <cell r="D9163" t="str">
            <v>2033</v>
          </cell>
          <cell r="E9163">
            <v>4500</v>
          </cell>
        </row>
        <row r="9164">
          <cell r="A9164" t="str">
            <v>Denmark DK1</v>
          </cell>
          <cell r="B9164" t="str">
            <v>DK1</v>
          </cell>
          <cell r="C9164" t="str">
            <v>Bioenergy</v>
          </cell>
          <cell r="D9164" t="str">
            <v>2034</v>
          </cell>
          <cell r="E9164">
            <v>4500</v>
          </cell>
        </row>
        <row r="9165">
          <cell r="A9165" t="str">
            <v>Denmark DK1</v>
          </cell>
          <cell r="B9165" t="str">
            <v>DK1</v>
          </cell>
          <cell r="C9165" t="str">
            <v>Bioenergy</v>
          </cell>
          <cell r="D9165" t="str">
            <v>2035</v>
          </cell>
          <cell r="E9165">
            <v>4500</v>
          </cell>
        </row>
        <row r="9166">
          <cell r="A9166" t="str">
            <v>Denmark DK1</v>
          </cell>
          <cell r="B9166" t="str">
            <v>DK1</v>
          </cell>
          <cell r="C9166" t="str">
            <v>Bioenergy</v>
          </cell>
          <cell r="D9166" t="str">
            <v>2036</v>
          </cell>
          <cell r="E9166">
            <v>4500</v>
          </cell>
        </row>
        <row r="9167">
          <cell r="A9167" t="str">
            <v>Denmark DK1</v>
          </cell>
          <cell r="B9167" t="str">
            <v>DK1</v>
          </cell>
          <cell r="C9167" t="str">
            <v>Bioenergy</v>
          </cell>
          <cell r="D9167" t="str">
            <v>2037</v>
          </cell>
          <cell r="E9167">
            <v>4500</v>
          </cell>
        </row>
        <row r="9168">
          <cell r="A9168" t="str">
            <v>Denmark DK1</v>
          </cell>
          <cell r="B9168" t="str">
            <v>DK1</v>
          </cell>
          <cell r="C9168" t="str">
            <v>Bioenergy</v>
          </cell>
          <cell r="D9168" t="str">
            <v>2038</v>
          </cell>
          <cell r="E9168">
            <v>4500</v>
          </cell>
        </row>
        <row r="9169">
          <cell r="A9169" t="str">
            <v>Denmark DK1</v>
          </cell>
          <cell r="B9169" t="str">
            <v>DK1</v>
          </cell>
          <cell r="C9169" t="str">
            <v>Bioenergy</v>
          </cell>
          <cell r="D9169" t="str">
            <v>2039</v>
          </cell>
          <cell r="E9169">
            <v>4500</v>
          </cell>
        </row>
        <row r="9170">
          <cell r="A9170" t="str">
            <v>Denmark DK1</v>
          </cell>
          <cell r="B9170" t="str">
            <v>DK1</v>
          </cell>
          <cell r="C9170" t="str">
            <v>Bioenergy</v>
          </cell>
          <cell r="D9170" t="str">
            <v>2040</v>
          </cell>
          <cell r="E9170">
            <v>4500</v>
          </cell>
        </row>
        <row r="9171">
          <cell r="A9171" t="str">
            <v>Denmark DK1</v>
          </cell>
          <cell r="B9171" t="str">
            <v>DK1</v>
          </cell>
          <cell r="C9171" t="str">
            <v>Bioenergy</v>
          </cell>
          <cell r="D9171" t="str">
            <v>2041</v>
          </cell>
          <cell r="E9171">
            <v>4500</v>
          </cell>
        </row>
        <row r="9172">
          <cell r="A9172" t="str">
            <v>Denmark DK1</v>
          </cell>
          <cell r="B9172" t="str">
            <v>DK1</v>
          </cell>
          <cell r="C9172" t="str">
            <v>Bioenergy</v>
          </cell>
          <cell r="D9172" t="str">
            <v>2042</v>
          </cell>
          <cell r="E9172">
            <v>4500</v>
          </cell>
        </row>
        <row r="9173">
          <cell r="A9173" t="str">
            <v>Denmark DK1</v>
          </cell>
          <cell r="B9173" t="str">
            <v>DK1</v>
          </cell>
          <cell r="C9173" t="str">
            <v>Bioenergy</v>
          </cell>
          <cell r="D9173" t="str">
            <v>2043</v>
          </cell>
          <cell r="E9173">
            <v>4500</v>
          </cell>
        </row>
        <row r="9174">
          <cell r="A9174" t="str">
            <v>Denmark DK1</v>
          </cell>
          <cell r="B9174" t="str">
            <v>DK1</v>
          </cell>
          <cell r="C9174" t="str">
            <v>Bioenergy</v>
          </cell>
          <cell r="D9174" t="str">
            <v>2044</v>
          </cell>
          <cell r="E9174">
            <v>4500</v>
          </cell>
        </row>
        <row r="9175">
          <cell r="A9175" t="str">
            <v>Denmark DK1</v>
          </cell>
          <cell r="B9175" t="str">
            <v>DK1</v>
          </cell>
          <cell r="C9175" t="str">
            <v>Bioenergy</v>
          </cell>
          <cell r="D9175" t="str">
            <v>2045</v>
          </cell>
          <cell r="E9175">
            <v>4500</v>
          </cell>
        </row>
        <row r="9176">
          <cell r="A9176" t="str">
            <v>Denmark DK1</v>
          </cell>
          <cell r="B9176" t="str">
            <v>DK1</v>
          </cell>
          <cell r="C9176" t="str">
            <v>Bioenergy</v>
          </cell>
          <cell r="D9176" t="str">
            <v>2046</v>
          </cell>
          <cell r="E9176">
            <v>4500</v>
          </cell>
        </row>
        <row r="9177">
          <cell r="A9177" t="str">
            <v>Denmark DK1</v>
          </cell>
          <cell r="B9177" t="str">
            <v>DK1</v>
          </cell>
          <cell r="C9177" t="str">
            <v>Bioenergy</v>
          </cell>
          <cell r="D9177" t="str">
            <v>2047</v>
          </cell>
          <cell r="E9177">
            <v>4500</v>
          </cell>
        </row>
        <row r="9178">
          <cell r="A9178" t="str">
            <v>Denmark DK1</v>
          </cell>
          <cell r="B9178" t="str">
            <v>DK1</v>
          </cell>
          <cell r="C9178" t="str">
            <v>Bioenergy</v>
          </cell>
          <cell r="D9178" t="str">
            <v>2048</v>
          </cell>
          <cell r="E9178">
            <v>4500</v>
          </cell>
        </row>
        <row r="9179">
          <cell r="A9179" t="str">
            <v>Denmark DK1</v>
          </cell>
          <cell r="B9179" t="str">
            <v>DK1</v>
          </cell>
          <cell r="C9179" t="str">
            <v>Bioenergy</v>
          </cell>
          <cell r="D9179" t="str">
            <v>2049</v>
          </cell>
          <cell r="E9179">
            <v>4500</v>
          </cell>
        </row>
        <row r="9180">
          <cell r="A9180" t="str">
            <v>Denmark DK1</v>
          </cell>
          <cell r="B9180" t="str">
            <v>DK1</v>
          </cell>
          <cell r="C9180" t="str">
            <v>Bioenergy</v>
          </cell>
          <cell r="D9180" t="str">
            <v>2050</v>
          </cell>
          <cell r="E9180">
            <v>4500</v>
          </cell>
        </row>
        <row r="9181">
          <cell r="A9181" t="str">
            <v>Denmark DK2</v>
          </cell>
          <cell r="B9181" t="str">
            <v>DK2</v>
          </cell>
          <cell r="C9181" t="str">
            <v>Bioenergy</v>
          </cell>
          <cell r="D9181" t="str">
            <v>2018</v>
          </cell>
          <cell r="E9181">
            <v>4500</v>
          </cell>
        </row>
        <row r="9182">
          <cell r="A9182" t="str">
            <v>Denmark DK2</v>
          </cell>
          <cell r="B9182" t="str">
            <v>DK2</v>
          </cell>
          <cell r="C9182" t="str">
            <v>Bioenergy</v>
          </cell>
          <cell r="D9182" t="str">
            <v>2019</v>
          </cell>
          <cell r="E9182">
            <v>4500</v>
          </cell>
        </row>
        <row r="9183">
          <cell r="A9183" t="str">
            <v>Denmark DK2</v>
          </cell>
          <cell r="B9183" t="str">
            <v>DK2</v>
          </cell>
          <cell r="C9183" t="str">
            <v>Bioenergy</v>
          </cell>
          <cell r="D9183" t="str">
            <v>2020</v>
          </cell>
          <cell r="E9183">
            <v>4500</v>
          </cell>
        </row>
        <row r="9184">
          <cell r="A9184" t="str">
            <v>Denmark DK2</v>
          </cell>
          <cell r="B9184" t="str">
            <v>DK2</v>
          </cell>
          <cell r="C9184" t="str">
            <v>Bioenergy</v>
          </cell>
          <cell r="D9184" t="str">
            <v>2021</v>
          </cell>
          <cell r="E9184">
            <v>4500</v>
          </cell>
        </row>
        <row r="9185">
          <cell r="A9185" t="str">
            <v>Denmark DK2</v>
          </cell>
          <cell r="B9185" t="str">
            <v>DK2</v>
          </cell>
          <cell r="C9185" t="str">
            <v>Bioenergy</v>
          </cell>
          <cell r="D9185" t="str">
            <v>2022</v>
          </cell>
          <cell r="E9185">
            <v>4500</v>
          </cell>
        </row>
        <row r="9186">
          <cell r="A9186" t="str">
            <v>Denmark DK2</v>
          </cell>
          <cell r="B9186" t="str">
            <v>DK2</v>
          </cell>
          <cell r="C9186" t="str">
            <v>Bioenergy</v>
          </cell>
          <cell r="D9186" t="str">
            <v>2023</v>
          </cell>
          <cell r="E9186">
            <v>4500</v>
          </cell>
        </row>
        <row r="9187">
          <cell r="A9187" t="str">
            <v>Denmark DK2</v>
          </cell>
          <cell r="B9187" t="str">
            <v>DK2</v>
          </cell>
          <cell r="C9187" t="str">
            <v>Bioenergy</v>
          </cell>
          <cell r="D9187" t="str">
            <v>2024</v>
          </cell>
          <cell r="E9187">
            <v>4500</v>
          </cell>
        </row>
        <row r="9188">
          <cell r="A9188" t="str">
            <v>Denmark DK2</v>
          </cell>
          <cell r="B9188" t="str">
            <v>DK2</v>
          </cell>
          <cell r="C9188" t="str">
            <v>Bioenergy</v>
          </cell>
          <cell r="D9188" t="str">
            <v>2025</v>
          </cell>
          <cell r="E9188">
            <v>4500</v>
          </cell>
        </row>
        <row r="9189">
          <cell r="A9189" t="str">
            <v>Denmark DK2</v>
          </cell>
          <cell r="B9189" t="str">
            <v>DK2</v>
          </cell>
          <cell r="C9189" t="str">
            <v>Bioenergy</v>
          </cell>
          <cell r="D9189" t="str">
            <v>2026</v>
          </cell>
          <cell r="E9189">
            <v>4500</v>
          </cell>
        </row>
        <row r="9190">
          <cell r="A9190" t="str">
            <v>Denmark DK2</v>
          </cell>
          <cell r="B9190" t="str">
            <v>DK2</v>
          </cell>
          <cell r="C9190" t="str">
            <v>Bioenergy</v>
          </cell>
          <cell r="D9190" t="str">
            <v>2027</v>
          </cell>
          <cell r="E9190">
            <v>4500</v>
          </cell>
        </row>
        <row r="9191">
          <cell r="A9191" t="str">
            <v>Denmark DK2</v>
          </cell>
          <cell r="B9191" t="str">
            <v>DK2</v>
          </cell>
          <cell r="C9191" t="str">
            <v>Bioenergy</v>
          </cell>
          <cell r="D9191" t="str">
            <v>2028</v>
          </cell>
          <cell r="E9191">
            <v>4500</v>
          </cell>
        </row>
        <row r="9192">
          <cell r="A9192" t="str">
            <v>Denmark DK2</v>
          </cell>
          <cell r="B9192" t="str">
            <v>DK2</v>
          </cell>
          <cell r="C9192" t="str">
            <v>Bioenergy</v>
          </cell>
          <cell r="D9192" t="str">
            <v>2029</v>
          </cell>
          <cell r="E9192">
            <v>4500</v>
          </cell>
        </row>
        <row r="9193">
          <cell r="A9193" t="str">
            <v>Denmark DK2</v>
          </cell>
          <cell r="B9193" t="str">
            <v>DK2</v>
          </cell>
          <cell r="C9193" t="str">
            <v>Bioenergy</v>
          </cell>
          <cell r="D9193" t="str">
            <v>2030</v>
          </cell>
          <cell r="E9193">
            <v>4500</v>
          </cell>
        </row>
        <row r="9194">
          <cell r="A9194" t="str">
            <v>Denmark DK2</v>
          </cell>
          <cell r="B9194" t="str">
            <v>DK2</v>
          </cell>
          <cell r="C9194" t="str">
            <v>Bioenergy</v>
          </cell>
          <cell r="D9194" t="str">
            <v>2031</v>
          </cell>
          <cell r="E9194">
            <v>4500</v>
          </cell>
        </row>
        <row r="9195">
          <cell r="A9195" t="str">
            <v>Denmark DK2</v>
          </cell>
          <cell r="B9195" t="str">
            <v>DK2</v>
          </cell>
          <cell r="C9195" t="str">
            <v>Bioenergy</v>
          </cell>
          <cell r="D9195" t="str">
            <v>2032</v>
          </cell>
          <cell r="E9195">
            <v>4500</v>
          </cell>
        </row>
        <row r="9196">
          <cell r="A9196" t="str">
            <v>Denmark DK2</v>
          </cell>
          <cell r="B9196" t="str">
            <v>DK2</v>
          </cell>
          <cell r="C9196" t="str">
            <v>Bioenergy</v>
          </cell>
          <cell r="D9196" t="str">
            <v>2033</v>
          </cell>
          <cell r="E9196">
            <v>4500</v>
          </cell>
        </row>
        <row r="9197">
          <cell r="A9197" t="str">
            <v>Denmark DK2</v>
          </cell>
          <cell r="B9197" t="str">
            <v>DK2</v>
          </cell>
          <cell r="C9197" t="str">
            <v>Bioenergy</v>
          </cell>
          <cell r="D9197" t="str">
            <v>2034</v>
          </cell>
          <cell r="E9197">
            <v>4500</v>
          </cell>
        </row>
        <row r="9198">
          <cell r="A9198" t="str">
            <v>Denmark DK2</v>
          </cell>
          <cell r="B9198" t="str">
            <v>DK2</v>
          </cell>
          <cell r="C9198" t="str">
            <v>Bioenergy</v>
          </cell>
          <cell r="D9198" t="str">
            <v>2035</v>
          </cell>
          <cell r="E9198">
            <v>4500</v>
          </cell>
        </row>
        <row r="9199">
          <cell r="A9199" t="str">
            <v>Denmark DK2</v>
          </cell>
          <cell r="B9199" t="str">
            <v>DK2</v>
          </cell>
          <cell r="C9199" t="str">
            <v>Bioenergy</v>
          </cell>
          <cell r="D9199" t="str">
            <v>2036</v>
          </cell>
          <cell r="E9199">
            <v>4500</v>
          </cell>
        </row>
        <row r="9200">
          <cell r="A9200" t="str">
            <v>Denmark DK2</v>
          </cell>
          <cell r="B9200" t="str">
            <v>DK2</v>
          </cell>
          <cell r="C9200" t="str">
            <v>Bioenergy</v>
          </cell>
          <cell r="D9200" t="str">
            <v>2037</v>
          </cell>
          <cell r="E9200">
            <v>4500</v>
          </cell>
        </row>
        <row r="9201">
          <cell r="A9201" t="str">
            <v>Denmark DK2</v>
          </cell>
          <cell r="B9201" t="str">
            <v>DK2</v>
          </cell>
          <cell r="C9201" t="str">
            <v>Bioenergy</v>
          </cell>
          <cell r="D9201" t="str">
            <v>2038</v>
          </cell>
          <cell r="E9201">
            <v>4500</v>
          </cell>
        </row>
        <row r="9202">
          <cell r="A9202" t="str">
            <v>Denmark DK2</v>
          </cell>
          <cell r="B9202" t="str">
            <v>DK2</v>
          </cell>
          <cell r="C9202" t="str">
            <v>Bioenergy</v>
          </cell>
          <cell r="D9202" t="str">
            <v>2039</v>
          </cell>
          <cell r="E9202">
            <v>4500</v>
          </cell>
        </row>
        <row r="9203">
          <cell r="A9203" t="str">
            <v>Denmark DK2</v>
          </cell>
          <cell r="B9203" t="str">
            <v>DK2</v>
          </cell>
          <cell r="C9203" t="str">
            <v>Bioenergy</v>
          </cell>
          <cell r="D9203" t="str">
            <v>2040</v>
          </cell>
          <cell r="E9203">
            <v>4500</v>
          </cell>
        </row>
        <row r="9204">
          <cell r="A9204" t="str">
            <v>Denmark DK2</v>
          </cell>
          <cell r="B9204" t="str">
            <v>DK2</v>
          </cell>
          <cell r="C9204" t="str">
            <v>Bioenergy</v>
          </cell>
          <cell r="D9204" t="str">
            <v>2041</v>
          </cell>
          <cell r="E9204">
            <v>4500</v>
          </cell>
        </row>
        <row r="9205">
          <cell r="A9205" t="str">
            <v>Denmark DK2</v>
          </cell>
          <cell r="B9205" t="str">
            <v>DK2</v>
          </cell>
          <cell r="C9205" t="str">
            <v>Bioenergy</v>
          </cell>
          <cell r="D9205" t="str">
            <v>2042</v>
          </cell>
          <cell r="E9205">
            <v>4500</v>
          </cell>
        </row>
        <row r="9206">
          <cell r="A9206" t="str">
            <v>Denmark DK2</v>
          </cell>
          <cell r="B9206" t="str">
            <v>DK2</v>
          </cell>
          <cell r="C9206" t="str">
            <v>Bioenergy</v>
          </cell>
          <cell r="D9206" t="str">
            <v>2043</v>
          </cell>
          <cell r="E9206">
            <v>4500</v>
          </cell>
        </row>
        <row r="9207">
          <cell r="A9207" t="str">
            <v>Denmark DK2</v>
          </cell>
          <cell r="B9207" t="str">
            <v>DK2</v>
          </cell>
          <cell r="C9207" t="str">
            <v>Bioenergy</v>
          </cell>
          <cell r="D9207" t="str">
            <v>2044</v>
          </cell>
          <cell r="E9207">
            <v>4500</v>
          </cell>
        </row>
        <row r="9208">
          <cell r="A9208" t="str">
            <v>Denmark DK2</v>
          </cell>
          <cell r="B9208" t="str">
            <v>DK2</v>
          </cell>
          <cell r="C9208" t="str">
            <v>Bioenergy</v>
          </cell>
          <cell r="D9208" t="str">
            <v>2045</v>
          </cell>
          <cell r="E9208">
            <v>4500</v>
          </cell>
        </row>
        <row r="9209">
          <cell r="A9209" t="str">
            <v>Denmark DK2</v>
          </cell>
          <cell r="B9209" t="str">
            <v>DK2</v>
          </cell>
          <cell r="C9209" t="str">
            <v>Bioenergy</v>
          </cell>
          <cell r="D9209" t="str">
            <v>2046</v>
          </cell>
          <cell r="E9209">
            <v>4500</v>
          </cell>
        </row>
        <row r="9210">
          <cell r="A9210" t="str">
            <v>Denmark DK2</v>
          </cell>
          <cell r="B9210" t="str">
            <v>DK2</v>
          </cell>
          <cell r="C9210" t="str">
            <v>Bioenergy</v>
          </cell>
          <cell r="D9210" t="str">
            <v>2047</v>
          </cell>
          <cell r="E9210">
            <v>4500</v>
          </cell>
        </row>
        <row r="9211">
          <cell r="A9211" t="str">
            <v>Denmark DK2</v>
          </cell>
          <cell r="B9211" t="str">
            <v>DK2</v>
          </cell>
          <cell r="C9211" t="str">
            <v>Bioenergy</v>
          </cell>
          <cell r="D9211" t="str">
            <v>2048</v>
          </cell>
          <cell r="E9211">
            <v>4500</v>
          </cell>
        </row>
        <row r="9212">
          <cell r="A9212" t="str">
            <v>Denmark DK2</v>
          </cell>
          <cell r="B9212" t="str">
            <v>DK2</v>
          </cell>
          <cell r="C9212" t="str">
            <v>Bioenergy</v>
          </cell>
          <cell r="D9212" t="str">
            <v>2049</v>
          </cell>
          <cell r="E9212">
            <v>4500</v>
          </cell>
        </row>
        <row r="9213">
          <cell r="A9213" t="str">
            <v>Denmark DK2</v>
          </cell>
          <cell r="B9213" t="str">
            <v>DK2</v>
          </cell>
          <cell r="C9213" t="str">
            <v>Bioenergy</v>
          </cell>
          <cell r="D9213" t="str">
            <v>2050</v>
          </cell>
          <cell r="E9213">
            <v>4500</v>
          </cell>
        </row>
        <row r="9214">
          <cell r="A9214" t="str">
            <v>Estonia</v>
          </cell>
          <cell r="B9214" t="str">
            <v>EE</v>
          </cell>
          <cell r="C9214" t="str">
            <v>Bioenergy</v>
          </cell>
          <cell r="D9214" t="str">
            <v>2018</v>
          </cell>
          <cell r="E9214">
            <v>4500</v>
          </cell>
        </row>
        <row r="9215">
          <cell r="A9215" t="str">
            <v>Estonia</v>
          </cell>
          <cell r="B9215" t="str">
            <v>EE</v>
          </cell>
          <cell r="C9215" t="str">
            <v>Bioenergy</v>
          </cell>
          <cell r="D9215" t="str">
            <v>2019</v>
          </cell>
          <cell r="E9215">
            <v>4500</v>
          </cell>
        </row>
        <row r="9216">
          <cell r="A9216" t="str">
            <v>Estonia</v>
          </cell>
          <cell r="B9216" t="str">
            <v>EE</v>
          </cell>
          <cell r="C9216" t="str">
            <v>Bioenergy</v>
          </cell>
          <cell r="D9216" t="str">
            <v>2020</v>
          </cell>
          <cell r="E9216">
            <v>4500</v>
          </cell>
        </row>
        <row r="9217">
          <cell r="A9217" t="str">
            <v>Estonia</v>
          </cell>
          <cell r="B9217" t="str">
            <v>EE</v>
          </cell>
          <cell r="C9217" t="str">
            <v>Bioenergy</v>
          </cell>
          <cell r="D9217" t="str">
            <v>2021</v>
          </cell>
          <cell r="E9217">
            <v>4500</v>
          </cell>
        </row>
        <row r="9218">
          <cell r="A9218" t="str">
            <v>Estonia</v>
          </cell>
          <cell r="B9218" t="str">
            <v>EE</v>
          </cell>
          <cell r="C9218" t="str">
            <v>Bioenergy</v>
          </cell>
          <cell r="D9218" t="str">
            <v>2022</v>
          </cell>
          <cell r="E9218">
            <v>4500</v>
          </cell>
        </row>
        <row r="9219">
          <cell r="A9219" t="str">
            <v>Estonia</v>
          </cell>
          <cell r="B9219" t="str">
            <v>EE</v>
          </cell>
          <cell r="C9219" t="str">
            <v>Bioenergy</v>
          </cell>
          <cell r="D9219" t="str">
            <v>2023</v>
          </cell>
          <cell r="E9219">
            <v>4500</v>
          </cell>
        </row>
        <row r="9220">
          <cell r="A9220" t="str">
            <v>Estonia</v>
          </cell>
          <cell r="B9220" t="str">
            <v>EE</v>
          </cell>
          <cell r="C9220" t="str">
            <v>Bioenergy</v>
          </cell>
          <cell r="D9220" t="str">
            <v>2024</v>
          </cell>
          <cell r="E9220">
            <v>4500</v>
          </cell>
        </row>
        <row r="9221">
          <cell r="A9221" t="str">
            <v>Estonia</v>
          </cell>
          <cell r="B9221" t="str">
            <v>EE</v>
          </cell>
          <cell r="C9221" t="str">
            <v>Bioenergy</v>
          </cell>
          <cell r="D9221" t="str">
            <v>2025</v>
          </cell>
          <cell r="E9221">
            <v>4500</v>
          </cell>
        </row>
        <row r="9222">
          <cell r="A9222" t="str">
            <v>Estonia</v>
          </cell>
          <cell r="B9222" t="str">
            <v>EE</v>
          </cell>
          <cell r="C9222" t="str">
            <v>Bioenergy</v>
          </cell>
          <cell r="D9222" t="str">
            <v>2026</v>
          </cell>
          <cell r="E9222">
            <v>4500</v>
          </cell>
        </row>
        <row r="9223">
          <cell r="A9223" t="str">
            <v>Estonia</v>
          </cell>
          <cell r="B9223" t="str">
            <v>EE</v>
          </cell>
          <cell r="C9223" t="str">
            <v>Bioenergy</v>
          </cell>
          <cell r="D9223" t="str">
            <v>2027</v>
          </cell>
          <cell r="E9223">
            <v>4500</v>
          </cell>
        </row>
        <row r="9224">
          <cell r="A9224" t="str">
            <v>Estonia</v>
          </cell>
          <cell r="B9224" t="str">
            <v>EE</v>
          </cell>
          <cell r="C9224" t="str">
            <v>Bioenergy</v>
          </cell>
          <cell r="D9224" t="str">
            <v>2028</v>
          </cell>
          <cell r="E9224">
            <v>4500</v>
          </cell>
        </row>
        <row r="9225">
          <cell r="A9225" t="str">
            <v>Estonia</v>
          </cell>
          <cell r="B9225" t="str">
            <v>EE</v>
          </cell>
          <cell r="C9225" t="str">
            <v>Bioenergy</v>
          </cell>
          <cell r="D9225" t="str">
            <v>2029</v>
          </cell>
          <cell r="E9225">
            <v>4500</v>
          </cell>
        </row>
        <row r="9226">
          <cell r="A9226" t="str">
            <v>Estonia</v>
          </cell>
          <cell r="B9226" t="str">
            <v>EE</v>
          </cell>
          <cell r="C9226" t="str">
            <v>Bioenergy</v>
          </cell>
          <cell r="D9226" t="str">
            <v>2030</v>
          </cell>
          <cell r="E9226">
            <v>4500</v>
          </cell>
        </row>
        <row r="9227">
          <cell r="A9227" t="str">
            <v>Estonia</v>
          </cell>
          <cell r="B9227" t="str">
            <v>EE</v>
          </cell>
          <cell r="C9227" t="str">
            <v>Bioenergy</v>
          </cell>
          <cell r="D9227" t="str">
            <v>2031</v>
          </cell>
          <cell r="E9227">
            <v>4500</v>
          </cell>
        </row>
        <row r="9228">
          <cell r="A9228" t="str">
            <v>Estonia</v>
          </cell>
          <cell r="B9228" t="str">
            <v>EE</v>
          </cell>
          <cell r="C9228" t="str">
            <v>Bioenergy</v>
          </cell>
          <cell r="D9228" t="str">
            <v>2032</v>
          </cell>
          <cell r="E9228">
            <v>4500</v>
          </cell>
        </row>
        <row r="9229">
          <cell r="A9229" t="str">
            <v>Estonia</v>
          </cell>
          <cell r="B9229" t="str">
            <v>EE</v>
          </cell>
          <cell r="C9229" t="str">
            <v>Bioenergy</v>
          </cell>
          <cell r="D9229" t="str">
            <v>2033</v>
          </cell>
          <cell r="E9229">
            <v>4500</v>
          </cell>
        </row>
        <row r="9230">
          <cell r="A9230" t="str">
            <v>Estonia</v>
          </cell>
          <cell r="B9230" t="str">
            <v>EE</v>
          </cell>
          <cell r="C9230" t="str">
            <v>Bioenergy</v>
          </cell>
          <cell r="D9230" t="str">
            <v>2034</v>
          </cell>
          <cell r="E9230">
            <v>4500</v>
          </cell>
        </row>
        <row r="9231">
          <cell r="A9231" t="str">
            <v>Estonia</v>
          </cell>
          <cell r="B9231" t="str">
            <v>EE</v>
          </cell>
          <cell r="C9231" t="str">
            <v>Bioenergy</v>
          </cell>
          <cell r="D9231" t="str">
            <v>2035</v>
          </cell>
          <cell r="E9231">
            <v>4500</v>
          </cell>
        </row>
        <row r="9232">
          <cell r="A9232" t="str">
            <v>Estonia</v>
          </cell>
          <cell r="B9232" t="str">
            <v>EE</v>
          </cell>
          <cell r="C9232" t="str">
            <v>Bioenergy</v>
          </cell>
          <cell r="D9232" t="str">
            <v>2036</v>
          </cell>
          <cell r="E9232">
            <v>4500</v>
          </cell>
        </row>
        <row r="9233">
          <cell r="A9233" t="str">
            <v>Estonia</v>
          </cell>
          <cell r="B9233" t="str">
            <v>EE</v>
          </cell>
          <cell r="C9233" t="str">
            <v>Bioenergy</v>
          </cell>
          <cell r="D9233" t="str">
            <v>2037</v>
          </cell>
          <cell r="E9233">
            <v>4500</v>
          </cell>
        </row>
        <row r="9234">
          <cell r="A9234" t="str">
            <v>Estonia</v>
          </cell>
          <cell r="B9234" t="str">
            <v>EE</v>
          </cell>
          <cell r="C9234" t="str">
            <v>Bioenergy</v>
          </cell>
          <cell r="D9234" t="str">
            <v>2038</v>
          </cell>
          <cell r="E9234">
            <v>4500</v>
          </cell>
        </row>
        <row r="9235">
          <cell r="A9235" t="str">
            <v>Estonia</v>
          </cell>
          <cell r="B9235" t="str">
            <v>EE</v>
          </cell>
          <cell r="C9235" t="str">
            <v>Bioenergy</v>
          </cell>
          <cell r="D9235" t="str">
            <v>2039</v>
          </cell>
          <cell r="E9235">
            <v>4500</v>
          </cell>
        </row>
        <row r="9236">
          <cell r="A9236" t="str">
            <v>Estonia</v>
          </cell>
          <cell r="B9236" t="str">
            <v>EE</v>
          </cell>
          <cell r="C9236" t="str">
            <v>Bioenergy</v>
          </cell>
          <cell r="D9236" t="str">
            <v>2040</v>
          </cell>
          <cell r="E9236">
            <v>4500</v>
          </cell>
        </row>
        <row r="9237">
          <cell r="A9237" t="str">
            <v>Estonia</v>
          </cell>
          <cell r="B9237" t="str">
            <v>EE</v>
          </cell>
          <cell r="C9237" t="str">
            <v>Bioenergy</v>
          </cell>
          <cell r="D9237" t="str">
            <v>2041</v>
          </cell>
          <cell r="E9237">
            <v>4500</v>
          </cell>
        </row>
        <row r="9238">
          <cell r="A9238" t="str">
            <v>Estonia</v>
          </cell>
          <cell r="B9238" t="str">
            <v>EE</v>
          </cell>
          <cell r="C9238" t="str">
            <v>Bioenergy</v>
          </cell>
          <cell r="D9238" t="str">
            <v>2042</v>
          </cell>
          <cell r="E9238">
            <v>4500</v>
          </cell>
        </row>
        <row r="9239">
          <cell r="A9239" t="str">
            <v>Estonia</v>
          </cell>
          <cell r="B9239" t="str">
            <v>EE</v>
          </cell>
          <cell r="C9239" t="str">
            <v>Bioenergy</v>
          </cell>
          <cell r="D9239" t="str">
            <v>2043</v>
          </cell>
          <cell r="E9239">
            <v>4500</v>
          </cell>
        </row>
        <row r="9240">
          <cell r="A9240" t="str">
            <v>Estonia</v>
          </cell>
          <cell r="B9240" t="str">
            <v>EE</v>
          </cell>
          <cell r="C9240" t="str">
            <v>Bioenergy</v>
          </cell>
          <cell r="D9240" t="str">
            <v>2044</v>
          </cell>
          <cell r="E9240">
            <v>4500</v>
          </cell>
        </row>
        <row r="9241">
          <cell r="A9241" t="str">
            <v>Estonia</v>
          </cell>
          <cell r="B9241" t="str">
            <v>EE</v>
          </cell>
          <cell r="C9241" t="str">
            <v>Bioenergy</v>
          </cell>
          <cell r="D9241" t="str">
            <v>2045</v>
          </cell>
          <cell r="E9241">
            <v>4500</v>
          </cell>
        </row>
        <row r="9242">
          <cell r="A9242" t="str">
            <v>Estonia</v>
          </cell>
          <cell r="B9242" t="str">
            <v>EE</v>
          </cell>
          <cell r="C9242" t="str">
            <v>Bioenergy</v>
          </cell>
          <cell r="D9242" t="str">
            <v>2046</v>
          </cell>
          <cell r="E9242">
            <v>4500</v>
          </cell>
        </row>
        <row r="9243">
          <cell r="A9243" t="str">
            <v>Estonia</v>
          </cell>
          <cell r="B9243" t="str">
            <v>EE</v>
          </cell>
          <cell r="C9243" t="str">
            <v>Bioenergy</v>
          </cell>
          <cell r="D9243" t="str">
            <v>2047</v>
          </cell>
          <cell r="E9243">
            <v>4500</v>
          </cell>
        </row>
        <row r="9244">
          <cell r="A9244" t="str">
            <v>Estonia</v>
          </cell>
          <cell r="B9244" t="str">
            <v>EE</v>
          </cell>
          <cell r="C9244" t="str">
            <v>Bioenergy</v>
          </cell>
          <cell r="D9244" t="str">
            <v>2048</v>
          </cell>
          <cell r="E9244">
            <v>4500</v>
          </cell>
        </row>
        <row r="9245">
          <cell r="A9245" t="str">
            <v>Estonia</v>
          </cell>
          <cell r="B9245" t="str">
            <v>EE</v>
          </cell>
          <cell r="C9245" t="str">
            <v>Bioenergy</v>
          </cell>
          <cell r="D9245" t="str">
            <v>2049</v>
          </cell>
          <cell r="E9245">
            <v>4500</v>
          </cell>
        </row>
        <row r="9246">
          <cell r="A9246" t="str">
            <v>Estonia</v>
          </cell>
          <cell r="B9246" t="str">
            <v>EE</v>
          </cell>
          <cell r="C9246" t="str">
            <v>Bioenergy</v>
          </cell>
          <cell r="D9246" t="str">
            <v>2050</v>
          </cell>
          <cell r="E9246">
            <v>4500</v>
          </cell>
        </row>
        <row r="9247">
          <cell r="A9247" t="str">
            <v>Spain</v>
          </cell>
          <cell r="B9247" t="str">
            <v>ES</v>
          </cell>
          <cell r="C9247" t="str">
            <v>Bioenergy</v>
          </cell>
          <cell r="D9247" t="str">
            <v>2018</v>
          </cell>
          <cell r="E9247">
            <v>4500</v>
          </cell>
        </row>
        <row r="9248">
          <cell r="A9248" t="str">
            <v>Spain</v>
          </cell>
          <cell r="B9248" t="str">
            <v>ES</v>
          </cell>
          <cell r="C9248" t="str">
            <v>Bioenergy</v>
          </cell>
          <cell r="D9248" t="str">
            <v>2019</v>
          </cell>
          <cell r="E9248">
            <v>4500</v>
          </cell>
        </row>
        <row r="9249">
          <cell r="A9249" t="str">
            <v>Spain</v>
          </cell>
          <cell r="B9249" t="str">
            <v>ES</v>
          </cell>
          <cell r="C9249" t="str">
            <v>Bioenergy</v>
          </cell>
          <cell r="D9249" t="str">
            <v>2020</v>
          </cell>
          <cell r="E9249">
            <v>4500</v>
          </cell>
        </row>
        <row r="9250">
          <cell r="A9250" t="str">
            <v>Spain</v>
          </cell>
          <cell r="B9250" t="str">
            <v>ES</v>
          </cell>
          <cell r="C9250" t="str">
            <v>Bioenergy</v>
          </cell>
          <cell r="D9250" t="str">
            <v>2021</v>
          </cell>
          <cell r="E9250">
            <v>4500</v>
          </cell>
        </row>
        <row r="9251">
          <cell r="A9251" t="str">
            <v>Spain</v>
          </cell>
          <cell r="B9251" t="str">
            <v>ES</v>
          </cell>
          <cell r="C9251" t="str">
            <v>Bioenergy</v>
          </cell>
          <cell r="D9251" t="str">
            <v>2022</v>
          </cell>
          <cell r="E9251">
            <v>4500</v>
          </cell>
        </row>
        <row r="9252">
          <cell r="A9252" t="str">
            <v>Spain</v>
          </cell>
          <cell r="B9252" t="str">
            <v>ES</v>
          </cell>
          <cell r="C9252" t="str">
            <v>Bioenergy</v>
          </cell>
          <cell r="D9252" t="str">
            <v>2023</v>
          </cell>
          <cell r="E9252">
            <v>4500</v>
          </cell>
        </row>
        <row r="9253">
          <cell r="A9253" t="str">
            <v>Spain</v>
          </cell>
          <cell r="B9253" t="str">
            <v>ES</v>
          </cell>
          <cell r="C9253" t="str">
            <v>Bioenergy</v>
          </cell>
          <cell r="D9253" t="str">
            <v>2024</v>
          </cell>
          <cell r="E9253">
            <v>4500</v>
          </cell>
        </row>
        <row r="9254">
          <cell r="A9254" t="str">
            <v>Spain</v>
          </cell>
          <cell r="B9254" t="str">
            <v>ES</v>
          </cell>
          <cell r="C9254" t="str">
            <v>Bioenergy</v>
          </cell>
          <cell r="D9254" t="str">
            <v>2025</v>
          </cell>
          <cell r="E9254">
            <v>4500</v>
          </cell>
        </row>
        <row r="9255">
          <cell r="A9255" t="str">
            <v>Spain</v>
          </cell>
          <cell r="B9255" t="str">
            <v>ES</v>
          </cell>
          <cell r="C9255" t="str">
            <v>Bioenergy</v>
          </cell>
          <cell r="D9255" t="str">
            <v>2026</v>
          </cell>
          <cell r="E9255">
            <v>4500</v>
          </cell>
        </row>
        <row r="9256">
          <cell r="A9256" t="str">
            <v>Spain</v>
          </cell>
          <cell r="B9256" t="str">
            <v>ES</v>
          </cell>
          <cell r="C9256" t="str">
            <v>Bioenergy</v>
          </cell>
          <cell r="D9256" t="str">
            <v>2027</v>
          </cell>
          <cell r="E9256">
            <v>4500</v>
          </cell>
        </row>
        <row r="9257">
          <cell r="A9257" t="str">
            <v>Spain</v>
          </cell>
          <cell r="B9257" t="str">
            <v>ES</v>
          </cell>
          <cell r="C9257" t="str">
            <v>Bioenergy</v>
          </cell>
          <cell r="D9257" t="str">
            <v>2028</v>
          </cell>
          <cell r="E9257">
            <v>4500</v>
          </cell>
        </row>
        <row r="9258">
          <cell r="A9258" t="str">
            <v>Spain</v>
          </cell>
          <cell r="B9258" t="str">
            <v>ES</v>
          </cell>
          <cell r="C9258" t="str">
            <v>Bioenergy</v>
          </cell>
          <cell r="D9258" t="str">
            <v>2029</v>
          </cell>
          <cell r="E9258">
            <v>4500</v>
          </cell>
        </row>
        <row r="9259">
          <cell r="A9259" t="str">
            <v>Spain</v>
          </cell>
          <cell r="B9259" t="str">
            <v>ES</v>
          </cell>
          <cell r="C9259" t="str">
            <v>Bioenergy</v>
          </cell>
          <cell r="D9259" t="str">
            <v>2030</v>
          </cell>
          <cell r="E9259">
            <v>4500</v>
          </cell>
        </row>
        <row r="9260">
          <cell r="A9260" t="str">
            <v>Spain</v>
          </cell>
          <cell r="B9260" t="str">
            <v>ES</v>
          </cell>
          <cell r="C9260" t="str">
            <v>Bioenergy</v>
          </cell>
          <cell r="D9260" t="str">
            <v>2031</v>
          </cell>
          <cell r="E9260">
            <v>4500</v>
          </cell>
        </row>
        <row r="9261">
          <cell r="A9261" t="str">
            <v>Spain</v>
          </cell>
          <cell r="B9261" t="str">
            <v>ES</v>
          </cell>
          <cell r="C9261" t="str">
            <v>Bioenergy</v>
          </cell>
          <cell r="D9261" t="str">
            <v>2032</v>
          </cell>
          <cell r="E9261">
            <v>4500</v>
          </cell>
        </row>
        <row r="9262">
          <cell r="A9262" t="str">
            <v>Spain</v>
          </cell>
          <cell r="B9262" t="str">
            <v>ES</v>
          </cell>
          <cell r="C9262" t="str">
            <v>Bioenergy</v>
          </cell>
          <cell r="D9262" t="str">
            <v>2033</v>
          </cell>
          <cell r="E9262">
            <v>4500</v>
          </cell>
        </row>
        <row r="9263">
          <cell r="A9263" t="str">
            <v>Spain</v>
          </cell>
          <cell r="B9263" t="str">
            <v>ES</v>
          </cell>
          <cell r="C9263" t="str">
            <v>Bioenergy</v>
          </cell>
          <cell r="D9263" t="str">
            <v>2034</v>
          </cell>
          <cell r="E9263">
            <v>4500</v>
          </cell>
        </row>
        <row r="9264">
          <cell r="A9264" t="str">
            <v>Spain</v>
          </cell>
          <cell r="B9264" t="str">
            <v>ES</v>
          </cell>
          <cell r="C9264" t="str">
            <v>Bioenergy</v>
          </cell>
          <cell r="D9264" t="str">
            <v>2035</v>
          </cell>
          <cell r="E9264">
            <v>4500</v>
          </cell>
        </row>
        <row r="9265">
          <cell r="A9265" t="str">
            <v>Spain</v>
          </cell>
          <cell r="B9265" t="str">
            <v>ES</v>
          </cell>
          <cell r="C9265" t="str">
            <v>Bioenergy</v>
          </cell>
          <cell r="D9265" t="str">
            <v>2036</v>
          </cell>
          <cell r="E9265">
            <v>4500</v>
          </cell>
        </row>
        <row r="9266">
          <cell r="A9266" t="str">
            <v>Spain</v>
          </cell>
          <cell r="B9266" t="str">
            <v>ES</v>
          </cell>
          <cell r="C9266" t="str">
            <v>Bioenergy</v>
          </cell>
          <cell r="D9266" t="str">
            <v>2037</v>
          </cell>
          <cell r="E9266">
            <v>4500</v>
          </cell>
        </row>
        <row r="9267">
          <cell r="A9267" t="str">
            <v>Spain</v>
          </cell>
          <cell r="B9267" t="str">
            <v>ES</v>
          </cell>
          <cell r="C9267" t="str">
            <v>Bioenergy</v>
          </cell>
          <cell r="D9267" t="str">
            <v>2038</v>
          </cell>
          <cell r="E9267">
            <v>4500</v>
          </cell>
        </row>
        <row r="9268">
          <cell r="A9268" t="str">
            <v>Spain</v>
          </cell>
          <cell r="B9268" t="str">
            <v>ES</v>
          </cell>
          <cell r="C9268" t="str">
            <v>Bioenergy</v>
          </cell>
          <cell r="D9268" t="str">
            <v>2039</v>
          </cell>
          <cell r="E9268">
            <v>4500</v>
          </cell>
        </row>
        <row r="9269">
          <cell r="A9269" t="str">
            <v>Spain</v>
          </cell>
          <cell r="B9269" t="str">
            <v>ES</v>
          </cell>
          <cell r="C9269" t="str">
            <v>Bioenergy</v>
          </cell>
          <cell r="D9269" t="str">
            <v>2040</v>
          </cell>
          <cell r="E9269">
            <v>4500</v>
          </cell>
        </row>
        <row r="9270">
          <cell r="A9270" t="str">
            <v>Spain</v>
          </cell>
          <cell r="B9270" t="str">
            <v>ES</v>
          </cell>
          <cell r="C9270" t="str">
            <v>Bioenergy</v>
          </cell>
          <cell r="D9270" t="str">
            <v>2041</v>
          </cell>
          <cell r="E9270">
            <v>4500</v>
          </cell>
        </row>
        <row r="9271">
          <cell r="A9271" t="str">
            <v>Spain</v>
          </cell>
          <cell r="B9271" t="str">
            <v>ES</v>
          </cell>
          <cell r="C9271" t="str">
            <v>Bioenergy</v>
          </cell>
          <cell r="D9271" t="str">
            <v>2042</v>
          </cell>
          <cell r="E9271">
            <v>4500</v>
          </cell>
        </row>
        <row r="9272">
          <cell r="A9272" t="str">
            <v>Spain</v>
          </cell>
          <cell r="B9272" t="str">
            <v>ES</v>
          </cell>
          <cell r="C9272" t="str">
            <v>Bioenergy</v>
          </cell>
          <cell r="D9272" t="str">
            <v>2043</v>
          </cell>
          <cell r="E9272">
            <v>4500</v>
          </cell>
        </row>
        <row r="9273">
          <cell r="A9273" t="str">
            <v>Spain</v>
          </cell>
          <cell r="B9273" t="str">
            <v>ES</v>
          </cell>
          <cell r="C9273" t="str">
            <v>Bioenergy</v>
          </cell>
          <cell r="D9273" t="str">
            <v>2044</v>
          </cell>
          <cell r="E9273">
            <v>4500</v>
          </cell>
        </row>
        <row r="9274">
          <cell r="A9274" t="str">
            <v>Spain</v>
          </cell>
          <cell r="B9274" t="str">
            <v>ES</v>
          </cell>
          <cell r="C9274" t="str">
            <v>Bioenergy</v>
          </cell>
          <cell r="D9274" t="str">
            <v>2045</v>
          </cell>
          <cell r="E9274">
            <v>4500</v>
          </cell>
        </row>
        <row r="9275">
          <cell r="A9275" t="str">
            <v>Spain</v>
          </cell>
          <cell r="B9275" t="str">
            <v>ES</v>
          </cell>
          <cell r="C9275" t="str">
            <v>Bioenergy</v>
          </cell>
          <cell r="D9275" t="str">
            <v>2046</v>
          </cell>
          <cell r="E9275">
            <v>4500</v>
          </cell>
        </row>
        <row r="9276">
          <cell r="A9276" t="str">
            <v>Spain</v>
          </cell>
          <cell r="B9276" t="str">
            <v>ES</v>
          </cell>
          <cell r="C9276" t="str">
            <v>Bioenergy</v>
          </cell>
          <cell r="D9276" t="str">
            <v>2047</v>
          </cell>
          <cell r="E9276">
            <v>4500</v>
          </cell>
        </row>
        <row r="9277">
          <cell r="A9277" t="str">
            <v>Spain</v>
          </cell>
          <cell r="B9277" t="str">
            <v>ES</v>
          </cell>
          <cell r="C9277" t="str">
            <v>Bioenergy</v>
          </cell>
          <cell r="D9277" t="str">
            <v>2048</v>
          </cell>
          <cell r="E9277">
            <v>4500</v>
          </cell>
        </row>
        <row r="9278">
          <cell r="A9278" t="str">
            <v>Spain</v>
          </cell>
          <cell r="B9278" t="str">
            <v>ES</v>
          </cell>
          <cell r="C9278" t="str">
            <v>Bioenergy</v>
          </cell>
          <cell r="D9278" t="str">
            <v>2049</v>
          </cell>
          <cell r="E9278">
            <v>4500</v>
          </cell>
        </row>
        <row r="9279">
          <cell r="A9279" t="str">
            <v>Spain</v>
          </cell>
          <cell r="B9279" t="str">
            <v>ES</v>
          </cell>
          <cell r="C9279" t="str">
            <v>Bioenergy</v>
          </cell>
          <cell r="D9279" t="str">
            <v>2050</v>
          </cell>
          <cell r="E9279">
            <v>4500</v>
          </cell>
        </row>
        <row r="9280">
          <cell r="A9280" t="str">
            <v>Finland</v>
          </cell>
          <cell r="B9280" t="str">
            <v>FI</v>
          </cell>
          <cell r="C9280" t="str">
            <v>Bioenergy</v>
          </cell>
          <cell r="D9280" t="str">
            <v>2018</v>
          </cell>
          <cell r="E9280">
            <v>4500</v>
          </cell>
        </row>
        <row r="9281">
          <cell r="A9281" t="str">
            <v>Finland</v>
          </cell>
          <cell r="B9281" t="str">
            <v>FI</v>
          </cell>
          <cell r="C9281" t="str">
            <v>Bioenergy</v>
          </cell>
          <cell r="D9281" t="str">
            <v>2019</v>
          </cell>
          <cell r="E9281">
            <v>4500</v>
          </cell>
        </row>
        <row r="9282">
          <cell r="A9282" t="str">
            <v>Finland</v>
          </cell>
          <cell r="B9282" t="str">
            <v>FI</v>
          </cell>
          <cell r="C9282" t="str">
            <v>Bioenergy</v>
          </cell>
          <cell r="D9282" t="str">
            <v>2020</v>
          </cell>
          <cell r="E9282">
            <v>4500</v>
          </cell>
        </row>
        <row r="9283">
          <cell r="A9283" t="str">
            <v>Finland</v>
          </cell>
          <cell r="B9283" t="str">
            <v>FI</v>
          </cell>
          <cell r="C9283" t="str">
            <v>Bioenergy</v>
          </cell>
          <cell r="D9283" t="str">
            <v>2021</v>
          </cell>
          <cell r="E9283">
            <v>4500</v>
          </cell>
        </row>
        <row r="9284">
          <cell r="A9284" t="str">
            <v>Finland</v>
          </cell>
          <cell r="B9284" t="str">
            <v>FI</v>
          </cell>
          <cell r="C9284" t="str">
            <v>Bioenergy</v>
          </cell>
          <cell r="D9284" t="str">
            <v>2022</v>
          </cell>
          <cell r="E9284">
            <v>4500</v>
          </cell>
        </row>
        <row r="9285">
          <cell r="A9285" t="str">
            <v>Finland</v>
          </cell>
          <cell r="B9285" t="str">
            <v>FI</v>
          </cell>
          <cell r="C9285" t="str">
            <v>Bioenergy</v>
          </cell>
          <cell r="D9285" t="str">
            <v>2023</v>
          </cell>
          <cell r="E9285">
            <v>4500</v>
          </cell>
        </row>
        <row r="9286">
          <cell r="A9286" t="str">
            <v>Finland</v>
          </cell>
          <cell r="B9286" t="str">
            <v>FI</v>
          </cell>
          <cell r="C9286" t="str">
            <v>Bioenergy</v>
          </cell>
          <cell r="D9286" t="str">
            <v>2024</v>
          </cell>
          <cell r="E9286">
            <v>4500</v>
          </cell>
        </row>
        <row r="9287">
          <cell r="A9287" t="str">
            <v>Finland</v>
          </cell>
          <cell r="B9287" t="str">
            <v>FI</v>
          </cell>
          <cell r="C9287" t="str">
            <v>Bioenergy</v>
          </cell>
          <cell r="D9287" t="str">
            <v>2025</v>
          </cell>
          <cell r="E9287">
            <v>4500</v>
          </cell>
        </row>
        <row r="9288">
          <cell r="A9288" t="str">
            <v>Finland</v>
          </cell>
          <cell r="B9288" t="str">
            <v>FI</v>
          </cell>
          <cell r="C9288" t="str">
            <v>Bioenergy</v>
          </cell>
          <cell r="D9288" t="str">
            <v>2026</v>
          </cell>
          <cell r="E9288">
            <v>4500</v>
          </cell>
        </row>
        <row r="9289">
          <cell r="A9289" t="str">
            <v>Finland</v>
          </cell>
          <cell r="B9289" t="str">
            <v>FI</v>
          </cell>
          <cell r="C9289" t="str">
            <v>Bioenergy</v>
          </cell>
          <cell r="D9289" t="str">
            <v>2027</v>
          </cell>
          <cell r="E9289">
            <v>4500</v>
          </cell>
        </row>
        <row r="9290">
          <cell r="A9290" t="str">
            <v>Finland</v>
          </cell>
          <cell r="B9290" t="str">
            <v>FI</v>
          </cell>
          <cell r="C9290" t="str">
            <v>Bioenergy</v>
          </cell>
          <cell r="D9290" t="str">
            <v>2028</v>
          </cell>
          <cell r="E9290">
            <v>4500</v>
          </cell>
        </row>
        <row r="9291">
          <cell r="A9291" t="str">
            <v>Finland</v>
          </cell>
          <cell r="B9291" t="str">
            <v>FI</v>
          </cell>
          <cell r="C9291" t="str">
            <v>Bioenergy</v>
          </cell>
          <cell r="D9291" t="str">
            <v>2029</v>
          </cell>
          <cell r="E9291">
            <v>4500</v>
          </cell>
        </row>
        <row r="9292">
          <cell r="A9292" t="str">
            <v>Finland</v>
          </cell>
          <cell r="B9292" t="str">
            <v>FI</v>
          </cell>
          <cell r="C9292" t="str">
            <v>Bioenergy</v>
          </cell>
          <cell r="D9292" t="str">
            <v>2030</v>
          </cell>
          <cell r="E9292">
            <v>4500</v>
          </cell>
        </row>
        <row r="9293">
          <cell r="A9293" t="str">
            <v>Finland</v>
          </cell>
          <cell r="B9293" t="str">
            <v>FI</v>
          </cell>
          <cell r="C9293" t="str">
            <v>Bioenergy</v>
          </cell>
          <cell r="D9293" t="str">
            <v>2031</v>
          </cell>
          <cell r="E9293">
            <v>4500</v>
          </cell>
        </row>
        <row r="9294">
          <cell r="A9294" t="str">
            <v>Finland</v>
          </cell>
          <cell r="B9294" t="str">
            <v>FI</v>
          </cell>
          <cell r="C9294" t="str">
            <v>Bioenergy</v>
          </cell>
          <cell r="D9294" t="str">
            <v>2032</v>
          </cell>
          <cell r="E9294">
            <v>4500</v>
          </cell>
        </row>
        <row r="9295">
          <cell r="A9295" t="str">
            <v>Finland</v>
          </cell>
          <cell r="B9295" t="str">
            <v>FI</v>
          </cell>
          <cell r="C9295" t="str">
            <v>Bioenergy</v>
          </cell>
          <cell r="D9295" t="str">
            <v>2033</v>
          </cell>
          <cell r="E9295">
            <v>4500</v>
          </cell>
        </row>
        <row r="9296">
          <cell r="A9296" t="str">
            <v>Finland</v>
          </cell>
          <cell r="B9296" t="str">
            <v>FI</v>
          </cell>
          <cell r="C9296" t="str">
            <v>Bioenergy</v>
          </cell>
          <cell r="D9296" t="str">
            <v>2034</v>
          </cell>
          <cell r="E9296">
            <v>4500</v>
          </cell>
        </row>
        <row r="9297">
          <cell r="A9297" t="str">
            <v>Finland</v>
          </cell>
          <cell r="B9297" t="str">
            <v>FI</v>
          </cell>
          <cell r="C9297" t="str">
            <v>Bioenergy</v>
          </cell>
          <cell r="D9297" t="str">
            <v>2035</v>
          </cell>
          <cell r="E9297">
            <v>4500</v>
          </cell>
        </row>
        <row r="9298">
          <cell r="A9298" t="str">
            <v>Finland</v>
          </cell>
          <cell r="B9298" t="str">
            <v>FI</v>
          </cell>
          <cell r="C9298" t="str">
            <v>Bioenergy</v>
          </cell>
          <cell r="D9298" t="str">
            <v>2036</v>
          </cell>
          <cell r="E9298">
            <v>4500</v>
          </cell>
        </row>
        <row r="9299">
          <cell r="A9299" t="str">
            <v>Finland</v>
          </cell>
          <cell r="B9299" t="str">
            <v>FI</v>
          </cell>
          <cell r="C9299" t="str">
            <v>Bioenergy</v>
          </cell>
          <cell r="D9299" t="str">
            <v>2037</v>
          </cell>
          <cell r="E9299">
            <v>4500</v>
          </cell>
        </row>
        <row r="9300">
          <cell r="A9300" t="str">
            <v>Finland</v>
          </cell>
          <cell r="B9300" t="str">
            <v>FI</v>
          </cell>
          <cell r="C9300" t="str">
            <v>Bioenergy</v>
          </cell>
          <cell r="D9300" t="str">
            <v>2038</v>
          </cell>
          <cell r="E9300">
            <v>4500</v>
          </cell>
        </row>
        <row r="9301">
          <cell r="A9301" t="str">
            <v>Finland</v>
          </cell>
          <cell r="B9301" t="str">
            <v>FI</v>
          </cell>
          <cell r="C9301" t="str">
            <v>Bioenergy</v>
          </cell>
          <cell r="D9301" t="str">
            <v>2039</v>
          </cell>
          <cell r="E9301">
            <v>4500</v>
          </cell>
        </row>
        <row r="9302">
          <cell r="A9302" t="str">
            <v>Finland</v>
          </cell>
          <cell r="B9302" t="str">
            <v>FI</v>
          </cell>
          <cell r="C9302" t="str">
            <v>Bioenergy</v>
          </cell>
          <cell r="D9302" t="str">
            <v>2040</v>
          </cell>
          <cell r="E9302">
            <v>4500</v>
          </cell>
        </row>
        <row r="9303">
          <cell r="A9303" t="str">
            <v>Finland</v>
          </cell>
          <cell r="B9303" t="str">
            <v>FI</v>
          </cell>
          <cell r="C9303" t="str">
            <v>Bioenergy</v>
          </cell>
          <cell r="D9303" t="str">
            <v>2041</v>
          </cell>
          <cell r="E9303">
            <v>4500</v>
          </cell>
        </row>
        <row r="9304">
          <cell r="A9304" t="str">
            <v>Finland</v>
          </cell>
          <cell r="B9304" t="str">
            <v>FI</v>
          </cell>
          <cell r="C9304" t="str">
            <v>Bioenergy</v>
          </cell>
          <cell r="D9304" t="str">
            <v>2042</v>
          </cell>
          <cell r="E9304">
            <v>4500</v>
          </cell>
        </row>
        <row r="9305">
          <cell r="A9305" t="str">
            <v>Finland</v>
          </cell>
          <cell r="B9305" t="str">
            <v>FI</v>
          </cell>
          <cell r="C9305" t="str">
            <v>Bioenergy</v>
          </cell>
          <cell r="D9305" t="str">
            <v>2043</v>
          </cell>
          <cell r="E9305">
            <v>4500</v>
          </cell>
        </row>
        <row r="9306">
          <cell r="A9306" t="str">
            <v>Finland</v>
          </cell>
          <cell r="B9306" t="str">
            <v>FI</v>
          </cell>
          <cell r="C9306" t="str">
            <v>Bioenergy</v>
          </cell>
          <cell r="D9306" t="str">
            <v>2044</v>
          </cell>
          <cell r="E9306">
            <v>4500</v>
          </cell>
        </row>
        <row r="9307">
          <cell r="A9307" t="str">
            <v>Finland</v>
          </cell>
          <cell r="B9307" t="str">
            <v>FI</v>
          </cell>
          <cell r="C9307" t="str">
            <v>Bioenergy</v>
          </cell>
          <cell r="D9307" t="str">
            <v>2045</v>
          </cell>
          <cell r="E9307">
            <v>4500</v>
          </cell>
        </row>
        <row r="9308">
          <cell r="A9308" t="str">
            <v>Finland</v>
          </cell>
          <cell r="B9308" t="str">
            <v>FI</v>
          </cell>
          <cell r="C9308" t="str">
            <v>Bioenergy</v>
          </cell>
          <cell r="D9308" t="str">
            <v>2046</v>
          </cell>
          <cell r="E9308">
            <v>4500</v>
          </cell>
        </row>
        <row r="9309">
          <cell r="A9309" t="str">
            <v>Finland</v>
          </cell>
          <cell r="B9309" t="str">
            <v>FI</v>
          </cell>
          <cell r="C9309" t="str">
            <v>Bioenergy</v>
          </cell>
          <cell r="D9309" t="str">
            <v>2047</v>
          </cell>
          <cell r="E9309">
            <v>4500</v>
          </cell>
        </row>
        <row r="9310">
          <cell r="A9310" t="str">
            <v>Finland</v>
          </cell>
          <cell r="B9310" t="str">
            <v>FI</v>
          </cell>
          <cell r="C9310" t="str">
            <v>Bioenergy</v>
          </cell>
          <cell r="D9310" t="str">
            <v>2048</v>
          </cell>
          <cell r="E9310">
            <v>4500</v>
          </cell>
        </row>
        <row r="9311">
          <cell r="A9311" t="str">
            <v>Finland</v>
          </cell>
          <cell r="B9311" t="str">
            <v>FI</v>
          </cell>
          <cell r="C9311" t="str">
            <v>Bioenergy</v>
          </cell>
          <cell r="D9311" t="str">
            <v>2049</v>
          </cell>
          <cell r="E9311">
            <v>4500</v>
          </cell>
        </row>
        <row r="9312">
          <cell r="A9312" t="str">
            <v>Finland</v>
          </cell>
          <cell r="B9312" t="str">
            <v>FI</v>
          </cell>
          <cell r="C9312" t="str">
            <v>Bioenergy</v>
          </cell>
          <cell r="D9312" t="str">
            <v>2050</v>
          </cell>
          <cell r="E9312">
            <v>4500</v>
          </cell>
        </row>
        <row r="9313">
          <cell r="A9313" t="str">
            <v>France</v>
          </cell>
          <cell r="B9313" t="str">
            <v>FR</v>
          </cell>
          <cell r="C9313" t="str">
            <v>Bioenergy</v>
          </cell>
          <cell r="D9313" t="str">
            <v>2018</v>
          </cell>
          <cell r="E9313">
            <v>4500</v>
          </cell>
        </row>
        <row r="9314">
          <cell r="A9314" t="str">
            <v>France</v>
          </cell>
          <cell r="B9314" t="str">
            <v>FR</v>
          </cell>
          <cell r="C9314" t="str">
            <v>Bioenergy</v>
          </cell>
          <cell r="D9314" t="str">
            <v>2019</v>
          </cell>
          <cell r="E9314">
            <v>4500</v>
          </cell>
        </row>
        <row r="9315">
          <cell r="A9315" t="str">
            <v>France</v>
          </cell>
          <cell r="B9315" t="str">
            <v>FR</v>
          </cell>
          <cell r="C9315" t="str">
            <v>Bioenergy</v>
          </cell>
          <cell r="D9315" t="str">
            <v>2020</v>
          </cell>
          <cell r="E9315">
            <v>4500</v>
          </cell>
        </row>
        <row r="9316">
          <cell r="A9316" t="str">
            <v>France</v>
          </cell>
          <cell r="B9316" t="str">
            <v>FR</v>
          </cell>
          <cell r="C9316" t="str">
            <v>Bioenergy</v>
          </cell>
          <cell r="D9316" t="str">
            <v>2021</v>
          </cell>
          <cell r="E9316">
            <v>4500</v>
          </cell>
        </row>
        <row r="9317">
          <cell r="A9317" t="str">
            <v>France</v>
          </cell>
          <cell r="B9317" t="str">
            <v>FR</v>
          </cell>
          <cell r="C9317" t="str">
            <v>Bioenergy</v>
          </cell>
          <cell r="D9317" t="str">
            <v>2022</v>
          </cell>
          <cell r="E9317">
            <v>4500</v>
          </cell>
        </row>
        <row r="9318">
          <cell r="A9318" t="str">
            <v>France</v>
          </cell>
          <cell r="B9318" t="str">
            <v>FR</v>
          </cell>
          <cell r="C9318" t="str">
            <v>Bioenergy</v>
          </cell>
          <cell r="D9318" t="str">
            <v>2023</v>
          </cell>
          <cell r="E9318">
            <v>4500</v>
          </cell>
        </row>
        <row r="9319">
          <cell r="A9319" t="str">
            <v>France</v>
          </cell>
          <cell r="B9319" t="str">
            <v>FR</v>
          </cell>
          <cell r="C9319" t="str">
            <v>Bioenergy</v>
          </cell>
          <cell r="D9319" t="str">
            <v>2024</v>
          </cell>
          <cell r="E9319">
            <v>4500</v>
          </cell>
        </row>
        <row r="9320">
          <cell r="A9320" t="str">
            <v>France</v>
          </cell>
          <cell r="B9320" t="str">
            <v>FR</v>
          </cell>
          <cell r="C9320" t="str">
            <v>Bioenergy</v>
          </cell>
          <cell r="D9320" t="str">
            <v>2025</v>
          </cell>
          <cell r="E9320">
            <v>4500</v>
          </cell>
        </row>
        <row r="9321">
          <cell r="A9321" t="str">
            <v>France</v>
          </cell>
          <cell r="B9321" t="str">
            <v>FR</v>
          </cell>
          <cell r="C9321" t="str">
            <v>Bioenergy</v>
          </cell>
          <cell r="D9321" t="str">
            <v>2026</v>
          </cell>
          <cell r="E9321">
            <v>4500</v>
          </cell>
        </row>
        <row r="9322">
          <cell r="A9322" t="str">
            <v>France</v>
          </cell>
          <cell r="B9322" t="str">
            <v>FR</v>
          </cell>
          <cell r="C9322" t="str">
            <v>Bioenergy</v>
          </cell>
          <cell r="D9322" t="str">
            <v>2027</v>
          </cell>
          <cell r="E9322">
            <v>4500</v>
          </cell>
        </row>
        <row r="9323">
          <cell r="A9323" t="str">
            <v>France</v>
          </cell>
          <cell r="B9323" t="str">
            <v>FR</v>
          </cell>
          <cell r="C9323" t="str">
            <v>Bioenergy</v>
          </cell>
          <cell r="D9323" t="str">
            <v>2028</v>
          </cell>
          <cell r="E9323">
            <v>4500</v>
          </cell>
        </row>
        <row r="9324">
          <cell r="A9324" t="str">
            <v>France</v>
          </cell>
          <cell r="B9324" t="str">
            <v>FR</v>
          </cell>
          <cell r="C9324" t="str">
            <v>Bioenergy</v>
          </cell>
          <cell r="D9324" t="str">
            <v>2029</v>
          </cell>
          <cell r="E9324">
            <v>4500</v>
          </cell>
        </row>
        <row r="9325">
          <cell r="A9325" t="str">
            <v>France</v>
          </cell>
          <cell r="B9325" t="str">
            <v>FR</v>
          </cell>
          <cell r="C9325" t="str">
            <v>Bioenergy</v>
          </cell>
          <cell r="D9325" t="str">
            <v>2030</v>
          </cell>
          <cell r="E9325">
            <v>4500</v>
          </cell>
        </row>
        <row r="9326">
          <cell r="A9326" t="str">
            <v>France</v>
          </cell>
          <cell r="B9326" t="str">
            <v>FR</v>
          </cell>
          <cell r="C9326" t="str">
            <v>Bioenergy</v>
          </cell>
          <cell r="D9326" t="str">
            <v>2031</v>
          </cell>
          <cell r="E9326">
            <v>4500</v>
          </cell>
        </row>
        <row r="9327">
          <cell r="A9327" t="str">
            <v>France</v>
          </cell>
          <cell r="B9327" t="str">
            <v>FR</v>
          </cell>
          <cell r="C9327" t="str">
            <v>Bioenergy</v>
          </cell>
          <cell r="D9327" t="str">
            <v>2032</v>
          </cell>
          <cell r="E9327">
            <v>4500</v>
          </cell>
        </row>
        <row r="9328">
          <cell r="A9328" t="str">
            <v>France</v>
          </cell>
          <cell r="B9328" t="str">
            <v>FR</v>
          </cell>
          <cell r="C9328" t="str">
            <v>Bioenergy</v>
          </cell>
          <cell r="D9328" t="str">
            <v>2033</v>
          </cell>
          <cell r="E9328">
            <v>4500</v>
          </cell>
        </row>
        <row r="9329">
          <cell r="A9329" t="str">
            <v>France</v>
          </cell>
          <cell r="B9329" t="str">
            <v>FR</v>
          </cell>
          <cell r="C9329" t="str">
            <v>Bioenergy</v>
          </cell>
          <cell r="D9329" t="str">
            <v>2034</v>
          </cell>
          <cell r="E9329">
            <v>4500</v>
          </cell>
        </row>
        <row r="9330">
          <cell r="A9330" t="str">
            <v>France</v>
          </cell>
          <cell r="B9330" t="str">
            <v>FR</v>
          </cell>
          <cell r="C9330" t="str">
            <v>Bioenergy</v>
          </cell>
          <cell r="D9330" t="str">
            <v>2035</v>
          </cell>
          <cell r="E9330">
            <v>4500</v>
          </cell>
        </row>
        <row r="9331">
          <cell r="A9331" t="str">
            <v>France</v>
          </cell>
          <cell r="B9331" t="str">
            <v>FR</v>
          </cell>
          <cell r="C9331" t="str">
            <v>Bioenergy</v>
          </cell>
          <cell r="D9331" t="str">
            <v>2036</v>
          </cell>
          <cell r="E9331">
            <v>4500</v>
          </cell>
        </row>
        <row r="9332">
          <cell r="A9332" t="str">
            <v>France</v>
          </cell>
          <cell r="B9332" t="str">
            <v>FR</v>
          </cell>
          <cell r="C9332" t="str">
            <v>Bioenergy</v>
          </cell>
          <cell r="D9332" t="str">
            <v>2037</v>
          </cell>
          <cell r="E9332">
            <v>4500</v>
          </cell>
        </row>
        <row r="9333">
          <cell r="A9333" t="str">
            <v>France</v>
          </cell>
          <cell r="B9333" t="str">
            <v>FR</v>
          </cell>
          <cell r="C9333" t="str">
            <v>Bioenergy</v>
          </cell>
          <cell r="D9333" t="str">
            <v>2038</v>
          </cell>
          <cell r="E9333">
            <v>4500</v>
          </cell>
        </row>
        <row r="9334">
          <cell r="A9334" t="str">
            <v>France</v>
          </cell>
          <cell r="B9334" t="str">
            <v>FR</v>
          </cell>
          <cell r="C9334" t="str">
            <v>Bioenergy</v>
          </cell>
          <cell r="D9334" t="str">
            <v>2039</v>
          </cell>
          <cell r="E9334">
            <v>4500</v>
          </cell>
        </row>
        <row r="9335">
          <cell r="A9335" t="str">
            <v>France</v>
          </cell>
          <cell r="B9335" t="str">
            <v>FR</v>
          </cell>
          <cell r="C9335" t="str">
            <v>Bioenergy</v>
          </cell>
          <cell r="D9335" t="str">
            <v>2040</v>
          </cell>
          <cell r="E9335">
            <v>4500</v>
          </cell>
        </row>
        <row r="9336">
          <cell r="A9336" t="str">
            <v>France</v>
          </cell>
          <cell r="B9336" t="str">
            <v>FR</v>
          </cell>
          <cell r="C9336" t="str">
            <v>Bioenergy</v>
          </cell>
          <cell r="D9336" t="str">
            <v>2041</v>
          </cell>
          <cell r="E9336">
            <v>4500</v>
          </cell>
        </row>
        <row r="9337">
          <cell r="A9337" t="str">
            <v>France</v>
          </cell>
          <cell r="B9337" t="str">
            <v>FR</v>
          </cell>
          <cell r="C9337" t="str">
            <v>Bioenergy</v>
          </cell>
          <cell r="D9337" t="str">
            <v>2042</v>
          </cell>
          <cell r="E9337">
            <v>4500</v>
          </cell>
        </row>
        <row r="9338">
          <cell r="A9338" t="str">
            <v>France</v>
          </cell>
          <cell r="B9338" t="str">
            <v>FR</v>
          </cell>
          <cell r="C9338" t="str">
            <v>Bioenergy</v>
          </cell>
          <cell r="D9338" t="str">
            <v>2043</v>
          </cell>
          <cell r="E9338">
            <v>4500</v>
          </cell>
        </row>
        <row r="9339">
          <cell r="A9339" t="str">
            <v>France</v>
          </cell>
          <cell r="B9339" t="str">
            <v>FR</v>
          </cell>
          <cell r="C9339" t="str">
            <v>Bioenergy</v>
          </cell>
          <cell r="D9339" t="str">
            <v>2044</v>
          </cell>
          <cell r="E9339">
            <v>4500</v>
          </cell>
        </row>
        <row r="9340">
          <cell r="A9340" t="str">
            <v>France</v>
          </cell>
          <cell r="B9340" t="str">
            <v>FR</v>
          </cell>
          <cell r="C9340" t="str">
            <v>Bioenergy</v>
          </cell>
          <cell r="D9340" t="str">
            <v>2045</v>
          </cell>
          <cell r="E9340">
            <v>4500</v>
          </cell>
        </row>
        <row r="9341">
          <cell r="A9341" t="str">
            <v>France</v>
          </cell>
          <cell r="B9341" t="str">
            <v>FR</v>
          </cell>
          <cell r="C9341" t="str">
            <v>Bioenergy</v>
          </cell>
          <cell r="D9341" t="str">
            <v>2046</v>
          </cell>
          <cell r="E9341">
            <v>4500</v>
          </cell>
        </row>
        <row r="9342">
          <cell r="A9342" t="str">
            <v>France</v>
          </cell>
          <cell r="B9342" t="str">
            <v>FR</v>
          </cell>
          <cell r="C9342" t="str">
            <v>Bioenergy</v>
          </cell>
          <cell r="D9342" t="str">
            <v>2047</v>
          </cell>
          <cell r="E9342">
            <v>4500</v>
          </cell>
        </row>
        <row r="9343">
          <cell r="A9343" t="str">
            <v>France</v>
          </cell>
          <cell r="B9343" t="str">
            <v>FR</v>
          </cell>
          <cell r="C9343" t="str">
            <v>Bioenergy</v>
          </cell>
          <cell r="D9343" t="str">
            <v>2048</v>
          </cell>
          <cell r="E9343">
            <v>4500</v>
          </cell>
        </row>
        <row r="9344">
          <cell r="A9344" t="str">
            <v>France</v>
          </cell>
          <cell r="B9344" t="str">
            <v>FR</v>
          </cell>
          <cell r="C9344" t="str">
            <v>Bioenergy</v>
          </cell>
          <cell r="D9344" t="str">
            <v>2049</v>
          </cell>
          <cell r="E9344">
            <v>4500</v>
          </cell>
        </row>
        <row r="9345">
          <cell r="A9345" t="str">
            <v>France</v>
          </cell>
          <cell r="B9345" t="str">
            <v>FR</v>
          </cell>
          <cell r="C9345" t="str">
            <v>Bioenergy</v>
          </cell>
          <cell r="D9345" t="str">
            <v>2050</v>
          </cell>
          <cell r="E9345">
            <v>4500</v>
          </cell>
        </row>
        <row r="9346">
          <cell r="A9346" t="str">
            <v>Great Britain</v>
          </cell>
          <cell r="B9346" t="str">
            <v>GB</v>
          </cell>
          <cell r="C9346" t="str">
            <v>Bioenergy</v>
          </cell>
          <cell r="D9346" t="str">
            <v>2018</v>
          </cell>
          <cell r="E9346">
            <v>4500</v>
          </cell>
        </row>
        <row r="9347">
          <cell r="A9347" t="str">
            <v>Great Britain</v>
          </cell>
          <cell r="B9347" t="str">
            <v>GB</v>
          </cell>
          <cell r="C9347" t="str">
            <v>Bioenergy</v>
          </cell>
          <cell r="D9347" t="str">
            <v>2019</v>
          </cell>
          <cell r="E9347">
            <v>4500</v>
          </cell>
        </row>
        <row r="9348">
          <cell r="A9348" t="str">
            <v>Great Britain</v>
          </cell>
          <cell r="B9348" t="str">
            <v>GB</v>
          </cell>
          <cell r="C9348" t="str">
            <v>Bioenergy</v>
          </cell>
          <cell r="D9348" t="str">
            <v>2020</v>
          </cell>
          <cell r="E9348">
            <v>4500</v>
          </cell>
        </row>
        <row r="9349">
          <cell r="A9349" t="str">
            <v>Great Britain</v>
          </cell>
          <cell r="B9349" t="str">
            <v>GB</v>
          </cell>
          <cell r="C9349" t="str">
            <v>Bioenergy</v>
          </cell>
          <cell r="D9349" t="str">
            <v>2021</v>
          </cell>
          <cell r="E9349">
            <v>4500</v>
          </cell>
        </row>
        <row r="9350">
          <cell r="A9350" t="str">
            <v>Great Britain</v>
          </cell>
          <cell r="B9350" t="str">
            <v>GB</v>
          </cell>
          <cell r="C9350" t="str">
            <v>Bioenergy</v>
          </cell>
          <cell r="D9350" t="str">
            <v>2022</v>
          </cell>
          <cell r="E9350">
            <v>4500</v>
          </cell>
        </row>
        <row r="9351">
          <cell r="A9351" t="str">
            <v>Great Britain</v>
          </cell>
          <cell r="B9351" t="str">
            <v>GB</v>
          </cell>
          <cell r="C9351" t="str">
            <v>Bioenergy</v>
          </cell>
          <cell r="D9351" t="str">
            <v>2023</v>
          </cell>
          <cell r="E9351">
            <v>4500</v>
          </cell>
        </row>
        <row r="9352">
          <cell r="A9352" t="str">
            <v>Great Britain</v>
          </cell>
          <cell r="B9352" t="str">
            <v>GB</v>
          </cell>
          <cell r="C9352" t="str">
            <v>Bioenergy</v>
          </cell>
          <cell r="D9352" t="str">
            <v>2024</v>
          </cell>
          <cell r="E9352">
            <v>4500</v>
          </cell>
        </row>
        <row r="9353">
          <cell r="A9353" t="str">
            <v>Great Britain</v>
          </cell>
          <cell r="B9353" t="str">
            <v>GB</v>
          </cell>
          <cell r="C9353" t="str">
            <v>Bioenergy</v>
          </cell>
          <cell r="D9353" t="str">
            <v>2025</v>
          </cell>
          <cell r="E9353">
            <v>4500</v>
          </cell>
        </row>
        <row r="9354">
          <cell r="A9354" t="str">
            <v>Great Britain</v>
          </cell>
          <cell r="B9354" t="str">
            <v>GB</v>
          </cell>
          <cell r="C9354" t="str">
            <v>Bioenergy</v>
          </cell>
          <cell r="D9354" t="str">
            <v>2026</v>
          </cell>
          <cell r="E9354">
            <v>4500</v>
          </cell>
        </row>
        <row r="9355">
          <cell r="A9355" t="str">
            <v>Great Britain</v>
          </cell>
          <cell r="B9355" t="str">
            <v>GB</v>
          </cell>
          <cell r="C9355" t="str">
            <v>Bioenergy</v>
          </cell>
          <cell r="D9355" t="str">
            <v>2027</v>
          </cell>
          <cell r="E9355">
            <v>4500</v>
          </cell>
        </row>
        <row r="9356">
          <cell r="A9356" t="str">
            <v>Great Britain</v>
          </cell>
          <cell r="B9356" t="str">
            <v>GB</v>
          </cell>
          <cell r="C9356" t="str">
            <v>Bioenergy</v>
          </cell>
          <cell r="D9356" t="str">
            <v>2028</v>
          </cell>
          <cell r="E9356">
            <v>4500</v>
          </cell>
        </row>
        <row r="9357">
          <cell r="A9357" t="str">
            <v>Great Britain</v>
          </cell>
          <cell r="B9357" t="str">
            <v>GB</v>
          </cell>
          <cell r="C9357" t="str">
            <v>Bioenergy</v>
          </cell>
          <cell r="D9357" t="str">
            <v>2029</v>
          </cell>
          <cell r="E9357">
            <v>4500</v>
          </cell>
        </row>
        <row r="9358">
          <cell r="A9358" t="str">
            <v>Great Britain</v>
          </cell>
          <cell r="B9358" t="str">
            <v>GB</v>
          </cell>
          <cell r="C9358" t="str">
            <v>Bioenergy</v>
          </cell>
          <cell r="D9358" t="str">
            <v>2030</v>
          </cell>
          <cell r="E9358">
            <v>4500</v>
          </cell>
        </row>
        <row r="9359">
          <cell r="A9359" t="str">
            <v>Great Britain</v>
          </cell>
          <cell r="B9359" t="str">
            <v>GB</v>
          </cell>
          <cell r="C9359" t="str">
            <v>Bioenergy</v>
          </cell>
          <cell r="D9359" t="str">
            <v>2031</v>
          </cell>
          <cell r="E9359">
            <v>4500</v>
          </cell>
        </row>
        <row r="9360">
          <cell r="A9360" t="str">
            <v>Great Britain</v>
          </cell>
          <cell r="B9360" t="str">
            <v>GB</v>
          </cell>
          <cell r="C9360" t="str">
            <v>Bioenergy</v>
          </cell>
          <cell r="D9360" t="str">
            <v>2032</v>
          </cell>
          <cell r="E9360">
            <v>4500</v>
          </cell>
        </row>
        <row r="9361">
          <cell r="A9361" t="str">
            <v>Great Britain</v>
          </cell>
          <cell r="B9361" t="str">
            <v>GB</v>
          </cell>
          <cell r="C9361" t="str">
            <v>Bioenergy</v>
          </cell>
          <cell r="D9361" t="str">
            <v>2033</v>
          </cell>
          <cell r="E9361">
            <v>4500</v>
          </cell>
        </row>
        <row r="9362">
          <cell r="A9362" t="str">
            <v>Great Britain</v>
          </cell>
          <cell r="B9362" t="str">
            <v>GB</v>
          </cell>
          <cell r="C9362" t="str">
            <v>Bioenergy</v>
          </cell>
          <cell r="D9362" t="str">
            <v>2034</v>
          </cell>
          <cell r="E9362">
            <v>4500</v>
          </cell>
        </row>
        <row r="9363">
          <cell r="A9363" t="str">
            <v>Great Britain</v>
          </cell>
          <cell r="B9363" t="str">
            <v>GB</v>
          </cell>
          <cell r="C9363" t="str">
            <v>Bioenergy</v>
          </cell>
          <cell r="D9363" t="str">
            <v>2035</v>
          </cell>
          <cell r="E9363">
            <v>4500</v>
          </cell>
        </row>
        <row r="9364">
          <cell r="A9364" t="str">
            <v>Great Britain</v>
          </cell>
          <cell r="B9364" t="str">
            <v>GB</v>
          </cell>
          <cell r="C9364" t="str">
            <v>Bioenergy</v>
          </cell>
          <cell r="D9364" t="str">
            <v>2036</v>
          </cell>
          <cell r="E9364">
            <v>4500</v>
          </cell>
        </row>
        <row r="9365">
          <cell r="A9365" t="str">
            <v>Great Britain</v>
          </cell>
          <cell r="B9365" t="str">
            <v>GB</v>
          </cell>
          <cell r="C9365" t="str">
            <v>Bioenergy</v>
          </cell>
          <cell r="D9365" t="str">
            <v>2037</v>
          </cell>
          <cell r="E9365">
            <v>4500</v>
          </cell>
        </row>
        <row r="9366">
          <cell r="A9366" t="str">
            <v>Great Britain</v>
          </cell>
          <cell r="B9366" t="str">
            <v>GB</v>
          </cell>
          <cell r="C9366" t="str">
            <v>Bioenergy</v>
          </cell>
          <cell r="D9366" t="str">
            <v>2038</v>
          </cell>
          <cell r="E9366">
            <v>4500</v>
          </cell>
        </row>
        <row r="9367">
          <cell r="A9367" t="str">
            <v>Great Britain</v>
          </cell>
          <cell r="B9367" t="str">
            <v>GB</v>
          </cell>
          <cell r="C9367" t="str">
            <v>Bioenergy</v>
          </cell>
          <cell r="D9367" t="str">
            <v>2039</v>
          </cell>
          <cell r="E9367">
            <v>4500</v>
          </cell>
        </row>
        <row r="9368">
          <cell r="A9368" t="str">
            <v>Great Britain</v>
          </cell>
          <cell r="B9368" t="str">
            <v>GB</v>
          </cell>
          <cell r="C9368" t="str">
            <v>Bioenergy</v>
          </cell>
          <cell r="D9368" t="str">
            <v>2040</v>
          </cell>
          <cell r="E9368">
            <v>4500</v>
          </cell>
        </row>
        <row r="9369">
          <cell r="A9369" t="str">
            <v>Great Britain</v>
          </cell>
          <cell r="B9369" t="str">
            <v>GB</v>
          </cell>
          <cell r="C9369" t="str">
            <v>Bioenergy</v>
          </cell>
          <cell r="D9369" t="str">
            <v>2041</v>
          </cell>
          <cell r="E9369">
            <v>4500</v>
          </cell>
        </row>
        <row r="9370">
          <cell r="A9370" t="str">
            <v>Great Britain</v>
          </cell>
          <cell r="B9370" t="str">
            <v>GB</v>
          </cell>
          <cell r="C9370" t="str">
            <v>Bioenergy</v>
          </cell>
          <cell r="D9370" t="str">
            <v>2042</v>
          </cell>
          <cell r="E9370">
            <v>4500</v>
          </cell>
        </row>
        <row r="9371">
          <cell r="A9371" t="str">
            <v>Great Britain</v>
          </cell>
          <cell r="B9371" t="str">
            <v>GB</v>
          </cell>
          <cell r="C9371" t="str">
            <v>Bioenergy</v>
          </cell>
          <cell r="D9371" t="str">
            <v>2043</v>
          </cell>
          <cell r="E9371">
            <v>4500</v>
          </cell>
        </row>
        <row r="9372">
          <cell r="A9372" t="str">
            <v>Great Britain</v>
          </cell>
          <cell r="B9372" t="str">
            <v>GB</v>
          </cell>
          <cell r="C9372" t="str">
            <v>Bioenergy</v>
          </cell>
          <cell r="D9372" t="str">
            <v>2044</v>
          </cell>
          <cell r="E9372">
            <v>4500</v>
          </cell>
        </row>
        <row r="9373">
          <cell r="A9373" t="str">
            <v>Great Britain</v>
          </cell>
          <cell r="B9373" t="str">
            <v>GB</v>
          </cell>
          <cell r="C9373" t="str">
            <v>Bioenergy</v>
          </cell>
          <cell r="D9373" t="str">
            <v>2045</v>
          </cell>
          <cell r="E9373">
            <v>4500</v>
          </cell>
        </row>
        <row r="9374">
          <cell r="A9374" t="str">
            <v>Great Britain</v>
          </cell>
          <cell r="B9374" t="str">
            <v>GB</v>
          </cell>
          <cell r="C9374" t="str">
            <v>Bioenergy</v>
          </cell>
          <cell r="D9374" t="str">
            <v>2046</v>
          </cell>
          <cell r="E9374">
            <v>4500</v>
          </cell>
        </row>
        <row r="9375">
          <cell r="A9375" t="str">
            <v>Great Britain</v>
          </cell>
          <cell r="B9375" t="str">
            <v>GB</v>
          </cell>
          <cell r="C9375" t="str">
            <v>Bioenergy</v>
          </cell>
          <cell r="D9375" t="str">
            <v>2047</v>
          </cell>
          <cell r="E9375">
            <v>4500</v>
          </cell>
        </row>
        <row r="9376">
          <cell r="A9376" t="str">
            <v>Great Britain</v>
          </cell>
          <cell r="B9376" t="str">
            <v>GB</v>
          </cell>
          <cell r="C9376" t="str">
            <v>Bioenergy</v>
          </cell>
          <cell r="D9376" t="str">
            <v>2048</v>
          </cell>
          <cell r="E9376">
            <v>4500</v>
          </cell>
        </row>
        <row r="9377">
          <cell r="A9377" t="str">
            <v>Great Britain</v>
          </cell>
          <cell r="B9377" t="str">
            <v>GB</v>
          </cell>
          <cell r="C9377" t="str">
            <v>Bioenergy</v>
          </cell>
          <cell r="D9377" t="str">
            <v>2049</v>
          </cell>
          <cell r="E9377">
            <v>4500</v>
          </cell>
        </row>
        <row r="9378">
          <cell r="A9378" t="str">
            <v>Great Britain</v>
          </cell>
          <cell r="B9378" t="str">
            <v>GB</v>
          </cell>
          <cell r="C9378" t="str">
            <v>Bioenergy</v>
          </cell>
          <cell r="D9378" t="str">
            <v>2050</v>
          </cell>
          <cell r="E9378">
            <v>4500</v>
          </cell>
        </row>
        <row r="9379">
          <cell r="A9379" t="str">
            <v>Greece</v>
          </cell>
          <cell r="B9379" t="str">
            <v>GR</v>
          </cell>
          <cell r="C9379" t="str">
            <v>Bioenergy</v>
          </cell>
          <cell r="D9379" t="str">
            <v>2018</v>
          </cell>
          <cell r="E9379">
            <v>4500</v>
          </cell>
        </row>
        <row r="9380">
          <cell r="A9380" t="str">
            <v>Greece</v>
          </cell>
          <cell r="B9380" t="str">
            <v>GR</v>
          </cell>
          <cell r="C9380" t="str">
            <v>Bioenergy</v>
          </cell>
          <cell r="D9380" t="str">
            <v>2019</v>
          </cell>
          <cell r="E9380">
            <v>4500</v>
          </cell>
        </row>
        <row r="9381">
          <cell r="A9381" t="str">
            <v>Greece</v>
          </cell>
          <cell r="B9381" t="str">
            <v>GR</v>
          </cell>
          <cell r="C9381" t="str">
            <v>Bioenergy</v>
          </cell>
          <cell r="D9381" t="str">
            <v>2020</v>
          </cell>
          <cell r="E9381">
            <v>4500</v>
          </cell>
        </row>
        <row r="9382">
          <cell r="A9382" t="str">
            <v>Greece</v>
          </cell>
          <cell r="B9382" t="str">
            <v>GR</v>
          </cell>
          <cell r="C9382" t="str">
            <v>Bioenergy</v>
          </cell>
          <cell r="D9382" t="str">
            <v>2021</v>
          </cell>
          <cell r="E9382">
            <v>4500</v>
          </cell>
        </row>
        <row r="9383">
          <cell r="A9383" t="str">
            <v>Greece</v>
          </cell>
          <cell r="B9383" t="str">
            <v>GR</v>
          </cell>
          <cell r="C9383" t="str">
            <v>Bioenergy</v>
          </cell>
          <cell r="D9383" t="str">
            <v>2022</v>
          </cell>
          <cell r="E9383">
            <v>4500</v>
          </cell>
        </row>
        <row r="9384">
          <cell r="A9384" t="str">
            <v>Greece</v>
          </cell>
          <cell r="B9384" t="str">
            <v>GR</v>
          </cell>
          <cell r="C9384" t="str">
            <v>Bioenergy</v>
          </cell>
          <cell r="D9384" t="str">
            <v>2023</v>
          </cell>
          <cell r="E9384">
            <v>4500</v>
          </cell>
        </row>
        <row r="9385">
          <cell r="A9385" t="str">
            <v>Greece</v>
          </cell>
          <cell r="B9385" t="str">
            <v>GR</v>
          </cell>
          <cell r="C9385" t="str">
            <v>Bioenergy</v>
          </cell>
          <cell r="D9385" t="str">
            <v>2024</v>
          </cell>
          <cell r="E9385">
            <v>4500</v>
          </cell>
        </row>
        <row r="9386">
          <cell r="A9386" t="str">
            <v>Greece</v>
          </cell>
          <cell r="B9386" t="str">
            <v>GR</v>
          </cell>
          <cell r="C9386" t="str">
            <v>Bioenergy</v>
          </cell>
          <cell r="D9386" t="str">
            <v>2025</v>
          </cell>
          <cell r="E9386">
            <v>4500</v>
          </cell>
        </row>
        <row r="9387">
          <cell r="A9387" t="str">
            <v>Greece</v>
          </cell>
          <cell r="B9387" t="str">
            <v>GR</v>
          </cell>
          <cell r="C9387" t="str">
            <v>Bioenergy</v>
          </cell>
          <cell r="D9387" t="str">
            <v>2026</v>
          </cell>
          <cell r="E9387">
            <v>4500</v>
          </cell>
        </row>
        <row r="9388">
          <cell r="A9388" t="str">
            <v>Greece</v>
          </cell>
          <cell r="B9388" t="str">
            <v>GR</v>
          </cell>
          <cell r="C9388" t="str">
            <v>Bioenergy</v>
          </cell>
          <cell r="D9388" t="str">
            <v>2027</v>
          </cell>
          <cell r="E9388">
            <v>4500</v>
          </cell>
        </row>
        <row r="9389">
          <cell r="A9389" t="str">
            <v>Greece</v>
          </cell>
          <cell r="B9389" t="str">
            <v>GR</v>
          </cell>
          <cell r="C9389" t="str">
            <v>Bioenergy</v>
          </cell>
          <cell r="D9389" t="str">
            <v>2028</v>
          </cell>
          <cell r="E9389">
            <v>4500</v>
          </cell>
        </row>
        <row r="9390">
          <cell r="A9390" t="str">
            <v>Greece</v>
          </cell>
          <cell r="B9390" t="str">
            <v>GR</v>
          </cell>
          <cell r="C9390" t="str">
            <v>Bioenergy</v>
          </cell>
          <cell r="D9390" t="str">
            <v>2029</v>
          </cell>
          <cell r="E9390">
            <v>4500</v>
          </cell>
        </row>
        <row r="9391">
          <cell r="A9391" t="str">
            <v>Greece</v>
          </cell>
          <cell r="B9391" t="str">
            <v>GR</v>
          </cell>
          <cell r="C9391" t="str">
            <v>Bioenergy</v>
          </cell>
          <cell r="D9391" t="str">
            <v>2030</v>
          </cell>
          <cell r="E9391">
            <v>4500</v>
          </cell>
        </row>
        <row r="9392">
          <cell r="A9392" t="str">
            <v>Greece</v>
          </cell>
          <cell r="B9392" t="str">
            <v>GR</v>
          </cell>
          <cell r="C9392" t="str">
            <v>Bioenergy</v>
          </cell>
          <cell r="D9392" t="str">
            <v>2031</v>
          </cell>
          <cell r="E9392">
            <v>4500</v>
          </cell>
        </row>
        <row r="9393">
          <cell r="A9393" t="str">
            <v>Greece</v>
          </cell>
          <cell r="B9393" t="str">
            <v>GR</v>
          </cell>
          <cell r="C9393" t="str">
            <v>Bioenergy</v>
          </cell>
          <cell r="D9393" t="str">
            <v>2032</v>
          </cell>
          <cell r="E9393">
            <v>4500</v>
          </cell>
        </row>
        <row r="9394">
          <cell r="A9394" t="str">
            <v>Greece</v>
          </cell>
          <cell r="B9394" t="str">
            <v>GR</v>
          </cell>
          <cell r="C9394" t="str">
            <v>Bioenergy</v>
          </cell>
          <cell r="D9394" t="str">
            <v>2033</v>
          </cell>
          <cell r="E9394">
            <v>4500</v>
          </cell>
        </row>
        <row r="9395">
          <cell r="A9395" t="str">
            <v>Greece</v>
          </cell>
          <cell r="B9395" t="str">
            <v>GR</v>
          </cell>
          <cell r="C9395" t="str">
            <v>Bioenergy</v>
          </cell>
          <cell r="D9395" t="str">
            <v>2034</v>
          </cell>
          <cell r="E9395">
            <v>4500</v>
          </cell>
        </row>
        <row r="9396">
          <cell r="A9396" t="str">
            <v>Greece</v>
          </cell>
          <cell r="B9396" t="str">
            <v>GR</v>
          </cell>
          <cell r="C9396" t="str">
            <v>Bioenergy</v>
          </cell>
          <cell r="D9396" t="str">
            <v>2035</v>
          </cell>
          <cell r="E9396">
            <v>4500</v>
          </cell>
        </row>
        <row r="9397">
          <cell r="A9397" t="str">
            <v>Greece</v>
          </cell>
          <cell r="B9397" t="str">
            <v>GR</v>
          </cell>
          <cell r="C9397" t="str">
            <v>Bioenergy</v>
          </cell>
          <cell r="D9397" t="str">
            <v>2036</v>
          </cell>
          <cell r="E9397">
            <v>4500</v>
          </cell>
        </row>
        <row r="9398">
          <cell r="A9398" t="str">
            <v>Greece</v>
          </cell>
          <cell r="B9398" t="str">
            <v>GR</v>
          </cell>
          <cell r="C9398" t="str">
            <v>Bioenergy</v>
          </cell>
          <cell r="D9398" t="str">
            <v>2037</v>
          </cell>
          <cell r="E9398">
            <v>4500</v>
          </cell>
        </row>
        <row r="9399">
          <cell r="A9399" t="str">
            <v>Greece</v>
          </cell>
          <cell r="B9399" t="str">
            <v>GR</v>
          </cell>
          <cell r="C9399" t="str">
            <v>Bioenergy</v>
          </cell>
          <cell r="D9399" t="str">
            <v>2038</v>
          </cell>
          <cell r="E9399">
            <v>4500</v>
          </cell>
        </row>
        <row r="9400">
          <cell r="A9400" t="str">
            <v>Greece</v>
          </cell>
          <cell r="B9400" t="str">
            <v>GR</v>
          </cell>
          <cell r="C9400" t="str">
            <v>Bioenergy</v>
          </cell>
          <cell r="D9400" t="str">
            <v>2039</v>
          </cell>
          <cell r="E9400">
            <v>4500</v>
          </cell>
        </row>
        <row r="9401">
          <cell r="A9401" t="str">
            <v>Greece</v>
          </cell>
          <cell r="B9401" t="str">
            <v>GR</v>
          </cell>
          <cell r="C9401" t="str">
            <v>Bioenergy</v>
          </cell>
          <cell r="D9401" t="str">
            <v>2040</v>
          </cell>
          <cell r="E9401">
            <v>4500</v>
          </cell>
        </row>
        <row r="9402">
          <cell r="A9402" t="str">
            <v>Greece</v>
          </cell>
          <cell r="B9402" t="str">
            <v>GR</v>
          </cell>
          <cell r="C9402" t="str">
            <v>Bioenergy</v>
          </cell>
          <cell r="D9402" t="str">
            <v>2041</v>
          </cell>
          <cell r="E9402">
            <v>4500</v>
          </cell>
        </row>
        <row r="9403">
          <cell r="A9403" t="str">
            <v>Greece</v>
          </cell>
          <cell r="B9403" t="str">
            <v>GR</v>
          </cell>
          <cell r="C9403" t="str">
            <v>Bioenergy</v>
          </cell>
          <cell r="D9403" t="str">
            <v>2042</v>
          </cell>
          <cell r="E9403">
            <v>4500</v>
          </cell>
        </row>
        <row r="9404">
          <cell r="A9404" t="str">
            <v>Greece</v>
          </cell>
          <cell r="B9404" t="str">
            <v>GR</v>
          </cell>
          <cell r="C9404" t="str">
            <v>Bioenergy</v>
          </cell>
          <cell r="D9404" t="str">
            <v>2043</v>
          </cell>
          <cell r="E9404">
            <v>4500</v>
          </cell>
        </row>
        <row r="9405">
          <cell r="A9405" t="str">
            <v>Greece</v>
          </cell>
          <cell r="B9405" t="str">
            <v>GR</v>
          </cell>
          <cell r="C9405" t="str">
            <v>Bioenergy</v>
          </cell>
          <cell r="D9405" t="str">
            <v>2044</v>
          </cell>
          <cell r="E9405">
            <v>4500</v>
          </cell>
        </row>
        <row r="9406">
          <cell r="A9406" t="str">
            <v>Greece</v>
          </cell>
          <cell r="B9406" t="str">
            <v>GR</v>
          </cell>
          <cell r="C9406" t="str">
            <v>Bioenergy</v>
          </cell>
          <cell r="D9406" t="str">
            <v>2045</v>
          </cell>
          <cell r="E9406">
            <v>4500</v>
          </cell>
        </row>
        <row r="9407">
          <cell r="A9407" t="str">
            <v>Greece</v>
          </cell>
          <cell r="B9407" t="str">
            <v>GR</v>
          </cell>
          <cell r="C9407" t="str">
            <v>Bioenergy</v>
          </cell>
          <cell r="D9407" t="str">
            <v>2046</v>
          </cell>
          <cell r="E9407">
            <v>4500</v>
          </cell>
        </row>
        <row r="9408">
          <cell r="A9408" t="str">
            <v>Greece</v>
          </cell>
          <cell r="B9408" t="str">
            <v>GR</v>
          </cell>
          <cell r="C9408" t="str">
            <v>Bioenergy</v>
          </cell>
          <cell r="D9408" t="str">
            <v>2047</v>
          </cell>
          <cell r="E9408">
            <v>4500</v>
          </cell>
        </row>
        <row r="9409">
          <cell r="A9409" t="str">
            <v>Greece</v>
          </cell>
          <cell r="B9409" t="str">
            <v>GR</v>
          </cell>
          <cell r="C9409" t="str">
            <v>Bioenergy</v>
          </cell>
          <cell r="D9409" t="str">
            <v>2048</v>
          </cell>
          <cell r="E9409">
            <v>4500</v>
          </cell>
        </row>
        <row r="9410">
          <cell r="A9410" t="str">
            <v>Greece</v>
          </cell>
          <cell r="B9410" t="str">
            <v>GR</v>
          </cell>
          <cell r="C9410" t="str">
            <v>Bioenergy</v>
          </cell>
          <cell r="D9410" t="str">
            <v>2049</v>
          </cell>
          <cell r="E9410">
            <v>4500</v>
          </cell>
        </row>
        <row r="9411">
          <cell r="A9411" t="str">
            <v>Greece</v>
          </cell>
          <cell r="B9411" t="str">
            <v>GR</v>
          </cell>
          <cell r="C9411" t="str">
            <v>Bioenergy</v>
          </cell>
          <cell r="D9411" t="str">
            <v>2050</v>
          </cell>
          <cell r="E9411">
            <v>4500</v>
          </cell>
        </row>
        <row r="9412">
          <cell r="A9412" t="str">
            <v>Croatia</v>
          </cell>
          <cell r="B9412" t="str">
            <v>HR</v>
          </cell>
          <cell r="C9412" t="str">
            <v>Bioenergy</v>
          </cell>
          <cell r="D9412" t="str">
            <v>2018</v>
          </cell>
          <cell r="E9412">
            <v>4500</v>
          </cell>
        </row>
        <row r="9413">
          <cell r="A9413" t="str">
            <v>Croatia</v>
          </cell>
          <cell r="B9413" t="str">
            <v>HR</v>
          </cell>
          <cell r="C9413" t="str">
            <v>Bioenergy</v>
          </cell>
          <cell r="D9413" t="str">
            <v>2019</v>
          </cell>
          <cell r="E9413">
            <v>4500</v>
          </cell>
        </row>
        <row r="9414">
          <cell r="A9414" t="str">
            <v>Croatia</v>
          </cell>
          <cell r="B9414" t="str">
            <v>HR</v>
          </cell>
          <cell r="C9414" t="str">
            <v>Bioenergy</v>
          </cell>
          <cell r="D9414" t="str">
            <v>2020</v>
          </cell>
          <cell r="E9414">
            <v>4500</v>
          </cell>
        </row>
        <row r="9415">
          <cell r="A9415" t="str">
            <v>Croatia</v>
          </cell>
          <cell r="B9415" t="str">
            <v>HR</v>
          </cell>
          <cell r="C9415" t="str">
            <v>Bioenergy</v>
          </cell>
          <cell r="D9415" t="str">
            <v>2021</v>
          </cell>
          <cell r="E9415">
            <v>4500</v>
          </cell>
        </row>
        <row r="9416">
          <cell r="A9416" t="str">
            <v>Croatia</v>
          </cell>
          <cell r="B9416" t="str">
            <v>HR</v>
          </cell>
          <cell r="C9416" t="str">
            <v>Bioenergy</v>
          </cell>
          <cell r="D9416" t="str">
            <v>2022</v>
          </cell>
          <cell r="E9416">
            <v>4500</v>
          </cell>
        </row>
        <row r="9417">
          <cell r="A9417" t="str">
            <v>Croatia</v>
          </cell>
          <cell r="B9417" t="str">
            <v>HR</v>
          </cell>
          <cell r="C9417" t="str">
            <v>Bioenergy</v>
          </cell>
          <cell r="D9417" t="str">
            <v>2023</v>
          </cell>
          <cell r="E9417">
            <v>4500</v>
          </cell>
        </row>
        <row r="9418">
          <cell r="A9418" t="str">
            <v>Croatia</v>
          </cell>
          <cell r="B9418" t="str">
            <v>HR</v>
          </cell>
          <cell r="C9418" t="str">
            <v>Bioenergy</v>
          </cell>
          <cell r="D9418" t="str">
            <v>2024</v>
          </cell>
          <cell r="E9418">
            <v>4500</v>
          </cell>
        </row>
        <row r="9419">
          <cell r="A9419" t="str">
            <v>Croatia</v>
          </cell>
          <cell r="B9419" t="str">
            <v>HR</v>
          </cell>
          <cell r="C9419" t="str">
            <v>Bioenergy</v>
          </cell>
          <cell r="D9419" t="str">
            <v>2025</v>
          </cell>
          <cell r="E9419">
            <v>4500</v>
          </cell>
        </row>
        <row r="9420">
          <cell r="A9420" t="str">
            <v>Croatia</v>
          </cell>
          <cell r="B9420" t="str">
            <v>HR</v>
          </cell>
          <cell r="C9420" t="str">
            <v>Bioenergy</v>
          </cell>
          <cell r="D9420" t="str">
            <v>2026</v>
          </cell>
          <cell r="E9420">
            <v>4500</v>
          </cell>
        </row>
        <row r="9421">
          <cell r="A9421" t="str">
            <v>Croatia</v>
          </cell>
          <cell r="B9421" t="str">
            <v>HR</v>
          </cell>
          <cell r="C9421" t="str">
            <v>Bioenergy</v>
          </cell>
          <cell r="D9421" t="str">
            <v>2027</v>
          </cell>
          <cell r="E9421">
            <v>4500</v>
          </cell>
        </row>
        <row r="9422">
          <cell r="A9422" t="str">
            <v>Croatia</v>
          </cell>
          <cell r="B9422" t="str">
            <v>HR</v>
          </cell>
          <cell r="C9422" t="str">
            <v>Bioenergy</v>
          </cell>
          <cell r="D9422" t="str">
            <v>2028</v>
          </cell>
          <cell r="E9422">
            <v>4500</v>
          </cell>
        </row>
        <row r="9423">
          <cell r="A9423" t="str">
            <v>Croatia</v>
          </cell>
          <cell r="B9423" t="str">
            <v>HR</v>
          </cell>
          <cell r="C9423" t="str">
            <v>Bioenergy</v>
          </cell>
          <cell r="D9423" t="str">
            <v>2029</v>
          </cell>
          <cell r="E9423">
            <v>4500</v>
          </cell>
        </row>
        <row r="9424">
          <cell r="A9424" t="str">
            <v>Croatia</v>
          </cell>
          <cell r="B9424" t="str">
            <v>HR</v>
          </cell>
          <cell r="C9424" t="str">
            <v>Bioenergy</v>
          </cell>
          <cell r="D9424" t="str">
            <v>2030</v>
          </cell>
          <cell r="E9424">
            <v>4500</v>
          </cell>
        </row>
        <row r="9425">
          <cell r="A9425" t="str">
            <v>Croatia</v>
          </cell>
          <cell r="B9425" t="str">
            <v>HR</v>
          </cell>
          <cell r="C9425" t="str">
            <v>Bioenergy</v>
          </cell>
          <cell r="D9425" t="str">
            <v>2031</v>
          </cell>
          <cell r="E9425">
            <v>4500</v>
          </cell>
        </row>
        <row r="9426">
          <cell r="A9426" t="str">
            <v>Croatia</v>
          </cell>
          <cell r="B9426" t="str">
            <v>HR</v>
          </cell>
          <cell r="C9426" t="str">
            <v>Bioenergy</v>
          </cell>
          <cell r="D9426" t="str">
            <v>2032</v>
          </cell>
          <cell r="E9426">
            <v>4500</v>
          </cell>
        </row>
        <row r="9427">
          <cell r="A9427" t="str">
            <v>Croatia</v>
          </cell>
          <cell r="B9427" t="str">
            <v>HR</v>
          </cell>
          <cell r="C9427" t="str">
            <v>Bioenergy</v>
          </cell>
          <cell r="D9427" t="str">
            <v>2033</v>
          </cell>
          <cell r="E9427">
            <v>4500</v>
          </cell>
        </row>
        <row r="9428">
          <cell r="A9428" t="str">
            <v>Croatia</v>
          </cell>
          <cell r="B9428" t="str">
            <v>HR</v>
          </cell>
          <cell r="C9428" t="str">
            <v>Bioenergy</v>
          </cell>
          <cell r="D9428" t="str">
            <v>2034</v>
          </cell>
          <cell r="E9428">
            <v>4500</v>
          </cell>
        </row>
        <row r="9429">
          <cell r="A9429" t="str">
            <v>Croatia</v>
          </cell>
          <cell r="B9429" t="str">
            <v>HR</v>
          </cell>
          <cell r="C9429" t="str">
            <v>Bioenergy</v>
          </cell>
          <cell r="D9429" t="str">
            <v>2035</v>
          </cell>
          <cell r="E9429">
            <v>4500</v>
          </cell>
        </row>
        <row r="9430">
          <cell r="A9430" t="str">
            <v>Croatia</v>
          </cell>
          <cell r="B9430" t="str">
            <v>HR</v>
          </cell>
          <cell r="C9430" t="str">
            <v>Bioenergy</v>
          </cell>
          <cell r="D9430" t="str">
            <v>2036</v>
          </cell>
          <cell r="E9430">
            <v>4500</v>
          </cell>
        </row>
        <row r="9431">
          <cell r="A9431" t="str">
            <v>Croatia</v>
          </cell>
          <cell r="B9431" t="str">
            <v>HR</v>
          </cell>
          <cell r="C9431" t="str">
            <v>Bioenergy</v>
          </cell>
          <cell r="D9431" t="str">
            <v>2037</v>
          </cell>
          <cell r="E9431">
            <v>4500</v>
          </cell>
        </row>
        <row r="9432">
          <cell r="A9432" t="str">
            <v>Croatia</v>
          </cell>
          <cell r="B9432" t="str">
            <v>HR</v>
          </cell>
          <cell r="C9432" t="str">
            <v>Bioenergy</v>
          </cell>
          <cell r="D9432" t="str">
            <v>2038</v>
          </cell>
          <cell r="E9432">
            <v>4500</v>
          </cell>
        </row>
        <row r="9433">
          <cell r="A9433" t="str">
            <v>Croatia</v>
          </cell>
          <cell r="B9433" t="str">
            <v>HR</v>
          </cell>
          <cell r="C9433" t="str">
            <v>Bioenergy</v>
          </cell>
          <cell r="D9433" t="str">
            <v>2039</v>
          </cell>
          <cell r="E9433">
            <v>4500</v>
          </cell>
        </row>
        <row r="9434">
          <cell r="A9434" t="str">
            <v>Croatia</v>
          </cell>
          <cell r="B9434" t="str">
            <v>HR</v>
          </cell>
          <cell r="C9434" t="str">
            <v>Bioenergy</v>
          </cell>
          <cell r="D9434" t="str">
            <v>2040</v>
          </cell>
          <cell r="E9434">
            <v>4500</v>
          </cell>
        </row>
        <row r="9435">
          <cell r="A9435" t="str">
            <v>Croatia</v>
          </cell>
          <cell r="B9435" t="str">
            <v>HR</v>
          </cell>
          <cell r="C9435" t="str">
            <v>Bioenergy</v>
          </cell>
          <cell r="D9435" t="str">
            <v>2041</v>
          </cell>
          <cell r="E9435">
            <v>4500</v>
          </cell>
        </row>
        <row r="9436">
          <cell r="A9436" t="str">
            <v>Croatia</v>
          </cell>
          <cell r="B9436" t="str">
            <v>HR</v>
          </cell>
          <cell r="C9436" t="str">
            <v>Bioenergy</v>
          </cell>
          <cell r="D9436" t="str">
            <v>2042</v>
          </cell>
          <cell r="E9436">
            <v>4500</v>
          </cell>
        </row>
        <row r="9437">
          <cell r="A9437" t="str">
            <v>Croatia</v>
          </cell>
          <cell r="B9437" t="str">
            <v>HR</v>
          </cell>
          <cell r="C9437" t="str">
            <v>Bioenergy</v>
          </cell>
          <cell r="D9437" t="str">
            <v>2043</v>
          </cell>
          <cell r="E9437">
            <v>4500</v>
          </cell>
        </row>
        <row r="9438">
          <cell r="A9438" t="str">
            <v>Croatia</v>
          </cell>
          <cell r="B9438" t="str">
            <v>HR</v>
          </cell>
          <cell r="C9438" t="str">
            <v>Bioenergy</v>
          </cell>
          <cell r="D9438" t="str">
            <v>2044</v>
          </cell>
          <cell r="E9438">
            <v>4500</v>
          </cell>
        </row>
        <row r="9439">
          <cell r="A9439" t="str">
            <v>Croatia</v>
          </cell>
          <cell r="B9439" t="str">
            <v>HR</v>
          </cell>
          <cell r="C9439" t="str">
            <v>Bioenergy</v>
          </cell>
          <cell r="D9439" t="str">
            <v>2045</v>
          </cell>
          <cell r="E9439">
            <v>4500</v>
          </cell>
        </row>
        <row r="9440">
          <cell r="A9440" t="str">
            <v>Croatia</v>
          </cell>
          <cell r="B9440" t="str">
            <v>HR</v>
          </cell>
          <cell r="C9440" t="str">
            <v>Bioenergy</v>
          </cell>
          <cell r="D9440" t="str">
            <v>2046</v>
          </cell>
          <cell r="E9440">
            <v>4500</v>
          </cell>
        </row>
        <row r="9441">
          <cell r="A9441" t="str">
            <v>Croatia</v>
          </cell>
          <cell r="B9441" t="str">
            <v>HR</v>
          </cell>
          <cell r="C9441" t="str">
            <v>Bioenergy</v>
          </cell>
          <cell r="D9441" t="str">
            <v>2047</v>
          </cell>
          <cell r="E9441">
            <v>4500</v>
          </cell>
        </row>
        <row r="9442">
          <cell r="A9442" t="str">
            <v>Croatia</v>
          </cell>
          <cell r="B9442" t="str">
            <v>HR</v>
          </cell>
          <cell r="C9442" t="str">
            <v>Bioenergy</v>
          </cell>
          <cell r="D9442" t="str">
            <v>2048</v>
          </cell>
          <cell r="E9442">
            <v>4500</v>
          </cell>
        </row>
        <row r="9443">
          <cell r="A9443" t="str">
            <v>Croatia</v>
          </cell>
          <cell r="B9443" t="str">
            <v>HR</v>
          </cell>
          <cell r="C9443" t="str">
            <v>Bioenergy</v>
          </cell>
          <cell r="D9443" t="str">
            <v>2049</v>
          </cell>
          <cell r="E9443">
            <v>4500</v>
          </cell>
        </row>
        <row r="9444">
          <cell r="A9444" t="str">
            <v>Croatia</v>
          </cell>
          <cell r="B9444" t="str">
            <v>HR</v>
          </cell>
          <cell r="C9444" t="str">
            <v>Bioenergy</v>
          </cell>
          <cell r="D9444" t="str">
            <v>2050</v>
          </cell>
          <cell r="E9444">
            <v>4500</v>
          </cell>
        </row>
        <row r="9445">
          <cell r="A9445" t="str">
            <v>Hungary</v>
          </cell>
          <cell r="B9445" t="str">
            <v>HU</v>
          </cell>
          <cell r="C9445" t="str">
            <v>Bioenergy</v>
          </cell>
          <cell r="D9445" t="str">
            <v>2018</v>
          </cell>
          <cell r="E9445">
            <v>4500</v>
          </cell>
        </row>
        <row r="9446">
          <cell r="A9446" t="str">
            <v>Hungary</v>
          </cell>
          <cell r="B9446" t="str">
            <v>HU</v>
          </cell>
          <cell r="C9446" t="str">
            <v>Bioenergy</v>
          </cell>
          <cell r="D9446" t="str">
            <v>2019</v>
          </cell>
          <cell r="E9446">
            <v>4500</v>
          </cell>
        </row>
        <row r="9447">
          <cell r="A9447" t="str">
            <v>Hungary</v>
          </cell>
          <cell r="B9447" t="str">
            <v>HU</v>
          </cell>
          <cell r="C9447" t="str">
            <v>Bioenergy</v>
          </cell>
          <cell r="D9447" t="str">
            <v>2020</v>
          </cell>
          <cell r="E9447">
            <v>4500</v>
          </cell>
        </row>
        <row r="9448">
          <cell r="A9448" t="str">
            <v>Hungary</v>
          </cell>
          <cell r="B9448" t="str">
            <v>HU</v>
          </cell>
          <cell r="C9448" t="str">
            <v>Bioenergy</v>
          </cell>
          <cell r="D9448" t="str">
            <v>2021</v>
          </cell>
          <cell r="E9448">
            <v>4500</v>
          </cell>
        </row>
        <row r="9449">
          <cell r="A9449" t="str">
            <v>Hungary</v>
          </cell>
          <cell r="B9449" t="str">
            <v>HU</v>
          </cell>
          <cell r="C9449" t="str">
            <v>Bioenergy</v>
          </cell>
          <cell r="D9449" t="str">
            <v>2022</v>
          </cell>
          <cell r="E9449">
            <v>4500</v>
          </cell>
        </row>
        <row r="9450">
          <cell r="A9450" t="str">
            <v>Hungary</v>
          </cell>
          <cell r="B9450" t="str">
            <v>HU</v>
          </cell>
          <cell r="C9450" t="str">
            <v>Bioenergy</v>
          </cell>
          <cell r="D9450" t="str">
            <v>2023</v>
          </cell>
          <cell r="E9450">
            <v>4500</v>
          </cell>
        </row>
        <row r="9451">
          <cell r="A9451" t="str">
            <v>Hungary</v>
          </cell>
          <cell r="B9451" t="str">
            <v>HU</v>
          </cell>
          <cell r="C9451" t="str">
            <v>Bioenergy</v>
          </cell>
          <cell r="D9451" t="str">
            <v>2024</v>
          </cell>
          <cell r="E9451">
            <v>4500</v>
          </cell>
        </row>
        <row r="9452">
          <cell r="A9452" t="str">
            <v>Hungary</v>
          </cell>
          <cell r="B9452" t="str">
            <v>HU</v>
          </cell>
          <cell r="C9452" t="str">
            <v>Bioenergy</v>
          </cell>
          <cell r="D9452" t="str">
            <v>2025</v>
          </cell>
          <cell r="E9452">
            <v>4500</v>
          </cell>
        </row>
        <row r="9453">
          <cell r="A9453" t="str">
            <v>Hungary</v>
          </cell>
          <cell r="B9453" t="str">
            <v>HU</v>
          </cell>
          <cell r="C9453" t="str">
            <v>Bioenergy</v>
          </cell>
          <cell r="D9453" t="str">
            <v>2026</v>
          </cell>
          <cell r="E9453">
            <v>4500</v>
          </cell>
        </row>
        <row r="9454">
          <cell r="A9454" t="str">
            <v>Hungary</v>
          </cell>
          <cell r="B9454" t="str">
            <v>HU</v>
          </cell>
          <cell r="C9454" t="str">
            <v>Bioenergy</v>
          </cell>
          <cell r="D9454" t="str">
            <v>2027</v>
          </cell>
          <cell r="E9454">
            <v>4500</v>
          </cell>
        </row>
        <row r="9455">
          <cell r="A9455" t="str">
            <v>Hungary</v>
          </cell>
          <cell r="B9455" t="str">
            <v>HU</v>
          </cell>
          <cell r="C9455" t="str">
            <v>Bioenergy</v>
          </cell>
          <cell r="D9455" t="str">
            <v>2028</v>
          </cell>
          <cell r="E9455">
            <v>4500</v>
          </cell>
        </row>
        <row r="9456">
          <cell r="A9456" t="str">
            <v>Hungary</v>
          </cell>
          <cell r="B9456" t="str">
            <v>HU</v>
          </cell>
          <cell r="C9456" t="str">
            <v>Bioenergy</v>
          </cell>
          <cell r="D9456" t="str">
            <v>2029</v>
          </cell>
          <cell r="E9456">
            <v>4500</v>
          </cell>
        </row>
        <row r="9457">
          <cell r="A9457" t="str">
            <v>Hungary</v>
          </cell>
          <cell r="B9457" t="str">
            <v>HU</v>
          </cell>
          <cell r="C9457" t="str">
            <v>Bioenergy</v>
          </cell>
          <cell r="D9457" t="str">
            <v>2030</v>
          </cell>
          <cell r="E9457">
            <v>4500</v>
          </cell>
        </row>
        <row r="9458">
          <cell r="A9458" t="str">
            <v>Hungary</v>
          </cell>
          <cell r="B9458" t="str">
            <v>HU</v>
          </cell>
          <cell r="C9458" t="str">
            <v>Bioenergy</v>
          </cell>
          <cell r="D9458" t="str">
            <v>2031</v>
          </cell>
          <cell r="E9458">
            <v>4500</v>
          </cell>
        </row>
        <row r="9459">
          <cell r="A9459" t="str">
            <v>Hungary</v>
          </cell>
          <cell r="B9459" t="str">
            <v>HU</v>
          </cell>
          <cell r="C9459" t="str">
            <v>Bioenergy</v>
          </cell>
          <cell r="D9459" t="str">
            <v>2032</v>
          </cell>
          <cell r="E9459">
            <v>4500</v>
          </cell>
        </row>
        <row r="9460">
          <cell r="A9460" t="str">
            <v>Hungary</v>
          </cell>
          <cell r="B9460" t="str">
            <v>HU</v>
          </cell>
          <cell r="C9460" t="str">
            <v>Bioenergy</v>
          </cell>
          <cell r="D9460" t="str">
            <v>2033</v>
          </cell>
          <cell r="E9460">
            <v>4500</v>
          </cell>
        </row>
        <row r="9461">
          <cell r="A9461" t="str">
            <v>Hungary</v>
          </cell>
          <cell r="B9461" t="str">
            <v>HU</v>
          </cell>
          <cell r="C9461" t="str">
            <v>Bioenergy</v>
          </cell>
          <cell r="D9461" t="str">
            <v>2034</v>
          </cell>
          <cell r="E9461">
            <v>4500</v>
          </cell>
        </row>
        <row r="9462">
          <cell r="A9462" t="str">
            <v>Hungary</v>
          </cell>
          <cell r="B9462" t="str">
            <v>HU</v>
          </cell>
          <cell r="C9462" t="str">
            <v>Bioenergy</v>
          </cell>
          <cell r="D9462" t="str">
            <v>2035</v>
          </cell>
          <cell r="E9462">
            <v>4500</v>
          </cell>
        </row>
        <row r="9463">
          <cell r="A9463" t="str">
            <v>Hungary</v>
          </cell>
          <cell r="B9463" t="str">
            <v>HU</v>
          </cell>
          <cell r="C9463" t="str">
            <v>Bioenergy</v>
          </cell>
          <cell r="D9463" t="str">
            <v>2036</v>
          </cell>
          <cell r="E9463">
            <v>4500</v>
          </cell>
        </row>
        <row r="9464">
          <cell r="A9464" t="str">
            <v>Hungary</v>
          </cell>
          <cell r="B9464" t="str">
            <v>HU</v>
          </cell>
          <cell r="C9464" t="str">
            <v>Bioenergy</v>
          </cell>
          <cell r="D9464" t="str">
            <v>2037</v>
          </cell>
          <cell r="E9464">
            <v>4500</v>
          </cell>
        </row>
        <row r="9465">
          <cell r="A9465" t="str">
            <v>Hungary</v>
          </cell>
          <cell r="B9465" t="str">
            <v>HU</v>
          </cell>
          <cell r="C9465" t="str">
            <v>Bioenergy</v>
          </cell>
          <cell r="D9465" t="str">
            <v>2038</v>
          </cell>
          <cell r="E9465">
            <v>4500</v>
          </cell>
        </row>
        <row r="9466">
          <cell r="A9466" t="str">
            <v>Hungary</v>
          </cell>
          <cell r="B9466" t="str">
            <v>HU</v>
          </cell>
          <cell r="C9466" t="str">
            <v>Bioenergy</v>
          </cell>
          <cell r="D9466" t="str">
            <v>2039</v>
          </cell>
          <cell r="E9466">
            <v>4500</v>
          </cell>
        </row>
        <row r="9467">
          <cell r="A9467" t="str">
            <v>Hungary</v>
          </cell>
          <cell r="B9467" t="str">
            <v>HU</v>
          </cell>
          <cell r="C9467" t="str">
            <v>Bioenergy</v>
          </cell>
          <cell r="D9467" t="str">
            <v>2040</v>
          </cell>
          <cell r="E9467">
            <v>4500</v>
          </cell>
        </row>
        <row r="9468">
          <cell r="A9468" t="str">
            <v>Hungary</v>
          </cell>
          <cell r="B9468" t="str">
            <v>HU</v>
          </cell>
          <cell r="C9468" t="str">
            <v>Bioenergy</v>
          </cell>
          <cell r="D9468" t="str">
            <v>2041</v>
          </cell>
          <cell r="E9468">
            <v>4500</v>
          </cell>
        </row>
        <row r="9469">
          <cell r="A9469" t="str">
            <v>Hungary</v>
          </cell>
          <cell r="B9469" t="str">
            <v>HU</v>
          </cell>
          <cell r="C9469" t="str">
            <v>Bioenergy</v>
          </cell>
          <cell r="D9469" t="str">
            <v>2042</v>
          </cell>
          <cell r="E9469">
            <v>4500</v>
          </cell>
        </row>
        <row r="9470">
          <cell r="A9470" t="str">
            <v>Hungary</v>
          </cell>
          <cell r="B9470" t="str">
            <v>HU</v>
          </cell>
          <cell r="C9470" t="str">
            <v>Bioenergy</v>
          </cell>
          <cell r="D9470" t="str">
            <v>2043</v>
          </cell>
          <cell r="E9470">
            <v>4500</v>
          </cell>
        </row>
        <row r="9471">
          <cell r="A9471" t="str">
            <v>Hungary</v>
          </cell>
          <cell r="B9471" t="str">
            <v>HU</v>
          </cell>
          <cell r="C9471" t="str">
            <v>Bioenergy</v>
          </cell>
          <cell r="D9471" t="str">
            <v>2044</v>
          </cell>
          <cell r="E9471">
            <v>4500</v>
          </cell>
        </row>
        <row r="9472">
          <cell r="A9472" t="str">
            <v>Hungary</v>
          </cell>
          <cell r="B9472" t="str">
            <v>HU</v>
          </cell>
          <cell r="C9472" t="str">
            <v>Bioenergy</v>
          </cell>
          <cell r="D9472" t="str">
            <v>2045</v>
          </cell>
          <cell r="E9472">
            <v>4500</v>
          </cell>
        </row>
        <row r="9473">
          <cell r="A9473" t="str">
            <v>Hungary</v>
          </cell>
          <cell r="B9473" t="str">
            <v>HU</v>
          </cell>
          <cell r="C9473" t="str">
            <v>Bioenergy</v>
          </cell>
          <cell r="D9473" t="str">
            <v>2046</v>
          </cell>
          <cell r="E9473">
            <v>4500</v>
          </cell>
        </row>
        <row r="9474">
          <cell r="A9474" t="str">
            <v>Hungary</v>
          </cell>
          <cell r="B9474" t="str">
            <v>HU</v>
          </cell>
          <cell r="C9474" t="str">
            <v>Bioenergy</v>
          </cell>
          <cell r="D9474" t="str">
            <v>2047</v>
          </cell>
          <cell r="E9474">
            <v>4500</v>
          </cell>
        </row>
        <row r="9475">
          <cell r="A9475" t="str">
            <v>Hungary</v>
          </cell>
          <cell r="B9475" t="str">
            <v>HU</v>
          </cell>
          <cell r="C9475" t="str">
            <v>Bioenergy</v>
          </cell>
          <cell r="D9475" t="str">
            <v>2048</v>
          </cell>
          <cell r="E9475">
            <v>4500</v>
          </cell>
        </row>
        <row r="9476">
          <cell r="A9476" t="str">
            <v>Hungary</v>
          </cell>
          <cell r="B9476" t="str">
            <v>HU</v>
          </cell>
          <cell r="C9476" t="str">
            <v>Bioenergy</v>
          </cell>
          <cell r="D9476" t="str">
            <v>2049</v>
          </cell>
          <cell r="E9476">
            <v>4500</v>
          </cell>
        </row>
        <row r="9477">
          <cell r="A9477" t="str">
            <v>Hungary</v>
          </cell>
          <cell r="B9477" t="str">
            <v>HU</v>
          </cell>
          <cell r="C9477" t="str">
            <v>Bioenergy</v>
          </cell>
          <cell r="D9477" t="str">
            <v>2050</v>
          </cell>
          <cell r="E9477">
            <v>4500</v>
          </cell>
        </row>
        <row r="9478">
          <cell r="A9478" t="str">
            <v>Ireland</v>
          </cell>
          <cell r="B9478" t="str">
            <v>IE</v>
          </cell>
          <cell r="C9478" t="str">
            <v>Bioenergy</v>
          </cell>
          <cell r="D9478" t="str">
            <v>2018</v>
          </cell>
          <cell r="E9478">
            <v>4500</v>
          </cell>
        </row>
        <row r="9479">
          <cell r="A9479" t="str">
            <v>Ireland</v>
          </cell>
          <cell r="B9479" t="str">
            <v>IE</v>
          </cell>
          <cell r="C9479" t="str">
            <v>Bioenergy</v>
          </cell>
          <cell r="D9479" t="str">
            <v>2019</v>
          </cell>
          <cell r="E9479">
            <v>4500</v>
          </cell>
        </row>
        <row r="9480">
          <cell r="A9480" t="str">
            <v>Ireland</v>
          </cell>
          <cell r="B9480" t="str">
            <v>IE</v>
          </cell>
          <cell r="C9480" t="str">
            <v>Bioenergy</v>
          </cell>
          <cell r="D9480" t="str">
            <v>2020</v>
          </cell>
          <cell r="E9480">
            <v>4500</v>
          </cell>
        </row>
        <row r="9481">
          <cell r="A9481" t="str">
            <v>Ireland</v>
          </cell>
          <cell r="B9481" t="str">
            <v>IE</v>
          </cell>
          <cell r="C9481" t="str">
            <v>Bioenergy</v>
          </cell>
          <cell r="D9481" t="str">
            <v>2021</v>
          </cell>
          <cell r="E9481">
            <v>4500</v>
          </cell>
        </row>
        <row r="9482">
          <cell r="A9482" t="str">
            <v>Ireland</v>
          </cell>
          <cell r="B9482" t="str">
            <v>IE</v>
          </cell>
          <cell r="C9482" t="str">
            <v>Bioenergy</v>
          </cell>
          <cell r="D9482" t="str">
            <v>2022</v>
          </cell>
          <cell r="E9482">
            <v>4500</v>
          </cell>
        </row>
        <row r="9483">
          <cell r="A9483" t="str">
            <v>Ireland</v>
          </cell>
          <cell r="B9483" t="str">
            <v>IE</v>
          </cell>
          <cell r="C9483" t="str">
            <v>Bioenergy</v>
          </cell>
          <cell r="D9483" t="str">
            <v>2023</v>
          </cell>
          <cell r="E9483">
            <v>4500</v>
          </cell>
        </row>
        <row r="9484">
          <cell r="A9484" t="str">
            <v>Ireland</v>
          </cell>
          <cell r="B9484" t="str">
            <v>IE</v>
          </cell>
          <cell r="C9484" t="str">
            <v>Bioenergy</v>
          </cell>
          <cell r="D9484" t="str">
            <v>2024</v>
          </cell>
          <cell r="E9484">
            <v>4500</v>
          </cell>
        </row>
        <row r="9485">
          <cell r="A9485" t="str">
            <v>Ireland</v>
          </cell>
          <cell r="B9485" t="str">
            <v>IE</v>
          </cell>
          <cell r="C9485" t="str">
            <v>Bioenergy</v>
          </cell>
          <cell r="D9485" t="str">
            <v>2025</v>
          </cell>
          <cell r="E9485">
            <v>4500</v>
          </cell>
        </row>
        <row r="9486">
          <cell r="A9486" t="str">
            <v>Ireland</v>
          </cell>
          <cell r="B9486" t="str">
            <v>IE</v>
          </cell>
          <cell r="C9486" t="str">
            <v>Bioenergy</v>
          </cell>
          <cell r="D9486" t="str">
            <v>2026</v>
          </cell>
          <cell r="E9486">
            <v>4500</v>
          </cell>
        </row>
        <row r="9487">
          <cell r="A9487" t="str">
            <v>Ireland</v>
          </cell>
          <cell r="B9487" t="str">
            <v>IE</v>
          </cell>
          <cell r="C9487" t="str">
            <v>Bioenergy</v>
          </cell>
          <cell r="D9487" t="str">
            <v>2027</v>
          </cell>
          <cell r="E9487">
            <v>4500</v>
          </cell>
        </row>
        <row r="9488">
          <cell r="A9488" t="str">
            <v>Ireland</v>
          </cell>
          <cell r="B9488" t="str">
            <v>IE</v>
          </cell>
          <cell r="C9488" t="str">
            <v>Bioenergy</v>
          </cell>
          <cell r="D9488" t="str">
            <v>2028</v>
          </cell>
          <cell r="E9488">
            <v>4500</v>
          </cell>
        </row>
        <row r="9489">
          <cell r="A9489" t="str">
            <v>Ireland</v>
          </cell>
          <cell r="B9489" t="str">
            <v>IE</v>
          </cell>
          <cell r="C9489" t="str">
            <v>Bioenergy</v>
          </cell>
          <cell r="D9489" t="str">
            <v>2029</v>
          </cell>
          <cell r="E9489">
            <v>4500</v>
          </cell>
        </row>
        <row r="9490">
          <cell r="A9490" t="str">
            <v>Ireland</v>
          </cell>
          <cell r="B9490" t="str">
            <v>IE</v>
          </cell>
          <cell r="C9490" t="str">
            <v>Bioenergy</v>
          </cell>
          <cell r="D9490" t="str">
            <v>2030</v>
          </cell>
          <cell r="E9490">
            <v>4500</v>
          </cell>
        </row>
        <row r="9491">
          <cell r="A9491" t="str">
            <v>Ireland</v>
          </cell>
          <cell r="B9491" t="str">
            <v>IE</v>
          </cell>
          <cell r="C9491" t="str">
            <v>Bioenergy</v>
          </cell>
          <cell r="D9491" t="str">
            <v>2031</v>
          </cell>
          <cell r="E9491">
            <v>4500</v>
          </cell>
        </row>
        <row r="9492">
          <cell r="A9492" t="str">
            <v>Ireland</v>
          </cell>
          <cell r="B9492" t="str">
            <v>IE</v>
          </cell>
          <cell r="C9492" t="str">
            <v>Bioenergy</v>
          </cell>
          <cell r="D9492" t="str">
            <v>2032</v>
          </cell>
          <cell r="E9492">
            <v>4500</v>
          </cell>
        </row>
        <row r="9493">
          <cell r="A9493" t="str">
            <v>Ireland</v>
          </cell>
          <cell r="B9493" t="str">
            <v>IE</v>
          </cell>
          <cell r="C9493" t="str">
            <v>Bioenergy</v>
          </cell>
          <cell r="D9493" t="str">
            <v>2033</v>
          </cell>
          <cell r="E9493">
            <v>4500</v>
          </cell>
        </row>
        <row r="9494">
          <cell r="A9494" t="str">
            <v>Ireland</v>
          </cell>
          <cell r="B9494" t="str">
            <v>IE</v>
          </cell>
          <cell r="C9494" t="str">
            <v>Bioenergy</v>
          </cell>
          <cell r="D9494" t="str">
            <v>2034</v>
          </cell>
          <cell r="E9494">
            <v>4500</v>
          </cell>
        </row>
        <row r="9495">
          <cell r="A9495" t="str">
            <v>Ireland</v>
          </cell>
          <cell r="B9495" t="str">
            <v>IE</v>
          </cell>
          <cell r="C9495" t="str">
            <v>Bioenergy</v>
          </cell>
          <cell r="D9495" t="str">
            <v>2035</v>
          </cell>
          <cell r="E9495">
            <v>4500</v>
          </cell>
        </row>
        <row r="9496">
          <cell r="A9496" t="str">
            <v>Ireland</v>
          </cell>
          <cell r="B9496" t="str">
            <v>IE</v>
          </cell>
          <cell r="C9496" t="str">
            <v>Bioenergy</v>
          </cell>
          <cell r="D9496" t="str">
            <v>2036</v>
          </cell>
          <cell r="E9496">
            <v>4500</v>
          </cell>
        </row>
        <row r="9497">
          <cell r="A9497" t="str">
            <v>Ireland</v>
          </cell>
          <cell r="B9497" t="str">
            <v>IE</v>
          </cell>
          <cell r="C9497" t="str">
            <v>Bioenergy</v>
          </cell>
          <cell r="D9497" t="str">
            <v>2037</v>
          </cell>
          <cell r="E9497">
            <v>4500</v>
          </cell>
        </row>
        <row r="9498">
          <cell r="A9498" t="str">
            <v>Ireland</v>
          </cell>
          <cell r="B9498" t="str">
            <v>IE</v>
          </cell>
          <cell r="C9498" t="str">
            <v>Bioenergy</v>
          </cell>
          <cell r="D9498" t="str">
            <v>2038</v>
          </cell>
          <cell r="E9498">
            <v>4500</v>
          </cell>
        </row>
        <row r="9499">
          <cell r="A9499" t="str">
            <v>Ireland</v>
          </cell>
          <cell r="B9499" t="str">
            <v>IE</v>
          </cell>
          <cell r="C9499" t="str">
            <v>Bioenergy</v>
          </cell>
          <cell r="D9499" t="str">
            <v>2039</v>
          </cell>
          <cell r="E9499">
            <v>4500</v>
          </cell>
        </row>
        <row r="9500">
          <cell r="A9500" t="str">
            <v>Ireland</v>
          </cell>
          <cell r="B9500" t="str">
            <v>IE</v>
          </cell>
          <cell r="C9500" t="str">
            <v>Bioenergy</v>
          </cell>
          <cell r="D9500" t="str">
            <v>2040</v>
          </cell>
          <cell r="E9500">
            <v>4500</v>
          </cell>
        </row>
        <row r="9501">
          <cell r="A9501" t="str">
            <v>Ireland</v>
          </cell>
          <cell r="B9501" t="str">
            <v>IE</v>
          </cell>
          <cell r="C9501" t="str">
            <v>Bioenergy</v>
          </cell>
          <cell r="D9501" t="str">
            <v>2041</v>
          </cell>
          <cell r="E9501">
            <v>4500</v>
          </cell>
        </row>
        <row r="9502">
          <cell r="A9502" t="str">
            <v>Ireland</v>
          </cell>
          <cell r="B9502" t="str">
            <v>IE</v>
          </cell>
          <cell r="C9502" t="str">
            <v>Bioenergy</v>
          </cell>
          <cell r="D9502" t="str">
            <v>2042</v>
          </cell>
          <cell r="E9502">
            <v>4500</v>
          </cell>
        </row>
        <row r="9503">
          <cell r="A9503" t="str">
            <v>Ireland</v>
          </cell>
          <cell r="B9503" t="str">
            <v>IE</v>
          </cell>
          <cell r="C9503" t="str">
            <v>Bioenergy</v>
          </cell>
          <cell r="D9503" t="str">
            <v>2043</v>
          </cell>
          <cell r="E9503">
            <v>4500</v>
          </cell>
        </row>
        <row r="9504">
          <cell r="A9504" t="str">
            <v>Ireland</v>
          </cell>
          <cell r="B9504" t="str">
            <v>IE</v>
          </cell>
          <cell r="C9504" t="str">
            <v>Bioenergy</v>
          </cell>
          <cell r="D9504" t="str">
            <v>2044</v>
          </cell>
          <cell r="E9504">
            <v>4500</v>
          </cell>
        </row>
        <row r="9505">
          <cell r="A9505" t="str">
            <v>Ireland</v>
          </cell>
          <cell r="B9505" t="str">
            <v>IE</v>
          </cell>
          <cell r="C9505" t="str">
            <v>Bioenergy</v>
          </cell>
          <cell r="D9505" t="str">
            <v>2045</v>
          </cell>
          <cell r="E9505">
            <v>4500</v>
          </cell>
        </row>
        <row r="9506">
          <cell r="A9506" t="str">
            <v>Ireland</v>
          </cell>
          <cell r="B9506" t="str">
            <v>IE</v>
          </cell>
          <cell r="C9506" t="str">
            <v>Bioenergy</v>
          </cell>
          <cell r="D9506" t="str">
            <v>2046</v>
          </cell>
          <cell r="E9506">
            <v>4500</v>
          </cell>
        </row>
        <row r="9507">
          <cell r="A9507" t="str">
            <v>Ireland</v>
          </cell>
          <cell r="B9507" t="str">
            <v>IE</v>
          </cell>
          <cell r="C9507" t="str">
            <v>Bioenergy</v>
          </cell>
          <cell r="D9507" t="str">
            <v>2047</v>
          </cell>
          <cell r="E9507">
            <v>4500</v>
          </cell>
        </row>
        <row r="9508">
          <cell r="A9508" t="str">
            <v>Ireland</v>
          </cell>
          <cell r="B9508" t="str">
            <v>IE</v>
          </cell>
          <cell r="C9508" t="str">
            <v>Bioenergy</v>
          </cell>
          <cell r="D9508" t="str">
            <v>2048</v>
          </cell>
          <cell r="E9508">
            <v>4500</v>
          </cell>
        </row>
        <row r="9509">
          <cell r="A9509" t="str">
            <v>Ireland</v>
          </cell>
          <cell r="B9509" t="str">
            <v>IE</v>
          </cell>
          <cell r="C9509" t="str">
            <v>Bioenergy</v>
          </cell>
          <cell r="D9509" t="str">
            <v>2049</v>
          </cell>
          <cell r="E9509">
            <v>4500</v>
          </cell>
        </row>
        <row r="9510">
          <cell r="A9510" t="str">
            <v>Ireland</v>
          </cell>
          <cell r="B9510" t="str">
            <v>IE</v>
          </cell>
          <cell r="C9510" t="str">
            <v>Bioenergy</v>
          </cell>
          <cell r="D9510" t="str">
            <v>2050</v>
          </cell>
          <cell r="E9510">
            <v>4500</v>
          </cell>
        </row>
        <row r="9511">
          <cell r="A9511" t="str">
            <v>Italy</v>
          </cell>
          <cell r="B9511" t="str">
            <v>IT</v>
          </cell>
          <cell r="C9511" t="str">
            <v>Bioenergy</v>
          </cell>
          <cell r="D9511" t="str">
            <v>2018</v>
          </cell>
          <cell r="E9511">
            <v>4500</v>
          </cell>
        </row>
        <row r="9512">
          <cell r="A9512" t="str">
            <v>Italy</v>
          </cell>
          <cell r="B9512" t="str">
            <v>IT</v>
          </cell>
          <cell r="C9512" t="str">
            <v>Bioenergy</v>
          </cell>
          <cell r="D9512" t="str">
            <v>2019</v>
          </cell>
          <cell r="E9512">
            <v>4500</v>
          </cell>
        </row>
        <row r="9513">
          <cell r="A9513" t="str">
            <v>Italy</v>
          </cell>
          <cell r="B9513" t="str">
            <v>IT</v>
          </cell>
          <cell r="C9513" t="str">
            <v>Bioenergy</v>
          </cell>
          <cell r="D9513" t="str">
            <v>2020</v>
          </cell>
          <cell r="E9513">
            <v>4500</v>
          </cell>
        </row>
        <row r="9514">
          <cell r="A9514" t="str">
            <v>Italy</v>
          </cell>
          <cell r="B9514" t="str">
            <v>IT</v>
          </cell>
          <cell r="C9514" t="str">
            <v>Bioenergy</v>
          </cell>
          <cell r="D9514" t="str">
            <v>2021</v>
          </cell>
          <cell r="E9514">
            <v>4500</v>
          </cell>
        </row>
        <row r="9515">
          <cell r="A9515" t="str">
            <v>Italy</v>
          </cell>
          <cell r="B9515" t="str">
            <v>IT</v>
          </cell>
          <cell r="C9515" t="str">
            <v>Bioenergy</v>
          </cell>
          <cell r="D9515" t="str">
            <v>2022</v>
          </cell>
          <cell r="E9515">
            <v>4500</v>
          </cell>
        </row>
        <row r="9516">
          <cell r="A9516" t="str">
            <v>Italy</v>
          </cell>
          <cell r="B9516" t="str">
            <v>IT</v>
          </cell>
          <cell r="C9516" t="str">
            <v>Bioenergy</v>
          </cell>
          <cell r="D9516" t="str">
            <v>2023</v>
          </cell>
          <cell r="E9516">
            <v>4500</v>
          </cell>
        </row>
        <row r="9517">
          <cell r="A9517" t="str">
            <v>Italy</v>
          </cell>
          <cell r="B9517" t="str">
            <v>IT</v>
          </cell>
          <cell r="C9517" t="str">
            <v>Bioenergy</v>
          </cell>
          <cell r="D9517" t="str">
            <v>2024</v>
          </cell>
          <cell r="E9517">
            <v>4500</v>
          </cell>
        </row>
        <row r="9518">
          <cell r="A9518" t="str">
            <v>Italy</v>
          </cell>
          <cell r="B9518" t="str">
            <v>IT</v>
          </cell>
          <cell r="C9518" t="str">
            <v>Bioenergy</v>
          </cell>
          <cell r="D9518" t="str">
            <v>2025</v>
          </cell>
          <cell r="E9518">
            <v>4500</v>
          </cell>
        </row>
        <row r="9519">
          <cell r="A9519" t="str">
            <v>Italy</v>
          </cell>
          <cell r="B9519" t="str">
            <v>IT</v>
          </cell>
          <cell r="C9519" t="str">
            <v>Bioenergy</v>
          </cell>
          <cell r="D9519" t="str">
            <v>2026</v>
          </cell>
          <cell r="E9519">
            <v>4500</v>
          </cell>
        </row>
        <row r="9520">
          <cell r="A9520" t="str">
            <v>Italy</v>
          </cell>
          <cell r="B9520" t="str">
            <v>IT</v>
          </cell>
          <cell r="C9520" t="str">
            <v>Bioenergy</v>
          </cell>
          <cell r="D9520" t="str">
            <v>2027</v>
          </cell>
          <cell r="E9520">
            <v>4500</v>
          </cell>
        </row>
        <row r="9521">
          <cell r="A9521" t="str">
            <v>Italy</v>
          </cell>
          <cell r="B9521" t="str">
            <v>IT</v>
          </cell>
          <cell r="C9521" t="str">
            <v>Bioenergy</v>
          </cell>
          <cell r="D9521" t="str">
            <v>2028</v>
          </cell>
          <cell r="E9521">
            <v>4500</v>
          </cell>
        </row>
        <row r="9522">
          <cell r="A9522" t="str">
            <v>Italy</v>
          </cell>
          <cell r="B9522" t="str">
            <v>IT</v>
          </cell>
          <cell r="C9522" t="str">
            <v>Bioenergy</v>
          </cell>
          <cell r="D9522" t="str">
            <v>2029</v>
          </cell>
          <cell r="E9522">
            <v>4500</v>
          </cell>
        </row>
        <row r="9523">
          <cell r="A9523" t="str">
            <v>Italy</v>
          </cell>
          <cell r="B9523" t="str">
            <v>IT</v>
          </cell>
          <cell r="C9523" t="str">
            <v>Bioenergy</v>
          </cell>
          <cell r="D9523" t="str">
            <v>2030</v>
          </cell>
          <cell r="E9523">
            <v>4500</v>
          </cell>
        </row>
        <row r="9524">
          <cell r="A9524" t="str">
            <v>Italy</v>
          </cell>
          <cell r="B9524" t="str">
            <v>IT</v>
          </cell>
          <cell r="C9524" t="str">
            <v>Bioenergy</v>
          </cell>
          <cell r="D9524" t="str">
            <v>2031</v>
          </cell>
          <cell r="E9524">
            <v>4500</v>
          </cell>
        </row>
        <row r="9525">
          <cell r="A9525" t="str">
            <v>Italy</v>
          </cell>
          <cell r="B9525" t="str">
            <v>IT</v>
          </cell>
          <cell r="C9525" t="str">
            <v>Bioenergy</v>
          </cell>
          <cell r="D9525" t="str">
            <v>2032</v>
          </cell>
          <cell r="E9525">
            <v>4500</v>
          </cell>
        </row>
        <row r="9526">
          <cell r="A9526" t="str">
            <v>Italy</v>
          </cell>
          <cell r="B9526" t="str">
            <v>IT</v>
          </cell>
          <cell r="C9526" t="str">
            <v>Bioenergy</v>
          </cell>
          <cell r="D9526" t="str">
            <v>2033</v>
          </cell>
          <cell r="E9526">
            <v>4500</v>
          </cell>
        </row>
        <row r="9527">
          <cell r="A9527" t="str">
            <v>Italy</v>
          </cell>
          <cell r="B9527" t="str">
            <v>IT</v>
          </cell>
          <cell r="C9527" t="str">
            <v>Bioenergy</v>
          </cell>
          <cell r="D9527" t="str">
            <v>2034</v>
          </cell>
          <cell r="E9527">
            <v>4500</v>
          </cell>
        </row>
        <row r="9528">
          <cell r="A9528" t="str">
            <v>Italy</v>
          </cell>
          <cell r="B9528" t="str">
            <v>IT</v>
          </cell>
          <cell r="C9528" t="str">
            <v>Bioenergy</v>
          </cell>
          <cell r="D9528" t="str">
            <v>2035</v>
          </cell>
          <cell r="E9528">
            <v>4500</v>
          </cell>
        </row>
        <row r="9529">
          <cell r="A9529" t="str">
            <v>Italy</v>
          </cell>
          <cell r="B9529" t="str">
            <v>IT</v>
          </cell>
          <cell r="C9529" t="str">
            <v>Bioenergy</v>
          </cell>
          <cell r="D9529" t="str">
            <v>2036</v>
          </cell>
          <cell r="E9529">
            <v>4500</v>
          </cell>
        </row>
        <row r="9530">
          <cell r="A9530" t="str">
            <v>Italy</v>
          </cell>
          <cell r="B9530" t="str">
            <v>IT</v>
          </cell>
          <cell r="C9530" t="str">
            <v>Bioenergy</v>
          </cell>
          <cell r="D9530" t="str">
            <v>2037</v>
          </cell>
          <cell r="E9530">
            <v>4500</v>
          </cell>
        </row>
        <row r="9531">
          <cell r="A9531" t="str">
            <v>Italy</v>
          </cell>
          <cell r="B9531" t="str">
            <v>IT</v>
          </cell>
          <cell r="C9531" t="str">
            <v>Bioenergy</v>
          </cell>
          <cell r="D9531" t="str">
            <v>2038</v>
          </cell>
          <cell r="E9531">
            <v>4500</v>
          </cell>
        </row>
        <row r="9532">
          <cell r="A9532" t="str">
            <v>Italy</v>
          </cell>
          <cell r="B9532" t="str">
            <v>IT</v>
          </cell>
          <cell r="C9532" t="str">
            <v>Bioenergy</v>
          </cell>
          <cell r="D9532" t="str">
            <v>2039</v>
          </cell>
          <cell r="E9532">
            <v>4500</v>
          </cell>
        </row>
        <row r="9533">
          <cell r="A9533" t="str">
            <v>Italy</v>
          </cell>
          <cell r="B9533" t="str">
            <v>IT</v>
          </cell>
          <cell r="C9533" t="str">
            <v>Bioenergy</v>
          </cell>
          <cell r="D9533" t="str">
            <v>2040</v>
          </cell>
          <cell r="E9533">
            <v>4500</v>
          </cell>
        </row>
        <row r="9534">
          <cell r="A9534" t="str">
            <v>Italy</v>
          </cell>
          <cell r="B9534" t="str">
            <v>IT</v>
          </cell>
          <cell r="C9534" t="str">
            <v>Bioenergy</v>
          </cell>
          <cell r="D9534" t="str">
            <v>2041</v>
          </cell>
          <cell r="E9534">
            <v>4500</v>
          </cell>
        </row>
        <row r="9535">
          <cell r="A9535" t="str">
            <v>Italy</v>
          </cell>
          <cell r="B9535" t="str">
            <v>IT</v>
          </cell>
          <cell r="C9535" t="str">
            <v>Bioenergy</v>
          </cell>
          <cell r="D9535" t="str">
            <v>2042</v>
          </cell>
          <cell r="E9535">
            <v>4500</v>
          </cell>
        </row>
        <row r="9536">
          <cell r="A9536" t="str">
            <v>Italy</v>
          </cell>
          <cell r="B9536" t="str">
            <v>IT</v>
          </cell>
          <cell r="C9536" t="str">
            <v>Bioenergy</v>
          </cell>
          <cell r="D9536" t="str">
            <v>2043</v>
          </cell>
          <cell r="E9536">
            <v>4500</v>
          </cell>
        </row>
        <row r="9537">
          <cell r="A9537" t="str">
            <v>Italy</v>
          </cell>
          <cell r="B9537" t="str">
            <v>IT</v>
          </cell>
          <cell r="C9537" t="str">
            <v>Bioenergy</v>
          </cell>
          <cell r="D9537" t="str">
            <v>2044</v>
          </cell>
          <cell r="E9537">
            <v>4500</v>
          </cell>
        </row>
        <row r="9538">
          <cell r="A9538" t="str">
            <v>Italy</v>
          </cell>
          <cell r="B9538" t="str">
            <v>IT</v>
          </cell>
          <cell r="C9538" t="str">
            <v>Bioenergy</v>
          </cell>
          <cell r="D9538" t="str">
            <v>2045</v>
          </cell>
          <cell r="E9538">
            <v>4500</v>
          </cell>
        </row>
        <row r="9539">
          <cell r="A9539" t="str">
            <v>Italy</v>
          </cell>
          <cell r="B9539" t="str">
            <v>IT</v>
          </cell>
          <cell r="C9539" t="str">
            <v>Bioenergy</v>
          </cell>
          <cell r="D9539" t="str">
            <v>2046</v>
          </cell>
          <cell r="E9539">
            <v>4500</v>
          </cell>
        </row>
        <row r="9540">
          <cell r="A9540" t="str">
            <v>Italy</v>
          </cell>
          <cell r="B9540" t="str">
            <v>IT</v>
          </cell>
          <cell r="C9540" t="str">
            <v>Bioenergy</v>
          </cell>
          <cell r="D9540" t="str">
            <v>2047</v>
          </cell>
          <cell r="E9540">
            <v>4500</v>
          </cell>
        </row>
        <row r="9541">
          <cell r="A9541" t="str">
            <v>Italy</v>
          </cell>
          <cell r="B9541" t="str">
            <v>IT</v>
          </cell>
          <cell r="C9541" t="str">
            <v>Bioenergy</v>
          </cell>
          <cell r="D9541" t="str">
            <v>2048</v>
          </cell>
          <cell r="E9541">
            <v>4500</v>
          </cell>
        </row>
        <row r="9542">
          <cell r="A9542" t="str">
            <v>Italy</v>
          </cell>
          <cell r="B9542" t="str">
            <v>IT</v>
          </cell>
          <cell r="C9542" t="str">
            <v>Bioenergy</v>
          </cell>
          <cell r="D9542" t="str">
            <v>2049</v>
          </cell>
          <cell r="E9542">
            <v>4500</v>
          </cell>
        </row>
        <row r="9543">
          <cell r="A9543" t="str">
            <v>Italy</v>
          </cell>
          <cell r="B9543" t="str">
            <v>IT</v>
          </cell>
          <cell r="C9543" t="str">
            <v>Bioenergy</v>
          </cell>
          <cell r="D9543" t="str">
            <v>2050</v>
          </cell>
          <cell r="E9543">
            <v>4500</v>
          </cell>
        </row>
        <row r="9544">
          <cell r="A9544" t="str">
            <v>IT_CNOR</v>
          </cell>
          <cell r="B9544" t="str">
            <v>IT_CNOR</v>
          </cell>
          <cell r="C9544" t="str">
            <v>Bioenergy</v>
          </cell>
          <cell r="D9544" t="str">
            <v>2018</v>
          </cell>
          <cell r="E9544">
            <v>4500</v>
          </cell>
        </row>
        <row r="9545">
          <cell r="A9545" t="str">
            <v>IT_CNOR</v>
          </cell>
          <cell r="B9545" t="str">
            <v>IT_CNOR</v>
          </cell>
          <cell r="C9545" t="str">
            <v>Bioenergy</v>
          </cell>
          <cell r="D9545" t="str">
            <v>2019</v>
          </cell>
          <cell r="E9545">
            <v>4500</v>
          </cell>
        </row>
        <row r="9546">
          <cell r="A9546" t="str">
            <v>IT_CNOR</v>
          </cell>
          <cell r="B9546" t="str">
            <v>IT_CNOR</v>
          </cell>
          <cell r="C9546" t="str">
            <v>Bioenergy</v>
          </cell>
          <cell r="D9546" t="str">
            <v>2020</v>
          </cell>
          <cell r="E9546">
            <v>4500</v>
          </cell>
        </row>
        <row r="9547">
          <cell r="A9547" t="str">
            <v>IT_CNOR</v>
          </cell>
          <cell r="B9547" t="str">
            <v>IT_CNOR</v>
          </cell>
          <cell r="C9547" t="str">
            <v>Bioenergy</v>
          </cell>
          <cell r="D9547" t="str">
            <v>2021</v>
          </cell>
          <cell r="E9547">
            <v>4500</v>
          </cell>
        </row>
        <row r="9548">
          <cell r="A9548" t="str">
            <v>IT_CNOR</v>
          </cell>
          <cell r="B9548" t="str">
            <v>IT_CNOR</v>
          </cell>
          <cell r="C9548" t="str">
            <v>Bioenergy</v>
          </cell>
          <cell r="D9548" t="str">
            <v>2022</v>
          </cell>
          <cell r="E9548">
            <v>4500</v>
          </cell>
        </row>
        <row r="9549">
          <cell r="A9549" t="str">
            <v>IT_CNOR</v>
          </cell>
          <cell r="B9549" t="str">
            <v>IT_CNOR</v>
          </cell>
          <cell r="C9549" t="str">
            <v>Bioenergy</v>
          </cell>
          <cell r="D9549" t="str">
            <v>2023</v>
          </cell>
          <cell r="E9549">
            <v>4500</v>
          </cell>
        </row>
        <row r="9550">
          <cell r="A9550" t="str">
            <v>IT_CNOR</v>
          </cell>
          <cell r="B9550" t="str">
            <v>IT_CNOR</v>
          </cell>
          <cell r="C9550" t="str">
            <v>Bioenergy</v>
          </cell>
          <cell r="D9550" t="str">
            <v>2024</v>
          </cell>
          <cell r="E9550">
            <v>4500</v>
          </cell>
        </row>
        <row r="9551">
          <cell r="A9551" t="str">
            <v>IT_CNOR</v>
          </cell>
          <cell r="B9551" t="str">
            <v>IT_CNOR</v>
          </cell>
          <cell r="C9551" t="str">
            <v>Bioenergy</v>
          </cell>
          <cell r="D9551" t="str">
            <v>2025</v>
          </cell>
          <cell r="E9551">
            <v>4500</v>
          </cell>
        </row>
        <row r="9552">
          <cell r="A9552" t="str">
            <v>IT_CNOR</v>
          </cell>
          <cell r="B9552" t="str">
            <v>IT_CNOR</v>
          </cell>
          <cell r="C9552" t="str">
            <v>Bioenergy</v>
          </cell>
          <cell r="D9552" t="str">
            <v>2026</v>
          </cell>
          <cell r="E9552">
            <v>4500</v>
          </cell>
        </row>
        <row r="9553">
          <cell r="A9553" t="str">
            <v>IT_CNOR</v>
          </cell>
          <cell r="B9553" t="str">
            <v>IT_CNOR</v>
          </cell>
          <cell r="C9553" t="str">
            <v>Bioenergy</v>
          </cell>
          <cell r="D9553" t="str">
            <v>2027</v>
          </cell>
          <cell r="E9553">
            <v>4500</v>
          </cell>
        </row>
        <row r="9554">
          <cell r="A9554" t="str">
            <v>IT_CNOR</v>
          </cell>
          <cell r="B9554" t="str">
            <v>IT_CNOR</v>
          </cell>
          <cell r="C9554" t="str">
            <v>Bioenergy</v>
          </cell>
          <cell r="D9554" t="str">
            <v>2028</v>
          </cell>
          <cell r="E9554">
            <v>4500</v>
          </cell>
        </row>
        <row r="9555">
          <cell r="A9555" t="str">
            <v>IT_CNOR</v>
          </cell>
          <cell r="B9555" t="str">
            <v>IT_CNOR</v>
          </cell>
          <cell r="C9555" t="str">
            <v>Bioenergy</v>
          </cell>
          <cell r="D9555" t="str">
            <v>2029</v>
          </cell>
          <cell r="E9555">
            <v>4500</v>
          </cell>
        </row>
        <row r="9556">
          <cell r="A9556" t="str">
            <v>IT_CNOR</v>
          </cell>
          <cell r="B9556" t="str">
            <v>IT_CNOR</v>
          </cell>
          <cell r="C9556" t="str">
            <v>Bioenergy</v>
          </cell>
          <cell r="D9556" t="str">
            <v>2030</v>
          </cell>
          <cell r="E9556">
            <v>4500</v>
          </cell>
        </row>
        <row r="9557">
          <cell r="A9557" t="str">
            <v>IT_CNOR</v>
          </cell>
          <cell r="B9557" t="str">
            <v>IT_CNOR</v>
          </cell>
          <cell r="C9557" t="str">
            <v>Bioenergy</v>
          </cell>
          <cell r="D9557" t="str">
            <v>2031</v>
          </cell>
          <cell r="E9557">
            <v>4500</v>
          </cell>
        </row>
        <row r="9558">
          <cell r="A9558" t="str">
            <v>IT_CNOR</v>
          </cell>
          <cell r="B9558" t="str">
            <v>IT_CNOR</v>
          </cell>
          <cell r="C9558" t="str">
            <v>Bioenergy</v>
          </cell>
          <cell r="D9558" t="str">
            <v>2032</v>
          </cell>
          <cell r="E9558">
            <v>4500</v>
          </cell>
        </row>
        <row r="9559">
          <cell r="A9559" t="str">
            <v>IT_CNOR</v>
          </cell>
          <cell r="B9559" t="str">
            <v>IT_CNOR</v>
          </cell>
          <cell r="C9559" t="str">
            <v>Bioenergy</v>
          </cell>
          <cell r="D9559" t="str">
            <v>2033</v>
          </cell>
          <cell r="E9559">
            <v>4500</v>
          </cell>
        </row>
        <row r="9560">
          <cell r="A9560" t="str">
            <v>IT_CNOR</v>
          </cell>
          <cell r="B9560" t="str">
            <v>IT_CNOR</v>
          </cell>
          <cell r="C9560" t="str">
            <v>Bioenergy</v>
          </cell>
          <cell r="D9560" t="str">
            <v>2034</v>
          </cell>
          <cell r="E9560">
            <v>4500</v>
          </cell>
        </row>
        <row r="9561">
          <cell r="A9561" t="str">
            <v>IT_CNOR</v>
          </cell>
          <cell r="B9561" t="str">
            <v>IT_CNOR</v>
          </cell>
          <cell r="C9561" t="str">
            <v>Bioenergy</v>
          </cell>
          <cell r="D9561" t="str">
            <v>2035</v>
          </cell>
          <cell r="E9561">
            <v>4500</v>
          </cell>
        </row>
        <row r="9562">
          <cell r="A9562" t="str">
            <v>IT_CNOR</v>
          </cell>
          <cell r="B9562" t="str">
            <v>IT_CNOR</v>
          </cell>
          <cell r="C9562" t="str">
            <v>Bioenergy</v>
          </cell>
          <cell r="D9562" t="str">
            <v>2036</v>
          </cell>
          <cell r="E9562">
            <v>4500</v>
          </cell>
        </row>
        <row r="9563">
          <cell r="A9563" t="str">
            <v>IT_CNOR</v>
          </cell>
          <cell r="B9563" t="str">
            <v>IT_CNOR</v>
          </cell>
          <cell r="C9563" t="str">
            <v>Bioenergy</v>
          </cell>
          <cell r="D9563" t="str">
            <v>2037</v>
          </cell>
          <cell r="E9563">
            <v>4500</v>
          </cell>
        </row>
        <row r="9564">
          <cell r="A9564" t="str">
            <v>IT_CNOR</v>
          </cell>
          <cell r="B9564" t="str">
            <v>IT_CNOR</v>
          </cell>
          <cell r="C9564" t="str">
            <v>Bioenergy</v>
          </cell>
          <cell r="D9564" t="str">
            <v>2038</v>
          </cell>
          <cell r="E9564">
            <v>4500</v>
          </cell>
        </row>
        <row r="9565">
          <cell r="A9565" t="str">
            <v>IT_CNOR</v>
          </cell>
          <cell r="B9565" t="str">
            <v>IT_CNOR</v>
          </cell>
          <cell r="C9565" t="str">
            <v>Bioenergy</v>
          </cell>
          <cell r="D9565" t="str">
            <v>2039</v>
          </cell>
          <cell r="E9565">
            <v>4500</v>
          </cell>
        </row>
        <row r="9566">
          <cell r="A9566" t="str">
            <v>IT_CNOR</v>
          </cell>
          <cell r="B9566" t="str">
            <v>IT_CNOR</v>
          </cell>
          <cell r="C9566" t="str">
            <v>Bioenergy</v>
          </cell>
          <cell r="D9566" t="str">
            <v>2040</v>
          </cell>
          <cell r="E9566">
            <v>4500</v>
          </cell>
        </row>
        <row r="9567">
          <cell r="A9567" t="str">
            <v>IT_CNOR</v>
          </cell>
          <cell r="B9567" t="str">
            <v>IT_CNOR</v>
          </cell>
          <cell r="C9567" t="str">
            <v>Bioenergy</v>
          </cell>
          <cell r="D9567" t="str">
            <v>2041</v>
          </cell>
          <cell r="E9567">
            <v>4500</v>
          </cell>
        </row>
        <row r="9568">
          <cell r="A9568" t="str">
            <v>IT_CNOR</v>
          </cell>
          <cell r="B9568" t="str">
            <v>IT_CNOR</v>
          </cell>
          <cell r="C9568" t="str">
            <v>Bioenergy</v>
          </cell>
          <cell r="D9568" t="str">
            <v>2042</v>
          </cell>
          <cell r="E9568">
            <v>4500</v>
          </cell>
        </row>
        <row r="9569">
          <cell r="A9569" t="str">
            <v>IT_CNOR</v>
          </cell>
          <cell r="B9569" t="str">
            <v>IT_CNOR</v>
          </cell>
          <cell r="C9569" t="str">
            <v>Bioenergy</v>
          </cell>
          <cell r="D9569" t="str">
            <v>2043</v>
          </cell>
          <cell r="E9569">
            <v>4500</v>
          </cell>
        </row>
        <row r="9570">
          <cell r="A9570" t="str">
            <v>IT_CNOR</v>
          </cell>
          <cell r="B9570" t="str">
            <v>IT_CNOR</v>
          </cell>
          <cell r="C9570" t="str">
            <v>Bioenergy</v>
          </cell>
          <cell r="D9570" t="str">
            <v>2044</v>
          </cell>
          <cell r="E9570">
            <v>4500</v>
          </cell>
        </row>
        <row r="9571">
          <cell r="A9571" t="str">
            <v>IT_CNOR</v>
          </cell>
          <cell r="B9571" t="str">
            <v>IT_CNOR</v>
          </cell>
          <cell r="C9571" t="str">
            <v>Bioenergy</v>
          </cell>
          <cell r="D9571" t="str">
            <v>2045</v>
          </cell>
          <cell r="E9571">
            <v>4500</v>
          </cell>
        </row>
        <row r="9572">
          <cell r="A9572" t="str">
            <v>IT_CNOR</v>
          </cell>
          <cell r="B9572" t="str">
            <v>IT_CNOR</v>
          </cell>
          <cell r="C9572" t="str">
            <v>Bioenergy</v>
          </cell>
          <cell r="D9572" t="str">
            <v>2046</v>
          </cell>
          <cell r="E9572">
            <v>4500</v>
          </cell>
        </row>
        <row r="9573">
          <cell r="A9573" t="str">
            <v>IT_CNOR</v>
          </cell>
          <cell r="B9573" t="str">
            <v>IT_CNOR</v>
          </cell>
          <cell r="C9573" t="str">
            <v>Bioenergy</v>
          </cell>
          <cell r="D9573" t="str">
            <v>2047</v>
          </cell>
          <cell r="E9573">
            <v>4500</v>
          </cell>
        </row>
        <row r="9574">
          <cell r="A9574" t="str">
            <v>IT_CNOR</v>
          </cell>
          <cell r="B9574" t="str">
            <v>IT_CNOR</v>
          </cell>
          <cell r="C9574" t="str">
            <v>Bioenergy</v>
          </cell>
          <cell r="D9574" t="str">
            <v>2048</v>
          </cell>
          <cell r="E9574">
            <v>4500</v>
          </cell>
        </row>
        <row r="9575">
          <cell r="A9575" t="str">
            <v>IT_CNOR</v>
          </cell>
          <cell r="B9575" t="str">
            <v>IT_CNOR</v>
          </cell>
          <cell r="C9575" t="str">
            <v>Bioenergy</v>
          </cell>
          <cell r="D9575" t="str">
            <v>2049</v>
          </cell>
          <cell r="E9575">
            <v>4500</v>
          </cell>
        </row>
        <row r="9576">
          <cell r="A9576" t="str">
            <v>IT_CNOR</v>
          </cell>
          <cell r="B9576" t="str">
            <v>IT_CNOR</v>
          </cell>
          <cell r="C9576" t="str">
            <v>Bioenergy</v>
          </cell>
          <cell r="D9576" t="str">
            <v>2050</v>
          </cell>
          <cell r="E9576">
            <v>4500</v>
          </cell>
        </row>
        <row r="9577">
          <cell r="A9577" t="str">
            <v>IT_CSUD</v>
          </cell>
          <cell r="B9577" t="str">
            <v>IT_CSUD</v>
          </cell>
          <cell r="C9577" t="str">
            <v>Bioenergy</v>
          </cell>
          <cell r="D9577" t="str">
            <v>2018</v>
          </cell>
          <cell r="E9577">
            <v>4500</v>
          </cell>
        </row>
        <row r="9578">
          <cell r="A9578" t="str">
            <v>IT_CSUD</v>
          </cell>
          <cell r="B9578" t="str">
            <v>IT_CSUD</v>
          </cell>
          <cell r="C9578" t="str">
            <v>Bioenergy</v>
          </cell>
          <cell r="D9578" t="str">
            <v>2019</v>
          </cell>
          <cell r="E9578">
            <v>4500</v>
          </cell>
        </row>
        <row r="9579">
          <cell r="A9579" t="str">
            <v>IT_CSUD</v>
          </cell>
          <cell r="B9579" t="str">
            <v>IT_CSUD</v>
          </cell>
          <cell r="C9579" t="str">
            <v>Bioenergy</v>
          </cell>
          <cell r="D9579" t="str">
            <v>2020</v>
          </cell>
          <cell r="E9579">
            <v>4500</v>
          </cell>
        </row>
        <row r="9580">
          <cell r="A9580" t="str">
            <v>IT_CSUD</v>
          </cell>
          <cell r="B9580" t="str">
            <v>IT_CSUD</v>
          </cell>
          <cell r="C9580" t="str">
            <v>Bioenergy</v>
          </cell>
          <cell r="D9580" t="str">
            <v>2021</v>
          </cell>
          <cell r="E9580">
            <v>4500</v>
          </cell>
        </row>
        <row r="9581">
          <cell r="A9581" t="str">
            <v>IT_CSUD</v>
          </cell>
          <cell r="B9581" t="str">
            <v>IT_CSUD</v>
          </cell>
          <cell r="C9581" t="str">
            <v>Bioenergy</v>
          </cell>
          <cell r="D9581" t="str">
            <v>2022</v>
          </cell>
          <cell r="E9581">
            <v>4500</v>
          </cell>
        </row>
        <row r="9582">
          <cell r="A9582" t="str">
            <v>IT_CSUD</v>
          </cell>
          <cell r="B9582" t="str">
            <v>IT_CSUD</v>
          </cell>
          <cell r="C9582" t="str">
            <v>Bioenergy</v>
          </cell>
          <cell r="D9582" t="str">
            <v>2023</v>
          </cell>
          <cell r="E9582">
            <v>4500</v>
          </cell>
        </row>
        <row r="9583">
          <cell r="A9583" t="str">
            <v>IT_CSUD</v>
          </cell>
          <cell r="B9583" t="str">
            <v>IT_CSUD</v>
          </cell>
          <cell r="C9583" t="str">
            <v>Bioenergy</v>
          </cell>
          <cell r="D9583" t="str">
            <v>2024</v>
          </cell>
          <cell r="E9583">
            <v>4500</v>
          </cell>
        </row>
        <row r="9584">
          <cell r="A9584" t="str">
            <v>IT_CSUD</v>
          </cell>
          <cell r="B9584" t="str">
            <v>IT_CSUD</v>
          </cell>
          <cell r="C9584" t="str">
            <v>Bioenergy</v>
          </cell>
          <cell r="D9584" t="str">
            <v>2025</v>
          </cell>
          <cell r="E9584">
            <v>4500</v>
          </cell>
        </row>
        <row r="9585">
          <cell r="A9585" t="str">
            <v>IT_CSUD</v>
          </cell>
          <cell r="B9585" t="str">
            <v>IT_CSUD</v>
          </cell>
          <cell r="C9585" t="str">
            <v>Bioenergy</v>
          </cell>
          <cell r="D9585" t="str">
            <v>2026</v>
          </cell>
          <cell r="E9585">
            <v>4500</v>
          </cell>
        </row>
        <row r="9586">
          <cell r="A9586" t="str">
            <v>IT_CSUD</v>
          </cell>
          <cell r="B9586" t="str">
            <v>IT_CSUD</v>
          </cell>
          <cell r="C9586" t="str">
            <v>Bioenergy</v>
          </cell>
          <cell r="D9586" t="str">
            <v>2027</v>
          </cell>
          <cell r="E9586">
            <v>4500</v>
          </cell>
        </row>
        <row r="9587">
          <cell r="A9587" t="str">
            <v>IT_CSUD</v>
          </cell>
          <cell r="B9587" t="str">
            <v>IT_CSUD</v>
          </cell>
          <cell r="C9587" t="str">
            <v>Bioenergy</v>
          </cell>
          <cell r="D9587" t="str">
            <v>2028</v>
          </cell>
          <cell r="E9587">
            <v>4500</v>
          </cell>
        </row>
        <row r="9588">
          <cell r="A9588" t="str">
            <v>IT_CSUD</v>
          </cell>
          <cell r="B9588" t="str">
            <v>IT_CSUD</v>
          </cell>
          <cell r="C9588" t="str">
            <v>Bioenergy</v>
          </cell>
          <cell r="D9588" t="str">
            <v>2029</v>
          </cell>
          <cell r="E9588">
            <v>4500</v>
          </cell>
        </row>
        <row r="9589">
          <cell r="A9589" t="str">
            <v>IT_CSUD</v>
          </cell>
          <cell r="B9589" t="str">
            <v>IT_CSUD</v>
          </cell>
          <cell r="C9589" t="str">
            <v>Bioenergy</v>
          </cell>
          <cell r="D9589" t="str">
            <v>2030</v>
          </cell>
          <cell r="E9589">
            <v>4500</v>
          </cell>
        </row>
        <row r="9590">
          <cell r="A9590" t="str">
            <v>IT_CSUD</v>
          </cell>
          <cell r="B9590" t="str">
            <v>IT_CSUD</v>
          </cell>
          <cell r="C9590" t="str">
            <v>Bioenergy</v>
          </cell>
          <cell r="D9590" t="str">
            <v>2031</v>
          </cell>
          <cell r="E9590">
            <v>4500</v>
          </cell>
        </row>
        <row r="9591">
          <cell r="A9591" t="str">
            <v>IT_CSUD</v>
          </cell>
          <cell r="B9591" t="str">
            <v>IT_CSUD</v>
          </cell>
          <cell r="C9591" t="str">
            <v>Bioenergy</v>
          </cell>
          <cell r="D9591" t="str">
            <v>2032</v>
          </cell>
          <cell r="E9591">
            <v>4500</v>
          </cell>
        </row>
        <row r="9592">
          <cell r="A9592" t="str">
            <v>IT_CSUD</v>
          </cell>
          <cell r="B9592" t="str">
            <v>IT_CSUD</v>
          </cell>
          <cell r="C9592" t="str">
            <v>Bioenergy</v>
          </cell>
          <cell r="D9592" t="str">
            <v>2033</v>
          </cell>
          <cell r="E9592">
            <v>4500</v>
          </cell>
        </row>
        <row r="9593">
          <cell r="A9593" t="str">
            <v>IT_CSUD</v>
          </cell>
          <cell r="B9593" t="str">
            <v>IT_CSUD</v>
          </cell>
          <cell r="C9593" t="str">
            <v>Bioenergy</v>
          </cell>
          <cell r="D9593" t="str">
            <v>2034</v>
          </cell>
          <cell r="E9593">
            <v>4500</v>
          </cell>
        </row>
        <row r="9594">
          <cell r="A9594" t="str">
            <v>IT_CSUD</v>
          </cell>
          <cell r="B9594" t="str">
            <v>IT_CSUD</v>
          </cell>
          <cell r="C9594" t="str">
            <v>Bioenergy</v>
          </cell>
          <cell r="D9594" t="str">
            <v>2035</v>
          </cell>
          <cell r="E9594">
            <v>4500</v>
          </cell>
        </row>
        <row r="9595">
          <cell r="A9595" t="str">
            <v>IT_CSUD</v>
          </cell>
          <cell r="B9595" t="str">
            <v>IT_CSUD</v>
          </cell>
          <cell r="C9595" t="str">
            <v>Bioenergy</v>
          </cell>
          <cell r="D9595" t="str">
            <v>2036</v>
          </cell>
          <cell r="E9595">
            <v>4500</v>
          </cell>
        </row>
        <row r="9596">
          <cell r="A9596" t="str">
            <v>IT_CSUD</v>
          </cell>
          <cell r="B9596" t="str">
            <v>IT_CSUD</v>
          </cell>
          <cell r="C9596" t="str">
            <v>Bioenergy</v>
          </cell>
          <cell r="D9596" t="str">
            <v>2037</v>
          </cell>
          <cell r="E9596">
            <v>4500</v>
          </cell>
        </row>
        <row r="9597">
          <cell r="A9597" t="str">
            <v>IT_CSUD</v>
          </cell>
          <cell r="B9597" t="str">
            <v>IT_CSUD</v>
          </cell>
          <cell r="C9597" t="str">
            <v>Bioenergy</v>
          </cell>
          <cell r="D9597" t="str">
            <v>2038</v>
          </cell>
          <cell r="E9597">
            <v>4500</v>
          </cell>
        </row>
        <row r="9598">
          <cell r="A9598" t="str">
            <v>IT_CSUD</v>
          </cell>
          <cell r="B9598" t="str">
            <v>IT_CSUD</v>
          </cell>
          <cell r="C9598" t="str">
            <v>Bioenergy</v>
          </cell>
          <cell r="D9598" t="str">
            <v>2039</v>
          </cell>
          <cell r="E9598">
            <v>4500</v>
          </cell>
        </row>
        <row r="9599">
          <cell r="A9599" t="str">
            <v>IT_CSUD</v>
          </cell>
          <cell r="B9599" t="str">
            <v>IT_CSUD</v>
          </cell>
          <cell r="C9599" t="str">
            <v>Bioenergy</v>
          </cell>
          <cell r="D9599" t="str">
            <v>2040</v>
          </cell>
          <cell r="E9599">
            <v>4500</v>
          </cell>
        </row>
        <row r="9600">
          <cell r="A9600" t="str">
            <v>IT_CSUD</v>
          </cell>
          <cell r="B9600" t="str">
            <v>IT_CSUD</v>
          </cell>
          <cell r="C9600" t="str">
            <v>Bioenergy</v>
          </cell>
          <cell r="D9600" t="str">
            <v>2041</v>
          </cell>
          <cell r="E9600">
            <v>4500</v>
          </cell>
        </row>
        <row r="9601">
          <cell r="A9601" t="str">
            <v>IT_CSUD</v>
          </cell>
          <cell r="B9601" t="str">
            <v>IT_CSUD</v>
          </cell>
          <cell r="C9601" t="str">
            <v>Bioenergy</v>
          </cell>
          <cell r="D9601" t="str">
            <v>2042</v>
          </cell>
          <cell r="E9601">
            <v>4500</v>
          </cell>
        </row>
        <row r="9602">
          <cell r="A9602" t="str">
            <v>IT_CSUD</v>
          </cell>
          <cell r="B9602" t="str">
            <v>IT_CSUD</v>
          </cell>
          <cell r="C9602" t="str">
            <v>Bioenergy</v>
          </cell>
          <cell r="D9602" t="str">
            <v>2043</v>
          </cell>
          <cell r="E9602">
            <v>4500</v>
          </cell>
        </row>
        <row r="9603">
          <cell r="A9603" t="str">
            <v>IT_CSUD</v>
          </cell>
          <cell r="B9603" t="str">
            <v>IT_CSUD</v>
          </cell>
          <cell r="C9603" t="str">
            <v>Bioenergy</v>
          </cell>
          <cell r="D9603" t="str">
            <v>2044</v>
          </cell>
          <cell r="E9603">
            <v>4500</v>
          </cell>
        </row>
        <row r="9604">
          <cell r="A9604" t="str">
            <v>IT_CSUD</v>
          </cell>
          <cell r="B9604" t="str">
            <v>IT_CSUD</v>
          </cell>
          <cell r="C9604" t="str">
            <v>Bioenergy</v>
          </cell>
          <cell r="D9604" t="str">
            <v>2045</v>
          </cell>
          <cell r="E9604">
            <v>4500</v>
          </cell>
        </row>
        <row r="9605">
          <cell r="A9605" t="str">
            <v>IT_CSUD</v>
          </cell>
          <cell r="B9605" t="str">
            <v>IT_CSUD</v>
          </cell>
          <cell r="C9605" t="str">
            <v>Bioenergy</v>
          </cell>
          <cell r="D9605" t="str">
            <v>2046</v>
          </cell>
          <cell r="E9605">
            <v>4500</v>
          </cell>
        </row>
        <row r="9606">
          <cell r="A9606" t="str">
            <v>IT_CSUD</v>
          </cell>
          <cell r="B9606" t="str">
            <v>IT_CSUD</v>
          </cell>
          <cell r="C9606" t="str">
            <v>Bioenergy</v>
          </cell>
          <cell r="D9606" t="str">
            <v>2047</v>
          </cell>
          <cell r="E9606">
            <v>4500</v>
          </cell>
        </row>
        <row r="9607">
          <cell r="A9607" t="str">
            <v>IT_CSUD</v>
          </cell>
          <cell r="B9607" t="str">
            <v>IT_CSUD</v>
          </cell>
          <cell r="C9607" t="str">
            <v>Bioenergy</v>
          </cell>
          <cell r="D9607" t="str">
            <v>2048</v>
          </cell>
          <cell r="E9607">
            <v>4500</v>
          </cell>
        </row>
        <row r="9608">
          <cell r="A9608" t="str">
            <v>IT_CSUD</v>
          </cell>
          <cell r="B9608" t="str">
            <v>IT_CSUD</v>
          </cell>
          <cell r="C9608" t="str">
            <v>Bioenergy</v>
          </cell>
          <cell r="D9608" t="str">
            <v>2049</v>
          </cell>
          <cell r="E9608">
            <v>4500</v>
          </cell>
        </row>
        <row r="9609">
          <cell r="A9609" t="str">
            <v>IT_CSUD</v>
          </cell>
          <cell r="B9609" t="str">
            <v>IT_CSUD</v>
          </cell>
          <cell r="C9609" t="str">
            <v>Bioenergy</v>
          </cell>
          <cell r="D9609" t="str">
            <v>2050</v>
          </cell>
          <cell r="E9609">
            <v>4500</v>
          </cell>
        </row>
        <row r="9610">
          <cell r="A9610" t="str">
            <v>IT_NORD</v>
          </cell>
          <cell r="B9610" t="str">
            <v>IT_NORD</v>
          </cell>
          <cell r="C9610" t="str">
            <v>Bioenergy</v>
          </cell>
          <cell r="D9610" t="str">
            <v>2018</v>
          </cell>
          <cell r="E9610">
            <v>4500</v>
          </cell>
        </row>
        <row r="9611">
          <cell r="A9611" t="str">
            <v>IT_NORD</v>
          </cell>
          <cell r="B9611" t="str">
            <v>IT_NORD</v>
          </cell>
          <cell r="C9611" t="str">
            <v>Bioenergy</v>
          </cell>
          <cell r="D9611" t="str">
            <v>2019</v>
          </cell>
          <cell r="E9611">
            <v>4500</v>
          </cell>
        </row>
        <row r="9612">
          <cell r="A9612" t="str">
            <v>IT_NORD</v>
          </cell>
          <cell r="B9612" t="str">
            <v>IT_NORD</v>
          </cell>
          <cell r="C9612" t="str">
            <v>Bioenergy</v>
          </cell>
          <cell r="D9612" t="str">
            <v>2020</v>
          </cell>
          <cell r="E9612">
            <v>4500</v>
          </cell>
        </row>
        <row r="9613">
          <cell r="A9613" t="str">
            <v>IT_NORD</v>
          </cell>
          <cell r="B9613" t="str">
            <v>IT_NORD</v>
          </cell>
          <cell r="C9613" t="str">
            <v>Bioenergy</v>
          </cell>
          <cell r="D9613" t="str">
            <v>2021</v>
          </cell>
          <cell r="E9613">
            <v>4500</v>
          </cell>
        </row>
        <row r="9614">
          <cell r="A9614" t="str">
            <v>IT_NORD</v>
          </cell>
          <cell r="B9614" t="str">
            <v>IT_NORD</v>
          </cell>
          <cell r="C9614" t="str">
            <v>Bioenergy</v>
          </cell>
          <cell r="D9614" t="str">
            <v>2022</v>
          </cell>
          <cell r="E9614">
            <v>4500</v>
          </cell>
        </row>
        <row r="9615">
          <cell r="A9615" t="str">
            <v>IT_NORD</v>
          </cell>
          <cell r="B9615" t="str">
            <v>IT_NORD</v>
          </cell>
          <cell r="C9615" t="str">
            <v>Bioenergy</v>
          </cell>
          <cell r="D9615" t="str">
            <v>2023</v>
          </cell>
          <cell r="E9615">
            <v>4500</v>
          </cell>
        </row>
        <row r="9616">
          <cell r="A9616" t="str">
            <v>IT_NORD</v>
          </cell>
          <cell r="B9616" t="str">
            <v>IT_NORD</v>
          </cell>
          <cell r="C9616" t="str">
            <v>Bioenergy</v>
          </cell>
          <cell r="D9616" t="str">
            <v>2024</v>
          </cell>
          <cell r="E9616">
            <v>4500</v>
          </cell>
        </row>
        <row r="9617">
          <cell r="A9617" t="str">
            <v>IT_NORD</v>
          </cell>
          <cell r="B9617" t="str">
            <v>IT_NORD</v>
          </cell>
          <cell r="C9617" t="str">
            <v>Bioenergy</v>
          </cell>
          <cell r="D9617" t="str">
            <v>2025</v>
          </cell>
          <cell r="E9617">
            <v>4500</v>
          </cell>
        </row>
        <row r="9618">
          <cell r="A9618" t="str">
            <v>IT_NORD</v>
          </cell>
          <cell r="B9618" t="str">
            <v>IT_NORD</v>
          </cell>
          <cell r="C9618" t="str">
            <v>Bioenergy</v>
          </cell>
          <cell r="D9618" t="str">
            <v>2026</v>
          </cell>
          <cell r="E9618">
            <v>4500</v>
          </cell>
        </row>
        <row r="9619">
          <cell r="A9619" t="str">
            <v>IT_NORD</v>
          </cell>
          <cell r="B9619" t="str">
            <v>IT_NORD</v>
          </cell>
          <cell r="C9619" t="str">
            <v>Bioenergy</v>
          </cell>
          <cell r="D9619" t="str">
            <v>2027</v>
          </cell>
          <cell r="E9619">
            <v>4500</v>
          </cell>
        </row>
        <row r="9620">
          <cell r="A9620" t="str">
            <v>IT_NORD</v>
          </cell>
          <cell r="B9620" t="str">
            <v>IT_NORD</v>
          </cell>
          <cell r="C9620" t="str">
            <v>Bioenergy</v>
          </cell>
          <cell r="D9620" t="str">
            <v>2028</v>
          </cell>
          <cell r="E9620">
            <v>4500</v>
          </cell>
        </row>
        <row r="9621">
          <cell r="A9621" t="str">
            <v>IT_NORD</v>
          </cell>
          <cell r="B9621" t="str">
            <v>IT_NORD</v>
          </cell>
          <cell r="C9621" t="str">
            <v>Bioenergy</v>
          </cell>
          <cell r="D9621" t="str">
            <v>2029</v>
          </cell>
          <cell r="E9621">
            <v>4500</v>
          </cell>
        </row>
        <row r="9622">
          <cell r="A9622" t="str">
            <v>IT_NORD</v>
          </cell>
          <cell r="B9622" t="str">
            <v>IT_NORD</v>
          </cell>
          <cell r="C9622" t="str">
            <v>Bioenergy</v>
          </cell>
          <cell r="D9622" t="str">
            <v>2030</v>
          </cell>
          <cell r="E9622">
            <v>4500</v>
          </cell>
        </row>
        <row r="9623">
          <cell r="A9623" t="str">
            <v>IT_NORD</v>
          </cell>
          <cell r="B9623" t="str">
            <v>IT_NORD</v>
          </cell>
          <cell r="C9623" t="str">
            <v>Bioenergy</v>
          </cell>
          <cell r="D9623" t="str">
            <v>2031</v>
          </cell>
          <cell r="E9623">
            <v>4500</v>
          </cell>
        </row>
        <row r="9624">
          <cell r="A9624" t="str">
            <v>IT_NORD</v>
          </cell>
          <cell r="B9624" t="str">
            <v>IT_NORD</v>
          </cell>
          <cell r="C9624" t="str">
            <v>Bioenergy</v>
          </cell>
          <cell r="D9624" t="str">
            <v>2032</v>
          </cell>
          <cell r="E9624">
            <v>4500</v>
          </cell>
        </row>
        <row r="9625">
          <cell r="A9625" t="str">
            <v>IT_NORD</v>
          </cell>
          <cell r="B9625" t="str">
            <v>IT_NORD</v>
          </cell>
          <cell r="C9625" t="str">
            <v>Bioenergy</v>
          </cell>
          <cell r="D9625" t="str">
            <v>2033</v>
          </cell>
          <cell r="E9625">
            <v>4500</v>
          </cell>
        </row>
        <row r="9626">
          <cell r="A9626" t="str">
            <v>IT_NORD</v>
          </cell>
          <cell r="B9626" t="str">
            <v>IT_NORD</v>
          </cell>
          <cell r="C9626" t="str">
            <v>Bioenergy</v>
          </cell>
          <cell r="D9626" t="str">
            <v>2034</v>
          </cell>
          <cell r="E9626">
            <v>4500</v>
          </cell>
        </row>
        <row r="9627">
          <cell r="A9627" t="str">
            <v>IT_NORD</v>
          </cell>
          <cell r="B9627" t="str">
            <v>IT_NORD</v>
          </cell>
          <cell r="C9627" t="str">
            <v>Bioenergy</v>
          </cell>
          <cell r="D9627" t="str">
            <v>2035</v>
          </cell>
          <cell r="E9627">
            <v>4500</v>
          </cell>
        </row>
        <row r="9628">
          <cell r="A9628" t="str">
            <v>IT_NORD</v>
          </cell>
          <cell r="B9628" t="str">
            <v>IT_NORD</v>
          </cell>
          <cell r="C9628" t="str">
            <v>Bioenergy</v>
          </cell>
          <cell r="D9628" t="str">
            <v>2036</v>
          </cell>
          <cell r="E9628">
            <v>4500</v>
          </cell>
        </row>
        <row r="9629">
          <cell r="A9629" t="str">
            <v>IT_NORD</v>
          </cell>
          <cell r="B9629" t="str">
            <v>IT_NORD</v>
          </cell>
          <cell r="C9629" t="str">
            <v>Bioenergy</v>
          </cell>
          <cell r="D9629" t="str">
            <v>2037</v>
          </cell>
          <cell r="E9629">
            <v>4500</v>
          </cell>
        </row>
        <row r="9630">
          <cell r="A9630" t="str">
            <v>IT_NORD</v>
          </cell>
          <cell r="B9630" t="str">
            <v>IT_NORD</v>
          </cell>
          <cell r="C9630" t="str">
            <v>Bioenergy</v>
          </cell>
          <cell r="D9630" t="str">
            <v>2038</v>
          </cell>
          <cell r="E9630">
            <v>4500</v>
          </cell>
        </row>
        <row r="9631">
          <cell r="A9631" t="str">
            <v>IT_NORD</v>
          </cell>
          <cell r="B9631" t="str">
            <v>IT_NORD</v>
          </cell>
          <cell r="C9631" t="str">
            <v>Bioenergy</v>
          </cell>
          <cell r="D9631" t="str">
            <v>2039</v>
          </cell>
          <cell r="E9631">
            <v>4500</v>
          </cell>
        </row>
        <row r="9632">
          <cell r="A9632" t="str">
            <v>IT_NORD</v>
          </cell>
          <cell r="B9632" t="str">
            <v>IT_NORD</v>
          </cell>
          <cell r="C9632" t="str">
            <v>Bioenergy</v>
          </cell>
          <cell r="D9632" t="str">
            <v>2040</v>
          </cell>
          <cell r="E9632">
            <v>4500</v>
          </cell>
        </row>
        <row r="9633">
          <cell r="A9633" t="str">
            <v>IT_NORD</v>
          </cell>
          <cell r="B9633" t="str">
            <v>IT_NORD</v>
          </cell>
          <cell r="C9633" t="str">
            <v>Bioenergy</v>
          </cell>
          <cell r="D9633" t="str">
            <v>2041</v>
          </cell>
          <cell r="E9633">
            <v>4500</v>
          </cell>
        </row>
        <row r="9634">
          <cell r="A9634" t="str">
            <v>IT_NORD</v>
          </cell>
          <cell r="B9634" t="str">
            <v>IT_NORD</v>
          </cell>
          <cell r="C9634" t="str">
            <v>Bioenergy</v>
          </cell>
          <cell r="D9634" t="str">
            <v>2042</v>
          </cell>
          <cell r="E9634">
            <v>4500</v>
          </cell>
        </row>
        <row r="9635">
          <cell r="A9635" t="str">
            <v>IT_NORD</v>
          </cell>
          <cell r="B9635" t="str">
            <v>IT_NORD</v>
          </cell>
          <cell r="C9635" t="str">
            <v>Bioenergy</v>
          </cell>
          <cell r="D9635" t="str">
            <v>2043</v>
          </cell>
          <cell r="E9635">
            <v>4500</v>
          </cell>
        </row>
        <row r="9636">
          <cell r="A9636" t="str">
            <v>IT_NORD</v>
          </cell>
          <cell r="B9636" t="str">
            <v>IT_NORD</v>
          </cell>
          <cell r="C9636" t="str">
            <v>Bioenergy</v>
          </cell>
          <cell r="D9636" t="str">
            <v>2044</v>
          </cell>
          <cell r="E9636">
            <v>4500</v>
          </cell>
        </row>
        <row r="9637">
          <cell r="A9637" t="str">
            <v>IT_NORD</v>
          </cell>
          <cell r="B9637" t="str">
            <v>IT_NORD</v>
          </cell>
          <cell r="C9637" t="str">
            <v>Bioenergy</v>
          </cell>
          <cell r="D9637" t="str">
            <v>2045</v>
          </cell>
          <cell r="E9637">
            <v>4500</v>
          </cell>
        </row>
        <row r="9638">
          <cell r="A9638" t="str">
            <v>IT_NORD</v>
          </cell>
          <cell r="B9638" t="str">
            <v>IT_NORD</v>
          </cell>
          <cell r="C9638" t="str">
            <v>Bioenergy</v>
          </cell>
          <cell r="D9638" t="str">
            <v>2046</v>
          </cell>
          <cell r="E9638">
            <v>4500</v>
          </cell>
        </row>
        <row r="9639">
          <cell r="A9639" t="str">
            <v>IT_NORD</v>
          </cell>
          <cell r="B9639" t="str">
            <v>IT_NORD</v>
          </cell>
          <cell r="C9639" t="str">
            <v>Bioenergy</v>
          </cell>
          <cell r="D9639" t="str">
            <v>2047</v>
          </cell>
          <cell r="E9639">
            <v>4500</v>
          </cell>
        </row>
        <row r="9640">
          <cell r="A9640" t="str">
            <v>IT_NORD</v>
          </cell>
          <cell r="B9640" t="str">
            <v>IT_NORD</v>
          </cell>
          <cell r="C9640" t="str">
            <v>Bioenergy</v>
          </cell>
          <cell r="D9640" t="str">
            <v>2048</v>
          </cell>
          <cell r="E9640">
            <v>4500</v>
          </cell>
        </row>
        <row r="9641">
          <cell r="A9641" t="str">
            <v>IT_NORD</v>
          </cell>
          <cell r="B9641" t="str">
            <v>IT_NORD</v>
          </cell>
          <cell r="C9641" t="str">
            <v>Bioenergy</v>
          </cell>
          <cell r="D9641" t="str">
            <v>2049</v>
          </cell>
          <cell r="E9641">
            <v>4500</v>
          </cell>
        </row>
        <row r="9642">
          <cell r="A9642" t="str">
            <v>IT_NORD</v>
          </cell>
          <cell r="B9642" t="str">
            <v>IT_NORD</v>
          </cell>
          <cell r="C9642" t="str">
            <v>Bioenergy</v>
          </cell>
          <cell r="D9642" t="str">
            <v>2050</v>
          </cell>
          <cell r="E9642">
            <v>4500</v>
          </cell>
        </row>
        <row r="9643">
          <cell r="A9643" t="str">
            <v>IT_SARD</v>
          </cell>
          <cell r="B9643" t="str">
            <v>IT_SARD</v>
          </cell>
          <cell r="C9643" t="str">
            <v>Bioenergy</v>
          </cell>
          <cell r="D9643" t="str">
            <v>2018</v>
          </cell>
          <cell r="E9643">
            <v>4500</v>
          </cell>
        </row>
        <row r="9644">
          <cell r="A9644" t="str">
            <v>IT_SARD</v>
          </cell>
          <cell r="B9644" t="str">
            <v>IT_SARD</v>
          </cell>
          <cell r="C9644" t="str">
            <v>Bioenergy</v>
          </cell>
          <cell r="D9644" t="str">
            <v>2019</v>
          </cell>
          <cell r="E9644">
            <v>4500</v>
          </cell>
        </row>
        <row r="9645">
          <cell r="A9645" t="str">
            <v>IT_SARD</v>
          </cell>
          <cell r="B9645" t="str">
            <v>IT_SARD</v>
          </cell>
          <cell r="C9645" t="str">
            <v>Bioenergy</v>
          </cell>
          <cell r="D9645" t="str">
            <v>2020</v>
          </cell>
          <cell r="E9645">
            <v>4500</v>
          </cell>
        </row>
        <row r="9646">
          <cell r="A9646" t="str">
            <v>IT_SARD</v>
          </cell>
          <cell r="B9646" t="str">
            <v>IT_SARD</v>
          </cell>
          <cell r="C9646" t="str">
            <v>Bioenergy</v>
          </cell>
          <cell r="D9646" t="str">
            <v>2021</v>
          </cell>
          <cell r="E9646">
            <v>4500</v>
          </cell>
        </row>
        <row r="9647">
          <cell r="A9647" t="str">
            <v>IT_SARD</v>
          </cell>
          <cell r="B9647" t="str">
            <v>IT_SARD</v>
          </cell>
          <cell r="C9647" t="str">
            <v>Bioenergy</v>
          </cell>
          <cell r="D9647" t="str">
            <v>2022</v>
          </cell>
          <cell r="E9647">
            <v>4500</v>
          </cell>
        </row>
        <row r="9648">
          <cell r="A9648" t="str">
            <v>IT_SARD</v>
          </cell>
          <cell r="B9648" t="str">
            <v>IT_SARD</v>
          </cell>
          <cell r="C9648" t="str">
            <v>Bioenergy</v>
          </cell>
          <cell r="D9648" t="str">
            <v>2023</v>
          </cell>
          <cell r="E9648">
            <v>4500</v>
          </cell>
        </row>
        <row r="9649">
          <cell r="A9649" t="str">
            <v>IT_SARD</v>
          </cell>
          <cell r="B9649" t="str">
            <v>IT_SARD</v>
          </cell>
          <cell r="C9649" t="str">
            <v>Bioenergy</v>
          </cell>
          <cell r="D9649" t="str">
            <v>2024</v>
          </cell>
          <cell r="E9649">
            <v>4500</v>
          </cell>
        </row>
        <row r="9650">
          <cell r="A9650" t="str">
            <v>IT_SARD</v>
          </cell>
          <cell r="B9650" t="str">
            <v>IT_SARD</v>
          </cell>
          <cell r="C9650" t="str">
            <v>Bioenergy</v>
          </cell>
          <cell r="D9650" t="str">
            <v>2025</v>
          </cell>
          <cell r="E9650">
            <v>4500</v>
          </cell>
        </row>
        <row r="9651">
          <cell r="A9651" t="str">
            <v>IT_SARD</v>
          </cell>
          <cell r="B9651" t="str">
            <v>IT_SARD</v>
          </cell>
          <cell r="C9651" t="str">
            <v>Bioenergy</v>
          </cell>
          <cell r="D9651" t="str">
            <v>2026</v>
          </cell>
          <cell r="E9651">
            <v>4500</v>
          </cell>
        </row>
        <row r="9652">
          <cell r="A9652" t="str">
            <v>IT_SARD</v>
          </cell>
          <cell r="B9652" t="str">
            <v>IT_SARD</v>
          </cell>
          <cell r="C9652" t="str">
            <v>Bioenergy</v>
          </cell>
          <cell r="D9652" t="str">
            <v>2027</v>
          </cell>
          <cell r="E9652">
            <v>4500</v>
          </cell>
        </row>
        <row r="9653">
          <cell r="A9653" t="str">
            <v>IT_SARD</v>
          </cell>
          <cell r="B9653" t="str">
            <v>IT_SARD</v>
          </cell>
          <cell r="C9653" t="str">
            <v>Bioenergy</v>
          </cell>
          <cell r="D9653" t="str">
            <v>2028</v>
          </cell>
          <cell r="E9653">
            <v>4500</v>
          </cell>
        </row>
        <row r="9654">
          <cell r="A9654" t="str">
            <v>IT_SARD</v>
          </cell>
          <cell r="B9654" t="str">
            <v>IT_SARD</v>
          </cell>
          <cell r="C9654" t="str">
            <v>Bioenergy</v>
          </cell>
          <cell r="D9654" t="str">
            <v>2029</v>
          </cell>
          <cell r="E9654">
            <v>4500</v>
          </cell>
        </row>
        <row r="9655">
          <cell r="A9655" t="str">
            <v>IT_SARD</v>
          </cell>
          <cell r="B9655" t="str">
            <v>IT_SARD</v>
          </cell>
          <cell r="C9655" t="str">
            <v>Bioenergy</v>
          </cell>
          <cell r="D9655" t="str">
            <v>2030</v>
          </cell>
          <cell r="E9655">
            <v>4500</v>
          </cell>
        </row>
        <row r="9656">
          <cell r="A9656" t="str">
            <v>IT_SARD</v>
          </cell>
          <cell r="B9656" t="str">
            <v>IT_SARD</v>
          </cell>
          <cell r="C9656" t="str">
            <v>Bioenergy</v>
          </cell>
          <cell r="D9656" t="str">
            <v>2031</v>
          </cell>
          <cell r="E9656">
            <v>4500</v>
          </cell>
        </row>
        <row r="9657">
          <cell r="A9657" t="str">
            <v>IT_SARD</v>
          </cell>
          <cell r="B9657" t="str">
            <v>IT_SARD</v>
          </cell>
          <cell r="C9657" t="str">
            <v>Bioenergy</v>
          </cell>
          <cell r="D9657" t="str">
            <v>2032</v>
          </cell>
          <cell r="E9657">
            <v>4500</v>
          </cell>
        </row>
        <row r="9658">
          <cell r="A9658" t="str">
            <v>IT_SARD</v>
          </cell>
          <cell r="B9658" t="str">
            <v>IT_SARD</v>
          </cell>
          <cell r="C9658" t="str">
            <v>Bioenergy</v>
          </cell>
          <cell r="D9658" t="str">
            <v>2033</v>
          </cell>
          <cell r="E9658">
            <v>4500</v>
          </cell>
        </row>
        <row r="9659">
          <cell r="A9659" t="str">
            <v>IT_SARD</v>
          </cell>
          <cell r="B9659" t="str">
            <v>IT_SARD</v>
          </cell>
          <cell r="C9659" t="str">
            <v>Bioenergy</v>
          </cell>
          <cell r="D9659" t="str">
            <v>2034</v>
          </cell>
          <cell r="E9659">
            <v>4500</v>
          </cell>
        </row>
        <row r="9660">
          <cell r="A9660" t="str">
            <v>IT_SARD</v>
          </cell>
          <cell r="B9660" t="str">
            <v>IT_SARD</v>
          </cell>
          <cell r="C9660" t="str">
            <v>Bioenergy</v>
          </cell>
          <cell r="D9660" t="str">
            <v>2035</v>
          </cell>
          <cell r="E9660">
            <v>4500</v>
          </cell>
        </row>
        <row r="9661">
          <cell r="A9661" t="str">
            <v>IT_SARD</v>
          </cell>
          <cell r="B9661" t="str">
            <v>IT_SARD</v>
          </cell>
          <cell r="C9661" t="str">
            <v>Bioenergy</v>
          </cell>
          <cell r="D9661" t="str">
            <v>2036</v>
          </cell>
          <cell r="E9661">
            <v>4500</v>
          </cell>
        </row>
        <row r="9662">
          <cell r="A9662" t="str">
            <v>IT_SARD</v>
          </cell>
          <cell r="B9662" t="str">
            <v>IT_SARD</v>
          </cell>
          <cell r="C9662" t="str">
            <v>Bioenergy</v>
          </cell>
          <cell r="D9662" t="str">
            <v>2037</v>
          </cell>
          <cell r="E9662">
            <v>4500</v>
          </cell>
        </row>
        <row r="9663">
          <cell r="A9663" t="str">
            <v>IT_SARD</v>
          </cell>
          <cell r="B9663" t="str">
            <v>IT_SARD</v>
          </cell>
          <cell r="C9663" t="str">
            <v>Bioenergy</v>
          </cell>
          <cell r="D9663" t="str">
            <v>2038</v>
          </cell>
          <cell r="E9663">
            <v>4500</v>
          </cell>
        </row>
        <row r="9664">
          <cell r="A9664" t="str">
            <v>IT_SARD</v>
          </cell>
          <cell r="B9664" t="str">
            <v>IT_SARD</v>
          </cell>
          <cell r="C9664" t="str">
            <v>Bioenergy</v>
          </cell>
          <cell r="D9664" t="str">
            <v>2039</v>
          </cell>
          <cell r="E9664">
            <v>4500</v>
          </cell>
        </row>
        <row r="9665">
          <cell r="A9665" t="str">
            <v>IT_SARD</v>
          </cell>
          <cell r="B9665" t="str">
            <v>IT_SARD</v>
          </cell>
          <cell r="C9665" t="str">
            <v>Bioenergy</v>
          </cell>
          <cell r="D9665" t="str">
            <v>2040</v>
          </cell>
          <cell r="E9665">
            <v>4500</v>
          </cell>
        </row>
        <row r="9666">
          <cell r="A9666" t="str">
            <v>IT_SARD</v>
          </cell>
          <cell r="B9666" t="str">
            <v>IT_SARD</v>
          </cell>
          <cell r="C9666" t="str">
            <v>Bioenergy</v>
          </cell>
          <cell r="D9666" t="str">
            <v>2041</v>
          </cell>
          <cell r="E9666">
            <v>4500</v>
          </cell>
        </row>
        <row r="9667">
          <cell r="A9667" t="str">
            <v>IT_SARD</v>
          </cell>
          <cell r="B9667" t="str">
            <v>IT_SARD</v>
          </cell>
          <cell r="C9667" t="str">
            <v>Bioenergy</v>
          </cell>
          <cell r="D9667" t="str">
            <v>2042</v>
          </cell>
          <cell r="E9667">
            <v>4500</v>
          </cell>
        </row>
        <row r="9668">
          <cell r="A9668" t="str">
            <v>IT_SARD</v>
          </cell>
          <cell r="B9668" t="str">
            <v>IT_SARD</v>
          </cell>
          <cell r="C9668" t="str">
            <v>Bioenergy</v>
          </cell>
          <cell r="D9668" t="str">
            <v>2043</v>
          </cell>
          <cell r="E9668">
            <v>4500</v>
          </cell>
        </row>
        <row r="9669">
          <cell r="A9669" t="str">
            <v>IT_SARD</v>
          </cell>
          <cell r="B9669" t="str">
            <v>IT_SARD</v>
          </cell>
          <cell r="C9669" t="str">
            <v>Bioenergy</v>
          </cell>
          <cell r="D9669" t="str">
            <v>2044</v>
          </cell>
          <cell r="E9669">
            <v>4500</v>
          </cell>
        </row>
        <row r="9670">
          <cell r="A9670" t="str">
            <v>IT_SARD</v>
          </cell>
          <cell r="B9670" t="str">
            <v>IT_SARD</v>
          </cell>
          <cell r="C9670" t="str">
            <v>Bioenergy</v>
          </cell>
          <cell r="D9670" t="str">
            <v>2045</v>
          </cell>
          <cell r="E9670">
            <v>4500</v>
          </cell>
        </row>
        <row r="9671">
          <cell r="A9671" t="str">
            <v>IT_SARD</v>
          </cell>
          <cell r="B9671" t="str">
            <v>IT_SARD</v>
          </cell>
          <cell r="C9671" t="str">
            <v>Bioenergy</v>
          </cell>
          <cell r="D9671" t="str">
            <v>2046</v>
          </cell>
          <cell r="E9671">
            <v>4500</v>
          </cell>
        </row>
        <row r="9672">
          <cell r="A9672" t="str">
            <v>IT_SARD</v>
          </cell>
          <cell r="B9672" t="str">
            <v>IT_SARD</v>
          </cell>
          <cell r="C9672" t="str">
            <v>Bioenergy</v>
          </cell>
          <cell r="D9672" t="str">
            <v>2047</v>
          </cell>
          <cell r="E9672">
            <v>4500</v>
          </cell>
        </row>
        <row r="9673">
          <cell r="A9673" t="str">
            <v>IT_SARD</v>
          </cell>
          <cell r="B9673" t="str">
            <v>IT_SARD</v>
          </cell>
          <cell r="C9673" t="str">
            <v>Bioenergy</v>
          </cell>
          <cell r="D9673" t="str">
            <v>2048</v>
          </cell>
          <cell r="E9673">
            <v>4500</v>
          </cell>
        </row>
        <row r="9674">
          <cell r="A9674" t="str">
            <v>IT_SARD</v>
          </cell>
          <cell r="B9674" t="str">
            <v>IT_SARD</v>
          </cell>
          <cell r="C9674" t="str">
            <v>Bioenergy</v>
          </cell>
          <cell r="D9674" t="str">
            <v>2049</v>
          </cell>
          <cell r="E9674">
            <v>4500</v>
          </cell>
        </row>
        <row r="9675">
          <cell r="A9675" t="str">
            <v>IT_SARD</v>
          </cell>
          <cell r="B9675" t="str">
            <v>IT_SARD</v>
          </cell>
          <cell r="C9675" t="str">
            <v>Bioenergy</v>
          </cell>
          <cell r="D9675" t="str">
            <v>2050</v>
          </cell>
          <cell r="E9675">
            <v>4500</v>
          </cell>
        </row>
        <row r="9676">
          <cell r="A9676" t="str">
            <v>IT_SICI</v>
          </cell>
          <cell r="B9676" t="str">
            <v>IT_SICI</v>
          </cell>
          <cell r="C9676" t="str">
            <v>Bioenergy</v>
          </cell>
          <cell r="D9676" t="str">
            <v>2018</v>
          </cell>
          <cell r="E9676">
            <v>4500</v>
          </cell>
        </row>
        <row r="9677">
          <cell r="A9677" t="str">
            <v>IT_SICI</v>
          </cell>
          <cell r="B9677" t="str">
            <v>IT_SICI</v>
          </cell>
          <cell r="C9677" t="str">
            <v>Bioenergy</v>
          </cell>
          <cell r="D9677" t="str">
            <v>2019</v>
          </cell>
          <cell r="E9677">
            <v>4500</v>
          </cell>
        </row>
        <row r="9678">
          <cell r="A9678" t="str">
            <v>IT_SICI</v>
          </cell>
          <cell r="B9678" t="str">
            <v>IT_SICI</v>
          </cell>
          <cell r="C9678" t="str">
            <v>Bioenergy</v>
          </cell>
          <cell r="D9678" t="str">
            <v>2020</v>
          </cell>
          <cell r="E9678">
            <v>4500</v>
          </cell>
        </row>
        <row r="9679">
          <cell r="A9679" t="str">
            <v>IT_SICI</v>
          </cell>
          <cell r="B9679" t="str">
            <v>IT_SICI</v>
          </cell>
          <cell r="C9679" t="str">
            <v>Bioenergy</v>
          </cell>
          <cell r="D9679" t="str">
            <v>2021</v>
          </cell>
          <cell r="E9679">
            <v>4500</v>
          </cell>
        </row>
        <row r="9680">
          <cell r="A9680" t="str">
            <v>IT_SICI</v>
          </cell>
          <cell r="B9680" t="str">
            <v>IT_SICI</v>
          </cell>
          <cell r="C9680" t="str">
            <v>Bioenergy</v>
          </cell>
          <cell r="D9680" t="str">
            <v>2022</v>
          </cell>
          <cell r="E9680">
            <v>4500</v>
          </cell>
        </row>
        <row r="9681">
          <cell r="A9681" t="str">
            <v>IT_SICI</v>
          </cell>
          <cell r="B9681" t="str">
            <v>IT_SICI</v>
          </cell>
          <cell r="C9681" t="str">
            <v>Bioenergy</v>
          </cell>
          <cell r="D9681" t="str">
            <v>2023</v>
          </cell>
          <cell r="E9681">
            <v>4500</v>
          </cell>
        </row>
        <row r="9682">
          <cell r="A9682" t="str">
            <v>IT_SICI</v>
          </cell>
          <cell r="B9682" t="str">
            <v>IT_SICI</v>
          </cell>
          <cell r="C9682" t="str">
            <v>Bioenergy</v>
          </cell>
          <cell r="D9682" t="str">
            <v>2024</v>
          </cell>
          <cell r="E9682">
            <v>4500</v>
          </cell>
        </row>
        <row r="9683">
          <cell r="A9683" t="str">
            <v>IT_SICI</v>
          </cell>
          <cell r="B9683" t="str">
            <v>IT_SICI</v>
          </cell>
          <cell r="C9683" t="str">
            <v>Bioenergy</v>
          </cell>
          <cell r="D9683" t="str">
            <v>2025</v>
          </cell>
          <cell r="E9683">
            <v>4500</v>
          </cell>
        </row>
        <row r="9684">
          <cell r="A9684" t="str">
            <v>IT_SICI</v>
          </cell>
          <cell r="B9684" t="str">
            <v>IT_SICI</v>
          </cell>
          <cell r="C9684" t="str">
            <v>Bioenergy</v>
          </cell>
          <cell r="D9684" t="str">
            <v>2026</v>
          </cell>
          <cell r="E9684">
            <v>4500</v>
          </cell>
        </row>
        <row r="9685">
          <cell r="A9685" t="str">
            <v>IT_SICI</v>
          </cell>
          <cell r="B9685" t="str">
            <v>IT_SICI</v>
          </cell>
          <cell r="C9685" t="str">
            <v>Bioenergy</v>
          </cell>
          <cell r="D9685" t="str">
            <v>2027</v>
          </cell>
          <cell r="E9685">
            <v>4500</v>
          </cell>
        </row>
        <row r="9686">
          <cell r="A9686" t="str">
            <v>IT_SICI</v>
          </cell>
          <cell r="B9686" t="str">
            <v>IT_SICI</v>
          </cell>
          <cell r="C9686" t="str">
            <v>Bioenergy</v>
          </cell>
          <cell r="D9686" t="str">
            <v>2028</v>
          </cell>
          <cell r="E9686">
            <v>4500</v>
          </cell>
        </row>
        <row r="9687">
          <cell r="A9687" t="str">
            <v>IT_SICI</v>
          </cell>
          <cell r="B9687" t="str">
            <v>IT_SICI</v>
          </cell>
          <cell r="C9687" t="str">
            <v>Bioenergy</v>
          </cell>
          <cell r="D9687" t="str">
            <v>2029</v>
          </cell>
          <cell r="E9687">
            <v>4500</v>
          </cell>
        </row>
        <row r="9688">
          <cell r="A9688" t="str">
            <v>IT_SICI</v>
          </cell>
          <cell r="B9688" t="str">
            <v>IT_SICI</v>
          </cell>
          <cell r="C9688" t="str">
            <v>Bioenergy</v>
          </cell>
          <cell r="D9688" t="str">
            <v>2030</v>
          </cell>
          <cell r="E9688">
            <v>4500</v>
          </cell>
        </row>
        <row r="9689">
          <cell r="A9689" t="str">
            <v>IT_SICI</v>
          </cell>
          <cell r="B9689" t="str">
            <v>IT_SICI</v>
          </cell>
          <cell r="C9689" t="str">
            <v>Bioenergy</v>
          </cell>
          <cell r="D9689" t="str">
            <v>2031</v>
          </cell>
          <cell r="E9689">
            <v>4500</v>
          </cell>
        </row>
        <row r="9690">
          <cell r="A9690" t="str">
            <v>IT_SICI</v>
          </cell>
          <cell r="B9690" t="str">
            <v>IT_SICI</v>
          </cell>
          <cell r="C9690" t="str">
            <v>Bioenergy</v>
          </cell>
          <cell r="D9690" t="str">
            <v>2032</v>
          </cell>
          <cell r="E9690">
            <v>4500</v>
          </cell>
        </row>
        <row r="9691">
          <cell r="A9691" t="str">
            <v>IT_SICI</v>
          </cell>
          <cell r="B9691" t="str">
            <v>IT_SICI</v>
          </cell>
          <cell r="C9691" t="str">
            <v>Bioenergy</v>
          </cell>
          <cell r="D9691" t="str">
            <v>2033</v>
          </cell>
          <cell r="E9691">
            <v>4500</v>
          </cell>
        </row>
        <row r="9692">
          <cell r="A9692" t="str">
            <v>IT_SICI</v>
          </cell>
          <cell r="B9692" t="str">
            <v>IT_SICI</v>
          </cell>
          <cell r="C9692" t="str">
            <v>Bioenergy</v>
          </cell>
          <cell r="D9692" t="str">
            <v>2034</v>
          </cell>
          <cell r="E9692">
            <v>4500</v>
          </cell>
        </row>
        <row r="9693">
          <cell r="A9693" t="str">
            <v>IT_SICI</v>
          </cell>
          <cell r="B9693" t="str">
            <v>IT_SICI</v>
          </cell>
          <cell r="C9693" t="str">
            <v>Bioenergy</v>
          </cell>
          <cell r="D9693" t="str">
            <v>2035</v>
          </cell>
          <cell r="E9693">
            <v>4500</v>
          </cell>
        </row>
        <row r="9694">
          <cell r="A9694" t="str">
            <v>IT_SICI</v>
          </cell>
          <cell r="B9694" t="str">
            <v>IT_SICI</v>
          </cell>
          <cell r="C9694" t="str">
            <v>Bioenergy</v>
          </cell>
          <cell r="D9694" t="str">
            <v>2036</v>
          </cell>
          <cell r="E9694">
            <v>4500</v>
          </cell>
        </row>
        <row r="9695">
          <cell r="A9695" t="str">
            <v>IT_SICI</v>
          </cell>
          <cell r="B9695" t="str">
            <v>IT_SICI</v>
          </cell>
          <cell r="C9695" t="str">
            <v>Bioenergy</v>
          </cell>
          <cell r="D9695" t="str">
            <v>2037</v>
          </cell>
          <cell r="E9695">
            <v>4500</v>
          </cell>
        </row>
        <row r="9696">
          <cell r="A9696" t="str">
            <v>IT_SICI</v>
          </cell>
          <cell r="B9696" t="str">
            <v>IT_SICI</v>
          </cell>
          <cell r="C9696" t="str">
            <v>Bioenergy</v>
          </cell>
          <cell r="D9696" t="str">
            <v>2038</v>
          </cell>
          <cell r="E9696">
            <v>4500</v>
          </cell>
        </row>
        <row r="9697">
          <cell r="A9697" t="str">
            <v>IT_SICI</v>
          </cell>
          <cell r="B9697" t="str">
            <v>IT_SICI</v>
          </cell>
          <cell r="C9697" t="str">
            <v>Bioenergy</v>
          </cell>
          <cell r="D9697" t="str">
            <v>2039</v>
          </cell>
          <cell r="E9697">
            <v>4500</v>
          </cell>
        </row>
        <row r="9698">
          <cell r="A9698" t="str">
            <v>IT_SICI</v>
          </cell>
          <cell r="B9698" t="str">
            <v>IT_SICI</v>
          </cell>
          <cell r="C9698" t="str">
            <v>Bioenergy</v>
          </cell>
          <cell r="D9698" t="str">
            <v>2040</v>
          </cell>
          <cell r="E9698">
            <v>4500</v>
          </cell>
        </row>
        <row r="9699">
          <cell r="A9699" t="str">
            <v>IT_SICI</v>
          </cell>
          <cell r="B9699" t="str">
            <v>IT_SICI</v>
          </cell>
          <cell r="C9699" t="str">
            <v>Bioenergy</v>
          </cell>
          <cell r="D9699" t="str">
            <v>2041</v>
          </cell>
          <cell r="E9699">
            <v>4500</v>
          </cell>
        </row>
        <row r="9700">
          <cell r="A9700" t="str">
            <v>IT_SICI</v>
          </cell>
          <cell r="B9700" t="str">
            <v>IT_SICI</v>
          </cell>
          <cell r="C9700" t="str">
            <v>Bioenergy</v>
          </cell>
          <cell r="D9700" t="str">
            <v>2042</v>
          </cell>
          <cell r="E9700">
            <v>4500</v>
          </cell>
        </row>
        <row r="9701">
          <cell r="A9701" t="str">
            <v>IT_SICI</v>
          </cell>
          <cell r="B9701" t="str">
            <v>IT_SICI</v>
          </cell>
          <cell r="C9701" t="str">
            <v>Bioenergy</v>
          </cell>
          <cell r="D9701" t="str">
            <v>2043</v>
          </cell>
          <cell r="E9701">
            <v>4500</v>
          </cell>
        </row>
        <row r="9702">
          <cell r="A9702" t="str">
            <v>IT_SICI</v>
          </cell>
          <cell r="B9702" t="str">
            <v>IT_SICI</v>
          </cell>
          <cell r="C9702" t="str">
            <v>Bioenergy</v>
          </cell>
          <cell r="D9702" t="str">
            <v>2044</v>
          </cell>
          <cell r="E9702">
            <v>4500</v>
          </cell>
        </row>
        <row r="9703">
          <cell r="A9703" t="str">
            <v>IT_SICI</v>
          </cell>
          <cell r="B9703" t="str">
            <v>IT_SICI</v>
          </cell>
          <cell r="C9703" t="str">
            <v>Bioenergy</v>
          </cell>
          <cell r="D9703" t="str">
            <v>2045</v>
          </cell>
          <cell r="E9703">
            <v>4500</v>
          </cell>
        </row>
        <row r="9704">
          <cell r="A9704" t="str">
            <v>IT_SICI</v>
          </cell>
          <cell r="B9704" t="str">
            <v>IT_SICI</v>
          </cell>
          <cell r="C9704" t="str">
            <v>Bioenergy</v>
          </cell>
          <cell r="D9704" t="str">
            <v>2046</v>
          </cell>
          <cell r="E9704">
            <v>4500</v>
          </cell>
        </row>
        <row r="9705">
          <cell r="A9705" t="str">
            <v>IT_SICI</v>
          </cell>
          <cell r="B9705" t="str">
            <v>IT_SICI</v>
          </cell>
          <cell r="C9705" t="str">
            <v>Bioenergy</v>
          </cell>
          <cell r="D9705" t="str">
            <v>2047</v>
          </cell>
          <cell r="E9705">
            <v>4500</v>
          </cell>
        </row>
        <row r="9706">
          <cell r="A9706" t="str">
            <v>IT_SICI</v>
          </cell>
          <cell r="B9706" t="str">
            <v>IT_SICI</v>
          </cell>
          <cell r="C9706" t="str">
            <v>Bioenergy</v>
          </cell>
          <cell r="D9706" t="str">
            <v>2048</v>
          </cell>
          <cell r="E9706">
            <v>4500</v>
          </cell>
        </row>
        <row r="9707">
          <cell r="A9707" t="str">
            <v>IT_SICI</v>
          </cell>
          <cell r="B9707" t="str">
            <v>IT_SICI</v>
          </cell>
          <cell r="C9707" t="str">
            <v>Bioenergy</v>
          </cell>
          <cell r="D9707" t="str">
            <v>2049</v>
          </cell>
          <cell r="E9707">
            <v>4500</v>
          </cell>
        </row>
        <row r="9708">
          <cell r="A9708" t="str">
            <v>IT_SICI</v>
          </cell>
          <cell r="B9708" t="str">
            <v>IT_SICI</v>
          </cell>
          <cell r="C9708" t="str">
            <v>Bioenergy</v>
          </cell>
          <cell r="D9708" t="str">
            <v>2050</v>
          </cell>
          <cell r="E9708">
            <v>4500</v>
          </cell>
        </row>
        <row r="9709">
          <cell r="A9709" t="str">
            <v>IT_SUD</v>
          </cell>
          <cell r="B9709" t="str">
            <v>IT_SUD</v>
          </cell>
          <cell r="C9709" t="str">
            <v>Bioenergy</v>
          </cell>
          <cell r="D9709" t="str">
            <v>2018</v>
          </cell>
          <cell r="E9709">
            <v>4500</v>
          </cell>
        </row>
        <row r="9710">
          <cell r="A9710" t="str">
            <v>IT_SUD</v>
          </cell>
          <cell r="B9710" t="str">
            <v>IT_SUD</v>
          </cell>
          <cell r="C9710" t="str">
            <v>Bioenergy</v>
          </cell>
          <cell r="D9710" t="str">
            <v>2019</v>
          </cell>
          <cell r="E9710">
            <v>4500</v>
          </cell>
        </row>
        <row r="9711">
          <cell r="A9711" t="str">
            <v>IT_SUD</v>
          </cell>
          <cell r="B9711" t="str">
            <v>IT_SUD</v>
          </cell>
          <cell r="C9711" t="str">
            <v>Bioenergy</v>
          </cell>
          <cell r="D9711" t="str">
            <v>2020</v>
          </cell>
          <cell r="E9711">
            <v>4500</v>
          </cell>
        </row>
        <row r="9712">
          <cell r="A9712" t="str">
            <v>IT_SUD</v>
          </cell>
          <cell r="B9712" t="str">
            <v>IT_SUD</v>
          </cell>
          <cell r="C9712" t="str">
            <v>Bioenergy</v>
          </cell>
          <cell r="D9712" t="str">
            <v>2021</v>
          </cell>
          <cell r="E9712">
            <v>4500</v>
          </cell>
        </row>
        <row r="9713">
          <cell r="A9713" t="str">
            <v>IT_SUD</v>
          </cell>
          <cell r="B9713" t="str">
            <v>IT_SUD</v>
          </cell>
          <cell r="C9713" t="str">
            <v>Bioenergy</v>
          </cell>
          <cell r="D9713" t="str">
            <v>2022</v>
          </cell>
          <cell r="E9713">
            <v>4500</v>
          </cell>
        </row>
        <row r="9714">
          <cell r="A9714" t="str">
            <v>IT_SUD</v>
          </cell>
          <cell r="B9714" t="str">
            <v>IT_SUD</v>
          </cell>
          <cell r="C9714" t="str">
            <v>Bioenergy</v>
          </cell>
          <cell r="D9714" t="str">
            <v>2023</v>
          </cell>
          <cell r="E9714">
            <v>4500</v>
          </cell>
        </row>
        <row r="9715">
          <cell r="A9715" t="str">
            <v>IT_SUD</v>
          </cell>
          <cell r="B9715" t="str">
            <v>IT_SUD</v>
          </cell>
          <cell r="C9715" t="str">
            <v>Bioenergy</v>
          </cell>
          <cell r="D9715" t="str">
            <v>2024</v>
          </cell>
          <cell r="E9715">
            <v>4500</v>
          </cell>
        </row>
        <row r="9716">
          <cell r="A9716" t="str">
            <v>IT_SUD</v>
          </cell>
          <cell r="B9716" t="str">
            <v>IT_SUD</v>
          </cell>
          <cell r="C9716" t="str">
            <v>Bioenergy</v>
          </cell>
          <cell r="D9716" t="str">
            <v>2025</v>
          </cell>
          <cell r="E9716">
            <v>4500</v>
          </cell>
        </row>
        <row r="9717">
          <cell r="A9717" t="str">
            <v>IT_SUD</v>
          </cell>
          <cell r="B9717" t="str">
            <v>IT_SUD</v>
          </cell>
          <cell r="C9717" t="str">
            <v>Bioenergy</v>
          </cell>
          <cell r="D9717" t="str">
            <v>2026</v>
          </cell>
          <cell r="E9717">
            <v>4500</v>
          </cell>
        </row>
        <row r="9718">
          <cell r="A9718" t="str">
            <v>IT_SUD</v>
          </cell>
          <cell r="B9718" t="str">
            <v>IT_SUD</v>
          </cell>
          <cell r="C9718" t="str">
            <v>Bioenergy</v>
          </cell>
          <cell r="D9718" t="str">
            <v>2027</v>
          </cell>
          <cell r="E9718">
            <v>4500</v>
          </cell>
        </row>
        <row r="9719">
          <cell r="A9719" t="str">
            <v>IT_SUD</v>
          </cell>
          <cell r="B9719" t="str">
            <v>IT_SUD</v>
          </cell>
          <cell r="C9719" t="str">
            <v>Bioenergy</v>
          </cell>
          <cell r="D9719" t="str">
            <v>2028</v>
          </cell>
          <cell r="E9719">
            <v>4500</v>
          </cell>
        </row>
        <row r="9720">
          <cell r="A9720" t="str">
            <v>IT_SUD</v>
          </cell>
          <cell r="B9720" t="str">
            <v>IT_SUD</v>
          </cell>
          <cell r="C9720" t="str">
            <v>Bioenergy</v>
          </cell>
          <cell r="D9720" t="str">
            <v>2029</v>
          </cell>
          <cell r="E9720">
            <v>4500</v>
          </cell>
        </row>
        <row r="9721">
          <cell r="A9721" t="str">
            <v>IT_SUD</v>
          </cell>
          <cell r="B9721" t="str">
            <v>IT_SUD</v>
          </cell>
          <cell r="C9721" t="str">
            <v>Bioenergy</v>
          </cell>
          <cell r="D9721" t="str">
            <v>2030</v>
          </cell>
          <cell r="E9721">
            <v>4500</v>
          </cell>
        </row>
        <row r="9722">
          <cell r="A9722" t="str">
            <v>IT_SUD</v>
          </cell>
          <cell r="B9722" t="str">
            <v>IT_SUD</v>
          </cell>
          <cell r="C9722" t="str">
            <v>Bioenergy</v>
          </cell>
          <cell r="D9722" t="str">
            <v>2031</v>
          </cell>
          <cell r="E9722">
            <v>4500</v>
          </cell>
        </row>
        <row r="9723">
          <cell r="A9723" t="str">
            <v>IT_SUD</v>
          </cell>
          <cell r="B9723" t="str">
            <v>IT_SUD</v>
          </cell>
          <cell r="C9723" t="str">
            <v>Bioenergy</v>
          </cell>
          <cell r="D9723" t="str">
            <v>2032</v>
          </cell>
          <cell r="E9723">
            <v>4500</v>
          </cell>
        </row>
        <row r="9724">
          <cell r="A9724" t="str">
            <v>IT_SUD</v>
          </cell>
          <cell r="B9724" t="str">
            <v>IT_SUD</v>
          </cell>
          <cell r="C9724" t="str">
            <v>Bioenergy</v>
          </cell>
          <cell r="D9724" t="str">
            <v>2033</v>
          </cell>
          <cell r="E9724">
            <v>4500</v>
          </cell>
        </row>
        <row r="9725">
          <cell r="A9725" t="str">
            <v>IT_SUD</v>
          </cell>
          <cell r="B9725" t="str">
            <v>IT_SUD</v>
          </cell>
          <cell r="C9725" t="str">
            <v>Bioenergy</v>
          </cell>
          <cell r="D9725" t="str">
            <v>2034</v>
          </cell>
          <cell r="E9725">
            <v>4500</v>
          </cell>
        </row>
        <row r="9726">
          <cell r="A9726" t="str">
            <v>IT_SUD</v>
          </cell>
          <cell r="B9726" t="str">
            <v>IT_SUD</v>
          </cell>
          <cell r="C9726" t="str">
            <v>Bioenergy</v>
          </cell>
          <cell r="D9726" t="str">
            <v>2035</v>
          </cell>
          <cell r="E9726">
            <v>4500</v>
          </cell>
        </row>
        <row r="9727">
          <cell r="A9727" t="str">
            <v>IT_SUD</v>
          </cell>
          <cell r="B9727" t="str">
            <v>IT_SUD</v>
          </cell>
          <cell r="C9727" t="str">
            <v>Bioenergy</v>
          </cell>
          <cell r="D9727" t="str">
            <v>2036</v>
          </cell>
          <cell r="E9727">
            <v>4500</v>
          </cell>
        </row>
        <row r="9728">
          <cell r="A9728" t="str">
            <v>IT_SUD</v>
          </cell>
          <cell r="B9728" t="str">
            <v>IT_SUD</v>
          </cell>
          <cell r="C9728" t="str">
            <v>Bioenergy</v>
          </cell>
          <cell r="D9728" t="str">
            <v>2037</v>
          </cell>
          <cell r="E9728">
            <v>4500</v>
          </cell>
        </row>
        <row r="9729">
          <cell r="A9729" t="str">
            <v>IT_SUD</v>
          </cell>
          <cell r="B9729" t="str">
            <v>IT_SUD</v>
          </cell>
          <cell r="C9729" t="str">
            <v>Bioenergy</v>
          </cell>
          <cell r="D9729" t="str">
            <v>2038</v>
          </cell>
          <cell r="E9729">
            <v>4500</v>
          </cell>
        </row>
        <row r="9730">
          <cell r="A9730" t="str">
            <v>IT_SUD</v>
          </cell>
          <cell r="B9730" t="str">
            <v>IT_SUD</v>
          </cell>
          <cell r="C9730" t="str">
            <v>Bioenergy</v>
          </cell>
          <cell r="D9730" t="str">
            <v>2039</v>
          </cell>
          <cell r="E9730">
            <v>4500</v>
          </cell>
        </row>
        <row r="9731">
          <cell r="A9731" t="str">
            <v>IT_SUD</v>
          </cell>
          <cell r="B9731" t="str">
            <v>IT_SUD</v>
          </cell>
          <cell r="C9731" t="str">
            <v>Bioenergy</v>
          </cell>
          <cell r="D9731" t="str">
            <v>2040</v>
          </cell>
          <cell r="E9731">
            <v>4500</v>
          </cell>
        </row>
        <row r="9732">
          <cell r="A9732" t="str">
            <v>IT_SUD</v>
          </cell>
          <cell r="B9732" t="str">
            <v>IT_SUD</v>
          </cell>
          <cell r="C9732" t="str">
            <v>Bioenergy</v>
          </cell>
          <cell r="D9732" t="str">
            <v>2041</v>
          </cell>
          <cell r="E9732">
            <v>4500</v>
          </cell>
        </row>
        <row r="9733">
          <cell r="A9733" t="str">
            <v>IT_SUD</v>
          </cell>
          <cell r="B9733" t="str">
            <v>IT_SUD</v>
          </cell>
          <cell r="C9733" t="str">
            <v>Bioenergy</v>
          </cell>
          <cell r="D9733" t="str">
            <v>2042</v>
          </cell>
          <cell r="E9733">
            <v>4500</v>
          </cell>
        </row>
        <row r="9734">
          <cell r="A9734" t="str">
            <v>IT_SUD</v>
          </cell>
          <cell r="B9734" t="str">
            <v>IT_SUD</v>
          </cell>
          <cell r="C9734" t="str">
            <v>Bioenergy</v>
          </cell>
          <cell r="D9734" t="str">
            <v>2043</v>
          </cell>
          <cell r="E9734">
            <v>4500</v>
          </cell>
        </row>
        <row r="9735">
          <cell r="A9735" t="str">
            <v>IT_SUD</v>
          </cell>
          <cell r="B9735" t="str">
            <v>IT_SUD</v>
          </cell>
          <cell r="C9735" t="str">
            <v>Bioenergy</v>
          </cell>
          <cell r="D9735" t="str">
            <v>2044</v>
          </cell>
          <cell r="E9735">
            <v>4500</v>
          </cell>
        </row>
        <row r="9736">
          <cell r="A9736" t="str">
            <v>IT_SUD</v>
          </cell>
          <cell r="B9736" t="str">
            <v>IT_SUD</v>
          </cell>
          <cell r="C9736" t="str">
            <v>Bioenergy</v>
          </cell>
          <cell r="D9736" t="str">
            <v>2045</v>
          </cell>
          <cell r="E9736">
            <v>4500</v>
          </cell>
        </row>
        <row r="9737">
          <cell r="A9737" t="str">
            <v>IT_SUD</v>
          </cell>
          <cell r="B9737" t="str">
            <v>IT_SUD</v>
          </cell>
          <cell r="C9737" t="str">
            <v>Bioenergy</v>
          </cell>
          <cell r="D9737" t="str">
            <v>2046</v>
          </cell>
          <cell r="E9737">
            <v>4500</v>
          </cell>
        </row>
        <row r="9738">
          <cell r="A9738" t="str">
            <v>IT_SUD</v>
          </cell>
          <cell r="B9738" t="str">
            <v>IT_SUD</v>
          </cell>
          <cell r="C9738" t="str">
            <v>Bioenergy</v>
          </cell>
          <cell r="D9738" t="str">
            <v>2047</v>
          </cell>
          <cell r="E9738">
            <v>4500</v>
          </cell>
        </row>
        <row r="9739">
          <cell r="A9739" t="str">
            <v>IT_SUD</v>
          </cell>
          <cell r="B9739" t="str">
            <v>IT_SUD</v>
          </cell>
          <cell r="C9739" t="str">
            <v>Bioenergy</v>
          </cell>
          <cell r="D9739" t="str">
            <v>2048</v>
          </cell>
          <cell r="E9739">
            <v>4500</v>
          </cell>
        </row>
        <row r="9740">
          <cell r="A9740" t="str">
            <v>IT_SUD</v>
          </cell>
          <cell r="B9740" t="str">
            <v>IT_SUD</v>
          </cell>
          <cell r="C9740" t="str">
            <v>Bioenergy</v>
          </cell>
          <cell r="D9740" t="str">
            <v>2049</v>
          </cell>
          <cell r="E9740">
            <v>4500</v>
          </cell>
        </row>
        <row r="9741">
          <cell r="A9741" t="str">
            <v>IT_SUD</v>
          </cell>
          <cell r="B9741" t="str">
            <v>IT_SUD</v>
          </cell>
          <cell r="C9741" t="str">
            <v>Bioenergy</v>
          </cell>
          <cell r="D9741" t="str">
            <v>2050</v>
          </cell>
          <cell r="E9741">
            <v>4500</v>
          </cell>
        </row>
        <row r="9742">
          <cell r="A9742" t="str">
            <v>Lithuania</v>
          </cell>
          <cell r="B9742" t="str">
            <v>LT</v>
          </cell>
          <cell r="C9742" t="str">
            <v>Bioenergy</v>
          </cell>
          <cell r="D9742" t="str">
            <v>2018</v>
          </cell>
          <cell r="E9742">
            <v>4500</v>
          </cell>
        </row>
        <row r="9743">
          <cell r="A9743" t="str">
            <v>Lithuania</v>
          </cell>
          <cell r="B9743" t="str">
            <v>LT</v>
          </cell>
          <cell r="C9743" t="str">
            <v>Bioenergy</v>
          </cell>
          <cell r="D9743" t="str">
            <v>2019</v>
          </cell>
          <cell r="E9743">
            <v>4500</v>
          </cell>
        </row>
        <row r="9744">
          <cell r="A9744" t="str">
            <v>Lithuania</v>
          </cell>
          <cell r="B9744" t="str">
            <v>LT</v>
          </cell>
          <cell r="C9744" t="str">
            <v>Bioenergy</v>
          </cell>
          <cell r="D9744" t="str">
            <v>2020</v>
          </cell>
          <cell r="E9744">
            <v>4500</v>
          </cell>
        </row>
        <row r="9745">
          <cell r="A9745" t="str">
            <v>Lithuania</v>
          </cell>
          <cell r="B9745" t="str">
            <v>LT</v>
          </cell>
          <cell r="C9745" t="str">
            <v>Bioenergy</v>
          </cell>
          <cell r="D9745" t="str">
            <v>2021</v>
          </cell>
          <cell r="E9745">
            <v>4500</v>
          </cell>
        </row>
        <row r="9746">
          <cell r="A9746" t="str">
            <v>Lithuania</v>
          </cell>
          <cell r="B9746" t="str">
            <v>LT</v>
          </cell>
          <cell r="C9746" t="str">
            <v>Bioenergy</v>
          </cell>
          <cell r="D9746" t="str">
            <v>2022</v>
          </cell>
          <cell r="E9746">
            <v>4500</v>
          </cell>
        </row>
        <row r="9747">
          <cell r="A9747" t="str">
            <v>Lithuania</v>
          </cell>
          <cell r="B9747" t="str">
            <v>LT</v>
          </cell>
          <cell r="C9747" t="str">
            <v>Bioenergy</v>
          </cell>
          <cell r="D9747" t="str">
            <v>2023</v>
          </cell>
          <cell r="E9747">
            <v>4500</v>
          </cell>
        </row>
        <row r="9748">
          <cell r="A9748" t="str">
            <v>Lithuania</v>
          </cell>
          <cell r="B9748" t="str">
            <v>LT</v>
          </cell>
          <cell r="C9748" t="str">
            <v>Bioenergy</v>
          </cell>
          <cell r="D9748" t="str">
            <v>2024</v>
          </cell>
          <cell r="E9748">
            <v>4500</v>
          </cell>
        </row>
        <row r="9749">
          <cell r="A9749" t="str">
            <v>Lithuania</v>
          </cell>
          <cell r="B9749" t="str">
            <v>LT</v>
          </cell>
          <cell r="C9749" t="str">
            <v>Bioenergy</v>
          </cell>
          <cell r="D9749" t="str">
            <v>2025</v>
          </cell>
          <cell r="E9749">
            <v>4500</v>
          </cell>
        </row>
        <row r="9750">
          <cell r="A9750" t="str">
            <v>Lithuania</v>
          </cell>
          <cell r="B9750" t="str">
            <v>LT</v>
          </cell>
          <cell r="C9750" t="str">
            <v>Bioenergy</v>
          </cell>
          <cell r="D9750" t="str">
            <v>2026</v>
          </cell>
          <cell r="E9750">
            <v>4500</v>
          </cell>
        </row>
        <row r="9751">
          <cell r="A9751" t="str">
            <v>Lithuania</v>
          </cell>
          <cell r="B9751" t="str">
            <v>LT</v>
          </cell>
          <cell r="C9751" t="str">
            <v>Bioenergy</v>
          </cell>
          <cell r="D9751" t="str">
            <v>2027</v>
          </cell>
          <cell r="E9751">
            <v>4500</v>
          </cell>
        </row>
        <row r="9752">
          <cell r="A9752" t="str">
            <v>Lithuania</v>
          </cell>
          <cell r="B9752" t="str">
            <v>LT</v>
          </cell>
          <cell r="C9752" t="str">
            <v>Bioenergy</v>
          </cell>
          <cell r="D9752" t="str">
            <v>2028</v>
          </cell>
          <cell r="E9752">
            <v>4500</v>
          </cell>
        </row>
        <row r="9753">
          <cell r="A9753" t="str">
            <v>Lithuania</v>
          </cell>
          <cell r="B9753" t="str">
            <v>LT</v>
          </cell>
          <cell r="C9753" t="str">
            <v>Bioenergy</v>
          </cell>
          <cell r="D9753" t="str">
            <v>2029</v>
          </cell>
          <cell r="E9753">
            <v>4500</v>
          </cell>
        </row>
        <row r="9754">
          <cell r="A9754" t="str">
            <v>Lithuania</v>
          </cell>
          <cell r="B9754" t="str">
            <v>LT</v>
          </cell>
          <cell r="C9754" t="str">
            <v>Bioenergy</v>
          </cell>
          <cell r="D9754" t="str">
            <v>2030</v>
          </cell>
          <cell r="E9754">
            <v>4500</v>
          </cell>
        </row>
        <row r="9755">
          <cell r="A9755" t="str">
            <v>Lithuania</v>
          </cell>
          <cell r="B9755" t="str">
            <v>LT</v>
          </cell>
          <cell r="C9755" t="str">
            <v>Bioenergy</v>
          </cell>
          <cell r="D9755" t="str">
            <v>2031</v>
          </cell>
          <cell r="E9755">
            <v>4500</v>
          </cell>
        </row>
        <row r="9756">
          <cell r="A9756" t="str">
            <v>Lithuania</v>
          </cell>
          <cell r="B9756" t="str">
            <v>LT</v>
          </cell>
          <cell r="C9756" t="str">
            <v>Bioenergy</v>
          </cell>
          <cell r="D9756" t="str">
            <v>2032</v>
          </cell>
          <cell r="E9756">
            <v>4500</v>
          </cell>
        </row>
        <row r="9757">
          <cell r="A9757" t="str">
            <v>Lithuania</v>
          </cell>
          <cell r="B9757" t="str">
            <v>LT</v>
          </cell>
          <cell r="C9757" t="str">
            <v>Bioenergy</v>
          </cell>
          <cell r="D9757" t="str">
            <v>2033</v>
          </cell>
          <cell r="E9757">
            <v>4500</v>
          </cell>
        </row>
        <row r="9758">
          <cell r="A9758" t="str">
            <v>Lithuania</v>
          </cell>
          <cell r="B9758" t="str">
            <v>LT</v>
          </cell>
          <cell r="C9758" t="str">
            <v>Bioenergy</v>
          </cell>
          <cell r="D9758" t="str">
            <v>2034</v>
          </cell>
          <cell r="E9758">
            <v>4500</v>
          </cell>
        </row>
        <row r="9759">
          <cell r="A9759" t="str">
            <v>Lithuania</v>
          </cell>
          <cell r="B9759" t="str">
            <v>LT</v>
          </cell>
          <cell r="C9759" t="str">
            <v>Bioenergy</v>
          </cell>
          <cell r="D9759" t="str">
            <v>2035</v>
          </cell>
          <cell r="E9759">
            <v>4500</v>
          </cell>
        </row>
        <row r="9760">
          <cell r="A9760" t="str">
            <v>Lithuania</v>
          </cell>
          <cell r="B9760" t="str">
            <v>LT</v>
          </cell>
          <cell r="C9760" t="str">
            <v>Bioenergy</v>
          </cell>
          <cell r="D9760" t="str">
            <v>2036</v>
          </cell>
          <cell r="E9760">
            <v>4500</v>
          </cell>
        </row>
        <row r="9761">
          <cell r="A9761" t="str">
            <v>Lithuania</v>
          </cell>
          <cell r="B9761" t="str">
            <v>LT</v>
          </cell>
          <cell r="C9761" t="str">
            <v>Bioenergy</v>
          </cell>
          <cell r="D9761" t="str">
            <v>2037</v>
          </cell>
          <cell r="E9761">
            <v>4500</v>
          </cell>
        </row>
        <row r="9762">
          <cell r="A9762" t="str">
            <v>Lithuania</v>
          </cell>
          <cell r="B9762" t="str">
            <v>LT</v>
          </cell>
          <cell r="C9762" t="str">
            <v>Bioenergy</v>
          </cell>
          <cell r="D9762" t="str">
            <v>2038</v>
          </cell>
          <cell r="E9762">
            <v>4500</v>
          </cell>
        </row>
        <row r="9763">
          <cell r="A9763" t="str">
            <v>Lithuania</v>
          </cell>
          <cell r="B9763" t="str">
            <v>LT</v>
          </cell>
          <cell r="C9763" t="str">
            <v>Bioenergy</v>
          </cell>
          <cell r="D9763" t="str">
            <v>2039</v>
          </cell>
          <cell r="E9763">
            <v>4500</v>
          </cell>
        </row>
        <row r="9764">
          <cell r="A9764" t="str">
            <v>Lithuania</v>
          </cell>
          <cell r="B9764" t="str">
            <v>LT</v>
          </cell>
          <cell r="C9764" t="str">
            <v>Bioenergy</v>
          </cell>
          <cell r="D9764" t="str">
            <v>2040</v>
          </cell>
          <cell r="E9764">
            <v>4500</v>
          </cell>
        </row>
        <row r="9765">
          <cell r="A9765" t="str">
            <v>Lithuania</v>
          </cell>
          <cell r="B9765" t="str">
            <v>LT</v>
          </cell>
          <cell r="C9765" t="str">
            <v>Bioenergy</v>
          </cell>
          <cell r="D9765" t="str">
            <v>2041</v>
          </cell>
          <cell r="E9765">
            <v>4500</v>
          </cell>
        </row>
        <row r="9766">
          <cell r="A9766" t="str">
            <v>Lithuania</v>
          </cell>
          <cell r="B9766" t="str">
            <v>LT</v>
          </cell>
          <cell r="C9766" t="str">
            <v>Bioenergy</v>
          </cell>
          <cell r="D9766" t="str">
            <v>2042</v>
          </cell>
          <cell r="E9766">
            <v>4500</v>
          </cell>
        </row>
        <row r="9767">
          <cell r="A9767" t="str">
            <v>Lithuania</v>
          </cell>
          <cell r="B9767" t="str">
            <v>LT</v>
          </cell>
          <cell r="C9767" t="str">
            <v>Bioenergy</v>
          </cell>
          <cell r="D9767" t="str">
            <v>2043</v>
          </cell>
          <cell r="E9767">
            <v>4500</v>
          </cell>
        </row>
        <row r="9768">
          <cell r="A9768" t="str">
            <v>Lithuania</v>
          </cell>
          <cell r="B9768" t="str">
            <v>LT</v>
          </cell>
          <cell r="C9768" t="str">
            <v>Bioenergy</v>
          </cell>
          <cell r="D9768" t="str">
            <v>2044</v>
          </cell>
          <cell r="E9768">
            <v>4500</v>
          </cell>
        </row>
        <row r="9769">
          <cell r="A9769" t="str">
            <v>Lithuania</v>
          </cell>
          <cell r="B9769" t="str">
            <v>LT</v>
          </cell>
          <cell r="C9769" t="str">
            <v>Bioenergy</v>
          </cell>
          <cell r="D9769" t="str">
            <v>2045</v>
          </cell>
          <cell r="E9769">
            <v>4500</v>
          </cell>
        </row>
        <row r="9770">
          <cell r="A9770" t="str">
            <v>Lithuania</v>
          </cell>
          <cell r="B9770" t="str">
            <v>LT</v>
          </cell>
          <cell r="C9770" t="str">
            <v>Bioenergy</v>
          </cell>
          <cell r="D9770" t="str">
            <v>2046</v>
          </cell>
          <cell r="E9770">
            <v>4500</v>
          </cell>
        </row>
        <row r="9771">
          <cell r="A9771" t="str">
            <v>Lithuania</v>
          </cell>
          <cell r="B9771" t="str">
            <v>LT</v>
          </cell>
          <cell r="C9771" t="str">
            <v>Bioenergy</v>
          </cell>
          <cell r="D9771" t="str">
            <v>2047</v>
          </cell>
          <cell r="E9771">
            <v>4500</v>
          </cell>
        </row>
        <row r="9772">
          <cell r="A9772" t="str">
            <v>Lithuania</v>
          </cell>
          <cell r="B9772" t="str">
            <v>LT</v>
          </cell>
          <cell r="C9772" t="str">
            <v>Bioenergy</v>
          </cell>
          <cell r="D9772" t="str">
            <v>2048</v>
          </cell>
          <cell r="E9772">
            <v>4500</v>
          </cell>
        </row>
        <row r="9773">
          <cell r="A9773" t="str">
            <v>Lithuania</v>
          </cell>
          <cell r="B9773" t="str">
            <v>LT</v>
          </cell>
          <cell r="C9773" t="str">
            <v>Bioenergy</v>
          </cell>
          <cell r="D9773" t="str">
            <v>2049</v>
          </cell>
          <cell r="E9773">
            <v>4500</v>
          </cell>
        </row>
        <row r="9774">
          <cell r="A9774" t="str">
            <v>Lithuania</v>
          </cell>
          <cell r="B9774" t="str">
            <v>LT</v>
          </cell>
          <cell r="C9774" t="str">
            <v>Bioenergy</v>
          </cell>
          <cell r="D9774" t="str">
            <v>2050</v>
          </cell>
          <cell r="E9774">
            <v>4500</v>
          </cell>
        </row>
        <row r="9775">
          <cell r="A9775" t="str">
            <v>Luxembourg</v>
          </cell>
          <cell r="B9775" t="str">
            <v>LU</v>
          </cell>
          <cell r="C9775" t="str">
            <v>Bioenergy</v>
          </cell>
          <cell r="D9775" t="str">
            <v>2018</v>
          </cell>
          <cell r="E9775">
            <v>4500</v>
          </cell>
        </row>
        <row r="9776">
          <cell r="A9776" t="str">
            <v>Luxembourg</v>
          </cell>
          <cell r="B9776" t="str">
            <v>LU</v>
          </cell>
          <cell r="C9776" t="str">
            <v>Bioenergy</v>
          </cell>
          <cell r="D9776" t="str">
            <v>2019</v>
          </cell>
          <cell r="E9776">
            <v>4500</v>
          </cell>
        </row>
        <row r="9777">
          <cell r="A9777" t="str">
            <v>Luxembourg</v>
          </cell>
          <cell r="B9777" t="str">
            <v>LU</v>
          </cell>
          <cell r="C9777" t="str">
            <v>Bioenergy</v>
          </cell>
          <cell r="D9777" t="str">
            <v>2020</v>
          </cell>
          <cell r="E9777">
            <v>4500</v>
          </cell>
        </row>
        <row r="9778">
          <cell r="A9778" t="str">
            <v>Luxembourg</v>
          </cell>
          <cell r="B9778" t="str">
            <v>LU</v>
          </cell>
          <cell r="C9778" t="str">
            <v>Bioenergy</v>
          </cell>
          <cell r="D9778" t="str">
            <v>2021</v>
          </cell>
          <cell r="E9778">
            <v>4500</v>
          </cell>
        </row>
        <row r="9779">
          <cell r="A9779" t="str">
            <v>Luxembourg</v>
          </cell>
          <cell r="B9779" t="str">
            <v>LU</v>
          </cell>
          <cell r="C9779" t="str">
            <v>Bioenergy</v>
          </cell>
          <cell r="D9779" t="str">
            <v>2022</v>
          </cell>
          <cell r="E9779">
            <v>4500</v>
          </cell>
        </row>
        <row r="9780">
          <cell r="A9780" t="str">
            <v>Luxembourg</v>
          </cell>
          <cell r="B9780" t="str">
            <v>LU</v>
          </cell>
          <cell r="C9780" t="str">
            <v>Bioenergy</v>
          </cell>
          <cell r="D9780" t="str">
            <v>2023</v>
          </cell>
          <cell r="E9780">
            <v>4500</v>
          </cell>
        </row>
        <row r="9781">
          <cell r="A9781" t="str">
            <v>Luxembourg</v>
          </cell>
          <cell r="B9781" t="str">
            <v>LU</v>
          </cell>
          <cell r="C9781" t="str">
            <v>Bioenergy</v>
          </cell>
          <cell r="D9781" t="str">
            <v>2024</v>
          </cell>
          <cell r="E9781">
            <v>4500</v>
          </cell>
        </row>
        <row r="9782">
          <cell r="A9782" t="str">
            <v>Luxembourg</v>
          </cell>
          <cell r="B9782" t="str">
            <v>LU</v>
          </cell>
          <cell r="C9782" t="str">
            <v>Bioenergy</v>
          </cell>
          <cell r="D9782" t="str">
            <v>2025</v>
          </cell>
          <cell r="E9782">
            <v>4500</v>
          </cell>
        </row>
        <row r="9783">
          <cell r="A9783" t="str">
            <v>Luxembourg</v>
          </cell>
          <cell r="B9783" t="str">
            <v>LU</v>
          </cell>
          <cell r="C9783" t="str">
            <v>Bioenergy</v>
          </cell>
          <cell r="D9783" t="str">
            <v>2026</v>
          </cell>
          <cell r="E9783">
            <v>4500</v>
          </cell>
        </row>
        <row r="9784">
          <cell r="A9784" t="str">
            <v>Luxembourg</v>
          </cell>
          <cell r="B9784" t="str">
            <v>LU</v>
          </cell>
          <cell r="C9784" t="str">
            <v>Bioenergy</v>
          </cell>
          <cell r="D9784" t="str">
            <v>2027</v>
          </cell>
          <cell r="E9784">
            <v>4500</v>
          </cell>
        </row>
        <row r="9785">
          <cell r="A9785" t="str">
            <v>Luxembourg</v>
          </cell>
          <cell r="B9785" t="str">
            <v>LU</v>
          </cell>
          <cell r="C9785" t="str">
            <v>Bioenergy</v>
          </cell>
          <cell r="D9785" t="str">
            <v>2028</v>
          </cell>
          <cell r="E9785">
            <v>4500</v>
          </cell>
        </row>
        <row r="9786">
          <cell r="A9786" t="str">
            <v>Luxembourg</v>
          </cell>
          <cell r="B9786" t="str">
            <v>LU</v>
          </cell>
          <cell r="C9786" t="str">
            <v>Bioenergy</v>
          </cell>
          <cell r="D9786" t="str">
            <v>2029</v>
          </cell>
          <cell r="E9786">
            <v>4500</v>
          </cell>
        </row>
        <row r="9787">
          <cell r="A9787" t="str">
            <v>Luxembourg</v>
          </cell>
          <cell r="B9787" t="str">
            <v>LU</v>
          </cell>
          <cell r="C9787" t="str">
            <v>Bioenergy</v>
          </cell>
          <cell r="D9787" t="str">
            <v>2030</v>
          </cell>
          <cell r="E9787">
            <v>4500</v>
          </cell>
        </row>
        <row r="9788">
          <cell r="A9788" t="str">
            <v>Luxembourg</v>
          </cell>
          <cell r="B9788" t="str">
            <v>LU</v>
          </cell>
          <cell r="C9788" t="str">
            <v>Bioenergy</v>
          </cell>
          <cell r="D9788" t="str">
            <v>2031</v>
          </cell>
          <cell r="E9788">
            <v>4500</v>
          </cell>
        </row>
        <row r="9789">
          <cell r="A9789" t="str">
            <v>Luxembourg</v>
          </cell>
          <cell r="B9789" t="str">
            <v>LU</v>
          </cell>
          <cell r="C9789" t="str">
            <v>Bioenergy</v>
          </cell>
          <cell r="D9789" t="str">
            <v>2032</v>
          </cell>
          <cell r="E9789">
            <v>4500</v>
          </cell>
        </row>
        <row r="9790">
          <cell r="A9790" t="str">
            <v>Luxembourg</v>
          </cell>
          <cell r="B9790" t="str">
            <v>LU</v>
          </cell>
          <cell r="C9790" t="str">
            <v>Bioenergy</v>
          </cell>
          <cell r="D9790" t="str">
            <v>2033</v>
          </cell>
          <cell r="E9790">
            <v>4500</v>
          </cell>
        </row>
        <row r="9791">
          <cell r="A9791" t="str">
            <v>Luxembourg</v>
          </cell>
          <cell r="B9791" t="str">
            <v>LU</v>
          </cell>
          <cell r="C9791" t="str">
            <v>Bioenergy</v>
          </cell>
          <cell r="D9791" t="str">
            <v>2034</v>
          </cell>
          <cell r="E9791">
            <v>4500</v>
          </cell>
        </row>
        <row r="9792">
          <cell r="A9792" t="str">
            <v>Luxembourg</v>
          </cell>
          <cell r="B9792" t="str">
            <v>LU</v>
          </cell>
          <cell r="C9792" t="str">
            <v>Bioenergy</v>
          </cell>
          <cell r="D9792" t="str">
            <v>2035</v>
          </cell>
          <cell r="E9792">
            <v>4500</v>
          </cell>
        </row>
        <row r="9793">
          <cell r="A9793" t="str">
            <v>Luxembourg</v>
          </cell>
          <cell r="B9793" t="str">
            <v>LU</v>
          </cell>
          <cell r="C9793" t="str">
            <v>Bioenergy</v>
          </cell>
          <cell r="D9793" t="str">
            <v>2036</v>
          </cell>
          <cell r="E9793">
            <v>4500</v>
          </cell>
        </row>
        <row r="9794">
          <cell r="A9794" t="str">
            <v>Luxembourg</v>
          </cell>
          <cell r="B9794" t="str">
            <v>LU</v>
          </cell>
          <cell r="C9794" t="str">
            <v>Bioenergy</v>
          </cell>
          <cell r="D9794" t="str">
            <v>2037</v>
          </cell>
          <cell r="E9794">
            <v>4500</v>
          </cell>
        </row>
        <row r="9795">
          <cell r="A9795" t="str">
            <v>Luxembourg</v>
          </cell>
          <cell r="B9795" t="str">
            <v>LU</v>
          </cell>
          <cell r="C9795" t="str">
            <v>Bioenergy</v>
          </cell>
          <cell r="D9795" t="str">
            <v>2038</v>
          </cell>
          <cell r="E9795">
            <v>4500</v>
          </cell>
        </row>
        <row r="9796">
          <cell r="A9796" t="str">
            <v>Luxembourg</v>
          </cell>
          <cell r="B9796" t="str">
            <v>LU</v>
          </cell>
          <cell r="C9796" t="str">
            <v>Bioenergy</v>
          </cell>
          <cell r="D9796" t="str">
            <v>2039</v>
          </cell>
          <cell r="E9796">
            <v>4500</v>
          </cell>
        </row>
        <row r="9797">
          <cell r="A9797" t="str">
            <v>Luxembourg</v>
          </cell>
          <cell r="B9797" t="str">
            <v>LU</v>
          </cell>
          <cell r="C9797" t="str">
            <v>Bioenergy</v>
          </cell>
          <cell r="D9797" t="str">
            <v>2040</v>
          </cell>
          <cell r="E9797">
            <v>4500</v>
          </cell>
        </row>
        <row r="9798">
          <cell r="A9798" t="str">
            <v>Luxembourg</v>
          </cell>
          <cell r="B9798" t="str">
            <v>LU</v>
          </cell>
          <cell r="C9798" t="str">
            <v>Bioenergy</v>
          </cell>
          <cell r="D9798" t="str">
            <v>2041</v>
          </cell>
          <cell r="E9798">
            <v>4500</v>
          </cell>
        </row>
        <row r="9799">
          <cell r="A9799" t="str">
            <v>Luxembourg</v>
          </cell>
          <cell r="B9799" t="str">
            <v>LU</v>
          </cell>
          <cell r="C9799" t="str">
            <v>Bioenergy</v>
          </cell>
          <cell r="D9799" t="str">
            <v>2042</v>
          </cell>
          <cell r="E9799">
            <v>4500</v>
          </cell>
        </row>
        <row r="9800">
          <cell r="A9800" t="str">
            <v>Luxembourg</v>
          </cell>
          <cell r="B9800" t="str">
            <v>LU</v>
          </cell>
          <cell r="C9800" t="str">
            <v>Bioenergy</v>
          </cell>
          <cell r="D9800" t="str">
            <v>2043</v>
          </cell>
          <cell r="E9800">
            <v>4500</v>
          </cell>
        </row>
        <row r="9801">
          <cell r="A9801" t="str">
            <v>Luxembourg</v>
          </cell>
          <cell r="B9801" t="str">
            <v>LU</v>
          </cell>
          <cell r="C9801" t="str">
            <v>Bioenergy</v>
          </cell>
          <cell r="D9801" t="str">
            <v>2044</v>
          </cell>
          <cell r="E9801">
            <v>4500</v>
          </cell>
        </row>
        <row r="9802">
          <cell r="A9802" t="str">
            <v>Luxembourg</v>
          </cell>
          <cell r="B9802" t="str">
            <v>LU</v>
          </cell>
          <cell r="C9802" t="str">
            <v>Bioenergy</v>
          </cell>
          <cell r="D9802" t="str">
            <v>2045</v>
          </cell>
          <cell r="E9802">
            <v>4500</v>
          </cell>
        </row>
        <row r="9803">
          <cell r="A9803" t="str">
            <v>Luxembourg</v>
          </cell>
          <cell r="B9803" t="str">
            <v>LU</v>
          </cell>
          <cell r="C9803" t="str">
            <v>Bioenergy</v>
          </cell>
          <cell r="D9803" t="str">
            <v>2046</v>
          </cell>
          <cell r="E9803">
            <v>4500</v>
          </cell>
        </row>
        <row r="9804">
          <cell r="A9804" t="str">
            <v>Luxembourg</v>
          </cell>
          <cell r="B9804" t="str">
            <v>LU</v>
          </cell>
          <cell r="C9804" t="str">
            <v>Bioenergy</v>
          </cell>
          <cell r="D9804" t="str">
            <v>2047</v>
          </cell>
          <cell r="E9804">
            <v>4500</v>
          </cell>
        </row>
        <row r="9805">
          <cell r="A9805" t="str">
            <v>Luxembourg</v>
          </cell>
          <cell r="B9805" t="str">
            <v>LU</v>
          </cell>
          <cell r="C9805" t="str">
            <v>Bioenergy</v>
          </cell>
          <cell r="D9805" t="str">
            <v>2048</v>
          </cell>
          <cell r="E9805">
            <v>4500</v>
          </cell>
        </row>
        <row r="9806">
          <cell r="A9806" t="str">
            <v>Luxembourg</v>
          </cell>
          <cell r="B9806" t="str">
            <v>LU</v>
          </cell>
          <cell r="C9806" t="str">
            <v>Bioenergy</v>
          </cell>
          <cell r="D9806" t="str">
            <v>2049</v>
          </cell>
          <cell r="E9806">
            <v>4500</v>
          </cell>
        </row>
        <row r="9807">
          <cell r="A9807" t="str">
            <v>Luxembourg</v>
          </cell>
          <cell r="B9807" t="str">
            <v>LU</v>
          </cell>
          <cell r="C9807" t="str">
            <v>Bioenergy</v>
          </cell>
          <cell r="D9807" t="str">
            <v>2050</v>
          </cell>
          <cell r="E9807">
            <v>4500</v>
          </cell>
        </row>
        <row r="9808">
          <cell r="A9808" t="str">
            <v>Latvia</v>
          </cell>
          <cell r="B9808" t="str">
            <v>LV</v>
          </cell>
          <cell r="C9808" t="str">
            <v>Bioenergy</v>
          </cell>
          <cell r="D9808" t="str">
            <v>2018</v>
          </cell>
          <cell r="E9808">
            <v>4500</v>
          </cell>
        </row>
        <row r="9809">
          <cell r="A9809" t="str">
            <v>Latvia</v>
          </cell>
          <cell r="B9809" t="str">
            <v>LV</v>
          </cell>
          <cell r="C9809" t="str">
            <v>Bioenergy</v>
          </cell>
          <cell r="D9809" t="str">
            <v>2019</v>
          </cell>
          <cell r="E9809">
            <v>4500</v>
          </cell>
        </row>
        <row r="9810">
          <cell r="A9810" t="str">
            <v>Latvia</v>
          </cell>
          <cell r="B9810" t="str">
            <v>LV</v>
          </cell>
          <cell r="C9810" t="str">
            <v>Bioenergy</v>
          </cell>
          <cell r="D9810" t="str">
            <v>2020</v>
          </cell>
          <cell r="E9810">
            <v>4500</v>
          </cell>
        </row>
        <row r="9811">
          <cell r="A9811" t="str">
            <v>Latvia</v>
          </cell>
          <cell r="B9811" t="str">
            <v>LV</v>
          </cell>
          <cell r="C9811" t="str">
            <v>Bioenergy</v>
          </cell>
          <cell r="D9811" t="str">
            <v>2021</v>
          </cell>
          <cell r="E9811">
            <v>4500</v>
          </cell>
        </row>
        <row r="9812">
          <cell r="A9812" t="str">
            <v>Latvia</v>
          </cell>
          <cell r="B9812" t="str">
            <v>LV</v>
          </cell>
          <cell r="C9812" t="str">
            <v>Bioenergy</v>
          </cell>
          <cell r="D9812" t="str">
            <v>2022</v>
          </cell>
          <cell r="E9812">
            <v>4500</v>
          </cell>
        </row>
        <row r="9813">
          <cell r="A9813" t="str">
            <v>Latvia</v>
          </cell>
          <cell r="B9813" t="str">
            <v>LV</v>
          </cell>
          <cell r="C9813" t="str">
            <v>Bioenergy</v>
          </cell>
          <cell r="D9813" t="str">
            <v>2023</v>
          </cell>
          <cell r="E9813">
            <v>4500</v>
          </cell>
        </row>
        <row r="9814">
          <cell r="A9814" t="str">
            <v>Latvia</v>
          </cell>
          <cell r="B9814" t="str">
            <v>LV</v>
          </cell>
          <cell r="C9814" t="str">
            <v>Bioenergy</v>
          </cell>
          <cell r="D9814" t="str">
            <v>2024</v>
          </cell>
          <cell r="E9814">
            <v>4500</v>
          </cell>
        </row>
        <row r="9815">
          <cell r="A9815" t="str">
            <v>Latvia</v>
          </cell>
          <cell r="B9815" t="str">
            <v>LV</v>
          </cell>
          <cell r="C9815" t="str">
            <v>Bioenergy</v>
          </cell>
          <cell r="D9815" t="str">
            <v>2025</v>
          </cell>
          <cell r="E9815">
            <v>4500</v>
          </cell>
        </row>
        <row r="9816">
          <cell r="A9816" t="str">
            <v>Latvia</v>
          </cell>
          <cell r="B9816" t="str">
            <v>LV</v>
          </cell>
          <cell r="C9816" t="str">
            <v>Bioenergy</v>
          </cell>
          <cell r="D9816" t="str">
            <v>2026</v>
          </cell>
          <cell r="E9816">
            <v>4500</v>
          </cell>
        </row>
        <row r="9817">
          <cell r="A9817" t="str">
            <v>Latvia</v>
          </cell>
          <cell r="B9817" t="str">
            <v>LV</v>
          </cell>
          <cell r="C9817" t="str">
            <v>Bioenergy</v>
          </cell>
          <cell r="D9817" t="str">
            <v>2027</v>
          </cell>
          <cell r="E9817">
            <v>4500</v>
          </cell>
        </row>
        <row r="9818">
          <cell r="A9818" t="str">
            <v>Latvia</v>
          </cell>
          <cell r="B9818" t="str">
            <v>LV</v>
          </cell>
          <cell r="C9818" t="str">
            <v>Bioenergy</v>
          </cell>
          <cell r="D9818" t="str">
            <v>2028</v>
          </cell>
          <cell r="E9818">
            <v>4500</v>
          </cell>
        </row>
        <row r="9819">
          <cell r="A9819" t="str">
            <v>Latvia</v>
          </cell>
          <cell r="B9819" t="str">
            <v>LV</v>
          </cell>
          <cell r="C9819" t="str">
            <v>Bioenergy</v>
          </cell>
          <cell r="D9819" t="str">
            <v>2029</v>
          </cell>
          <cell r="E9819">
            <v>4500</v>
          </cell>
        </row>
        <row r="9820">
          <cell r="A9820" t="str">
            <v>Latvia</v>
          </cell>
          <cell r="B9820" t="str">
            <v>LV</v>
          </cell>
          <cell r="C9820" t="str">
            <v>Bioenergy</v>
          </cell>
          <cell r="D9820" t="str">
            <v>2030</v>
          </cell>
          <cell r="E9820">
            <v>4500</v>
          </cell>
        </row>
        <row r="9821">
          <cell r="A9821" t="str">
            <v>Latvia</v>
          </cell>
          <cell r="B9821" t="str">
            <v>LV</v>
          </cell>
          <cell r="C9821" t="str">
            <v>Bioenergy</v>
          </cell>
          <cell r="D9821" t="str">
            <v>2031</v>
          </cell>
          <cell r="E9821">
            <v>4500</v>
          </cell>
        </row>
        <row r="9822">
          <cell r="A9822" t="str">
            <v>Latvia</v>
          </cell>
          <cell r="B9822" t="str">
            <v>LV</v>
          </cell>
          <cell r="C9822" t="str">
            <v>Bioenergy</v>
          </cell>
          <cell r="D9822" t="str">
            <v>2032</v>
          </cell>
          <cell r="E9822">
            <v>4500</v>
          </cell>
        </row>
        <row r="9823">
          <cell r="A9823" t="str">
            <v>Latvia</v>
          </cell>
          <cell r="B9823" t="str">
            <v>LV</v>
          </cell>
          <cell r="C9823" t="str">
            <v>Bioenergy</v>
          </cell>
          <cell r="D9823" t="str">
            <v>2033</v>
          </cell>
          <cell r="E9823">
            <v>4500</v>
          </cell>
        </row>
        <row r="9824">
          <cell r="A9824" t="str">
            <v>Latvia</v>
          </cell>
          <cell r="B9824" t="str">
            <v>LV</v>
          </cell>
          <cell r="C9824" t="str">
            <v>Bioenergy</v>
          </cell>
          <cell r="D9824" t="str">
            <v>2034</v>
          </cell>
          <cell r="E9824">
            <v>4500</v>
          </cell>
        </row>
        <row r="9825">
          <cell r="A9825" t="str">
            <v>Latvia</v>
          </cell>
          <cell r="B9825" t="str">
            <v>LV</v>
          </cell>
          <cell r="C9825" t="str">
            <v>Bioenergy</v>
          </cell>
          <cell r="D9825" t="str">
            <v>2035</v>
          </cell>
          <cell r="E9825">
            <v>4500</v>
          </cell>
        </row>
        <row r="9826">
          <cell r="A9826" t="str">
            <v>Latvia</v>
          </cell>
          <cell r="B9826" t="str">
            <v>LV</v>
          </cell>
          <cell r="C9826" t="str">
            <v>Bioenergy</v>
          </cell>
          <cell r="D9826" t="str">
            <v>2036</v>
          </cell>
          <cell r="E9826">
            <v>4500</v>
          </cell>
        </row>
        <row r="9827">
          <cell r="A9827" t="str">
            <v>Latvia</v>
          </cell>
          <cell r="B9827" t="str">
            <v>LV</v>
          </cell>
          <cell r="C9827" t="str">
            <v>Bioenergy</v>
          </cell>
          <cell r="D9827" t="str">
            <v>2037</v>
          </cell>
          <cell r="E9827">
            <v>4500</v>
          </cell>
        </row>
        <row r="9828">
          <cell r="A9828" t="str">
            <v>Latvia</v>
          </cell>
          <cell r="B9828" t="str">
            <v>LV</v>
          </cell>
          <cell r="C9828" t="str">
            <v>Bioenergy</v>
          </cell>
          <cell r="D9828" t="str">
            <v>2038</v>
          </cell>
          <cell r="E9828">
            <v>4500</v>
          </cell>
        </row>
        <row r="9829">
          <cell r="A9829" t="str">
            <v>Latvia</v>
          </cell>
          <cell r="B9829" t="str">
            <v>LV</v>
          </cell>
          <cell r="C9829" t="str">
            <v>Bioenergy</v>
          </cell>
          <cell r="D9829" t="str">
            <v>2039</v>
          </cell>
          <cell r="E9829">
            <v>4500</v>
          </cell>
        </row>
        <row r="9830">
          <cell r="A9830" t="str">
            <v>Latvia</v>
          </cell>
          <cell r="B9830" t="str">
            <v>LV</v>
          </cell>
          <cell r="C9830" t="str">
            <v>Bioenergy</v>
          </cell>
          <cell r="D9830" t="str">
            <v>2040</v>
          </cell>
          <cell r="E9830">
            <v>4500</v>
          </cell>
        </row>
        <row r="9831">
          <cell r="A9831" t="str">
            <v>Latvia</v>
          </cell>
          <cell r="B9831" t="str">
            <v>LV</v>
          </cell>
          <cell r="C9831" t="str">
            <v>Bioenergy</v>
          </cell>
          <cell r="D9831" t="str">
            <v>2041</v>
          </cell>
          <cell r="E9831">
            <v>4500</v>
          </cell>
        </row>
        <row r="9832">
          <cell r="A9832" t="str">
            <v>Latvia</v>
          </cell>
          <cell r="B9832" t="str">
            <v>LV</v>
          </cell>
          <cell r="C9832" t="str">
            <v>Bioenergy</v>
          </cell>
          <cell r="D9832" t="str">
            <v>2042</v>
          </cell>
          <cell r="E9832">
            <v>4500</v>
          </cell>
        </row>
        <row r="9833">
          <cell r="A9833" t="str">
            <v>Latvia</v>
          </cell>
          <cell r="B9833" t="str">
            <v>LV</v>
          </cell>
          <cell r="C9833" t="str">
            <v>Bioenergy</v>
          </cell>
          <cell r="D9833" t="str">
            <v>2043</v>
          </cell>
          <cell r="E9833">
            <v>4500</v>
          </cell>
        </row>
        <row r="9834">
          <cell r="A9834" t="str">
            <v>Latvia</v>
          </cell>
          <cell r="B9834" t="str">
            <v>LV</v>
          </cell>
          <cell r="C9834" t="str">
            <v>Bioenergy</v>
          </cell>
          <cell r="D9834" t="str">
            <v>2044</v>
          </cell>
          <cell r="E9834">
            <v>4500</v>
          </cell>
        </row>
        <row r="9835">
          <cell r="A9835" t="str">
            <v>Latvia</v>
          </cell>
          <cell r="B9835" t="str">
            <v>LV</v>
          </cell>
          <cell r="C9835" t="str">
            <v>Bioenergy</v>
          </cell>
          <cell r="D9835" t="str">
            <v>2045</v>
          </cell>
          <cell r="E9835">
            <v>4500</v>
          </cell>
        </row>
        <row r="9836">
          <cell r="A9836" t="str">
            <v>Latvia</v>
          </cell>
          <cell r="B9836" t="str">
            <v>LV</v>
          </cell>
          <cell r="C9836" t="str">
            <v>Bioenergy</v>
          </cell>
          <cell r="D9836" t="str">
            <v>2046</v>
          </cell>
          <cell r="E9836">
            <v>4500</v>
          </cell>
        </row>
        <row r="9837">
          <cell r="A9837" t="str">
            <v>Latvia</v>
          </cell>
          <cell r="B9837" t="str">
            <v>LV</v>
          </cell>
          <cell r="C9837" t="str">
            <v>Bioenergy</v>
          </cell>
          <cell r="D9837" t="str">
            <v>2047</v>
          </cell>
          <cell r="E9837">
            <v>4500</v>
          </cell>
        </row>
        <row r="9838">
          <cell r="A9838" t="str">
            <v>Latvia</v>
          </cell>
          <cell r="B9838" t="str">
            <v>LV</v>
          </cell>
          <cell r="C9838" t="str">
            <v>Bioenergy</v>
          </cell>
          <cell r="D9838" t="str">
            <v>2048</v>
          </cell>
          <cell r="E9838">
            <v>4500</v>
          </cell>
        </row>
        <row r="9839">
          <cell r="A9839" t="str">
            <v>Latvia</v>
          </cell>
          <cell r="B9839" t="str">
            <v>LV</v>
          </cell>
          <cell r="C9839" t="str">
            <v>Bioenergy</v>
          </cell>
          <cell r="D9839" t="str">
            <v>2049</v>
          </cell>
          <cell r="E9839">
            <v>4500</v>
          </cell>
        </row>
        <row r="9840">
          <cell r="A9840" t="str">
            <v>Latvia</v>
          </cell>
          <cell r="B9840" t="str">
            <v>LV</v>
          </cell>
          <cell r="C9840" t="str">
            <v>Bioenergy</v>
          </cell>
          <cell r="D9840" t="str">
            <v>2050</v>
          </cell>
          <cell r="E9840">
            <v>4500</v>
          </cell>
        </row>
        <row r="9841">
          <cell r="A9841" t="str">
            <v>Montenegro</v>
          </cell>
          <cell r="B9841" t="str">
            <v>ME</v>
          </cell>
          <cell r="C9841" t="str">
            <v>Bioenergy</v>
          </cell>
          <cell r="D9841" t="str">
            <v>2018</v>
          </cell>
          <cell r="E9841">
            <v>4500</v>
          </cell>
        </row>
        <row r="9842">
          <cell r="A9842" t="str">
            <v>Montenegro</v>
          </cell>
          <cell r="B9842" t="str">
            <v>ME</v>
          </cell>
          <cell r="C9842" t="str">
            <v>Bioenergy</v>
          </cell>
          <cell r="D9842" t="str">
            <v>2019</v>
          </cell>
          <cell r="E9842">
            <v>4500</v>
          </cell>
        </row>
        <row r="9843">
          <cell r="A9843" t="str">
            <v>Montenegro</v>
          </cell>
          <cell r="B9843" t="str">
            <v>ME</v>
          </cell>
          <cell r="C9843" t="str">
            <v>Bioenergy</v>
          </cell>
          <cell r="D9843" t="str">
            <v>2020</v>
          </cell>
          <cell r="E9843">
            <v>4500</v>
          </cell>
        </row>
        <row r="9844">
          <cell r="A9844" t="str">
            <v>Montenegro</v>
          </cell>
          <cell r="B9844" t="str">
            <v>ME</v>
          </cell>
          <cell r="C9844" t="str">
            <v>Bioenergy</v>
          </cell>
          <cell r="D9844" t="str">
            <v>2021</v>
          </cell>
          <cell r="E9844">
            <v>4500</v>
          </cell>
        </row>
        <row r="9845">
          <cell r="A9845" t="str">
            <v>Montenegro</v>
          </cell>
          <cell r="B9845" t="str">
            <v>ME</v>
          </cell>
          <cell r="C9845" t="str">
            <v>Bioenergy</v>
          </cell>
          <cell r="D9845" t="str">
            <v>2022</v>
          </cell>
          <cell r="E9845">
            <v>4500</v>
          </cell>
        </row>
        <row r="9846">
          <cell r="A9846" t="str">
            <v>Montenegro</v>
          </cell>
          <cell r="B9846" t="str">
            <v>ME</v>
          </cell>
          <cell r="C9846" t="str">
            <v>Bioenergy</v>
          </cell>
          <cell r="D9846" t="str">
            <v>2023</v>
          </cell>
          <cell r="E9846">
            <v>4500</v>
          </cell>
        </row>
        <row r="9847">
          <cell r="A9847" t="str">
            <v>Montenegro</v>
          </cell>
          <cell r="B9847" t="str">
            <v>ME</v>
          </cell>
          <cell r="C9847" t="str">
            <v>Bioenergy</v>
          </cell>
          <cell r="D9847" t="str">
            <v>2024</v>
          </cell>
          <cell r="E9847">
            <v>4500</v>
          </cell>
        </row>
        <row r="9848">
          <cell r="A9848" t="str">
            <v>Montenegro</v>
          </cell>
          <cell r="B9848" t="str">
            <v>ME</v>
          </cell>
          <cell r="C9848" t="str">
            <v>Bioenergy</v>
          </cell>
          <cell r="D9848" t="str">
            <v>2025</v>
          </cell>
          <cell r="E9848">
            <v>4500</v>
          </cell>
        </row>
        <row r="9849">
          <cell r="A9849" t="str">
            <v>Montenegro</v>
          </cell>
          <cell r="B9849" t="str">
            <v>ME</v>
          </cell>
          <cell r="C9849" t="str">
            <v>Bioenergy</v>
          </cell>
          <cell r="D9849" t="str">
            <v>2026</v>
          </cell>
          <cell r="E9849">
            <v>4500</v>
          </cell>
        </row>
        <row r="9850">
          <cell r="A9850" t="str">
            <v>Montenegro</v>
          </cell>
          <cell r="B9850" t="str">
            <v>ME</v>
          </cell>
          <cell r="C9850" t="str">
            <v>Bioenergy</v>
          </cell>
          <cell r="D9850" t="str">
            <v>2027</v>
          </cell>
          <cell r="E9850">
            <v>4500</v>
          </cell>
        </row>
        <row r="9851">
          <cell r="A9851" t="str">
            <v>Montenegro</v>
          </cell>
          <cell r="B9851" t="str">
            <v>ME</v>
          </cell>
          <cell r="C9851" t="str">
            <v>Bioenergy</v>
          </cell>
          <cell r="D9851" t="str">
            <v>2028</v>
          </cell>
          <cell r="E9851">
            <v>4500</v>
          </cell>
        </row>
        <row r="9852">
          <cell r="A9852" t="str">
            <v>Montenegro</v>
          </cell>
          <cell r="B9852" t="str">
            <v>ME</v>
          </cell>
          <cell r="C9852" t="str">
            <v>Bioenergy</v>
          </cell>
          <cell r="D9852" t="str">
            <v>2029</v>
          </cell>
          <cell r="E9852">
            <v>4500</v>
          </cell>
        </row>
        <row r="9853">
          <cell r="A9853" t="str">
            <v>Montenegro</v>
          </cell>
          <cell r="B9853" t="str">
            <v>ME</v>
          </cell>
          <cell r="C9853" t="str">
            <v>Bioenergy</v>
          </cell>
          <cell r="D9853" t="str">
            <v>2030</v>
          </cell>
          <cell r="E9853">
            <v>4500</v>
          </cell>
        </row>
        <row r="9854">
          <cell r="A9854" t="str">
            <v>Montenegro</v>
          </cell>
          <cell r="B9854" t="str">
            <v>ME</v>
          </cell>
          <cell r="C9854" t="str">
            <v>Bioenergy</v>
          </cell>
          <cell r="D9854" t="str">
            <v>2031</v>
          </cell>
          <cell r="E9854">
            <v>4500</v>
          </cell>
        </row>
        <row r="9855">
          <cell r="A9855" t="str">
            <v>Montenegro</v>
          </cell>
          <cell r="B9855" t="str">
            <v>ME</v>
          </cell>
          <cell r="C9855" t="str">
            <v>Bioenergy</v>
          </cell>
          <cell r="D9855" t="str">
            <v>2032</v>
          </cell>
          <cell r="E9855">
            <v>4500</v>
          </cell>
        </row>
        <row r="9856">
          <cell r="A9856" t="str">
            <v>Montenegro</v>
          </cell>
          <cell r="B9856" t="str">
            <v>ME</v>
          </cell>
          <cell r="C9856" t="str">
            <v>Bioenergy</v>
          </cell>
          <cell r="D9856" t="str">
            <v>2033</v>
          </cell>
          <cell r="E9856">
            <v>4500</v>
          </cell>
        </row>
        <row r="9857">
          <cell r="A9857" t="str">
            <v>Montenegro</v>
          </cell>
          <cell r="B9857" t="str">
            <v>ME</v>
          </cell>
          <cell r="C9857" t="str">
            <v>Bioenergy</v>
          </cell>
          <cell r="D9857" t="str">
            <v>2034</v>
          </cell>
          <cell r="E9857">
            <v>4500</v>
          </cell>
        </row>
        <row r="9858">
          <cell r="A9858" t="str">
            <v>Montenegro</v>
          </cell>
          <cell r="B9858" t="str">
            <v>ME</v>
          </cell>
          <cell r="C9858" t="str">
            <v>Bioenergy</v>
          </cell>
          <cell r="D9858" t="str">
            <v>2035</v>
          </cell>
          <cell r="E9858">
            <v>4500</v>
          </cell>
        </row>
        <row r="9859">
          <cell r="A9859" t="str">
            <v>Montenegro</v>
          </cell>
          <cell r="B9859" t="str">
            <v>ME</v>
          </cell>
          <cell r="C9859" t="str">
            <v>Bioenergy</v>
          </cell>
          <cell r="D9859" t="str">
            <v>2036</v>
          </cell>
          <cell r="E9859">
            <v>4500</v>
          </cell>
        </row>
        <row r="9860">
          <cell r="A9860" t="str">
            <v>Montenegro</v>
          </cell>
          <cell r="B9860" t="str">
            <v>ME</v>
          </cell>
          <cell r="C9860" t="str">
            <v>Bioenergy</v>
          </cell>
          <cell r="D9860" t="str">
            <v>2037</v>
          </cell>
          <cell r="E9860">
            <v>4500</v>
          </cell>
        </row>
        <row r="9861">
          <cell r="A9861" t="str">
            <v>Montenegro</v>
          </cell>
          <cell r="B9861" t="str">
            <v>ME</v>
          </cell>
          <cell r="C9861" t="str">
            <v>Bioenergy</v>
          </cell>
          <cell r="D9861" t="str">
            <v>2038</v>
          </cell>
          <cell r="E9861">
            <v>4500</v>
          </cell>
        </row>
        <row r="9862">
          <cell r="A9862" t="str">
            <v>Montenegro</v>
          </cell>
          <cell r="B9862" t="str">
            <v>ME</v>
          </cell>
          <cell r="C9862" t="str">
            <v>Bioenergy</v>
          </cell>
          <cell r="D9862" t="str">
            <v>2039</v>
          </cell>
          <cell r="E9862">
            <v>4500</v>
          </cell>
        </row>
        <row r="9863">
          <cell r="A9863" t="str">
            <v>Montenegro</v>
          </cell>
          <cell r="B9863" t="str">
            <v>ME</v>
          </cell>
          <cell r="C9863" t="str">
            <v>Bioenergy</v>
          </cell>
          <cell r="D9863" t="str">
            <v>2040</v>
          </cell>
          <cell r="E9863">
            <v>4500</v>
          </cell>
        </row>
        <row r="9864">
          <cell r="A9864" t="str">
            <v>Montenegro</v>
          </cell>
          <cell r="B9864" t="str">
            <v>ME</v>
          </cell>
          <cell r="C9864" t="str">
            <v>Bioenergy</v>
          </cell>
          <cell r="D9864" t="str">
            <v>2041</v>
          </cell>
          <cell r="E9864">
            <v>4500</v>
          </cell>
        </row>
        <row r="9865">
          <cell r="A9865" t="str">
            <v>Montenegro</v>
          </cell>
          <cell r="B9865" t="str">
            <v>ME</v>
          </cell>
          <cell r="C9865" t="str">
            <v>Bioenergy</v>
          </cell>
          <cell r="D9865" t="str">
            <v>2042</v>
          </cell>
          <cell r="E9865">
            <v>4500</v>
          </cell>
        </row>
        <row r="9866">
          <cell r="A9866" t="str">
            <v>Montenegro</v>
          </cell>
          <cell r="B9866" t="str">
            <v>ME</v>
          </cell>
          <cell r="C9866" t="str">
            <v>Bioenergy</v>
          </cell>
          <cell r="D9866" t="str">
            <v>2043</v>
          </cell>
          <cell r="E9866">
            <v>4500</v>
          </cell>
        </row>
        <row r="9867">
          <cell r="A9867" t="str">
            <v>Montenegro</v>
          </cell>
          <cell r="B9867" t="str">
            <v>ME</v>
          </cell>
          <cell r="C9867" t="str">
            <v>Bioenergy</v>
          </cell>
          <cell r="D9867" t="str">
            <v>2044</v>
          </cell>
          <cell r="E9867">
            <v>4500</v>
          </cell>
        </row>
        <row r="9868">
          <cell r="A9868" t="str">
            <v>Montenegro</v>
          </cell>
          <cell r="B9868" t="str">
            <v>ME</v>
          </cell>
          <cell r="C9868" t="str">
            <v>Bioenergy</v>
          </cell>
          <cell r="D9868" t="str">
            <v>2045</v>
          </cell>
          <cell r="E9868">
            <v>4500</v>
          </cell>
        </row>
        <row r="9869">
          <cell r="A9869" t="str">
            <v>Montenegro</v>
          </cell>
          <cell r="B9869" t="str">
            <v>ME</v>
          </cell>
          <cell r="C9869" t="str">
            <v>Bioenergy</v>
          </cell>
          <cell r="D9869" t="str">
            <v>2046</v>
          </cell>
          <cell r="E9869">
            <v>4500</v>
          </cell>
        </row>
        <row r="9870">
          <cell r="A9870" t="str">
            <v>Montenegro</v>
          </cell>
          <cell r="B9870" t="str">
            <v>ME</v>
          </cell>
          <cell r="C9870" t="str">
            <v>Bioenergy</v>
          </cell>
          <cell r="D9870" t="str">
            <v>2047</v>
          </cell>
          <cell r="E9870">
            <v>4500</v>
          </cell>
        </row>
        <row r="9871">
          <cell r="A9871" t="str">
            <v>Montenegro</v>
          </cell>
          <cell r="B9871" t="str">
            <v>ME</v>
          </cell>
          <cell r="C9871" t="str">
            <v>Bioenergy</v>
          </cell>
          <cell r="D9871" t="str">
            <v>2048</v>
          </cell>
          <cell r="E9871">
            <v>4500</v>
          </cell>
        </row>
        <row r="9872">
          <cell r="A9872" t="str">
            <v>Montenegro</v>
          </cell>
          <cell r="B9872" t="str">
            <v>ME</v>
          </cell>
          <cell r="C9872" t="str">
            <v>Bioenergy</v>
          </cell>
          <cell r="D9872" t="str">
            <v>2049</v>
          </cell>
          <cell r="E9872">
            <v>4500</v>
          </cell>
        </row>
        <row r="9873">
          <cell r="A9873" t="str">
            <v>Montenegro</v>
          </cell>
          <cell r="B9873" t="str">
            <v>ME</v>
          </cell>
          <cell r="C9873" t="str">
            <v>Bioenergy</v>
          </cell>
          <cell r="D9873" t="str">
            <v>2050</v>
          </cell>
          <cell r="E9873">
            <v>4500</v>
          </cell>
        </row>
        <row r="9874">
          <cell r="A9874" t="str">
            <v>North Macedonia</v>
          </cell>
          <cell r="B9874" t="str">
            <v>MK</v>
          </cell>
          <cell r="C9874" t="str">
            <v>Bioenergy</v>
          </cell>
          <cell r="D9874" t="str">
            <v>2018</v>
          </cell>
          <cell r="E9874">
            <v>4500</v>
          </cell>
        </row>
        <row r="9875">
          <cell r="A9875" t="str">
            <v>North Macedonia</v>
          </cell>
          <cell r="B9875" t="str">
            <v>MK</v>
          </cell>
          <cell r="C9875" t="str">
            <v>Bioenergy</v>
          </cell>
          <cell r="D9875" t="str">
            <v>2019</v>
          </cell>
          <cell r="E9875">
            <v>4500</v>
          </cell>
        </row>
        <row r="9876">
          <cell r="A9876" t="str">
            <v>North Macedonia</v>
          </cell>
          <cell r="B9876" t="str">
            <v>MK</v>
          </cell>
          <cell r="C9876" t="str">
            <v>Bioenergy</v>
          </cell>
          <cell r="D9876" t="str">
            <v>2020</v>
          </cell>
          <cell r="E9876">
            <v>4500</v>
          </cell>
        </row>
        <row r="9877">
          <cell r="A9877" t="str">
            <v>North Macedonia</v>
          </cell>
          <cell r="B9877" t="str">
            <v>MK</v>
          </cell>
          <cell r="C9877" t="str">
            <v>Bioenergy</v>
          </cell>
          <cell r="D9877" t="str">
            <v>2021</v>
          </cell>
          <cell r="E9877">
            <v>4500</v>
          </cell>
        </row>
        <row r="9878">
          <cell r="A9878" t="str">
            <v>North Macedonia</v>
          </cell>
          <cell r="B9878" t="str">
            <v>MK</v>
          </cell>
          <cell r="C9878" t="str">
            <v>Bioenergy</v>
          </cell>
          <cell r="D9878" t="str">
            <v>2022</v>
          </cell>
          <cell r="E9878">
            <v>4500</v>
          </cell>
        </row>
        <row r="9879">
          <cell r="A9879" t="str">
            <v>North Macedonia</v>
          </cell>
          <cell r="B9879" t="str">
            <v>MK</v>
          </cell>
          <cell r="C9879" t="str">
            <v>Bioenergy</v>
          </cell>
          <cell r="D9879" t="str">
            <v>2023</v>
          </cell>
          <cell r="E9879">
            <v>4500</v>
          </cell>
        </row>
        <row r="9880">
          <cell r="A9880" t="str">
            <v>North Macedonia</v>
          </cell>
          <cell r="B9880" t="str">
            <v>MK</v>
          </cell>
          <cell r="C9880" t="str">
            <v>Bioenergy</v>
          </cell>
          <cell r="D9880" t="str">
            <v>2024</v>
          </cell>
          <cell r="E9880">
            <v>4500</v>
          </cell>
        </row>
        <row r="9881">
          <cell r="A9881" t="str">
            <v>North Macedonia</v>
          </cell>
          <cell r="B9881" t="str">
            <v>MK</v>
          </cell>
          <cell r="C9881" t="str">
            <v>Bioenergy</v>
          </cell>
          <cell r="D9881" t="str">
            <v>2025</v>
          </cell>
          <cell r="E9881">
            <v>4500</v>
          </cell>
        </row>
        <row r="9882">
          <cell r="A9882" t="str">
            <v>North Macedonia</v>
          </cell>
          <cell r="B9882" t="str">
            <v>MK</v>
          </cell>
          <cell r="C9882" t="str">
            <v>Bioenergy</v>
          </cell>
          <cell r="D9882" t="str">
            <v>2026</v>
          </cell>
          <cell r="E9882">
            <v>4500</v>
          </cell>
        </row>
        <row r="9883">
          <cell r="A9883" t="str">
            <v>North Macedonia</v>
          </cell>
          <cell r="B9883" t="str">
            <v>MK</v>
          </cell>
          <cell r="C9883" t="str">
            <v>Bioenergy</v>
          </cell>
          <cell r="D9883" t="str">
            <v>2027</v>
          </cell>
          <cell r="E9883">
            <v>4500</v>
          </cell>
        </row>
        <row r="9884">
          <cell r="A9884" t="str">
            <v>North Macedonia</v>
          </cell>
          <cell r="B9884" t="str">
            <v>MK</v>
          </cell>
          <cell r="C9884" t="str">
            <v>Bioenergy</v>
          </cell>
          <cell r="D9884" t="str">
            <v>2028</v>
          </cell>
          <cell r="E9884">
            <v>4500</v>
          </cell>
        </row>
        <row r="9885">
          <cell r="A9885" t="str">
            <v>North Macedonia</v>
          </cell>
          <cell r="B9885" t="str">
            <v>MK</v>
          </cell>
          <cell r="C9885" t="str">
            <v>Bioenergy</v>
          </cell>
          <cell r="D9885" t="str">
            <v>2029</v>
          </cell>
          <cell r="E9885">
            <v>4500</v>
          </cell>
        </row>
        <row r="9886">
          <cell r="A9886" t="str">
            <v>North Macedonia</v>
          </cell>
          <cell r="B9886" t="str">
            <v>MK</v>
          </cell>
          <cell r="C9886" t="str">
            <v>Bioenergy</v>
          </cell>
          <cell r="D9886" t="str">
            <v>2030</v>
          </cell>
          <cell r="E9886">
            <v>4500</v>
          </cell>
        </row>
        <row r="9887">
          <cell r="A9887" t="str">
            <v>North Macedonia</v>
          </cell>
          <cell r="B9887" t="str">
            <v>MK</v>
          </cell>
          <cell r="C9887" t="str">
            <v>Bioenergy</v>
          </cell>
          <cell r="D9887" t="str">
            <v>2031</v>
          </cell>
          <cell r="E9887">
            <v>4500</v>
          </cell>
        </row>
        <row r="9888">
          <cell r="A9888" t="str">
            <v>North Macedonia</v>
          </cell>
          <cell r="B9888" t="str">
            <v>MK</v>
          </cell>
          <cell r="C9888" t="str">
            <v>Bioenergy</v>
          </cell>
          <cell r="D9888" t="str">
            <v>2032</v>
          </cell>
          <cell r="E9888">
            <v>4500</v>
          </cell>
        </row>
        <row r="9889">
          <cell r="A9889" t="str">
            <v>North Macedonia</v>
          </cell>
          <cell r="B9889" t="str">
            <v>MK</v>
          </cell>
          <cell r="C9889" t="str">
            <v>Bioenergy</v>
          </cell>
          <cell r="D9889" t="str">
            <v>2033</v>
          </cell>
          <cell r="E9889">
            <v>4500</v>
          </cell>
        </row>
        <row r="9890">
          <cell r="A9890" t="str">
            <v>North Macedonia</v>
          </cell>
          <cell r="B9890" t="str">
            <v>MK</v>
          </cell>
          <cell r="C9890" t="str">
            <v>Bioenergy</v>
          </cell>
          <cell r="D9890" t="str">
            <v>2034</v>
          </cell>
          <cell r="E9890">
            <v>4500</v>
          </cell>
        </row>
        <row r="9891">
          <cell r="A9891" t="str">
            <v>North Macedonia</v>
          </cell>
          <cell r="B9891" t="str">
            <v>MK</v>
          </cell>
          <cell r="C9891" t="str">
            <v>Bioenergy</v>
          </cell>
          <cell r="D9891" t="str">
            <v>2035</v>
          </cell>
          <cell r="E9891">
            <v>4500</v>
          </cell>
        </row>
        <row r="9892">
          <cell r="A9892" t="str">
            <v>North Macedonia</v>
          </cell>
          <cell r="B9892" t="str">
            <v>MK</v>
          </cell>
          <cell r="C9892" t="str">
            <v>Bioenergy</v>
          </cell>
          <cell r="D9892" t="str">
            <v>2036</v>
          </cell>
          <cell r="E9892">
            <v>4500</v>
          </cell>
        </row>
        <row r="9893">
          <cell r="A9893" t="str">
            <v>North Macedonia</v>
          </cell>
          <cell r="B9893" t="str">
            <v>MK</v>
          </cell>
          <cell r="C9893" t="str">
            <v>Bioenergy</v>
          </cell>
          <cell r="D9893" t="str">
            <v>2037</v>
          </cell>
          <cell r="E9893">
            <v>4500</v>
          </cell>
        </row>
        <row r="9894">
          <cell r="A9894" t="str">
            <v>North Macedonia</v>
          </cell>
          <cell r="B9894" t="str">
            <v>MK</v>
          </cell>
          <cell r="C9894" t="str">
            <v>Bioenergy</v>
          </cell>
          <cell r="D9894" t="str">
            <v>2038</v>
          </cell>
          <cell r="E9894">
            <v>4500</v>
          </cell>
        </row>
        <row r="9895">
          <cell r="A9895" t="str">
            <v>North Macedonia</v>
          </cell>
          <cell r="B9895" t="str">
            <v>MK</v>
          </cell>
          <cell r="C9895" t="str">
            <v>Bioenergy</v>
          </cell>
          <cell r="D9895" t="str">
            <v>2039</v>
          </cell>
          <cell r="E9895">
            <v>4500</v>
          </cell>
        </row>
        <row r="9896">
          <cell r="A9896" t="str">
            <v>North Macedonia</v>
          </cell>
          <cell r="B9896" t="str">
            <v>MK</v>
          </cell>
          <cell r="C9896" t="str">
            <v>Bioenergy</v>
          </cell>
          <cell r="D9896" t="str">
            <v>2040</v>
          </cell>
          <cell r="E9896">
            <v>4500</v>
          </cell>
        </row>
        <row r="9897">
          <cell r="A9897" t="str">
            <v>North Macedonia</v>
          </cell>
          <cell r="B9897" t="str">
            <v>MK</v>
          </cell>
          <cell r="C9897" t="str">
            <v>Bioenergy</v>
          </cell>
          <cell r="D9897" t="str">
            <v>2041</v>
          </cell>
          <cell r="E9897">
            <v>4500</v>
          </cell>
        </row>
        <row r="9898">
          <cell r="A9898" t="str">
            <v>North Macedonia</v>
          </cell>
          <cell r="B9898" t="str">
            <v>MK</v>
          </cell>
          <cell r="C9898" t="str">
            <v>Bioenergy</v>
          </cell>
          <cell r="D9898" t="str">
            <v>2042</v>
          </cell>
          <cell r="E9898">
            <v>4500</v>
          </cell>
        </row>
        <row r="9899">
          <cell r="A9899" t="str">
            <v>North Macedonia</v>
          </cell>
          <cell r="B9899" t="str">
            <v>MK</v>
          </cell>
          <cell r="C9899" t="str">
            <v>Bioenergy</v>
          </cell>
          <cell r="D9899" t="str">
            <v>2043</v>
          </cell>
          <cell r="E9899">
            <v>4500</v>
          </cell>
        </row>
        <row r="9900">
          <cell r="A9900" t="str">
            <v>North Macedonia</v>
          </cell>
          <cell r="B9900" t="str">
            <v>MK</v>
          </cell>
          <cell r="C9900" t="str">
            <v>Bioenergy</v>
          </cell>
          <cell r="D9900" t="str">
            <v>2044</v>
          </cell>
          <cell r="E9900">
            <v>4500</v>
          </cell>
        </row>
        <row r="9901">
          <cell r="A9901" t="str">
            <v>North Macedonia</v>
          </cell>
          <cell r="B9901" t="str">
            <v>MK</v>
          </cell>
          <cell r="C9901" t="str">
            <v>Bioenergy</v>
          </cell>
          <cell r="D9901" t="str">
            <v>2045</v>
          </cell>
          <cell r="E9901">
            <v>4500</v>
          </cell>
        </row>
        <row r="9902">
          <cell r="A9902" t="str">
            <v>North Macedonia</v>
          </cell>
          <cell r="B9902" t="str">
            <v>MK</v>
          </cell>
          <cell r="C9902" t="str">
            <v>Bioenergy</v>
          </cell>
          <cell r="D9902" t="str">
            <v>2046</v>
          </cell>
          <cell r="E9902">
            <v>4500</v>
          </cell>
        </row>
        <row r="9903">
          <cell r="A9903" t="str">
            <v>North Macedonia</v>
          </cell>
          <cell r="B9903" t="str">
            <v>MK</v>
          </cell>
          <cell r="C9903" t="str">
            <v>Bioenergy</v>
          </cell>
          <cell r="D9903" t="str">
            <v>2047</v>
          </cell>
          <cell r="E9903">
            <v>4500</v>
          </cell>
        </row>
        <row r="9904">
          <cell r="A9904" t="str">
            <v>North Macedonia</v>
          </cell>
          <cell r="B9904" t="str">
            <v>MK</v>
          </cell>
          <cell r="C9904" t="str">
            <v>Bioenergy</v>
          </cell>
          <cell r="D9904" t="str">
            <v>2048</v>
          </cell>
          <cell r="E9904">
            <v>4500</v>
          </cell>
        </row>
        <row r="9905">
          <cell r="A9905" t="str">
            <v>North Macedonia</v>
          </cell>
          <cell r="B9905" t="str">
            <v>MK</v>
          </cell>
          <cell r="C9905" t="str">
            <v>Bioenergy</v>
          </cell>
          <cell r="D9905" t="str">
            <v>2049</v>
          </cell>
          <cell r="E9905">
            <v>4500</v>
          </cell>
        </row>
        <row r="9906">
          <cell r="A9906" t="str">
            <v>North Macedonia</v>
          </cell>
          <cell r="B9906" t="str">
            <v>MK</v>
          </cell>
          <cell r="C9906" t="str">
            <v>Bioenergy</v>
          </cell>
          <cell r="D9906" t="str">
            <v>2050</v>
          </cell>
          <cell r="E9906">
            <v>4500</v>
          </cell>
        </row>
        <row r="9907">
          <cell r="A9907" t="str">
            <v>Netherlands</v>
          </cell>
          <cell r="B9907" t="str">
            <v>NL</v>
          </cell>
          <cell r="C9907" t="str">
            <v>Bioenergy</v>
          </cell>
          <cell r="D9907" t="str">
            <v>2018</v>
          </cell>
          <cell r="E9907">
            <v>4500</v>
          </cell>
        </row>
        <row r="9908">
          <cell r="A9908" t="str">
            <v>Netherlands</v>
          </cell>
          <cell r="B9908" t="str">
            <v>NL</v>
          </cell>
          <cell r="C9908" t="str">
            <v>Bioenergy</v>
          </cell>
          <cell r="D9908" t="str">
            <v>2019</v>
          </cell>
          <cell r="E9908">
            <v>4500</v>
          </cell>
        </row>
        <row r="9909">
          <cell r="A9909" t="str">
            <v>Netherlands</v>
          </cell>
          <cell r="B9909" t="str">
            <v>NL</v>
          </cell>
          <cell r="C9909" t="str">
            <v>Bioenergy</v>
          </cell>
          <cell r="D9909" t="str">
            <v>2020</v>
          </cell>
          <cell r="E9909">
            <v>4500</v>
          </cell>
        </row>
        <row r="9910">
          <cell r="A9910" t="str">
            <v>Netherlands</v>
          </cell>
          <cell r="B9910" t="str">
            <v>NL</v>
          </cell>
          <cell r="C9910" t="str">
            <v>Bioenergy</v>
          </cell>
          <cell r="D9910" t="str">
            <v>2021</v>
          </cell>
          <cell r="E9910">
            <v>4500</v>
          </cell>
        </row>
        <row r="9911">
          <cell r="A9911" t="str">
            <v>Netherlands</v>
          </cell>
          <cell r="B9911" t="str">
            <v>NL</v>
          </cell>
          <cell r="C9911" t="str">
            <v>Bioenergy</v>
          </cell>
          <cell r="D9911" t="str">
            <v>2022</v>
          </cell>
          <cell r="E9911">
            <v>4500</v>
          </cell>
        </row>
        <row r="9912">
          <cell r="A9912" t="str">
            <v>Netherlands</v>
          </cell>
          <cell r="B9912" t="str">
            <v>NL</v>
          </cell>
          <cell r="C9912" t="str">
            <v>Bioenergy</v>
          </cell>
          <cell r="D9912" t="str">
            <v>2023</v>
          </cell>
          <cell r="E9912">
            <v>4500</v>
          </cell>
        </row>
        <row r="9913">
          <cell r="A9913" t="str">
            <v>Netherlands</v>
          </cell>
          <cell r="B9913" t="str">
            <v>NL</v>
          </cell>
          <cell r="C9913" t="str">
            <v>Bioenergy</v>
          </cell>
          <cell r="D9913" t="str">
            <v>2024</v>
          </cell>
          <cell r="E9913">
            <v>4500</v>
          </cell>
        </row>
        <row r="9914">
          <cell r="A9914" t="str">
            <v>Netherlands</v>
          </cell>
          <cell r="B9914" t="str">
            <v>NL</v>
          </cell>
          <cell r="C9914" t="str">
            <v>Bioenergy</v>
          </cell>
          <cell r="D9914" t="str">
            <v>2025</v>
          </cell>
          <cell r="E9914">
            <v>4500</v>
          </cell>
        </row>
        <row r="9915">
          <cell r="A9915" t="str">
            <v>Netherlands</v>
          </cell>
          <cell r="B9915" t="str">
            <v>NL</v>
          </cell>
          <cell r="C9915" t="str">
            <v>Bioenergy</v>
          </cell>
          <cell r="D9915" t="str">
            <v>2026</v>
          </cell>
          <cell r="E9915">
            <v>4500</v>
          </cell>
        </row>
        <row r="9916">
          <cell r="A9916" t="str">
            <v>Netherlands</v>
          </cell>
          <cell r="B9916" t="str">
            <v>NL</v>
          </cell>
          <cell r="C9916" t="str">
            <v>Bioenergy</v>
          </cell>
          <cell r="D9916" t="str">
            <v>2027</v>
          </cell>
          <cell r="E9916">
            <v>4500</v>
          </cell>
        </row>
        <row r="9917">
          <cell r="A9917" t="str">
            <v>Netherlands</v>
          </cell>
          <cell r="B9917" t="str">
            <v>NL</v>
          </cell>
          <cell r="C9917" t="str">
            <v>Bioenergy</v>
          </cell>
          <cell r="D9917" t="str">
            <v>2028</v>
          </cell>
          <cell r="E9917">
            <v>4500</v>
          </cell>
        </row>
        <row r="9918">
          <cell r="A9918" t="str">
            <v>Netherlands</v>
          </cell>
          <cell r="B9918" t="str">
            <v>NL</v>
          </cell>
          <cell r="C9918" t="str">
            <v>Bioenergy</v>
          </cell>
          <cell r="D9918" t="str">
            <v>2029</v>
          </cell>
          <cell r="E9918">
            <v>4500</v>
          </cell>
        </row>
        <row r="9919">
          <cell r="A9919" t="str">
            <v>Netherlands</v>
          </cell>
          <cell r="B9919" t="str">
            <v>NL</v>
          </cell>
          <cell r="C9919" t="str">
            <v>Bioenergy</v>
          </cell>
          <cell r="D9919" t="str">
            <v>2030</v>
          </cell>
          <cell r="E9919">
            <v>4500</v>
          </cell>
        </row>
        <row r="9920">
          <cell r="A9920" t="str">
            <v>Netherlands</v>
          </cell>
          <cell r="B9920" t="str">
            <v>NL</v>
          </cell>
          <cell r="C9920" t="str">
            <v>Bioenergy</v>
          </cell>
          <cell r="D9920" t="str">
            <v>2031</v>
          </cell>
          <cell r="E9920">
            <v>4500</v>
          </cell>
        </row>
        <row r="9921">
          <cell r="A9921" t="str">
            <v>Netherlands</v>
          </cell>
          <cell r="B9921" t="str">
            <v>NL</v>
          </cell>
          <cell r="C9921" t="str">
            <v>Bioenergy</v>
          </cell>
          <cell r="D9921" t="str">
            <v>2032</v>
          </cell>
          <cell r="E9921">
            <v>4500</v>
          </cell>
        </row>
        <row r="9922">
          <cell r="A9922" t="str">
            <v>Netherlands</v>
          </cell>
          <cell r="B9922" t="str">
            <v>NL</v>
          </cell>
          <cell r="C9922" t="str">
            <v>Bioenergy</v>
          </cell>
          <cell r="D9922" t="str">
            <v>2033</v>
          </cell>
          <cell r="E9922">
            <v>4500</v>
          </cell>
        </row>
        <row r="9923">
          <cell r="A9923" t="str">
            <v>Netherlands</v>
          </cell>
          <cell r="B9923" t="str">
            <v>NL</v>
          </cell>
          <cell r="C9923" t="str">
            <v>Bioenergy</v>
          </cell>
          <cell r="D9923" t="str">
            <v>2034</v>
          </cell>
          <cell r="E9923">
            <v>4500</v>
          </cell>
        </row>
        <row r="9924">
          <cell r="A9924" t="str">
            <v>Netherlands</v>
          </cell>
          <cell r="B9924" t="str">
            <v>NL</v>
          </cell>
          <cell r="C9924" t="str">
            <v>Bioenergy</v>
          </cell>
          <cell r="D9924" t="str">
            <v>2035</v>
          </cell>
          <cell r="E9924">
            <v>4500</v>
          </cell>
        </row>
        <row r="9925">
          <cell r="A9925" t="str">
            <v>Netherlands</v>
          </cell>
          <cell r="B9925" t="str">
            <v>NL</v>
          </cell>
          <cell r="C9925" t="str">
            <v>Bioenergy</v>
          </cell>
          <cell r="D9925" t="str">
            <v>2036</v>
          </cell>
          <cell r="E9925">
            <v>4500</v>
          </cell>
        </row>
        <row r="9926">
          <cell r="A9926" t="str">
            <v>Netherlands</v>
          </cell>
          <cell r="B9926" t="str">
            <v>NL</v>
          </cell>
          <cell r="C9926" t="str">
            <v>Bioenergy</v>
          </cell>
          <cell r="D9926" t="str">
            <v>2037</v>
          </cell>
          <cell r="E9926">
            <v>4500</v>
          </cell>
        </row>
        <row r="9927">
          <cell r="A9927" t="str">
            <v>Netherlands</v>
          </cell>
          <cell r="B9927" t="str">
            <v>NL</v>
          </cell>
          <cell r="C9927" t="str">
            <v>Bioenergy</v>
          </cell>
          <cell r="D9927" t="str">
            <v>2038</v>
          </cell>
          <cell r="E9927">
            <v>4500</v>
          </cell>
        </row>
        <row r="9928">
          <cell r="A9928" t="str">
            <v>Netherlands</v>
          </cell>
          <cell r="B9928" t="str">
            <v>NL</v>
          </cell>
          <cell r="C9928" t="str">
            <v>Bioenergy</v>
          </cell>
          <cell r="D9928" t="str">
            <v>2039</v>
          </cell>
          <cell r="E9928">
            <v>4500</v>
          </cell>
        </row>
        <row r="9929">
          <cell r="A9929" t="str">
            <v>Netherlands</v>
          </cell>
          <cell r="B9929" t="str">
            <v>NL</v>
          </cell>
          <cell r="C9929" t="str">
            <v>Bioenergy</v>
          </cell>
          <cell r="D9929" t="str">
            <v>2040</v>
          </cell>
          <cell r="E9929">
            <v>4500</v>
          </cell>
        </row>
        <row r="9930">
          <cell r="A9930" t="str">
            <v>Netherlands</v>
          </cell>
          <cell r="B9930" t="str">
            <v>NL</v>
          </cell>
          <cell r="C9930" t="str">
            <v>Bioenergy</v>
          </cell>
          <cell r="D9930" t="str">
            <v>2041</v>
          </cell>
          <cell r="E9930">
            <v>4500</v>
          </cell>
        </row>
        <row r="9931">
          <cell r="A9931" t="str">
            <v>Netherlands</v>
          </cell>
          <cell r="B9931" t="str">
            <v>NL</v>
          </cell>
          <cell r="C9931" t="str">
            <v>Bioenergy</v>
          </cell>
          <cell r="D9931" t="str">
            <v>2042</v>
          </cell>
          <cell r="E9931">
            <v>4500</v>
          </cell>
        </row>
        <row r="9932">
          <cell r="A9932" t="str">
            <v>Netherlands</v>
          </cell>
          <cell r="B9932" t="str">
            <v>NL</v>
          </cell>
          <cell r="C9932" t="str">
            <v>Bioenergy</v>
          </cell>
          <cell r="D9932" t="str">
            <v>2043</v>
          </cell>
          <cell r="E9932">
            <v>4500</v>
          </cell>
        </row>
        <row r="9933">
          <cell r="A9933" t="str">
            <v>Netherlands</v>
          </cell>
          <cell r="B9933" t="str">
            <v>NL</v>
          </cell>
          <cell r="C9933" t="str">
            <v>Bioenergy</v>
          </cell>
          <cell r="D9933" t="str">
            <v>2044</v>
          </cell>
          <cell r="E9933">
            <v>4500</v>
          </cell>
        </row>
        <row r="9934">
          <cell r="A9934" t="str">
            <v>Netherlands</v>
          </cell>
          <cell r="B9934" t="str">
            <v>NL</v>
          </cell>
          <cell r="C9934" t="str">
            <v>Bioenergy</v>
          </cell>
          <cell r="D9934" t="str">
            <v>2045</v>
          </cell>
          <cell r="E9934">
            <v>4500</v>
          </cell>
        </row>
        <row r="9935">
          <cell r="A9935" t="str">
            <v>Netherlands</v>
          </cell>
          <cell r="B9935" t="str">
            <v>NL</v>
          </cell>
          <cell r="C9935" t="str">
            <v>Bioenergy</v>
          </cell>
          <cell r="D9935" t="str">
            <v>2046</v>
          </cell>
          <cell r="E9935">
            <v>4500</v>
          </cell>
        </row>
        <row r="9936">
          <cell r="A9936" t="str">
            <v>Netherlands</v>
          </cell>
          <cell r="B9936" t="str">
            <v>NL</v>
          </cell>
          <cell r="C9936" t="str">
            <v>Bioenergy</v>
          </cell>
          <cell r="D9936" t="str">
            <v>2047</v>
          </cell>
          <cell r="E9936">
            <v>4500</v>
          </cell>
        </row>
        <row r="9937">
          <cell r="A9937" t="str">
            <v>Netherlands</v>
          </cell>
          <cell r="B9937" t="str">
            <v>NL</v>
          </cell>
          <cell r="C9937" t="str">
            <v>Bioenergy</v>
          </cell>
          <cell r="D9937" t="str">
            <v>2048</v>
          </cell>
          <cell r="E9937">
            <v>4500</v>
          </cell>
        </row>
        <row r="9938">
          <cell r="A9938" t="str">
            <v>Netherlands</v>
          </cell>
          <cell r="B9938" t="str">
            <v>NL</v>
          </cell>
          <cell r="C9938" t="str">
            <v>Bioenergy</v>
          </cell>
          <cell r="D9938" t="str">
            <v>2049</v>
          </cell>
          <cell r="E9938">
            <v>4500</v>
          </cell>
        </row>
        <row r="9939">
          <cell r="A9939" t="str">
            <v>Netherlands</v>
          </cell>
          <cell r="B9939" t="str">
            <v>NL</v>
          </cell>
          <cell r="C9939" t="str">
            <v>Bioenergy</v>
          </cell>
          <cell r="D9939" t="str">
            <v>2050</v>
          </cell>
          <cell r="E9939">
            <v>4500</v>
          </cell>
        </row>
        <row r="9940">
          <cell r="A9940" t="str">
            <v>Norway NO1</v>
          </cell>
          <cell r="B9940" t="str">
            <v>NO1</v>
          </cell>
          <cell r="C9940" t="str">
            <v>Bioenergy</v>
          </cell>
          <cell r="D9940" t="str">
            <v>2018</v>
          </cell>
          <cell r="E9940">
            <v>4500</v>
          </cell>
        </row>
        <row r="9941">
          <cell r="A9941" t="str">
            <v>Norway NO1</v>
          </cell>
          <cell r="B9941" t="str">
            <v>NO1</v>
          </cell>
          <cell r="C9941" t="str">
            <v>Bioenergy</v>
          </cell>
          <cell r="D9941" t="str">
            <v>2019</v>
          </cell>
          <cell r="E9941">
            <v>4500</v>
          </cell>
        </row>
        <row r="9942">
          <cell r="A9942" t="str">
            <v>Norway NO1</v>
          </cell>
          <cell r="B9942" t="str">
            <v>NO1</v>
          </cell>
          <cell r="C9942" t="str">
            <v>Bioenergy</v>
          </cell>
          <cell r="D9942" t="str">
            <v>2020</v>
          </cell>
          <cell r="E9942">
            <v>4500</v>
          </cell>
        </row>
        <row r="9943">
          <cell r="A9943" t="str">
            <v>Norway NO1</v>
          </cell>
          <cell r="B9943" t="str">
            <v>NO1</v>
          </cell>
          <cell r="C9943" t="str">
            <v>Bioenergy</v>
          </cell>
          <cell r="D9943" t="str">
            <v>2021</v>
          </cell>
          <cell r="E9943">
            <v>4500</v>
          </cell>
        </row>
        <row r="9944">
          <cell r="A9944" t="str">
            <v>Norway NO1</v>
          </cell>
          <cell r="B9944" t="str">
            <v>NO1</v>
          </cell>
          <cell r="C9944" t="str">
            <v>Bioenergy</v>
          </cell>
          <cell r="D9944" t="str">
            <v>2022</v>
          </cell>
          <cell r="E9944">
            <v>4500</v>
          </cell>
        </row>
        <row r="9945">
          <cell r="A9945" t="str">
            <v>Norway NO1</v>
          </cell>
          <cell r="B9945" t="str">
            <v>NO1</v>
          </cell>
          <cell r="C9945" t="str">
            <v>Bioenergy</v>
          </cell>
          <cell r="D9945" t="str">
            <v>2023</v>
          </cell>
          <cell r="E9945">
            <v>4500</v>
          </cell>
        </row>
        <row r="9946">
          <cell r="A9946" t="str">
            <v>Norway NO1</v>
          </cell>
          <cell r="B9946" t="str">
            <v>NO1</v>
          </cell>
          <cell r="C9946" t="str">
            <v>Bioenergy</v>
          </cell>
          <cell r="D9946" t="str">
            <v>2024</v>
          </cell>
          <cell r="E9946">
            <v>4500</v>
          </cell>
        </row>
        <row r="9947">
          <cell r="A9947" t="str">
            <v>Norway NO1</v>
          </cell>
          <cell r="B9947" t="str">
            <v>NO1</v>
          </cell>
          <cell r="C9947" t="str">
            <v>Bioenergy</v>
          </cell>
          <cell r="D9947" t="str">
            <v>2025</v>
          </cell>
          <cell r="E9947">
            <v>4500</v>
          </cell>
        </row>
        <row r="9948">
          <cell r="A9948" t="str">
            <v>Norway NO1</v>
          </cell>
          <cell r="B9948" t="str">
            <v>NO1</v>
          </cell>
          <cell r="C9948" t="str">
            <v>Bioenergy</v>
          </cell>
          <cell r="D9948" t="str">
            <v>2026</v>
          </cell>
          <cell r="E9948">
            <v>4500</v>
          </cell>
        </row>
        <row r="9949">
          <cell r="A9949" t="str">
            <v>Norway NO1</v>
          </cell>
          <cell r="B9949" t="str">
            <v>NO1</v>
          </cell>
          <cell r="C9949" t="str">
            <v>Bioenergy</v>
          </cell>
          <cell r="D9949" t="str">
            <v>2027</v>
          </cell>
          <cell r="E9949">
            <v>4500</v>
          </cell>
        </row>
        <row r="9950">
          <cell r="A9950" t="str">
            <v>Norway NO1</v>
          </cell>
          <cell r="B9950" t="str">
            <v>NO1</v>
          </cell>
          <cell r="C9950" t="str">
            <v>Bioenergy</v>
          </cell>
          <cell r="D9950" t="str">
            <v>2028</v>
          </cell>
          <cell r="E9950">
            <v>4500</v>
          </cell>
        </row>
        <row r="9951">
          <cell r="A9951" t="str">
            <v>Norway NO1</v>
          </cell>
          <cell r="B9951" t="str">
            <v>NO1</v>
          </cell>
          <cell r="C9951" t="str">
            <v>Bioenergy</v>
          </cell>
          <cell r="D9951" t="str">
            <v>2029</v>
          </cell>
          <cell r="E9951">
            <v>4500</v>
          </cell>
        </row>
        <row r="9952">
          <cell r="A9952" t="str">
            <v>Norway NO1</v>
          </cell>
          <cell r="B9952" t="str">
            <v>NO1</v>
          </cell>
          <cell r="C9952" t="str">
            <v>Bioenergy</v>
          </cell>
          <cell r="D9952" t="str">
            <v>2030</v>
          </cell>
          <cell r="E9952">
            <v>4500</v>
          </cell>
        </row>
        <row r="9953">
          <cell r="A9953" t="str">
            <v>Norway NO1</v>
          </cell>
          <cell r="B9953" t="str">
            <v>NO1</v>
          </cell>
          <cell r="C9953" t="str">
            <v>Bioenergy</v>
          </cell>
          <cell r="D9953" t="str">
            <v>2031</v>
          </cell>
          <cell r="E9953">
            <v>4500</v>
          </cell>
        </row>
        <row r="9954">
          <cell r="A9954" t="str">
            <v>Norway NO1</v>
          </cell>
          <cell r="B9954" t="str">
            <v>NO1</v>
          </cell>
          <cell r="C9954" t="str">
            <v>Bioenergy</v>
          </cell>
          <cell r="D9954" t="str">
            <v>2032</v>
          </cell>
          <cell r="E9954">
            <v>4500</v>
          </cell>
        </row>
        <row r="9955">
          <cell r="A9955" t="str">
            <v>Norway NO1</v>
          </cell>
          <cell r="B9955" t="str">
            <v>NO1</v>
          </cell>
          <cell r="C9955" t="str">
            <v>Bioenergy</v>
          </cell>
          <cell r="D9955" t="str">
            <v>2033</v>
          </cell>
          <cell r="E9955">
            <v>4500</v>
          </cell>
        </row>
        <row r="9956">
          <cell r="A9956" t="str">
            <v>Norway NO1</v>
          </cell>
          <cell r="B9956" t="str">
            <v>NO1</v>
          </cell>
          <cell r="C9956" t="str">
            <v>Bioenergy</v>
          </cell>
          <cell r="D9956" t="str">
            <v>2034</v>
          </cell>
          <cell r="E9956">
            <v>4500</v>
          </cell>
        </row>
        <row r="9957">
          <cell r="A9957" t="str">
            <v>Norway NO1</v>
          </cell>
          <cell r="B9957" t="str">
            <v>NO1</v>
          </cell>
          <cell r="C9957" t="str">
            <v>Bioenergy</v>
          </cell>
          <cell r="D9957" t="str">
            <v>2035</v>
          </cell>
          <cell r="E9957">
            <v>4500</v>
          </cell>
        </row>
        <row r="9958">
          <cell r="A9958" t="str">
            <v>Norway NO1</v>
          </cell>
          <cell r="B9958" t="str">
            <v>NO1</v>
          </cell>
          <cell r="C9958" t="str">
            <v>Bioenergy</v>
          </cell>
          <cell r="D9958" t="str">
            <v>2036</v>
          </cell>
          <cell r="E9958">
            <v>4500</v>
          </cell>
        </row>
        <row r="9959">
          <cell r="A9959" t="str">
            <v>Norway NO1</v>
          </cell>
          <cell r="B9959" t="str">
            <v>NO1</v>
          </cell>
          <cell r="C9959" t="str">
            <v>Bioenergy</v>
          </cell>
          <cell r="D9959" t="str">
            <v>2037</v>
          </cell>
          <cell r="E9959">
            <v>4500</v>
          </cell>
        </row>
        <row r="9960">
          <cell r="A9960" t="str">
            <v>Norway NO1</v>
          </cell>
          <cell r="B9960" t="str">
            <v>NO1</v>
          </cell>
          <cell r="C9960" t="str">
            <v>Bioenergy</v>
          </cell>
          <cell r="D9960" t="str">
            <v>2038</v>
          </cell>
          <cell r="E9960">
            <v>4500</v>
          </cell>
        </row>
        <row r="9961">
          <cell r="A9961" t="str">
            <v>Norway NO1</v>
          </cell>
          <cell r="B9961" t="str">
            <v>NO1</v>
          </cell>
          <cell r="C9961" t="str">
            <v>Bioenergy</v>
          </cell>
          <cell r="D9961" t="str">
            <v>2039</v>
          </cell>
          <cell r="E9961">
            <v>4500</v>
          </cell>
        </row>
        <row r="9962">
          <cell r="A9962" t="str">
            <v>Norway NO1</v>
          </cell>
          <cell r="B9962" t="str">
            <v>NO1</v>
          </cell>
          <cell r="C9962" t="str">
            <v>Bioenergy</v>
          </cell>
          <cell r="D9962" t="str">
            <v>2040</v>
          </cell>
          <cell r="E9962">
            <v>4500</v>
          </cell>
        </row>
        <row r="9963">
          <cell r="A9963" t="str">
            <v>Norway NO1</v>
          </cell>
          <cell r="B9963" t="str">
            <v>NO1</v>
          </cell>
          <cell r="C9963" t="str">
            <v>Bioenergy</v>
          </cell>
          <cell r="D9963" t="str">
            <v>2041</v>
          </cell>
          <cell r="E9963">
            <v>4500</v>
          </cell>
        </row>
        <row r="9964">
          <cell r="A9964" t="str">
            <v>Norway NO1</v>
          </cell>
          <cell r="B9964" t="str">
            <v>NO1</v>
          </cell>
          <cell r="C9964" t="str">
            <v>Bioenergy</v>
          </cell>
          <cell r="D9964" t="str">
            <v>2042</v>
          </cell>
          <cell r="E9964">
            <v>4500</v>
          </cell>
        </row>
        <row r="9965">
          <cell r="A9965" t="str">
            <v>Norway NO1</v>
          </cell>
          <cell r="B9965" t="str">
            <v>NO1</v>
          </cell>
          <cell r="C9965" t="str">
            <v>Bioenergy</v>
          </cell>
          <cell r="D9965" t="str">
            <v>2043</v>
          </cell>
          <cell r="E9965">
            <v>4500</v>
          </cell>
        </row>
        <row r="9966">
          <cell r="A9966" t="str">
            <v>Norway NO1</v>
          </cell>
          <cell r="B9966" t="str">
            <v>NO1</v>
          </cell>
          <cell r="C9966" t="str">
            <v>Bioenergy</v>
          </cell>
          <cell r="D9966" t="str">
            <v>2044</v>
          </cell>
          <cell r="E9966">
            <v>4500</v>
          </cell>
        </row>
        <row r="9967">
          <cell r="A9967" t="str">
            <v>Norway NO1</v>
          </cell>
          <cell r="B9967" t="str">
            <v>NO1</v>
          </cell>
          <cell r="C9967" t="str">
            <v>Bioenergy</v>
          </cell>
          <cell r="D9967" t="str">
            <v>2045</v>
          </cell>
          <cell r="E9967">
            <v>4500</v>
          </cell>
        </row>
        <row r="9968">
          <cell r="A9968" t="str">
            <v>Norway NO1</v>
          </cell>
          <cell r="B9968" t="str">
            <v>NO1</v>
          </cell>
          <cell r="C9968" t="str">
            <v>Bioenergy</v>
          </cell>
          <cell r="D9968" t="str">
            <v>2046</v>
          </cell>
          <cell r="E9968">
            <v>4500</v>
          </cell>
        </row>
        <row r="9969">
          <cell r="A9969" t="str">
            <v>Norway NO1</v>
          </cell>
          <cell r="B9969" t="str">
            <v>NO1</v>
          </cell>
          <cell r="C9969" t="str">
            <v>Bioenergy</v>
          </cell>
          <cell r="D9969" t="str">
            <v>2047</v>
          </cell>
          <cell r="E9969">
            <v>4500</v>
          </cell>
        </row>
        <row r="9970">
          <cell r="A9970" t="str">
            <v>Norway NO1</v>
          </cell>
          <cell r="B9970" t="str">
            <v>NO1</v>
          </cell>
          <cell r="C9970" t="str">
            <v>Bioenergy</v>
          </cell>
          <cell r="D9970" t="str">
            <v>2048</v>
          </cell>
          <cell r="E9970">
            <v>4500</v>
          </cell>
        </row>
        <row r="9971">
          <cell r="A9971" t="str">
            <v>Norway NO1</v>
          </cell>
          <cell r="B9971" t="str">
            <v>NO1</v>
          </cell>
          <cell r="C9971" t="str">
            <v>Bioenergy</v>
          </cell>
          <cell r="D9971" t="str">
            <v>2049</v>
          </cell>
          <cell r="E9971">
            <v>4500</v>
          </cell>
        </row>
        <row r="9972">
          <cell r="A9972" t="str">
            <v>Norway NO1</v>
          </cell>
          <cell r="B9972" t="str">
            <v>NO1</v>
          </cell>
          <cell r="C9972" t="str">
            <v>Bioenergy</v>
          </cell>
          <cell r="D9972" t="str">
            <v>2050</v>
          </cell>
          <cell r="E9972">
            <v>4500</v>
          </cell>
        </row>
        <row r="9973">
          <cell r="A9973" t="str">
            <v>Norway NO2</v>
          </cell>
          <cell r="B9973" t="str">
            <v>NO2</v>
          </cell>
          <cell r="C9973" t="str">
            <v>Bioenergy</v>
          </cell>
          <cell r="D9973" t="str">
            <v>2018</v>
          </cell>
          <cell r="E9973">
            <v>4500</v>
          </cell>
        </row>
        <row r="9974">
          <cell r="A9974" t="str">
            <v>Norway NO2</v>
          </cell>
          <cell r="B9974" t="str">
            <v>NO2</v>
          </cell>
          <cell r="C9974" t="str">
            <v>Bioenergy</v>
          </cell>
          <cell r="D9974" t="str">
            <v>2019</v>
          </cell>
          <cell r="E9974">
            <v>4500</v>
          </cell>
        </row>
        <row r="9975">
          <cell r="A9975" t="str">
            <v>Norway NO2</v>
          </cell>
          <cell r="B9975" t="str">
            <v>NO2</v>
          </cell>
          <cell r="C9975" t="str">
            <v>Bioenergy</v>
          </cell>
          <cell r="D9975" t="str">
            <v>2020</v>
          </cell>
          <cell r="E9975">
            <v>4500</v>
          </cell>
        </row>
        <row r="9976">
          <cell r="A9976" t="str">
            <v>Norway NO2</v>
          </cell>
          <cell r="B9976" t="str">
            <v>NO2</v>
          </cell>
          <cell r="C9976" t="str">
            <v>Bioenergy</v>
          </cell>
          <cell r="D9976" t="str">
            <v>2021</v>
          </cell>
          <cell r="E9976">
            <v>4500</v>
          </cell>
        </row>
        <row r="9977">
          <cell r="A9977" t="str">
            <v>Norway NO2</v>
          </cell>
          <cell r="B9977" t="str">
            <v>NO2</v>
          </cell>
          <cell r="C9977" t="str">
            <v>Bioenergy</v>
          </cell>
          <cell r="D9977" t="str">
            <v>2022</v>
          </cell>
          <cell r="E9977">
            <v>4500</v>
          </cell>
        </row>
        <row r="9978">
          <cell r="A9978" t="str">
            <v>Norway NO2</v>
          </cell>
          <cell r="B9978" t="str">
            <v>NO2</v>
          </cell>
          <cell r="C9978" t="str">
            <v>Bioenergy</v>
          </cell>
          <cell r="D9978" t="str">
            <v>2023</v>
          </cell>
          <cell r="E9978">
            <v>4500</v>
          </cell>
        </row>
        <row r="9979">
          <cell r="A9979" t="str">
            <v>Norway NO2</v>
          </cell>
          <cell r="B9979" t="str">
            <v>NO2</v>
          </cell>
          <cell r="C9979" t="str">
            <v>Bioenergy</v>
          </cell>
          <cell r="D9979" t="str">
            <v>2024</v>
          </cell>
          <cell r="E9979">
            <v>4500</v>
          </cell>
        </row>
        <row r="9980">
          <cell r="A9980" t="str">
            <v>Norway NO2</v>
          </cell>
          <cell r="B9980" t="str">
            <v>NO2</v>
          </cell>
          <cell r="C9980" t="str">
            <v>Bioenergy</v>
          </cell>
          <cell r="D9980" t="str">
            <v>2025</v>
          </cell>
          <cell r="E9980">
            <v>4500</v>
          </cell>
        </row>
        <row r="9981">
          <cell r="A9981" t="str">
            <v>Norway NO2</v>
          </cell>
          <cell r="B9981" t="str">
            <v>NO2</v>
          </cell>
          <cell r="C9981" t="str">
            <v>Bioenergy</v>
          </cell>
          <cell r="D9981" t="str">
            <v>2026</v>
          </cell>
          <cell r="E9981">
            <v>4500</v>
          </cell>
        </row>
        <row r="9982">
          <cell r="A9982" t="str">
            <v>Norway NO2</v>
          </cell>
          <cell r="B9982" t="str">
            <v>NO2</v>
          </cell>
          <cell r="C9982" t="str">
            <v>Bioenergy</v>
          </cell>
          <cell r="D9982" t="str">
            <v>2027</v>
          </cell>
          <cell r="E9982">
            <v>4500</v>
          </cell>
        </row>
        <row r="9983">
          <cell r="A9983" t="str">
            <v>Norway NO2</v>
          </cell>
          <cell r="B9983" t="str">
            <v>NO2</v>
          </cell>
          <cell r="C9983" t="str">
            <v>Bioenergy</v>
          </cell>
          <cell r="D9983" t="str">
            <v>2028</v>
          </cell>
          <cell r="E9983">
            <v>4500</v>
          </cell>
        </row>
        <row r="9984">
          <cell r="A9984" t="str">
            <v>Norway NO2</v>
          </cell>
          <cell r="B9984" t="str">
            <v>NO2</v>
          </cell>
          <cell r="C9984" t="str">
            <v>Bioenergy</v>
          </cell>
          <cell r="D9984" t="str">
            <v>2029</v>
          </cell>
          <cell r="E9984">
            <v>4500</v>
          </cell>
        </row>
        <row r="9985">
          <cell r="A9985" t="str">
            <v>Norway NO2</v>
          </cell>
          <cell r="B9985" t="str">
            <v>NO2</v>
          </cell>
          <cell r="C9985" t="str">
            <v>Bioenergy</v>
          </cell>
          <cell r="D9985" t="str">
            <v>2030</v>
          </cell>
          <cell r="E9985">
            <v>4500</v>
          </cell>
        </row>
        <row r="9986">
          <cell r="A9986" t="str">
            <v>Norway NO2</v>
          </cell>
          <cell r="B9986" t="str">
            <v>NO2</v>
          </cell>
          <cell r="C9986" t="str">
            <v>Bioenergy</v>
          </cell>
          <cell r="D9986" t="str">
            <v>2031</v>
          </cell>
          <cell r="E9986">
            <v>4500</v>
          </cell>
        </row>
        <row r="9987">
          <cell r="A9987" t="str">
            <v>Norway NO2</v>
          </cell>
          <cell r="B9987" t="str">
            <v>NO2</v>
          </cell>
          <cell r="C9987" t="str">
            <v>Bioenergy</v>
          </cell>
          <cell r="D9987" t="str">
            <v>2032</v>
          </cell>
          <cell r="E9987">
            <v>4500</v>
          </cell>
        </row>
        <row r="9988">
          <cell r="A9988" t="str">
            <v>Norway NO2</v>
          </cell>
          <cell r="B9988" t="str">
            <v>NO2</v>
          </cell>
          <cell r="C9988" t="str">
            <v>Bioenergy</v>
          </cell>
          <cell r="D9988" t="str">
            <v>2033</v>
          </cell>
          <cell r="E9988">
            <v>4500</v>
          </cell>
        </row>
        <row r="9989">
          <cell r="A9989" t="str">
            <v>Norway NO2</v>
          </cell>
          <cell r="B9989" t="str">
            <v>NO2</v>
          </cell>
          <cell r="C9989" t="str">
            <v>Bioenergy</v>
          </cell>
          <cell r="D9989" t="str">
            <v>2034</v>
          </cell>
          <cell r="E9989">
            <v>4500</v>
          </cell>
        </row>
        <row r="9990">
          <cell r="A9990" t="str">
            <v>Norway NO2</v>
          </cell>
          <cell r="B9990" t="str">
            <v>NO2</v>
          </cell>
          <cell r="C9990" t="str">
            <v>Bioenergy</v>
          </cell>
          <cell r="D9990" t="str">
            <v>2035</v>
          </cell>
          <cell r="E9990">
            <v>4500</v>
          </cell>
        </row>
        <row r="9991">
          <cell r="A9991" t="str">
            <v>Norway NO2</v>
          </cell>
          <cell r="B9991" t="str">
            <v>NO2</v>
          </cell>
          <cell r="C9991" t="str">
            <v>Bioenergy</v>
          </cell>
          <cell r="D9991" t="str">
            <v>2036</v>
          </cell>
          <cell r="E9991">
            <v>4500</v>
          </cell>
        </row>
        <row r="9992">
          <cell r="A9992" t="str">
            <v>Norway NO2</v>
          </cell>
          <cell r="B9992" t="str">
            <v>NO2</v>
          </cell>
          <cell r="C9992" t="str">
            <v>Bioenergy</v>
          </cell>
          <cell r="D9992" t="str">
            <v>2037</v>
          </cell>
          <cell r="E9992">
            <v>4500</v>
          </cell>
        </row>
        <row r="9993">
          <cell r="A9993" t="str">
            <v>Norway NO2</v>
          </cell>
          <cell r="B9993" t="str">
            <v>NO2</v>
          </cell>
          <cell r="C9993" t="str">
            <v>Bioenergy</v>
          </cell>
          <cell r="D9993" t="str">
            <v>2038</v>
          </cell>
          <cell r="E9993">
            <v>4500</v>
          </cell>
        </row>
        <row r="9994">
          <cell r="A9994" t="str">
            <v>Norway NO2</v>
          </cell>
          <cell r="B9994" t="str">
            <v>NO2</v>
          </cell>
          <cell r="C9994" t="str">
            <v>Bioenergy</v>
          </cell>
          <cell r="D9994" t="str">
            <v>2039</v>
          </cell>
          <cell r="E9994">
            <v>4500</v>
          </cell>
        </row>
        <row r="9995">
          <cell r="A9995" t="str">
            <v>Norway NO2</v>
          </cell>
          <cell r="B9995" t="str">
            <v>NO2</v>
          </cell>
          <cell r="C9995" t="str">
            <v>Bioenergy</v>
          </cell>
          <cell r="D9995" t="str">
            <v>2040</v>
          </cell>
          <cell r="E9995">
            <v>4500</v>
          </cell>
        </row>
        <row r="9996">
          <cell r="A9996" t="str">
            <v>Norway NO2</v>
          </cell>
          <cell r="B9996" t="str">
            <v>NO2</v>
          </cell>
          <cell r="C9996" t="str">
            <v>Bioenergy</v>
          </cell>
          <cell r="D9996" t="str">
            <v>2041</v>
          </cell>
          <cell r="E9996">
            <v>4500</v>
          </cell>
        </row>
        <row r="9997">
          <cell r="A9997" t="str">
            <v>Norway NO2</v>
          </cell>
          <cell r="B9997" t="str">
            <v>NO2</v>
          </cell>
          <cell r="C9997" t="str">
            <v>Bioenergy</v>
          </cell>
          <cell r="D9997" t="str">
            <v>2042</v>
          </cell>
          <cell r="E9997">
            <v>4500</v>
          </cell>
        </row>
        <row r="9998">
          <cell r="A9998" t="str">
            <v>Norway NO2</v>
          </cell>
          <cell r="B9998" t="str">
            <v>NO2</v>
          </cell>
          <cell r="C9998" t="str">
            <v>Bioenergy</v>
          </cell>
          <cell r="D9998" t="str">
            <v>2043</v>
          </cell>
          <cell r="E9998">
            <v>4500</v>
          </cell>
        </row>
        <row r="9999">
          <cell r="A9999" t="str">
            <v>Norway NO2</v>
          </cell>
          <cell r="B9999" t="str">
            <v>NO2</v>
          </cell>
          <cell r="C9999" t="str">
            <v>Bioenergy</v>
          </cell>
          <cell r="D9999" t="str">
            <v>2044</v>
          </cell>
          <cell r="E9999">
            <v>4500</v>
          </cell>
        </row>
        <row r="10000">
          <cell r="A10000" t="str">
            <v>Norway NO2</v>
          </cell>
          <cell r="B10000" t="str">
            <v>NO2</v>
          </cell>
          <cell r="C10000" t="str">
            <v>Bioenergy</v>
          </cell>
          <cell r="D10000" t="str">
            <v>2045</v>
          </cell>
          <cell r="E10000">
            <v>4500</v>
          </cell>
        </row>
        <row r="10001">
          <cell r="A10001" t="str">
            <v>Norway NO2</v>
          </cell>
          <cell r="B10001" t="str">
            <v>NO2</v>
          </cell>
          <cell r="C10001" t="str">
            <v>Bioenergy</v>
          </cell>
          <cell r="D10001" t="str">
            <v>2046</v>
          </cell>
          <cell r="E10001">
            <v>4500</v>
          </cell>
        </row>
        <row r="10002">
          <cell r="A10002" t="str">
            <v>Norway NO2</v>
          </cell>
          <cell r="B10002" t="str">
            <v>NO2</v>
          </cell>
          <cell r="C10002" t="str">
            <v>Bioenergy</v>
          </cell>
          <cell r="D10002" t="str">
            <v>2047</v>
          </cell>
          <cell r="E10002">
            <v>4500</v>
          </cell>
        </row>
        <row r="10003">
          <cell r="A10003" t="str">
            <v>Norway NO2</v>
          </cell>
          <cell r="B10003" t="str">
            <v>NO2</v>
          </cell>
          <cell r="C10003" t="str">
            <v>Bioenergy</v>
          </cell>
          <cell r="D10003" t="str">
            <v>2048</v>
          </cell>
          <cell r="E10003">
            <v>4500</v>
          </cell>
        </row>
        <row r="10004">
          <cell r="A10004" t="str">
            <v>Norway NO2</v>
          </cell>
          <cell r="B10004" t="str">
            <v>NO2</v>
          </cell>
          <cell r="C10004" t="str">
            <v>Bioenergy</v>
          </cell>
          <cell r="D10004" t="str">
            <v>2049</v>
          </cell>
          <cell r="E10004">
            <v>4500</v>
          </cell>
        </row>
        <row r="10005">
          <cell r="A10005" t="str">
            <v>Norway NO2</v>
          </cell>
          <cell r="B10005" t="str">
            <v>NO2</v>
          </cell>
          <cell r="C10005" t="str">
            <v>Bioenergy</v>
          </cell>
          <cell r="D10005" t="str">
            <v>2050</v>
          </cell>
          <cell r="E10005">
            <v>4500</v>
          </cell>
        </row>
        <row r="10006">
          <cell r="A10006" t="str">
            <v>Norway NO3</v>
          </cell>
          <cell r="B10006" t="str">
            <v>NO3</v>
          </cell>
          <cell r="C10006" t="str">
            <v>Bioenergy</v>
          </cell>
          <cell r="D10006" t="str">
            <v>2018</v>
          </cell>
          <cell r="E10006">
            <v>4500</v>
          </cell>
        </row>
        <row r="10007">
          <cell r="A10007" t="str">
            <v>Norway NO3</v>
          </cell>
          <cell r="B10007" t="str">
            <v>NO3</v>
          </cell>
          <cell r="C10007" t="str">
            <v>Bioenergy</v>
          </cell>
          <cell r="D10007" t="str">
            <v>2019</v>
          </cell>
          <cell r="E10007">
            <v>4500</v>
          </cell>
        </row>
        <row r="10008">
          <cell r="A10008" t="str">
            <v>Norway NO3</v>
          </cell>
          <cell r="B10008" t="str">
            <v>NO3</v>
          </cell>
          <cell r="C10008" t="str">
            <v>Bioenergy</v>
          </cell>
          <cell r="D10008" t="str">
            <v>2020</v>
          </cell>
          <cell r="E10008">
            <v>4500</v>
          </cell>
        </row>
        <row r="10009">
          <cell r="A10009" t="str">
            <v>Norway NO3</v>
          </cell>
          <cell r="B10009" t="str">
            <v>NO3</v>
          </cell>
          <cell r="C10009" t="str">
            <v>Bioenergy</v>
          </cell>
          <cell r="D10009" t="str">
            <v>2021</v>
          </cell>
          <cell r="E10009">
            <v>4500</v>
          </cell>
        </row>
        <row r="10010">
          <cell r="A10010" t="str">
            <v>Norway NO3</v>
          </cell>
          <cell r="B10010" t="str">
            <v>NO3</v>
          </cell>
          <cell r="C10010" t="str">
            <v>Bioenergy</v>
          </cell>
          <cell r="D10010" t="str">
            <v>2022</v>
          </cell>
          <cell r="E10010">
            <v>4500</v>
          </cell>
        </row>
        <row r="10011">
          <cell r="A10011" t="str">
            <v>Norway NO3</v>
          </cell>
          <cell r="B10011" t="str">
            <v>NO3</v>
          </cell>
          <cell r="C10011" t="str">
            <v>Bioenergy</v>
          </cell>
          <cell r="D10011" t="str">
            <v>2023</v>
          </cell>
          <cell r="E10011">
            <v>4500</v>
          </cell>
        </row>
        <row r="10012">
          <cell r="A10012" t="str">
            <v>Norway NO3</v>
          </cell>
          <cell r="B10012" t="str">
            <v>NO3</v>
          </cell>
          <cell r="C10012" t="str">
            <v>Bioenergy</v>
          </cell>
          <cell r="D10012" t="str">
            <v>2024</v>
          </cell>
          <cell r="E10012">
            <v>4500</v>
          </cell>
        </row>
        <row r="10013">
          <cell r="A10013" t="str">
            <v>Norway NO3</v>
          </cell>
          <cell r="B10013" t="str">
            <v>NO3</v>
          </cell>
          <cell r="C10013" t="str">
            <v>Bioenergy</v>
          </cell>
          <cell r="D10013" t="str">
            <v>2025</v>
          </cell>
          <cell r="E10013">
            <v>4500</v>
          </cell>
        </row>
        <row r="10014">
          <cell r="A10014" t="str">
            <v>Norway NO3</v>
          </cell>
          <cell r="B10014" t="str">
            <v>NO3</v>
          </cell>
          <cell r="C10014" t="str">
            <v>Bioenergy</v>
          </cell>
          <cell r="D10014" t="str">
            <v>2026</v>
          </cell>
          <cell r="E10014">
            <v>4500</v>
          </cell>
        </row>
        <row r="10015">
          <cell r="A10015" t="str">
            <v>Norway NO3</v>
          </cell>
          <cell r="B10015" t="str">
            <v>NO3</v>
          </cell>
          <cell r="C10015" t="str">
            <v>Bioenergy</v>
          </cell>
          <cell r="D10015" t="str">
            <v>2027</v>
          </cell>
          <cell r="E10015">
            <v>4500</v>
          </cell>
        </row>
        <row r="10016">
          <cell r="A10016" t="str">
            <v>Norway NO3</v>
          </cell>
          <cell r="B10016" t="str">
            <v>NO3</v>
          </cell>
          <cell r="C10016" t="str">
            <v>Bioenergy</v>
          </cell>
          <cell r="D10016" t="str">
            <v>2028</v>
          </cell>
          <cell r="E10016">
            <v>4500</v>
          </cell>
        </row>
        <row r="10017">
          <cell r="A10017" t="str">
            <v>Norway NO3</v>
          </cell>
          <cell r="B10017" t="str">
            <v>NO3</v>
          </cell>
          <cell r="C10017" t="str">
            <v>Bioenergy</v>
          </cell>
          <cell r="D10017" t="str">
            <v>2029</v>
          </cell>
          <cell r="E10017">
            <v>4500</v>
          </cell>
        </row>
        <row r="10018">
          <cell r="A10018" t="str">
            <v>Norway NO3</v>
          </cell>
          <cell r="B10018" t="str">
            <v>NO3</v>
          </cell>
          <cell r="C10018" t="str">
            <v>Bioenergy</v>
          </cell>
          <cell r="D10018" t="str">
            <v>2030</v>
          </cell>
          <cell r="E10018">
            <v>4500</v>
          </cell>
        </row>
        <row r="10019">
          <cell r="A10019" t="str">
            <v>Norway NO3</v>
          </cell>
          <cell r="B10019" t="str">
            <v>NO3</v>
          </cell>
          <cell r="C10019" t="str">
            <v>Bioenergy</v>
          </cell>
          <cell r="D10019" t="str">
            <v>2031</v>
          </cell>
          <cell r="E10019">
            <v>4500</v>
          </cell>
        </row>
        <row r="10020">
          <cell r="A10020" t="str">
            <v>Norway NO3</v>
          </cell>
          <cell r="B10020" t="str">
            <v>NO3</v>
          </cell>
          <cell r="C10020" t="str">
            <v>Bioenergy</v>
          </cell>
          <cell r="D10020" t="str">
            <v>2032</v>
          </cell>
          <cell r="E10020">
            <v>4500</v>
          </cell>
        </row>
        <row r="10021">
          <cell r="A10021" t="str">
            <v>Norway NO3</v>
          </cell>
          <cell r="B10021" t="str">
            <v>NO3</v>
          </cell>
          <cell r="C10021" t="str">
            <v>Bioenergy</v>
          </cell>
          <cell r="D10021" t="str">
            <v>2033</v>
          </cell>
          <cell r="E10021">
            <v>4500</v>
          </cell>
        </row>
        <row r="10022">
          <cell r="A10022" t="str">
            <v>Norway NO3</v>
          </cell>
          <cell r="B10022" t="str">
            <v>NO3</v>
          </cell>
          <cell r="C10022" t="str">
            <v>Bioenergy</v>
          </cell>
          <cell r="D10022" t="str">
            <v>2034</v>
          </cell>
          <cell r="E10022">
            <v>4500</v>
          </cell>
        </row>
        <row r="10023">
          <cell r="A10023" t="str">
            <v>Norway NO3</v>
          </cell>
          <cell r="B10023" t="str">
            <v>NO3</v>
          </cell>
          <cell r="C10023" t="str">
            <v>Bioenergy</v>
          </cell>
          <cell r="D10023" t="str">
            <v>2035</v>
          </cell>
          <cell r="E10023">
            <v>4500</v>
          </cell>
        </row>
        <row r="10024">
          <cell r="A10024" t="str">
            <v>Norway NO3</v>
          </cell>
          <cell r="B10024" t="str">
            <v>NO3</v>
          </cell>
          <cell r="C10024" t="str">
            <v>Bioenergy</v>
          </cell>
          <cell r="D10024" t="str">
            <v>2036</v>
          </cell>
          <cell r="E10024">
            <v>4500</v>
          </cell>
        </row>
        <row r="10025">
          <cell r="A10025" t="str">
            <v>Norway NO3</v>
          </cell>
          <cell r="B10025" t="str">
            <v>NO3</v>
          </cell>
          <cell r="C10025" t="str">
            <v>Bioenergy</v>
          </cell>
          <cell r="D10025" t="str">
            <v>2037</v>
          </cell>
          <cell r="E10025">
            <v>4500</v>
          </cell>
        </row>
        <row r="10026">
          <cell r="A10026" t="str">
            <v>Norway NO3</v>
          </cell>
          <cell r="B10026" t="str">
            <v>NO3</v>
          </cell>
          <cell r="C10026" t="str">
            <v>Bioenergy</v>
          </cell>
          <cell r="D10026" t="str">
            <v>2038</v>
          </cell>
          <cell r="E10026">
            <v>4500</v>
          </cell>
        </row>
        <row r="10027">
          <cell r="A10027" t="str">
            <v>Norway NO3</v>
          </cell>
          <cell r="B10027" t="str">
            <v>NO3</v>
          </cell>
          <cell r="C10027" t="str">
            <v>Bioenergy</v>
          </cell>
          <cell r="D10027" t="str">
            <v>2039</v>
          </cell>
          <cell r="E10027">
            <v>4500</v>
          </cell>
        </row>
        <row r="10028">
          <cell r="A10028" t="str">
            <v>Norway NO3</v>
          </cell>
          <cell r="B10028" t="str">
            <v>NO3</v>
          </cell>
          <cell r="C10028" t="str">
            <v>Bioenergy</v>
          </cell>
          <cell r="D10028" t="str">
            <v>2040</v>
          </cell>
          <cell r="E10028">
            <v>4500</v>
          </cell>
        </row>
        <row r="10029">
          <cell r="A10029" t="str">
            <v>Norway NO3</v>
          </cell>
          <cell r="B10029" t="str">
            <v>NO3</v>
          </cell>
          <cell r="C10029" t="str">
            <v>Bioenergy</v>
          </cell>
          <cell r="D10029" t="str">
            <v>2041</v>
          </cell>
          <cell r="E10029">
            <v>4500</v>
          </cell>
        </row>
        <row r="10030">
          <cell r="A10030" t="str">
            <v>Norway NO3</v>
          </cell>
          <cell r="B10030" t="str">
            <v>NO3</v>
          </cell>
          <cell r="C10030" t="str">
            <v>Bioenergy</v>
          </cell>
          <cell r="D10030" t="str">
            <v>2042</v>
          </cell>
          <cell r="E10030">
            <v>4500</v>
          </cell>
        </row>
        <row r="10031">
          <cell r="A10031" t="str">
            <v>Norway NO3</v>
          </cell>
          <cell r="B10031" t="str">
            <v>NO3</v>
          </cell>
          <cell r="C10031" t="str">
            <v>Bioenergy</v>
          </cell>
          <cell r="D10031" t="str">
            <v>2043</v>
          </cell>
          <cell r="E10031">
            <v>4500</v>
          </cell>
        </row>
        <row r="10032">
          <cell r="A10032" t="str">
            <v>Norway NO3</v>
          </cell>
          <cell r="B10032" t="str">
            <v>NO3</v>
          </cell>
          <cell r="C10032" t="str">
            <v>Bioenergy</v>
          </cell>
          <cell r="D10032" t="str">
            <v>2044</v>
          </cell>
          <cell r="E10032">
            <v>4500</v>
          </cell>
        </row>
        <row r="10033">
          <cell r="A10033" t="str">
            <v>Norway NO3</v>
          </cell>
          <cell r="B10033" t="str">
            <v>NO3</v>
          </cell>
          <cell r="C10033" t="str">
            <v>Bioenergy</v>
          </cell>
          <cell r="D10033" t="str">
            <v>2045</v>
          </cell>
          <cell r="E10033">
            <v>4500</v>
          </cell>
        </row>
        <row r="10034">
          <cell r="A10034" t="str">
            <v>Norway NO3</v>
          </cell>
          <cell r="B10034" t="str">
            <v>NO3</v>
          </cell>
          <cell r="C10034" t="str">
            <v>Bioenergy</v>
          </cell>
          <cell r="D10034" t="str">
            <v>2046</v>
          </cell>
          <cell r="E10034">
            <v>4500</v>
          </cell>
        </row>
        <row r="10035">
          <cell r="A10035" t="str">
            <v>Norway NO3</v>
          </cell>
          <cell r="B10035" t="str">
            <v>NO3</v>
          </cell>
          <cell r="C10035" t="str">
            <v>Bioenergy</v>
          </cell>
          <cell r="D10035" t="str">
            <v>2047</v>
          </cell>
          <cell r="E10035">
            <v>4500</v>
          </cell>
        </row>
        <row r="10036">
          <cell r="A10036" t="str">
            <v>Norway NO3</v>
          </cell>
          <cell r="B10036" t="str">
            <v>NO3</v>
          </cell>
          <cell r="C10036" t="str">
            <v>Bioenergy</v>
          </cell>
          <cell r="D10036" t="str">
            <v>2048</v>
          </cell>
          <cell r="E10036">
            <v>4500</v>
          </cell>
        </row>
        <row r="10037">
          <cell r="A10037" t="str">
            <v>Norway NO3</v>
          </cell>
          <cell r="B10037" t="str">
            <v>NO3</v>
          </cell>
          <cell r="C10037" t="str">
            <v>Bioenergy</v>
          </cell>
          <cell r="D10037" t="str">
            <v>2049</v>
          </cell>
          <cell r="E10037">
            <v>4500</v>
          </cell>
        </row>
        <row r="10038">
          <cell r="A10038" t="str">
            <v>Norway NO3</v>
          </cell>
          <cell r="B10038" t="str">
            <v>NO3</v>
          </cell>
          <cell r="C10038" t="str">
            <v>Bioenergy</v>
          </cell>
          <cell r="D10038" t="str">
            <v>2050</v>
          </cell>
          <cell r="E10038">
            <v>4500</v>
          </cell>
        </row>
        <row r="10039">
          <cell r="A10039" t="str">
            <v>Norway NO5</v>
          </cell>
          <cell r="B10039" t="str">
            <v>NO5</v>
          </cell>
          <cell r="C10039" t="str">
            <v>Bioenergy</v>
          </cell>
          <cell r="D10039" t="str">
            <v>2018</v>
          </cell>
          <cell r="E10039">
            <v>4500</v>
          </cell>
        </row>
        <row r="10040">
          <cell r="A10040" t="str">
            <v>Norway NO5</v>
          </cell>
          <cell r="B10040" t="str">
            <v>NO5</v>
          </cell>
          <cell r="C10040" t="str">
            <v>Bioenergy</v>
          </cell>
          <cell r="D10040" t="str">
            <v>2019</v>
          </cell>
          <cell r="E10040">
            <v>4500</v>
          </cell>
        </row>
        <row r="10041">
          <cell r="A10041" t="str">
            <v>Norway NO5</v>
          </cell>
          <cell r="B10041" t="str">
            <v>NO5</v>
          </cell>
          <cell r="C10041" t="str">
            <v>Bioenergy</v>
          </cell>
          <cell r="D10041" t="str">
            <v>2020</v>
          </cell>
          <cell r="E10041">
            <v>4500</v>
          </cell>
        </row>
        <row r="10042">
          <cell r="A10042" t="str">
            <v>Norway NO5</v>
          </cell>
          <cell r="B10042" t="str">
            <v>NO5</v>
          </cell>
          <cell r="C10042" t="str">
            <v>Bioenergy</v>
          </cell>
          <cell r="D10042" t="str">
            <v>2021</v>
          </cell>
          <cell r="E10042">
            <v>4500</v>
          </cell>
        </row>
        <row r="10043">
          <cell r="A10043" t="str">
            <v>Norway NO5</v>
          </cell>
          <cell r="B10043" t="str">
            <v>NO5</v>
          </cell>
          <cell r="C10043" t="str">
            <v>Bioenergy</v>
          </cell>
          <cell r="D10043" t="str">
            <v>2022</v>
          </cell>
          <cell r="E10043">
            <v>4500</v>
          </cell>
        </row>
        <row r="10044">
          <cell r="A10044" t="str">
            <v>Norway NO5</v>
          </cell>
          <cell r="B10044" t="str">
            <v>NO5</v>
          </cell>
          <cell r="C10044" t="str">
            <v>Bioenergy</v>
          </cell>
          <cell r="D10044" t="str">
            <v>2023</v>
          </cell>
          <cell r="E10044">
            <v>4500</v>
          </cell>
        </row>
        <row r="10045">
          <cell r="A10045" t="str">
            <v>Norway NO5</v>
          </cell>
          <cell r="B10045" t="str">
            <v>NO5</v>
          </cell>
          <cell r="C10045" t="str">
            <v>Bioenergy</v>
          </cell>
          <cell r="D10045" t="str">
            <v>2024</v>
          </cell>
          <cell r="E10045">
            <v>4500</v>
          </cell>
        </row>
        <row r="10046">
          <cell r="A10046" t="str">
            <v>Norway NO5</v>
          </cell>
          <cell r="B10046" t="str">
            <v>NO5</v>
          </cell>
          <cell r="C10046" t="str">
            <v>Bioenergy</v>
          </cell>
          <cell r="D10046" t="str">
            <v>2025</v>
          </cell>
          <cell r="E10046">
            <v>4500</v>
          </cell>
        </row>
        <row r="10047">
          <cell r="A10047" t="str">
            <v>Norway NO5</v>
          </cell>
          <cell r="B10047" t="str">
            <v>NO5</v>
          </cell>
          <cell r="C10047" t="str">
            <v>Bioenergy</v>
          </cell>
          <cell r="D10047" t="str">
            <v>2026</v>
          </cell>
          <cell r="E10047">
            <v>4500</v>
          </cell>
        </row>
        <row r="10048">
          <cell r="A10048" t="str">
            <v>Norway NO5</v>
          </cell>
          <cell r="B10048" t="str">
            <v>NO5</v>
          </cell>
          <cell r="C10048" t="str">
            <v>Bioenergy</v>
          </cell>
          <cell r="D10048" t="str">
            <v>2027</v>
          </cell>
          <cell r="E10048">
            <v>4500</v>
          </cell>
        </row>
        <row r="10049">
          <cell r="A10049" t="str">
            <v>Norway NO5</v>
          </cell>
          <cell r="B10049" t="str">
            <v>NO5</v>
          </cell>
          <cell r="C10049" t="str">
            <v>Bioenergy</v>
          </cell>
          <cell r="D10049" t="str">
            <v>2028</v>
          </cell>
          <cell r="E10049">
            <v>4500</v>
          </cell>
        </row>
        <row r="10050">
          <cell r="A10050" t="str">
            <v>Norway NO5</v>
          </cell>
          <cell r="B10050" t="str">
            <v>NO5</v>
          </cell>
          <cell r="C10050" t="str">
            <v>Bioenergy</v>
          </cell>
          <cell r="D10050" t="str">
            <v>2029</v>
          </cell>
          <cell r="E10050">
            <v>4500</v>
          </cell>
        </row>
        <row r="10051">
          <cell r="A10051" t="str">
            <v>Norway NO5</v>
          </cell>
          <cell r="B10051" t="str">
            <v>NO5</v>
          </cell>
          <cell r="C10051" t="str">
            <v>Bioenergy</v>
          </cell>
          <cell r="D10051" t="str">
            <v>2030</v>
          </cell>
          <cell r="E10051">
            <v>4500</v>
          </cell>
        </row>
        <row r="10052">
          <cell r="A10052" t="str">
            <v>Norway NO5</v>
          </cell>
          <cell r="B10052" t="str">
            <v>NO5</v>
          </cell>
          <cell r="C10052" t="str">
            <v>Bioenergy</v>
          </cell>
          <cell r="D10052" t="str">
            <v>2031</v>
          </cell>
          <cell r="E10052">
            <v>4500</v>
          </cell>
        </row>
        <row r="10053">
          <cell r="A10053" t="str">
            <v>Norway NO5</v>
          </cell>
          <cell r="B10053" t="str">
            <v>NO5</v>
          </cell>
          <cell r="C10053" t="str">
            <v>Bioenergy</v>
          </cell>
          <cell r="D10053" t="str">
            <v>2032</v>
          </cell>
          <cell r="E10053">
            <v>4500</v>
          </cell>
        </row>
        <row r="10054">
          <cell r="A10054" t="str">
            <v>Norway NO5</v>
          </cell>
          <cell r="B10054" t="str">
            <v>NO5</v>
          </cell>
          <cell r="C10054" t="str">
            <v>Bioenergy</v>
          </cell>
          <cell r="D10054" t="str">
            <v>2033</v>
          </cell>
          <cell r="E10054">
            <v>4500</v>
          </cell>
        </row>
        <row r="10055">
          <cell r="A10055" t="str">
            <v>Norway NO5</v>
          </cell>
          <cell r="B10055" t="str">
            <v>NO5</v>
          </cell>
          <cell r="C10055" t="str">
            <v>Bioenergy</v>
          </cell>
          <cell r="D10055" t="str">
            <v>2034</v>
          </cell>
          <cell r="E10055">
            <v>4500</v>
          </cell>
        </row>
        <row r="10056">
          <cell r="A10056" t="str">
            <v>Norway NO5</v>
          </cell>
          <cell r="B10056" t="str">
            <v>NO5</v>
          </cell>
          <cell r="C10056" t="str">
            <v>Bioenergy</v>
          </cell>
          <cell r="D10056" t="str">
            <v>2035</v>
          </cell>
          <cell r="E10056">
            <v>4500</v>
          </cell>
        </row>
        <row r="10057">
          <cell r="A10057" t="str">
            <v>Norway NO5</v>
          </cell>
          <cell r="B10057" t="str">
            <v>NO5</v>
          </cell>
          <cell r="C10057" t="str">
            <v>Bioenergy</v>
          </cell>
          <cell r="D10057" t="str">
            <v>2036</v>
          </cell>
          <cell r="E10057">
            <v>4500</v>
          </cell>
        </row>
        <row r="10058">
          <cell r="A10058" t="str">
            <v>Norway NO5</v>
          </cell>
          <cell r="B10058" t="str">
            <v>NO5</v>
          </cell>
          <cell r="C10058" t="str">
            <v>Bioenergy</v>
          </cell>
          <cell r="D10058" t="str">
            <v>2037</v>
          </cell>
          <cell r="E10058">
            <v>4500</v>
          </cell>
        </row>
        <row r="10059">
          <cell r="A10059" t="str">
            <v>Norway NO5</v>
          </cell>
          <cell r="B10059" t="str">
            <v>NO5</v>
          </cell>
          <cell r="C10059" t="str">
            <v>Bioenergy</v>
          </cell>
          <cell r="D10059" t="str">
            <v>2038</v>
          </cell>
          <cell r="E10059">
            <v>4500</v>
          </cell>
        </row>
        <row r="10060">
          <cell r="A10060" t="str">
            <v>Norway NO5</v>
          </cell>
          <cell r="B10060" t="str">
            <v>NO5</v>
          </cell>
          <cell r="C10060" t="str">
            <v>Bioenergy</v>
          </cell>
          <cell r="D10060" t="str">
            <v>2039</v>
          </cell>
          <cell r="E10060">
            <v>4500</v>
          </cell>
        </row>
        <row r="10061">
          <cell r="A10061" t="str">
            <v>Norway NO5</v>
          </cell>
          <cell r="B10061" t="str">
            <v>NO5</v>
          </cell>
          <cell r="C10061" t="str">
            <v>Bioenergy</v>
          </cell>
          <cell r="D10061" t="str">
            <v>2040</v>
          </cell>
          <cell r="E10061">
            <v>4500</v>
          </cell>
        </row>
        <row r="10062">
          <cell r="A10062" t="str">
            <v>Norway NO5</v>
          </cell>
          <cell r="B10062" t="str">
            <v>NO5</v>
          </cell>
          <cell r="C10062" t="str">
            <v>Bioenergy</v>
          </cell>
          <cell r="D10062" t="str">
            <v>2041</v>
          </cell>
          <cell r="E10062">
            <v>4500</v>
          </cell>
        </row>
        <row r="10063">
          <cell r="A10063" t="str">
            <v>Norway NO5</v>
          </cell>
          <cell r="B10063" t="str">
            <v>NO5</v>
          </cell>
          <cell r="C10063" t="str">
            <v>Bioenergy</v>
          </cell>
          <cell r="D10063" t="str">
            <v>2042</v>
          </cell>
          <cell r="E10063">
            <v>4500</v>
          </cell>
        </row>
        <row r="10064">
          <cell r="A10064" t="str">
            <v>Norway NO5</v>
          </cell>
          <cell r="B10064" t="str">
            <v>NO5</v>
          </cell>
          <cell r="C10064" t="str">
            <v>Bioenergy</v>
          </cell>
          <cell r="D10064" t="str">
            <v>2043</v>
          </cell>
          <cell r="E10064">
            <v>4500</v>
          </cell>
        </row>
        <row r="10065">
          <cell r="A10065" t="str">
            <v>Norway NO5</v>
          </cell>
          <cell r="B10065" t="str">
            <v>NO5</v>
          </cell>
          <cell r="C10065" t="str">
            <v>Bioenergy</v>
          </cell>
          <cell r="D10065" t="str">
            <v>2044</v>
          </cell>
          <cell r="E10065">
            <v>4500</v>
          </cell>
        </row>
        <row r="10066">
          <cell r="A10066" t="str">
            <v>Norway NO5</v>
          </cell>
          <cell r="B10066" t="str">
            <v>NO5</v>
          </cell>
          <cell r="C10066" t="str">
            <v>Bioenergy</v>
          </cell>
          <cell r="D10066" t="str">
            <v>2045</v>
          </cell>
          <cell r="E10066">
            <v>4500</v>
          </cell>
        </row>
        <row r="10067">
          <cell r="A10067" t="str">
            <v>Norway NO5</v>
          </cell>
          <cell r="B10067" t="str">
            <v>NO5</v>
          </cell>
          <cell r="C10067" t="str">
            <v>Bioenergy</v>
          </cell>
          <cell r="D10067" t="str">
            <v>2046</v>
          </cell>
          <cell r="E10067">
            <v>4500</v>
          </cell>
        </row>
        <row r="10068">
          <cell r="A10068" t="str">
            <v>Norway NO5</v>
          </cell>
          <cell r="B10068" t="str">
            <v>NO5</v>
          </cell>
          <cell r="C10068" t="str">
            <v>Bioenergy</v>
          </cell>
          <cell r="D10068" t="str">
            <v>2047</v>
          </cell>
          <cell r="E10068">
            <v>4500</v>
          </cell>
        </row>
        <row r="10069">
          <cell r="A10069" t="str">
            <v>Norway NO5</v>
          </cell>
          <cell r="B10069" t="str">
            <v>NO5</v>
          </cell>
          <cell r="C10069" t="str">
            <v>Bioenergy</v>
          </cell>
          <cell r="D10069" t="str">
            <v>2048</v>
          </cell>
          <cell r="E10069">
            <v>4500</v>
          </cell>
        </row>
        <row r="10070">
          <cell r="A10070" t="str">
            <v>Norway NO5</v>
          </cell>
          <cell r="B10070" t="str">
            <v>NO5</v>
          </cell>
          <cell r="C10070" t="str">
            <v>Bioenergy</v>
          </cell>
          <cell r="D10070" t="str">
            <v>2049</v>
          </cell>
          <cell r="E10070">
            <v>4500</v>
          </cell>
        </row>
        <row r="10071">
          <cell r="A10071" t="str">
            <v>Norway NO5</v>
          </cell>
          <cell r="B10071" t="str">
            <v>NO5</v>
          </cell>
          <cell r="C10071" t="str">
            <v>Bioenergy</v>
          </cell>
          <cell r="D10071" t="str">
            <v>2050</v>
          </cell>
          <cell r="E10071">
            <v>4500</v>
          </cell>
        </row>
        <row r="10072">
          <cell r="A10072" t="str">
            <v>Poland</v>
          </cell>
          <cell r="B10072" t="str">
            <v>PL</v>
          </cell>
          <cell r="C10072" t="str">
            <v>Bioenergy</v>
          </cell>
          <cell r="D10072" t="str">
            <v>2018</v>
          </cell>
          <cell r="E10072">
            <v>4500</v>
          </cell>
        </row>
        <row r="10073">
          <cell r="A10073" t="str">
            <v>Poland</v>
          </cell>
          <cell r="B10073" t="str">
            <v>PL</v>
          </cell>
          <cell r="C10073" t="str">
            <v>Bioenergy</v>
          </cell>
          <cell r="D10073" t="str">
            <v>2019</v>
          </cell>
          <cell r="E10073">
            <v>4500</v>
          </cell>
        </row>
        <row r="10074">
          <cell r="A10074" t="str">
            <v>Poland</v>
          </cell>
          <cell r="B10074" t="str">
            <v>PL</v>
          </cell>
          <cell r="C10074" t="str">
            <v>Bioenergy</v>
          </cell>
          <cell r="D10074" t="str">
            <v>2020</v>
          </cell>
          <cell r="E10074">
            <v>4500</v>
          </cell>
        </row>
        <row r="10075">
          <cell r="A10075" t="str">
            <v>Poland</v>
          </cell>
          <cell r="B10075" t="str">
            <v>PL</v>
          </cell>
          <cell r="C10075" t="str">
            <v>Bioenergy</v>
          </cell>
          <cell r="D10075" t="str">
            <v>2021</v>
          </cell>
          <cell r="E10075">
            <v>4500</v>
          </cell>
        </row>
        <row r="10076">
          <cell r="A10076" t="str">
            <v>Poland</v>
          </cell>
          <cell r="B10076" t="str">
            <v>PL</v>
          </cell>
          <cell r="C10076" t="str">
            <v>Bioenergy</v>
          </cell>
          <cell r="D10076" t="str">
            <v>2022</v>
          </cell>
          <cell r="E10076">
            <v>4500</v>
          </cell>
        </row>
        <row r="10077">
          <cell r="A10077" t="str">
            <v>Poland</v>
          </cell>
          <cell r="B10077" t="str">
            <v>PL</v>
          </cell>
          <cell r="C10077" t="str">
            <v>Bioenergy</v>
          </cell>
          <cell r="D10077" t="str">
            <v>2023</v>
          </cell>
          <cell r="E10077">
            <v>4500</v>
          </cell>
        </row>
        <row r="10078">
          <cell r="A10078" t="str">
            <v>Poland</v>
          </cell>
          <cell r="B10078" t="str">
            <v>PL</v>
          </cell>
          <cell r="C10078" t="str">
            <v>Bioenergy</v>
          </cell>
          <cell r="D10078" t="str">
            <v>2024</v>
          </cell>
          <cell r="E10078">
            <v>4500</v>
          </cell>
        </row>
        <row r="10079">
          <cell r="A10079" t="str">
            <v>Poland</v>
          </cell>
          <cell r="B10079" t="str">
            <v>PL</v>
          </cell>
          <cell r="C10079" t="str">
            <v>Bioenergy</v>
          </cell>
          <cell r="D10079" t="str">
            <v>2025</v>
          </cell>
          <cell r="E10079">
            <v>4500</v>
          </cell>
        </row>
        <row r="10080">
          <cell r="A10080" t="str">
            <v>Poland</v>
          </cell>
          <cell r="B10080" t="str">
            <v>PL</v>
          </cell>
          <cell r="C10080" t="str">
            <v>Bioenergy</v>
          </cell>
          <cell r="D10080" t="str">
            <v>2026</v>
          </cell>
          <cell r="E10080">
            <v>4500</v>
          </cell>
        </row>
        <row r="10081">
          <cell r="A10081" t="str">
            <v>Poland</v>
          </cell>
          <cell r="B10081" t="str">
            <v>PL</v>
          </cell>
          <cell r="C10081" t="str">
            <v>Bioenergy</v>
          </cell>
          <cell r="D10081" t="str">
            <v>2027</v>
          </cell>
          <cell r="E10081">
            <v>4500</v>
          </cell>
        </row>
        <row r="10082">
          <cell r="A10082" t="str">
            <v>Poland</v>
          </cell>
          <cell r="B10082" t="str">
            <v>PL</v>
          </cell>
          <cell r="C10082" t="str">
            <v>Bioenergy</v>
          </cell>
          <cell r="D10082" t="str">
            <v>2028</v>
          </cell>
          <cell r="E10082">
            <v>4500</v>
          </cell>
        </row>
        <row r="10083">
          <cell r="A10083" t="str">
            <v>Poland</v>
          </cell>
          <cell r="B10083" t="str">
            <v>PL</v>
          </cell>
          <cell r="C10083" t="str">
            <v>Bioenergy</v>
          </cell>
          <cell r="D10083" t="str">
            <v>2029</v>
          </cell>
          <cell r="E10083">
            <v>4500</v>
          </cell>
        </row>
        <row r="10084">
          <cell r="A10084" t="str">
            <v>Poland</v>
          </cell>
          <cell r="B10084" t="str">
            <v>PL</v>
          </cell>
          <cell r="C10084" t="str">
            <v>Bioenergy</v>
          </cell>
          <cell r="D10084" t="str">
            <v>2030</v>
          </cell>
          <cell r="E10084">
            <v>4500</v>
          </cell>
        </row>
        <row r="10085">
          <cell r="A10085" t="str">
            <v>Poland</v>
          </cell>
          <cell r="B10085" t="str">
            <v>PL</v>
          </cell>
          <cell r="C10085" t="str">
            <v>Bioenergy</v>
          </cell>
          <cell r="D10085" t="str">
            <v>2031</v>
          </cell>
          <cell r="E10085">
            <v>4500</v>
          </cell>
        </row>
        <row r="10086">
          <cell r="A10086" t="str">
            <v>Poland</v>
          </cell>
          <cell r="B10086" t="str">
            <v>PL</v>
          </cell>
          <cell r="C10086" t="str">
            <v>Bioenergy</v>
          </cell>
          <cell r="D10086" t="str">
            <v>2032</v>
          </cell>
          <cell r="E10086">
            <v>4500</v>
          </cell>
        </row>
        <row r="10087">
          <cell r="A10087" t="str">
            <v>Poland</v>
          </cell>
          <cell r="B10087" t="str">
            <v>PL</v>
          </cell>
          <cell r="C10087" t="str">
            <v>Bioenergy</v>
          </cell>
          <cell r="D10087" t="str">
            <v>2033</v>
          </cell>
          <cell r="E10087">
            <v>4500</v>
          </cell>
        </row>
        <row r="10088">
          <cell r="A10088" t="str">
            <v>Poland</v>
          </cell>
          <cell r="B10088" t="str">
            <v>PL</v>
          </cell>
          <cell r="C10088" t="str">
            <v>Bioenergy</v>
          </cell>
          <cell r="D10088" t="str">
            <v>2034</v>
          </cell>
          <cell r="E10088">
            <v>4500</v>
          </cell>
        </row>
        <row r="10089">
          <cell r="A10089" t="str">
            <v>Poland</v>
          </cell>
          <cell r="B10089" t="str">
            <v>PL</v>
          </cell>
          <cell r="C10089" t="str">
            <v>Bioenergy</v>
          </cell>
          <cell r="D10089" t="str">
            <v>2035</v>
          </cell>
          <cell r="E10089">
            <v>4500</v>
          </cell>
        </row>
        <row r="10090">
          <cell r="A10090" t="str">
            <v>Poland</v>
          </cell>
          <cell r="B10090" t="str">
            <v>PL</v>
          </cell>
          <cell r="C10090" t="str">
            <v>Bioenergy</v>
          </cell>
          <cell r="D10090" t="str">
            <v>2036</v>
          </cell>
          <cell r="E10090">
            <v>4500</v>
          </cell>
        </row>
        <row r="10091">
          <cell r="A10091" t="str">
            <v>Poland</v>
          </cell>
          <cell r="B10091" t="str">
            <v>PL</v>
          </cell>
          <cell r="C10091" t="str">
            <v>Bioenergy</v>
          </cell>
          <cell r="D10091" t="str">
            <v>2037</v>
          </cell>
          <cell r="E10091">
            <v>4500</v>
          </cell>
        </row>
        <row r="10092">
          <cell r="A10092" t="str">
            <v>Poland</v>
          </cell>
          <cell r="B10092" t="str">
            <v>PL</v>
          </cell>
          <cell r="C10092" t="str">
            <v>Bioenergy</v>
          </cell>
          <cell r="D10092" t="str">
            <v>2038</v>
          </cell>
          <cell r="E10092">
            <v>4500</v>
          </cell>
        </row>
        <row r="10093">
          <cell r="A10093" t="str">
            <v>Poland</v>
          </cell>
          <cell r="B10093" t="str">
            <v>PL</v>
          </cell>
          <cell r="C10093" t="str">
            <v>Bioenergy</v>
          </cell>
          <cell r="D10093" t="str">
            <v>2039</v>
          </cell>
          <cell r="E10093">
            <v>4500</v>
          </cell>
        </row>
        <row r="10094">
          <cell r="A10094" t="str">
            <v>Poland</v>
          </cell>
          <cell r="B10094" t="str">
            <v>PL</v>
          </cell>
          <cell r="C10094" t="str">
            <v>Bioenergy</v>
          </cell>
          <cell r="D10094" t="str">
            <v>2040</v>
          </cell>
          <cell r="E10094">
            <v>4500</v>
          </cell>
        </row>
        <row r="10095">
          <cell r="A10095" t="str">
            <v>Poland</v>
          </cell>
          <cell r="B10095" t="str">
            <v>PL</v>
          </cell>
          <cell r="C10095" t="str">
            <v>Bioenergy</v>
          </cell>
          <cell r="D10095" t="str">
            <v>2041</v>
          </cell>
          <cell r="E10095">
            <v>4500</v>
          </cell>
        </row>
        <row r="10096">
          <cell r="A10096" t="str">
            <v>Poland</v>
          </cell>
          <cell r="B10096" t="str">
            <v>PL</v>
          </cell>
          <cell r="C10096" t="str">
            <v>Bioenergy</v>
          </cell>
          <cell r="D10096" t="str">
            <v>2042</v>
          </cell>
          <cell r="E10096">
            <v>4500</v>
          </cell>
        </row>
        <row r="10097">
          <cell r="A10097" t="str">
            <v>Poland</v>
          </cell>
          <cell r="B10097" t="str">
            <v>PL</v>
          </cell>
          <cell r="C10097" t="str">
            <v>Bioenergy</v>
          </cell>
          <cell r="D10097" t="str">
            <v>2043</v>
          </cell>
          <cell r="E10097">
            <v>4500</v>
          </cell>
        </row>
        <row r="10098">
          <cell r="A10098" t="str">
            <v>Poland</v>
          </cell>
          <cell r="B10098" t="str">
            <v>PL</v>
          </cell>
          <cell r="C10098" t="str">
            <v>Bioenergy</v>
          </cell>
          <cell r="D10098" t="str">
            <v>2044</v>
          </cell>
          <cell r="E10098">
            <v>4500</v>
          </cell>
        </row>
        <row r="10099">
          <cell r="A10099" t="str">
            <v>Poland</v>
          </cell>
          <cell r="B10099" t="str">
            <v>PL</v>
          </cell>
          <cell r="C10099" t="str">
            <v>Bioenergy</v>
          </cell>
          <cell r="D10099" t="str">
            <v>2045</v>
          </cell>
          <cell r="E10099">
            <v>4500</v>
          </cell>
        </row>
        <row r="10100">
          <cell r="A10100" t="str">
            <v>Poland</v>
          </cell>
          <cell r="B10100" t="str">
            <v>PL</v>
          </cell>
          <cell r="C10100" t="str">
            <v>Bioenergy</v>
          </cell>
          <cell r="D10100" t="str">
            <v>2046</v>
          </cell>
          <cell r="E10100">
            <v>4500</v>
          </cell>
        </row>
        <row r="10101">
          <cell r="A10101" t="str">
            <v>Poland</v>
          </cell>
          <cell r="B10101" t="str">
            <v>PL</v>
          </cell>
          <cell r="C10101" t="str">
            <v>Bioenergy</v>
          </cell>
          <cell r="D10101" t="str">
            <v>2047</v>
          </cell>
          <cell r="E10101">
            <v>4500</v>
          </cell>
        </row>
        <row r="10102">
          <cell r="A10102" t="str">
            <v>Poland</v>
          </cell>
          <cell r="B10102" t="str">
            <v>PL</v>
          </cell>
          <cell r="C10102" t="str">
            <v>Bioenergy</v>
          </cell>
          <cell r="D10102" t="str">
            <v>2048</v>
          </cell>
          <cell r="E10102">
            <v>4500</v>
          </cell>
        </row>
        <row r="10103">
          <cell r="A10103" t="str">
            <v>Poland</v>
          </cell>
          <cell r="B10103" t="str">
            <v>PL</v>
          </cell>
          <cell r="C10103" t="str">
            <v>Bioenergy</v>
          </cell>
          <cell r="D10103" t="str">
            <v>2049</v>
          </cell>
          <cell r="E10103">
            <v>4500</v>
          </cell>
        </row>
        <row r="10104">
          <cell r="A10104" t="str">
            <v>Poland</v>
          </cell>
          <cell r="B10104" t="str">
            <v>PL</v>
          </cell>
          <cell r="C10104" t="str">
            <v>Bioenergy</v>
          </cell>
          <cell r="D10104" t="str">
            <v>2050</v>
          </cell>
          <cell r="E10104">
            <v>4500</v>
          </cell>
        </row>
        <row r="10105">
          <cell r="A10105" t="str">
            <v>Portugal</v>
          </cell>
          <cell r="B10105" t="str">
            <v>PT</v>
          </cell>
          <cell r="C10105" t="str">
            <v>Bioenergy</v>
          </cell>
          <cell r="D10105" t="str">
            <v>2018</v>
          </cell>
          <cell r="E10105">
            <v>4500</v>
          </cell>
        </row>
        <row r="10106">
          <cell r="A10106" t="str">
            <v>Portugal</v>
          </cell>
          <cell r="B10106" t="str">
            <v>PT</v>
          </cell>
          <cell r="C10106" t="str">
            <v>Bioenergy</v>
          </cell>
          <cell r="D10106" t="str">
            <v>2019</v>
          </cell>
          <cell r="E10106">
            <v>4500</v>
          </cell>
        </row>
        <row r="10107">
          <cell r="A10107" t="str">
            <v>Portugal</v>
          </cell>
          <cell r="B10107" t="str">
            <v>PT</v>
          </cell>
          <cell r="C10107" t="str">
            <v>Bioenergy</v>
          </cell>
          <cell r="D10107" t="str">
            <v>2020</v>
          </cell>
          <cell r="E10107">
            <v>4500</v>
          </cell>
        </row>
        <row r="10108">
          <cell r="A10108" t="str">
            <v>Portugal</v>
          </cell>
          <cell r="B10108" t="str">
            <v>PT</v>
          </cell>
          <cell r="C10108" t="str">
            <v>Bioenergy</v>
          </cell>
          <cell r="D10108" t="str">
            <v>2021</v>
          </cell>
          <cell r="E10108">
            <v>4500</v>
          </cell>
        </row>
        <row r="10109">
          <cell r="A10109" t="str">
            <v>Portugal</v>
          </cell>
          <cell r="B10109" t="str">
            <v>PT</v>
          </cell>
          <cell r="C10109" t="str">
            <v>Bioenergy</v>
          </cell>
          <cell r="D10109" t="str">
            <v>2022</v>
          </cell>
          <cell r="E10109">
            <v>4500</v>
          </cell>
        </row>
        <row r="10110">
          <cell r="A10110" t="str">
            <v>Portugal</v>
          </cell>
          <cell r="B10110" t="str">
            <v>PT</v>
          </cell>
          <cell r="C10110" t="str">
            <v>Bioenergy</v>
          </cell>
          <cell r="D10110" t="str">
            <v>2023</v>
          </cell>
          <cell r="E10110">
            <v>4500</v>
          </cell>
        </row>
        <row r="10111">
          <cell r="A10111" t="str">
            <v>Portugal</v>
          </cell>
          <cell r="B10111" t="str">
            <v>PT</v>
          </cell>
          <cell r="C10111" t="str">
            <v>Bioenergy</v>
          </cell>
          <cell r="D10111" t="str">
            <v>2024</v>
          </cell>
          <cell r="E10111">
            <v>4500</v>
          </cell>
        </row>
        <row r="10112">
          <cell r="A10112" t="str">
            <v>Portugal</v>
          </cell>
          <cell r="B10112" t="str">
            <v>PT</v>
          </cell>
          <cell r="C10112" t="str">
            <v>Bioenergy</v>
          </cell>
          <cell r="D10112" t="str">
            <v>2025</v>
          </cell>
          <cell r="E10112">
            <v>4500</v>
          </cell>
        </row>
        <row r="10113">
          <cell r="A10113" t="str">
            <v>Portugal</v>
          </cell>
          <cell r="B10113" t="str">
            <v>PT</v>
          </cell>
          <cell r="C10113" t="str">
            <v>Bioenergy</v>
          </cell>
          <cell r="D10113" t="str">
            <v>2026</v>
          </cell>
          <cell r="E10113">
            <v>4500</v>
          </cell>
        </row>
        <row r="10114">
          <cell r="A10114" t="str">
            <v>Portugal</v>
          </cell>
          <cell r="B10114" t="str">
            <v>PT</v>
          </cell>
          <cell r="C10114" t="str">
            <v>Bioenergy</v>
          </cell>
          <cell r="D10114" t="str">
            <v>2027</v>
          </cell>
          <cell r="E10114">
            <v>4500</v>
          </cell>
        </row>
        <row r="10115">
          <cell r="A10115" t="str">
            <v>Portugal</v>
          </cell>
          <cell r="B10115" t="str">
            <v>PT</v>
          </cell>
          <cell r="C10115" t="str">
            <v>Bioenergy</v>
          </cell>
          <cell r="D10115" t="str">
            <v>2028</v>
          </cell>
          <cell r="E10115">
            <v>4500</v>
          </cell>
        </row>
        <row r="10116">
          <cell r="A10116" t="str">
            <v>Portugal</v>
          </cell>
          <cell r="B10116" t="str">
            <v>PT</v>
          </cell>
          <cell r="C10116" t="str">
            <v>Bioenergy</v>
          </cell>
          <cell r="D10116" t="str">
            <v>2029</v>
          </cell>
          <cell r="E10116">
            <v>4500</v>
          </cell>
        </row>
        <row r="10117">
          <cell r="A10117" t="str">
            <v>Portugal</v>
          </cell>
          <cell r="B10117" t="str">
            <v>PT</v>
          </cell>
          <cell r="C10117" t="str">
            <v>Bioenergy</v>
          </cell>
          <cell r="D10117" t="str">
            <v>2030</v>
          </cell>
          <cell r="E10117">
            <v>4500</v>
          </cell>
        </row>
        <row r="10118">
          <cell r="A10118" t="str">
            <v>Portugal</v>
          </cell>
          <cell r="B10118" t="str">
            <v>PT</v>
          </cell>
          <cell r="C10118" t="str">
            <v>Bioenergy</v>
          </cell>
          <cell r="D10118" t="str">
            <v>2031</v>
          </cell>
          <cell r="E10118">
            <v>4500</v>
          </cell>
        </row>
        <row r="10119">
          <cell r="A10119" t="str">
            <v>Portugal</v>
          </cell>
          <cell r="B10119" t="str">
            <v>PT</v>
          </cell>
          <cell r="C10119" t="str">
            <v>Bioenergy</v>
          </cell>
          <cell r="D10119" t="str">
            <v>2032</v>
          </cell>
          <cell r="E10119">
            <v>4500</v>
          </cell>
        </row>
        <row r="10120">
          <cell r="A10120" t="str">
            <v>Portugal</v>
          </cell>
          <cell r="B10120" t="str">
            <v>PT</v>
          </cell>
          <cell r="C10120" t="str">
            <v>Bioenergy</v>
          </cell>
          <cell r="D10120" t="str">
            <v>2033</v>
          </cell>
          <cell r="E10120">
            <v>4500</v>
          </cell>
        </row>
        <row r="10121">
          <cell r="A10121" t="str">
            <v>Portugal</v>
          </cell>
          <cell r="B10121" t="str">
            <v>PT</v>
          </cell>
          <cell r="C10121" t="str">
            <v>Bioenergy</v>
          </cell>
          <cell r="D10121" t="str">
            <v>2034</v>
          </cell>
          <cell r="E10121">
            <v>4500</v>
          </cell>
        </row>
        <row r="10122">
          <cell r="A10122" t="str">
            <v>Portugal</v>
          </cell>
          <cell r="B10122" t="str">
            <v>PT</v>
          </cell>
          <cell r="C10122" t="str">
            <v>Bioenergy</v>
          </cell>
          <cell r="D10122" t="str">
            <v>2035</v>
          </cell>
          <cell r="E10122">
            <v>4500</v>
          </cell>
        </row>
        <row r="10123">
          <cell r="A10123" t="str">
            <v>Portugal</v>
          </cell>
          <cell r="B10123" t="str">
            <v>PT</v>
          </cell>
          <cell r="C10123" t="str">
            <v>Bioenergy</v>
          </cell>
          <cell r="D10123" t="str">
            <v>2036</v>
          </cell>
          <cell r="E10123">
            <v>4500</v>
          </cell>
        </row>
        <row r="10124">
          <cell r="A10124" t="str">
            <v>Portugal</v>
          </cell>
          <cell r="B10124" t="str">
            <v>PT</v>
          </cell>
          <cell r="C10124" t="str">
            <v>Bioenergy</v>
          </cell>
          <cell r="D10124" t="str">
            <v>2037</v>
          </cell>
          <cell r="E10124">
            <v>4500</v>
          </cell>
        </row>
        <row r="10125">
          <cell r="A10125" t="str">
            <v>Portugal</v>
          </cell>
          <cell r="B10125" t="str">
            <v>PT</v>
          </cell>
          <cell r="C10125" t="str">
            <v>Bioenergy</v>
          </cell>
          <cell r="D10125" t="str">
            <v>2038</v>
          </cell>
          <cell r="E10125">
            <v>4500</v>
          </cell>
        </row>
        <row r="10126">
          <cell r="A10126" t="str">
            <v>Portugal</v>
          </cell>
          <cell r="B10126" t="str">
            <v>PT</v>
          </cell>
          <cell r="C10126" t="str">
            <v>Bioenergy</v>
          </cell>
          <cell r="D10126" t="str">
            <v>2039</v>
          </cell>
          <cell r="E10126">
            <v>4500</v>
          </cell>
        </row>
        <row r="10127">
          <cell r="A10127" t="str">
            <v>Portugal</v>
          </cell>
          <cell r="B10127" t="str">
            <v>PT</v>
          </cell>
          <cell r="C10127" t="str">
            <v>Bioenergy</v>
          </cell>
          <cell r="D10127" t="str">
            <v>2040</v>
          </cell>
          <cell r="E10127">
            <v>4500</v>
          </cell>
        </row>
        <row r="10128">
          <cell r="A10128" t="str">
            <v>Portugal</v>
          </cell>
          <cell r="B10128" t="str">
            <v>PT</v>
          </cell>
          <cell r="C10128" t="str">
            <v>Bioenergy</v>
          </cell>
          <cell r="D10128" t="str">
            <v>2041</v>
          </cell>
          <cell r="E10128">
            <v>4500</v>
          </cell>
        </row>
        <row r="10129">
          <cell r="A10129" t="str">
            <v>Portugal</v>
          </cell>
          <cell r="B10129" t="str">
            <v>PT</v>
          </cell>
          <cell r="C10129" t="str">
            <v>Bioenergy</v>
          </cell>
          <cell r="D10129" t="str">
            <v>2042</v>
          </cell>
          <cell r="E10129">
            <v>4500</v>
          </cell>
        </row>
        <row r="10130">
          <cell r="A10130" t="str">
            <v>Portugal</v>
          </cell>
          <cell r="B10130" t="str">
            <v>PT</v>
          </cell>
          <cell r="C10130" t="str">
            <v>Bioenergy</v>
          </cell>
          <cell r="D10130" t="str">
            <v>2043</v>
          </cell>
          <cell r="E10130">
            <v>4500</v>
          </cell>
        </row>
        <row r="10131">
          <cell r="A10131" t="str">
            <v>Portugal</v>
          </cell>
          <cell r="B10131" t="str">
            <v>PT</v>
          </cell>
          <cell r="C10131" t="str">
            <v>Bioenergy</v>
          </cell>
          <cell r="D10131" t="str">
            <v>2044</v>
          </cell>
          <cell r="E10131">
            <v>4500</v>
          </cell>
        </row>
        <row r="10132">
          <cell r="A10132" t="str">
            <v>Portugal</v>
          </cell>
          <cell r="B10132" t="str">
            <v>PT</v>
          </cell>
          <cell r="C10132" t="str">
            <v>Bioenergy</v>
          </cell>
          <cell r="D10132" t="str">
            <v>2045</v>
          </cell>
          <cell r="E10132">
            <v>4500</v>
          </cell>
        </row>
        <row r="10133">
          <cell r="A10133" t="str">
            <v>Portugal</v>
          </cell>
          <cell r="B10133" t="str">
            <v>PT</v>
          </cell>
          <cell r="C10133" t="str">
            <v>Bioenergy</v>
          </cell>
          <cell r="D10133" t="str">
            <v>2046</v>
          </cell>
          <cell r="E10133">
            <v>4500</v>
          </cell>
        </row>
        <row r="10134">
          <cell r="A10134" t="str">
            <v>Portugal</v>
          </cell>
          <cell r="B10134" t="str">
            <v>PT</v>
          </cell>
          <cell r="C10134" t="str">
            <v>Bioenergy</v>
          </cell>
          <cell r="D10134" t="str">
            <v>2047</v>
          </cell>
          <cell r="E10134">
            <v>4500</v>
          </cell>
        </row>
        <row r="10135">
          <cell r="A10135" t="str">
            <v>Portugal</v>
          </cell>
          <cell r="B10135" t="str">
            <v>PT</v>
          </cell>
          <cell r="C10135" t="str">
            <v>Bioenergy</v>
          </cell>
          <cell r="D10135" t="str">
            <v>2048</v>
          </cell>
          <cell r="E10135">
            <v>4500</v>
          </cell>
        </row>
        <row r="10136">
          <cell r="A10136" t="str">
            <v>Portugal</v>
          </cell>
          <cell r="B10136" t="str">
            <v>PT</v>
          </cell>
          <cell r="C10136" t="str">
            <v>Bioenergy</v>
          </cell>
          <cell r="D10136" t="str">
            <v>2049</v>
          </cell>
          <cell r="E10136">
            <v>4500</v>
          </cell>
        </row>
        <row r="10137">
          <cell r="A10137" t="str">
            <v>Portugal</v>
          </cell>
          <cell r="B10137" t="str">
            <v>PT</v>
          </cell>
          <cell r="C10137" t="str">
            <v>Bioenergy</v>
          </cell>
          <cell r="D10137" t="str">
            <v>2050</v>
          </cell>
          <cell r="E10137">
            <v>4500</v>
          </cell>
        </row>
        <row r="10138">
          <cell r="A10138" t="str">
            <v>Romania</v>
          </cell>
          <cell r="B10138" t="str">
            <v>RO</v>
          </cell>
          <cell r="C10138" t="str">
            <v>Bioenergy</v>
          </cell>
          <cell r="D10138" t="str">
            <v>2018</v>
          </cell>
          <cell r="E10138">
            <v>4500</v>
          </cell>
        </row>
        <row r="10139">
          <cell r="A10139" t="str">
            <v>Romania</v>
          </cell>
          <cell r="B10139" t="str">
            <v>RO</v>
          </cell>
          <cell r="C10139" t="str">
            <v>Bioenergy</v>
          </cell>
          <cell r="D10139" t="str">
            <v>2019</v>
          </cell>
          <cell r="E10139">
            <v>4500</v>
          </cell>
        </row>
        <row r="10140">
          <cell r="A10140" t="str">
            <v>Romania</v>
          </cell>
          <cell r="B10140" t="str">
            <v>RO</v>
          </cell>
          <cell r="C10140" t="str">
            <v>Bioenergy</v>
          </cell>
          <cell r="D10140" t="str">
            <v>2020</v>
          </cell>
          <cell r="E10140">
            <v>4500</v>
          </cell>
        </row>
        <row r="10141">
          <cell r="A10141" t="str">
            <v>Romania</v>
          </cell>
          <cell r="B10141" t="str">
            <v>RO</v>
          </cell>
          <cell r="C10141" t="str">
            <v>Bioenergy</v>
          </cell>
          <cell r="D10141" t="str">
            <v>2021</v>
          </cell>
          <cell r="E10141">
            <v>4500</v>
          </cell>
        </row>
        <row r="10142">
          <cell r="A10142" t="str">
            <v>Romania</v>
          </cell>
          <cell r="B10142" t="str">
            <v>RO</v>
          </cell>
          <cell r="C10142" t="str">
            <v>Bioenergy</v>
          </cell>
          <cell r="D10142" t="str">
            <v>2022</v>
          </cell>
          <cell r="E10142">
            <v>4500</v>
          </cell>
        </row>
        <row r="10143">
          <cell r="A10143" t="str">
            <v>Romania</v>
          </cell>
          <cell r="B10143" t="str">
            <v>RO</v>
          </cell>
          <cell r="C10143" t="str">
            <v>Bioenergy</v>
          </cell>
          <cell r="D10143" t="str">
            <v>2023</v>
          </cell>
          <cell r="E10143">
            <v>4500</v>
          </cell>
        </row>
        <row r="10144">
          <cell r="A10144" t="str">
            <v>Romania</v>
          </cell>
          <cell r="B10144" t="str">
            <v>RO</v>
          </cell>
          <cell r="C10144" t="str">
            <v>Bioenergy</v>
          </cell>
          <cell r="D10144" t="str">
            <v>2024</v>
          </cell>
          <cell r="E10144">
            <v>4500</v>
          </cell>
        </row>
        <row r="10145">
          <cell r="A10145" t="str">
            <v>Romania</v>
          </cell>
          <cell r="B10145" t="str">
            <v>RO</v>
          </cell>
          <cell r="C10145" t="str">
            <v>Bioenergy</v>
          </cell>
          <cell r="D10145" t="str">
            <v>2025</v>
          </cell>
          <cell r="E10145">
            <v>4500</v>
          </cell>
        </row>
        <row r="10146">
          <cell r="A10146" t="str">
            <v>Romania</v>
          </cell>
          <cell r="B10146" t="str">
            <v>RO</v>
          </cell>
          <cell r="C10146" t="str">
            <v>Bioenergy</v>
          </cell>
          <cell r="D10146" t="str">
            <v>2026</v>
          </cell>
          <cell r="E10146">
            <v>4500</v>
          </cell>
        </row>
        <row r="10147">
          <cell r="A10147" t="str">
            <v>Romania</v>
          </cell>
          <cell r="B10147" t="str">
            <v>RO</v>
          </cell>
          <cell r="C10147" t="str">
            <v>Bioenergy</v>
          </cell>
          <cell r="D10147" t="str">
            <v>2027</v>
          </cell>
          <cell r="E10147">
            <v>4500</v>
          </cell>
        </row>
        <row r="10148">
          <cell r="A10148" t="str">
            <v>Romania</v>
          </cell>
          <cell r="B10148" t="str">
            <v>RO</v>
          </cell>
          <cell r="C10148" t="str">
            <v>Bioenergy</v>
          </cell>
          <cell r="D10148" t="str">
            <v>2028</v>
          </cell>
          <cell r="E10148">
            <v>4500</v>
          </cell>
        </row>
        <row r="10149">
          <cell r="A10149" t="str">
            <v>Romania</v>
          </cell>
          <cell r="B10149" t="str">
            <v>RO</v>
          </cell>
          <cell r="C10149" t="str">
            <v>Bioenergy</v>
          </cell>
          <cell r="D10149" t="str">
            <v>2029</v>
          </cell>
          <cell r="E10149">
            <v>4500</v>
          </cell>
        </row>
        <row r="10150">
          <cell r="A10150" t="str">
            <v>Romania</v>
          </cell>
          <cell r="B10150" t="str">
            <v>RO</v>
          </cell>
          <cell r="C10150" t="str">
            <v>Bioenergy</v>
          </cell>
          <cell r="D10150" t="str">
            <v>2030</v>
          </cell>
          <cell r="E10150">
            <v>4500</v>
          </cell>
        </row>
        <row r="10151">
          <cell r="A10151" t="str">
            <v>Romania</v>
          </cell>
          <cell r="B10151" t="str">
            <v>RO</v>
          </cell>
          <cell r="C10151" t="str">
            <v>Bioenergy</v>
          </cell>
          <cell r="D10151" t="str">
            <v>2031</v>
          </cell>
          <cell r="E10151">
            <v>4500</v>
          </cell>
        </row>
        <row r="10152">
          <cell r="A10152" t="str">
            <v>Romania</v>
          </cell>
          <cell r="B10152" t="str">
            <v>RO</v>
          </cell>
          <cell r="C10152" t="str">
            <v>Bioenergy</v>
          </cell>
          <cell r="D10152" t="str">
            <v>2032</v>
          </cell>
          <cell r="E10152">
            <v>4500</v>
          </cell>
        </row>
        <row r="10153">
          <cell r="A10153" t="str">
            <v>Romania</v>
          </cell>
          <cell r="B10153" t="str">
            <v>RO</v>
          </cell>
          <cell r="C10153" t="str">
            <v>Bioenergy</v>
          </cell>
          <cell r="D10153" t="str">
            <v>2033</v>
          </cell>
          <cell r="E10153">
            <v>4500</v>
          </cell>
        </row>
        <row r="10154">
          <cell r="A10154" t="str">
            <v>Romania</v>
          </cell>
          <cell r="B10154" t="str">
            <v>RO</v>
          </cell>
          <cell r="C10154" t="str">
            <v>Bioenergy</v>
          </cell>
          <cell r="D10154" t="str">
            <v>2034</v>
          </cell>
          <cell r="E10154">
            <v>4500</v>
          </cell>
        </row>
        <row r="10155">
          <cell r="A10155" t="str">
            <v>Romania</v>
          </cell>
          <cell r="B10155" t="str">
            <v>RO</v>
          </cell>
          <cell r="C10155" t="str">
            <v>Bioenergy</v>
          </cell>
          <cell r="D10155" t="str">
            <v>2035</v>
          </cell>
          <cell r="E10155">
            <v>4500</v>
          </cell>
        </row>
        <row r="10156">
          <cell r="A10156" t="str">
            <v>Romania</v>
          </cell>
          <cell r="B10156" t="str">
            <v>RO</v>
          </cell>
          <cell r="C10156" t="str">
            <v>Bioenergy</v>
          </cell>
          <cell r="D10156" t="str">
            <v>2036</v>
          </cell>
          <cell r="E10156">
            <v>4500</v>
          </cell>
        </row>
        <row r="10157">
          <cell r="A10157" t="str">
            <v>Romania</v>
          </cell>
          <cell r="B10157" t="str">
            <v>RO</v>
          </cell>
          <cell r="C10157" t="str">
            <v>Bioenergy</v>
          </cell>
          <cell r="D10157" t="str">
            <v>2037</v>
          </cell>
          <cell r="E10157">
            <v>4500</v>
          </cell>
        </row>
        <row r="10158">
          <cell r="A10158" t="str">
            <v>Romania</v>
          </cell>
          <cell r="B10158" t="str">
            <v>RO</v>
          </cell>
          <cell r="C10158" t="str">
            <v>Bioenergy</v>
          </cell>
          <cell r="D10158" t="str">
            <v>2038</v>
          </cell>
          <cell r="E10158">
            <v>4500</v>
          </cell>
        </row>
        <row r="10159">
          <cell r="A10159" t="str">
            <v>Romania</v>
          </cell>
          <cell r="B10159" t="str">
            <v>RO</v>
          </cell>
          <cell r="C10159" t="str">
            <v>Bioenergy</v>
          </cell>
          <cell r="D10159" t="str">
            <v>2039</v>
          </cell>
          <cell r="E10159">
            <v>4500</v>
          </cell>
        </row>
        <row r="10160">
          <cell r="A10160" t="str">
            <v>Romania</v>
          </cell>
          <cell r="B10160" t="str">
            <v>RO</v>
          </cell>
          <cell r="C10160" t="str">
            <v>Bioenergy</v>
          </cell>
          <cell r="D10160" t="str">
            <v>2040</v>
          </cell>
          <cell r="E10160">
            <v>4500</v>
          </cell>
        </row>
        <row r="10161">
          <cell r="A10161" t="str">
            <v>Romania</v>
          </cell>
          <cell r="B10161" t="str">
            <v>RO</v>
          </cell>
          <cell r="C10161" t="str">
            <v>Bioenergy</v>
          </cell>
          <cell r="D10161" t="str">
            <v>2041</v>
          </cell>
          <cell r="E10161">
            <v>4500</v>
          </cell>
        </row>
        <row r="10162">
          <cell r="A10162" t="str">
            <v>Romania</v>
          </cell>
          <cell r="B10162" t="str">
            <v>RO</v>
          </cell>
          <cell r="C10162" t="str">
            <v>Bioenergy</v>
          </cell>
          <cell r="D10162" t="str">
            <v>2042</v>
          </cell>
          <cell r="E10162">
            <v>4500</v>
          </cell>
        </row>
        <row r="10163">
          <cell r="A10163" t="str">
            <v>Romania</v>
          </cell>
          <cell r="B10163" t="str">
            <v>RO</v>
          </cell>
          <cell r="C10163" t="str">
            <v>Bioenergy</v>
          </cell>
          <cell r="D10163" t="str">
            <v>2043</v>
          </cell>
          <cell r="E10163">
            <v>4500</v>
          </cell>
        </row>
        <row r="10164">
          <cell r="A10164" t="str">
            <v>Romania</v>
          </cell>
          <cell r="B10164" t="str">
            <v>RO</v>
          </cell>
          <cell r="C10164" t="str">
            <v>Bioenergy</v>
          </cell>
          <cell r="D10164" t="str">
            <v>2044</v>
          </cell>
          <cell r="E10164">
            <v>4500</v>
          </cell>
        </row>
        <row r="10165">
          <cell r="A10165" t="str">
            <v>Romania</v>
          </cell>
          <cell r="B10165" t="str">
            <v>RO</v>
          </cell>
          <cell r="C10165" t="str">
            <v>Bioenergy</v>
          </cell>
          <cell r="D10165" t="str">
            <v>2045</v>
          </cell>
          <cell r="E10165">
            <v>4500</v>
          </cell>
        </row>
        <row r="10166">
          <cell r="A10166" t="str">
            <v>Romania</v>
          </cell>
          <cell r="B10166" t="str">
            <v>RO</v>
          </cell>
          <cell r="C10166" t="str">
            <v>Bioenergy</v>
          </cell>
          <cell r="D10166" t="str">
            <v>2046</v>
          </cell>
          <cell r="E10166">
            <v>4500</v>
          </cell>
        </row>
        <row r="10167">
          <cell r="A10167" t="str">
            <v>Romania</v>
          </cell>
          <cell r="B10167" t="str">
            <v>RO</v>
          </cell>
          <cell r="C10167" t="str">
            <v>Bioenergy</v>
          </cell>
          <cell r="D10167" t="str">
            <v>2047</v>
          </cell>
          <cell r="E10167">
            <v>4500</v>
          </cell>
        </row>
        <row r="10168">
          <cell r="A10168" t="str">
            <v>Romania</v>
          </cell>
          <cell r="B10168" t="str">
            <v>RO</v>
          </cell>
          <cell r="C10168" t="str">
            <v>Bioenergy</v>
          </cell>
          <cell r="D10168" t="str">
            <v>2048</v>
          </cell>
          <cell r="E10168">
            <v>4500</v>
          </cell>
        </row>
        <row r="10169">
          <cell r="A10169" t="str">
            <v>Romania</v>
          </cell>
          <cell r="B10169" t="str">
            <v>RO</v>
          </cell>
          <cell r="C10169" t="str">
            <v>Bioenergy</v>
          </cell>
          <cell r="D10169" t="str">
            <v>2049</v>
          </cell>
          <cell r="E10169">
            <v>4500</v>
          </cell>
        </row>
        <row r="10170">
          <cell r="A10170" t="str">
            <v>Romania</v>
          </cell>
          <cell r="B10170" t="str">
            <v>RO</v>
          </cell>
          <cell r="C10170" t="str">
            <v>Bioenergy</v>
          </cell>
          <cell r="D10170" t="str">
            <v>2050</v>
          </cell>
          <cell r="E10170">
            <v>4500</v>
          </cell>
        </row>
        <row r="10171">
          <cell r="A10171" t="str">
            <v>Serbia</v>
          </cell>
          <cell r="B10171" t="str">
            <v>RS</v>
          </cell>
          <cell r="C10171" t="str">
            <v>Bioenergy</v>
          </cell>
          <cell r="D10171" t="str">
            <v>2018</v>
          </cell>
          <cell r="E10171">
            <v>4500</v>
          </cell>
        </row>
        <row r="10172">
          <cell r="A10172" t="str">
            <v>Serbia</v>
          </cell>
          <cell r="B10172" t="str">
            <v>RS</v>
          </cell>
          <cell r="C10172" t="str">
            <v>Bioenergy</v>
          </cell>
          <cell r="D10172" t="str">
            <v>2019</v>
          </cell>
          <cell r="E10172">
            <v>4500</v>
          </cell>
        </row>
        <row r="10173">
          <cell r="A10173" t="str">
            <v>Serbia</v>
          </cell>
          <cell r="B10173" t="str">
            <v>RS</v>
          </cell>
          <cell r="C10173" t="str">
            <v>Bioenergy</v>
          </cell>
          <cell r="D10173" t="str">
            <v>2020</v>
          </cell>
          <cell r="E10173">
            <v>4500</v>
          </cell>
        </row>
        <row r="10174">
          <cell r="A10174" t="str">
            <v>Serbia</v>
          </cell>
          <cell r="B10174" t="str">
            <v>RS</v>
          </cell>
          <cell r="C10174" t="str">
            <v>Bioenergy</v>
          </cell>
          <cell r="D10174" t="str">
            <v>2021</v>
          </cell>
          <cell r="E10174">
            <v>4500</v>
          </cell>
        </row>
        <row r="10175">
          <cell r="A10175" t="str">
            <v>Serbia</v>
          </cell>
          <cell r="B10175" t="str">
            <v>RS</v>
          </cell>
          <cell r="C10175" t="str">
            <v>Bioenergy</v>
          </cell>
          <cell r="D10175" t="str">
            <v>2022</v>
          </cell>
          <cell r="E10175">
            <v>4500</v>
          </cell>
        </row>
        <row r="10176">
          <cell r="A10176" t="str">
            <v>Serbia</v>
          </cell>
          <cell r="B10176" t="str">
            <v>RS</v>
          </cell>
          <cell r="C10176" t="str">
            <v>Bioenergy</v>
          </cell>
          <cell r="D10176" t="str">
            <v>2023</v>
          </cell>
          <cell r="E10176">
            <v>4500</v>
          </cell>
        </row>
        <row r="10177">
          <cell r="A10177" t="str">
            <v>Serbia</v>
          </cell>
          <cell r="B10177" t="str">
            <v>RS</v>
          </cell>
          <cell r="C10177" t="str">
            <v>Bioenergy</v>
          </cell>
          <cell r="D10177" t="str">
            <v>2024</v>
          </cell>
          <cell r="E10177">
            <v>4500</v>
          </cell>
        </row>
        <row r="10178">
          <cell r="A10178" t="str">
            <v>Serbia</v>
          </cell>
          <cell r="B10178" t="str">
            <v>RS</v>
          </cell>
          <cell r="C10178" t="str">
            <v>Bioenergy</v>
          </cell>
          <cell r="D10178" t="str">
            <v>2025</v>
          </cell>
          <cell r="E10178">
            <v>4500</v>
          </cell>
        </row>
        <row r="10179">
          <cell r="A10179" t="str">
            <v>Serbia</v>
          </cell>
          <cell r="B10179" t="str">
            <v>RS</v>
          </cell>
          <cell r="C10179" t="str">
            <v>Bioenergy</v>
          </cell>
          <cell r="D10179" t="str">
            <v>2026</v>
          </cell>
          <cell r="E10179">
            <v>4500</v>
          </cell>
        </row>
        <row r="10180">
          <cell r="A10180" t="str">
            <v>Serbia</v>
          </cell>
          <cell r="B10180" t="str">
            <v>RS</v>
          </cell>
          <cell r="C10180" t="str">
            <v>Bioenergy</v>
          </cell>
          <cell r="D10180" t="str">
            <v>2027</v>
          </cell>
          <cell r="E10180">
            <v>4500</v>
          </cell>
        </row>
        <row r="10181">
          <cell r="A10181" t="str">
            <v>Serbia</v>
          </cell>
          <cell r="B10181" t="str">
            <v>RS</v>
          </cell>
          <cell r="C10181" t="str">
            <v>Bioenergy</v>
          </cell>
          <cell r="D10181" t="str">
            <v>2028</v>
          </cell>
          <cell r="E10181">
            <v>4500</v>
          </cell>
        </row>
        <row r="10182">
          <cell r="A10182" t="str">
            <v>Serbia</v>
          </cell>
          <cell r="B10182" t="str">
            <v>RS</v>
          </cell>
          <cell r="C10182" t="str">
            <v>Bioenergy</v>
          </cell>
          <cell r="D10182" t="str">
            <v>2029</v>
          </cell>
          <cell r="E10182">
            <v>4500</v>
          </cell>
        </row>
        <row r="10183">
          <cell r="A10183" t="str">
            <v>Serbia</v>
          </cell>
          <cell r="B10183" t="str">
            <v>RS</v>
          </cell>
          <cell r="C10183" t="str">
            <v>Bioenergy</v>
          </cell>
          <cell r="D10183" t="str">
            <v>2030</v>
          </cell>
          <cell r="E10183">
            <v>4500</v>
          </cell>
        </row>
        <row r="10184">
          <cell r="A10184" t="str">
            <v>Serbia</v>
          </cell>
          <cell r="B10184" t="str">
            <v>RS</v>
          </cell>
          <cell r="C10184" t="str">
            <v>Bioenergy</v>
          </cell>
          <cell r="D10184" t="str">
            <v>2031</v>
          </cell>
          <cell r="E10184">
            <v>4500</v>
          </cell>
        </row>
        <row r="10185">
          <cell r="A10185" t="str">
            <v>Serbia</v>
          </cell>
          <cell r="B10185" t="str">
            <v>RS</v>
          </cell>
          <cell r="C10185" t="str">
            <v>Bioenergy</v>
          </cell>
          <cell r="D10185" t="str">
            <v>2032</v>
          </cell>
          <cell r="E10185">
            <v>4500</v>
          </cell>
        </row>
        <row r="10186">
          <cell r="A10186" t="str">
            <v>Serbia</v>
          </cell>
          <cell r="B10186" t="str">
            <v>RS</v>
          </cell>
          <cell r="C10186" t="str">
            <v>Bioenergy</v>
          </cell>
          <cell r="D10186" t="str">
            <v>2033</v>
          </cell>
          <cell r="E10186">
            <v>4500</v>
          </cell>
        </row>
        <row r="10187">
          <cell r="A10187" t="str">
            <v>Serbia</v>
          </cell>
          <cell r="B10187" t="str">
            <v>RS</v>
          </cell>
          <cell r="C10187" t="str">
            <v>Bioenergy</v>
          </cell>
          <cell r="D10187" t="str">
            <v>2034</v>
          </cell>
          <cell r="E10187">
            <v>4500</v>
          </cell>
        </row>
        <row r="10188">
          <cell r="A10188" t="str">
            <v>Serbia</v>
          </cell>
          <cell r="B10188" t="str">
            <v>RS</v>
          </cell>
          <cell r="C10188" t="str">
            <v>Bioenergy</v>
          </cell>
          <cell r="D10188" t="str">
            <v>2035</v>
          </cell>
          <cell r="E10188">
            <v>4500</v>
          </cell>
        </row>
        <row r="10189">
          <cell r="A10189" t="str">
            <v>Serbia</v>
          </cell>
          <cell r="B10189" t="str">
            <v>RS</v>
          </cell>
          <cell r="C10189" t="str">
            <v>Bioenergy</v>
          </cell>
          <cell r="D10189" t="str">
            <v>2036</v>
          </cell>
          <cell r="E10189">
            <v>4500</v>
          </cell>
        </row>
        <row r="10190">
          <cell r="A10190" t="str">
            <v>Serbia</v>
          </cell>
          <cell r="B10190" t="str">
            <v>RS</v>
          </cell>
          <cell r="C10190" t="str">
            <v>Bioenergy</v>
          </cell>
          <cell r="D10190" t="str">
            <v>2037</v>
          </cell>
          <cell r="E10190">
            <v>4500</v>
          </cell>
        </row>
        <row r="10191">
          <cell r="A10191" t="str">
            <v>Serbia</v>
          </cell>
          <cell r="B10191" t="str">
            <v>RS</v>
          </cell>
          <cell r="C10191" t="str">
            <v>Bioenergy</v>
          </cell>
          <cell r="D10191" t="str">
            <v>2038</v>
          </cell>
          <cell r="E10191">
            <v>4500</v>
          </cell>
        </row>
        <row r="10192">
          <cell r="A10192" t="str">
            <v>Serbia</v>
          </cell>
          <cell r="B10192" t="str">
            <v>RS</v>
          </cell>
          <cell r="C10192" t="str">
            <v>Bioenergy</v>
          </cell>
          <cell r="D10192" t="str">
            <v>2039</v>
          </cell>
          <cell r="E10192">
            <v>4500</v>
          </cell>
        </row>
        <row r="10193">
          <cell r="A10193" t="str">
            <v>Serbia</v>
          </cell>
          <cell r="B10193" t="str">
            <v>RS</v>
          </cell>
          <cell r="C10193" t="str">
            <v>Bioenergy</v>
          </cell>
          <cell r="D10193" t="str">
            <v>2040</v>
          </cell>
          <cell r="E10193">
            <v>4500</v>
          </cell>
        </row>
        <row r="10194">
          <cell r="A10194" t="str">
            <v>Serbia</v>
          </cell>
          <cell r="B10194" t="str">
            <v>RS</v>
          </cell>
          <cell r="C10194" t="str">
            <v>Bioenergy</v>
          </cell>
          <cell r="D10194" t="str">
            <v>2041</v>
          </cell>
          <cell r="E10194">
            <v>4500</v>
          </cell>
        </row>
        <row r="10195">
          <cell r="A10195" t="str">
            <v>Serbia</v>
          </cell>
          <cell r="B10195" t="str">
            <v>RS</v>
          </cell>
          <cell r="C10195" t="str">
            <v>Bioenergy</v>
          </cell>
          <cell r="D10195" t="str">
            <v>2042</v>
          </cell>
          <cell r="E10195">
            <v>4500</v>
          </cell>
        </row>
        <row r="10196">
          <cell r="A10196" t="str">
            <v>Serbia</v>
          </cell>
          <cell r="B10196" t="str">
            <v>RS</v>
          </cell>
          <cell r="C10196" t="str">
            <v>Bioenergy</v>
          </cell>
          <cell r="D10196" t="str">
            <v>2043</v>
          </cell>
          <cell r="E10196">
            <v>4500</v>
          </cell>
        </row>
        <row r="10197">
          <cell r="A10197" t="str">
            <v>Serbia</v>
          </cell>
          <cell r="B10197" t="str">
            <v>RS</v>
          </cell>
          <cell r="C10197" t="str">
            <v>Bioenergy</v>
          </cell>
          <cell r="D10197" t="str">
            <v>2044</v>
          </cell>
          <cell r="E10197">
            <v>4500</v>
          </cell>
        </row>
        <row r="10198">
          <cell r="A10198" t="str">
            <v>Serbia</v>
          </cell>
          <cell r="B10198" t="str">
            <v>RS</v>
          </cell>
          <cell r="C10198" t="str">
            <v>Bioenergy</v>
          </cell>
          <cell r="D10198" t="str">
            <v>2045</v>
          </cell>
          <cell r="E10198">
            <v>4500</v>
          </cell>
        </row>
        <row r="10199">
          <cell r="A10199" t="str">
            <v>Serbia</v>
          </cell>
          <cell r="B10199" t="str">
            <v>RS</v>
          </cell>
          <cell r="C10199" t="str">
            <v>Bioenergy</v>
          </cell>
          <cell r="D10199" t="str">
            <v>2046</v>
          </cell>
          <cell r="E10199">
            <v>4500</v>
          </cell>
        </row>
        <row r="10200">
          <cell r="A10200" t="str">
            <v>Serbia</v>
          </cell>
          <cell r="B10200" t="str">
            <v>RS</v>
          </cell>
          <cell r="C10200" t="str">
            <v>Bioenergy</v>
          </cell>
          <cell r="D10200" t="str">
            <v>2047</v>
          </cell>
          <cell r="E10200">
            <v>4500</v>
          </cell>
        </row>
        <row r="10201">
          <cell r="A10201" t="str">
            <v>Serbia</v>
          </cell>
          <cell r="B10201" t="str">
            <v>RS</v>
          </cell>
          <cell r="C10201" t="str">
            <v>Bioenergy</v>
          </cell>
          <cell r="D10201" t="str">
            <v>2048</v>
          </cell>
          <cell r="E10201">
            <v>4500</v>
          </cell>
        </row>
        <row r="10202">
          <cell r="A10202" t="str">
            <v>Serbia</v>
          </cell>
          <cell r="B10202" t="str">
            <v>RS</v>
          </cell>
          <cell r="C10202" t="str">
            <v>Bioenergy</v>
          </cell>
          <cell r="D10202" t="str">
            <v>2049</v>
          </cell>
          <cell r="E10202">
            <v>4500</v>
          </cell>
        </row>
        <row r="10203">
          <cell r="A10203" t="str">
            <v>Serbia</v>
          </cell>
          <cell r="B10203" t="str">
            <v>RS</v>
          </cell>
          <cell r="C10203" t="str">
            <v>Bioenergy</v>
          </cell>
          <cell r="D10203" t="str">
            <v>2050</v>
          </cell>
          <cell r="E10203">
            <v>4500</v>
          </cell>
        </row>
        <row r="10204">
          <cell r="A10204" t="str">
            <v>Sweden</v>
          </cell>
          <cell r="B10204" t="str">
            <v>SE</v>
          </cell>
          <cell r="C10204" t="str">
            <v>Bioenergy</v>
          </cell>
          <cell r="D10204" t="str">
            <v>2018</v>
          </cell>
          <cell r="E10204">
            <v>4500</v>
          </cell>
        </row>
        <row r="10205">
          <cell r="A10205" t="str">
            <v>Sweden</v>
          </cell>
          <cell r="B10205" t="str">
            <v>SE</v>
          </cell>
          <cell r="C10205" t="str">
            <v>Bioenergy</v>
          </cell>
          <cell r="D10205" t="str">
            <v>2019</v>
          </cell>
          <cell r="E10205">
            <v>4500</v>
          </cell>
        </row>
        <row r="10206">
          <cell r="A10206" t="str">
            <v>Sweden</v>
          </cell>
          <cell r="B10206" t="str">
            <v>SE</v>
          </cell>
          <cell r="C10206" t="str">
            <v>Bioenergy</v>
          </cell>
          <cell r="D10206" t="str">
            <v>2020</v>
          </cell>
          <cell r="E10206">
            <v>4500</v>
          </cell>
        </row>
        <row r="10207">
          <cell r="A10207" t="str">
            <v>Sweden</v>
          </cell>
          <cell r="B10207" t="str">
            <v>SE</v>
          </cell>
          <cell r="C10207" t="str">
            <v>Bioenergy</v>
          </cell>
          <cell r="D10207" t="str">
            <v>2021</v>
          </cell>
          <cell r="E10207">
            <v>4500</v>
          </cell>
        </row>
        <row r="10208">
          <cell r="A10208" t="str">
            <v>Sweden</v>
          </cell>
          <cell r="B10208" t="str">
            <v>SE</v>
          </cell>
          <cell r="C10208" t="str">
            <v>Bioenergy</v>
          </cell>
          <cell r="D10208" t="str">
            <v>2022</v>
          </cell>
          <cell r="E10208">
            <v>4500</v>
          </cell>
        </row>
        <row r="10209">
          <cell r="A10209" t="str">
            <v>Sweden</v>
          </cell>
          <cell r="B10209" t="str">
            <v>SE</v>
          </cell>
          <cell r="C10209" t="str">
            <v>Bioenergy</v>
          </cell>
          <cell r="D10209" t="str">
            <v>2023</v>
          </cell>
          <cell r="E10209">
            <v>4500</v>
          </cell>
        </row>
        <row r="10210">
          <cell r="A10210" t="str">
            <v>Sweden</v>
          </cell>
          <cell r="B10210" t="str">
            <v>SE</v>
          </cell>
          <cell r="C10210" t="str">
            <v>Bioenergy</v>
          </cell>
          <cell r="D10210" t="str">
            <v>2024</v>
          </cell>
          <cell r="E10210">
            <v>4500</v>
          </cell>
        </row>
        <row r="10211">
          <cell r="A10211" t="str">
            <v>Sweden</v>
          </cell>
          <cell r="B10211" t="str">
            <v>SE</v>
          </cell>
          <cell r="C10211" t="str">
            <v>Bioenergy</v>
          </cell>
          <cell r="D10211" t="str">
            <v>2025</v>
          </cell>
          <cell r="E10211">
            <v>4500</v>
          </cell>
        </row>
        <row r="10212">
          <cell r="A10212" t="str">
            <v>Sweden</v>
          </cell>
          <cell r="B10212" t="str">
            <v>SE</v>
          </cell>
          <cell r="C10212" t="str">
            <v>Bioenergy</v>
          </cell>
          <cell r="D10212" t="str">
            <v>2026</v>
          </cell>
          <cell r="E10212">
            <v>4500</v>
          </cell>
        </row>
        <row r="10213">
          <cell r="A10213" t="str">
            <v>Sweden</v>
          </cell>
          <cell r="B10213" t="str">
            <v>SE</v>
          </cell>
          <cell r="C10213" t="str">
            <v>Bioenergy</v>
          </cell>
          <cell r="D10213" t="str">
            <v>2027</v>
          </cell>
          <cell r="E10213">
            <v>4500</v>
          </cell>
        </row>
        <row r="10214">
          <cell r="A10214" t="str">
            <v>Sweden</v>
          </cell>
          <cell r="B10214" t="str">
            <v>SE</v>
          </cell>
          <cell r="C10214" t="str">
            <v>Bioenergy</v>
          </cell>
          <cell r="D10214" t="str">
            <v>2028</v>
          </cell>
          <cell r="E10214">
            <v>4500</v>
          </cell>
        </row>
        <row r="10215">
          <cell r="A10215" t="str">
            <v>Sweden</v>
          </cell>
          <cell r="B10215" t="str">
            <v>SE</v>
          </cell>
          <cell r="C10215" t="str">
            <v>Bioenergy</v>
          </cell>
          <cell r="D10215" t="str">
            <v>2029</v>
          </cell>
          <cell r="E10215">
            <v>4500</v>
          </cell>
        </row>
        <row r="10216">
          <cell r="A10216" t="str">
            <v>Sweden</v>
          </cell>
          <cell r="B10216" t="str">
            <v>SE</v>
          </cell>
          <cell r="C10216" t="str">
            <v>Bioenergy</v>
          </cell>
          <cell r="D10216" t="str">
            <v>2030</v>
          </cell>
          <cell r="E10216">
            <v>4500</v>
          </cell>
        </row>
        <row r="10217">
          <cell r="A10217" t="str">
            <v>Sweden</v>
          </cell>
          <cell r="B10217" t="str">
            <v>SE</v>
          </cell>
          <cell r="C10217" t="str">
            <v>Bioenergy</v>
          </cell>
          <cell r="D10217" t="str">
            <v>2031</v>
          </cell>
          <cell r="E10217">
            <v>4500</v>
          </cell>
        </row>
        <row r="10218">
          <cell r="A10218" t="str">
            <v>Sweden</v>
          </cell>
          <cell r="B10218" t="str">
            <v>SE</v>
          </cell>
          <cell r="C10218" t="str">
            <v>Bioenergy</v>
          </cell>
          <cell r="D10218" t="str">
            <v>2032</v>
          </cell>
          <cell r="E10218">
            <v>4500</v>
          </cell>
        </row>
        <row r="10219">
          <cell r="A10219" t="str">
            <v>Sweden</v>
          </cell>
          <cell r="B10219" t="str">
            <v>SE</v>
          </cell>
          <cell r="C10219" t="str">
            <v>Bioenergy</v>
          </cell>
          <cell r="D10219" t="str">
            <v>2033</v>
          </cell>
          <cell r="E10219">
            <v>4500</v>
          </cell>
        </row>
        <row r="10220">
          <cell r="A10220" t="str">
            <v>Sweden</v>
          </cell>
          <cell r="B10220" t="str">
            <v>SE</v>
          </cell>
          <cell r="C10220" t="str">
            <v>Bioenergy</v>
          </cell>
          <cell r="D10220" t="str">
            <v>2034</v>
          </cell>
          <cell r="E10220">
            <v>4500</v>
          </cell>
        </row>
        <row r="10221">
          <cell r="A10221" t="str">
            <v>Sweden</v>
          </cell>
          <cell r="B10221" t="str">
            <v>SE</v>
          </cell>
          <cell r="C10221" t="str">
            <v>Bioenergy</v>
          </cell>
          <cell r="D10221" t="str">
            <v>2035</v>
          </cell>
          <cell r="E10221">
            <v>4500</v>
          </cell>
        </row>
        <row r="10222">
          <cell r="A10222" t="str">
            <v>Sweden</v>
          </cell>
          <cell r="B10222" t="str">
            <v>SE</v>
          </cell>
          <cell r="C10222" t="str">
            <v>Bioenergy</v>
          </cell>
          <cell r="D10222" t="str">
            <v>2036</v>
          </cell>
          <cell r="E10222">
            <v>4500</v>
          </cell>
        </row>
        <row r="10223">
          <cell r="A10223" t="str">
            <v>Sweden</v>
          </cell>
          <cell r="B10223" t="str">
            <v>SE</v>
          </cell>
          <cell r="C10223" t="str">
            <v>Bioenergy</v>
          </cell>
          <cell r="D10223" t="str">
            <v>2037</v>
          </cell>
          <cell r="E10223">
            <v>4500</v>
          </cell>
        </row>
        <row r="10224">
          <cell r="A10224" t="str">
            <v>Sweden</v>
          </cell>
          <cell r="B10224" t="str">
            <v>SE</v>
          </cell>
          <cell r="C10224" t="str">
            <v>Bioenergy</v>
          </cell>
          <cell r="D10224" t="str">
            <v>2038</v>
          </cell>
          <cell r="E10224">
            <v>4500</v>
          </cell>
        </row>
        <row r="10225">
          <cell r="A10225" t="str">
            <v>Sweden</v>
          </cell>
          <cell r="B10225" t="str">
            <v>SE</v>
          </cell>
          <cell r="C10225" t="str">
            <v>Bioenergy</v>
          </cell>
          <cell r="D10225" t="str">
            <v>2039</v>
          </cell>
          <cell r="E10225">
            <v>4500</v>
          </cell>
        </row>
        <row r="10226">
          <cell r="A10226" t="str">
            <v>Sweden</v>
          </cell>
          <cell r="B10226" t="str">
            <v>SE</v>
          </cell>
          <cell r="C10226" t="str">
            <v>Bioenergy</v>
          </cell>
          <cell r="D10226" t="str">
            <v>2040</v>
          </cell>
          <cell r="E10226">
            <v>4500</v>
          </cell>
        </row>
        <row r="10227">
          <cell r="A10227" t="str">
            <v>Sweden</v>
          </cell>
          <cell r="B10227" t="str">
            <v>SE</v>
          </cell>
          <cell r="C10227" t="str">
            <v>Bioenergy</v>
          </cell>
          <cell r="D10227" t="str">
            <v>2041</v>
          </cell>
          <cell r="E10227">
            <v>4500</v>
          </cell>
        </row>
        <row r="10228">
          <cell r="A10228" t="str">
            <v>Sweden</v>
          </cell>
          <cell r="B10228" t="str">
            <v>SE</v>
          </cell>
          <cell r="C10228" t="str">
            <v>Bioenergy</v>
          </cell>
          <cell r="D10228" t="str">
            <v>2042</v>
          </cell>
          <cell r="E10228">
            <v>4500</v>
          </cell>
        </row>
        <row r="10229">
          <cell r="A10229" t="str">
            <v>Sweden</v>
          </cell>
          <cell r="B10229" t="str">
            <v>SE</v>
          </cell>
          <cell r="C10229" t="str">
            <v>Bioenergy</v>
          </cell>
          <cell r="D10229" t="str">
            <v>2043</v>
          </cell>
          <cell r="E10229">
            <v>4500</v>
          </cell>
        </row>
        <row r="10230">
          <cell r="A10230" t="str">
            <v>Sweden</v>
          </cell>
          <cell r="B10230" t="str">
            <v>SE</v>
          </cell>
          <cell r="C10230" t="str">
            <v>Bioenergy</v>
          </cell>
          <cell r="D10230" t="str">
            <v>2044</v>
          </cell>
          <cell r="E10230">
            <v>4500</v>
          </cell>
        </row>
        <row r="10231">
          <cell r="A10231" t="str">
            <v>Sweden</v>
          </cell>
          <cell r="B10231" t="str">
            <v>SE</v>
          </cell>
          <cell r="C10231" t="str">
            <v>Bioenergy</v>
          </cell>
          <cell r="D10231" t="str">
            <v>2045</v>
          </cell>
          <cell r="E10231">
            <v>4500</v>
          </cell>
        </row>
        <row r="10232">
          <cell r="A10232" t="str">
            <v>Sweden</v>
          </cell>
          <cell r="B10232" t="str">
            <v>SE</v>
          </cell>
          <cell r="C10232" t="str">
            <v>Bioenergy</v>
          </cell>
          <cell r="D10232" t="str">
            <v>2046</v>
          </cell>
          <cell r="E10232">
            <v>4500</v>
          </cell>
        </row>
        <row r="10233">
          <cell r="A10233" t="str">
            <v>Sweden</v>
          </cell>
          <cell r="B10233" t="str">
            <v>SE</v>
          </cell>
          <cell r="C10233" t="str">
            <v>Bioenergy</v>
          </cell>
          <cell r="D10233" t="str">
            <v>2047</v>
          </cell>
          <cell r="E10233">
            <v>4500</v>
          </cell>
        </row>
        <row r="10234">
          <cell r="A10234" t="str">
            <v>Sweden</v>
          </cell>
          <cell r="B10234" t="str">
            <v>SE</v>
          </cell>
          <cell r="C10234" t="str">
            <v>Bioenergy</v>
          </cell>
          <cell r="D10234" t="str">
            <v>2048</v>
          </cell>
          <cell r="E10234">
            <v>4500</v>
          </cell>
        </row>
        <row r="10235">
          <cell r="A10235" t="str">
            <v>Sweden</v>
          </cell>
          <cell r="B10235" t="str">
            <v>SE</v>
          </cell>
          <cell r="C10235" t="str">
            <v>Bioenergy</v>
          </cell>
          <cell r="D10235" t="str">
            <v>2049</v>
          </cell>
          <cell r="E10235">
            <v>4500</v>
          </cell>
        </row>
        <row r="10236">
          <cell r="A10236" t="str">
            <v>Sweden</v>
          </cell>
          <cell r="B10236" t="str">
            <v>SE</v>
          </cell>
          <cell r="C10236" t="str">
            <v>Bioenergy</v>
          </cell>
          <cell r="D10236" t="str">
            <v>2050</v>
          </cell>
          <cell r="E10236">
            <v>4500</v>
          </cell>
        </row>
        <row r="10237">
          <cell r="A10237" t="str">
            <v>Sweden SE2</v>
          </cell>
          <cell r="B10237" t="str">
            <v>SE2</v>
          </cell>
          <cell r="C10237" t="str">
            <v>Bioenergy</v>
          </cell>
          <cell r="D10237" t="str">
            <v>2018</v>
          </cell>
          <cell r="E10237">
            <v>4500</v>
          </cell>
        </row>
        <row r="10238">
          <cell r="A10238" t="str">
            <v>Sweden SE2</v>
          </cell>
          <cell r="B10238" t="str">
            <v>SE2</v>
          </cell>
          <cell r="C10238" t="str">
            <v>Bioenergy</v>
          </cell>
          <cell r="D10238" t="str">
            <v>2019</v>
          </cell>
          <cell r="E10238">
            <v>4500</v>
          </cell>
        </row>
        <row r="10239">
          <cell r="A10239" t="str">
            <v>Sweden SE2</v>
          </cell>
          <cell r="B10239" t="str">
            <v>SE2</v>
          </cell>
          <cell r="C10239" t="str">
            <v>Bioenergy</v>
          </cell>
          <cell r="D10239" t="str">
            <v>2020</v>
          </cell>
          <cell r="E10239">
            <v>4500</v>
          </cell>
        </row>
        <row r="10240">
          <cell r="A10240" t="str">
            <v>Sweden SE2</v>
          </cell>
          <cell r="B10240" t="str">
            <v>SE2</v>
          </cell>
          <cell r="C10240" t="str">
            <v>Bioenergy</v>
          </cell>
          <cell r="D10240" t="str">
            <v>2021</v>
          </cell>
          <cell r="E10240">
            <v>4500</v>
          </cell>
        </row>
        <row r="10241">
          <cell r="A10241" t="str">
            <v>Sweden SE2</v>
          </cell>
          <cell r="B10241" t="str">
            <v>SE2</v>
          </cell>
          <cell r="C10241" t="str">
            <v>Bioenergy</v>
          </cell>
          <cell r="D10241" t="str">
            <v>2022</v>
          </cell>
          <cell r="E10241">
            <v>4500</v>
          </cell>
        </row>
        <row r="10242">
          <cell r="A10242" t="str">
            <v>Sweden SE2</v>
          </cell>
          <cell r="B10242" t="str">
            <v>SE2</v>
          </cell>
          <cell r="C10242" t="str">
            <v>Bioenergy</v>
          </cell>
          <cell r="D10242" t="str">
            <v>2023</v>
          </cell>
          <cell r="E10242">
            <v>4500</v>
          </cell>
        </row>
        <row r="10243">
          <cell r="A10243" t="str">
            <v>Sweden SE2</v>
          </cell>
          <cell r="B10243" t="str">
            <v>SE2</v>
          </cell>
          <cell r="C10243" t="str">
            <v>Bioenergy</v>
          </cell>
          <cell r="D10243" t="str">
            <v>2024</v>
          </cell>
          <cell r="E10243">
            <v>4500</v>
          </cell>
        </row>
        <row r="10244">
          <cell r="A10244" t="str">
            <v>Sweden SE2</v>
          </cell>
          <cell r="B10244" t="str">
            <v>SE2</v>
          </cell>
          <cell r="C10244" t="str">
            <v>Bioenergy</v>
          </cell>
          <cell r="D10244" t="str">
            <v>2025</v>
          </cell>
          <cell r="E10244">
            <v>4500</v>
          </cell>
        </row>
        <row r="10245">
          <cell r="A10245" t="str">
            <v>Sweden SE2</v>
          </cell>
          <cell r="B10245" t="str">
            <v>SE2</v>
          </cell>
          <cell r="C10245" t="str">
            <v>Bioenergy</v>
          </cell>
          <cell r="D10245" t="str">
            <v>2026</v>
          </cell>
          <cell r="E10245">
            <v>4500</v>
          </cell>
        </row>
        <row r="10246">
          <cell r="A10246" t="str">
            <v>Sweden SE2</v>
          </cell>
          <cell r="B10246" t="str">
            <v>SE2</v>
          </cell>
          <cell r="C10246" t="str">
            <v>Bioenergy</v>
          </cell>
          <cell r="D10246" t="str">
            <v>2027</v>
          </cell>
          <cell r="E10246">
            <v>4500</v>
          </cell>
        </row>
        <row r="10247">
          <cell r="A10247" t="str">
            <v>Sweden SE2</v>
          </cell>
          <cell r="B10247" t="str">
            <v>SE2</v>
          </cell>
          <cell r="C10247" t="str">
            <v>Bioenergy</v>
          </cell>
          <cell r="D10247" t="str">
            <v>2028</v>
          </cell>
          <cell r="E10247">
            <v>4500</v>
          </cell>
        </row>
        <row r="10248">
          <cell r="A10248" t="str">
            <v>Sweden SE2</v>
          </cell>
          <cell r="B10248" t="str">
            <v>SE2</v>
          </cell>
          <cell r="C10248" t="str">
            <v>Bioenergy</v>
          </cell>
          <cell r="D10248" t="str">
            <v>2029</v>
          </cell>
          <cell r="E10248">
            <v>4500</v>
          </cell>
        </row>
        <row r="10249">
          <cell r="A10249" t="str">
            <v>Sweden SE2</v>
          </cell>
          <cell r="B10249" t="str">
            <v>SE2</v>
          </cell>
          <cell r="C10249" t="str">
            <v>Bioenergy</v>
          </cell>
          <cell r="D10249" t="str">
            <v>2030</v>
          </cell>
          <cell r="E10249">
            <v>4500</v>
          </cell>
        </row>
        <row r="10250">
          <cell r="A10250" t="str">
            <v>Sweden SE2</v>
          </cell>
          <cell r="B10250" t="str">
            <v>SE2</v>
          </cell>
          <cell r="C10250" t="str">
            <v>Bioenergy</v>
          </cell>
          <cell r="D10250" t="str">
            <v>2031</v>
          </cell>
          <cell r="E10250">
            <v>4500</v>
          </cell>
        </row>
        <row r="10251">
          <cell r="A10251" t="str">
            <v>Sweden SE2</v>
          </cell>
          <cell r="B10251" t="str">
            <v>SE2</v>
          </cell>
          <cell r="C10251" t="str">
            <v>Bioenergy</v>
          </cell>
          <cell r="D10251" t="str">
            <v>2032</v>
          </cell>
          <cell r="E10251">
            <v>4500</v>
          </cell>
        </row>
        <row r="10252">
          <cell r="A10252" t="str">
            <v>Sweden SE2</v>
          </cell>
          <cell r="B10252" t="str">
            <v>SE2</v>
          </cell>
          <cell r="C10252" t="str">
            <v>Bioenergy</v>
          </cell>
          <cell r="D10252" t="str">
            <v>2033</v>
          </cell>
          <cell r="E10252">
            <v>4500</v>
          </cell>
        </row>
        <row r="10253">
          <cell r="A10253" t="str">
            <v>Sweden SE2</v>
          </cell>
          <cell r="B10253" t="str">
            <v>SE2</v>
          </cell>
          <cell r="C10253" t="str">
            <v>Bioenergy</v>
          </cell>
          <cell r="D10253" t="str">
            <v>2034</v>
          </cell>
          <cell r="E10253">
            <v>4500</v>
          </cell>
        </row>
        <row r="10254">
          <cell r="A10254" t="str">
            <v>Sweden SE2</v>
          </cell>
          <cell r="B10254" t="str">
            <v>SE2</v>
          </cell>
          <cell r="C10254" t="str">
            <v>Bioenergy</v>
          </cell>
          <cell r="D10254" t="str">
            <v>2035</v>
          </cell>
          <cell r="E10254">
            <v>4500</v>
          </cell>
        </row>
        <row r="10255">
          <cell r="A10255" t="str">
            <v>Sweden SE2</v>
          </cell>
          <cell r="B10255" t="str">
            <v>SE2</v>
          </cell>
          <cell r="C10255" t="str">
            <v>Bioenergy</v>
          </cell>
          <cell r="D10255" t="str">
            <v>2036</v>
          </cell>
          <cell r="E10255">
            <v>4500</v>
          </cell>
        </row>
        <row r="10256">
          <cell r="A10256" t="str">
            <v>Sweden SE2</v>
          </cell>
          <cell r="B10256" t="str">
            <v>SE2</v>
          </cell>
          <cell r="C10256" t="str">
            <v>Bioenergy</v>
          </cell>
          <cell r="D10256" t="str">
            <v>2037</v>
          </cell>
          <cell r="E10256">
            <v>4500</v>
          </cell>
        </row>
        <row r="10257">
          <cell r="A10257" t="str">
            <v>Sweden SE2</v>
          </cell>
          <cell r="B10257" t="str">
            <v>SE2</v>
          </cell>
          <cell r="C10257" t="str">
            <v>Bioenergy</v>
          </cell>
          <cell r="D10257" t="str">
            <v>2038</v>
          </cell>
          <cell r="E10257">
            <v>4500</v>
          </cell>
        </row>
        <row r="10258">
          <cell r="A10258" t="str">
            <v>Sweden SE2</v>
          </cell>
          <cell r="B10258" t="str">
            <v>SE2</v>
          </cell>
          <cell r="C10258" t="str">
            <v>Bioenergy</v>
          </cell>
          <cell r="D10258" t="str">
            <v>2039</v>
          </cell>
          <cell r="E10258">
            <v>4500</v>
          </cell>
        </row>
        <row r="10259">
          <cell r="A10259" t="str">
            <v>Sweden SE2</v>
          </cell>
          <cell r="B10259" t="str">
            <v>SE2</v>
          </cell>
          <cell r="C10259" t="str">
            <v>Bioenergy</v>
          </cell>
          <cell r="D10259" t="str">
            <v>2040</v>
          </cell>
          <cell r="E10259">
            <v>4500</v>
          </cell>
        </row>
        <row r="10260">
          <cell r="A10260" t="str">
            <v>Sweden SE2</v>
          </cell>
          <cell r="B10260" t="str">
            <v>SE2</v>
          </cell>
          <cell r="C10260" t="str">
            <v>Bioenergy</v>
          </cell>
          <cell r="D10260" t="str">
            <v>2041</v>
          </cell>
          <cell r="E10260">
            <v>4500</v>
          </cell>
        </row>
        <row r="10261">
          <cell r="A10261" t="str">
            <v>Sweden SE2</v>
          </cell>
          <cell r="B10261" t="str">
            <v>SE2</v>
          </cell>
          <cell r="C10261" t="str">
            <v>Bioenergy</v>
          </cell>
          <cell r="D10261" t="str">
            <v>2042</v>
          </cell>
          <cell r="E10261">
            <v>4500</v>
          </cell>
        </row>
        <row r="10262">
          <cell r="A10262" t="str">
            <v>Sweden SE2</v>
          </cell>
          <cell r="B10262" t="str">
            <v>SE2</v>
          </cell>
          <cell r="C10262" t="str">
            <v>Bioenergy</v>
          </cell>
          <cell r="D10262" t="str">
            <v>2043</v>
          </cell>
          <cell r="E10262">
            <v>4500</v>
          </cell>
        </row>
        <row r="10263">
          <cell r="A10263" t="str">
            <v>Sweden SE2</v>
          </cell>
          <cell r="B10263" t="str">
            <v>SE2</v>
          </cell>
          <cell r="C10263" t="str">
            <v>Bioenergy</v>
          </cell>
          <cell r="D10263" t="str">
            <v>2044</v>
          </cell>
          <cell r="E10263">
            <v>4500</v>
          </cell>
        </row>
        <row r="10264">
          <cell r="A10264" t="str">
            <v>Sweden SE2</v>
          </cell>
          <cell r="B10264" t="str">
            <v>SE2</v>
          </cell>
          <cell r="C10264" t="str">
            <v>Bioenergy</v>
          </cell>
          <cell r="D10264" t="str">
            <v>2045</v>
          </cell>
          <cell r="E10264">
            <v>4500</v>
          </cell>
        </row>
        <row r="10265">
          <cell r="A10265" t="str">
            <v>Sweden SE2</v>
          </cell>
          <cell r="B10265" t="str">
            <v>SE2</v>
          </cell>
          <cell r="C10265" t="str">
            <v>Bioenergy</v>
          </cell>
          <cell r="D10265" t="str">
            <v>2046</v>
          </cell>
          <cell r="E10265">
            <v>4500</v>
          </cell>
        </row>
        <row r="10266">
          <cell r="A10266" t="str">
            <v>Sweden SE2</v>
          </cell>
          <cell r="B10266" t="str">
            <v>SE2</v>
          </cell>
          <cell r="C10266" t="str">
            <v>Bioenergy</v>
          </cell>
          <cell r="D10266" t="str">
            <v>2047</v>
          </cell>
          <cell r="E10266">
            <v>4500</v>
          </cell>
        </row>
        <row r="10267">
          <cell r="A10267" t="str">
            <v>Sweden SE2</v>
          </cell>
          <cell r="B10267" t="str">
            <v>SE2</v>
          </cell>
          <cell r="C10267" t="str">
            <v>Bioenergy</v>
          </cell>
          <cell r="D10267" t="str">
            <v>2048</v>
          </cell>
          <cell r="E10267">
            <v>4500</v>
          </cell>
        </row>
        <row r="10268">
          <cell r="A10268" t="str">
            <v>Sweden SE2</v>
          </cell>
          <cell r="B10268" t="str">
            <v>SE2</v>
          </cell>
          <cell r="C10268" t="str">
            <v>Bioenergy</v>
          </cell>
          <cell r="D10268" t="str">
            <v>2049</v>
          </cell>
          <cell r="E10268">
            <v>4500</v>
          </cell>
        </row>
        <row r="10269">
          <cell r="A10269" t="str">
            <v>Sweden SE2</v>
          </cell>
          <cell r="B10269" t="str">
            <v>SE2</v>
          </cell>
          <cell r="C10269" t="str">
            <v>Bioenergy</v>
          </cell>
          <cell r="D10269" t="str">
            <v>2050</v>
          </cell>
          <cell r="E10269">
            <v>4500</v>
          </cell>
        </row>
        <row r="10270">
          <cell r="A10270" t="str">
            <v>Sweden SE3</v>
          </cell>
          <cell r="B10270" t="str">
            <v>SE3</v>
          </cell>
          <cell r="C10270" t="str">
            <v>Bioenergy</v>
          </cell>
          <cell r="D10270" t="str">
            <v>2018</v>
          </cell>
          <cell r="E10270">
            <v>4500</v>
          </cell>
        </row>
        <row r="10271">
          <cell r="A10271" t="str">
            <v>Sweden SE3</v>
          </cell>
          <cell r="B10271" t="str">
            <v>SE3</v>
          </cell>
          <cell r="C10271" t="str">
            <v>Bioenergy</v>
          </cell>
          <cell r="D10271" t="str">
            <v>2019</v>
          </cell>
          <cell r="E10271">
            <v>4500</v>
          </cell>
        </row>
        <row r="10272">
          <cell r="A10272" t="str">
            <v>Sweden SE3</v>
          </cell>
          <cell r="B10272" t="str">
            <v>SE3</v>
          </cell>
          <cell r="C10272" t="str">
            <v>Bioenergy</v>
          </cell>
          <cell r="D10272" t="str">
            <v>2020</v>
          </cell>
          <cell r="E10272">
            <v>4500</v>
          </cell>
        </row>
        <row r="10273">
          <cell r="A10273" t="str">
            <v>Sweden SE3</v>
          </cell>
          <cell r="B10273" t="str">
            <v>SE3</v>
          </cell>
          <cell r="C10273" t="str">
            <v>Bioenergy</v>
          </cell>
          <cell r="D10273" t="str">
            <v>2021</v>
          </cell>
          <cell r="E10273">
            <v>4500</v>
          </cell>
        </row>
        <row r="10274">
          <cell r="A10274" t="str">
            <v>Sweden SE3</v>
          </cell>
          <cell r="B10274" t="str">
            <v>SE3</v>
          </cell>
          <cell r="C10274" t="str">
            <v>Bioenergy</v>
          </cell>
          <cell r="D10274" t="str">
            <v>2022</v>
          </cell>
          <cell r="E10274">
            <v>4500</v>
          </cell>
        </row>
        <row r="10275">
          <cell r="A10275" t="str">
            <v>Sweden SE3</v>
          </cell>
          <cell r="B10275" t="str">
            <v>SE3</v>
          </cell>
          <cell r="C10275" t="str">
            <v>Bioenergy</v>
          </cell>
          <cell r="D10275" t="str">
            <v>2023</v>
          </cell>
          <cell r="E10275">
            <v>4500</v>
          </cell>
        </row>
        <row r="10276">
          <cell r="A10276" t="str">
            <v>Sweden SE3</v>
          </cell>
          <cell r="B10276" t="str">
            <v>SE3</v>
          </cell>
          <cell r="C10276" t="str">
            <v>Bioenergy</v>
          </cell>
          <cell r="D10276" t="str">
            <v>2024</v>
          </cell>
          <cell r="E10276">
            <v>4500</v>
          </cell>
        </row>
        <row r="10277">
          <cell r="A10277" t="str">
            <v>Sweden SE3</v>
          </cell>
          <cell r="B10277" t="str">
            <v>SE3</v>
          </cell>
          <cell r="C10277" t="str">
            <v>Bioenergy</v>
          </cell>
          <cell r="D10277" t="str">
            <v>2025</v>
          </cell>
          <cell r="E10277">
            <v>4500</v>
          </cell>
        </row>
        <row r="10278">
          <cell r="A10278" t="str">
            <v>Sweden SE3</v>
          </cell>
          <cell r="B10278" t="str">
            <v>SE3</v>
          </cell>
          <cell r="C10278" t="str">
            <v>Bioenergy</v>
          </cell>
          <cell r="D10278" t="str">
            <v>2026</v>
          </cell>
          <cell r="E10278">
            <v>4500</v>
          </cell>
        </row>
        <row r="10279">
          <cell r="A10279" t="str">
            <v>Sweden SE3</v>
          </cell>
          <cell r="B10279" t="str">
            <v>SE3</v>
          </cell>
          <cell r="C10279" t="str">
            <v>Bioenergy</v>
          </cell>
          <cell r="D10279" t="str">
            <v>2027</v>
          </cell>
          <cell r="E10279">
            <v>4500</v>
          </cell>
        </row>
        <row r="10280">
          <cell r="A10280" t="str">
            <v>Sweden SE3</v>
          </cell>
          <cell r="B10280" t="str">
            <v>SE3</v>
          </cell>
          <cell r="C10280" t="str">
            <v>Bioenergy</v>
          </cell>
          <cell r="D10280" t="str">
            <v>2028</v>
          </cell>
          <cell r="E10280">
            <v>4500</v>
          </cell>
        </row>
        <row r="10281">
          <cell r="A10281" t="str">
            <v>Sweden SE3</v>
          </cell>
          <cell r="B10281" t="str">
            <v>SE3</v>
          </cell>
          <cell r="C10281" t="str">
            <v>Bioenergy</v>
          </cell>
          <cell r="D10281" t="str">
            <v>2029</v>
          </cell>
          <cell r="E10281">
            <v>4500</v>
          </cell>
        </row>
        <row r="10282">
          <cell r="A10282" t="str">
            <v>Sweden SE3</v>
          </cell>
          <cell r="B10282" t="str">
            <v>SE3</v>
          </cell>
          <cell r="C10282" t="str">
            <v>Bioenergy</v>
          </cell>
          <cell r="D10282" t="str">
            <v>2030</v>
          </cell>
          <cell r="E10282">
            <v>4500</v>
          </cell>
        </row>
        <row r="10283">
          <cell r="A10283" t="str">
            <v>Sweden SE3</v>
          </cell>
          <cell r="B10283" t="str">
            <v>SE3</v>
          </cell>
          <cell r="C10283" t="str">
            <v>Bioenergy</v>
          </cell>
          <cell r="D10283" t="str">
            <v>2031</v>
          </cell>
          <cell r="E10283">
            <v>4500</v>
          </cell>
        </row>
        <row r="10284">
          <cell r="A10284" t="str">
            <v>Sweden SE3</v>
          </cell>
          <cell r="B10284" t="str">
            <v>SE3</v>
          </cell>
          <cell r="C10284" t="str">
            <v>Bioenergy</v>
          </cell>
          <cell r="D10284" t="str">
            <v>2032</v>
          </cell>
          <cell r="E10284">
            <v>4500</v>
          </cell>
        </row>
        <row r="10285">
          <cell r="A10285" t="str">
            <v>Sweden SE3</v>
          </cell>
          <cell r="B10285" t="str">
            <v>SE3</v>
          </cell>
          <cell r="C10285" t="str">
            <v>Bioenergy</v>
          </cell>
          <cell r="D10285" t="str">
            <v>2033</v>
          </cell>
          <cell r="E10285">
            <v>4500</v>
          </cell>
        </row>
        <row r="10286">
          <cell r="A10286" t="str">
            <v>Sweden SE3</v>
          </cell>
          <cell r="B10286" t="str">
            <v>SE3</v>
          </cell>
          <cell r="C10286" t="str">
            <v>Bioenergy</v>
          </cell>
          <cell r="D10286" t="str">
            <v>2034</v>
          </cell>
          <cell r="E10286">
            <v>4500</v>
          </cell>
        </row>
        <row r="10287">
          <cell r="A10287" t="str">
            <v>Sweden SE3</v>
          </cell>
          <cell r="B10287" t="str">
            <v>SE3</v>
          </cell>
          <cell r="C10287" t="str">
            <v>Bioenergy</v>
          </cell>
          <cell r="D10287" t="str">
            <v>2035</v>
          </cell>
          <cell r="E10287">
            <v>4500</v>
          </cell>
        </row>
        <row r="10288">
          <cell r="A10288" t="str">
            <v>Sweden SE3</v>
          </cell>
          <cell r="B10288" t="str">
            <v>SE3</v>
          </cell>
          <cell r="C10288" t="str">
            <v>Bioenergy</v>
          </cell>
          <cell r="D10288" t="str">
            <v>2036</v>
          </cell>
          <cell r="E10288">
            <v>4500</v>
          </cell>
        </row>
        <row r="10289">
          <cell r="A10289" t="str">
            <v>Sweden SE3</v>
          </cell>
          <cell r="B10289" t="str">
            <v>SE3</v>
          </cell>
          <cell r="C10289" t="str">
            <v>Bioenergy</v>
          </cell>
          <cell r="D10289" t="str">
            <v>2037</v>
          </cell>
          <cell r="E10289">
            <v>4500</v>
          </cell>
        </row>
        <row r="10290">
          <cell r="A10290" t="str">
            <v>Sweden SE3</v>
          </cell>
          <cell r="B10290" t="str">
            <v>SE3</v>
          </cell>
          <cell r="C10290" t="str">
            <v>Bioenergy</v>
          </cell>
          <cell r="D10290" t="str">
            <v>2038</v>
          </cell>
          <cell r="E10290">
            <v>4500</v>
          </cell>
        </row>
        <row r="10291">
          <cell r="A10291" t="str">
            <v>Sweden SE3</v>
          </cell>
          <cell r="B10291" t="str">
            <v>SE3</v>
          </cell>
          <cell r="C10291" t="str">
            <v>Bioenergy</v>
          </cell>
          <cell r="D10291" t="str">
            <v>2039</v>
          </cell>
          <cell r="E10291">
            <v>4500</v>
          </cell>
        </row>
        <row r="10292">
          <cell r="A10292" t="str">
            <v>Sweden SE3</v>
          </cell>
          <cell r="B10292" t="str">
            <v>SE3</v>
          </cell>
          <cell r="C10292" t="str">
            <v>Bioenergy</v>
          </cell>
          <cell r="D10292" t="str">
            <v>2040</v>
          </cell>
          <cell r="E10292">
            <v>4500</v>
          </cell>
        </row>
        <row r="10293">
          <cell r="A10293" t="str">
            <v>Sweden SE3</v>
          </cell>
          <cell r="B10293" t="str">
            <v>SE3</v>
          </cell>
          <cell r="C10293" t="str">
            <v>Bioenergy</v>
          </cell>
          <cell r="D10293" t="str">
            <v>2041</v>
          </cell>
          <cell r="E10293">
            <v>4500</v>
          </cell>
        </row>
        <row r="10294">
          <cell r="A10294" t="str">
            <v>Sweden SE3</v>
          </cell>
          <cell r="B10294" t="str">
            <v>SE3</v>
          </cell>
          <cell r="C10294" t="str">
            <v>Bioenergy</v>
          </cell>
          <cell r="D10294" t="str">
            <v>2042</v>
          </cell>
          <cell r="E10294">
            <v>4500</v>
          </cell>
        </row>
        <row r="10295">
          <cell r="A10295" t="str">
            <v>Sweden SE3</v>
          </cell>
          <cell r="B10295" t="str">
            <v>SE3</v>
          </cell>
          <cell r="C10295" t="str">
            <v>Bioenergy</v>
          </cell>
          <cell r="D10295" t="str">
            <v>2043</v>
          </cell>
          <cell r="E10295">
            <v>4500</v>
          </cell>
        </row>
        <row r="10296">
          <cell r="A10296" t="str">
            <v>Sweden SE3</v>
          </cell>
          <cell r="B10296" t="str">
            <v>SE3</v>
          </cell>
          <cell r="C10296" t="str">
            <v>Bioenergy</v>
          </cell>
          <cell r="D10296" t="str">
            <v>2044</v>
          </cell>
          <cell r="E10296">
            <v>4500</v>
          </cell>
        </row>
        <row r="10297">
          <cell r="A10297" t="str">
            <v>Sweden SE3</v>
          </cell>
          <cell r="B10297" t="str">
            <v>SE3</v>
          </cell>
          <cell r="C10297" t="str">
            <v>Bioenergy</v>
          </cell>
          <cell r="D10297" t="str">
            <v>2045</v>
          </cell>
          <cell r="E10297">
            <v>4500</v>
          </cell>
        </row>
        <row r="10298">
          <cell r="A10298" t="str">
            <v>Sweden SE3</v>
          </cell>
          <cell r="B10298" t="str">
            <v>SE3</v>
          </cell>
          <cell r="C10298" t="str">
            <v>Bioenergy</v>
          </cell>
          <cell r="D10298" t="str">
            <v>2046</v>
          </cell>
          <cell r="E10298">
            <v>4500</v>
          </cell>
        </row>
        <row r="10299">
          <cell r="A10299" t="str">
            <v>Sweden SE3</v>
          </cell>
          <cell r="B10299" t="str">
            <v>SE3</v>
          </cell>
          <cell r="C10299" t="str">
            <v>Bioenergy</v>
          </cell>
          <cell r="D10299" t="str">
            <v>2047</v>
          </cell>
          <cell r="E10299">
            <v>4500</v>
          </cell>
        </row>
        <row r="10300">
          <cell r="A10300" t="str">
            <v>Sweden SE3</v>
          </cell>
          <cell r="B10300" t="str">
            <v>SE3</v>
          </cell>
          <cell r="C10300" t="str">
            <v>Bioenergy</v>
          </cell>
          <cell r="D10300" t="str">
            <v>2048</v>
          </cell>
          <cell r="E10300">
            <v>4500</v>
          </cell>
        </row>
        <row r="10301">
          <cell r="A10301" t="str">
            <v>Sweden SE3</v>
          </cell>
          <cell r="B10301" t="str">
            <v>SE3</v>
          </cell>
          <cell r="C10301" t="str">
            <v>Bioenergy</v>
          </cell>
          <cell r="D10301" t="str">
            <v>2049</v>
          </cell>
          <cell r="E10301">
            <v>4500</v>
          </cell>
        </row>
        <row r="10302">
          <cell r="A10302" t="str">
            <v>Sweden SE3</v>
          </cell>
          <cell r="B10302" t="str">
            <v>SE3</v>
          </cell>
          <cell r="C10302" t="str">
            <v>Bioenergy</v>
          </cell>
          <cell r="D10302" t="str">
            <v>2050</v>
          </cell>
          <cell r="E10302">
            <v>4500</v>
          </cell>
        </row>
        <row r="10303">
          <cell r="A10303" t="str">
            <v>Sweden SE4</v>
          </cell>
          <cell r="B10303" t="str">
            <v>SE4</v>
          </cell>
          <cell r="C10303" t="str">
            <v>Bioenergy</v>
          </cell>
          <cell r="D10303" t="str">
            <v>2018</v>
          </cell>
          <cell r="E10303">
            <v>4500</v>
          </cell>
        </row>
        <row r="10304">
          <cell r="A10304" t="str">
            <v>Sweden SE4</v>
          </cell>
          <cell r="B10304" t="str">
            <v>SE4</v>
          </cell>
          <cell r="C10304" t="str">
            <v>Bioenergy</v>
          </cell>
          <cell r="D10304" t="str">
            <v>2019</v>
          </cell>
          <cell r="E10304">
            <v>4500</v>
          </cell>
        </row>
        <row r="10305">
          <cell r="A10305" t="str">
            <v>Sweden SE4</v>
          </cell>
          <cell r="B10305" t="str">
            <v>SE4</v>
          </cell>
          <cell r="C10305" t="str">
            <v>Bioenergy</v>
          </cell>
          <cell r="D10305" t="str">
            <v>2020</v>
          </cell>
          <cell r="E10305">
            <v>4500</v>
          </cell>
        </row>
        <row r="10306">
          <cell r="A10306" t="str">
            <v>Sweden SE4</v>
          </cell>
          <cell r="B10306" t="str">
            <v>SE4</v>
          </cell>
          <cell r="C10306" t="str">
            <v>Bioenergy</v>
          </cell>
          <cell r="D10306" t="str">
            <v>2021</v>
          </cell>
          <cell r="E10306">
            <v>4500</v>
          </cell>
        </row>
        <row r="10307">
          <cell r="A10307" t="str">
            <v>Sweden SE4</v>
          </cell>
          <cell r="B10307" t="str">
            <v>SE4</v>
          </cell>
          <cell r="C10307" t="str">
            <v>Bioenergy</v>
          </cell>
          <cell r="D10307" t="str">
            <v>2022</v>
          </cell>
          <cell r="E10307">
            <v>4500</v>
          </cell>
        </row>
        <row r="10308">
          <cell r="A10308" t="str">
            <v>Sweden SE4</v>
          </cell>
          <cell r="B10308" t="str">
            <v>SE4</v>
          </cell>
          <cell r="C10308" t="str">
            <v>Bioenergy</v>
          </cell>
          <cell r="D10308" t="str">
            <v>2023</v>
          </cell>
          <cell r="E10308">
            <v>4500</v>
          </cell>
        </row>
        <row r="10309">
          <cell r="A10309" t="str">
            <v>Sweden SE4</v>
          </cell>
          <cell r="B10309" t="str">
            <v>SE4</v>
          </cell>
          <cell r="C10309" t="str">
            <v>Bioenergy</v>
          </cell>
          <cell r="D10309" t="str">
            <v>2024</v>
          </cell>
          <cell r="E10309">
            <v>4500</v>
          </cell>
        </row>
        <row r="10310">
          <cell r="A10310" t="str">
            <v>Sweden SE4</v>
          </cell>
          <cell r="B10310" t="str">
            <v>SE4</v>
          </cell>
          <cell r="C10310" t="str">
            <v>Bioenergy</v>
          </cell>
          <cell r="D10310" t="str">
            <v>2025</v>
          </cell>
          <cell r="E10310">
            <v>4500</v>
          </cell>
        </row>
        <row r="10311">
          <cell r="A10311" t="str">
            <v>Sweden SE4</v>
          </cell>
          <cell r="B10311" t="str">
            <v>SE4</v>
          </cell>
          <cell r="C10311" t="str">
            <v>Bioenergy</v>
          </cell>
          <cell r="D10311" t="str">
            <v>2026</v>
          </cell>
          <cell r="E10311">
            <v>4500</v>
          </cell>
        </row>
        <row r="10312">
          <cell r="A10312" t="str">
            <v>Sweden SE4</v>
          </cell>
          <cell r="B10312" t="str">
            <v>SE4</v>
          </cell>
          <cell r="C10312" t="str">
            <v>Bioenergy</v>
          </cell>
          <cell r="D10312" t="str">
            <v>2027</v>
          </cell>
          <cell r="E10312">
            <v>4500</v>
          </cell>
        </row>
        <row r="10313">
          <cell r="A10313" t="str">
            <v>Sweden SE4</v>
          </cell>
          <cell r="B10313" t="str">
            <v>SE4</v>
          </cell>
          <cell r="C10313" t="str">
            <v>Bioenergy</v>
          </cell>
          <cell r="D10313" t="str">
            <v>2028</v>
          </cell>
          <cell r="E10313">
            <v>4500</v>
          </cell>
        </row>
        <row r="10314">
          <cell r="A10314" t="str">
            <v>Sweden SE4</v>
          </cell>
          <cell r="B10314" t="str">
            <v>SE4</v>
          </cell>
          <cell r="C10314" t="str">
            <v>Bioenergy</v>
          </cell>
          <cell r="D10314" t="str">
            <v>2029</v>
          </cell>
          <cell r="E10314">
            <v>4500</v>
          </cell>
        </row>
        <row r="10315">
          <cell r="A10315" t="str">
            <v>Sweden SE4</v>
          </cell>
          <cell r="B10315" t="str">
            <v>SE4</v>
          </cell>
          <cell r="C10315" t="str">
            <v>Bioenergy</v>
          </cell>
          <cell r="D10315" t="str">
            <v>2030</v>
          </cell>
          <cell r="E10315">
            <v>4500</v>
          </cell>
        </row>
        <row r="10316">
          <cell r="A10316" t="str">
            <v>Sweden SE4</v>
          </cell>
          <cell r="B10316" t="str">
            <v>SE4</v>
          </cell>
          <cell r="C10316" t="str">
            <v>Bioenergy</v>
          </cell>
          <cell r="D10316" t="str">
            <v>2031</v>
          </cell>
          <cell r="E10316">
            <v>4500</v>
          </cell>
        </row>
        <row r="10317">
          <cell r="A10317" t="str">
            <v>Sweden SE4</v>
          </cell>
          <cell r="B10317" t="str">
            <v>SE4</v>
          </cell>
          <cell r="C10317" t="str">
            <v>Bioenergy</v>
          </cell>
          <cell r="D10317" t="str">
            <v>2032</v>
          </cell>
          <cell r="E10317">
            <v>4500</v>
          </cell>
        </row>
        <row r="10318">
          <cell r="A10318" t="str">
            <v>Sweden SE4</v>
          </cell>
          <cell r="B10318" t="str">
            <v>SE4</v>
          </cell>
          <cell r="C10318" t="str">
            <v>Bioenergy</v>
          </cell>
          <cell r="D10318" t="str">
            <v>2033</v>
          </cell>
          <cell r="E10318">
            <v>4500</v>
          </cell>
        </row>
        <row r="10319">
          <cell r="A10319" t="str">
            <v>Sweden SE4</v>
          </cell>
          <cell r="B10319" t="str">
            <v>SE4</v>
          </cell>
          <cell r="C10319" t="str">
            <v>Bioenergy</v>
          </cell>
          <cell r="D10319" t="str">
            <v>2034</v>
          </cell>
          <cell r="E10319">
            <v>4500</v>
          </cell>
        </row>
        <row r="10320">
          <cell r="A10320" t="str">
            <v>Sweden SE4</v>
          </cell>
          <cell r="B10320" t="str">
            <v>SE4</v>
          </cell>
          <cell r="C10320" t="str">
            <v>Bioenergy</v>
          </cell>
          <cell r="D10320" t="str">
            <v>2035</v>
          </cell>
          <cell r="E10320">
            <v>4500</v>
          </cell>
        </row>
        <row r="10321">
          <cell r="A10321" t="str">
            <v>Sweden SE4</v>
          </cell>
          <cell r="B10321" t="str">
            <v>SE4</v>
          </cell>
          <cell r="C10321" t="str">
            <v>Bioenergy</v>
          </cell>
          <cell r="D10321" t="str">
            <v>2036</v>
          </cell>
          <cell r="E10321">
            <v>4500</v>
          </cell>
        </row>
        <row r="10322">
          <cell r="A10322" t="str">
            <v>Sweden SE4</v>
          </cell>
          <cell r="B10322" t="str">
            <v>SE4</v>
          </cell>
          <cell r="C10322" t="str">
            <v>Bioenergy</v>
          </cell>
          <cell r="D10322" t="str">
            <v>2037</v>
          </cell>
          <cell r="E10322">
            <v>4500</v>
          </cell>
        </row>
        <row r="10323">
          <cell r="A10323" t="str">
            <v>Sweden SE4</v>
          </cell>
          <cell r="B10323" t="str">
            <v>SE4</v>
          </cell>
          <cell r="C10323" t="str">
            <v>Bioenergy</v>
          </cell>
          <cell r="D10323" t="str">
            <v>2038</v>
          </cell>
          <cell r="E10323">
            <v>4500</v>
          </cell>
        </row>
        <row r="10324">
          <cell r="A10324" t="str">
            <v>Sweden SE4</v>
          </cell>
          <cell r="B10324" t="str">
            <v>SE4</v>
          </cell>
          <cell r="C10324" t="str">
            <v>Bioenergy</v>
          </cell>
          <cell r="D10324" t="str">
            <v>2039</v>
          </cell>
          <cell r="E10324">
            <v>4500</v>
          </cell>
        </row>
        <row r="10325">
          <cell r="A10325" t="str">
            <v>Sweden SE4</v>
          </cell>
          <cell r="B10325" t="str">
            <v>SE4</v>
          </cell>
          <cell r="C10325" t="str">
            <v>Bioenergy</v>
          </cell>
          <cell r="D10325" t="str">
            <v>2040</v>
          </cell>
          <cell r="E10325">
            <v>4500</v>
          </cell>
        </row>
        <row r="10326">
          <cell r="A10326" t="str">
            <v>Sweden SE4</v>
          </cell>
          <cell r="B10326" t="str">
            <v>SE4</v>
          </cell>
          <cell r="C10326" t="str">
            <v>Bioenergy</v>
          </cell>
          <cell r="D10326" t="str">
            <v>2041</v>
          </cell>
          <cell r="E10326">
            <v>4500</v>
          </cell>
        </row>
        <row r="10327">
          <cell r="A10327" t="str">
            <v>Sweden SE4</v>
          </cell>
          <cell r="B10327" t="str">
            <v>SE4</v>
          </cell>
          <cell r="C10327" t="str">
            <v>Bioenergy</v>
          </cell>
          <cell r="D10327" t="str">
            <v>2042</v>
          </cell>
          <cell r="E10327">
            <v>4500</v>
          </cell>
        </row>
        <row r="10328">
          <cell r="A10328" t="str">
            <v>Sweden SE4</v>
          </cell>
          <cell r="B10328" t="str">
            <v>SE4</v>
          </cell>
          <cell r="C10328" t="str">
            <v>Bioenergy</v>
          </cell>
          <cell r="D10328" t="str">
            <v>2043</v>
          </cell>
          <cell r="E10328">
            <v>4500</v>
          </cell>
        </row>
        <row r="10329">
          <cell r="A10329" t="str">
            <v>Sweden SE4</v>
          </cell>
          <cell r="B10329" t="str">
            <v>SE4</v>
          </cell>
          <cell r="C10329" t="str">
            <v>Bioenergy</v>
          </cell>
          <cell r="D10329" t="str">
            <v>2044</v>
          </cell>
          <cell r="E10329">
            <v>4500</v>
          </cell>
        </row>
        <row r="10330">
          <cell r="A10330" t="str">
            <v>Sweden SE4</v>
          </cell>
          <cell r="B10330" t="str">
            <v>SE4</v>
          </cell>
          <cell r="C10330" t="str">
            <v>Bioenergy</v>
          </cell>
          <cell r="D10330" t="str">
            <v>2045</v>
          </cell>
          <cell r="E10330">
            <v>4500</v>
          </cell>
        </row>
        <row r="10331">
          <cell r="A10331" t="str">
            <v>Sweden SE4</v>
          </cell>
          <cell r="B10331" t="str">
            <v>SE4</v>
          </cell>
          <cell r="C10331" t="str">
            <v>Bioenergy</v>
          </cell>
          <cell r="D10331" t="str">
            <v>2046</v>
          </cell>
          <cell r="E10331">
            <v>4500</v>
          </cell>
        </row>
        <row r="10332">
          <cell r="A10332" t="str">
            <v>Sweden SE4</v>
          </cell>
          <cell r="B10332" t="str">
            <v>SE4</v>
          </cell>
          <cell r="C10332" t="str">
            <v>Bioenergy</v>
          </cell>
          <cell r="D10332" t="str">
            <v>2047</v>
          </cell>
          <cell r="E10332">
            <v>4500</v>
          </cell>
        </row>
        <row r="10333">
          <cell r="A10333" t="str">
            <v>Sweden SE4</v>
          </cell>
          <cell r="B10333" t="str">
            <v>SE4</v>
          </cell>
          <cell r="C10333" t="str">
            <v>Bioenergy</v>
          </cell>
          <cell r="D10333" t="str">
            <v>2048</v>
          </cell>
          <cell r="E10333">
            <v>4500</v>
          </cell>
        </row>
        <row r="10334">
          <cell r="A10334" t="str">
            <v>Sweden SE4</v>
          </cell>
          <cell r="B10334" t="str">
            <v>SE4</v>
          </cell>
          <cell r="C10334" t="str">
            <v>Bioenergy</v>
          </cell>
          <cell r="D10334" t="str">
            <v>2049</v>
          </cell>
          <cell r="E10334">
            <v>4500</v>
          </cell>
        </row>
        <row r="10335">
          <cell r="A10335" t="str">
            <v>Sweden SE4</v>
          </cell>
          <cell r="B10335" t="str">
            <v>SE4</v>
          </cell>
          <cell r="C10335" t="str">
            <v>Bioenergy</v>
          </cell>
          <cell r="D10335" t="str">
            <v>2050</v>
          </cell>
          <cell r="E10335">
            <v>4500</v>
          </cell>
        </row>
        <row r="10336">
          <cell r="A10336" t="str">
            <v>Slovenia</v>
          </cell>
          <cell r="B10336" t="str">
            <v>SI</v>
          </cell>
          <cell r="C10336" t="str">
            <v>Bioenergy</v>
          </cell>
          <cell r="D10336" t="str">
            <v>2018</v>
          </cell>
          <cell r="E10336">
            <v>4500</v>
          </cell>
        </row>
        <row r="10337">
          <cell r="A10337" t="str">
            <v>Slovenia</v>
          </cell>
          <cell r="B10337" t="str">
            <v>SI</v>
          </cell>
          <cell r="C10337" t="str">
            <v>Bioenergy</v>
          </cell>
          <cell r="D10337" t="str">
            <v>2019</v>
          </cell>
          <cell r="E10337">
            <v>4500</v>
          </cell>
        </row>
        <row r="10338">
          <cell r="A10338" t="str">
            <v>Slovenia</v>
          </cell>
          <cell r="B10338" t="str">
            <v>SI</v>
          </cell>
          <cell r="C10338" t="str">
            <v>Bioenergy</v>
          </cell>
          <cell r="D10338" t="str">
            <v>2020</v>
          </cell>
          <cell r="E10338">
            <v>4500</v>
          </cell>
        </row>
        <row r="10339">
          <cell r="A10339" t="str">
            <v>Slovenia</v>
          </cell>
          <cell r="B10339" t="str">
            <v>SI</v>
          </cell>
          <cell r="C10339" t="str">
            <v>Bioenergy</v>
          </cell>
          <cell r="D10339" t="str">
            <v>2021</v>
          </cell>
          <cell r="E10339">
            <v>4500</v>
          </cell>
        </row>
        <row r="10340">
          <cell r="A10340" t="str">
            <v>Slovenia</v>
          </cell>
          <cell r="B10340" t="str">
            <v>SI</v>
          </cell>
          <cell r="C10340" t="str">
            <v>Bioenergy</v>
          </cell>
          <cell r="D10340" t="str">
            <v>2022</v>
          </cell>
          <cell r="E10340">
            <v>4500</v>
          </cell>
        </row>
        <row r="10341">
          <cell r="A10341" t="str">
            <v>Slovenia</v>
          </cell>
          <cell r="B10341" t="str">
            <v>SI</v>
          </cell>
          <cell r="C10341" t="str">
            <v>Bioenergy</v>
          </cell>
          <cell r="D10341" t="str">
            <v>2023</v>
          </cell>
          <cell r="E10341">
            <v>4500</v>
          </cell>
        </row>
        <row r="10342">
          <cell r="A10342" t="str">
            <v>Slovenia</v>
          </cell>
          <cell r="B10342" t="str">
            <v>SI</v>
          </cell>
          <cell r="C10342" t="str">
            <v>Bioenergy</v>
          </cell>
          <cell r="D10342" t="str">
            <v>2024</v>
          </cell>
          <cell r="E10342">
            <v>4500</v>
          </cell>
        </row>
        <row r="10343">
          <cell r="A10343" t="str">
            <v>Slovenia</v>
          </cell>
          <cell r="B10343" t="str">
            <v>SI</v>
          </cell>
          <cell r="C10343" t="str">
            <v>Bioenergy</v>
          </cell>
          <cell r="D10343" t="str">
            <v>2025</v>
          </cell>
          <cell r="E10343">
            <v>4500</v>
          </cell>
        </row>
        <row r="10344">
          <cell r="A10344" t="str">
            <v>Slovenia</v>
          </cell>
          <cell r="B10344" t="str">
            <v>SI</v>
          </cell>
          <cell r="C10344" t="str">
            <v>Bioenergy</v>
          </cell>
          <cell r="D10344" t="str">
            <v>2026</v>
          </cell>
          <cell r="E10344">
            <v>4500</v>
          </cell>
        </row>
        <row r="10345">
          <cell r="A10345" t="str">
            <v>Slovenia</v>
          </cell>
          <cell r="B10345" t="str">
            <v>SI</v>
          </cell>
          <cell r="C10345" t="str">
            <v>Bioenergy</v>
          </cell>
          <cell r="D10345" t="str">
            <v>2027</v>
          </cell>
          <cell r="E10345">
            <v>4500</v>
          </cell>
        </row>
        <row r="10346">
          <cell r="A10346" t="str">
            <v>Slovenia</v>
          </cell>
          <cell r="B10346" t="str">
            <v>SI</v>
          </cell>
          <cell r="C10346" t="str">
            <v>Bioenergy</v>
          </cell>
          <cell r="D10346" t="str">
            <v>2028</v>
          </cell>
          <cell r="E10346">
            <v>4500</v>
          </cell>
        </row>
        <row r="10347">
          <cell r="A10347" t="str">
            <v>Slovenia</v>
          </cell>
          <cell r="B10347" t="str">
            <v>SI</v>
          </cell>
          <cell r="C10347" t="str">
            <v>Bioenergy</v>
          </cell>
          <cell r="D10347" t="str">
            <v>2029</v>
          </cell>
          <cell r="E10347">
            <v>4500</v>
          </cell>
        </row>
        <row r="10348">
          <cell r="A10348" t="str">
            <v>Slovenia</v>
          </cell>
          <cell r="B10348" t="str">
            <v>SI</v>
          </cell>
          <cell r="C10348" t="str">
            <v>Bioenergy</v>
          </cell>
          <cell r="D10348" t="str">
            <v>2030</v>
          </cell>
          <cell r="E10348">
            <v>4500</v>
          </cell>
        </row>
        <row r="10349">
          <cell r="A10349" t="str">
            <v>Slovenia</v>
          </cell>
          <cell r="B10349" t="str">
            <v>SI</v>
          </cell>
          <cell r="C10349" t="str">
            <v>Bioenergy</v>
          </cell>
          <cell r="D10349" t="str">
            <v>2031</v>
          </cell>
          <cell r="E10349">
            <v>4500</v>
          </cell>
        </row>
        <row r="10350">
          <cell r="A10350" t="str">
            <v>Slovenia</v>
          </cell>
          <cell r="B10350" t="str">
            <v>SI</v>
          </cell>
          <cell r="C10350" t="str">
            <v>Bioenergy</v>
          </cell>
          <cell r="D10350" t="str">
            <v>2032</v>
          </cell>
          <cell r="E10350">
            <v>4500</v>
          </cell>
        </row>
        <row r="10351">
          <cell r="A10351" t="str">
            <v>Slovenia</v>
          </cell>
          <cell r="B10351" t="str">
            <v>SI</v>
          </cell>
          <cell r="C10351" t="str">
            <v>Bioenergy</v>
          </cell>
          <cell r="D10351" t="str">
            <v>2033</v>
          </cell>
          <cell r="E10351">
            <v>4500</v>
          </cell>
        </row>
        <row r="10352">
          <cell r="A10352" t="str">
            <v>Slovenia</v>
          </cell>
          <cell r="B10352" t="str">
            <v>SI</v>
          </cell>
          <cell r="C10352" t="str">
            <v>Bioenergy</v>
          </cell>
          <cell r="D10352" t="str">
            <v>2034</v>
          </cell>
          <cell r="E10352">
            <v>4500</v>
          </cell>
        </row>
        <row r="10353">
          <cell r="A10353" t="str">
            <v>Slovenia</v>
          </cell>
          <cell r="B10353" t="str">
            <v>SI</v>
          </cell>
          <cell r="C10353" t="str">
            <v>Bioenergy</v>
          </cell>
          <cell r="D10353" t="str">
            <v>2035</v>
          </cell>
          <cell r="E10353">
            <v>4500</v>
          </cell>
        </row>
        <row r="10354">
          <cell r="A10354" t="str">
            <v>Slovenia</v>
          </cell>
          <cell r="B10354" t="str">
            <v>SI</v>
          </cell>
          <cell r="C10354" t="str">
            <v>Bioenergy</v>
          </cell>
          <cell r="D10354" t="str">
            <v>2036</v>
          </cell>
          <cell r="E10354">
            <v>4500</v>
          </cell>
        </row>
        <row r="10355">
          <cell r="A10355" t="str">
            <v>Slovenia</v>
          </cell>
          <cell r="B10355" t="str">
            <v>SI</v>
          </cell>
          <cell r="C10355" t="str">
            <v>Bioenergy</v>
          </cell>
          <cell r="D10355" t="str">
            <v>2037</v>
          </cell>
          <cell r="E10355">
            <v>4500</v>
          </cell>
        </row>
        <row r="10356">
          <cell r="A10356" t="str">
            <v>Slovenia</v>
          </cell>
          <cell r="B10356" t="str">
            <v>SI</v>
          </cell>
          <cell r="C10356" t="str">
            <v>Bioenergy</v>
          </cell>
          <cell r="D10356" t="str">
            <v>2038</v>
          </cell>
          <cell r="E10356">
            <v>4500</v>
          </cell>
        </row>
        <row r="10357">
          <cell r="A10357" t="str">
            <v>Slovenia</v>
          </cell>
          <cell r="B10357" t="str">
            <v>SI</v>
          </cell>
          <cell r="C10357" t="str">
            <v>Bioenergy</v>
          </cell>
          <cell r="D10357" t="str">
            <v>2039</v>
          </cell>
          <cell r="E10357">
            <v>4500</v>
          </cell>
        </row>
        <row r="10358">
          <cell r="A10358" t="str">
            <v>Slovenia</v>
          </cell>
          <cell r="B10358" t="str">
            <v>SI</v>
          </cell>
          <cell r="C10358" t="str">
            <v>Bioenergy</v>
          </cell>
          <cell r="D10358" t="str">
            <v>2040</v>
          </cell>
          <cell r="E10358">
            <v>4500</v>
          </cell>
        </row>
        <row r="10359">
          <cell r="A10359" t="str">
            <v>Slovenia</v>
          </cell>
          <cell r="B10359" t="str">
            <v>SI</v>
          </cell>
          <cell r="C10359" t="str">
            <v>Bioenergy</v>
          </cell>
          <cell r="D10359" t="str">
            <v>2041</v>
          </cell>
          <cell r="E10359">
            <v>4500</v>
          </cell>
        </row>
        <row r="10360">
          <cell r="A10360" t="str">
            <v>Slovenia</v>
          </cell>
          <cell r="B10360" t="str">
            <v>SI</v>
          </cell>
          <cell r="C10360" t="str">
            <v>Bioenergy</v>
          </cell>
          <cell r="D10360" t="str">
            <v>2042</v>
          </cell>
          <cell r="E10360">
            <v>4500</v>
          </cell>
        </row>
        <row r="10361">
          <cell r="A10361" t="str">
            <v>Slovenia</v>
          </cell>
          <cell r="B10361" t="str">
            <v>SI</v>
          </cell>
          <cell r="C10361" t="str">
            <v>Bioenergy</v>
          </cell>
          <cell r="D10361" t="str">
            <v>2043</v>
          </cell>
          <cell r="E10361">
            <v>4500</v>
          </cell>
        </row>
        <row r="10362">
          <cell r="A10362" t="str">
            <v>Slovenia</v>
          </cell>
          <cell r="B10362" t="str">
            <v>SI</v>
          </cell>
          <cell r="C10362" t="str">
            <v>Bioenergy</v>
          </cell>
          <cell r="D10362" t="str">
            <v>2044</v>
          </cell>
          <cell r="E10362">
            <v>4500</v>
          </cell>
        </row>
        <row r="10363">
          <cell r="A10363" t="str">
            <v>Slovenia</v>
          </cell>
          <cell r="B10363" t="str">
            <v>SI</v>
          </cell>
          <cell r="C10363" t="str">
            <v>Bioenergy</v>
          </cell>
          <cell r="D10363" t="str">
            <v>2045</v>
          </cell>
          <cell r="E10363">
            <v>4500</v>
          </cell>
        </row>
        <row r="10364">
          <cell r="A10364" t="str">
            <v>Slovenia</v>
          </cell>
          <cell r="B10364" t="str">
            <v>SI</v>
          </cell>
          <cell r="C10364" t="str">
            <v>Bioenergy</v>
          </cell>
          <cell r="D10364" t="str">
            <v>2046</v>
          </cell>
          <cell r="E10364">
            <v>4500</v>
          </cell>
        </row>
        <row r="10365">
          <cell r="A10365" t="str">
            <v>Slovenia</v>
          </cell>
          <cell r="B10365" t="str">
            <v>SI</v>
          </cell>
          <cell r="C10365" t="str">
            <v>Bioenergy</v>
          </cell>
          <cell r="D10365" t="str">
            <v>2047</v>
          </cell>
          <cell r="E10365">
            <v>4500</v>
          </cell>
        </row>
        <row r="10366">
          <cell r="A10366" t="str">
            <v>Slovenia</v>
          </cell>
          <cell r="B10366" t="str">
            <v>SI</v>
          </cell>
          <cell r="C10366" t="str">
            <v>Bioenergy</v>
          </cell>
          <cell r="D10366" t="str">
            <v>2048</v>
          </cell>
          <cell r="E10366">
            <v>4500</v>
          </cell>
        </row>
        <row r="10367">
          <cell r="A10367" t="str">
            <v>Slovenia</v>
          </cell>
          <cell r="B10367" t="str">
            <v>SI</v>
          </cell>
          <cell r="C10367" t="str">
            <v>Bioenergy</v>
          </cell>
          <cell r="D10367" t="str">
            <v>2049</v>
          </cell>
          <cell r="E10367">
            <v>4500</v>
          </cell>
        </row>
        <row r="10368">
          <cell r="A10368" t="str">
            <v>Slovenia</v>
          </cell>
          <cell r="B10368" t="str">
            <v>SI</v>
          </cell>
          <cell r="C10368" t="str">
            <v>Bioenergy</v>
          </cell>
          <cell r="D10368" t="str">
            <v>2050</v>
          </cell>
          <cell r="E10368">
            <v>4500</v>
          </cell>
        </row>
        <row r="10369">
          <cell r="A10369" t="str">
            <v>Slovak Republic</v>
          </cell>
          <cell r="B10369" t="str">
            <v>SK</v>
          </cell>
          <cell r="C10369" t="str">
            <v>Bioenergy</v>
          </cell>
          <cell r="D10369" t="str">
            <v>2018</v>
          </cell>
          <cell r="E10369">
            <v>4500</v>
          </cell>
        </row>
        <row r="10370">
          <cell r="A10370" t="str">
            <v>Slovak Republic</v>
          </cell>
          <cell r="B10370" t="str">
            <v>SK</v>
          </cell>
          <cell r="C10370" t="str">
            <v>Bioenergy</v>
          </cell>
          <cell r="D10370" t="str">
            <v>2019</v>
          </cell>
          <cell r="E10370">
            <v>4500</v>
          </cell>
        </row>
        <row r="10371">
          <cell r="A10371" t="str">
            <v>Slovak Republic</v>
          </cell>
          <cell r="B10371" t="str">
            <v>SK</v>
          </cell>
          <cell r="C10371" t="str">
            <v>Bioenergy</v>
          </cell>
          <cell r="D10371" t="str">
            <v>2020</v>
          </cell>
          <cell r="E10371">
            <v>4500</v>
          </cell>
        </row>
        <row r="10372">
          <cell r="A10372" t="str">
            <v>Slovak Republic</v>
          </cell>
          <cell r="B10372" t="str">
            <v>SK</v>
          </cell>
          <cell r="C10372" t="str">
            <v>Bioenergy</v>
          </cell>
          <cell r="D10372" t="str">
            <v>2021</v>
          </cell>
          <cell r="E10372">
            <v>4500</v>
          </cell>
        </row>
        <row r="10373">
          <cell r="A10373" t="str">
            <v>Slovak Republic</v>
          </cell>
          <cell r="B10373" t="str">
            <v>SK</v>
          </cell>
          <cell r="C10373" t="str">
            <v>Bioenergy</v>
          </cell>
          <cell r="D10373" t="str">
            <v>2022</v>
          </cell>
          <cell r="E10373">
            <v>4500</v>
          </cell>
        </row>
        <row r="10374">
          <cell r="A10374" t="str">
            <v>Slovak Republic</v>
          </cell>
          <cell r="B10374" t="str">
            <v>SK</v>
          </cell>
          <cell r="C10374" t="str">
            <v>Bioenergy</v>
          </cell>
          <cell r="D10374" t="str">
            <v>2023</v>
          </cell>
          <cell r="E10374">
            <v>4500</v>
          </cell>
        </row>
        <row r="10375">
          <cell r="A10375" t="str">
            <v>Slovak Republic</v>
          </cell>
          <cell r="B10375" t="str">
            <v>SK</v>
          </cell>
          <cell r="C10375" t="str">
            <v>Bioenergy</v>
          </cell>
          <cell r="D10375" t="str">
            <v>2024</v>
          </cell>
          <cell r="E10375">
            <v>4500</v>
          </cell>
        </row>
        <row r="10376">
          <cell r="A10376" t="str">
            <v>Slovak Republic</v>
          </cell>
          <cell r="B10376" t="str">
            <v>SK</v>
          </cell>
          <cell r="C10376" t="str">
            <v>Bioenergy</v>
          </cell>
          <cell r="D10376" t="str">
            <v>2025</v>
          </cell>
          <cell r="E10376">
            <v>4500</v>
          </cell>
        </row>
        <row r="10377">
          <cell r="A10377" t="str">
            <v>Slovak Republic</v>
          </cell>
          <cell r="B10377" t="str">
            <v>SK</v>
          </cell>
          <cell r="C10377" t="str">
            <v>Bioenergy</v>
          </cell>
          <cell r="D10377" t="str">
            <v>2026</v>
          </cell>
          <cell r="E10377">
            <v>4500</v>
          </cell>
        </row>
        <row r="10378">
          <cell r="A10378" t="str">
            <v>Slovak Republic</v>
          </cell>
          <cell r="B10378" t="str">
            <v>SK</v>
          </cell>
          <cell r="C10378" t="str">
            <v>Bioenergy</v>
          </cell>
          <cell r="D10378" t="str">
            <v>2027</v>
          </cell>
          <cell r="E10378">
            <v>4500</v>
          </cell>
        </row>
        <row r="10379">
          <cell r="A10379" t="str">
            <v>Slovak Republic</v>
          </cell>
          <cell r="B10379" t="str">
            <v>SK</v>
          </cell>
          <cell r="C10379" t="str">
            <v>Bioenergy</v>
          </cell>
          <cell r="D10379" t="str">
            <v>2028</v>
          </cell>
          <cell r="E10379">
            <v>4500</v>
          </cell>
        </row>
        <row r="10380">
          <cell r="A10380" t="str">
            <v>Slovak Republic</v>
          </cell>
          <cell r="B10380" t="str">
            <v>SK</v>
          </cell>
          <cell r="C10380" t="str">
            <v>Bioenergy</v>
          </cell>
          <cell r="D10380" t="str">
            <v>2029</v>
          </cell>
          <cell r="E10380">
            <v>4500</v>
          </cell>
        </row>
        <row r="10381">
          <cell r="A10381" t="str">
            <v>Slovak Republic</v>
          </cell>
          <cell r="B10381" t="str">
            <v>SK</v>
          </cell>
          <cell r="C10381" t="str">
            <v>Bioenergy</v>
          </cell>
          <cell r="D10381" t="str">
            <v>2030</v>
          </cell>
          <cell r="E10381">
            <v>4500</v>
          </cell>
        </row>
        <row r="10382">
          <cell r="A10382" t="str">
            <v>Slovak Republic</v>
          </cell>
          <cell r="B10382" t="str">
            <v>SK</v>
          </cell>
          <cell r="C10382" t="str">
            <v>Bioenergy</v>
          </cell>
          <cell r="D10382" t="str">
            <v>2031</v>
          </cell>
          <cell r="E10382">
            <v>4500</v>
          </cell>
        </row>
        <row r="10383">
          <cell r="A10383" t="str">
            <v>Slovak Republic</v>
          </cell>
          <cell r="B10383" t="str">
            <v>SK</v>
          </cell>
          <cell r="C10383" t="str">
            <v>Bioenergy</v>
          </cell>
          <cell r="D10383" t="str">
            <v>2032</v>
          </cell>
          <cell r="E10383">
            <v>4500</v>
          </cell>
        </row>
        <row r="10384">
          <cell r="A10384" t="str">
            <v>Slovak Republic</v>
          </cell>
          <cell r="B10384" t="str">
            <v>SK</v>
          </cell>
          <cell r="C10384" t="str">
            <v>Bioenergy</v>
          </cell>
          <cell r="D10384" t="str">
            <v>2033</v>
          </cell>
          <cell r="E10384">
            <v>4500</v>
          </cell>
        </row>
        <row r="10385">
          <cell r="A10385" t="str">
            <v>Slovak Republic</v>
          </cell>
          <cell r="B10385" t="str">
            <v>SK</v>
          </cell>
          <cell r="C10385" t="str">
            <v>Bioenergy</v>
          </cell>
          <cell r="D10385" t="str">
            <v>2034</v>
          </cell>
          <cell r="E10385">
            <v>4500</v>
          </cell>
        </row>
        <row r="10386">
          <cell r="A10386" t="str">
            <v>Slovak Republic</v>
          </cell>
          <cell r="B10386" t="str">
            <v>SK</v>
          </cell>
          <cell r="C10386" t="str">
            <v>Bioenergy</v>
          </cell>
          <cell r="D10386" t="str">
            <v>2035</v>
          </cell>
          <cell r="E10386">
            <v>4500</v>
          </cell>
        </row>
        <row r="10387">
          <cell r="A10387" t="str">
            <v>Slovak Republic</v>
          </cell>
          <cell r="B10387" t="str">
            <v>SK</v>
          </cell>
          <cell r="C10387" t="str">
            <v>Bioenergy</v>
          </cell>
          <cell r="D10387" t="str">
            <v>2036</v>
          </cell>
          <cell r="E10387">
            <v>4500</v>
          </cell>
        </row>
        <row r="10388">
          <cell r="A10388" t="str">
            <v>Slovak Republic</v>
          </cell>
          <cell r="B10388" t="str">
            <v>SK</v>
          </cell>
          <cell r="C10388" t="str">
            <v>Bioenergy</v>
          </cell>
          <cell r="D10388" t="str">
            <v>2037</v>
          </cell>
          <cell r="E10388">
            <v>4500</v>
          </cell>
        </row>
        <row r="10389">
          <cell r="A10389" t="str">
            <v>Slovak Republic</v>
          </cell>
          <cell r="B10389" t="str">
            <v>SK</v>
          </cell>
          <cell r="C10389" t="str">
            <v>Bioenergy</v>
          </cell>
          <cell r="D10389" t="str">
            <v>2038</v>
          </cell>
          <cell r="E10389">
            <v>4500</v>
          </cell>
        </row>
        <row r="10390">
          <cell r="A10390" t="str">
            <v>Slovak Republic</v>
          </cell>
          <cell r="B10390" t="str">
            <v>SK</v>
          </cell>
          <cell r="C10390" t="str">
            <v>Bioenergy</v>
          </cell>
          <cell r="D10390" t="str">
            <v>2039</v>
          </cell>
          <cell r="E10390">
            <v>4500</v>
          </cell>
        </row>
        <row r="10391">
          <cell r="A10391" t="str">
            <v>Slovak Republic</v>
          </cell>
          <cell r="B10391" t="str">
            <v>SK</v>
          </cell>
          <cell r="C10391" t="str">
            <v>Bioenergy</v>
          </cell>
          <cell r="D10391" t="str">
            <v>2040</v>
          </cell>
          <cell r="E10391">
            <v>4500</v>
          </cell>
        </row>
        <row r="10392">
          <cell r="A10392" t="str">
            <v>Slovak Republic</v>
          </cell>
          <cell r="B10392" t="str">
            <v>SK</v>
          </cell>
          <cell r="C10392" t="str">
            <v>Bioenergy</v>
          </cell>
          <cell r="D10392" t="str">
            <v>2041</v>
          </cell>
          <cell r="E10392">
            <v>4500</v>
          </cell>
        </row>
        <row r="10393">
          <cell r="A10393" t="str">
            <v>Slovak Republic</v>
          </cell>
          <cell r="B10393" t="str">
            <v>SK</v>
          </cell>
          <cell r="C10393" t="str">
            <v>Bioenergy</v>
          </cell>
          <cell r="D10393" t="str">
            <v>2042</v>
          </cell>
          <cell r="E10393">
            <v>4500</v>
          </cell>
        </row>
        <row r="10394">
          <cell r="A10394" t="str">
            <v>Slovak Republic</v>
          </cell>
          <cell r="B10394" t="str">
            <v>SK</v>
          </cell>
          <cell r="C10394" t="str">
            <v>Bioenergy</v>
          </cell>
          <cell r="D10394" t="str">
            <v>2043</v>
          </cell>
          <cell r="E10394">
            <v>4500</v>
          </cell>
        </row>
        <row r="10395">
          <cell r="A10395" t="str">
            <v>Slovak Republic</v>
          </cell>
          <cell r="B10395" t="str">
            <v>SK</v>
          </cell>
          <cell r="C10395" t="str">
            <v>Bioenergy</v>
          </cell>
          <cell r="D10395" t="str">
            <v>2044</v>
          </cell>
          <cell r="E10395">
            <v>4500</v>
          </cell>
        </row>
        <row r="10396">
          <cell r="A10396" t="str">
            <v>Slovak Republic</v>
          </cell>
          <cell r="B10396" t="str">
            <v>SK</v>
          </cell>
          <cell r="C10396" t="str">
            <v>Bioenergy</v>
          </cell>
          <cell r="D10396" t="str">
            <v>2045</v>
          </cell>
          <cell r="E10396">
            <v>4500</v>
          </cell>
        </row>
        <row r="10397">
          <cell r="A10397" t="str">
            <v>Slovak Republic</v>
          </cell>
          <cell r="B10397" t="str">
            <v>SK</v>
          </cell>
          <cell r="C10397" t="str">
            <v>Bioenergy</v>
          </cell>
          <cell r="D10397" t="str">
            <v>2046</v>
          </cell>
          <cell r="E10397">
            <v>4500</v>
          </cell>
        </row>
        <row r="10398">
          <cell r="A10398" t="str">
            <v>Slovak Republic</v>
          </cell>
          <cell r="B10398" t="str">
            <v>SK</v>
          </cell>
          <cell r="C10398" t="str">
            <v>Bioenergy</v>
          </cell>
          <cell r="D10398" t="str">
            <v>2047</v>
          </cell>
          <cell r="E10398">
            <v>4500</v>
          </cell>
        </row>
        <row r="10399">
          <cell r="A10399" t="str">
            <v>Slovak Republic</v>
          </cell>
          <cell r="B10399" t="str">
            <v>SK</v>
          </cell>
          <cell r="C10399" t="str">
            <v>Bioenergy</v>
          </cell>
          <cell r="D10399" t="str">
            <v>2048</v>
          </cell>
          <cell r="E10399">
            <v>4500</v>
          </cell>
        </row>
        <row r="10400">
          <cell r="A10400" t="str">
            <v>Slovak Republic</v>
          </cell>
          <cell r="B10400" t="str">
            <v>SK</v>
          </cell>
          <cell r="C10400" t="str">
            <v>Bioenergy</v>
          </cell>
          <cell r="D10400" t="str">
            <v>2049</v>
          </cell>
          <cell r="E10400">
            <v>4500</v>
          </cell>
        </row>
        <row r="10401">
          <cell r="A10401" t="str">
            <v>Slovak Republic</v>
          </cell>
          <cell r="B10401" t="str">
            <v>SK</v>
          </cell>
          <cell r="C10401" t="str">
            <v>Bioenergy</v>
          </cell>
          <cell r="D10401" t="str">
            <v>2050</v>
          </cell>
          <cell r="E10401">
            <v>4500</v>
          </cell>
        </row>
        <row r="10402">
          <cell r="A10402" t="str">
            <v>Norway</v>
          </cell>
          <cell r="B10402" t="str">
            <v>NO</v>
          </cell>
          <cell r="C10402" t="str">
            <v>Bioenergy</v>
          </cell>
          <cell r="D10402" t="str">
            <v>2018</v>
          </cell>
          <cell r="E10402">
            <v>4500</v>
          </cell>
        </row>
        <row r="10403">
          <cell r="A10403" t="str">
            <v>Norway</v>
          </cell>
          <cell r="B10403" t="str">
            <v>NO</v>
          </cell>
          <cell r="C10403" t="str">
            <v>Bioenergy</v>
          </cell>
          <cell r="D10403" t="str">
            <v>2019</v>
          </cell>
          <cell r="E10403">
            <v>4500</v>
          </cell>
        </row>
        <row r="10404">
          <cell r="A10404" t="str">
            <v>Norway</v>
          </cell>
          <cell r="B10404" t="str">
            <v>NO</v>
          </cell>
          <cell r="C10404" t="str">
            <v>Bioenergy</v>
          </cell>
          <cell r="D10404" t="str">
            <v>2020</v>
          </cell>
          <cell r="E10404">
            <v>4500</v>
          </cell>
        </row>
        <row r="10405">
          <cell r="A10405" t="str">
            <v>Norway</v>
          </cell>
          <cell r="B10405" t="str">
            <v>NO</v>
          </cell>
          <cell r="C10405" t="str">
            <v>Bioenergy</v>
          </cell>
          <cell r="D10405" t="str">
            <v>2021</v>
          </cell>
          <cell r="E10405">
            <v>4500</v>
          </cell>
        </row>
        <row r="10406">
          <cell r="A10406" t="str">
            <v>Norway</v>
          </cell>
          <cell r="B10406" t="str">
            <v>NO</v>
          </cell>
          <cell r="C10406" t="str">
            <v>Bioenergy</v>
          </cell>
          <cell r="D10406" t="str">
            <v>2022</v>
          </cell>
          <cell r="E10406">
            <v>4500</v>
          </cell>
        </row>
        <row r="10407">
          <cell r="A10407" t="str">
            <v>Norway</v>
          </cell>
          <cell r="B10407" t="str">
            <v>NO</v>
          </cell>
          <cell r="C10407" t="str">
            <v>Bioenergy</v>
          </cell>
          <cell r="D10407" t="str">
            <v>2023</v>
          </cell>
          <cell r="E10407">
            <v>4500</v>
          </cell>
        </row>
        <row r="10408">
          <cell r="A10408" t="str">
            <v>Norway</v>
          </cell>
          <cell r="B10408" t="str">
            <v>NO</v>
          </cell>
          <cell r="C10408" t="str">
            <v>Bioenergy</v>
          </cell>
          <cell r="D10408" t="str">
            <v>2024</v>
          </cell>
          <cell r="E10408">
            <v>4500</v>
          </cell>
        </row>
        <row r="10409">
          <cell r="A10409" t="str">
            <v>Norway</v>
          </cell>
          <cell r="B10409" t="str">
            <v>NO</v>
          </cell>
          <cell r="C10409" t="str">
            <v>Bioenergy</v>
          </cell>
          <cell r="D10409" t="str">
            <v>2025</v>
          </cell>
          <cell r="E10409">
            <v>4500</v>
          </cell>
        </row>
        <row r="10410">
          <cell r="A10410" t="str">
            <v>Norway</v>
          </cell>
          <cell r="B10410" t="str">
            <v>NO</v>
          </cell>
          <cell r="C10410" t="str">
            <v>Bioenergy</v>
          </cell>
          <cell r="D10410" t="str">
            <v>2026</v>
          </cell>
          <cell r="E10410">
            <v>4500</v>
          </cell>
        </row>
        <row r="10411">
          <cell r="A10411" t="str">
            <v>Norway</v>
          </cell>
          <cell r="B10411" t="str">
            <v>NO</v>
          </cell>
          <cell r="C10411" t="str">
            <v>Bioenergy</v>
          </cell>
          <cell r="D10411" t="str">
            <v>2027</v>
          </cell>
          <cell r="E10411">
            <v>4500</v>
          </cell>
        </row>
        <row r="10412">
          <cell r="A10412" t="str">
            <v>Norway</v>
          </cell>
          <cell r="B10412" t="str">
            <v>NO</v>
          </cell>
          <cell r="C10412" t="str">
            <v>Bioenergy</v>
          </cell>
          <cell r="D10412" t="str">
            <v>2028</v>
          </cell>
          <cell r="E10412">
            <v>4500</v>
          </cell>
        </row>
        <row r="10413">
          <cell r="A10413" t="str">
            <v>Norway</v>
          </cell>
          <cell r="B10413" t="str">
            <v>NO</v>
          </cell>
          <cell r="C10413" t="str">
            <v>Bioenergy</v>
          </cell>
          <cell r="D10413" t="str">
            <v>2029</v>
          </cell>
          <cell r="E10413">
            <v>4500</v>
          </cell>
        </row>
        <row r="10414">
          <cell r="A10414" t="str">
            <v>Norway</v>
          </cell>
          <cell r="B10414" t="str">
            <v>NO</v>
          </cell>
          <cell r="C10414" t="str">
            <v>Bioenergy</v>
          </cell>
          <cell r="D10414" t="str">
            <v>2030</v>
          </cell>
          <cell r="E10414">
            <v>4500</v>
          </cell>
        </row>
        <row r="10415">
          <cell r="A10415" t="str">
            <v>Norway</v>
          </cell>
          <cell r="B10415" t="str">
            <v>NO</v>
          </cell>
          <cell r="C10415" t="str">
            <v>Bioenergy</v>
          </cell>
          <cell r="D10415" t="str">
            <v>2031</v>
          </cell>
          <cell r="E10415">
            <v>4500</v>
          </cell>
        </row>
        <row r="10416">
          <cell r="A10416" t="str">
            <v>Norway</v>
          </cell>
          <cell r="B10416" t="str">
            <v>NO</v>
          </cell>
          <cell r="C10416" t="str">
            <v>Bioenergy</v>
          </cell>
          <cell r="D10416" t="str">
            <v>2032</v>
          </cell>
          <cell r="E10416">
            <v>4500</v>
          </cell>
        </row>
        <row r="10417">
          <cell r="A10417" t="str">
            <v>Norway</v>
          </cell>
          <cell r="B10417" t="str">
            <v>NO</v>
          </cell>
          <cell r="C10417" t="str">
            <v>Bioenergy</v>
          </cell>
          <cell r="D10417" t="str">
            <v>2033</v>
          </cell>
          <cell r="E10417">
            <v>4500</v>
          </cell>
        </row>
        <row r="10418">
          <cell r="A10418" t="str">
            <v>Norway</v>
          </cell>
          <cell r="B10418" t="str">
            <v>NO</v>
          </cell>
          <cell r="C10418" t="str">
            <v>Bioenergy</v>
          </cell>
          <cell r="D10418" t="str">
            <v>2034</v>
          </cell>
          <cell r="E10418">
            <v>4500</v>
          </cell>
        </row>
        <row r="10419">
          <cell r="A10419" t="str">
            <v>Norway</v>
          </cell>
          <cell r="B10419" t="str">
            <v>NO</v>
          </cell>
          <cell r="C10419" t="str">
            <v>Bioenergy</v>
          </cell>
          <cell r="D10419" t="str">
            <v>2035</v>
          </cell>
          <cell r="E10419">
            <v>4500</v>
          </cell>
        </row>
        <row r="10420">
          <cell r="A10420" t="str">
            <v>Norway</v>
          </cell>
          <cell r="B10420" t="str">
            <v>NO</v>
          </cell>
          <cell r="C10420" t="str">
            <v>Bioenergy</v>
          </cell>
          <cell r="D10420" t="str">
            <v>2036</v>
          </cell>
          <cell r="E10420">
            <v>4500</v>
          </cell>
        </row>
        <row r="10421">
          <cell r="A10421" t="str">
            <v>Norway</v>
          </cell>
          <cell r="B10421" t="str">
            <v>NO</v>
          </cell>
          <cell r="C10421" t="str">
            <v>Bioenergy</v>
          </cell>
          <cell r="D10421" t="str">
            <v>2037</v>
          </cell>
          <cell r="E10421">
            <v>4500</v>
          </cell>
        </row>
        <row r="10422">
          <cell r="A10422" t="str">
            <v>Norway</v>
          </cell>
          <cell r="B10422" t="str">
            <v>NO</v>
          </cell>
          <cell r="C10422" t="str">
            <v>Bioenergy</v>
          </cell>
          <cell r="D10422" t="str">
            <v>2038</v>
          </cell>
          <cell r="E10422">
            <v>4500</v>
          </cell>
        </row>
        <row r="10423">
          <cell r="A10423" t="str">
            <v>Norway</v>
          </cell>
          <cell r="B10423" t="str">
            <v>NO</v>
          </cell>
          <cell r="C10423" t="str">
            <v>Bioenergy</v>
          </cell>
          <cell r="D10423" t="str">
            <v>2039</v>
          </cell>
          <cell r="E10423">
            <v>4500</v>
          </cell>
        </row>
        <row r="10424">
          <cell r="A10424" t="str">
            <v>Norway</v>
          </cell>
          <cell r="B10424" t="str">
            <v>NO</v>
          </cell>
          <cell r="C10424" t="str">
            <v>Bioenergy</v>
          </cell>
          <cell r="D10424" t="str">
            <v>2040</v>
          </cell>
          <cell r="E10424">
            <v>4500</v>
          </cell>
        </row>
        <row r="10425">
          <cell r="A10425" t="str">
            <v>Norway</v>
          </cell>
          <cell r="B10425" t="str">
            <v>NO</v>
          </cell>
          <cell r="C10425" t="str">
            <v>Bioenergy</v>
          </cell>
          <cell r="D10425" t="str">
            <v>2041</v>
          </cell>
          <cell r="E10425">
            <v>4500</v>
          </cell>
        </row>
        <row r="10426">
          <cell r="A10426" t="str">
            <v>Norway</v>
          </cell>
          <cell r="B10426" t="str">
            <v>NO</v>
          </cell>
          <cell r="C10426" t="str">
            <v>Bioenergy</v>
          </cell>
          <cell r="D10426" t="str">
            <v>2042</v>
          </cell>
          <cell r="E10426">
            <v>4500</v>
          </cell>
        </row>
        <row r="10427">
          <cell r="A10427" t="str">
            <v>Norway</v>
          </cell>
          <cell r="B10427" t="str">
            <v>NO</v>
          </cell>
          <cell r="C10427" t="str">
            <v>Bioenergy</v>
          </cell>
          <cell r="D10427" t="str">
            <v>2043</v>
          </cell>
          <cell r="E10427">
            <v>4500</v>
          </cell>
        </row>
        <row r="10428">
          <cell r="A10428" t="str">
            <v>Norway</v>
          </cell>
          <cell r="B10428" t="str">
            <v>NO</v>
          </cell>
          <cell r="C10428" t="str">
            <v>Bioenergy</v>
          </cell>
          <cell r="D10428" t="str">
            <v>2044</v>
          </cell>
          <cell r="E10428">
            <v>4500</v>
          </cell>
        </row>
        <row r="10429">
          <cell r="A10429" t="str">
            <v>Norway</v>
          </cell>
          <cell r="B10429" t="str">
            <v>NO</v>
          </cell>
          <cell r="C10429" t="str">
            <v>Bioenergy</v>
          </cell>
          <cell r="D10429" t="str">
            <v>2045</v>
          </cell>
          <cell r="E10429">
            <v>4500</v>
          </cell>
        </row>
        <row r="10430">
          <cell r="A10430" t="str">
            <v>Norway</v>
          </cell>
          <cell r="B10430" t="str">
            <v>NO</v>
          </cell>
          <cell r="C10430" t="str">
            <v>Bioenergy</v>
          </cell>
          <cell r="D10430" t="str">
            <v>2046</v>
          </cell>
          <cell r="E10430">
            <v>4500</v>
          </cell>
        </row>
        <row r="10431">
          <cell r="A10431" t="str">
            <v>Norway</v>
          </cell>
          <cell r="B10431" t="str">
            <v>NO</v>
          </cell>
          <cell r="C10431" t="str">
            <v>Bioenergy</v>
          </cell>
          <cell r="D10431" t="str">
            <v>2047</v>
          </cell>
          <cell r="E10431">
            <v>4500</v>
          </cell>
        </row>
        <row r="10432">
          <cell r="A10432" t="str">
            <v>Norway</v>
          </cell>
          <cell r="B10432" t="str">
            <v>NO</v>
          </cell>
          <cell r="C10432" t="str">
            <v>Bioenergy</v>
          </cell>
          <cell r="D10432" t="str">
            <v>2048</v>
          </cell>
          <cell r="E10432">
            <v>4500</v>
          </cell>
        </row>
        <row r="10433">
          <cell r="A10433" t="str">
            <v>Norway</v>
          </cell>
          <cell r="B10433" t="str">
            <v>NO</v>
          </cell>
          <cell r="C10433" t="str">
            <v>Bioenergy</v>
          </cell>
          <cell r="D10433" t="str">
            <v>2049</v>
          </cell>
          <cell r="E10433">
            <v>4500</v>
          </cell>
        </row>
        <row r="10434">
          <cell r="A10434" t="str">
            <v>Norway</v>
          </cell>
          <cell r="B10434" t="str">
            <v>NO</v>
          </cell>
          <cell r="C10434" t="str">
            <v>Bioenergy</v>
          </cell>
          <cell r="D10434" t="str">
            <v>2050</v>
          </cell>
          <cell r="E10434">
            <v>4500</v>
          </cell>
        </row>
        <row r="10435">
          <cell r="A10435" t="str">
            <v>Denmark</v>
          </cell>
          <cell r="B10435" t="str">
            <v>DK</v>
          </cell>
          <cell r="C10435" t="str">
            <v>Bioenergy</v>
          </cell>
          <cell r="D10435" t="str">
            <v>2018</v>
          </cell>
          <cell r="E10435">
            <v>4500</v>
          </cell>
        </row>
        <row r="10436">
          <cell r="A10436" t="str">
            <v>Denmark</v>
          </cell>
          <cell r="B10436" t="str">
            <v>DK</v>
          </cell>
          <cell r="C10436" t="str">
            <v>Bioenergy</v>
          </cell>
          <cell r="D10436" t="str">
            <v>2019</v>
          </cell>
          <cell r="E10436">
            <v>4500</v>
          </cell>
        </row>
        <row r="10437">
          <cell r="A10437" t="str">
            <v>Denmark</v>
          </cell>
          <cell r="B10437" t="str">
            <v>DK</v>
          </cell>
          <cell r="C10437" t="str">
            <v>Bioenergy</v>
          </cell>
          <cell r="D10437" t="str">
            <v>2020</v>
          </cell>
          <cell r="E10437">
            <v>4500</v>
          </cell>
        </row>
        <row r="10438">
          <cell r="A10438" t="str">
            <v>Denmark</v>
          </cell>
          <cell r="B10438" t="str">
            <v>DK</v>
          </cell>
          <cell r="C10438" t="str">
            <v>Bioenergy</v>
          </cell>
          <cell r="D10438" t="str">
            <v>2021</v>
          </cell>
          <cell r="E10438">
            <v>4500</v>
          </cell>
        </row>
        <row r="10439">
          <cell r="A10439" t="str">
            <v>Denmark</v>
          </cell>
          <cell r="B10439" t="str">
            <v>DK</v>
          </cell>
          <cell r="C10439" t="str">
            <v>Bioenergy</v>
          </cell>
          <cell r="D10439" t="str">
            <v>2022</v>
          </cell>
          <cell r="E10439">
            <v>4500</v>
          </cell>
        </row>
        <row r="10440">
          <cell r="A10440" t="str">
            <v>Denmark</v>
          </cell>
          <cell r="B10440" t="str">
            <v>DK</v>
          </cell>
          <cell r="C10440" t="str">
            <v>Bioenergy</v>
          </cell>
          <cell r="D10440" t="str">
            <v>2023</v>
          </cell>
          <cell r="E10440">
            <v>4500</v>
          </cell>
        </row>
        <row r="10441">
          <cell r="A10441" t="str">
            <v>Denmark</v>
          </cell>
          <cell r="B10441" t="str">
            <v>DK</v>
          </cell>
          <cell r="C10441" t="str">
            <v>Bioenergy</v>
          </cell>
          <cell r="D10441" t="str">
            <v>2024</v>
          </cell>
          <cell r="E10441">
            <v>4500</v>
          </cell>
        </row>
        <row r="10442">
          <cell r="A10442" t="str">
            <v>Denmark</v>
          </cell>
          <cell r="B10442" t="str">
            <v>DK</v>
          </cell>
          <cell r="C10442" t="str">
            <v>Bioenergy</v>
          </cell>
          <cell r="D10442" t="str">
            <v>2025</v>
          </cell>
          <cell r="E10442">
            <v>4500</v>
          </cell>
        </row>
        <row r="10443">
          <cell r="A10443" t="str">
            <v>Denmark</v>
          </cell>
          <cell r="B10443" t="str">
            <v>DK</v>
          </cell>
          <cell r="C10443" t="str">
            <v>Bioenergy</v>
          </cell>
          <cell r="D10443" t="str">
            <v>2026</v>
          </cell>
          <cell r="E10443">
            <v>4500</v>
          </cell>
        </row>
        <row r="10444">
          <cell r="A10444" t="str">
            <v>Denmark</v>
          </cell>
          <cell r="B10444" t="str">
            <v>DK</v>
          </cell>
          <cell r="C10444" t="str">
            <v>Bioenergy</v>
          </cell>
          <cell r="D10444" t="str">
            <v>2027</v>
          </cell>
          <cell r="E10444">
            <v>4500</v>
          </cell>
        </row>
        <row r="10445">
          <cell r="A10445" t="str">
            <v>Denmark</v>
          </cell>
          <cell r="B10445" t="str">
            <v>DK</v>
          </cell>
          <cell r="C10445" t="str">
            <v>Bioenergy</v>
          </cell>
          <cell r="D10445" t="str">
            <v>2028</v>
          </cell>
          <cell r="E10445">
            <v>4500</v>
          </cell>
        </row>
        <row r="10446">
          <cell r="A10446" t="str">
            <v>Denmark</v>
          </cell>
          <cell r="B10446" t="str">
            <v>DK</v>
          </cell>
          <cell r="C10446" t="str">
            <v>Bioenergy</v>
          </cell>
          <cell r="D10446" t="str">
            <v>2029</v>
          </cell>
          <cell r="E10446">
            <v>4500</v>
          </cell>
        </row>
        <row r="10447">
          <cell r="A10447" t="str">
            <v>Denmark</v>
          </cell>
          <cell r="B10447" t="str">
            <v>DK</v>
          </cell>
          <cell r="C10447" t="str">
            <v>Bioenergy</v>
          </cell>
          <cell r="D10447" t="str">
            <v>2030</v>
          </cell>
          <cell r="E10447">
            <v>4500</v>
          </cell>
        </row>
        <row r="10448">
          <cell r="A10448" t="str">
            <v>Denmark</v>
          </cell>
          <cell r="B10448" t="str">
            <v>DK</v>
          </cell>
          <cell r="C10448" t="str">
            <v>Bioenergy</v>
          </cell>
          <cell r="D10448" t="str">
            <v>2031</v>
          </cell>
          <cell r="E10448">
            <v>4500</v>
          </cell>
        </row>
        <row r="10449">
          <cell r="A10449" t="str">
            <v>Denmark</v>
          </cell>
          <cell r="B10449" t="str">
            <v>DK</v>
          </cell>
          <cell r="C10449" t="str">
            <v>Bioenergy</v>
          </cell>
          <cell r="D10449" t="str">
            <v>2032</v>
          </cell>
          <cell r="E10449">
            <v>4500</v>
          </cell>
        </row>
        <row r="10450">
          <cell r="A10450" t="str">
            <v>Denmark</v>
          </cell>
          <cell r="B10450" t="str">
            <v>DK</v>
          </cell>
          <cell r="C10450" t="str">
            <v>Bioenergy</v>
          </cell>
          <cell r="D10450" t="str">
            <v>2033</v>
          </cell>
          <cell r="E10450">
            <v>4500</v>
          </cell>
        </row>
        <row r="10451">
          <cell r="A10451" t="str">
            <v>Denmark</v>
          </cell>
          <cell r="B10451" t="str">
            <v>DK</v>
          </cell>
          <cell r="C10451" t="str">
            <v>Bioenergy</v>
          </cell>
          <cell r="D10451" t="str">
            <v>2034</v>
          </cell>
          <cell r="E10451">
            <v>4500</v>
          </cell>
        </row>
        <row r="10452">
          <cell r="A10452" t="str">
            <v>Denmark</v>
          </cell>
          <cell r="B10452" t="str">
            <v>DK</v>
          </cell>
          <cell r="C10452" t="str">
            <v>Bioenergy</v>
          </cell>
          <cell r="D10452" t="str">
            <v>2035</v>
          </cell>
          <cell r="E10452">
            <v>4500</v>
          </cell>
        </row>
        <row r="10453">
          <cell r="A10453" t="str">
            <v>Denmark</v>
          </cell>
          <cell r="B10453" t="str">
            <v>DK</v>
          </cell>
          <cell r="C10453" t="str">
            <v>Bioenergy</v>
          </cell>
          <cell r="D10453" t="str">
            <v>2036</v>
          </cell>
          <cell r="E10453">
            <v>4500</v>
          </cell>
        </row>
        <row r="10454">
          <cell r="A10454" t="str">
            <v>Denmark</v>
          </cell>
          <cell r="B10454" t="str">
            <v>DK</v>
          </cell>
          <cell r="C10454" t="str">
            <v>Bioenergy</v>
          </cell>
          <cell r="D10454" t="str">
            <v>2037</v>
          </cell>
          <cell r="E10454">
            <v>4500</v>
          </cell>
        </row>
        <row r="10455">
          <cell r="A10455" t="str">
            <v>Denmark</v>
          </cell>
          <cell r="B10455" t="str">
            <v>DK</v>
          </cell>
          <cell r="C10455" t="str">
            <v>Bioenergy</v>
          </cell>
          <cell r="D10455" t="str">
            <v>2038</v>
          </cell>
          <cell r="E10455">
            <v>4500</v>
          </cell>
        </row>
        <row r="10456">
          <cell r="A10456" t="str">
            <v>Denmark</v>
          </cell>
          <cell r="B10456" t="str">
            <v>DK</v>
          </cell>
          <cell r="C10456" t="str">
            <v>Bioenergy</v>
          </cell>
          <cell r="D10456" t="str">
            <v>2039</v>
          </cell>
          <cell r="E10456">
            <v>4500</v>
          </cell>
        </row>
        <row r="10457">
          <cell r="A10457" t="str">
            <v>Denmark</v>
          </cell>
          <cell r="B10457" t="str">
            <v>DK</v>
          </cell>
          <cell r="C10457" t="str">
            <v>Bioenergy</v>
          </cell>
          <cell r="D10457" t="str">
            <v>2040</v>
          </cell>
          <cell r="E10457">
            <v>4500</v>
          </cell>
        </row>
        <row r="10458">
          <cell r="A10458" t="str">
            <v>Denmark</v>
          </cell>
          <cell r="B10458" t="str">
            <v>DK</v>
          </cell>
          <cell r="C10458" t="str">
            <v>Bioenergy</v>
          </cell>
          <cell r="D10458" t="str">
            <v>2041</v>
          </cell>
          <cell r="E10458">
            <v>4500</v>
          </cell>
        </row>
        <row r="10459">
          <cell r="A10459" t="str">
            <v>Denmark</v>
          </cell>
          <cell r="B10459" t="str">
            <v>DK</v>
          </cell>
          <cell r="C10459" t="str">
            <v>Bioenergy</v>
          </cell>
          <cell r="D10459" t="str">
            <v>2042</v>
          </cell>
          <cell r="E10459">
            <v>4500</v>
          </cell>
        </row>
        <row r="10460">
          <cell r="A10460" t="str">
            <v>Denmark</v>
          </cell>
          <cell r="B10460" t="str">
            <v>DK</v>
          </cell>
          <cell r="C10460" t="str">
            <v>Bioenergy</v>
          </cell>
          <cell r="D10460" t="str">
            <v>2043</v>
          </cell>
          <cell r="E10460">
            <v>4500</v>
          </cell>
        </row>
        <row r="10461">
          <cell r="A10461" t="str">
            <v>Denmark</v>
          </cell>
          <cell r="B10461" t="str">
            <v>DK</v>
          </cell>
          <cell r="C10461" t="str">
            <v>Bioenergy</v>
          </cell>
          <cell r="D10461" t="str">
            <v>2044</v>
          </cell>
          <cell r="E10461">
            <v>4500</v>
          </cell>
        </row>
        <row r="10462">
          <cell r="A10462" t="str">
            <v>Denmark</v>
          </cell>
          <cell r="B10462" t="str">
            <v>DK</v>
          </cell>
          <cell r="C10462" t="str">
            <v>Bioenergy</v>
          </cell>
          <cell r="D10462" t="str">
            <v>2045</v>
          </cell>
          <cell r="E10462">
            <v>4500</v>
          </cell>
        </row>
        <row r="10463">
          <cell r="A10463" t="str">
            <v>Denmark</v>
          </cell>
          <cell r="B10463" t="str">
            <v>DK</v>
          </cell>
          <cell r="C10463" t="str">
            <v>Bioenergy</v>
          </cell>
          <cell r="D10463" t="str">
            <v>2046</v>
          </cell>
          <cell r="E10463">
            <v>4500</v>
          </cell>
        </row>
        <row r="10464">
          <cell r="A10464" t="str">
            <v>Denmark</v>
          </cell>
          <cell r="B10464" t="str">
            <v>DK</v>
          </cell>
          <cell r="C10464" t="str">
            <v>Bioenergy</v>
          </cell>
          <cell r="D10464" t="str">
            <v>2047</v>
          </cell>
          <cell r="E10464">
            <v>4500</v>
          </cell>
        </row>
        <row r="10465">
          <cell r="A10465" t="str">
            <v>Denmark</v>
          </cell>
          <cell r="B10465" t="str">
            <v>DK</v>
          </cell>
          <cell r="C10465" t="str">
            <v>Bioenergy</v>
          </cell>
          <cell r="D10465" t="str">
            <v>2048</v>
          </cell>
          <cell r="E10465">
            <v>4500</v>
          </cell>
        </row>
        <row r="10466">
          <cell r="A10466" t="str">
            <v>Denmark</v>
          </cell>
          <cell r="B10466" t="str">
            <v>DK</v>
          </cell>
          <cell r="C10466" t="str">
            <v>Bioenergy</v>
          </cell>
          <cell r="D10466" t="str">
            <v>2049</v>
          </cell>
          <cell r="E10466">
            <v>4500</v>
          </cell>
        </row>
        <row r="10467">
          <cell r="A10467" t="str">
            <v>Denmark</v>
          </cell>
          <cell r="B10467" t="str">
            <v>DK</v>
          </cell>
          <cell r="C10467" t="str">
            <v>Bioenergy</v>
          </cell>
          <cell r="D10467" t="str">
            <v>2050</v>
          </cell>
          <cell r="E10467">
            <v>4500</v>
          </cell>
        </row>
        <row r="10468">
          <cell r="A10468" t="str">
            <v>Cyprus</v>
          </cell>
          <cell r="B10468" t="str">
            <v>CY</v>
          </cell>
          <cell r="C10468" t="str">
            <v>Biogas</v>
          </cell>
          <cell r="D10468" t="str">
            <v>2018</v>
          </cell>
          <cell r="E10468">
            <v>4500</v>
          </cell>
        </row>
        <row r="10469">
          <cell r="A10469" t="str">
            <v>Cyprus</v>
          </cell>
          <cell r="B10469" t="str">
            <v>CY</v>
          </cell>
          <cell r="C10469" t="str">
            <v>Biogas</v>
          </cell>
          <cell r="D10469" t="str">
            <v>2019</v>
          </cell>
          <cell r="E10469">
            <v>4500</v>
          </cell>
        </row>
        <row r="10470">
          <cell r="A10470" t="str">
            <v>Cyprus</v>
          </cell>
          <cell r="B10470" t="str">
            <v>CY</v>
          </cell>
          <cell r="C10470" t="str">
            <v>Biogas</v>
          </cell>
          <cell r="D10470" t="str">
            <v>2020</v>
          </cell>
          <cell r="E10470">
            <v>4500</v>
          </cell>
        </row>
        <row r="10471">
          <cell r="A10471" t="str">
            <v>Cyprus</v>
          </cell>
          <cell r="B10471" t="str">
            <v>CY</v>
          </cell>
          <cell r="C10471" t="str">
            <v>Biogas</v>
          </cell>
          <cell r="D10471" t="str">
            <v>2021</v>
          </cell>
          <cell r="E10471">
            <v>4500</v>
          </cell>
        </row>
        <row r="10472">
          <cell r="A10472" t="str">
            <v>Cyprus</v>
          </cell>
          <cell r="B10472" t="str">
            <v>CY</v>
          </cell>
          <cell r="C10472" t="str">
            <v>Biogas</v>
          </cell>
          <cell r="D10472" t="str">
            <v>2022</v>
          </cell>
          <cell r="E10472">
            <v>4500</v>
          </cell>
        </row>
        <row r="10473">
          <cell r="A10473" t="str">
            <v>Cyprus</v>
          </cell>
          <cell r="B10473" t="str">
            <v>CY</v>
          </cell>
          <cell r="C10473" t="str">
            <v>Biogas</v>
          </cell>
          <cell r="D10473" t="str">
            <v>2023</v>
          </cell>
          <cell r="E10473">
            <v>4500</v>
          </cell>
        </row>
        <row r="10474">
          <cell r="A10474" t="str">
            <v>Cyprus</v>
          </cell>
          <cell r="B10474" t="str">
            <v>CY</v>
          </cell>
          <cell r="C10474" t="str">
            <v>Biogas</v>
          </cell>
          <cell r="D10474" t="str">
            <v>2024</v>
          </cell>
          <cell r="E10474">
            <v>4500</v>
          </cell>
        </row>
        <row r="10475">
          <cell r="A10475" t="str">
            <v>Cyprus</v>
          </cell>
          <cell r="B10475" t="str">
            <v>CY</v>
          </cell>
          <cell r="C10475" t="str">
            <v>Biogas</v>
          </cell>
          <cell r="D10475" t="str">
            <v>2025</v>
          </cell>
          <cell r="E10475">
            <v>4500</v>
          </cell>
        </row>
        <row r="10476">
          <cell r="A10476" t="str">
            <v>Cyprus</v>
          </cell>
          <cell r="B10476" t="str">
            <v>CY</v>
          </cell>
          <cell r="C10476" t="str">
            <v>Biogas</v>
          </cell>
          <cell r="D10476" t="str">
            <v>2026</v>
          </cell>
          <cell r="E10476">
            <v>4500</v>
          </cell>
        </row>
        <row r="10477">
          <cell r="A10477" t="str">
            <v>Cyprus</v>
          </cell>
          <cell r="B10477" t="str">
            <v>CY</v>
          </cell>
          <cell r="C10477" t="str">
            <v>Biogas</v>
          </cell>
          <cell r="D10477" t="str">
            <v>2027</v>
          </cell>
          <cell r="E10477">
            <v>4500</v>
          </cell>
        </row>
        <row r="10478">
          <cell r="A10478" t="str">
            <v>Cyprus</v>
          </cell>
          <cell r="B10478" t="str">
            <v>CY</v>
          </cell>
          <cell r="C10478" t="str">
            <v>Biogas</v>
          </cell>
          <cell r="D10478" t="str">
            <v>2028</v>
          </cell>
          <cell r="E10478">
            <v>4500</v>
          </cell>
        </row>
        <row r="10479">
          <cell r="A10479" t="str">
            <v>Cyprus</v>
          </cell>
          <cell r="B10479" t="str">
            <v>CY</v>
          </cell>
          <cell r="C10479" t="str">
            <v>Biogas</v>
          </cell>
          <cell r="D10479" t="str">
            <v>2029</v>
          </cell>
          <cell r="E10479">
            <v>4500</v>
          </cell>
        </row>
        <row r="10480">
          <cell r="A10480" t="str">
            <v>Cyprus</v>
          </cell>
          <cell r="B10480" t="str">
            <v>CY</v>
          </cell>
          <cell r="C10480" t="str">
            <v>Biogas</v>
          </cell>
          <cell r="D10480" t="str">
            <v>2030</v>
          </cell>
          <cell r="E10480">
            <v>4500</v>
          </cell>
        </row>
        <row r="10481">
          <cell r="A10481" t="str">
            <v>Cyprus</v>
          </cell>
          <cell r="B10481" t="str">
            <v>CY</v>
          </cell>
          <cell r="C10481" t="str">
            <v>Biogas</v>
          </cell>
          <cell r="D10481" t="str">
            <v>2031</v>
          </cell>
          <cell r="E10481">
            <v>4500</v>
          </cell>
        </row>
        <row r="10482">
          <cell r="A10482" t="str">
            <v>Cyprus</v>
          </cell>
          <cell r="B10482" t="str">
            <v>CY</v>
          </cell>
          <cell r="C10482" t="str">
            <v>Biogas</v>
          </cell>
          <cell r="D10482" t="str">
            <v>2032</v>
          </cell>
          <cell r="E10482">
            <v>4500</v>
          </cell>
        </row>
        <row r="10483">
          <cell r="A10483" t="str">
            <v>Cyprus</v>
          </cell>
          <cell r="B10483" t="str">
            <v>CY</v>
          </cell>
          <cell r="C10483" t="str">
            <v>Biogas</v>
          </cell>
          <cell r="D10483" t="str">
            <v>2033</v>
          </cell>
          <cell r="E10483">
            <v>4500</v>
          </cell>
        </row>
        <row r="10484">
          <cell r="A10484" t="str">
            <v>Cyprus</v>
          </cell>
          <cell r="B10484" t="str">
            <v>CY</v>
          </cell>
          <cell r="C10484" t="str">
            <v>Biogas</v>
          </cell>
          <cell r="D10484" t="str">
            <v>2034</v>
          </cell>
          <cell r="E10484">
            <v>4500</v>
          </cell>
        </row>
        <row r="10485">
          <cell r="A10485" t="str">
            <v>Cyprus</v>
          </cell>
          <cell r="B10485" t="str">
            <v>CY</v>
          </cell>
          <cell r="C10485" t="str">
            <v>Biogas</v>
          </cell>
          <cell r="D10485" t="str">
            <v>2035</v>
          </cell>
          <cell r="E10485">
            <v>4500</v>
          </cell>
        </row>
        <row r="10486">
          <cell r="A10486" t="str">
            <v>Cyprus</v>
          </cell>
          <cell r="B10486" t="str">
            <v>CY</v>
          </cell>
          <cell r="C10486" t="str">
            <v>Biogas</v>
          </cell>
          <cell r="D10486" t="str">
            <v>2036</v>
          </cell>
          <cell r="E10486">
            <v>4500</v>
          </cell>
        </row>
        <row r="10487">
          <cell r="A10487" t="str">
            <v>Cyprus</v>
          </cell>
          <cell r="B10487" t="str">
            <v>CY</v>
          </cell>
          <cell r="C10487" t="str">
            <v>Biogas</v>
          </cell>
          <cell r="D10487" t="str">
            <v>2037</v>
          </cell>
          <cell r="E10487">
            <v>4500</v>
          </cell>
        </row>
        <row r="10488">
          <cell r="A10488" t="str">
            <v>Cyprus</v>
          </cell>
          <cell r="B10488" t="str">
            <v>CY</v>
          </cell>
          <cell r="C10488" t="str">
            <v>Biogas</v>
          </cell>
          <cell r="D10488" t="str">
            <v>2038</v>
          </cell>
          <cell r="E10488">
            <v>4500</v>
          </cell>
        </row>
        <row r="10489">
          <cell r="A10489" t="str">
            <v>Cyprus</v>
          </cell>
          <cell r="B10489" t="str">
            <v>CY</v>
          </cell>
          <cell r="C10489" t="str">
            <v>Biogas</v>
          </cell>
          <cell r="D10489" t="str">
            <v>2039</v>
          </cell>
          <cell r="E10489">
            <v>4500</v>
          </cell>
        </row>
        <row r="10490">
          <cell r="A10490" t="str">
            <v>Cyprus</v>
          </cell>
          <cell r="B10490" t="str">
            <v>CY</v>
          </cell>
          <cell r="C10490" t="str">
            <v>Biogas</v>
          </cell>
          <cell r="D10490" t="str">
            <v>2040</v>
          </cell>
          <cell r="E10490">
            <v>4500</v>
          </cell>
        </row>
        <row r="10491">
          <cell r="A10491" t="str">
            <v>Cyprus</v>
          </cell>
          <cell r="B10491" t="str">
            <v>CY</v>
          </cell>
          <cell r="C10491" t="str">
            <v>Biogas</v>
          </cell>
          <cell r="D10491" t="str">
            <v>2041</v>
          </cell>
          <cell r="E10491">
            <v>4500</v>
          </cell>
        </row>
        <row r="10492">
          <cell r="A10492" t="str">
            <v>Cyprus</v>
          </cell>
          <cell r="B10492" t="str">
            <v>CY</v>
          </cell>
          <cell r="C10492" t="str">
            <v>Biogas</v>
          </cell>
          <cell r="D10492" t="str">
            <v>2042</v>
          </cell>
          <cell r="E10492">
            <v>4500</v>
          </cell>
        </row>
        <row r="10493">
          <cell r="A10493" t="str">
            <v>Cyprus</v>
          </cell>
          <cell r="B10493" t="str">
            <v>CY</v>
          </cell>
          <cell r="C10493" t="str">
            <v>Biogas</v>
          </cell>
          <cell r="D10493" t="str">
            <v>2043</v>
          </cell>
          <cell r="E10493">
            <v>4500</v>
          </cell>
        </row>
        <row r="10494">
          <cell r="A10494" t="str">
            <v>Cyprus</v>
          </cell>
          <cell r="B10494" t="str">
            <v>CY</v>
          </cell>
          <cell r="C10494" t="str">
            <v>Biogas</v>
          </cell>
          <cell r="D10494" t="str">
            <v>2044</v>
          </cell>
          <cell r="E10494">
            <v>4500</v>
          </cell>
        </row>
        <row r="10495">
          <cell r="A10495" t="str">
            <v>Cyprus</v>
          </cell>
          <cell r="B10495" t="str">
            <v>CY</v>
          </cell>
          <cell r="C10495" t="str">
            <v>Biogas</v>
          </cell>
          <cell r="D10495" t="str">
            <v>2045</v>
          </cell>
          <cell r="E10495">
            <v>4500</v>
          </cell>
        </row>
        <row r="10496">
          <cell r="A10496" t="str">
            <v>Cyprus</v>
          </cell>
          <cell r="B10496" t="str">
            <v>CY</v>
          </cell>
          <cell r="C10496" t="str">
            <v>Biogas</v>
          </cell>
          <cell r="D10496" t="str">
            <v>2046</v>
          </cell>
          <cell r="E10496">
            <v>4500</v>
          </cell>
        </row>
        <row r="10497">
          <cell r="A10497" t="str">
            <v>Cyprus</v>
          </cell>
          <cell r="B10497" t="str">
            <v>CY</v>
          </cell>
          <cell r="C10497" t="str">
            <v>Biogas</v>
          </cell>
          <cell r="D10497" t="str">
            <v>2047</v>
          </cell>
          <cell r="E10497">
            <v>4500</v>
          </cell>
        </row>
        <row r="10498">
          <cell r="A10498" t="str">
            <v>Cyprus</v>
          </cell>
          <cell r="B10498" t="str">
            <v>CY</v>
          </cell>
          <cell r="C10498" t="str">
            <v>Biogas</v>
          </cell>
          <cell r="D10498" t="str">
            <v>2048</v>
          </cell>
          <cell r="E10498">
            <v>4500</v>
          </cell>
        </row>
        <row r="10499">
          <cell r="A10499" t="str">
            <v>Cyprus</v>
          </cell>
          <cell r="B10499" t="str">
            <v>CY</v>
          </cell>
          <cell r="C10499" t="str">
            <v>Biogas</v>
          </cell>
          <cell r="D10499" t="str">
            <v>2049</v>
          </cell>
          <cell r="E10499">
            <v>4500</v>
          </cell>
        </row>
        <row r="10500">
          <cell r="A10500" t="str">
            <v>Cyprus</v>
          </cell>
          <cell r="B10500" t="str">
            <v>CY</v>
          </cell>
          <cell r="C10500" t="str">
            <v>Biogas</v>
          </cell>
          <cell r="D10500" t="str">
            <v>2050</v>
          </cell>
          <cell r="E10500">
            <v>4500</v>
          </cell>
        </row>
        <row r="10501">
          <cell r="A10501" t="str">
            <v>Malta</v>
          </cell>
          <cell r="B10501" t="str">
            <v>MT</v>
          </cell>
          <cell r="C10501" t="str">
            <v>Biogas</v>
          </cell>
          <cell r="D10501" t="str">
            <v>2018</v>
          </cell>
          <cell r="E10501">
            <v>4500</v>
          </cell>
        </row>
        <row r="10502">
          <cell r="A10502" t="str">
            <v>Malta</v>
          </cell>
          <cell r="B10502" t="str">
            <v>MT</v>
          </cell>
          <cell r="C10502" t="str">
            <v>Biogas</v>
          </cell>
          <cell r="D10502" t="str">
            <v>2019</v>
          </cell>
          <cell r="E10502">
            <v>4500</v>
          </cell>
        </row>
        <row r="10503">
          <cell r="A10503" t="str">
            <v>Malta</v>
          </cell>
          <cell r="B10503" t="str">
            <v>MT</v>
          </cell>
          <cell r="C10503" t="str">
            <v>Biogas</v>
          </cell>
          <cell r="D10503" t="str">
            <v>2020</v>
          </cell>
          <cell r="E10503">
            <v>4500</v>
          </cell>
        </row>
        <row r="10504">
          <cell r="A10504" t="str">
            <v>Malta</v>
          </cell>
          <cell r="B10504" t="str">
            <v>MT</v>
          </cell>
          <cell r="C10504" t="str">
            <v>Biogas</v>
          </cell>
          <cell r="D10504" t="str">
            <v>2021</v>
          </cell>
          <cell r="E10504">
            <v>4500</v>
          </cell>
        </row>
        <row r="10505">
          <cell r="A10505" t="str">
            <v>Malta</v>
          </cell>
          <cell r="B10505" t="str">
            <v>MT</v>
          </cell>
          <cell r="C10505" t="str">
            <v>Biogas</v>
          </cell>
          <cell r="D10505" t="str">
            <v>2022</v>
          </cell>
          <cell r="E10505">
            <v>4500</v>
          </cell>
        </row>
        <row r="10506">
          <cell r="A10506" t="str">
            <v>Malta</v>
          </cell>
          <cell r="B10506" t="str">
            <v>MT</v>
          </cell>
          <cell r="C10506" t="str">
            <v>Biogas</v>
          </cell>
          <cell r="D10506" t="str">
            <v>2023</v>
          </cell>
          <cell r="E10506">
            <v>4500</v>
          </cell>
        </row>
        <row r="10507">
          <cell r="A10507" t="str">
            <v>Malta</v>
          </cell>
          <cell r="B10507" t="str">
            <v>MT</v>
          </cell>
          <cell r="C10507" t="str">
            <v>Biogas</v>
          </cell>
          <cell r="D10507" t="str">
            <v>2024</v>
          </cell>
          <cell r="E10507">
            <v>4500</v>
          </cell>
        </row>
        <row r="10508">
          <cell r="A10508" t="str">
            <v>Malta</v>
          </cell>
          <cell r="B10508" t="str">
            <v>MT</v>
          </cell>
          <cell r="C10508" t="str">
            <v>Biogas</v>
          </cell>
          <cell r="D10508" t="str">
            <v>2025</v>
          </cell>
          <cell r="E10508">
            <v>4500</v>
          </cell>
        </row>
        <row r="10509">
          <cell r="A10509" t="str">
            <v>Malta</v>
          </cell>
          <cell r="B10509" t="str">
            <v>MT</v>
          </cell>
          <cell r="C10509" t="str">
            <v>Biogas</v>
          </cell>
          <cell r="D10509" t="str">
            <v>2026</v>
          </cell>
          <cell r="E10509">
            <v>4500</v>
          </cell>
        </row>
        <row r="10510">
          <cell r="A10510" t="str">
            <v>Malta</v>
          </cell>
          <cell r="B10510" t="str">
            <v>MT</v>
          </cell>
          <cell r="C10510" t="str">
            <v>Biogas</v>
          </cell>
          <cell r="D10510" t="str">
            <v>2027</v>
          </cell>
          <cell r="E10510">
            <v>4500</v>
          </cell>
        </row>
        <row r="10511">
          <cell r="A10511" t="str">
            <v>Malta</v>
          </cell>
          <cell r="B10511" t="str">
            <v>MT</v>
          </cell>
          <cell r="C10511" t="str">
            <v>Biogas</v>
          </cell>
          <cell r="D10511" t="str">
            <v>2028</v>
          </cell>
          <cell r="E10511">
            <v>4500</v>
          </cell>
        </row>
        <row r="10512">
          <cell r="A10512" t="str">
            <v>Malta</v>
          </cell>
          <cell r="B10512" t="str">
            <v>MT</v>
          </cell>
          <cell r="C10512" t="str">
            <v>Biogas</v>
          </cell>
          <cell r="D10512" t="str">
            <v>2029</v>
          </cell>
          <cell r="E10512">
            <v>4500</v>
          </cell>
        </row>
        <row r="10513">
          <cell r="A10513" t="str">
            <v>Malta</v>
          </cell>
          <cell r="B10513" t="str">
            <v>MT</v>
          </cell>
          <cell r="C10513" t="str">
            <v>Biogas</v>
          </cell>
          <cell r="D10513" t="str">
            <v>2030</v>
          </cell>
          <cell r="E10513">
            <v>4500</v>
          </cell>
        </row>
        <row r="10514">
          <cell r="A10514" t="str">
            <v>Malta</v>
          </cell>
          <cell r="B10514" t="str">
            <v>MT</v>
          </cell>
          <cell r="C10514" t="str">
            <v>Biogas</v>
          </cell>
          <cell r="D10514" t="str">
            <v>2031</v>
          </cell>
          <cell r="E10514">
            <v>4500</v>
          </cell>
        </row>
        <row r="10515">
          <cell r="A10515" t="str">
            <v>Malta</v>
          </cell>
          <cell r="B10515" t="str">
            <v>MT</v>
          </cell>
          <cell r="C10515" t="str">
            <v>Biogas</v>
          </cell>
          <cell r="D10515" t="str">
            <v>2032</v>
          </cell>
          <cell r="E10515">
            <v>4500</v>
          </cell>
        </row>
        <row r="10516">
          <cell r="A10516" t="str">
            <v>Malta</v>
          </cell>
          <cell r="B10516" t="str">
            <v>MT</v>
          </cell>
          <cell r="C10516" t="str">
            <v>Biogas</v>
          </cell>
          <cell r="D10516" t="str">
            <v>2033</v>
          </cell>
          <cell r="E10516">
            <v>4500</v>
          </cell>
        </row>
        <row r="10517">
          <cell r="A10517" t="str">
            <v>Malta</v>
          </cell>
          <cell r="B10517" t="str">
            <v>MT</v>
          </cell>
          <cell r="C10517" t="str">
            <v>Biogas</v>
          </cell>
          <cell r="D10517" t="str">
            <v>2034</v>
          </cell>
          <cell r="E10517">
            <v>4500</v>
          </cell>
        </row>
        <row r="10518">
          <cell r="A10518" t="str">
            <v>Malta</v>
          </cell>
          <cell r="B10518" t="str">
            <v>MT</v>
          </cell>
          <cell r="C10518" t="str">
            <v>Biogas</v>
          </cell>
          <cell r="D10518" t="str">
            <v>2035</v>
          </cell>
          <cell r="E10518">
            <v>4500</v>
          </cell>
        </row>
        <row r="10519">
          <cell r="A10519" t="str">
            <v>Malta</v>
          </cell>
          <cell r="B10519" t="str">
            <v>MT</v>
          </cell>
          <cell r="C10519" t="str">
            <v>Biogas</v>
          </cell>
          <cell r="D10519" t="str">
            <v>2036</v>
          </cell>
          <cell r="E10519">
            <v>4500</v>
          </cell>
        </row>
        <row r="10520">
          <cell r="A10520" t="str">
            <v>Malta</v>
          </cell>
          <cell r="B10520" t="str">
            <v>MT</v>
          </cell>
          <cell r="C10520" t="str">
            <v>Biogas</v>
          </cell>
          <cell r="D10520" t="str">
            <v>2037</v>
          </cell>
          <cell r="E10520">
            <v>4500</v>
          </cell>
        </row>
        <row r="10521">
          <cell r="A10521" t="str">
            <v>Malta</v>
          </cell>
          <cell r="B10521" t="str">
            <v>MT</v>
          </cell>
          <cell r="C10521" t="str">
            <v>Biogas</v>
          </cell>
          <cell r="D10521" t="str">
            <v>2038</v>
          </cell>
          <cell r="E10521">
            <v>4500</v>
          </cell>
        </row>
        <row r="10522">
          <cell r="A10522" t="str">
            <v>Malta</v>
          </cell>
          <cell r="B10522" t="str">
            <v>MT</v>
          </cell>
          <cell r="C10522" t="str">
            <v>Biogas</v>
          </cell>
          <cell r="D10522" t="str">
            <v>2039</v>
          </cell>
          <cell r="E10522">
            <v>4500</v>
          </cell>
        </row>
        <row r="10523">
          <cell r="A10523" t="str">
            <v>Malta</v>
          </cell>
          <cell r="B10523" t="str">
            <v>MT</v>
          </cell>
          <cell r="C10523" t="str">
            <v>Biogas</v>
          </cell>
          <cell r="D10523" t="str">
            <v>2040</v>
          </cell>
          <cell r="E10523">
            <v>4500</v>
          </cell>
        </row>
        <row r="10524">
          <cell r="A10524" t="str">
            <v>Malta</v>
          </cell>
          <cell r="B10524" t="str">
            <v>MT</v>
          </cell>
          <cell r="C10524" t="str">
            <v>Biogas</v>
          </cell>
          <cell r="D10524" t="str">
            <v>2041</v>
          </cell>
          <cell r="E10524">
            <v>4500</v>
          </cell>
        </row>
        <row r="10525">
          <cell r="A10525" t="str">
            <v>Malta</v>
          </cell>
          <cell r="B10525" t="str">
            <v>MT</v>
          </cell>
          <cell r="C10525" t="str">
            <v>Biogas</v>
          </cell>
          <cell r="D10525" t="str">
            <v>2042</v>
          </cell>
          <cell r="E10525">
            <v>4500</v>
          </cell>
        </row>
        <row r="10526">
          <cell r="A10526" t="str">
            <v>Malta</v>
          </cell>
          <cell r="B10526" t="str">
            <v>MT</v>
          </cell>
          <cell r="C10526" t="str">
            <v>Biogas</v>
          </cell>
          <cell r="D10526" t="str">
            <v>2043</v>
          </cell>
          <cell r="E10526">
            <v>4500</v>
          </cell>
        </row>
        <row r="10527">
          <cell r="A10527" t="str">
            <v>Malta</v>
          </cell>
          <cell r="B10527" t="str">
            <v>MT</v>
          </cell>
          <cell r="C10527" t="str">
            <v>Biogas</v>
          </cell>
          <cell r="D10527" t="str">
            <v>2044</v>
          </cell>
          <cell r="E10527">
            <v>4500</v>
          </cell>
        </row>
        <row r="10528">
          <cell r="A10528" t="str">
            <v>Malta</v>
          </cell>
          <cell r="B10528" t="str">
            <v>MT</v>
          </cell>
          <cell r="C10528" t="str">
            <v>Biogas</v>
          </cell>
          <cell r="D10528" t="str">
            <v>2045</v>
          </cell>
          <cell r="E10528">
            <v>4500</v>
          </cell>
        </row>
        <row r="10529">
          <cell r="A10529" t="str">
            <v>Malta</v>
          </cell>
          <cell r="B10529" t="str">
            <v>MT</v>
          </cell>
          <cell r="C10529" t="str">
            <v>Biogas</v>
          </cell>
          <cell r="D10529" t="str">
            <v>2046</v>
          </cell>
          <cell r="E10529">
            <v>4500</v>
          </cell>
        </row>
        <row r="10530">
          <cell r="A10530" t="str">
            <v>Malta</v>
          </cell>
          <cell r="B10530" t="str">
            <v>MT</v>
          </cell>
          <cell r="C10530" t="str">
            <v>Biogas</v>
          </cell>
          <cell r="D10530" t="str">
            <v>2047</v>
          </cell>
          <cell r="E10530">
            <v>4500</v>
          </cell>
        </row>
        <row r="10531">
          <cell r="A10531" t="str">
            <v>Malta</v>
          </cell>
          <cell r="B10531" t="str">
            <v>MT</v>
          </cell>
          <cell r="C10531" t="str">
            <v>Biogas</v>
          </cell>
          <cell r="D10531" t="str">
            <v>2048</v>
          </cell>
          <cell r="E10531">
            <v>4500</v>
          </cell>
        </row>
        <row r="10532">
          <cell r="A10532" t="str">
            <v>Malta</v>
          </cell>
          <cell r="B10532" t="str">
            <v>MT</v>
          </cell>
          <cell r="C10532" t="str">
            <v>Biogas</v>
          </cell>
          <cell r="D10532" t="str">
            <v>2049</v>
          </cell>
          <cell r="E10532">
            <v>4500</v>
          </cell>
        </row>
        <row r="10533">
          <cell r="A10533" t="str">
            <v>Malta</v>
          </cell>
          <cell r="B10533" t="str">
            <v>MT</v>
          </cell>
          <cell r="C10533" t="str">
            <v>Biogas</v>
          </cell>
          <cell r="D10533" t="str">
            <v>2050</v>
          </cell>
          <cell r="E10533">
            <v>4500</v>
          </cell>
        </row>
        <row r="10534">
          <cell r="A10534" t="str">
            <v>Albania</v>
          </cell>
          <cell r="B10534" t="str">
            <v>AL</v>
          </cell>
          <cell r="C10534" t="str">
            <v>CSP</v>
          </cell>
          <cell r="D10534" t="str">
            <v>2018</v>
          </cell>
          <cell r="E10534">
            <v>4000</v>
          </cell>
        </row>
        <row r="10535">
          <cell r="A10535" t="str">
            <v>Albania</v>
          </cell>
          <cell r="B10535" t="str">
            <v>AL</v>
          </cell>
          <cell r="C10535" t="str">
            <v>CSP</v>
          </cell>
          <cell r="D10535" t="str">
            <v>2019</v>
          </cell>
          <cell r="E10535">
            <v>4000</v>
          </cell>
        </row>
        <row r="10536">
          <cell r="A10536" t="str">
            <v>Albania</v>
          </cell>
          <cell r="B10536" t="str">
            <v>AL</v>
          </cell>
          <cell r="C10536" t="str">
            <v>CSP</v>
          </cell>
          <cell r="D10536" t="str">
            <v>2020</v>
          </cell>
          <cell r="E10536">
            <v>4000</v>
          </cell>
        </row>
        <row r="10537">
          <cell r="A10537" t="str">
            <v>Albania</v>
          </cell>
          <cell r="B10537" t="str">
            <v>AL</v>
          </cell>
          <cell r="C10537" t="str">
            <v>CSP</v>
          </cell>
          <cell r="D10537" t="str">
            <v>2021</v>
          </cell>
          <cell r="E10537">
            <v>4000</v>
          </cell>
        </row>
        <row r="10538">
          <cell r="A10538" t="str">
            <v>Albania</v>
          </cell>
          <cell r="B10538" t="str">
            <v>AL</v>
          </cell>
          <cell r="C10538" t="str">
            <v>CSP</v>
          </cell>
          <cell r="D10538" t="str">
            <v>2022</v>
          </cell>
          <cell r="E10538">
            <v>4000</v>
          </cell>
        </row>
        <row r="10539">
          <cell r="A10539" t="str">
            <v>Albania</v>
          </cell>
          <cell r="B10539" t="str">
            <v>AL</v>
          </cell>
          <cell r="C10539" t="str">
            <v>CSP</v>
          </cell>
          <cell r="D10539" t="str">
            <v>2023</v>
          </cell>
          <cell r="E10539">
            <v>4000</v>
          </cell>
        </row>
        <row r="10540">
          <cell r="A10540" t="str">
            <v>Albania</v>
          </cell>
          <cell r="B10540" t="str">
            <v>AL</v>
          </cell>
          <cell r="C10540" t="str">
            <v>CSP</v>
          </cell>
          <cell r="D10540" t="str">
            <v>2024</v>
          </cell>
          <cell r="E10540">
            <v>4000</v>
          </cell>
        </row>
        <row r="10541">
          <cell r="A10541" t="str">
            <v>Albania</v>
          </cell>
          <cell r="B10541" t="str">
            <v>AL</v>
          </cell>
          <cell r="C10541" t="str">
            <v>CSP</v>
          </cell>
          <cell r="D10541" t="str">
            <v>2025</v>
          </cell>
          <cell r="E10541">
            <v>4000</v>
          </cell>
        </row>
        <row r="10542">
          <cell r="A10542" t="str">
            <v>Albania</v>
          </cell>
          <cell r="B10542" t="str">
            <v>AL</v>
          </cell>
          <cell r="C10542" t="str">
            <v>CSP</v>
          </cell>
          <cell r="D10542" t="str">
            <v>2026</v>
          </cell>
          <cell r="E10542">
            <v>4000</v>
          </cell>
        </row>
        <row r="10543">
          <cell r="A10543" t="str">
            <v>Albania</v>
          </cell>
          <cell r="B10543" t="str">
            <v>AL</v>
          </cell>
          <cell r="C10543" t="str">
            <v>CSP</v>
          </cell>
          <cell r="D10543" t="str">
            <v>2027</v>
          </cell>
          <cell r="E10543">
            <v>4000</v>
          </cell>
        </row>
        <row r="10544">
          <cell r="A10544" t="str">
            <v>Albania</v>
          </cell>
          <cell r="B10544" t="str">
            <v>AL</v>
          </cell>
          <cell r="C10544" t="str">
            <v>CSP</v>
          </cell>
          <cell r="D10544" t="str">
            <v>2028</v>
          </cell>
          <cell r="E10544">
            <v>4000</v>
          </cell>
        </row>
        <row r="10545">
          <cell r="A10545" t="str">
            <v>Albania</v>
          </cell>
          <cell r="B10545" t="str">
            <v>AL</v>
          </cell>
          <cell r="C10545" t="str">
            <v>CSP</v>
          </cell>
          <cell r="D10545" t="str">
            <v>2029</v>
          </cell>
          <cell r="E10545">
            <v>4000</v>
          </cell>
        </row>
        <row r="10546">
          <cell r="A10546" t="str">
            <v>Albania</v>
          </cell>
          <cell r="B10546" t="str">
            <v>AL</v>
          </cell>
          <cell r="C10546" t="str">
            <v>CSP</v>
          </cell>
          <cell r="D10546" t="str">
            <v>2030</v>
          </cell>
          <cell r="E10546">
            <v>4000</v>
          </cell>
        </row>
        <row r="10547">
          <cell r="A10547" t="str">
            <v>Albania</v>
          </cell>
          <cell r="B10547" t="str">
            <v>AL</v>
          </cell>
          <cell r="C10547" t="str">
            <v>CSP</v>
          </cell>
          <cell r="D10547" t="str">
            <v>2031</v>
          </cell>
          <cell r="E10547">
            <v>4000</v>
          </cell>
        </row>
        <row r="10548">
          <cell r="A10548" t="str">
            <v>Albania</v>
          </cell>
          <cell r="B10548" t="str">
            <v>AL</v>
          </cell>
          <cell r="C10548" t="str">
            <v>CSP</v>
          </cell>
          <cell r="D10548" t="str">
            <v>2032</v>
          </cell>
          <cell r="E10548">
            <v>4000</v>
          </cell>
        </row>
        <row r="10549">
          <cell r="A10549" t="str">
            <v>Albania</v>
          </cell>
          <cell r="B10549" t="str">
            <v>AL</v>
          </cell>
          <cell r="C10549" t="str">
            <v>CSP</v>
          </cell>
          <cell r="D10549" t="str">
            <v>2033</v>
          </cell>
          <cell r="E10549">
            <v>4000</v>
          </cell>
        </row>
        <row r="10550">
          <cell r="A10550" t="str">
            <v>Albania</v>
          </cell>
          <cell r="B10550" t="str">
            <v>AL</v>
          </cell>
          <cell r="C10550" t="str">
            <v>CSP</v>
          </cell>
          <cell r="D10550" t="str">
            <v>2034</v>
          </cell>
          <cell r="E10550">
            <v>4000</v>
          </cell>
        </row>
        <row r="10551">
          <cell r="A10551" t="str">
            <v>Albania</v>
          </cell>
          <cell r="B10551" t="str">
            <v>AL</v>
          </cell>
          <cell r="C10551" t="str">
            <v>CSP</v>
          </cell>
          <cell r="D10551" t="str">
            <v>2035</v>
          </cell>
          <cell r="E10551">
            <v>4000</v>
          </cell>
        </row>
        <row r="10552">
          <cell r="A10552" t="str">
            <v>Albania</v>
          </cell>
          <cell r="B10552" t="str">
            <v>AL</v>
          </cell>
          <cell r="C10552" t="str">
            <v>CSP</v>
          </cell>
          <cell r="D10552" t="str">
            <v>2036</v>
          </cell>
          <cell r="E10552">
            <v>4000</v>
          </cell>
        </row>
        <row r="10553">
          <cell r="A10553" t="str">
            <v>Albania</v>
          </cell>
          <cell r="B10553" t="str">
            <v>AL</v>
          </cell>
          <cell r="C10553" t="str">
            <v>CSP</v>
          </cell>
          <cell r="D10553" t="str">
            <v>2037</v>
          </cell>
          <cell r="E10553">
            <v>4000</v>
          </cell>
        </row>
        <row r="10554">
          <cell r="A10554" t="str">
            <v>Albania</v>
          </cell>
          <cell r="B10554" t="str">
            <v>AL</v>
          </cell>
          <cell r="C10554" t="str">
            <v>CSP</v>
          </cell>
          <cell r="D10554" t="str">
            <v>2038</v>
          </cell>
          <cell r="E10554">
            <v>4000</v>
          </cell>
        </row>
        <row r="10555">
          <cell r="A10555" t="str">
            <v>Albania</v>
          </cell>
          <cell r="B10555" t="str">
            <v>AL</v>
          </cell>
          <cell r="C10555" t="str">
            <v>CSP</v>
          </cell>
          <cell r="D10555" t="str">
            <v>2039</v>
          </cell>
          <cell r="E10555">
            <v>4000</v>
          </cell>
        </row>
        <row r="10556">
          <cell r="A10556" t="str">
            <v>Albania</v>
          </cell>
          <cell r="B10556" t="str">
            <v>AL</v>
          </cell>
          <cell r="C10556" t="str">
            <v>CSP</v>
          </cell>
          <cell r="D10556" t="str">
            <v>2040</v>
          </cell>
          <cell r="E10556">
            <v>4000</v>
          </cell>
        </row>
        <row r="10557">
          <cell r="A10557" t="str">
            <v>Albania</v>
          </cell>
          <cell r="B10557" t="str">
            <v>AL</v>
          </cell>
          <cell r="C10557" t="str">
            <v>CSP</v>
          </cell>
          <cell r="D10557" t="str">
            <v>2041</v>
          </cell>
          <cell r="E10557">
            <v>4000</v>
          </cell>
        </row>
        <row r="10558">
          <cell r="A10558" t="str">
            <v>Albania</v>
          </cell>
          <cell r="B10558" t="str">
            <v>AL</v>
          </cell>
          <cell r="C10558" t="str">
            <v>CSP</v>
          </cell>
          <cell r="D10558" t="str">
            <v>2042</v>
          </cell>
          <cell r="E10558">
            <v>4000</v>
          </cell>
        </row>
        <row r="10559">
          <cell r="A10559" t="str">
            <v>Albania</v>
          </cell>
          <cell r="B10559" t="str">
            <v>AL</v>
          </cell>
          <cell r="C10559" t="str">
            <v>CSP</v>
          </cell>
          <cell r="D10559" t="str">
            <v>2043</v>
          </cell>
          <cell r="E10559">
            <v>4000</v>
          </cell>
        </row>
        <row r="10560">
          <cell r="A10560" t="str">
            <v>Albania</v>
          </cell>
          <cell r="B10560" t="str">
            <v>AL</v>
          </cell>
          <cell r="C10560" t="str">
            <v>CSP</v>
          </cell>
          <cell r="D10560" t="str">
            <v>2044</v>
          </cell>
          <cell r="E10560">
            <v>4000</v>
          </cell>
        </row>
        <row r="10561">
          <cell r="A10561" t="str">
            <v>Albania</v>
          </cell>
          <cell r="B10561" t="str">
            <v>AL</v>
          </cell>
          <cell r="C10561" t="str">
            <v>CSP</v>
          </cell>
          <cell r="D10561" t="str">
            <v>2045</v>
          </cell>
          <cell r="E10561">
            <v>4000</v>
          </cell>
        </row>
        <row r="10562">
          <cell r="A10562" t="str">
            <v>Albania</v>
          </cell>
          <cell r="B10562" t="str">
            <v>AL</v>
          </cell>
          <cell r="C10562" t="str">
            <v>CSP</v>
          </cell>
          <cell r="D10562" t="str">
            <v>2046</v>
          </cell>
          <cell r="E10562">
            <v>4000</v>
          </cell>
        </row>
        <row r="10563">
          <cell r="A10563" t="str">
            <v>Albania</v>
          </cell>
          <cell r="B10563" t="str">
            <v>AL</v>
          </cell>
          <cell r="C10563" t="str">
            <v>CSP</v>
          </cell>
          <cell r="D10563" t="str">
            <v>2047</v>
          </cell>
          <cell r="E10563">
            <v>4000</v>
          </cell>
        </row>
        <row r="10564">
          <cell r="A10564" t="str">
            <v>Albania</v>
          </cell>
          <cell r="B10564" t="str">
            <v>AL</v>
          </cell>
          <cell r="C10564" t="str">
            <v>CSP</v>
          </cell>
          <cell r="D10564" t="str">
            <v>2048</v>
          </cell>
          <cell r="E10564">
            <v>4000</v>
          </cell>
        </row>
        <row r="10565">
          <cell r="A10565" t="str">
            <v>Albania</v>
          </cell>
          <cell r="B10565" t="str">
            <v>AL</v>
          </cell>
          <cell r="C10565" t="str">
            <v>CSP</v>
          </cell>
          <cell r="D10565" t="str">
            <v>2049</v>
          </cell>
          <cell r="E10565">
            <v>4000</v>
          </cell>
        </row>
        <row r="10566">
          <cell r="A10566" t="str">
            <v>Albania</v>
          </cell>
          <cell r="B10566" t="str">
            <v>AL</v>
          </cell>
          <cell r="C10566" t="str">
            <v>CSP</v>
          </cell>
          <cell r="D10566" t="str">
            <v>2050</v>
          </cell>
          <cell r="E10566">
            <v>4000</v>
          </cell>
        </row>
        <row r="10567">
          <cell r="A10567" t="str">
            <v>Austria</v>
          </cell>
          <cell r="B10567" t="str">
            <v>AT</v>
          </cell>
          <cell r="C10567" t="str">
            <v>CSP</v>
          </cell>
          <cell r="D10567" t="str">
            <v>2018</v>
          </cell>
          <cell r="E10567">
            <v>4000</v>
          </cell>
        </row>
        <row r="10568">
          <cell r="A10568" t="str">
            <v>Austria</v>
          </cell>
          <cell r="B10568" t="str">
            <v>AT</v>
          </cell>
          <cell r="C10568" t="str">
            <v>CSP</v>
          </cell>
          <cell r="D10568" t="str">
            <v>2019</v>
          </cell>
          <cell r="E10568">
            <v>4000</v>
          </cell>
        </row>
        <row r="10569">
          <cell r="A10569" t="str">
            <v>Austria</v>
          </cell>
          <cell r="B10569" t="str">
            <v>AT</v>
          </cell>
          <cell r="C10569" t="str">
            <v>CSP</v>
          </cell>
          <cell r="D10569" t="str">
            <v>2020</v>
          </cell>
          <cell r="E10569">
            <v>4000</v>
          </cell>
        </row>
        <row r="10570">
          <cell r="A10570" t="str">
            <v>Austria</v>
          </cell>
          <cell r="B10570" t="str">
            <v>AT</v>
          </cell>
          <cell r="C10570" t="str">
            <v>CSP</v>
          </cell>
          <cell r="D10570" t="str">
            <v>2021</v>
          </cell>
          <cell r="E10570">
            <v>4000</v>
          </cell>
        </row>
        <row r="10571">
          <cell r="A10571" t="str">
            <v>Austria</v>
          </cell>
          <cell r="B10571" t="str">
            <v>AT</v>
          </cell>
          <cell r="C10571" t="str">
            <v>CSP</v>
          </cell>
          <cell r="D10571" t="str">
            <v>2022</v>
          </cell>
          <cell r="E10571">
            <v>4000</v>
          </cell>
        </row>
        <row r="10572">
          <cell r="A10572" t="str">
            <v>Austria</v>
          </cell>
          <cell r="B10572" t="str">
            <v>AT</v>
          </cell>
          <cell r="C10572" t="str">
            <v>CSP</v>
          </cell>
          <cell r="D10572" t="str">
            <v>2023</v>
          </cell>
          <cell r="E10572">
            <v>4000</v>
          </cell>
        </row>
        <row r="10573">
          <cell r="A10573" t="str">
            <v>Austria</v>
          </cell>
          <cell r="B10573" t="str">
            <v>AT</v>
          </cell>
          <cell r="C10573" t="str">
            <v>CSP</v>
          </cell>
          <cell r="D10573" t="str">
            <v>2024</v>
          </cell>
          <cell r="E10573">
            <v>4000</v>
          </cell>
        </row>
        <row r="10574">
          <cell r="A10574" t="str">
            <v>Austria</v>
          </cell>
          <cell r="B10574" t="str">
            <v>AT</v>
          </cell>
          <cell r="C10574" t="str">
            <v>CSP</v>
          </cell>
          <cell r="D10574" t="str">
            <v>2025</v>
          </cell>
          <cell r="E10574">
            <v>4000</v>
          </cell>
        </row>
        <row r="10575">
          <cell r="A10575" t="str">
            <v>Austria</v>
          </cell>
          <cell r="B10575" t="str">
            <v>AT</v>
          </cell>
          <cell r="C10575" t="str">
            <v>CSP</v>
          </cell>
          <cell r="D10575" t="str">
            <v>2026</v>
          </cell>
          <cell r="E10575">
            <v>4000</v>
          </cell>
        </row>
        <row r="10576">
          <cell r="A10576" t="str">
            <v>Austria</v>
          </cell>
          <cell r="B10576" t="str">
            <v>AT</v>
          </cell>
          <cell r="C10576" t="str">
            <v>CSP</v>
          </cell>
          <cell r="D10576" t="str">
            <v>2027</v>
          </cell>
          <cell r="E10576">
            <v>4000</v>
          </cell>
        </row>
        <row r="10577">
          <cell r="A10577" t="str">
            <v>Austria</v>
          </cell>
          <cell r="B10577" t="str">
            <v>AT</v>
          </cell>
          <cell r="C10577" t="str">
            <v>CSP</v>
          </cell>
          <cell r="D10577" t="str">
            <v>2028</v>
          </cell>
          <cell r="E10577">
            <v>4000</v>
          </cell>
        </row>
        <row r="10578">
          <cell r="A10578" t="str">
            <v>Austria</v>
          </cell>
          <cell r="B10578" t="str">
            <v>AT</v>
          </cell>
          <cell r="C10578" t="str">
            <v>CSP</v>
          </cell>
          <cell r="D10578" t="str">
            <v>2029</v>
          </cell>
          <cell r="E10578">
            <v>4000</v>
          </cell>
        </row>
        <row r="10579">
          <cell r="A10579" t="str">
            <v>Austria</v>
          </cell>
          <cell r="B10579" t="str">
            <v>AT</v>
          </cell>
          <cell r="C10579" t="str">
            <v>CSP</v>
          </cell>
          <cell r="D10579" t="str">
            <v>2030</v>
          </cell>
          <cell r="E10579">
            <v>4000</v>
          </cell>
        </row>
        <row r="10580">
          <cell r="A10580" t="str">
            <v>Austria</v>
          </cell>
          <cell r="B10580" t="str">
            <v>AT</v>
          </cell>
          <cell r="C10580" t="str">
            <v>CSP</v>
          </cell>
          <cell r="D10580" t="str">
            <v>2031</v>
          </cell>
          <cell r="E10580">
            <v>4000</v>
          </cell>
        </row>
        <row r="10581">
          <cell r="A10581" t="str">
            <v>Austria</v>
          </cell>
          <cell r="B10581" t="str">
            <v>AT</v>
          </cell>
          <cell r="C10581" t="str">
            <v>CSP</v>
          </cell>
          <cell r="D10581" t="str">
            <v>2032</v>
          </cell>
          <cell r="E10581">
            <v>4000</v>
          </cell>
        </row>
        <row r="10582">
          <cell r="A10582" t="str">
            <v>Austria</v>
          </cell>
          <cell r="B10582" t="str">
            <v>AT</v>
          </cell>
          <cell r="C10582" t="str">
            <v>CSP</v>
          </cell>
          <cell r="D10582" t="str">
            <v>2033</v>
          </cell>
          <cell r="E10582">
            <v>4000</v>
          </cell>
        </row>
        <row r="10583">
          <cell r="A10583" t="str">
            <v>Austria</v>
          </cell>
          <cell r="B10583" t="str">
            <v>AT</v>
          </cell>
          <cell r="C10583" t="str">
            <v>CSP</v>
          </cell>
          <cell r="D10583" t="str">
            <v>2034</v>
          </cell>
          <cell r="E10583">
            <v>4000</v>
          </cell>
        </row>
        <row r="10584">
          <cell r="A10584" t="str">
            <v>Austria</v>
          </cell>
          <cell r="B10584" t="str">
            <v>AT</v>
          </cell>
          <cell r="C10584" t="str">
            <v>CSP</v>
          </cell>
          <cell r="D10584" t="str">
            <v>2035</v>
          </cell>
          <cell r="E10584">
            <v>4000</v>
          </cell>
        </row>
        <row r="10585">
          <cell r="A10585" t="str">
            <v>Austria</v>
          </cell>
          <cell r="B10585" t="str">
            <v>AT</v>
          </cell>
          <cell r="C10585" t="str">
            <v>CSP</v>
          </cell>
          <cell r="D10585" t="str">
            <v>2036</v>
          </cell>
          <cell r="E10585">
            <v>4000</v>
          </cell>
        </row>
        <row r="10586">
          <cell r="A10586" t="str">
            <v>Austria</v>
          </cell>
          <cell r="B10586" t="str">
            <v>AT</v>
          </cell>
          <cell r="C10586" t="str">
            <v>CSP</v>
          </cell>
          <cell r="D10586" t="str">
            <v>2037</v>
          </cell>
          <cell r="E10586">
            <v>4000</v>
          </cell>
        </row>
        <row r="10587">
          <cell r="A10587" t="str">
            <v>Austria</v>
          </cell>
          <cell r="B10587" t="str">
            <v>AT</v>
          </cell>
          <cell r="C10587" t="str">
            <v>CSP</v>
          </cell>
          <cell r="D10587" t="str">
            <v>2038</v>
          </cell>
          <cell r="E10587">
            <v>4000</v>
          </cell>
        </row>
        <row r="10588">
          <cell r="A10588" t="str">
            <v>Austria</v>
          </cell>
          <cell r="B10588" t="str">
            <v>AT</v>
          </cell>
          <cell r="C10588" t="str">
            <v>CSP</v>
          </cell>
          <cell r="D10588" t="str">
            <v>2039</v>
          </cell>
          <cell r="E10588">
            <v>4000</v>
          </cell>
        </row>
        <row r="10589">
          <cell r="A10589" t="str">
            <v>Austria</v>
          </cell>
          <cell r="B10589" t="str">
            <v>AT</v>
          </cell>
          <cell r="C10589" t="str">
            <v>CSP</v>
          </cell>
          <cell r="D10589" t="str">
            <v>2040</v>
          </cell>
          <cell r="E10589">
            <v>4000</v>
          </cell>
        </row>
        <row r="10590">
          <cell r="A10590" t="str">
            <v>Austria</v>
          </cell>
          <cell r="B10590" t="str">
            <v>AT</v>
          </cell>
          <cell r="C10590" t="str">
            <v>CSP</v>
          </cell>
          <cell r="D10590" t="str">
            <v>2041</v>
          </cell>
          <cell r="E10590">
            <v>4000</v>
          </cell>
        </row>
        <row r="10591">
          <cell r="A10591" t="str">
            <v>Austria</v>
          </cell>
          <cell r="B10591" t="str">
            <v>AT</v>
          </cell>
          <cell r="C10591" t="str">
            <v>CSP</v>
          </cell>
          <cell r="D10591" t="str">
            <v>2042</v>
          </cell>
          <cell r="E10591">
            <v>4000</v>
          </cell>
        </row>
        <row r="10592">
          <cell r="A10592" t="str">
            <v>Austria</v>
          </cell>
          <cell r="B10592" t="str">
            <v>AT</v>
          </cell>
          <cell r="C10592" t="str">
            <v>CSP</v>
          </cell>
          <cell r="D10592" t="str">
            <v>2043</v>
          </cell>
          <cell r="E10592">
            <v>4000</v>
          </cell>
        </row>
        <row r="10593">
          <cell r="A10593" t="str">
            <v>Austria</v>
          </cell>
          <cell r="B10593" t="str">
            <v>AT</v>
          </cell>
          <cell r="C10593" t="str">
            <v>CSP</v>
          </cell>
          <cell r="D10593" t="str">
            <v>2044</v>
          </cell>
          <cell r="E10593">
            <v>4000</v>
          </cell>
        </row>
        <row r="10594">
          <cell r="A10594" t="str">
            <v>Austria</v>
          </cell>
          <cell r="B10594" t="str">
            <v>AT</v>
          </cell>
          <cell r="C10594" t="str">
            <v>CSP</v>
          </cell>
          <cell r="D10594" t="str">
            <v>2045</v>
          </cell>
          <cell r="E10594">
            <v>4000</v>
          </cell>
        </row>
        <row r="10595">
          <cell r="A10595" t="str">
            <v>Austria</v>
          </cell>
          <cell r="B10595" t="str">
            <v>AT</v>
          </cell>
          <cell r="C10595" t="str">
            <v>CSP</v>
          </cell>
          <cell r="D10595" t="str">
            <v>2046</v>
          </cell>
          <cell r="E10595">
            <v>4000</v>
          </cell>
        </row>
        <row r="10596">
          <cell r="A10596" t="str">
            <v>Austria</v>
          </cell>
          <cell r="B10596" t="str">
            <v>AT</v>
          </cell>
          <cell r="C10596" t="str">
            <v>CSP</v>
          </cell>
          <cell r="D10596" t="str">
            <v>2047</v>
          </cell>
          <cell r="E10596">
            <v>4000</v>
          </cell>
        </row>
        <row r="10597">
          <cell r="A10597" t="str">
            <v>Austria</v>
          </cell>
          <cell r="B10597" t="str">
            <v>AT</v>
          </cell>
          <cell r="C10597" t="str">
            <v>CSP</v>
          </cell>
          <cell r="D10597" t="str">
            <v>2048</v>
          </cell>
          <cell r="E10597">
            <v>4000</v>
          </cell>
        </row>
        <row r="10598">
          <cell r="A10598" t="str">
            <v>Austria</v>
          </cell>
          <cell r="B10598" t="str">
            <v>AT</v>
          </cell>
          <cell r="C10598" t="str">
            <v>CSP</v>
          </cell>
          <cell r="D10598" t="str">
            <v>2049</v>
          </cell>
          <cell r="E10598">
            <v>4000</v>
          </cell>
        </row>
        <row r="10599">
          <cell r="A10599" t="str">
            <v>Austria</v>
          </cell>
          <cell r="B10599" t="str">
            <v>AT</v>
          </cell>
          <cell r="C10599" t="str">
            <v>CSP</v>
          </cell>
          <cell r="D10599" t="str">
            <v>2050</v>
          </cell>
          <cell r="E10599">
            <v>4000</v>
          </cell>
        </row>
        <row r="10600">
          <cell r="A10600" t="str">
            <v>Bosnia Herzg</v>
          </cell>
          <cell r="B10600" t="str">
            <v>BA</v>
          </cell>
          <cell r="C10600" t="str">
            <v>CSP</v>
          </cell>
          <cell r="D10600" t="str">
            <v>2018</v>
          </cell>
          <cell r="E10600">
            <v>4000</v>
          </cell>
        </row>
        <row r="10601">
          <cell r="A10601" t="str">
            <v>Bosnia Herzg</v>
          </cell>
          <cell r="B10601" t="str">
            <v>BA</v>
          </cell>
          <cell r="C10601" t="str">
            <v>CSP</v>
          </cell>
          <cell r="D10601" t="str">
            <v>2019</v>
          </cell>
          <cell r="E10601">
            <v>4000</v>
          </cell>
        </row>
        <row r="10602">
          <cell r="A10602" t="str">
            <v>Bosnia Herzg</v>
          </cell>
          <cell r="B10602" t="str">
            <v>BA</v>
          </cell>
          <cell r="C10602" t="str">
            <v>CSP</v>
          </cell>
          <cell r="D10602" t="str">
            <v>2020</v>
          </cell>
          <cell r="E10602">
            <v>4000</v>
          </cell>
        </row>
        <row r="10603">
          <cell r="A10603" t="str">
            <v>Bosnia Herzg</v>
          </cell>
          <cell r="B10603" t="str">
            <v>BA</v>
          </cell>
          <cell r="C10603" t="str">
            <v>CSP</v>
          </cell>
          <cell r="D10603" t="str">
            <v>2021</v>
          </cell>
          <cell r="E10603">
            <v>4000</v>
          </cell>
        </row>
        <row r="10604">
          <cell r="A10604" t="str">
            <v>Bosnia Herzg</v>
          </cell>
          <cell r="B10604" t="str">
            <v>BA</v>
          </cell>
          <cell r="C10604" t="str">
            <v>CSP</v>
          </cell>
          <cell r="D10604" t="str">
            <v>2022</v>
          </cell>
          <cell r="E10604">
            <v>4000</v>
          </cell>
        </row>
        <row r="10605">
          <cell r="A10605" t="str">
            <v>Bosnia Herzg</v>
          </cell>
          <cell r="B10605" t="str">
            <v>BA</v>
          </cell>
          <cell r="C10605" t="str">
            <v>CSP</v>
          </cell>
          <cell r="D10605" t="str">
            <v>2023</v>
          </cell>
          <cell r="E10605">
            <v>4000</v>
          </cell>
        </row>
        <row r="10606">
          <cell r="A10606" t="str">
            <v>Bosnia Herzg</v>
          </cell>
          <cell r="B10606" t="str">
            <v>BA</v>
          </cell>
          <cell r="C10606" t="str">
            <v>CSP</v>
          </cell>
          <cell r="D10606" t="str">
            <v>2024</v>
          </cell>
          <cell r="E10606">
            <v>4000</v>
          </cell>
        </row>
        <row r="10607">
          <cell r="A10607" t="str">
            <v>Bosnia Herzg</v>
          </cell>
          <cell r="B10607" t="str">
            <v>BA</v>
          </cell>
          <cell r="C10607" t="str">
            <v>CSP</v>
          </cell>
          <cell r="D10607" t="str">
            <v>2025</v>
          </cell>
          <cell r="E10607">
            <v>4000</v>
          </cell>
        </row>
        <row r="10608">
          <cell r="A10608" t="str">
            <v>Bosnia Herzg</v>
          </cell>
          <cell r="B10608" t="str">
            <v>BA</v>
          </cell>
          <cell r="C10608" t="str">
            <v>CSP</v>
          </cell>
          <cell r="D10608" t="str">
            <v>2026</v>
          </cell>
          <cell r="E10608">
            <v>4000</v>
          </cell>
        </row>
        <row r="10609">
          <cell r="A10609" t="str">
            <v>Bosnia Herzg</v>
          </cell>
          <cell r="B10609" t="str">
            <v>BA</v>
          </cell>
          <cell r="C10609" t="str">
            <v>CSP</v>
          </cell>
          <cell r="D10609" t="str">
            <v>2027</v>
          </cell>
          <cell r="E10609">
            <v>4000</v>
          </cell>
        </row>
        <row r="10610">
          <cell r="A10610" t="str">
            <v>Bosnia Herzg</v>
          </cell>
          <cell r="B10610" t="str">
            <v>BA</v>
          </cell>
          <cell r="C10610" t="str">
            <v>CSP</v>
          </cell>
          <cell r="D10610" t="str">
            <v>2028</v>
          </cell>
          <cell r="E10610">
            <v>4000</v>
          </cell>
        </row>
        <row r="10611">
          <cell r="A10611" t="str">
            <v>Bosnia Herzg</v>
          </cell>
          <cell r="B10611" t="str">
            <v>BA</v>
          </cell>
          <cell r="C10611" t="str">
            <v>CSP</v>
          </cell>
          <cell r="D10611" t="str">
            <v>2029</v>
          </cell>
          <cell r="E10611">
            <v>4000</v>
          </cell>
        </row>
        <row r="10612">
          <cell r="A10612" t="str">
            <v>Bosnia Herzg</v>
          </cell>
          <cell r="B10612" t="str">
            <v>BA</v>
          </cell>
          <cell r="C10612" t="str">
            <v>CSP</v>
          </cell>
          <cell r="D10612" t="str">
            <v>2030</v>
          </cell>
          <cell r="E10612">
            <v>4000</v>
          </cell>
        </row>
        <row r="10613">
          <cell r="A10613" t="str">
            <v>Bosnia Herzg</v>
          </cell>
          <cell r="B10613" t="str">
            <v>BA</v>
          </cell>
          <cell r="C10613" t="str">
            <v>CSP</v>
          </cell>
          <cell r="D10613" t="str">
            <v>2031</v>
          </cell>
          <cell r="E10613">
            <v>4000</v>
          </cell>
        </row>
        <row r="10614">
          <cell r="A10614" t="str">
            <v>Bosnia Herzg</v>
          </cell>
          <cell r="B10614" t="str">
            <v>BA</v>
          </cell>
          <cell r="C10614" t="str">
            <v>CSP</v>
          </cell>
          <cell r="D10614" t="str">
            <v>2032</v>
          </cell>
          <cell r="E10614">
            <v>4000</v>
          </cell>
        </row>
        <row r="10615">
          <cell r="A10615" t="str">
            <v>Bosnia Herzg</v>
          </cell>
          <cell r="B10615" t="str">
            <v>BA</v>
          </cell>
          <cell r="C10615" t="str">
            <v>CSP</v>
          </cell>
          <cell r="D10615" t="str">
            <v>2033</v>
          </cell>
          <cell r="E10615">
            <v>4000</v>
          </cell>
        </row>
        <row r="10616">
          <cell r="A10616" t="str">
            <v>Bosnia Herzg</v>
          </cell>
          <cell r="B10616" t="str">
            <v>BA</v>
          </cell>
          <cell r="C10616" t="str">
            <v>CSP</v>
          </cell>
          <cell r="D10616" t="str">
            <v>2034</v>
          </cell>
          <cell r="E10616">
            <v>4000</v>
          </cell>
        </row>
        <row r="10617">
          <cell r="A10617" t="str">
            <v>Bosnia Herzg</v>
          </cell>
          <cell r="B10617" t="str">
            <v>BA</v>
          </cell>
          <cell r="C10617" t="str">
            <v>CSP</v>
          </cell>
          <cell r="D10617" t="str">
            <v>2035</v>
          </cell>
          <cell r="E10617">
            <v>4000</v>
          </cell>
        </row>
        <row r="10618">
          <cell r="A10618" t="str">
            <v>Bosnia Herzg</v>
          </cell>
          <cell r="B10618" t="str">
            <v>BA</v>
          </cell>
          <cell r="C10618" t="str">
            <v>CSP</v>
          </cell>
          <cell r="D10618" t="str">
            <v>2036</v>
          </cell>
          <cell r="E10618">
            <v>4000</v>
          </cell>
        </row>
        <row r="10619">
          <cell r="A10619" t="str">
            <v>Bosnia Herzg</v>
          </cell>
          <cell r="B10619" t="str">
            <v>BA</v>
          </cell>
          <cell r="C10619" t="str">
            <v>CSP</v>
          </cell>
          <cell r="D10619" t="str">
            <v>2037</v>
          </cell>
          <cell r="E10619">
            <v>4000</v>
          </cell>
        </row>
        <row r="10620">
          <cell r="A10620" t="str">
            <v>Bosnia Herzg</v>
          </cell>
          <cell r="B10620" t="str">
            <v>BA</v>
          </cell>
          <cell r="C10620" t="str">
            <v>CSP</v>
          </cell>
          <cell r="D10620" t="str">
            <v>2038</v>
          </cell>
          <cell r="E10620">
            <v>4000</v>
          </cell>
        </row>
        <row r="10621">
          <cell r="A10621" t="str">
            <v>Bosnia Herzg</v>
          </cell>
          <cell r="B10621" t="str">
            <v>BA</v>
          </cell>
          <cell r="C10621" t="str">
            <v>CSP</v>
          </cell>
          <cell r="D10621" t="str">
            <v>2039</v>
          </cell>
          <cell r="E10621">
            <v>4000</v>
          </cell>
        </row>
        <row r="10622">
          <cell r="A10622" t="str">
            <v>Bosnia Herzg</v>
          </cell>
          <cell r="B10622" t="str">
            <v>BA</v>
          </cell>
          <cell r="C10622" t="str">
            <v>CSP</v>
          </cell>
          <cell r="D10622" t="str">
            <v>2040</v>
          </cell>
          <cell r="E10622">
            <v>4000</v>
          </cell>
        </row>
        <row r="10623">
          <cell r="A10623" t="str">
            <v>Bosnia Herzg</v>
          </cell>
          <cell r="B10623" t="str">
            <v>BA</v>
          </cell>
          <cell r="C10623" t="str">
            <v>CSP</v>
          </cell>
          <cell r="D10623" t="str">
            <v>2041</v>
          </cell>
          <cell r="E10623">
            <v>4000</v>
          </cell>
        </row>
        <row r="10624">
          <cell r="A10624" t="str">
            <v>Bosnia Herzg</v>
          </cell>
          <cell r="B10624" t="str">
            <v>BA</v>
          </cell>
          <cell r="C10624" t="str">
            <v>CSP</v>
          </cell>
          <cell r="D10624" t="str">
            <v>2042</v>
          </cell>
          <cell r="E10624">
            <v>4000</v>
          </cell>
        </row>
        <row r="10625">
          <cell r="A10625" t="str">
            <v>Bosnia Herzg</v>
          </cell>
          <cell r="B10625" t="str">
            <v>BA</v>
          </cell>
          <cell r="C10625" t="str">
            <v>CSP</v>
          </cell>
          <cell r="D10625" t="str">
            <v>2043</v>
          </cell>
          <cell r="E10625">
            <v>4000</v>
          </cell>
        </row>
        <row r="10626">
          <cell r="A10626" t="str">
            <v>Bosnia Herzg</v>
          </cell>
          <cell r="B10626" t="str">
            <v>BA</v>
          </cell>
          <cell r="C10626" t="str">
            <v>CSP</v>
          </cell>
          <cell r="D10626" t="str">
            <v>2044</v>
          </cell>
          <cell r="E10626">
            <v>4000</v>
          </cell>
        </row>
        <row r="10627">
          <cell r="A10627" t="str">
            <v>Bosnia Herzg</v>
          </cell>
          <cell r="B10627" t="str">
            <v>BA</v>
          </cell>
          <cell r="C10627" t="str">
            <v>CSP</v>
          </cell>
          <cell r="D10627" t="str">
            <v>2045</v>
          </cell>
          <cell r="E10627">
            <v>4000</v>
          </cell>
        </row>
        <row r="10628">
          <cell r="A10628" t="str">
            <v>Bosnia Herzg</v>
          </cell>
          <cell r="B10628" t="str">
            <v>BA</v>
          </cell>
          <cell r="C10628" t="str">
            <v>CSP</v>
          </cell>
          <cell r="D10628" t="str">
            <v>2046</v>
          </cell>
          <cell r="E10628">
            <v>4000</v>
          </cell>
        </row>
        <row r="10629">
          <cell r="A10629" t="str">
            <v>Bosnia Herzg</v>
          </cell>
          <cell r="B10629" t="str">
            <v>BA</v>
          </cell>
          <cell r="C10629" t="str">
            <v>CSP</v>
          </cell>
          <cell r="D10629" t="str">
            <v>2047</v>
          </cell>
          <cell r="E10629">
            <v>4000</v>
          </cell>
        </row>
        <row r="10630">
          <cell r="A10630" t="str">
            <v>Bosnia Herzg</v>
          </cell>
          <cell r="B10630" t="str">
            <v>BA</v>
          </cell>
          <cell r="C10630" t="str">
            <v>CSP</v>
          </cell>
          <cell r="D10630" t="str">
            <v>2048</v>
          </cell>
          <cell r="E10630">
            <v>4000</v>
          </cell>
        </row>
        <row r="10631">
          <cell r="A10631" t="str">
            <v>Bosnia Herzg</v>
          </cell>
          <cell r="B10631" t="str">
            <v>BA</v>
          </cell>
          <cell r="C10631" t="str">
            <v>CSP</v>
          </cell>
          <cell r="D10631" t="str">
            <v>2049</v>
          </cell>
          <cell r="E10631">
            <v>4000</v>
          </cell>
        </row>
        <row r="10632">
          <cell r="A10632" t="str">
            <v>Bosnia Herzg</v>
          </cell>
          <cell r="B10632" t="str">
            <v>BA</v>
          </cell>
          <cell r="C10632" t="str">
            <v>CSP</v>
          </cell>
          <cell r="D10632" t="str">
            <v>2050</v>
          </cell>
          <cell r="E10632">
            <v>4000</v>
          </cell>
        </row>
        <row r="10633">
          <cell r="A10633" t="str">
            <v>Belgium</v>
          </cell>
          <cell r="B10633" t="str">
            <v>BE</v>
          </cell>
          <cell r="C10633" t="str">
            <v>CSP</v>
          </cell>
          <cell r="D10633" t="str">
            <v>2018</v>
          </cell>
          <cell r="E10633">
            <v>4000</v>
          </cell>
        </row>
        <row r="10634">
          <cell r="A10634" t="str">
            <v>Belgium</v>
          </cell>
          <cell r="B10634" t="str">
            <v>BE</v>
          </cell>
          <cell r="C10634" t="str">
            <v>CSP</v>
          </cell>
          <cell r="D10634" t="str">
            <v>2019</v>
          </cell>
          <cell r="E10634">
            <v>4000</v>
          </cell>
        </row>
        <row r="10635">
          <cell r="A10635" t="str">
            <v>Belgium</v>
          </cell>
          <cell r="B10635" t="str">
            <v>BE</v>
          </cell>
          <cell r="C10635" t="str">
            <v>CSP</v>
          </cell>
          <cell r="D10635" t="str">
            <v>2020</v>
          </cell>
          <cell r="E10635">
            <v>4000</v>
          </cell>
        </row>
        <row r="10636">
          <cell r="A10636" t="str">
            <v>Belgium</v>
          </cell>
          <cell r="B10636" t="str">
            <v>BE</v>
          </cell>
          <cell r="C10636" t="str">
            <v>CSP</v>
          </cell>
          <cell r="D10636" t="str">
            <v>2021</v>
          </cell>
          <cell r="E10636">
            <v>4000</v>
          </cell>
        </row>
        <row r="10637">
          <cell r="A10637" t="str">
            <v>Belgium</v>
          </cell>
          <cell r="B10637" t="str">
            <v>BE</v>
          </cell>
          <cell r="C10637" t="str">
            <v>CSP</v>
          </cell>
          <cell r="D10637" t="str">
            <v>2022</v>
          </cell>
          <cell r="E10637">
            <v>4000</v>
          </cell>
        </row>
        <row r="10638">
          <cell r="A10638" t="str">
            <v>Belgium</v>
          </cell>
          <cell r="B10638" t="str">
            <v>BE</v>
          </cell>
          <cell r="C10638" t="str">
            <v>CSP</v>
          </cell>
          <cell r="D10638" t="str">
            <v>2023</v>
          </cell>
          <cell r="E10638">
            <v>4000</v>
          </cell>
        </row>
        <row r="10639">
          <cell r="A10639" t="str">
            <v>Belgium</v>
          </cell>
          <cell r="B10639" t="str">
            <v>BE</v>
          </cell>
          <cell r="C10639" t="str">
            <v>CSP</v>
          </cell>
          <cell r="D10639" t="str">
            <v>2024</v>
          </cell>
          <cell r="E10639">
            <v>4000</v>
          </cell>
        </row>
        <row r="10640">
          <cell r="A10640" t="str">
            <v>Belgium</v>
          </cell>
          <cell r="B10640" t="str">
            <v>BE</v>
          </cell>
          <cell r="C10640" t="str">
            <v>CSP</v>
          </cell>
          <cell r="D10640" t="str">
            <v>2025</v>
          </cell>
          <cell r="E10640">
            <v>4000</v>
          </cell>
        </row>
        <row r="10641">
          <cell r="A10641" t="str">
            <v>Belgium</v>
          </cell>
          <cell r="B10641" t="str">
            <v>BE</v>
          </cell>
          <cell r="C10641" t="str">
            <v>CSP</v>
          </cell>
          <cell r="D10641" t="str">
            <v>2026</v>
          </cell>
          <cell r="E10641">
            <v>4000</v>
          </cell>
        </row>
        <row r="10642">
          <cell r="A10642" t="str">
            <v>Belgium</v>
          </cell>
          <cell r="B10642" t="str">
            <v>BE</v>
          </cell>
          <cell r="C10642" t="str">
            <v>CSP</v>
          </cell>
          <cell r="D10642" t="str">
            <v>2027</v>
          </cell>
          <cell r="E10642">
            <v>4000</v>
          </cell>
        </row>
        <row r="10643">
          <cell r="A10643" t="str">
            <v>Belgium</v>
          </cell>
          <cell r="B10643" t="str">
            <v>BE</v>
          </cell>
          <cell r="C10643" t="str">
            <v>CSP</v>
          </cell>
          <cell r="D10643" t="str">
            <v>2028</v>
          </cell>
          <cell r="E10643">
            <v>4000</v>
          </cell>
        </row>
        <row r="10644">
          <cell r="A10644" t="str">
            <v>Belgium</v>
          </cell>
          <cell r="B10644" t="str">
            <v>BE</v>
          </cell>
          <cell r="C10644" t="str">
            <v>CSP</v>
          </cell>
          <cell r="D10644" t="str">
            <v>2029</v>
          </cell>
          <cell r="E10644">
            <v>4000</v>
          </cell>
        </row>
        <row r="10645">
          <cell r="A10645" t="str">
            <v>Belgium</v>
          </cell>
          <cell r="B10645" t="str">
            <v>BE</v>
          </cell>
          <cell r="C10645" t="str">
            <v>CSP</v>
          </cell>
          <cell r="D10645" t="str">
            <v>2030</v>
          </cell>
          <cell r="E10645">
            <v>4000</v>
          </cell>
        </row>
        <row r="10646">
          <cell r="A10646" t="str">
            <v>Belgium</v>
          </cell>
          <cell r="B10646" t="str">
            <v>BE</v>
          </cell>
          <cell r="C10646" t="str">
            <v>CSP</v>
          </cell>
          <cell r="D10646" t="str">
            <v>2031</v>
          </cell>
          <cell r="E10646">
            <v>4000</v>
          </cell>
        </row>
        <row r="10647">
          <cell r="A10647" t="str">
            <v>Belgium</v>
          </cell>
          <cell r="B10647" t="str">
            <v>BE</v>
          </cell>
          <cell r="C10647" t="str">
            <v>CSP</v>
          </cell>
          <cell r="D10647" t="str">
            <v>2032</v>
          </cell>
          <cell r="E10647">
            <v>4000</v>
          </cell>
        </row>
        <row r="10648">
          <cell r="A10648" t="str">
            <v>Belgium</v>
          </cell>
          <cell r="B10648" t="str">
            <v>BE</v>
          </cell>
          <cell r="C10648" t="str">
            <v>CSP</v>
          </cell>
          <cell r="D10648" t="str">
            <v>2033</v>
          </cell>
          <cell r="E10648">
            <v>4000</v>
          </cell>
        </row>
        <row r="10649">
          <cell r="A10649" t="str">
            <v>Belgium</v>
          </cell>
          <cell r="B10649" t="str">
            <v>BE</v>
          </cell>
          <cell r="C10649" t="str">
            <v>CSP</v>
          </cell>
          <cell r="D10649" t="str">
            <v>2034</v>
          </cell>
          <cell r="E10649">
            <v>4000</v>
          </cell>
        </row>
        <row r="10650">
          <cell r="A10650" t="str">
            <v>Belgium</v>
          </cell>
          <cell r="B10650" t="str">
            <v>BE</v>
          </cell>
          <cell r="C10650" t="str">
            <v>CSP</v>
          </cell>
          <cell r="D10650" t="str">
            <v>2035</v>
          </cell>
          <cell r="E10650">
            <v>4000</v>
          </cell>
        </row>
        <row r="10651">
          <cell r="A10651" t="str">
            <v>Belgium</v>
          </cell>
          <cell r="B10651" t="str">
            <v>BE</v>
          </cell>
          <cell r="C10651" t="str">
            <v>CSP</v>
          </cell>
          <cell r="D10651" t="str">
            <v>2036</v>
          </cell>
          <cell r="E10651">
            <v>4000</v>
          </cell>
        </row>
        <row r="10652">
          <cell r="A10652" t="str">
            <v>Belgium</v>
          </cell>
          <cell r="B10652" t="str">
            <v>BE</v>
          </cell>
          <cell r="C10652" t="str">
            <v>CSP</v>
          </cell>
          <cell r="D10652" t="str">
            <v>2037</v>
          </cell>
          <cell r="E10652">
            <v>4000</v>
          </cell>
        </row>
        <row r="10653">
          <cell r="A10653" t="str">
            <v>Belgium</v>
          </cell>
          <cell r="B10653" t="str">
            <v>BE</v>
          </cell>
          <cell r="C10653" t="str">
            <v>CSP</v>
          </cell>
          <cell r="D10653" t="str">
            <v>2038</v>
          </cell>
          <cell r="E10653">
            <v>4000</v>
          </cell>
        </row>
        <row r="10654">
          <cell r="A10654" t="str">
            <v>Belgium</v>
          </cell>
          <cell r="B10654" t="str">
            <v>BE</v>
          </cell>
          <cell r="C10654" t="str">
            <v>CSP</v>
          </cell>
          <cell r="D10654" t="str">
            <v>2039</v>
          </cell>
          <cell r="E10654">
            <v>4000</v>
          </cell>
        </row>
        <row r="10655">
          <cell r="A10655" t="str">
            <v>Belgium</v>
          </cell>
          <cell r="B10655" t="str">
            <v>BE</v>
          </cell>
          <cell r="C10655" t="str">
            <v>CSP</v>
          </cell>
          <cell r="D10655" t="str">
            <v>2040</v>
          </cell>
          <cell r="E10655">
            <v>4000</v>
          </cell>
        </row>
        <row r="10656">
          <cell r="A10656" t="str">
            <v>Belgium</v>
          </cell>
          <cell r="B10656" t="str">
            <v>BE</v>
          </cell>
          <cell r="C10656" t="str">
            <v>CSP</v>
          </cell>
          <cell r="D10656" t="str">
            <v>2041</v>
          </cell>
          <cell r="E10656">
            <v>4000</v>
          </cell>
        </row>
        <row r="10657">
          <cell r="A10657" t="str">
            <v>Belgium</v>
          </cell>
          <cell r="B10657" t="str">
            <v>BE</v>
          </cell>
          <cell r="C10657" t="str">
            <v>CSP</v>
          </cell>
          <cell r="D10657" t="str">
            <v>2042</v>
          </cell>
          <cell r="E10657">
            <v>4000</v>
          </cell>
        </row>
        <row r="10658">
          <cell r="A10658" t="str">
            <v>Belgium</v>
          </cell>
          <cell r="B10658" t="str">
            <v>BE</v>
          </cell>
          <cell r="C10658" t="str">
            <v>CSP</v>
          </cell>
          <cell r="D10658" t="str">
            <v>2043</v>
          </cell>
          <cell r="E10658">
            <v>4000</v>
          </cell>
        </row>
        <row r="10659">
          <cell r="A10659" t="str">
            <v>Belgium</v>
          </cell>
          <cell r="B10659" t="str">
            <v>BE</v>
          </cell>
          <cell r="C10659" t="str">
            <v>CSP</v>
          </cell>
          <cell r="D10659" t="str">
            <v>2044</v>
          </cell>
          <cell r="E10659">
            <v>4000</v>
          </cell>
        </row>
        <row r="10660">
          <cell r="A10660" t="str">
            <v>Belgium</v>
          </cell>
          <cell r="B10660" t="str">
            <v>BE</v>
          </cell>
          <cell r="C10660" t="str">
            <v>CSP</v>
          </cell>
          <cell r="D10660" t="str">
            <v>2045</v>
          </cell>
          <cell r="E10660">
            <v>4000</v>
          </cell>
        </row>
        <row r="10661">
          <cell r="A10661" t="str">
            <v>Belgium</v>
          </cell>
          <cell r="B10661" t="str">
            <v>BE</v>
          </cell>
          <cell r="C10661" t="str">
            <v>CSP</v>
          </cell>
          <cell r="D10661" t="str">
            <v>2046</v>
          </cell>
          <cell r="E10661">
            <v>4000</v>
          </cell>
        </row>
        <row r="10662">
          <cell r="A10662" t="str">
            <v>Belgium</v>
          </cell>
          <cell r="B10662" t="str">
            <v>BE</v>
          </cell>
          <cell r="C10662" t="str">
            <v>CSP</v>
          </cell>
          <cell r="D10662" t="str">
            <v>2047</v>
          </cell>
          <cell r="E10662">
            <v>4000</v>
          </cell>
        </row>
        <row r="10663">
          <cell r="A10663" t="str">
            <v>Belgium</v>
          </cell>
          <cell r="B10663" t="str">
            <v>BE</v>
          </cell>
          <cell r="C10663" t="str">
            <v>CSP</v>
          </cell>
          <cell r="D10663" t="str">
            <v>2048</v>
          </cell>
          <cell r="E10663">
            <v>4000</v>
          </cell>
        </row>
        <row r="10664">
          <cell r="A10664" t="str">
            <v>Belgium</v>
          </cell>
          <cell r="B10664" t="str">
            <v>BE</v>
          </cell>
          <cell r="C10664" t="str">
            <v>CSP</v>
          </cell>
          <cell r="D10664" t="str">
            <v>2049</v>
          </cell>
          <cell r="E10664">
            <v>4000</v>
          </cell>
        </row>
        <row r="10665">
          <cell r="A10665" t="str">
            <v>Belgium</v>
          </cell>
          <cell r="B10665" t="str">
            <v>BE</v>
          </cell>
          <cell r="C10665" t="str">
            <v>CSP</v>
          </cell>
          <cell r="D10665" t="str">
            <v>2050</v>
          </cell>
          <cell r="E10665">
            <v>4000</v>
          </cell>
        </row>
        <row r="10666">
          <cell r="A10666" t="str">
            <v>Bulgaria</v>
          </cell>
          <cell r="B10666" t="str">
            <v>BG</v>
          </cell>
          <cell r="C10666" t="str">
            <v>CSP</v>
          </cell>
          <cell r="D10666" t="str">
            <v>2018</v>
          </cell>
          <cell r="E10666">
            <v>4000</v>
          </cell>
        </row>
        <row r="10667">
          <cell r="A10667" t="str">
            <v>Bulgaria</v>
          </cell>
          <cell r="B10667" t="str">
            <v>BG</v>
          </cell>
          <cell r="C10667" t="str">
            <v>CSP</v>
          </cell>
          <cell r="D10667" t="str">
            <v>2019</v>
          </cell>
          <cell r="E10667">
            <v>4000</v>
          </cell>
        </row>
        <row r="10668">
          <cell r="A10668" t="str">
            <v>Bulgaria</v>
          </cell>
          <cell r="B10668" t="str">
            <v>BG</v>
          </cell>
          <cell r="C10668" t="str">
            <v>CSP</v>
          </cell>
          <cell r="D10668" t="str">
            <v>2020</v>
          </cell>
          <cell r="E10668">
            <v>4000</v>
          </cell>
        </row>
        <row r="10669">
          <cell r="A10669" t="str">
            <v>Bulgaria</v>
          </cell>
          <cell r="B10669" t="str">
            <v>BG</v>
          </cell>
          <cell r="C10669" t="str">
            <v>CSP</v>
          </cell>
          <cell r="D10669" t="str">
            <v>2021</v>
          </cell>
          <cell r="E10669">
            <v>4000</v>
          </cell>
        </row>
        <row r="10670">
          <cell r="A10670" t="str">
            <v>Bulgaria</v>
          </cell>
          <cell r="B10670" t="str">
            <v>BG</v>
          </cell>
          <cell r="C10670" t="str">
            <v>CSP</v>
          </cell>
          <cell r="D10670" t="str">
            <v>2022</v>
          </cell>
          <cell r="E10670">
            <v>4000</v>
          </cell>
        </row>
        <row r="10671">
          <cell r="A10671" t="str">
            <v>Bulgaria</v>
          </cell>
          <cell r="B10671" t="str">
            <v>BG</v>
          </cell>
          <cell r="C10671" t="str">
            <v>CSP</v>
          </cell>
          <cell r="D10671" t="str">
            <v>2023</v>
          </cell>
          <cell r="E10671">
            <v>4000</v>
          </cell>
        </row>
        <row r="10672">
          <cell r="A10672" t="str">
            <v>Bulgaria</v>
          </cell>
          <cell r="B10672" t="str">
            <v>BG</v>
          </cell>
          <cell r="C10672" t="str">
            <v>CSP</v>
          </cell>
          <cell r="D10672" t="str">
            <v>2024</v>
          </cell>
          <cell r="E10672">
            <v>4000</v>
          </cell>
        </row>
        <row r="10673">
          <cell r="A10673" t="str">
            <v>Bulgaria</v>
          </cell>
          <cell r="B10673" t="str">
            <v>BG</v>
          </cell>
          <cell r="C10673" t="str">
            <v>CSP</v>
          </cell>
          <cell r="D10673" t="str">
            <v>2025</v>
          </cell>
          <cell r="E10673">
            <v>4000</v>
          </cell>
        </row>
        <row r="10674">
          <cell r="A10674" t="str">
            <v>Bulgaria</v>
          </cell>
          <cell r="B10674" t="str">
            <v>BG</v>
          </cell>
          <cell r="C10674" t="str">
            <v>CSP</v>
          </cell>
          <cell r="D10674" t="str">
            <v>2026</v>
          </cell>
          <cell r="E10674">
            <v>4000</v>
          </cell>
        </row>
        <row r="10675">
          <cell r="A10675" t="str">
            <v>Bulgaria</v>
          </cell>
          <cell r="B10675" t="str">
            <v>BG</v>
          </cell>
          <cell r="C10675" t="str">
            <v>CSP</v>
          </cell>
          <cell r="D10675" t="str">
            <v>2027</v>
          </cell>
          <cell r="E10675">
            <v>4000</v>
          </cell>
        </row>
        <row r="10676">
          <cell r="A10676" t="str">
            <v>Bulgaria</v>
          </cell>
          <cell r="B10676" t="str">
            <v>BG</v>
          </cell>
          <cell r="C10676" t="str">
            <v>CSP</v>
          </cell>
          <cell r="D10676" t="str">
            <v>2028</v>
          </cell>
          <cell r="E10676">
            <v>4000</v>
          </cell>
        </row>
        <row r="10677">
          <cell r="A10677" t="str">
            <v>Bulgaria</v>
          </cell>
          <cell r="B10677" t="str">
            <v>BG</v>
          </cell>
          <cell r="C10677" t="str">
            <v>CSP</v>
          </cell>
          <cell r="D10677" t="str">
            <v>2029</v>
          </cell>
          <cell r="E10677">
            <v>4000</v>
          </cell>
        </row>
        <row r="10678">
          <cell r="A10678" t="str">
            <v>Bulgaria</v>
          </cell>
          <cell r="B10678" t="str">
            <v>BG</v>
          </cell>
          <cell r="C10678" t="str">
            <v>CSP</v>
          </cell>
          <cell r="D10678" t="str">
            <v>2030</v>
          </cell>
          <cell r="E10678">
            <v>4000</v>
          </cell>
        </row>
        <row r="10679">
          <cell r="A10679" t="str">
            <v>Bulgaria</v>
          </cell>
          <cell r="B10679" t="str">
            <v>BG</v>
          </cell>
          <cell r="C10679" t="str">
            <v>CSP</v>
          </cell>
          <cell r="D10679" t="str">
            <v>2031</v>
          </cell>
          <cell r="E10679">
            <v>4000</v>
          </cell>
        </row>
        <row r="10680">
          <cell r="A10680" t="str">
            <v>Bulgaria</v>
          </cell>
          <cell r="B10680" t="str">
            <v>BG</v>
          </cell>
          <cell r="C10680" t="str">
            <v>CSP</v>
          </cell>
          <cell r="D10680" t="str">
            <v>2032</v>
          </cell>
          <cell r="E10680">
            <v>4000</v>
          </cell>
        </row>
        <row r="10681">
          <cell r="A10681" t="str">
            <v>Bulgaria</v>
          </cell>
          <cell r="B10681" t="str">
            <v>BG</v>
          </cell>
          <cell r="C10681" t="str">
            <v>CSP</v>
          </cell>
          <cell r="D10681" t="str">
            <v>2033</v>
          </cell>
          <cell r="E10681">
            <v>4000</v>
          </cell>
        </row>
        <row r="10682">
          <cell r="A10682" t="str">
            <v>Bulgaria</v>
          </cell>
          <cell r="B10682" t="str">
            <v>BG</v>
          </cell>
          <cell r="C10682" t="str">
            <v>CSP</v>
          </cell>
          <cell r="D10682" t="str">
            <v>2034</v>
          </cell>
          <cell r="E10682">
            <v>4000</v>
          </cell>
        </row>
        <row r="10683">
          <cell r="A10683" t="str">
            <v>Bulgaria</v>
          </cell>
          <cell r="B10683" t="str">
            <v>BG</v>
          </cell>
          <cell r="C10683" t="str">
            <v>CSP</v>
          </cell>
          <cell r="D10683" t="str">
            <v>2035</v>
          </cell>
          <cell r="E10683">
            <v>4000</v>
          </cell>
        </row>
        <row r="10684">
          <cell r="A10684" t="str">
            <v>Bulgaria</v>
          </cell>
          <cell r="B10684" t="str">
            <v>BG</v>
          </cell>
          <cell r="C10684" t="str">
            <v>CSP</v>
          </cell>
          <cell r="D10684" t="str">
            <v>2036</v>
          </cell>
          <cell r="E10684">
            <v>4000</v>
          </cell>
        </row>
        <row r="10685">
          <cell r="A10685" t="str">
            <v>Bulgaria</v>
          </cell>
          <cell r="B10685" t="str">
            <v>BG</v>
          </cell>
          <cell r="C10685" t="str">
            <v>CSP</v>
          </cell>
          <cell r="D10685" t="str">
            <v>2037</v>
          </cell>
          <cell r="E10685">
            <v>4000</v>
          </cell>
        </row>
        <row r="10686">
          <cell r="A10686" t="str">
            <v>Bulgaria</v>
          </cell>
          <cell r="B10686" t="str">
            <v>BG</v>
          </cell>
          <cell r="C10686" t="str">
            <v>CSP</v>
          </cell>
          <cell r="D10686" t="str">
            <v>2038</v>
          </cell>
          <cell r="E10686">
            <v>4000</v>
          </cell>
        </row>
        <row r="10687">
          <cell r="A10687" t="str">
            <v>Bulgaria</v>
          </cell>
          <cell r="B10687" t="str">
            <v>BG</v>
          </cell>
          <cell r="C10687" t="str">
            <v>CSP</v>
          </cell>
          <cell r="D10687" t="str">
            <v>2039</v>
          </cell>
          <cell r="E10687">
            <v>4000</v>
          </cell>
        </row>
        <row r="10688">
          <cell r="A10688" t="str">
            <v>Bulgaria</v>
          </cell>
          <cell r="B10688" t="str">
            <v>BG</v>
          </cell>
          <cell r="C10688" t="str">
            <v>CSP</v>
          </cell>
          <cell r="D10688" t="str">
            <v>2040</v>
          </cell>
          <cell r="E10688">
            <v>4000</v>
          </cell>
        </row>
        <row r="10689">
          <cell r="A10689" t="str">
            <v>Bulgaria</v>
          </cell>
          <cell r="B10689" t="str">
            <v>BG</v>
          </cell>
          <cell r="C10689" t="str">
            <v>CSP</v>
          </cell>
          <cell r="D10689" t="str">
            <v>2041</v>
          </cell>
          <cell r="E10689">
            <v>4000</v>
          </cell>
        </row>
        <row r="10690">
          <cell r="A10690" t="str">
            <v>Bulgaria</v>
          </cell>
          <cell r="B10690" t="str">
            <v>BG</v>
          </cell>
          <cell r="C10690" t="str">
            <v>CSP</v>
          </cell>
          <cell r="D10690" t="str">
            <v>2042</v>
          </cell>
          <cell r="E10690">
            <v>4000</v>
          </cell>
        </row>
        <row r="10691">
          <cell r="A10691" t="str">
            <v>Bulgaria</v>
          </cell>
          <cell r="B10691" t="str">
            <v>BG</v>
          </cell>
          <cell r="C10691" t="str">
            <v>CSP</v>
          </cell>
          <cell r="D10691" t="str">
            <v>2043</v>
          </cell>
          <cell r="E10691">
            <v>4000</v>
          </cell>
        </row>
        <row r="10692">
          <cell r="A10692" t="str">
            <v>Bulgaria</v>
          </cell>
          <cell r="B10692" t="str">
            <v>BG</v>
          </cell>
          <cell r="C10692" t="str">
            <v>CSP</v>
          </cell>
          <cell r="D10692" t="str">
            <v>2044</v>
          </cell>
          <cell r="E10692">
            <v>4000</v>
          </cell>
        </row>
        <row r="10693">
          <cell r="A10693" t="str">
            <v>Bulgaria</v>
          </cell>
          <cell r="B10693" t="str">
            <v>BG</v>
          </cell>
          <cell r="C10693" t="str">
            <v>CSP</v>
          </cell>
          <cell r="D10693" t="str">
            <v>2045</v>
          </cell>
          <cell r="E10693">
            <v>4000</v>
          </cell>
        </row>
        <row r="10694">
          <cell r="A10694" t="str">
            <v>Bulgaria</v>
          </cell>
          <cell r="B10694" t="str">
            <v>BG</v>
          </cell>
          <cell r="C10694" t="str">
            <v>CSP</v>
          </cell>
          <cell r="D10694" t="str">
            <v>2046</v>
          </cell>
          <cell r="E10694">
            <v>4000</v>
          </cell>
        </row>
        <row r="10695">
          <cell r="A10695" t="str">
            <v>Bulgaria</v>
          </cell>
          <cell r="B10695" t="str">
            <v>BG</v>
          </cell>
          <cell r="C10695" t="str">
            <v>CSP</v>
          </cell>
          <cell r="D10695" t="str">
            <v>2047</v>
          </cell>
          <cell r="E10695">
            <v>4000</v>
          </cell>
        </row>
        <row r="10696">
          <cell r="A10696" t="str">
            <v>Bulgaria</v>
          </cell>
          <cell r="B10696" t="str">
            <v>BG</v>
          </cell>
          <cell r="C10696" t="str">
            <v>CSP</v>
          </cell>
          <cell r="D10696" t="str">
            <v>2048</v>
          </cell>
          <cell r="E10696">
            <v>4000</v>
          </cell>
        </row>
        <row r="10697">
          <cell r="A10697" t="str">
            <v>Bulgaria</v>
          </cell>
          <cell r="B10697" t="str">
            <v>BG</v>
          </cell>
          <cell r="C10697" t="str">
            <v>CSP</v>
          </cell>
          <cell r="D10697" t="str">
            <v>2049</v>
          </cell>
          <cell r="E10697">
            <v>4000</v>
          </cell>
        </row>
        <row r="10698">
          <cell r="A10698" t="str">
            <v>Bulgaria</v>
          </cell>
          <cell r="B10698" t="str">
            <v>BG</v>
          </cell>
          <cell r="C10698" t="str">
            <v>CSP</v>
          </cell>
          <cell r="D10698" t="str">
            <v>2050</v>
          </cell>
          <cell r="E10698">
            <v>4000</v>
          </cell>
        </row>
        <row r="10699">
          <cell r="A10699" t="str">
            <v>Switzerland</v>
          </cell>
          <cell r="B10699" t="str">
            <v>CH</v>
          </cell>
          <cell r="C10699" t="str">
            <v>CSP</v>
          </cell>
          <cell r="D10699" t="str">
            <v>2018</v>
          </cell>
          <cell r="E10699">
            <v>4000</v>
          </cell>
        </row>
        <row r="10700">
          <cell r="A10700" t="str">
            <v>Switzerland</v>
          </cell>
          <cell r="B10700" t="str">
            <v>CH</v>
          </cell>
          <cell r="C10700" t="str">
            <v>CSP</v>
          </cell>
          <cell r="D10700" t="str">
            <v>2019</v>
          </cell>
          <cell r="E10700">
            <v>4000</v>
          </cell>
        </row>
        <row r="10701">
          <cell r="A10701" t="str">
            <v>Switzerland</v>
          </cell>
          <cell r="B10701" t="str">
            <v>CH</v>
          </cell>
          <cell r="C10701" t="str">
            <v>CSP</v>
          </cell>
          <cell r="D10701" t="str">
            <v>2020</v>
          </cell>
          <cell r="E10701">
            <v>4000</v>
          </cell>
        </row>
        <row r="10702">
          <cell r="A10702" t="str">
            <v>Switzerland</v>
          </cell>
          <cell r="B10702" t="str">
            <v>CH</v>
          </cell>
          <cell r="C10702" t="str">
            <v>CSP</v>
          </cell>
          <cell r="D10702" t="str">
            <v>2021</v>
          </cell>
          <cell r="E10702">
            <v>4000</v>
          </cell>
        </row>
        <row r="10703">
          <cell r="A10703" t="str">
            <v>Switzerland</v>
          </cell>
          <cell r="B10703" t="str">
            <v>CH</v>
          </cell>
          <cell r="C10703" t="str">
            <v>CSP</v>
          </cell>
          <cell r="D10703" t="str">
            <v>2022</v>
          </cell>
          <cell r="E10703">
            <v>4000</v>
          </cell>
        </row>
        <row r="10704">
          <cell r="A10704" t="str">
            <v>Switzerland</v>
          </cell>
          <cell r="B10704" t="str">
            <v>CH</v>
          </cell>
          <cell r="C10704" t="str">
            <v>CSP</v>
          </cell>
          <cell r="D10704" t="str">
            <v>2023</v>
          </cell>
          <cell r="E10704">
            <v>4000</v>
          </cell>
        </row>
        <row r="10705">
          <cell r="A10705" t="str">
            <v>Switzerland</v>
          </cell>
          <cell r="B10705" t="str">
            <v>CH</v>
          </cell>
          <cell r="C10705" t="str">
            <v>CSP</v>
          </cell>
          <cell r="D10705" t="str">
            <v>2024</v>
          </cell>
          <cell r="E10705">
            <v>4000</v>
          </cell>
        </row>
        <row r="10706">
          <cell r="A10706" t="str">
            <v>Switzerland</v>
          </cell>
          <cell r="B10706" t="str">
            <v>CH</v>
          </cell>
          <cell r="C10706" t="str">
            <v>CSP</v>
          </cell>
          <cell r="D10706" t="str">
            <v>2025</v>
          </cell>
          <cell r="E10706">
            <v>4000</v>
          </cell>
        </row>
        <row r="10707">
          <cell r="A10707" t="str">
            <v>Switzerland</v>
          </cell>
          <cell r="B10707" t="str">
            <v>CH</v>
          </cell>
          <cell r="C10707" t="str">
            <v>CSP</v>
          </cell>
          <cell r="D10707" t="str">
            <v>2026</v>
          </cell>
          <cell r="E10707">
            <v>4000</v>
          </cell>
        </row>
        <row r="10708">
          <cell r="A10708" t="str">
            <v>Switzerland</v>
          </cell>
          <cell r="B10708" t="str">
            <v>CH</v>
          </cell>
          <cell r="C10708" t="str">
            <v>CSP</v>
          </cell>
          <cell r="D10708" t="str">
            <v>2027</v>
          </cell>
          <cell r="E10708">
            <v>4000</v>
          </cell>
        </row>
        <row r="10709">
          <cell r="A10709" t="str">
            <v>Switzerland</v>
          </cell>
          <cell r="B10709" t="str">
            <v>CH</v>
          </cell>
          <cell r="C10709" t="str">
            <v>CSP</v>
          </cell>
          <cell r="D10709" t="str">
            <v>2028</v>
          </cell>
          <cell r="E10709">
            <v>4000</v>
          </cell>
        </row>
        <row r="10710">
          <cell r="A10710" t="str">
            <v>Switzerland</v>
          </cell>
          <cell r="B10710" t="str">
            <v>CH</v>
          </cell>
          <cell r="C10710" t="str">
            <v>CSP</v>
          </cell>
          <cell r="D10710" t="str">
            <v>2029</v>
          </cell>
          <cell r="E10710">
            <v>4000</v>
          </cell>
        </row>
        <row r="10711">
          <cell r="A10711" t="str">
            <v>Switzerland</v>
          </cell>
          <cell r="B10711" t="str">
            <v>CH</v>
          </cell>
          <cell r="C10711" t="str">
            <v>CSP</v>
          </cell>
          <cell r="D10711" t="str">
            <v>2030</v>
          </cell>
          <cell r="E10711">
            <v>4000</v>
          </cell>
        </row>
        <row r="10712">
          <cell r="A10712" t="str">
            <v>Switzerland</v>
          </cell>
          <cell r="B10712" t="str">
            <v>CH</v>
          </cell>
          <cell r="C10712" t="str">
            <v>CSP</v>
          </cell>
          <cell r="D10712" t="str">
            <v>2031</v>
          </cell>
          <cell r="E10712">
            <v>4000</v>
          </cell>
        </row>
        <row r="10713">
          <cell r="A10713" t="str">
            <v>Switzerland</v>
          </cell>
          <cell r="B10713" t="str">
            <v>CH</v>
          </cell>
          <cell r="C10713" t="str">
            <v>CSP</v>
          </cell>
          <cell r="D10713" t="str">
            <v>2032</v>
          </cell>
          <cell r="E10713">
            <v>4000</v>
          </cell>
        </row>
        <row r="10714">
          <cell r="A10714" t="str">
            <v>Switzerland</v>
          </cell>
          <cell r="B10714" t="str">
            <v>CH</v>
          </cell>
          <cell r="C10714" t="str">
            <v>CSP</v>
          </cell>
          <cell r="D10714" t="str">
            <v>2033</v>
          </cell>
          <cell r="E10714">
            <v>4000</v>
          </cell>
        </row>
        <row r="10715">
          <cell r="A10715" t="str">
            <v>Switzerland</v>
          </cell>
          <cell r="B10715" t="str">
            <v>CH</v>
          </cell>
          <cell r="C10715" t="str">
            <v>CSP</v>
          </cell>
          <cell r="D10715" t="str">
            <v>2034</v>
          </cell>
          <cell r="E10715">
            <v>4000</v>
          </cell>
        </row>
        <row r="10716">
          <cell r="A10716" t="str">
            <v>Switzerland</v>
          </cell>
          <cell r="B10716" t="str">
            <v>CH</v>
          </cell>
          <cell r="C10716" t="str">
            <v>CSP</v>
          </cell>
          <cell r="D10716" t="str">
            <v>2035</v>
          </cell>
          <cell r="E10716">
            <v>4000</v>
          </cell>
        </row>
        <row r="10717">
          <cell r="A10717" t="str">
            <v>Switzerland</v>
          </cell>
          <cell r="B10717" t="str">
            <v>CH</v>
          </cell>
          <cell r="C10717" t="str">
            <v>CSP</v>
          </cell>
          <cell r="D10717" t="str">
            <v>2036</v>
          </cell>
          <cell r="E10717">
            <v>4000</v>
          </cell>
        </row>
        <row r="10718">
          <cell r="A10718" t="str">
            <v>Switzerland</v>
          </cell>
          <cell r="B10718" t="str">
            <v>CH</v>
          </cell>
          <cell r="C10718" t="str">
            <v>CSP</v>
          </cell>
          <cell r="D10718" t="str">
            <v>2037</v>
          </cell>
          <cell r="E10718">
            <v>4000</v>
          </cell>
        </row>
        <row r="10719">
          <cell r="A10719" t="str">
            <v>Switzerland</v>
          </cell>
          <cell r="B10719" t="str">
            <v>CH</v>
          </cell>
          <cell r="C10719" t="str">
            <v>CSP</v>
          </cell>
          <cell r="D10719" t="str">
            <v>2038</v>
          </cell>
          <cell r="E10719">
            <v>4000</v>
          </cell>
        </row>
        <row r="10720">
          <cell r="A10720" t="str">
            <v>Switzerland</v>
          </cell>
          <cell r="B10720" t="str">
            <v>CH</v>
          </cell>
          <cell r="C10720" t="str">
            <v>CSP</v>
          </cell>
          <cell r="D10720" t="str">
            <v>2039</v>
          </cell>
          <cell r="E10720">
            <v>4000</v>
          </cell>
        </row>
        <row r="10721">
          <cell r="A10721" t="str">
            <v>Switzerland</v>
          </cell>
          <cell r="B10721" t="str">
            <v>CH</v>
          </cell>
          <cell r="C10721" t="str">
            <v>CSP</v>
          </cell>
          <cell r="D10721" t="str">
            <v>2040</v>
          </cell>
          <cell r="E10721">
            <v>4000</v>
          </cell>
        </row>
        <row r="10722">
          <cell r="A10722" t="str">
            <v>Switzerland</v>
          </cell>
          <cell r="B10722" t="str">
            <v>CH</v>
          </cell>
          <cell r="C10722" t="str">
            <v>CSP</v>
          </cell>
          <cell r="D10722" t="str">
            <v>2041</v>
          </cell>
          <cell r="E10722">
            <v>4000</v>
          </cell>
        </row>
        <row r="10723">
          <cell r="A10723" t="str">
            <v>Switzerland</v>
          </cell>
          <cell r="B10723" t="str">
            <v>CH</v>
          </cell>
          <cell r="C10723" t="str">
            <v>CSP</v>
          </cell>
          <cell r="D10723" t="str">
            <v>2042</v>
          </cell>
          <cell r="E10723">
            <v>4000</v>
          </cell>
        </row>
        <row r="10724">
          <cell r="A10724" t="str">
            <v>Switzerland</v>
          </cell>
          <cell r="B10724" t="str">
            <v>CH</v>
          </cell>
          <cell r="C10724" t="str">
            <v>CSP</v>
          </cell>
          <cell r="D10724" t="str">
            <v>2043</v>
          </cell>
          <cell r="E10724">
            <v>4000</v>
          </cell>
        </row>
        <row r="10725">
          <cell r="A10725" t="str">
            <v>Switzerland</v>
          </cell>
          <cell r="B10725" t="str">
            <v>CH</v>
          </cell>
          <cell r="C10725" t="str">
            <v>CSP</v>
          </cell>
          <cell r="D10725" t="str">
            <v>2044</v>
          </cell>
          <cell r="E10725">
            <v>4000</v>
          </cell>
        </row>
        <row r="10726">
          <cell r="A10726" t="str">
            <v>Switzerland</v>
          </cell>
          <cell r="B10726" t="str">
            <v>CH</v>
          </cell>
          <cell r="C10726" t="str">
            <v>CSP</v>
          </cell>
          <cell r="D10726" t="str">
            <v>2045</v>
          </cell>
          <cell r="E10726">
            <v>4000</v>
          </cell>
        </row>
        <row r="10727">
          <cell r="A10727" t="str">
            <v>Switzerland</v>
          </cell>
          <cell r="B10727" t="str">
            <v>CH</v>
          </cell>
          <cell r="C10727" t="str">
            <v>CSP</v>
          </cell>
          <cell r="D10727" t="str">
            <v>2046</v>
          </cell>
          <cell r="E10727">
            <v>4000</v>
          </cell>
        </row>
        <row r="10728">
          <cell r="A10728" t="str">
            <v>Switzerland</v>
          </cell>
          <cell r="B10728" t="str">
            <v>CH</v>
          </cell>
          <cell r="C10728" t="str">
            <v>CSP</v>
          </cell>
          <cell r="D10728" t="str">
            <v>2047</v>
          </cell>
          <cell r="E10728">
            <v>4000</v>
          </cell>
        </row>
        <row r="10729">
          <cell r="A10729" t="str">
            <v>Switzerland</v>
          </cell>
          <cell r="B10729" t="str">
            <v>CH</v>
          </cell>
          <cell r="C10729" t="str">
            <v>CSP</v>
          </cell>
          <cell r="D10729" t="str">
            <v>2048</v>
          </cell>
          <cell r="E10729">
            <v>4000</v>
          </cell>
        </row>
        <row r="10730">
          <cell r="A10730" t="str">
            <v>Switzerland</v>
          </cell>
          <cell r="B10730" t="str">
            <v>CH</v>
          </cell>
          <cell r="C10730" t="str">
            <v>CSP</v>
          </cell>
          <cell r="D10730" t="str">
            <v>2049</v>
          </cell>
          <cell r="E10730">
            <v>4000</v>
          </cell>
        </row>
        <row r="10731">
          <cell r="A10731" t="str">
            <v>Switzerland</v>
          </cell>
          <cell r="B10731" t="str">
            <v>CH</v>
          </cell>
          <cell r="C10731" t="str">
            <v>CSP</v>
          </cell>
          <cell r="D10731" t="str">
            <v>2050</v>
          </cell>
          <cell r="E10731">
            <v>4000</v>
          </cell>
        </row>
        <row r="10732">
          <cell r="A10732" t="str">
            <v>Czech Republic</v>
          </cell>
          <cell r="B10732" t="str">
            <v>CZ</v>
          </cell>
          <cell r="C10732" t="str">
            <v>CSP</v>
          </cell>
          <cell r="D10732" t="str">
            <v>2018</v>
          </cell>
          <cell r="E10732">
            <v>4000</v>
          </cell>
        </row>
        <row r="10733">
          <cell r="A10733" t="str">
            <v>Czech Republic</v>
          </cell>
          <cell r="B10733" t="str">
            <v>CZ</v>
          </cell>
          <cell r="C10733" t="str">
            <v>CSP</v>
          </cell>
          <cell r="D10733" t="str">
            <v>2019</v>
          </cell>
          <cell r="E10733">
            <v>4000</v>
          </cell>
        </row>
        <row r="10734">
          <cell r="A10734" t="str">
            <v>Czech Republic</v>
          </cell>
          <cell r="B10734" t="str">
            <v>CZ</v>
          </cell>
          <cell r="C10734" t="str">
            <v>CSP</v>
          </cell>
          <cell r="D10734" t="str">
            <v>2020</v>
          </cell>
          <cell r="E10734">
            <v>4000</v>
          </cell>
        </row>
        <row r="10735">
          <cell r="A10735" t="str">
            <v>Czech Republic</v>
          </cell>
          <cell r="B10735" t="str">
            <v>CZ</v>
          </cell>
          <cell r="C10735" t="str">
            <v>CSP</v>
          </cell>
          <cell r="D10735" t="str">
            <v>2021</v>
          </cell>
          <cell r="E10735">
            <v>4000</v>
          </cell>
        </row>
        <row r="10736">
          <cell r="A10736" t="str">
            <v>Czech Republic</v>
          </cell>
          <cell r="B10736" t="str">
            <v>CZ</v>
          </cell>
          <cell r="C10736" t="str">
            <v>CSP</v>
          </cell>
          <cell r="D10736" t="str">
            <v>2022</v>
          </cell>
          <cell r="E10736">
            <v>4000</v>
          </cell>
        </row>
        <row r="10737">
          <cell r="A10737" t="str">
            <v>Czech Republic</v>
          </cell>
          <cell r="B10737" t="str">
            <v>CZ</v>
          </cell>
          <cell r="C10737" t="str">
            <v>CSP</v>
          </cell>
          <cell r="D10737" t="str">
            <v>2023</v>
          </cell>
          <cell r="E10737">
            <v>4000</v>
          </cell>
        </row>
        <row r="10738">
          <cell r="A10738" t="str">
            <v>Czech Republic</v>
          </cell>
          <cell r="B10738" t="str">
            <v>CZ</v>
          </cell>
          <cell r="C10738" t="str">
            <v>CSP</v>
          </cell>
          <cell r="D10738" t="str">
            <v>2024</v>
          </cell>
          <cell r="E10738">
            <v>4000</v>
          </cell>
        </row>
        <row r="10739">
          <cell r="A10739" t="str">
            <v>Czech Republic</v>
          </cell>
          <cell r="B10739" t="str">
            <v>CZ</v>
          </cell>
          <cell r="C10739" t="str">
            <v>CSP</v>
          </cell>
          <cell r="D10739" t="str">
            <v>2025</v>
          </cell>
          <cell r="E10739">
            <v>4000</v>
          </cell>
        </row>
        <row r="10740">
          <cell r="A10740" t="str">
            <v>Czech Republic</v>
          </cell>
          <cell r="B10740" t="str">
            <v>CZ</v>
          </cell>
          <cell r="C10740" t="str">
            <v>CSP</v>
          </cell>
          <cell r="D10740" t="str">
            <v>2026</v>
          </cell>
          <cell r="E10740">
            <v>4000</v>
          </cell>
        </row>
        <row r="10741">
          <cell r="A10741" t="str">
            <v>Czech Republic</v>
          </cell>
          <cell r="B10741" t="str">
            <v>CZ</v>
          </cell>
          <cell r="C10741" t="str">
            <v>CSP</v>
          </cell>
          <cell r="D10741" t="str">
            <v>2027</v>
          </cell>
          <cell r="E10741">
            <v>4000</v>
          </cell>
        </row>
        <row r="10742">
          <cell r="A10742" t="str">
            <v>Czech Republic</v>
          </cell>
          <cell r="B10742" t="str">
            <v>CZ</v>
          </cell>
          <cell r="C10742" t="str">
            <v>CSP</v>
          </cell>
          <cell r="D10742" t="str">
            <v>2028</v>
          </cell>
          <cell r="E10742">
            <v>4000</v>
          </cell>
        </row>
        <row r="10743">
          <cell r="A10743" t="str">
            <v>Czech Republic</v>
          </cell>
          <cell r="B10743" t="str">
            <v>CZ</v>
          </cell>
          <cell r="C10743" t="str">
            <v>CSP</v>
          </cell>
          <cell r="D10743" t="str">
            <v>2029</v>
          </cell>
          <cell r="E10743">
            <v>4000</v>
          </cell>
        </row>
        <row r="10744">
          <cell r="A10744" t="str">
            <v>Czech Republic</v>
          </cell>
          <cell r="B10744" t="str">
            <v>CZ</v>
          </cell>
          <cell r="C10744" t="str">
            <v>CSP</v>
          </cell>
          <cell r="D10744" t="str">
            <v>2030</v>
          </cell>
          <cell r="E10744">
            <v>4000</v>
          </cell>
        </row>
        <row r="10745">
          <cell r="A10745" t="str">
            <v>Czech Republic</v>
          </cell>
          <cell r="B10745" t="str">
            <v>CZ</v>
          </cell>
          <cell r="C10745" t="str">
            <v>CSP</v>
          </cell>
          <cell r="D10745" t="str">
            <v>2031</v>
          </cell>
          <cell r="E10745">
            <v>4000</v>
          </cell>
        </row>
        <row r="10746">
          <cell r="A10746" t="str">
            <v>Czech Republic</v>
          </cell>
          <cell r="B10746" t="str">
            <v>CZ</v>
          </cell>
          <cell r="C10746" t="str">
            <v>CSP</v>
          </cell>
          <cell r="D10746" t="str">
            <v>2032</v>
          </cell>
          <cell r="E10746">
            <v>4000</v>
          </cell>
        </row>
        <row r="10747">
          <cell r="A10747" t="str">
            <v>Czech Republic</v>
          </cell>
          <cell r="B10747" t="str">
            <v>CZ</v>
          </cell>
          <cell r="C10747" t="str">
            <v>CSP</v>
          </cell>
          <cell r="D10747" t="str">
            <v>2033</v>
          </cell>
          <cell r="E10747">
            <v>4000</v>
          </cell>
        </row>
        <row r="10748">
          <cell r="A10748" t="str">
            <v>Czech Republic</v>
          </cell>
          <cell r="B10748" t="str">
            <v>CZ</v>
          </cell>
          <cell r="C10748" t="str">
            <v>CSP</v>
          </cell>
          <cell r="D10748" t="str">
            <v>2034</v>
          </cell>
          <cell r="E10748">
            <v>4000</v>
          </cell>
        </row>
        <row r="10749">
          <cell r="A10749" t="str">
            <v>Czech Republic</v>
          </cell>
          <cell r="B10749" t="str">
            <v>CZ</v>
          </cell>
          <cell r="C10749" t="str">
            <v>CSP</v>
          </cell>
          <cell r="D10749" t="str">
            <v>2035</v>
          </cell>
          <cell r="E10749">
            <v>4000</v>
          </cell>
        </row>
        <row r="10750">
          <cell r="A10750" t="str">
            <v>Czech Republic</v>
          </cell>
          <cell r="B10750" t="str">
            <v>CZ</v>
          </cell>
          <cell r="C10750" t="str">
            <v>CSP</v>
          </cell>
          <cell r="D10750" t="str">
            <v>2036</v>
          </cell>
          <cell r="E10750">
            <v>4000</v>
          </cell>
        </row>
        <row r="10751">
          <cell r="A10751" t="str">
            <v>Czech Republic</v>
          </cell>
          <cell r="B10751" t="str">
            <v>CZ</v>
          </cell>
          <cell r="C10751" t="str">
            <v>CSP</v>
          </cell>
          <cell r="D10751" t="str">
            <v>2037</v>
          </cell>
          <cell r="E10751">
            <v>4000</v>
          </cell>
        </row>
        <row r="10752">
          <cell r="A10752" t="str">
            <v>Czech Republic</v>
          </cell>
          <cell r="B10752" t="str">
            <v>CZ</v>
          </cell>
          <cell r="C10752" t="str">
            <v>CSP</v>
          </cell>
          <cell r="D10752" t="str">
            <v>2038</v>
          </cell>
          <cell r="E10752">
            <v>4000</v>
          </cell>
        </row>
        <row r="10753">
          <cell r="A10753" t="str">
            <v>Czech Republic</v>
          </cell>
          <cell r="B10753" t="str">
            <v>CZ</v>
          </cell>
          <cell r="C10753" t="str">
            <v>CSP</v>
          </cell>
          <cell r="D10753" t="str">
            <v>2039</v>
          </cell>
          <cell r="E10753">
            <v>4000</v>
          </cell>
        </row>
        <row r="10754">
          <cell r="A10754" t="str">
            <v>Czech Republic</v>
          </cell>
          <cell r="B10754" t="str">
            <v>CZ</v>
          </cell>
          <cell r="C10754" t="str">
            <v>CSP</v>
          </cell>
          <cell r="D10754" t="str">
            <v>2040</v>
          </cell>
          <cell r="E10754">
            <v>4000</v>
          </cell>
        </row>
        <row r="10755">
          <cell r="A10755" t="str">
            <v>Czech Republic</v>
          </cell>
          <cell r="B10755" t="str">
            <v>CZ</v>
          </cell>
          <cell r="C10755" t="str">
            <v>CSP</v>
          </cell>
          <cell r="D10755" t="str">
            <v>2041</v>
          </cell>
          <cell r="E10755">
            <v>4000</v>
          </cell>
        </row>
        <row r="10756">
          <cell r="A10756" t="str">
            <v>Czech Republic</v>
          </cell>
          <cell r="B10756" t="str">
            <v>CZ</v>
          </cell>
          <cell r="C10756" t="str">
            <v>CSP</v>
          </cell>
          <cell r="D10756" t="str">
            <v>2042</v>
          </cell>
          <cell r="E10756">
            <v>4000</v>
          </cell>
        </row>
        <row r="10757">
          <cell r="A10757" t="str">
            <v>Czech Republic</v>
          </cell>
          <cell r="B10757" t="str">
            <v>CZ</v>
          </cell>
          <cell r="C10757" t="str">
            <v>CSP</v>
          </cell>
          <cell r="D10757" t="str">
            <v>2043</v>
          </cell>
          <cell r="E10757">
            <v>4000</v>
          </cell>
        </row>
        <row r="10758">
          <cell r="A10758" t="str">
            <v>Czech Republic</v>
          </cell>
          <cell r="B10758" t="str">
            <v>CZ</v>
          </cell>
          <cell r="C10758" t="str">
            <v>CSP</v>
          </cell>
          <cell r="D10758" t="str">
            <v>2044</v>
          </cell>
          <cell r="E10758">
            <v>4000</v>
          </cell>
        </row>
        <row r="10759">
          <cell r="A10759" t="str">
            <v>Czech Republic</v>
          </cell>
          <cell r="B10759" t="str">
            <v>CZ</v>
          </cell>
          <cell r="C10759" t="str">
            <v>CSP</v>
          </cell>
          <cell r="D10759" t="str">
            <v>2045</v>
          </cell>
          <cell r="E10759">
            <v>4000</v>
          </cell>
        </row>
        <row r="10760">
          <cell r="A10760" t="str">
            <v>Czech Republic</v>
          </cell>
          <cell r="B10760" t="str">
            <v>CZ</v>
          </cell>
          <cell r="C10760" t="str">
            <v>CSP</v>
          </cell>
          <cell r="D10760" t="str">
            <v>2046</v>
          </cell>
          <cell r="E10760">
            <v>4000</v>
          </cell>
        </row>
        <row r="10761">
          <cell r="A10761" t="str">
            <v>Czech Republic</v>
          </cell>
          <cell r="B10761" t="str">
            <v>CZ</v>
          </cell>
          <cell r="C10761" t="str">
            <v>CSP</v>
          </cell>
          <cell r="D10761" t="str">
            <v>2047</v>
          </cell>
          <cell r="E10761">
            <v>4000</v>
          </cell>
        </row>
        <row r="10762">
          <cell r="A10762" t="str">
            <v>Czech Republic</v>
          </cell>
          <cell r="B10762" t="str">
            <v>CZ</v>
          </cell>
          <cell r="C10762" t="str">
            <v>CSP</v>
          </cell>
          <cell r="D10762" t="str">
            <v>2048</v>
          </cell>
          <cell r="E10762">
            <v>4000</v>
          </cell>
        </row>
        <row r="10763">
          <cell r="A10763" t="str">
            <v>Czech Republic</v>
          </cell>
          <cell r="B10763" t="str">
            <v>CZ</v>
          </cell>
          <cell r="C10763" t="str">
            <v>CSP</v>
          </cell>
          <cell r="D10763" t="str">
            <v>2049</v>
          </cell>
          <cell r="E10763">
            <v>4000</v>
          </cell>
        </row>
        <row r="10764">
          <cell r="A10764" t="str">
            <v>Czech Republic</v>
          </cell>
          <cell r="B10764" t="str">
            <v>CZ</v>
          </cell>
          <cell r="C10764" t="str">
            <v>CSP</v>
          </cell>
          <cell r="D10764" t="str">
            <v>2050</v>
          </cell>
          <cell r="E10764">
            <v>4000</v>
          </cell>
        </row>
        <row r="10765">
          <cell r="A10765" t="str">
            <v>Germany</v>
          </cell>
          <cell r="B10765" t="str">
            <v>DE</v>
          </cell>
          <cell r="C10765" t="str">
            <v>CSP</v>
          </cell>
          <cell r="D10765" t="str">
            <v>2018</v>
          </cell>
          <cell r="E10765">
            <v>4000</v>
          </cell>
        </row>
        <row r="10766">
          <cell r="A10766" t="str">
            <v>Germany</v>
          </cell>
          <cell r="B10766" t="str">
            <v>DE</v>
          </cell>
          <cell r="C10766" t="str">
            <v>CSP</v>
          </cell>
          <cell r="D10766" t="str">
            <v>2019</v>
          </cell>
          <cell r="E10766">
            <v>4000</v>
          </cell>
        </row>
        <row r="10767">
          <cell r="A10767" t="str">
            <v>Germany</v>
          </cell>
          <cell r="B10767" t="str">
            <v>DE</v>
          </cell>
          <cell r="C10767" t="str">
            <v>CSP</v>
          </cell>
          <cell r="D10767" t="str">
            <v>2020</v>
          </cell>
          <cell r="E10767">
            <v>4000</v>
          </cell>
        </row>
        <row r="10768">
          <cell r="A10768" t="str">
            <v>Germany</v>
          </cell>
          <cell r="B10768" t="str">
            <v>DE</v>
          </cell>
          <cell r="C10768" t="str">
            <v>CSP</v>
          </cell>
          <cell r="D10768" t="str">
            <v>2021</v>
          </cell>
          <cell r="E10768">
            <v>4000</v>
          </cell>
        </row>
        <row r="10769">
          <cell r="A10769" t="str">
            <v>Germany</v>
          </cell>
          <cell r="B10769" t="str">
            <v>DE</v>
          </cell>
          <cell r="C10769" t="str">
            <v>CSP</v>
          </cell>
          <cell r="D10769" t="str">
            <v>2022</v>
          </cell>
          <cell r="E10769">
            <v>4000</v>
          </cell>
        </row>
        <row r="10770">
          <cell r="A10770" t="str">
            <v>Germany</v>
          </cell>
          <cell r="B10770" t="str">
            <v>DE</v>
          </cell>
          <cell r="C10770" t="str">
            <v>CSP</v>
          </cell>
          <cell r="D10770" t="str">
            <v>2023</v>
          </cell>
          <cell r="E10770">
            <v>4000</v>
          </cell>
        </row>
        <row r="10771">
          <cell r="A10771" t="str">
            <v>Germany</v>
          </cell>
          <cell r="B10771" t="str">
            <v>DE</v>
          </cell>
          <cell r="C10771" t="str">
            <v>CSP</v>
          </cell>
          <cell r="D10771" t="str">
            <v>2024</v>
          </cell>
          <cell r="E10771">
            <v>4000</v>
          </cell>
        </row>
        <row r="10772">
          <cell r="A10772" t="str">
            <v>Germany</v>
          </cell>
          <cell r="B10772" t="str">
            <v>DE</v>
          </cell>
          <cell r="C10772" t="str">
            <v>CSP</v>
          </cell>
          <cell r="D10772" t="str">
            <v>2025</v>
          </cell>
          <cell r="E10772">
            <v>4000</v>
          </cell>
        </row>
        <row r="10773">
          <cell r="A10773" t="str">
            <v>Germany</v>
          </cell>
          <cell r="B10773" t="str">
            <v>DE</v>
          </cell>
          <cell r="C10773" t="str">
            <v>CSP</v>
          </cell>
          <cell r="D10773" t="str">
            <v>2026</v>
          </cell>
          <cell r="E10773">
            <v>4000</v>
          </cell>
        </row>
        <row r="10774">
          <cell r="A10774" t="str">
            <v>Germany</v>
          </cell>
          <cell r="B10774" t="str">
            <v>DE</v>
          </cell>
          <cell r="C10774" t="str">
            <v>CSP</v>
          </cell>
          <cell r="D10774" t="str">
            <v>2027</v>
          </cell>
          <cell r="E10774">
            <v>4000</v>
          </cell>
        </row>
        <row r="10775">
          <cell r="A10775" t="str">
            <v>Germany</v>
          </cell>
          <cell r="B10775" t="str">
            <v>DE</v>
          </cell>
          <cell r="C10775" t="str">
            <v>CSP</v>
          </cell>
          <cell r="D10775" t="str">
            <v>2028</v>
          </cell>
          <cell r="E10775">
            <v>4000</v>
          </cell>
        </row>
        <row r="10776">
          <cell r="A10776" t="str">
            <v>Germany</v>
          </cell>
          <cell r="B10776" t="str">
            <v>DE</v>
          </cell>
          <cell r="C10776" t="str">
            <v>CSP</v>
          </cell>
          <cell r="D10776" t="str">
            <v>2029</v>
          </cell>
          <cell r="E10776">
            <v>4000</v>
          </cell>
        </row>
        <row r="10777">
          <cell r="A10777" t="str">
            <v>Germany</v>
          </cell>
          <cell r="B10777" t="str">
            <v>DE</v>
          </cell>
          <cell r="C10777" t="str">
            <v>CSP</v>
          </cell>
          <cell r="D10777" t="str">
            <v>2030</v>
          </cell>
          <cell r="E10777">
            <v>4000</v>
          </cell>
        </row>
        <row r="10778">
          <cell r="A10778" t="str">
            <v>Germany</v>
          </cell>
          <cell r="B10778" t="str">
            <v>DE</v>
          </cell>
          <cell r="C10778" t="str">
            <v>CSP</v>
          </cell>
          <cell r="D10778" t="str">
            <v>2031</v>
          </cell>
          <cell r="E10778">
            <v>4000</v>
          </cell>
        </row>
        <row r="10779">
          <cell r="A10779" t="str">
            <v>Germany</v>
          </cell>
          <cell r="B10779" t="str">
            <v>DE</v>
          </cell>
          <cell r="C10779" t="str">
            <v>CSP</v>
          </cell>
          <cell r="D10779" t="str">
            <v>2032</v>
          </cell>
          <cell r="E10779">
            <v>4000</v>
          </cell>
        </row>
        <row r="10780">
          <cell r="A10780" t="str">
            <v>Germany</v>
          </cell>
          <cell r="B10780" t="str">
            <v>DE</v>
          </cell>
          <cell r="C10780" t="str">
            <v>CSP</v>
          </cell>
          <cell r="D10780" t="str">
            <v>2033</v>
          </cell>
          <cell r="E10780">
            <v>4000</v>
          </cell>
        </row>
        <row r="10781">
          <cell r="A10781" t="str">
            <v>Germany</v>
          </cell>
          <cell r="B10781" t="str">
            <v>DE</v>
          </cell>
          <cell r="C10781" t="str">
            <v>CSP</v>
          </cell>
          <cell r="D10781" t="str">
            <v>2034</v>
          </cell>
          <cell r="E10781">
            <v>4000</v>
          </cell>
        </row>
        <row r="10782">
          <cell r="A10782" t="str">
            <v>Germany</v>
          </cell>
          <cell r="B10782" t="str">
            <v>DE</v>
          </cell>
          <cell r="C10782" t="str">
            <v>CSP</v>
          </cell>
          <cell r="D10782" t="str">
            <v>2035</v>
          </cell>
          <cell r="E10782">
            <v>4000</v>
          </cell>
        </row>
        <row r="10783">
          <cell r="A10783" t="str">
            <v>Germany</v>
          </cell>
          <cell r="B10783" t="str">
            <v>DE</v>
          </cell>
          <cell r="C10783" t="str">
            <v>CSP</v>
          </cell>
          <cell r="D10783" t="str">
            <v>2036</v>
          </cell>
          <cell r="E10783">
            <v>4000</v>
          </cell>
        </row>
        <row r="10784">
          <cell r="A10784" t="str">
            <v>Germany</v>
          </cell>
          <cell r="B10784" t="str">
            <v>DE</v>
          </cell>
          <cell r="C10784" t="str">
            <v>CSP</v>
          </cell>
          <cell r="D10784" t="str">
            <v>2037</v>
          </cell>
          <cell r="E10784">
            <v>4000</v>
          </cell>
        </row>
        <row r="10785">
          <cell r="A10785" t="str">
            <v>Germany</v>
          </cell>
          <cell r="B10785" t="str">
            <v>DE</v>
          </cell>
          <cell r="C10785" t="str">
            <v>CSP</v>
          </cell>
          <cell r="D10785" t="str">
            <v>2038</v>
          </cell>
          <cell r="E10785">
            <v>4000</v>
          </cell>
        </row>
        <row r="10786">
          <cell r="A10786" t="str">
            <v>Germany</v>
          </cell>
          <cell r="B10786" t="str">
            <v>DE</v>
          </cell>
          <cell r="C10786" t="str">
            <v>CSP</v>
          </cell>
          <cell r="D10786" t="str">
            <v>2039</v>
          </cell>
          <cell r="E10786">
            <v>4000</v>
          </cell>
        </row>
        <row r="10787">
          <cell r="A10787" t="str">
            <v>Germany</v>
          </cell>
          <cell r="B10787" t="str">
            <v>DE</v>
          </cell>
          <cell r="C10787" t="str">
            <v>CSP</v>
          </cell>
          <cell r="D10787" t="str">
            <v>2040</v>
          </cell>
          <cell r="E10787">
            <v>4000</v>
          </cell>
        </row>
        <row r="10788">
          <cell r="A10788" t="str">
            <v>Germany</v>
          </cell>
          <cell r="B10788" t="str">
            <v>DE</v>
          </cell>
          <cell r="C10788" t="str">
            <v>CSP</v>
          </cell>
          <cell r="D10788" t="str">
            <v>2041</v>
          </cell>
          <cell r="E10788">
            <v>4000</v>
          </cell>
        </row>
        <row r="10789">
          <cell r="A10789" t="str">
            <v>Germany</v>
          </cell>
          <cell r="B10789" t="str">
            <v>DE</v>
          </cell>
          <cell r="C10789" t="str">
            <v>CSP</v>
          </cell>
          <cell r="D10789" t="str">
            <v>2042</v>
          </cell>
          <cell r="E10789">
            <v>4000</v>
          </cell>
        </row>
        <row r="10790">
          <cell r="A10790" t="str">
            <v>Germany</v>
          </cell>
          <cell r="B10790" t="str">
            <v>DE</v>
          </cell>
          <cell r="C10790" t="str">
            <v>CSP</v>
          </cell>
          <cell r="D10790" t="str">
            <v>2043</v>
          </cell>
          <cell r="E10790">
            <v>4000</v>
          </cell>
        </row>
        <row r="10791">
          <cell r="A10791" t="str">
            <v>Germany</v>
          </cell>
          <cell r="B10791" t="str">
            <v>DE</v>
          </cell>
          <cell r="C10791" t="str">
            <v>CSP</v>
          </cell>
          <cell r="D10791" t="str">
            <v>2044</v>
          </cell>
          <cell r="E10791">
            <v>4000</v>
          </cell>
        </row>
        <row r="10792">
          <cell r="A10792" t="str">
            <v>Germany</v>
          </cell>
          <cell r="B10792" t="str">
            <v>DE</v>
          </cell>
          <cell r="C10792" t="str">
            <v>CSP</v>
          </cell>
          <cell r="D10792" t="str">
            <v>2045</v>
          </cell>
          <cell r="E10792">
            <v>4000</v>
          </cell>
        </row>
        <row r="10793">
          <cell r="A10793" t="str">
            <v>Germany</v>
          </cell>
          <cell r="B10793" t="str">
            <v>DE</v>
          </cell>
          <cell r="C10793" t="str">
            <v>CSP</v>
          </cell>
          <cell r="D10793" t="str">
            <v>2046</v>
          </cell>
          <cell r="E10793">
            <v>4000</v>
          </cell>
        </row>
        <row r="10794">
          <cell r="A10794" t="str">
            <v>Germany</v>
          </cell>
          <cell r="B10794" t="str">
            <v>DE</v>
          </cell>
          <cell r="C10794" t="str">
            <v>CSP</v>
          </cell>
          <cell r="D10794" t="str">
            <v>2047</v>
          </cell>
          <cell r="E10794">
            <v>4000</v>
          </cell>
        </row>
        <row r="10795">
          <cell r="A10795" t="str">
            <v>Germany</v>
          </cell>
          <cell r="B10795" t="str">
            <v>DE</v>
          </cell>
          <cell r="C10795" t="str">
            <v>CSP</v>
          </cell>
          <cell r="D10795" t="str">
            <v>2048</v>
          </cell>
          <cell r="E10795">
            <v>4000</v>
          </cell>
        </row>
        <row r="10796">
          <cell r="A10796" t="str">
            <v>Germany</v>
          </cell>
          <cell r="B10796" t="str">
            <v>DE</v>
          </cell>
          <cell r="C10796" t="str">
            <v>CSP</v>
          </cell>
          <cell r="D10796" t="str">
            <v>2049</v>
          </cell>
          <cell r="E10796">
            <v>4000</v>
          </cell>
        </row>
        <row r="10797">
          <cell r="A10797" t="str">
            <v>Germany</v>
          </cell>
          <cell r="B10797" t="str">
            <v>DE</v>
          </cell>
          <cell r="C10797" t="str">
            <v>CSP</v>
          </cell>
          <cell r="D10797" t="str">
            <v>2050</v>
          </cell>
          <cell r="E10797">
            <v>4000</v>
          </cell>
        </row>
        <row r="10798">
          <cell r="A10798" t="str">
            <v>Denmark DK1</v>
          </cell>
          <cell r="B10798" t="str">
            <v>DK1</v>
          </cell>
          <cell r="C10798" t="str">
            <v>CSP</v>
          </cell>
          <cell r="D10798" t="str">
            <v>2018</v>
          </cell>
          <cell r="E10798">
            <v>4000</v>
          </cell>
        </row>
        <row r="10799">
          <cell r="A10799" t="str">
            <v>Denmark DK1</v>
          </cell>
          <cell r="B10799" t="str">
            <v>DK1</v>
          </cell>
          <cell r="C10799" t="str">
            <v>CSP</v>
          </cell>
          <cell r="D10799" t="str">
            <v>2019</v>
          </cell>
          <cell r="E10799">
            <v>4000</v>
          </cell>
        </row>
        <row r="10800">
          <cell r="A10800" t="str">
            <v>Denmark DK1</v>
          </cell>
          <cell r="B10800" t="str">
            <v>DK1</v>
          </cell>
          <cell r="C10800" t="str">
            <v>CSP</v>
          </cell>
          <cell r="D10800" t="str">
            <v>2020</v>
          </cell>
          <cell r="E10800">
            <v>4000</v>
          </cell>
        </row>
        <row r="10801">
          <cell r="A10801" t="str">
            <v>Denmark DK1</v>
          </cell>
          <cell r="B10801" t="str">
            <v>DK1</v>
          </cell>
          <cell r="C10801" t="str">
            <v>CSP</v>
          </cell>
          <cell r="D10801" t="str">
            <v>2021</v>
          </cell>
          <cell r="E10801">
            <v>4000</v>
          </cell>
        </row>
        <row r="10802">
          <cell r="A10802" t="str">
            <v>Denmark DK1</v>
          </cell>
          <cell r="B10802" t="str">
            <v>DK1</v>
          </cell>
          <cell r="C10802" t="str">
            <v>CSP</v>
          </cell>
          <cell r="D10802" t="str">
            <v>2022</v>
          </cell>
          <cell r="E10802">
            <v>4000</v>
          </cell>
        </row>
        <row r="10803">
          <cell r="A10803" t="str">
            <v>Denmark DK1</v>
          </cell>
          <cell r="B10803" t="str">
            <v>DK1</v>
          </cell>
          <cell r="C10803" t="str">
            <v>CSP</v>
          </cell>
          <cell r="D10803" t="str">
            <v>2023</v>
          </cell>
          <cell r="E10803">
            <v>4000</v>
          </cell>
        </row>
        <row r="10804">
          <cell r="A10804" t="str">
            <v>Denmark DK1</v>
          </cell>
          <cell r="B10804" t="str">
            <v>DK1</v>
          </cell>
          <cell r="C10804" t="str">
            <v>CSP</v>
          </cell>
          <cell r="D10804" t="str">
            <v>2024</v>
          </cell>
          <cell r="E10804">
            <v>4000</v>
          </cell>
        </row>
        <row r="10805">
          <cell r="A10805" t="str">
            <v>Denmark DK1</v>
          </cell>
          <cell r="B10805" t="str">
            <v>DK1</v>
          </cell>
          <cell r="C10805" t="str">
            <v>CSP</v>
          </cell>
          <cell r="D10805" t="str">
            <v>2025</v>
          </cell>
          <cell r="E10805">
            <v>4000</v>
          </cell>
        </row>
        <row r="10806">
          <cell r="A10806" t="str">
            <v>Denmark DK1</v>
          </cell>
          <cell r="B10806" t="str">
            <v>DK1</v>
          </cell>
          <cell r="C10806" t="str">
            <v>CSP</v>
          </cell>
          <cell r="D10806" t="str">
            <v>2026</v>
          </cell>
          <cell r="E10806">
            <v>4000</v>
          </cell>
        </row>
        <row r="10807">
          <cell r="A10807" t="str">
            <v>Denmark DK1</v>
          </cell>
          <cell r="B10807" t="str">
            <v>DK1</v>
          </cell>
          <cell r="C10807" t="str">
            <v>CSP</v>
          </cell>
          <cell r="D10807" t="str">
            <v>2027</v>
          </cell>
          <cell r="E10807">
            <v>4000</v>
          </cell>
        </row>
        <row r="10808">
          <cell r="A10808" t="str">
            <v>Denmark DK1</v>
          </cell>
          <cell r="B10808" t="str">
            <v>DK1</v>
          </cell>
          <cell r="C10808" t="str">
            <v>CSP</v>
          </cell>
          <cell r="D10808" t="str">
            <v>2028</v>
          </cell>
          <cell r="E10808">
            <v>4000</v>
          </cell>
        </row>
        <row r="10809">
          <cell r="A10809" t="str">
            <v>Denmark DK1</v>
          </cell>
          <cell r="B10809" t="str">
            <v>DK1</v>
          </cell>
          <cell r="C10809" t="str">
            <v>CSP</v>
          </cell>
          <cell r="D10809" t="str">
            <v>2029</v>
          </cell>
          <cell r="E10809">
            <v>4000</v>
          </cell>
        </row>
        <row r="10810">
          <cell r="A10810" t="str">
            <v>Denmark DK1</v>
          </cell>
          <cell r="B10810" t="str">
            <v>DK1</v>
          </cell>
          <cell r="C10810" t="str">
            <v>CSP</v>
          </cell>
          <cell r="D10810" t="str">
            <v>2030</v>
          </cell>
          <cell r="E10810">
            <v>4000</v>
          </cell>
        </row>
        <row r="10811">
          <cell r="A10811" t="str">
            <v>Denmark DK1</v>
          </cell>
          <cell r="B10811" t="str">
            <v>DK1</v>
          </cell>
          <cell r="C10811" t="str">
            <v>CSP</v>
          </cell>
          <cell r="D10811" t="str">
            <v>2031</v>
          </cell>
          <cell r="E10811">
            <v>4000</v>
          </cell>
        </row>
        <row r="10812">
          <cell r="A10812" t="str">
            <v>Denmark DK1</v>
          </cell>
          <cell r="B10812" t="str">
            <v>DK1</v>
          </cell>
          <cell r="C10812" t="str">
            <v>CSP</v>
          </cell>
          <cell r="D10812" t="str">
            <v>2032</v>
          </cell>
          <cell r="E10812">
            <v>4000</v>
          </cell>
        </row>
        <row r="10813">
          <cell r="A10813" t="str">
            <v>Denmark DK1</v>
          </cell>
          <cell r="B10813" t="str">
            <v>DK1</v>
          </cell>
          <cell r="C10813" t="str">
            <v>CSP</v>
          </cell>
          <cell r="D10813" t="str">
            <v>2033</v>
          </cell>
          <cell r="E10813">
            <v>4000</v>
          </cell>
        </row>
        <row r="10814">
          <cell r="A10814" t="str">
            <v>Denmark DK1</v>
          </cell>
          <cell r="B10814" t="str">
            <v>DK1</v>
          </cell>
          <cell r="C10814" t="str">
            <v>CSP</v>
          </cell>
          <cell r="D10814" t="str">
            <v>2034</v>
          </cell>
          <cell r="E10814">
            <v>4000</v>
          </cell>
        </row>
        <row r="10815">
          <cell r="A10815" t="str">
            <v>Denmark DK1</v>
          </cell>
          <cell r="B10815" t="str">
            <v>DK1</v>
          </cell>
          <cell r="C10815" t="str">
            <v>CSP</v>
          </cell>
          <cell r="D10815" t="str">
            <v>2035</v>
          </cell>
          <cell r="E10815">
            <v>4000</v>
          </cell>
        </row>
        <row r="10816">
          <cell r="A10816" t="str">
            <v>Denmark DK1</v>
          </cell>
          <cell r="B10816" t="str">
            <v>DK1</v>
          </cell>
          <cell r="C10816" t="str">
            <v>CSP</v>
          </cell>
          <cell r="D10816" t="str">
            <v>2036</v>
          </cell>
          <cell r="E10816">
            <v>4000</v>
          </cell>
        </row>
        <row r="10817">
          <cell r="A10817" t="str">
            <v>Denmark DK1</v>
          </cell>
          <cell r="B10817" t="str">
            <v>DK1</v>
          </cell>
          <cell r="C10817" t="str">
            <v>CSP</v>
          </cell>
          <cell r="D10817" t="str">
            <v>2037</v>
          </cell>
          <cell r="E10817">
            <v>4000</v>
          </cell>
        </row>
        <row r="10818">
          <cell r="A10818" t="str">
            <v>Denmark DK1</v>
          </cell>
          <cell r="B10818" t="str">
            <v>DK1</v>
          </cell>
          <cell r="C10818" t="str">
            <v>CSP</v>
          </cell>
          <cell r="D10818" t="str">
            <v>2038</v>
          </cell>
          <cell r="E10818">
            <v>4000</v>
          </cell>
        </row>
        <row r="10819">
          <cell r="A10819" t="str">
            <v>Denmark DK1</v>
          </cell>
          <cell r="B10819" t="str">
            <v>DK1</v>
          </cell>
          <cell r="C10819" t="str">
            <v>CSP</v>
          </cell>
          <cell r="D10819" t="str">
            <v>2039</v>
          </cell>
          <cell r="E10819">
            <v>4000</v>
          </cell>
        </row>
        <row r="10820">
          <cell r="A10820" t="str">
            <v>Denmark DK1</v>
          </cell>
          <cell r="B10820" t="str">
            <v>DK1</v>
          </cell>
          <cell r="C10820" t="str">
            <v>CSP</v>
          </cell>
          <cell r="D10820" t="str">
            <v>2040</v>
          </cell>
          <cell r="E10820">
            <v>4000</v>
          </cell>
        </row>
        <row r="10821">
          <cell r="A10821" t="str">
            <v>Denmark DK1</v>
          </cell>
          <cell r="B10821" t="str">
            <v>DK1</v>
          </cell>
          <cell r="C10821" t="str">
            <v>CSP</v>
          </cell>
          <cell r="D10821" t="str">
            <v>2041</v>
          </cell>
          <cell r="E10821">
            <v>4000</v>
          </cell>
        </row>
        <row r="10822">
          <cell r="A10822" t="str">
            <v>Denmark DK1</v>
          </cell>
          <cell r="B10822" t="str">
            <v>DK1</v>
          </cell>
          <cell r="C10822" t="str">
            <v>CSP</v>
          </cell>
          <cell r="D10822" t="str">
            <v>2042</v>
          </cell>
          <cell r="E10822">
            <v>4000</v>
          </cell>
        </row>
        <row r="10823">
          <cell r="A10823" t="str">
            <v>Denmark DK1</v>
          </cell>
          <cell r="B10823" t="str">
            <v>DK1</v>
          </cell>
          <cell r="C10823" t="str">
            <v>CSP</v>
          </cell>
          <cell r="D10823" t="str">
            <v>2043</v>
          </cell>
          <cell r="E10823">
            <v>4000</v>
          </cell>
        </row>
        <row r="10824">
          <cell r="A10824" t="str">
            <v>Denmark DK1</v>
          </cell>
          <cell r="B10824" t="str">
            <v>DK1</v>
          </cell>
          <cell r="C10824" t="str">
            <v>CSP</v>
          </cell>
          <cell r="D10824" t="str">
            <v>2044</v>
          </cell>
          <cell r="E10824">
            <v>4000</v>
          </cell>
        </row>
        <row r="10825">
          <cell r="A10825" t="str">
            <v>Denmark DK1</v>
          </cell>
          <cell r="B10825" t="str">
            <v>DK1</v>
          </cell>
          <cell r="C10825" t="str">
            <v>CSP</v>
          </cell>
          <cell r="D10825" t="str">
            <v>2045</v>
          </cell>
          <cell r="E10825">
            <v>4000</v>
          </cell>
        </row>
        <row r="10826">
          <cell r="A10826" t="str">
            <v>Denmark DK1</v>
          </cell>
          <cell r="B10826" t="str">
            <v>DK1</v>
          </cell>
          <cell r="C10826" t="str">
            <v>CSP</v>
          </cell>
          <cell r="D10826" t="str">
            <v>2046</v>
          </cell>
          <cell r="E10826">
            <v>4000</v>
          </cell>
        </row>
        <row r="10827">
          <cell r="A10827" t="str">
            <v>Denmark DK1</v>
          </cell>
          <cell r="B10827" t="str">
            <v>DK1</v>
          </cell>
          <cell r="C10827" t="str">
            <v>CSP</v>
          </cell>
          <cell r="D10827" t="str">
            <v>2047</v>
          </cell>
          <cell r="E10827">
            <v>4000</v>
          </cell>
        </row>
        <row r="10828">
          <cell r="A10828" t="str">
            <v>Denmark DK1</v>
          </cell>
          <cell r="B10828" t="str">
            <v>DK1</v>
          </cell>
          <cell r="C10828" t="str">
            <v>CSP</v>
          </cell>
          <cell r="D10828" t="str">
            <v>2048</v>
          </cell>
          <cell r="E10828">
            <v>4000</v>
          </cell>
        </row>
        <row r="10829">
          <cell r="A10829" t="str">
            <v>Denmark DK1</v>
          </cell>
          <cell r="B10829" t="str">
            <v>DK1</v>
          </cell>
          <cell r="C10829" t="str">
            <v>CSP</v>
          </cell>
          <cell r="D10829" t="str">
            <v>2049</v>
          </cell>
          <cell r="E10829">
            <v>4000</v>
          </cell>
        </row>
        <row r="10830">
          <cell r="A10830" t="str">
            <v>Denmark DK1</v>
          </cell>
          <cell r="B10830" t="str">
            <v>DK1</v>
          </cell>
          <cell r="C10830" t="str">
            <v>CSP</v>
          </cell>
          <cell r="D10830" t="str">
            <v>2050</v>
          </cell>
          <cell r="E10830">
            <v>4000</v>
          </cell>
        </row>
        <row r="10831">
          <cell r="A10831" t="str">
            <v>Denmark DK2</v>
          </cell>
          <cell r="B10831" t="str">
            <v>DK2</v>
          </cell>
          <cell r="C10831" t="str">
            <v>CSP</v>
          </cell>
          <cell r="D10831" t="str">
            <v>2018</v>
          </cell>
          <cell r="E10831">
            <v>4000</v>
          </cell>
        </row>
        <row r="10832">
          <cell r="A10832" t="str">
            <v>Denmark DK2</v>
          </cell>
          <cell r="B10832" t="str">
            <v>DK2</v>
          </cell>
          <cell r="C10832" t="str">
            <v>CSP</v>
          </cell>
          <cell r="D10832" t="str">
            <v>2019</v>
          </cell>
          <cell r="E10832">
            <v>4000</v>
          </cell>
        </row>
        <row r="10833">
          <cell r="A10833" t="str">
            <v>Denmark DK2</v>
          </cell>
          <cell r="B10833" t="str">
            <v>DK2</v>
          </cell>
          <cell r="C10833" t="str">
            <v>CSP</v>
          </cell>
          <cell r="D10833" t="str">
            <v>2020</v>
          </cell>
          <cell r="E10833">
            <v>4000</v>
          </cell>
        </row>
        <row r="10834">
          <cell r="A10834" t="str">
            <v>Denmark DK2</v>
          </cell>
          <cell r="B10834" t="str">
            <v>DK2</v>
          </cell>
          <cell r="C10834" t="str">
            <v>CSP</v>
          </cell>
          <cell r="D10834" t="str">
            <v>2021</v>
          </cell>
          <cell r="E10834">
            <v>4000</v>
          </cell>
        </row>
        <row r="10835">
          <cell r="A10835" t="str">
            <v>Denmark DK2</v>
          </cell>
          <cell r="B10835" t="str">
            <v>DK2</v>
          </cell>
          <cell r="C10835" t="str">
            <v>CSP</v>
          </cell>
          <cell r="D10835" t="str">
            <v>2022</v>
          </cell>
          <cell r="E10835">
            <v>4000</v>
          </cell>
        </row>
        <row r="10836">
          <cell r="A10836" t="str">
            <v>Denmark DK2</v>
          </cell>
          <cell r="B10836" t="str">
            <v>DK2</v>
          </cell>
          <cell r="C10836" t="str">
            <v>CSP</v>
          </cell>
          <cell r="D10836" t="str">
            <v>2023</v>
          </cell>
          <cell r="E10836">
            <v>4000</v>
          </cell>
        </row>
        <row r="10837">
          <cell r="A10837" t="str">
            <v>Denmark DK2</v>
          </cell>
          <cell r="B10837" t="str">
            <v>DK2</v>
          </cell>
          <cell r="C10837" t="str">
            <v>CSP</v>
          </cell>
          <cell r="D10837" t="str">
            <v>2024</v>
          </cell>
          <cell r="E10837">
            <v>4000</v>
          </cell>
        </row>
        <row r="10838">
          <cell r="A10838" t="str">
            <v>Denmark DK2</v>
          </cell>
          <cell r="B10838" t="str">
            <v>DK2</v>
          </cell>
          <cell r="C10838" t="str">
            <v>CSP</v>
          </cell>
          <cell r="D10838" t="str">
            <v>2025</v>
          </cell>
          <cell r="E10838">
            <v>4000</v>
          </cell>
        </row>
        <row r="10839">
          <cell r="A10839" t="str">
            <v>Denmark DK2</v>
          </cell>
          <cell r="B10839" t="str">
            <v>DK2</v>
          </cell>
          <cell r="C10839" t="str">
            <v>CSP</v>
          </cell>
          <cell r="D10839" t="str">
            <v>2026</v>
          </cell>
          <cell r="E10839">
            <v>4000</v>
          </cell>
        </row>
        <row r="10840">
          <cell r="A10840" t="str">
            <v>Denmark DK2</v>
          </cell>
          <cell r="B10840" t="str">
            <v>DK2</v>
          </cell>
          <cell r="C10840" t="str">
            <v>CSP</v>
          </cell>
          <cell r="D10840" t="str">
            <v>2027</v>
          </cell>
          <cell r="E10840">
            <v>4000</v>
          </cell>
        </row>
        <row r="10841">
          <cell r="A10841" t="str">
            <v>Denmark DK2</v>
          </cell>
          <cell r="B10841" t="str">
            <v>DK2</v>
          </cell>
          <cell r="C10841" t="str">
            <v>CSP</v>
          </cell>
          <cell r="D10841" t="str">
            <v>2028</v>
          </cell>
          <cell r="E10841">
            <v>4000</v>
          </cell>
        </row>
        <row r="10842">
          <cell r="A10842" t="str">
            <v>Denmark DK2</v>
          </cell>
          <cell r="B10842" t="str">
            <v>DK2</v>
          </cell>
          <cell r="C10842" t="str">
            <v>CSP</v>
          </cell>
          <cell r="D10842" t="str">
            <v>2029</v>
          </cell>
          <cell r="E10842">
            <v>4000</v>
          </cell>
        </row>
        <row r="10843">
          <cell r="A10843" t="str">
            <v>Denmark DK2</v>
          </cell>
          <cell r="B10843" t="str">
            <v>DK2</v>
          </cell>
          <cell r="C10843" t="str">
            <v>CSP</v>
          </cell>
          <cell r="D10843" t="str">
            <v>2030</v>
          </cell>
          <cell r="E10843">
            <v>4000</v>
          </cell>
        </row>
        <row r="10844">
          <cell r="A10844" t="str">
            <v>Denmark DK2</v>
          </cell>
          <cell r="B10844" t="str">
            <v>DK2</v>
          </cell>
          <cell r="C10844" t="str">
            <v>CSP</v>
          </cell>
          <cell r="D10844" t="str">
            <v>2031</v>
          </cell>
          <cell r="E10844">
            <v>4000</v>
          </cell>
        </row>
        <row r="10845">
          <cell r="A10845" t="str">
            <v>Denmark DK2</v>
          </cell>
          <cell r="B10845" t="str">
            <v>DK2</v>
          </cell>
          <cell r="C10845" t="str">
            <v>CSP</v>
          </cell>
          <cell r="D10845" t="str">
            <v>2032</v>
          </cell>
          <cell r="E10845">
            <v>4000</v>
          </cell>
        </row>
        <row r="10846">
          <cell r="A10846" t="str">
            <v>Denmark DK2</v>
          </cell>
          <cell r="B10846" t="str">
            <v>DK2</v>
          </cell>
          <cell r="C10846" t="str">
            <v>CSP</v>
          </cell>
          <cell r="D10846" t="str">
            <v>2033</v>
          </cell>
          <cell r="E10846">
            <v>4000</v>
          </cell>
        </row>
        <row r="10847">
          <cell r="A10847" t="str">
            <v>Denmark DK2</v>
          </cell>
          <cell r="B10847" t="str">
            <v>DK2</v>
          </cell>
          <cell r="C10847" t="str">
            <v>CSP</v>
          </cell>
          <cell r="D10847" t="str">
            <v>2034</v>
          </cell>
          <cell r="E10847">
            <v>4000</v>
          </cell>
        </row>
        <row r="10848">
          <cell r="A10848" t="str">
            <v>Denmark DK2</v>
          </cell>
          <cell r="B10848" t="str">
            <v>DK2</v>
          </cell>
          <cell r="C10848" t="str">
            <v>CSP</v>
          </cell>
          <cell r="D10848" t="str">
            <v>2035</v>
          </cell>
          <cell r="E10848">
            <v>4000</v>
          </cell>
        </row>
        <row r="10849">
          <cell r="A10849" t="str">
            <v>Denmark DK2</v>
          </cell>
          <cell r="B10849" t="str">
            <v>DK2</v>
          </cell>
          <cell r="C10849" t="str">
            <v>CSP</v>
          </cell>
          <cell r="D10849" t="str">
            <v>2036</v>
          </cell>
          <cell r="E10849">
            <v>4000</v>
          </cell>
        </row>
        <row r="10850">
          <cell r="A10850" t="str">
            <v>Denmark DK2</v>
          </cell>
          <cell r="B10850" t="str">
            <v>DK2</v>
          </cell>
          <cell r="C10850" t="str">
            <v>CSP</v>
          </cell>
          <cell r="D10850" t="str">
            <v>2037</v>
          </cell>
          <cell r="E10850">
            <v>4000</v>
          </cell>
        </row>
        <row r="10851">
          <cell r="A10851" t="str">
            <v>Denmark DK2</v>
          </cell>
          <cell r="B10851" t="str">
            <v>DK2</v>
          </cell>
          <cell r="C10851" t="str">
            <v>CSP</v>
          </cell>
          <cell r="D10851" t="str">
            <v>2038</v>
          </cell>
          <cell r="E10851">
            <v>4000</v>
          </cell>
        </row>
        <row r="10852">
          <cell r="A10852" t="str">
            <v>Denmark DK2</v>
          </cell>
          <cell r="B10852" t="str">
            <v>DK2</v>
          </cell>
          <cell r="C10852" t="str">
            <v>CSP</v>
          </cell>
          <cell r="D10852" t="str">
            <v>2039</v>
          </cell>
          <cell r="E10852">
            <v>4000</v>
          </cell>
        </row>
        <row r="10853">
          <cell r="A10853" t="str">
            <v>Denmark DK2</v>
          </cell>
          <cell r="B10853" t="str">
            <v>DK2</v>
          </cell>
          <cell r="C10853" t="str">
            <v>CSP</v>
          </cell>
          <cell r="D10853" t="str">
            <v>2040</v>
          </cell>
          <cell r="E10853">
            <v>4000</v>
          </cell>
        </row>
        <row r="10854">
          <cell r="A10854" t="str">
            <v>Denmark DK2</v>
          </cell>
          <cell r="B10854" t="str">
            <v>DK2</v>
          </cell>
          <cell r="C10854" t="str">
            <v>CSP</v>
          </cell>
          <cell r="D10854" t="str">
            <v>2041</v>
          </cell>
          <cell r="E10854">
            <v>4000</v>
          </cell>
        </row>
        <row r="10855">
          <cell r="A10855" t="str">
            <v>Denmark DK2</v>
          </cell>
          <cell r="B10855" t="str">
            <v>DK2</v>
          </cell>
          <cell r="C10855" t="str">
            <v>CSP</v>
          </cell>
          <cell r="D10855" t="str">
            <v>2042</v>
          </cell>
          <cell r="E10855">
            <v>4000</v>
          </cell>
        </row>
        <row r="10856">
          <cell r="A10856" t="str">
            <v>Denmark DK2</v>
          </cell>
          <cell r="B10856" t="str">
            <v>DK2</v>
          </cell>
          <cell r="C10856" t="str">
            <v>CSP</v>
          </cell>
          <cell r="D10856" t="str">
            <v>2043</v>
          </cell>
          <cell r="E10856">
            <v>4000</v>
          </cell>
        </row>
        <row r="10857">
          <cell r="A10857" t="str">
            <v>Denmark DK2</v>
          </cell>
          <cell r="B10857" t="str">
            <v>DK2</v>
          </cell>
          <cell r="C10857" t="str">
            <v>CSP</v>
          </cell>
          <cell r="D10857" t="str">
            <v>2044</v>
          </cell>
          <cell r="E10857">
            <v>4000</v>
          </cell>
        </row>
        <row r="10858">
          <cell r="A10858" t="str">
            <v>Denmark DK2</v>
          </cell>
          <cell r="B10858" t="str">
            <v>DK2</v>
          </cell>
          <cell r="C10858" t="str">
            <v>CSP</v>
          </cell>
          <cell r="D10858" t="str">
            <v>2045</v>
          </cell>
          <cell r="E10858">
            <v>4000</v>
          </cell>
        </row>
        <row r="10859">
          <cell r="A10859" t="str">
            <v>Denmark DK2</v>
          </cell>
          <cell r="B10859" t="str">
            <v>DK2</v>
          </cell>
          <cell r="C10859" t="str">
            <v>CSP</v>
          </cell>
          <cell r="D10859" t="str">
            <v>2046</v>
          </cell>
          <cell r="E10859">
            <v>4000</v>
          </cell>
        </row>
        <row r="10860">
          <cell r="A10860" t="str">
            <v>Denmark DK2</v>
          </cell>
          <cell r="B10860" t="str">
            <v>DK2</v>
          </cell>
          <cell r="C10860" t="str">
            <v>CSP</v>
          </cell>
          <cell r="D10860" t="str">
            <v>2047</v>
          </cell>
          <cell r="E10860">
            <v>4000</v>
          </cell>
        </row>
        <row r="10861">
          <cell r="A10861" t="str">
            <v>Denmark DK2</v>
          </cell>
          <cell r="B10861" t="str">
            <v>DK2</v>
          </cell>
          <cell r="C10861" t="str">
            <v>CSP</v>
          </cell>
          <cell r="D10861" t="str">
            <v>2048</v>
          </cell>
          <cell r="E10861">
            <v>4000</v>
          </cell>
        </row>
        <row r="10862">
          <cell r="A10862" t="str">
            <v>Denmark DK2</v>
          </cell>
          <cell r="B10862" t="str">
            <v>DK2</v>
          </cell>
          <cell r="C10862" t="str">
            <v>CSP</v>
          </cell>
          <cell r="D10862" t="str">
            <v>2049</v>
          </cell>
          <cell r="E10862">
            <v>4000</v>
          </cell>
        </row>
        <row r="10863">
          <cell r="A10863" t="str">
            <v>Denmark DK2</v>
          </cell>
          <cell r="B10863" t="str">
            <v>DK2</v>
          </cell>
          <cell r="C10863" t="str">
            <v>CSP</v>
          </cell>
          <cell r="D10863" t="str">
            <v>2050</v>
          </cell>
          <cell r="E10863">
            <v>4000</v>
          </cell>
        </row>
        <row r="10864">
          <cell r="A10864" t="str">
            <v>Estonia</v>
          </cell>
          <cell r="B10864" t="str">
            <v>EE</v>
          </cell>
          <cell r="C10864" t="str">
            <v>CSP</v>
          </cell>
          <cell r="D10864" t="str">
            <v>2018</v>
          </cell>
          <cell r="E10864">
            <v>4000</v>
          </cell>
        </row>
        <row r="10865">
          <cell r="A10865" t="str">
            <v>Estonia</v>
          </cell>
          <cell r="B10865" t="str">
            <v>EE</v>
          </cell>
          <cell r="C10865" t="str">
            <v>CSP</v>
          </cell>
          <cell r="D10865" t="str">
            <v>2019</v>
          </cell>
          <cell r="E10865">
            <v>4000</v>
          </cell>
        </row>
        <row r="10866">
          <cell r="A10866" t="str">
            <v>Estonia</v>
          </cell>
          <cell r="B10866" t="str">
            <v>EE</v>
          </cell>
          <cell r="C10866" t="str">
            <v>CSP</v>
          </cell>
          <cell r="D10866" t="str">
            <v>2020</v>
          </cell>
          <cell r="E10866">
            <v>4000</v>
          </cell>
        </row>
        <row r="10867">
          <cell r="A10867" t="str">
            <v>Estonia</v>
          </cell>
          <cell r="B10867" t="str">
            <v>EE</v>
          </cell>
          <cell r="C10867" t="str">
            <v>CSP</v>
          </cell>
          <cell r="D10867" t="str">
            <v>2021</v>
          </cell>
          <cell r="E10867">
            <v>4000</v>
          </cell>
        </row>
        <row r="10868">
          <cell r="A10868" t="str">
            <v>Estonia</v>
          </cell>
          <cell r="B10868" t="str">
            <v>EE</v>
          </cell>
          <cell r="C10868" t="str">
            <v>CSP</v>
          </cell>
          <cell r="D10868" t="str">
            <v>2022</v>
          </cell>
          <cell r="E10868">
            <v>4000</v>
          </cell>
        </row>
        <row r="10869">
          <cell r="A10869" t="str">
            <v>Estonia</v>
          </cell>
          <cell r="B10869" t="str">
            <v>EE</v>
          </cell>
          <cell r="C10869" t="str">
            <v>CSP</v>
          </cell>
          <cell r="D10869" t="str">
            <v>2023</v>
          </cell>
          <cell r="E10869">
            <v>4000</v>
          </cell>
        </row>
        <row r="10870">
          <cell r="A10870" t="str">
            <v>Estonia</v>
          </cell>
          <cell r="B10870" t="str">
            <v>EE</v>
          </cell>
          <cell r="C10870" t="str">
            <v>CSP</v>
          </cell>
          <cell r="D10870" t="str">
            <v>2024</v>
          </cell>
          <cell r="E10870">
            <v>4000</v>
          </cell>
        </row>
        <row r="10871">
          <cell r="A10871" t="str">
            <v>Estonia</v>
          </cell>
          <cell r="B10871" t="str">
            <v>EE</v>
          </cell>
          <cell r="C10871" t="str">
            <v>CSP</v>
          </cell>
          <cell r="D10871" t="str">
            <v>2025</v>
          </cell>
          <cell r="E10871">
            <v>4000</v>
          </cell>
        </row>
        <row r="10872">
          <cell r="A10872" t="str">
            <v>Estonia</v>
          </cell>
          <cell r="B10872" t="str">
            <v>EE</v>
          </cell>
          <cell r="C10872" t="str">
            <v>CSP</v>
          </cell>
          <cell r="D10872" t="str">
            <v>2026</v>
          </cell>
          <cell r="E10872">
            <v>4000</v>
          </cell>
        </row>
        <row r="10873">
          <cell r="A10873" t="str">
            <v>Estonia</v>
          </cell>
          <cell r="B10873" t="str">
            <v>EE</v>
          </cell>
          <cell r="C10873" t="str">
            <v>CSP</v>
          </cell>
          <cell r="D10873" t="str">
            <v>2027</v>
          </cell>
          <cell r="E10873">
            <v>4000</v>
          </cell>
        </row>
        <row r="10874">
          <cell r="A10874" t="str">
            <v>Estonia</v>
          </cell>
          <cell r="B10874" t="str">
            <v>EE</v>
          </cell>
          <cell r="C10874" t="str">
            <v>CSP</v>
          </cell>
          <cell r="D10874" t="str">
            <v>2028</v>
          </cell>
          <cell r="E10874">
            <v>4000</v>
          </cell>
        </row>
        <row r="10875">
          <cell r="A10875" t="str">
            <v>Estonia</v>
          </cell>
          <cell r="B10875" t="str">
            <v>EE</v>
          </cell>
          <cell r="C10875" t="str">
            <v>CSP</v>
          </cell>
          <cell r="D10875" t="str">
            <v>2029</v>
          </cell>
          <cell r="E10875">
            <v>4000</v>
          </cell>
        </row>
        <row r="10876">
          <cell r="A10876" t="str">
            <v>Estonia</v>
          </cell>
          <cell r="B10876" t="str">
            <v>EE</v>
          </cell>
          <cell r="C10876" t="str">
            <v>CSP</v>
          </cell>
          <cell r="D10876" t="str">
            <v>2030</v>
          </cell>
          <cell r="E10876">
            <v>4000</v>
          </cell>
        </row>
        <row r="10877">
          <cell r="A10877" t="str">
            <v>Estonia</v>
          </cell>
          <cell r="B10877" t="str">
            <v>EE</v>
          </cell>
          <cell r="C10877" t="str">
            <v>CSP</v>
          </cell>
          <cell r="D10877" t="str">
            <v>2031</v>
          </cell>
          <cell r="E10877">
            <v>4000</v>
          </cell>
        </row>
        <row r="10878">
          <cell r="A10878" t="str">
            <v>Estonia</v>
          </cell>
          <cell r="B10878" t="str">
            <v>EE</v>
          </cell>
          <cell r="C10878" t="str">
            <v>CSP</v>
          </cell>
          <cell r="D10878" t="str">
            <v>2032</v>
          </cell>
          <cell r="E10878">
            <v>4000</v>
          </cell>
        </row>
        <row r="10879">
          <cell r="A10879" t="str">
            <v>Estonia</v>
          </cell>
          <cell r="B10879" t="str">
            <v>EE</v>
          </cell>
          <cell r="C10879" t="str">
            <v>CSP</v>
          </cell>
          <cell r="D10879" t="str">
            <v>2033</v>
          </cell>
          <cell r="E10879">
            <v>4000</v>
          </cell>
        </row>
        <row r="10880">
          <cell r="A10880" t="str">
            <v>Estonia</v>
          </cell>
          <cell r="B10880" t="str">
            <v>EE</v>
          </cell>
          <cell r="C10880" t="str">
            <v>CSP</v>
          </cell>
          <cell r="D10880" t="str">
            <v>2034</v>
          </cell>
          <cell r="E10880">
            <v>4000</v>
          </cell>
        </row>
        <row r="10881">
          <cell r="A10881" t="str">
            <v>Estonia</v>
          </cell>
          <cell r="B10881" t="str">
            <v>EE</v>
          </cell>
          <cell r="C10881" t="str">
            <v>CSP</v>
          </cell>
          <cell r="D10881" t="str">
            <v>2035</v>
          </cell>
          <cell r="E10881">
            <v>4000</v>
          </cell>
        </row>
        <row r="10882">
          <cell r="A10882" t="str">
            <v>Estonia</v>
          </cell>
          <cell r="B10882" t="str">
            <v>EE</v>
          </cell>
          <cell r="C10882" t="str">
            <v>CSP</v>
          </cell>
          <cell r="D10882" t="str">
            <v>2036</v>
          </cell>
          <cell r="E10882">
            <v>4000</v>
          </cell>
        </row>
        <row r="10883">
          <cell r="A10883" t="str">
            <v>Estonia</v>
          </cell>
          <cell r="B10883" t="str">
            <v>EE</v>
          </cell>
          <cell r="C10883" t="str">
            <v>CSP</v>
          </cell>
          <cell r="D10883" t="str">
            <v>2037</v>
          </cell>
          <cell r="E10883">
            <v>4000</v>
          </cell>
        </row>
        <row r="10884">
          <cell r="A10884" t="str">
            <v>Estonia</v>
          </cell>
          <cell r="B10884" t="str">
            <v>EE</v>
          </cell>
          <cell r="C10884" t="str">
            <v>CSP</v>
          </cell>
          <cell r="D10884" t="str">
            <v>2038</v>
          </cell>
          <cell r="E10884">
            <v>4000</v>
          </cell>
        </row>
        <row r="10885">
          <cell r="A10885" t="str">
            <v>Estonia</v>
          </cell>
          <cell r="B10885" t="str">
            <v>EE</v>
          </cell>
          <cell r="C10885" t="str">
            <v>CSP</v>
          </cell>
          <cell r="D10885" t="str">
            <v>2039</v>
          </cell>
          <cell r="E10885">
            <v>4000</v>
          </cell>
        </row>
        <row r="10886">
          <cell r="A10886" t="str">
            <v>Estonia</v>
          </cell>
          <cell r="B10886" t="str">
            <v>EE</v>
          </cell>
          <cell r="C10886" t="str">
            <v>CSP</v>
          </cell>
          <cell r="D10886" t="str">
            <v>2040</v>
          </cell>
          <cell r="E10886">
            <v>4000</v>
          </cell>
        </row>
        <row r="10887">
          <cell r="A10887" t="str">
            <v>Estonia</v>
          </cell>
          <cell r="B10887" t="str">
            <v>EE</v>
          </cell>
          <cell r="C10887" t="str">
            <v>CSP</v>
          </cell>
          <cell r="D10887" t="str">
            <v>2041</v>
          </cell>
          <cell r="E10887">
            <v>4000</v>
          </cell>
        </row>
        <row r="10888">
          <cell r="A10888" t="str">
            <v>Estonia</v>
          </cell>
          <cell r="B10888" t="str">
            <v>EE</v>
          </cell>
          <cell r="C10888" t="str">
            <v>CSP</v>
          </cell>
          <cell r="D10888" t="str">
            <v>2042</v>
          </cell>
          <cell r="E10888">
            <v>4000</v>
          </cell>
        </row>
        <row r="10889">
          <cell r="A10889" t="str">
            <v>Estonia</v>
          </cell>
          <cell r="B10889" t="str">
            <v>EE</v>
          </cell>
          <cell r="C10889" t="str">
            <v>CSP</v>
          </cell>
          <cell r="D10889" t="str">
            <v>2043</v>
          </cell>
          <cell r="E10889">
            <v>4000</v>
          </cell>
        </row>
        <row r="10890">
          <cell r="A10890" t="str">
            <v>Estonia</v>
          </cell>
          <cell r="B10890" t="str">
            <v>EE</v>
          </cell>
          <cell r="C10890" t="str">
            <v>CSP</v>
          </cell>
          <cell r="D10890" t="str">
            <v>2044</v>
          </cell>
          <cell r="E10890">
            <v>4000</v>
          </cell>
        </row>
        <row r="10891">
          <cell r="A10891" t="str">
            <v>Estonia</v>
          </cell>
          <cell r="B10891" t="str">
            <v>EE</v>
          </cell>
          <cell r="C10891" t="str">
            <v>CSP</v>
          </cell>
          <cell r="D10891" t="str">
            <v>2045</v>
          </cell>
          <cell r="E10891">
            <v>4000</v>
          </cell>
        </row>
        <row r="10892">
          <cell r="A10892" t="str">
            <v>Estonia</v>
          </cell>
          <cell r="B10892" t="str">
            <v>EE</v>
          </cell>
          <cell r="C10892" t="str">
            <v>CSP</v>
          </cell>
          <cell r="D10892" t="str">
            <v>2046</v>
          </cell>
          <cell r="E10892">
            <v>4000</v>
          </cell>
        </row>
        <row r="10893">
          <cell r="A10893" t="str">
            <v>Estonia</v>
          </cell>
          <cell r="B10893" t="str">
            <v>EE</v>
          </cell>
          <cell r="C10893" t="str">
            <v>CSP</v>
          </cell>
          <cell r="D10893" t="str">
            <v>2047</v>
          </cell>
          <cell r="E10893">
            <v>4000</v>
          </cell>
        </row>
        <row r="10894">
          <cell r="A10894" t="str">
            <v>Estonia</v>
          </cell>
          <cell r="B10894" t="str">
            <v>EE</v>
          </cell>
          <cell r="C10894" t="str">
            <v>CSP</v>
          </cell>
          <cell r="D10894" t="str">
            <v>2048</v>
          </cell>
          <cell r="E10894">
            <v>4000</v>
          </cell>
        </row>
        <row r="10895">
          <cell r="A10895" t="str">
            <v>Estonia</v>
          </cell>
          <cell r="B10895" t="str">
            <v>EE</v>
          </cell>
          <cell r="C10895" t="str">
            <v>CSP</v>
          </cell>
          <cell r="D10895" t="str">
            <v>2049</v>
          </cell>
          <cell r="E10895">
            <v>4000</v>
          </cell>
        </row>
        <row r="10896">
          <cell r="A10896" t="str">
            <v>Estonia</v>
          </cell>
          <cell r="B10896" t="str">
            <v>EE</v>
          </cell>
          <cell r="C10896" t="str">
            <v>CSP</v>
          </cell>
          <cell r="D10896" t="str">
            <v>2050</v>
          </cell>
          <cell r="E10896">
            <v>4000</v>
          </cell>
        </row>
        <row r="10897">
          <cell r="A10897" t="str">
            <v>Spain</v>
          </cell>
          <cell r="B10897" t="str">
            <v>ES</v>
          </cell>
          <cell r="C10897" t="str">
            <v>CSP</v>
          </cell>
          <cell r="D10897" t="str">
            <v>2018</v>
          </cell>
          <cell r="E10897">
            <v>4000</v>
          </cell>
        </row>
        <row r="10898">
          <cell r="A10898" t="str">
            <v>Spain</v>
          </cell>
          <cell r="B10898" t="str">
            <v>ES</v>
          </cell>
          <cell r="C10898" t="str">
            <v>CSP</v>
          </cell>
          <cell r="D10898" t="str">
            <v>2019</v>
          </cell>
          <cell r="E10898">
            <v>4000</v>
          </cell>
        </row>
        <row r="10899">
          <cell r="A10899" t="str">
            <v>Spain</v>
          </cell>
          <cell r="B10899" t="str">
            <v>ES</v>
          </cell>
          <cell r="C10899" t="str">
            <v>CSP</v>
          </cell>
          <cell r="D10899" t="str">
            <v>2020</v>
          </cell>
          <cell r="E10899">
            <v>4000</v>
          </cell>
        </row>
        <row r="10900">
          <cell r="A10900" t="str">
            <v>Spain</v>
          </cell>
          <cell r="B10900" t="str">
            <v>ES</v>
          </cell>
          <cell r="C10900" t="str">
            <v>CSP</v>
          </cell>
          <cell r="D10900" t="str">
            <v>2021</v>
          </cell>
          <cell r="E10900">
            <v>4000</v>
          </cell>
        </row>
        <row r="10901">
          <cell r="A10901" t="str">
            <v>Spain</v>
          </cell>
          <cell r="B10901" t="str">
            <v>ES</v>
          </cell>
          <cell r="C10901" t="str">
            <v>CSP</v>
          </cell>
          <cell r="D10901" t="str">
            <v>2022</v>
          </cell>
          <cell r="E10901">
            <v>4000</v>
          </cell>
        </row>
        <row r="10902">
          <cell r="A10902" t="str">
            <v>Spain</v>
          </cell>
          <cell r="B10902" t="str">
            <v>ES</v>
          </cell>
          <cell r="C10902" t="str">
            <v>CSP</v>
          </cell>
          <cell r="D10902" t="str">
            <v>2023</v>
          </cell>
          <cell r="E10902">
            <v>4000</v>
          </cell>
        </row>
        <row r="10903">
          <cell r="A10903" t="str">
            <v>Spain</v>
          </cell>
          <cell r="B10903" t="str">
            <v>ES</v>
          </cell>
          <cell r="C10903" t="str">
            <v>CSP</v>
          </cell>
          <cell r="D10903" t="str">
            <v>2024</v>
          </cell>
          <cell r="E10903">
            <v>4000</v>
          </cell>
        </row>
        <row r="10904">
          <cell r="A10904" t="str">
            <v>Spain</v>
          </cell>
          <cell r="B10904" t="str">
            <v>ES</v>
          </cell>
          <cell r="C10904" t="str">
            <v>CSP</v>
          </cell>
          <cell r="D10904" t="str">
            <v>2025</v>
          </cell>
          <cell r="E10904">
            <v>4000</v>
          </cell>
        </row>
        <row r="10905">
          <cell r="A10905" t="str">
            <v>Spain</v>
          </cell>
          <cell r="B10905" t="str">
            <v>ES</v>
          </cell>
          <cell r="C10905" t="str">
            <v>CSP</v>
          </cell>
          <cell r="D10905" t="str">
            <v>2026</v>
          </cell>
          <cell r="E10905">
            <v>4000</v>
          </cell>
        </row>
        <row r="10906">
          <cell r="A10906" t="str">
            <v>Spain</v>
          </cell>
          <cell r="B10906" t="str">
            <v>ES</v>
          </cell>
          <cell r="C10906" t="str">
            <v>CSP</v>
          </cell>
          <cell r="D10906" t="str">
            <v>2027</v>
          </cell>
          <cell r="E10906">
            <v>4000</v>
          </cell>
        </row>
        <row r="10907">
          <cell r="A10907" t="str">
            <v>Spain</v>
          </cell>
          <cell r="B10907" t="str">
            <v>ES</v>
          </cell>
          <cell r="C10907" t="str">
            <v>CSP</v>
          </cell>
          <cell r="D10907" t="str">
            <v>2028</v>
          </cell>
          <cell r="E10907">
            <v>4000</v>
          </cell>
        </row>
        <row r="10908">
          <cell r="A10908" t="str">
            <v>Spain</v>
          </cell>
          <cell r="B10908" t="str">
            <v>ES</v>
          </cell>
          <cell r="C10908" t="str">
            <v>CSP</v>
          </cell>
          <cell r="D10908" t="str">
            <v>2029</v>
          </cell>
          <cell r="E10908">
            <v>4000</v>
          </cell>
        </row>
        <row r="10909">
          <cell r="A10909" t="str">
            <v>Spain</v>
          </cell>
          <cell r="B10909" t="str">
            <v>ES</v>
          </cell>
          <cell r="C10909" t="str">
            <v>CSP</v>
          </cell>
          <cell r="D10909" t="str">
            <v>2030</v>
          </cell>
          <cell r="E10909">
            <v>4000</v>
          </cell>
        </row>
        <row r="10910">
          <cell r="A10910" t="str">
            <v>Spain</v>
          </cell>
          <cell r="B10910" t="str">
            <v>ES</v>
          </cell>
          <cell r="C10910" t="str">
            <v>CSP</v>
          </cell>
          <cell r="D10910" t="str">
            <v>2031</v>
          </cell>
          <cell r="E10910">
            <v>4000</v>
          </cell>
        </row>
        <row r="10911">
          <cell r="A10911" t="str">
            <v>Spain</v>
          </cell>
          <cell r="B10911" t="str">
            <v>ES</v>
          </cell>
          <cell r="C10911" t="str">
            <v>CSP</v>
          </cell>
          <cell r="D10911" t="str">
            <v>2032</v>
          </cell>
          <cell r="E10911">
            <v>4000</v>
          </cell>
        </row>
        <row r="10912">
          <cell r="A10912" t="str">
            <v>Spain</v>
          </cell>
          <cell r="B10912" t="str">
            <v>ES</v>
          </cell>
          <cell r="C10912" t="str">
            <v>CSP</v>
          </cell>
          <cell r="D10912" t="str">
            <v>2033</v>
          </cell>
          <cell r="E10912">
            <v>4000</v>
          </cell>
        </row>
        <row r="10913">
          <cell r="A10913" t="str">
            <v>Spain</v>
          </cell>
          <cell r="B10913" t="str">
            <v>ES</v>
          </cell>
          <cell r="C10913" t="str">
            <v>CSP</v>
          </cell>
          <cell r="D10913" t="str">
            <v>2034</v>
          </cell>
          <cell r="E10913">
            <v>4000</v>
          </cell>
        </row>
        <row r="10914">
          <cell r="A10914" t="str">
            <v>Spain</v>
          </cell>
          <cell r="B10914" t="str">
            <v>ES</v>
          </cell>
          <cell r="C10914" t="str">
            <v>CSP</v>
          </cell>
          <cell r="D10914" t="str">
            <v>2035</v>
          </cell>
          <cell r="E10914">
            <v>4000</v>
          </cell>
        </row>
        <row r="10915">
          <cell r="A10915" t="str">
            <v>Spain</v>
          </cell>
          <cell r="B10915" t="str">
            <v>ES</v>
          </cell>
          <cell r="C10915" t="str">
            <v>CSP</v>
          </cell>
          <cell r="D10915" t="str">
            <v>2036</v>
          </cell>
          <cell r="E10915">
            <v>4000</v>
          </cell>
        </row>
        <row r="10916">
          <cell r="A10916" t="str">
            <v>Spain</v>
          </cell>
          <cell r="B10916" t="str">
            <v>ES</v>
          </cell>
          <cell r="C10916" t="str">
            <v>CSP</v>
          </cell>
          <cell r="D10916" t="str">
            <v>2037</v>
          </cell>
          <cell r="E10916">
            <v>4000</v>
          </cell>
        </row>
        <row r="10917">
          <cell r="A10917" t="str">
            <v>Spain</v>
          </cell>
          <cell r="B10917" t="str">
            <v>ES</v>
          </cell>
          <cell r="C10917" t="str">
            <v>CSP</v>
          </cell>
          <cell r="D10917" t="str">
            <v>2038</v>
          </cell>
          <cell r="E10917">
            <v>4000</v>
          </cell>
        </row>
        <row r="10918">
          <cell r="A10918" t="str">
            <v>Spain</v>
          </cell>
          <cell r="B10918" t="str">
            <v>ES</v>
          </cell>
          <cell r="C10918" t="str">
            <v>CSP</v>
          </cell>
          <cell r="D10918" t="str">
            <v>2039</v>
          </cell>
          <cell r="E10918">
            <v>4000</v>
          </cell>
        </row>
        <row r="10919">
          <cell r="A10919" t="str">
            <v>Spain</v>
          </cell>
          <cell r="B10919" t="str">
            <v>ES</v>
          </cell>
          <cell r="C10919" t="str">
            <v>CSP</v>
          </cell>
          <cell r="D10919" t="str">
            <v>2040</v>
          </cell>
          <cell r="E10919">
            <v>4000</v>
          </cell>
        </row>
        <row r="10920">
          <cell r="A10920" t="str">
            <v>Spain</v>
          </cell>
          <cell r="B10920" t="str">
            <v>ES</v>
          </cell>
          <cell r="C10920" t="str">
            <v>CSP</v>
          </cell>
          <cell r="D10920" t="str">
            <v>2041</v>
          </cell>
          <cell r="E10920">
            <v>4000</v>
          </cell>
        </row>
        <row r="10921">
          <cell r="A10921" t="str">
            <v>Spain</v>
          </cell>
          <cell r="B10921" t="str">
            <v>ES</v>
          </cell>
          <cell r="C10921" t="str">
            <v>CSP</v>
          </cell>
          <cell r="D10921" t="str">
            <v>2042</v>
          </cell>
          <cell r="E10921">
            <v>4000</v>
          </cell>
        </row>
        <row r="10922">
          <cell r="A10922" t="str">
            <v>Spain</v>
          </cell>
          <cell r="B10922" t="str">
            <v>ES</v>
          </cell>
          <cell r="C10922" t="str">
            <v>CSP</v>
          </cell>
          <cell r="D10922" t="str">
            <v>2043</v>
          </cell>
          <cell r="E10922">
            <v>4000</v>
          </cell>
        </row>
        <row r="10923">
          <cell r="A10923" t="str">
            <v>Spain</v>
          </cell>
          <cell r="B10923" t="str">
            <v>ES</v>
          </cell>
          <cell r="C10923" t="str">
            <v>CSP</v>
          </cell>
          <cell r="D10923" t="str">
            <v>2044</v>
          </cell>
          <cell r="E10923">
            <v>4000</v>
          </cell>
        </row>
        <row r="10924">
          <cell r="A10924" t="str">
            <v>Spain</v>
          </cell>
          <cell r="B10924" t="str">
            <v>ES</v>
          </cell>
          <cell r="C10924" t="str">
            <v>CSP</v>
          </cell>
          <cell r="D10924" t="str">
            <v>2045</v>
          </cell>
          <cell r="E10924">
            <v>4000</v>
          </cell>
        </row>
        <row r="10925">
          <cell r="A10925" t="str">
            <v>Spain</v>
          </cell>
          <cell r="B10925" t="str">
            <v>ES</v>
          </cell>
          <cell r="C10925" t="str">
            <v>CSP</v>
          </cell>
          <cell r="D10925" t="str">
            <v>2046</v>
          </cell>
          <cell r="E10925">
            <v>4000</v>
          </cell>
        </row>
        <row r="10926">
          <cell r="A10926" t="str">
            <v>Spain</v>
          </cell>
          <cell r="B10926" t="str">
            <v>ES</v>
          </cell>
          <cell r="C10926" t="str">
            <v>CSP</v>
          </cell>
          <cell r="D10926" t="str">
            <v>2047</v>
          </cell>
          <cell r="E10926">
            <v>4000</v>
          </cell>
        </row>
        <row r="10927">
          <cell r="A10927" t="str">
            <v>Spain</v>
          </cell>
          <cell r="B10927" t="str">
            <v>ES</v>
          </cell>
          <cell r="C10927" t="str">
            <v>CSP</v>
          </cell>
          <cell r="D10927" t="str">
            <v>2048</v>
          </cell>
          <cell r="E10927">
            <v>4000</v>
          </cell>
        </row>
        <row r="10928">
          <cell r="A10928" t="str">
            <v>Spain</v>
          </cell>
          <cell r="B10928" t="str">
            <v>ES</v>
          </cell>
          <cell r="C10928" t="str">
            <v>CSP</v>
          </cell>
          <cell r="D10928" t="str">
            <v>2049</v>
          </cell>
          <cell r="E10928">
            <v>4000</v>
          </cell>
        </row>
        <row r="10929">
          <cell r="A10929" t="str">
            <v>Spain</v>
          </cell>
          <cell r="B10929" t="str">
            <v>ES</v>
          </cell>
          <cell r="C10929" t="str">
            <v>CSP</v>
          </cell>
          <cell r="D10929" t="str">
            <v>2050</v>
          </cell>
          <cell r="E10929">
            <v>4000</v>
          </cell>
        </row>
        <row r="10930">
          <cell r="A10930" t="str">
            <v>Finland</v>
          </cell>
          <cell r="B10930" t="str">
            <v>FI</v>
          </cell>
          <cell r="C10930" t="str">
            <v>CSP</v>
          </cell>
          <cell r="D10930" t="str">
            <v>2018</v>
          </cell>
          <cell r="E10930">
            <v>4000</v>
          </cell>
        </row>
        <row r="10931">
          <cell r="A10931" t="str">
            <v>Finland</v>
          </cell>
          <cell r="B10931" t="str">
            <v>FI</v>
          </cell>
          <cell r="C10931" t="str">
            <v>CSP</v>
          </cell>
          <cell r="D10931" t="str">
            <v>2019</v>
          </cell>
          <cell r="E10931">
            <v>4000</v>
          </cell>
        </row>
        <row r="10932">
          <cell r="A10932" t="str">
            <v>Finland</v>
          </cell>
          <cell r="B10932" t="str">
            <v>FI</v>
          </cell>
          <cell r="C10932" t="str">
            <v>CSP</v>
          </cell>
          <cell r="D10932" t="str">
            <v>2020</v>
          </cell>
          <cell r="E10932">
            <v>4000</v>
          </cell>
        </row>
        <row r="10933">
          <cell r="A10933" t="str">
            <v>Finland</v>
          </cell>
          <cell r="B10933" t="str">
            <v>FI</v>
          </cell>
          <cell r="C10933" t="str">
            <v>CSP</v>
          </cell>
          <cell r="D10933" t="str">
            <v>2021</v>
          </cell>
          <cell r="E10933">
            <v>4000</v>
          </cell>
        </row>
        <row r="10934">
          <cell r="A10934" t="str">
            <v>Finland</v>
          </cell>
          <cell r="B10934" t="str">
            <v>FI</v>
          </cell>
          <cell r="C10934" t="str">
            <v>CSP</v>
          </cell>
          <cell r="D10934" t="str">
            <v>2022</v>
          </cell>
          <cell r="E10934">
            <v>4000</v>
          </cell>
        </row>
        <row r="10935">
          <cell r="A10935" t="str">
            <v>Finland</v>
          </cell>
          <cell r="B10935" t="str">
            <v>FI</v>
          </cell>
          <cell r="C10935" t="str">
            <v>CSP</v>
          </cell>
          <cell r="D10935" t="str">
            <v>2023</v>
          </cell>
          <cell r="E10935">
            <v>4000</v>
          </cell>
        </row>
        <row r="10936">
          <cell r="A10936" t="str">
            <v>Finland</v>
          </cell>
          <cell r="B10936" t="str">
            <v>FI</v>
          </cell>
          <cell r="C10936" t="str">
            <v>CSP</v>
          </cell>
          <cell r="D10936" t="str">
            <v>2024</v>
          </cell>
          <cell r="E10936">
            <v>4000</v>
          </cell>
        </row>
        <row r="10937">
          <cell r="A10937" t="str">
            <v>Finland</v>
          </cell>
          <cell r="B10937" t="str">
            <v>FI</v>
          </cell>
          <cell r="C10937" t="str">
            <v>CSP</v>
          </cell>
          <cell r="D10937" t="str">
            <v>2025</v>
          </cell>
          <cell r="E10937">
            <v>4000</v>
          </cell>
        </row>
        <row r="10938">
          <cell r="A10938" t="str">
            <v>Finland</v>
          </cell>
          <cell r="B10938" t="str">
            <v>FI</v>
          </cell>
          <cell r="C10938" t="str">
            <v>CSP</v>
          </cell>
          <cell r="D10938" t="str">
            <v>2026</v>
          </cell>
          <cell r="E10938">
            <v>4000</v>
          </cell>
        </row>
        <row r="10939">
          <cell r="A10939" t="str">
            <v>Finland</v>
          </cell>
          <cell r="B10939" t="str">
            <v>FI</v>
          </cell>
          <cell r="C10939" t="str">
            <v>CSP</v>
          </cell>
          <cell r="D10939" t="str">
            <v>2027</v>
          </cell>
          <cell r="E10939">
            <v>4000</v>
          </cell>
        </row>
        <row r="10940">
          <cell r="A10940" t="str">
            <v>Finland</v>
          </cell>
          <cell r="B10940" t="str">
            <v>FI</v>
          </cell>
          <cell r="C10940" t="str">
            <v>CSP</v>
          </cell>
          <cell r="D10940" t="str">
            <v>2028</v>
          </cell>
          <cell r="E10940">
            <v>4000</v>
          </cell>
        </row>
        <row r="10941">
          <cell r="A10941" t="str">
            <v>Finland</v>
          </cell>
          <cell r="B10941" t="str">
            <v>FI</v>
          </cell>
          <cell r="C10941" t="str">
            <v>CSP</v>
          </cell>
          <cell r="D10941" t="str">
            <v>2029</v>
          </cell>
          <cell r="E10941">
            <v>4000</v>
          </cell>
        </row>
        <row r="10942">
          <cell r="A10942" t="str">
            <v>Finland</v>
          </cell>
          <cell r="B10942" t="str">
            <v>FI</v>
          </cell>
          <cell r="C10942" t="str">
            <v>CSP</v>
          </cell>
          <cell r="D10942" t="str">
            <v>2030</v>
          </cell>
          <cell r="E10942">
            <v>4000</v>
          </cell>
        </row>
        <row r="10943">
          <cell r="A10943" t="str">
            <v>Finland</v>
          </cell>
          <cell r="B10943" t="str">
            <v>FI</v>
          </cell>
          <cell r="C10943" t="str">
            <v>CSP</v>
          </cell>
          <cell r="D10943" t="str">
            <v>2031</v>
          </cell>
          <cell r="E10943">
            <v>4000</v>
          </cell>
        </row>
        <row r="10944">
          <cell r="A10944" t="str">
            <v>Finland</v>
          </cell>
          <cell r="B10944" t="str">
            <v>FI</v>
          </cell>
          <cell r="C10944" t="str">
            <v>CSP</v>
          </cell>
          <cell r="D10944" t="str">
            <v>2032</v>
          </cell>
          <cell r="E10944">
            <v>4000</v>
          </cell>
        </row>
        <row r="10945">
          <cell r="A10945" t="str">
            <v>Finland</v>
          </cell>
          <cell r="B10945" t="str">
            <v>FI</v>
          </cell>
          <cell r="C10945" t="str">
            <v>CSP</v>
          </cell>
          <cell r="D10945" t="str">
            <v>2033</v>
          </cell>
          <cell r="E10945">
            <v>4000</v>
          </cell>
        </row>
        <row r="10946">
          <cell r="A10946" t="str">
            <v>Finland</v>
          </cell>
          <cell r="B10946" t="str">
            <v>FI</v>
          </cell>
          <cell r="C10946" t="str">
            <v>CSP</v>
          </cell>
          <cell r="D10946" t="str">
            <v>2034</v>
          </cell>
          <cell r="E10946">
            <v>4000</v>
          </cell>
        </row>
        <row r="10947">
          <cell r="A10947" t="str">
            <v>Finland</v>
          </cell>
          <cell r="B10947" t="str">
            <v>FI</v>
          </cell>
          <cell r="C10947" t="str">
            <v>CSP</v>
          </cell>
          <cell r="D10947" t="str">
            <v>2035</v>
          </cell>
          <cell r="E10947">
            <v>4000</v>
          </cell>
        </row>
        <row r="10948">
          <cell r="A10948" t="str">
            <v>Finland</v>
          </cell>
          <cell r="B10948" t="str">
            <v>FI</v>
          </cell>
          <cell r="C10948" t="str">
            <v>CSP</v>
          </cell>
          <cell r="D10948" t="str">
            <v>2036</v>
          </cell>
          <cell r="E10948">
            <v>4000</v>
          </cell>
        </row>
        <row r="10949">
          <cell r="A10949" t="str">
            <v>Finland</v>
          </cell>
          <cell r="B10949" t="str">
            <v>FI</v>
          </cell>
          <cell r="C10949" t="str">
            <v>CSP</v>
          </cell>
          <cell r="D10949" t="str">
            <v>2037</v>
          </cell>
          <cell r="E10949">
            <v>4000</v>
          </cell>
        </row>
        <row r="10950">
          <cell r="A10950" t="str">
            <v>Finland</v>
          </cell>
          <cell r="B10950" t="str">
            <v>FI</v>
          </cell>
          <cell r="C10950" t="str">
            <v>CSP</v>
          </cell>
          <cell r="D10950" t="str">
            <v>2038</v>
          </cell>
          <cell r="E10950">
            <v>4000</v>
          </cell>
        </row>
        <row r="10951">
          <cell r="A10951" t="str">
            <v>Finland</v>
          </cell>
          <cell r="B10951" t="str">
            <v>FI</v>
          </cell>
          <cell r="C10951" t="str">
            <v>CSP</v>
          </cell>
          <cell r="D10951" t="str">
            <v>2039</v>
          </cell>
          <cell r="E10951">
            <v>4000</v>
          </cell>
        </row>
        <row r="10952">
          <cell r="A10952" t="str">
            <v>Finland</v>
          </cell>
          <cell r="B10952" t="str">
            <v>FI</v>
          </cell>
          <cell r="C10952" t="str">
            <v>CSP</v>
          </cell>
          <cell r="D10952" t="str">
            <v>2040</v>
          </cell>
          <cell r="E10952">
            <v>4000</v>
          </cell>
        </row>
        <row r="10953">
          <cell r="A10953" t="str">
            <v>Finland</v>
          </cell>
          <cell r="B10953" t="str">
            <v>FI</v>
          </cell>
          <cell r="C10953" t="str">
            <v>CSP</v>
          </cell>
          <cell r="D10953" t="str">
            <v>2041</v>
          </cell>
          <cell r="E10953">
            <v>4000</v>
          </cell>
        </row>
        <row r="10954">
          <cell r="A10954" t="str">
            <v>Finland</v>
          </cell>
          <cell r="B10954" t="str">
            <v>FI</v>
          </cell>
          <cell r="C10954" t="str">
            <v>CSP</v>
          </cell>
          <cell r="D10954" t="str">
            <v>2042</v>
          </cell>
          <cell r="E10954">
            <v>4000</v>
          </cell>
        </row>
        <row r="10955">
          <cell r="A10955" t="str">
            <v>Finland</v>
          </cell>
          <cell r="B10955" t="str">
            <v>FI</v>
          </cell>
          <cell r="C10955" t="str">
            <v>CSP</v>
          </cell>
          <cell r="D10955" t="str">
            <v>2043</v>
          </cell>
          <cell r="E10955">
            <v>4000</v>
          </cell>
        </row>
        <row r="10956">
          <cell r="A10956" t="str">
            <v>Finland</v>
          </cell>
          <cell r="B10956" t="str">
            <v>FI</v>
          </cell>
          <cell r="C10956" t="str">
            <v>CSP</v>
          </cell>
          <cell r="D10956" t="str">
            <v>2044</v>
          </cell>
          <cell r="E10956">
            <v>4000</v>
          </cell>
        </row>
        <row r="10957">
          <cell r="A10957" t="str">
            <v>Finland</v>
          </cell>
          <cell r="B10957" t="str">
            <v>FI</v>
          </cell>
          <cell r="C10957" t="str">
            <v>CSP</v>
          </cell>
          <cell r="D10957" t="str">
            <v>2045</v>
          </cell>
          <cell r="E10957">
            <v>4000</v>
          </cell>
        </row>
        <row r="10958">
          <cell r="A10958" t="str">
            <v>Finland</v>
          </cell>
          <cell r="B10958" t="str">
            <v>FI</v>
          </cell>
          <cell r="C10958" t="str">
            <v>CSP</v>
          </cell>
          <cell r="D10958" t="str">
            <v>2046</v>
          </cell>
          <cell r="E10958">
            <v>4000</v>
          </cell>
        </row>
        <row r="10959">
          <cell r="A10959" t="str">
            <v>Finland</v>
          </cell>
          <cell r="B10959" t="str">
            <v>FI</v>
          </cell>
          <cell r="C10959" t="str">
            <v>CSP</v>
          </cell>
          <cell r="D10959" t="str">
            <v>2047</v>
          </cell>
          <cell r="E10959">
            <v>4000</v>
          </cell>
        </row>
        <row r="10960">
          <cell r="A10960" t="str">
            <v>Finland</v>
          </cell>
          <cell r="B10960" t="str">
            <v>FI</v>
          </cell>
          <cell r="C10960" t="str">
            <v>CSP</v>
          </cell>
          <cell r="D10960" t="str">
            <v>2048</v>
          </cell>
          <cell r="E10960">
            <v>4000</v>
          </cell>
        </row>
        <row r="10961">
          <cell r="A10961" t="str">
            <v>Finland</v>
          </cell>
          <cell r="B10961" t="str">
            <v>FI</v>
          </cell>
          <cell r="C10961" t="str">
            <v>CSP</v>
          </cell>
          <cell r="D10961" t="str">
            <v>2049</v>
          </cell>
          <cell r="E10961">
            <v>4000</v>
          </cell>
        </row>
        <row r="10962">
          <cell r="A10962" t="str">
            <v>Finland</v>
          </cell>
          <cell r="B10962" t="str">
            <v>FI</v>
          </cell>
          <cell r="C10962" t="str">
            <v>CSP</v>
          </cell>
          <cell r="D10962" t="str">
            <v>2050</v>
          </cell>
          <cell r="E10962">
            <v>4000</v>
          </cell>
        </row>
        <row r="10963">
          <cell r="A10963" t="str">
            <v>France</v>
          </cell>
          <cell r="B10963" t="str">
            <v>FR</v>
          </cell>
          <cell r="C10963" t="str">
            <v>CSP</v>
          </cell>
          <cell r="D10963" t="str">
            <v>2018</v>
          </cell>
          <cell r="E10963">
            <v>4000</v>
          </cell>
        </row>
        <row r="10964">
          <cell r="A10964" t="str">
            <v>France</v>
          </cell>
          <cell r="B10964" t="str">
            <v>FR</v>
          </cell>
          <cell r="C10964" t="str">
            <v>CSP</v>
          </cell>
          <cell r="D10964" t="str">
            <v>2019</v>
          </cell>
          <cell r="E10964">
            <v>4000</v>
          </cell>
        </row>
        <row r="10965">
          <cell r="A10965" t="str">
            <v>France</v>
          </cell>
          <cell r="B10965" t="str">
            <v>FR</v>
          </cell>
          <cell r="C10965" t="str">
            <v>CSP</v>
          </cell>
          <cell r="D10965" t="str">
            <v>2020</v>
          </cell>
          <cell r="E10965">
            <v>4000</v>
          </cell>
        </row>
        <row r="10966">
          <cell r="A10966" t="str">
            <v>France</v>
          </cell>
          <cell r="B10966" t="str">
            <v>FR</v>
          </cell>
          <cell r="C10966" t="str">
            <v>CSP</v>
          </cell>
          <cell r="D10966" t="str">
            <v>2021</v>
          </cell>
          <cell r="E10966">
            <v>4000</v>
          </cell>
        </row>
        <row r="10967">
          <cell r="A10967" t="str">
            <v>France</v>
          </cell>
          <cell r="B10967" t="str">
            <v>FR</v>
          </cell>
          <cell r="C10967" t="str">
            <v>CSP</v>
          </cell>
          <cell r="D10967" t="str">
            <v>2022</v>
          </cell>
          <cell r="E10967">
            <v>4000</v>
          </cell>
        </row>
        <row r="10968">
          <cell r="A10968" t="str">
            <v>France</v>
          </cell>
          <cell r="B10968" t="str">
            <v>FR</v>
          </cell>
          <cell r="C10968" t="str">
            <v>CSP</v>
          </cell>
          <cell r="D10968" t="str">
            <v>2023</v>
          </cell>
          <cell r="E10968">
            <v>4000</v>
          </cell>
        </row>
        <row r="10969">
          <cell r="A10969" t="str">
            <v>France</v>
          </cell>
          <cell r="B10969" t="str">
            <v>FR</v>
          </cell>
          <cell r="C10969" t="str">
            <v>CSP</v>
          </cell>
          <cell r="D10969" t="str">
            <v>2024</v>
          </cell>
          <cell r="E10969">
            <v>4000</v>
          </cell>
        </row>
        <row r="10970">
          <cell r="A10970" t="str">
            <v>France</v>
          </cell>
          <cell r="B10970" t="str">
            <v>FR</v>
          </cell>
          <cell r="C10970" t="str">
            <v>CSP</v>
          </cell>
          <cell r="D10970" t="str">
            <v>2025</v>
          </cell>
          <cell r="E10970">
            <v>4000</v>
          </cell>
        </row>
        <row r="10971">
          <cell r="A10971" t="str">
            <v>France</v>
          </cell>
          <cell r="B10971" t="str">
            <v>FR</v>
          </cell>
          <cell r="C10971" t="str">
            <v>CSP</v>
          </cell>
          <cell r="D10971" t="str">
            <v>2026</v>
          </cell>
          <cell r="E10971">
            <v>4000</v>
          </cell>
        </row>
        <row r="10972">
          <cell r="A10972" t="str">
            <v>France</v>
          </cell>
          <cell r="B10972" t="str">
            <v>FR</v>
          </cell>
          <cell r="C10972" t="str">
            <v>CSP</v>
          </cell>
          <cell r="D10972" t="str">
            <v>2027</v>
          </cell>
          <cell r="E10972">
            <v>4000</v>
          </cell>
        </row>
        <row r="10973">
          <cell r="A10973" t="str">
            <v>France</v>
          </cell>
          <cell r="B10973" t="str">
            <v>FR</v>
          </cell>
          <cell r="C10973" t="str">
            <v>CSP</v>
          </cell>
          <cell r="D10973" t="str">
            <v>2028</v>
          </cell>
          <cell r="E10973">
            <v>4000</v>
          </cell>
        </row>
        <row r="10974">
          <cell r="A10974" t="str">
            <v>France</v>
          </cell>
          <cell r="B10974" t="str">
            <v>FR</v>
          </cell>
          <cell r="C10974" t="str">
            <v>CSP</v>
          </cell>
          <cell r="D10974" t="str">
            <v>2029</v>
          </cell>
          <cell r="E10974">
            <v>4000</v>
          </cell>
        </row>
        <row r="10975">
          <cell r="A10975" t="str">
            <v>France</v>
          </cell>
          <cell r="B10975" t="str">
            <v>FR</v>
          </cell>
          <cell r="C10975" t="str">
            <v>CSP</v>
          </cell>
          <cell r="D10975" t="str">
            <v>2030</v>
          </cell>
          <cell r="E10975">
            <v>4000</v>
          </cell>
        </row>
        <row r="10976">
          <cell r="A10976" t="str">
            <v>France</v>
          </cell>
          <cell r="B10976" t="str">
            <v>FR</v>
          </cell>
          <cell r="C10976" t="str">
            <v>CSP</v>
          </cell>
          <cell r="D10976" t="str">
            <v>2031</v>
          </cell>
          <cell r="E10976">
            <v>4000</v>
          </cell>
        </row>
        <row r="10977">
          <cell r="A10977" t="str">
            <v>France</v>
          </cell>
          <cell r="B10977" t="str">
            <v>FR</v>
          </cell>
          <cell r="C10977" t="str">
            <v>CSP</v>
          </cell>
          <cell r="D10977" t="str">
            <v>2032</v>
          </cell>
          <cell r="E10977">
            <v>4000</v>
          </cell>
        </row>
        <row r="10978">
          <cell r="A10978" t="str">
            <v>France</v>
          </cell>
          <cell r="B10978" t="str">
            <v>FR</v>
          </cell>
          <cell r="C10978" t="str">
            <v>CSP</v>
          </cell>
          <cell r="D10978" t="str">
            <v>2033</v>
          </cell>
          <cell r="E10978">
            <v>4000</v>
          </cell>
        </row>
        <row r="10979">
          <cell r="A10979" t="str">
            <v>France</v>
          </cell>
          <cell r="B10979" t="str">
            <v>FR</v>
          </cell>
          <cell r="C10979" t="str">
            <v>CSP</v>
          </cell>
          <cell r="D10979" t="str">
            <v>2034</v>
          </cell>
          <cell r="E10979">
            <v>4000</v>
          </cell>
        </row>
        <row r="10980">
          <cell r="A10980" t="str">
            <v>France</v>
          </cell>
          <cell r="B10980" t="str">
            <v>FR</v>
          </cell>
          <cell r="C10980" t="str">
            <v>CSP</v>
          </cell>
          <cell r="D10980" t="str">
            <v>2035</v>
          </cell>
          <cell r="E10980">
            <v>4000</v>
          </cell>
        </row>
        <row r="10981">
          <cell r="A10981" t="str">
            <v>France</v>
          </cell>
          <cell r="B10981" t="str">
            <v>FR</v>
          </cell>
          <cell r="C10981" t="str">
            <v>CSP</v>
          </cell>
          <cell r="D10981" t="str">
            <v>2036</v>
          </cell>
          <cell r="E10981">
            <v>4000</v>
          </cell>
        </row>
        <row r="10982">
          <cell r="A10982" t="str">
            <v>France</v>
          </cell>
          <cell r="B10982" t="str">
            <v>FR</v>
          </cell>
          <cell r="C10982" t="str">
            <v>CSP</v>
          </cell>
          <cell r="D10982" t="str">
            <v>2037</v>
          </cell>
          <cell r="E10982">
            <v>4000</v>
          </cell>
        </row>
        <row r="10983">
          <cell r="A10983" t="str">
            <v>France</v>
          </cell>
          <cell r="B10983" t="str">
            <v>FR</v>
          </cell>
          <cell r="C10983" t="str">
            <v>CSP</v>
          </cell>
          <cell r="D10983" t="str">
            <v>2038</v>
          </cell>
          <cell r="E10983">
            <v>4000</v>
          </cell>
        </row>
        <row r="10984">
          <cell r="A10984" t="str">
            <v>France</v>
          </cell>
          <cell r="B10984" t="str">
            <v>FR</v>
          </cell>
          <cell r="C10984" t="str">
            <v>CSP</v>
          </cell>
          <cell r="D10984" t="str">
            <v>2039</v>
          </cell>
          <cell r="E10984">
            <v>4000</v>
          </cell>
        </row>
        <row r="10985">
          <cell r="A10985" t="str">
            <v>France</v>
          </cell>
          <cell r="B10985" t="str">
            <v>FR</v>
          </cell>
          <cell r="C10985" t="str">
            <v>CSP</v>
          </cell>
          <cell r="D10985" t="str">
            <v>2040</v>
          </cell>
          <cell r="E10985">
            <v>4000</v>
          </cell>
        </row>
        <row r="10986">
          <cell r="A10986" t="str">
            <v>France</v>
          </cell>
          <cell r="B10986" t="str">
            <v>FR</v>
          </cell>
          <cell r="C10986" t="str">
            <v>CSP</v>
          </cell>
          <cell r="D10986" t="str">
            <v>2041</v>
          </cell>
          <cell r="E10986">
            <v>4000</v>
          </cell>
        </row>
        <row r="10987">
          <cell r="A10987" t="str">
            <v>France</v>
          </cell>
          <cell r="B10987" t="str">
            <v>FR</v>
          </cell>
          <cell r="C10987" t="str">
            <v>CSP</v>
          </cell>
          <cell r="D10987" t="str">
            <v>2042</v>
          </cell>
          <cell r="E10987">
            <v>4000</v>
          </cell>
        </row>
        <row r="10988">
          <cell r="A10988" t="str">
            <v>France</v>
          </cell>
          <cell r="B10988" t="str">
            <v>FR</v>
          </cell>
          <cell r="C10988" t="str">
            <v>CSP</v>
          </cell>
          <cell r="D10988" t="str">
            <v>2043</v>
          </cell>
          <cell r="E10988">
            <v>4000</v>
          </cell>
        </row>
        <row r="10989">
          <cell r="A10989" t="str">
            <v>France</v>
          </cell>
          <cell r="B10989" t="str">
            <v>FR</v>
          </cell>
          <cell r="C10989" t="str">
            <v>CSP</v>
          </cell>
          <cell r="D10989" t="str">
            <v>2044</v>
          </cell>
          <cell r="E10989">
            <v>4000</v>
          </cell>
        </row>
        <row r="10990">
          <cell r="A10990" t="str">
            <v>France</v>
          </cell>
          <cell r="B10990" t="str">
            <v>FR</v>
          </cell>
          <cell r="C10990" t="str">
            <v>CSP</v>
          </cell>
          <cell r="D10990" t="str">
            <v>2045</v>
          </cell>
          <cell r="E10990">
            <v>4000</v>
          </cell>
        </row>
        <row r="10991">
          <cell r="A10991" t="str">
            <v>France</v>
          </cell>
          <cell r="B10991" t="str">
            <v>FR</v>
          </cell>
          <cell r="C10991" t="str">
            <v>CSP</v>
          </cell>
          <cell r="D10991" t="str">
            <v>2046</v>
          </cell>
          <cell r="E10991">
            <v>4000</v>
          </cell>
        </row>
        <row r="10992">
          <cell r="A10992" t="str">
            <v>France</v>
          </cell>
          <cell r="B10992" t="str">
            <v>FR</v>
          </cell>
          <cell r="C10992" t="str">
            <v>CSP</v>
          </cell>
          <cell r="D10992" t="str">
            <v>2047</v>
          </cell>
          <cell r="E10992">
            <v>4000</v>
          </cell>
        </row>
        <row r="10993">
          <cell r="A10993" t="str">
            <v>France</v>
          </cell>
          <cell r="B10993" t="str">
            <v>FR</v>
          </cell>
          <cell r="C10993" t="str">
            <v>CSP</v>
          </cell>
          <cell r="D10993" t="str">
            <v>2048</v>
          </cell>
          <cell r="E10993">
            <v>4000</v>
          </cell>
        </row>
        <row r="10994">
          <cell r="A10994" t="str">
            <v>France</v>
          </cell>
          <cell r="B10994" t="str">
            <v>FR</v>
          </cell>
          <cell r="C10994" t="str">
            <v>CSP</v>
          </cell>
          <cell r="D10994" t="str">
            <v>2049</v>
          </cell>
          <cell r="E10994">
            <v>4000</v>
          </cell>
        </row>
        <row r="10995">
          <cell r="A10995" t="str">
            <v>France</v>
          </cell>
          <cell r="B10995" t="str">
            <v>FR</v>
          </cell>
          <cell r="C10995" t="str">
            <v>CSP</v>
          </cell>
          <cell r="D10995" t="str">
            <v>2050</v>
          </cell>
          <cell r="E10995">
            <v>4000</v>
          </cell>
        </row>
        <row r="10996">
          <cell r="A10996" t="str">
            <v>Great Britain</v>
          </cell>
          <cell r="B10996" t="str">
            <v>GB</v>
          </cell>
          <cell r="C10996" t="str">
            <v>CSP</v>
          </cell>
          <cell r="D10996" t="str">
            <v>2018</v>
          </cell>
          <cell r="E10996">
            <v>4000</v>
          </cell>
        </row>
        <row r="10997">
          <cell r="A10997" t="str">
            <v>Great Britain</v>
          </cell>
          <cell r="B10997" t="str">
            <v>GB</v>
          </cell>
          <cell r="C10997" t="str">
            <v>CSP</v>
          </cell>
          <cell r="D10997" t="str">
            <v>2019</v>
          </cell>
          <cell r="E10997">
            <v>4000</v>
          </cell>
        </row>
        <row r="10998">
          <cell r="A10998" t="str">
            <v>Great Britain</v>
          </cell>
          <cell r="B10998" t="str">
            <v>GB</v>
          </cell>
          <cell r="C10998" t="str">
            <v>CSP</v>
          </cell>
          <cell r="D10998" t="str">
            <v>2020</v>
          </cell>
          <cell r="E10998">
            <v>4000</v>
          </cell>
        </row>
        <row r="10999">
          <cell r="A10999" t="str">
            <v>Great Britain</v>
          </cell>
          <cell r="B10999" t="str">
            <v>GB</v>
          </cell>
          <cell r="C10999" t="str">
            <v>CSP</v>
          </cell>
          <cell r="D10999" t="str">
            <v>2021</v>
          </cell>
          <cell r="E10999">
            <v>4000</v>
          </cell>
        </row>
        <row r="11000">
          <cell r="A11000" t="str">
            <v>Great Britain</v>
          </cell>
          <cell r="B11000" t="str">
            <v>GB</v>
          </cell>
          <cell r="C11000" t="str">
            <v>CSP</v>
          </cell>
          <cell r="D11000" t="str">
            <v>2022</v>
          </cell>
          <cell r="E11000">
            <v>4000</v>
          </cell>
        </row>
        <row r="11001">
          <cell r="A11001" t="str">
            <v>Great Britain</v>
          </cell>
          <cell r="B11001" t="str">
            <v>GB</v>
          </cell>
          <cell r="C11001" t="str">
            <v>CSP</v>
          </cell>
          <cell r="D11001" t="str">
            <v>2023</v>
          </cell>
          <cell r="E11001">
            <v>4000</v>
          </cell>
        </row>
        <row r="11002">
          <cell r="A11002" t="str">
            <v>Great Britain</v>
          </cell>
          <cell r="B11002" t="str">
            <v>GB</v>
          </cell>
          <cell r="C11002" t="str">
            <v>CSP</v>
          </cell>
          <cell r="D11002" t="str">
            <v>2024</v>
          </cell>
          <cell r="E11002">
            <v>4000</v>
          </cell>
        </row>
        <row r="11003">
          <cell r="A11003" t="str">
            <v>Great Britain</v>
          </cell>
          <cell r="B11003" t="str">
            <v>GB</v>
          </cell>
          <cell r="C11003" t="str">
            <v>CSP</v>
          </cell>
          <cell r="D11003" t="str">
            <v>2025</v>
          </cell>
          <cell r="E11003">
            <v>4000</v>
          </cell>
        </row>
        <row r="11004">
          <cell r="A11004" t="str">
            <v>Great Britain</v>
          </cell>
          <cell r="B11004" t="str">
            <v>GB</v>
          </cell>
          <cell r="C11004" t="str">
            <v>CSP</v>
          </cell>
          <cell r="D11004" t="str">
            <v>2026</v>
          </cell>
          <cell r="E11004">
            <v>4000</v>
          </cell>
        </row>
        <row r="11005">
          <cell r="A11005" t="str">
            <v>Great Britain</v>
          </cell>
          <cell r="B11005" t="str">
            <v>GB</v>
          </cell>
          <cell r="C11005" t="str">
            <v>CSP</v>
          </cell>
          <cell r="D11005" t="str">
            <v>2027</v>
          </cell>
          <cell r="E11005">
            <v>4000</v>
          </cell>
        </row>
        <row r="11006">
          <cell r="A11006" t="str">
            <v>Great Britain</v>
          </cell>
          <cell r="B11006" t="str">
            <v>GB</v>
          </cell>
          <cell r="C11006" t="str">
            <v>CSP</v>
          </cell>
          <cell r="D11006" t="str">
            <v>2028</v>
          </cell>
          <cell r="E11006">
            <v>4000</v>
          </cell>
        </row>
        <row r="11007">
          <cell r="A11007" t="str">
            <v>Great Britain</v>
          </cell>
          <cell r="B11007" t="str">
            <v>GB</v>
          </cell>
          <cell r="C11007" t="str">
            <v>CSP</v>
          </cell>
          <cell r="D11007" t="str">
            <v>2029</v>
          </cell>
          <cell r="E11007">
            <v>4000</v>
          </cell>
        </row>
        <row r="11008">
          <cell r="A11008" t="str">
            <v>Great Britain</v>
          </cell>
          <cell r="B11008" t="str">
            <v>GB</v>
          </cell>
          <cell r="C11008" t="str">
            <v>CSP</v>
          </cell>
          <cell r="D11008" t="str">
            <v>2030</v>
          </cell>
          <cell r="E11008">
            <v>4000</v>
          </cell>
        </row>
        <row r="11009">
          <cell r="A11009" t="str">
            <v>Great Britain</v>
          </cell>
          <cell r="B11009" t="str">
            <v>GB</v>
          </cell>
          <cell r="C11009" t="str">
            <v>CSP</v>
          </cell>
          <cell r="D11009" t="str">
            <v>2031</v>
          </cell>
          <cell r="E11009">
            <v>4000</v>
          </cell>
        </row>
        <row r="11010">
          <cell r="A11010" t="str">
            <v>Great Britain</v>
          </cell>
          <cell r="B11010" t="str">
            <v>GB</v>
          </cell>
          <cell r="C11010" t="str">
            <v>CSP</v>
          </cell>
          <cell r="D11010" t="str">
            <v>2032</v>
          </cell>
          <cell r="E11010">
            <v>4000</v>
          </cell>
        </row>
        <row r="11011">
          <cell r="A11011" t="str">
            <v>Great Britain</v>
          </cell>
          <cell r="B11011" t="str">
            <v>GB</v>
          </cell>
          <cell r="C11011" t="str">
            <v>CSP</v>
          </cell>
          <cell r="D11011" t="str">
            <v>2033</v>
          </cell>
          <cell r="E11011">
            <v>4000</v>
          </cell>
        </row>
        <row r="11012">
          <cell r="A11012" t="str">
            <v>Great Britain</v>
          </cell>
          <cell r="B11012" t="str">
            <v>GB</v>
          </cell>
          <cell r="C11012" t="str">
            <v>CSP</v>
          </cell>
          <cell r="D11012" t="str">
            <v>2034</v>
          </cell>
          <cell r="E11012">
            <v>4000</v>
          </cell>
        </row>
        <row r="11013">
          <cell r="A11013" t="str">
            <v>Great Britain</v>
          </cell>
          <cell r="B11013" t="str">
            <v>GB</v>
          </cell>
          <cell r="C11013" t="str">
            <v>CSP</v>
          </cell>
          <cell r="D11013" t="str">
            <v>2035</v>
          </cell>
          <cell r="E11013">
            <v>4000</v>
          </cell>
        </row>
        <row r="11014">
          <cell r="A11014" t="str">
            <v>Great Britain</v>
          </cell>
          <cell r="B11014" t="str">
            <v>GB</v>
          </cell>
          <cell r="C11014" t="str">
            <v>CSP</v>
          </cell>
          <cell r="D11014" t="str">
            <v>2036</v>
          </cell>
          <cell r="E11014">
            <v>4000</v>
          </cell>
        </row>
        <row r="11015">
          <cell r="A11015" t="str">
            <v>Great Britain</v>
          </cell>
          <cell r="B11015" t="str">
            <v>GB</v>
          </cell>
          <cell r="C11015" t="str">
            <v>CSP</v>
          </cell>
          <cell r="D11015" t="str">
            <v>2037</v>
          </cell>
          <cell r="E11015">
            <v>4000</v>
          </cell>
        </row>
        <row r="11016">
          <cell r="A11016" t="str">
            <v>Great Britain</v>
          </cell>
          <cell r="B11016" t="str">
            <v>GB</v>
          </cell>
          <cell r="C11016" t="str">
            <v>CSP</v>
          </cell>
          <cell r="D11016" t="str">
            <v>2038</v>
          </cell>
          <cell r="E11016">
            <v>4000</v>
          </cell>
        </row>
        <row r="11017">
          <cell r="A11017" t="str">
            <v>Great Britain</v>
          </cell>
          <cell r="B11017" t="str">
            <v>GB</v>
          </cell>
          <cell r="C11017" t="str">
            <v>CSP</v>
          </cell>
          <cell r="D11017" t="str">
            <v>2039</v>
          </cell>
          <cell r="E11017">
            <v>4000</v>
          </cell>
        </row>
        <row r="11018">
          <cell r="A11018" t="str">
            <v>Great Britain</v>
          </cell>
          <cell r="B11018" t="str">
            <v>GB</v>
          </cell>
          <cell r="C11018" t="str">
            <v>CSP</v>
          </cell>
          <cell r="D11018" t="str">
            <v>2040</v>
          </cell>
          <cell r="E11018">
            <v>4000</v>
          </cell>
        </row>
        <row r="11019">
          <cell r="A11019" t="str">
            <v>Great Britain</v>
          </cell>
          <cell r="B11019" t="str">
            <v>GB</v>
          </cell>
          <cell r="C11019" t="str">
            <v>CSP</v>
          </cell>
          <cell r="D11019" t="str">
            <v>2041</v>
          </cell>
          <cell r="E11019">
            <v>4000</v>
          </cell>
        </row>
        <row r="11020">
          <cell r="A11020" t="str">
            <v>Great Britain</v>
          </cell>
          <cell r="B11020" t="str">
            <v>GB</v>
          </cell>
          <cell r="C11020" t="str">
            <v>CSP</v>
          </cell>
          <cell r="D11020" t="str">
            <v>2042</v>
          </cell>
          <cell r="E11020">
            <v>4000</v>
          </cell>
        </row>
        <row r="11021">
          <cell r="A11021" t="str">
            <v>Great Britain</v>
          </cell>
          <cell r="B11021" t="str">
            <v>GB</v>
          </cell>
          <cell r="C11021" t="str">
            <v>CSP</v>
          </cell>
          <cell r="D11021" t="str">
            <v>2043</v>
          </cell>
          <cell r="E11021">
            <v>4000</v>
          </cell>
        </row>
        <row r="11022">
          <cell r="A11022" t="str">
            <v>Great Britain</v>
          </cell>
          <cell r="B11022" t="str">
            <v>GB</v>
          </cell>
          <cell r="C11022" t="str">
            <v>CSP</v>
          </cell>
          <cell r="D11022" t="str">
            <v>2044</v>
          </cell>
          <cell r="E11022">
            <v>4000</v>
          </cell>
        </row>
        <row r="11023">
          <cell r="A11023" t="str">
            <v>Great Britain</v>
          </cell>
          <cell r="B11023" t="str">
            <v>GB</v>
          </cell>
          <cell r="C11023" t="str">
            <v>CSP</v>
          </cell>
          <cell r="D11023" t="str">
            <v>2045</v>
          </cell>
          <cell r="E11023">
            <v>4000</v>
          </cell>
        </row>
        <row r="11024">
          <cell r="A11024" t="str">
            <v>Great Britain</v>
          </cell>
          <cell r="B11024" t="str">
            <v>GB</v>
          </cell>
          <cell r="C11024" t="str">
            <v>CSP</v>
          </cell>
          <cell r="D11024" t="str">
            <v>2046</v>
          </cell>
          <cell r="E11024">
            <v>4000</v>
          </cell>
        </row>
        <row r="11025">
          <cell r="A11025" t="str">
            <v>Great Britain</v>
          </cell>
          <cell r="B11025" t="str">
            <v>GB</v>
          </cell>
          <cell r="C11025" t="str">
            <v>CSP</v>
          </cell>
          <cell r="D11025" t="str">
            <v>2047</v>
          </cell>
          <cell r="E11025">
            <v>4000</v>
          </cell>
        </row>
        <row r="11026">
          <cell r="A11026" t="str">
            <v>Great Britain</v>
          </cell>
          <cell r="B11026" t="str">
            <v>GB</v>
          </cell>
          <cell r="C11026" t="str">
            <v>CSP</v>
          </cell>
          <cell r="D11026" t="str">
            <v>2048</v>
          </cell>
          <cell r="E11026">
            <v>4000</v>
          </cell>
        </row>
        <row r="11027">
          <cell r="A11027" t="str">
            <v>Great Britain</v>
          </cell>
          <cell r="B11027" t="str">
            <v>GB</v>
          </cell>
          <cell r="C11027" t="str">
            <v>CSP</v>
          </cell>
          <cell r="D11027" t="str">
            <v>2049</v>
          </cell>
          <cell r="E11027">
            <v>4000</v>
          </cell>
        </row>
        <row r="11028">
          <cell r="A11028" t="str">
            <v>Great Britain</v>
          </cell>
          <cell r="B11028" t="str">
            <v>GB</v>
          </cell>
          <cell r="C11028" t="str">
            <v>CSP</v>
          </cell>
          <cell r="D11028" t="str">
            <v>2050</v>
          </cell>
          <cell r="E11028">
            <v>4000</v>
          </cell>
        </row>
        <row r="11029">
          <cell r="A11029" t="str">
            <v>Greece</v>
          </cell>
          <cell r="B11029" t="str">
            <v>GR</v>
          </cell>
          <cell r="C11029" t="str">
            <v>CSP</v>
          </cell>
          <cell r="D11029" t="str">
            <v>2018</v>
          </cell>
          <cell r="E11029">
            <v>4000</v>
          </cell>
        </row>
        <row r="11030">
          <cell r="A11030" t="str">
            <v>Greece</v>
          </cell>
          <cell r="B11030" t="str">
            <v>GR</v>
          </cell>
          <cell r="C11030" t="str">
            <v>CSP</v>
          </cell>
          <cell r="D11030" t="str">
            <v>2019</v>
          </cell>
          <cell r="E11030">
            <v>4000</v>
          </cell>
        </row>
        <row r="11031">
          <cell r="A11031" t="str">
            <v>Greece</v>
          </cell>
          <cell r="B11031" t="str">
            <v>GR</v>
          </cell>
          <cell r="C11031" t="str">
            <v>CSP</v>
          </cell>
          <cell r="D11031" t="str">
            <v>2020</v>
          </cell>
          <cell r="E11031">
            <v>4000</v>
          </cell>
        </row>
        <row r="11032">
          <cell r="A11032" t="str">
            <v>Greece</v>
          </cell>
          <cell r="B11032" t="str">
            <v>GR</v>
          </cell>
          <cell r="C11032" t="str">
            <v>CSP</v>
          </cell>
          <cell r="D11032" t="str">
            <v>2021</v>
          </cell>
          <cell r="E11032">
            <v>4000</v>
          </cell>
        </row>
        <row r="11033">
          <cell r="A11033" t="str">
            <v>Greece</v>
          </cell>
          <cell r="B11033" t="str">
            <v>GR</v>
          </cell>
          <cell r="C11033" t="str">
            <v>CSP</v>
          </cell>
          <cell r="D11033" t="str">
            <v>2022</v>
          </cell>
          <cell r="E11033">
            <v>4000</v>
          </cell>
        </row>
        <row r="11034">
          <cell r="A11034" t="str">
            <v>Greece</v>
          </cell>
          <cell r="B11034" t="str">
            <v>GR</v>
          </cell>
          <cell r="C11034" t="str">
            <v>CSP</v>
          </cell>
          <cell r="D11034" t="str">
            <v>2023</v>
          </cell>
          <cell r="E11034">
            <v>4000</v>
          </cell>
        </row>
        <row r="11035">
          <cell r="A11035" t="str">
            <v>Greece</v>
          </cell>
          <cell r="B11035" t="str">
            <v>GR</v>
          </cell>
          <cell r="C11035" t="str">
            <v>CSP</v>
          </cell>
          <cell r="D11035" t="str">
            <v>2024</v>
          </cell>
          <cell r="E11035">
            <v>4000</v>
          </cell>
        </row>
        <row r="11036">
          <cell r="A11036" t="str">
            <v>Greece</v>
          </cell>
          <cell r="B11036" t="str">
            <v>GR</v>
          </cell>
          <cell r="C11036" t="str">
            <v>CSP</v>
          </cell>
          <cell r="D11036" t="str">
            <v>2025</v>
          </cell>
          <cell r="E11036">
            <v>4000</v>
          </cell>
        </row>
        <row r="11037">
          <cell r="A11037" t="str">
            <v>Greece</v>
          </cell>
          <cell r="B11037" t="str">
            <v>GR</v>
          </cell>
          <cell r="C11037" t="str">
            <v>CSP</v>
          </cell>
          <cell r="D11037" t="str">
            <v>2026</v>
          </cell>
          <cell r="E11037">
            <v>4000</v>
          </cell>
        </row>
        <row r="11038">
          <cell r="A11038" t="str">
            <v>Greece</v>
          </cell>
          <cell r="B11038" t="str">
            <v>GR</v>
          </cell>
          <cell r="C11038" t="str">
            <v>CSP</v>
          </cell>
          <cell r="D11038" t="str">
            <v>2027</v>
          </cell>
          <cell r="E11038">
            <v>4000</v>
          </cell>
        </row>
        <row r="11039">
          <cell r="A11039" t="str">
            <v>Greece</v>
          </cell>
          <cell r="B11039" t="str">
            <v>GR</v>
          </cell>
          <cell r="C11039" t="str">
            <v>CSP</v>
          </cell>
          <cell r="D11039" t="str">
            <v>2028</v>
          </cell>
          <cell r="E11039">
            <v>4000</v>
          </cell>
        </row>
        <row r="11040">
          <cell r="A11040" t="str">
            <v>Greece</v>
          </cell>
          <cell r="B11040" t="str">
            <v>GR</v>
          </cell>
          <cell r="C11040" t="str">
            <v>CSP</v>
          </cell>
          <cell r="D11040" t="str">
            <v>2029</v>
          </cell>
          <cell r="E11040">
            <v>4000</v>
          </cell>
        </row>
        <row r="11041">
          <cell r="A11041" t="str">
            <v>Greece</v>
          </cell>
          <cell r="B11041" t="str">
            <v>GR</v>
          </cell>
          <cell r="C11041" t="str">
            <v>CSP</v>
          </cell>
          <cell r="D11041" t="str">
            <v>2030</v>
          </cell>
          <cell r="E11041">
            <v>4000</v>
          </cell>
        </row>
        <row r="11042">
          <cell r="A11042" t="str">
            <v>Greece</v>
          </cell>
          <cell r="B11042" t="str">
            <v>GR</v>
          </cell>
          <cell r="C11042" t="str">
            <v>CSP</v>
          </cell>
          <cell r="D11042" t="str">
            <v>2031</v>
          </cell>
          <cell r="E11042">
            <v>4000</v>
          </cell>
        </row>
        <row r="11043">
          <cell r="A11043" t="str">
            <v>Greece</v>
          </cell>
          <cell r="B11043" t="str">
            <v>GR</v>
          </cell>
          <cell r="C11043" t="str">
            <v>CSP</v>
          </cell>
          <cell r="D11043" t="str">
            <v>2032</v>
          </cell>
          <cell r="E11043">
            <v>4000</v>
          </cell>
        </row>
        <row r="11044">
          <cell r="A11044" t="str">
            <v>Greece</v>
          </cell>
          <cell r="B11044" t="str">
            <v>GR</v>
          </cell>
          <cell r="C11044" t="str">
            <v>CSP</v>
          </cell>
          <cell r="D11044" t="str">
            <v>2033</v>
          </cell>
          <cell r="E11044">
            <v>4000</v>
          </cell>
        </row>
        <row r="11045">
          <cell r="A11045" t="str">
            <v>Greece</v>
          </cell>
          <cell r="B11045" t="str">
            <v>GR</v>
          </cell>
          <cell r="C11045" t="str">
            <v>CSP</v>
          </cell>
          <cell r="D11045" t="str">
            <v>2034</v>
          </cell>
          <cell r="E11045">
            <v>4000</v>
          </cell>
        </row>
        <row r="11046">
          <cell r="A11046" t="str">
            <v>Greece</v>
          </cell>
          <cell r="B11046" t="str">
            <v>GR</v>
          </cell>
          <cell r="C11046" t="str">
            <v>CSP</v>
          </cell>
          <cell r="D11046" t="str">
            <v>2035</v>
          </cell>
          <cell r="E11046">
            <v>4000</v>
          </cell>
        </row>
        <row r="11047">
          <cell r="A11047" t="str">
            <v>Greece</v>
          </cell>
          <cell r="B11047" t="str">
            <v>GR</v>
          </cell>
          <cell r="C11047" t="str">
            <v>CSP</v>
          </cell>
          <cell r="D11047" t="str">
            <v>2036</v>
          </cell>
          <cell r="E11047">
            <v>4000</v>
          </cell>
        </row>
        <row r="11048">
          <cell r="A11048" t="str">
            <v>Greece</v>
          </cell>
          <cell r="B11048" t="str">
            <v>GR</v>
          </cell>
          <cell r="C11048" t="str">
            <v>CSP</v>
          </cell>
          <cell r="D11048" t="str">
            <v>2037</v>
          </cell>
          <cell r="E11048">
            <v>4000</v>
          </cell>
        </row>
        <row r="11049">
          <cell r="A11049" t="str">
            <v>Greece</v>
          </cell>
          <cell r="B11049" t="str">
            <v>GR</v>
          </cell>
          <cell r="C11049" t="str">
            <v>CSP</v>
          </cell>
          <cell r="D11049" t="str">
            <v>2038</v>
          </cell>
          <cell r="E11049">
            <v>4000</v>
          </cell>
        </row>
        <row r="11050">
          <cell r="A11050" t="str">
            <v>Greece</v>
          </cell>
          <cell r="B11050" t="str">
            <v>GR</v>
          </cell>
          <cell r="C11050" t="str">
            <v>CSP</v>
          </cell>
          <cell r="D11050" t="str">
            <v>2039</v>
          </cell>
          <cell r="E11050">
            <v>4000</v>
          </cell>
        </row>
        <row r="11051">
          <cell r="A11051" t="str">
            <v>Greece</v>
          </cell>
          <cell r="B11051" t="str">
            <v>GR</v>
          </cell>
          <cell r="C11051" t="str">
            <v>CSP</v>
          </cell>
          <cell r="D11051" t="str">
            <v>2040</v>
          </cell>
          <cell r="E11051">
            <v>4000</v>
          </cell>
        </row>
        <row r="11052">
          <cell r="A11052" t="str">
            <v>Greece</v>
          </cell>
          <cell r="B11052" t="str">
            <v>GR</v>
          </cell>
          <cell r="C11052" t="str">
            <v>CSP</v>
          </cell>
          <cell r="D11052" t="str">
            <v>2041</v>
          </cell>
          <cell r="E11052">
            <v>4000</v>
          </cell>
        </row>
        <row r="11053">
          <cell r="A11053" t="str">
            <v>Greece</v>
          </cell>
          <cell r="B11053" t="str">
            <v>GR</v>
          </cell>
          <cell r="C11053" t="str">
            <v>CSP</v>
          </cell>
          <cell r="D11053" t="str">
            <v>2042</v>
          </cell>
          <cell r="E11053">
            <v>4000</v>
          </cell>
        </row>
        <row r="11054">
          <cell r="A11054" t="str">
            <v>Greece</v>
          </cell>
          <cell r="B11054" t="str">
            <v>GR</v>
          </cell>
          <cell r="C11054" t="str">
            <v>CSP</v>
          </cell>
          <cell r="D11054" t="str">
            <v>2043</v>
          </cell>
          <cell r="E11054">
            <v>4000</v>
          </cell>
        </row>
        <row r="11055">
          <cell r="A11055" t="str">
            <v>Greece</v>
          </cell>
          <cell r="B11055" t="str">
            <v>GR</v>
          </cell>
          <cell r="C11055" t="str">
            <v>CSP</v>
          </cell>
          <cell r="D11055" t="str">
            <v>2044</v>
          </cell>
          <cell r="E11055">
            <v>4000</v>
          </cell>
        </row>
        <row r="11056">
          <cell r="A11056" t="str">
            <v>Greece</v>
          </cell>
          <cell r="B11056" t="str">
            <v>GR</v>
          </cell>
          <cell r="C11056" t="str">
            <v>CSP</v>
          </cell>
          <cell r="D11056" t="str">
            <v>2045</v>
          </cell>
          <cell r="E11056">
            <v>4000</v>
          </cell>
        </row>
        <row r="11057">
          <cell r="A11057" t="str">
            <v>Greece</v>
          </cell>
          <cell r="B11057" t="str">
            <v>GR</v>
          </cell>
          <cell r="C11057" t="str">
            <v>CSP</v>
          </cell>
          <cell r="D11057" t="str">
            <v>2046</v>
          </cell>
          <cell r="E11057">
            <v>4000</v>
          </cell>
        </row>
        <row r="11058">
          <cell r="A11058" t="str">
            <v>Greece</v>
          </cell>
          <cell r="B11058" t="str">
            <v>GR</v>
          </cell>
          <cell r="C11058" t="str">
            <v>CSP</v>
          </cell>
          <cell r="D11058" t="str">
            <v>2047</v>
          </cell>
          <cell r="E11058">
            <v>4000</v>
          </cell>
        </row>
        <row r="11059">
          <cell r="A11059" t="str">
            <v>Greece</v>
          </cell>
          <cell r="B11059" t="str">
            <v>GR</v>
          </cell>
          <cell r="C11059" t="str">
            <v>CSP</v>
          </cell>
          <cell r="D11059" t="str">
            <v>2048</v>
          </cell>
          <cell r="E11059">
            <v>4000</v>
          </cell>
        </row>
        <row r="11060">
          <cell r="A11060" t="str">
            <v>Greece</v>
          </cell>
          <cell r="B11060" t="str">
            <v>GR</v>
          </cell>
          <cell r="C11060" t="str">
            <v>CSP</v>
          </cell>
          <cell r="D11060" t="str">
            <v>2049</v>
          </cell>
          <cell r="E11060">
            <v>4000</v>
          </cell>
        </row>
        <row r="11061">
          <cell r="A11061" t="str">
            <v>Greece</v>
          </cell>
          <cell r="B11061" t="str">
            <v>GR</v>
          </cell>
          <cell r="C11061" t="str">
            <v>CSP</v>
          </cell>
          <cell r="D11061" t="str">
            <v>2050</v>
          </cell>
          <cell r="E11061">
            <v>4000</v>
          </cell>
        </row>
        <row r="11062">
          <cell r="A11062" t="str">
            <v>Croatia</v>
          </cell>
          <cell r="B11062" t="str">
            <v>HR</v>
          </cell>
          <cell r="C11062" t="str">
            <v>CSP</v>
          </cell>
          <cell r="D11062" t="str">
            <v>2018</v>
          </cell>
          <cell r="E11062">
            <v>4000</v>
          </cell>
        </row>
        <row r="11063">
          <cell r="A11063" t="str">
            <v>Croatia</v>
          </cell>
          <cell r="B11063" t="str">
            <v>HR</v>
          </cell>
          <cell r="C11063" t="str">
            <v>CSP</v>
          </cell>
          <cell r="D11063" t="str">
            <v>2019</v>
          </cell>
          <cell r="E11063">
            <v>4000</v>
          </cell>
        </row>
        <row r="11064">
          <cell r="A11064" t="str">
            <v>Croatia</v>
          </cell>
          <cell r="B11064" t="str">
            <v>HR</v>
          </cell>
          <cell r="C11064" t="str">
            <v>CSP</v>
          </cell>
          <cell r="D11064" t="str">
            <v>2020</v>
          </cell>
          <cell r="E11064">
            <v>4000</v>
          </cell>
        </row>
        <row r="11065">
          <cell r="A11065" t="str">
            <v>Croatia</v>
          </cell>
          <cell r="B11065" t="str">
            <v>HR</v>
          </cell>
          <cell r="C11065" t="str">
            <v>CSP</v>
          </cell>
          <cell r="D11065" t="str">
            <v>2021</v>
          </cell>
          <cell r="E11065">
            <v>4000</v>
          </cell>
        </row>
        <row r="11066">
          <cell r="A11066" t="str">
            <v>Croatia</v>
          </cell>
          <cell r="B11066" t="str">
            <v>HR</v>
          </cell>
          <cell r="C11066" t="str">
            <v>CSP</v>
          </cell>
          <cell r="D11066" t="str">
            <v>2022</v>
          </cell>
          <cell r="E11066">
            <v>4000</v>
          </cell>
        </row>
        <row r="11067">
          <cell r="A11067" t="str">
            <v>Croatia</v>
          </cell>
          <cell r="B11067" t="str">
            <v>HR</v>
          </cell>
          <cell r="C11067" t="str">
            <v>CSP</v>
          </cell>
          <cell r="D11067" t="str">
            <v>2023</v>
          </cell>
          <cell r="E11067">
            <v>4000</v>
          </cell>
        </row>
        <row r="11068">
          <cell r="A11068" t="str">
            <v>Croatia</v>
          </cell>
          <cell r="B11068" t="str">
            <v>HR</v>
          </cell>
          <cell r="C11068" t="str">
            <v>CSP</v>
          </cell>
          <cell r="D11068" t="str">
            <v>2024</v>
          </cell>
          <cell r="E11068">
            <v>4000</v>
          </cell>
        </row>
        <row r="11069">
          <cell r="A11069" t="str">
            <v>Croatia</v>
          </cell>
          <cell r="B11069" t="str">
            <v>HR</v>
          </cell>
          <cell r="C11069" t="str">
            <v>CSP</v>
          </cell>
          <cell r="D11069" t="str">
            <v>2025</v>
          </cell>
          <cell r="E11069">
            <v>4000</v>
          </cell>
        </row>
        <row r="11070">
          <cell r="A11070" t="str">
            <v>Croatia</v>
          </cell>
          <cell r="B11070" t="str">
            <v>HR</v>
          </cell>
          <cell r="C11070" t="str">
            <v>CSP</v>
          </cell>
          <cell r="D11070" t="str">
            <v>2026</v>
          </cell>
          <cell r="E11070">
            <v>4000</v>
          </cell>
        </row>
        <row r="11071">
          <cell r="A11071" t="str">
            <v>Croatia</v>
          </cell>
          <cell r="B11071" t="str">
            <v>HR</v>
          </cell>
          <cell r="C11071" t="str">
            <v>CSP</v>
          </cell>
          <cell r="D11071" t="str">
            <v>2027</v>
          </cell>
          <cell r="E11071">
            <v>4000</v>
          </cell>
        </row>
        <row r="11072">
          <cell r="A11072" t="str">
            <v>Croatia</v>
          </cell>
          <cell r="B11072" t="str">
            <v>HR</v>
          </cell>
          <cell r="C11072" t="str">
            <v>CSP</v>
          </cell>
          <cell r="D11072" t="str">
            <v>2028</v>
          </cell>
          <cell r="E11072">
            <v>4000</v>
          </cell>
        </row>
        <row r="11073">
          <cell r="A11073" t="str">
            <v>Croatia</v>
          </cell>
          <cell r="B11073" t="str">
            <v>HR</v>
          </cell>
          <cell r="C11073" t="str">
            <v>CSP</v>
          </cell>
          <cell r="D11073" t="str">
            <v>2029</v>
          </cell>
          <cell r="E11073">
            <v>4000</v>
          </cell>
        </row>
        <row r="11074">
          <cell r="A11074" t="str">
            <v>Croatia</v>
          </cell>
          <cell r="B11074" t="str">
            <v>HR</v>
          </cell>
          <cell r="C11074" t="str">
            <v>CSP</v>
          </cell>
          <cell r="D11074" t="str">
            <v>2030</v>
          </cell>
          <cell r="E11074">
            <v>4000</v>
          </cell>
        </row>
        <row r="11075">
          <cell r="A11075" t="str">
            <v>Croatia</v>
          </cell>
          <cell r="B11075" t="str">
            <v>HR</v>
          </cell>
          <cell r="C11075" t="str">
            <v>CSP</v>
          </cell>
          <cell r="D11075" t="str">
            <v>2031</v>
          </cell>
          <cell r="E11075">
            <v>4000</v>
          </cell>
        </row>
        <row r="11076">
          <cell r="A11076" t="str">
            <v>Croatia</v>
          </cell>
          <cell r="B11076" t="str">
            <v>HR</v>
          </cell>
          <cell r="C11076" t="str">
            <v>CSP</v>
          </cell>
          <cell r="D11076" t="str">
            <v>2032</v>
          </cell>
          <cell r="E11076">
            <v>4000</v>
          </cell>
        </row>
        <row r="11077">
          <cell r="A11077" t="str">
            <v>Croatia</v>
          </cell>
          <cell r="B11077" t="str">
            <v>HR</v>
          </cell>
          <cell r="C11077" t="str">
            <v>CSP</v>
          </cell>
          <cell r="D11077" t="str">
            <v>2033</v>
          </cell>
          <cell r="E11077">
            <v>4000</v>
          </cell>
        </row>
        <row r="11078">
          <cell r="A11078" t="str">
            <v>Croatia</v>
          </cell>
          <cell r="B11078" t="str">
            <v>HR</v>
          </cell>
          <cell r="C11078" t="str">
            <v>CSP</v>
          </cell>
          <cell r="D11078" t="str">
            <v>2034</v>
          </cell>
          <cell r="E11078">
            <v>4000</v>
          </cell>
        </row>
        <row r="11079">
          <cell r="A11079" t="str">
            <v>Croatia</v>
          </cell>
          <cell r="B11079" t="str">
            <v>HR</v>
          </cell>
          <cell r="C11079" t="str">
            <v>CSP</v>
          </cell>
          <cell r="D11079" t="str">
            <v>2035</v>
          </cell>
          <cell r="E11079">
            <v>4000</v>
          </cell>
        </row>
        <row r="11080">
          <cell r="A11080" t="str">
            <v>Croatia</v>
          </cell>
          <cell r="B11080" t="str">
            <v>HR</v>
          </cell>
          <cell r="C11080" t="str">
            <v>CSP</v>
          </cell>
          <cell r="D11080" t="str">
            <v>2036</v>
          </cell>
          <cell r="E11080">
            <v>4000</v>
          </cell>
        </row>
        <row r="11081">
          <cell r="A11081" t="str">
            <v>Croatia</v>
          </cell>
          <cell r="B11081" t="str">
            <v>HR</v>
          </cell>
          <cell r="C11081" t="str">
            <v>CSP</v>
          </cell>
          <cell r="D11081" t="str">
            <v>2037</v>
          </cell>
          <cell r="E11081">
            <v>4000</v>
          </cell>
        </row>
        <row r="11082">
          <cell r="A11082" t="str">
            <v>Croatia</v>
          </cell>
          <cell r="B11082" t="str">
            <v>HR</v>
          </cell>
          <cell r="C11082" t="str">
            <v>CSP</v>
          </cell>
          <cell r="D11082" t="str">
            <v>2038</v>
          </cell>
          <cell r="E11082">
            <v>4000</v>
          </cell>
        </row>
        <row r="11083">
          <cell r="A11083" t="str">
            <v>Croatia</v>
          </cell>
          <cell r="B11083" t="str">
            <v>HR</v>
          </cell>
          <cell r="C11083" t="str">
            <v>CSP</v>
          </cell>
          <cell r="D11083" t="str">
            <v>2039</v>
          </cell>
          <cell r="E11083">
            <v>4000</v>
          </cell>
        </row>
        <row r="11084">
          <cell r="A11084" t="str">
            <v>Croatia</v>
          </cell>
          <cell r="B11084" t="str">
            <v>HR</v>
          </cell>
          <cell r="C11084" t="str">
            <v>CSP</v>
          </cell>
          <cell r="D11084" t="str">
            <v>2040</v>
          </cell>
          <cell r="E11084">
            <v>4000</v>
          </cell>
        </row>
        <row r="11085">
          <cell r="A11085" t="str">
            <v>Croatia</v>
          </cell>
          <cell r="B11085" t="str">
            <v>HR</v>
          </cell>
          <cell r="C11085" t="str">
            <v>CSP</v>
          </cell>
          <cell r="D11085" t="str">
            <v>2041</v>
          </cell>
          <cell r="E11085">
            <v>4000</v>
          </cell>
        </row>
        <row r="11086">
          <cell r="A11086" t="str">
            <v>Croatia</v>
          </cell>
          <cell r="B11086" t="str">
            <v>HR</v>
          </cell>
          <cell r="C11086" t="str">
            <v>CSP</v>
          </cell>
          <cell r="D11086" t="str">
            <v>2042</v>
          </cell>
          <cell r="E11086">
            <v>4000</v>
          </cell>
        </row>
        <row r="11087">
          <cell r="A11087" t="str">
            <v>Croatia</v>
          </cell>
          <cell r="B11087" t="str">
            <v>HR</v>
          </cell>
          <cell r="C11087" t="str">
            <v>CSP</v>
          </cell>
          <cell r="D11087" t="str">
            <v>2043</v>
          </cell>
          <cell r="E11087">
            <v>4000</v>
          </cell>
        </row>
        <row r="11088">
          <cell r="A11088" t="str">
            <v>Croatia</v>
          </cell>
          <cell r="B11088" t="str">
            <v>HR</v>
          </cell>
          <cell r="C11088" t="str">
            <v>CSP</v>
          </cell>
          <cell r="D11088" t="str">
            <v>2044</v>
          </cell>
          <cell r="E11088">
            <v>4000</v>
          </cell>
        </row>
        <row r="11089">
          <cell r="A11089" t="str">
            <v>Croatia</v>
          </cell>
          <cell r="B11089" t="str">
            <v>HR</v>
          </cell>
          <cell r="C11089" t="str">
            <v>CSP</v>
          </cell>
          <cell r="D11089" t="str">
            <v>2045</v>
          </cell>
          <cell r="E11089">
            <v>4000</v>
          </cell>
        </row>
        <row r="11090">
          <cell r="A11090" t="str">
            <v>Croatia</v>
          </cell>
          <cell r="B11090" t="str">
            <v>HR</v>
          </cell>
          <cell r="C11090" t="str">
            <v>CSP</v>
          </cell>
          <cell r="D11090" t="str">
            <v>2046</v>
          </cell>
          <cell r="E11090">
            <v>4000</v>
          </cell>
        </row>
        <row r="11091">
          <cell r="A11091" t="str">
            <v>Croatia</v>
          </cell>
          <cell r="B11091" t="str">
            <v>HR</v>
          </cell>
          <cell r="C11091" t="str">
            <v>CSP</v>
          </cell>
          <cell r="D11091" t="str">
            <v>2047</v>
          </cell>
          <cell r="E11091">
            <v>4000</v>
          </cell>
        </row>
        <row r="11092">
          <cell r="A11092" t="str">
            <v>Croatia</v>
          </cell>
          <cell r="B11092" t="str">
            <v>HR</v>
          </cell>
          <cell r="C11092" t="str">
            <v>CSP</v>
          </cell>
          <cell r="D11092" t="str">
            <v>2048</v>
          </cell>
          <cell r="E11092">
            <v>4000</v>
          </cell>
        </row>
        <row r="11093">
          <cell r="A11093" t="str">
            <v>Croatia</v>
          </cell>
          <cell r="B11093" t="str">
            <v>HR</v>
          </cell>
          <cell r="C11093" t="str">
            <v>CSP</v>
          </cell>
          <cell r="D11093" t="str">
            <v>2049</v>
          </cell>
          <cell r="E11093">
            <v>4000</v>
          </cell>
        </row>
        <row r="11094">
          <cell r="A11094" t="str">
            <v>Croatia</v>
          </cell>
          <cell r="B11094" t="str">
            <v>HR</v>
          </cell>
          <cell r="C11094" t="str">
            <v>CSP</v>
          </cell>
          <cell r="D11094" t="str">
            <v>2050</v>
          </cell>
          <cell r="E11094">
            <v>4000</v>
          </cell>
        </row>
        <row r="11095">
          <cell r="A11095" t="str">
            <v>Hungary</v>
          </cell>
          <cell r="B11095" t="str">
            <v>HU</v>
          </cell>
          <cell r="C11095" t="str">
            <v>CSP</v>
          </cell>
          <cell r="D11095" t="str">
            <v>2018</v>
          </cell>
          <cell r="E11095">
            <v>4000</v>
          </cell>
        </row>
        <row r="11096">
          <cell r="A11096" t="str">
            <v>Hungary</v>
          </cell>
          <cell r="B11096" t="str">
            <v>HU</v>
          </cell>
          <cell r="C11096" t="str">
            <v>CSP</v>
          </cell>
          <cell r="D11096" t="str">
            <v>2019</v>
          </cell>
          <cell r="E11096">
            <v>4000</v>
          </cell>
        </row>
        <row r="11097">
          <cell r="A11097" t="str">
            <v>Hungary</v>
          </cell>
          <cell r="B11097" t="str">
            <v>HU</v>
          </cell>
          <cell r="C11097" t="str">
            <v>CSP</v>
          </cell>
          <cell r="D11097" t="str">
            <v>2020</v>
          </cell>
          <cell r="E11097">
            <v>4000</v>
          </cell>
        </row>
        <row r="11098">
          <cell r="A11098" t="str">
            <v>Hungary</v>
          </cell>
          <cell r="B11098" t="str">
            <v>HU</v>
          </cell>
          <cell r="C11098" t="str">
            <v>CSP</v>
          </cell>
          <cell r="D11098" t="str">
            <v>2021</v>
          </cell>
          <cell r="E11098">
            <v>4000</v>
          </cell>
        </row>
        <row r="11099">
          <cell r="A11099" t="str">
            <v>Hungary</v>
          </cell>
          <cell r="B11099" t="str">
            <v>HU</v>
          </cell>
          <cell r="C11099" t="str">
            <v>CSP</v>
          </cell>
          <cell r="D11099" t="str">
            <v>2022</v>
          </cell>
          <cell r="E11099">
            <v>4000</v>
          </cell>
        </row>
        <row r="11100">
          <cell r="A11100" t="str">
            <v>Hungary</v>
          </cell>
          <cell r="B11100" t="str">
            <v>HU</v>
          </cell>
          <cell r="C11100" t="str">
            <v>CSP</v>
          </cell>
          <cell r="D11100" t="str">
            <v>2023</v>
          </cell>
          <cell r="E11100">
            <v>4000</v>
          </cell>
        </row>
        <row r="11101">
          <cell r="A11101" t="str">
            <v>Hungary</v>
          </cell>
          <cell r="B11101" t="str">
            <v>HU</v>
          </cell>
          <cell r="C11101" t="str">
            <v>CSP</v>
          </cell>
          <cell r="D11101" t="str">
            <v>2024</v>
          </cell>
          <cell r="E11101">
            <v>4000</v>
          </cell>
        </row>
        <row r="11102">
          <cell r="A11102" t="str">
            <v>Hungary</v>
          </cell>
          <cell r="B11102" t="str">
            <v>HU</v>
          </cell>
          <cell r="C11102" t="str">
            <v>CSP</v>
          </cell>
          <cell r="D11102" t="str">
            <v>2025</v>
          </cell>
          <cell r="E11102">
            <v>4000</v>
          </cell>
        </row>
        <row r="11103">
          <cell r="A11103" t="str">
            <v>Hungary</v>
          </cell>
          <cell r="B11103" t="str">
            <v>HU</v>
          </cell>
          <cell r="C11103" t="str">
            <v>CSP</v>
          </cell>
          <cell r="D11103" t="str">
            <v>2026</v>
          </cell>
          <cell r="E11103">
            <v>4000</v>
          </cell>
        </row>
        <row r="11104">
          <cell r="A11104" t="str">
            <v>Hungary</v>
          </cell>
          <cell r="B11104" t="str">
            <v>HU</v>
          </cell>
          <cell r="C11104" t="str">
            <v>CSP</v>
          </cell>
          <cell r="D11104" t="str">
            <v>2027</v>
          </cell>
          <cell r="E11104">
            <v>4000</v>
          </cell>
        </row>
        <row r="11105">
          <cell r="A11105" t="str">
            <v>Hungary</v>
          </cell>
          <cell r="B11105" t="str">
            <v>HU</v>
          </cell>
          <cell r="C11105" t="str">
            <v>CSP</v>
          </cell>
          <cell r="D11105" t="str">
            <v>2028</v>
          </cell>
          <cell r="E11105">
            <v>4000</v>
          </cell>
        </row>
        <row r="11106">
          <cell r="A11106" t="str">
            <v>Hungary</v>
          </cell>
          <cell r="B11106" t="str">
            <v>HU</v>
          </cell>
          <cell r="C11106" t="str">
            <v>CSP</v>
          </cell>
          <cell r="D11106" t="str">
            <v>2029</v>
          </cell>
          <cell r="E11106">
            <v>4000</v>
          </cell>
        </row>
        <row r="11107">
          <cell r="A11107" t="str">
            <v>Hungary</v>
          </cell>
          <cell r="B11107" t="str">
            <v>HU</v>
          </cell>
          <cell r="C11107" t="str">
            <v>CSP</v>
          </cell>
          <cell r="D11107" t="str">
            <v>2030</v>
          </cell>
          <cell r="E11107">
            <v>4000</v>
          </cell>
        </row>
        <row r="11108">
          <cell r="A11108" t="str">
            <v>Hungary</v>
          </cell>
          <cell r="B11108" t="str">
            <v>HU</v>
          </cell>
          <cell r="C11108" t="str">
            <v>CSP</v>
          </cell>
          <cell r="D11108" t="str">
            <v>2031</v>
          </cell>
          <cell r="E11108">
            <v>4000</v>
          </cell>
        </row>
        <row r="11109">
          <cell r="A11109" t="str">
            <v>Hungary</v>
          </cell>
          <cell r="B11109" t="str">
            <v>HU</v>
          </cell>
          <cell r="C11109" t="str">
            <v>CSP</v>
          </cell>
          <cell r="D11109" t="str">
            <v>2032</v>
          </cell>
          <cell r="E11109">
            <v>4000</v>
          </cell>
        </row>
        <row r="11110">
          <cell r="A11110" t="str">
            <v>Hungary</v>
          </cell>
          <cell r="B11110" t="str">
            <v>HU</v>
          </cell>
          <cell r="C11110" t="str">
            <v>CSP</v>
          </cell>
          <cell r="D11110" t="str">
            <v>2033</v>
          </cell>
          <cell r="E11110">
            <v>4000</v>
          </cell>
        </row>
        <row r="11111">
          <cell r="A11111" t="str">
            <v>Hungary</v>
          </cell>
          <cell r="B11111" t="str">
            <v>HU</v>
          </cell>
          <cell r="C11111" t="str">
            <v>CSP</v>
          </cell>
          <cell r="D11111" t="str">
            <v>2034</v>
          </cell>
          <cell r="E11111">
            <v>4000</v>
          </cell>
        </row>
        <row r="11112">
          <cell r="A11112" t="str">
            <v>Hungary</v>
          </cell>
          <cell r="B11112" t="str">
            <v>HU</v>
          </cell>
          <cell r="C11112" t="str">
            <v>CSP</v>
          </cell>
          <cell r="D11112" t="str">
            <v>2035</v>
          </cell>
          <cell r="E11112">
            <v>4000</v>
          </cell>
        </row>
        <row r="11113">
          <cell r="A11113" t="str">
            <v>Hungary</v>
          </cell>
          <cell r="B11113" t="str">
            <v>HU</v>
          </cell>
          <cell r="C11113" t="str">
            <v>CSP</v>
          </cell>
          <cell r="D11113" t="str">
            <v>2036</v>
          </cell>
          <cell r="E11113">
            <v>4000</v>
          </cell>
        </row>
        <row r="11114">
          <cell r="A11114" t="str">
            <v>Hungary</v>
          </cell>
          <cell r="B11114" t="str">
            <v>HU</v>
          </cell>
          <cell r="C11114" t="str">
            <v>CSP</v>
          </cell>
          <cell r="D11114" t="str">
            <v>2037</v>
          </cell>
          <cell r="E11114">
            <v>4000</v>
          </cell>
        </row>
        <row r="11115">
          <cell r="A11115" t="str">
            <v>Hungary</v>
          </cell>
          <cell r="B11115" t="str">
            <v>HU</v>
          </cell>
          <cell r="C11115" t="str">
            <v>CSP</v>
          </cell>
          <cell r="D11115" t="str">
            <v>2038</v>
          </cell>
          <cell r="E11115">
            <v>4000</v>
          </cell>
        </row>
        <row r="11116">
          <cell r="A11116" t="str">
            <v>Hungary</v>
          </cell>
          <cell r="B11116" t="str">
            <v>HU</v>
          </cell>
          <cell r="C11116" t="str">
            <v>CSP</v>
          </cell>
          <cell r="D11116" t="str">
            <v>2039</v>
          </cell>
          <cell r="E11116">
            <v>4000</v>
          </cell>
        </row>
        <row r="11117">
          <cell r="A11117" t="str">
            <v>Hungary</v>
          </cell>
          <cell r="B11117" t="str">
            <v>HU</v>
          </cell>
          <cell r="C11117" t="str">
            <v>CSP</v>
          </cell>
          <cell r="D11117" t="str">
            <v>2040</v>
          </cell>
          <cell r="E11117">
            <v>4000</v>
          </cell>
        </row>
        <row r="11118">
          <cell r="A11118" t="str">
            <v>Hungary</v>
          </cell>
          <cell r="B11118" t="str">
            <v>HU</v>
          </cell>
          <cell r="C11118" t="str">
            <v>CSP</v>
          </cell>
          <cell r="D11118" t="str">
            <v>2041</v>
          </cell>
          <cell r="E11118">
            <v>4000</v>
          </cell>
        </row>
        <row r="11119">
          <cell r="A11119" t="str">
            <v>Hungary</v>
          </cell>
          <cell r="B11119" t="str">
            <v>HU</v>
          </cell>
          <cell r="C11119" t="str">
            <v>CSP</v>
          </cell>
          <cell r="D11119" t="str">
            <v>2042</v>
          </cell>
          <cell r="E11119">
            <v>4000</v>
          </cell>
        </row>
        <row r="11120">
          <cell r="A11120" t="str">
            <v>Hungary</v>
          </cell>
          <cell r="B11120" t="str">
            <v>HU</v>
          </cell>
          <cell r="C11120" t="str">
            <v>CSP</v>
          </cell>
          <cell r="D11120" t="str">
            <v>2043</v>
          </cell>
          <cell r="E11120">
            <v>4000</v>
          </cell>
        </row>
        <row r="11121">
          <cell r="A11121" t="str">
            <v>Hungary</v>
          </cell>
          <cell r="B11121" t="str">
            <v>HU</v>
          </cell>
          <cell r="C11121" t="str">
            <v>CSP</v>
          </cell>
          <cell r="D11121" t="str">
            <v>2044</v>
          </cell>
          <cell r="E11121">
            <v>4000</v>
          </cell>
        </row>
        <row r="11122">
          <cell r="A11122" t="str">
            <v>Hungary</v>
          </cell>
          <cell r="B11122" t="str">
            <v>HU</v>
          </cell>
          <cell r="C11122" t="str">
            <v>CSP</v>
          </cell>
          <cell r="D11122" t="str">
            <v>2045</v>
          </cell>
          <cell r="E11122">
            <v>4000</v>
          </cell>
        </row>
        <row r="11123">
          <cell r="A11123" t="str">
            <v>Hungary</v>
          </cell>
          <cell r="B11123" t="str">
            <v>HU</v>
          </cell>
          <cell r="C11123" t="str">
            <v>CSP</v>
          </cell>
          <cell r="D11123" t="str">
            <v>2046</v>
          </cell>
          <cell r="E11123">
            <v>4000</v>
          </cell>
        </row>
        <row r="11124">
          <cell r="A11124" t="str">
            <v>Hungary</v>
          </cell>
          <cell r="B11124" t="str">
            <v>HU</v>
          </cell>
          <cell r="C11124" t="str">
            <v>CSP</v>
          </cell>
          <cell r="D11124" t="str">
            <v>2047</v>
          </cell>
          <cell r="E11124">
            <v>4000</v>
          </cell>
        </row>
        <row r="11125">
          <cell r="A11125" t="str">
            <v>Hungary</v>
          </cell>
          <cell r="B11125" t="str">
            <v>HU</v>
          </cell>
          <cell r="C11125" t="str">
            <v>CSP</v>
          </cell>
          <cell r="D11125" t="str">
            <v>2048</v>
          </cell>
          <cell r="E11125">
            <v>4000</v>
          </cell>
        </row>
        <row r="11126">
          <cell r="A11126" t="str">
            <v>Hungary</v>
          </cell>
          <cell r="B11126" t="str">
            <v>HU</v>
          </cell>
          <cell r="C11126" t="str">
            <v>CSP</v>
          </cell>
          <cell r="D11126" t="str">
            <v>2049</v>
          </cell>
          <cell r="E11126">
            <v>4000</v>
          </cell>
        </row>
        <row r="11127">
          <cell r="A11127" t="str">
            <v>Hungary</v>
          </cell>
          <cell r="B11127" t="str">
            <v>HU</v>
          </cell>
          <cell r="C11127" t="str">
            <v>CSP</v>
          </cell>
          <cell r="D11127" t="str">
            <v>2050</v>
          </cell>
          <cell r="E11127">
            <v>4000</v>
          </cell>
        </row>
        <row r="11128">
          <cell r="A11128" t="str">
            <v>Ireland</v>
          </cell>
          <cell r="B11128" t="str">
            <v>IE</v>
          </cell>
          <cell r="C11128" t="str">
            <v>CSP</v>
          </cell>
          <cell r="D11128" t="str">
            <v>2018</v>
          </cell>
          <cell r="E11128">
            <v>4000</v>
          </cell>
        </row>
        <row r="11129">
          <cell r="A11129" t="str">
            <v>Ireland</v>
          </cell>
          <cell r="B11129" t="str">
            <v>IE</v>
          </cell>
          <cell r="C11129" t="str">
            <v>CSP</v>
          </cell>
          <cell r="D11129" t="str">
            <v>2019</v>
          </cell>
          <cell r="E11129">
            <v>4000</v>
          </cell>
        </row>
        <row r="11130">
          <cell r="A11130" t="str">
            <v>Ireland</v>
          </cell>
          <cell r="B11130" t="str">
            <v>IE</v>
          </cell>
          <cell r="C11130" t="str">
            <v>CSP</v>
          </cell>
          <cell r="D11130" t="str">
            <v>2020</v>
          </cell>
          <cell r="E11130">
            <v>4000</v>
          </cell>
        </row>
        <row r="11131">
          <cell r="A11131" t="str">
            <v>Ireland</v>
          </cell>
          <cell r="B11131" t="str">
            <v>IE</v>
          </cell>
          <cell r="C11131" t="str">
            <v>CSP</v>
          </cell>
          <cell r="D11131" t="str">
            <v>2021</v>
          </cell>
          <cell r="E11131">
            <v>4000</v>
          </cell>
        </row>
        <row r="11132">
          <cell r="A11132" t="str">
            <v>Ireland</v>
          </cell>
          <cell r="B11132" t="str">
            <v>IE</v>
          </cell>
          <cell r="C11132" t="str">
            <v>CSP</v>
          </cell>
          <cell r="D11132" t="str">
            <v>2022</v>
          </cell>
          <cell r="E11132">
            <v>4000</v>
          </cell>
        </row>
        <row r="11133">
          <cell r="A11133" t="str">
            <v>Ireland</v>
          </cell>
          <cell r="B11133" t="str">
            <v>IE</v>
          </cell>
          <cell r="C11133" t="str">
            <v>CSP</v>
          </cell>
          <cell r="D11133" t="str">
            <v>2023</v>
          </cell>
          <cell r="E11133">
            <v>4000</v>
          </cell>
        </row>
        <row r="11134">
          <cell r="A11134" t="str">
            <v>Ireland</v>
          </cell>
          <cell r="B11134" t="str">
            <v>IE</v>
          </cell>
          <cell r="C11134" t="str">
            <v>CSP</v>
          </cell>
          <cell r="D11134" t="str">
            <v>2024</v>
          </cell>
          <cell r="E11134">
            <v>4000</v>
          </cell>
        </row>
        <row r="11135">
          <cell r="A11135" t="str">
            <v>Ireland</v>
          </cell>
          <cell r="B11135" t="str">
            <v>IE</v>
          </cell>
          <cell r="C11135" t="str">
            <v>CSP</v>
          </cell>
          <cell r="D11135" t="str">
            <v>2025</v>
          </cell>
          <cell r="E11135">
            <v>4000</v>
          </cell>
        </row>
        <row r="11136">
          <cell r="A11136" t="str">
            <v>Ireland</v>
          </cell>
          <cell r="B11136" t="str">
            <v>IE</v>
          </cell>
          <cell r="C11136" t="str">
            <v>CSP</v>
          </cell>
          <cell r="D11136" t="str">
            <v>2026</v>
          </cell>
          <cell r="E11136">
            <v>4000</v>
          </cell>
        </row>
        <row r="11137">
          <cell r="A11137" t="str">
            <v>Ireland</v>
          </cell>
          <cell r="B11137" t="str">
            <v>IE</v>
          </cell>
          <cell r="C11137" t="str">
            <v>CSP</v>
          </cell>
          <cell r="D11137" t="str">
            <v>2027</v>
          </cell>
          <cell r="E11137">
            <v>4000</v>
          </cell>
        </row>
        <row r="11138">
          <cell r="A11138" t="str">
            <v>Ireland</v>
          </cell>
          <cell r="B11138" t="str">
            <v>IE</v>
          </cell>
          <cell r="C11138" t="str">
            <v>CSP</v>
          </cell>
          <cell r="D11138" t="str">
            <v>2028</v>
          </cell>
          <cell r="E11138">
            <v>4000</v>
          </cell>
        </row>
        <row r="11139">
          <cell r="A11139" t="str">
            <v>Ireland</v>
          </cell>
          <cell r="B11139" t="str">
            <v>IE</v>
          </cell>
          <cell r="C11139" t="str">
            <v>CSP</v>
          </cell>
          <cell r="D11139" t="str">
            <v>2029</v>
          </cell>
          <cell r="E11139">
            <v>4000</v>
          </cell>
        </row>
        <row r="11140">
          <cell r="A11140" t="str">
            <v>Ireland</v>
          </cell>
          <cell r="B11140" t="str">
            <v>IE</v>
          </cell>
          <cell r="C11140" t="str">
            <v>CSP</v>
          </cell>
          <cell r="D11140" t="str">
            <v>2030</v>
          </cell>
          <cell r="E11140">
            <v>4000</v>
          </cell>
        </row>
        <row r="11141">
          <cell r="A11141" t="str">
            <v>Ireland</v>
          </cell>
          <cell r="B11141" t="str">
            <v>IE</v>
          </cell>
          <cell r="C11141" t="str">
            <v>CSP</v>
          </cell>
          <cell r="D11141" t="str">
            <v>2031</v>
          </cell>
          <cell r="E11141">
            <v>4000</v>
          </cell>
        </row>
        <row r="11142">
          <cell r="A11142" t="str">
            <v>Ireland</v>
          </cell>
          <cell r="B11142" t="str">
            <v>IE</v>
          </cell>
          <cell r="C11142" t="str">
            <v>CSP</v>
          </cell>
          <cell r="D11142" t="str">
            <v>2032</v>
          </cell>
          <cell r="E11142">
            <v>4000</v>
          </cell>
        </row>
        <row r="11143">
          <cell r="A11143" t="str">
            <v>Ireland</v>
          </cell>
          <cell r="B11143" t="str">
            <v>IE</v>
          </cell>
          <cell r="C11143" t="str">
            <v>CSP</v>
          </cell>
          <cell r="D11143" t="str">
            <v>2033</v>
          </cell>
          <cell r="E11143">
            <v>4000</v>
          </cell>
        </row>
        <row r="11144">
          <cell r="A11144" t="str">
            <v>Ireland</v>
          </cell>
          <cell r="B11144" t="str">
            <v>IE</v>
          </cell>
          <cell r="C11144" t="str">
            <v>CSP</v>
          </cell>
          <cell r="D11144" t="str">
            <v>2034</v>
          </cell>
          <cell r="E11144">
            <v>4000</v>
          </cell>
        </row>
        <row r="11145">
          <cell r="A11145" t="str">
            <v>Ireland</v>
          </cell>
          <cell r="B11145" t="str">
            <v>IE</v>
          </cell>
          <cell r="C11145" t="str">
            <v>CSP</v>
          </cell>
          <cell r="D11145" t="str">
            <v>2035</v>
          </cell>
          <cell r="E11145">
            <v>4000</v>
          </cell>
        </row>
        <row r="11146">
          <cell r="A11146" t="str">
            <v>Ireland</v>
          </cell>
          <cell r="B11146" t="str">
            <v>IE</v>
          </cell>
          <cell r="C11146" t="str">
            <v>CSP</v>
          </cell>
          <cell r="D11146" t="str">
            <v>2036</v>
          </cell>
          <cell r="E11146">
            <v>4000</v>
          </cell>
        </row>
        <row r="11147">
          <cell r="A11147" t="str">
            <v>Ireland</v>
          </cell>
          <cell r="B11147" t="str">
            <v>IE</v>
          </cell>
          <cell r="C11147" t="str">
            <v>CSP</v>
          </cell>
          <cell r="D11147" t="str">
            <v>2037</v>
          </cell>
          <cell r="E11147">
            <v>4000</v>
          </cell>
        </row>
        <row r="11148">
          <cell r="A11148" t="str">
            <v>Ireland</v>
          </cell>
          <cell r="B11148" t="str">
            <v>IE</v>
          </cell>
          <cell r="C11148" t="str">
            <v>CSP</v>
          </cell>
          <cell r="D11148" t="str">
            <v>2038</v>
          </cell>
          <cell r="E11148">
            <v>4000</v>
          </cell>
        </row>
        <row r="11149">
          <cell r="A11149" t="str">
            <v>Ireland</v>
          </cell>
          <cell r="B11149" t="str">
            <v>IE</v>
          </cell>
          <cell r="C11149" t="str">
            <v>CSP</v>
          </cell>
          <cell r="D11149" t="str">
            <v>2039</v>
          </cell>
          <cell r="E11149">
            <v>4000</v>
          </cell>
        </row>
        <row r="11150">
          <cell r="A11150" t="str">
            <v>Ireland</v>
          </cell>
          <cell r="B11150" t="str">
            <v>IE</v>
          </cell>
          <cell r="C11150" t="str">
            <v>CSP</v>
          </cell>
          <cell r="D11150" t="str">
            <v>2040</v>
          </cell>
          <cell r="E11150">
            <v>4000</v>
          </cell>
        </row>
        <row r="11151">
          <cell r="A11151" t="str">
            <v>Ireland</v>
          </cell>
          <cell r="B11151" t="str">
            <v>IE</v>
          </cell>
          <cell r="C11151" t="str">
            <v>CSP</v>
          </cell>
          <cell r="D11151" t="str">
            <v>2041</v>
          </cell>
          <cell r="E11151">
            <v>4000</v>
          </cell>
        </row>
        <row r="11152">
          <cell r="A11152" t="str">
            <v>Ireland</v>
          </cell>
          <cell r="B11152" t="str">
            <v>IE</v>
          </cell>
          <cell r="C11152" t="str">
            <v>CSP</v>
          </cell>
          <cell r="D11152" t="str">
            <v>2042</v>
          </cell>
          <cell r="E11152">
            <v>4000</v>
          </cell>
        </row>
        <row r="11153">
          <cell r="A11153" t="str">
            <v>Ireland</v>
          </cell>
          <cell r="B11153" t="str">
            <v>IE</v>
          </cell>
          <cell r="C11153" t="str">
            <v>CSP</v>
          </cell>
          <cell r="D11153" t="str">
            <v>2043</v>
          </cell>
          <cell r="E11153">
            <v>4000</v>
          </cell>
        </row>
        <row r="11154">
          <cell r="A11154" t="str">
            <v>Ireland</v>
          </cell>
          <cell r="B11154" t="str">
            <v>IE</v>
          </cell>
          <cell r="C11154" t="str">
            <v>CSP</v>
          </cell>
          <cell r="D11154" t="str">
            <v>2044</v>
          </cell>
          <cell r="E11154">
            <v>4000</v>
          </cell>
        </row>
        <row r="11155">
          <cell r="A11155" t="str">
            <v>Ireland</v>
          </cell>
          <cell r="B11155" t="str">
            <v>IE</v>
          </cell>
          <cell r="C11155" t="str">
            <v>CSP</v>
          </cell>
          <cell r="D11155" t="str">
            <v>2045</v>
          </cell>
          <cell r="E11155">
            <v>4000</v>
          </cell>
        </row>
        <row r="11156">
          <cell r="A11156" t="str">
            <v>Ireland</v>
          </cell>
          <cell r="B11156" t="str">
            <v>IE</v>
          </cell>
          <cell r="C11156" t="str">
            <v>CSP</v>
          </cell>
          <cell r="D11156" t="str">
            <v>2046</v>
          </cell>
          <cell r="E11156">
            <v>4000</v>
          </cell>
        </row>
        <row r="11157">
          <cell r="A11157" t="str">
            <v>Ireland</v>
          </cell>
          <cell r="B11157" t="str">
            <v>IE</v>
          </cell>
          <cell r="C11157" t="str">
            <v>CSP</v>
          </cell>
          <cell r="D11157" t="str">
            <v>2047</v>
          </cell>
          <cell r="E11157">
            <v>4000</v>
          </cell>
        </row>
        <row r="11158">
          <cell r="A11158" t="str">
            <v>Ireland</v>
          </cell>
          <cell r="B11158" t="str">
            <v>IE</v>
          </cell>
          <cell r="C11158" t="str">
            <v>CSP</v>
          </cell>
          <cell r="D11158" t="str">
            <v>2048</v>
          </cell>
          <cell r="E11158">
            <v>4000</v>
          </cell>
        </row>
        <row r="11159">
          <cell r="A11159" t="str">
            <v>Ireland</v>
          </cell>
          <cell r="B11159" t="str">
            <v>IE</v>
          </cell>
          <cell r="C11159" t="str">
            <v>CSP</v>
          </cell>
          <cell r="D11159" t="str">
            <v>2049</v>
          </cell>
          <cell r="E11159">
            <v>4000</v>
          </cell>
        </row>
        <row r="11160">
          <cell r="A11160" t="str">
            <v>Ireland</v>
          </cell>
          <cell r="B11160" t="str">
            <v>IE</v>
          </cell>
          <cell r="C11160" t="str">
            <v>CSP</v>
          </cell>
          <cell r="D11160" t="str">
            <v>2050</v>
          </cell>
          <cell r="E11160">
            <v>4000</v>
          </cell>
        </row>
        <row r="11161">
          <cell r="A11161" t="str">
            <v>Italy</v>
          </cell>
          <cell r="B11161" t="str">
            <v>IT</v>
          </cell>
          <cell r="C11161" t="str">
            <v>CSP</v>
          </cell>
          <cell r="D11161" t="str">
            <v>2018</v>
          </cell>
          <cell r="E11161">
            <v>4000</v>
          </cell>
        </row>
        <row r="11162">
          <cell r="A11162" t="str">
            <v>Italy</v>
          </cell>
          <cell r="B11162" t="str">
            <v>IT</v>
          </cell>
          <cell r="C11162" t="str">
            <v>CSP</v>
          </cell>
          <cell r="D11162" t="str">
            <v>2019</v>
          </cell>
          <cell r="E11162">
            <v>4000</v>
          </cell>
        </row>
        <row r="11163">
          <cell r="A11163" t="str">
            <v>Italy</v>
          </cell>
          <cell r="B11163" t="str">
            <v>IT</v>
          </cell>
          <cell r="C11163" t="str">
            <v>CSP</v>
          </cell>
          <cell r="D11163" t="str">
            <v>2020</v>
          </cell>
          <cell r="E11163">
            <v>4000</v>
          </cell>
        </row>
        <row r="11164">
          <cell r="A11164" t="str">
            <v>Italy</v>
          </cell>
          <cell r="B11164" t="str">
            <v>IT</v>
          </cell>
          <cell r="C11164" t="str">
            <v>CSP</v>
          </cell>
          <cell r="D11164" t="str">
            <v>2021</v>
          </cell>
          <cell r="E11164">
            <v>4000</v>
          </cell>
        </row>
        <row r="11165">
          <cell r="A11165" t="str">
            <v>Italy</v>
          </cell>
          <cell r="B11165" t="str">
            <v>IT</v>
          </cell>
          <cell r="C11165" t="str">
            <v>CSP</v>
          </cell>
          <cell r="D11165" t="str">
            <v>2022</v>
          </cell>
          <cell r="E11165">
            <v>4000</v>
          </cell>
        </row>
        <row r="11166">
          <cell r="A11166" t="str">
            <v>Italy</v>
          </cell>
          <cell r="B11166" t="str">
            <v>IT</v>
          </cell>
          <cell r="C11166" t="str">
            <v>CSP</v>
          </cell>
          <cell r="D11166" t="str">
            <v>2023</v>
          </cell>
          <cell r="E11166">
            <v>4000</v>
          </cell>
        </row>
        <row r="11167">
          <cell r="A11167" t="str">
            <v>Italy</v>
          </cell>
          <cell r="B11167" t="str">
            <v>IT</v>
          </cell>
          <cell r="C11167" t="str">
            <v>CSP</v>
          </cell>
          <cell r="D11167" t="str">
            <v>2024</v>
          </cell>
          <cell r="E11167">
            <v>4000</v>
          </cell>
        </row>
        <row r="11168">
          <cell r="A11168" t="str">
            <v>Italy</v>
          </cell>
          <cell r="B11168" t="str">
            <v>IT</v>
          </cell>
          <cell r="C11168" t="str">
            <v>CSP</v>
          </cell>
          <cell r="D11168" t="str">
            <v>2025</v>
          </cell>
          <cell r="E11168">
            <v>4000</v>
          </cell>
        </row>
        <row r="11169">
          <cell r="A11169" t="str">
            <v>Italy</v>
          </cell>
          <cell r="B11169" t="str">
            <v>IT</v>
          </cell>
          <cell r="C11169" t="str">
            <v>CSP</v>
          </cell>
          <cell r="D11169" t="str">
            <v>2026</v>
          </cell>
          <cell r="E11169">
            <v>4000</v>
          </cell>
        </row>
        <row r="11170">
          <cell r="A11170" t="str">
            <v>Italy</v>
          </cell>
          <cell r="B11170" t="str">
            <v>IT</v>
          </cell>
          <cell r="C11170" t="str">
            <v>CSP</v>
          </cell>
          <cell r="D11170" t="str">
            <v>2027</v>
          </cell>
          <cell r="E11170">
            <v>4000</v>
          </cell>
        </row>
        <row r="11171">
          <cell r="A11171" t="str">
            <v>Italy</v>
          </cell>
          <cell r="B11171" t="str">
            <v>IT</v>
          </cell>
          <cell r="C11171" t="str">
            <v>CSP</v>
          </cell>
          <cell r="D11171" t="str">
            <v>2028</v>
          </cell>
          <cell r="E11171">
            <v>4000</v>
          </cell>
        </row>
        <row r="11172">
          <cell r="A11172" t="str">
            <v>Italy</v>
          </cell>
          <cell r="B11172" t="str">
            <v>IT</v>
          </cell>
          <cell r="C11172" t="str">
            <v>CSP</v>
          </cell>
          <cell r="D11172" t="str">
            <v>2029</v>
          </cell>
          <cell r="E11172">
            <v>4000</v>
          </cell>
        </row>
        <row r="11173">
          <cell r="A11173" t="str">
            <v>Italy</v>
          </cell>
          <cell r="B11173" t="str">
            <v>IT</v>
          </cell>
          <cell r="C11173" t="str">
            <v>CSP</v>
          </cell>
          <cell r="D11173" t="str">
            <v>2030</v>
          </cell>
          <cell r="E11173">
            <v>4000</v>
          </cell>
        </row>
        <row r="11174">
          <cell r="A11174" t="str">
            <v>Italy</v>
          </cell>
          <cell r="B11174" t="str">
            <v>IT</v>
          </cell>
          <cell r="C11174" t="str">
            <v>CSP</v>
          </cell>
          <cell r="D11174" t="str">
            <v>2031</v>
          </cell>
          <cell r="E11174">
            <v>4000</v>
          </cell>
        </row>
        <row r="11175">
          <cell r="A11175" t="str">
            <v>Italy</v>
          </cell>
          <cell r="B11175" t="str">
            <v>IT</v>
          </cell>
          <cell r="C11175" t="str">
            <v>CSP</v>
          </cell>
          <cell r="D11175" t="str">
            <v>2032</v>
          </cell>
          <cell r="E11175">
            <v>4000</v>
          </cell>
        </row>
        <row r="11176">
          <cell r="A11176" t="str">
            <v>Italy</v>
          </cell>
          <cell r="B11176" t="str">
            <v>IT</v>
          </cell>
          <cell r="C11176" t="str">
            <v>CSP</v>
          </cell>
          <cell r="D11176" t="str">
            <v>2033</v>
          </cell>
          <cell r="E11176">
            <v>4000</v>
          </cell>
        </row>
        <row r="11177">
          <cell r="A11177" t="str">
            <v>Italy</v>
          </cell>
          <cell r="B11177" t="str">
            <v>IT</v>
          </cell>
          <cell r="C11177" t="str">
            <v>CSP</v>
          </cell>
          <cell r="D11177" t="str">
            <v>2034</v>
          </cell>
          <cell r="E11177">
            <v>4000</v>
          </cell>
        </row>
        <row r="11178">
          <cell r="A11178" t="str">
            <v>Italy</v>
          </cell>
          <cell r="B11178" t="str">
            <v>IT</v>
          </cell>
          <cell r="C11178" t="str">
            <v>CSP</v>
          </cell>
          <cell r="D11178" t="str">
            <v>2035</v>
          </cell>
          <cell r="E11178">
            <v>4000</v>
          </cell>
        </row>
        <row r="11179">
          <cell r="A11179" t="str">
            <v>Italy</v>
          </cell>
          <cell r="B11179" t="str">
            <v>IT</v>
          </cell>
          <cell r="C11179" t="str">
            <v>CSP</v>
          </cell>
          <cell r="D11179" t="str">
            <v>2036</v>
          </cell>
          <cell r="E11179">
            <v>4000</v>
          </cell>
        </row>
        <row r="11180">
          <cell r="A11180" t="str">
            <v>Italy</v>
          </cell>
          <cell r="B11180" t="str">
            <v>IT</v>
          </cell>
          <cell r="C11180" t="str">
            <v>CSP</v>
          </cell>
          <cell r="D11180" t="str">
            <v>2037</v>
          </cell>
          <cell r="E11180">
            <v>4000</v>
          </cell>
        </row>
        <row r="11181">
          <cell r="A11181" t="str">
            <v>Italy</v>
          </cell>
          <cell r="B11181" t="str">
            <v>IT</v>
          </cell>
          <cell r="C11181" t="str">
            <v>CSP</v>
          </cell>
          <cell r="D11181" t="str">
            <v>2038</v>
          </cell>
          <cell r="E11181">
            <v>4000</v>
          </cell>
        </row>
        <row r="11182">
          <cell r="A11182" t="str">
            <v>Italy</v>
          </cell>
          <cell r="B11182" t="str">
            <v>IT</v>
          </cell>
          <cell r="C11182" t="str">
            <v>CSP</v>
          </cell>
          <cell r="D11182" t="str">
            <v>2039</v>
          </cell>
          <cell r="E11182">
            <v>4000</v>
          </cell>
        </row>
        <row r="11183">
          <cell r="A11183" t="str">
            <v>Italy</v>
          </cell>
          <cell r="B11183" t="str">
            <v>IT</v>
          </cell>
          <cell r="C11183" t="str">
            <v>CSP</v>
          </cell>
          <cell r="D11183" t="str">
            <v>2040</v>
          </cell>
          <cell r="E11183">
            <v>4000</v>
          </cell>
        </row>
        <row r="11184">
          <cell r="A11184" t="str">
            <v>Italy</v>
          </cell>
          <cell r="B11184" t="str">
            <v>IT</v>
          </cell>
          <cell r="C11184" t="str">
            <v>CSP</v>
          </cell>
          <cell r="D11184" t="str">
            <v>2041</v>
          </cell>
          <cell r="E11184">
            <v>4000</v>
          </cell>
        </row>
        <row r="11185">
          <cell r="A11185" t="str">
            <v>Italy</v>
          </cell>
          <cell r="B11185" t="str">
            <v>IT</v>
          </cell>
          <cell r="C11185" t="str">
            <v>CSP</v>
          </cell>
          <cell r="D11185" t="str">
            <v>2042</v>
          </cell>
          <cell r="E11185">
            <v>4000</v>
          </cell>
        </row>
        <row r="11186">
          <cell r="A11186" t="str">
            <v>Italy</v>
          </cell>
          <cell r="B11186" t="str">
            <v>IT</v>
          </cell>
          <cell r="C11186" t="str">
            <v>CSP</v>
          </cell>
          <cell r="D11186" t="str">
            <v>2043</v>
          </cell>
          <cell r="E11186">
            <v>4000</v>
          </cell>
        </row>
        <row r="11187">
          <cell r="A11187" t="str">
            <v>Italy</v>
          </cell>
          <cell r="B11187" t="str">
            <v>IT</v>
          </cell>
          <cell r="C11187" t="str">
            <v>CSP</v>
          </cell>
          <cell r="D11187" t="str">
            <v>2044</v>
          </cell>
          <cell r="E11187">
            <v>4000</v>
          </cell>
        </row>
        <row r="11188">
          <cell r="A11188" t="str">
            <v>Italy</v>
          </cell>
          <cell r="B11188" t="str">
            <v>IT</v>
          </cell>
          <cell r="C11188" t="str">
            <v>CSP</v>
          </cell>
          <cell r="D11188" t="str">
            <v>2045</v>
          </cell>
          <cell r="E11188">
            <v>4000</v>
          </cell>
        </row>
        <row r="11189">
          <cell r="A11189" t="str">
            <v>Italy</v>
          </cell>
          <cell r="B11189" t="str">
            <v>IT</v>
          </cell>
          <cell r="C11189" t="str">
            <v>CSP</v>
          </cell>
          <cell r="D11189" t="str">
            <v>2046</v>
          </cell>
          <cell r="E11189">
            <v>4000</v>
          </cell>
        </row>
        <row r="11190">
          <cell r="A11190" t="str">
            <v>Italy</v>
          </cell>
          <cell r="B11190" t="str">
            <v>IT</v>
          </cell>
          <cell r="C11190" t="str">
            <v>CSP</v>
          </cell>
          <cell r="D11190" t="str">
            <v>2047</v>
          </cell>
          <cell r="E11190">
            <v>4000</v>
          </cell>
        </row>
        <row r="11191">
          <cell r="A11191" t="str">
            <v>Italy</v>
          </cell>
          <cell r="B11191" t="str">
            <v>IT</v>
          </cell>
          <cell r="C11191" t="str">
            <v>CSP</v>
          </cell>
          <cell r="D11191" t="str">
            <v>2048</v>
          </cell>
          <cell r="E11191">
            <v>4000</v>
          </cell>
        </row>
        <row r="11192">
          <cell r="A11192" t="str">
            <v>Italy</v>
          </cell>
          <cell r="B11192" t="str">
            <v>IT</v>
          </cell>
          <cell r="C11192" t="str">
            <v>CSP</v>
          </cell>
          <cell r="D11192" t="str">
            <v>2049</v>
          </cell>
          <cell r="E11192">
            <v>4000</v>
          </cell>
        </row>
        <row r="11193">
          <cell r="A11193" t="str">
            <v>Italy</v>
          </cell>
          <cell r="B11193" t="str">
            <v>IT</v>
          </cell>
          <cell r="C11193" t="str">
            <v>CSP</v>
          </cell>
          <cell r="D11193" t="str">
            <v>2050</v>
          </cell>
          <cell r="E11193">
            <v>4000</v>
          </cell>
        </row>
        <row r="11194">
          <cell r="A11194" t="str">
            <v>IT_CNOR</v>
          </cell>
          <cell r="B11194" t="str">
            <v>IT_CNOR</v>
          </cell>
          <cell r="C11194" t="str">
            <v>CSP</v>
          </cell>
          <cell r="D11194" t="str">
            <v>2018</v>
          </cell>
          <cell r="E11194">
            <v>4000</v>
          </cell>
        </row>
        <row r="11195">
          <cell r="A11195" t="str">
            <v>IT_CNOR</v>
          </cell>
          <cell r="B11195" t="str">
            <v>IT_CNOR</v>
          </cell>
          <cell r="C11195" t="str">
            <v>CSP</v>
          </cell>
          <cell r="D11195" t="str">
            <v>2019</v>
          </cell>
          <cell r="E11195">
            <v>4000</v>
          </cell>
        </row>
        <row r="11196">
          <cell r="A11196" t="str">
            <v>IT_CNOR</v>
          </cell>
          <cell r="B11196" t="str">
            <v>IT_CNOR</v>
          </cell>
          <cell r="C11196" t="str">
            <v>CSP</v>
          </cell>
          <cell r="D11196" t="str">
            <v>2020</v>
          </cell>
          <cell r="E11196">
            <v>4000</v>
          </cell>
        </row>
        <row r="11197">
          <cell r="A11197" t="str">
            <v>IT_CNOR</v>
          </cell>
          <cell r="B11197" t="str">
            <v>IT_CNOR</v>
          </cell>
          <cell r="C11197" t="str">
            <v>CSP</v>
          </cell>
          <cell r="D11197" t="str">
            <v>2021</v>
          </cell>
          <cell r="E11197">
            <v>4000</v>
          </cell>
        </row>
        <row r="11198">
          <cell r="A11198" t="str">
            <v>IT_CNOR</v>
          </cell>
          <cell r="B11198" t="str">
            <v>IT_CNOR</v>
          </cell>
          <cell r="C11198" t="str">
            <v>CSP</v>
          </cell>
          <cell r="D11198" t="str">
            <v>2022</v>
          </cell>
          <cell r="E11198">
            <v>4000</v>
          </cell>
        </row>
        <row r="11199">
          <cell r="A11199" t="str">
            <v>IT_CNOR</v>
          </cell>
          <cell r="B11199" t="str">
            <v>IT_CNOR</v>
          </cell>
          <cell r="C11199" t="str">
            <v>CSP</v>
          </cell>
          <cell r="D11199" t="str">
            <v>2023</v>
          </cell>
          <cell r="E11199">
            <v>4000</v>
          </cell>
        </row>
        <row r="11200">
          <cell r="A11200" t="str">
            <v>IT_CNOR</v>
          </cell>
          <cell r="B11200" t="str">
            <v>IT_CNOR</v>
          </cell>
          <cell r="C11200" t="str">
            <v>CSP</v>
          </cell>
          <cell r="D11200" t="str">
            <v>2024</v>
          </cell>
          <cell r="E11200">
            <v>4000</v>
          </cell>
        </row>
        <row r="11201">
          <cell r="A11201" t="str">
            <v>IT_CNOR</v>
          </cell>
          <cell r="B11201" t="str">
            <v>IT_CNOR</v>
          </cell>
          <cell r="C11201" t="str">
            <v>CSP</v>
          </cell>
          <cell r="D11201" t="str">
            <v>2025</v>
          </cell>
          <cell r="E11201">
            <v>4000</v>
          </cell>
        </row>
        <row r="11202">
          <cell r="A11202" t="str">
            <v>IT_CNOR</v>
          </cell>
          <cell r="B11202" t="str">
            <v>IT_CNOR</v>
          </cell>
          <cell r="C11202" t="str">
            <v>CSP</v>
          </cell>
          <cell r="D11202" t="str">
            <v>2026</v>
          </cell>
          <cell r="E11202">
            <v>4000</v>
          </cell>
        </row>
        <row r="11203">
          <cell r="A11203" t="str">
            <v>IT_CNOR</v>
          </cell>
          <cell r="B11203" t="str">
            <v>IT_CNOR</v>
          </cell>
          <cell r="C11203" t="str">
            <v>CSP</v>
          </cell>
          <cell r="D11203" t="str">
            <v>2027</v>
          </cell>
          <cell r="E11203">
            <v>4000</v>
          </cell>
        </row>
        <row r="11204">
          <cell r="A11204" t="str">
            <v>IT_CNOR</v>
          </cell>
          <cell r="B11204" t="str">
            <v>IT_CNOR</v>
          </cell>
          <cell r="C11204" t="str">
            <v>CSP</v>
          </cell>
          <cell r="D11204" t="str">
            <v>2028</v>
          </cell>
          <cell r="E11204">
            <v>4000</v>
          </cell>
        </row>
        <row r="11205">
          <cell r="A11205" t="str">
            <v>IT_CNOR</v>
          </cell>
          <cell r="B11205" t="str">
            <v>IT_CNOR</v>
          </cell>
          <cell r="C11205" t="str">
            <v>CSP</v>
          </cell>
          <cell r="D11205" t="str">
            <v>2029</v>
          </cell>
          <cell r="E11205">
            <v>4000</v>
          </cell>
        </row>
        <row r="11206">
          <cell r="A11206" t="str">
            <v>IT_CNOR</v>
          </cell>
          <cell r="B11206" t="str">
            <v>IT_CNOR</v>
          </cell>
          <cell r="C11206" t="str">
            <v>CSP</v>
          </cell>
          <cell r="D11206" t="str">
            <v>2030</v>
          </cell>
          <cell r="E11206">
            <v>4000</v>
          </cell>
        </row>
        <row r="11207">
          <cell r="A11207" t="str">
            <v>IT_CNOR</v>
          </cell>
          <cell r="B11207" t="str">
            <v>IT_CNOR</v>
          </cell>
          <cell r="C11207" t="str">
            <v>CSP</v>
          </cell>
          <cell r="D11207" t="str">
            <v>2031</v>
          </cell>
          <cell r="E11207">
            <v>4000</v>
          </cell>
        </row>
        <row r="11208">
          <cell r="A11208" t="str">
            <v>IT_CNOR</v>
          </cell>
          <cell r="B11208" t="str">
            <v>IT_CNOR</v>
          </cell>
          <cell r="C11208" t="str">
            <v>CSP</v>
          </cell>
          <cell r="D11208" t="str">
            <v>2032</v>
          </cell>
          <cell r="E11208">
            <v>4000</v>
          </cell>
        </row>
        <row r="11209">
          <cell r="A11209" t="str">
            <v>IT_CNOR</v>
          </cell>
          <cell r="B11209" t="str">
            <v>IT_CNOR</v>
          </cell>
          <cell r="C11209" t="str">
            <v>CSP</v>
          </cell>
          <cell r="D11209" t="str">
            <v>2033</v>
          </cell>
          <cell r="E11209">
            <v>4000</v>
          </cell>
        </row>
        <row r="11210">
          <cell r="A11210" t="str">
            <v>IT_CNOR</v>
          </cell>
          <cell r="B11210" t="str">
            <v>IT_CNOR</v>
          </cell>
          <cell r="C11210" t="str">
            <v>CSP</v>
          </cell>
          <cell r="D11210" t="str">
            <v>2034</v>
          </cell>
          <cell r="E11210">
            <v>4000</v>
          </cell>
        </row>
        <row r="11211">
          <cell r="A11211" t="str">
            <v>IT_CNOR</v>
          </cell>
          <cell r="B11211" t="str">
            <v>IT_CNOR</v>
          </cell>
          <cell r="C11211" t="str">
            <v>CSP</v>
          </cell>
          <cell r="D11211" t="str">
            <v>2035</v>
          </cell>
          <cell r="E11211">
            <v>4000</v>
          </cell>
        </row>
        <row r="11212">
          <cell r="A11212" t="str">
            <v>IT_CNOR</v>
          </cell>
          <cell r="B11212" t="str">
            <v>IT_CNOR</v>
          </cell>
          <cell r="C11212" t="str">
            <v>CSP</v>
          </cell>
          <cell r="D11212" t="str">
            <v>2036</v>
          </cell>
          <cell r="E11212">
            <v>4000</v>
          </cell>
        </row>
        <row r="11213">
          <cell r="A11213" t="str">
            <v>IT_CNOR</v>
          </cell>
          <cell r="B11213" t="str">
            <v>IT_CNOR</v>
          </cell>
          <cell r="C11213" t="str">
            <v>CSP</v>
          </cell>
          <cell r="D11213" t="str">
            <v>2037</v>
          </cell>
          <cell r="E11213">
            <v>4000</v>
          </cell>
        </row>
        <row r="11214">
          <cell r="A11214" t="str">
            <v>IT_CNOR</v>
          </cell>
          <cell r="B11214" t="str">
            <v>IT_CNOR</v>
          </cell>
          <cell r="C11214" t="str">
            <v>CSP</v>
          </cell>
          <cell r="D11214" t="str">
            <v>2038</v>
          </cell>
          <cell r="E11214">
            <v>4000</v>
          </cell>
        </row>
        <row r="11215">
          <cell r="A11215" t="str">
            <v>IT_CNOR</v>
          </cell>
          <cell r="B11215" t="str">
            <v>IT_CNOR</v>
          </cell>
          <cell r="C11215" t="str">
            <v>CSP</v>
          </cell>
          <cell r="D11215" t="str">
            <v>2039</v>
          </cell>
          <cell r="E11215">
            <v>4000</v>
          </cell>
        </row>
        <row r="11216">
          <cell r="A11216" t="str">
            <v>IT_CNOR</v>
          </cell>
          <cell r="B11216" t="str">
            <v>IT_CNOR</v>
          </cell>
          <cell r="C11216" t="str">
            <v>CSP</v>
          </cell>
          <cell r="D11216" t="str">
            <v>2040</v>
          </cell>
          <cell r="E11216">
            <v>4000</v>
          </cell>
        </row>
        <row r="11217">
          <cell r="A11217" t="str">
            <v>IT_CNOR</v>
          </cell>
          <cell r="B11217" t="str">
            <v>IT_CNOR</v>
          </cell>
          <cell r="C11217" t="str">
            <v>CSP</v>
          </cell>
          <cell r="D11217" t="str">
            <v>2041</v>
          </cell>
          <cell r="E11217">
            <v>4000</v>
          </cell>
        </row>
        <row r="11218">
          <cell r="A11218" t="str">
            <v>IT_CNOR</v>
          </cell>
          <cell r="B11218" t="str">
            <v>IT_CNOR</v>
          </cell>
          <cell r="C11218" t="str">
            <v>CSP</v>
          </cell>
          <cell r="D11218" t="str">
            <v>2042</v>
          </cell>
          <cell r="E11218">
            <v>4000</v>
          </cell>
        </row>
        <row r="11219">
          <cell r="A11219" t="str">
            <v>IT_CNOR</v>
          </cell>
          <cell r="B11219" t="str">
            <v>IT_CNOR</v>
          </cell>
          <cell r="C11219" t="str">
            <v>CSP</v>
          </cell>
          <cell r="D11219" t="str">
            <v>2043</v>
          </cell>
          <cell r="E11219">
            <v>4000</v>
          </cell>
        </row>
        <row r="11220">
          <cell r="A11220" t="str">
            <v>IT_CNOR</v>
          </cell>
          <cell r="B11220" t="str">
            <v>IT_CNOR</v>
          </cell>
          <cell r="C11220" t="str">
            <v>CSP</v>
          </cell>
          <cell r="D11220" t="str">
            <v>2044</v>
          </cell>
          <cell r="E11220">
            <v>4000</v>
          </cell>
        </row>
        <row r="11221">
          <cell r="A11221" t="str">
            <v>IT_CNOR</v>
          </cell>
          <cell r="B11221" t="str">
            <v>IT_CNOR</v>
          </cell>
          <cell r="C11221" t="str">
            <v>CSP</v>
          </cell>
          <cell r="D11221" t="str">
            <v>2045</v>
          </cell>
          <cell r="E11221">
            <v>4000</v>
          </cell>
        </row>
        <row r="11222">
          <cell r="A11222" t="str">
            <v>IT_CNOR</v>
          </cell>
          <cell r="B11222" t="str">
            <v>IT_CNOR</v>
          </cell>
          <cell r="C11222" t="str">
            <v>CSP</v>
          </cell>
          <cell r="D11222" t="str">
            <v>2046</v>
          </cell>
          <cell r="E11222">
            <v>4000</v>
          </cell>
        </row>
        <row r="11223">
          <cell r="A11223" t="str">
            <v>IT_CNOR</v>
          </cell>
          <cell r="B11223" t="str">
            <v>IT_CNOR</v>
          </cell>
          <cell r="C11223" t="str">
            <v>CSP</v>
          </cell>
          <cell r="D11223" t="str">
            <v>2047</v>
          </cell>
          <cell r="E11223">
            <v>4000</v>
          </cell>
        </row>
        <row r="11224">
          <cell r="A11224" t="str">
            <v>IT_CNOR</v>
          </cell>
          <cell r="B11224" t="str">
            <v>IT_CNOR</v>
          </cell>
          <cell r="C11224" t="str">
            <v>CSP</v>
          </cell>
          <cell r="D11224" t="str">
            <v>2048</v>
          </cell>
          <cell r="E11224">
            <v>4000</v>
          </cell>
        </row>
        <row r="11225">
          <cell r="A11225" t="str">
            <v>IT_CNOR</v>
          </cell>
          <cell r="B11225" t="str">
            <v>IT_CNOR</v>
          </cell>
          <cell r="C11225" t="str">
            <v>CSP</v>
          </cell>
          <cell r="D11225" t="str">
            <v>2049</v>
          </cell>
          <cell r="E11225">
            <v>4000</v>
          </cell>
        </row>
        <row r="11226">
          <cell r="A11226" t="str">
            <v>IT_CNOR</v>
          </cell>
          <cell r="B11226" t="str">
            <v>IT_CNOR</v>
          </cell>
          <cell r="C11226" t="str">
            <v>CSP</v>
          </cell>
          <cell r="D11226" t="str">
            <v>2050</v>
          </cell>
          <cell r="E11226">
            <v>4000</v>
          </cell>
        </row>
        <row r="11227">
          <cell r="A11227" t="str">
            <v>IT_CSUD</v>
          </cell>
          <cell r="B11227" t="str">
            <v>IT_CSUD</v>
          </cell>
          <cell r="C11227" t="str">
            <v>CSP</v>
          </cell>
          <cell r="D11227" t="str">
            <v>2018</v>
          </cell>
          <cell r="E11227">
            <v>4000</v>
          </cell>
        </row>
        <row r="11228">
          <cell r="A11228" t="str">
            <v>IT_CSUD</v>
          </cell>
          <cell r="B11228" t="str">
            <v>IT_CSUD</v>
          </cell>
          <cell r="C11228" t="str">
            <v>CSP</v>
          </cell>
          <cell r="D11228" t="str">
            <v>2019</v>
          </cell>
          <cell r="E11228">
            <v>4000</v>
          </cell>
        </row>
        <row r="11229">
          <cell r="A11229" t="str">
            <v>IT_CSUD</v>
          </cell>
          <cell r="B11229" t="str">
            <v>IT_CSUD</v>
          </cell>
          <cell r="C11229" t="str">
            <v>CSP</v>
          </cell>
          <cell r="D11229" t="str">
            <v>2020</v>
          </cell>
          <cell r="E11229">
            <v>4000</v>
          </cell>
        </row>
        <row r="11230">
          <cell r="A11230" t="str">
            <v>IT_CSUD</v>
          </cell>
          <cell r="B11230" t="str">
            <v>IT_CSUD</v>
          </cell>
          <cell r="C11230" t="str">
            <v>CSP</v>
          </cell>
          <cell r="D11230" t="str">
            <v>2021</v>
          </cell>
          <cell r="E11230">
            <v>4000</v>
          </cell>
        </row>
        <row r="11231">
          <cell r="A11231" t="str">
            <v>IT_CSUD</v>
          </cell>
          <cell r="B11231" t="str">
            <v>IT_CSUD</v>
          </cell>
          <cell r="C11231" t="str">
            <v>CSP</v>
          </cell>
          <cell r="D11231" t="str">
            <v>2022</v>
          </cell>
          <cell r="E11231">
            <v>4000</v>
          </cell>
        </row>
        <row r="11232">
          <cell r="A11232" t="str">
            <v>IT_CSUD</v>
          </cell>
          <cell r="B11232" t="str">
            <v>IT_CSUD</v>
          </cell>
          <cell r="C11232" t="str">
            <v>CSP</v>
          </cell>
          <cell r="D11232" t="str">
            <v>2023</v>
          </cell>
          <cell r="E11232">
            <v>4000</v>
          </cell>
        </row>
        <row r="11233">
          <cell r="A11233" t="str">
            <v>IT_CSUD</v>
          </cell>
          <cell r="B11233" t="str">
            <v>IT_CSUD</v>
          </cell>
          <cell r="C11233" t="str">
            <v>CSP</v>
          </cell>
          <cell r="D11233" t="str">
            <v>2024</v>
          </cell>
          <cell r="E11233">
            <v>4000</v>
          </cell>
        </row>
        <row r="11234">
          <cell r="A11234" t="str">
            <v>IT_CSUD</v>
          </cell>
          <cell r="B11234" t="str">
            <v>IT_CSUD</v>
          </cell>
          <cell r="C11234" t="str">
            <v>CSP</v>
          </cell>
          <cell r="D11234" t="str">
            <v>2025</v>
          </cell>
          <cell r="E11234">
            <v>4000</v>
          </cell>
        </row>
        <row r="11235">
          <cell r="A11235" t="str">
            <v>IT_CSUD</v>
          </cell>
          <cell r="B11235" t="str">
            <v>IT_CSUD</v>
          </cell>
          <cell r="C11235" t="str">
            <v>CSP</v>
          </cell>
          <cell r="D11235" t="str">
            <v>2026</v>
          </cell>
          <cell r="E11235">
            <v>4000</v>
          </cell>
        </row>
        <row r="11236">
          <cell r="A11236" t="str">
            <v>IT_CSUD</v>
          </cell>
          <cell r="B11236" t="str">
            <v>IT_CSUD</v>
          </cell>
          <cell r="C11236" t="str">
            <v>CSP</v>
          </cell>
          <cell r="D11236" t="str">
            <v>2027</v>
          </cell>
          <cell r="E11236">
            <v>4000</v>
          </cell>
        </row>
        <row r="11237">
          <cell r="A11237" t="str">
            <v>IT_CSUD</v>
          </cell>
          <cell r="B11237" t="str">
            <v>IT_CSUD</v>
          </cell>
          <cell r="C11237" t="str">
            <v>CSP</v>
          </cell>
          <cell r="D11237" t="str">
            <v>2028</v>
          </cell>
          <cell r="E11237">
            <v>4000</v>
          </cell>
        </row>
        <row r="11238">
          <cell r="A11238" t="str">
            <v>IT_CSUD</v>
          </cell>
          <cell r="B11238" t="str">
            <v>IT_CSUD</v>
          </cell>
          <cell r="C11238" t="str">
            <v>CSP</v>
          </cell>
          <cell r="D11238" t="str">
            <v>2029</v>
          </cell>
          <cell r="E11238">
            <v>4000</v>
          </cell>
        </row>
        <row r="11239">
          <cell r="A11239" t="str">
            <v>IT_CSUD</v>
          </cell>
          <cell r="B11239" t="str">
            <v>IT_CSUD</v>
          </cell>
          <cell r="C11239" t="str">
            <v>CSP</v>
          </cell>
          <cell r="D11239" t="str">
            <v>2030</v>
          </cell>
          <cell r="E11239">
            <v>4000</v>
          </cell>
        </row>
        <row r="11240">
          <cell r="A11240" t="str">
            <v>IT_CSUD</v>
          </cell>
          <cell r="B11240" t="str">
            <v>IT_CSUD</v>
          </cell>
          <cell r="C11240" t="str">
            <v>CSP</v>
          </cell>
          <cell r="D11240" t="str">
            <v>2031</v>
          </cell>
          <cell r="E11240">
            <v>4000</v>
          </cell>
        </row>
        <row r="11241">
          <cell r="A11241" t="str">
            <v>IT_CSUD</v>
          </cell>
          <cell r="B11241" t="str">
            <v>IT_CSUD</v>
          </cell>
          <cell r="C11241" t="str">
            <v>CSP</v>
          </cell>
          <cell r="D11241" t="str">
            <v>2032</v>
          </cell>
          <cell r="E11241">
            <v>4000</v>
          </cell>
        </row>
        <row r="11242">
          <cell r="A11242" t="str">
            <v>IT_CSUD</v>
          </cell>
          <cell r="B11242" t="str">
            <v>IT_CSUD</v>
          </cell>
          <cell r="C11242" t="str">
            <v>CSP</v>
          </cell>
          <cell r="D11242" t="str">
            <v>2033</v>
          </cell>
          <cell r="E11242">
            <v>4000</v>
          </cell>
        </row>
        <row r="11243">
          <cell r="A11243" t="str">
            <v>IT_CSUD</v>
          </cell>
          <cell r="B11243" t="str">
            <v>IT_CSUD</v>
          </cell>
          <cell r="C11243" t="str">
            <v>CSP</v>
          </cell>
          <cell r="D11243" t="str">
            <v>2034</v>
          </cell>
          <cell r="E11243">
            <v>4000</v>
          </cell>
        </row>
        <row r="11244">
          <cell r="A11244" t="str">
            <v>IT_CSUD</v>
          </cell>
          <cell r="B11244" t="str">
            <v>IT_CSUD</v>
          </cell>
          <cell r="C11244" t="str">
            <v>CSP</v>
          </cell>
          <cell r="D11244" t="str">
            <v>2035</v>
          </cell>
          <cell r="E11244">
            <v>4000</v>
          </cell>
        </row>
        <row r="11245">
          <cell r="A11245" t="str">
            <v>IT_CSUD</v>
          </cell>
          <cell r="B11245" t="str">
            <v>IT_CSUD</v>
          </cell>
          <cell r="C11245" t="str">
            <v>CSP</v>
          </cell>
          <cell r="D11245" t="str">
            <v>2036</v>
          </cell>
          <cell r="E11245">
            <v>4000</v>
          </cell>
        </row>
        <row r="11246">
          <cell r="A11246" t="str">
            <v>IT_CSUD</v>
          </cell>
          <cell r="B11246" t="str">
            <v>IT_CSUD</v>
          </cell>
          <cell r="C11246" t="str">
            <v>CSP</v>
          </cell>
          <cell r="D11246" t="str">
            <v>2037</v>
          </cell>
          <cell r="E11246">
            <v>4000</v>
          </cell>
        </row>
        <row r="11247">
          <cell r="A11247" t="str">
            <v>IT_CSUD</v>
          </cell>
          <cell r="B11247" t="str">
            <v>IT_CSUD</v>
          </cell>
          <cell r="C11247" t="str">
            <v>CSP</v>
          </cell>
          <cell r="D11247" t="str">
            <v>2038</v>
          </cell>
          <cell r="E11247">
            <v>4000</v>
          </cell>
        </row>
        <row r="11248">
          <cell r="A11248" t="str">
            <v>IT_CSUD</v>
          </cell>
          <cell r="B11248" t="str">
            <v>IT_CSUD</v>
          </cell>
          <cell r="C11248" t="str">
            <v>CSP</v>
          </cell>
          <cell r="D11248" t="str">
            <v>2039</v>
          </cell>
          <cell r="E11248">
            <v>4000</v>
          </cell>
        </row>
        <row r="11249">
          <cell r="A11249" t="str">
            <v>IT_CSUD</v>
          </cell>
          <cell r="B11249" t="str">
            <v>IT_CSUD</v>
          </cell>
          <cell r="C11249" t="str">
            <v>CSP</v>
          </cell>
          <cell r="D11249" t="str">
            <v>2040</v>
          </cell>
          <cell r="E11249">
            <v>4000</v>
          </cell>
        </row>
        <row r="11250">
          <cell r="A11250" t="str">
            <v>IT_CSUD</v>
          </cell>
          <cell r="B11250" t="str">
            <v>IT_CSUD</v>
          </cell>
          <cell r="C11250" t="str">
            <v>CSP</v>
          </cell>
          <cell r="D11250" t="str">
            <v>2041</v>
          </cell>
          <cell r="E11250">
            <v>4000</v>
          </cell>
        </row>
        <row r="11251">
          <cell r="A11251" t="str">
            <v>IT_CSUD</v>
          </cell>
          <cell r="B11251" t="str">
            <v>IT_CSUD</v>
          </cell>
          <cell r="C11251" t="str">
            <v>CSP</v>
          </cell>
          <cell r="D11251" t="str">
            <v>2042</v>
          </cell>
          <cell r="E11251">
            <v>4000</v>
          </cell>
        </row>
        <row r="11252">
          <cell r="A11252" t="str">
            <v>IT_CSUD</v>
          </cell>
          <cell r="B11252" t="str">
            <v>IT_CSUD</v>
          </cell>
          <cell r="C11252" t="str">
            <v>CSP</v>
          </cell>
          <cell r="D11252" t="str">
            <v>2043</v>
          </cell>
          <cell r="E11252">
            <v>4000</v>
          </cell>
        </row>
        <row r="11253">
          <cell r="A11253" t="str">
            <v>IT_CSUD</v>
          </cell>
          <cell r="B11253" t="str">
            <v>IT_CSUD</v>
          </cell>
          <cell r="C11253" t="str">
            <v>CSP</v>
          </cell>
          <cell r="D11253" t="str">
            <v>2044</v>
          </cell>
          <cell r="E11253">
            <v>4000</v>
          </cell>
        </row>
        <row r="11254">
          <cell r="A11254" t="str">
            <v>IT_CSUD</v>
          </cell>
          <cell r="B11254" t="str">
            <v>IT_CSUD</v>
          </cell>
          <cell r="C11254" t="str">
            <v>CSP</v>
          </cell>
          <cell r="D11254" t="str">
            <v>2045</v>
          </cell>
          <cell r="E11254">
            <v>4000</v>
          </cell>
        </row>
        <row r="11255">
          <cell r="A11255" t="str">
            <v>IT_CSUD</v>
          </cell>
          <cell r="B11255" t="str">
            <v>IT_CSUD</v>
          </cell>
          <cell r="C11255" t="str">
            <v>CSP</v>
          </cell>
          <cell r="D11255" t="str">
            <v>2046</v>
          </cell>
          <cell r="E11255">
            <v>4000</v>
          </cell>
        </row>
        <row r="11256">
          <cell r="A11256" t="str">
            <v>IT_CSUD</v>
          </cell>
          <cell r="B11256" t="str">
            <v>IT_CSUD</v>
          </cell>
          <cell r="C11256" t="str">
            <v>CSP</v>
          </cell>
          <cell r="D11256" t="str">
            <v>2047</v>
          </cell>
          <cell r="E11256">
            <v>4000</v>
          </cell>
        </row>
        <row r="11257">
          <cell r="A11257" t="str">
            <v>IT_CSUD</v>
          </cell>
          <cell r="B11257" t="str">
            <v>IT_CSUD</v>
          </cell>
          <cell r="C11257" t="str">
            <v>CSP</v>
          </cell>
          <cell r="D11257" t="str">
            <v>2048</v>
          </cell>
          <cell r="E11257">
            <v>4000</v>
          </cell>
        </row>
        <row r="11258">
          <cell r="A11258" t="str">
            <v>IT_CSUD</v>
          </cell>
          <cell r="B11258" t="str">
            <v>IT_CSUD</v>
          </cell>
          <cell r="C11258" t="str">
            <v>CSP</v>
          </cell>
          <cell r="D11258" t="str">
            <v>2049</v>
          </cell>
          <cell r="E11258">
            <v>4000</v>
          </cell>
        </row>
        <row r="11259">
          <cell r="A11259" t="str">
            <v>IT_CSUD</v>
          </cell>
          <cell r="B11259" t="str">
            <v>IT_CSUD</v>
          </cell>
          <cell r="C11259" t="str">
            <v>CSP</v>
          </cell>
          <cell r="D11259" t="str">
            <v>2050</v>
          </cell>
          <cell r="E11259">
            <v>4000</v>
          </cell>
        </row>
        <row r="11260">
          <cell r="A11260" t="str">
            <v>IT_NORD</v>
          </cell>
          <cell r="B11260" t="str">
            <v>IT_NORD</v>
          </cell>
          <cell r="C11260" t="str">
            <v>CSP</v>
          </cell>
          <cell r="D11260" t="str">
            <v>2018</v>
          </cell>
          <cell r="E11260">
            <v>4000</v>
          </cell>
        </row>
        <row r="11261">
          <cell r="A11261" t="str">
            <v>IT_NORD</v>
          </cell>
          <cell r="B11261" t="str">
            <v>IT_NORD</v>
          </cell>
          <cell r="C11261" t="str">
            <v>CSP</v>
          </cell>
          <cell r="D11261" t="str">
            <v>2019</v>
          </cell>
          <cell r="E11261">
            <v>4000</v>
          </cell>
        </row>
        <row r="11262">
          <cell r="A11262" t="str">
            <v>IT_NORD</v>
          </cell>
          <cell r="B11262" t="str">
            <v>IT_NORD</v>
          </cell>
          <cell r="C11262" t="str">
            <v>CSP</v>
          </cell>
          <cell r="D11262" t="str">
            <v>2020</v>
          </cell>
          <cell r="E11262">
            <v>4000</v>
          </cell>
        </row>
        <row r="11263">
          <cell r="A11263" t="str">
            <v>IT_NORD</v>
          </cell>
          <cell r="B11263" t="str">
            <v>IT_NORD</v>
          </cell>
          <cell r="C11263" t="str">
            <v>CSP</v>
          </cell>
          <cell r="D11263" t="str">
            <v>2021</v>
          </cell>
          <cell r="E11263">
            <v>4000</v>
          </cell>
        </row>
        <row r="11264">
          <cell r="A11264" t="str">
            <v>IT_NORD</v>
          </cell>
          <cell r="B11264" t="str">
            <v>IT_NORD</v>
          </cell>
          <cell r="C11264" t="str">
            <v>CSP</v>
          </cell>
          <cell r="D11264" t="str">
            <v>2022</v>
          </cell>
          <cell r="E11264">
            <v>4000</v>
          </cell>
        </row>
        <row r="11265">
          <cell r="A11265" t="str">
            <v>IT_NORD</v>
          </cell>
          <cell r="B11265" t="str">
            <v>IT_NORD</v>
          </cell>
          <cell r="C11265" t="str">
            <v>CSP</v>
          </cell>
          <cell r="D11265" t="str">
            <v>2023</v>
          </cell>
          <cell r="E11265">
            <v>4000</v>
          </cell>
        </row>
        <row r="11266">
          <cell r="A11266" t="str">
            <v>IT_NORD</v>
          </cell>
          <cell r="B11266" t="str">
            <v>IT_NORD</v>
          </cell>
          <cell r="C11266" t="str">
            <v>CSP</v>
          </cell>
          <cell r="D11266" t="str">
            <v>2024</v>
          </cell>
          <cell r="E11266">
            <v>4000</v>
          </cell>
        </row>
        <row r="11267">
          <cell r="A11267" t="str">
            <v>IT_NORD</v>
          </cell>
          <cell r="B11267" t="str">
            <v>IT_NORD</v>
          </cell>
          <cell r="C11267" t="str">
            <v>CSP</v>
          </cell>
          <cell r="D11267" t="str">
            <v>2025</v>
          </cell>
          <cell r="E11267">
            <v>4000</v>
          </cell>
        </row>
        <row r="11268">
          <cell r="A11268" t="str">
            <v>IT_NORD</v>
          </cell>
          <cell r="B11268" t="str">
            <v>IT_NORD</v>
          </cell>
          <cell r="C11268" t="str">
            <v>CSP</v>
          </cell>
          <cell r="D11268" t="str">
            <v>2026</v>
          </cell>
          <cell r="E11268">
            <v>4000</v>
          </cell>
        </row>
        <row r="11269">
          <cell r="A11269" t="str">
            <v>IT_NORD</v>
          </cell>
          <cell r="B11269" t="str">
            <v>IT_NORD</v>
          </cell>
          <cell r="C11269" t="str">
            <v>CSP</v>
          </cell>
          <cell r="D11269" t="str">
            <v>2027</v>
          </cell>
          <cell r="E11269">
            <v>4000</v>
          </cell>
        </row>
        <row r="11270">
          <cell r="A11270" t="str">
            <v>IT_NORD</v>
          </cell>
          <cell r="B11270" t="str">
            <v>IT_NORD</v>
          </cell>
          <cell r="C11270" t="str">
            <v>CSP</v>
          </cell>
          <cell r="D11270" t="str">
            <v>2028</v>
          </cell>
          <cell r="E11270">
            <v>4000</v>
          </cell>
        </row>
        <row r="11271">
          <cell r="A11271" t="str">
            <v>IT_NORD</v>
          </cell>
          <cell r="B11271" t="str">
            <v>IT_NORD</v>
          </cell>
          <cell r="C11271" t="str">
            <v>CSP</v>
          </cell>
          <cell r="D11271" t="str">
            <v>2029</v>
          </cell>
          <cell r="E11271">
            <v>4000</v>
          </cell>
        </row>
        <row r="11272">
          <cell r="A11272" t="str">
            <v>IT_NORD</v>
          </cell>
          <cell r="B11272" t="str">
            <v>IT_NORD</v>
          </cell>
          <cell r="C11272" t="str">
            <v>CSP</v>
          </cell>
          <cell r="D11272" t="str">
            <v>2030</v>
          </cell>
          <cell r="E11272">
            <v>4000</v>
          </cell>
        </row>
        <row r="11273">
          <cell r="A11273" t="str">
            <v>IT_NORD</v>
          </cell>
          <cell r="B11273" t="str">
            <v>IT_NORD</v>
          </cell>
          <cell r="C11273" t="str">
            <v>CSP</v>
          </cell>
          <cell r="D11273" t="str">
            <v>2031</v>
          </cell>
          <cell r="E11273">
            <v>4000</v>
          </cell>
        </row>
        <row r="11274">
          <cell r="A11274" t="str">
            <v>IT_NORD</v>
          </cell>
          <cell r="B11274" t="str">
            <v>IT_NORD</v>
          </cell>
          <cell r="C11274" t="str">
            <v>CSP</v>
          </cell>
          <cell r="D11274" t="str">
            <v>2032</v>
          </cell>
          <cell r="E11274">
            <v>4000</v>
          </cell>
        </row>
        <row r="11275">
          <cell r="A11275" t="str">
            <v>IT_NORD</v>
          </cell>
          <cell r="B11275" t="str">
            <v>IT_NORD</v>
          </cell>
          <cell r="C11275" t="str">
            <v>CSP</v>
          </cell>
          <cell r="D11275" t="str">
            <v>2033</v>
          </cell>
          <cell r="E11275">
            <v>4000</v>
          </cell>
        </row>
        <row r="11276">
          <cell r="A11276" t="str">
            <v>IT_NORD</v>
          </cell>
          <cell r="B11276" t="str">
            <v>IT_NORD</v>
          </cell>
          <cell r="C11276" t="str">
            <v>CSP</v>
          </cell>
          <cell r="D11276" t="str">
            <v>2034</v>
          </cell>
          <cell r="E11276">
            <v>4000</v>
          </cell>
        </row>
        <row r="11277">
          <cell r="A11277" t="str">
            <v>IT_NORD</v>
          </cell>
          <cell r="B11277" t="str">
            <v>IT_NORD</v>
          </cell>
          <cell r="C11277" t="str">
            <v>CSP</v>
          </cell>
          <cell r="D11277" t="str">
            <v>2035</v>
          </cell>
          <cell r="E11277">
            <v>4000</v>
          </cell>
        </row>
        <row r="11278">
          <cell r="A11278" t="str">
            <v>IT_NORD</v>
          </cell>
          <cell r="B11278" t="str">
            <v>IT_NORD</v>
          </cell>
          <cell r="C11278" t="str">
            <v>CSP</v>
          </cell>
          <cell r="D11278" t="str">
            <v>2036</v>
          </cell>
          <cell r="E11278">
            <v>4000</v>
          </cell>
        </row>
        <row r="11279">
          <cell r="A11279" t="str">
            <v>IT_NORD</v>
          </cell>
          <cell r="B11279" t="str">
            <v>IT_NORD</v>
          </cell>
          <cell r="C11279" t="str">
            <v>CSP</v>
          </cell>
          <cell r="D11279" t="str">
            <v>2037</v>
          </cell>
          <cell r="E11279">
            <v>4000</v>
          </cell>
        </row>
        <row r="11280">
          <cell r="A11280" t="str">
            <v>IT_NORD</v>
          </cell>
          <cell r="B11280" t="str">
            <v>IT_NORD</v>
          </cell>
          <cell r="C11280" t="str">
            <v>CSP</v>
          </cell>
          <cell r="D11280" t="str">
            <v>2038</v>
          </cell>
          <cell r="E11280">
            <v>4000</v>
          </cell>
        </row>
        <row r="11281">
          <cell r="A11281" t="str">
            <v>IT_NORD</v>
          </cell>
          <cell r="B11281" t="str">
            <v>IT_NORD</v>
          </cell>
          <cell r="C11281" t="str">
            <v>CSP</v>
          </cell>
          <cell r="D11281" t="str">
            <v>2039</v>
          </cell>
          <cell r="E11281">
            <v>4000</v>
          </cell>
        </row>
        <row r="11282">
          <cell r="A11282" t="str">
            <v>IT_NORD</v>
          </cell>
          <cell r="B11282" t="str">
            <v>IT_NORD</v>
          </cell>
          <cell r="C11282" t="str">
            <v>CSP</v>
          </cell>
          <cell r="D11282" t="str">
            <v>2040</v>
          </cell>
          <cell r="E11282">
            <v>4000</v>
          </cell>
        </row>
        <row r="11283">
          <cell r="A11283" t="str">
            <v>IT_NORD</v>
          </cell>
          <cell r="B11283" t="str">
            <v>IT_NORD</v>
          </cell>
          <cell r="C11283" t="str">
            <v>CSP</v>
          </cell>
          <cell r="D11283" t="str">
            <v>2041</v>
          </cell>
          <cell r="E11283">
            <v>4000</v>
          </cell>
        </row>
        <row r="11284">
          <cell r="A11284" t="str">
            <v>IT_NORD</v>
          </cell>
          <cell r="B11284" t="str">
            <v>IT_NORD</v>
          </cell>
          <cell r="C11284" t="str">
            <v>CSP</v>
          </cell>
          <cell r="D11284" t="str">
            <v>2042</v>
          </cell>
          <cell r="E11284">
            <v>4000</v>
          </cell>
        </row>
        <row r="11285">
          <cell r="A11285" t="str">
            <v>IT_NORD</v>
          </cell>
          <cell r="B11285" t="str">
            <v>IT_NORD</v>
          </cell>
          <cell r="C11285" t="str">
            <v>CSP</v>
          </cell>
          <cell r="D11285" t="str">
            <v>2043</v>
          </cell>
          <cell r="E11285">
            <v>4000</v>
          </cell>
        </row>
        <row r="11286">
          <cell r="A11286" t="str">
            <v>IT_NORD</v>
          </cell>
          <cell r="B11286" t="str">
            <v>IT_NORD</v>
          </cell>
          <cell r="C11286" t="str">
            <v>CSP</v>
          </cell>
          <cell r="D11286" t="str">
            <v>2044</v>
          </cell>
          <cell r="E11286">
            <v>4000</v>
          </cell>
        </row>
        <row r="11287">
          <cell r="A11287" t="str">
            <v>IT_NORD</v>
          </cell>
          <cell r="B11287" t="str">
            <v>IT_NORD</v>
          </cell>
          <cell r="C11287" t="str">
            <v>CSP</v>
          </cell>
          <cell r="D11287" t="str">
            <v>2045</v>
          </cell>
          <cell r="E11287">
            <v>4000</v>
          </cell>
        </row>
        <row r="11288">
          <cell r="A11288" t="str">
            <v>IT_NORD</v>
          </cell>
          <cell r="B11288" t="str">
            <v>IT_NORD</v>
          </cell>
          <cell r="C11288" t="str">
            <v>CSP</v>
          </cell>
          <cell r="D11288" t="str">
            <v>2046</v>
          </cell>
          <cell r="E11288">
            <v>4000</v>
          </cell>
        </row>
        <row r="11289">
          <cell r="A11289" t="str">
            <v>IT_NORD</v>
          </cell>
          <cell r="B11289" t="str">
            <v>IT_NORD</v>
          </cell>
          <cell r="C11289" t="str">
            <v>CSP</v>
          </cell>
          <cell r="D11289" t="str">
            <v>2047</v>
          </cell>
          <cell r="E11289">
            <v>4000</v>
          </cell>
        </row>
        <row r="11290">
          <cell r="A11290" t="str">
            <v>IT_NORD</v>
          </cell>
          <cell r="B11290" t="str">
            <v>IT_NORD</v>
          </cell>
          <cell r="C11290" t="str">
            <v>CSP</v>
          </cell>
          <cell r="D11290" t="str">
            <v>2048</v>
          </cell>
          <cell r="E11290">
            <v>4000</v>
          </cell>
        </row>
        <row r="11291">
          <cell r="A11291" t="str">
            <v>IT_NORD</v>
          </cell>
          <cell r="B11291" t="str">
            <v>IT_NORD</v>
          </cell>
          <cell r="C11291" t="str">
            <v>CSP</v>
          </cell>
          <cell r="D11291" t="str">
            <v>2049</v>
          </cell>
          <cell r="E11291">
            <v>4000</v>
          </cell>
        </row>
        <row r="11292">
          <cell r="A11292" t="str">
            <v>IT_NORD</v>
          </cell>
          <cell r="B11292" t="str">
            <v>IT_NORD</v>
          </cell>
          <cell r="C11292" t="str">
            <v>CSP</v>
          </cell>
          <cell r="D11292" t="str">
            <v>2050</v>
          </cell>
          <cell r="E11292">
            <v>4000</v>
          </cell>
        </row>
        <row r="11293">
          <cell r="A11293" t="str">
            <v>IT_SARD</v>
          </cell>
          <cell r="B11293" t="str">
            <v>IT_SARD</v>
          </cell>
          <cell r="C11293" t="str">
            <v>CSP</v>
          </cell>
          <cell r="D11293" t="str">
            <v>2018</v>
          </cell>
          <cell r="E11293">
            <v>4000</v>
          </cell>
        </row>
        <row r="11294">
          <cell r="A11294" t="str">
            <v>IT_SARD</v>
          </cell>
          <cell r="B11294" t="str">
            <v>IT_SARD</v>
          </cell>
          <cell r="C11294" t="str">
            <v>CSP</v>
          </cell>
          <cell r="D11294" t="str">
            <v>2019</v>
          </cell>
          <cell r="E11294">
            <v>4000</v>
          </cell>
        </row>
        <row r="11295">
          <cell r="A11295" t="str">
            <v>IT_SARD</v>
          </cell>
          <cell r="B11295" t="str">
            <v>IT_SARD</v>
          </cell>
          <cell r="C11295" t="str">
            <v>CSP</v>
          </cell>
          <cell r="D11295" t="str">
            <v>2020</v>
          </cell>
          <cell r="E11295">
            <v>4000</v>
          </cell>
        </row>
        <row r="11296">
          <cell r="A11296" t="str">
            <v>IT_SARD</v>
          </cell>
          <cell r="B11296" t="str">
            <v>IT_SARD</v>
          </cell>
          <cell r="C11296" t="str">
            <v>CSP</v>
          </cell>
          <cell r="D11296" t="str">
            <v>2021</v>
          </cell>
          <cell r="E11296">
            <v>4000</v>
          </cell>
        </row>
        <row r="11297">
          <cell r="A11297" t="str">
            <v>IT_SARD</v>
          </cell>
          <cell r="B11297" t="str">
            <v>IT_SARD</v>
          </cell>
          <cell r="C11297" t="str">
            <v>CSP</v>
          </cell>
          <cell r="D11297" t="str">
            <v>2022</v>
          </cell>
          <cell r="E11297">
            <v>4000</v>
          </cell>
        </row>
        <row r="11298">
          <cell r="A11298" t="str">
            <v>IT_SARD</v>
          </cell>
          <cell r="B11298" t="str">
            <v>IT_SARD</v>
          </cell>
          <cell r="C11298" t="str">
            <v>CSP</v>
          </cell>
          <cell r="D11298" t="str">
            <v>2023</v>
          </cell>
          <cell r="E11298">
            <v>4000</v>
          </cell>
        </row>
        <row r="11299">
          <cell r="A11299" t="str">
            <v>IT_SARD</v>
          </cell>
          <cell r="B11299" t="str">
            <v>IT_SARD</v>
          </cell>
          <cell r="C11299" t="str">
            <v>CSP</v>
          </cell>
          <cell r="D11299" t="str">
            <v>2024</v>
          </cell>
          <cell r="E11299">
            <v>4000</v>
          </cell>
        </row>
        <row r="11300">
          <cell r="A11300" t="str">
            <v>IT_SARD</v>
          </cell>
          <cell r="B11300" t="str">
            <v>IT_SARD</v>
          </cell>
          <cell r="C11300" t="str">
            <v>CSP</v>
          </cell>
          <cell r="D11300" t="str">
            <v>2025</v>
          </cell>
          <cell r="E11300">
            <v>4000</v>
          </cell>
        </row>
        <row r="11301">
          <cell r="A11301" t="str">
            <v>IT_SARD</v>
          </cell>
          <cell r="B11301" t="str">
            <v>IT_SARD</v>
          </cell>
          <cell r="C11301" t="str">
            <v>CSP</v>
          </cell>
          <cell r="D11301" t="str">
            <v>2026</v>
          </cell>
          <cell r="E11301">
            <v>4000</v>
          </cell>
        </row>
        <row r="11302">
          <cell r="A11302" t="str">
            <v>IT_SARD</v>
          </cell>
          <cell r="B11302" t="str">
            <v>IT_SARD</v>
          </cell>
          <cell r="C11302" t="str">
            <v>CSP</v>
          </cell>
          <cell r="D11302" t="str">
            <v>2027</v>
          </cell>
          <cell r="E11302">
            <v>4000</v>
          </cell>
        </row>
        <row r="11303">
          <cell r="A11303" t="str">
            <v>IT_SARD</v>
          </cell>
          <cell r="B11303" t="str">
            <v>IT_SARD</v>
          </cell>
          <cell r="C11303" t="str">
            <v>CSP</v>
          </cell>
          <cell r="D11303" t="str">
            <v>2028</v>
          </cell>
          <cell r="E11303">
            <v>4000</v>
          </cell>
        </row>
        <row r="11304">
          <cell r="A11304" t="str">
            <v>IT_SARD</v>
          </cell>
          <cell r="B11304" t="str">
            <v>IT_SARD</v>
          </cell>
          <cell r="C11304" t="str">
            <v>CSP</v>
          </cell>
          <cell r="D11304" t="str">
            <v>2029</v>
          </cell>
          <cell r="E11304">
            <v>4000</v>
          </cell>
        </row>
        <row r="11305">
          <cell r="A11305" t="str">
            <v>IT_SARD</v>
          </cell>
          <cell r="B11305" t="str">
            <v>IT_SARD</v>
          </cell>
          <cell r="C11305" t="str">
            <v>CSP</v>
          </cell>
          <cell r="D11305" t="str">
            <v>2030</v>
          </cell>
          <cell r="E11305">
            <v>4000</v>
          </cell>
        </row>
        <row r="11306">
          <cell r="A11306" t="str">
            <v>IT_SARD</v>
          </cell>
          <cell r="B11306" t="str">
            <v>IT_SARD</v>
          </cell>
          <cell r="C11306" t="str">
            <v>CSP</v>
          </cell>
          <cell r="D11306" t="str">
            <v>2031</v>
          </cell>
          <cell r="E11306">
            <v>4000</v>
          </cell>
        </row>
        <row r="11307">
          <cell r="A11307" t="str">
            <v>IT_SARD</v>
          </cell>
          <cell r="B11307" t="str">
            <v>IT_SARD</v>
          </cell>
          <cell r="C11307" t="str">
            <v>CSP</v>
          </cell>
          <cell r="D11307" t="str">
            <v>2032</v>
          </cell>
          <cell r="E11307">
            <v>4000</v>
          </cell>
        </row>
        <row r="11308">
          <cell r="A11308" t="str">
            <v>IT_SARD</v>
          </cell>
          <cell r="B11308" t="str">
            <v>IT_SARD</v>
          </cell>
          <cell r="C11308" t="str">
            <v>CSP</v>
          </cell>
          <cell r="D11308" t="str">
            <v>2033</v>
          </cell>
          <cell r="E11308">
            <v>4000</v>
          </cell>
        </row>
        <row r="11309">
          <cell r="A11309" t="str">
            <v>IT_SARD</v>
          </cell>
          <cell r="B11309" t="str">
            <v>IT_SARD</v>
          </cell>
          <cell r="C11309" t="str">
            <v>CSP</v>
          </cell>
          <cell r="D11309" t="str">
            <v>2034</v>
          </cell>
          <cell r="E11309">
            <v>4000</v>
          </cell>
        </row>
        <row r="11310">
          <cell r="A11310" t="str">
            <v>IT_SARD</v>
          </cell>
          <cell r="B11310" t="str">
            <v>IT_SARD</v>
          </cell>
          <cell r="C11310" t="str">
            <v>CSP</v>
          </cell>
          <cell r="D11310" t="str">
            <v>2035</v>
          </cell>
          <cell r="E11310">
            <v>4000</v>
          </cell>
        </row>
        <row r="11311">
          <cell r="A11311" t="str">
            <v>IT_SARD</v>
          </cell>
          <cell r="B11311" t="str">
            <v>IT_SARD</v>
          </cell>
          <cell r="C11311" t="str">
            <v>CSP</v>
          </cell>
          <cell r="D11311" t="str">
            <v>2036</v>
          </cell>
          <cell r="E11311">
            <v>4000</v>
          </cell>
        </row>
        <row r="11312">
          <cell r="A11312" t="str">
            <v>IT_SARD</v>
          </cell>
          <cell r="B11312" t="str">
            <v>IT_SARD</v>
          </cell>
          <cell r="C11312" t="str">
            <v>CSP</v>
          </cell>
          <cell r="D11312" t="str">
            <v>2037</v>
          </cell>
          <cell r="E11312">
            <v>4000</v>
          </cell>
        </row>
        <row r="11313">
          <cell r="A11313" t="str">
            <v>IT_SARD</v>
          </cell>
          <cell r="B11313" t="str">
            <v>IT_SARD</v>
          </cell>
          <cell r="C11313" t="str">
            <v>CSP</v>
          </cell>
          <cell r="D11313" t="str">
            <v>2038</v>
          </cell>
          <cell r="E11313">
            <v>4000</v>
          </cell>
        </row>
        <row r="11314">
          <cell r="A11314" t="str">
            <v>IT_SARD</v>
          </cell>
          <cell r="B11314" t="str">
            <v>IT_SARD</v>
          </cell>
          <cell r="C11314" t="str">
            <v>CSP</v>
          </cell>
          <cell r="D11314" t="str">
            <v>2039</v>
          </cell>
          <cell r="E11314">
            <v>4000</v>
          </cell>
        </row>
        <row r="11315">
          <cell r="A11315" t="str">
            <v>IT_SARD</v>
          </cell>
          <cell r="B11315" t="str">
            <v>IT_SARD</v>
          </cell>
          <cell r="C11315" t="str">
            <v>CSP</v>
          </cell>
          <cell r="D11315" t="str">
            <v>2040</v>
          </cell>
          <cell r="E11315">
            <v>4000</v>
          </cell>
        </row>
        <row r="11316">
          <cell r="A11316" t="str">
            <v>IT_SARD</v>
          </cell>
          <cell r="B11316" t="str">
            <v>IT_SARD</v>
          </cell>
          <cell r="C11316" t="str">
            <v>CSP</v>
          </cell>
          <cell r="D11316" t="str">
            <v>2041</v>
          </cell>
          <cell r="E11316">
            <v>4000</v>
          </cell>
        </row>
        <row r="11317">
          <cell r="A11317" t="str">
            <v>IT_SARD</v>
          </cell>
          <cell r="B11317" t="str">
            <v>IT_SARD</v>
          </cell>
          <cell r="C11317" t="str">
            <v>CSP</v>
          </cell>
          <cell r="D11317" t="str">
            <v>2042</v>
          </cell>
          <cell r="E11317">
            <v>4000</v>
          </cell>
        </row>
        <row r="11318">
          <cell r="A11318" t="str">
            <v>IT_SARD</v>
          </cell>
          <cell r="B11318" t="str">
            <v>IT_SARD</v>
          </cell>
          <cell r="C11318" t="str">
            <v>CSP</v>
          </cell>
          <cell r="D11318" t="str">
            <v>2043</v>
          </cell>
          <cell r="E11318">
            <v>4000</v>
          </cell>
        </row>
        <row r="11319">
          <cell r="A11319" t="str">
            <v>IT_SARD</v>
          </cell>
          <cell r="B11319" t="str">
            <v>IT_SARD</v>
          </cell>
          <cell r="C11319" t="str">
            <v>CSP</v>
          </cell>
          <cell r="D11319" t="str">
            <v>2044</v>
          </cell>
          <cell r="E11319">
            <v>4000</v>
          </cell>
        </row>
        <row r="11320">
          <cell r="A11320" t="str">
            <v>IT_SARD</v>
          </cell>
          <cell r="B11320" t="str">
            <v>IT_SARD</v>
          </cell>
          <cell r="C11320" t="str">
            <v>CSP</v>
          </cell>
          <cell r="D11320" t="str">
            <v>2045</v>
          </cell>
          <cell r="E11320">
            <v>4000</v>
          </cell>
        </row>
        <row r="11321">
          <cell r="A11321" t="str">
            <v>IT_SARD</v>
          </cell>
          <cell r="B11321" t="str">
            <v>IT_SARD</v>
          </cell>
          <cell r="C11321" t="str">
            <v>CSP</v>
          </cell>
          <cell r="D11321" t="str">
            <v>2046</v>
          </cell>
          <cell r="E11321">
            <v>4000</v>
          </cell>
        </row>
        <row r="11322">
          <cell r="A11322" t="str">
            <v>IT_SARD</v>
          </cell>
          <cell r="B11322" t="str">
            <v>IT_SARD</v>
          </cell>
          <cell r="C11322" t="str">
            <v>CSP</v>
          </cell>
          <cell r="D11322" t="str">
            <v>2047</v>
          </cell>
          <cell r="E11322">
            <v>4000</v>
          </cell>
        </row>
        <row r="11323">
          <cell r="A11323" t="str">
            <v>IT_SARD</v>
          </cell>
          <cell r="B11323" t="str">
            <v>IT_SARD</v>
          </cell>
          <cell r="C11323" t="str">
            <v>CSP</v>
          </cell>
          <cell r="D11323" t="str">
            <v>2048</v>
          </cell>
          <cell r="E11323">
            <v>4000</v>
          </cell>
        </row>
        <row r="11324">
          <cell r="A11324" t="str">
            <v>IT_SARD</v>
          </cell>
          <cell r="B11324" t="str">
            <v>IT_SARD</v>
          </cell>
          <cell r="C11324" t="str">
            <v>CSP</v>
          </cell>
          <cell r="D11324" t="str">
            <v>2049</v>
          </cell>
          <cell r="E11324">
            <v>4000</v>
          </cell>
        </row>
        <row r="11325">
          <cell r="A11325" t="str">
            <v>IT_SARD</v>
          </cell>
          <cell r="B11325" t="str">
            <v>IT_SARD</v>
          </cell>
          <cell r="C11325" t="str">
            <v>CSP</v>
          </cell>
          <cell r="D11325" t="str">
            <v>2050</v>
          </cell>
          <cell r="E11325">
            <v>4000</v>
          </cell>
        </row>
        <row r="11326">
          <cell r="A11326" t="str">
            <v>IT_SICI</v>
          </cell>
          <cell r="B11326" t="str">
            <v>IT_SICI</v>
          </cell>
          <cell r="C11326" t="str">
            <v>CSP</v>
          </cell>
          <cell r="D11326" t="str">
            <v>2018</v>
          </cell>
          <cell r="E11326">
            <v>4000</v>
          </cell>
        </row>
        <row r="11327">
          <cell r="A11327" t="str">
            <v>IT_SICI</v>
          </cell>
          <cell r="B11327" t="str">
            <v>IT_SICI</v>
          </cell>
          <cell r="C11327" t="str">
            <v>CSP</v>
          </cell>
          <cell r="D11327" t="str">
            <v>2019</v>
          </cell>
          <cell r="E11327">
            <v>4000</v>
          </cell>
        </row>
        <row r="11328">
          <cell r="A11328" t="str">
            <v>IT_SICI</v>
          </cell>
          <cell r="B11328" t="str">
            <v>IT_SICI</v>
          </cell>
          <cell r="C11328" t="str">
            <v>CSP</v>
          </cell>
          <cell r="D11328" t="str">
            <v>2020</v>
          </cell>
          <cell r="E11328">
            <v>4000</v>
          </cell>
        </row>
        <row r="11329">
          <cell r="A11329" t="str">
            <v>IT_SICI</v>
          </cell>
          <cell r="B11329" t="str">
            <v>IT_SICI</v>
          </cell>
          <cell r="C11329" t="str">
            <v>CSP</v>
          </cell>
          <cell r="D11329" t="str">
            <v>2021</v>
          </cell>
          <cell r="E11329">
            <v>4000</v>
          </cell>
        </row>
        <row r="11330">
          <cell r="A11330" t="str">
            <v>IT_SICI</v>
          </cell>
          <cell r="B11330" t="str">
            <v>IT_SICI</v>
          </cell>
          <cell r="C11330" t="str">
            <v>CSP</v>
          </cell>
          <cell r="D11330" t="str">
            <v>2022</v>
          </cell>
          <cell r="E11330">
            <v>4000</v>
          </cell>
        </row>
        <row r="11331">
          <cell r="A11331" t="str">
            <v>IT_SICI</v>
          </cell>
          <cell r="B11331" t="str">
            <v>IT_SICI</v>
          </cell>
          <cell r="C11331" t="str">
            <v>CSP</v>
          </cell>
          <cell r="D11331" t="str">
            <v>2023</v>
          </cell>
          <cell r="E11331">
            <v>4000</v>
          </cell>
        </row>
        <row r="11332">
          <cell r="A11332" t="str">
            <v>IT_SICI</v>
          </cell>
          <cell r="B11332" t="str">
            <v>IT_SICI</v>
          </cell>
          <cell r="C11332" t="str">
            <v>CSP</v>
          </cell>
          <cell r="D11332" t="str">
            <v>2024</v>
          </cell>
          <cell r="E11332">
            <v>4000</v>
          </cell>
        </row>
        <row r="11333">
          <cell r="A11333" t="str">
            <v>IT_SICI</v>
          </cell>
          <cell r="B11333" t="str">
            <v>IT_SICI</v>
          </cell>
          <cell r="C11333" t="str">
            <v>CSP</v>
          </cell>
          <cell r="D11333" t="str">
            <v>2025</v>
          </cell>
          <cell r="E11333">
            <v>4000</v>
          </cell>
        </row>
        <row r="11334">
          <cell r="A11334" t="str">
            <v>IT_SICI</v>
          </cell>
          <cell r="B11334" t="str">
            <v>IT_SICI</v>
          </cell>
          <cell r="C11334" t="str">
            <v>CSP</v>
          </cell>
          <cell r="D11334" t="str">
            <v>2026</v>
          </cell>
          <cell r="E11334">
            <v>4000</v>
          </cell>
        </row>
        <row r="11335">
          <cell r="A11335" t="str">
            <v>IT_SICI</v>
          </cell>
          <cell r="B11335" t="str">
            <v>IT_SICI</v>
          </cell>
          <cell r="C11335" t="str">
            <v>CSP</v>
          </cell>
          <cell r="D11335" t="str">
            <v>2027</v>
          </cell>
          <cell r="E11335">
            <v>4000</v>
          </cell>
        </row>
        <row r="11336">
          <cell r="A11336" t="str">
            <v>IT_SICI</v>
          </cell>
          <cell r="B11336" t="str">
            <v>IT_SICI</v>
          </cell>
          <cell r="C11336" t="str">
            <v>CSP</v>
          </cell>
          <cell r="D11336" t="str">
            <v>2028</v>
          </cell>
          <cell r="E11336">
            <v>4000</v>
          </cell>
        </row>
        <row r="11337">
          <cell r="A11337" t="str">
            <v>IT_SICI</v>
          </cell>
          <cell r="B11337" t="str">
            <v>IT_SICI</v>
          </cell>
          <cell r="C11337" t="str">
            <v>CSP</v>
          </cell>
          <cell r="D11337" t="str">
            <v>2029</v>
          </cell>
          <cell r="E11337">
            <v>4000</v>
          </cell>
        </row>
        <row r="11338">
          <cell r="A11338" t="str">
            <v>IT_SICI</v>
          </cell>
          <cell r="B11338" t="str">
            <v>IT_SICI</v>
          </cell>
          <cell r="C11338" t="str">
            <v>CSP</v>
          </cell>
          <cell r="D11338" t="str">
            <v>2030</v>
          </cell>
          <cell r="E11338">
            <v>4000</v>
          </cell>
        </row>
        <row r="11339">
          <cell r="A11339" t="str">
            <v>IT_SICI</v>
          </cell>
          <cell r="B11339" t="str">
            <v>IT_SICI</v>
          </cell>
          <cell r="C11339" t="str">
            <v>CSP</v>
          </cell>
          <cell r="D11339" t="str">
            <v>2031</v>
          </cell>
          <cell r="E11339">
            <v>4000</v>
          </cell>
        </row>
        <row r="11340">
          <cell r="A11340" t="str">
            <v>IT_SICI</v>
          </cell>
          <cell r="B11340" t="str">
            <v>IT_SICI</v>
          </cell>
          <cell r="C11340" t="str">
            <v>CSP</v>
          </cell>
          <cell r="D11340" t="str">
            <v>2032</v>
          </cell>
          <cell r="E11340">
            <v>4000</v>
          </cell>
        </row>
        <row r="11341">
          <cell r="A11341" t="str">
            <v>IT_SICI</v>
          </cell>
          <cell r="B11341" t="str">
            <v>IT_SICI</v>
          </cell>
          <cell r="C11341" t="str">
            <v>CSP</v>
          </cell>
          <cell r="D11341" t="str">
            <v>2033</v>
          </cell>
          <cell r="E11341">
            <v>4000</v>
          </cell>
        </row>
        <row r="11342">
          <cell r="A11342" t="str">
            <v>IT_SICI</v>
          </cell>
          <cell r="B11342" t="str">
            <v>IT_SICI</v>
          </cell>
          <cell r="C11342" t="str">
            <v>CSP</v>
          </cell>
          <cell r="D11342" t="str">
            <v>2034</v>
          </cell>
          <cell r="E11342">
            <v>4000</v>
          </cell>
        </row>
        <row r="11343">
          <cell r="A11343" t="str">
            <v>IT_SICI</v>
          </cell>
          <cell r="B11343" t="str">
            <v>IT_SICI</v>
          </cell>
          <cell r="C11343" t="str">
            <v>CSP</v>
          </cell>
          <cell r="D11343" t="str">
            <v>2035</v>
          </cell>
          <cell r="E11343">
            <v>4000</v>
          </cell>
        </row>
        <row r="11344">
          <cell r="A11344" t="str">
            <v>IT_SICI</v>
          </cell>
          <cell r="B11344" t="str">
            <v>IT_SICI</v>
          </cell>
          <cell r="C11344" t="str">
            <v>CSP</v>
          </cell>
          <cell r="D11344" t="str">
            <v>2036</v>
          </cell>
          <cell r="E11344">
            <v>4000</v>
          </cell>
        </row>
        <row r="11345">
          <cell r="A11345" t="str">
            <v>IT_SICI</v>
          </cell>
          <cell r="B11345" t="str">
            <v>IT_SICI</v>
          </cell>
          <cell r="C11345" t="str">
            <v>CSP</v>
          </cell>
          <cell r="D11345" t="str">
            <v>2037</v>
          </cell>
          <cell r="E11345">
            <v>4000</v>
          </cell>
        </row>
        <row r="11346">
          <cell r="A11346" t="str">
            <v>IT_SICI</v>
          </cell>
          <cell r="B11346" t="str">
            <v>IT_SICI</v>
          </cell>
          <cell r="C11346" t="str">
            <v>CSP</v>
          </cell>
          <cell r="D11346" t="str">
            <v>2038</v>
          </cell>
          <cell r="E11346">
            <v>4000</v>
          </cell>
        </row>
        <row r="11347">
          <cell r="A11347" t="str">
            <v>IT_SICI</v>
          </cell>
          <cell r="B11347" t="str">
            <v>IT_SICI</v>
          </cell>
          <cell r="C11347" t="str">
            <v>CSP</v>
          </cell>
          <cell r="D11347" t="str">
            <v>2039</v>
          </cell>
          <cell r="E11347">
            <v>4000</v>
          </cell>
        </row>
        <row r="11348">
          <cell r="A11348" t="str">
            <v>IT_SICI</v>
          </cell>
          <cell r="B11348" t="str">
            <v>IT_SICI</v>
          </cell>
          <cell r="C11348" t="str">
            <v>CSP</v>
          </cell>
          <cell r="D11348" t="str">
            <v>2040</v>
          </cell>
          <cell r="E11348">
            <v>4000</v>
          </cell>
        </row>
        <row r="11349">
          <cell r="A11349" t="str">
            <v>IT_SICI</v>
          </cell>
          <cell r="B11349" t="str">
            <v>IT_SICI</v>
          </cell>
          <cell r="C11349" t="str">
            <v>CSP</v>
          </cell>
          <cell r="D11349" t="str">
            <v>2041</v>
          </cell>
          <cell r="E11349">
            <v>4000</v>
          </cell>
        </row>
        <row r="11350">
          <cell r="A11350" t="str">
            <v>IT_SICI</v>
          </cell>
          <cell r="B11350" t="str">
            <v>IT_SICI</v>
          </cell>
          <cell r="C11350" t="str">
            <v>CSP</v>
          </cell>
          <cell r="D11350" t="str">
            <v>2042</v>
          </cell>
          <cell r="E11350">
            <v>4000</v>
          </cell>
        </row>
        <row r="11351">
          <cell r="A11351" t="str">
            <v>IT_SICI</v>
          </cell>
          <cell r="B11351" t="str">
            <v>IT_SICI</v>
          </cell>
          <cell r="C11351" t="str">
            <v>CSP</v>
          </cell>
          <cell r="D11351" t="str">
            <v>2043</v>
          </cell>
          <cell r="E11351">
            <v>4000</v>
          </cell>
        </row>
        <row r="11352">
          <cell r="A11352" t="str">
            <v>IT_SICI</v>
          </cell>
          <cell r="B11352" t="str">
            <v>IT_SICI</v>
          </cell>
          <cell r="C11352" t="str">
            <v>CSP</v>
          </cell>
          <cell r="D11352" t="str">
            <v>2044</v>
          </cell>
          <cell r="E11352">
            <v>4000</v>
          </cell>
        </row>
        <row r="11353">
          <cell r="A11353" t="str">
            <v>IT_SICI</v>
          </cell>
          <cell r="B11353" t="str">
            <v>IT_SICI</v>
          </cell>
          <cell r="C11353" t="str">
            <v>CSP</v>
          </cell>
          <cell r="D11353" t="str">
            <v>2045</v>
          </cell>
          <cell r="E11353">
            <v>4000</v>
          </cell>
        </row>
        <row r="11354">
          <cell r="A11354" t="str">
            <v>IT_SICI</v>
          </cell>
          <cell r="B11354" t="str">
            <v>IT_SICI</v>
          </cell>
          <cell r="C11354" t="str">
            <v>CSP</v>
          </cell>
          <cell r="D11354" t="str">
            <v>2046</v>
          </cell>
          <cell r="E11354">
            <v>4000</v>
          </cell>
        </row>
        <row r="11355">
          <cell r="A11355" t="str">
            <v>IT_SICI</v>
          </cell>
          <cell r="B11355" t="str">
            <v>IT_SICI</v>
          </cell>
          <cell r="C11355" t="str">
            <v>CSP</v>
          </cell>
          <cell r="D11355" t="str">
            <v>2047</v>
          </cell>
          <cell r="E11355">
            <v>4000</v>
          </cell>
        </row>
        <row r="11356">
          <cell r="A11356" t="str">
            <v>IT_SICI</v>
          </cell>
          <cell r="B11356" t="str">
            <v>IT_SICI</v>
          </cell>
          <cell r="C11356" t="str">
            <v>CSP</v>
          </cell>
          <cell r="D11356" t="str">
            <v>2048</v>
          </cell>
          <cell r="E11356">
            <v>4000</v>
          </cell>
        </row>
        <row r="11357">
          <cell r="A11357" t="str">
            <v>IT_SICI</v>
          </cell>
          <cell r="B11357" t="str">
            <v>IT_SICI</v>
          </cell>
          <cell r="C11357" t="str">
            <v>CSP</v>
          </cell>
          <cell r="D11357" t="str">
            <v>2049</v>
          </cell>
          <cell r="E11357">
            <v>4000</v>
          </cell>
        </row>
        <row r="11358">
          <cell r="A11358" t="str">
            <v>IT_SICI</v>
          </cell>
          <cell r="B11358" t="str">
            <v>IT_SICI</v>
          </cell>
          <cell r="C11358" t="str">
            <v>CSP</v>
          </cell>
          <cell r="D11358" t="str">
            <v>2050</v>
          </cell>
          <cell r="E11358">
            <v>4000</v>
          </cell>
        </row>
        <row r="11359">
          <cell r="A11359" t="str">
            <v>IT_SUD</v>
          </cell>
          <cell r="B11359" t="str">
            <v>IT_SUD</v>
          </cell>
          <cell r="C11359" t="str">
            <v>CSP</v>
          </cell>
          <cell r="D11359" t="str">
            <v>2018</v>
          </cell>
          <cell r="E11359">
            <v>4000</v>
          </cell>
        </row>
        <row r="11360">
          <cell r="A11360" t="str">
            <v>IT_SUD</v>
          </cell>
          <cell r="B11360" t="str">
            <v>IT_SUD</v>
          </cell>
          <cell r="C11360" t="str">
            <v>CSP</v>
          </cell>
          <cell r="D11360" t="str">
            <v>2019</v>
          </cell>
          <cell r="E11360">
            <v>4000</v>
          </cell>
        </row>
        <row r="11361">
          <cell r="A11361" t="str">
            <v>IT_SUD</v>
          </cell>
          <cell r="B11361" t="str">
            <v>IT_SUD</v>
          </cell>
          <cell r="C11361" t="str">
            <v>CSP</v>
          </cell>
          <cell r="D11361" t="str">
            <v>2020</v>
          </cell>
          <cell r="E11361">
            <v>4000</v>
          </cell>
        </row>
        <row r="11362">
          <cell r="A11362" t="str">
            <v>IT_SUD</v>
          </cell>
          <cell r="B11362" t="str">
            <v>IT_SUD</v>
          </cell>
          <cell r="C11362" t="str">
            <v>CSP</v>
          </cell>
          <cell r="D11362" t="str">
            <v>2021</v>
          </cell>
          <cell r="E11362">
            <v>4000</v>
          </cell>
        </row>
        <row r="11363">
          <cell r="A11363" t="str">
            <v>IT_SUD</v>
          </cell>
          <cell r="B11363" t="str">
            <v>IT_SUD</v>
          </cell>
          <cell r="C11363" t="str">
            <v>CSP</v>
          </cell>
          <cell r="D11363" t="str">
            <v>2022</v>
          </cell>
          <cell r="E11363">
            <v>4000</v>
          </cell>
        </row>
        <row r="11364">
          <cell r="A11364" t="str">
            <v>IT_SUD</v>
          </cell>
          <cell r="B11364" t="str">
            <v>IT_SUD</v>
          </cell>
          <cell r="C11364" t="str">
            <v>CSP</v>
          </cell>
          <cell r="D11364" t="str">
            <v>2023</v>
          </cell>
          <cell r="E11364">
            <v>4000</v>
          </cell>
        </row>
        <row r="11365">
          <cell r="A11365" t="str">
            <v>IT_SUD</v>
          </cell>
          <cell r="B11365" t="str">
            <v>IT_SUD</v>
          </cell>
          <cell r="C11365" t="str">
            <v>CSP</v>
          </cell>
          <cell r="D11365" t="str">
            <v>2024</v>
          </cell>
          <cell r="E11365">
            <v>4000</v>
          </cell>
        </row>
        <row r="11366">
          <cell r="A11366" t="str">
            <v>IT_SUD</v>
          </cell>
          <cell r="B11366" t="str">
            <v>IT_SUD</v>
          </cell>
          <cell r="C11366" t="str">
            <v>CSP</v>
          </cell>
          <cell r="D11366" t="str">
            <v>2025</v>
          </cell>
          <cell r="E11366">
            <v>4000</v>
          </cell>
        </row>
        <row r="11367">
          <cell r="A11367" t="str">
            <v>IT_SUD</v>
          </cell>
          <cell r="B11367" t="str">
            <v>IT_SUD</v>
          </cell>
          <cell r="C11367" t="str">
            <v>CSP</v>
          </cell>
          <cell r="D11367" t="str">
            <v>2026</v>
          </cell>
          <cell r="E11367">
            <v>4000</v>
          </cell>
        </row>
        <row r="11368">
          <cell r="A11368" t="str">
            <v>IT_SUD</v>
          </cell>
          <cell r="B11368" t="str">
            <v>IT_SUD</v>
          </cell>
          <cell r="C11368" t="str">
            <v>CSP</v>
          </cell>
          <cell r="D11368" t="str">
            <v>2027</v>
          </cell>
          <cell r="E11368">
            <v>4000</v>
          </cell>
        </row>
        <row r="11369">
          <cell r="A11369" t="str">
            <v>IT_SUD</v>
          </cell>
          <cell r="B11369" t="str">
            <v>IT_SUD</v>
          </cell>
          <cell r="C11369" t="str">
            <v>CSP</v>
          </cell>
          <cell r="D11369" t="str">
            <v>2028</v>
          </cell>
          <cell r="E11369">
            <v>4000</v>
          </cell>
        </row>
        <row r="11370">
          <cell r="A11370" t="str">
            <v>IT_SUD</v>
          </cell>
          <cell r="B11370" t="str">
            <v>IT_SUD</v>
          </cell>
          <cell r="C11370" t="str">
            <v>CSP</v>
          </cell>
          <cell r="D11370" t="str">
            <v>2029</v>
          </cell>
          <cell r="E11370">
            <v>4000</v>
          </cell>
        </row>
        <row r="11371">
          <cell r="A11371" t="str">
            <v>IT_SUD</v>
          </cell>
          <cell r="B11371" t="str">
            <v>IT_SUD</v>
          </cell>
          <cell r="C11371" t="str">
            <v>CSP</v>
          </cell>
          <cell r="D11371" t="str">
            <v>2030</v>
          </cell>
          <cell r="E11371">
            <v>4000</v>
          </cell>
        </row>
        <row r="11372">
          <cell r="A11372" t="str">
            <v>IT_SUD</v>
          </cell>
          <cell r="B11372" t="str">
            <v>IT_SUD</v>
          </cell>
          <cell r="C11372" t="str">
            <v>CSP</v>
          </cell>
          <cell r="D11372" t="str">
            <v>2031</v>
          </cell>
          <cell r="E11372">
            <v>4000</v>
          </cell>
        </row>
        <row r="11373">
          <cell r="A11373" t="str">
            <v>IT_SUD</v>
          </cell>
          <cell r="B11373" t="str">
            <v>IT_SUD</v>
          </cell>
          <cell r="C11373" t="str">
            <v>CSP</v>
          </cell>
          <cell r="D11373" t="str">
            <v>2032</v>
          </cell>
          <cell r="E11373">
            <v>4000</v>
          </cell>
        </row>
        <row r="11374">
          <cell r="A11374" t="str">
            <v>IT_SUD</v>
          </cell>
          <cell r="B11374" t="str">
            <v>IT_SUD</v>
          </cell>
          <cell r="C11374" t="str">
            <v>CSP</v>
          </cell>
          <cell r="D11374" t="str">
            <v>2033</v>
          </cell>
          <cell r="E11374">
            <v>4000</v>
          </cell>
        </row>
        <row r="11375">
          <cell r="A11375" t="str">
            <v>IT_SUD</v>
          </cell>
          <cell r="B11375" t="str">
            <v>IT_SUD</v>
          </cell>
          <cell r="C11375" t="str">
            <v>CSP</v>
          </cell>
          <cell r="D11375" t="str">
            <v>2034</v>
          </cell>
          <cell r="E11375">
            <v>4000</v>
          </cell>
        </row>
        <row r="11376">
          <cell r="A11376" t="str">
            <v>IT_SUD</v>
          </cell>
          <cell r="B11376" t="str">
            <v>IT_SUD</v>
          </cell>
          <cell r="C11376" t="str">
            <v>CSP</v>
          </cell>
          <cell r="D11376" t="str">
            <v>2035</v>
          </cell>
          <cell r="E11376">
            <v>4000</v>
          </cell>
        </row>
        <row r="11377">
          <cell r="A11377" t="str">
            <v>IT_SUD</v>
          </cell>
          <cell r="B11377" t="str">
            <v>IT_SUD</v>
          </cell>
          <cell r="C11377" t="str">
            <v>CSP</v>
          </cell>
          <cell r="D11377" t="str">
            <v>2036</v>
          </cell>
          <cell r="E11377">
            <v>4000</v>
          </cell>
        </row>
        <row r="11378">
          <cell r="A11378" t="str">
            <v>IT_SUD</v>
          </cell>
          <cell r="B11378" t="str">
            <v>IT_SUD</v>
          </cell>
          <cell r="C11378" t="str">
            <v>CSP</v>
          </cell>
          <cell r="D11378" t="str">
            <v>2037</v>
          </cell>
          <cell r="E11378">
            <v>4000</v>
          </cell>
        </row>
        <row r="11379">
          <cell r="A11379" t="str">
            <v>IT_SUD</v>
          </cell>
          <cell r="B11379" t="str">
            <v>IT_SUD</v>
          </cell>
          <cell r="C11379" t="str">
            <v>CSP</v>
          </cell>
          <cell r="D11379" t="str">
            <v>2038</v>
          </cell>
          <cell r="E11379">
            <v>4000</v>
          </cell>
        </row>
        <row r="11380">
          <cell r="A11380" t="str">
            <v>IT_SUD</v>
          </cell>
          <cell r="B11380" t="str">
            <v>IT_SUD</v>
          </cell>
          <cell r="C11380" t="str">
            <v>CSP</v>
          </cell>
          <cell r="D11380" t="str">
            <v>2039</v>
          </cell>
          <cell r="E11380">
            <v>4000</v>
          </cell>
        </row>
        <row r="11381">
          <cell r="A11381" t="str">
            <v>IT_SUD</v>
          </cell>
          <cell r="B11381" t="str">
            <v>IT_SUD</v>
          </cell>
          <cell r="C11381" t="str">
            <v>CSP</v>
          </cell>
          <cell r="D11381" t="str">
            <v>2040</v>
          </cell>
          <cell r="E11381">
            <v>4000</v>
          </cell>
        </row>
        <row r="11382">
          <cell r="A11382" t="str">
            <v>IT_SUD</v>
          </cell>
          <cell r="B11382" t="str">
            <v>IT_SUD</v>
          </cell>
          <cell r="C11382" t="str">
            <v>CSP</v>
          </cell>
          <cell r="D11382" t="str">
            <v>2041</v>
          </cell>
          <cell r="E11382">
            <v>4000</v>
          </cell>
        </row>
        <row r="11383">
          <cell r="A11383" t="str">
            <v>IT_SUD</v>
          </cell>
          <cell r="B11383" t="str">
            <v>IT_SUD</v>
          </cell>
          <cell r="C11383" t="str">
            <v>CSP</v>
          </cell>
          <cell r="D11383" t="str">
            <v>2042</v>
          </cell>
          <cell r="E11383">
            <v>4000</v>
          </cell>
        </row>
        <row r="11384">
          <cell r="A11384" t="str">
            <v>IT_SUD</v>
          </cell>
          <cell r="B11384" t="str">
            <v>IT_SUD</v>
          </cell>
          <cell r="C11384" t="str">
            <v>CSP</v>
          </cell>
          <cell r="D11384" t="str">
            <v>2043</v>
          </cell>
          <cell r="E11384">
            <v>4000</v>
          </cell>
        </row>
        <row r="11385">
          <cell r="A11385" t="str">
            <v>IT_SUD</v>
          </cell>
          <cell r="B11385" t="str">
            <v>IT_SUD</v>
          </cell>
          <cell r="C11385" t="str">
            <v>CSP</v>
          </cell>
          <cell r="D11385" t="str">
            <v>2044</v>
          </cell>
          <cell r="E11385">
            <v>4000</v>
          </cell>
        </row>
        <row r="11386">
          <cell r="A11386" t="str">
            <v>IT_SUD</v>
          </cell>
          <cell r="B11386" t="str">
            <v>IT_SUD</v>
          </cell>
          <cell r="C11386" t="str">
            <v>CSP</v>
          </cell>
          <cell r="D11386" t="str">
            <v>2045</v>
          </cell>
          <cell r="E11386">
            <v>4000</v>
          </cell>
        </row>
        <row r="11387">
          <cell r="A11387" t="str">
            <v>IT_SUD</v>
          </cell>
          <cell r="B11387" t="str">
            <v>IT_SUD</v>
          </cell>
          <cell r="C11387" t="str">
            <v>CSP</v>
          </cell>
          <cell r="D11387" t="str">
            <v>2046</v>
          </cell>
          <cell r="E11387">
            <v>4000</v>
          </cell>
        </row>
        <row r="11388">
          <cell r="A11388" t="str">
            <v>IT_SUD</v>
          </cell>
          <cell r="B11388" t="str">
            <v>IT_SUD</v>
          </cell>
          <cell r="C11388" t="str">
            <v>CSP</v>
          </cell>
          <cell r="D11388" t="str">
            <v>2047</v>
          </cell>
          <cell r="E11388">
            <v>4000</v>
          </cell>
        </row>
        <row r="11389">
          <cell r="A11389" t="str">
            <v>IT_SUD</v>
          </cell>
          <cell r="B11389" t="str">
            <v>IT_SUD</v>
          </cell>
          <cell r="C11389" t="str">
            <v>CSP</v>
          </cell>
          <cell r="D11389" t="str">
            <v>2048</v>
          </cell>
          <cell r="E11389">
            <v>4000</v>
          </cell>
        </row>
        <row r="11390">
          <cell r="A11390" t="str">
            <v>IT_SUD</v>
          </cell>
          <cell r="B11390" t="str">
            <v>IT_SUD</v>
          </cell>
          <cell r="C11390" t="str">
            <v>CSP</v>
          </cell>
          <cell r="D11390" t="str">
            <v>2049</v>
          </cell>
          <cell r="E11390">
            <v>4000</v>
          </cell>
        </row>
        <row r="11391">
          <cell r="A11391" t="str">
            <v>IT_SUD</v>
          </cell>
          <cell r="B11391" t="str">
            <v>IT_SUD</v>
          </cell>
          <cell r="C11391" t="str">
            <v>CSP</v>
          </cell>
          <cell r="D11391" t="str">
            <v>2050</v>
          </cell>
          <cell r="E11391">
            <v>4000</v>
          </cell>
        </row>
        <row r="11392">
          <cell r="A11392" t="str">
            <v>Lithuania</v>
          </cell>
          <cell r="B11392" t="str">
            <v>LT</v>
          </cell>
          <cell r="C11392" t="str">
            <v>CSP</v>
          </cell>
          <cell r="D11392" t="str">
            <v>2018</v>
          </cell>
          <cell r="E11392">
            <v>4000</v>
          </cell>
        </row>
        <row r="11393">
          <cell r="A11393" t="str">
            <v>Lithuania</v>
          </cell>
          <cell r="B11393" t="str">
            <v>LT</v>
          </cell>
          <cell r="C11393" t="str">
            <v>CSP</v>
          </cell>
          <cell r="D11393" t="str">
            <v>2019</v>
          </cell>
          <cell r="E11393">
            <v>4000</v>
          </cell>
        </row>
        <row r="11394">
          <cell r="A11394" t="str">
            <v>Lithuania</v>
          </cell>
          <cell r="B11394" t="str">
            <v>LT</v>
          </cell>
          <cell r="C11394" t="str">
            <v>CSP</v>
          </cell>
          <cell r="D11394" t="str">
            <v>2020</v>
          </cell>
          <cell r="E11394">
            <v>4000</v>
          </cell>
        </row>
        <row r="11395">
          <cell r="A11395" t="str">
            <v>Lithuania</v>
          </cell>
          <cell r="B11395" t="str">
            <v>LT</v>
          </cell>
          <cell r="C11395" t="str">
            <v>CSP</v>
          </cell>
          <cell r="D11395" t="str">
            <v>2021</v>
          </cell>
          <cell r="E11395">
            <v>4000</v>
          </cell>
        </row>
        <row r="11396">
          <cell r="A11396" t="str">
            <v>Lithuania</v>
          </cell>
          <cell r="B11396" t="str">
            <v>LT</v>
          </cell>
          <cell r="C11396" t="str">
            <v>CSP</v>
          </cell>
          <cell r="D11396" t="str">
            <v>2022</v>
          </cell>
          <cell r="E11396">
            <v>4000</v>
          </cell>
        </row>
        <row r="11397">
          <cell r="A11397" t="str">
            <v>Lithuania</v>
          </cell>
          <cell r="B11397" t="str">
            <v>LT</v>
          </cell>
          <cell r="C11397" t="str">
            <v>CSP</v>
          </cell>
          <cell r="D11397" t="str">
            <v>2023</v>
          </cell>
          <cell r="E11397">
            <v>4000</v>
          </cell>
        </row>
        <row r="11398">
          <cell r="A11398" t="str">
            <v>Lithuania</v>
          </cell>
          <cell r="B11398" t="str">
            <v>LT</v>
          </cell>
          <cell r="C11398" t="str">
            <v>CSP</v>
          </cell>
          <cell r="D11398" t="str">
            <v>2024</v>
          </cell>
          <cell r="E11398">
            <v>4000</v>
          </cell>
        </row>
        <row r="11399">
          <cell r="A11399" t="str">
            <v>Lithuania</v>
          </cell>
          <cell r="B11399" t="str">
            <v>LT</v>
          </cell>
          <cell r="C11399" t="str">
            <v>CSP</v>
          </cell>
          <cell r="D11399" t="str">
            <v>2025</v>
          </cell>
          <cell r="E11399">
            <v>4000</v>
          </cell>
        </row>
        <row r="11400">
          <cell r="A11400" t="str">
            <v>Lithuania</v>
          </cell>
          <cell r="B11400" t="str">
            <v>LT</v>
          </cell>
          <cell r="C11400" t="str">
            <v>CSP</v>
          </cell>
          <cell r="D11400" t="str">
            <v>2026</v>
          </cell>
          <cell r="E11400">
            <v>4000</v>
          </cell>
        </row>
        <row r="11401">
          <cell r="A11401" t="str">
            <v>Lithuania</v>
          </cell>
          <cell r="B11401" t="str">
            <v>LT</v>
          </cell>
          <cell r="C11401" t="str">
            <v>CSP</v>
          </cell>
          <cell r="D11401" t="str">
            <v>2027</v>
          </cell>
          <cell r="E11401">
            <v>4000</v>
          </cell>
        </row>
        <row r="11402">
          <cell r="A11402" t="str">
            <v>Lithuania</v>
          </cell>
          <cell r="B11402" t="str">
            <v>LT</v>
          </cell>
          <cell r="C11402" t="str">
            <v>CSP</v>
          </cell>
          <cell r="D11402" t="str">
            <v>2028</v>
          </cell>
          <cell r="E11402">
            <v>4000</v>
          </cell>
        </row>
        <row r="11403">
          <cell r="A11403" t="str">
            <v>Lithuania</v>
          </cell>
          <cell r="B11403" t="str">
            <v>LT</v>
          </cell>
          <cell r="C11403" t="str">
            <v>CSP</v>
          </cell>
          <cell r="D11403" t="str">
            <v>2029</v>
          </cell>
          <cell r="E11403">
            <v>4000</v>
          </cell>
        </row>
        <row r="11404">
          <cell r="A11404" t="str">
            <v>Lithuania</v>
          </cell>
          <cell r="B11404" t="str">
            <v>LT</v>
          </cell>
          <cell r="C11404" t="str">
            <v>CSP</v>
          </cell>
          <cell r="D11404" t="str">
            <v>2030</v>
          </cell>
          <cell r="E11404">
            <v>4000</v>
          </cell>
        </row>
        <row r="11405">
          <cell r="A11405" t="str">
            <v>Lithuania</v>
          </cell>
          <cell r="B11405" t="str">
            <v>LT</v>
          </cell>
          <cell r="C11405" t="str">
            <v>CSP</v>
          </cell>
          <cell r="D11405" t="str">
            <v>2031</v>
          </cell>
          <cell r="E11405">
            <v>4000</v>
          </cell>
        </row>
        <row r="11406">
          <cell r="A11406" t="str">
            <v>Lithuania</v>
          </cell>
          <cell r="B11406" t="str">
            <v>LT</v>
          </cell>
          <cell r="C11406" t="str">
            <v>CSP</v>
          </cell>
          <cell r="D11406" t="str">
            <v>2032</v>
          </cell>
          <cell r="E11406">
            <v>4000</v>
          </cell>
        </row>
        <row r="11407">
          <cell r="A11407" t="str">
            <v>Lithuania</v>
          </cell>
          <cell r="B11407" t="str">
            <v>LT</v>
          </cell>
          <cell r="C11407" t="str">
            <v>CSP</v>
          </cell>
          <cell r="D11407" t="str">
            <v>2033</v>
          </cell>
          <cell r="E11407">
            <v>4000</v>
          </cell>
        </row>
        <row r="11408">
          <cell r="A11408" t="str">
            <v>Lithuania</v>
          </cell>
          <cell r="B11408" t="str">
            <v>LT</v>
          </cell>
          <cell r="C11408" t="str">
            <v>CSP</v>
          </cell>
          <cell r="D11408" t="str">
            <v>2034</v>
          </cell>
          <cell r="E11408">
            <v>4000</v>
          </cell>
        </row>
        <row r="11409">
          <cell r="A11409" t="str">
            <v>Lithuania</v>
          </cell>
          <cell r="B11409" t="str">
            <v>LT</v>
          </cell>
          <cell r="C11409" t="str">
            <v>CSP</v>
          </cell>
          <cell r="D11409" t="str">
            <v>2035</v>
          </cell>
          <cell r="E11409">
            <v>4000</v>
          </cell>
        </row>
        <row r="11410">
          <cell r="A11410" t="str">
            <v>Lithuania</v>
          </cell>
          <cell r="B11410" t="str">
            <v>LT</v>
          </cell>
          <cell r="C11410" t="str">
            <v>CSP</v>
          </cell>
          <cell r="D11410" t="str">
            <v>2036</v>
          </cell>
          <cell r="E11410">
            <v>4000</v>
          </cell>
        </row>
        <row r="11411">
          <cell r="A11411" t="str">
            <v>Lithuania</v>
          </cell>
          <cell r="B11411" t="str">
            <v>LT</v>
          </cell>
          <cell r="C11411" t="str">
            <v>CSP</v>
          </cell>
          <cell r="D11411" t="str">
            <v>2037</v>
          </cell>
          <cell r="E11411">
            <v>4000</v>
          </cell>
        </row>
        <row r="11412">
          <cell r="A11412" t="str">
            <v>Lithuania</v>
          </cell>
          <cell r="B11412" t="str">
            <v>LT</v>
          </cell>
          <cell r="C11412" t="str">
            <v>CSP</v>
          </cell>
          <cell r="D11412" t="str">
            <v>2038</v>
          </cell>
          <cell r="E11412">
            <v>4000</v>
          </cell>
        </row>
        <row r="11413">
          <cell r="A11413" t="str">
            <v>Lithuania</v>
          </cell>
          <cell r="B11413" t="str">
            <v>LT</v>
          </cell>
          <cell r="C11413" t="str">
            <v>CSP</v>
          </cell>
          <cell r="D11413" t="str">
            <v>2039</v>
          </cell>
          <cell r="E11413">
            <v>4000</v>
          </cell>
        </row>
        <row r="11414">
          <cell r="A11414" t="str">
            <v>Lithuania</v>
          </cell>
          <cell r="B11414" t="str">
            <v>LT</v>
          </cell>
          <cell r="C11414" t="str">
            <v>CSP</v>
          </cell>
          <cell r="D11414" t="str">
            <v>2040</v>
          </cell>
          <cell r="E11414">
            <v>4000</v>
          </cell>
        </row>
        <row r="11415">
          <cell r="A11415" t="str">
            <v>Lithuania</v>
          </cell>
          <cell r="B11415" t="str">
            <v>LT</v>
          </cell>
          <cell r="C11415" t="str">
            <v>CSP</v>
          </cell>
          <cell r="D11415" t="str">
            <v>2041</v>
          </cell>
          <cell r="E11415">
            <v>4000</v>
          </cell>
        </row>
        <row r="11416">
          <cell r="A11416" t="str">
            <v>Lithuania</v>
          </cell>
          <cell r="B11416" t="str">
            <v>LT</v>
          </cell>
          <cell r="C11416" t="str">
            <v>CSP</v>
          </cell>
          <cell r="D11416" t="str">
            <v>2042</v>
          </cell>
          <cell r="E11416">
            <v>4000</v>
          </cell>
        </row>
        <row r="11417">
          <cell r="A11417" t="str">
            <v>Lithuania</v>
          </cell>
          <cell r="B11417" t="str">
            <v>LT</v>
          </cell>
          <cell r="C11417" t="str">
            <v>CSP</v>
          </cell>
          <cell r="D11417" t="str">
            <v>2043</v>
          </cell>
          <cell r="E11417">
            <v>4000</v>
          </cell>
        </row>
        <row r="11418">
          <cell r="A11418" t="str">
            <v>Lithuania</v>
          </cell>
          <cell r="B11418" t="str">
            <v>LT</v>
          </cell>
          <cell r="C11418" t="str">
            <v>CSP</v>
          </cell>
          <cell r="D11418" t="str">
            <v>2044</v>
          </cell>
          <cell r="E11418">
            <v>4000</v>
          </cell>
        </row>
        <row r="11419">
          <cell r="A11419" t="str">
            <v>Lithuania</v>
          </cell>
          <cell r="B11419" t="str">
            <v>LT</v>
          </cell>
          <cell r="C11419" t="str">
            <v>CSP</v>
          </cell>
          <cell r="D11419" t="str">
            <v>2045</v>
          </cell>
          <cell r="E11419">
            <v>4000</v>
          </cell>
        </row>
        <row r="11420">
          <cell r="A11420" t="str">
            <v>Lithuania</v>
          </cell>
          <cell r="B11420" t="str">
            <v>LT</v>
          </cell>
          <cell r="C11420" t="str">
            <v>CSP</v>
          </cell>
          <cell r="D11420" t="str">
            <v>2046</v>
          </cell>
          <cell r="E11420">
            <v>4000</v>
          </cell>
        </row>
        <row r="11421">
          <cell r="A11421" t="str">
            <v>Lithuania</v>
          </cell>
          <cell r="B11421" t="str">
            <v>LT</v>
          </cell>
          <cell r="C11421" t="str">
            <v>CSP</v>
          </cell>
          <cell r="D11421" t="str">
            <v>2047</v>
          </cell>
          <cell r="E11421">
            <v>4000</v>
          </cell>
        </row>
        <row r="11422">
          <cell r="A11422" t="str">
            <v>Lithuania</v>
          </cell>
          <cell r="B11422" t="str">
            <v>LT</v>
          </cell>
          <cell r="C11422" t="str">
            <v>CSP</v>
          </cell>
          <cell r="D11422" t="str">
            <v>2048</v>
          </cell>
          <cell r="E11422">
            <v>4000</v>
          </cell>
        </row>
        <row r="11423">
          <cell r="A11423" t="str">
            <v>Lithuania</v>
          </cell>
          <cell r="B11423" t="str">
            <v>LT</v>
          </cell>
          <cell r="C11423" t="str">
            <v>CSP</v>
          </cell>
          <cell r="D11423" t="str">
            <v>2049</v>
          </cell>
          <cell r="E11423">
            <v>4000</v>
          </cell>
        </row>
        <row r="11424">
          <cell r="A11424" t="str">
            <v>Lithuania</v>
          </cell>
          <cell r="B11424" t="str">
            <v>LT</v>
          </cell>
          <cell r="C11424" t="str">
            <v>CSP</v>
          </cell>
          <cell r="D11424" t="str">
            <v>2050</v>
          </cell>
          <cell r="E11424">
            <v>4000</v>
          </cell>
        </row>
        <row r="11425">
          <cell r="A11425" t="str">
            <v>Luxembourg</v>
          </cell>
          <cell r="B11425" t="str">
            <v>LU</v>
          </cell>
          <cell r="C11425" t="str">
            <v>CSP</v>
          </cell>
          <cell r="D11425" t="str">
            <v>2018</v>
          </cell>
          <cell r="E11425">
            <v>4000</v>
          </cell>
        </row>
        <row r="11426">
          <cell r="A11426" t="str">
            <v>Luxembourg</v>
          </cell>
          <cell r="B11426" t="str">
            <v>LU</v>
          </cell>
          <cell r="C11426" t="str">
            <v>CSP</v>
          </cell>
          <cell r="D11426" t="str">
            <v>2019</v>
          </cell>
          <cell r="E11426">
            <v>4000</v>
          </cell>
        </row>
        <row r="11427">
          <cell r="A11427" t="str">
            <v>Luxembourg</v>
          </cell>
          <cell r="B11427" t="str">
            <v>LU</v>
          </cell>
          <cell r="C11427" t="str">
            <v>CSP</v>
          </cell>
          <cell r="D11427" t="str">
            <v>2020</v>
          </cell>
          <cell r="E11427">
            <v>4000</v>
          </cell>
        </row>
        <row r="11428">
          <cell r="A11428" t="str">
            <v>Luxembourg</v>
          </cell>
          <cell r="B11428" t="str">
            <v>LU</v>
          </cell>
          <cell r="C11428" t="str">
            <v>CSP</v>
          </cell>
          <cell r="D11428" t="str">
            <v>2021</v>
          </cell>
          <cell r="E11428">
            <v>4000</v>
          </cell>
        </row>
        <row r="11429">
          <cell r="A11429" t="str">
            <v>Luxembourg</v>
          </cell>
          <cell r="B11429" t="str">
            <v>LU</v>
          </cell>
          <cell r="C11429" t="str">
            <v>CSP</v>
          </cell>
          <cell r="D11429" t="str">
            <v>2022</v>
          </cell>
          <cell r="E11429">
            <v>4000</v>
          </cell>
        </row>
        <row r="11430">
          <cell r="A11430" t="str">
            <v>Luxembourg</v>
          </cell>
          <cell r="B11430" t="str">
            <v>LU</v>
          </cell>
          <cell r="C11430" t="str">
            <v>CSP</v>
          </cell>
          <cell r="D11430" t="str">
            <v>2023</v>
          </cell>
          <cell r="E11430">
            <v>4000</v>
          </cell>
        </row>
        <row r="11431">
          <cell r="A11431" t="str">
            <v>Luxembourg</v>
          </cell>
          <cell r="B11431" t="str">
            <v>LU</v>
          </cell>
          <cell r="C11431" t="str">
            <v>CSP</v>
          </cell>
          <cell r="D11431" t="str">
            <v>2024</v>
          </cell>
          <cell r="E11431">
            <v>4000</v>
          </cell>
        </row>
        <row r="11432">
          <cell r="A11432" t="str">
            <v>Luxembourg</v>
          </cell>
          <cell r="B11432" t="str">
            <v>LU</v>
          </cell>
          <cell r="C11432" t="str">
            <v>CSP</v>
          </cell>
          <cell r="D11432" t="str">
            <v>2025</v>
          </cell>
          <cell r="E11432">
            <v>4000</v>
          </cell>
        </row>
        <row r="11433">
          <cell r="A11433" t="str">
            <v>Luxembourg</v>
          </cell>
          <cell r="B11433" t="str">
            <v>LU</v>
          </cell>
          <cell r="C11433" t="str">
            <v>CSP</v>
          </cell>
          <cell r="D11433" t="str">
            <v>2026</v>
          </cell>
          <cell r="E11433">
            <v>4000</v>
          </cell>
        </row>
        <row r="11434">
          <cell r="A11434" t="str">
            <v>Luxembourg</v>
          </cell>
          <cell r="B11434" t="str">
            <v>LU</v>
          </cell>
          <cell r="C11434" t="str">
            <v>CSP</v>
          </cell>
          <cell r="D11434" t="str">
            <v>2027</v>
          </cell>
          <cell r="E11434">
            <v>4000</v>
          </cell>
        </row>
        <row r="11435">
          <cell r="A11435" t="str">
            <v>Luxembourg</v>
          </cell>
          <cell r="B11435" t="str">
            <v>LU</v>
          </cell>
          <cell r="C11435" t="str">
            <v>CSP</v>
          </cell>
          <cell r="D11435" t="str">
            <v>2028</v>
          </cell>
          <cell r="E11435">
            <v>4000</v>
          </cell>
        </row>
        <row r="11436">
          <cell r="A11436" t="str">
            <v>Luxembourg</v>
          </cell>
          <cell r="B11436" t="str">
            <v>LU</v>
          </cell>
          <cell r="C11436" t="str">
            <v>CSP</v>
          </cell>
          <cell r="D11436" t="str">
            <v>2029</v>
          </cell>
          <cell r="E11436">
            <v>4000</v>
          </cell>
        </row>
        <row r="11437">
          <cell r="A11437" t="str">
            <v>Luxembourg</v>
          </cell>
          <cell r="B11437" t="str">
            <v>LU</v>
          </cell>
          <cell r="C11437" t="str">
            <v>CSP</v>
          </cell>
          <cell r="D11437" t="str">
            <v>2030</v>
          </cell>
          <cell r="E11437">
            <v>4000</v>
          </cell>
        </row>
        <row r="11438">
          <cell r="A11438" t="str">
            <v>Luxembourg</v>
          </cell>
          <cell r="B11438" t="str">
            <v>LU</v>
          </cell>
          <cell r="C11438" t="str">
            <v>CSP</v>
          </cell>
          <cell r="D11438" t="str">
            <v>2031</v>
          </cell>
          <cell r="E11438">
            <v>4000</v>
          </cell>
        </row>
        <row r="11439">
          <cell r="A11439" t="str">
            <v>Luxembourg</v>
          </cell>
          <cell r="B11439" t="str">
            <v>LU</v>
          </cell>
          <cell r="C11439" t="str">
            <v>CSP</v>
          </cell>
          <cell r="D11439" t="str">
            <v>2032</v>
          </cell>
          <cell r="E11439">
            <v>4000</v>
          </cell>
        </row>
        <row r="11440">
          <cell r="A11440" t="str">
            <v>Luxembourg</v>
          </cell>
          <cell r="B11440" t="str">
            <v>LU</v>
          </cell>
          <cell r="C11440" t="str">
            <v>CSP</v>
          </cell>
          <cell r="D11440" t="str">
            <v>2033</v>
          </cell>
          <cell r="E11440">
            <v>4000</v>
          </cell>
        </row>
        <row r="11441">
          <cell r="A11441" t="str">
            <v>Luxembourg</v>
          </cell>
          <cell r="B11441" t="str">
            <v>LU</v>
          </cell>
          <cell r="C11441" t="str">
            <v>CSP</v>
          </cell>
          <cell r="D11441" t="str">
            <v>2034</v>
          </cell>
          <cell r="E11441">
            <v>4000</v>
          </cell>
        </row>
        <row r="11442">
          <cell r="A11442" t="str">
            <v>Luxembourg</v>
          </cell>
          <cell r="B11442" t="str">
            <v>LU</v>
          </cell>
          <cell r="C11442" t="str">
            <v>CSP</v>
          </cell>
          <cell r="D11442" t="str">
            <v>2035</v>
          </cell>
          <cell r="E11442">
            <v>4000</v>
          </cell>
        </row>
        <row r="11443">
          <cell r="A11443" t="str">
            <v>Luxembourg</v>
          </cell>
          <cell r="B11443" t="str">
            <v>LU</v>
          </cell>
          <cell r="C11443" t="str">
            <v>CSP</v>
          </cell>
          <cell r="D11443" t="str">
            <v>2036</v>
          </cell>
          <cell r="E11443">
            <v>4000</v>
          </cell>
        </row>
        <row r="11444">
          <cell r="A11444" t="str">
            <v>Luxembourg</v>
          </cell>
          <cell r="B11444" t="str">
            <v>LU</v>
          </cell>
          <cell r="C11444" t="str">
            <v>CSP</v>
          </cell>
          <cell r="D11444" t="str">
            <v>2037</v>
          </cell>
          <cell r="E11444">
            <v>4000</v>
          </cell>
        </row>
        <row r="11445">
          <cell r="A11445" t="str">
            <v>Luxembourg</v>
          </cell>
          <cell r="B11445" t="str">
            <v>LU</v>
          </cell>
          <cell r="C11445" t="str">
            <v>CSP</v>
          </cell>
          <cell r="D11445" t="str">
            <v>2038</v>
          </cell>
          <cell r="E11445">
            <v>4000</v>
          </cell>
        </row>
        <row r="11446">
          <cell r="A11446" t="str">
            <v>Luxembourg</v>
          </cell>
          <cell r="B11446" t="str">
            <v>LU</v>
          </cell>
          <cell r="C11446" t="str">
            <v>CSP</v>
          </cell>
          <cell r="D11446" t="str">
            <v>2039</v>
          </cell>
          <cell r="E11446">
            <v>4000</v>
          </cell>
        </row>
        <row r="11447">
          <cell r="A11447" t="str">
            <v>Luxembourg</v>
          </cell>
          <cell r="B11447" t="str">
            <v>LU</v>
          </cell>
          <cell r="C11447" t="str">
            <v>CSP</v>
          </cell>
          <cell r="D11447" t="str">
            <v>2040</v>
          </cell>
          <cell r="E11447">
            <v>4000</v>
          </cell>
        </row>
        <row r="11448">
          <cell r="A11448" t="str">
            <v>Luxembourg</v>
          </cell>
          <cell r="B11448" t="str">
            <v>LU</v>
          </cell>
          <cell r="C11448" t="str">
            <v>CSP</v>
          </cell>
          <cell r="D11448" t="str">
            <v>2041</v>
          </cell>
          <cell r="E11448">
            <v>4000</v>
          </cell>
        </row>
        <row r="11449">
          <cell r="A11449" t="str">
            <v>Luxembourg</v>
          </cell>
          <cell r="B11449" t="str">
            <v>LU</v>
          </cell>
          <cell r="C11449" t="str">
            <v>CSP</v>
          </cell>
          <cell r="D11449" t="str">
            <v>2042</v>
          </cell>
          <cell r="E11449">
            <v>4000</v>
          </cell>
        </row>
        <row r="11450">
          <cell r="A11450" t="str">
            <v>Luxembourg</v>
          </cell>
          <cell r="B11450" t="str">
            <v>LU</v>
          </cell>
          <cell r="C11450" t="str">
            <v>CSP</v>
          </cell>
          <cell r="D11450" t="str">
            <v>2043</v>
          </cell>
          <cell r="E11450">
            <v>4000</v>
          </cell>
        </row>
        <row r="11451">
          <cell r="A11451" t="str">
            <v>Luxembourg</v>
          </cell>
          <cell r="B11451" t="str">
            <v>LU</v>
          </cell>
          <cell r="C11451" t="str">
            <v>CSP</v>
          </cell>
          <cell r="D11451" t="str">
            <v>2044</v>
          </cell>
          <cell r="E11451">
            <v>4000</v>
          </cell>
        </row>
        <row r="11452">
          <cell r="A11452" t="str">
            <v>Luxembourg</v>
          </cell>
          <cell r="B11452" t="str">
            <v>LU</v>
          </cell>
          <cell r="C11452" t="str">
            <v>CSP</v>
          </cell>
          <cell r="D11452" t="str">
            <v>2045</v>
          </cell>
          <cell r="E11452">
            <v>4000</v>
          </cell>
        </row>
        <row r="11453">
          <cell r="A11453" t="str">
            <v>Luxembourg</v>
          </cell>
          <cell r="B11453" t="str">
            <v>LU</v>
          </cell>
          <cell r="C11453" t="str">
            <v>CSP</v>
          </cell>
          <cell r="D11453" t="str">
            <v>2046</v>
          </cell>
          <cell r="E11453">
            <v>4000</v>
          </cell>
        </row>
        <row r="11454">
          <cell r="A11454" t="str">
            <v>Luxembourg</v>
          </cell>
          <cell r="B11454" t="str">
            <v>LU</v>
          </cell>
          <cell r="C11454" t="str">
            <v>CSP</v>
          </cell>
          <cell r="D11454" t="str">
            <v>2047</v>
          </cell>
          <cell r="E11454">
            <v>4000</v>
          </cell>
        </row>
        <row r="11455">
          <cell r="A11455" t="str">
            <v>Luxembourg</v>
          </cell>
          <cell r="B11455" t="str">
            <v>LU</v>
          </cell>
          <cell r="C11455" t="str">
            <v>CSP</v>
          </cell>
          <cell r="D11455" t="str">
            <v>2048</v>
          </cell>
          <cell r="E11455">
            <v>4000</v>
          </cell>
        </row>
        <row r="11456">
          <cell r="A11456" t="str">
            <v>Luxembourg</v>
          </cell>
          <cell r="B11456" t="str">
            <v>LU</v>
          </cell>
          <cell r="C11456" t="str">
            <v>CSP</v>
          </cell>
          <cell r="D11456" t="str">
            <v>2049</v>
          </cell>
          <cell r="E11456">
            <v>4000</v>
          </cell>
        </row>
        <row r="11457">
          <cell r="A11457" t="str">
            <v>Luxembourg</v>
          </cell>
          <cell r="B11457" t="str">
            <v>LU</v>
          </cell>
          <cell r="C11457" t="str">
            <v>CSP</v>
          </cell>
          <cell r="D11457" t="str">
            <v>2050</v>
          </cell>
          <cell r="E11457">
            <v>4000</v>
          </cell>
        </row>
        <row r="11458">
          <cell r="A11458" t="str">
            <v>Latvia</v>
          </cell>
          <cell r="B11458" t="str">
            <v>LV</v>
          </cell>
          <cell r="C11458" t="str">
            <v>CSP</v>
          </cell>
          <cell r="D11458" t="str">
            <v>2018</v>
          </cell>
          <cell r="E11458">
            <v>4000</v>
          </cell>
        </row>
        <row r="11459">
          <cell r="A11459" t="str">
            <v>Latvia</v>
          </cell>
          <cell r="B11459" t="str">
            <v>LV</v>
          </cell>
          <cell r="C11459" t="str">
            <v>CSP</v>
          </cell>
          <cell r="D11459" t="str">
            <v>2019</v>
          </cell>
          <cell r="E11459">
            <v>4000</v>
          </cell>
        </row>
        <row r="11460">
          <cell r="A11460" t="str">
            <v>Latvia</v>
          </cell>
          <cell r="B11460" t="str">
            <v>LV</v>
          </cell>
          <cell r="C11460" t="str">
            <v>CSP</v>
          </cell>
          <cell r="D11460" t="str">
            <v>2020</v>
          </cell>
          <cell r="E11460">
            <v>4000</v>
          </cell>
        </row>
        <row r="11461">
          <cell r="A11461" t="str">
            <v>Latvia</v>
          </cell>
          <cell r="B11461" t="str">
            <v>LV</v>
          </cell>
          <cell r="C11461" t="str">
            <v>CSP</v>
          </cell>
          <cell r="D11461" t="str">
            <v>2021</v>
          </cell>
          <cell r="E11461">
            <v>4000</v>
          </cell>
        </row>
        <row r="11462">
          <cell r="A11462" t="str">
            <v>Latvia</v>
          </cell>
          <cell r="B11462" t="str">
            <v>LV</v>
          </cell>
          <cell r="C11462" t="str">
            <v>CSP</v>
          </cell>
          <cell r="D11462" t="str">
            <v>2022</v>
          </cell>
          <cell r="E11462">
            <v>4000</v>
          </cell>
        </row>
        <row r="11463">
          <cell r="A11463" t="str">
            <v>Latvia</v>
          </cell>
          <cell r="B11463" t="str">
            <v>LV</v>
          </cell>
          <cell r="C11463" t="str">
            <v>CSP</v>
          </cell>
          <cell r="D11463" t="str">
            <v>2023</v>
          </cell>
          <cell r="E11463">
            <v>4000</v>
          </cell>
        </row>
        <row r="11464">
          <cell r="A11464" t="str">
            <v>Latvia</v>
          </cell>
          <cell r="B11464" t="str">
            <v>LV</v>
          </cell>
          <cell r="C11464" t="str">
            <v>CSP</v>
          </cell>
          <cell r="D11464" t="str">
            <v>2024</v>
          </cell>
          <cell r="E11464">
            <v>4000</v>
          </cell>
        </row>
        <row r="11465">
          <cell r="A11465" t="str">
            <v>Latvia</v>
          </cell>
          <cell r="B11465" t="str">
            <v>LV</v>
          </cell>
          <cell r="C11465" t="str">
            <v>CSP</v>
          </cell>
          <cell r="D11465" t="str">
            <v>2025</v>
          </cell>
          <cell r="E11465">
            <v>4000</v>
          </cell>
        </row>
        <row r="11466">
          <cell r="A11466" t="str">
            <v>Latvia</v>
          </cell>
          <cell r="B11466" t="str">
            <v>LV</v>
          </cell>
          <cell r="C11466" t="str">
            <v>CSP</v>
          </cell>
          <cell r="D11466" t="str">
            <v>2026</v>
          </cell>
          <cell r="E11466">
            <v>4000</v>
          </cell>
        </row>
        <row r="11467">
          <cell r="A11467" t="str">
            <v>Latvia</v>
          </cell>
          <cell r="B11467" t="str">
            <v>LV</v>
          </cell>
          <cell r="C11467" t="str">
            <v>CSP</v>
          </cell>
          <cell r="D11467" t="str">
            <v>2027</v>
          </cell>
          <cell r="E11467">
            <v>4000</v>
          </cell>
        </row>
        <row r="11468">
          <cell r="A11468" t="str">
            <v>Latvia</v>
          </cell>
          <cell r="B11468" t="str">
            <v>LV</v>
          </cell>
          <cell r="C11468" t="str">
            <v>CSP</v>
          </cell>
          <cell r="D11468" t="str">
            <v>2028</v>
          </cell>
          <cell r="E11468">
            <v>4000</v>
          </cell>
        </row>
        <row r="11469">
          <cell r="A11469" t="str">
            <v>Latvia</v>
          </cell>
          <cell r="B11469" t="str">
            <v>LV</v>
          </cell>
          <cell r="C11469" t="str">
            <v>CSP</v>
          </cell>
          <cell r="D11469" t="str">
            <v>2029</v>
          </cell>
          <cell r="E11469">
            <v>4000</v>
          </cell>
        </row>
        <row r="11470">
          <cell r="A11470" t="str">
            <v>Latvia</v>
          </cell>
          <cell r="B11470" t="str">
            <v>LV</v>
          </cell>
          <cell r="C11470" t="str">
            <v>CSP</v>
          </cell>
          <cell r="D11470" t="str">
            <v>2030</v>
          </cell>
          <cell r="E11470">
            <v>4000</v>
          </cell>
        </row>
        <row r="11471">
          <cell r="A11471" t="str">
            <v>Latvia</v>
          </cell>
          <cell r="B11471" t="str">
            <v>LV</v>
          </cell>
          <cell r="C11471" t="str">
            <v>CSP</v>
          </cell>
          <cell r="D11471" t="str">
            <v>2031</v>
          </cell>
          <cell r="E11471">
            <v>4000</v>
          </cell>
        </row>
        <row r="11472">
          <cell r="A11472" t="str">
            <v>Latvia</v>
          </cell>
          <cell r="B11472" t="str">
            <v>LV</v>
          </cell>
          <cell r="C11472" t="str">
            <v>CSP</v>
          </cell>
          <cell r="D11472" t="str">
            <v>2032</v>
          </cell>
          <cell r="E11472">
            <v>4000</v>
          </cell>
        </row>
        <row r="11473">
          <cell r="A11473" t="str">
            <v>Latvia</v>
          </cell>
          <cell r="B11473" t="str">
            <v>LV</v>
          </cell>
          <cell r="C11473" t="str">
            <v>CSP</v>
          </cell>
          <cell r="D11473" t="str">
            <v>2033</v>
          </cell>
          <cell r="E11473">
            <v>4000</v>
          </cell>
        </row>
        <row r="11474">
          <cell r="A11474" t="str">
            <v>Latvia</v>
          </cell>
          <cell r="B11474" t="str">
            <v>LV</v>
          </cell>
          <cell r="C11474" t="str">
            <v>CSP</v>
          </cell>
          <cell r="D11474" t="str">
            <v>2034</v>
          </cell>
          <cell r="E11474">
            <v>4000</v>
          </cell>
        </row>
        <row r="11475">
          <cell r="A11475" t="str">
            <v>Latvia</v>
          </cell>
          <cell r="B11475" t="str">
            <v>LV</v>
          </cell>
          <cell r="C11475" t="str">
            <v>CSP</v>
          </cell>
          <cell r="D11475" t="str">
            <v>2035</v>
          </cell>
          <cell r="E11475">
            <v>4000</v>
          </cell>
        </row>
        <row r="11476">
          <cell r="A11476" t="str">
            <v>Latvia</v>
          </cell>
          <cell r="B11476" t="str">
            <v>LV</v>
          </cell>
          <cell r="C11476" t="str">
            <v>CSP</v>
          </cell>
          <cell r="D11476" t="str">
            <v>2036</v>
          </cell>
          <cell r="E11476">
            <v>4000</v>
          </cell>
        </row>
        <row r="11477">
          <cell r="A11477" t="str">
            <v>Latvia</v>
          </cell>
          <cell r="B11477" t="str">
            <v>LV</v>
          </cell>
          <cell r="C11477" t="str">
            <v>CSP</v>
          </cell>
          <cell r="D11477" t="str">
            <v>2037</v>
          </cell>
          <cell r="E11477">
            <v>4000</v>
          </cell>
        </row>
        <row r="11478">
          <cell r="A11478" t="str">
            <v>Latvia</v>
          </cell>
          <cell r="B11478" t="str">
            <v>LV</v>
          </cell>
          <cell r="C11478" t="str">
            <v>CSP</v>
          </cell>
          <cell r="D11478" t="str">
            <v>2038</v>
          </cell>
          <cell r="E11478">
            <v>4000</v>
          </cell>
        </row>
        <row r="11479">
          <cell r="A11479" t="str">
            <v>Latvia</v>
          </cell>
          <cell r="B11479" t="str">
            <v>LV</v>
          </cell>
          <cell r="C11479" t="str">
            <v>CSP</v>
          </cell>
          <cell r="D11479" t="str">
            <v>2039</v>
          </cell>
          <cell r="E11479">
            <v>4000</v>
          </cell>
        </row>
        <row r="11480">
          <cell r="A11480" t="str">
            <v>Latvia</v>
          </cell>
          <cell r="B11480" t="str">
            <v>LV</v>
          </cell>
          <cell r="C11480" t="str">
            <v>CSP</v>
          </cell>
          <cell r="D11480" t="str">
            <v>2040</v>
          </cell>
          <cell r="E11480">
            <v>4000</v>
          </cell>
        </row>
        <row r="11481">
          <cell r="A11481" t="str">
            <v>Latvia</v>
          </cell>
          <cell r="B11481" t="str">
            <v>LV</v>
          </cell>
          <cell r="C11481" t="str">
            <v>CSP</v>
          </cell>
          <cell r="D11481" t="str">
            <v>2041</v>
          </cell>
          <cell r="E11481">
            <v>4000</v>
          </cell>
        </row>
        <row r="11482">
          <cell r="A11482" t="str">
            <v>Latvia</v>
          </cell>
          <cell r="B11482" t="str">
            <v>LV</v>
          </cell>
          <cell r="C11482" t="str">
            <v>CSP</v>
          </cell>
          <cell r="D11482" t="str">
            <v>2042</v>
          </cell>
          <cell r="E11482">
            <v>4000</v>
          </cell>
        </row>
        <row r="11483">
          <cell r="A11483" t="str">
            <v>Latvia</v>
          </cell>
          <cell r="B11483" t="str">
            <v>LV</v>
          </cell>
          <cell r="C11483" t="str">
            <v>CSP</v>
          </cell>
          <cell r="D11483" t="str">
            <v>2043</v>
          </cell>
          <cell r="E11483">
            <v>4000</v>
          </cell>
        </row>
        <row r="11484">
          <cell r="A11484" t="str">
            <v>Latvia</v>
          </cell>
          <cell r="B11484" t="str">
            <v>LV</v>
          </cell>
          <cell r="C11484" t="str">
            <v>CSP</v>
          </cell>
          <cell r="D11484" t="str">
            <v>2044</v>
          </cell>
          <cell r="E11484">
            <v>4000</v>
          </cell>
        </row>
        <row r="11485">
          <cell r="A11485" t="str">
            <v>Latvia</v>
          </cell>
          <cell r="B11485" t="str">
            <v>LV</v>
          </cell>
          <cell r="C11485" t="str">
            <v>CSP</v>
          </cell>
          <cell r="D11485" t="str">
            <v>2045</v>
          </cell>
          <cell r="E11485">
            <v>4000</v>
          </cell>
        </row>
        <row r="11486">
          <cell r="A11486" t="str">
            <v>Latvia</v>
          </cell>
          <cell r="B11486" t="str">
            <v>LV</v>
          </cell>
          <cell r="C11486" t="str">
            <v>CSP</v>
          </cell>
          <cell r="D11486" t="str">
            <v>2046</v>
          </cell>
          <cell r="E11486">
            <v>4000</v>
          </cell>
        </row>
        <row r="11487">
          <cell r="A11487" t="str">
            <v>Latvia</v>
          </cell>
          <cell r="B11487" t="str">
            <v>LV</v>
          </cell>
          <cell r="C11487" t="str">
            <v>CSP</v>
          </cell>
          <cell r="D11487" t="str">
            <v>2047</v>
          </cell>
          <cell r="E11487">
            <v>4000</v>
          </cell>
        </row>
        <row r="11488">
          <cell r="A11488" t="str">
            <v>Latvia</v>
          </cell>
          <cell r="B11488" t="str">
            <v>LV</v>
          </cell>
          <cell r="C11488" t="str">
            <v>CSP</v>
          </cell>
          <cell r="D11488" t="str">
            <v>2048</v>
          </cell>
          <cell r="E11488">
            <v>4000</v>
          </cell>
        </row>
        <row r="11489">
          <cell r="A11489" t="str">
            <v>Latvia</v>
          </cell>
          <cell r="B11489" t="str">
            <v>LV</v>
          </cell>
          <cell r="C11489" t="str">
            <v>CSP</v>
          </cell>
          <cell r="D11489" t="str">
            <v>2049</v>
          </cell>
          <cell r="E11489">
            <v>4000</v>
          </cell>
        </row>
        <row r="11490">
          <cell r="A11490" t="str">
            <v>Latvia</v>
          </cell>
          <cell r="B11490" t="str">
            <v>LV</v>
          </cell>
          <cell r="C11490" t="str">
            <v>CSP</v>
          </cell>
          <cell r="D11490" t="str">
            <v>2050</v>
          </cell>
          <cell r="E11490">
            <v>4000</v>
          </cell>
        </row>
        <row r="11491">
          <cell r="A11491" t="str">
            <v>Montenegro</v>
          </cell>
          <cell r="B11491" t="str">
            <v>ME</v>
          </cell>
          <cell r="C11491" t="str">
            <v>CSP</v>
          </cell>
          <cell r="D11491" t="str">
            <v>2018</v>
          </cell>
          <cell r="E11491">
            <v>4000</v>
          </cell>
        </row>
        <row r="11492">
          <cell r="A11492" t="str">
            <v>Montenegro</v>
          </cell>
          <cell r="B11492" t="str">
            <v>ME</v>
          </cell>
          <cell r="C11492" t="str">
            <v>CSP</v>
          </cell>
          <cell r="D11492" t="str">
            <v>2019</v>
          </cell>
          <cell r="E11492">
            <v>4000</v>
          </cell>
        </row>
        <row r="11493">
          <cell r="A11493" t="str">
            <v>Montenegro</v>
          </cell>
          <cell r="B11493" t="str">
            <v>ME</v>
          </cell>
          <cell r="C11493" t="str">
            <v>CSP</v>
          </cell>
          <cell r="D11493" t="str">
            <v>2020</v>
          </cell>
          <cell r="E11493">
            <v>4000</v>
          </cell>
        </row>
        <row r="11494">
          <cell r="A11494" t="str">
            <v>Montenegro</v>
          </cell>
          <cell r="B11494" t="str">
            <v>ME</v>
          </cell>
          <cell r="C11494" t="str">
            <v>CSP</v>
          </cell>
          <cell r="D11494" t="str">
            <v>2021</v>
          </cell>
          <cell r="E11494">
            <v>4000</v>
          </cell>
        </row>
        <row r="11495">
          <cell r="A11495" t="str">
            <v>Montenegro</v>
          </cell>
          <cell r="B11495" t="str">
            <v>ME</v>
          </cell>
          <cell r="C11495" t="str">
            <v>CSP</v>
          </cell>
          <cell r="D11495" t="str">
            <v>2022</v>
          </cell>
          <cell r="E11495">
            <v>4000</v>
          </cell>
        </row>
        <row r="11496">
          <cell r="A11496" t="str">
            <v>Montenegro</v>
          </cell>
          <cell r="B11496" t="str">
            <v>ME</v>
          </cell>
          <cell r="C11496" t="str">
            <v>CSP</v>
          </cell>
          <cell r="D11496" t="str">
            <v>2023</v>
          </cell>
          <cell r="E11496">
            <v>4000</v>
          </cell>
        </row>
        <row r="11497">
          <cell r="A11497" t="str">
            <v>Montenegro</v>
          </cell>
          <cell r="B11497" t="str">
            <v>ME</v>
          </cell>
          <cell r="C11497" t="str">
            <v>CSP</v>
          </cell>
          <cell r="D11497" t="str">
            <v>2024</v>
          </cell>
          <cell r="E11497">
            <v>4000</v>
          </cell>
        </row>
        <row r="11498">
          <cell r="A11498" t="str">
            <v>Montenegro</v>
          </cell>
          <cell r="B11498" t="str">
            <v>ME</v>
          </cell>
          <cell r="C11498" t="str">
            <v>CSP</v>
          </cell>
          <cell r="D11498" t="str">
            <v>2025</v>
          </cell>
          <cell r="E11498">
            <v>4000</v>
          </cell>
        </row>
        <row r="11499">
          <cell r="A11499" t="str">
            <v>Montenegro</v>
          </cell>
          <cell r="B11499" t="str">
            <v>ME</v>
          </cell>
          <cell r="C11499" t="str">
            <v>CSP</v>
          </cell>
          <cell r="D11499" t="str">
            <v>2026</v>
          </cell>
          <cell r="E11499">
            <v>4000</v>
          </cell>
        </row>
        <row r="11500">
          <cell r="A11500" t="str">
            <v>Montenegro</v>
          </cell>
          <cell r="B11500" t="str">
            <v>ME</v>
          </cell>
          <cell r="C11500" t="str">
            <v>CSP</v>
          </cell>
          <cell r="D11500" t="str">
            <v>2027</v>
          </cell>
          <cell r="E11500">
            <v>4000</v>
          </cell>
        </row>
        <row r="11501">
          <cell r="A11501" t="str">
            <v>Montenegro</v>
          </cell>
          <cell r="B11501" t="str">
            <v>ME</v>
          </cell>
          <cell r="C11501" t="str">
            <v>CSP</v>
          </cell>
          <cell r="D11501" t="str">
            <v>2028</v>
          </cell>
          <cell r="E11501">
            <v>4000</v>
          </cell>
        </row>
        <row r="11502">
          <cell r="A11502" t="str">
            <v>Montenegro</v>
          </cell>
          <cell r="B11502" t="str">
            <v>ME</v>
          </cell>
          <cell r="C11502" t="str">
            <v>CSP</v>
          </cell>
          <cell r="D11502" t="str">
            <v>2029</v>
          </cell>
          <cell r="E11502">
            <v>4000</v>
          </cell>
        </row>
        <row r="11503">
          <cell r="A11503" t="str">
            <v>Montenegro</v>
          </cell>
          <cell r="B11503" t="str">
            <v>ME</v>
          </cell>
          <cell r="C11503" t="str">
            <v>CSP</v>
          </cell>
          <cell r="D11503" t="str">
            <v>2030</v>
          </cell>
          <cell r="E11503">
            <v>4000</v>
          </cell>
        </row>
        <row r="11504">
          <cell r="A11504" t="str">
            <v>Montenegro</v>
          </cell>
          <cell r="B11504" t="str">
            <v>ME</v>
          </cell>
          <cell r="C11504" t="str">
            <v>CSP</v>
          </cell>
          <cell r="D11504" t="str">
            <v>2031</v>
          </cell>
          <cell r="E11504">
            <v>4000</v>
          </cell>
        </row>
        <row r="11505">
          <cell r="A11505" t="str">
            <v>Montenegro</v>
          </cell>
          <cell r="B11505" t="str">
            <v>ME</v>
          </cell>
          <cell r="C11505" t="str">
            <v>CSP</v>
          </cell>
          <cell r="D11505" t="str">
            <v>2032</v>
          </cell>
          <cell r="E11505">
            <v>4000</v>
          </cell>
        </row>
        <row r="11506">
          <cell r="A11506" t="str">
            <v>Montenegro</v>
          </cell>
          <cell r="B11506" t="str">
            <v>ME</v>
          </cell>
          <cell r="C11506" t="str">
            <v>CSP</v>
          </cell>
          <cell r="D11506" t="str">
            <v>2033</v>
          </cell>
          <cell r="E11506">
            <v>4000</v>
          </cell>
        </row>
        <row r="11507">
          <cell r="A11507" t="str">
            <v>Montenegro</v>
          </cell>
          <cell r="B11507" t="str">
            <v>ME</v>
          </cell>
          <cell r="C11507" t="str">
            <v>CSP</v>
          </cell>
          <cell r="D11507" t="str">
            <v>2034</v>
          </cell>
          <cell r="E11507">
            <v>4000</v>
          </cell>
        </row>
        <row r="11508">
          <cell r="A11508" t="str">
            <v>Montenegro</v>
          </cell>
          <cell r="B11508" t="str">
            <v>ME</v>
          </cell>
          <cell r="C11508" t="str">
            <v>CSP</v>
          </cell>
          <cell r="D11508" t="str">
            <v>2035</v>
          </cell>
          <cell r="E11508">
            <v>4000</v>
          </cell>
        </row>
        <row r="11509">
          <cell r="A11509" t="str">
            <v>Montenegro</v>
          </cell>
          <cell r="B11509" t="str">
            <v>ME</v>
          </cell>
          <cell r="C11509" t="str">
            <v>CSP</v>
          </cell>
          <cell r="D11509" t="str">
            <v>2036</v>
          </cell>
          <cell r="E11509">
            <v>4000</v>
          </cell>
        </row>
        <row r="11510">
          <cell r="A11510" t="str">
            <v>Montenegro</v>
          </cell>
          <cell r="B11510" t="str">
            <v>ME</v>
          </cell>
          <cell r="C11510" t="str">
            <v>CSP</v>
          </cell>
          <cell r="D11510" t="str">
            <v>2037</v>
          </cell>
          <cell r="E11510">
            <v>4000</v>
          </cell>
        </row>
        <row r="11511">
          <cell r="A11511" t="str">
            <v>Montenegro</v>
          </cell>
          <cell r="B11511" t="str">
            <v>ME</v>
          </cell>
          <cell r="C11511" t="str">
            <v>CSP</v>
          </cell>
          <cell r="D11511" t="str">
            <v>2038</v>
          </cell>
          <cell r="E11511">
            <v>4000</v>
          </cell>
        </row>
        <row r="11512">
          <cell r="A11512" t="str">
            <v>Montenegro</v>
          </cell>
          <cell r="B11512" t="str">
            <v>ME</v>
          </cell>
          <cell r="C11512" t="str">
            <v>CSP</v>
          </cell>
          <cell r="D11512" t="str">
            <v>2039</v>
          </cell>
          <cell r="E11512">
            <v>4000</v>
          </cell>
        </row>
        <row r="11513">
          <cell r="A11513" t="str">
            <v>Montenegro</v>
          </cell>
          <cell r="B11513" t="str">
            <v>ME</v>
          </cell>
          <cell r="C11513" t="str">
            <v>CSP</v>
          </cell>
          <cell r="D11513" t="str">
            <v>2040</v>
          </cell>
          <cell r="E11513">
            <v>4000</v>
          </cell>
        </row>
        <row r="11514">
          <cell r="A11514" t="str">
            <v>Montenegro</v>
          </cell>
          <cell r="B11514" t="str">
            <v>ME</v>
          </cell>
          <cell r="C11514" t="str">
            <v>CSP</v>
          </cell>
          <cell r="D11514" t="str">
            <v>2041</v>
          </cell>
          <cell r="E11514">
            <v>4000</v>
          </cell>
        </row>
        <row r="11515">
          <cell r="A11515" t="str">
            <v>Montenegro</v>
          </cell>
          <cell r="B11515" t="str">
            <v>ME</v>
          </cell>
          <cell r="C11515" t="str">
            <v>CSP</v>
          </cell>
          <cell r="D11515" t="str">
            <v>2042</v>
          </cell>
          <cell r="E11515">
            <v>4000</v>
          </cell>
        </row>
        <row r="11516">
          <cell r="A11516" t="str">
            <v>Montenegro</v>
          </cell>
          <cell r="B11516" t="str">
            <v>ME</v>
          </cell>
          <cell r="C11516" t="str">
            <v>CSP</v>
          </cell>
          <cell r="D11516" t="str">
            <v>2043</v>
          </cell>
          <cell r="E11516">
            <v>4000</v>
          </cell>
        </row>
        <row r="11517">
          <cell r="A11517" t="str">
            <v>Montenegro</v>
          </cell>
          <cell r="B11517" t="str">
            <v>ME</v>
          </cell>
          <cell r="C11517" t="str">
            <v>CSP</v>
          </cell>
          <cell r="D11517" t="str">
            <v>2044</v>
          </cell>
          <cell r="E11517">
            <v>4000</v>
          </cell>
        </row>
        <row r="11518">
          <cell r="A11518" t="str">
            <v>Montenegro</v>
          </cell>
          <cell r="B11518" t="str">
            <v>ME</v>
          </cell>
          <cell r="C11518" t="str">
            <v>CSP</v>
          </cell>
          <cell r="D11518" t="str">
            <v>2045</v>
          </cell>
          <cell r="E11518">
            <v>4000</v>
          </cell>
        </row>
        <row r="11519">
          <cell r="A11519" t="str">
            <v>Montenegro</v>
          </cell>
          <cell r="B11519" t="str">
            <v>ME</v>
          </cell>
          <cell r="C11519" t="str">
            <v>CSP</v>
          </cell>
          <cell r="D11519" t="str">
            <v>2046</v>
          </cell>
          <cell r="E11519">
            <v>4000</v>
          </cell>
        </row>
        <row r="11520">
          <cell r="A11520" t="str">
            <v>Montenegro</v>
          </cell>
          <cell r="B11520" t="str">
            <v>ME</v>
          </cell>
          <cell r="C11520" t="str">
            <v>CSP</v>
          </cell>
          <cell r="D11520" t="str">
            <v>2047</v>
          </cell>
          <cell r="E11520">
            <v>4000</v>
          </cell>
        </row>
        <row r="11521">
          <cell r="A11521" t="str">
            <v>Montenegro</v>
          </cell>
          <cell r="B11521" t="str">
            <v>ME</v>
          </cell>
          <cell r="C11521" t="str">
            <v>CSP</v>
          </cell>
          <cell r="D11521" t="str">
            <v>2048</v>
          </cell>
          <cell r="E11521">
            <v>4000</v>
          </cell>
        </row>
        <row r="11522">
          <cell r="A11522" t="str">
            <v>Montenegro</v>
          </cell>
          <cell r="B11522" t="str">
            <v>ME</v>
          </cell>
          <cell r="C11522" t="str">
            <v>CSP</v>
          </cell>
          <cell r="D11522" t="str">
            <v>2049</v>
          </cell>
          <cell r="E11522">
            <v>4000</v>
          </cell>
        </row>
        <row r="11523">
          <cell r="A11523" t="str">
            <v>Montenegro</v>
          </cell>
          <cell r="B11523" t="str">
            <v>ME</v>
          </cell>
          <cell r="C11523" t="str">
            <v>CSP</v>
          </cell>
          <cell r="D11523" t="str">
            <v>2050</v>
          </cell>
          <cell r="E11523">
            <v>4000</v>
          </cell>
        </row>
        <row r="11524">
          <cell r="A11524" t="str">
            <v>North Macedonia</v>
          </cell>
          <cell r="B11524" t="str">
            <v>MK</v>
          </cell>
          <cell r="C11524" t="str">
            <v>CSP</v>
          </cell>
          <cell r="D11524" t="str">
            <v>2018</v>
          </cell>
          <cell r="E11524">
            <v>4000</v>
          </cell>
        </row>
        <row r="11525">
          <cell r="A11525" t="str">
            <v>North Macedonia</v>
          </cell>
          <cell r="B11525" t="str">
            <v>MK</v>
          </cell>
          <cell r="C11525" t="str">
            <v>CSP</v>
          </cell>
          <cell r="D11525" t="str">
            <v>2019</v>
          </cell>
          <cell r="E11525">
            <v>4000</v>
          </cell>
        </row>
        <row r="11526">
          <cell r="A11526" t="str">
            <v>North Macedonia</v>
          </cell>
          <cell r="B11526" t="str">
            <v>MK</v>
          </cell>
          <cell r="C11526" t="str">
            <v>CSP</v>
          </cell>
          <cell r="D11526" t="str">
            <v>2020</v>
          </cell>
          <cell r="E11526">
            <v>4000</v>
          </cell>
        </row>
        <row r="11527">
          <cell r="A11527" t="str">
            <v>North Macedonia</v>
          </cell>
          <cell r="B11527" t="str">
            <v>MK</v>
          </cell>
          <cell r="C11527" t="str">
            <v>CSP</v>
          </cell>
          <cell r="D11527" t="str">
            <v>2021</v>
          </cell>
          <cell r="E11527">
            <v>4000</v>
          </cell>
        </row>
        <row r="11528">
          <cell r="A11528" t="str">
            <v>North Macedonia</v>
          </cell>
          <cell r="B11528" t="str">
            <v>MK</v>
          </cell>
          <cell r="C11528" t="str">
            <v>CSP</v>
          </cell>
          <cell r="D11528" t="str">
            <v>2022</v>
          </cell>
          <cell r="E11528">
            <v>4000</v>
          </cell>
        </row>
        <row r="11529">
          <cell r="A11529" t="str">
            <v>North Macedonia</v>
          </cell>
          <cell r="B11529" t="str">
            <v>MK</v>
          </cell>
          <cell r="C11529" t="str">
            <v>CSP</v>
          </cell>
          <cell r="D11529" t="str">
            <v>2023</v>
          </cell>
          <cell r="E11529">
            <v>4000</v>
          </cell>
        </row>
        <row r="11530">
          <cell r="A11530" t="str">
            <v>North Macedonia</v>
          </cell>
          <cell r="B11530" t="str">
            <v>MK</v>
          </cell>
          <cell r="C11530" t="str">
            <v>CSP</v>
          </cell>
          <cell r="D11530" t="str">
            <v>2024</v>
          </cell>
          <cell r="E11530">
            <v>4000</v>
          </cell>
        </row>
        <row r="11531">
          <cell r="A11531" t="str">
            <v>North Macedonia</v>
          </cell>
          <cell r="B11531" t="str">
            <v>MK</v>
          </cell>
          <cell r="C11531" t="str">
            <v>CSP</v>
          </cell>
          <cell r="D11531" t="str">
            <v>2025</v>
          </cell>
          <cell r="E11531">
            <v>4000</v>
          </cell>
        </row>
        <row r="11532">
          <cell r="A11532" t="str">
            <v>North Macedonia</v>
          </cell>
          <cell r="B11532" t="str">
            <v>MK</v>
          </cell>
          <cell r="C11532" t="str">
            <v>CSP</v>
          </cell>
          <cell r="D11532" t="str">
            <v>2026</v>
          </cell>
          <cell r="E11532">
            <v>4000</v>
          </cell>
        </row>
        <row r="11533">
          <cell r="A11533" t="str">
            <v>North Macedonia</v>
          </cell>
          <cell r="B11533" t="str">
            <v>MK</v>
          </cell>
          <cell r="C11533" t="str">
            <v>CSP</v>
          </cell>
          <cell r="D11533" t="str">
            <v>2027</v>
          </cell>
          <cell r="E11533">
            <v>4000</v>
          </cell>
        </row>
        <row r="11534">
          <cell r="A11534" t="str">
            <v>North Macedonia</v>
          </cell>
          <cell r="B11534" t="str">
            <v>MK</v>
          </cell>
          <cell r="C11534" t="str">
            <v>CSP</v>
          </cell>
          <cell r="D11534" t="str">
            <v>2028</v>
          </cell>
          <cell r="E11534">
            <v>4000</v>
          </cell>
        </row>
        <row r="11535">
          <cell r="A11535" t="str">
            <v>North Macedonia</v>
          </cell>
          <cell r="B11535" t="str">
            <v>MK</v>
          </cell>
          <cell r="C11535" t="str">
            <v>CSP</v>
          </cell>
          <cell r="D11535" t="str">
            <v>2029</v>
          </cell>
          <cell r="E11535">
            <v>4000</v>
          </cell>
        </row>
        <row r="11536">
          <cell r="A11536" t="str">
            <v>North Macedonia</v>
          </cell>
          <cell r="B11536" t="str">
            <v>MK</v>
          </cell>
          <cell r="C11536" t="str">
            <v>CSP</v>
          </cell>
          <cell r="D11536" t="str">
            <v>2030</v>
          </cell>
          <cell r="E11536">
            <v>4000</v>
          </cell>
        </row>
        <row r="11537">
          <cell r="A11537" t="str">
            <v>North Macedonia</v>
          </cell>
          <cell r="B11537" t="str">
            <v>MK</v>
          </cell>
          <cell r="C11537" t="str">
            <v>CSP</v>
          </cell>
          <cell r="D11537" t="str">
            <v>2031</v>
          </cell>
          <cell r="E11537">
            <v>4000</v>
          </cell>
        </row>
        <row r="11538">
          <cell r="A11538" t="str">
            <v>North Macedonia</v>
          </cell>
          <cell r="B11538" t="str">
            <v>MK</v>
          </cell>
          <cell r="C11538" t="str">
            <v>CSP</v>
          </cell>
          <cell r="D11538" t="str">
            <v>2032</v>
          </cell>
          <cell r="E11538">
            <v>4000</v>
          </cell>
        </row>
        <row r="11539">
          <cell r="A11539" t="str">
            <v>North Macedonia</v>
          </cell>
          <cell r="B11539" t="str">
            <v>MK</v>
          </cell>
          <cell r="C11539" t="str">
            <v>CSP</v>
          </cell>
          <cell r="D11539" t="str">
            <v>2033</v>
          </cell>
          <cell r="E11539">
            <v>4000</v>
          </cell>
        </row>
        <row r="11540">
          <cell r="A11540" t="str">
            <v>North Macedonia</v>
          </cell>
          <cell r="B11540" t="str">
            <v>MK</v>
          </cell>
          <cell r="C11540" t="str">
            <v>CSP</v>
          </cell>
          <cell r="D11540" t="str">
            <v>2034</v>
          </cell>
          <cell r="E11540">
            <v>4000</v>
          </cell>
        </row>
        <row r="11541">
          <cell r="A11541" t="str">
            <v>North Macedonia</v>
          </cell>
          <cell r="B11541" t="str">
            <v>MK</v>
          </cell>
          <cell r="C11541" t="str">
            <v>CSP</v>
          </cell>
          <cell r="D11541" t="str">
            <v>2035</v>
          </cell>
          <cell r="E11541">
            <v>4000</v>
          </cell>
        </row>
        <row r="11542">
          <cell r="A11542" t="str">
            <v>North Macedonia</v>
          </cell>
          <cell r="B11542" t="str">
            <v>MK</v>
          </cell>
          <cell r="C11542" t="str">
            <v>CSP</v>
          </cell>
          <cell r="D11542" t="str">
            <v>2036</v>
          </cell>
          <cell r="E11542">
            <v>4000</v>
          </cell>
        </row>
        <row r="11543">
          <cell r="A11543" t="str">
            <v>North Macedonia</v>
          </cell>
          <cell r="B11543" t="str">
            <v>MK</v>
          </cell>
          <cell r="C11543" t="str">
            <v>CSP</v>
          </cell>
          <cell r="D11543" t="str">
            <v>2037</v>
          </cell>
          <cell r="E11543">
            <v>4000</v>
          </cell>
        </row>
        <row r="11544">
          <cell r="A11544" t="str">
            <v>North Macedonia</v>
          </cell>
          <cell r="B11544" t="str">
            <v>MK</v>
          </cell>
          <cell r="C11544" t="str">
            <v>CSP</v>
          </cell>
          <cell r="D11544" t="str">
            <v>2038</v>
          </cell>
          <cell r="E11544">
            <v>4000</v>
          </cell>
        </row>
        <row r="11545">
          <cell r="A11545" t="str">
            <v>North Macedonia</v>
          </cell>
          <cell r="B11545" t="str">
            <v>MK</v>
          </cell>
          <cell r="C11545" t="str">
            <v>CSP</v>
          </cell>
          <cell r="D11545" t="str">
            <v>2039</v>
          </cell>
          <cell r="E11545">
            <v>4000</v>
          </cell>
        </row>
        <row r="11546">
          <cell r="A11546" t="str">
            <v>North Macedonia</v>
          </cell>
          <cell r="B11546" t="str">
            <v>MK</v>
          </cell>
          <cell r="C11546" t="str">
            <v>CSP</v>
          </cell>
          <cell r="D11546" t="str">
            <v>2040</v>
          </cell>
          <cell r="E11546">
            <v>4000</v>
          </cell>
        </row>
        <row r="11547">
          <cell r="A11547" t="str">
            <v>North Macedonia</v>
          </cell>
          <cell r="B11547" t="str">
            <v>MK</v>
          </cell>
          <cell r="C11547" t="str">
            <v>CSP</v>
          </cell>
          <cell r="D11547" t="str">
            <v>2041</v>
          </cell>
          <cell r="E11547">
            <v>4000</v>
          </cell>
        </row>
        <row r="11548">
          <cell r="A11548" t="str">
            <v>North Macedonia</v>
          </cell>
          <cell r="B11548" t="str">
            <v>MK</v>
          </cell>
          <cell r="C11548" t="str">
            <v>CSP</v>
          </cell>
          <cell r="D11548" t="str">
            <v>2042</v>
          </cell>
          <cell r="E11548">
            <v>4000</v>
          </cell>
        </row>
        <row r="11549">
          <cell r="A11549" t="str">
            <v>North Macedonia</v>
          </cell>
          <cell r="B11549" t="str">
            <v>MK</v>
          </cell>
          <cell r="C11549" t="str">
            <v>CSP</v>
          </cell>
          <cell r="D11549" t="str">
            <v>2043</v>
          </cell>
          <cell r="E11549">
            <v>4000</v>
          </cell>
        </row>
        <row r="11550">
          <cell r="A11550" t="str">
            <v>North Macedonia</v>
          </cell>
          <cell r="B11550" t="str">
            <v>MK</v>
          </cell>
          <cell r="C11550" t="str">
            <v>CSP</v>
          </cell>
          <cell r="D11550" t="str">
            <v>2044</v>
          </cell>
          <cell r="E11550">
            <v>4000</v>
          </cell>
        </row>
        <row r="11551">
          <cell r="A11551" t="str">
            <v>North Macedonia</v>
          </cell>
          <cell r="B11551" t="str">
            <v>MK</v>
          </cell>
          <cell r="C11551" t="str">
            <v>CSP</v>
          </cell>
          <cell r="D11551" t="str">
            <v>2045</v>
          </cell>
          <cell r="E11551">
            <v>4000</v>
          </cell>
        </row>
        <row r="11552">
          <cell r="A11552" t="str">
            <v>North Macedonia</v>
          </cell>
          <cell r="B11552" t="str">
            <v>MK</v>
          </cell>
          <cell r="C11552" t="str">
            <v>CSP</v>
          </cell>
          <cell r="D11552" t="str">
            <v>2046</v>
          </cell>
          <cell r="E11552">
            <v>4000</v>
          </cell>
        </row>
        <row r="11553">
          <cell r="A11553" t="str">
            <v>North Macedonia</v>
          </cell>
          <cell r="B11553" t="str">
            <v>MK</v>
          </cell>
          <cell r="C11553" t="str">
            <v>CSP</v>
          </cell>
          <cell r="D11553" t="str">
            <v>2047</v>
          </cell>
          <cell r="E11553">
            <v>4000</v>
          </cell>
        </row>
        <row r="11554">
          <cell r="A11554" t="str">
            <v>North Macedonia</v>
          </cell>
          <cell r="B11554" t="str">
            <v>MK</v>
          </cell>
          <cell r="C11554" t="str">
            <v>CSP</v>
          </cell>
          <cell r="D11554" t="str">
            <v>2048</v>
          </cell>
          <cell r="E11554">
            <v>4000</v>
          </cell>
        </row>
        <row r="11555">
          <cell r="A11555" t="str">
            <v>North Macedonia</v>
          </cell>
          <cell r="B11555" t="str">
            <v>MK</v>
          </cell>
          <cell r="C11555" t="str">
            <v>CSP</v>
          </cell>
          <cell r="D11555" t="str">
            <v>2049</v>
          </cell>
          <cell r="E11555">
            <v>4000</v>
          </cell>
        </row>
        <row r="11556">
          <cell r="A11556" t="str">
            <v>North Macedonia</v>
          </cell>
          <cell r="B11556" t="str">
            <v>MK</v>
          </cell>
          <cell r="C11556" t="str">
            <v>CSP</v>
          </cell>
          <cell r="D11556" t="str">
            <v>2050</v>
          </cell>
          <cell r="E11556">
            <v>4000</v>
          </cell>
        </row>
        <row r="11557">
          <cell r="A11557" t="str">
            <v>Netherlands</v>
          </cell>
          <cell r="B11557" t="str">
            <v>NL</v>
          </cell>
          <cell r="C11557" t="str">
            <v>CSP</v>
          </cell>
          <cell r="D11557" t="str">
            <v>2018</v>
          </cell>
          <cell r="E11557">
            <v>4000</v>
          </cell>
        </row>
        <row r="11558">
          <cell r="A11558" t="str">
            <v>Netherlands</v>
          </cell>
          <cell r="B11558" t="str">
            <v>NL</v>
          </cell>
          <cell r="C11558" t="str">
            <v>CSP</v>
          </cell>
          <cell r="D11558" t="str">
            <v>2019</v>
          </cell>
          <cell r="E11558">
            <v>4000</v>
          </cell>
        </row>
        <row r="11559">
          <cell r="A11559" t="str">
            <v>Netherlands</v>
          </cell>
          <cell r="B11559" t="str">
            <v>NL</v>
          </cell>
          <cell r="C11559" t="str">
            <v>CSP</v>
          </cell>
          <cell r="D11559" t="str">
            <v>2020</v>
          </cell>
          <cell r="E11559">
            <v>4000</v>
          </cell>
        </row>
        <row r="11560">
          <cell r="A11560" t="str">
            <v>Netherlands</v>
          </cell>
          <cell r="B11560" t="str">
            <v>NL</v>
          </cell>
          <cell r="C11560" t="str">
            <v>CSP</v>
          </cell>
          <cell r="D11560" t="str">
            <v>2021</v>
          </cell>
          <cell r="E11560">
            <v>4000</v>
          </cell>
        </row>
        <row r="11561">
          <cell r="A11561" t="str">
            <v>Netherlands</v>
          </cell>
          <cell r="B11561" t="str">
            <v>NL</v>
          </cell>
          <cell r="C11561" t="str">
            <v>CSP</v>
          </cell>
          <cell r="D11561" t="str">
            <v>2022</v>
          </cell>
          <cell r="E11561">
            <v>4000</v>
          </cell>
        </row>
        <row r="11562">
          <cell r="A11562" t="str">
            <v>Netherlands</v>
          </cell>
          <cell r="B11562" t="str">
            <v>NL</v>
          </cell>
          <cell r="C11562" t="str">
            <v>CSP</v>
          </cell>
          <cell r="D11562" t="str">
            <v>2023</v>
          </cell>
          <cell r="E11562">
            <v>4000</v>
          </cell>
        </row>
        <row r="11563">
          <cell r="A11563" t="str">
            <v>Netherlands</v>
          </cell>
          <cell r="B11563" t="str">
            <v>NL</v>
          </cell>
          <cell r="C11563" t="str">
            <v>CSP</v>
          </cell>
          <cell r="D11563" t="str">
            <v>2024</v>
          </cell>
          <cell r="E11563">
            <v>4000</v>
          </cell>
        </row>
        <row r="11564">
          <cell r="A11564" t="str">
            <v>Netherlands</v>
          </cell>
          <cell r="B11564" t="str">
            <v>NL</v>
          </cell>
          <cell r="C11564" t="str">
            <v>CSP</v>
          </cell>
          <cell r="D11564" t="str">
            <v>2025</v>
          </cell>
          <cell r="E11564">
            <v>4000</v>
          </cell>
        </row>
        <row r="11565">
          <cell r="A11565" t="str">
            <v>Netherlands</v>
          </cell>
          <cell r="B11565" t="str">
            <v>NL</v>
          </cell>
          <cell r="C11565" t="str">
            <v>CSP</v>
          </cell>
          <cell r="D11565" t="str">
            <v>2026</v>
          </cell>
          <cell r="E11565">
            <v>4000</v>
          </cell>
        </row>
        <row r="11566">
          <cell r="A11566" t="str">
            <v>Netherlands</v>
          </cell>
          <cell r="B11566" t="str">
            <v>NL</v>
          </cell>
          <cell r="C11566" t="str">
            <v>CSP</v>
          </cell>
          <cell r="D11566" t="str">
            <v>2027</v>
          </cell>
          <cell r="E11566">
            <v>4000</v>
          </cell>
        </row>
        <row r="11567">
          <cell r="A11567" t="str">
            <v>Netherlands</v>
          </cell>
          <cell r="B11567" t="str">
            <v>NL</v>
          </cell>
          <cell r="C11567" t="str">
            <v>CSP</v>
          </cell>
          <cell r="D11567" t="str">
            <v>2028</v>
          </cell>
          <cell r="E11567">
            <v>4000</v>
          </cell>
        </row>
        <row r="11568">
          <cell r="A11568" t="str">
            <v>Netherlands</v>
          </cell>
          <cell r="B11568" t="str">
            <v>NL</v>
          </cell>
          <cell r="C11568" t="str">
            <v>CSP</v>
          </cell>
          <cell r="D11568" t="str">
            <v>2029</v>
          </cell>
          <cell r="E11568">
            <v>4000</v>
          </cell>
        </row>
        <row r="11569">
          <cell r="A11569" t="str">
            <v>Netherlands</v>
          </cell>
          <cell r="B11569" t="str">
            <v>NL</v>
          </cell>
          <cell r="C11569" t="str">
            <v>CSP</v>
          </cell>
          <cell r="D11569" t="str">
            <v>2030</v>
          </cell>
          <cell r="E11569">
            <v>4000</v>
          </cell>
        </row>
        <row r="11570">
          <cell r="A11570" t="str">
            <v>Netherlands</v>
          </cell>
          <cell r="B11570" t="str">
            <v>NL</v>
          </cell>
          <cell r="C11570" t="str">
            <v>CSP</v>
          </cell>
          <cell r="D11570" t="str">
            <v>2031</v>
          </cell>
          <cell r="E11570">
            <v>4000</v>
          </cell>
        </row>
        <row r="11571">
          <cell r="A11571" t="str">
            <v>Netherlands</v>
          </cell>
          <cell r="B11571" t="str">
            <v>NL</v>
          </cell>
          <cell r="C11571" t="str">
            <v>CSP</v>
          </cell>
          <cell r="D11571" t="str">
            <v>2032</v>
          </cell>
          <cell r="E11571">
            <v>4000</v>
          </cell>
        </row>
        <row r="11572">
          <cell r="A11572" t="str">
            <v>Netherlands</v>
          </cell>
          <cell r="B11572" t="str">
            <v>NL</v>
          </cell>
          <cell r="C11572" t="str">
            <v>CSP</v>
          </cell>
          <cell r="D11572" t="str">
            <v>2033</v>
          </cell>
          <cell r="E11572">
            <v>4000</v>
          </cell>
        </row>
        <row r="11573">
          <cell r="A11573" t="str">
            <v>Netherlands</v>
          </cell>
          <cell r="B11573" t="str">
            <v>NL</v>
          </cell>
          <cell r="C11573" t="str">
            <v>CSP</v>
          </cell>
          <cell r="D11573" t="str">
            <v>2034</v>
          </cell>
          <cell r="E11573">
            <v>4000</v>
          </cell>
        </row>
        <row r="11574">
          <cell r="A11574" t="str">
            <v>Netherlands</v>
          </cell>
          <cell r="B11574" t="str">
            <v>NL</v>
          </cell>
          <cell r="C11574" t="str">
            <v>CSP</v>
          </cell>
          <cell r="D11574" t="str">
            <v>2035</v>
          </cell>
          <cell r="E11574">
            <v>4000</v>
          </cell>
        </row>
        <row r="11575">
          <cell r="A11575" t="str">
            <v>Netherlands</v>
          </cell>
          <cell r="B11575" t="str">
            <v>NL</v>
          </cell>
          <cell r="C11575" t="str">
            <v>CSP</v>
          </cell>
          <cell r="D11575" t="str">
            <v>2036</v>
          </cell>
          <cell r="E11575">
            <v>4000</v>
          </cell>
        </row>
        <row r="11576">
          <cell r="A11576" t="str">
            <v>Netherlands</v>
          </cell>
          <cell r="B11576" t="str">
            <v>NL</v>
          </cell>
          <cell r="C11576" t="str">
            <v>CSP</v>
          </cell>
          <cell r="D11576" t="str">
            <v>2037</v>
          </cell>
          <cell r="E11576">
            <v>4000</v>
          </cell>
        </row>
        <row r="11577">
          <cell r="A11577" t="str">
            <v>Netherlands</v>
          </cell>
          <cell r="B11577" t="str">
            <v>NL</v>
          </cell>
          <cell r="C11577" t="str">
            <v>CSP</v>
          </cell>
          <cell r="D11577" t="str">
            <v>2038</v>
          </cell>
          <cell r="E11577">
            <v>4000</v>
          </cell>
        </row>
        <row r="11578">
          <cell r="A11578" t="str">
            <v>Netherlands</v>
          </cell>
          <cell r="B11578" t="str">
            <v>NL</v>
          </cell>
          <cell r="C11578" t="str">
            <v>CSP</v>
          </cell>
          <cell r="D11578" t="str">
            <v>2039</v>
          </cell>
          <cell r="E11578">
            <v>4000</v>
          </cell>
        </row>
        <row r="11579">
          <cell r="A11579" t="str">
            <v>Netherlands</v>
          </cell>
          <cell r="B11579" t="str">
            <v>NL</v>
          </cell>
          <cell r="C11579" t="str">
            <v>CSP</v>
          </cell>
          <cell r="D11579" t="str">
            <v>2040</v>
          </cell>
          <cell r="E11579">
            <v>4000</v>
          </cell>
        </row>
        <row r="11580">
          <cell r="A11580" t="str">
            <v>Netherlands</v>
          </cell>
          <cell r="B11580" t="str">
            <v>NL</v>
          </cell>
          <cell r="C11580" t="str">
            <v>CSP</v>
          </cell>
          <cell r="D11580" t="str">
            <v>2041</v>
          </cell>
          <cell r="E11580">
            <v>4000</v>
          </cell>
        </row>
        <row r="11581">
          <cell r="A11581" t="str">
            <v>Netherlands</v>
          </cell>
          <cell r="B11581" t="str">
            <v>NL</v>
          </cell>
          <cell r="C11581" t="str">
            <v>CSP</v>
          </cell>
          <cell r="D11581" t="str">
            <v>2042</v>
          </cell>
          <cell r="E11581">
            <v>4000</v>
          </cell>
        </row>
        <row r="11582">
          <cell r="A11582" t="str">
            <v>Netherlands</v>
          </cell>
          <cell r="B11582" t="str">
            <v>NL</v>
          </cell>
          <cell r="C11582" t="str">
            <v>CSP</v>
          </cell>
          <cell r="D11582" t="str">
            <v>2043</v>
          </cell>
          <cell r="E11582">
            <v>4000</v>
          </cell>
        </row>
        <row r="11583">
          <cell r="A11583" t="str">
            <v>Netherlands</v>
          </cell>
          <cell r="B11583" t="str">
            <v>NL</v>
          </cell>
          <cell r="C11583" t="str">
            <v>CSP</v>
          </cell>
          <cell r="D11583" t="str">
            <v>2044</v>
          </cell>
          <cell r="E11583">
            <v>4000</v>
          </cell>
        </row>
        <row r="11584">
          <cell r="A11584" t="str">
            <v>Netherlands</v>
          </cell>
          <cell r="B11584" t="str">
            <v>NL</v>
          </cell>
          <cell r="C11584" t="str">
            <v>CSP</v>
          </cell>
          <cell r="D11584" t="str">
            <v>2045</v>
          </cell>
          <cell r="E11584">
            <v>4000</v>
          </cell>
        </row>
        <row r="11585">
          <cell r="A11585" t="str">
            <v>Netherlands</v>
          </cell>
          <cell r="B11585" t="str">
            <v>NL</v>
          </cell>
          <cell r="C11585" t="str">
            <v>CSP</v>
          </cell>
          <cell r="D11585" t="str">
            <v>2046</v>
          </cell>
          <cell r="E11585">
            <v>4000</v>
          </cell>
        </row>
        <row r="11586">
          <cell r="A11586" t="str">
            <v>Netherlands</v>
          </cell>
          <cell r="B11586" t="str">
            <v>NL</v>
          </cell>
          <cell r="C11586" t="str">
            <v>CSP</v>
          </cell>
          <cell r="D11586" t="str">
            <v>2047</v>
          </cell>
          <cell r="E11586">
            <v>4000</v>
          </cell>
        </row>
        <row r="11587">
          <cell r="A11587" t="str">
            <v>Netherlands</v>
          </cell>
          <cell r="B11587" t="str">
            <v>NL</v>
          </cell>
          <cell r="C11587" t="str">
            <v>CSP</v>
          </cell>
          <cell r="D11587" t="str">
            <v>2048</v>
          </cell>
          <cell r="E11587">
            <v>4000</v>
          </cell>
        </row>
        <row r="11588">
          <cell r="A11588" t="str">
            <v>Netherlands</v>
          </cell>
          <cell r="B11588" t="str">
            <v>NL</v>
          </cell>
          <cell r="C11588" t="str">
            <v>CSP</v>
          </cell>
          <cell r="D11588" t="str">
            <v>2049</v>
          </cell>
          <cell r="E11588">
            <v>4000</v>
          </cell>
        </row>
        <row r="11589">
          <cell r="A11589" t="str">
            <v>Netherlands</v>
          </cell>
          <cell r="B11589" t="str">
            <v>NL</v>
          </cell>
          <cell r="C11589" t="str">
            <v>CSP</v>
          </cell>
          <cell r="D11589" t="str">
            <v>2050</v>
          </cell>
          <cell r="E11589">
            <v>4000</v>
          </cell>
        </row>
        <row r="11590">
          <cell r="A11590" t="str">
            <v>Norway NO1</v>
          </cell>
          <cell r="B11590" t="str">
            <v>NO1</v>
          </cell>
          <cell r="C11590" t="str">
            <v>CSP</v>
          </cell>
          <cell r="D11590" t="str">
            <v>2018</v>
          </cell>
          <cell r="E11590">
            <v>4000</v>
          </cell>
        </row>
        <row r="11591">
          <cell r="A11591" t="str">
            <v>Norway NO1</v>
          </cell>
          <cell r="B11591" t="str">
            <v>NO1</v>
          </cell>
          <cell r="C11591" t="str">
            <v>CSP</v>
          </cell>
          <cell r="D11591" t="str">
            <v>2019</v>
          </cell>
          <cell r="E11591">
            <v>4000</v>
          </cell>
        </row>
        <row r="11592">
          <cell r="A11592" t="str">
            <v>Norway NO1</v>
          </cell>
          <cell r="B11592" t="str">
            <v>NO1</v>
          </cell>
          <cell r="C11592" t="str">
            <v>CSP</v>
          </cell>
          <cell r="D11592" t="str">
            <v>2020</v>
          </cell>
          <cell r="E11592">
            <v>4000</v>
          </cell>
        </row>
        <row r="11593">
          <cell r="A11593" t="str">
            <v>Norway NO1</v>
          </cell>
          <cell r="B11593" t="str">
            <v>NO1</v>
          </cell>
          <cell r="C11593" t="str">
            <v>CSP</v>
          </cell>
          <cell r="D11593" t="str">
            <v>2021</v>
          </cell>
          <cell r="E11593">
            <v>4000</v>
          </cell>
        </row>
        <row r="11594">
          <cell r="A11594" t="str">
            <v>Norway NO1</v>
          </cell>
          <cell r="B11594" t="str">
            <v>NO1</v>
          </cell>
          <cell r="C11594" t="str">
            <v>CSP</v>
          </cell>
          <cell r="D11594" t="str">
            <v>2022</v>
          </cell>
          <cell r="E11594">
            <v>4000</v>
          </cell>
        </row>
        <row r="11595">
          <cell r="A11595" t="str">
            <v>Norway NO1</v>
          </cell>
          <cell r="B11595" t="str">
            <v>NO1</v>
          </cell>
          <cell r="C11595" t="str">
            <v>CSP</v>
          </cell>
          <cell r="D11595" t="str">
            <v>2023</v>
          </cell>
          <cell r="E11595">
            <v>4000</v>
          </cell>
        </row>
        <row r="11596">
          <cell r="A11596" t="str">
            <v>Norway NO1</v>
          </cell>
          <cell r="B11596" t="str">
            <v>NO1</v>
          </cell>
          <cell r="C11596" t="str">
            <v>CSP</v>
          </cell>
          <cell r="D11596" t="str">
            <v>2024</v>
          </cell>
          <cell r="E11596">
            <v>4000</v>
          </cell>
        </row>
        <row r="11597">
          <cell r="A11597" t="str">
            <v>Norway NO1</v>
          </cell>
          <cell r="B11597" t="str">
            <v>NO1</v>
          </cell>
          <cell r="C11597" t="str">
            <v>CSP</v>
          </cell>
          <cell r="D11597" t="str">
            <v>2025</v>
          </cell>
          <cell r="E11597">
            <v>4000</v>
          </cell>
        </row>
        <row r="11598">
          <cell r="A11598" t="str">
            <v>Norway NO1</v>
          </cell>
          <cell r="B11598" t="str">
            <v>NO1</v>
          </cell>
          <cell r="C11598" t="str">
            <v>CSP</v>
          </cell>
          <cell r="D11598" t="str">
            <v>2026</v>
          </cell>
          <cell r="E11598">
            <v>4000</v>
          </cell>
        </row>
        <row r="11599">
          <cell r="A11599" t="str">
            <v>Norway NO1</v>
          </cell>
          <cell r="B11599" t="str">
            <v>NO1</v>
          </cell>
          <cell r="C11599" t="str">
            <v>CSP</v>
          </cell>
          <cell r="D11599" t="str">
            <v>2027</v>
          </cell>
          <cell r="E11599">
            <v>4000</v>
          </cell>
        </row>
        <row r="11600">
          <cell r="A11600" t="str">
            <v>Norway NO1</v>
          </cell>
          <cell r="B11600" t="str">
            <v>NO1</v>
          </cell>
          <cell r="C11600" t="str">
            <v>CSP</v>
          </cell>
          <cell r="D11600" t="str">
            <v>2028</v>
          </cell>
          <cell r="E11600">
            <v>4000</v>
          </cell>
        </row>
        <row r="11601">
          <cell r="A11601" t="str">
            <v>Norway NO1</v>
          </cell>
          <cell r="B11601" t="str">
            <v>NO1</v>
          </cell>
          <cell r="C11601" t="str">
            <v>CSP</v>
          </cell>
          <cell r="D11601" t="str">
            <v>2029</v>
          </cell>
          <cell r="E11601">
            <v>4000</v>
          </cell>
        </row>
        <row r="11602">
          <cell r="A11602" t="str">
            <v>Norway NO1</v>
          </cell>
          <cell r="B11602" t="str">
            <v>NO1</v>
          </cell>
          <cell r="C11602" t="str">
            <v>CSP</v>
          </cell>
          <cell r="D11602" t="str">
            <v>2030</v>
          </cell>
          <cell r="E11602">
            <v>4000</v>
          </cell>
        </row>
        <row r="11603">
          <cell r="A11603" t="str">
            <v>Norway NO1</v>
          </cell>
          <cell r="B11603" t="str">
            <v>NO1</v>
          </cell>
          <cell r="C11603" t="str">
            <v>CSP</v>
          </cell>
          <cell r="D11603" t="str">
            <v>2031</v>
          </cell>
          <cell r="E11603">
            <v>4000</v>
          </cell>
        </row>
        <row r="11604">
          <cell r="A11604" t="str">
            <v>Norway NO1</v>
          </cell>
          <cell r="B11604" t="str">
            <v>NO1</v>
          </cell>
          <cell r="C11604" t="str">
            <v>CSP</v>
          </cell>
          <cell r="D11604" t="str">
            <v>2032</v>
          </cell>
          <cell r="E11604">
            <v>4000</v>
          </cell>
        </row>
        <row r="11605">
          <cell r="A11605" t="str">
            <v>Norway NO1</v>
          </cell>
          <cell r="B11605" t="str">
            <v>NO1</v>
          </cell>
          <cell r="C11605" t="str">
            <v>CSP</v>
          </cell>
          <cell r="D11605" t="str">
            <v>2033</v>
          </cell>
          <cell r="E11605">
            <v>4000</v>
          </cell>
        </row>
        <row r="11606">
          <cell r="A11606" t="str">
            <v>Norway NO1</v>
          </cell>
          <cell r="B11606" t="str">
            <v>NO1</v>
          </cell>
          <cell r="C11606" t="str">
            <v>CSP</v>
          </cell>
          <cell r="D11606" t="str">
            <v>2034</v>
          </cell>
          <cell r="E11606">
            <v>4000</v>
          </cell>
        </row>
        <row r="11607">
          <cell r="A11607" t="str">
            <v>Norway NO1</v>
          </cell>
          <cell r="B11607" t="str">
            <v>NO1</v>
          </cell>
          <cell r="C11607" t="str">
            <v>CSP</v>
          </cell>
          <cell r="D11607" t="str">
            <v>2035</v>
          </cell>
          <cell r="E11607">
            <v>4000</v>
          </cell>
        </row>
        <row r="11608">
          <cell r="A11608" t="str">
            <v>Norway NO1</v>
          </cell>
          <cell r="B11608" t="str">
            <v>NO1</v>
          </cell>
          <cell r="C11608" t="str">
            <v>CSP</v>
          </cell>
          <cell r="D11608" t="str">
            <v>2036</v>
          </cell>
          <cell r="E11608">
            <v>4000</v>
          </cell>
        </row>
        <row r="11609">
          <cell r="A11609" t="str">
            <v>Norway NO1</v>
          </cell>
          <cell r="B11609" t="str">
            <v>NO1</v>
          </cell>
          <cell r="C11609" t="str">
            <v>CSP</v>
          </cell>
          <cell r="D11609" t="str">
            <v>2037</v>
          </cell>
          <cell r="E11609">
            <v>4000</v>
          </cell>
        </row>
        <row r="11610">
          <cell r="A11610" t="str">
            <v>Norway NO1</v>
          </cell>
          <cell r="B11610" t="str">
            <v>NO1</v>
          </cell>
          <cell r="C11610" t="str">
            <v>CSP</v>
          </cell>
          <cell r="D11610" t="str">
            <v>2038</v>
          </cell>
          <cell r="E11610">
            <v>4000</v>
          </cell>
        </row>
        <row r="11611">
          <cell r="A11611" t="str">
            <v>Norway NO1</v>
          </cell>
          <cell r="B11611" t="str">
            <v>NO1</v>
          </cell>
          <cell r="C11611" t="str">
            <v>CSP</v>
          </cell>
          <cell r="D11611" t="str">
            <v>2039</v>
          </cell>
          <cell r="E11611">
            <v>4000</v>
          </cell>
        </row>
        <row r="11612">
          <cell r="A11612" t="str">
            <v>Norway NO1</v>
          </cell>
          <cell r="B11612" t="str">
            <v>NO1</v>
          </cell>
          <cell r="C11612" t="str">
            <v>CSP</v>
          </cell>
          <cell r="D11612" t="str">
            <v>2040</v>
          </cell>
          <cell r="E11612">
            <v>4000</v>
          </cell>
        </row>
        <row r="11613">
          <cell r="A11613" t="str">
            <v>Norway NO1</v>
          </cell>
          <cell r="B11613" t="str">
            <v>NO1</v>
          </cell>
          <cell r="C11613" t="str">
            <v>CSP</v>
          </cell>
          <cell r="D11613" t="str">
            <v>2041</v>
          </cell>
          <cell r="E11613">
            <v>4000</v>
          </cell>
        </row>
        <row r="11614">
          <cell r="A11614" t="str">
            <v>Norway NO1</v>
          </cell>
          <cell r="B11614" t="str">
            <v>NO1</v>
          </cell>
          <cell r="C11614" t="str">
            <v>CSP</v>
          </cell>
          <cell r="D11614" t="str">
            <v>2042</v>
          </cell>
          <cell r="E11614">
            <v>4000</v>
          </cell>
        </row>
        <row r="11615">
          <cell r="A11615" t="str">
            <v>Norway NO1</v>
          </cell>
          <cell r="B11615" t="str">
            <v>NO1</v>
          </cell>
          <cell r="C11615" t="str">
            <v>CSP</v>
          </cell>
          <cell r="D11615" t="str">
            <v>2043</v>
          </cell>
          <cell r="E11615">
            <v>4000</v>
          </cell>
        </row>
        <row r="11616">
          <cell r="A11616" t="str">
            <v>Norway NO1</v>
          </cell>
          <cell r="B11616" t="str">
            <v>NO1</v>
          </cell>
          <cell r="C11616" t="str">
            <v>CSP</v>
          </cell>
          <cell r="D11616" t="str">
            <v>2044</v>
          </cell>
          <cell r="E11616">
            <v>4000</v>
          </cell>
        </row>
        <row r="11617">
          <cell r="A11617" t="str">
            <v>Norway NO1</v>
          </cell>
          <cell r="B11617" t="str">
            <v>NO1</v>
          </cell>
          <cell r="C11617" t="str">
            <v>CSP</v>
          </cell>
          <cell r="D11617" t="str">
            <v>2045</v>
          </cell>
          <cell r="E11617">
            <v>4000</v>
          </cell>
        </row>
        <row r="11618">
          <cell r="A11618" t="str">
            <v>Norway NO1</v>
          </cell>
          <cell r="B11618" t="str">
            <v>NO1</v>
          </cell>
          <cell r="C11618" t="str">
            <v>CSP</v>
          </cell>
          <cell r="D11618" t="str">
            <v>2046</v>
          </cell>
          <cell r="E11618">
            <v>4000</v>
          </cell>
        </row>
        <row r="11619">
          <cell r="A11619" t="str">
            <v>Norway NO1</v>
          </cell>
          <cell r="B11619" t="str">
            <v>NO1</v>
          </cell>
          <cell r="C11619" t="str">
            <v>CSP</v>
          </cell>
          <cell r="D11619" t="str">
            <v>2047</v>
          </cell>
          <cell r="E11619">
            <v>4000</v>
          </cell>
        </row>
        <row r="11620">
          <cell r="A11620" t="str">
            <v>Norway NO1</v>
          </cell>
          <cell r="B11620" t="str">
            <v>NO1</v>
          </cell>
          <cell r="C11620" t="str">
            <v>CSP</v>
          </cell>
          <cell r="D11620" t="str">
            <v>2048</v>
          </cell>
          <cell r="E11620">
            <v>4000</v>
          </cell>
        </row>
        <row r="11621">
          <cell r="A11621" t="str">
            <v>Norway NO1</v>
          </cell>
          <cell r="B11621" t="str">
            <v>NO1</v>
          </cell>
          <cell r="C11621" t="str">
            <v>CSP</v>
          </cell>
          <cell r="D11621" t="str">
            <v>2049</v>
          </cell>
          <cell r="E11621">
            <v>4000</v>
          </cell>
        </row>
        <row r="11622">
          <cell r="A11622" t="str">
            <v>Norway NO1</v>
          </cell>
          <cell r="B11622" t="str">
            <v>NO1</v>
          </cell>
          <cell r="C11622" t="str">
            <v>CSP</v>
          </cell>
          <cell r="D11622" t="str">
            <v>2050</v>
          </cell>
          <cell r="E11622">
            <v>4000</v>
          </cell>
        </row>
        <row r="11623">
          <cell r="A11623" t="str">
            <v>Norway NO2</v>
          </cell>
          <cell r="B11623" t="str">
            <v>NO2</v>
          </cell>
          <cell r="C11623" t="str">
            <v>CSP</v>
          </cell>
          <cell r="D11623" t="str">
            <v>2018</v>
          </cell>
          <cell r="E11623">
            <v>4000</v>
          </cell>
        </row>
        <row r="11624">
          <cell r="A11624" t="str">
            <v>Norway NO2</v>
          </cell>
          <cell r="B11624" t="str">
            <v>NO2</v>
          </cell>
          <cell r="C11624" t="str">
            <v>CSP</v>
          </cell>
          <cell r="D11624" t="str">
            <v>2019</v>
          </cell>
          <cell r="E11624">
            <v>4000</v>
          </cell>
        </row>
        <row r="11625">
          <cell r="A11625" t="str">
            <v>Norway NO2</v>
          </cell>
          <cell r="B11625" t="str">
            <v>NO2</v>
          </cell>
          <cell r="C11625" t="str">
            <v>CSP</v>
          </cell>
          <cell r="D11625" t="str">
            <v>2020</v>
          </cell>
          <cell r="E11625">
            <v>4000</v>
          </cell>
        </row>
        <row r="11626">
          <cell r="A11626" t="str">
            <v>Norway NO2</v>
          </cell>
          <cell r="B11626" t="str">
            <v>NO2</v>
          </cell>
          <cell r="C11626" t="str">
            <v>CSP</v>
          </cell>
          <cell r="D11626" t="str">
            <v>2021</v>
          </cell>
          <cell r="E11626">
            <v>4000</v>
          </cell>
        </row>
        <row r="11627">
          <cell r="A11627" t="str">
            <v>Norway NO2</v>
          </cell>
          <cell r="B11627" t="str">
            <v>NO2</v>
          </cell>
          <cell r="C11627" t="str">
            <v>CSP</v>
          </cell>
          <cell r="D11627" t="str">
            <v>2022</v>
          </cell>
          <cell r="E11627">
            <v>4000</v>
          </cell>
        </row>
        <row r="11628">
          <cell r="A11628" t="str">
            <v>Norway NO2</v>
          </cell>
          <cell r="B11628" t="str">
            <v>NO2</v>
          </cell>
          <cell r="C11628" t="str">
            <v>CSP</v>
          </cell>
          <cell r="D11628" t="str">
            <v>2023</v>
          </cell>
          <cell r="E11628">
            <v>4000</v>
          </cell>
        </row>
        <row r="11629">
          <cell r="A11629" t="str">
            <v>Norway NO2</v>
          </cell>
          <cell r="B11629" t="str">
            <v>NO2</v>
          </cell>
          <cell r="C11629" t="str">
            <v>CSP</v>
          </cell>
          <cell r="D11629" t="str">
            <v>2024</v>
          </cell>
          <cell r="E11629">
            <v>4000</v>
          </cell>
        </row>
        <row r="11630">
          <cell r="A11630" t="str">
            <v>Norway NO2</v>
          </cell>
          <cell r="B11630" t="str">
            <v>NO2</v>
          </cell>
          <cell r="C11630" t="str">
            <v>CSP</v>
          </cell>
          <cell r="D11630" t="str">
            <v>2025</v>
          </cell>
          <cell r="E11630">
            <v>4000</v>
          </cell>
        </row>
        <row r="11631">
          <cell r="A11631" t="str">
            <v>Norway NO2</v>
          </cell>
          <cell r="B11631" t="str">
            <v>NO2</v>
          </cell>
          <cell r="C11631" t="str">
            <v>CSP</v>
          </cell>
          <cell r="D11631" t="str">
            <v>2026</v>
          </cell>
          <cell r="E11631">
            <v>4000</v>
          </cell>
        </row>
        <row r="11632">
          <cell r="A11632" t="str">
            <v>Norway NO2</v>
          </cell>
          <cell r="B11632" t="str">
            <v>NO2</v>
          </cell>
          <cell r="C11632" t="str">
            <v>CSP</v>
          </cell>
          <cell r="D11632" t="str">
            <v>2027</v>
          </cell>
          <cell r="E11632">
            <v>4000</v>
          </cell>
        </row>
        <row r="11633">
          <cell r="A11633" t="str">
            <v>Norway NO2</v>
          </cell>
          <cell r="B11633" t="str">
            <v>NO2</v>
          </cell>
          <cell r="C11633" t="str">
            <v>CSP</v>
          </cell>
          <cell r="D11633" t="str">
            <v>2028</v>
          </cell>
          <cell r="E11633">
            <v>4000</v>
          </cell>
        </row>
        <row r="11634">
          <cell r="A11634" t="str">
            <v>Norway NO2</v>
          </cell>
          <cell r="B11634" t="str">
            <v>NO2</v>
          </cell>
          <cell r="C11634" t="str">
            <v>CSP</v>
          </cell>
          <cell r="D11634" t="str">
            <v>2029</v>
          </cell>
          <cell r="E11634">
            <v>4000</v>
          </cell>
        </row>
        <row r="11635">
          <cell r="A11635" t="str">
            <v>Norway NO2</v>
          </cell>
          <cell r="B11635" t="str">
            <v>NO2</v>
          </cell>
          <cell r="C11635" t="str">
            <v>CSP</v>
          </cell>
          <cell r="D11635" t="str">
            <v>2030</v>
          </cell>
          <cell r="E11635">
            <v>4000</v>
          </cell>
        </row>
        <row r="11636">
          <cell r="A11636" t="str">
            <v>Norway NO2</v>
          </cell>
          <cell r="B11636" t="str">
            <v>NO2</v>
          </cell>
          <cell r="C11636" t="str">
            <v>CSP</v>
          </cell>
          <cell r="D11636" t="str">
            <v>2031</v>
          </cell>
          <cell r="E11636">
            <v>4000</v>
          </cell>
        </row>
        <row r="11637">
          <cell r="A11637" t="str">
            <v>Norway NO2</v>
          </cell>
          <cell r="B11637" t="str">
            <v>NO2</v>
          </cell>
          <cell r="C11637" t="str">
            <v>CSP</v>
          </cell>
          <cell r="D11637" t="str">
            <v>2032</v>
          </cell>
          <cell r="E11637">
            <v>4000</v>
          </cell>
        </row>
        <row r="11638">
          <cell r="A11638" t="str">
            <v>Norway NO2</v>
          </cell>
          <cell r="B11638" t="str">
            <v>NO2</v>
          </cell>
          <cell r="C11638" t="str">
            <v>CSP</v>
          </cell>
          <cell r="D11638" t="str">
            <v>2033</v>
          </cell>
          <cell r="E11638">
            <v>4000</v>
          </cell>
        </row>
        <row r="11639">
          <cell r="A11639" t="str">
            <v>Norway NO2</v>
          </cell>
          <cell r="B11639" t="str">
            <v>NO2</v>
          </cell>
          <cell r="C11639" t="str">
            <v>CSP</v>
          </cell>
          <cell r="D11639" t="str">
            <v>2034</v>
          </cell>
          <cell r="E11639">
            <v>4000</v>
          </cell>
        </row>
        <row r="11640">
          <cell r="A11640" t="str">
            <v>Norway NO2</v>
          </cell>
          <cell r="B11640" t="str">
            <v>NO2</v>
          </cell>
          <cell r="C11640" t="str">
            <v>CSP</v>
          </cell>
          <cell r="D11640" t="str">
            <v>2035</v>
          </cell>
          <cell r="E11640">
            <v>4000</v>
          </cell>
        </row>
        <row r="11641">
          <cell r="A11641" t="str">
            <v>Norway NO2</v>
          </cell>
          <cell r="B11641" t="str">
            <v>NO2</v>
          </cell>
          <cell r="C11641" t="str">
            <v>CSP</v>
          </cell>
          <cell r="D11641" t="str">
            <v>2036</v>
          </cell>
          <cell r="E11641">
            <v>4000</v>
          </cell>
        </row>
        <row r="11642">
          <cell r="A11642" t="str">
            <v>Norway NO2</v>
          </cell>
          <cell r="B11642" t="str">
            <v>NO2</v>
          </cell>
          <cell r="C11642" t="str">
            <v>CSP</v>
          </cell>
          <cell r="D11642" t="str">
            <v>2037</v>
          </cell>
          <cell r="E11642">
            <v>4000</v>
          </cell>
        </row>
        <row r="11643">
          <cell r="A11643" t="str">
            <v>Norway NO2</v>
          </cell>
          <cell r="B11643" t="str">
            <v>NO2</v>
          </cell>
          <cell r="C11643" t="str">
            <v>CSP</v>
          </cell>
          <cell r="D11643" t="str">
            <v>2038</v>
          </cell>
          <cell r="E11643">
            <v>4000</v>
          </cell>
        </row>
        <row r="11644">
          <cell r="A11644" t="str">
            <v>Norway NO2</v>
          </cell>
          <cell r="B11644" t="str">
            <v>NO2</v>
          </cell>
          <cell r="C11644" t="str">
            <v>CSP</v>
          </cell>
          <cell r="D11644" t="str">
            <v>2039</v>
          </cell>
          <cell r="E11644">
            <v>4000</v>
          </cell>
        </row>
        <row r="11645">
          <cell r="A11645" t="str">
            <v>Norway NO2</v>
          </cell>
          <cell r="B11645" t="str">
            <v>NO2</v>
          </cell>
          <cell r="C11645" t="str">
            <v>CSP</v>
          </cell>
          <cell r="D11645" t="str">
            <v>2040</v>
          </cell>
          <cell r="E11645">
            <v>4000</v>
          </cell>
        </row>
        <row r="11646">
          <cell r="A11646" t="str">
            <v>Norway NO2</v>
          </cell>
          <cell r="B11646" t="str">
            <v>NO2</v>
          </cell>
          <cell r="C11646" t="str">
            <v>CSP</v>
          </cell>
          <cell r="D11646" t="str">
            <v>2041</v>
          </cell>
          <cell r="E11646">
            <v>4000</v>
          </cell>
        </row>
        <row r="11647">
          <cell r="A11647" t="str">
            <v>Norway NO2</v>
          </cell>
          <cell r="B11647" t="str">
            <v>NO2</v>
          </cell>
          <cell r="C11647" t="str">
            <v>CSP</v>
          </cell>
          <cell r="D11647" t="str">
            <v>2042</v>
          </cell>
          <cell r="E11647">
            <v>4000</v>
          </cell>
        </row>
        <row r="11648">
          <cell r="A11648" t="str">
            <v>Norway NO2</v>
          </cell>
          <cell r="B11648" t="str">
            <v>NO2</v>
          </cell>
          <cell r="C11648" t="str">
            <v>CSP</v>
          </cell>
          <cell r="D11648" t="str">
            <v>2043</v>
          </cell>
          <cell r="E11648">
            <v>4000</v>
          </cell>
        </row>
        <row r="11649">
          <cell r="A11649" t="str">
            <v>Norway NO2</v>
          </cell>
          <cell r="B11649" t="str">
            <v>NO2</v>
          </cell>
          <cell r="C11649" t="str">
            <v>CSP</v>
          </cell>
          <cell r="D11649" t="str">
            <v>2044</v>
          </cell>
          <cell r="E11649">
            <v>4000</v>
          </cell>
        </row>
        <row r="11650">
          <cell r="A11650" t="str">
            <v>Norway NO2</v>
          </cell>
          <cell r="B11650" t="str">
            <v>NO2</v>
          </cell>
          <cell r="C11650" t="str">
            <v>CSP</v>
          </cell>
          <cell r="D11650" t="str">
            <v>2045</v>
          </cell>
          <cell r="E11650">
            <v>4000</v>
          </cell>
        </row>
        <row r="11651">
          <cell r="A11651" t="str">
            <v>Norway NO2</v>
          </cell>
          <cell r="B11651" t="str">
            <v>NO2</v>
          </cell>
          <cell r="C11651" t="str">
            <v>CSP</v>
          </cell>
          <cell r="D11651" t="str">
            <v>2046</v>
          </cell>
          <cell r="E11651">
            <v>4000</v>
          </cell>
        </row>
        <row r="11652">
          <cell r="A11652" t="str">
            <v>Norway NO2</v>
          </cell>
          <cell r="B11652" t="str">
            <v>NO2</v>
          </cell>
          <cell r="C11652" t="str">
            <v>CSP</v>
          </cell>
          <cell r="D11652" t="str">
            <v>2047</v>
          </cell>
          <cell r="E11652">
            <v>4000</v>
          </cell>
        </row>
        <row r="11653">
          <cell r="A11653" t="str">
            <v>Norway NO2</v>
          </cell>
          <cell r="B11653" t="str">
            <v>NO2</v>
          </cell>
          <cell r="C11653" t="str">
            <v>CSP</v>
          </cell>
          <cell r="D11653" t="str">
            <v>2048</v>
          </cell>
          <cell r="E11653">
            <v>4000</v>
          </cell>
        </row>
        <row r="11654">
          <cell r="A11654" t="str">
            <v>Norway NO2</v>
          </cell>
          <cell r="B11654" t="str">
            <v>NO2</v>
          </cell>
          <cell r="C11654" t="str">
            <v>CSP</v>
          </cell>
          <cell r="D11654" t="str">
            <v>2049</v>
          </cell>
          <cell r="E11654">
            <v>4000</v>
          </cell>
        </row>
        <row r="11655">
          <cell r="A11655" t="str">
            <v>Norway NO2</v>
          </cell>
          <cell r="B11655" t="str">
            <v>NO2</v>
          </cell>
          <cell r="C11655" t="str">
            <v>CSP</v>
          </cell>
          <cell r="D11655" t="str">
            <v>2050</v>
          </cell>
          <cell r="E11655">
            <v>4000</v>
          </cell>
        </row>
        <row r="11656">
          <cell r="A11656" t="str">
            <v>Norway NO3</v>
          </cell>
          <cell r="B11656" t="str">
            <v>NO3</v>
          </cell>
          <cell r="C11656" t="str">
            <v>CSP</v>
          </cell>
          <cell r="D11656" t="str">
            <v>2018</v>
          </cell>
          <cell r="E11656">
            <v>4000</v>
          </cell>
        </row>
        <row r="11657">
          <cell r="A11657" t="str">
            <v>Norway NO3</v>
          </cell>
          <cell r="B11657" t="str">
            <v>NO3</v>
          </cell>
          <cell r="C11657" t="str">
            <v>CSP</v>
          </cell>
          <cell r="D11657" t="str">
            <v>2019</v>
          </cell>
          <cell r="E11657">
            <v>4000</v>
          </cell>
        </row>
        <row r="11658">
          <cell r="A11658" t="str">
            <v>Norway NO3</v>
          </cell>
          <cell r="B11658" t="str">
            <v>NO3</v>
          </cell>
          <cell r="C11658" t="str">
            <v>CSP</v>
          </cell>
          <cell r="D11658" t="str">
            <v>2020</v>
          </cell>
          <cell r="E11658">
            <v>4000</v>
          </cell>
        </row>
        <row r="11659">
          <cell r="A11659" t="str">
            <v>Norway NO3</v>
          </cell>
          <cell r="B11659" t="str">
            <v>NO3</v>
          </cell>
          <cell r="C11659" t="str">
            <v>CSP</v>
          </cell>
          <cell r="D11659" t="str">
            <v>2021</v>
          </cell>
          <cell r="E11659">
            <v>4000</v>
          </cell>
        </row>
        <row r="11660">
          <cell r="A11660" t="str">
            <v>Norway NO3</v>
          </cell>
          <cell r="B11660" t="str">
            <v>NO3</v>
          </cell>
          <cell r="C11660" t="str">
            <v>CSP</v>
          </cell>
          <cell r="D11660" t="str">
            <v>2022</v>
          </cell>
          <cell r="E11660">
            <v>4000</v>
          </cell>
        </row>
        <row r="11661">
          <cell r="A11661" t="str">
            <v>Norway NO3</v>
          </cell>
          <cell r="B11661" t="str">
            <v>NO3</v>
          </cell>
          <cell r="C11661" t="str">
            <v>CSP</v>
          </cell>
          <cell r="D11661" t="str">
            <v>2023</v>
          </cell>
          <cell r="E11661">
            <v>4000</v>
          </cell>
        </row>
        <row r="11662">
          <cell r="A11662" t="str">
            <v>Norway NO3</v>
          </cell>
          <cell r="B11662" t="str">
            <v>NO3</v>
          </cell>
          <cell r="C11662" t="str">
            <v>CSP</v>
          </cell>
          <cell r="D11662" t="str">
            <v>2024</v>
          </cell>
          <cell r="E11662">
            <v>4000</v>
          </cell>
        </row>
        <row r="11663">
          <cell r="A11663" t="str">
            <v>Norway NO3</v>
          </cell>
          <cell r="B11663" t="str">
            <v>NO3</v>
          </cell>
          <cell r="C11663" t="str">
            <v>CSP</v>
          </cell>
          <cell r="D11663" t="str">
            <v>2025</v>
          </cell>
          <cell r="E11663">
            <v>4000</v>
          </cell>
        </row>
        <row r="11664">
          <cell r="A11664" t="str">
            <v>Norway NO3</v>
          </cell>
          <cell r="B11664" t="str">
            <v>NO3</v>
          </cell>
          <cell r="C11664" t="str">
            <v>CSP</v>
          </cell>
          <cell r="D11664" t="str">
            <v>2026</v>
          </cell>
          <cell r="E11664">
            <v>4000</v>
          </cell>
        </row>
        <row r="11665">
          <cell r="A11665" t="str">
            <v>Norway NO3</v>
          </cell>
          <cell r="B11665" t="str">
            <v>NO3</v>
          </cell>
          <cell r="C11665" t="str">
            <v>CSP</v>
          </cell>
          <cell r="D11665" t="str">
            <v>2027</v>
          </cell>
          <cell r="E11665">
            <v>4000</v>
          </cell>
        </row>
        <row r="11666">
          <cell r="A11666" t="str">
            <v>Norway NO3</v>
          </cell>
          <cell r="B11666" t="str">
            <v>NO3</v>
          </cell>
          <cell r="C11666" t="str">
            <v>CSP</v>
          </cell>
          <cell r="D11666" t="str">
            <v>2028</v>
          </cell>
          <cell r="E11666">
            <v>4000</v>
          </cell>
        </row>
        <row r="11667">
          <cell r="A11667" t="str">
            <v>Norway NO3</v>
          </cell>
          <cell r="B11667" t="str">
            <v>NO3</v>
          </cell>
          <cell r="C11667" t="str">
            <v>CSP</v>
          </cell>
          <cell r="D11667" t="str">
            <v>2029</v>
          </cell>
          <cell r="E11667">
            <v>4000</v>
          </cell>
        </row>
        <row r="11668">
          <cell r="A11668" t="str">
            <v>Norway NO3</v>
          </cell>
          <cell r="B11668" t="str">
            <v>NO3</v>
          </cell>
          <cell r="C11668" t="str">
            <v>CSP</v>
          </cell>
          <cell r="D11668" t="str">
            <v>2030</v>
          </cell>
          <cell r="E11668">
            <v>4000</v>
          </cell>
        </row>
        <row r="11669">
          <cell r="A11669" t="str">
            <v>Norway NO3</v>
          </cell>
          <cell r="B11669" t="str">
            <v>NO3</v>
          </cell>
          <cell r="C11669" t="str">
            <v>CSP</v>
          </cell>
          <cell r="D11669" t="str">
            <v>2031</v>
          </cell>
          <cell r="E11669">
            <v>4000</v>
          </cell>
        </row>
        <row r="11670">
          <cell r="A11670" t="str">
            <v>Norway NO3</v>
          </cell>
          <cell r="B11670" t="str">
            <v>NO3</v>
          </cell>
          <cell r="C11670" t="str">
            <v>CSP</v>
          </cell>
          <cell r="D11670" t="str">
            <v>2032</v>
          </cell>
          <cell r="E11670">
            <v>4000</v>
          </cell>
        </row>
        <row r="11671">
          <cell r="A11671" t="str">
            <v>Norway NO3</v>
          </cell>
          <cell r="B11671" t="str">
            <v>NO3</v>
          </cell>
          <cell r="C11671" t="str">
            <v>CSP</v>
          </cell>
          <cell r="D11671" t="str">
            <v>2033</v>
          </cell>
          <cell r="E11671">
            <v>4000</v>
          </cell>
        </row>
        <row r="11672">
          <cell r="A11672" t="str">
            <v>Norway NO3</v>
          </cell>
          <cell r="B11672" t="str">
            <v>NO3</v>
          </cell>
          <cell r="C11672" t="str">
            <v>CSP</v>
          </cell>
          <cell r="D11672" t="str">
            <v>2034</v>
          </cell>
          <cell r="E11672">
            <v>4000</v>
          </cell>
        </row>
        <row r="11673">
          <cell r="A11673" t="str">
            <v>Norway NO3</v>
          </cell>
          <cell r="B11673" t="str">
            <v>NO3</v>
          </cell>
          <cell r="C11673" t="str">
            <v>CSP</v>
          </cell>
          <cell r="D11673" t="str">
            <v>2035</v>
          </cell>
          <cell r="E11673">
            <v>4000</v>
          </cell>
        </row>
        <row r="11674">
          <cell r="A11674" t="str">
            <v>Norway NO3</v>
          </cell>
          <cell r="B11674" t="str">
            <v>NO3</v>
          </cell>
          <cell r="C11674" t="str">
            <v>CSP</v>
          </cell>
          <cell r="D11674" t="str">
            <v>2036</v>
          </cell>
          <cell r="E11674">
            <v>4000</v>
          </cell>
        </row>
        <row r="11675">
          <cell r="A11675" t="str">
            <v>Norway NO3</v>
          </cell>
          <cell r="B11675" t="str">
            <v>NO3</v>
          </cell>
          <cell r="C11675" t="str">
            <v>CSP</v>
          </cell>
          <cell r="D11675" t="str">
            <v>2037</v>
          </cell>
          <cell r="E11675">
            <v>4000</v>
          </cell>
        </row>
        <row r="11676">
          <cell r="A11676" t="str">
            <v>Norway NO3</v>
          </cell>
          <cell r="B11676" t="str">
            <v>NO3</v>
          </cell>
          <cell r="C11676" t="str">
            <v>CSP</v>
          </cell>
          <cell r="D11676" t="str">
            <v>2038</v>
          </cell>
          <cell r="E11676">
            <v>4000</v>
          </cell>
        </row>
        <row r="11677">
          <cell r="A11677" t="str">
            <v>Norway NO3</v>
          </cell>
          <cell r="B11677" t="str">
            <v>NO3</v>
          </cell>
          <cell r="C11677" t="str">
            <v>CSP</v>
          </cell>
          <cell r="D11677" t="str">
            <v>2039</v>
          </cell>
          <cell r="E11677">
            <v>4000</v>
          </cell>
        </row>
        <row r="11678">
          <cell r="A11678" t="str">
            <v>Norway NO3</v>
          </cell>
          <cell r="B11678" t="str">
            <v>NO3</v>
          </cell>
          <cell r="C11678" t="str">
            <v>CSP</v>
          </cell>
          <cell r="D11678" t="str">
            <v>2040</v>
          </cell>
          <cell r="E11678">
            <v>4000</v>
          </cell>
        </row>
        <row r="11679">
          <cell r="A11679" t="str">
            <v>Norway NO3</v>
          </cell>
          <cell r="B11679" t="str">
            <v>NO3</v>
          </cell>
          <cell r="C11679" t="str">
            <v>CSP</v>
          </cell>
          <cell r="D11679" t="str">
            <v>2041</v>
          </cell>
          <cell r="E11679">
            <v>4000</v>
          </cell>
        </row>
        <row r="11680">
          <cell r="A11680" t="str">
            <v>Norway NO3</v>
          </cell>
          <cell r="B11680" t="str">
            <v>NO3</v>
          </cell>
          <cell r="C11680" t="str">
            <v>CSP</v>
          </cell>
          <cell r="D11680" t="str">
            <v>2042</v>
          </cell>
          <cell r="E11680">
            <v>4000</v>
          </cell>
        </row>
        <row r="11681">
          <cell r="A11681" t="str">
            <v>Norway NO3</v>
          </cell>
          <cell r="B11681" t="str">
            <v>NO3</v>
          </cell>
          <cell r="C11681" t="str">
            <v>CSP</v>
          </cell>
          <cell r="D11681" t="str">
            <v>2043</v>
          </cell>
          <cell r="E11681">
            <v>4000</v>
          </cell>
        </row>
        <row r="11682">
          <cell r="A11682" t="str">
            <v>Norway NO3</v>
          </cell>
          <cell r="B11682" t="str">
            <v>NO3</v>
          </cell>
          <cell r="C11682" t="str">
            <v>CSP</v>
          </cell>
          <cell r="D11682" t="str">
            <v>2044</v>
          </cell>
          <cell r="E11682">
            <v>4000</v>
          </cell>
        </row>
        <row r="11683">
          <cell r="A11683" t="str">
            <v>Norway NO3</v>
          </cell>
          <cell r="B11683" t="str">
            <v>NO3</v>
          </cell>
          <cell r="C11683" t="str">
            <v>CSP</v>
          </cell>
          <cell r="D11683" t="str">
            <v>2045</v>
          </cell>
          <cell r="E11683">
            <v>4000</v>
          </cell>
        </row>
        <row r="11684">
          <cell r="A11684" t="str">
            <v>Norway NO3</v>
          </cell>
          <cell r="B11684" t="str">
            <v>NO3</v>
          </cell>
          <cell r="C11684" t="str">
            <v>CSP</v>
          </cell>
          <cell r="D11684" t="str">
            <v>2046</v>
          </cell>
          <cell r="E11684">
            <v>4000</v>
          </cell>
        </row>
        <row r="11685">
          <cell r="A11685" t="str">
            <v>Norway NO3</v>
          </cell>
          <cell r="B11685" t="str">
            <v>NO3</v>
          </cell>
          <cell r="C11685" t="str">
            <v>CSP</v>
          </cell>
          <cell r="D11685" t="str">
            <v>2047</v>
          </cell>
          <cell r="E11685">
            <v>4000</v>
          </cell>
        </row>
        <row r="11686">
          <cell r="A11686" t="str">
            <v>Norway NO3</v>
          </cell>
          <cell r="B11686" t="str">
            <v>NO3</v>
          </cell>
          <cell r="C11686" t="str">
            <v>CSP</v>
          </cell>
          <cell r="D11686" t="str">
            <v>2048</v>
          </cell>
          <cell r="E11686">
            <v>4000</v>
          </cell>
        </row>
        <row r="11687">
          <cell r="A11687" t="str">
            <v>Norway NO3</v>
          </cell>
          <cell r="B11687" t="str">
            <v>NO3</v>
          </cell>
          <cell r="C11687" t="str">
            <v>CSP</v>
          </cell>
          <cell r="D11687" t="str">
            <v>2049</v>
          </cell>
          <cell r="E11687">
            <v>4000</v>
          </cell>
        </row>
        <row r="11688">
          <cell r="A11688" t="str">
            <v>Norway NO3</v>
          </cell>
          <cell r="B11688" t="str">
            <v>NO3</v>
          </cell>
          <cell r="C11688" t="str">
            <v>CSP</v>
          </cell>
          <cell r="D11688" t="str">
            <v>2050</v>
          </cell>
          <cell r="E11688">
            <v>4000</v>
          </cell>
        </row>
        <row r="11689">
          <cell r="A11689" t="str">
            <v>Norway NO5</v>
          </cell>
          <cell r="B11689" t="str">
            <v>NO5</v>
          </cell>
          <cell r="C11689" t="str">
            <v>CSP</v>
          </cell>
          <cell r="D11689" t="str">
            <v>2018</v>
          </cell>
          <cell r="E11689">
            <v>4000</v>
          </cell>
        </row>
        <row r="11690">
          <cell r="A11690" t="str">
            <v>Norway NO5</v>
          </cell>
          <cell r="B11690" t="str">
            <v>NO5</v>
          </cell>
          <cell r="C11690" t="str">
            <v>CSP</v>
          </cell>
          <cell r="D11690" t="str">
            <v>2019</v>
          </cell>
          <cell r="E11690">
            <v>4000</v>
          </cell>
        </row>
        <row r="11691">
          <cell r="A11691" t="str">
            <v>Norway NO5</v>
          </cell>
          <cell r="B11691" t="str">
            <v>NO5</v>
          </cell>
          <cell r="C11691" t="str">
            <v>CSP</v>
          </cell>
          <cell r="D11691" t="str">
            <v>2020</v>
          </cell>
          <cell r="E11691">
            <v>4000</v>
          </cell>
        </row>
        <row r="11692">
          <cell r="A11692" t="str">
            <v>Norway NO5</v>
          </cell>
          <cell r="B11692" t="str">
            <v>NO5</v>
          </cell>
          <cell r="C11692" t="str">
            <v>CSP</v>
          </cell>
          <cell r="D11692" t="str">
            <v>2021</v>
          </cell>
          <cell r="E11692">
            <v>4000</v>
          </cell>
        </row>
        <row r="11693">
          <cell r="A11693" t="str">
            <v>Norway NO5</v>
          </cell>
          <cell r="B11693" t="str">
            <v>NO5</v>
          </cell>
          <cell r="C11693" t="str">
            <v>CSP</v>
          </cell>
          <cell r="D11693" t="str">
            <v>2022</v>
          </cell>
          <cell r="E11693">
            <v>4000</v>
          </cell>
        </row>
        <row r="11694">
          <cell r="A11694" t="str">
            <v>Norway NO5</v>
          </cell>
          <cell r="B11694" t="str">
            <v>NO5</v>
          </cell>
          <cell r="C11694" t="str">
            <v>CSP</v>
          </cell>
          <cell r="D11694" t="str">
            <v>2023</v>
          </cell>
          <cell r="E11694">
            <v>4000</v>
          </cell>
        </row>
        <row r="11695">
          <cell r="A11695" t="str">
            <v>Norway NO5</v>
          </cell>
          <cell r="B11695" t="str">
            <v>NO5</v>
          </cell>
          <cell r="C11695" t="str">
            <v>CSP</v>
          </cell>
          <cell r="D11695" t="str">
            <v>2024</v>
          </cell>
          <cell r="E11695">
            <v>4000</v>
          </cell>
        </row>
        <row r="11696">
          <cell r="A11696" t="str">
            <v>Norway NO5</v>
          </cell>
          <cell r="B11696" t="str">
            <v>NO5</v>
          </cell>
          <cell r="C11696" t="str">
            <v>CSP</v>
          </cell>
          <cell r="D11696" t="str">
            <v>2025</v>
          </cell>
          <cell r="E11696">
            <v>4000</v>
          </cell>
        </row>
        <row r="11697">
          <cell r="A11697" t="str">
            <v>Norway NO5</v>
          </cell>
          <cell r="B11697" t="str">
            <v>NO5</v>
          </cell>
          <cell r="C11697" t="str">
            <v>CSP</v>
          </cell>
          <cell r="D11697" t="str">
            <v>2026</v>
          </cell>
          <cell r="E11697">
            <v>4000</v>
          </cell>
        </row>
        <row r="11698">
          <cell r="A11698" t="str">
            <v>Norway NO5</v>
          </cell>
          <cell r="B11698" t="str">
            <v>NO5</v>
          </cell>
          <cell r="C11698" t="str">
            <v>CSP</v>
          </cell>
          <cell r="D11698" t="str">
            <v>2027</v>
          </cell>
          <cell r="E11698">
            <v>4000</v>
          </cell>
        </row>
        <row r="11699">
          <cell r="A11699" t="str">
            <v>Norway NO5</v>
          </cell>
          <cell r="B11699" t="str">
            <v>NO5</v>
          </cell>
          <cell r="C11699" t="str">
            <v>CSP</v>
          </cell>
          <cell r="D11699" t="str">
            <v>2028</v>
          </cell>
          <cell r="E11699">
            <v>4000</v>
          </cell>
        </row>
        <row r="11700">
          <cell r="A11700" t="str">
            <v>Norway NO5</v>
          </cell>
          <cell r="B11700" t="str">
            <v>NO5</v>
          </cell>
          <cell r="C11700" t="str">
            <v>CSP</v>
          </cell>
          <cell r="D11700" t="str">
            <v>2029</v>
          </cell>
          <cell r="E11700">
            <v>4000</v>
          </cell>
        </row>
        <row r="11701">
          <cell r="A11701" t="str">
            <v>Norway NO5</v>
          </cell>
          <cell r="B11701" t="str">
            <v>NO5</v>
          </cell>
          <cell r="C11701" t="str">
            <v>CSP</v>
          </cell>
          <cell r="D11701" t="str">
            <v>2030</v>
          </cell>
          <cell r="E11701">
            <v>4000</v>
          </cell>
        </row>
        <row r="11702">
          <cell r="A11702" t="str">
            <v>Norway NO5</v>
          </cell>
          <cell r="B11702" t="str">
            <v>NO5</v>
          </cell>
          <cell r="C11702" t="str">
            <v>CSP</v>
          </cell>
          <cell r="D11702" t="str">
            <v>2031</v>
          </cell>
          <cell r="E11702">
            <v>4000</v>
          </cell>
        </row>
        <row r="11703">
          <cell r="A11703" t="str">
            <v>Norway NO5</v>
          </cell>
          <cell r="B11703" t="str">
            <v>NO5</v>
          </cell>
          <cell r="C11703" t="str">
            <v>CSP</v>
          </cell>
          <cell r="D11703" t="str">
            <v>2032</v>
          </cell>
          <cell r="E11703">
            <v>4000</v>
          </cell>
        </row>
        <row r="11704">
          <cell r="A11704" t="str">
            <v>Norway NO5</v>
          </cell>
          <cell r="B11704" t="str">
            <v>NO5</v>
          </cell>
          <cell r="C11704" t="str">
            <v>CSP</v>
          </cell>
          <cell r="D11704" t="str">
            <v>2033</v>
          </cell>
          <cell r="E11704">
            <v>4000</v>
          </cell>
        </row>
        <row r="11705">
          <cell r="A11705" t="str">
            <v>Norway NO5</v>
          </cell>
          <cell r="B11705" t="str">
            <v>NO5</v>
          </cell>
          <cell r="C11705" t="str">
            <v>CSP</v>
          </cell>
          <cell r="D11705" t="str">
            <v>2034</v>
          </cell>
          <cell r="E11705">
            <v>4000</v>
          </cell>
        </row>
        <row r="11706">
          <cell r="A11706" t="str">
            <v>Norway NO5</v>
          </cell>
          <cell r="B11706" t="str">
            <v>NO5</v>
          </cell>
          <cell r="C11706" t="str">
            <v>CSP</v>
          </cell>
          <cell r="D11706" t="str">
            <v>2035</v>
          </cell>
          <cell r="E11706">
            <v>4000</v>
          </cell>
        </row>
        <row r="11707">
          <cell r="A11707" t="str">
            <v>Norway NO5</v>
          </cell>
          <cell r="B11707" t="str">
            <v>NO5</v>
          </cell>
          <cell r="C11707" t="str">
            <v>CSP</v>
          </cell>
          <cell r="D11707" t="str">
            <v>2036</v>
          </cell>
          <cell r="E11707">
            <v>4000</v>
          </cell>
        </row>
        <row r="11708">
          <cell r="A11708" t="str">
            <v>Norway NO5</v>
          </cell>
          <cell r="B11708" t="str">
            <v>NO5</v>
          </cell>
          <cell r="C11708" t="str">
            <v>CSP</v>
          </cell>
          <cell r="D11708" t="str">
            <v>2037</v>
          </cell>
          <cell r="E11708">
            <v>4000</v>
          </cell>
        </row>
        <row r="11709">
          <cell r="A11709" t="str">
            <v>Norway NO5</v>
          </cell>
          <cell r="B11709" t="str">
            <v>NO5</v>
          </cell>
          <cell r="C11709" t="str">
            <v>CSP</v>
          </cell>
          <cell r="D11709" t="str">
            <v>2038</v>
          </cell>
          <cell r="E11709">
            <v>4000</v>
          </cell>
        </row>
        <row r="11710">
          <cell r="A11710" t="str">
            <v>Norway NO5</v>
          </cell>
          <cell r="B11710" t="str">
            <v>NO5</v>
          </cell>
          <cell r="C11710" t="str">
            <v>CSP</v>
          </cell>
          <cell r="D11710" t="str">
            <v>2039</v>
          </cell>
          <cell r="E11710">
            <v>4000</v>
          </cell>
        </row>
        <row r="11711">
          <cell r="A11711" t="str">
            <v>Norway NO5</v>
          </cell>
          <cell r="B11711" t="str">
            <v>NO5</v>
          </cell>
          <cell r="C11711" t="str">
            <v>CSP</v>
          </cell>
          <cell r="D11711" t="str">
            <v>2040</v>
          </cell>
          <cell r="E11711">
            <v>4000</v>
          </cell>
        </row>
        <row r="11712">
          <cell r="A11712" t="str">
            <v>Norway NO5</v>
          </cell>
          <cell r="B11712" t="str">
            <v>NO5</v>
          </cell>
          <cell r="C11712" t="str">
            <v>CSP</v>
          </cell>
          <cell r="D11712" t="str">
            <v>2041</v>
          </cell>
          <cell r="E11712">
            <v>4000</v>
          </cell>
        </row>
        <row r="11713">
          <cell r="A11713" t="str">
            <v>Norway NO5</v>
          </cell>
          <cell r="B11713" t="str">
            <v>NO5</v>
          </cell>
          <cell r="C11713" t="str">
            <v>CSP</v>
          </cell>
          <cell r="D11713" t="str">
            <v>2042</v>
          </cell>
          <cell r="E11713">
            <v>4000</v>
          </cell>
        </row>
        <row r="11714">
          <cell r="A11714" t="str">
            <v>Norway NO5</v>
          </cell>
          <cell r="B11714" t="str">
            <v>NO5</v>
          </cell>
          <cell r="C11714" t="str">
            <v>CSP</v>
          </cell>
          <cell r="D11714" t="str">
            <v>2043</v>
          </cell>
          <cell r="E11714">
            <v>4000</v>
          </cell>
        </row>
        <row r="11715">
          <cell r="A11715" t="str">
            <v>Norway NO5</v>
          </cell>
          <cell r="B11715" t="str">
            <v>NO5</v>
          </cell>
          <cell r="C11715" t="str">
            <v>CSP</v>
          </cell>
          <cell r="D11715" t="str">
            <v>2044</v>
          </cell>
          <cell r="E11715">
            <v>4000</v>
          </cell>
        </row>
        <row r="11716">
          <cell r="A11716" t="str">
            <v>Norway NO5</v>
          </cell>
          <cell r="B11716" t="str">
            <v>NO5</v>
          </cell>
          <cell r="C11716" t="str">
            <v>CSP</v>
          </cell>
          <cell r="D11716" t="str">
            <v>2045</v>
          </cell>
          <cell r="E11716">
            <v>4000</v>
          </cell>
        </row>
        <row r="11717">
          <cell r="A11717" t="str">
            <v>Norway NO5</v>
          </cell>
          <cell r="B11717" t="str">
            <v>NO5</v>
          </cell>
          <cell r="C11717" t="str">
            <v>CSP</v>
          </cell>
          <cell r="D11717" t="str">
            <v>2046</v>
          </cell>
          <cell r="E11717">
            <v>4000</v>
          </cell>
        </row>
        <row r="11718">
          <cell r="A11718" t="str">
            <v>Norway NO5</v>
          </cell>
          <cell r="B11718" t="str">
            <v>NO5</v>
          </cell>
          <cell r="C11718" t="str">
            <v>CSP</v>
          </cell>
          <cell r="D11718" t="str">
            <v>2047</v>
          </cell>
          <cell r="E11718">
            <v>4000</v>
          </cell>
        </row>
        <row r="11719">
          <cell r="A11719" t="str">
            <v>Norway NO5</v>
          </cell>
          <cell r="B11719" t="str">
            <v>NO5</v>
          </cell>
          <cell r="C11719" t="str">
            <v>CSP</v>
          </cell>
          <cell r="D11719" t="str">
            <v>2048</v>
          </cell>
          <cell r="E11719">
            <v>4000</v>
          </cell>
        </row>
        <row r="11720">
          <cell r="A11720" t="str">
            <v>Norway NO5</v>
          </cell>
          <cell r="B11720" t="str">
            <v>NO5</v>
          </cell>
          <cell r="C11720" t="str">
            <v>CSP</v>
          </cell>
          <cell r="D11720" t="str">
            <v>2049</v>
          </cell>
          <cell r="E11720">
            <v>4000</v>
          </cell>
        </row>
        <row r="11721">
          <cell r="A11721" t="str">
            <v>Norway NO5</v>
          </cell>
          <cell r="B11721" t="str">
            <v>NO5</v>
          </cell>
          <cell r="C11721" t="str">
            <v>CSP</v>
          </cell>
          <cell r="D11721" t="str">
            <v>2050</v>
          </cell>
          <cell r="E11721">
            <v>4000</v>
          </cell>
        </row>
        <row r="11722">
          <cell r="A11722" t="str">
            <v>Poland</v>
          </cell>
          <cell r="B11722" t="str">
            <v>PL</v>
          </cell>
          <cell r="C11722" t="str">
            <v>CSP</v>
          </cell>
          <cell r="D11722" t="str">
            <v>2018</v>
          </cell>
          <cell r="E11722">
            <v>4000</v>
          </cell>
        </row>
        <row r="11723">
          <cell r="A11723" t="str">
            <v>Poland</v>
          </cell>
          <cell r="B11723" t="str">
            <v>PL</v>
          </cell>
          <cell r="C11723" t="str">
            <v>CSP</v>
          </cell>
          <cell r="D11723" t="str">
            <v>2019</v>
          </cell>
          <cell r="E11723">
            <v>4000</v>
          </cell>
        </row>
        <row r="11724">
          <cell r="A11724" t="str">
            <v>Poland</v>
          </cell>
          <cell r="B11724" t="str">
            <v>PL</v>
          </cell>
          <cell r="C11724" t="str">
            <v>CSP</v>
          </cell>
          <cell r="D11724" t="str">
            <v>2020</v>
          </cell>
          <cell r="E11724">
            <v>4000</v>
          </cell>
        </row>
        <row r="11725">
          <cell r="A11725" t="str">
            <v>Poland</v>
          </cell>
          <cell r="B11725" t="str">
            <v>PL</v>
          </cell>
          <cell r="C11725" t="str">
            <v>CSP</v>
          </cell>
          <cell r="D11725" t="str">
            <v>2021</v>
          </cell>
          <cell r="E11725">
            <v>4000</v>
          </cell>
        </row>
        <row r="11726">
          <cell r="A11726" t="str">
            <v>Poland</v>
          </cell>
          <cell r="B11726" t="str">
            <v>PL</v>
          </cell>
          <cell r="C11726" t="str">
            <v>CSP</v>
          </cell>
          <cell r="D11726" t="str">
            <v>2022</v>
          </cell>
          <cell r="E11726">
            <v>4000</v>
          </cell>
        </row>
        <row r="11727">
          <cell r="A11727" t="str">
            <v>Poland</v>
          </cell>
          <cell r="B11727" t="str">
            <v>PL</v>
          </cell>
          <cell r="C11727" t="str">
            <v>CSP</v>
          </cell>
          <cell r="D11727" t="str">
            <v>2023</v>
          </cell>
          <cell r="E11727">
            <v>4000</v>
          </cell>
        </row>
        <row r="11728">
          <cell r="A11728" t="str">
            <v>Poland</v>
          </cell>
          <cell r="B11728" t="str">
            <v>PL</v>
          </cell>
          <cell r="C11728" t="str">
            <v>CSP</v>
          </cell>
          <cell r="D11728" t="str">
            <v>2024</v>
          </cell>
          <cell r="E11728">
            <v>4000</v>
          </cell>
        </row>
        <row r="11729">
          <cell r="A11729" t="str">
            <v>Poland</v>
          </cell>
          <cell r="B11729" t="str">
            <v>PL</v>
          </cell>
          <cell r="C11729" t="str">
            <v>CSP</v>
          </cell>
          <cell r="D11729" t="str">
            <v>2025</v>
          </cell>
          <cell r="E11729">
            <v>4000</v>
          </cell>
        </row>
        <row r="11730">
          <cell r="A11730" t="str">
            <v>Poland</v>
          </cell>
          <cell r="B11730" t="str">
            <v>PL</v>
          </cell>
          <cell r="C11730" t="str">
            <v>CSP</v>
          </cell>
          <cell r="D11730" t="str">
            <v>2026</v>
          </cell>
          <cell r="E11730">
            <v>4000</v>
          </cell>
        </row>
        <row r="11731">
          <cell r="A11731" t="str">
            <v>Poland</v>
          </cell>
          <cell r="B11731" t="str">
            <v>PL</v>
          </cell>
          <cell r="C11731" t="str">
            <v>CSP</v>
          </cell>
          <cell r="D11731" t="str">
            <v>2027</v>
          </cell>
          <cell r="E11731">
            <v>4000</v>
          </cell>
        </row>
        <row r="11732">
          <cell r="A11732" t="str">
            <v>Poland</v>
          </cell>
          <cell r="B11732" t="str">
            <v>PL</v>
          </cell>
          <cell r="C11732" t="str">
            <v>CSP</v>
          </cell>
          <cell r="D11732" t="str">
            <v>2028</v>
          </cell>
          <cell r="E11732">
            <v>4000</v>
          </cell>
        </row>
        <row r="11733">
          <cell r="A11733" t="str">
            <v>Poland</v>
          </cell>
          <cell r="B11733" t="str">
            <v>PL</v>
          </cell>
          <cell r="C11733" t="str">
            <v>CSP</v>
          </cell>
          <cell r="D11733" t="str">
            <v>2029</v>
          </cell>
          <cell r="E11733">
            <v>4000</v>
          </cell>
        </row>
        <row r="11734">
          <cell r="A11734" t="str">
            <v>Poland</v>
          </cell>
          <cell r="B11734" t="str">
            <v>PL</v>
          </cell>
          <cell r="C11734" t="str">
            <v>CSP</v>
          </cell>
          <cell r="D11734" t="str">
            <v>2030</v>
          </cell>
          <cell r="E11734">
            <v>4000</v>
          </cell>
        </row>
        <row r="11735">
          <cell r="A11735" t="str">
            <v>Poland</v>
          </cell>
          <cell r="B11735" t="str">
            <v>PL</v>
          </cell>
          <cell r="C11735" t="str">
            <v>CSP</v>
          </cell>
          <cell r="D11735" t="str">
            <v>2031</v>
          </cell>
          <cell r="E11735">
            <v>4000</v>
          </cell>
        </row>
        <row r="11736">
          <cell r="A11736" t="str">
            <v>Poland</v>
          </cell>
          <cell r="B11736" t="str">
            <v>PL</v>
          </cell>
          <cell r="C11736" t="str">
            <v>CSP</v>
          </cell>
          <cell r="D11736" t="str">
            <v>2032</v>
          </cell>
          <cell r="E11736">
            <v>4000</v>
          </cell>
        </row>
        <row r="11737">
          <cell r="A11737" t="str">
            <v>Poland</v>
          </cell>
          <cell r="B11737" t="str">
            <v>PL</v>
          </cell>
          <cell r="C11737" t="str">
            <v>CSP</v>
          </cell>
          <cell r="D11737" t="str">
            <v>2033</v>
          </cell>
          <cell r="E11737">
            <v>4000</v>
          </cell>
        </row>
        <row r="11738">
          <cell r="A11738" t="str">
            <v>Poland</v>
          </cell>
          <cell r="B11738" t="str">
            <v>PL</v>
          </cell>
          <cell r="C11738" t="str">
            <v>CSP</v>
          </cell>
          <cell r="D11738" t="str">
            <v>2034</v>
          </cell>
          <cell r="E11738">
            <v>4000</v>
          </cell>
        </row>
        <row r="11739">
          <cell r="A11739" t="str">
            <v>Poland</v>
          </cell>
          <cell r="B11739" t="str">
            <v>PL</v>
          </cell>
          <cell r="C11739" t="str">
            <v>CSP</v>
          </cell>
          <cell r="D11739" t="str">
            <v>2035</v>
          </cell>
          <cell r="E11739">
            <v>4000</v>
          </cell>
        </row>
        <row r="11740">
          <cell r="A11740" t="str">
            <v>Poland</v>
          </cell>
          <cell r="B11740" t="str">
            <v>PL</v>
          </cell>
          <cell r="C11740" t="str">
            <v>CSP</v>
          </cell>
          <cell r="D11740" t="str">
            <v>2036</v>
          </cell>
          <cell r="E11740">
            <v>4000</v>
          </cell>
        </row>
        <row r="11741">
          <cell r="A11741" t="str">
            <v>Poland</v>
          </cell>
          <cell r="B11741" t="str">
            <v>PL</v>
          </cell>
          <cell r="C11741" t="str">
            <v>CSP</v>
          </cell>
          <cell r="D11741" t="str">
            <v>2037</v>
          </cell>
          <cell r="E11741">
            <v>4000</v>
          </cell>
        </row>
        <row r="11742">
          <cell r="A11742" t="str">
            <v>Poland</v>
          </cell>
          <cell r="B11742" t="str">
            <v>PL</v>
          </cell>
          <cell r="C11742" t="str">
            <v>CSP</v>
          </cell>
          <cell r="D11742" t="str">
            <v>2038</v>
          </cell>
          <cell r="E11742">
            <v>4000</v>
          </cell>
        </row>
        <row r="11743">
          <cell r="A11743" t="str">
            <v>Poland</v>
          </cell>
          <cell r="B11743" t="str">
            <v>PL</v>
          </cell>
          <cell r="C11743" t="str">
            <v>CSP</v>
          </cell>
          <cell r="D11743" t="str">
            <v>2039</v>
          </cell>
          <cell r="E11743">
            <v>4000</v>
          </cell>
        </row>
        <row r="11744">
          <cell r="A11744" t="str">
            <v>Poland</v>
          </cell>
          <cell r="B11744" t="str">
            <v>PL</v>
          </cell>
          <cell r="C11744" t="str">
            <v>CSP</v>
          </cell>
          <cell r="D11744" t="str">
            <v>2040</v>
          </cell>
          <cell r="E11744">
            <v>4000</v>
          </cell>
        </row>
        <row r="11745">
          <cell r="A11745" t="str">
            <v>Poland</v>
          </cell>
          <cell r="B11745" t="str">
            <v>PL</v>
          </cell>
          <cell r="C11745" t="str">
            <v>CSP</v>
          </cell>
          <cell r="D11745" t="str">
            <v>2041</v>
          </cell>
          <cell r="E11745">
            <v>4000</v>
          </cell>
        </row>
        <row r="11746">
          <cell r="A11746" t="str">
            <v>Poland</v>
          </cell>
          <cell r="B11746" t="str">
            <v>PL</v>
          </cell>
          <cell r="C11746" t="str">
            <v>CSP</v>
          </cell>
          <cell r="D11746" t="str">
            <v>2042</v>
          </cell>
          <cell r="E11746">
            <v>4000</v>
          </cell>
        </row>
        <row r="11747">
          <cell r="A11747" t="str">
            <v>Poland</v>
          </cell>
          <cell r="B11747" t="str">
            <v>PL</v>
          </cell>
          <cell r="C11747" t="str">
            <v>CSP</v>
          </cell>
          <cell r="D11747" t="str">
            <v>2043</v>
          </cell>
          <cell r="E11747">
            <v>4000</v>
          </cell>
        </row>
        <row r="11748">
          <cell r="A11748" t="str">
            <v>Poland</v>
          </cell>
          <cell r="B11748" t="str">
            <v>PL</v>
          </cell>
          <cell r="C11748" t="str">
            <v>CSP</v>
          </cell>
          <cell r="D11748" t="str">
            <v>2044</v>
          </cell>
          <cell r="E11748">
            <v>4000</v>
          </cell>
        </row>
        <row r="11749">
          <cell r="A11749" t="str">
            <v>Poland</v>
          </cell>
          <cell r="B11749" t="str">
            <v>PL</v>
          </cell>
          <cell r="C11749" t="str">
            <v>CSP</v>
          </cell>
          <cell r="D11749" t="str">
            <v>2045</v>
          </cell>
          <cell r="E11749">
            <v>4000</v>
          </cell>
        </row>
        <row r="11750">
          <cell r="A11750" t="str">
            <v>Poland</v>
          </cell>
          <cell r="B11750" t="str">
            <v>PL</v>
          </cell>
          <cell r="C11750" t="str">
            <v>CSP</v>
          </cell>
          <cell r="D11750" t="str">
            <v>2046</v>
          </cell>
          <cell r="E11750">
            <v>4000</v>
          </cell>
        </row>
        <row r="11751">
          <cell r="A11751" t="str">
            <v>Poland</v>
          </cell>
          <cell r="B11751" t="str">
            <v>PL</v>
          </cell>
          <cell r="C11751" t="str">
            <v>CSP</v>
          </cell>
          <cell r="D11751" t="str">
            <v>2047</v>
          </cell>
          <cell r="E11751">
            <v>4000</v>
          </cell>
        </row>
        <row r="11752">
          <cell r="A11752" t="str">
            <v>Poland</v>
          </cell>
          <cell r="B11752" t="str">
            <v>PL</v>
          </cell>
          <cell r="C11752" t="str">
            <v>CSP</v>
          </cell>
          <cell r="D11752" t="str">
            <v>2048</v>
          </cell>
          <cell r="E11752">
            <v>4000</v>
          </cell>
        </row>
        <row r="11753">
          <cell r="A11753" t="str">
            <v>Poland</v>
          </cell>
          <cell r="B11753" t="str">
            <v>PL</v>
          </cell>
          <cell r="C11753" t="str">
            <v>CSP</v>
          </cell>
          <cell r="D11753" t="str">
            <v>2049</v>
          </cell>
          <cell r="E11753">
            <v>4000</v>
          </cell>
        </row>
        <row r="11754">
          <cell r="A11754" t="str">
            <v>Poland</v>
          </cell>
          <cell r="B11754" t="str">
            <v>PL</v>
          </cell>
          <cell r="C11754" t="str">
            <v>CSP</v>
          </cell>
          <cell r="D11754" t="str">
            <v>2050</v>
          </cell>
          <cell r="E11754">
            <v>4000</v>
          </cell>
        </row>
        <row r="11755">
          <cell r="A11755" t="str">
            <v>Portugal</v>
          </cell>
          <cell r="B11755" t="str">
            <v>PT</v>
          </cell>
          <cell r="C11755" t="str">
            <v>CSP</v>
          </cell>
          <cell r="D11755" t="str">
            <v>2018</v>
          </cell>
          <cell r="E11755">
            <v>4000</v>
          </cell>
        </row>
        <row r="11756">
          <cell r="A11756" t="str">
            <v>Portugal</v>
          </cell>
          <cell r="B11756" t="str">
            <v>PT</v>
          </cell>
          <cell r="C11756" t="str">
            <v>CSP</v>
          </cell>
          <cell r="D11756" t="str">
            <v>2019</v>
          </cell>
          <cell r="E11756">
            <v>4000</v>
          </cell>
        </row>
        <row r="11757">
          <cell r="A11757" t="str">
            <v>Portugal</v>
          </cell>
          <cell r="B11757" t="str">
            <v>PT</v>
          </cell>
          <cell r="C11757" t="str">
            <v>CSP</v>
          </cell>
          <cell r="D11757" t="str">
            <v>2020</v>
          </cell>
          <cell r="E11757">
            <v>4000</v>
          </cell>
        </row>
        <row r="11758">
          <cell r="A11758" t="str">
            <v>Portugal</v>
          </cell>
          <cell r="B11758" t="str">
            <v>PT</v>
          </cell>
          <cell r="C11758" t="str">
            <v>CSP</v>
          </cell>
          <cell r="D11758" t="str">
            <v>2021</v>
          </cell>
          <cell r="E11758">
            <v>4000</v>
          </cell>
        </row>
        <row r="11759">
          <cell r="A11759" t="str">
            <v>Portugal</v>
          </cell>
          <cell r="B11759" t="str">
            <v>PT</v>
          </cell>
          <cell r="C11759" t="str">
            <v>CSP</v>
          </cell>
          <cell r="D11759" t="str">
            <v>2022</v>
          </cell>
          <cell r="E11759">
            <v>4000</v>
          </cell>
        </row>
        <row r="11760">
          <cell r="A11760" t="str">
            <v>Portugal</v>
          </cell>
          <cell r="B11760" t="str">
            <v>PT</v>
          </cell>
          <cell r="C11760" t="str">
            <v>CSP</v>
          </cell>
          <cell r="D11760" t="str">
            <v>2023</v>
          </cell>
          <cell r="E11760">
            <v>4000</v>
          </cell>
        </row>
        <row r="11761">
          <cell r="A11761" t="str">
            <v>Portugal</v>
          </cell>
          <cell r="B11761" t="str">
            <v>PT</v>
          </cell>
          <cell r="C11761" t="str">
            <v>CSP</v>
          </cell>
          <cell r="D11761" t="str">
            <v>2024</v>
          </cell>
          <cell r="E11761">
            <v>4000</v>
          </cell>
        </row>
        <row r="11762">
          <cell r="A11762" t="str">
            <v>Portugal</v>
          </cell>
          <cell r="B11762" t="str">
            <v>PT</v>
          </cell>
          <cell r="C11762" t="str">
            <v>CSP</v>
          </cell>
          <cell r="D11762" t="str">
            <v>2025</v>
          </cell>
          <cell r="E11762">
            <v>4000</v>
          </cell>
        </row>
        <row r="11763">
          <cell r="A11763" t="str">
            <v>Portugal</v>
          </cell>
          <cell r="B11763" t="str">
            <v>PT</v>
          </cell>
          <cell r="C11763" t="str">
            <v>CSP</v>
          </cell>
          <cell r="D11763" t="str">
            <v>2026</v>
          </cell>
          <cell r="E11763">
            <v>4000</v>
          </cell>
        </row>
        <row r="11764">
          <cell r="A11764" t="str">
            <v>Portugal</v>
          </cell>
          <cell r="B11764" t="str">
            <v>PT</v>
          </cell>
          <cell r="C11764" t="str">
            <v>CSP</v>
          </cell>
          <cell r="D11764" t="str">
            <v>2027</v>
          </cell>
          <cell r="E11764">
            <v>4000</v>
          </cell>
        </row>
        <row r="11765">
          <cell r="A11765" t="str">
            <v>Portugal</v>
          </cell>
          <cell r="B11765" t="str">
            <v>PT</v>
          </cell>
          <cell r="C11765" t="str">
            <v>CSP</v>
          </cell>
          <cell r="D11765" t="str">
            <v>2028</v>
          </cell>
          <cell r="E11765">
            <v>4000</v>
          </cell>
        </row>
        <row r="11766">
          <cell r="A11766" t="str">
            <v>Portugal</v>
          </cell>
          <cell r="B11766" t="str">
            <v>PT</v>
          </cell>
          <cell r="C11766" t="str">
            <v>CSP</v>
          </cell>
          <cell r="D11766" t="str">
            <v>2029</v>
          </cell>
          <cell r="E11766">
            <v>4000</v>
          </cell>
        </row>
        <row r="11767">
          <cell r="A11767" t="str">
            <v>Portugal</v>
          </cell>
          <cell r="B11767" t="str">
            <v>PT</v>
          </cell>
          <cell r="C11767" t="str">
            <v>CSP</v>
          </cell>
          <cell r="D11767" t="str">
            <v>2030</v>
          </cell>
          <cell r="E11767">
            <v>4000</v>
          </cell>
        </row>
        <row r="11768">
          <cell r="A11768" t="str">
            <v>Portugal</v>
          </cell>
          <cell r="B11768" t="str">
            <v>PT</v>
          </cell>
          <cell r="C11768" t="str">
            <v>CSP</v>
          </cell>
          <cell r="D11768" t="str">
            <v>2031</v>
          </cell>
          <cell r="E11768">
            <v>4000</v>
          </cell>
        </row>
        <row r="11769">
          <cell r="A11769" t="str">
            <v>Portugal</v>
          </cell>
          <cell r="B11769" t="str">
            <v>PT</v>
          </cell>
          <cell r="C11769" t="str">
            <v>CSP</v>
          </cell>
          <cell r="D11769" t="str">
            <v>2032</v>
          </cell>
          <cell r="E11769">
            <v>4000</v>
          </cell>
        </row>
        <row r="11770">
          <cell r="A11770" t="str">
            <v>Portugal</v>
          </cell>
          <cell r="B11770" t="str">
            <v>PT</v>
          </cell>
          <cell r="C11770" t="str">
            <v>CSP</v>
          </cell>
          <cell r="D11770" t="str">
            <v>2033</v>
          </cell>
          <cell r="E11770">
            <v>4000</v>
          </cell>
        </row>
        <row r="11771">
          <cell r="A11771" t="str">
            <v>Portugal</v>
          </cell>
          <cell r="B11771" t="str">
            <v>PT</v>
          </cell>
          <cell r="C11771" t="str">
            <v>CSP</v>
          </cell>
          <cell r="D11771" t="str">
            <v>2034</v>
          </cell>
          <cell r="E11771">
            <v>4000</v>
          </cell>
        </row>
        <row r="11772">
          <cell r="A11772" t="str">
            <v>Portugal</v>
          </cell>
          <cell r="B11772" t="str">
            <v>PT</v>
          </cell>
          <cell r="C11772" t="str">
            <v>CSP</v>
          </cell>
          <cell r="D11772" t="str">
            <v>2035</v>
          </cell>
          <cell r="E11772">
            <v>4000</v>
          </cell>
        </row>
        <row r="11773">
          <cell r="A11773" t="str">
            <v>Portugal</v>
          </cell>
          <cell r="B11773" t="str">
            <v>PT</v>
          </cell>
          <cell r="C11773" t="str">
            <v>CSP</v>
          </cell>
          <cell r="D11773" t="str">
            <v>2036</v>
          </cell>
          <cell r="E11773">
            <v>4000</v>
          </cell>
        </row>
        <row r="11774">
          <cell r="A11774" t="str">
            <v>Portugal</v>
          </cell>
          <cell r="B11774" t="str">
            <v>PT</v>
          </cell>
          <cell r="C11774" t="str">
            <v>CSP</v>
          </cell>
          <cell r="D11774" t="str">
            <v>2037</v>
          </cell>
          <cell r="E11774">
            <v>4000</v>
          </cell>
        </row>
        <row r="11775">
          <cell r="A11775" t="str">
            <v>Portugal</v>
          </cell>
          <cell r="B11775" t="str">
            <v>PT</v>
          </cell>
          <cell r="C11775" t="str">
            <v>CSP</v>
          </cell>
          <cell r="D11775" t="str">
            <v>2038</v>
          </cell>
          <cell r="E11775">
            <v>4000</v>
          </cell>
        </row>
        <row r="11776">
          <cell r="A11776" t="str">
            <v>Portugal</v>
          </cell>
          <cell r="B11776" t="str">
            <v>PT</v>
          </cell>
          <cell r="C11776" t="str">
            <v>CSP</v>
          </cell>
          <cell r="D11776" t="str">
            <v>2039</v>
          </cell>
          <cell r="E11776">
            <v>4000</v>
          </cell>
        </row>
        <row r="11777">
          <cell r="A11777" t="str">
            <v>Portugal</v>
          </cell>
          <cell r="B11777" t="str">
            <v>PT</v>
          </cell>
          <cell r="C11777" t="str">
            <v>CSP</v>
          </cell>
          <cell r="D11777" t="str">
            <v>2040</v>
          </cell>
          <cell r="E11777">
            <v>4000</v>
          </cell>
        </row>
        <row r="11778">
          <cell r="A11778" t="str">
            <v>Portugal</v>
          </cell>
          <cell r="B11778" t="str">
            <v>PT</v>
          </cell>
          <cell r="C11778" t="str">
            <v>CSP</v>
          </cell>
          <cell r="D11778" t="str">
            <v>2041</v>
          </cell>
          <cell r="E11778">
            <v>4000</v>
          </cell>
        </row>
        <row r="11779">
          <cell r="A11779" t="str">
            <v>Portugal</v>
          </cell>
          <cell r="B11779" t="str">
            <v>PT</v>
          </cell>
          <cell r="C11779" t="str">
            <v>CSP</v>
          </cell>
          <cell r="D11779" t="str">
            <v>2042</v>
          </cell>
          <cell r="E11779">
            <v>4000</v>
          </cell>
        </row>
        <row r="11780">
          <cell r="A11780" t="str">
            <v>Portugal</v>
          </cell>
          <cell r="B11780" t="str">
            <v>PT</v>
          </cell>
          <cell r="C11780" t="str">
            <v>CSP</v>
          </cell>
          <cell r="D11780" t="str">
            <v>2043</v>
          </cell>
          <cell r="E11780">
            <v>4000</v>
          </cell>
        </row>
        <row r="11781">
          <cell r="A11781" t="str">
            <v>Portugal</v>
          </cell>
          <cell r="B11781" t="str">
            <v>PT</v>
          </cell>
          <cell r="C11781" t="str">
            <v>CSP</v>
          </cell>
          <cell r="D11781" t="str">
            <v>2044</v>
          </cell>
          <cell r="E11781">
            <v>4000</v>
          </cell>
        </row>
        <row r="11782">
          <cell r="A11782" t="str">
            <v>Portugal</v>
          </cell>
          <cell r="B11782" t="str">
            <v>PT</v>
          </cell>
          <cell r="C11782" t="str">
            <v>CSP</v>
          </cell>
          <cell r="D11782" t="str">
            <v>2045</v>
          </cell>
          <cell r="E11782">
            <v>4000</v>
          </cell>
        </row>
        <row r="11783">
          <cell r="A11783" t="str">
            <v>Portugal</v>
          </cell>
          <cell r="B11783" t="str">
            <v>PT</v>
          </cell>
          <cell r="C11783" t="str">
            <v>CSP</v>
          </cell>
          <cell r="D11783" t="str">
            <v>2046</v>
          </cell>
          <cell r="E11783">
            <v>4000</v>
          </cell>
        </row>
        <row r="11784">
          <cell r="A11784" t="str">
            <v>Portugal</v>
          </cell>
          <cell r="B11784" t="str">
            <v>PT</v>
          </cell>
          <cell r="C11784" t="str">
            <v>CSP</v>
          </cell>
          <cell r="D11784" t="str">
            <v>2047</v>
          </cell>
          <cell r="E11784">
            <v>4000</v>
          </cell>
        </row>
        <row r="11785">
          <cell r="A11785" t="str">
            <v>Portugal</v>
          </cell>
          <cell r="B11785" t="str">
            <v>PT</v>
          </cell>
          <cell r="C11785" t="str">
            <v>CSP</v>
          </cell>
          <cell r="D11785" t="str">
            <v>2048</v>
          </cell>
          <cell r="E11785">
            <v>4000</v>
          </cell>
        </row>
      </sheetData>
      <sheetData sheetId="10"/>
      <sheetData sheetId="11"/>
      <sheetData sheetId="12"/>
      <sheetData sheetId="13"/>
      <sheetData sheetId="1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elle1"/>
      <sheetName val="Auswertungen"/>
      <sheetName val="VBH_pv"/>
      <sheetName val="VBH_onshore"/>
      <sheetName val="VBH_offshore"/>
    </sheetNames>
    <sheetDataSet>
      <sheetData sheetId="0">
        <row r="2">
          <cell r="E2" t="str">
            <v>2019</v>
          </cell>
          <cell r="F2" t="str">
            <v>2020</v>
          </cell>
          <cell r="G2" t="str">
            <v>2021</v>
          </cell>
          <cell r="H2" t="str">
            <v>2022</v>
          </cell>
          <cell r="I2" t="str">
            <v>2023</v>
          </cell>
          <cell r="J2" t="str">
            <v>2024</v>
          </cell>
          <cell r="K2" t="str">
            <v>2025</v>
          </cell>
          <cell r="L2" t="str">
            <v>2026</v>
          </cell>
          <cell r="M2" t="str">
            <v>2027</v>
          </cell>
          <cell r="N2" t="str">
            <v>2028</v>
          </cell>
          <cell r="O2" t="str">
            <v>2029</v>
          </cell>
          <cell r="P2" t="str">
            <v>2030</v>
          </cell>
          <cell r="Q2" t="str">
            <v>2035</v>
          </cell>
          <cell r="R2" t="str">
            <v>2040</v>
          </cell>
          <cell r="S2" t="str">
            <v>2050</v>
          </cell>
          <cell r="T2" t="str">
            <v>Kommentar</v>
          </cell>
          <cell r="U2" t="str">
            <v>Quelle</v>
          </cell>
        </row>
        <row r="3">
          <cell r="A3" t="str">
            <v>France</v>
          </cell>
          <cell r="C3" t="str">
            <v>%</v>
          </cell>
          <cell r="D3" t="str">
            <v>RES-FEC</v>
          </cell>
          <cell r="E3"/>
          <cell r="F3"/>
          <cell r="G3"/>
          <cell r="H3"/>
          <cell r="I3"/>
          <cell r="J3"/>
          <cell r="K3"/>
          <cell r="L3"/>
          <cell r="M3"/>
          <cell r="N3"/>
          <cell r="O3"/>
          <cell r="Q3"/>
          <cell r="R3"/>
          <cell r="S3"/>
          <cell r="T3"/>
        </row>
        <row r="4">
          <cell r="A4" t="str">
            <v>France</v>
          </cell>
          <cell r="C4" t="str">
            <v>%</v>
          </cell>
          <cell r="D4" t="str">
            <v>RES-E</v>
          </cell>
          <cell r="E4"/>
          <cell r="F4"/>
          <cell r="G4"/>
          <cell r="H4"/>
          <cell r="I4"/>
          <cell r="J4"/>
          <cell r="K4"/>
          <cell r="L4"/>
          <cell r="M4"/>
          <cell r="N4"/>
          <cell r="O4"/>
          <cell r="P4">
            <v>0.4</v>
          </cell>
          <cell r="Q4"/>
          <cell r="R4"/>
          <cell r="S4"/>
          <cell r="T4"/>
          <cell r="U4" t="str">
            <v>P.63</v>
          </cell>
        </row>
        <row r="5">
          <cell r="A5" t="str">
            <v>France - Scenario A</v>
          </cell>
          <cell r="C5" t="str">
            <v>%</v>
          </cell>
          <cell r="D5" t="str">
            <v>RES-HC</v>
          </cell>
          <cell r="E5"/>
          <cell r="F5"/>
          <cell r="G5"/>
          <cell r="H5"/>
          <cell r="I5">
            <v>0.28000000000000003</v>
          </cell>
          <cell r="J5"/>
          <cell r="K5"/>
          <cell r="L5"/>
          <cell r="M5"/>
          <cell r="N5">
            <v>0.34300000000000003</v>
          </cell>
          <cell r="O5"/>
          <cell r="P5"/>
          <cell r="Q5"/>
          <cell r="R5"/>
          <cell r="S5"/>
          <cell r="T5" t="str">
            <v>P.170, nur wärme</v>
          </cell>
          <cell r="U5"/>
        </row>
        <row r="6">
          <cell r="A6" t="str">
            <v>France - Scenario B</v>
          </cell>
          <cell r="C6" t="str">
            <v>%</v>
          </cell>
          <cell r="D6" t="str">
            <v>RES-HC</v>
          </cell>
          <cell r="E6"/>
          <cell r="F6"/>
          <cell r="G6"/>
          <cell r="H6"/>
          <cell r="I6">
            <v>0.28000000000000003</v>
          </cell>
          <cell r="J6"/>
          <cell r="K6"/>
          <cell r="L6"/>
          <cell r="M6"/>
          <cell r="N6">
            <v>0.38900000000000001</v>
          </cell>
          <cell r="O6"/>
          <cell r="P6"/>
          <cell r="Q6"/>
          <cell r="R6"/>
          <cell r="S6"/>
          <cell r="T6" t="str">
            <v>P.170, nur Wärme</v>
          </cell>
          <cell r="U6"/>
        </row>
        <row r="7">
          <cell r="A7" t="str">
            <v>France</v>
          </cell>
          <cell r="C7" t="str">
            <v>%</v>
          </cell>
          <cell r="D7" t="str">
            <v>RES-T</v>
          </cell>
          <cell r="E7"/>
          <cell r="F7"/>
          <cell r="G7"/>
          <cell r="H7"/>
          <cell r="I7">
            <v>0.09</v>
          </cell>
          <cell r="J7"/>
          <cell r="K7"/>
          <cell r="L7"/>
          <cell r="M7"/>
          <cell r="N7">
            <v>0.11</v>
          </cell>
          <cell r="O7"/>
          <cell r="P7">
            <v>0.15</v>
          </cell>
          <cell r="Q7"/>
          <cell r="R7"/>
          <cell r="S7"/>
          <cell r="T7" t="str">
            <v>P. 176</v>
          </cell>
          <cell r="U7"/>
        </row>
        <row r="8">
          <cell r="A8" t="str">
            <v>France</v>
          </cell>
          <cell r="C8"/>
          <cell r="D8" t="str">
            <v>EE Kapazitäten kummuliert [MW]</v>
          </cell>
          <cell r="E8"/>
          <cell r="F8"/>
          <cell r="G8"/>
          <cell r="H8"/>
          <cell r="I8"/>
          <cell r="J8"/>
          <cell r="K8"/>
          <cell r="L8"/>
          <cell r="M8"/>
          <cell r="N8"/>
          <cell r="O8"/>
          <cell r="P8"/>
          <cell r="Q8"/>
          <cell r="R8"/>
          <cell r="S8"/>
          <cell r="T8"/>
          <cell r="U8"/>
        </row>
        <row r="9">
          <cell r="A9" t="str">
            <v>France - Scenario A</v>
          </cell>
          <cell r="C9" t="str">
            <v>MW</v>
          </cell>
          <cell r="D9" t="str">
            <v>Wind</v>
          </cell>
          <cell r="E9"/>
          <cell r="F9"/>
          <cell r="G9"/>
          <cell r="H9"/>
          <cell r="I9"/>
          <cell r="J9"/>
          <cell r="K9"/>
          <cell r="L9"/>
          <cell r="M9"/>
          <cell r="N9"/>
          <cell r="O9"/>
          <cell r="P9"/>
          <cell r="Q9"/>
          <cell r="R9"/>
          <cell r="S9"/>
          <cell r="T9"/>
          <cell r="U9"/>
        </row>
        <row r="10">
          <cell r="A10" t="str">
            <v>France - Scenario B</v>
          </cell>
          <cell r="C10" t="str">
            <v>MW</v>
          </cell>
          <cell r="D10" t="str">
            <v>Wind</v>
          </cell>
          <cell r="O10"/>
          <cell r="P10"/>
          <cell r="Q10"/>
          <cell r="R10"/>
          <cell r="S10"/>
          <cell r="T10"/>
          <cell r="U10"/>
        </row>
        <row r="11">
          <cell r="A11" t="str">
            <v>France - Scenario A</v>
          </cell>
          <cell r="C11" t="str">
            <v>MW</v>
          </cell>
          <cell r="D11" t="str">
            <v>Wind Onshore</v>
          </cell>
          <cell r="E11"/>
          <cell r="F11"/>
          <cell r="G11"/>
          <cell r="H11"/>
          <cell r="I11">
            <v>24100</v>
          </cell>
          <cell r="J11"/>
          <cell r="K11"/>
          <cell r="L11"/>
          <cell r="M11"/>
          <cell r="N11">
            <v>33200</v>
          </cell>
          <cell r="O11"/>
          <cell r="P11"/>
          <cell r="Q11"/>
          <cell r="R11"/>
          <cell r="S11"/>
          <cell r="T11"/>
          <cell r="U11"/>
        </row>
        <row r="12">
          <cell r="A12" t="str">
            <v>France - Scemaro B</v>
          </cell>
          <cell r="C12" t="str">
            <v>MW</v>
          </cell>
          <cell r="D12" t="str">
            <v>Wind Onshore</v>
          </cell>
          <cell r="E12"/>
          <cell r="F12"/>
          <cell r="G12"/>
          <cell r="H12"/>
          <cell r="I12">
            <v>24100</v>
          </cell>
          <cell r="J12"/>
          <cell r="K12"/>
          <cell r="L12"/>
          <cell r="M12"/>
          <cell r="N12">
            <v>34700</v>
          </cell>
          <cell r="O12"/>
          <cell r="P12"/>
          <cell r="Q12"/>
          <cell r="R12"/>
          <cell r="S12"/>
          <cell r="T12"/>
          <cell r="U12"/>
        </row>
        <row r="13">
          <cell r="A13" t="str">
            <v>France</v>
          </cell>
          <cell r="C13" t="str">
            <v>MW</v>
          </cell>
          <cell r="D13" t="str">
            <v>Wind Offshore</v>
          </cell>
          <cell r="E13"/>
          <cell r="F13"/>
          <cell r="G13"/>
          <cell r="H13"/>
          <cell r="I13">
            <v>2400</v>
          </cell>
          <cell r="J13"/>
          <cell r="K13"/>
          <cell r="L13"/>
          <cell r="M13"/>
          <cell r="N13">
            <v>5700</v>
          </cell>
          <cell r="O13"/>
          <cell r="P13"/>
          <cell r="Q13"/>
          <cell r="R13"/>
          <cell r="S13"/>
          <cell r="T13" t="str">
            <v>2028 Wert ist Mittelwert von 5,2 un 6,2 GW</v>
          </cell>
          <cell r="U13"/>
        </row>
        <row r="14">
          <cell r="A14" t="str">
            <v>France</v>
          </cell>
          <cell r="C14" t="str">
            <v>MW</v>
          </cell>
          <cell r="D14" t="str">
            <v>Solar PV</v>
          </cell>
          <cell r="E14"/>
          <cell r="F14"/>
          <cell r="G14"/>
          <cell r="H14"/>
          <cell r="I14">
            <v>20100</v>
          </cell>
          <cell r="J14"/>
          <cell r="K14"/>
          <cell r="L14"/>
          <cell r="M14"/>
          <cell r="N14">
            <v>39550</v>
          </cell>
          <cell r="O14"/>
          <cell r="P14"/>
          <cell r="Q14"/>
          <cell r="R14"/>
          <cell r="S14"/>
          <cell r="T14" t="str">
            <v>2028 Wert ist mittelwert von 35,1 und 44GW</v>
          </cell>
          <cell r="U14"/>
        </row>
        <row r="15">
          <cell r="A15" t="str">
            <v>France</v>
          </cell>
          <cell r="C15" t="str">
            <v>MW</v>
          </cell>
          <cell r="D15" t="str">
            <v>Concentrated solar power</v>
          </cell>
          <cell r="E15"/>
          <cell r="F15"/>
          <cell r="G15"/>
          <cell r="H15"/>
          <cell r="I15"/>
          <cell r="J15"/>
          <cell r="K15"/>
          <cell r="L15"/>
          <cell r="M15"/>
          <cell r="N15"/>
          <cell r="O15"/>
          <cell r="P15"/>
          <cell r="Q15"/>
          <cell r="R15"/>
          <cell r="S15"/>
          <cell r="T15"/>
          <cell r="U15"/>
        </row>
        <row r="16">
          <cell r="A16" t="str">
            <v>France - Scenario A</v>
          </cell>
          <cell r="C16" t="str">
            <v>MW</v>
          </cell>
          <cell r="D16" t="str">
            <v>Renewable hydropower</v>
          </cell>
          <cell r="E16"/>
          <cell r="F16"/>
          <cell r="G16"/>
          <cell r="H16"/>
          <cell r="I16">
            <v>25700</v>
          </cell>
          <cell r="J16"/>
          <cell r="K16"/>
          <cell r="L16"/>
          <cell r="M16"/>
          <cell r="N16">
            <v>26400</v>
          </cell>
          <cell r="O16"/>
          <cell r="P16"/>
          <cell r="Q16"/>
          <cell r="R16"/>
          <cell r="S16"/>
          <cell r="T16"/>
          <cell r="U16"/>
        </row>
        <row r="17">
          <cell r="A17" t="str">
            <v>France - Scemaro B</v>
          </cell>
          <cell r="C17" t="str">
            <v>MW</v>
          </cell>
          <cell r="D17" t="str">
            <v>Renewable hydropower</v>
          </cell>
          <cell r="E17"/>
          <cell r="F17"/>
          <cell r="G17"/>
          <cell r="H17"/>
          <cell r="I17">
            <v>25700</v>
          </cell>
          <cell r="J17"/>
          <cell r="K17"/>
          <cell r="L17"/>
          <cell r="M17"/>
          <cell r="N17">
            <v>26700</v>
          </cell>
          <cell r="O17"/>
          <cell r="P17"/>
          <cell r="Q17"/>
          <cell r="R17"/>
          <cell r="S17"/>
          <cell r="T17"/>
          <cell r="U17"/>
        </row>
        <row r="18">
          <cell r="A18" t="str">
            <v>France</v>
          </cell>
          <cell r="C18" t="str">
            <v>MW</v>
          </cell>
          <cell r="D18" t="str">
            <v>Pumped Storage</v>
          </cell>
          <cell r="E18"/>
          <cell r="F18"/>
          <cell r="G18"/>
          <cell r="H18"/>
          <cell r="I18"/>
          <cell r="J18"/>
          <cell r="K18"/>
          <cell r="L18"/>
          <cell r="M18"/>
          <cell r="N18"/>
          <cell r="O18"/>
          <cell r="P18"/>
          <cell r="Q18"/>
          <cell r="R18"/>
          <cell r="S18"/>
          <cell r="T18"/>
          <cell r="U18"/>
        </row>
        <row r="19">
          <cell r="A19" t="str">
            <v>France</v>
          </cell>
          <cell r="C19" t="str">
            <v>MW</v>
          </cell>
          <cell r="D19" t="str">
            <v>Bioenergy</v>
          </cell>
          <cell r="E19"/>
          <cell r="F19"/>
          <cell r="G19"/>
          <cell r="H19"/>
          <cell r="I19"/>
          <cell r="J19"/>
          <cell r="K19"/>
          <cell r="L19"/>
          <cell r="M19"/>
          <cell r="N19"/>
          <cell r="O19"/>
          <cell r="P19"/>
          <cell r="Q19"/>
          <cell r="R19"/>
          <cell r="S19"/>
          <cell r="T19"/>
          <cell r="U19"/>
        </row>
        <row r="20">
          <cell r="A20" t="str">
            <v>France</v>
          </cell>
          <cell r="C20" t="str">
            <v>MW</v>
          </cell>
          <cell r="D20" t="str">
            <v>Biomass</v>
          </cell>
          <cell r="E20"/>
          <cell r="F20"/>
          <cell r="G20"/>
          <cell r="H20"/>
          <cell r="I20">
            <v>800</v>
          </cell>
          <cell r="J20"/>
          <cell r="K20"/>
          <cell r="L20"/>
          <cell r="M20"/>
          <cell r="N20">
            <v>800</v>
          </cell>
          <cell r="O20"/>
          <cell r="P20"/>
          <cell r="Q20"/>
          <cell r="R20"/>
          <cell r="S20"/>
          <cell r="T20"/>
          <cell r="U20"/>
        </row>
        <row r="21">
          <cell r="A21" t="str">
            <v>France</v>
          </cell>
          <cell r="C21" t="str">
            <v>MW</v>
          </cell>
          <cell r="D21" t="str">
            <v>Biogas</v>
          </cell>
          <cell r="E21"/>
          <cell r="F21"/>
          <cell r="G21"/>
          <cell r="H21"/>
          <cell r="I21">
            <v>270</v>
          </cell>
          <cell r="J21"/>
          <cell r="K21"/>
          <cell r="L21"/>
          <cell r="M21"/>
          <cell r="N21">
            <v>375</v>
          </cell>
          <cell r="O21"/>
          <cell r="P21"/>
          <cell r="Q21"/>
          <cell r="R21"/>
          <cell r="S21"/>
          <cell r="T21" t="str">
            <v>2028 Wert ist Mittelwert von 340 und 410 MW</v>
          </cell>
          <cell r="U21"/>
        </row>
        <row r="22">
          <cell r="A22" t="str">
            <v>France</v>
          </cell>
          <cell r="C22" t="str">
            <v>MW</v>
          </cell>
          <cell r="D22" t="str">
            <v>Liquid Biofuels</v>
          </cell>
          <cell r="E22"/>
          <cell r="F22"/>
          <cell r="G22"/>
          <cell r="H22"/>
          <cell r="I22"/>
          <cell r="J22"/>
          <cell r="K22"/>
          <cell r="L22"/>
          <cell r="M22"/>
          <cell r="N22"/>
          <cell r="O22"/>
          <cell r="P22"/>
          <cell r="Q22"/>
          <cell r="R22"/>
          <cell r="S22"/>
          <cell r="T22"/>
          <cell r="U22"/>
        </row>
        <row r="23">
          <cell r="A23" t="str">
            <v>France</v>
          </cell>
          <cell r="C23" t="str">
            <v>MW</v>
          </cell>
          <cell r="D23" t="str">
            <v>Geothermal</v>
          </cell>
          <cell r="E23"/>
          <cell r="F23"/>
          <cell r="G23"/>
          <cell r="H23"/>
          <cell r="I23">
            <v>24</v>
          </cell>
          <cell r="J23"/>
          <cell r="K23"/>
          <cell r="L23"/>
          <cell r="M23"/>
          <cell r="N23">
            <v>24</v>
          </cell>
          <cell r="O23"/>
          <cell r="P23"/>
          <cell r="Q23"/>
          <cell r="R23"/>
          <cell r="S23"/>
          <cell r="T23"/>
          <cell r="U23"/>
        </row>
        <row r="24">
          <cell r="A24" t="str">
            <v>France</v>
          </cell>
          <cell r="C24" t="str">
            <v>MW</v>
          </cell>
          <cell r="D24" t="str">
            <v>Marine</v>
          </cell>
          <cell r="E24"/>
          <cell r="F24"/>
          <cell r="G24"/>
          <cell r="H24"/>
          <cell r="I24"/>
          <cell r="J24"/>
          <cell r="K24"/>
          <cell r="L24"/>
          <cell r="M24"/>
          <cell r="N24"/>
          <cell r="O24"/>
          <cell r="P24"/>
          <cell r="Q24"/>
          <cell r="R24"/>
          <cell r="S24"/>
          <cell r="T24"/>
          <cell r="U24"/>
        </row>
        <row r="25">
          <cell r="A25" t="str">
            <v>Hungary</v>
          </cell>
          <cell r="C25" t="str">
            <v>%</v>
          </cell>
          <cell r="D25" t="str">
            <v>RES-FEC</v>
          </cell>
          <cell r="E25"/>
          <cell r="F25">
            <v>0.13200000000000001</v>
          </cell>
          <cell r="G25"/>
          <cell r="H25"/>
          <cell r="I25"/>
          <cell r="J25"/>
          <cell r="K25">
            <v>0.16400000000000001</v>
          </cell>
          <cell r="L25"/>
          <cell r="M25"/>
          <cell r="N25"/>
          <cell r="O25"/>
          <cell r="P25">
            <v>0.21</v>
          </cell>
          <cell r="Q25"/>
          <cell r="R25"/>
          <cell r="S25"/>
          <cell r="T25"/>
          <cell r="U25" t="str">
            <v>P. 42 Table 2</v>
          </cell>
        </row>
        <row r="26">
          <cell r="A26" t="str">
            <v>Hungary</v>
          </cell>
          <cell r="C26" t="str">
            <v>%</v>
          </cell>
          <cell r="D26" t="str">
            <v>RES-E</v>
          </cell>
          <cell r="E26"/>
          <cell r="F26">
            <v>0.108</v>
          </cell>
          <cell r="G26"/>
          <cell r="H26"/>
          <cell r="I26"/>
          <cell r="J26"/>
          <cell r="K26">
            <v>0.16400000000000001</v>
          </cell>
          <cell r="L26"/>
          <cell r="M26"/>
          <cell r="N26"/>
          <cell r="O26"/>
          <cell r="P26">
            <v>0.21299999999999999</v>
          </cell>
          <cell r="Q26"/>
          <cell r="R26"/>
          <cell r="S26"/>
          <cell r="T26"/>
          <cell r="U26"/>
        </row>
        <row r="27">
          <cell r="A27" t="str">
            <v>Hungary</v>
          </cell>
          <cell r="C27" t="str">
            <v>%</v>
          </cell>
          <cell r="D27" t="str">
            <v>RES-HC</v>
          </cell>
          <cell r="E27"/>
          <cell r="F27">
            <v>0.182</v>
          </cell>
          <cell r="G27"/>
          <cell r="H27"/>
          <cell r="I27"/>
          <cell r="J27"/>
          <cell r="K27">
            <v>0.20699999999999999</v>
          </cell>
          <cell r="L27"/>
          <cell r="M27"/>
          <cell r="N27"/>
          <cell r="O27"/>
          <cell r="P27">
            <v>0.28699999999999998</v>
          </cell>
          <cell r="Q27"/>
          <cell r="R27"/>
          <cell r="S27"/>
          <cell r="T27"/>
          <cell r="U27"/>
        </row>
        <row r="28">
          <cell r="A28" t="str">
            <v>Hungary</v>
          </cell>
          <cell r="C28" t="str">
            <v>%</v>
          </cell>
          <cell r="D28" t="str">
            <v>RES-T</v>
          </cell>
          <cell r="E28"/>
          <cell r="F28">
            <v>6.6000000000000003E-2</v>
          </cell>
          <cell r="G28"/>
          <cell r="H28"/>
          <cell r="I28"/>
          <cell r="J28"/>
          <cell r="K28">
            <v>0.16800000000000001</v>
          </cell>
          <cell r="L28"/>
          <cell r="M28"/>
          <cell r="N28"/>
          <cell r="O28"/>
          <cell r="P28">
            <v>0.16900000000000001</v>
          </cell>
          <cell r="Q28"/>
          <cell r="R28"/>
          <cell r="S28"/>
          <cell r="T28"/>
          <cell r="U28"/>
        </row>
        <row r="29">
          <cell r="A29" t="str">
            <v>Hungary</v>
          </cell>
          <cell r="C29"/>
          <cell r="D29" t="str">
            <v>EE Kapazitäten kummuliert [MW]</v>
          </cell>
          <cell r="E29"/>
          <cell r="F29"/>
          <cell r="G29"/>
          <cell r="H29"/>
          <cell r="I29"/>
          <cell r="J29"/>
          <cell r="K29"/>
          <cell r="L29"/>
          <cell r="M29"/>
          <cell r="N29"/>
          <cell r="O29"/>
          <cell r="P29"/>
          <cell r="Q29"/>
          <cell r="R29"/>
          <cell r="S29"/>
          <cell r="T29"/>
          <cell r="U29"/>
        </row>
        <row r="30">
          <cell r="A30" t="str">
            <v>Hungary</v>
          </cell>
          <cell r="C30" t="str">
            <v>MW</v>
          </cell>
          <cell r="D30" t="str">
            <v>Wind</v>
          </cell>
          <cell r="E30"/>
          <cell r="F30">
            <v>329</v>
          </cell>
          <cell r="G30">
            <v>329</v>
          </cell>
          <cell r="H30">
            <v>329</v>
          </cell>
          <cell r="I30">
            <v>329</v>
          </cell>
          <cell r="J30">
            <v>329</v>
          </cell>
          <cell r="K30">
            <v>329</v>
          </cell>
          <cell r="L30">
            <v>329</v>
          </cell>
          <cell r="M30">
            <v>329</v>
          </cell>
          <cell r="N30">
            <v>329</v>
          </cell>
          <cell r="O30">
            <v>329</v>
          </cell>
          <cell r="P30">
            <v>329</v>
          </cell>
          <cell r="Q30"/>
          <cell r="R30"/>
          <cell r="S30"/>
          <cell r="T30"/>
          <cell r="U30" t="str">
            <v>P. 43 Table 4</v>
          </cell>
        </row>
        <row r="31">
          <cell r="A31" t="str">
            <v>Hungary</v>
          </cell>
          <cell r="C31" t="str">
            <v>MW</v>
          </cell>
          <cell r="D31" t="str">
            <v>Wind Onshore</v>
          </cell>
          <cell r="E31"/>
          <cell r="F31"/>
          <cell r="G31"/>
          <cell r="H31"/>
          <cell r="I31"/>
          <cell r="J31"/>
          <cell r="K31"/>
          <cell r="L31"/>
          <cell r="M31"/>
          <cell r="N31"/>
          <cell r="O31"/>
          <cell r="P31"/>
          <cell r="Q31"/>
          <cell r="R31"/>
          <cell r="S31"/>
          <cell r="T31"/>
          <cell r="U31"/>
        </row>
        <row r="32">
          <cell r="A32" t="str">
            <v>Hungary</v>
          </cell>
          <cell r="C32" t="str">
            <v>MW</v>
          </cell>
          <cell r="D32" t="str">
            <v>Wind Offshore</v>
          </cell>
          <cell r="E32"/>
          <cell r="F32"/>
          <cell r="G32"/>
          <cell r="H32"/>
          <cell r="I32"/>
          <cell r="J32"/>
          <cell r="K32"/>
          <cell r="L32"/>
          <cell r="M32"/>
          <cell r="N32"/>
          <cell r="O32"/>
          <cell r="P32"/>
          <cell r="Q32"/>
          <cell r="R32"/>
          <cell r="S32"/>
          <cell r="T32"/>
          <cell r="U32"/>
        </row>
        <row r="33">
          <cell r="A33" t="str">
            <v>Hungary</v>
          </cell>
          <cell r="C33" t="str">
            <v>MW</v>
          </cell>
          <cell r="D33" t="str">
            <v>Solar PV</v>
          </cell>
          <cell r="E33"/>
          <cell r="F33">
            <v>1170</v>
          </cell>
          <cell r="G33">
            <v>1691</v>
          </cell>
          <cell r="H33">
            <v>2212</v>
          </cell>
          <cell r="I33">
            <v>2733</v>
          </cell>
          <cell r="J33">
            <v>3255</v>
          </cell>
          <cell r="K33">
            <v>3777</v>
          </cell>
          <cell r="L33">
            <v>4310</v>
          </cell>
          <cell r="M33">
            <v>4845</v>
          </cell>
          <cell r="N33">
            <v>5380</v>
          </cell>
          <cell r="O33">
            <v>5915</v>
          </cell>
          <cell r="P33">
            <v>6454</v>
          </cell>
          <cell r="Q33"/>
          <cell r="R33"/>
          <cell r="S33"/>
          <cell r="T33"/>
          <cell r="U33"/>
        </row>
        <row r="34">
          <cell r="A34" t="str">
            <v>Hungary</v>
          </cell>
          <cell r="C34" t="str">
            <v>MW</v>
          </cell>
          <cell r="D34" t="str">
            <v>Concentrated solar power</v>
          </cell>
          <cell r="E34"/>
          <cell r="F34"/>
          <cell r="G34"/>
          <cell r="H34"/>
          <cell r="I34"/>
          <cell r="J34"/>
          <cell r="K34"/>
          <cell r="L34"/>
          <cell r="M34"/>
          <cell r="N34"/>
          <cell r="O34"/>
          <cell r="P34"/>
          <cell r="Q34"/>
          <cell r="R34"/>
          <cell r="S34"/>
          <cell r="T34"/>
          <cell r="U34"/>
        </row>
        <row r="35">
          <cell r="A35" t="str">
            <v>Hungary</v>
          </cell>
          <cell r="C35" t="str">
            <v>MW</v>
          </cell>
          <cell r="D35" t="str">
            <v>Renewable hydropower</v>
          </cell>
          <cell r="E35"/>
          <cell r="F35">
            <v>57</v>
          </cell>
          <cell r="G35">
            <v>57</v>
          </cell>
          <cell r="H35">
            <v>57</v>
          </cell>
          <cell r="I35">
            <v>57</v>
          </cell>
          <cell r="J35">
            <v>57</v>
          </cell>
          <cell r="K35">
            <v>57</v>
          </cell>
          <cell r="L35">
            <v>57</v>
          </cell>
          <cell r="M35">
            <v>57</v>
          </cell>
          <cell r="N35">
            <v>57</v>
          </cell>
          <cell r="O35">
            <v>57</v>
          </cell>
          <cell r="P35">
            <v>57</v>
          </cell>
          <cell r="Q35"/>
          <cell r="R35"/>
          <cell r="S35"/>
          <cell r="T35"/>
          <cell r="U35"/>
        </row>
        <row r="36">
          <cell r="A36" t="str">
            <v>Hungary</v>
          </cell>
          <cell r="C36" t="str">
            <v>MW</v>
          </cell>
          <cell r="D36" t="str">
            <v>Pumped Storage</v>
          </cell>
          <cell r="E36"/>
          <cell r="F36"/>
          <cell r="G36"/>
          <cell r="H36"/>
          <cell r="I36"/>
          <cell r="J36"/>
          <cell r="K36"/>
          <cell r="L36"/>
          <cell r="M36"/>
          <cell r="N36"/>
          <cell r="O36"/>
          <cell r="P36"/>
          <cell r="Q36"/>
          <cell r="R36"/>
          <cell r="S36"/>
          <cell r="T36"/>
          <cell r="U36"/>
        </row>
        <row r="37">
          <cell r="A37" t="str">
            <v>Hungary</v>
          </cell>
          <cell r="C37" t="str">
            <v>MW</v>
          </cell>
          <cell r="D37" t="str">
            <v>Biomass</v>
          </cell>
          <cell r="E37"/>
          <cell r="F37"/>
          <cell r="G37"/>
          <cell r="H37"/>
          <cell r="I37"/>
          <cell r="J37"/>
          <cell r="K37"/>
          <cell r="L37"/>
          <cell r="M37"/>
          <cell r="N37"/>
          <cell r="O37"/>
          <cell r="P37"/>
          <cell r="Q37"/>
          <cell r="R37"/>
          <cell r="S37"/>
          <cell r="T37"/>
          <cell r="U37"/>
        </row>
        <row r="38">
          <cell r="A38" t="str">
            <v>Hungary</v>
          </cell>
          <cell r="C38" t="str">
            <v>MW</v>
          </cell>
          <cell r="D38" t="str">
            <v>Bioenergy</v>
          </cell>
          <cell r="E38"/>
          <cell r="F38">
            <v>519</v>
          </cell>
          <cell r="G38">
            <v>583</v>
          </cell>
          <cell r="H38">
            <v>647</v>
          </cell>
          <cell r="I38">
            <v>710</v>
          </cell>
          <cell r="J38">
            <v>774</v>
          </cell>
          <cell r="K38">
            <v>838</v>
          </cell>
          <cell r="L38">
            <v>796</v>
          </cell>
          <cell r="M38">
            <v>754</v>
          </cell>
          <cell r="N38">
            <v>712</v>
          </cell>
          <cell r="O38">
            <v>670</v>
          </cell>
          <cell r="P38">
            <v>796</v>
          </cell>
          <cell r="Q38"/>
          <cell r="R38"/>
          <cell r="S38"/>
          <cell r="T38" t="str">
            <v>incl. Eneuerbaren Abfall</v>
          </cell>
          <cell r="U38"/>
        </row>
        <row r="39">
          <cell r="A39" t="str">
            <v>Hungary</v>
          </cell>
          <cell r="C39" t="str">
            <v>MW</v>
          </cell>
          <cell r="D39" t="str">
            <v>Biogas</v>
          </cell>
          <cell r="E39"/>
          <cell r="F39"/>
          <cell r="G39"/>
          <cell r="H39"/>
          <cell r="I39"/>
          <cell r="J39"/>
          <cell r="K39"/>
          <cell r="L39"/>
          <cell r="M39"/>
          <cell r="N39"/>
          <cell r="O39"/>
          <cell r="P39"/>
          <cell r="Q39"/>
          <cell r="R39"/>
          <cell r="S39"/>
          <cell r="T39"/>
          <cell r="U39"/>
        </row>
        <row r="40">
          <cell r="A40" t="str">
            <v>Hungary</v>
          </cell>
          <cell r="C40" t="str">
            <v>MW</v>
          </cell>
          <cell r="D40" t="str">
            <v>Liquid Biofuels</v>
          </cell>
          <cell r="E40"/>
          <cell r="F40"/>
          <cell r="G40"/>
          <cell r="H40"/>
          <cell r="I40"/>
          <cell r="J40"/>
          <cell r="K40"/>
          <cell r="L40"/>
          <cell r="M40"/>
          <cell r="N40"/>
          <cell r="O40"/>
          <cell r="P40"/>
          <cell r="Q40"/>
          <cell r="R40"/>
          <cell r="S40"/>
          <cell r="T40"/>
          <cell r="U40"/>
        </row>
        <row r="41">
          <cell r="A41" t="str">
            <v>Hungary</v>
          </cell>
          <cell r="C41" t="str">
            <v>MW</v>
          </cell>
          <cell r="D41" t="str">
            <v>Geothermal</v>
          </cell>
          <cell r="E41"/>
          <cell r="F41"/>
          <cell r="G41"/>
          <cell r="H41"/>
          <cell r="I41"/>
          <cell r="J41"/>
          <cell r="K41"/>
          <cell r="L41"/>
          <cell r="M41"/>
          <cell r="N41"/>
          <cell r="O41"/>
          <cell r="P41"/>
          <cell r="Q41"/>
          <cell r="R41"/>
          <cell r="S41"/>
          <cell r="T41"/>
          <cell r="U41"/>
        </row>
        <row r="42">
          <cell r="A42" t="str">
            <v>Hungary</v>
          </cell>
          <cell r="C42" t="str">
            <v>MW</v>
          </cell>
          <cell r="D42" t="str">
            <v>Marine</v>
          </cell>
          <cell r="E42"/>
          <cell r="F42"/>
          <cell r="G42"/>
          <cell r="H42"/>
          <cell r="I42"/>
          <cell r="J42"/>
          <cell r="K42"/>
          <cell r="L42"/>
          <cell r="M42"/>
          <cell r="N42"/>
          <cell r="O42"/>
          <cell r="P42"/>
          <cell r="Q42"/>
          <cell r="R42"/>
          <cell r="S42"/>
          <cell r="T42"/>
          <cell r="U42"/>
        </row>
        <row r="43">
          <cell r="A43" t="str">
            <v>Hungary</v>
          </cell>
          <cell r="C43" t="str">
            <v>MW</v>
          </cell>
          <cell r="D43" t="str">
            <v>Other</v>
          </cell>
          <cell r="E43"/>
          <cell r="F43">
            <v>11</v>
          </cell>
          <cell r="G43">
            <v>16</v>
          </cell>
          <cell r="H43">
            <v>21</v>
          </cell>
          <cell r="I43">
            <v>26</v>
          </cell>
          <cell r="J43">
            <v>31</v>
          </cell>
          <cell r="K43">
            <v>35</v>
          </cell>
          <cell r="L43">
            <v>60</v>
          </cell>
          <cell r="M43">
            <v>85</v>
          </cell>
          <cell r="N43">
            <v>109</v>
          </cell>
          <cell r="O43">
            <v>134</v>
          </cell>
          <cell r="P43">
            <v>60</v>
          </cell>
          <cell r="Q43"/>
          <cell r="R43"/>
          <cell r="S43"/>
          <cell r="T43"/>
          <cell r="U43"/>
        </row>
        <row r="44">
          <cell r="A44" t="str">
            <v>Hungary</v>
          </cell>
          <cell r="C44"/>
          <cell r="D44" t="str">
            <v>EE Erzeugung kummuliert [GWh]</v>
          </cell>
          <cell r="E44"/>
          <cell r="F44"/>
          <cell r="G44"/>
          <cell r="H44"/>
          <cell r="I44"/>
          <cell r="J44"/>
          <cell r="K44"/>
          <cell r="L44"/>
          <cell r="M44"/>
          <cell r="N44"/>
          <cell r="O44"/>
          <cell r="P44"/>
          <cell r="Q44"/>
          <cell r="R44"/>
          <cell r="S44"/>
          <cell r="T44"/>
          <cell r="U44"/>
        </row>
        <row r="45">
          <cell r="A45" t="str">
            <v>Hungary</v>
          </cell>
          <cell r="C45" t="str">
            <v>GWh</v>
          </cell>
          <cell r="D45" t="str">
            <v>Wind</v>
          </cell>
          <cell r="E45"/>
          <cell r="F45"/>
          <cell r="G45"/>
          <cell r="H45"/>
          <cell r="I45">
            <v>7300</v>
          </cell>
          <cell r="K45">
            <v>10100</v>
          </cell>
          <cell r="N45">
            <v>12600</v>
          </cell>
          <cell r="P45">
            <v>14400</v>
          </cell>
          <cell r="S45">
            <v>17200</v>
          </cell>
          <cell r="U45" t="str">
            <v>S. 51</v>
          </cell>
        </row>
        <row r="46">
          <cell r="A46" t="str">
            <v>Hungary</v>
          </cell>
          <cell r="C46" t="str">
            <v>GWh</v>
          </cell>
          <cell r="D46" t="str">
            <v>Wind Onshore</v>
          </cell>
          <cell r="E46"/>
          <cell r="F46"/>
          <cell r="G46"/>
          <cell r="H46"/>
        </row>
        <row r="47">
          <cell r="A47" t="str">
            <v>Hungary</v>
          </cell>
          <cell r="C47" t="str">
            <v>GWh</v>
          </cell>
          <cell r="D47" t="str">
            <v>Wind Offshore</v>
          </cell>
          <cell r="E47"/>
          <cell r="F47"/>
          <cell r="G47"/>
          <cell r="H47"/>
          <cell r="U47"/>
        </row>
        <row r="48">
          <cell r="A48" t="str">
            <v>Hungary</v>
          </cell>
          <cell r="C48" t="str">
            <v>GWh</v>
          </cell>
          <cell r="D48" t="str">
            <v>Solar PV</v>
          </cell>
          <cell r="E48"/>
          <cell r="F48"/>
          <cell r="G48"/>
          <cell r="H48"/>
          <cell r="I48">
            <v>4500</v>
          </cell>
          <cell r="K48">
            <v>6000</v>
          </cell>
          <cell r="N48">
            <v>8200</v>
          </cell>
          <cell r="P48">
            <v>9700</v>
          </cell>
          <cell r="S48">
            <v>11800</v>
          </cell>
        </row>
        <row r="49">
          <cell r="A49" t="str">
            <v>Hungary</v>
          </cell>
          <cell r="C49" t="str">
            <v>GWh</v>
          </cell>
          <cell r="D49" t="str">
            <v>Concentrated solar power</v>
          </cell>
          <cell r="E49"/>
          <cell r="F49"/>
          <cell r="G49"/>
          <cell r="H49"/>
          <cell r="I49">
            <v>0</v>
          </cell>
          <cell r="K49">
            <v>0</v>
          </cell>
          <cell r="N49">
            <v>300</v>
          </cell>
          <cell r="P49">
            <v>300</v>
          </cell>
          <cell r="S49">
            <v>300</v>
          </cell>
          <cell r="U49"/>
        </row>
        <row r="50">
          <cell r="A50" t="str">
            <v>Hungary</v>
          </cell>
          <cell r="C50" t="str">
            <v>GWh</v>
          </cell>
          <cell r="D50" t="str">
            <v>Renewable hydropower</v>
          </cell>
          <cell r="E50"/>
          <cell r="F50"/>
          <cell r="G50"/>
          <cell r="H50"/>
          <cell r="I50">
            <v>5500</v>
          </cell>
          <cell r="K50">
            <v>6400</v>
          </cell>
          <cell r="N50">
            <v>6500</v>
          </cell>
          <cell r="P50">
            <v>6600</v>
          </cell>
          <cell r="S50">
            <v>6600</v>
          </cell>
        </row>
        <row r="51">
          <cell r="A51" t="str">
            <v>Hungary</v>
          </cell>
          <cell r="C51" t="str">
            <v>GWh</v>
          </cell>
          <cell r="D51" t="str">
            <v>Pumped Storage</v>
          </cell>
          <cell r="E51"/>
          <cell r="F51"/>
          <cell r="G51"/>
          <cell r="H51"/>
        </row>
        <row r="52">
          <cell r="A52" t="str">
            <v>Hungary</v>
          </cell>
          <cell r="C52" t="str">
            <v>GWh</v>
          </cell>
          <cell r="D52" t="str">
            <v>Bioenergy</v>
          </cell>
          <cell r="E52"/>
          <cell r="F52"/>
          <cell r="G52"/>
          <cell r="H52"/>
          <cell r="I52">
            <v>400</v>
          </cell>
          <cell r="K52">
            <v>500</v>
          </cell>
          <cell r="N52">
            <v>800</v>
          </cell>
          <cell r="P52">
            <v>1000</v>
          </cell>
          <cell r="S52">
            <v>1600</v>
          </cell>
        </row>
        <row r="53">
          <cell r="A53" t="str">
            <v>Hungary</v>
          </cell>
          <cell r="C53" t="str">
            <v>GWh</v>
          </cell>
          <cell r="D53" t="str">
            <v>Biomass</v>
          </cell>
          <cell r="E53"/>
          <cell r="F53"/>
          <cell r="G53"/>
          <cell r="H53"/>
        </row>
        <row r="54">
          <cell r="A54" t="str">
            <v>Hungary</v>
          </cell>
          <cell r="C54" t="str">
            <v>GWh</v>
          </cell>
          <cell r="D54" t="str">
            <v>Biogas</v>
          </cell>
          <cell r="E54"/>
          <cell r="F54"/>
          <cell r="G54"/>
          <cell r="H54"/>
        </row>
        <row r="55">
          <cell r="A55" t="str">
            <v>Hungary</v>
          </cell>
          <cell r="C55" t="str">
            <v>GWh</v>
          </cell>
          <cell r="D55" t="str">
            <v>Liquid Biofuels</v>
          </cell>
          <cell r="E55"/>
          <cell r="F55"/>
          <cell r="G55"/>
          <cell r="H55"/>
        </row>
        <row r="56">
          <cell r="A56" t="str">
            <v>Hungary</v>
          </cell>
          <cell r="C56" t="str">
            <v>GWh</v>
          </cell>
          <cell r="D56" t="str">
            <v>Geothermal</v>
          </cell>
          <cell r="E56"/>
          <cell r="F56"/>
          <cell r="G56"/>
          <cell r="H56"/>
          <cell r="I56">
            <v>0</v>
          </cell>
          <cell r="K56">
            <v>0</v>
          </cell>
          <cell r="N56">
            <v>0</v>
          </cell>
          <cell r="P56">
            <v>300</v>
          </cell>
          <cell r="S56">
            <v>600</v>
          </cell>
        </row>
        <row r="57">
          <cell r="A57" t="str">
            <v>Hungary</v>
          </cell>
          <cell r="C57" t="str">
            <v>GWh</v>
          </cell>
          <cell r="D57" t="str">
            <v>Marine</v>
          </cell>
          <cell r="E57"/>
          <cell r="F57"/>
          <cell r="G57"/>
          <cell r="H57"/>
          <cell r="I57"/>
          <cell r="J57"/>
          <cell r="K57"/>
          <cell r="L57"/>
          <cell r="M57"/>
          <cell r="N57"/>
          <cell r="O57"/>
          <cell r="P57"/>
          <cell r="Q57"/>
          <cell r="R57"/>
          <cell r="S57"/>
          <cell r="T57"/>
          <cell r="U57"/>
        </row>
        <row r="58">
          <cell r="A58" t="str">
            <v>Ireland</v>
          </cell>
          <cell r="C58" t="str">
            <v>%</v>
          </cell>
          <cell r="D58" t="str">
            <v>RES-FEC</v>
          </cell>
          <cell r="E58"/>
          <cell r="F58"/>
          <cell r="G58"/>
          <cell r="H58"/>
          <cell r="I58"/>
          <cell r="J58"/>
          <cell r="K58"/>
          <cell r="L58"/>
          <cell r="M58"/>
          <cell r="N58"/>
          <cell r="O58"/>
          <cell r="P58"/>
          <cell r="Q58"/>
          <cell r="R58"/>
          <cell r="S58"/>
          <cell r="T58" t="str">
            <v>Noch kein NECP vorhanden</v>
          </cell>
          <cell r="U58"/>
        </row>
        <row r="59">
          <cell r="A59" t="str">
            <v>Ireland</v>
          </cell>
          <cell r="C59" t="str">
            <v>%</v>
          </cell>
          <cell r="D59" t="str">
            <v>RES-E</v>
          </cell>
          <cell r="E59"/>
          <cell r="F59"/>
          <cell r="G59"/>
          <cell r="H59"/>
          <cell r="I59"/>
          <cell r="J59"/>
          <cell r="K59"/>
          <cell r="L59"/>
          <cell r="M59"/>
          <cell r="N59"/>
          <cell r="O59"/>
          <cell r="P59"/>
          <cell r="Q59"/>
          <cell r="R59"/>
          <cell r="S59"/>
          <cell r="T59" t="str">
            <v>Noch kein NECP vorhanden</v>
          </cell>
          <cell r="U59"/>
        </row>
        <row r="60">
          <cell r="A60" t="str">
            <v>Ireland</v>
          </cell>
          <cell r="C60" t="str">
            <v>%</v>
          </cell>
          <cell r="D60" t="str">
            <v>RES-HC</v>
          </cell>
          <cell r="E60"/>
          <cell r="F60"/>
          <cell r="G60"/>
          <cell r="H60"/>
          <cell r="I60"/>
          <cell r="J60"/>
          <cell r="K60"/>
          <cell r="L60"/>
          <cell r="M60"/>
          <cell r="N60"/>
          <cell r="O60"/>
          <cell r="P60"/>
          <cell r="Q60"/>
          <cell r="R60"/>
          <cell r="S60"/>
          <cell r="T60" t="str">
            <v>Noch kein NECP vorhanden</v>
          </cell>
          <cell r="U60"/>
        </row>
        <row r="61">
          <cell r="A61" t="str">
            <v>Ireland</v>
          </cell>
          <cell r="C61" t="str">
            <v>%</v>
          </cell>
          <cell r="D61" t="str">
            <v>RES-T</v>
          </cell>
          <cell r="E61"/>
          <cell r="F61"/>
          <cell r="G61"/>
          <cell r="H61"/>
          <cell r="I61"/>
          <cell r="J61"/>
          <cell r="K61"/>
          <cell r="L61"/>
          <cell r="M61"/>
          <cell r="N61"/>
          <cell r="O61"/>
          <cell r="P61"/>
          <cell r="Q61"/>
          <cell r="R61"/>
          <cell r="S61"/>
          <cell r="T61" t="str">
            <v>Noch kein NECP vorhanden</v>
          </cell>
          <cell r="U61"/>
        </row>
        <row r="62">
          <cell r="A62" t="str">
            <v>Ireland</v>
          </cell>
          <cell r="C62"/>
          <cell r="D62" t="str">
            <v>EE Kapazitäten kummuliert [MW]</v>
          </cell>
          <cell r="E62"/>
          <cell r="F62"/>
          <cell r="G62"/>
          <cell r="H62"/>
          <cell r="I62"/>
          <cell r="J62"/>
          <cell r="K62"/>
          <cell r="L62"/>
          <cell r="M62"/>
          <cell r="N62"/>
          <cell r="O62"/>
          <cell r="P62"/>
          <cell r="Q62"/>
          <cell r="R62"/>
          <cell r="S62"/>
          <cell r="T62" t="str">
            <v>Noch kein NECP vorhanden</v>
          </cell>
          <cell r="U62"/>
        </row>
        <row r="63">
          <cell r="A63" t="str">
            <v>Ireland</v>
          </cell>
          <cell r="C63" t="str">
            <v>MW</v>
          </cell>
          <cell r="D63" t="str">
            <v>Wind</v>
          </cell>
          <cell r="E63"/>
          <cell r="F63"/>
          <cell r="G63"/>
          <cell r="H63"/>
          <cell r="I63"/>
          <cell r="J63"/>
          <cell r="K63"/>
          <cell r="L63"/>
          <cell r="M63"/>
          <cell r="N63"/>
          <cell r="O63"/>
          <cell r="P63"/>
          <cell r="Q63"/>
          <cell r="R63"/>
          <cell r="S63"/>
          <cell r="T63" t="str">
            <v>Noch kein NECP vorhanden</v>
          </cell>
          <cell r="U63"/>
        </row>
        <row r="64">
          <cell r="A64" t="str">
            <v>Ireland</v>
          </cell>
          <cell r="C64" t="str">
            <v>MW</v>
          </cell>
          <cell r="D64" t="str">
            <v>Wind Onshore</v>
          </cell>
          <cell r="E64"/>
          <cell r="F64"/>
          <cell r="G64"/>
          <cell r="H64"/>
          <cell r="I64"/>
          <cell r="J64"/>
          <cell r="K64"/>
          <cell r="L64"/>
          <cell r="M64"/>
          <cell r="N64"/>
          <cell r="O64"/>
          <cell r="P64"/>
          <cell r="Q64"/>
          <cell r="R64"/>
          <cell r="S64"/>
          <cell r="T64" t="str">
            <v>Noch kein NECP vorhanden</v>
          </cell>
          <cell r="U64"/>
        </row>
        <row r="65">
          <cell r="A65" t="str">
            <v>Ireland</v>
          </cell>
          <cell r="C65" t="str">
            <v>MW</v>
          </cell>
          <cell r="D65" t="str">
            <v>Wind Offshore</v>
          </cell>
          <cell r="E65"/>
          <cell r="F65"/>
          <cell r="G65"/>
          <cell r="H65"/>
          <cell r="I65"/>
          <cell r="J65"/>
          <cell r="K65"/>
          <cell r="L65"/>
          <cell r="M65"/>
          <cell r="N65"/>
          <cell r="O65"/>
          <cell r="P65"/>
          <cell r="Q65"/>
          <cell r="R65"/>
          <cell r="S65"/>
          <cell r="T65" t="str">
            <v>Noch kein NECP vorhanden</v>
          </cell>
          <cell r="U65"/>
        </row>
        <row r="66">
          <cell r="A66" t="str">
            <v>Ireland</v>
          </cell>
          <cell r="C66" t="str">
            <v>MW</v>
          </cell>
          <cell r="D66" t="str">
            <v>Solar PV</v>
          </cell>
          <cell r="E66"/>
          <cell r="F66"/>
          <cell r="G66"/>
          <cell r="H66"/>
          <cell r="I66"/>
          <cell r="J66"/>
          <cell r="K66"/>
          <cell r="L66"/>
          <cell r="M66"/>
          <cell r="N66"/>
          <cell r="O66"/>
          <cell r="P66"/>
          <cell r="Q66"/>
          <cell r="R66"/>
          <cell r="S66"/>
          <cell r="T66" t="str">
            <v>Noch kein NECP vorhanden</v>
          </cell>
          <cell r="U66"/>
        </row>
        <row r="67">
          <cell r="A67" t="str">
            <v>Ireland</v>
          </cell>
          <cell r="C67" t="str">
            <v>MW</v>
          </cell>
          <cell r="D67" t="str">
            <v>Concentrated solar power</v>
          </cell>
          <cell r="E67"/>
          <cell r="F67"/>
          <cell r="G67"/>
          <cell r="H67"/>
          <cell r="I67"/>
          <cell r="J67"/>
          <cell r="K67"/>
          <cell r="L67"/>
          <cell r="M67"/>
          <cell r="N67"/>
          <cell r="O67"/>
          <cell r="P67"/>
          <cell r="Q67"/>
          <cell r="R67"/>
          <cell r="S67"/>
          <cell r="T67" t="str">
            <v>Noch kein NECP vorhanden</v>
          </cell>
          <cell r="U67"/>
        </row>
        <row r="68">
          <cell r="A68" t="str">
            <v>Ireland</v>
          </cell>
          <cell r="C68" t="str">
            <v>MW</v>
          </cell>
          <cell r="D68" t="str">
            <v>Renewable hydropower</v>
          </cell>
          <cell r="E68"/>
          <cell r="F68"/>
          <cell r="G68"/>
          <cell r="H68"/>
          <cell r="I68"/>
          <cell r="J68"/>
          <cell r="K68"/>
          <cell r="L68"/>
          <cell r="M68"/>
          <cell r="N68"/>
          <cell r="O68"/>
          <cell r="P68"/>
          <cell r="Q68"/>
          <cell r="R68"/>
          <cell r="S68"/>
          <cell r="T68" t="str">
            <v>Noch kein NECP vorhanden</v>
          </cell>
          <cell r="U68"/>
        </row>
        <row r="69">
          <cell r="A69" t="str">
            <v>Ireland</v>
          </cell>
          <cell r="C69" t="str">
            <v>MW</v>
          </cell>
          <cell r="D69" t="str">
            <v>Pumped Storage</v>
          </cell>
          <cell r="E69"/>
          <cell r="F69"/>
          <cell r="G69"/>
          <cell r="H69"/>
          <cell r="I69"/>
          <cell r="J69"/>
          <cell r="K69"/>
          <cell r="L69"/>
          <cell r="M69"/>
          <cell r="N69"/>
          <cell r="O69"/>
          <cell r="P69"/>
          <cell r="Q69"/>
          <cell r="R69"/>
          <cell r="S69"/>
          <cell r="T69" t="str">
            <v>Noch kein NECP vorhanden</v>
          </cell>
          <cell r="U69"/>
        </row>
        <row r="70">
          <cell r="A70" t="str">
            <v>Ireland</v>
          </cell>
          <cell r="C70" t="str">
            <v>MW</v>
          </cell>
          <cell r="D70" t="str">
            <v>Bioenergy</v>
          </cell>
          <cell r="E70"/>
          <cell r="F70"/>
          <cell r="G70"/>
          <cell r="H70"/>
          <cell r="I70"/>
          <cell r="J70"/>
          <cell r="K70"/>
          <cell r="L70"/>
          <cell r="M70"/>
          <cell r="N70"/>
          <cell r="O70"/>
          <cell r="P70"/>
          <cell r="Q70"/>
          <cell r="R70"/>
          <cell r="S70"/>
          <cell r="T70" t="str">
            <v>Noch kein NECP vorhanden</v>
          </cell>
          <cell r="U70"/>
        </row>
        <row r="71">
          <cell r="A71" t="str">
            <v>Ireland</v>
          </cell>
          <cell r="C71" t="str">
            <v>MW</v>
          </cell>
          <cell r="D71" t="str">
            <v>Biomass</v>
          </cell>
          <cell r="E71"/>
          <cell r="F71"/>
          <cell r="G71"/>
          <cell r="H71"/>
          <cell r="I71"/>
          <cell r="J71"/>
          <cell r="K71"/>
          <cell r="L71"/>
          <cell r="M71"/>
          <cell r="N71"/>
          <cell r="O71"/>
          <cell r="P71"/>
          <cell r="Q71"/>
          <cell r="R71"/>
          <cell r="S71"/>
          <cell r="T71" t="str">
            <v>Noch kein NECP vorhanden</v>
          </cell>
          <cell r="U71"/>
        </row>
        <row r="72">
          <cell r="A72" t="str">
            <v>Ireland</v>
          </cell>
          <cell r="C72" t="str">
            <v>MW</v>
          </cell>
          <cell r="D72" t="str">
            <v>Biogas</v>
          </cell>
          <cell r="E72"/>
          <cell r="F72"/>
          <cell r="G72"/>
          <cell r="H72"/>
          <cell r="I72"/>
          <cell r="J72"/>
          <cell r="K72"/>
          <cell r="L72"/>
          <cell r="M72"/>
          <cell r="N72"/>
          <cell r="O72"/>
          <cell r="P72"/>
          <cell r="Q72"/>
          <cell r="R72"/>
          <cell r="S72"/>
          <cell r="T72" t="str">
            <v>Noch kein NECP vorhanden</v>
          </cell>
          <cell r="U72"/>
        </row>
        <row r="73">
          <cell r="A73" t="str">
            <v>Ireland</v>
          </cell>
          <cell r="C73" t="str">
            <v>MW</v>
          </cell>
          <cell r="D73" t="str">
            <v>Liquid Biofuels</v>
          </cell>
          <cell r="E73"/>
          <cell r="F73"/>
          <cell r="G73"/>
          <cell r="H73"/>
          <cell r="I73"/>
          <cell r="J73"/>
          <cell r="K73"/>
          <cell r="L73"/>
          <cell r="M73"/>
          <cell r="N73"/>
          <cell r="O73"/>
          <cell r="P73"/>
          <cell r="Q73"/>
          <cell r="R73"/>
          <cell r="S73"/>
          <cell r="T73" t="str">
            <v>Noch kein NECP vorhanden</v>
          </cell>
          <cell r="U73"/>
        </row>
        <row r="74">
          <cell r="A74" t="str">
            <v>Ireland</v>
          </cell>
          <cell r="C74" t="str">
            <v>MW</v>
          </cell>
          <cell r="D74" t="str">
            <v>Geothermal</v>
          </cell>
          <cell r="E74"/>
          <cell r="F74"/>
          <cell r="G74"/>
          <cell r="H74"/>
          <cell r="I74"/>
          <cell r="J74"/>
          <cell r="K74"/>
          <cell r="L74"/>
          <cell r="M74"/>
          <cell r="N74"/>
          <cell r="O74"/>
          <cell r="P74"/>
          <cell r="Q74"/>
          <cell r="R74"/>
          <cell r="S74"/>
          <cell r="T74" t="str">
            <v>Noch kein NECP vorhanden</v>
          </cell>
          <cell r="U74"/>
        </row>
        <row r="75">
          <cell r="A75" t="str">
            <v>Ireland</v>
          </cell>
          <cell r="C75" t="str">
            <v>MW</v>
          </cell>
          <cell r="D75" t="str">
            <v>Marine</v>
          </cell>
          <cell r="E75"/>
          <cell r="F75"/>
          <cell r="G75"/>
          <cell r="H75"/>
          <cell r="I75"/>
          <cell r="J75"/>
          <cell r="K75"/>
          <cell r="L75"/>
          <cell r="M75"/>
          <cell r="N75"/>
          <cell r="O75"/>
          <cell r="P75"/>
          <cell r="Q75"/>
          <cell r="R75"/>
          <cell r="S75"/>
          <cell r="T75" t="str">
            <v>Noch kein NECP vorhanden</v>
          </cell>
          <cell r="U75"/>
        </row>
        <row r="76">
          <cell r="A76" t="str">
            <v>Italy</v>
          </cell>
          <cell r="C76" t="str">
            <v>%</v>
          </cell>
          <cell r="D76" t="str">
            <v>RES-FEC</v>
          </cell>
          <cell r="E76"/>
          <cell r="F76">
            <v>0.19</v>
          </cell>
          <cell r="G76">
            <v>0.2</v>
          </cell>
          <cell r="H76">
            <v>0.21</v>
          </cell>
          <cell r="I76">
            <v>0.22</v>
          </cell>
          <cell r="J76">
            <v>0.22</v>
          </cell>
          <cell r="K76">
            <v>0.23</v>
          </cell>
          <cell r="L76">
            <v>0.25</v>
          </cell>
          <cell r="M76">
            <v>0.26</v>
          </cell>
          <cell r="N76">
            <v>0.27</v>
          </cell>
          <cell r="O76">
            <v>0.28999999999999998</v>
          </cell>
          <cell r="P76">
            <v>0.3</v>
          </cell>
          <cell r="Q76"/>
          <cell r="R76"/>
          <cell r="S76"/>
          <cell r="T76"/>
          <cell r="U76" t="str">
            <v>P. 67 Figure 6</v>
          </cell>
        </row>
        <row r="77">
          <cell r="A77" t="str">
            <v>Italy</v>
          </cell>
          <cell r="C77" t="str">
            <v>%</v>
          </cell>
          <cell r="D77" t="str">
            <v>RES-E</v>
          </cell>
          <cell r="E77"/>
          <cell r="F77">
            <v>0.36199999999999999</v>
          </cell>
          <cell r="G77">
            <v>0.375</v>
          </cell>
          <cell r="H77">
            <v>0.38600000000000001</v>
          </cell>
          <cell r="I77">
            <v>0.39800000000000002</v>
          </cell>
          <cell r="J77">
            <v>0.40899999999999997</v>
          </cell>
          <cell r="K77">
            <v>0.42799999999999999</v>
          </cell>
          <cell r="L77">
            <v>0.45200000000000001</v>
          </cell>
          <cell r="M77">
            <v>0.47599999999999998</v>
          </cell>
          <cell r="N77">
            <v>0.499</v>
          </cell>
          <cell r="O77">
            <v>0.52300000000000002</v>
          </cell>
          <cell r="P77">
            <v>0.55000000000000004</v>
          </cell>
          <cell r="Q77"/>
          <cell r="R77"/>
          <cell r="S77"/>
          <cell r="T77"/>
          <cell r="U77" t="str">
            <v>P. 67 Figure 8</v>
          </cell>
        </row>
        <row r="78">
          <cell r="A78" t="str">
            <v>Italy</v>
          </cell>
          <cell r="C78" t="str">
            <v>%</v>
          </cell>
          <cell r="D78" t="str">
            <v>RES-HC</v>
          </cell>
          <cell r="E78"/>
          <cell r="F78">
            <v>0.20899999999999999</v>
          </cell>
          <cell r="G78">
            <v>0.221</v>
          </cell>
          <cell r="H78">
            <v>0.23300000000000001</v>
          </cell>
          <cell r="I78">
            <v>0.246</v>
          </cell>
          <cell r="J78">
            <v>0.26</v>
          </cell>
          <cell r="K78">
            <v>0.27400000000000002</v>
          </cell>
          <cell r="L78">
            <v>0.28599999999999998</v>
          </cell>
          <cell r="M78">
            <v>0.29899999999999999</v>
          </cell>
          <cell r="N78">
            <v>0.312</v>
          </cell>
          <cell r="O78">
            <v>0.32500000000000001</v>
          </cell>
          <cell r="P78">
            <v>0.33900000000000002</v>
          </cell>
          <cell r="Q78"/>
          <cell r="R78"/>
          <cell r="S78"/>
          <cell r="T78"/>
          <cell r="U78" t="str">
            <v>P. 69 Figure 9</v>
          </cell>
        </row>
        <row r="79">
          <cell r="A79" t="str">
            <v>Italy</v>
          </cell>
          <cell r="C79" t="str">
            <v>%</v>
          </cell>
          <cell r="D79" t="str">
            <v>RES-T</v>
          </cell>
          <cell r="E79"/>
          <cell r="F79">
            <v>8.8999999999999996E-2</v>
          </cell>
          <cell r="G79">
            <v>9.9000000000000005E-2</v>
          </cell>
          <cell r="H79">
            <v>0.11</v>
          </cell>
          <cell r="I79">
            <v>0.121</v>
          </cell>
          <cell r="J79">
            <v>0.13200000000000001</v>
          </cell>
          <cell r="K79">
            <v>0.14399999999999999</v>
          </cell>
          <cell r="L79">
            <v>0.158</v>
          </cell>
          <cell r="M79">
            <v>0.17199999999999999</v>
          </cell>
          <cell r="N79">
            <v>0.186</v>
          </cell>
          <cell r="O79">
            <v>0.20100000000000001</v>
          </cell>
          <cell r="P79">
            <v>0.22</v>
          </cell>
          <cell r="Q79"/>
          <cell r="R79"/>
          <cell r="S79"/>
          <cell r="T79"/>
          <cell r="U79" t="str">
            <v>P. 69 Figure 10</v>
          </cell>
        </row>
        <row r="80">
          <cell r="A80" t="str">
            <v>Italy</v>
          </cell>
          <cell r="C80"/>
          <cell r="D80" t="str">
            <v>EE Kapazitäten kummuliert [MW]</v>
          </cell>
          <cell r="E80"/>
          <cell r="F80"/>
          <cell r="G80"/>
          <cell r="H80"/>
          <cell r="I80"/>
          <cell r="J80"/>
          <cell r="K80">
            <v>68130</v>
          </cell>
          <cell r="L80"/>
          <cell r="M80"/>
          <cell r="N80"/>
          <cell r="O80"/>
          <cell r="P80">
            <v>95210</v>
          </cell>
          <cell r="Q80"/>
          <cell r="R80"/>
          <cell r="S80"/>
          <cell r="T80"/>
          <cell r="U80" t="str">
            <v>P. 71 Table 10</v>
          </cell>
        </row>
        <row r="81">
          <cell r="A81" t="str">
            <v>Italy</v>
          </cell>
          <cell r="C81" t="str">
            <v>MW</v>
          </cell>
          <cell r="D81" t="str">
            <v>Wind</v>
          </cell>
          <cell r="E81"/>
          <cell r="F81"/>
          <cell r="G81"/>
          <cell r="H81"/>
          <cell r="I81"/>
          <cell r="J81"/>
          <cell r="K81">
            <v>15950</v>
          </cell>
          <cell r="L81"/>
          <cell r="M81"/>
          <cell r="N81"/>
          <cell r="O81"/>
          <cell r="P81">
            <v>19300</v>
          </cell>
          <cell r="Q81"/>
          <cell r="R81"/>
          <cell r="S81"/>
          <cell r="T81"/>
          <cell r="U81"/>
        </row>
        <row r="82">
          <cell r="A82" t="str">
            <v>Italy</v>
          </cell>
          <cell r="C82" t="str">
            <v>MW</v>
          </cell>
          <cell r="D82" t="str">
            <v>Wind Onshore</v>
          </cell>
          <cell r="E82"/>
          <cell r="F82"/>
          <cell r="G82"/>
          <cell r="H82"/>
          <cell r="I82"/>
          <cell r="J82"/>
          <cell r="K82">
            <v>15950</v>
          </cell>
          <cell r="L82"/>
          <cell r="M82"/>
          <cell r="N82"/>
          <cell r="O82"/>
          <cell r="P82">
            <v>19300</v>
          </cell>
          <cell r="Q82"/>
          <cell r="R82"/>
          <cell r="S82"/>
          <cell r="T82"/>
          <cell r="U82"/>
        </row>
        <row r="83">
          <cell r="A83" t="str">
            <v>Italy</v>
          </cell>
          <cell r="C83" t="str">
            <v>MW</v>
          </cell>
          <cell r="D83" t="str">
            <v>Wind Offshore</v>
          </cell>
          <cell r="E83"/>
          <cell r="F83"/>
          <cell r="G83"/>
          <cell r="H83"/>
          <cell r="I83"/>
          <cell r="J83"/>
          <cell r="K83">
            <v>300</v>
          </cell>
          <cell r="L83"/>
          <cell r="M83"/>
          <cell r="N83"/>
          <cell r="O83"/>
          <cell r="P83">
            <v>900</v>
          </cell>
          <cell r="Q83"/>
          <cell r="R83"/>
          <cell r="S83"/>
          <cell r="T83"/>
          <cell r="U83"/>
        </row>
        <row r="84">
          <cell r="A84" t="str">
            <v>Italy</v>
          </cell>
          <cell r="C84" t="str">
            <v>MW</v>
          </cell>
          <cell r="D84" t="str">
            <v>Solar PV</v>
          </cell>
          <cell r="E84"/>
          <cell r="F84"/>
          <cell r="G84"/>
          <cell r="H84"/>
          <cell r="I84"/>
          <cell r="J84"/>
          <cell r="K84">
            <v>28300</v>
          </cell>
          <cell r="L84"/>
          <cell r="M84"/>
          <cell r="N84"/>
          <cell r="O84"/>
          <cell r="P84">
            <v>51120</v>
          </cell>
          <cell r="Q84"/>
          <cell r="R84"/>
          <cell r="S84"/>
          <cell r="T84" t="str">
            <v>Errechnet durch Solar minus CSP</v>
          </cell>
          <cell r="U84"/>
        </row>
        <row r="85">
          <cell r="A85" t="str">
            <v>Italy</v>
          </cell>
          <cell r="C85" t="str">
            <v>MW</v>
          </cell>
          <cell r="D85" t="str">
            <v>Concentrated solar power</v>
          </cell>
          <cell r="E85"/>
          <cell r="F85"/>
          <cell r="G85"/>
          <cell r="H85"/>
          <cell r="I85"/>
          <cell r="J85"/>
          <cell r="K85">
            <v>250</v>
          </cell>
          <cell r="L85"/>
          <cell r="M85"/>
          <cell r="N85"/>
          <cell r="O85"/>
          <cell r="P85">
            <v>880</v>
          </cell>
          <cell r="Q85"/>
          <cell r="R85"/>
          <cell r="S85"/>
          <cell r="T85"/>
          <cell r="U85"/>
        </row>
        <row r="86">
          <cell r="A86" t="str">
            <v>Italy</v>
          </cell>
          <cell r="C86" t="str">
            <v>MW</v>
          </cell>
          <cell r="D86" t="str">
            <v>Renewable hydropower</v>
          </cell>
          <cell r="E86"/>
          <cell r="F86"/>
          <cell r="G86"/>
          <cell r="H86"/>
          <cell r="I86"/>
          <cell r="J86"/>
          <cell r="K86">
            <v>19140</v>
          </cell>
          <cell r="L86"/>
          <cell r="M86"/>
          <cell r="N86"/>
          <cell r="O86"/>
          <cell r="P86">
            <v>19200</v>
          </cell>
          <cell r="Q86"/>
          <cell r="R86"/>
          <cell r="S86"/>
          <cell r="T86"/>
          <cell r="U86"/>
        </row>
        <row r="87">
          <cell r="A87" t="str">
            <v>Italy</v>
          </cell>
          <cell r="C87" t="str">
            <v>MW</v>
          </cell>
          <cell r="D87" t="str">
            <v>Pumped Storage</v>
          </cell>
          <cell r="E87"/>
          <cell r="F87"/>
          <cell r="G87"/>
          <cell r="H87"/>
          <cell r="I87"/>
          <cell r="J87"/>
          <cell r="K87"/>
          <cell r="L87"/>
          <cell r="M87"/>
          <cell r="N87"/>
          <cell r="O87"/>
          <cell r="P87"/>
          <cell r="Q87"/>
          <cell r="R87"/>
          <cell r="S87"/>
          <cell r="T87"/>
          <cell r="U87"/>
        </row>
        <row r="88">
          <cell r="A88" t="str">
            <v>Italy</v>
          </cell>
          <cell r="C88" t="str">
            <v>MW</v>
          </cell>
          <cell r="D88" t="str">
            <v>Bioenergy</v>
          </cell>
          <cell r="E88"/>
          <cell r="F88"/>
          <cell r="G88"/>
          <cell r="H88"/>
          <cell r="I88"/>
          <cell r="J88"/>
          <cell r="K88">
            <v>3570</v>
          </cell>
          <cell r="L88"/>
          <cell r="M88"/>
          <cell r="N88"/>
          <cell r="O88"/>
          <cell r="P88">
            <v>3760</v>
          </cell>
          <cell r="Q88"/>
          <cell r="R88"/>
          <cell r="S88"/>
          <cell r="T88"/>
          <cell r="U88"/>
        </row>
        <row r="89">
          <cell r="A89" t="str">
            <v>Italy</v>
          </cell>
          <cell r="C89" t="str">
            <v>MW</v>
          </cell>
          <cell r="D89" t="str">
            <v>Biomass</v>
          </cell>
          <cell r="E89"/>
          <cell r="F89"/>
          <cell r="G89"/>
          <cell r="H89"/>
          <cell r="I89"/>
          <cell r="J89"/>
          <cell r="K89"/>
          <cell r="L89"/>
          <cell r="M89"/>
          <cell r="N89"/>
          <cell r="O89"/>
          <cell r="P89"/>
          <cell r="Q89"/>
          <cell r="R89"/>
          <cell r="S89"/>
          <cell r="T89"/>
          <cell r="U89"/>
        </row>
        <row r="90">
          <cell r="A90" t="str">
            <v>Italy</v>
          </cell>
          <cell r="C90" t="str">
            <v>MW</v>
          </cell>
          <cell r="D90" t="str">
            <v>Biogas</v>
          </cell>
          <cell r="E90"/>
          <cell r="F90"/>
          <cell r="G90"/>
          <cell r="H90"/>
          <cell r="I90"/>
          <cell r="J90"/>
          <cell r="K90"/>
          <cell r="L90"/>
          <cell r="M90"/>
          <cell r="N90"/>
          <cell r="O90"/>
          <cell r="P90"/>
          <cell r="Q90"/>
          <cell r="R90"/>
          <cell r="S90"/>
          <cell r="T90"/>
          <cell r="U90"/>
        </row>
        <row r="91">
          <cell r="A91" t="str">
            <v>Italy</v>
          </cell>
          <cell r="C91" t="str">
            <v>MW</v>
          </cell>
          <cell r="D91" t="str">
            <v>Liquid Biofuels</v>
          </cell>
          <cell r="E91"/>
          <cell r="F91"/>
          <cell r="G91"/>
          <cell r="H91"/>
          <cell r="I91"/>
          <cell r="J91"/>
          <cell r="K91"/>
          <cell r="L91"/>
          <cell r="M91"/>
          <cell r="N91"/>
          <cell r="O91"/>
          <cell r="P91"/>
          <cell r="Q91"/>
          <cell r="R91"/>
          <cell r="S91"/>
          <cell r="T91"/>
          <cell r="U91"/>
        </row>
        <row r="92">
          <cell r="A92" t="str">
            <v>Italy</v>
          </cell>
          <cell r="C92" t="str">
            <v>MW</v>
          </cell>
          <cell r="D92" t="str">
            <v>Geothermal</v>
          </cell>
          <cell r="E92"/>
          <cell r="F92"/>
          <cell r="G92"/>
          <cell r="H92"/>
          <cell r="I92"/>
          <cell r="J92"/>
          <cell r="K92">
            <v>920</v>
          </cell>
          <cell r="L92"/>
          <cell r="M92"/>
          <cell r="N92"/>
          <cell r="O92"/>
          <cell r="P92">
            <v>950</v>
          </cell>
          <cell r="Q92"/>
          <cell r="R92"/>
          <cell r="S92"/>
          <cell r="T92"/>
          <cell r="U92"/>
        </row>
        <row r="93">
          <cell r="A93" t="str">
            <v>Italy</v>
          </cell>
          <cell r="C93" t="str">
            <v>MW</v>
          </cell>
          <cell r="D93" t="str">
            <v>Marine</v>
          </cell>
          <cell r="E93"/>
          <cell r="F93"/>
          <cell r="G93"/>
          <cell r="H93"/>
          <cell r="I93"/>
          <cell r="J93"/>
          <cell r="K93"/>
          <cell r="L93"/>
          <cell r="M93"/>
          <cell r="N93"/>
          <cell r="O93"/>
          <cell r="P93"/>
          <cell r="Q93"/>
          <cell r="R93"/>
          <cell r="S93"/>
          <cell r="T93"/>
          <cell r="U93"/>
        </row>
        <row r="94">
          <cell r="A94" t="str">
            <v>Latvia</v>
          </cell>
          <cell r="C94" t="str">
            <v>%</v>
          </cell>
          <cell r="D94" t="str">
            <v>RES-FEC</v>
          </cell>
          <cell r="E94"/>
          <cell r="F94">
            <v>0.4</v>
          </cell>
          <cell r="G94"/>
          <cell r="H94">
            <v>0.41799999999999998</v>
          </cell>
          <cell r="I94"/>
          <cell r="J94"/>
          <cell r="K94">
            <v>0.443</v>
          </cell>
          <cell r="L94"/>
          <cell r="M94">
            <v>0.46500000000000002</v>
          </cell>
          <cell r="N94"/>
          <cell r="O94"/>
          <cell r="P94">
            <v>0.5</v>
          </cell>
          <cell r="Q94"/>
          <cell r="R94"/>
          <cell r="S94"/>
          <cell r="T94"/>
          <cell r="U94" t="str">
            <v>P. 81 Table 16</v>
          </cell>
        </row>
        <row r="95">
          <cell r="A95" t="str">
            <v>Latvia</v>
          </cell>
          <cell r="C95" t="str">
            <v>%</v>
          </cell>
          <cell r="D95" t="str">
            <v>RES-E</v>
          </cell>
          <cell r="E95"/>
          <cell r="F95">
            <v>0.59799999999999998</v>
          </cell>
          <cell r="G95"/>
          <cell r="H95"/>
          <cell r="I95"/>
          <cell r="J95"/>
          <cell r="K95"/>
          <cell r="L95"/>
          <cell r="M95"/>
          <cell r="N95"/>
          <cell r="O95"/>
          <cell r="P95">
            <v>0.6</v>
          </cell>
          <cell r="Q95"/>
          <cell r="R95"/>
          <cell r="S95"/>
          <cell r="T95" t="str">
            <v>Over 60% in 2030</v>
          </cell>
          <cell r="U95"/>
        </row>
        <row r="96">
          <cell r="A96" t="str">
            <v>Latvia</v>
          </cell>
          <cell r="C96" t="str">
            <v>%</v>
          </cell>
          <cell r="D96" t="str">
            <v>RES-HC</v>
          </cell>
          <cell r="E96"/>
          <cell r="F96">
            <v>0.53400000000000003</v>
          </cell>
          <cell r="G96"/>
          <cell r="H96">
            <v>0.55200000000000005</v>
          </cell>
          <cell r="I96"/>
          <cell r="J96"/>
          <cell r="K96">
            <v>0.56079999999999997</v>
          </cell>
          <cell r="L96"/>
          <cell r="M96">
            <v>0.56689999999999996</v>
          </cell>
          <cell r="N96"/>
          <cell r="O96"/>
          <cell r="P96">
            <v>0.57589999999999997</v>
          </cell>
          <cell r="Q96"/>
          <cell r="R96"/>
          <cell r="S96"/>
          <cell r="T96"/>
          <cell r="U96"/>
        </row>
        <row r="97">
          <cell r="A97" t="str">
            <v>Latvia</v>
          </cell>
          <cell r="C97" t="str">
            <v>%</v>
          </cell>
          <cell r="D97" t="str">
            <v>RES-T</v>
          </cell>
          <cell r="E97"/>
          <cell r="F97">
            <v>0.1</v>
          </cell>
          <cell r="G97"/>
          <cell r="H97"/>
          <cell r="I97"/>
          <cell r="J97"/>
          <cell r="K97"/>
          <cell r="L97"/>
          <cell r="M97"/>
          <cell r="N97"/>
          <cell r="O97"/>
          <cell r="P97">
            <v>7.0000000000000007E-2</v>
          </cell>
          <cell r="Q97"/>
          <cell r="R97"/>
          <cell r="S97"/>
          <cell r="T97"/>
          <cell r="U97"/>
        </row>
        <row r="98">
          <cell r="A98" t="str">
            <v>Latvia</v>
          </cell>
          <cell r="C98"/>
          <cell r="D98" t="str">
            <v>EE Kapazitäten kummuliert [MW]</v>
          </cell>
          <cell r="E98"/>
          <cell r="F98"/>
          <cell r="G98"/>
          <cell r="H98"/>
          <cell r="I98"/>
          <cell r="J98"/>
          <cell r="K98"/>
          <cell r="L98"/>
          <cell r="M98"/>
          <cell r="N98"/>
          <cell r="O98"/>
          <cell r="P98"/>
          <cell r="Q98"/>
          <cell r="R98"/>
          <cell r="S98"/>
          <cell r="T98"/>
          <cell r="U98"/>
        </row>
        <row r="99">
          <cell r="A99" t="str">
            <v>Latvia</v>
          </cell>
          <cell r="C99" t="str">
            <v>MW</v>
          </cell>
          <cell r="D99" t="str">
            <v>Wind</v>
          </cell>
          <cell r="E99"/>
          <cell r="Q99"/>
          <cell r="R99"/>
          <cell r="S99"/>
          <cell r="T99" t="str">
            <v>Annahme Polens Onshore VLS</v>
          </cell>
          <cell r="U99" t="str">
            <v>P. 153 Figure 48</v>
          </cell>
        </row>
        <row r="100">
          <cell r="A100" t="str">
            <v>Latvia</v>
          </cell>
          <cell r="C100" t="str">
            <v>MW</v>
          </cell>
          <cell r="D100" t="str">
            <v>Wind Onshore</v>
          </cell>
          <cell r="E100"/>
          <cell r="F100">
            <v>143.66197183098592</v>
          </cell>
          <cell r="G100"/>
          <cell r="H100"/>
          <cell r="I100"/>
          <cell r="J100"/>
          <cell r="K100">
            <v>363.5216156516251</v>
          </cell>
          <cell r="L100"/>
          <cell r="M100"/>
          <cell r="N100"/>
          <cell r="O100"/>
          <cell r="P100">
            <v>662.21318617484746</v>
          </cell>
          <cell r="Q100"/>
          <cell r="R100"/>
          <cell r="S100"/>
          <cell r="T100"/>
          <cell r="U100"/>
        </row>
        <row r="101">
          <cell r="A101" t="str">
            <v>Latvia</v>
          </cell>
          <cell r="C101" t="str">
            <v>MW</v>
          </cell>
          <cell r="D101" t="str">
            <v>Wind Offshore</v>
          </cell>
          <cell r="E101"/>
          <cell r="F101"/>
          <cell r="G101"/>
          <cell r="H101"/>
          <cell r="I101"/>
          <cell r="J101"/>
          <cell r="K101"/>
          <cell r="L101"/>
          <cell r="M101"/>
          <cell r="N101"/>
          <cell r="O101"/>
          <cell r="P101"/>
          <cell r="Q101"/>
          <cell r="R101"/>
          <cell r="S101"/>
          <cell r="T101"/>
          <cell r="U101"/>
        </row>
        <row r="102">
          <cell r="A102" t="str">
            <v>Latvia</v>
          </cell>
          <cell r="C102" t="str">
            <v>MW</v>
          </cell>
          <cell r="D102" t="str">
            <v>Solar PV</v>
          </cell>
          <cell r="E102"/>
          <cell r="F102"/>
          <cell r="G102"/>
          <cell r="H102"/>
          <cell r="I102"/>
          <cell r="J102"/>
          <cell r="K102"/>
          <cell r="L102"/>
          <cell r="M102"/>
          <cell r="N102"/>
          <cell r="O102"/>
          <cell r="P102"/>
          <cell r="Q102"/>
          <cell r="R102"/>
          <cell r="S102"/>
          <cell r="T102"/>
          <cell r="U102"/>
        </row>
        <row r="103">
          <cell r="A103" t="str">
            <v>Latvia</v>
          </cell>
          <cell r="C103" t="str">
            <v>MW</v>
          </cell>
          <cell r="D103" t="str">
            <v>Concentrated solar power</v>
          </cell>
          <cell r="E103"/>
          <cell r="F103"/>
          <cell r="G103"/>
          <cell r="H103"/>
          <cell r="I103"/>
          <cell r="J103"/>
          <cell r="K103"/>
          <cell r="L103"/>
          <cell r="M103"/>
          <cell r="N103"/>
          <cell r="O103"/>
          <cell r="P103"/>
          <cell r="Q103"/>
          <cell r="R103"/>
          <cell r="S103"/>
          <cell r="T103"/>
          <cell r="U103"/>
        </row>
        <row r="104">
          <cell r="A104" t="str">
            <v>Latvia</v>
          </cell>
          <cell r="C104" t="str">
            <v>MW</v>
          </cell>
          <cell r="D104" t="str">
            <v>Renewable hydropower</v>
          </cell>
          <cell r="E104"/>
          <cell r="F104">
            <v>673.04347826086951</v>
          </cell>
          <cell r="G104"/>
          <cell r="H104"/>
          <cell r="I104"/>
          <cell r="J104"/>
          <cell r="K104">
            <v>667.82608695652175</v>
          </cell>
          <cell r="L104"/>
          <cell r="M104"/>
          <cell r="N104"/>
          <cell r="O104"/>
          <cell r="P104">
            <v>673.04347826086951</v>
          </cell>
          <cell r="Q104"/>
          <cell r="R104"/>
          <cell r="S104"/>
          <cell r="T104" t="str">
            <v>Annahme 4600 Volllaststunden</v>
          </cell>
          <cell r="U104" t="str">
            <v>P. 153 Figure 48</v>
          </cell>
        </row>
        <row r="105">
          <cell r="A105" t="str">
            <v>Latvia</v>
          </cell>
          <cell r="C105" t="str">
            <v>MW</v>
          </cell>
          <cell r="D105" t="str">
            <v>Pumped Storage</v>
          </cell>
          <cell r="E105"/>
          <cell r="F105"/>
          <cell r="G105"/>
          <cell r="H105"/>
          <cell r="I105"/>
          <cell r="J105"/>
          <cell r="K105"/>
          <cell r="L105"/>
          <cell r="M105"/>
          <cell r="N105"/>
          <cell r="O105"/>
          <cell r="P105"/>
          <cell r="Q105"/>
          <cell r="R105"/>
          <cell r="S105"/>
          <cell r="T105"/>
          <cell r="U105"/>
        </row>
        <row r="106">
          <cell r="A106" t="str">
            <v>Latvia</v>
          </cell>
          <cell r="C106" t="str">
            <v>MW</v>
          </cell>
          <cell r="D106" t="str">
            <v>Biomass</v>
          </cell>
          <cell r="E106"/>
          <cell r="F106"/>
          <cell r="G106"/>
          <cell r="H106"/>
          <cell r="I106"/>
          <cell r="J106"/>
          <cell r="K106"/>
          <cell r="L106"/>
          <cell r="M106"/>
          <cell r="N106"/>
          <cell r="O106"/>
          <cell r="P106"/>
          <cell r="Q106"/>
          <cell r="R106"/>
          <cell r="S106"/>
          <cell r="T106"/>
          <cell r="U106"/>
        </row>
        <row r="107">
          <cell r="A107" t="str">
            <v>Latvia</v>
          </cell>
          <cell r="C107" t="str">
            <v>MW</v>
          </cell>
          <cell r="D107" t="str">
            <v>Bioenergy</v>
          </cell>
          <cell r="E107"/>
          <cell r="F107">
            <v>164</v>
          </cell>
          <cell r="G107"/>
          <cell r="H107"/>
          <cell r="I107"/>
          <cell r="J107"/>
          <cell r="K107">
            <v>168</v>
          </cell>
          <cell r="L107"/>
          <cell r="M107"/>
          <cell r="N107"/>
          <cell r="O107"/>
          <cell r="P107">
            <v>120</v>
          </cell>
          <cell r="Q107"/>
          <cell r="R107"/>
          <cell r="S107"/>
          <cell r="T107" t="str">
            <v>Annahme 6000 Volllaststunden</v>
          </cell>
          <cell r="U107" t="str">
            <v>P. 153 Figure 48</v>
          </cell>
        </row>
        <row r="108">
          <cell r="A108" t="str">
            <v>Latvia</v>
          </cell>
          <cell r="C108" t="str">
            <v>MW</v>
          </cell>
          <cell r="D108" t="str">
            <v>Biogas</v>
          </cell>
          <cell r="E108"/>
          <cell r="F108"/>
          <cell r="G108"/>
          <cell r="H108"/>
          <cell r="I108"/>
          <cell r="J108"/>
          <cell r="K108"/>
          <cell r="L108"/>
          <cell r="M108"/>
          <cell r="N108"/>
          <cell r="O108"/>
          <cell r="P108"/>
          <cell r="Q108"/>
          <cell r="R108"/>
          <cell r="S108"/>
          <cell r="T108"/>
          <cell r="U108"/>
        </row>
        <row r="109">
          <cell r="A109" t="str">
            <v>Latvia</v>
          </cell>
          <cell r="C109" t="str">
            <v>MW</v>
          </cell>
          <cell r="D109" t="str">
            <v>Liquid Biofuels</v>
          </cell>
          <cell r="E109"/>
          <cell r="F109"/>
          <cell r="G109"/>
          <cell r="H109"/>
          <cell r="I109"/>
          <cell r="J109"/>
          <cell r="K109"/>
          <cell r="L109"/>
          <cell r="M109"/>
          <cell r="N109"/>
          <cell r="O109"/>
          <cell r="P109"/>
          <cell r="Q109"/>
          <cell r="R109"/>
          <cell r="S109"/>
          <cell r="T109"/>
          <cell r="U109"/>
        </row>
        <row r="110">
          <cell r="A110" t="str">
            <v>Latvia</v>
          </cell>
          <cell r="C110" t="str">
            <v>MW</v>
          </cell>
          <cell r="D110" t="str">
            <v>Geothermal</v>
          </cell>
          <cell r="E110"/>
          <cell r="F110"/>
          <cell r="G110"/>
          <cell r="H110"/>
          <cell r="I110"/>
          <cell r="J110"/>
          <cell r="K110"/>
          <cell r="L110"/>
          <cell r="M110"/>
          <cell r="N110"/>
          <cell r="O110"/>
          <cell r="P110"/>
          <cell r="Q110"/>
          <cell r="R110"/>
          <cell r="S110"/>
          <cell r="T110"/>
          <cell r="U110"/>
        </row>
        <row r="111">
          <cell r="A111" t="str">
            <v>Latvia</v>
          </cell>
          <cell r="C111" t="str">
            <v>MW</v>
          </cell>
          <cell r="D111" t="str">
            <v>Marine</v>
          </cell>
          <cell r="E111"/>
          <cell r="F111"/>
          <cell r="G111"/>
          <cell r="H111"/>
          <cell r="I111"/>
          <cell r="J111"/>
          <cell r="K111"/>
          <cell r="L111"/>
          <cell r="M111"/>
          <cell r="N111"/>
          <cell r="O111"/>
          <cell r="P111"/>
          <cell r="Q111"/>
          <cell r="R111"/>
          <cell r="S111"/>
          <cell r="T111"/>
          <cell r="U111"/>
        </row>
        <row r="112">
          <cell r="A112" t="str">
            <v>Latvia</v>
          </cell>
          <cell r="C112"/>
          <cell r="D112" t="str">
            <v>EE Erzeugung kummuliert [GWh]</v>
          </cell>
          <cell r="E112"/>
          <cell r="F112"/>
          <cell r="G112"/>
          <cell r="H112"/>
          <cell r="I112"/>
          <cell r="J112"/>
          <cell r="K112"/>
          <cell r="L112"/>
          <cell r="M112"/>
          <cell r="N112"/>
          <cell r="O112"/>
          <cell r="P112"/>
          <cell r="Q112"/>
          <cell r="R112"/>
          <cell r="S112"/>
          <cell r="T112"/>
          <cell r="U112"/>
        </row>
        <row r="113">
          <cell r="A113" t="str">
            <v>Latvia</v>
          </cell>
          <cell r="C113" t="str">
            <v>GWh</v>
          </cell>
          <cell r="D113" t="str">
            <v>Wind</v>
          </cell>
          <cell r="E113"/>
          <cell r="F113">
            <v>408</v>
          </cell>
          <cell r="G113"/>
          <cell r="H113"/>
          <cell r="I113"/>
          <cell r="J113"/>
          <cell r="K113">
            <v>1152</v>
          </cell>
          <cell r="L113"/>
          <cell r="M113"/>
          <cell r="N113"/>
          <cell r="O113"/>
          <cell r="P113">
            <v>2280</v>
          </cell>
          <cell r="Q113"/>
          <cell r="R113"/>
          <cell r="S113"/>
          <cell r="T113"/>
          <cell r="U113"/>
        </row>
        <row r="114">
          <cell r="A114" t="str">
            <v>Latvia</v>
          </cell>
          <cell r="C114" t="str">
            <v>GWh</v>
          </cell>
          <cell r="D114" t="str">
            <v>Wind Onshore</v>
          </cell>
          <cell r="E114"/>
          <cell r="F114"/>
          <cell r="G114"/>
          <cell r="H114"/>
          <cell r="I114"/>
          <cell r="J114"/>
          <cell r="K114"/>
          <cell r="L114"/>
          <cell r="M114"/>
          <cell r="N114"/>
          <cell r="O114"/>
          <cell r="P114"/>
          <cell r="Q114"/>
          <cell r="R114"/>
          <cell r="S114"/>
          <cell r="T114"/>
          <cell r="U114"/>
        </row>
        <row r="115">
          <cell r="A115" t="str">
            <v>Latvia</v>
          </cell>
          <cell r="C115" t="str">
            <v>GWh</v>
          </cell>
          <cell r="D115" t="str">
            <v>Wind Offshore</v>
          </cell>
          <cell r="E115"/>
          <cell r="F115"/>
          <cell r="G115"/>
          <cell r="H115"/>
          <cell r="I115"/>
          <cell r="J115"/>
          <cell r="K115"/>
          <cell r="L115"/>
          <cell r="M115"/>
          <cell r="N115"/>
          <cell r="O115"/>
          <cell r="P115"/>
          <cell r="Q115"/>
          <cell r="R115"/>
          <cell r="S115"/>
          <cell r="T115"/>
          <cell r="U115"/>
        </row>
        <row r="116">
          <cell r="A116" t="str">
            <v>Latvia</v>
          </cell>
          <cell r="C116" t="str">
            <v>GWh</v>
          </cell>
          <cell r="D116" t="str">
            <v>Solar PV</v>
          </cell>
          <cell r="E116"/>
          <cell r="F116"/>
          <cell r="G116"/>
          <cell r="H116"/>
          <cell r="I116"/>
          <cell r="J116"/>
          <cell r="K116"/>
          <cell r="L116"/>
          <cell r="M116"/>
          <cell r="N116"/>
          <cell r="O116"/>
          <cell r="P116"/>
          <cell r="Q116"/>
          <cell r="R116"/>
          <cell r="S116"/>
          <cell r="T116"/>
          <cell r="U116"/>
        </row>
        <row r="117">
          <cell r="A117" t="str">
            <v>Latvia</v>
          </cell>
          <cell r="C117" t="str">
            <v>GWh</v>
          </cell>
          <cell r="D117" t="str">
            <v>Concentrated solar power</v>
          </cell>
          <cell r="E117"/>
          <cell r="F117"/>
          <cell r="G117"/>
          <cell r="H117"/>
          <cell r="I117"/>
          <cell r="J117"/>
          <cell r="K117"/>
          <cell r="L117"/>
          <cell r="M117"/>
          <cell r="N117"/>
          <cell r="O117"/>
          <cell r="P117"/>
          <cell r="Q117"/>
          <cell r="R117"/>
          <cell r="S117"/>
          <cell r="T117"/>
          <cell r="U117"/>
        </row>
        <row r="118">
          <cell r="A118" t="str">
            <v>Latvia</v>
          </cell>
          <cell r="C118" t="str">
            <v>GWh</v>
          </cell>
          <cell r="D118" t="str">
            <v>Renewable hydropower</v>
          </cell>
          <cell r="E118"/>
          <cell r="F118">
            <v>3096</v>
          </cell>
          <cell r="G118"/>
          <cell r="H118"/>
          <cell r="I118"/>
          <cell r="J118"/>
          <cell r="K118">
            <v>3072</v>
          </cell>
          <cell r="L118"/>
          <cell r="M118"/>
          <cell r="N118"/>
          <cell r="O118"/>
          <cell r="P118">
            <v>3096</v>
          </cell>
          <cell r="Q118"/>
          <cell r="R118"/>
          <cell r="S118"/>
          <cell r="T118"/>
          <cell r="U118"/>
        </row>
        <row r="119">
          <cell r="A119" t="str">
            <v>Latvia</v>
          </cell>
          <cell r="C119" t="str">
            <v>GWh</v>
          </cell>
          <cell r="D119" t="str">
            <v>Pumped Storage</v>
          </cell>
          <cell r="E119"/>
          <cell r="F119"/>
          <cell r="G119"/>
          <cell r="H119"/>
          <cell r="I119"/>
          <cell r="J119"/>
          <cell r="K119"/>
          <cell r="L119"/>
          <cell r="M119"/>
          <cell r="N119"/>
          <cell r="O119"/>
          <cell r="P119"/>
          <cell r="Q119"/>
          <cell r="R119"/>
          <cell r="S119"/>
          <cell r="T119"/>
          <cell r="U119"/>
        </row>
        <row r="120">
          <cell r="A120" t="str">
            <v>Latvia</v>
          </cell>
          <cell r="C120" t="str">
            <v>GWh</v>
          </cell>
          <cell r="D120" t="str">
            <v>Bioenergy</v>
          </cell>
          <cell r="E120"/>
          <cell r="F120"/>
          <cell r="G120"/>
          <cell r="H120"/>
          <cell r="I120"/>
          <cell r="J120"/>
          <cell r="K120"/>
          <cell r="L120"/>
          <cell r="M120"/>
          <cell r="N120"/>
          <cell r="O120"/>
          <cell r="P120"/>
          <cell r="Q120"/>
          <cell r="R120"/>
          <cell r="S120"/>
          <cell r="T120"/>
          <cell r="U120"/>
        </row>
        <row r="121">
          <cell r="A121" t="str">
            <v>Latvia</v>
          </cell>
          <cell r="C121" t="str">
            <v>GWh</v>
          </cell>
          <cell r="D121" t="str">
            <v>Biomass</v>
          </cell>
          <cell r="E121"/>
          <cell r="F121">
            <v>984</v>
          </cell>
          <cell r="G121"/>
          <cell r="H121"/>
          <cell r="I121"/>
          <cell r="J121"/>
          <cell r="K121">
            <v>1008</v>
          </cell>
          <cell r="L121"/>
          <cell r="M121"/>
          <cell r="N121"/>
          <cell r="O121"/>
          <cell r="P121">
            <v>720</v>
          </cell>
          <cell r="Q121"/>
          <cell r="R121"/>
          <cell r="S121"/>
          <cell r="T121"/>
          <cell r="U121"/>
        </row>
        <row r="122">
          <cell r="A122" t="str">
            <v>Latvia</v>
          </cell>
          <cell r="C122" t="str">
            <v>GWh</v>
          </cell>
          <cell r="D122" t="str">
            <v>Biogas</v>
          </cell>
          <cell r="E122"/>
          <cell r="F122"/>
          <cell r="G122"/>
          <cell r="H122"/>
          <cell r="I122"/>
          <cell r="J122"/>
          <cell r="K122"/>
          <cell r="L122"/>
          <cell r="M122"/>
          <cell r="N122"/>
          <cell r="O122"/>
          <cell r="P122"/>
          <cell r="Q122"/>
          <cell r="R122"/>
          <cell r="S122"/>
          <cell r="T122"/>
          <cell r="U122"/>
        </row>
        <row r="123">
          <cell r="A123" t="str">
            <v>Latvia</v>
          </cell>
          <cell r="C123" t="str">
            <v>GWh</v>
          </cell>
          <cell r="D123" t="str">
            <v>Liquid Biofuels</v>
          </cell>
          <cell r="E123"/>
          <cell r="F123"/>
          <cell r="G123"/>
          <cell r="H123"/>
          <cell r="I123"/>
          <cell r="J123"/>
          <cell r="K123"/>
          <cell r="L123"/>
          <cell r="M123"/>
          <cell r="N123"/>
          <cell r="O123"/>
          <cell r="P123"/>
          <cell r="Q123"/>
          <cell r="R123"/>
          <cell r="S123"/>
          <cell r="T123"/>
          <cell r="U123"/>
        </row>
        <row r="124">
          <cell r="A124" t="str">
            <v>Latvia</v>
          </cell>
          <cell r="C124" t="str">
            <v>GWh</v>
          </cell>
          <cell r="D124" t="str">
            <v>Geothermal</v>
          </cell>
          <cell r="E124"/>
          <cell r="F124"/>
          <cell r="G124"/>
          <cell r="H124"/>
          <cell r="I124"/>
          <cell r="J124"/>
          <cell r="K124"/>
          <cell r="L124"/>
          <cell r="M124"/>
          <cell r="N124"/>
          <cell r="O124"/>
          <cell r="P124"/>
          <cell r="Q124"/>
          <cell r="R124"/>
          <cell r="S124"/>
          <cell r="T124"/>
          <cell r="U124"/>
        </row>
        <row r="125">
          <cell r="A125" t="str">
            <v>Latvia</v>
          </cell>
          <cell r="C125" t="str">
            <v>GWh</v>
          </cell>
          <cell r="D125" t="str">
            <v>Marine</v>
          </cell>
          <cell r="E125"/>
          <cell r="F125"/>
          <cell r="G125"/>
          <cell r="H125"/>
          <cell r="I125"/>
          <cell r="J125"/>
          <cell r="K125"/>
          <cell r="L125"/>
          <cell r="M125"/>
          <cell r="N125"/>
          <cell r="O125"/>
          <cell r="P125"/>
          <cell r="Q125"/>
          <cell r="R125"/>
          <cell r="S125"/>
          <cell r="T125"/>
          <cell r="U125"/>
        </row>
        <row r="126">
          <cell r="A126" t="str">
            <v>Lithuania</v>
          </cell>
          <cell r="C126" t="str">
            <v>%</v>
          </cell>
          <cell r="D126" t="str">
            <v>RES-FEC</v>
          </cell>
          <cell r="E126"/>
          <cell r="F126">
            <v>0.3</v>
          </cell>
          <cell r="G126"/>
          <cell r="H126">
            <v>0.32700000000000001</v>
          </cell>
          <cell r="I126"/>
          <cell r="J126"/>
          <cell r="K126">
            <v>0.36449999999999999</v>
          </cell>
          <cell r="L126"/>
          <cell r="M126">
            <v>0.39750000000000002</v>
          </cell>
          <cell r="N126"/>
          <cell r="O126"/>
          <cell r="P126">
            <v>0.45</v>
          </cell>
          <cell r="Q126"/>
          <cell r="R126"/>
          <cell r="S126">
            <v>0.8</v>
          </cell>
          <cell r="T126"/>
          <cell r="U126" t="str">
            <v>P. 28, 2.1.2.1</v>
          </cell>
        </row>
        <row r="127">
          <cell r="A127" t="str">
            <v>Lithuania</v>
          </cell>
          <cell r="C127" t="str">
            <v>%</v>
          </cell>
          <cell r="D127" t="str">
            <v>RES-E</v>
          </cell>
          <cell r="E127"/>
          <cell r="F127">
            <v>0.3</v>
          </cell>
          <cell r="G127"/>
          <cell r="H127">
            <v>0.2555</v>
          </cell>
          <cell r="I127"/>
          <cell r="J127"/>
          <cell r="K127">
            <v>0.31480000000000002</v>
          </cell>
          <cell r="L127"/>
          <cell r="M127">
            <v>0.36699999999999999</v>
          </cell>
          <cell r="N127"/>
          <cell r="O127"/>
          <cell r="P127">
            <v>0.45</v>
          </cell>
          <cell r="Q127"/>
          <cell r="R127"/>
          <cell r="S127">
            <v>1</v>
          </cell>
          <cell r="T127" t="str">
            <v>2020 Zielwert angegeben, zu erwarten: 21,29%</v>
          </cell>
          <cell r="U127"/>
        </row>
        <row r="128">
          <cell r="A128" t="str">
            <v>Lithuania</v>
          </cell>
          <cell r="C128" t="str">
            <v>%</v>
          </cell>
          <cell r="D128" t="str">
            <v>RES-HC</v>
          </cell>
          <cell r="E128"/>
          <cell r="F128">
            <v>0.50900000000000001</v>
          </cell>
          <cell r="G128"/>
          <cell r="H128">
            <v>0.53900000000000003</v>
          </cell>
          <cell r="I128"/>
          <cell r="J128"/>
          <cell r="K128">
            <v>0.63100000000000001</v>
          </cell>
          <cell r="L128"/>
          <cell r="M128">
            <v>0.66900000000000004</v>
          </cell>
          <cell r="N128"/>
          <cell r="O128"/>
          <cell r="P128">
            <v>0.67200000000000004</v>
          </cell>
          <cell r="Q128"/>
          <cell r="R128"/>
          <cell r="S128"/>
          <cell r="T128" t="str">
            <v>2020 Zielwert angegeben, zu erwarten: 4,33%</v>
          </cell>
          <cell r="U128"/>
        </row>
        <row r="129">
          <cell r="A129" t="str">
            <v>Lithuania</v>
          </cell>
          <cell r="C129" t="str">
            <v>%</v>
          </cell>
          <cell r="D129" t="str">
            <v>RES-T</v>
          </cell>
          <cell r="E129"/>
          <cell r="F129">
            <v>0.1</v>
          </cell>
          <cell r="G129"/>
          <cell r="H129">
            <v>6.6900000000000001E-2</v>
          </cell>
          <cell r="I129"/>
          <cell r="J129"/>
          <cell r="K129">
            <v>9.2299999999999993E-2</v>
          </cell>
          <cell r="L129"/>
          <cell r="M129">
            <v>0.11459999999999999</v>
          </cell>
          <cell r="N129"/>
          <cell r="O129"/>
          <cell r="P129">
            <v>0.15</v>
          </cell>
          <cell r="Q129"/>
          <cell r="R129"/>
          <cell r="S129">
            <v>0.5</v>
          </cell>
          <cell r="T129"/>
          <cell r="U129"/>
        </row>
        <row r="130">
          <cell r="A130" t="str">
            <v>Lithuania</v>
          </cell>
          <cell r="C130"/>
          <cell r="D130" t="str">
            <v>EE Kapazitäten kummuliert [MW]</v>
          </cell>
          <cell r="E130"/>
          <cell r="F130"/>
          <cell r="G130"/>
          <cell r="H130"/>
          <cell r="I130"/>
          <cell r="J130"/>
          <cell r="K130"/>
          <cell r="L130"/>
          <cell r="M130"/>
          <cell r="N130"/>
          <cell r="O130"/>
          <cell r="P130"/>
          <cell r="Q130"/>
          <cell r="R130"/>
          <cell r="S130"/>
          <cell r="T130"/>
          <cell r="U130"/>
        </row>
        <row r="131">
          <cell r="A131" t="str">
            <v>Lithuania</v>
          </cell>
          <cell r="C131" t="str">
            <v>MW</v>
          </cell>
          <cell r="D131" t="str">
            <v>Wind</v>
          </cell>
          <cell r="E131"/>
          <cell r="Q131"/>
          <cell r="R131"/>
          <cell r="S131"/>
          <cell r="T131" t="str">
            <v>Annahme Polens Onshore VLS</v>
          </cell>
          <cell r="U131" t="str">
            <v>P.29 Table 2.1.2.3</v>
          </cell>
        </row>
        <row r="132">
          <cell r="A132" t="str">
            <v>Lithuania</v>
          </cell>
          <cell r="C132" t="str">
            <v>MW</v>
          </cell>
          <cell r="D132" t="str">
            <v>Wind Onshore</v>
          </cell>
          <cell r="E132"/>
          <cell r="F132">
            <v>402.9526931900175</v>
          </cell>
          <cell r="G132"/>
          <cell r="H132">
            <v>384.15093946278944</v>
          </cell>
          <cell r="I132"/>
          <cell r="J132"/>
          <cell r="K132">
            <v>906.83403302252077</v>
          </cell>
          <cell r="L132"/>
          <cell r="M132">
            <v>1086.6157388174627</v>
          </cell>
          <cell r="N132"/>
          <cell r="O132"/>
          <cell r="P132">
            <v>1292.0273921291819</v>
          </cell>
          <cell r="Q132"/>
          <cell r="R132"/>
          <cell r="S132"/>
          <cell r="T132"/>
          <cell r="U132"/>
        </row>
        <row r="133">
          <cell r="A133" t="str">
            <v>Lithuania</v>
          </cell>
          <cell r="C133" t="str">
            <v>MW</v>
          </cell>
          <cell r="D133" t="str">
            <v>Wind Offshore</v>
          </cell>
          <cell r="E133"/>
          <cell r="F133"/>
          <cell r="G133"/>
          <cell r="H133"/>
          <cell r="I133"/>
          <cell r="J133"/>
          <cell r="K133"/>
          <cell r="L133"/>
          <cell r="M133"/>
          <cell r="N133"/>
          <cell r="O133"/>
          <cell r="P133"/>
          <cell r="Q133"/>
          <cell r="R133"/>
          <cell r="S133"/>
          <cell r="T133"/>
          <cell r="U133"/>
        </row>
        <row r="134">
          <cell r="A134" t="str">
            <v>Lithuania</v>
          </cell>
          <cell r="C134" t="str">
            <v>MW</v>
          </cell>
          <cell r="D134" t="str">
            <v>Solar PV</v>
          </cell>
          <cell r="E134"/>
          <cell r="F134">
            <v>86.856479971852607</v>
          </cell>
          <cell r="G134"/>
          <cell r="H134">
            <v>108.93863589689988</v>
          </cell>
          <cell r="I134"/>
          <cell r="J134"/>
          <cell r="K134">
            <v>538.8046045711535</v>
          </cell>
          <cell r="L134"/>
          <cell r="M134">
            <v>918.61768648196653</v>
          </cell>
          <cell r="N134"/>
          <cell r="O134"/>
          <cell r="P134">
            <v>1089.3863589689988</v>
          </cell>
          <cell r="Q134"/>
          <cell r="R134"/>
          <cell r="S134"/>
          <cell r="T134"/>
          <cell r="U134" t="str">
            <v>P.29 Table 2.1.2.3</v>
          </cell>
        </row>
        <row r="135">
          <cell r="A135" t="str">
            <v>Lithuania</v>
          </cell>
          <cell r="C135" t="str">
            <v>MW</v>
          </cell>
          <cell r="D135" t="str">
            <v>Concentrated solar power</v>
          </cell>
          <cell r="E135"/>
          <cell r="F135"/>
          <cell r="G135"/>
          <cell r="H135"/>
          <cell r="I135"/>
          <cell r="J135"/>
          <cell r="K135"/>
          <cell r="L135"/>
          <cell r="M135"/>
          <cell r="N135"/>
          <cell r="O135"/>
          <cell r="P135"/>
          <cell r="Q135"/>
          <cell r="R135"/>
          <cell r="S135"/>
          <cell r="T135"/>
          <cell r="U135"/>
        </row>
        <row r="136">
          <cell r="A136" t="str">
            <v>Lithuania</v>
          </cell>
          <cell r="C136" t="str">
            <v>MW</v>
          </cell>
          <cell r="D136" t="str">
            <v>Renewable hydropower</v>
          </cell>
          <cell r="E136"/>
          <cell r="F136">
            <v>107.703315290078</v>
          </cell>
          <cell r="G136"/>
          <cell r="H136">
            <v>107.70331529007839</v>
          </cell>
          <cell r="I136"/>
          <cell r="J136"/>
          <cell r="K136">
            <v>107.70331529007839</v>
          </cell>
          <cell r="L136"/>
          <cell r="M136">
            <v>107.70331529007839</v>
          </cell>
          <cell r="N136"/>
          <cell r="O136"/>
          <cell r="P136">
            <v>107.70331529007839</v>
          </cell>
          <cell r="Q136"/>
          <cell r="R136"/>
          <cell r="S136"/>
          <cell r="T136" t="str">
            <v>Annahme 4600 Volllaststunden</v>
          </cell>
          <cell r="U136" t="str">
            <v>P.29 Table 2.1.2.3</v>
          </cell>
        </row>
        <row r="137">
          <cell r="A137" t="str">
            <v>Lithuania</v>
          </cell>
          <cell r="C137" t="str">
            <v>MW</v>
          </cell>
          <cell r="D137" t="str">
            <v>Pumped Storage</v>
          </cell>
          <cell r="E137"/>
          <cell r="F137"/>
          <cell r="G137"/>
          <cell r="H137"/>
          <cell r="I137"/>
          <cell r="J137"/>
          <cell r="K137"/>
          <cell r="L137"/>
          <cell r="M137"/>
          <cell r="N137"/>
          <cell r="O137"/>
          <cell r="P137"/>
          <cell r="Q137"/>
          <cell r="R137"/>
          <cell r="S137"/>
          <cell r="T137"/>
          <cell r="U137"/>
        </row>
        <row r="138">
          <cell r="A138" t="str">
            <v>Lithuania</v>
          </cell>
          <cell r="C138" t="str">
            <v>MW</v>
          </cell>
          <cell r="D138" t="str">
            <v>Bioenergy</v>
          </cell>
          <cell r="E138"/>
          <cell r="F138"/>
          <cell r="G138"/>
          <cell r="H138"/>
          <cell r="I138"/>
          <cell r="J138"/>
          <cell r="K138"/>
          <cell r="L138"/>
          <cell r="M138"/>
          <cell r="N138"/>
          <cell r="O138"/>
          <cell r="P138"/>
          <cell r="Q138"/>
          <cell r="R138"/>
          <cell r="S138"/>
          <cell r="T138"/>
          <cell r="U138"/>
        </row>
        <row r="139">
          <cell r="A139" t="str">
            <v>Lithuania</v>
          </cell>
          <cell r="C139" t="str">
            <v>MW</v>
          </cell>
          <cell r="D139" t="str">
            <v>Biomass</v>
          </cell>
          <cell r="E139"/>
          <cell r="F139"/>
          <cell r="G139"/>
          <cell r="H139"/>
          <cell r="I139"/>
          <cell r="J139"/>
          <cell r="K139"/>
          <cell r="L139"/>
          <cell r="M139"/>
          <cell r="N139"/>
          <cell r="O139"/>
          <cell r="P139"/>
          <cell r="Q139"/>
          <cell r="R139"/>
          <cell r="S139"/>
          <cell r="T139"/>
          <cell r="U139"/>
        </row>
        <row r="140">
          <cell r="A140" t="str">
            <v>Lithuania</v>
          </cell>
          <cell r="C140" t="str">
            <v>MW</v>
          </cell>
          <cell r="D140" t="str">
            <v>Biogas</v>
          </cell>
          <cell r="E140"/>
          <cell r="F140">
            <v>21.12771607450912</v>
          </cell>
          <cell r="G140"/>
          <cell r="H140">
            <v>21.12771607450912</v>
          </cell>
          <cell r="I140"/>
          <cell r="J140"/>
          <cell r="K140">
            <v>21.12771607450912</v>
          </cell>
          <cell r="L140"/>
          <cell r="M140">
            <v>21.12771607450912</v>
          </cell>
          <cell r="N140"/>
          <cell r="O140"/>
          <cell r="P140">
            <v>21.12771607450912</v>
          </cell>
          <cell r="Q140"/>
          <cell r="R140"/>
          <cell r="S140"/>
          <cell r="T140" t="str">
            <v>Annahme 6000 Volllaststunden</v>
          </cell>
          <cell r="U140" t="str">
            <v>P.29 Table 2.1.2.3</v>
          </cell>
        </row>
        <row r="141">
          <cell r="A141" t="str">
            <v>Lithuania</v>
          </cell>
          <cell r="C141" t="str">
            <v>MW</v>
          </cell>
          <cell r="D141" t="str">
            <v>Liquid Biofuels</v>
          </cell>
          <cell r="E141"/>
          <cell r="F141">
            <v>48.651896648640268</v>
          </cell>
          <cell r="G141"/>
          <cell r="H141">
            <v>92.070322343044339</v>
          </cell>
          <cell r="I141"/>
          <cell r="J141"/>
          <cell r="K141">
            <v>97.109961039716225</v>
          </cell>
          <cell r="L141"/>
          <cell r="M141">
            <v>97.109961039716225</v>
          </cell>
          <cell r="N141"/>
          <cell r="O141"/>
          <cell r="P141">
            <v>97.109961039716225</v>
          </cell>
          <cell r="Q141"/>
          <cell r="R141"/>
          <cell r="S141"/>
          <cell r="T141" t="str">
            <v>Annahme 6000 Volllaststunden</v>
          </cell>
          <cell r="U141" t="str">
            <v>P.29 Table 2.1.2.3</v>
          </cell>
        </row>
        <row r="142">
          <cell r="A142" t="str">
            <v>Lithuania</v>
          </cell>
          <cell r="C142" t="str">
            <v>MW</v>
          </cell>
          <cell r="D142" t="str">
            <v>Geothermal</v>
          </cell>
          <cell r="E142"/>
          <cell r="F142"/>
          <cell r="G142"/>
          <cell r="H142"/>
          <cell r="I142"/>
          <cell r="J142"/>
          <cell r="K142"/>
          <cell r="L142"/>
          <cell r="M142"/>
          <cell r="N142"/>
          <cell r="O142"/>
          <cell r="P142"/>
          <cell r="Q142"/>
          <cell r="R142"/>
          <cell r="S142"/>
          <cell r="T142"/>
          <cell r="U142"/>
        </row>
        <row r="143">
          <cell r="A143" t="str">
            <v>Lithuania</v>
          </cell>
          <cell r="C143" t="str">
            <v>MW</v>
          </cell>
          <cell r="D143" t="str">
            <v>Marine</v>
          </cell>
          <cell r="E143"/>
          <cell r="F143"/>
          <cell r="G143"/>
          <cell r="H143"/>
          <cell r="I143"/>
          <cell r="J143"/>
          <cell r="K143"/>
          <cell r="L143"/>
          <cell r="M143"/>
          <cell r="N143"/>
          <cell r="O143"/>
          <cell r="P143"/>
          <cell r="Q143"/>
          <cell r="R143"/>
          <cell r="S143"/>
          <cell r="T143"/>
          <cell r="U143"/>
        </row>
        <row r="144">
          <cell r="A144" t="str">
            <v>Lithuania</v>
          </cell>
          <cell r="C144"/>
          <cell r="D144" t="str">
            <v>EE Erzeugung kummuliert [GWh]</v>
          </cell>
          <cell r="E144"/>
          <cell r="F144"/>
          <cell r="G144"/>
          <cell r="H144"/>
          <cell r="I144"/>
          <cell r="J144"/>
          <cell r="K144"/>
          <cell r="L144"/>
          <cell r="M144"/>
          <cell r="N144"/>
          <cell r="O144"/>
          <cell r="P144"/>
          <cell r="Q144"/>
          <cell r="R144"/>
          <cell r="S144"/>
          <cell r="T144"/>
          <cell r="U144"/>
        </row>
        <row r="145">
          <cell r="A145" t="str">
            <v>Lithuania</v>
          </cell>
          <cell r="C145" t="str">
            <v>GWh</v>
          </cell>
          <cell r="D145" t="str">
            <v>Wind</v>
          </cell>
          <cell r="E145"/>
          <cell r="F145">
            <v>1144.3856486596499</v>
          </cell>
          <cell r="G145"/>
          <cell r="H145">
            <v>1144.3856486596499</v>
          </cell>
          <cell r="I145"/>
          <cell r="J145"/>
          <cell r="K145">
            <v>2873.7570506483685</v>
          </cell>
          <cell r="L145"/>
          <cell r="M145">
            <v>3573.8791649706345</v>
          </cell>
          <cell r="N145"/>
          <cell r="O145"/>
          <cell r="P145">
            <v>4448.4503111007734</v>
          </cell>
          <cell r="Q145"/>
          <cell r="R145"/>
          <cell r="S145"/>
          <cell r="T145"/>
          <cell r="U145"/>
        </row>
        <row r="146">
          <cell r="A146" t="str">
            <v>Lithuania</v>
          </cell>
          <cell r="C146" t="str">
            <v>GWh</v>
          </cell>
          <cell r="D146" t="str">
            <v>Wind Onshore</v>
          </cell>
          <cell r="E146"/>
          <cell r="F146"/>
          <cell r="G146"/>
          <cell r="H146"/>
          <cell r="I146"/>
          <cell r="J146"/>
          <cell r="K146"/>
          <cell r="L146"/>
          <cell r="M146"/>
          <cell r="N146"/>
          <cell r="O146"/>
          <cell r="P146"/>
          <cell r="Q146"/>
          <cell r="R146"/>
          <cell r="S146"/>
          <cell r="T146"/>
          <cell r="U146"/>
        </row>
        <row r="147">
          <cell r="A147" t="str">
            <v>Lithuania</v>
          </cell>
          <cell r="C147" t="str">
            <v>GWh</v>
          </cell>
          <cell r="D147" t="str">
            <v>Wind Offshore</v>
          </cell>
          <cell r="E147"/>
          <cell r="F147"/>
          <cell r="G147"/>
          <cell r="H147"/>
          <cell r="I147"/>
          <cell r="J147"/>
          <cell r="K147"/>
          <cell r="L147"/>
          <cell r="M147"/>
          <cell r="N147"/>
          <cell r="O147"/>
          <cell r="P147"/>
          <cell r="Q147"/>
          <cell r="R147"/>
          <cell r="S147"/>
          <cell r="T147"/>
          <cell r="U147"/>
        </row>
        <row r="148">
          <cell r="A148" t="str">
            <v>Lithuania</v>
          </cell>
          <cell r="C148" t="str">
            <v>GWh</v>
          </cell>
          <cell r="D148" t="str">
            <v>Solar PV</v>
          </cell>
          <cell r="E148"/>
          <cell r="F148">
            <v>68.616619177763567</v>
          </cell>
          <cell r="G148"/>
          <cell r="H148">
            <v>86.061522358550903</v>
          </cell>
          <cell r="I148"/>
          <cell r="J148"/>
          <cell r="K148">
            <v>425.65563761121126</v>
          </cell>
          <cell r="L148"/>
          <cell r="M148">
            <v>725.70797232075358</v>
          </cell>
          <cell r="N148"/>
          <cell r="O148"/>
          <cell r="P148">
            <v>860.61522358550906</v>
          </cell>
          <cell r="Q148"/>
          <cell r="R148"/>
          <cell r="S148"/>
          <cell r="T148"/>
          <cell r="U148"/>
        </row>
        <row r="149">
          <cell r="A149" t="str">
            <v>Lithuania</v>
          </cell>
          <cell r="C149" t="str">
            <v>GWh</v>
          </cell>
          <cell r="D149" t="str">
            <v>Concentrated solar power</v>
          </cell>
          <cell r="E149"/>
          <cell r="F149"/>
          <cell r="G149"/>
          <cell r="H149"/>
          <cell r="I149"/>
          <cell r="J149"/>
          <cell r="K149"/>
          <cell r="L149"/>
          <cell r="M149"/>
          <cell r="N149"/>
          <cell r="O149"/>
          <cell r="P149"/>
          <cell r="Q149"/>
          <cell r="R149"/>
          <cell r="S149"/>
          <cell r="T149"/>
          <cell r="U149"/>
        </row>
        <row r="150">
          <cell r="A150" t="str">
            <v>Lithuania</v>
          </cell>
          <cell r="C150" t="str">
            <v>GWh</v>
          </cell>
          <cell r="D150" t="str">
            <v>Renewable hydropower</v>
          </cell>
          <cell r="E150"/>
          <cell r="F150">
            <v>495.4352503343606</v>
          </cell>
          <cell r="G150"/>
          <cell r="H150">
            <v>495.4352503343606</v>
          </cell>
          <cell r="I150"/>
          <cell r="J150"/>
          <cell r="K150">
            <v>495.4352503343606</v>
          </cell>
          <cell r="L150"/>
          <cell r="M150">
            <v>495.4352503343606</v>
          </cell>
          <cell r="N150"/>
          <cell r="O150"/>
          <cell r="P150">
            <v>495.4352503343606</v>
          </cell>
          <cell r="Q150"/>
          <cell r="R150"/>
          <cell r="S150"/>
          <cell r="T150"/>
          <cell r="U150"/>
        </row>
        <row r="151">
          <cell r="A151" t="str">
            <v>Lithuania</v>
          </cell>
          <cell r="C151" t="str">
            <v>GWh</v>
          </cell>
          <cell r="D151" t="str">
            <v>Pumped Storage</v>
          </cell>
          <cell r="E151"/>
          <cell r="F151"/>
          <cell r="G151"/>
          <cell r="H151"/>
          <cell r="I151"/>
          <cell r="J151"/>
          <cell r="K151"/>
          <cell r="L151"/>
          <cell r="M151"/>
          <cell r="N151"/>
          <cell r="O151"/>
          <cell r="P151"/>
          <cell r="Q151"/>
          <cell r="R151"/>
          <cell r="S151"/>
          <cell r="T151"/>
          <cell r="U151"/>
        </row>
        <row r="152">
          <cell r="A152" t="str">
            <v>Lithuania</v>
          </cell>
          <cell r="C152" t="str">
            <v>GWh</v>
          </cell>
          <cell r="D152" t="str">
            <v>Bioenergy</v>
          </cell>
          <cell r="E152"/>
          <cell r="F152"/>
          <cell r="G152"/>
          <cell r="H152"/>
          <cell r="I152"/>
          <cell r="J152"/>
          <cell r="K152"/>
          <cell r="L152"/>
          <cell r="M152"/>
          <cell r="N152"/>
          <cell r="O152"/>
          <cell r="P152"/>
          <cell r="Q152"/>
          <cell r="R152"/>
          <cell r="S152"/>
          <cell r="T152"/>
          <cell r="U152"/>
        </row>
        <row r="153">
          <cell r="A153" t="str">
            <v>Lithuania</v>
          </cell>
          <cell r="C153" t="str">
            <v>GWh</v>
          </cell>
          <cell r="D153" t="str">
            <v>Biomass</v>
          </cell>
          <cell r="E153"/>
          <cell r="F153"/>
          <cell r="G153"/>
          <cell r="H153"/>
          <cell r="I153"/>
          <cell r="J153"/>
          <cell r="K153"/>
          <cell r="L153"/>
          <cell r="M153"/>
          <cell r="N153"/>
          <cell r="O153"/>
          <cell r="P153"/>
          <cell r="Q153"/>
          <cell r="R153"/>
          <cell r="S153"/>
          <cell r="T153"/>
          <cell r="U153"/>
        </row>
        <row r="154">
          <cell r="A154" t="str">
            <v>Lithuania</v>
          </cell>
          <cell r="C154" t="str">
            <v>GWh</v>
          </cell>
          <cell r="D154" t="str">
            <v>Biogas</v>
          </cell>
          <cell r="E154"/>
          <cell r="F154">
            <v>126.76629644705471</v>
          </cell>
          <cell r="G154"/>
          <cell r="H154">
            <v>126.76629644705471</v>
          </cell>
          <cell r="I154"/>
          <cell r="J154"/>
          <cell r="K154">
            <v>126.76629644705471</v>
          </cell>
          <cell r="L154"/>
          <cell r="M154">
            <v>126.76629644705471</v>
          </cell>
          <cell r="N154"/>
          <cell r="O154"/>
          <cell r="P154">
            <v>126.76629644705471</v>
          </cell>
          <cell r="Q154"/>
          <cell r="R154"/>
          <cell r="S154"/>
          <cell r="T154"/>
          <cell r="U154"/>
        </row>
        <row r="155">
          <cell r="A155" t="str">
            <v>Lithuania</v>
          </cell>
          <cell r="C155" t="str">
            <v>GWh</v>
          </cell>
          <cell r="D155" t="str">
            <v>Liquid Biofuels</v>
          </cell>
          <cell r="E155"/>
          <cell r="F155">
            <v>291.91137989184159</v>
          </cell>
          <cell r="G155"/>
          <cell r="H155">
            <v>552.42193405826595</v>
          </cell>
          <cell r="I155"/>
          <cell r="J155"/>
          <cell r="K155">
            <v>582.65976623829738</v>
          </cell>
          <cell r="L155"/>
          <cell r="M155">
            <v>582.65976623829738</v>
          </cell>
          <cell r="N155"/>
          <cell r="O155"/>
          <cell r="P155">
            <v>582.65976623829738</v>
          </cell>
          <cell r="Q155"/>
          <cell r="R155"/>
          <cell r="S155"/>
          <cell r="T155"/>
          <cell r="U155"/>
        </row>
        <row r="156">
          <cell r="A156" t="str">
            <v>Lithuania</v>
          </cell>
          <cell r="C156" t="str">
            <v>GWh</v>
          </cell>
          <cell r="D156" t="str">
            <v>Geothermal</v>
          </cell>
          <cell r="E156"/>
          <cell r="F156"/>
          <cell r="G156"/>
          <cell r="H156"/>
          <cell r="I156"/>
          <cell r="J156"/>
          <cell r="K156"/>
          <cell r="L156"/>
          <cell r="M156"/>
          <cell r="N156"/>
          <cell r="O156"/>
          <cell r="P156"/>
          <cell r="Q156"/>
          <cell r="R156"/>
          <cell r="S156"/>
          <cell r="T156"/>
          <cell r="U156"/>
        </row>
        <row r="157">
          <cell r="A157" t="str">
            <v>Lithuania</v>
          </cell>
          <cell r="C157" t="str">
            <v>GWh</v>
          </cell>
          <cell r="D157" t="str">
            <v>Marine</v>
          </cell>
          <cell r="E157"/>
          <cell r="F157"/>
          <cell r="G157"/>
          <cell r="H157"/>
          <cell r="I157"/>
          <cell r="J157"/>
          <cell r="K157"/>
          <cell r="L157"/>
          <cell r="M157"/>
          <cell r="N157"/>
          <cell r="O157"/>
          <cell r="P157"/>
          <cell r="Q157"/>
          <cell r="R157"/>
          <cell r="S157"/>
          <cell r="T157"/>
          <cell r="U157"/>
        </row>
        <row r="158">
          <cell r="A158" t="str">
            <v>Luxembourg</v>
          </cell>
          <cell r="C158" t="str">
            <v>%</v>
          </cell>
          <cell r="D158" t="str">
            <v>RES-FEC</v>
          </cell>
          <cell r="E158"/>
          <cell r="F158"/>
          <cell r="G158"/>
          <cell r="H158"/>
          <cell r="I158"/>
          <cell r="J158"/>
          <cell r="K158"/>
          <cell r="L158"/>
          <cell r="M158"/>
          <cell r="N158"/>
          <cell r="O158"/>
          <cell r="P158"/>
          <cell r="Q158"/>
          <cell r="R158"/>
          <cell r="S158"/>
          <cell r="T158" t="str">
            <v>Noch kein NECP vorhanden</v>
          </cell>
          <cell r="U158"/>
        </row>
        <row r="159">
          <cell r="A159" t="str">
            <v>Luxembourg</v>
          </cell>
          <cell r="C159" t="str">
            <v>%</v>
          </cell>
          <cell r="D159" t="str">
            <v>RES-E</v>
          </cell>
          <cell r="E159"/>
          <cell r="F159"/>
          <cell r="G159"/>
          <cell r="H159"/>
          <cell r="I159"/>
          <cell r="J159"/>
          <cell r="K159"/>
          <cell r="L159"/>
          <cell r="M159"/>
          <cell r="N159"/>
          <cell r="O159"/>
          <cell r="P159"/>
          <cell r="Q159"/>
          <cell r="R159"/>
          <cell r="S159"/>
          <cell r="T159" t="str">
            <v>Noch kein NECP vorhanden</v>
          </cell>
          <cell r="U159"/>
        </row>
        <row r="160">
          <cell r="A160" t="str">
            <v>Luxembourg</v>
          </cell>
          <cell r="C160" t="str">
            <v>%</v>
          </cell>
          <cell r="D160" t="str">
            <v>RES-HC</v>
          </cell>
          <cell r="E160"/>
          <cell r="F160"/>
          <cell r="G160"/>
          <cell r="H160"/>
          <cell r="I160"/>
          <cell r="J160"/>
          <cell r="K160"/>
          <cell r="L160"/>
          <cell r="M160"/>
          <cell r="N160"/>
          <cell r="O160"/>
          <cell r="P160"/>
          <cell r="Q160"/>
          <cell r="R160"/>
          <cell r="S160"/>
          <cell r="T160" t="str">
            <v>Noch kein NECP vorhanden</v>
          </cell>
          <cell r="U160"/>
        </row>
        <row r="161">
          <cell r="A161" t="str">
            <v>Luxembourg</v>
          </cell>
          <cell r="C161" t="str">
            <v>%</v>
          </cell>
          <cell r="D161" t="str">
            <v>RES-T</v>
          </cell>
          <cell r="E161"/>
          <cell r="F161"/>
          <cell r="G161"/>
          <cell r="H161"/>
          <cell r="I161"/>
          <cell r="J161"/>
          <cell r="K161"/>
          <cell r="L161"/>
          <cell r="M161"/>
          <cell r="N161"/>
          <cell r="O161"/>
          <cell r="P161"/>
          <cell r="Q161"/>
          <cell r="R161"/>
          <cell r="S161"/>
          <cell r="T161" t="str">
            <v>Noch kein NECP vorhanden</v>
          </cell>
          <cell r="U161"/>
        </row>
        <row r="162">
          <cell r="A162" t="str">
            <v>Luxembourg</v>
          </cell>
          <cell r="C162"/>
          <cell r="D162" t="str">
            <v>EE Kapazitäten kummuliert [MW]</v>
          </cell>
          <cell r="E162"/>
          <cell r="F162"/>
          <cell r="G162"/>
          <cell r="H162"/>
          <cell r="I162"/>
          <cell r="J162"/>
          <cell r="K162"/>
          <cell r="L162"/>
          <cell r="M162"/>
          <cell r="N162"/>
          <cell r="O162"/>
          <cell r="P162"/>
          <cell r="Q162"/>
          <cell r="R162"/>
          <cell r="S162"/>
          <cell r="T162" t="str">
            <v>Noch kein NECP vorhanden</v>
          </cell>
          <cell r="U162"/>
        </row>
        <row r="163">
          <cell r="A163" t="str">
            <v>Luxembourg</v>
          </cell>
          <cell r="C163" t="str">
            <v>MW</v>
          </cell>
          <cell r="D163" t="str">
            <v>Wind</v>
          </cell>
          <cell r="E163"/>
          <cell r="F163"/>
          <cell r="G163"/>
          <cell r="H163"/>
          <cell r="I163"/>
          <cell r="J163"/>
          <cell r="K163"/>
          <cell r="L163"/>
          <cell r="M163"/>
          <cell r="N163"/>
          <cell r="O163"/>
          <cell r="P163"/>
          <cell r="Q163"/>
          <cell r="R163"/>
          <cell r="S163"/>
          <cell r="T163" t="str">
            <v>Noch kein NECP vorhanden</v>
          </cell>
          <cell r="U163"/>
        </row>
        <row r="164">
          <cell r="A164" t="str">
            <v>Luxembourg</v>
          </cell>
          <cell r="C164" t="str">
            <v>MW</v>
          </cell>
          <cell r="D164" t="str">
            <v>Wind Onshore</v>
          </cell>
          <cell r="E164"/>
          <cell r="F164"/>
          <cell r="G164"/>
          <cell r="H164"/>
          <cell r="I164"/>
          <cell r="J164"/>
          <cell r="K164"/>
          <cell r="L164"/>
          <cell r="M164"/>
          <cell r="N164"/>
          <cell r="O164"/>
          <cell r="P164"/>
          <cell r="Q164"/>
          <cell r="R164"/>
          <cell r="S164"/>
          <cell r="T164" t="str">
            <v>Noch kein NECP vorhanden</v>
          </cell>
          <cell r="U164"/>
        </row>
        <row r="165">
          <cell r="A165" t="str">
            <v>Luxembourg</v>
          </cell>
          <cell r="C165" t="str">
            <v>MW</v>
          </cell>
          <cell r="D165" t="str">
            <v>Wind Offshore</v>
          </cell>
          <cell r="E165"/>
          <cell r="F165"/>
          <cell r="G165"/>
          <cell r="H165"/>
          <cell r="I165"/>
          <cell r="J165"/>
          <cell r="K165"/>
          <cell r="L165"/>
          <cell r="M165"/>
          <cell r="N165"/>
          <cell r="O165"/>
          <cell r="P165"/>
          <cell r="Q165"/>
          <cell r="R165"/>
          <cell r="S165"/>
          <cell r="T165" t="str">
            <v>Noch kein NECP vorhanden</v>
          </cell>
          <cell r="U165"/>
        </row>
        <row r="166">
          <cell r="A166" t="str">
            <v>Luxembourg</v>
          </cell>
          <cell r="C166" t="str">
            <v>MW</v>
          </cell>
          <cell r="D166" t="str">
            <v>Solar PV</v>
          </cell>
          <cell r="E166"/>
          <cell r="F166"/>
          <cell r="G166"/>
          <cell r="H166"/>
          <cell r="I166"/>
          <cell r="J166"/>
          <cell r="K166"/>
          <cell r="L166"/>
          <cell r="M166"/>
          <cell r="N166"/>
          <cell r="O166"/>
          <cell r="P166"/>
          <cell r="Q166"/>
          <cell r="R166"/>
          <cell r="S166"/>
          <cell r="T166" t="str">
            <v>Noch kein NECP vorhanden</v>
          </cell>
          <cell r="U166"/>
        </row>
        <row r="167">
          <cell r="A167" t="str">
            <v>Luxembourg</v>
          </cell>
          <cell r="C167" t="str">
            <v>MW</v>
          </cell>
          <cell r="D167" t="str">
            <v>Concentrated solar power</v>
          </cell>
          <cell r="E167"/>
          <cell r="F167"/>
          <cell r="G167"/>
          <cell r="H167"/>
          <cell r="I167"/>
          <cell r="J167"/>
          <cell r="K167"/>
          <cell r="L167"/>
          <cell r="M167"/>
          <cell r="N167"/>
          <cell r="O167"/>
          <cell r="P167"/>
          <cell r="Q167"/>
          <cell r="R167"/>
          <cell r="S167"/>
          <cell r="T167" t="str">
            <v>Noch kein NECP vorhanden</v>
          </cell>
          <cell r="U167"/>
        </row>
        <row r="168">
          <cell r="A168" t="str">
            <v>Luxembourg</v>
          </cell>
          <cell r="C168" t="str">
            <v>MW</v>
          </cell>
          <cell r="D168" t="str">
            <v>Renewable hydropower</v>
          </cell>
          <cell r="E168"/>
          <cell r="F168"/>
          <cell r="G168"/>
          <cell r="H168"/>
          <cell r="I168"/>
          <cell r="J168"/>
          <cell r="K168"/>
          <cell r="L168"/>
          <cell r="M168"/>
          <cell r="N168"/>
          <cell r="O168"/>
          <cell r="P168"/>
          <cell r="Q168"/>
          <cell r="R168"/>
          <cell r="S168"/>
          <cell r="T168" t="str">
            <v>Noch kein NECP vorhanden</v>
          </cell>
          <cell r="U168"/>
        </row>
        <row r="169">
          <cell r="A169" t="str">
            <v>Luxembourg</v>
          </cell>
          <cell r="C169" t="str">
            <v>MW</v>
          </cell>
          <cell r="D169" t="str">
            <v>Pumped Storage</v>
          </cell>
          <cell r="E169"/>
          <cell r="F169"/>
          <cell r="G169"/>
          <cell r="H169"/>
          <cell r="I169"/>
          <cell r="J169"/>
          <cell r="K169"/>
          <cell r="L169"/>
          <cell r="M169"/>
          <cell r="N169"/>
          <cell r="O169"/>
          <cell r="P169"/>
          <cell r="Q169"/>
          <cell r="R169"/>
          <cell r="S169"/>
          <cell r="T169" t="str">
            <v>Noch kein NECP vorhanden</v>
          </cell>
          <cell r="U169"/>
        </row>
        <row r="170">
          <cell r="A170" t="str">
            <v>Luxembourg</v>
          </cell>
          <cell r="C170" t="str">
            <v>MW</v>
          </cell>
          <cell r="D170" t="str">
            <v>Bioenergy</v>
          </cell>
          <cell r="E170"/>
          <cell r="F170"/>
          <cell r="G170"/>
          <cell r="H170"/>
          <cell r="I170"/>
          <cell r="J170"/>
          <cell r="K170"/>
          <cell r="L170"/>
          <cell r="M170"/>
          <cell r="N170"/>
          <cell r="O170"/>
          <cell r="P170"/>
          <cell r="Q170"/>
          <cell r="R170"/>
          <cell r="S170"/>
          <cell r="T170" t="str">
            <v>Noch kein NECP vorhanden</v>
          </cell>
          <cell r="U170"/>
        </row>
        <row r="171">
          <cell r="A171" t="str">
            <v>Luxembourg</v>
          </cell>
          <cell r="C171" t="str">
            <v>MW</v>
          </cell>
          <cell r="D171" t="str">
            <v>Biomass</v>
          </cell>
          <cell r="E171"/>
          <cell r="F171"/>
          <cell r="G171"/>
          <cell r="H171"/>
          <cell r="I171"/>
          <cell r="J171"/>
          <cell r="K171"/>
          <cell r="L171"/>
          <cell r="M171"/>
          <cell r="N171"/>
          <cell r="O171"/>
          <cell r="P171"/>
          <cell r="Q171"/>
          <cell r="R171"/>
          <cell r="S171"/>
          <cell r="T171" t="str">
            <v>Noch kein NECP vorhanden</v>
          </cell>
          <cell r="U171"/>
        </row>
        <row r="172">
          <cell r="A172" t="str">
            <v>Luxembourg</v>
          </cell>
          <cell r="C172" t="str">
            <v>MW</v>
          </cell>
          <cell r="D172" t="str">
            <v>Biogas</v>
          </cell>
          <cell r="E172"/>
          <cell r="F172"/>
          <cell r="G172"/>
          <cell r="H172"/>
          <cell r="I172"/>
          <cell r="J172"/>
          <cell r="K172"/>
          <cell r="L172"/>
          <cell r="M172"/>
          <cell r="N172"/>
          <cell r="O172"/>
          <cell r="P172"/>
          <cell r="Q172"/>
          <cell r="R172"/>
          <cell r="S172"/>
          <cell r="T172" t="str">
            <v>Noch kein NECP vorhanden</v>
          </cell>
          <cell r="U172"/>
        </row>
        <row r="173">
          <cell r="A173" t="str">
            <v>Luxembourg</v>
          </cell>
          <cell r="C173" t="str">
            <v>MW</v>
          </cell>
          <cell r="D173" t="str">
            <v>Liquid Biofuels</v>
          </cell>
          <cell r="E173"/>
          <cell r="F173"/>
          <cell r="G173"/>
          <cell r="H173"/>
          <cell r="I173"/>
          <cell r="J173"/>
          <cell r="K173"/>
          <cell r="L173"/>
          <cell r="M173"/>
          <cell r="N173"/>
          <cell r="O173"/>
          <cell r="P173"/>
          <cell r="Q173"/>
          <cell r="R173"/>
          <cell r="S173"/>
          <cell r="T173" t="str">
            <v>Noch kein NECP vorhanden</v>
          </cell>
          <cell r="U173"/>
        </row>
        <row r="174">
          <cell r="A174" t="str">
            <v>Luxembourg</v>
          </cell>
          <cell r="C174" t="str">
            <v>MW</v>
          </cell>
          <cell r="D174" t="str">
            <v>Geothermal</v>
          </cell>
          <cell r="E174"/>
          <cell r="F174"/>
          <cell r="G174"/>
          <cell r="H174"/>
          <cell r="I174"/>
          <cell r="J174"/>
          <cell r="K174"/>
          <cell r="L174"/>
          <cell r="M174"/>
          <cell r="N174"/>
          <cell r="O174"/>
          <cell r="P174"/>
          <cell r="Q174"/>
          <cell r="R174"/>
          <cell r="S174"/>
          <cell r="T174" t="str">
            <v>Noch kein NECP vorhanden</v>
          </cell>
          <cell r="U174"/>
        </row>
        <row r="175">
          <cell r="A175" t="str">
            <v>Luxembourg</v>
          </cell>
          <cell r="C175" t="str">
            <v>MW</v>
          </cell>
          <cell r="D175" t="str">
            <v>Marine</v>
          </cell>
          <cell r="E175"/>
          <cell r="F175"/>
          <cell r="G175"/>
          <cell r="H175"/>
          <cell r="I175"/>
          <cell r="J175"/>
          <cell r="K175"/>
          <cell r="L175"/>
          <cell r="M175"/>
          <cell r="N175"/>
          <cell r="O175"/>
          <cell r="P175"/>
          <cell r="Q175"/>
          <cell r="R175"/>
          <cell r="S175"/>
          <cell r="T175" t="str">
            <v>Noch kein NECP vorhanden</v>
          </cell>
          <cell r="U175"/>
        </row>
        <row r="176">
          <cell r="A176" t="str">
            <v>Malta</v>
          </cell>
          <cell r="C176" t="str">
            <v>%</v>
          </cell>
          <cell r="D176" t="str">
            <v>RES-FEC</v>
          </cell>
          <cell r="E176"/>
          <cell r="F176"/>
          <cell r="G176">
            <v>0.1</v>
          </cell>
          <cell r="H176">
            <v>0.10299999999999999</v>
          </cell>
          <cell r="I176">
            <v>0.105</v>
          </cell>
          <cell r="J176">
            <v>0.109</v>
          </cell>
          <cell r="K176">
            <v>0.11</v>
          </cell>
          <cell r="L176">
            <v>0.112</v>
          </cell>
          <cell r="M176">
            <v>0.11600000000000001</v>
          </cell>
          <cell r="N176">
            <v>0.115</v>
          </cell>
          <cell r="O176">
            <v>0.115</v>
          </cell>
          <cell r="P176">
            <v>0.115</v>
          </cell>
          <cell r="Q176"/>
          <cell r="R176"/>
          <cell r="S176"/>
          <cell r="T176"/>
          <cell r="U176" t="str">
            <v>P. 50 Table 2</v>
          </cell>
        </row>
        <row r="177">
          <cell r="A177" t="str">
            <v>Malta</v>
          </cell>
          <cell r="C177" t="str">
            <v>%</v>
          </cell>
          <cell r="D177" t="str">
            <v>RES-E</v>
          </cell>
          <cell r="E177"/>
          <cell r="F177"/>
          <cell r="G177">
            <v>0.1</v>
          </cell>
          <cell r="H177">
            <v>0.11</v>
          </cell>
          <cell r="I177">
            <v>0.11</v>
          </cell>
          <cell r="J177">
            <v>0.12</v>
          </cell>
          <cell r="K177">
            <v>0.12</v>
          </cell>
          <cell r="L177">
            <v>0.12</v>
          </cell>
          <cell r="M177">
            <v>0.12</v>
          </cell>
          <cell r="N177">
            <v>0.12</v>
          </cell>
          <cell r="O177">
            <v>0.12</v>
          </cell>
          <cell r="P177">
            <v>0.11</v>
          </cell>
          <cell r="Q177"/>
          <cell r="R177"/>
          <cell r="S177"/>
          <cell r="T177"/>
          <cell r="U177" t="str">
            <v>P. 51 Table 3</v>
          </cell>
        </row>
        <row r="178">
          <cell r="A178" t="str">
            <v>Malta</v>
          </cell>
          <cell r="C178" t="str">
            <v>%</v>
          </cell>
          <cell r="D178" t="str">
            <v>RES-HC</v>
          </cell>
          <cell r="E178"/>
          <cell r="F178"/>
          <cell r="G178">
            <v>0.23</v>
          </cell>
          <cell r="H178">
            <v>0.24</v>
          </cell>
          <cell r="I178">
            <v>0.24</v>
          </cell>
          <cell r="J178">
            <v>0.25</v>
          </cell>
          <cell r="K178">
            <v>0.25</v>
          </cell>
          <cell r="L178">
            <v>0.25</v>
          </cell>
          <cell r="M178">
            <v>0.25</v>
          </cell>
          <cell r="N178">
            <v>0.25</v>
          </cell>
          <cell r="O178">
            <v>0.26</v>
          </cell>
          <cell r="P178">
            <v>0.26</v>
          </cell>
          <cell r="Q178"/>
          <cell r="R178"/>
          <cell r="S178"/>
          <cell r="T178"/>
          <cell r="U178"/>
        </row>
        <row r="179">
          <cell r="A179" t="str">
            <v>Malta</v>
          </cell>
          <cell r="C179" t="str">
            <v>%</v>
          </cell>
          <cell r="D179" t="str">
            <v>RES-T</v>
          </cell>
          <cell r="E179"/>
          <cell r="F179"/>
          <cell r="G179">
            <v>0.11</v>
          </cell>
          <cell r="H179">
            <v>0.11</v>
          </cell>
          <cell r="I179">
            <v>0.11</v>
          </cell>
          <cell r="J179">
            <v>0.12</v>
          </cell>
          <cell r="K179">
            <v>0.12</v>
          </cell>
          <cell r="L179">
            <v>0.12</v>
          </cell>
          <cell r="M179">
            <v>0.12</v>
          </cell>
          <cell r="N179">
            <v>0.12</v>
          </cell>
          <cell r="O179">
            <v>0.12</v>
          </cell>
          <cell r="P179">
            <v>0.11</v>
          </cell>
          <cell r="Q179"/>
          <cell r="R179"/>
          <cell r="S179"/>
          <cell r="T179"/>
          <cell r="U179"/>
        </row>
        <row r="180">
          <cell r="A180" t="str">
            <v>Malta</v>
          </cell>
          <cell r="C180"/>
          <cell r="D180" t="str">
            <v>EE Kapazitäten kummuliert [MW]</v>
          </cell>
          <cell r="E180"/>
          <cell r="F180"/>
          <cell r="G180"/>
          <cell r="H180"/>
          <cell r="I180"/>
          <cell r="J180"/>
          <cell r="K180"/>
          <cell r="L180"/>
          <cell r="M180"/>
          <cell r="N180"/>
          <cell r="O180"/>
          <cell r="P180"/>
          <cell r="Q180"/>
          <cell r="R180"/>
          <cell r="S180"/>
          <cell r="T180"/>
          <cell r="U180"/>
        </row>
        <row r="181">
          <cell r="A181" t="str">
            <v>Malta</v>
          </cell>
          <cell r="C181" t="str">
            <v>MW</v>
          </cell>
          <cell r="D181" t="str">
            <v>Wind</v>
          </cell>
          <cell r="E181"/>
          <cell r="F181"/>
          <cell r="G181"/>
          <cell r="H181"/>
          <cell r="I181"/>
          <cell r="J181"/>
          <cell r="K181"/>
          <cell r="L181"/>
          <cell r="M181"/>
          <cell r="N181"/>
          <cell r="O181"/>
          <cell r="P181"/>
          <cell r="Q181"/>
          <cell r="R181"/>
          <cell r="S181"/>
          <cell r="T181"/>
          <cell r="U181"/>
        </row>
        <row r="182">
          <cell r="A182" t="str">
            <v>Malta</v>
          </cell>
          <cell r="C182" t="str">
            <v>MW</v>
          </cell>
          <cell r="D182" t="str">
            <v>Wind Onshore</v>
          </cell>
          <cell r="E182"/>
          <cell r="F182"/>
          <cell r="G182"/>
          <cell r="H182"/>
          <cell r="I182"/>
          <cell r="J182"/>
          <cell r="K182"/>
          <cell r="L182"/>
          <cell r="M182"/>
          <cell r="N182"/>
          <cell r="O182"/>
          <cell r="P182"/>
          <cell r="Q182"/>
          <cell r="R182"/>
          <cell r="S182"/>
          <cell r="T182"/>
          <cell r="U182" t="str">
            <v>No Onshore Wind planed due to high population density</v>
          </cell>
        </row>
        <row r="183">
          <cell r="A183" t="str">
            <v>Malta</v>
          </cell>
          <cell r="C183" t="str">
            <v>MW</v>
          </cell>
          <cell r="D183" t="str">
            <v>Wind Offshore</v>
          </cell>
          <cell r="E183"/>
          <cell r="F183"/>
          <cell r="G183"/>
          <cell r="H183"/>
          <cell r="I183"/>
          <cell r="J183"/>
          <cell r="K183"/>
          <cell r="L183"/>
          <cell r="M183"/>
          <cell r="N183"/>
          <cell r="O183"/>
          <cell r="P183"/>
          <cell r="Q183"/>
          <cell r="R183"/>
          <cell r="S183"/>
          <cell r="T183"/>
          <cell r="U183"/>
        </row>
        <row r="184">
          <cell r="A184" t="str">
            <v>Malta</v>
          </cell>
          <cell r="C184" t="str">
            <v>MW</v>
          </cell>
          <cell r="D184" t="str">
            <v>Solar PV</v>
          </cell>
          <cell r="E184"/>
          <cell r="F184"/>
          <cell r="G184">
            <v>188.75838926174399</v>
          </cell>
          <cell r="H184">
            <v>199.32885906040201</v>
          </cell>
          <cell r="I184">
            <v>217.44966442953</v>
          </cell>
          <cell r="J184">
            <v>229.530201342281</v>
          </cell>
          <cell r="K184">
            <v>237.080536912751</v>
          </cell>
          <cell r="L184">
            <v>252.18120805369099</v>
          </cell>
          <cell r="M184">
            <v>261.24161073825502</v>
          </cell>
          <cell r="N184">
            <v>264.261744966442</v>
          </cell>
          <cell r="O184">
            <v>265.77181208053599</v>
          </cell>
          <cell r="P184">
            <v>265.77181208053599</v>
          </cell>
          <cell r="Q184"/>
          <cell r="R184"/>
          <cell r="S184"/>
          <cell r="T184"/>
          <cell r="U184" t="str">
            <v>P. 52 Figure 10 - Data extracted from Figure</v>
          </cell>
        </row>
        <row r="185">
          <cell r="A185" t="str">
            <v>Malta</v>
          </cell>
          <cell r="C185" t="str">
            <v>MW</v>
          </cell>
          <cell r="D185" t="str">
            <v>Concentrated solar power</v>
          </cell>
          <cell r="E185"/>
          <cell r="F185"/>
          <cell r="G185"/>
          <cell r="H185"/>
          <cell r="I185"/>
          <cell r="J185"/>
          <cell r="K185"/>
          <cell r="L185"/>
          <cell r="M185"/>
          <cell r="N185"/>
          <cell r="O185"/>
          <cell r="P185"/>
          <cell r="Q185"/>
          <cell r="R185"/>
          <cell r="S185"/>
          <cell r="T185"/>
          <cell r="U185"/>
        </row>
        <row r="186">
          <cell r="A186" t="str">
            <v>Malta</v>
          </cell>
          <cell r="C186" t="str">
            <v>MW</v>
          </cell>
          <cell r="D186" t="str">
            <v>Renewable hydropower</v>
          </cell>
          <cell r="E186"/>
          <cell r="F186"/>
          <cell r="G186"/>
          <cell r="H186"/>
          <cell r="I186"/>
          <cell r="J186"/>
          <cell r="K186"/>
          <cell r="L186"/>
          <cell r="M186"/>
          <cell r="N186"/>
          <cell r="O186"/>
          <cell r="P186"/>
          <cell r="Q186"/>
          <cell r="R186"/>
          <cell r="S186"/>
          <cell r="T186"/>
          <cell r="U186"/>
        </row>
        <row r="187">
          <cell r="A187" t="str">
            <v>Malta</v>
          </cell>
          <cell r="C187" t="str">
            <v>MW</v>
          </cell>
          <cell r="D187" t="str">
            <v>Pumped Storage</v>
          </cell>
          <cell r="E187"/>
          <cell r="F187"/>
          <cell r="G187"/>
          <cell r="H187"/>
          <cell r="I187"/>
          <cell r="J187"/>
          <cell r="K187"/>
          <cell r="L187"/>
          <cell r="M187"/>
          <cell r="N187"/>
          <cell r="O187"/>
          <cell r="P187"/>
          <cell r="Q187"/>
          <cell r="R187"/>
          <cell r="S187"/>
          <cell r="T187"/>
          <cell r="U187"/>
        </row>
        <row r="188">
          <cell r="A188" t="str">
            <v>Malta</v>
          </cell>
          <cell r="C188" t="str">
            <v>MW</v>
          </cell>
          <cell r="D188" t="str">
            <v>Bioenergy</v>
          </cell>
          <cell r="E188"/>
          <cell r="F188"/>
          <cell r="G188"/>
          <cell r="H188"/>
          <cell r="I188"/>
          <cell r="J188"/>
          <cell r="K188"/>
          <cell r="L188"/>
          <cell r="M188"/>
          <cell r="N188"/>
          <cell r="O188"/>
          <cell r="P188"/>
          <cell r="Q188"/>
          <cell r="R188"/>
          <cell r="S188"/>
          <cell r="T188"/>
          <cell r="U188"/>
        </row>
        <row r="189">
          <cell r="A189" t="str">
            <v>Malta</v>
          </cell>
          <cell r="C189" t="str">
            <v>MW</v>
          </cell>
          <cell r="D189" t="str">
            <v>Biomass</v>
          </cell>
          <cell r="E189"/>
          <cell r="F189"/>
          <cell r="G189"/>
          <cell r="H189"/>
          <cell r="I189"/>
          <cell r="J189"/>
          <cell r="K189"/>
          <cell r="L189"/>
          <cell r="M189"/>
          <cell r="N189"/>
          <cell r="O189"/>
          <cell r="P189"/>
          <cell r="Q189"/>
          <cell r="R189"/>
          <cell r="S189"/>
          <cell r="T189"/>
          <cell r="U189"/>
        </row>
        <row r="190">
          <cell r="A190" t="str">
            <v>Malta</v>
          </cell>
          <cell r="C190" t="str">
            <v>MW</v>
          </cell>
          <cell r="D190" t="str">
            <v>Biogas</v>
          </cell>
          <cell r="E190"/>
          <cell r="F190"/>
          <cell r="G190"/>
          <cell r="H190"/>
          <cell r="I190"/>
          <cell r="J190"/>
          <cell r="K190"/>
          <cell r="L190"/>
          <cell r="M190"/>
          <cell r="N190"/>
          <cell r="O190"/>
          <cell r="P190"/>
          <cell r="Q190"/>
          <cell r="R190"/>
          <cell r="S190"/>
          <cell r="T190"/>
          <cell r="U190"/>
        </row>
        <row r="191">
          <cell r="A191" t="str">
            <v>Malta</v>
          </cell>
          <cell r="C191" t="str">
            <v>MW</v>
          </cell>
          <cell r="D191" t="str">
            <v>Liquid Biofuels</v>
          </cell>
          <cell r="E191"/>
          <cell r="F191"/>
          <cell r="G191"/>
          <cell r="H191"/>
          <cell r="I191"/>
          <cell r="J191"/>
          <cell r="K191"/>
          <cell r="L191"/>
          <cell r="M191"/>
          <cell r="N191"/>
          <cell r="O191"/>
          <cell r="P191"/>
          <cell r="Q191"/>
          <cell r="R191"/>
          <cell r="S191"/>
          <cell r="T191"/>
          <cell r="U191"/>
        </row>
        <row r="192">
          <cell r="A192" t="str">
            <v>Malta</v>
          </cell>
          <cell r="C192" t="str">
            <v>MW</v>
          </cell>
          <cell r="D192" t="str">
            <v>Geothermal</v>
          </cell>
          <cell r="E192"/>
          <cell r="F192"/>
          <cell r="G192"/>
          <cell r="H192"/>
          <cell r="I192"/>
          <cell r="J192"/>
          <cell r="K192"/>
          <cell r="L192"/>
          <cell r="M192"/>
          <cell r="N192"/>
          <cell r="O192"/>
          <cell r="P192"/>
          <cell r="Q192"/>
          <cell r="R192"/>
          <cell r="S192"/>
          <cell r="T192"/>
          <cell r="U192"/>
        </row>
        <row r="193">
          <cell r="A193" t="str">
            <v>Malta</v>
          </cell>
          <cell r="C193" t="str">
            <v>MW</v>
          </cell>
          <cell r="D193" t="str">
            <v>Marine</v>
          </cell>
          <cell r="E193"/>
          <cell r="F193"/>
          <cell r="G193"/>
          <cell r="H193"/>
          <cell r="I193"/>
          <cell r="J193"/>
          <cell r="K193"/>
          <cell r="L193"/>
          <cell r="M193"/>
          <cell r="N193"/>
          <cell r="O193"/>
          <cell r="P193"/>
          <cell r="Q193"/>
          <cell r="R193"/>
          <cell r="S193"/>
          <cell r="T193"/>
          <cell r="U193"/>
        </row>
        <row r="194">
          <cell r="A194" t="str">
            <v>Netherlands</v>
          </cell>
          <cell r="C194" t="str">
            <v>%</v>
          </cell>
          <cell r="D194" t="str">
            <v>RES-FEC</v>
          </cell>
          <cell r="E194"/>
          <cell r="F194"/>
          <cell r="G194"/>
          <cell r="H194"/>
          <cell r="I194"/>
          <cell r="J194"/>
          <cell r="K194"/>
          <cell r="L194"/>
          <cell r="M194"/>
          <cell r="N194"/>
          <cell r="O194"/>
          <cell r="P194">
            <v>0.27</v>
          </cell>
          <cell r="Q194"/>
          <cell r="R194"/>
          <cell r="S194"/>
          <cell r="T194" t="str">
            <v>Keine Daten im NECP</v>
          </cell>
          <cell r="U194" t="str">
            <v>Law on Energy Efficiency</v>
          </cell>
        </row>
        <row r="195">
          <cell r="A195" t="str">
            <v>Netherlands</v>
          </cell>
          <cell r="C195" t="str">
            <v>%</v>
          </cell>
          <cell r="D195" t="str">
            <v>RES-E</v>
          </cell>
          <cell r="E195"/>
          <cell r="F195"/>
          <cell r="G195"/>
          <cell r="H195"/>
          <cell r="I195"/>
          <cell r="J195"/>
          <cell r="K195"/>
          <cell r="L195"/>
          <cell r="M195"/>
          <cell r="N195"/>
          <cell r="O195"/>
          <cell r="P195"/>
          <cell r="Q195"/>
          <cell r="R195"/>
          <cell r="S195"/>
          <cell r="T195"/>
          <cell r="U195"/>
        </row>
        <row r="196">
          <cell r="A196" t="str">
            <v>Netherlands</v>
          </cell>
          <cell r="C196" t="str">
            <v>%</v>
          </cell>
          <cell r="D196" t="str">
            <v>RES-HC</v>
          </cell>
          <cell r="E196"/>
          <cell r="F196"/>
          <cell r="G196"/>
          <cell r="H196"/>
          <cell r="I196"/>
          <cell r="J196"/>
          <cell r="K196"/>
          <cell r="L196"/>
          <cell r="M196"/>
          <cell r="N196"/>
          <cell r="O196"/>
          <cell r="P196"/>
          <cell r="Q196"/>
          <cell r="R196"/>
          <cell r="S196"/>
          <cell r="T196"/>
          <cell r="U196"/>
        </row>
        <row r="197">
          <cell r="A197" t="str">
            <v>Netherlands</v>
          </cell>
          <cell r="C197" t="str">
            <v>%</v>
          </cell>
          <cell r="D197" t="str">
            <v>RES-T</v>
          </cell>
          <cell r="E197"/>
          <cell r="F197"/>
          <cell r="G197"/>
          <cell r="H197"/>
          <cell r="I197"/>
          <cell r="J197"/>
          <cell r="K197"/>
          <cell r="L197"/>
          <cell r="M197"/>
          <cell r="N197"/>
          <cell r="O197"/>
          <cell r="P197"/>
          <cell r="Q197"/>
          <cell r="R197"/>
          <cell r="S197"/>
          <cell r="T197"/>
          <cell r="U197"/>
        </row>
        <row r="198">
          <cell r="A198" t="str">
            <v>Netherlands</v>
          </cell>
          <cell r="C198"/>
          <cell r="D198" t="str">
            <v>EE Kapazitäten kummuliert [MW]</v>
          </cell>
          <cell r="E198"/>
          <cell r="F198"/>
          <cell r="G198"/>
          <cell r="H198"/>
          <cell r="I198"/>
          <cell r="J198"/>
          <cell r="K198"/>
          <cell r="L198"/>
          <cell r="M198"/>
          <cell r="N198"/>
          <cell r="O198"/>
          <cell r="P198"/>
          <cell r="Q198"/>
          <cell r="R198"/>
          <cell r="S198"/>
          <cell r="T198"/>
          <cell r="U198"/>
        </row>
        <row r="199">
          <cell r="A199" t="str">
            <v>Netherlands</v>
          </cell>
          <cell r="C199" t="str">
            <v>MW</v>
          </cell>
          <cell r="D199" t="str">
            <v>Wind</v>
          </cell>
          <cell r="E199"/>
          <cell r="F199"/>
          <cell r="G199"/>
          <cell r="H199"/>
          <cell r="I199"/>
          <cell r="J199"/>
          <cell r="K199"/>
          <cell r="L199"/>
          <cell r="M199"/>
          <cell r="N199"/>
          <cell r="O199"/>
          <cell r="P199"/>
          <cell r="Q199"/>
          <cell r="R199"/>
          <cell r="S199"/>
          <cell r="T199"/>
          <cell r="U199"/>
        </row>
        <row r="200">
          <cell r="A200" t="str">
            <v>Netherlands</v>
          </cell>
          <cell r="C200" t="str">
            <v>MW</v>
          </cell>
          <cell r="D200" t="str">
            <v>Wind Onshore</v>
          </cell>
          <cell r="E200"/>
          <cell r="F200"/>
          <cell r="G200"/>
          <cell r="H200"/>
          <cell r="I200">
            <v>6500</v>
          </cell>
          <cell r="J200"/>
          <cell r="K200"/>
          <cell r="L200"/>
          <cell r="M200"/>
          <cell r="N200"/>
          <cell r="O200"/>
          <cell r="P200"/>
          <cell r="Q200"/>
          <cell r="R200"/>
          <cell r="S200"/>
          <cell r="T200"/>
          <cell r="U200" t="str">
            <v>https://www.rijksoverheid.nl/onderwerpen/duurzame-energie/windenergie-op-land</v>
          </cell>
        </row>
        <row r="201">
          <cell r="A201" t="str">
            <v>Netherlands</v>
          </cell>
          <cell r="C201" t="str">
            <v>MW</v>
          </cell>
          <cell r="D201" t="str">
            <v>Wind Offshore</v>
          </cell>
          <cell r="E201"/>
          <cell r="F201"/>
          <cell r="G201"/>
          <cell r="H201"/>
          <cell r="I201">
            <v>4450</v>
          </cell>
          <cell r="J201"/>
          <cell r="K201"/>
          <cell r="L201"/>
          <cell r="M201"/>
          <cell r="N201"/>
          <cell r="O201"/>
          <cell r="P201">
            <v>11000</v>
          </cell>
          <cell r="Q201"/>
          <cell r="R201"/>
          <cell r="S201"/>
          <cell r="T201"/>
          <cell r="U201" t="str">
            <v>Klimagesetz, Klimaabkommen</v>
          </cell>
        </row>
        <row r="202">
          <cell r="A202" t="str">
            <v>Netherlands</v>
          </cell>
          <cell r="C202" t="str">
            <v>MW</v>
          </cell>
          <cell r="D202" t="str">
            <v>Solar PV</v>
          </cell>
          <cell r="E202"/>
          <cell r="F202"/>
          <cell r="G202"/>
          <cell r="H202"/>
          <cell r="I202"/>
          <cell r="J202"/>
          <cell r="K202"/>
          <cell r="L202"/>
          <cell r="M202"/>
          <cell r="N202"/>
          <cell r="O202"/>
          <cell r="P202">
            <v>22000</v>
          </cell>
          <cell r="Q202"/>
          <cell r="R202"/>
          <cell r="S202"/>
          <cell r="T202"/>
          <cell r="U202" t="str">
            <v>Klimaabkommen</v>
          </cell>
        </row>
        <row r="203">
          <cell r="A203" t="str">
            <v>Netherlands</v>
          </cell>
          <cell r="C203" t="str">
            <v>MW</v>
          </cell>
          <cell r="D203" t="str">
            <v>Concentrated solar power</v>
          </cell>
          <cell r="E203"/>
          <cell r="F203"/>
          <cell r="G203"/>
          <cell r="H203"/>
          <cell r="I203"/>
          <cell r="J203"/>
          <cell r="K203"/>
          <cell r="L203"/>
          <cell r="M203"/>
          <cell r="N203"/>
          <cell r="O203"/>
          <cell r="P203"/>
          <cell r="Q203"/>
          <cell r="R203"/>
          <cell r="S203"/>
          <cell r="T203"/>
          <cell r="U203"/>
        </row>
        <row r="204">
          <cell r="A204" t="str">
            <v>Netherlands</v>
          </cell>
          <cell r="C204" t="str">
            <v>MW</v>
          </cell>
          <cell r="D204" t="str">
            <v>Renewable hydropower</v>
          </cell>
          <cell r="E204"/>
          <cell r="F204"/>
          <cell r="G204"/>
          <cell r="H204"/>
          <cell r="I204"/>
          <cell r="J204"/>
          <cell r="K204"/>
          <cell r="L204"/>
          <cell r="M204"/>
          <cell r="N204"/>
          <cell r="O204"/>
          <cell r="P204"/>
          <cell r="Q204"/>
          <cell r="R204"/>
          <cell r="S204"/>
          <cell r="T204"/>
          <cell r="U204"/>
        </row>
        <row r="205">
          <cell r="A205" t="str">
            <v>Netherlands</v>
          </cell>
          <cell r="C205" t="str">
            <v>MW</v>
          </cell>
          <cell r="D205" t="str">
            <v>Pumped Storage</v>
          </cell>
          <cell r="E205"/>
          <cell r="F205"/>
          <cell r="G205"/>
          <cell r="H205"/>
          <cell r="I205"/>
          <cell r="J205"/>
          <cell r="K205"/>
          <cell r="L205"/>
          <cell r="M205"/>
          <cell r="N205"/>
          <cell r="O205"/>
          <cell r="P205"/>
          <cell r="Q205"/>
          <cell r="R205"/>
          <cell r="S205"/>
          <cell r="T205"/>
          <cell r="U205"/>
        </row>
        <row r="206">
          <cell r="A206" t="str">
            <v>Netherlands</v>
          </cell>
          <cell r="C206" t="str">
            <v>MW</v>
          </cell>
          <cell r="D206" t="str">
            <v>Bioenergy</v>
          </cell>
          <cell r="E206"/>
          <cell r="F206"/>
          <cell r="G206"/>
          <cell r="H206"/>
          <cell r="I206"/>
          <cell r="J206"/>
          <cell r="K206"/>
          <cell r="L206"/>
          <cell r="M206"/>
          <cell r="N206"/>
          <cell r="O206"/>
          <cell r="P206"/>
          <cell r="Q206"/>
          <cell r="R206"/>
          <cell r="S206"/>
          <cell r="T206"/>
          <cell r="U206"/>
        </row>
        <row r="207">
          <cell r="A207" t="str">
            <v>Netherlands</v>
          </cell>
          <cell r="C207" t="str">
            <v>MW</v>
          </cell>
          <cell r="D207" t="str">
            <v>Biomass</v>
          </cell>
          <cell r="E207"/>
          <cell r="F207"/>
          <cell r="G207"/>
          <cell r="H207"/>
          <cell r="I207"/>
          <cell r="J207"/>
          <cell r="K207"/>
          <cell r="L207"/>
          <cell r="M207"/>
          <cell r="N207"/>
          <cell r="O207"/>
          <cell r="P207"/>
          <cell r="Q207"/>
          <cell r="R207"/>
          <cell r="S207"/>
          <cell r="T207"/>
          <cell r="U207"/>
        </row>
        <row r="208">
          <cell r="A208" t="str">
            <v>Netherlands</v>
          </cell>
          <cell r="C208" t="str">
            <v>MW</v>
          </cell>
          <cell r="D208" t="str">
            <v>Biogas</v>
          </cell>
          <cell r="E208"/>
          <cell r="F208"/>
          <cell r="G208"/>
          <cell r="H208"/>
          <cell r="I208"/>
          <cell r="J208"/>
          <cell r="K208"/>
          <cell r="L208"/>
          <cell r="M208"/>
          <cell r="N208"/>
          <cell r="O208"/>
          <cell r="P208"/>
          <cell r="Q208"/>
          <cell r="R208"/>
          <cell r="S208"/>
          <cell r="T208"/>
          <cell r="U208"/>
        </row>
        <row r="209">
          <cell r="A209" t="str">
            <v>Netherlands</v>
          </cell>
          <cell r="C209" t="str">
            <v>MW</v>
          </cell>
          <cell r="D209" t="str">
            <v>Liquid Biofuels</v>
          </cell>
          <cell r="E209"/>
          <cell r="F209"/>
          <cell r="G209"/>
          <cell r="H209"/>
          <cell r="I209"/>
          <cell r="J209"/>
          <cell r="K209"/>
          <cell r="L209"/>
          <cell r="M209"/>
          <cell r="N209"/>
          <cell r="O209"/>
          <cell r="P209"/>
          <cell r="Q209"/>
          <cell r="R209"/>
          <cell r="S209"/>
          <cell r="T209"/>
          <cell r="U209"/>
        </row>
        <row r="210">
          <cell r="A210" t="str">
            <v>Netherlands</v>
          </cell>
          <cell r="C210" t="str">
            <v>MW</v>
          </cell>
          <cell r="D210" t="str">
            <v>Geothermal</v>
          </cell>
          <cell r="E210"/>
          <cell r="F210"/>
          <cell r="G210"/>
          <cell r="H210"/>
          <cell r="I210"/>
          <cell r="J210"/>
          <cell r="K210"/>
          <cell r="L210"/>
          <cell r="M210"/>
          <cell r="N210"/>
          <cell r="O210"/>
          <cell r="P210"/>
          <cell r="Q210"/>
          <cell r="R210"/>
          <cell r="S210"/>
          <cell r="T210"/>
          <cell r="U210"/>
        </row>
        <row r="211">
          <cell r="A211" t="str">
            <v>Netherlands</v>
          </cell>
          <cell r="C211" t="str">
            <v>MW</v>
          </cell>
          <cell r="D211" t="str">
            <v>Marine</v>
          </cell>
          <cell r="E211"/>
          <cell r="F211"/>
          <cell r="G211"/>
          <cell r="H211"/>
          <cell r="I211"/>
          <cell r="J211"/>
          <cell r="K211"/>
          <cell r="L211"/>
          <cell r="M211"/>
          <cell r="N211"/>
          <cell r="O211"/>
          <cell r="P211"/>
          <cell r="Q211"/>
          <cell r="R211"/>
          <cell r="S211"/>
          <cell r="T211"/>
          <cell r="U211"/>
        </row>
        <row r="212">
          <cell r="A212" t="str">
            <v>Poland</v>
          </cell>
          <cell r="C212" t="str">
            <v>%</v>
          </cell>
          <cell r="D212" t="str">
            <v>RES-FEC</v>
          </cell>
          <cell r="E212"/>
          <cell r="F212"/>
          <cell r="G212"/>
          <cell r="H212">
            <v>0.16400000000000001</v>
          </cell>
          <cell r="I212"/>
          <cell r="J212"/>
          <cell r="K212">
            <v>0.184</v>
          </cell>
          <cell r="L212"/>
          <cell r="M212">
            <v>0.20200000000000001</v>
          </cell>
          <cell r="N212"/>
          <cell r="O212"/>
          <cell r="P212" t="str">
            <v>21-23%</v>
          </cell>
          <cell r="Q212"/>
          <cell r="R212"/>
          <cell r="S212"/>
          <cell r="T212"/>
          <cell r="U212" t="str">
            <v>P.32 (2.1.2. a))</v>
          </cell>
        </row>
        <row r="213">
          <cell r="A213" t="str">
            <v>Poland</v>
          </cell>
          <cell r="C213" t="str">
            <v>%</v>
          </cell>
          <cell r="D213" t="str">
            <v>RES-E</v>
          </cell>
          <cell r="E213"/>
          <cell r="F213"/>
          <cell r="G213"/>
          <cell r="H213"/>
          <cell r="I213"/>
          <cell r="J213"/>
          <cell r="K213"/>
          <cell r="L213"/>
          <cell r="M213"/>
          <cell r="N213"/>
          <cell r="O213"/>
          <cell r="P213">
            <v>0.32</v>
          </cell>
          <cell r="Q213"/>
          <cell r="R213"/>
          <cell r="S213"/>
          <cell r="T213"/>
          <cell r="U213"/>
        </row>
        <row r="214">
          <cell r="A214" t="str">
            <v>Poland</v>
          </cell>
          <cell r="C214" t="str">
            <v>%</v>
          </cell>
          <cell r="D214" t="str">
            <v>RES-HC</v>
          </cell>
          <cell r="E214">
            <v>0.16299999999999987</v>
          </cell>
          <cell r="F214">
            <v>0.17399999999999988</v>
          </cell>
          <cell r="G214">
            <v>0.18499999999999989</v>
          </cell>
          <cell r="H214">
            <v>0.1959999999999999</v>
          </cell>
          <cell r="I214">
            <v>0.20699999999999991</v>
          </cell>
          <cell r="J214">
            <v>0.21799999999999992</v>
          </cell>
          <cell r="K214">
            <v>0.22899999999999993</v>
          </cell>
          <cell r="L214">
            <v>0.23999999999999994</v>
          </cell>
          <cell r="M214">
            <v>0.25099999999999995</v>
          </cell>
          <cell r="N214">
            <v>0.26199999999999996</v>
          </cell>
          <cell r="O214">
            <v>0.27299999999999996</v>
          </cell>
          <cell r="P214">
            <v>0.28399999999999997</v>
          </cell>
          <cell r="Q214"/>
          <cell r="R214"/>
          <cell r="S214"/>
          <cell r="T214" t="str">
            <v>1,1% anstieg wird p.a. angegeben mit einem Ziel wert von 28,4% in 2030</v>
          </cell>
          <cell r="U214"/>
        </row>
        <row r="215">
          <cell r="A215" t="str">
            <v>Poland</v>
          </cell>
          <cell r="C215" t="str">
            <v>%</v>
          </cell>
          <cell r="D215" t="str">
            <v>RES-T</v>
          </cell>
          <cell r="E215"/>
          <cell r="F215"/>
          <cell r="G215"/>
          <cell r="H215"/>
          <cell r="I215"/>
          <cell r="J215"/>
          <cell r="K215"/>
          <cell r="L215"/>
          <cell r="M215"/>
          <cell r="N215"/>
          <cell r="O215"/>
          <cell r="P215">
            <v>0.14000000000000001</v>
          </cell>
          <cell r="Q215"/>
          <cell r="R215"/>
          <cell r="S215"/>
          <cell r="T215"/>
          <cell r="U215"/>
        </row>
        <row r="216">
          <cell r="A216" t="str">
            <v>Poland</v>
          </cell>
          <cell r="C216"/>
          <cell r="D216" t="str">
            <v>EE Kapazitäten kummuliert [MW]</v>
          </cell>
          <cell r="E216"/>
          <cell r="F216">
            <v>13777</v>
          </cell>
          <cell r="G216"/>
          <cell r="H216"/>
          <cell r="I216"/>
          <cell r="J216"/>
          <cell r="K216">
            <v>18223</v>
          </cell>
          <cell r="L216"/>
          <cell r="M216"/>
          <cell r="N216"/>
          <cell r="O216"/>
          <cell r="P216">
            <v>24149</v>
          </cell>
          <cell r="Q216">
            <v>30666</v>
          </cell>
          <cell r="R216">
            <v>37629</v>
          </cell>
          <cell r="S216"/>
          <cell r="T216"/>
          <cell r="U216" t="str">
            <v>Aus Summary Datei, Picture 6</v>
          </cell>
        </row>
        <row r="217">
          <cell r="A217" t="str">
            <v>Poland</v>
          </cell>
          <cell r="C217" t="str">
            <v>MW</v>
          </cell>
          <cell r="D217" t="str">
            <v>Wind</v>
          </cell>
          <cell r="E217"/>
          <cell r="F217">
            <v>2370</v>
          </cell>
          <cell r="G217"/>
          <cell r="H217"/>
          <cell r="I217"/>
          <cell r="J217"/>
          <cell r="K217">
            <v>5778</v>
          </cell>
          <cell r="L217"/>
          <cell r="M217"/>
          <cell r="N217"/>
          <cell r="O217"/>
          <cell r="P217">
            <v>10963</v>
          </cell>
          <cell r="Q217">
            <v>17185</v>
          </cell>
          <cell r="R217">
            <v>24000</v>
          </cell>
          <cell r="S217"/>
          <cell r="T217"/>
          <cell r="U217"/>
        </row>
        <row r="218">
          <cell r="A218" t="str">
            <v>Poland</v>
          </cell>
          <cell r="C218" t="str">
            <v>MW</v>
          </cell>
          <cell r="D218" t="str">
            <v>Wind Onshore</v>
          </cell>
          <cell r="E218"/>
          <cell r="F218">
            <v>9481</v>
          </cell>
          <cell r="G218"/>
          <cell r="H218"/>
          <cell r="I218"/>
          <cell r="J218"/>
          <cell r="K218">
            <v>9630</v>
          </cell>
          <cell r="L218"/>
          <cell r="M218"/>
          <cell r="N218"/>
          <cell r="O218"/>
          <cell r="P218">
            <v>9630</v>
          </cell>
          <cell r="Q218">
            <v>9778</v>
          </cell>
          <cell r="R218">
            <v>9926</v>
          </cell>
          <cell r="S218"/>
          <cell r="T218"/>
          <cell r="U218"/>
        </row>
        <row r="219">
          <cell r="A219" t="str">
            <v>Poland</v>
          </cell>
          <cell r="C219" t="str">
            <v>MW</v>
          </cell>
          <cell r="D219" t="str">
            <v>Wind Offshore</v>
          </cell>
          <cell r="E219"/>
          <cell r="F219">
            <v>0</v>
          </cell>
          <cell r="G219"/>
          <cell r="H219"/>
          <cell r="I219"/>
          <cell r="J219"/>
          <cell r="K219">
            <v>593</v>
          </cell>
          <cell r="L219"/>
          <cell r="M219"/>
          <cell r="N219"/>
          <cell r="O219"/>
          <cell r="P219">
            <v>3704</v>
          </cell>
          <cell r="Q219">
            <v>5481</v>
          </cell>
          <cell r="R219">
            <v>7852</v>
          </cell>
          <cell r="S219"/>
          <cell r="T219"/>
          <cell r="U219"/>
        </row>
        <row r="220">
          <cell r="A220" t="str">
            <v>Poland</v>
          </cell>
          <cell r="C220" t="str">
            <v>MW</v>
          </cell>
          <cell r="D220" t="str">
            <v>Solar PV</v>
          </cell>
          <cell r="E220"/>
          <cell r="F220">
            <v>2370</v>
          </cell>
          <cell r="G220"/>
          <cell r="H220"/>
          <cell r="I220"/>
          <cell r="J220"/>
          <cell r="K220">
            <v>5185</v>
          </cell>
          <cell r="L220"/>
          <cell r="M220"/>
          <cell r="N220"/>
          <cell r="O220"/>
          <cell r="P220">
            <v>7259</v>
          </cell>
          <cell r="Q220">
            <v>11704</v>
          </cell>
          <cell r="R220">
            <v>16148</v>
          </cell>
          <cell r="S220"/>
          <cell r="T220"/>
          <cell r="U220"/>
        </row>
        <row r="221">
          <cell r="A221" t="str">
            <v>Poland</v>
          </cell>
          <cell r="C221" t="str">
            <v>MW</v>
          </cell>
          <cell r="D221" t="str">
            <v>Concentrated solar power</v>
          </cell>
          <cell r="E221"/>
          <cell r="F221"/>
          <cell r="G221"/>
          <cell r="H221"/>
          <cell r="I221"/>
          <cell r="J221"/>
          <cell r="K221"/>
          <cell r="L221"/>
          <cell r="M221"/>
          <cell r="N221"/>
          <cell r="O221"/>
          <cell r="P221"/>
          <cell r="Q221"/>
          <cell r="R221"/>
          <cell r="S221"/>
          <cell r="T221"/>
          <cell r="U221"/>
        </row>
        <row r="222">
          <cell r="A222" t="str">
            <v>Poland</v>
          </cell>
          <cell r="C222" t="str">
            <v>MW</v>
          </cell>
          <cell r="D222" t="str">
            <v>Renewable hydropower</v>
          </cell>
          <cell r="E222"/>
          <cell r="F222">
            <v>889</v>
          </cell>
          <cell r="G222"/>
          <cell r="H222"/>
          <cell r="I222"/>
          <cell r="J222"/>
          <cell r="K222">
            <v>1037</v>
          </cell>
          <cell r="L222"/>
          <cell r="M222"/>
          <cell r="N222"/>
          <cell r="O222"/>
          <cell r="P222">
            <v>1185</v>
          </cell>
          <cell r="Q222">
            <v>1185</v>
          </cell>
          <cell r="R222">
            <v>1185</v>
          </cell>
          <cell r="S222"/>
          <cell r="T222"/>
          <cell r="U222"/>
        </row>
        <row r="223">
          <cell r="A223" t="str">
            <v>Poland</v>
          </cell>
          <cell r="C223" t="str">
            <v>MW</v>
          </cell>
          <cell r="D223" t="str">
            <v>Pumped Storage</v>
          </cell>
          <cell r="E223"/>
          <cell r="F223">
            <v>1481</v>
          </cell>
          <cell r="G223"/>
          <cell r="H223"/>
          <cell r="I223"/>
          <cell r="J223"/>
          <cell r="K223">
            <v>1333</v>
          </cell>
          <cell r="L223"/>
          <cell r="M223"/>
          <cell r="N223"/>
          <cell r="O223"/>
          <cell r="P223">
            <v>1333</v>
          </cell>
          <cell r="Q223">
            <v>1333</v>
          </cell>
          <cell r="R223">
            <v>1333</v>
          </cell>
          <cell r="S223"/>
          <cell r="T223"/>
          <cell r="U223"/>
        </row>
        <row r="224">
          <cell r="A224" t="str">
            <v>Poland</v>
          </cell>
          <cell r="C224" t="str">
            <v>MW</v>
          </cell>
          <cell r="D224" t="str">
            <v>Bioenergy</v>
          </cell>
          <cell r="E224"/>
          <cell r="F224"/>
          <cell r="G224"/>
          <cell r="H224"/>
          <cell r="I224"/>
          <cell r="J224"/>
          <cell r="K224"/>
          <cell r="L224"/>
          <cell r="M224"/>
          <cell r="N224"/>
          <cell r="O224"/>
          <cell r="P224"/>
          <cell r="Q224"/>
          <cell r="R224"/>
          <cell r="S224"/>
          <cell r="T224"/>
          <cell r="U224"/>
        </row>
        <row r="225">
          <cell r="A225" t="str">
            <v>Poland</v>
          </cell>
          <cell r="C225" t="str">
            <v>MW</v>
          </cell>
          <cell r="D225" t="str">
            <v>Biomass</v>
          </cell>
          <cell r="E225"/>
          <cell r="F225">
            <v>444</v>
          </cell>
          <cell r="G225"/>
          <cell r="H225"/>
          <cell r="I225"/>
          <cell r="J225"/>
          <cell r="K225">
            <v>1037</v>
          </cell>
          <cell r="L225"/>
          <cell r="M225"/>
          <cell r="N225"/>
          <cell r="O225"/>
          <cell r="P225">
            <v>1630</v>
          </cell>
          <cell r="Q225">
            <v>1481</v>
          </cell>
          <cell r="R225">
            <v>1185</v>
          </cell>
          <cell r="S225"/>
          <cell r="T225"/>
          <cell r="U225"/>
        </row>
        <row r="226">
          <cell r="A226" t="str">
            <v>Poland</v>
          </cell>
          <cell r="C226" t="str">
            <v>MW</v>
          </cell>
          <cell r="D226" t="str">
            <v>Biogas</v>
          </cell>
          <cell r="E226"/>
          <cell r="F226">
            <v>593</v>
          </cell>
          <cell r="G226"/>
          <cell r="H226"/>
          <cell r="I226"/>
          <cell r="J226"/>
          <cell r="K226">
            <v>741</v>
          </cell>
          <cell r="L226"/>
          <cell r="M226"/>
          <cell r="N226"/>
          <cell r="O226"/>
          <cell r="P226">
            <v>741</v>
          </cell>
          <cell r="Q226">
            <v>1037</v>
          </cell>
          <cell r="R226">
            <v>1333</v>
          </cell>
          <cell r="S226"/>
          <cell r="T226"/>
          <cell r="U226"/>
        </row>
        <row r="227">
          <cell r="A227" t="str">
            <v>Poland</v>
          </cell>
          <cell r="C227" t="str">
            <v>MW</v>
          </cell>
          <cell r="D227" t="str">
            <v>Liquid Biofuels</v>
          </cell>
          <cell r="E227"/>
          <cell r="F227"/>
          <cell r="G227"/>
          <cell r="H227"/>
          <cell r="I227"/>
          <cell r="J227"/>
          <cell r="K227"/>
          <cell r="L227"/>
          <cell r="M227"/>
          <cell r="N227"/>
          <cell r="O227"/>
          <cell r="P227"/>
          <cell r="Q227"/>
          <cell r="R227"/>
          <cell r="S227"/>
          <cell r="T227"/>
          <cell r="U227"/>
        </row>
        <row r="228">
          <cell r="A228" t="str">
            <v>Poland</v>
          </cell>
          <cell r="C228" t="str">
            <v>MW</v>
          </cell>
          <cell r="D228" t="str">
            <v>Geothermal</v>
          </cell>
          <cell r="E228"/>
          <cell r="F228"/>
          <cell r="G228"/>
          <cell r="H228"/>
          <cell r="I228"/>
          <cell r="J228"/>
          <cell r="K228"/>
          <cell r="L228"/>
          <cell r="M228"/>
          <cell r="N228"/>
          <cell r="O228"/>
          <cell r="P228"/>
          <cell r="Q228"/>
          <cell r="R228"/>
          <cell r="S228"/>
          <cell r="T228"/>
          <cell r="U228"/>
        </row>
        <row r="229">
          <cell r="A229" t="str">
            <v>Poland</v>
          </cell>
          <cell r="C229" t="str">
            <v>MW</v>
          </cell>
          <cell r="D229" t="str">
            <v>Marine</v>
          </cell>
          <cell r="E229"/>
          <cell r="F229"/>
          <cell r="G229"/>
          <cell r="H229"/>
          <cell r="I229"/>
          <cell r="J229"/>
          <cell r="K229"/>
          <cell r="L229"/>
          <cell r="M229"/>
          <cell r="N229"/>
          <cell r="O229"/>
          <cell r="P229"/>
          <cell r="Q229"/>
          <cell r="R229"/>
          <cell r="S229"/>
          <cell r="T229"/>
          <cell r="U229"/>
        </row>
        <row r="230">
          <cell r="A230" t="str">
            <v>Portugal</v>
          </cell>
          <cell r="C230" t="str">
            <v>%</v>
          </cell>
          <cell r="D230" t="str">
            <v>RES-FEC</v>
          </cell>
          <cell r="E230"/>
          <cell r="F230">
            <v>0.31</v>
          </cell>
          <cell r="G230"/>
          <cell r="H230">
            <v>0.34</v>
          </cell>
          <cell r="I230"/>
          <cell r="J230"/>
          <cell r="K230">
            <v>0.38</v>
          </cell>
          <cell r="L230"/>
          <cell r="M230">
            <v>0.41</v>
          </cell>
          <cell r="N230"/>
          <cell r="O230"/>
          <cell r="P230">
            <v>0.47</v>
          </cell>
          <cell r="Q230"/>
          <cell r="R230"/>
          <cell r="S230"/>
          <cell r="T230"/>
          <cell r="U230" t="str">
            <v>Tabela 8</v>
          </cell>
        </row>
        <row r="231">
          <cell r="A231" t="str">
            <v>Portugal</v>
          </cell>
          <cell r="C231" t="str">
            <v>%</v>
          </cell>
          <cell r="D231" t="str">
            <v>RES-E</v>
          </cell>
          <cell r="E231"/>
          <cell r="F231">
            <v>0.6</v>
          </cell>
          <cell r="G231"/>
          <cell r="H231"/>
          <cell r="I231"/>
          <cell r="J231"/>
          <cell r="K231">
            <v>0.69</v>
          </cell>
          <cell r="L231"/>
          <cell r="M231"/>
          <cell r="N231"/>
          <cell r="O231"/>
          <cell r="P231">
            <v>0.8</v>
          </cell>
          <cell r="Q231"/>
          <cell r="R231"/>
          <cell r="S231"/>
          <cell r="T231"/>
          <cell r="U231" t="str">
            <v>tabela9</v>
          </cell>
        </row>
        <row r="232">
          <cell r="A232" t="str">
            <v>Portugal</v>
          </cell>
          <cell r="C232" t="str">
            <v>%</v>
          </cell>
          <cell r="D232" t="str">
            <v>RES-HC</v>
          </cell>
          <cell r="E232"/>
          <cell r="F232">
            <v>0.34</v>
          </cell>
          <cell r="G232"/>
          <cell r="H232"/>
          <cell r="I232"/>
          <cell r="J232"/>
          <cell r="K232">
            <v>0.36</v>
          </cell>
          <cell r="L232"/>
          <cell r="M232"/>
          <cell r="N232"/>
          <cell r="O232"/>
          <cell r="P232">
            <v>0.38</v>
          </cell>
          <cell r="Q232"/>
          <cell r="R232"/>
          <cell r="S232"/>
          <cell r="T232" t="str">
            <v>Tabela 22 macht andere angaben wahrscheinlich ein Zahlendreher….</v>
          </cell>
          <cell r="U232" t="str">
            <v>tabela9</v>
          </cell>
        </row>
        <row r="233">
          <cell r="A233" t="str">
            <v>Portugal</v>
          </cell>
          <cell r="C233" t="str">
            <v>%</v>
          </cell>
          <cell r="D233" t="str">
            <v>RES-T</v>
          </cell>
          <cell r="E233"/>
          <cell r="F233">
            <v>0.1</v>
          </cell>
          <cell r="G233"/>
          <cell r="H233"/>
          <cell r="I233"/>
          <cell r="J233"/>
          <cell r="K233">
            <v>0.13</v>
          </cell>
          <cell r="L233"/>
          <cell r="M233"/>
          <cell r="N233"/>
          <cell r="O233"/>
          <cell r="P233">
            <v>0.2</v>
          </cell>
          <cell r="Q233"/>
          <cell r="R233"/>
          <cell r="S233"/>
          <cell r="T233"/>
          <cell r="U233" t="str">
            <v>tabela9</v>
          </cell>
        </row>
        <row r="234">
          <cell r="A234" t="str">
            <v>Portugal</v>
          </cell>
          <cell r="C234"/>
          <cell r="D234" t="str">
            <v>EE Kapazitäten kummuliert [MW]</v>
          </cell>
          <cell r="E234"/>
          <cell r="F234">
            <v>14862</v>
          </cell>
          <cell r="G234"/>
          <cell r="H234"/>
          <cell r="I234"/>
          <cell r="J234"/>
          <cell r="K234">
            <v>22090</v>
          </cell>
          <cell r="L234"/>
          <cell r="M234"/>
          <cell r="N234"/>
          <cell r="O234"/>
          <cell r="P234"/>
          <cell r="Q234"/>
          <cell r="R234"/>
          <cell r="S234"/>
          <cell r="T234"/>
          <cell r="U234"/>
        </row>
        <row r="235">
          <cell r="A235" t="str">
            <v>Portugal</v>
          </cell>
          <cell r="C235" t="str">
            <v>MW</v>
          </cell>
          <cell r="D235" t="str">
            <v>Wind</v>
          </cell>
          <cell r="E235"/>
          <cell r="F235">
            <v>5400</v>
          </cell>
          <cell r="G235"/>
          <cell r="H235"/>
          <cell r="I235"/>
          <cell r="J235"/>
          <cell r="K235">
            <v>6800</v>
          </cell>
          <cell r="L235"/>
          <cell r="M235"/>
          <cell r="N235"/>
          <cell r="O235"/>
          <cell r="P235">
            <v>9300</v>
          </cell>
          <cell r="Q235"/>
          <cell r="R235"/>
          <cell r="S235"/>
          <cell r="T235"/>
          <cell r="U235" t="str">
            <v>tabela 10</v>
          </cell>
        </row>
        <row r="236">
          <cell r="A236" t="str">
            <v>Portugal</v>
          </cell>
          <cell r="C236" t="str">
            <v>MW</v>
          </cell>
          <cell r="D236" t="str">
            <v>Wind Onshore</v>
          </cell>
          <cell r="E236"/>
          <cell r="F236">
            <v>5400</v>
          </cell>
          <cell r="G236"/>
          <cell r="H236"/>
          <cell r="I236"/>
          <cell r="J236"/>
          <cell r="K236">
            <v>6700</v>
          </cell>
          <cell r="L236"/>
          <cell r="M236"/>
          <cell r="N236"/>
          <cell r="O236"/>
          <cell r="P236">
            <v>9000</v>
          </cell>
          <cell r="Q236"/>
          <cell r="R236"/>
          <cell r="S236"/>
          <cell r="T236"/>
          <cell r="U236"/>
        </row>
        <row r="237">
          <cell r="A237" t="str">
            <v>Portugal</v>
          </cell>
          <cell r="C237" t="str">
            <v>MW</v>
          </cell>
          <cell r="D237" t="str">
            <v>Wind Offshore</v>
          </cell>
          <cell r="E237"/>
          <cell r="F237">
            <v>30</v>
          </cell>
          <cell r="G237"/>
          <cell r="H237"/>
          <cell r="I237"/>
          <cell r="J237"/>
          <cell r="K237">
            <v>100</v>
          </cell>
          <cell r="L237"/>
          <cell r="M237"/>
          <cell r="N237"/>
          <cell r="O237"/>
          <cell r="P237">
            <v>300</v>
          </cell>
          <cell r="Q237"/>
          <cell r="R237"/>
          <cell r="S237"/>
          <cell r="T237"/>
          <cell r="U237"/>
        </row>
        <row r="238">
          <cell r="A238" t="str">
            <v>Portugal</v>
          </cell>
          <cell r="C238" t="str">
            <v>MW</v>
          </cell>
          <cell r="D238" t="str">
            <v>Solar PV</v>
          </cell>
          <cell r="E238"/>
          <cell r="F238">
            <v>2000</v>
          </cell>
          <cell r="G238"/>
          <cell r="H238"/>
          <cell r="I238"/>
          <cell r="J238"/>
          <cell r="K238">
            <v>6600</v>
          </cell>
          <cell r="L238"/>
          <cell r="M238"/>
          <cell r="N238"/>
          <cell r="O238"/>
          <cell r="P238">
            <v>9000</v>
          </cell>
          <cell r="Q238"/>
          <cell r="R238"/>
          <cell r="S238"/>
          <cell r="T238"/>
          <cell r="U238"/>
        </row>
        <row r="239">
          <cell r="A239" t="str">
            <v>Portugal</v>
          </cell>
          <cell r="C239" t="str">
            <v>MW</v>
          </cell>
          <cell r="D239" t="str">
            <v>Concentrated solar power</v>
          </cell>
          <cell r="E239"/>
          <cell r="F239">
            <v>0</v>
          </cell>
          <cell r="G239"/>
          <cell r="H239"/>
          <cell r="I239"/>
          <cell r="J239"/>
          <cell r="K239">
            <v>100</v>
          </cell>
          <cell r="L239"/>
          <cell r="M239"/>
          <cell r="N239"/>
          <cell r="O239"/>
          <cell r="P239">
            <v>300</v>
          </cell>
          <cell r="Q239"/>
          <cell r="R239"/>
          <cell r="S239"/>
          <cell r="T239"/>
          <cell r="U239"/>
        </row>
        <row r="240">
          <cell r="A240" t="str">
            <v>Portugal</v>
          </cell>
          <cell r="C240" t="str">
            <v>MW</v>
          </cell>
          <cell r="D240" t="str">
            <v>Renewable hydropower</v>
          </cell>
          <cell r="E240"/>
          <cell r="F240">
            <v>7000</v>
          </cell>
          <cell r="G240"/>
          <cell r="H240"/>
          <cell r="I240"/>
          <cell r="J240"/>
          <cell r="K240">
            <v>8200</v>
          </cell>
          <cell r="L240"/>
          <cell r="M240"/>
          <cell r="N240"/>
          <cell r="O240"/>
          <cell r="P240">
            <v>8450</v>
          </cell>
          <cell r="Q240"/>
          <cell r="R240"/>
          <cell r="S240"/>
          <cell r="T240" t="str">
            <v>nur als Hídrica beschrieben, Pumped storage als Anteil hier von, Mittelwert von 8200 und 8700 in 2030</v>
          </cell>
          <cell r="U240"/>
        </row>
        <row r="241">
          <cell r="A241" t="str">
            <v>Portugal</v>
          </cell>
          <cell r="C241" t="str">
            <v>MW</v>
          </cell>
          <cell r="D241" t="str">
            <v>Pumped Storage</v>
          </cell>
          <cell r="E241"/>
          <cell r="F241">
            <v>2700</v>
          </cell>
          <cell r="G241"/>
          <cell r="H241"/>
          <cell r="I241"/>
          <cell r="J241"/>
          <cell r="K241">
            <v>3600</v>
          </cell>
          <cell r="L241"/>
          <cell r="M241"/>
          <cell r="N241"/>
          <cell r="O241"/>
          <cell r="P241">
            <v>3850</v>
          </cell>
          <cell r="Q241"/>
          <cell r="R241"/>
          <cell r="S241"/>
          <cell r="T241" t="str">
            <v>Mittelwert von 3600 und 4100 in 2030</v>
          </cell>
          <cell r="U241"/>
        </row>
        <row r="242">
          <cell r="A242" t="str">
            <v>Portugal</v>
          </cell>
          <cell r="C242" t="str">
            <v>MW</v>
          </cell>
          <cell r="D242" t="str">
            <v>Bioenergy</v>
          </cell>
          <cell r="E242"/>
          <cell r="F242"/>
          <cell r="G242"/>
          <cell r="H242"/>
          <cell r="I242"/>
          <cell r="J242"/>
          <cell r="K242"/>
          <cell r="L242"/>
          <cell r="M242"/>
          <cell r="N242"/>
          <cell r="O242"/>
          <cell r="P242"/>
          <cell r="Q242"/>
          <cell r="R242"/>
          <cell r="S242"/>
          <cell r="T242"/>
          <cell r="U242"/>
        </row>
        <row r="243">
          <cell r="A243" t="str">
            <v>Portugal</v>
          </cell>
          <cell r="C243" t="str">
            <v>MW</v>
          </cell>
          <cell r="D243" t="str">
            <v>Biomass</v>
          </cell>
          <cell r="E243"/>
          <cell r="F243">
            <v>400</v>
          </cell>
          <cell r="G243"/>
          <cell r="H243"/>
          <cell r="I243"/>
          <cell r="J243"/>
          <cell r="K243">
            <v>400</v>
          </cell>
          <cell r="L243"/>
          <cell r="M243"/>
          <cell r="N243"/>
          <cell r="O243"/>
          <cell r="P243">
            <v>500</v>
          </cell>
          <cell r="Q243"/>
          <cell r="R243"/>
          <cell r="S243"/>
          <cell r="T243"/>
          <cell r="U243"/>
        </row>
        <row r="244">
          <cell r="A244" t="str">
            <v>Portugal</v>
          </cell>
          <cell r="C244" t="str">
            <v>MW</v>
          </cell>
          <cell r="D244" t="str">
            <v>Biogas</v>
          </cell>
          <cell r="E244"/>
          <cell r="F244"/>
          <cell r="G244"/>
          <cell r="H244"/>
          <cell r="I244"/>
          <cell r="J244"/>
          <cell r="K244"/>
          <cell r="L244"/>
          <cell r="M244"/>
          <cell r="N244"/>
          <cell r="O244"/>
          <cell r="P244"/>
          <cell r="Q244"/>
          <cell r="R244"/>
          <cell r="S244"/>
          <cell r="T244"/>
          <cell r="U244"/>
        </row>
        <row r="245">
          <cell r="A245" t="str">
            <v>Portugal</v>
          </cell>
          <cell r="C245" t="str">
            <v>MW</v>
          </cell>
          <cell r="D245" t="str">
            <v>Liquid Biofuels</v>
          </cell>
          <cell r="E245"/>
          <cell r="F245"/>
          <cell r="G245"/>
          <cell r="H245"/>
          <cell r="I245"/>
          <cell r="J245"/>
          <cell r="K245"/>
          <cell r="L245"/>
          <cell r="M245"/>
          <cell r="N245"/>
          <cell r="O245"/>
          <cell r="P245"/>
          <cell r="Q245"/>
          <cell r="R245"/>
          <cell r="S245"/>
          <cell r="T245"/>
          <cell r="U245"/>
        </row>
        <row r="246">
          <cell r="A246" t="str">
            <v>Portugal</v>
          </cell>
          <cell r="C246" t="str">
            <v>MW</v>
          </cell>
          <cell r="D246" t="str">
            <v>Geothermal</v>
          </cell>
          <cell r="E246"/>
          <cell r="F246">
            <v>30</v>
          </cell>
          <cell r="G246"/>
          <cell r="H246"/>
          <cell r="I246"/>
          <cell r="J246"/>
          <cell r="K246">
            <v>30</v>
          </cell>
          <cell r="L246"/>
          <cell r="M246"/>
          <cell r="N246"/>
          <cell r="O246"/>
          <cell r="P246">
            <v>60</v>
          </cell>
          <cell r="Q246"/>
          <cell r="R246"/>
          <cell r="S246"/>
          <cell r="T246"/>
          <cell r="U246"/>
        </row>
        <row r="247">
          <cell r="A247" t="str">
            <v>Portugal</v>
          </cell>
          <cell r="C247" t="str">
            <v>MW</v>
          </cell>
          <cell r="D247" t="str">
            <v>Marine</v>
          </cell>
          <cell r="E247"/>
          <cell r="F247">
            <v>1</v>
          </cell>
          <cell r="G247"/>
          <cell r="H247"/>
          <cell r="I247"/>
          <cell r="J247"/>
          <cell r="K247">
            <v>30</v>
          </cell>
          <cell r="L247"/>
          <cell r="M247"/>
          <cell r="N247"/>
          <cell r="O247"/>
          <cell r="P247">
            <v>70</v>
          </cell>
          <cell r="Q247"/>
          <cell r="R247"/>
          <cell r="S247"/>
          <cell r="T247" t="str">
            <v>Wellen</v>
          </cell>
          <cell r="U247"/>
        </row>
        <row r="248">
          <cell r="A248" t="str">
            <v>Romania</v>
          </cell>
          <cell r="C248" t="str">
            <v>%</v>
          </cell>
          <cell r="D248" t="str">
            <v>RES-FEC</v>
          </cell>
          <cell r="E248"/>
          <cell r="F248">
            <v>0.24399999999999999</v>
          </cell>
          <cell r="G248"/>
          <cell r="H248">
            <v>0.25700000000000001</v>
          </cell>
          <cell r="I248"/>
          <cell r="J248"/>
          <cell r="K248">
            <v>0.27400000000000002</v>
          </cell>
          <cell r="L248"/>
          <cell r="M248">
            <v>0.29299999999999998</v>
          </cell>
          <cell r="N248"/>
          <cell r="O248"/>
          <cell r="P248">
            <v>0.307</v>
          </cell>
          <cell r="Q248"/>
          <cell r="R248"/>
          <cell r="S248"/>
          <cell r="T248"/>
          <cell r="U248" t="str">
            <v>P. 48 Grafic 2</v>
          </cell>
        </row>
        <row r="249">
          <cell r="A249" t="str">
            <v>Romania</v>
          </cell>
          <cell r="C249" t="str">
            <v>%</v>
          </cell>
          <cell r="D249" t="str">
            <v>RES-E</v>
          </cell>
          <cell r="E249"/>
          <cell r="F249">
            <v>0.41</v>
          </cell>
          <cell r="G249"/>
          <cell r="H249"/>
          <cell r="I249"/>
          <cell r="J249"/>
          <cell r="K249">
            <v>0.45800000000000002</v>
          </cell>
          <cell r="L249"/>
          <cell r="M249"/>
          <cell r="N249"/>
          <cell r="O249"/>
          <cell r="P249">
            <v>0.49399999999999999</v>
          </cell>
          <cell r="Q249"/>
          <cell r="R249"/>
          <cell r="S249"/>
          <cell r="T249"/>
          <cell r="U249" t="str">
            <v>P. 49 Grafic 3</v>
          </cell>
        </row>
        <row r="250">
          <cell r="A250" t="str">
            <v>Romania</v>
          </cell>
          <cell r="C250" t="str">
            <v>%</v>
          </cell>
          <cell r="D250" t="str">
            <v>RES-HC</v>
          </cell>
          <cell r="E250"/>
          <cell r="F250">
            <v>0.252</v>
          </cell>
          <cell r="G250"/>
          <cell r="H250"/>
          <cell r="I250"/>
          <cell r="J250"/>
          <cell r="K250">
            <v>0.29299999999999998</v>
          </cell>
          <cell r="L250"/>
          <cell r="M250"/>
          <cell r="N250"/>
          <cell r="O250"/>
          <cell r="P250">
            <v>0.33</v>
          </cell>
          <cell r="Q250"/>
          <cell r="R250"/>
          <cell r="S250"/>
          <cell r="T250"/>
          <cell r="U250" t="str">
            <v>P. 50 Grafic 4</v>
          </cell>
        </row>
        <row r="251">
          <cell r="A251" t="str">
            <v>Romania</v>
          </cell>
          <cell r="C251" t="str">
            <v>%</v>
          </cell>
          <cell r="D251" t="str">
            <v>RES-T</v>
          </cell>
          <cell r="E251"/>
          <cell r="F251">
            <v>0.1</v>
          </cell>
          <cell r="G251"/>
          <cell r="H251"/>
          <cell r="I251"/>
          <cell r="J251"/>
          <cell r="K251">
            <v>0.10100000000000001</v>
          </cell>
          <cell r="L251"/>
          <cell r="M251"/>
          <cell r="N251"/>
          <cell r="O251"/>
          <cell r="P251">
            <v>0.14199999999999999</v>
          </cell>
          <cell r="Q251"/>
          <cell r="R251"/>
          <cell r="S251"/>
          <cell r="T251"/>
          <cell r="U251" t="str">
            <v>P. 51 Grafic 5</v>
          </cell>
        </row>
        <row r="252">
          <cell r="A252" t="str">
            <v>Romania</v>
          </cell>
          <cell r="C252"/>
          <cell r="D252" t="str">
            <v>EE Kapazitäten kummuliert [MW]</v>
          </cell>
          <cell r="E252"/>
          <cell r="F252"/>
          <cell r="G252"/>
          <cell r="H252"/>
          <cell r="I252"/>
          <cell r="J252"/>
          <cell r="K252"/>
          <cell r="L252"/>
          <cell r="M252"/>
          <cell r="N252"/>
          <cell r="O252"/>
          <cell r="P252"/>
          <cell r="Q252"/>
          <cell r="R252"/>
          <cell r="S252"/>
          <cell r="T252"/>
          <cell r="U252" t="str">
            <v>P. 62 Grafic 11</v>
          </cell>
        </row>
        <row r="253">
          <cell r="A253" t="str">
            <v>Romania</v>
          </cell>
          <cell r="C253" t="str">
            <v>MW</v>
          </cell>
          <cell r="D253" t="str">
            <v>Wind</v>
          </cell>
          <cell r="E253"/>
          <cell r="F253">
            <v>2953</v>
          </cell>
          <cell r="G253"/>
          <cell r="H253"/>
          <cell r="I253"/>
          <cell r="J253"/>
          <cell r="K253">
            <v>4334</v>
          </cell>
          <cell r="L253"/>
          <cell r="M253"/>
          <cell r="N253"/>
          <cell r="O253"/>
          <cell r="P253">
            <v>5255</v>
          </cell>
          <cell r="Q253"/>
          <cell r="R253"/>
          <cell r="S253"/>
          <cell r="T253"/>
          <cell r="U253"/>
        </row>
        <row r="254">
          <cell r="A254" t="str">
            <v>Romania</v>
          </cell>
          <cell r="C254" t="str">
            <v>MW</v>
          </cell>
          <cell r="D254" t="str">
            <v>Wind Onshore</v>
          </cell>
          <cell r="E254"/>
          <cell r="F254">
            <v>2953</v>
          </cell>
          <cell r="G254"/>
          <cell r="H254"/>
          <cell r="I254"/>
          <cell r="J254"/>
          <cell r="K254">
            <v>4334</v>
          </cell>
          <cell r="L254"/>
          <cell r="M254"/>
          <cell r="N254"/>
          <cell r="O254"/>
          <cell r="P254">
            <v>5255</v>
          </cell>
          <cell r="Q254"/>
          <cell r="R254"/>
          <cell r="S254"/>
          <cell r="T254"/>
          <cell r="U254"/>
        </row>
        <row r="255">
          <cell r="A255" t="str">
            <v>Romania</v>
          </cell>
          <cell r="C255" t="str">
            <v>MW</v>
          </cell>
          <cell r="D255" t="str">
            <v>Wind Offshore</v>
          </cell>
          <cell r="E255"/>
          <cell r="F255"/>
          <cell r="G255"/>
          <cell r="H255"/>
          <cell r="I255"/>
          <cell r="J255"/>
          <cell r="K255"/>
          <cell r="L255"/>
          <cell r="M255"/>
          <cell r="N255"/>
          <cell r="O255"/>
          <cell r="P255"/>
          <cell r="Q255"/>
          <cell r="R255"/>
          <cell r="S255"/>
          <cell r="T255"/>
          <cell r="U255"/>
        </row>
        <row r="256">
          <cell r="A256" t="str">
            <v>Romania</v>
          </cell>
          <cell r="C256" t="str">
            <v>MW</v>
          </cell>
          <cell r="D256" t="str">
            <v>Solar PV</v>
          </cell>
          <cell r="E256"/>
          <cell r="F256">
            <v>1362</v>
          </cell>
          <cell r="G256"/>
          <cell r="H256"/>
          <cell r="I256"/>
          <cell r="J256"/>
          <cell r="K256">
            <v>3393</v>
          </cell>
          <cell r="L256"/>
          <cell r="M256"/>
          <cell r="N256"/>
          <cell r="O256"/>
          <cell r="P256">
            <v>5054</v>
          </cell>
          <cell r="Q256"/>
          <cell r="R256"/>
          <cell r="S256"/>
          <cell r="T256"/>
          <cell r="U256"/>
        </row>
        <row r="257">
          <cell r="A257" t="str">
            <v>Romania</v>
          </cell>
          <cell r="C257" t="str">
            <v>MW</v>
          </cell>
          <cell r="D257" t="str">
            <v>Concentrated solar power</v>
          </cell>
          <cell r="E257"/>
          <cell r="F257"/>
          <cell r="G257"/>
          <cell r="H257"/>
          <cell r="I257"/>
          <cell r="J257"/>
          <cell r="K257"/>
          <cell r="L257"/>
          <cell r="M257"/>
          <cell r="N257"/>
          <cell r="O257"/>
          <cell r="P257"/>
          <cell r="Q257"/>
          <cell r="R257"/>
          <cell r="S257"/>
          <cell r="T257"/>
          <cell r="U257"/>
        </row>
        <row r="258">
          <cell r="A258" t="str">
            <v>Romania</v>
          </cell>
          <cell r="C258" t="str">
            <v>MW</v>
          </cell>
          <cell r="D258" t="str">
            <v>Renewable hydropower</v>
          </cell>
          <cell r="E258"/>
          <cell r="F258">
            <v>6505</v>
          </cell>
          <cell r="G258"/>
          <cell r="H258"/>
          <cell r="I258"/>
          <cell r="J258"/>
          <cell r="K258">
            <v>7593</v>
          </cell>
          <cell r="L258"/>
          <cell r="M258"/>
          <cell r="N258"/>
          <cell r="O258"/>
          <cell r="P258">
            <v>7593</v>
          </cell>
          <cell r="Q258"/>
          <cell r="R258"/>
          <cell r="S258"/>
          <cell r="T258"/>
          <cell r="U258"/>
        </row>
        <row r="259">
          <cell r="A259" t="str">
            <v>Romania</v>
          </cell>
          <cell r="C259" t="str">
            <v>MW</v>
          </cell>
          <cell r="D259" t="str">
            <v>Pumped Storage</v>
          </cell>
          <cell r="E259"/>
          <cell r="F259"/>
          <cell r="G259"/>
          <cell r="H259"/>
          <cell r="I259"/>
          <cell r="J259"/>
          <cell r="K259"/>
          <cell r="L259"/>
          <cell r="M259"/>
          <cell r="N259"/>
          <cell r="O259"/>
          <cell r="P259"/>
          <cell r="Q259"/>
          <cell r="R259"/>
          <cell r="S259"/>
          <cell r="T259"/>
          <cell r="U259"/>
        </row>
        <row r="260">
          <cell r="A260" t="str">
            <v>Romania</v>
          </cell>
          <cell r="C260" t="str">
            <v>MW</v>
          </cell>
          <cell r="D260" t="str">
            <v>Biomass</v>
          </cell>
          <cell r="E260"/>
          <cell r="F260"/>
          <cell r="G260"/>
          <cell r="H260"/>
          <cell r="I260"/>
          <cell r="J260"/>
          <cell r="K260"/>
          <cell r="L260"/>
          <cell r="M260"/>
          <cell r="N260"/>
          <cell r="O260"/>
          <cell r="P260"/>
          <cell r="Q260"/>
          <cell r="R260"/>
          <cell r="S260"/>
          <cell r="T260"/>
          <cell r="U260"/>
        </row>
        <row r="261">
          <cell r="A261" t="str">
            <v>Romania</v>
          </cell>
          <cell r="C261" t="str">
            <v>MW</v>
          </cell>
          <cell r="D261" t="str">
            <v>Bioenergy</v>
          </cell>
          <cell r="E261"/>
          <cell r="F261">
            <v>180</v>
          </cell>
          <cell r="G261"/>
          <cell r="H261"/>
          <cell r="I261"/>
          <cell r="J261"/>
          <cell r="K261">
            <v>126</v>
          </cell>
          <cell r="L261"/>
          <cell r="M261"/>
          <cell r="N261"/>
          <cell r="O261"/>
          <cell r="P261">
            <v>137</v>
          </cell>
          <cell r="Q261"/>
          <cell r="R261"/>
          <cell r="S261"/>
          <cell r="T261"/>
          <cell r="U261"/>
        </row>
        <row r="262">
          <cell r="A262" t="str">
            <v>Romania</v>
          </cell>
          <cell r="C262" t="str">
            <v>MW</v>
          </cell>
          <cell r="D262" t="str">
            <v>Biogas</v>
          </cell>
          <cell r="E262"/>
          <cell r="F262"/>
          <cell r="G262"/>
          <cell r="H262"/>
          <cell r="I262"/>
          <cell r="J262"/>
          <cell r="K262"/>
          <cell r="L262"/>
          <cell r="M262"/>
          <cell r="N262"/>
          <cell r="O262"/>
          <cell r="P262"/>
          <cell r="Q262"/>
          <cell r="R262"/>
          <cell r="S262"/>
          <cell r="T262"/>
          <cell r="U262"/>
        </row>
        <row r="263">
          <cell r="A263" t="str">
            <v>Romania</v>
          </cell>
          <cell r="C263" t="str">
            <v>MW</v>
          </cell>
          <cell r="D263" t="str">
            <v>Liquid Biofuels</v>
          </cell>
          <cell r="E263"/>
          <cell r="F263"/>
          <cell r="G263"/>
          <cell r="H263"/>
          <cell r="I263"/>
          <cell r="J263"/>
          <cell r="K263"/>
          <cell r="L263"/>
          <cell r="M263"/>
          <cell r="N263"/>
          <cell r="O263"/>
          <cell r="P263"/>
          <cell r="Q263"/>
          <cell r="R263"/>
          <cell r="S263"/>
          <cell r="T263"/>
          <cell r="U263"/>
        </row>
        <row r="264">
          <cell r="A264" t="str">
            <v>Romania</v>
          </cell>
          <cell r="C264" t="str">
            <v>MW</v>
          </cell>
          <cell r="D264" t="str">
            <v>Geothermal</v>
          </cell>
          <cell r="E264"/>
          <cell r="F264"/>
          <cell r="G264"/>
          <cell r="H264"/>
          <cell r="I264"/>
          <cell r="J264"/>
          <cell r="K264"/>
          <cell r="L264"/>
          <cell r="M264"/>
          <cell r="N264"/>
          <cell r="O264"/>
          <cell r="P264"/>
          <cell r="Q264"/>
          <cell r="R264"/>
          <cell r="S264"/>
          <cell r="T264"/>
          <cell r="U264"/>
        </row>
        <row r="265">
          <cell r="A265" t="str">
            <v>Romania</v>
          </cell>
          <cell r="C265" t="str">
            <v>MW</v>
          </cell>
          <cell r="D265" t="str">
            <v>Marine</v>
          </cell>
          <cell r="E265"/>
          <cell r="F265"/>
          <cell r="G265"/>
          <cell r="H265"/>
          <cell r="I265"/>
          <cell r="J265"/>
          <cell r="K265"/>
          <cell r="L265"/>
          <cell r="M265"/>
          <cell r="N265"/>
          <cell r="O265"/>
          <cell r="P265"/>
          <cell r="Q265"/>
          <cell r="R265"/>
          <cell r="S265"/>
          <cell r="T265"/>
          <cell r="U265"/>
        </row>
        <row r="266">
          <cell r="A266" t="str">
            <v>Slovak Republic</v>
          </cell>
          <cell r="C266" t="str">
            <v>%</v>
          </cell>
          <cell r="D266" t="str">
            <v>RES-FEC</v>
          </cell>
          <cell r="E266"/>
          <cell r="F266"/>
          <cell r="G266">
            <v>0.14000000000000001</v>
          </cell>
          <cell r="H266">
            <v>0.15</v>
          </cell>
          <cell r="I266">
            <v>0.154</v>
          </cell>
          <cell r="J266">
            <v>0.158</v>
          </cell>
          <cell r="K266">
            <v>0.16400000000000001</v>
          </cell>
          <cell r="L266">
            <v>0.17100000000000001</v>
          </cell>
          <cell r="M266">
            <v>0.17799999999999999</v>
          </cell>
          <cell r="N266">
            <v>0.182</v>
          </cell>
          <cell r="O266">
            <v>0.187</v>
          </cell>
          <cell r="P266">
            <v>0.192</v>
          </cell>
          <cell r="Q266"/>
          <cell r="R266"/>
          <cell r="S266"/>
          <cell r="T266"/>
          <cell r="U266" t="str">
            <v>Page 43, Table 10</v>
          </cell>
        </row>
        <row r="267">
          <cell r="A267" t="str">
            <v>Slovak Republic</v>
          </cell>
          <cell r="C267" t="str">
            <v>%</v>
          </cell>
          <cell r="D267" t="str">
            <v>RES-E</v>
          </cell>
          <cell r="E267"/>
          <cell r="F267"/>
          <cell r="G267">
            <v>0.224</v>
          </cell>
          <cell r="H267">
            <v>0.23400000000000001</v>
          </cell>
          <cell r="I267">
            <v>0.23899999999999999</v>
          </cell>
          <cell r="J267">
            <v>0.24399999999999999</v>
          </cell>
          <cell r="K267">
            <v>0.248</v>
          </cell>
          <cell r="L267">
            <v>0.25900000000000001</v>
          </cell>
          <cell r="M267">
            <v>0.26400000000000001</v>
          </cell>
          <cell r="N267">
            <v>0.26700000000000002</v>
          </cell>
          <cell r="O267">
            <v>0.27</v>
          </cell>
          <cell r="P267">
            <v>0.27300000000000002</v>
          </cell>
          <cell r="Q267"/>
          <cell r="R267"/>
          <cell r="S267"/>
          <cell r="T267"/>
          <cell r="U267"/>
        </row>
        <row r="268">
          <cell r="A268" t="str">
            <v>Slovak Republic</v>
          </cell>
          <cell r="C268" t="str">
            <v>%</v>
          </cell>
          <cell r="D268" t="str">
            <v>RES-HC</v>
          </cell>
          <cell r="E268"/>
          <cell r="F268"/>
          <cell r="G268">
            <v>0.13</v>
          </cell>
          <cell r="H268">
            <v>0.14299999999999999</v>
          </cell>
          <cell r="I268">
            <v>0.14599999999999999</v>
          </cell>
          <cell r="J268">
            <v>0.152</v>
          </cell>
          <cell r="K268">
            <v>0.161</v>
          </cell>
          <cell r="L268">
            <v>0.16700000000000001</v>
          </cell>
          <cell r="M268">
            <v>0.17499999999999999</v>
          </cell>
          <cell r="N268">
            <v>0.18099999999999999</v>
          </cell>
          <cell r="O268">
            <v>0.185</v>
          </cell>
          <cell r="P268">
            <v>0.19</v>
          </cell>
          <cell r="Q268"/>
          <cell r="R268"/>
          <cell r="S268"/>
          <cell r="T268"/>
          <cell r="U268"/>
        </row>
        <row r="269">
          <cell r="A269" t="str">
            <v>Slovak Republic</v>
          </cell>
          <cell r="C269" t="str">
            <v>%</v>
          </cell>
          <cell r="D269" t="str">
            <v>RES-T</v>
          </cell>
          <cell r="E269"/>
          <cell r="F269"/>
          <cell r="G269">
            <v>8.8999999999999996E-2</v>
          </cell>
          <cell r="H269">
            <v>9.1999999999999998E-2</v>
          </cell>
          <cell r="I269">
            <v>9.5000000000000001E-2</v>
          </cell>
          <cell r="J269">
            <v>9.7000000000000003E-2</v>
          </cell>
          <cell r="K269">
            <v>9.8000000000000004E-2</v>
          </cell>
          <cell r="L269">
            <v>0.104</v>
          </cell>
          <cell r="M269">
            <v>0.107</v>
          </cell>
          <cell r="N269">
            <v>0.112</v>
          </cell>
          <cell r="O269">
            <v>0.123</v>
          </cell>
          <cell r="P269">
            <v>0.14000000000000001</v>
          </cell>
          <cell r="Q269"/>
          <cell r="R269"/>
          <cell r="S269"/>
          <cell r="T269" t="str">
            <v>including multiplication???</v>
          </cell>
          <cell r="U269"/>
        </row>
        <row r="270">
          <cell r="A270" t="str">
            <v>Slovak Republic</v>
          </cell>
          <cell r="C270"/>
          <cell r="D270" t="str">
            <v>EE Kapazitäten kummuliert [MW]</v>
          </cell>
          <cell r="E270"/>
          <cell r="F270"/>
          <cell r="G270">
            <v>2657</v>
          </cell>
          <cell r="H270">
            <v>2808</v>
          </cell>
          <cell r="I270">
            <v>2929</v>
          </cell>
          <cell r="J270">
            <v>3054</v>
          </cell>
          <cell r="K270">
            <v>3145</v>
          </cell>
          <cell r="L270">
            <v>3325</v>
          </cell>
          <cell r="M270">
            <v>3446</v>
          </cell>
          <cell r="N270">
            <v>3557</v>
          </cell>
          <cell r="O270">
            <v>3708</v>
          </cell>
          <cell r="P270">
            <v>3859</v>
          </cell>
          <cell r="Q270"/>
          <cell r="R270"/>
          <cell r="S270"/>
          <cell r="T270" t="str">
            <v>without pumped Hydro</v>
          </cell>
          <cell r="U270"/>
        </row>
        <row r="271">
          <cell r="A271" t="str">
            <v>Slovak Republic</v>
          </cell>
          <cell r="C271" t="str">
            <v>MW</v>
          </cell>
          <cell r="D271" t="str">
            <v>Wind</v>
          </cell>
          <cell r="E271"/>
          <cell r="F271"/>
          <cell r="G271"/>
          <cell r="H271"/>
          <cell r="I271"/>
          <cell r="J271"/>
          <cell r="K271"/>
          <cell r="L271"/>
          <cell r="M271"/>
          <cell r="N271"/>
          <cell r="O271"/>
          <cell r="P271"/>
          <cell r="Q271"/>
          <cell r="R271"/>
          <cell r="S271"/>
          <cell r="T271"/>
          <cell r="U271"/>
        </row>
        <row r="272">
          <cell r="A272" t="str">
            <v>Slovak Republic</v>
          </cell>
          <cell r="C272" t="str">
            <v>MW</v>
          </cell>
          <cell r="D272" t="str">
            <v>Wind Onshore</v>
          </cell>
          <cell r="E272"/>
          <cell r="F272"/>
          <cell r="G272">
            <v>30</v>
          </cell>
          <cell r="H272">
            <v>100</v>
          </cell>
          <cell r="I272">
            <v>150</v>
          </cell>
          <cell r="J272">
            <v>200</v>
          </cell>
          <cell r="K272">
            <v>250</v>
          </cell>
          <cell r="L272">
            <v>300</v>
          </cell>
          <cell r="M272">
            <v>350</v>
          </cell>
          <cell r="N272">
            <v>400</v>
          </cell>
          <cell r="O272">
            <v>450</v>
          </cell>
          <cell r="P272">
            <v>500</v>
          </cell>
          <cell r="Q272"/>
          <cell r="R272"/>
          <cell r="S272"/>
          <cell r="T272"/>
          <cell r="U272" t="str">
            <v>page 45 table 12</v>
          </cell>
        </row>
        <row r="273">
          <cell r="A273" t="str">
            <v>Slovak Republic</v>
          </cell>
          <cell r="C273" t="str">
            <v>MW</v>
          </cell>
          <cell r="D273" t="str">
            <v>Wind Offshore</v>
          </cell>
          <cell r="E273"/>
          <cell r="F273"/>
          <cell r="G273"/>
          <cell r="H273"/>
          <cell r="I273"/>
          <cell r="J273"/>
          <cell r="K273"/>
          <cell r="L273"/>
          <cell r="M273"/>
          <cell r="N273"/>
          <cell r="O273"/>
          <cell r="P273"/>
          <cell r="Q273"/>
          <cell r="R273"/>
          <cell r="S273"/>
          <cell r="T273"/>
          <cell r="U273"/>
        </row>
        <row r="274">
          <cell r="A274" t="str">
            <v>Slovak Republic</v>
          </cell>
          <cell r="C274" t="str">
            <v>MW</v>
          </cell>
          <cell r="D274" t="str">
            <v>Solar PV</v>
          </cell>
          <cell r="E274"/>
          <cell r="F274"/>
          <cell r="G274">
            <v>680</v>
          </cell>
          <cell r="H274">
            <v>730</v>
          </cell>
          <cell r="I274">
            <v>790</v>
          </cell>
          <cell r="J274">
            <v>850</v>
          </cell>
          <cell r="K274">
            <v>870</v>
          </cell>
          <cell r="L274">
            <v>900</v>
          </cell>
          <cell r="M274">
            <v>950</v>
          </cell>
          <cell r="N274">
            <v>1000</v>
          </cell>
          <cell r="O274">
            <v>1100</v>
          </cell>
          <cell r="P274">
            <v>1200</v>
          </cell>
          <cell r="Q274"/>
          <cell r="R274"/>
          <cell r="S274"/>
          <cell r="T274"/>
          <cell r="U274"/>
        </row>
        <row r="275">
          <cell r="A275" t="str">
            <v>Slovak Republic</v>
          </cell>
          <cell r="C275" t="str">
            <v>MW</v>
          </cell>
          <cell r="D275" t="str">
            <v>Concentrated solar power</v>
          </cell>
          <cell r="E275"/>
          <cell r="F275"/>
          <cell r="G275"/>
          <cell r="H275"/>
          <cell r="I275"/>
          <cell r="J275"/>
          <cell r="K275"/>
          <cell r="L275"/>
          <cell r="M275"/>
          <cell r="N275"/>
          <cell r="O275"/>
          <cell r="P275"/>
          <cell r="Q275"/>
          <cell r="R275"/>
          <cell r="S275"/>
          <cell r="T275"/>
          <cell r="U275"/>
        </row>
        <row r="276">
          <cell r="A276" t="str">
            <v>Slovak Republic</v>
          </cell>
          <cell r="C276" t="str">
            <v>MW</v>
          </cell>
          <cell r="D276" t="str">
            <v>Renewable hydropower</v>
          </cell>
          <cell r="E276"/>
          <cell r="F276"/>
          <cell r="G276">
            <v>1627</v>
          </cell>
          <cell r="H276">
            <v>1628</v>
          </cell>
          <cell r="I276">
            <v>1629</v>
          </cell>
          <cell r="J276">
            <v>1630</v>
          </cell>
          <cell r="K276">
            <v>1641</v>
          </cell>
          <cell r="L276">
            <v>1731</v>
          </cell>
          <cell r="M276">
            <v>1742</v>
          </cell>
          <cell r="N276">
            <v>1753</v>
          </cell>
          <cell r="O276">
            <v>1754</v>
          </cell>
          <cell r="P276">
            <v>1755</v>
          </cell>
          <cell r="Q276"/>
          <cell r="R276"/>
          <cell r="S276"/>
          <cell r="T276"/>
          <cell r="U276"/>
        </row>
        <row r="277">
          <cell r="A277" t="str">
            <v>Slovak Republic</v>
          </cell>
          <cell r="C277" t="str">
            <v>MW</v>
          </cell>
          <cell r="D277" t="str">
            <v>Pumped Storage</v>
          </cell>
          <cell r="E277"/>
          <cell r="F277"/>
          <cell r="G277">
            <v>916</v>
          </cell>
          <cell r="H277">
            <v>916</v>
          </cell>
          <cell r="I277">
            <v>916</v>
          </cell>
          <cell r="J277">
            <v>916</v>
          </cell>
          <cell r="K277">
            <v>916</v>
          </cell>
          <cell r="L277">
            <v>916</v>
          </cell>
          <cell r="M277">
            <v>916</v>
          </cell>
          <cell r="N277">
            <v>916</v>
          </cell>
          <cell r="O277">
            <v>916</v>
          </cell>
          <cell r="P277">
            <v>916</v>
          </cell>
          <cell r="Q277"/>
          <cell r="R277"/>
          <cell r="S277"/>
          <cell r="T277"/>
          <cell r="U277"/>
        </row>
        <row r="278">
          <cell r="A278" t="str">
            <v>Slovak Republic</v>
          </cell>
          <cell r="C278" t="str">
            <v>MW</v>
          </cell>
          <cell r="D278" t="str">
            <v>Bioenergy</v>
          </cell>
          <cell r="E278"/>
          <cell r="F278"/>
          <cell r="G278"/>
          <cell r="H278"/>
          <cell r="I278"/>
          <cell r="J278"/>
          <cell r="K278"/>
          <cell r="L278"/>
          <cell r="M278"/>
          <cell r="N278"/>
          <cell r="O278"/>
          <cell r="P278"/>
          <cell r="Q278"/>
          <cell r="R278"/>
          <cell r="S278"/>
          <cell r="T278"/>
          <cell r="U278"/>
        </row>
        <row r="279">
          <cell r="A279" t="str">
            <v>Slovak Republic</v>
          </cell>
          <cell r="C279" t="str">
            <v>MW</v>
          </cell>
          <cell r="D279" t="str">
            <v>Biomass</v>
          </cell>
          <cell r="E279"/>
          <cell r="F279"/>
          <cell r="G279">
            <v>190</v>
          </cell>
          <cell r="H279">
            <v>200</v>
          </cell>
          <cell r="I279">
            <v>200</v>
          </cell>
          <cell r="J279">
            <v>200</v>
          </cell>
          <cell r="K279">
            <v>200</v>
          </cell>
          <cell r="L279">
            <v>200</v>
          </cell>
          <cell r="M279">
            <v>200</v>
          </cell>
          <cell r="N279">
            <v>200</v>
          </cell>
          <cell r="O279">
            <v>200</v>
          </cell>
          <cell r="P279">
            <v>200</v>
          </cell>
          <cell r="Q279"/>
          <cell r="R279"/>
          <cell r="S279"/>
          <cell r="T279"/>
          <cell r="U279"/>
        </row>
        <row r="280">
          <cell r="A280" t="str">
            <v>Slovak Republic</v>
          </cell>
          <cell r="C280" t="str">
            <v>MW</v>
          </cell>
          <cell r="D280" t="str">
            <v>Biogas</v>
          </cell>
          <cell r="E280"/>
          <cell r="F280"/>
          <cell r="G280">
            <v>130</v>
          </cell>
          <cell r="H280">
            <v>150</v>
          </cell>
          <cell r="I280">
            <v>160</v>
          </cell>
          <cell r="J280">
            <v>170</v>
          </cell>
          <cell r="K280">
            <v>180</v>
          </cell>
          <cell r="L280">
            <v>190</v>
          </cell>
          <cell r="M280">
            <v>200</v>
          </cell>
          <cell r="N280">
            <v>200</v>
          </cell>
          <cell r="O280">
            <v>200</v>
          </cell>
          <cell r="P280">
            <v>200</v>
          </cell>
          <cell r="Q280"/>
          <cell r="R280"/>
          <cell r="S280"/>
          <cell r="T280"/>
          <cell r="U280"/>
        </row>
        <row r="281">
          <cell r="A281" t="str">
            <v>Slovak Republic</v>
          </cell>
          <cell r="C281" t="str">
            <v>MW</v>
          </cell>
          <cell r="D281" t="str">
            <v>Liquid Biofuels</v>
          </cell>
          <cell r="E281"/>
          <cell r="F281"/>
          <cell r="G281"/>
          <cell r="H281"/>
          <cell r="I281"/>
          <cell r="J281"/>
          <cell r="K281"/>
          <cell r="L281"/>
          <cell r="M281"/>
          <cell r="N281"/>
          <cell r="O281"/>
          <cell r="P281"/>
          <cell r="Q281"/>
          <cell r="R281"/>
          <cell r="S281"/>
          <cell r="T281"/>
          <cell r="U281"/>
        </row>
        <row r="282">
          <cell r="A282" t="str">
            <v>Slovak Republic</v>
          </cell>
          <cell r="C282" t="str">
            <v>MW</v>
          </cell>
          <cell r="D282" t="str">
            <v>Geothermal</v>
          </cell>
          <cell r="E282"/>
          <cell r="F282"/>
          <cell r="G282">
            <v>0</v>
          </cell>
          <cell r="H282">
            <v>0</v>
          </cell>
          <cell r="I282">
            <v>0</v>
          </cell>
          <cell r="J282">
            <v>4</v>
          </cell>
          <cell r="K282">
            <v>4</v>
          </cell>
          <cell r="L282">
            <v>4</v>
          </cell>
          <cell r="M282">
            <v>4</v>
          </cell>
          <cell r="N282">
            <v>4</v>
          </cell>
          <cell r="O282">
            <v>4</v>
          </cell>
          <cell r="P282">
            <v>4</v>
          </cell>
          <cell r="Q282"/>
          <cell r="R282"/>
          <cell r="S282"/>
          <cell r="T282"/>
          <cell r="U282"/>
        </row>
        <row r="283">
          <cell r="A283" t="str">
            <v>Slovak Republic</v>
          </cell>
          <cell r="C283" t="str">
            <v>MW</v>
          </cell>
          <cell r="D283" t="str">
            <v>Marine</v>
          </cell>
          <cell r="E283"/>
          <cell r="F283"/>
          <cell r="G283"/>
          <cell r="H283"/>
          <cell r="I283"/>
          <cell r="J283"/>
          <cell r="K283"/>
          <cell r="L283"/>
          <cell r="M283"/>
          <cell r="N283"/>
          <cell r="O283"/>
          <cell r="P283"/>
          <cell r="Q283"/>
          <cell r="R283"/>
          <cell r="S283"/>
          <cell r="T283"/>
          <cell r="U283"/>
        </row>
        <row r="284">
          <cell r="A284" t="str">
            <v>Slovenia</v>
          </cell>
          <cell r="C284" t="str">
            <v>%</v>
          </cell>
          <cell r="D284" t="str">
            <v>RES-FEC</v>
          </cell>
          <cell r="E284"/>
          <cell r="F284"/>
          <cell r="G284"/>
          <cell r="H284"/>
          <cell r="I284"/>
          <cell r="J284"/>
          <cell r="K284"/>
          <cell r="L284"/>
          <cell r="M284"/>
          <cell r="N284"/>
          <cell r="O284"/>
          <cell r="P284">
            <v>0.27</v>
          </cell>
          <cell r="Q284"/>
          <cell r="R284"/>
          <cell r="S284"/>
          <cell r="T284"/>
          <cell r="U284" t="str">
            <v>P.22</v>
          </cell>
        </row>
        <row r="285">
          <cell r="A285" t="str">
            <v>Slovenia</v>
          </cell>
          <cell r="C285" t="str">
            <v>%</v>
          </cell>
          <cell r="D285" t="str">
            <v>RES-E</v>
          </cell>
          <cell r="E285"/>
          <cell r="F285"/>
          <cell r="G285"/>
          <cell r="H285"/>
          <cell r="I285"/>
          <cell r="J285"/>
          <cell r="K285"/>
          <cell r="L285"/>
          <cell r="M285"/>
          <cell r="N285"/>
          <cell r="O285"/>
          <cell r="P285">
            <v>0.43</v>
          </cell>
          <cell r="Q285"/>
          <cell r="R285"/>
          <cell r="S285"/>
          <cell r="T285"/>
          <cell r="U285"/>
        </row>
        <row r="286">
          <cell r="A286" t="str">
            <v>Slovenia</v>
          </cell>
          <cell r="C286" t="str">
            <v>%</v>
          </cell>
          <cell r="D286" t="str">
            <v>RES-HC</v>
          </cell>
          <cell r="E286"/>
          <cell r="F286"/>
          <cell r="G286"/>
          <cell r="H286"/>
          <cell r="I286"/>
          <cell r="J286"/>
          <cell r="K286"/>
          <cell r="L286"/>
          <cell r="M286"/>
          <cell r="N286"/>
          <cell r="O286"/>
          <cell r="P286">
            <v>0.41</v>
          </cell>
          <cell r="Q286"/>
          <cell r="R286"/>
          <cell r="S286"/>
          <cell r="T286"/>
          <cell r="U286"/>
        </row>
        <row r="287">
          <cell r="A287" t="str">
            <v>Slovenia</v>
          </cell>
          <cell r="C287" t="str">
            <v>%</v>
          </cell>
          <cell r="D287" t="str">
            <v>RES-T</v>
          </cell>
          <cell r="E287"/>
          <cell r="F287"/>
          <cell r="G287"/>
          <cell r="H287"/>
          <cell r="I287"/>
          <cell r="J287"/>
          <cell r="K287"/>
          <cell r="L287"/>
          <cell r="M287"/>
          <cell r="N287"/>
          <cell r="O287"/>
          <cell r="P287">
            <v>0.21</v>
          </cell>
          <cell r="Q287"/>
          <cell r="R287"/>
          <cell r="S287"/>
          <cell r="T287"/>
          <cell r="U287"/>
        </row>
        <row r="288">
          <cell r="A288" t="str">
            <v>Slovenia</v>
          </cell>
          <cell r="C288"/>
          <cell r="D288" t="str">
            <v>EE Kapazitäten kummuliert [MW]</v>
          </cell>
          <cell r="E288"/>
          <cell r="F288"/>
          <cell r="G288"/>
          <cell r="H288"/>
          <cell r="I288"/>
          <cell r="J288"/>
          <cell r="K288"/>
          <cell r="L288"/>
          <cell r="M288"/>
          <cell r="N288"/>
          <cell r="O288"/>
          <cell r="P288"/>
          <cell r="Q288"/>
          <cell r="R288"/>
          <cell r="S288"/>
          <cell r="T288"/>
          <cell r="U288"/>
        </row>
        <row r="289">
          <cell r="A289" t="str">
            <v>Slovenia</v>
          </cell>
          <cell r="C289" t="str">
            <v>MW</v>
          </cell>
          <cell r="D289" t="str">
            <v>Wind</v>
          </cell>
          <cell r="E289"/>
          <cell r="F289">
            <v>10</v>
          </cell>
          <cell r="G289">
            <v>22</v>
          </cell>
          <cell r="H289">
            <v>34</v>
          </cell>
          <cell r="I289">
            <v>46</v>
          </cell>
          <cell r="J289">
            <v>58</v>
          </cell>
          <cell r="K289">
            <v>70</v>
          </cell>
          <cell r="L289">
            <v>86</v>
          </cell>
          <cell r="M289">
            <v>102</v>
          </cell>
          <cell r="N289">
            <v>118</v>
          </cell>
          <cell r="O289">
            <v>134</v>
          </cell>
          <cell r="P289">
            <v>150</v>
          </cell>
          <cell r="Q289"/>
          <cell r="R289"/>
          <cell r="S289"/>
          <cell r="T289"/>
          <cell r="U289"/>
        </row>
        <row r="290">
          <cell r="A290" t="str">
            <v>Slovenia</v>
          </cell>
          <cell r="C290" t="str">
            <v>MW</v>
          </cell>
          <cell r="D290" t="str">
            <v>Wind Onshore</v>
          </cell>
          <cell r="E290"/>
          <cell r="F290">
            <v>10</v>
          </cell>
          <cell r="G290">
            <v>22</v>
          </cell>
          <cell r="H290">
            <v>34</v>
          </cell>
          <cell r="I290">
            <v>46</v>
          </cell>
          <cell r="J290">
            <v>58</v>
          </cell>
          <cell r="K290">
            <v>70</v>
          </cell>
          <cell r="L290">
            <v>86</v>
          </cell>
          <cell r="M290">
            <v>102</v>
          </cell>
          <cell r="N290">
            <v>118</v>
          </cell>
          <cell r="O290">
            <v>134</v>
          </cell>
          <cell r="P290">
            <v>150</v>
          </cell>
          <cell r="Q290"/>
          <cell r="R290"/>
          <cell r="S290"/>
          <cell r="T290"/>
          <cell r="U290"/>
        </row>
        <row r="291">
          <cell r="A291" t="str">
            <v>Slovenia</v>
          </cell>
          <cell r="C291" t="str">
            <v>MW</v>
          </cell>
          <cell r="D291" t="str">
            <v>Wind Offshore</v>
          </cell>
          <cell r="E291"/>
          <cell r="F291"/>
          <cell r="G291"/>
          <cell r="H291"/>
          <cell r="I291"/>
          <cell r="J291"/>
          <cell r="K291"/>
          <cell r="L291"/>
          <cell r="M291"/>
          <cell r="N291"/>
          <cell r="O291"/>
          <cell r="P291"/>
          <cell r="Q291"/>
          <cell r="R291"/>
          <cell r="S291"/>
          <cell r="T291"/>
          <cell r="U291"/>
        </row>
        <row r="292">
          <cell r="A292" t="str">
            <v>Slovenia</v>
          </cell>
          <cell r="C292" t="str">
            <v>MW</v>
          </cell>
          <cell r="D292" t="str">
            <v>Solar PV</v>
          </cell>
          <cell r="E292"/>
          <cell r="F292">
            <v>400</v>
          </cell>
          <cell r="G292">
            <v>500</v>
          </cell>
          <cell r="H292">
            <v>600</v>
          </cell>
          <cell r="I292">
            <v>700</v>
          </cell>
          <cell r="J292">
            <v>800</v>
          </cell>
          <cell r="K292">
            <v>900</v>
          </cell>
          <cell r="L292">
            <v>1050</v>
          </cell>
          <cell r="M292">
            <v>1200</v>
          </cell>
          <cell r="N292">
            <v>1350</v>
          </cell>
          <cell r="O292">
            <v>1500</v>
          </cell>
          <cell r="P292">
            <v>1650</v>
          </cell>
          <cell r="Q292"/>
          <cell r="R292"/>
          <cell r="S292"/>
          <cell r="T292"/>
          <cell r="U292" t="str">
            <v>P. 44 Table 11</v>
          </cell>
        </row>
        <row r="293">
          <cell r="A293" t="str">
            <v>Slovenia</v>
          </cell>
          <cell r="C293" t="str">
            <v>MW</v>
          </cell>
          <cell r="D293" t="str">
            <v>Concentrated solar power</v>
          </cell>
          <cell r="E293"/>
          <cell r="F293"/>
          <cell r="G293"/>
          <cell r="H293"/>
          <cell r="I293"/>
          <cell r="J293"/>
          <cell r="K293"/>
          <cell r="L293"/>
          <cell r="M293"/>
          <cell r="N293"/>
          <cell r="O293"/>
          <cell r="P293"/>
          <cell r="Q293"/>
          <cell r="R293"/>
          <cell r="S293"/>
          <cell r="T293"/>
          <cell r="U293"/>
        </row>
        <row r="294">
          <cell r="A294" t="str">
            <v>Slovenia</v>
          </cell>
          <cell r="C294" t="str">
            <v>MW</v>
          </cell>
          <cell r="D294" t="str">
            <v>Renewable hydropower</v>
          </cell>
          <cell r="E294"/>
          <cell r="F294">
            <v>1167</v>
          </cell>
          <cell r="G294">
            <v>1168</v>
          </cell>
          <cell r="H294">
            <v>1168</v>
          </cell>
          <cell r="I294">
            <v>1168</v>
          </cell>
          <cell r="J294">
            <v>1168</v>
          </cell>
          <cell r="K294">
            <v>1169</v>
          </cell>
          <cell r="L294">
            <v>1169</v>
          </cell>
          <cell r="M294">
            <v>1170</v>
          </cell>
          <cell r="N294">
            <v>1198</v>
          </cell>
          <cell r="O294">
            <v>1199</v>
          </cell>
          <cell r="P294">
            <v>1199</v>
          </cell>
          <cell r="Q294"/>
          <cell r="R294"/>
          <cell r="S294"/>
          <cell r="T294"/>
          <cell r="U294"/>
        </row>
        <row r="295">
          <cell r="A295" t="str">
            <v>Slovenia</v>
          </cell>
          <cell r="C295" t="str">
            <v>MW</v>
          </cell>
          <cell r="D295" t="str">
            <v>Pumped Storage</v>
          </cell>
          <cell r="E295"/>
          <cell r="F295"/>
          <cell r="G295"/>
          <cell r="H295"/>
          <cell r="I295"/>
          <cell r="J295"/>
          <cell r="K295"/>
          <cell r="L295"/>
          <cell r="M295"/>
          <cell r="N295"/>
          <cell r="O295"/>
          <cell r="P295"/>
          <cell r="Q295"/>
          <cell r="R295"/>
          <cell r="S295"/>
          <cell r="T295"/>
          <cell r="U295"/>
        </row>
        <row r="296">
          <cell r="A296" t="str">
            <v>Slovenia</v>
          </cell>
          <cell r="C296" t="str">
            <v>MW</v>
          </cell>
          <cell r="D296" t="str">
            <v>Bioenergy</v>
          </cell>
          <cell r="E296"/>
          <cell r="F296"/>
          <cell r="G296"/>
          <cell r="H296"/>
          <cell r="I296"/>
          <cell r="J296"/>
          <cell r="K296"/>
          <cell r="L296"/>
          <cell r="M296"/>
          <cell r="N296"/>
          <cell r="O296"/>
          <cell r="P296"/>
          <cell r="Q296"/>
          <cell r="R296"/>
          <cell r="S296"/>
          <cell r="T296"/>
          <cell r="U296"/>
        </row>
        <row r="297">
          <cell r="A297" t="str">
            <v>Slovenia</v>
          </cell>
          <cell r="C297" t="str">
            <v>MW</v>
          </cell>
          <cell r="D297" t="str">
            <v>Biomass</v>
          </cell>
          <cell r="E297"/>
          <cell r="F297">
            <v>33</v>
          </cell>
          <cell r="G297">
            <v>34</v>
          </cell>
          <cell r="H297">
            <v>36</v>
          </cell>
          <cell r="I297">
            <v>37</v>
          </cell>
          <cell r="J297">
            <v>38</v>
          </cell>
          <cell r="K297">
            <v>40</v>
          </cell>
          <cell r="L297">
            <v>45</v>
          </cell>
          <cell r="M297">
            <v>50</v>
          </cell>
          <cell r="N297">
            <v>55</v>
          </cell>
          <cell r="O297">
            <v>60</v>
          </cell>
          <cell r="P297">
            <v>90</v>
          </cell>
          <cell r="Q297"/>
          <cell r="R297"/>
          <cell r="S297"/>
          <cell r="T297" t="str">
            <v>Wood</v>
          </cell>
          <cell r="U297"/>
        </row>
        <row r="298">
          <cell r="A298" t="str">
            <v>Slovenia</v>
          </cell>
          <cell r="C298" t="str">
            <v>MW</v>
          </cell>
          <cell r="D298" t="str">
            <v>Biogas</v>
          </cell>
          <cell r="E298"/>
          <cell r="F298">
            <v>31</v>
          </cell>
          <cell r="G298">
            <v>32</v>
          </cell>
          <cell r="H298">
            <v>32</v>
          </cell>
          <cell r="I298">
            <v>32</v>
          </cell>
          <cell r="J298">
            <v>33</v>
          </cell>
          <cell r="K298">
            <v>33</v>
          </cell>
          <cell r="L298">
            <v>33</v>
          </cell>
          <cell r="M298">
            <v>33</v>
          </cell>
          <cell r="N298">
            <v>34</v>
          </cell>
          <cell r="O298">
            <v>34</v>
          </cell>
          <cell r="P298">
            <v>34</v>
          </cell>
          <cell r="Q298"/>
          <cell r="R298"/>
          <cell r="S298"/>
          <cell r="T298"/>
          <cell r="U298"/>
        </row>
        <row r="299">
          <cell r="A299" t="str">
            <v>Slovenia</v>
          </cell>
          <cell r="C299" t="str">
            <v>MW</v>
          </cell>
          <cell r="D299" t="str">
            <v>Liquid Biofuels</v>
          </cell>
          <cell r="E299"/>
          <cell r="F299"/>
          <cell r="G299"/>
          <cell r="H299"/>
          <cell r="I299"/>
          <cell r="J299"/>
          <cell r="K299"/>
          <cell r="L299"/>
          <cell r="M299"/>
          <cell r="N299"/>
          <cell r="O299"/>
          <cell r="P299"/>
          <cell r="Q299"/>
          <cell r="R299"/>
          <cell r="S299"/>
          <cell r="T299"/>
          <cell r="U299"/>
        </row>
        <row r="300">
          <cell r="A300" t="str">
            <v>Slovenia</v>
          </cell>
          <cell r="C300" t="str">
            <v>MW</v>
          </cell>
          <cell r="D300" t="str">
            <v>Geothermal</v>
          </cell>
          <cell r="E300"/>
          <cell r="F300"/>
          <cell r="G300"/>
          <cell r="H300"/>
          <cell r="I300"/>
          <cell r="J300"/>
          <cell r="K300"/>
          <cell r="L300"/>
          <cell r="M300"/>
          <cell r="N300"/>
          <cell r="O300"/>
          <cell r="P300"/>
          <cell r="Q300"/>
          <cell r="R300"/>
          <cell r="S300"/>
          <cell r="T300"/>
          <cell r="U300"/>
        </row>
        <row r="301">
          <cell r="A301" t="str">
            <v>Slovenia</v>
          </cell>
          <cell r="C301" t="str">
            <v>MW</v>
          </cell>
          <cell r="D301" t="str">
            <v>Marine</v>
          </cell>
          <cell r="E301"/>
          <cell r="F301"/>
          <cell r="G301"/>
          <cell r="H301"/>
          <cell r="I301"/>
          <cell r="J301"/>
          <cell r="K301"/>
          <cell r="L301"/>
          <cell r="M301"/>
          <cell r="N301"/>
          <cell r="O301"/>
          <cell r="P301"/>
          <cell r="Q301"/>
          <cell r="R301"/>
          <cell r="S301"/>
          <cell r="T301"/>
          <cell r="U301"/>
        </row>
        <row r="302">
          <cell r="A302" t="str">
            <v>Spain - Objectivo</v>
          </cell>
          <cell r="C302" t="str">
            <v>%</v>
          </cell>
          <cell r="D302" t="str">
            <v>RES-FEC</v>
          </cell>
          <cell r="E302"/>
          <cell r="F302">
            <v>0.2</v>
          </cell>
          <cell r="G302"/>
          <cell r="H302">
            <v>0.24</v>
          </cell>
          <cell r="I302"/>
          <cell r="J302"/>
          <cell r="K302">
            <v>0.3</v>
          </cell>
          <cell r="L302"/>
          <cell r="M302">
            <v>0.34</v>
          </cell>
          <cell r="N302"/>
          <cell r="O302"/>
          <cell r="P302">
            <v>0.42</v>
          </cell>
          <cell r="Q302"/>
          <cell r="R302"/>
          <cell r="S302"/>
          <cell r="T302"/>
          <cell r="U302" t="str">
            <v>P. 236 A.13</v>
          </cell>
        </row>
        <row r="303">
          <cell r="A303" t="str">
            <v>Spain - Objectivo</v>
          </cell>
          <cell r="C303" t="str">
            <v>%</v>
          </cell>
          <cell r="D303" t="str">
            <v>RES-E</v>
          </cell>
          <cell r="E303"/>
          <cell r="F303">
            <v>0.42</v>
          </cell>
          <cell r="G303"/>
          <cell r="H303"/>
          <cell r="I303"/>
          <cell r="J303"/>
          <cell r="K303">
            <v>0.64</v>
          </cell>
          <cell r="L303"/>
          <cell r="M303"/>
          <cell r="N303"/>
          <cell r="O303"/>
          <cell r="P303">
            <v>0.86</v>
          </cell>
          <cell r="Q303"/>
          <cell r="R303"/>
          <cell r="S303"/>
          <cell r="T303"/>
          <cell r="U303" t="str">
            <v>P 239 A.17 Directiva 2018/2001 Escenario Objectivo</v>
          </cell>
        </row>
        <row r="304">
          <cell r="A304" t="str">
            <v>Spain - Objectivo</v>
          </cell>
          <cell r="C304" t="str">
            <v>%</v>
          </cell>
          <cell r="D304" t="str">
            <v>RES-HC</v>
          </cell>
          <cell r="E304"/>
          <cell r="F304">
            <v>0.18</v>
          </cell>
          <cell r="G304"/>
          <cell r="H304"/>
          <cell r="I304"/>
          <cell r="J304"/>
          <cell r="K304">
            <v>0.25</v>
          </cell>
          <cell r="L304"/>
          <cell r="M304"/>
          <cell r="N304"/>
          <cell r="O304"/>
          <cell r="P304">
            <v>0.31</v>
          </cell>
          <cell r="Q304"/>
          <cell r="R304"/>
          <cell r="S304"/>
          <cell r="T304"/>
          <cell r="U304" t="str">
            <v>P.237 A.14 Escenario Objetivo</v>
          </cell>
        </row>
        <row r="305">
          <cell r="A305" t="str">
            <v>Spain - Objectivo</v>
          </cell>
          <cell r="C305" t="str">
            <v>%</v>
          </cell>
          <cell r="D305" t="str">
            <v>RES-T</v>
          </cell>
          <cell r="E305"/>
          <cell r="F305">
            <v>0.1</v>
          </cell>
          <cell r="G305"/>
          <cell r="H305"/>
          <cell r="I305"/>
          <cell r="J305"/>
          <cell r="K305">
            <v>0.15</v>
          </cell>
          <cell r="L305"/>
          <cell r="M305"/>
          <cell r="N305"/>
          <cell r="O305"/>
          <cell r="P305">
            <v>0.28000000000000003</v>
          </cell>
          <cell r="Q305"/>
          <cell r="R305"/>
          <cell r="S305"/>
          <cell r="T305"/>
          <cell r="U305" t="str">
            <v>P 238 A.15 Directiva 2018/2001 Escenario Objectivo</v>
          </cell>
        </row>
        <row r="306">
          <cell r="A306" t="str">
            <v>Spain - Objectivo</v>
          </cell>
          <cell r="C306"/>
          <cell r="D306" t="str">
            <v>EE Kapazitäten kummuliert [MW]</v>
          </cell>
          <cell r="E306"/>
          <cell r="F306"/>
          <cell r="G306"/>
          <cell r="H306"/>
          <cell r="I306"/>
          <cell r="J306"/>
          <cell r="K306"/>
          <cell r="L306"/>
          <cell r="M306"/>
          <cell r="N306"/>
          <cell r="O306"/>
          <cell r="P306"/>
          <cell r="Q306"/>
          <cell r="R306"/>
          <cell r="S306"/>
          <cell r="T306"/>
          <cell r="U306"/>
        </row>
        <row r="307">
          <cell r="A307" t="str">
            <v>Spain - Objectivo</v>
          </cell>
          <cell r="C307" t="str">
            <v>MW</v>
          </cell>
          <cell r="D307" t="str">
            <v>Wind</v>
          </cell>
          <cell r="E307"/>
          <cell r="F307">
            <v>28033</v>
          </cell>
          <cell r="G307"/>
          <cell r="H307"/>
          <cell r="I307"/>
          <cell r="J307"/>
          <cell r="K307">
            <v>40633</v>
          </cell>
          <cell r="L307"/>
          <cell r="M307"/>
          <cell r="N307"/>
          <cell r="O307"/>
          <cell r="P307">
            <v>50333</v>
          </cell>
          <cell r="Q307"/>
          <cell r="R307"/>
          <cell r="S307"/>
          <cell r="T307"/>
          <cell r="U307"/>
        </row>
        <row r="308">
          <cell r="A308" t="str">
            <v>Spain - Objectivo</v>
          </cell>
          <cell r="C308" t="str">
            <v>MW</v>
          </cell>
          <cell r="D308" t="str">
            <v>Wind Onshore</v>
          </cell>
          <cell r="E308"/>
          <cell r="F308"/>
          <cell r="G308"/>
          <cell r="H308"/>
          <cell r="I308"/>
          <cell r="J308"/>
          <cell r="K308"/>
          <cell r="L308"/>
          <cell r="M308"/>
          <cell r="N308"/>
          <cell r="O308"/>
          <cell r="P308"/>
          <cell r="Q308"/>
          <cell r="R308"/>
          <cell r="S308"/>
          <cell r="T308"/>
          <cell r="U308"/>
        </row>
        <row r="309">
          <cell r="A309" t="str">
            <v>Spain - Objectivo</v>
          </cell>
          <cell r="C309" t="str">
            <v>MW</v>
          </cell>
          <cell r="D309" t="str">
            <v>Wind Offshore</v>
          </cell>
          <cell r="E309"/>
          <cell r="F309"/>
          <cell r="G309"/>
          <cell r="H309"/>
          <cell r="I309"/>
          <cell r="J309"/>
          <cell r="K309"/>
          <cell r="L309"/>
          <cell r="M309"/>
          <cell r="N309"/>
          <cell r="O309"/>
          <cell r="P309"/>
          <cell r="Q309"/>
          <cell r="R309"/>
          <cell r="S309"/>
          <cell r="T309"/>
          <cell r="U309"/>
        </row>
        <row r="310">
          <cell r="A310" t="str">
            <v>Spain - Objectivo</v>
          </cell>
          <cell r="C310" t="str">
            <v>MW</v>
          </cell>
          <cell r="D310" t="str">
            <v>Solar PV</v>
          </cell>
          <cell r="E310"/>
          <cell r="F310">
            <v>9071</v>
          </cell>
          <cell r="G310"/>
          <cell r="H310"/>
          <cell r="I310"/>
          <cell r="J310"/>
          <cell r="K310">
            <v>21713</v>
          </cell>
          <cell r="L310"/>
          <cell r="M310"/>
          <cell r="N310"/>
          <cell r="O310"/>
          <cell r="P310">
            <v>39181</v>
          </cell>
          <cell r="Q310"/>
          <cell r="R310"/>
          <cell r="S310"/>
          <cell r="T310"/>
          <cell r="U310"/>
        </row>
        <row r="311">
          <cell r="A311" t="str">
            <v>Spain - Objectivo</v>
          </cell>
          <cell r="C311" t="str">
            <v>MW</v>
          </cell>
          <cell r="D311" t="str">
            <v>Concentrated solar power</v>
          </cell>
          <cell r="E311"/>
          <cell r="F311">
            <v>2303</v>
          </cell>
          <cell r="G311"/>
          <cell r="H311"/>
          <cell r="I311"/>
          <cell r="J311"/>
          <cell r="K311">
            <v>4803</v>
          </cell>
          <cell r="L311"/>
          <cell r="M311"/>
          <cell r="N311"/>
          <cell r="O311"/>
          <cell r="P311">
            <v>7303</v>
          </cell>
          <cell r="Q311"/>
          <cell r="R311"/>
          <cell r="S311"/>
          <cell r="T311"/>
          <cell r="U311"/>
        </row>
        <row r="312">
          <cell r="A312" t="str">
            <v>Spain - Objectivo</v>
          </cell>
          <cell r="C312" t="str">
            <v>MW</v>
          </cell>
          <cell r="D312" t="str">
            <v>Renewable hydropower</v>
          </cell>
          <cell r="E312"/>
          <cell r="F312">
            <v>14109</v>
          </cell>
          <cell r="G312"/>
          <cell r="H312"/>
          <cell r="I312"/>
          <cell r="J312"/>
          <cell r="K312">
            <v>14359</v>
          </cell>
          <cell r="L312"/>
          <cell r="M312"/>
          <cell r="N312"/>
          <cell r="O312"/>
          <cell r="P312">
            <v>14609</v>
          </cell>
          <cell r="Q312"/>
          <cell r="R312"/>
          <cell r="S312"/>
          <cell r="T312"/>
          <cell r="U312"/>
        </row>
        <row r="313">
          <cell r="A313" t="str">
            <v>Spain - Objectivo</v>
          </cell>
          <cell r="C313" t="str">
            <v>MW</v>
          </cell>
          <cell r="D313" t="str">
            <v>Pumped Storage</v>
          </cell>
          <cell r="E313"/>
          <cell r="F313">
            <v>6024</v>
          </cell>
          <cell r="G313"/>
          <cell r="H313"/>
          <cell r="I313"/>
          <cell r="J313"/>
          <cell r="K313">
            <v>6890</v>
          </cell>
          <cell r="L313"/>
          <cell r="M313"/>
          <cell r="N313"/>
          <cell r="O313"/>
          <cell r="P313">
            <v>9515</v>
          </cell>
          <cell r="Q313"/>
          <cell r="R313"/>
          <cell r="S313"/>
          <cell r="T313"/>
          <cell r="U313"/>
        </row>
        <row r="314">
          <cell r="A314" t="str">
            <v>Spain - Objectivo</v>
          </cell>
          <cell r="C314" t="str">
            <v>MW</v>
          </cell>
          <cell r="D314" t="str">
            <v>Bioenergy</v>
          </cell>
          <cell r="E314"/>
          <cell r="F314"/>
          <cell r="G314"/>
          <cell r="H314"/>
          <cell r="I314"/>
          <cell r="J314"/>
          <cell r="K314"/>
          <cell r="L314"/>
          <cell r="M314"/>
          <cell r="N314"/>
          <cell r="O314"/>
          <cell r="P314"/>
          <cell r="Q314"/>
          <cell r="R314"/>
          <cell r="S314"/>
          <cell r="T314"/>
          <cell r="U314"/>
        </row>
        <row r="315">
          <cell r="A315" t="str">
            <v>Spain - Objectivo</v>
          </cell>
          <cell r="C315" t="str">
            <v>MW</v>
          </cell>
          <cell r="D315" t="str">
            <v>Biomass</v>
          </cell>
          <cell r="E315"/>
          <cell r="F315">
            <v>613</v>
          </cell>
          <cell r="G315"/>
          <cell r="H315"/>
          <cell r="I315"/>
          <cell r="J315"/>
          <cell r="K315">
            <v>815</v>
          </cell>
          <cell r="L315"/>
          <cell r="M315"/>
          <cell r="N315"/>
          <cell r="O315"/>
          <cell r="P315">
            <v>1408</v>
          </cell>
          <cell r="Q315"/>
          <cell r="R315"/>
          <cell r="S315"/>
          <cell r="T315"/>
          <cell r="U315"/>
        </row>
        <row r="316">
          <cell r="A316" t="str">
            <v>Spain - Objectivo</v>
          </cell>
          <cell r="C316" t="str">
            <v>MW</v>
          </cell>
          <cell r="D316" t="str">
            <v>Biogas</v>
          </cell>
          <cell r="E316"/>
          <cell r="F316">
            <v>211</v>
          </cell>
          <cell r="G316"/>
          <cell r="H316"/>
          <cell r="I316"/>
          <cell r="J316"/>
          <cell r="K316">
            <v>241</v>
          </cell>
          <cell r="L316"/>
          <cell r="M316"/>
          <cell r="N316"/>
          <cell r="O316"/>
          <cell r="P316">
            <v>241</v>
          </cell>
          <cell r="Q316"/>
          <cell r="R316"/>
          <cell r="S316"/>
          <cell r="T316"/>
          <cell r="U316"/>
        </row>
        <row r="317">
          <cell r="A317" t="str">
            <v>Spain - Objectivo</v>
          </cell>
          <cell r="C317" t="str">
            <v>MW</v>
          </cell>
          <cell r="D317" t="str">
            <v>Liquid Biofuels</v>
          </cell>
          <cell r="E317"/>
          <cell r="F317"/>
          <cell r="G317"/>
          <cell r="H317"/>
          <cell r="I317"/>
          <cell r="J317"/>
          <cell r="K317"/>
          <cell r="L317"/>
          <cell r="M317"/>
          <cell r="N317"/>
          <cell r="O317"/>
          <cell r="P317"/>
          <cell r="Q317"/>
          <cell r="R317"/>
          <cell r="S317"/>
          <cell r="T317"/>
          <cell r="U317"/>
        </row>
        <row r="318">
          <cell r="A318" t="str">
            <v>Spain - Objectivo</v>
          </cell>
          <cell r="C318" t="str">
            <v>MW</v>
          </cell>
          <cell r="D318" t="str">
            <v>Geothermal</v>
          </cell>
          <cell r="E318"/>
          <cell r="F318"/>
          <cell r="G318"/>
          <cell r="H318"/>
          <cell r="I318"/>
          <cell r="J318"/>
          <cell r="K318"/>
          <cell r="L318"/>
          <cell r="M318"/>
          <cell r="N318"/>
          <cell r="O318"/>
          <cell r="P318"/>
          <cell r="Q318"/>
          <cell r="R318"/>
          <cell r="S318"/>
          <cell r="T318"/>
          <cell r="U318"/>
        </row>
        <row r="319">
          <cell r="A319" t="str">
            <v>Spain - Objectivo</v>
          </cell>
          <cell r="C319" t="str">
            <v>MW</v>
          </cell>
          <cell r="D319" t="str">
            <v>Marine</v>
          </cell>
          <cell r="E319"/>
          <cell r="F319"/>
          <cell r="G319"/>
          <cell r="H319"/>
          <cell r="I319"/>
          <cell r="J319"/>
          <cell r="K319"/>
          <cell r="L319"/>
          <cell r="M319"/>
          <cell r="N319"/>
          <cell r="O319"/>
          <cell r="P319"/>
          <cell r="Q319"/>
          <cell r="R319"/>
          <cell r="S319"/>
          <cell r="T319"/>
          <cell r="U319"/>
        </row>
        <row r="320">
          <cell r="A320" t="str">
            <v>Spain - Objectivo</v>
          </cell>
          <cell r="C320"/>
          <cell r="D320" t="str">
            <v>EE Erzeugung kummuliert [GWh]</v>
          </cell>
          <cell r="E320"/>
          <cell r="F320"/>
          <cell r="G320"/>
          <cell r="H320"/>
          <cell r="I320"/>
          <cell r="J320"/>
          <cell r="K320"/>
          <cell r="L320"/>
          <cell r="M320"/>
          <cell r="N320"/>
          <cell r="O320"/>
          <cell r="P320"/>
          <cell r="Q320"/>
          <cell r="R320"/>
          <cell r="S320"/>
          <cell r="T320"/>
          <cell r="U320"/>
        </row>
        <row r="321">
          <cell r="A321" t="str">
            <v>Spain - Objectivo</v>
          </cell>
          <cell r="C321" t="str">
            <v>GWh</v>
          </cell>
          <cell r="D321" t="str">
            <v>Wind</v>
          </cell>
          <cell r="E321"/>
          <cell r="F321">
            <v>60670</v>
          </cell>
          <cell r="G321"/>
          <cell r="H321"/>
          <cell r="I321"/>
          <cell r="J321"/>
          <cell r="K321">
            <v>92926</v>
          </cell>
          <cell r="L321"/>
          <cell r="M321"/>
          <cell r="N321"/>
          <cell r="O321"/>
          <cell r="P321">
            <v>119520</v>
          </cell>
          <cell r="Q321"/>
          <cell r="R321"/>
          <cell r="S321"/>
          <cell r="T321"/>
          <cell r="U321"/>
        </row>
        <row r="322">
          <cell r="A322" t="str">
            <v>Spain - Objectivo</v>
          </cell>
          <cell r="C322" t="str">
            <v>GWh</v>
          </cell>
          <cell r="D322" t="str">
            <v>Wind Onshore</v>
          </cell>
          <cell r="E322"/>
          <cell r="F322"/>
          <cell r="G322"/>
          <cell r="H322"/>
          <cell r="I322"/>
          <cell r="J322"/>
          <cell r="K322"/>
          <cell r="L322"/>
          <cell r="M322"/>
          <cell r="N322"/>
          <cell r="O322"/>
          <cell r="P322"/>
          <cell r="Q322"/>
          <cell r="R322"/>
          <cell r="S322"/>
          <cell r="T322"/>
          <cell r="U322"/>
        </row>
        <row r="323">
          <cell r="A323" t="str">
            <v>Spain - Objectivo</v>
          </cell>
          <cell r="C323" t="str">
            <v>GWh</v>
          </cell>
          <cell r="D323" t="str">
            <v>Wind Offshore</v>
          </cell>
          <cell r="E323"/>
          <cell r="F323"/>
          <cell r="G323"/>
          <cell r="H323"/>
          <cell r="I323"/>
          <cell r="J323"/>
          <cell r="K323"/>
          <cell r="L323"/>
          <cell r="M323"/>
          <cell r="N323"/>
          <cell r="O323"/>
          <cell r="P323"/>
          <cell r="Q323"/>
          <cell r="R323"/>
          <cell r="S323"/>
          <cell r="T323"/>
          <cell r="U323"/>
        </row>
        <row r="324">
          <cell r="A324" t="str">
            <v>Spain - Objectivo</v>
          </cell>
          <cell r="C324" t="str">
            <v>GWh</v>
          </cell>
          <cell r="D324" t="str">
            <v>Solar PV</v>
          </cell>
          <cell r="E324"/>
          <cell r="F324">
            <v>16304</v>
          </cell>
          <cell r="G324"/>
          <cell r="H324"/>
          <cell r="I324"/>
          <cell r="J324"/>
          <cell r="K324">
            <v>39055</v>
          </cell>
          <cell r="L324"/>
          <cell r="M324"/>
          <cell r="N324"/>
          <cell r="O324"/>
          <cell r="P324">
            <v>70491</v>
          </cell>
          <cell r="Q324"/>
          <cell r="R324"/>
          <cell r="S324"/>
          <cell r="T324"/>
          <cell r="U324"/>
        </row>
        <row r="325">
          <cell r="A325" t="str">
            <v>Spain - Objectivo</v>
          </cell>
          <cell r="C325" t="str">
            <v>GWh</v>
          </cell>
          <cell r="D325" t="str">
            <v>Concentrated solar power</v>
          </cell>
          <cell r="E325"/>
          <cell r="F325">
            <v>5608</v>
          </cell>
          <cell r="G325"/>
          <cell r="H325"/>
          <cell r="I325"/>
          <cell r="J325"/>
          <cell r="K325">
            <v>14322</v>
          </cell>
          <cell r="L325"/>
          <cell r="M325"/>
          <cell r="N325"/>
          <cell r="O325"/>
          <cell r="P325">
            <v>23170</v>
          </cell>
          <cell r="Q325"/>
          <cell r="R325"/>
          <cell r="S325"/>
          <cell r="T325"/>
          <cell r="U325"/>
        </row>
        <row r="326">
          <cell r="A326" t="str">
            <v>Spain - Objectivo</v>
          </cell>
          <cell r="C326" t="str">
            <v>GWh</v>
          </cell>
          <cell r="D326" t="str">
            <v>Renewable hydropower</v>
          </cell>
          <cell r="E326"/>
          <cell r="F326">
            <v>28288</v>
          </cell>
          <cell r="G326"/>
          <cell r="H326"/>
          <cell r="I326"/>
          <cell r="J326"/>
          <cell r="K326">
            <v>28323</v>
          </cell>
          <cell r="L326"/>
          <cell r="M326"/>
          <cell r="N326"/>
          <cell r="O326"/>
          <cell r="P326">
            <v>28351</v>
          </cell>
          <cell r="Q326"/>
          <cell r="R326"/>
          <cell r="S326"/>
          <cell r="T326"/>
          <cell r="U326"/>
        </row>
        <row r="327">
          <cell r="A327" t="str">
            <v>Spain - Objectivo</v>
          </cell>
          <cell r="C327" t="str">
            <v>GWh</v>
          </cell>
          <cell r="D327" t="str">
            <v>Pumped Storage</v>
          </cell>
          <cell r="E327"/>
          <cell r="F327">
            <v>4594</v>
          </cell>
          <cell r="G327"/>
          <cell r="H327"/>
          <cell r="I327"/>
          <cell r="J327"/>
          <cell r="K327">
            <v>5888</v>
          </cell>
          <cell r="L327"/>
          <cell r="M327"/>
          <cell r="N327"/>
          <cell r="O327"/>
          <cell r="P327">
            <v>28351</v>
          </cell>
          <cell r="Q327"/>
          <cell r="R327"/>
          <cell r="S327"/>
          <cell r="T327"/>
          <cell r="U327"/>
        </row>
        <row r="328">
          <cell r="A328" t="str">
            <v>Spain - Objectivo</v>
          </cell>
          <cell r="C328" t="str">
            <v>GWh</v>
          </cell>
          <cell r="D328" t="str">
            <v>Bioenergy</v>
          </cell>
          <cell r="E328"/>
          <cell r="F328"/>
          <cell r="G328"/>
          <cell r="H328"/>
          <cell r="I328"/>
          <cell r="J328"/>
          <cell r="K328"/>
          <cell r="L328"/>
          <cell r="M328"/>
          <cell r="N328"/>
          <cell r="O328"/>
          <cell r="P328"/>
          <cell r="Q328"/>
          <cell r="R328"/>
          <cell r="S328"/>
          <cell r="T328"/>
          <cell r="U328"/>
        </row>
        <row r="329">
          <cell r="A329" t="str">
            <v>Spain - Objectivo</v>
          </cell>
          <cell r="C329" t="str">
            <v>GWh</v>
          </cell>
          <cell r="D329" t="str">
            <v>Biomass</v>
          </cell>
          <cell r="E329"/>
          <cell r="F329">
            <v>4757</v>
          </cell>
          <cell r="G329"/>
          <cell r="H329"/>
          <cell r="I329"/>
          <cell r="J329"/>
          <cell r="K329">
            <v>6165</v>
          </cell>
          <cell r="L329"/>
          <cell r="M329"/>
          <cell r="N329"/>
          <cell r="O329"/>
          <cell r="P329">
            <v>10031</v>
          </cell>
          <cell r="Q329"/>
          <cell r="R329"/>
          <cell r="S329"/>
          <cell r="T329"/>
          <cell r="U329"/>
        </row>
        <row r="330">
          <cell r="A330" t="str">
            <v>Spain - Objectivo</v>
          </cell>
          <cell r="C330" t="str">
            <v>GWh</v>
          </cell>
          <cell r="D330" t="str">
            <v>Biogas</v>
          </cell>
          <cell r="E330"/>
          <cell r="F330">
            <v>813</v>
          </cell>
          <cell r="G330"/>
          <cell r="H330"/>
          <cell r="I330"/>
          <cell r="J330"/>
          <cell r="K330">
            <v>1009</v>
          </cell>
          <cell r="L330"/>
          <cell r="M330"/>
          <cell r="N330"/>
          <cell r="O330"/>
          <cell r="P330">
            <v>1204</v>
          </cell>
          <cell r="Q330"/>
          <cell r="R330"/>
          <cell r="S330"/>
          <cell r="T330"/>
          <cell r="U330"/>
        </row>
        <row r="331">
          <cell r="A331" t="str">
            <v>Spain - Objectivo</v>
          </cell>
          <cell r="C331" t="str">
            <v>GWh</v>
          </cell>
          <cell r="D331" t="str">
            <v>Liquid Biofuels</v>
          </cell>
          <cell r="E331"/>
          <cell r="F331"/>
          <cell r="G331"/>
          <cell r="H331"/>
          <cell r="I331"/>
          <cell r="J331"/>
          <cell r="K331"/>
          <cell r="L331"/>
          <cell r="M331"/>
          <cell r="N331"/>
          <cell r="O331"/>
          <cell r="P331"/>
          <cell r="Q331"/>
          <cell r="R331"/>
          <cell r="S331"/>
          <cell r="T331"/>
          <cell r="U331"/>
        </row>
        <row r="332">
          <cell r="A332" t="str">
            <v>Spain - Objectivo</v>
          </cell>
          <cell r="C332" t="str">
            <v>GWh</v>
          </cell>
          <cell r="D332" t="str">
            <v>Geothermal</v>
          </cell>
          <cell r="E332"/>
          <cell r="F332">
            <v>0</v>
          </cell>
          <cell r="G332"/>
          <cell r="H332"/>
          <cell r="I332"/>
          <cell r="J332"/>
          <cell r="K332">
            <v>94</v>
          </cell>
          <cell r="L332"/>
          <cell r="M332"/>
          <cell r="N332"/>
          <cell r="O332"/>
          <cell r="P332">
            <v>188</v>
          </cell>
          <cell r="Q332"/>
          <cell r="R332"/>
          <cell r="S332"/>
          <cell r="T332"/>
          <cell r="U332"/>
        </row>
        <row r="333">
          <cell r="A333" t="str">
            <v>Spain - Objectivo</v>
          </cell>
          <cell r="C333" t="str">
            <v>GWh</v>
          </cell>
          <cell r="D333" t="str">
            <v>Marine</v>
          </cell>
          <cell r="E333"/>
          <cell r="F333">
            <v>0</v>
          </cell>
          <cell r="G333"/>
          <cell r="H333"/>
          <cell r="I333"/>
          <cell r="J333"/>
          <cell r="K333">
            <v>57</v>
          </cell>
          <cell r="L333"/>
          <cell r="M333"/>
          <cell r="N333"/>
          <cell r="O333"/>
          <cell r="P333">
            <v>113</v>
          </cell>
          <cell r="Q333"/>
          <cell r="R333"/>
          <cell r="S333"/>
          <cell r="T333"/>
          <cell r="U333"/>
        </row>
        <row r="334">
          <cell r="A334" t="str">
            <v>Spain - Tendencial</v>
          </cell>
          <cell r="C334" t="str">
            <v>%</v>
          </cell>
          <cell r="D334" t="str">
            <v>RES-FEC</v>
          </cell>
          <cell r="E334"/>
          <cell r="F334">
            <v>0.2</v>
          </cell>
          <cell r="G334"/>
          <cell r="H334">
            <v>0.21</v>
          </cell>
          <cell r="I334"/>
          <cell r="J334"/>
          <cell r="K334">
            <v>0.23</v>
          </cell>
          <cell r="L334"/>
          <cell r="M334">
            <v>0.24</v>
          </cell>
          <cell r="N334"/>
          <cell r="O334"/>
          <cell r="P334">
            <v>0.26</v>
          </cell>
          <cell r="Q334"/>
          <cell r="R334"/>
          <cell r="S334"/>
          <cell r="T334"/>
          <cell r="U334" t="str">
            <v>P. 236 A.12</v>
          </cell>
        </row>
        <row r="335">
          <cell r="A335" t="str">
            <v>Spain - Tendencial</v>
          </cell>
          <cell r="C335" t="str">
            <v>%</v>
          </cell>
          <cell r="D335" t="str">
            <v>RES-E</v>
          </cell>
          <cell r="E335"/>
          <cell r="F335">
            <v>0.41</v>
          </cell>
          <cell r="G335"/>
          <cell r="H335"/>
          <cell r="I335"/>
          <cell r="J335"/>
          <cell r="K335">
            <v>0.48</v>
          </cell>
          <cell r="L335"/>
          <cell r="M335"/>
          <cell r="N335"/>
          <cell r="O335"/>
          <cell r="P335">
            <v>0.53</v>
          </cell>
          <cell r="Q335"/>
          <cell r="R335"/>
          <cell r="S335"/>
          <cell r="T335"/>
          <cell r="U335" t="str">
            <v>P. 239 Tabla A.17</v>
          </cell>
        </row>
        <row r="336">
          <cell r="A336" t="str">
            <v>Spain - Tendencial</v>
          </cell>
          <cell r="C336" t="str">
            <v>%</v>
          </cell>
          <cell r="D336" t="str">
            <v>RES-HC</v>
          </cell>
          <cell r="E336"/>
          <cell r="F336">
            <v>0.18</v>
          </cell>
          <cell r="G336"/>
          <cell r="H336"/>
          <cell r="I336"/>
          <cell r="J336"/>
          <cell r="K336">
            <v>0.22</v>
          </cell>
          <cell r="L336"/>
          <cell r="M336"/>
          <cell r="N336"/>
          <cell r="O336"/>
          <cell r="P336">
            <v>0.25</v>
          </cell>
          <cell r="Q336"/>
          <cell r="R336"/>
          <cell r="S336"/>
          <cell r="T336"/>
          <cell r="U336" t="str">
            <v>P 238 A.15 Escenario Tendencial</v>
          </cell>
        </row>
        <row r="337">
          <cell r="A337" t="str">
            <v>Spain - Tendencial</v>
          </cell>
          <cell r="C337" t="str">
            <v>%</v>
          </cell>
          <cell r="D337" t="str">
            <v>RES-T</v>
          </cell>
          <cell r="E337"/>
          <cell r="F337">
            <v>0.1</v>
          </cell>
          <cell r="G337"/>
          <cell r="H337"/>
          <cell r="I337"/>
          <cell r="J337"/>
          <cell r="K337">
            <v>0.1</v>
          </cell>
          <cell r="L337"/>
          <cell r="M337"/>
          <cell r="N337"/>
          <cell r="O337"/>
          <cell r="P337">
            <v>0.11</v>
          </cell>
          <cell r="Q337"/>
          <cell r="R337"/>
          <cell r="S337"/>
          <cell r="T337"/>
          <cell r="U337" t="str">
            <v>P.237 A.14 Escenario Tendencial</v>
          </cell>
        </row>
        <row r="338">
          <cell r="A338" t="str">
            <v>Spain - Tendencial</v>
          </cell>
          <cell r="C338"/>
          <cell r="D338" t="str">
            <v>EE Kapazitäten kummuliert [MW]</v>
          </cell>
          <cell r="E338"/>
          <cell r="F338"/>
          <cell r="G338"/>
          <cell r="H338"/>
          <cell r="I338"/>
          <cell r="J338"/>
          <cell r="K338"/>
          <cell r="L338"/>
          <cell r="M338"/>
          <cell r="N338"/>
          <cell r="O338"/>
          <cell r="P338"/>
          <cell r="Q338"/>
          <cell r="R338"/>
          <cell r="S338"/>
          <cell r="T338"/>
          <cell r="U338" t="str">
            <v>P. 240 tabla A.18</v>
          </cell>
        </row>
        <row r="339">
          <cell r="A339" t="str">
            <v>Spain - Tendencial</v>
          </cell>
          <cell r="C339" t="str">
            <v>MW</v>
          </cell>
          <cell r="D339" t="str">
            <v>Wind</v>
          </cell>
          <cell r="E339"/>
          <cell r="F339">
            <v>28033</v>
          </cell>
          <cell r="G339"/>
          <cell r="H339"/>
          <cell r="I339"/>
          <cell r="J339"/>
          <cell r="K339">
            <v>33033</v>
          </cell>
          <cell r="L339"/>
          <cell r="M339"/>
          <cell r="N339"/>
          <cell r="O339"/>
          <cell r="P339">
            <v>38033</v>
          </cell>
          <cell r="Q339"/>
          <cell r="R339"/>
          <cell r="S339"/>
          <cell r="T339"/>
          <cell r="U339"/>
        </row>
        <row r="340">
          <cell r="A340" t="str">
            <v>Spain - Tendencial</v>
          </cell>
          <cell r="C340" t="str">
            <v>MW</v>
          </cell>
          <cell r="D340" t="str">
            <v>Wind Onshore</v>
          </cell>
          <cell r="E340"/>
          <cell r="F340"/>
          <cell r="G340"/>
          <cell r="H340"/>
          <cell r="I340"/>
          <cell r="J340"/>
          <cell r="K340"/>
          <cell r="L340"/>
          <cell r="M340"/>
          <cell r="N340"/>
          <cell r="O340"/>
          <cell r="P340"/>
          <cell r="Q340"/>
          <cell r="R340"/>
          <cell r="S340"/>
          <cell r="T340"/>
          <cell r="U340"/>
        </row>
        <row r="341">
          <cell r="A341" t="str">
            <v>Spain - Tendencial</v>
          </cell>
          <cell r="C341" t="str">
            <v>MW</v>
          </cell>
          <cell r="D341" t="str">
            <v>Wind Offshore</v>
          </cell>
          <cell r="E341"/>
          <cell r="F341"/>
          <cell r="G341"/>
          <cell r="H341"/>
          <cell r="I341"/>
          <cell r="J341"/>
          <cell r="K341"/>
          <cell r="L341"/>
          <cell r="M341"/>
          <cell r="N341"/>
          <cell r="O341"/>
          <cell r="P341"/>
          <cell r="Q341"/>
          <cell r="R341"/>
          <cell r="S341"/>
          <cell r="T341"/>
          <cell r="U341"/>
        </row>
        <row r="342">
          <cell r="A342" t="str">
            <v>Spain - Tendencial</v>
          </cell>
          <cell r="C342" t="str">
            <v>MW</v>
          </cell>
          <cell r="D342" t="str">
            <v>Solar PV</v>
          </cell>
          <cell r="E342"/>
          <cell r="F342">
            <v>8921</v>
          </cell>
          <cell r="G342"/>
          <cell r="H342"/>
          <cell r="I342"/>
          <cell r="J342"/>
          <cell r="K342">
            <v>13921</v>
          </cell>
          <cell r="L342"/>
          <cell r="M342"/>
          <cell r="N342"/>
          <cell r="O342"/>
          <cell r="P342">
            <v>18921</v>
          </cell>
          <cell r="Q342"/>
          <cell r="R342"/>
          <cell r="S342"/>
          <cell r="T342"/>
          <cell r="U342"/>
        </row>
        <row r="343">
          <cell r="A343" t="str">
            <v>Spain - Tendencial</v>
          </cell>
          <cell r="C343" t="str">
            <v>MW</v>
          </cell>
          <cell r="D343" t="str">
            <v>Concentrated solar power</v>
          </cell>
          <cell r="E343"/>
          <cell r="F343">
            <v>2303</v>
          </cell>
          <cell r="G343"/>
          <cell r="H343"/>
          <cell r="I343"/>
          <cell r="J343"/>
          <cell r="K343">
            <v>2303</v>
          </cell>
          <cell r="L343"/>
          <cell r="M343"/>
          <cell r="N343"/>
          <cell r="O343"/>
          <cell r="P343">
            <v>2303</v>
          </cell>
          <cell r="Q343"/>
          <cell r="R343"/>
          <cell r="S343"/>
          <cell r="T343"/>
          <cell r="U343"/>
        </row>
        <row r="344">
          <cell r="A344" t="str">
            <v>Spain - Tendencial</v>
          </cell>
          <cell r="C344" t="str">
            <v>MW</v>
          </cell>
          <cell r="D344" t="str">
            <v>Renewable hydropower</v>
          </cell>
          <cell r="E344"/>
          <cell r="F344">
            <v>14109</v>
          </cell>
          <cell r="G344"/>
          <cell r="H344"/>
          <cell r="I344"/>
          <cell r="J344"/>
          <cell r="K344">
            <v>14109</v>
          </cell>
          <cell r="L344"/>
          <cell r="M344"/>
          <cell r="N344"/>
          <cell r="O344"/>
          <cell r="P344">
            <v>14109</v>
          </cell>
          <cell r="Q344"/>
          <cell r="R344"/>
          <cell r="S344"/>
          <cell r="T344"/>
          <cell r="U344"/>
        </row>
        <row r="345">
          <cell r="A345" t="str">
            <v>Spain - Tendencial</v>
          </cell>
          <cell r="C345" t="str">
            <v>MW</v>
          </cell>
          <cell r="D345" t="str">
            <v>Pumped Storage</v>
          </cell>
          <cell r="E345"/>
          <cell r="F345">
            <v>6024</v>
          </cell>
          <cell r="G345"/>
          <cell r="H345"/>
          <cell r="I345"/>
          <cell r="J345"/>
          <cell r="K345">
            <v>6024</v>
          </cell>
          <cell r="L345"/>
          <cell r="M345"/>
          <cell r="N345"/>
          <cell r="O345"/>
          <cell r="P345">
            <v>6024</v>
          </cell>
          <cell r="Q345"/>
          <cell r="R345"/>
          <cell r="S345"/>
          <cell r="T345"/>
          <cell r="U345"/>
        </row>
        <row r="346">
          <cell r="A346" t="str">
            <v>Spain - Tendencial</v>
          </cell>
          <cell r="C346" t="str">
            <v>MW</v>
          </cell>
          <cell r="D346" t="str">
            <v>Bioenergy</v>
          </cell>
          <cell r="E346"/>
          <cell r="F346"/>
          <cell r="G346"/>
          <cell r="H346"/>
          <cell r="I346"/>
          <cell r="J346"/>
          <cell r="K346"/>
          <cell r="L346"/>
          <cell r="M346"/>
          <cell r="N346"/>
          <cell r="O346"/>
          <cell r="P346"/>
          <cell r="Q346"/>
          <cell r="R346"/>
          <cell r="S346"/>
          <cell r="T346"/>
          <cell r="U346"/>
        </row>
        <row r="347">
          <cell r="A347" t="str">
            <v>Spain - Tendencial</v>
          </cell>
          <cell r="C347" t="str">
            <v>MW</v>
          </cell>
          <cell r="D347" t="str">
            <v>Biomass</v>
          </cell>
          <cell r="E347"/>
          <cell r="F347">
            <v>613</v>
          </cell>
          <cell r="G347"/>
          <cell r="H347"/>
          <cell r="I347"/>
          <cell r="J347"/>
          <cell r="K347">
            <v>613</v>
          </cell>
          <cell r="L347"/>
          <cell r="M347"/>
          <cell r="N347"/>
          <cell r="O347"/>
          <cell r="P347">
            <v>613</v>
          </cell>
          <cell r="Q347"/>
          <cell r="R347"/>
          <cell r="S347"/>
          <cell r="T347"/>
          <cell r="U347"/>
        </row>
        <row r="348">
          <cell r="A348" t="str">
            <v>Spain - Tendencial</v>
          </cell>
          <cell r="C348" t="str">
            <v>MW</v>
          </cell>
          <cell r="D348" t="str">
            <v>Biogas</v>
          </cell>
          <cell r="E348"/>
          <cell r="F348">
            <v>211</v>
          </cell>
          <cell r="G348"/>
          <cell r="H348"/>
          <cell r="I348"/>
          <cell r="J348"/>
          <cell r="K348">
            <v>211</v>
          </cell>
          <cell r="L348"/>
          <cell r="M348"/>
          <cell r="N348"/>
          <cell r="O348"/>
          <cell r="P348">
            <v>211</v>
          </cell>
          <cell r="Q348"/>
          <cell r="R348"/>
          <cell r="S348"/>
          <cell r="T348"/>
          <cell r="U348"/>
        </row>
        <row r="349">
          <cell r="A349" t="str">
            <v>Spain - Tendencial</v>
          </cell>
          <cell r="C349" t="str">
            <v>MW</v>
          </cell>
          <cell r="D349" t="str">
            <v>Liquid Biofuels</v>
          </cell>
          <cell r="E349"/>
          <cell r="F349"/>
          <cell r="G349"/>
          <cell r="H349"/>
          <cell r="I349"/>
          <cell r="J349"/>
          <cell r="K349"/>
          <cell r="L349"/>
          <cell r="M349"/>
          <cell r="N349"/>
          <cell r="O349"/>
          <cell r="P349"/>
          <cell r="Q349"/>
          <cell r="R349"/>
          <cell r="S349"/>
          <cell r="T349"/>
          <cell r="U349"/>
        </row>
        <row r="350">
          <cell r="A350" t="str">
            <v>Spain - Tendencial</v>
          </cell>
          <cell r="C350" t="str">
            <v>MW</v>
          </cell>
          <cell r="D350" t="str">
            <v>Geothermal</v>
          </cell>
          <cell r="E350"/>
          <cell r="F350">
            <v>0</v>
          </cell>
          <cell r="G350"/>
          <cell r="H350"/>
          <cell r="I350"/>
          <cell r="J350"/>
          <cell r="K350">
            <v>0</v>
          </cell>
          <cell r="L350"/>
          <cell r="M350"/>
          <cell r="N350"/>
          <cell r="O350"/>
          <cell r="P350">
            <v>0</v>
          </cell>
          <cell r="Q350"/>
          <cell r="R350"/>
          <cell r="S350"/>
          <cell r="T350"/>
          <cell r="U350"/>
        </row>
        <row r="351">
          <cell r="A351" t="str">
            <v>Spain - Tendencial</v>
          </cell>
          <cell r="C351" t="str">
            <v>MW</v>
          </cell>
          <cell r="D351" t="str">
            <v>Marine</v>
          </cell>
          <cell r="E351"/>
          <cell r="F351"/>
          <cell r="G351"/>
          <cell r="H351"/>
          <cell r="I351"/>
          <cell r="J351"/>
          <cell r="K351"/>
          <cell r="L351"/>
          <cell r="M351"/>
          <cell r="N351"/>
          <cell r="O351"/>
          <cell r="P351"/>
          <cell r="Q351"/>
          <cell r="R351"/>
          <cell r="S351"/>
          <cell r="T351"/>
          <cell r="U351"/>
        </row>
        <row r="352">
          <cell r="A352" t="str">
            <v>Spain - Tendencial</v>
          </cell>
          <cell r="C352"/>
          <cell r="D352" t="str">
            <v>EE Erzeugung kummuliert [GWh]</v>
          </cell>
          <cell r="E352"/>
          <cell r="F352"/>
          <cell r="G352"/>
          <cell r="H352"/>
          <cell r="I352"/>
          <cell r="J352"/>
          <cell r="K352"/>
          <cell r="L352"/>
          <cell r="M352"/>
          <cell r="N352"/>
          <cell r="O352"/>
          <cell r="P352"/>
          <cell r="Q352"/>
          <cell r="R352"/>
          <cell r="S352"/>
          <cell r="T352"/>
          <cell r="U352" t="str">
            <v>P. 243 Tabla A.20.</v>
          </cell>
        </row>
        <row r="353">
          <cell r="A353" t="str">
            <v>Spain - Tendencial</v>
          </cell>
          <cell r="C353" t="str">
            <v>GWh</v>
          </cell>
          <cell r="D353" t="str">
            <v>Wind</v>
          </cell>
          <cell r="E353"/>
          <cell r="F353">
            <v>60022</v>
          </cell>
          <cell r="G353"/>
          <cell r="H353"/>
          <cell r="I353"/>
          <cell r="J353"/>
          <cell r="K353">
            <v>71522</v>
          </cell>
          <cell r="L353"/>
          <cell r="M353"/>
          <cell r="N353"/>
          <cell r="O353"/>
          <cell r="P353">
            <v>83022</v>
          </cell>
          <cell r="Q353"/>
          <cell r="R353"/>
          <cell r="S353"/>
          <cell r="T353"/>
          <cell r="U353"/>
        </row>
        <row r="354">
          <cell r="A354" t="str">
            <v>Spain - Tendencial</v>
          </cell>
          <cell r="C354" t="str">
            <v>GWh</v>
          </cell>
          <cell r="D354" t="str">
            <v>Wind Onshore</v>
          </cell>
          <cell r="E354"/>
          <cell r="F354"/>
          <cell r="G354"/>
          <cell r="H354"/>
          <cell r="I354"/>
          <cell r="J354"/>
          <cell r="K354"/>
          <cell r="L354"/>
          <cell r="M354"/>
          <cell r="N354"/>
          <cell r="O354"/>
          <cell r="P354"/>
          <cell r="Q354"/>
          <cell r="R354"/>
          <cell r="S354"/>
          <cell r="T354"/>
          <cell r="U354"/>
        </row>
        <row r="355">
          <cell r="A355" t="str">
            <v>Spain - Tendencial</v>
          </cell>
          <cell r="C355" t="str">
            <v>GWh</v>
          </cell>
          <cell r="D355" t="str">
            <v>Wind Offshore</v>
          </cell>
          <cell r="E355"/>
          <cell r="F355"/>
          <cell r="G355"/>
          <cell r="H355"/>
          <cell r="I355"/>
          <cell r="J355"/>
          <cell r="K355"/>
          <cell r="L355"/>
          <cell r="M355"/>
          <cell r="N355"/>
          <cell r="O355"/>
          <cell r="P355"/>
          <cell r="Q355"/>
          <cell r="R355"/>
          <cell r="S355"/>
          <cell r="T355"/>
          <cell r="U355"/>
        </row>
        <row r="356">
          <cell r="A356" t="str">
            <v>Spain - Tendencial</v>
          </cell>
          <cell r="C356" t="str">
            <v>GWh</v>
          </cell>
          <cell r="D356" t="str">
            <v>Solar PV</v>
          </cell>
          <cell r="E356"/>
          <cell r="F356">
            <v>16034</v>
          </cell>
          <cell r="G356"/>
          <cell r="H356"/>
          <cell r="I356"/>
          <cell r="J356"/>
          <cell r="K356">
            <v>25032</v>
          </cell>
          <cell r="L356"/>
          <cell r="M356"/>
          <cell r="N356"/>
          <cell r="O356"/>
          <cell r="P356">
            <v>34030</v>
          </cell>
          <cell r="Q356"/>
          <cell r="R356"/>
          <cell r="S356"/>
          <cell r="T356"/>
          <cell r="U356"/>
        </row>
        <row r="357">
          <cell r="A357" t="str">
            <v>Spain - Tendencial</v>
          </cell>
          <cell r="C357" t="str">
            <v>GWh</v>
          </cell>
          <cell r="D357" t="str">
            <v>Concentrated solar power</v>
          </cell>
          <cell r="E357"/>
          <cell r="F357">
            <v>5608</v>
          </cell>
          <cell r="G357"/>
          <cell r="H357"/>
          <cell r="I357"/>
          <cell r="J357"/>
          <cell r="K357">
            <v>5608</v>
          </cell>
          <cell r="L357"/>
          <cell r="M357"/>
          <cell r="N357"/>
          <cell r="O357"/>
          <cell r="P357">
            <v>5608</v>
          </cell>
          <cell r="Q357"/>
          <cell r="R357"/>
          <cell r="S357"/>
          <cell r="T357"/>
          <cell r="U357"/>
        </row>
        <row r="358">
          <cell r="A358" t="str">
            <v>Spain - Tendencial</v>
          </cell>
          <cell r="C358" t="str">
            <v>GWh</v>
          </cell>
          <cell r="D358" t="str">
            <v>Renewable hydropower</v>
          </cell>
          <cell r="E358"/>
          <cell r="F358">
            <v>28288</v>
          </cell>
          <cell r="G358"/>
          <cell r="H358"/>
          <cell r="I358"/>
          <cell r="J358"/>
          <cell r="K358">
            <v>27935</v>
          </cell>
          <cell r="L358"/>
          <cell r="M358"/>
          <cell r="N358"/>
          <cell r="O358"/>
          <cell r="P358">
            <v>27581</v>
          </cell>
          <cell r="Q358"/>
          <cell r="R358"/>
          <cell r="S358"/>
          <cell r="T358"/>
          <cell r="U358"/>
        </row>
        <row r="359">
          <cell r="A359" t="str">
            <v>Spain - Tendencial</v>
          </cell>
          <cell r="C359" t="str">
            <v>GWh</v>
          </cell>
          <cell r="D359" t="str">
            <v>Pumped Storage</v>
          </cell>
          <cell r="E359"/>
          <cell r="F359">
            <v>4640</v>
          </cell>
          <cell r="G359"/>
          <cell r="H359"/>
          <cell r="I359"/>
          <cell r="J359"/>
          <cell r="K359">
            <v>4640</v>
          </cell>
          <cell r="L359"/>
          <cell r="M359"/>
          <cell r="N359"/>
          <cell r="O359"/>
          <cell r="P359">
            <v>4640</v>
          </cell>
          <cell r="Q359"/>
          <cell r="R359"/>
          <cell r="S359"/>
          <cell r="T359"/>
          <cell r="U359"/>
        </row>
        <row r="360">
          <cell r="A360" t="str">
            <v>Spain - Tendencial</v>
          </cell>
          <cell r="C360" t="str">
            <v>GWh</v>
          </cell>
          <cell r="D360" t="str">
            <v>Bioenergy</v>
          </cell>
          <cell r="E360"/>
          <cell r="F360"/>
          <cell r="G360"/>
          <cell r="H360"/>
          <cell r="I360"/>
          <cell r="J360"/>
          <cell r="K360"/>
          <cell r="L360"/>
          <cell r="M360"/>
          <cell r="N360"/>
          <cell r="O360"/>
          <cell r="P360"/>
          <cell r="Q360"/>
          <cell r="R360"/>
          <cell r="S360"/>
          <cell r="T360"/>
          <cell r="U360"/>
        </row>
        <row r="361">
          <cell r="A361" t="str">
            <v>Spain - Tendencial</v>
          </cell>
          <cell r="C361" t="str">
            <v>GWh</v>
          </cell>
          <cell r="D361" t="str">
            <v>Biomass</v>
          </cell>
          <cell r="E361"/>
          <cell r="F361">
            <v>4757</v>
          </cell>
          <cell r="G361"/>
          <cell r="H361"/>
          <cell r="I361"/>
          <cell r="J361"/>
          <cell r="K361">
            <v>4750</v>
          </cell>
          <cell r="L361"/>
          <cell r="M361"/>
          <cell r="N361"/>
          <cell r="O361"/>
          <cell r="P361">
            <v>4713</v>
          </cell>
          <cell r="Q361"/>
          <cell r="R361"/>
          <cell r="S361"/>
          <cell r="T361"/>
          <cell r="U361"/>
        </row>
        <row r="362">
          <cell r="A362" t="str">
            <v>Spain - Tendencial</v>
          </cell>
          <cell r="C362" t="str">
            <v>GWh</v>
          </cell>
          <cell r="D362" t="str">
            <v>Biogas</v>
          </cell>
          <cell r="E362"/>
          <cell r="F362">
            <v>813</v>
          </cell>
          <cell r="G362"/>
          <cell r="H362"/>
          <cell r="I362"/>
          <cell r="J362"/>
          <cell r="K362">
            <v>829</v>
          </cell>
          <cell r="L362"/>
          <cell r="M362"/>
          <cell r="N362"/>
          <cell r="O362"/>
          <cell r="P362">
            <v>1024</v>
          </cell>
          <cell r="Q362"/>
          <cell r="R362"/>
          <cell r="S362"/>
          <cell r="T362"/>
          <cell r="U362"/>
        </row>
        <row r="363">
          <cell r="A363" t="str">
            <v>Spain - Tendencial</v>
          </cell>
          <cell r="C363" t="str">
            <v>GWh</v>
          </cell>
          <cell r="D363" t="str">
            <v>Liquid Biofuels</v>
          </cell>
          <cell r="E363"/>
          <cell r="Q363"/>
          <cell r="R363"/>
          <cell r="S363"/>
          <cell r="T363"/>
          <cell r="U363"/>
        </row>
        <row r="364">
          <cell r="A364" t="str">
            <v>Spain - Tendencial</v>
          </cell>
          <cell r="C364" t="str">
            <v>GWh</v>
          </cell>
          <cell r="D364" t="str">
            <v>Geothermal</v>
          </cell>
          <cell r="E364"/>
          <cell r="F364">
            <v>0</v>
          </cell>
          <cell r="G364"/>
          <cell r="H364"/>
          <cell r="I364"/>
          <cell r="J364"/>
          <cell r="K364">
            <v>0</v>
          </cell>
          <cell r="L364"/>
          <cell r="M364"/>
          <cell r="N364"/>
          <cell r="O364"/>
          <cell r="P364">
            <v>0</v>
          </cell>
          <cell r="Q364"/>
          <cell r="R364"/>
          <cell r="S364"/>
          <cell r="T364"/>
          <cell r="U364"/>
        </row>
        <row r="365">
          <cell r="A365" t="str">
            <v>Spain - Tendencial</v>
          </cell>
          <cell r="C365" t="str">
            <v>GWh</v>
          </cell>
          <cell r="D365" t="str">
            <v>Marine</v>
          </cell>
          <cell r="E365"/>
          <cell r="F365"/>
          <cell r="G365"/>
          <cell r="H365"/>
          <cell r="I365"/>
          <cell r="J365"/>
          <cell r="K365"/>
          <cell r="L365"/>
          <cell r="M365"/>
          <cell r="N365"/>
          <cell r="O365"/>
          <cell r="P365"/>
          <cell r="Q365"/>
          <cell r="R365"/>
          <cell r="S365"/>
          <cell r="T365"/>
          <cell r="U365"/>
        </row>
        <row r="366">
          <cell r="A366" t="str">
            <v>Sweden</v>
          </cell>
          <cell r="C366" t="str">
            <v>%</v>
          </cell>
          <cell r="D366" t="str">
            <v>RES-FEC</v>
          </cell>
          <cell r="E366"/>
          <cell r="F366">
            <v>0.58199999999999996</v>
          </cell>
          <cell r="G366"/>
          <cell r="H366"/>
          <cell r="I366"/>
          <cell r="J366"/>
          <cell r="K366">
            <v>0.63400000000000001</v>
          </cell>
          <cell r="L366"/>
          <cell r="M366"/>
          <cell r="N366"/>
          <cell r="O366"/>
          <cell r="P366">
            <v>0.66500000000000004</v>
          </cell>
          <cell r="Q366">
            <v>0.67900000000000005</v>
          </cell>
          <cell r="R366">
            <v>0.73399999999999999</v>
          </cell>
          <cell r="S366"/>
          <cell r="T366"/>
          <cell r="U366" t="str">
            <v>P. 135 Table 28</v>
          </cell>
        </row>
        <row r="367">
          <cell r="A367" t="str">
            <v>Sweden</v>
          </cell>
          <cell r="C367" t="str">
            <v>%</v>
          </cell>
          <cell r="D367" t="str">
            <v>RES-E</v>
          </cell>
          <cell r="E367"/>
          <cell r="F367">
            <v>0.68100000000000005</v>
          </cell>
          <cell r="G367"/>
          <cell r="H367"/>
          <cell r="I367"/>
          <cell r="J367"/>
          <cell r="K367">
            <v>0.75600000000000001</v>
          </cell>
          <cell r="L367"/>
          <cell r="M367"/>
          <cell r="N367"/>
          <cell r="O367"/>
          <cell r="P367">
            <v>0.82599999999999996</v>
          </cell>
          <cell r="Q367">
            <v>0.85799999999999998</v>
          </cell>
          <cell r="R367">
            <v>0.96599999999999997</v>
          </cell>
          <cell r="S367"/>
          <cell r="T367"/>
          <cell r="U367"/>
        </row>
        <row r="368">
          <cell r="A368" t="str">
            <v>Sweden</v>
          </cell>
          <cell r="C368" t="str">
            <v>%</v>
          </cell>
          <cell r="D368" t="str">
            <v>RES-HC</v>
          </cell>
          <cell r="E368"/>
          <cell r="F368">
            <v>0.69199999999999995</v>
          </cell>
          <cell r="G368"/>
          <cell r="H368"/>
          <cell r="I368"/>
          <cell r="J368"/>
          <cell r="K368">
            <v>0.71799999999999997</v>
          </cell>
          <cell r="L368"/>
          <cell r="M368"/>
          <cell r="N368"/>
          <cell r="O368"/>
          <cell r="P368">
            <v>0.72199999999999998</v>
          </cell>
          <cell r="Q368">
            <v>0.72399999999999998</v>
          </cell>
          <cell r="R368">
            <v>0.73699999999999999</v>
          </cell>
          <cell r="S368"/>
          <cell r="T368"/>
          <cell r="U368"/>
        </row>
        <row r="369">
          <cell r="A369" t="str">
            <v>Sweden</v>
          </cell>
          <cell r="C369" t="str">
            <v>%</v>
          </cell>
          <cell r="D369" t="str">
            <v>RES-T</v>
          </cell>
          <cell r="E369"/>
          <cell r="F369">
            <v>0.36099999999999999</v>
          </cell>
          <cell r="G369"/>
          <cell r="H369"/>
          <cell r="I369"/>
          <cell r="J369"/>
          <cell r="K369">
            <v>0.41699999999999998</v>
          </cell>
          <cell r="L369"/>
          <cell r="M369"/>
          <cell r="N369"/>
          <cell r="O369"/>
          <cell r="P369">
            <v>0.47699999999999998</v>
          </cell>
          <cell r="Q369">
            <v>0.498</v>
          </cell>
          <cell r="R369">
            <v>0.52100000000000002</v>
          </cell>
          <cell r="S369"/>
          <cell r="T369"/>
          <cell r="U369"/>
        </row>
        <row r="370">
          <cell r="A370" t="str">
            <v>Sweden</v>
          </cell>
          <cell r="C370"/>
          <cell r="D370" t="str">
            <v>EE Kapazitäten kummuliert [MW]</v>
          </cell>
          <cell r="E370"/>
          <cell r="F370">
            <v>25000</v>
          </cell>
          <cell r="G370"/>
          <cell r="H370"/>
          <cell r="I370"/>
          <cell r="J370"/>
          <cell r="K370">
            <v>27716</v>
          </cell>
          <cell r="L370"/>
          <cell r="M370"/>
          <cell r="N370"/>
          <cell r="O370"/>
          <cell r="P370">
            <v>31470</v>
          </cell>
          <cell r="Q370"/>
          <cell r="R370"/>
          <cell r="S370"/>
          <cell r="T370"/>
          <cell r="U370" t="str">
            <v>P.21 aus Grafik</v>
          </cell>
        </row>
        <row r="371">
          <cell r="A371" t="str">
            <v>Sweden</v>
          </cell>
          <cell r="C371" t="str">
            <v>MW</v>
          </cell>
          <cell r="D371" t="str">
            <v>Wind</v>
          </cell>
          <cell r="E371"/>
          <cell r="F371">
            <v>7907</v>
          </cell>
          <cell r="G371"/>
          <cell r="H371"/>
          <cell r="I371"/>
          <cell r="J371"/>
          <cell r="K371">
            <v>9585</v>
          </cell>
          <cell r="L371"/>
          <cell r="M371"/>
          <cell r="N371"/>
          <cell r="O371"/>
          <cell r="P371">
            <v>11981</v>
          </cell>
          <cell r="Q371"/>
          <cell r="R371"/>
          <cell r="S371"/>
          <cell r="T371"/>
          <cell r="U371"/>
        </row>
        <row r="372">
          <cell r="A372" t="str">
            <v>Sweden</v>
          </cell>
          <cell r="C372" t="str">
            <v>MW</v>
          </cell>
          <cell r="D372" t="str">
            <v>Wind Onshore</v>
          </cell>
          <cell r="E372"/>
          <cell r="F372"/>
          <cell r="G372"/>
          <cell r="H372"/>
          <cell r="I372"/>
          <cell r="J372"/>
          <cell r="K372"/>
          <cell r="L372"/>
          <cell r="M372"/>
          <cell r="N372"/>
          <cell r="O372"/>
          <cell r="P372"/>
          <cell r="Q372"/>
          <cell r="R372"/>
          <cell r="S372"/>
          <cell r="T372"/>
          <cell r="U372"/>
        </row>
        <row r="373">
          <cell r="A373" t="str">
            <v>Sweden</v>
          </cell>
          <cell r="C373" t="str">
            <v>MW</v>
          </cell>
          <cell r="D373" t="str">
            <v>Wind Offshore</v>
          </cell>
          <cell r="E373"/>
          <cell r="F373"/>
          <cell r="G373"/>
          <cell r="H373"/>
          <cell r="I373"/>
          <cell r="J373"/>
          <cell r="K373"/>
          <cell r="L373"/>
          <cell r="M373"/>
          <cell r="N373"/>
          <cell r="O373"/>
          <cell r="P373"/>
          <cell r="Q373"/>
          <cell r="R373"/>
          <cell r="S373"/>
          <cell r="T373"/>
          <cell r="U373"/>
        </row>
        <row r="374">
          <cell r="A374" t="str">
            <v>Sweden</v>
          </cell>
          <cell r="C374" t="str">
            <v>MW</v>
          </cell>
          <cell r="D374" t="str">
            <v>Solar PV</v>
          </cell>
          <cell r="E374"/>
          <cell r="F374">
            <v>479</v>
          </cell>
          <cell r="G374"/>
          <cell r="H374"/>
          <cell r="I374"/>
          <cell r="J374"/>
          <cell r="K374">
            <v>1597</v>
          </cell>
          <cell r="L374"/>
          <cell r="M374"/>
          <cell r="N374"/>
          <cell r="O374"/>
          <cell r="P374">
            <v>2636</v>
          </cell>
          <cell r="Q374"/>
          <cell r="R374"/>
          <cell r="S374"/>
          <cell r="T374" t="str">
            <v>Solarpower and other renewables!</v>
          </cell>
          <cell r="U374"/>
        </row>
        <row r="375">
          <cell r="A375" t="str">
            <v>Sweden</v>
          </cell>
          <cell r="C375" t="str">
            <v>MW</v>
          </cell>
          <cell r="D375" t="str">
            <v>Concentrated solar power</v>
          </cell>
          <cell r="E375"/>
          <cell r="F375"/>
          <cell r="G375"/>
          <cell r="H375"/>
          <cell r="I375"/>
          <cell r="J375"/>
          <cell r="K375"/>
          <cell r="L375"/>
          <cell r="M375"/>
          <cell r="N375"/>
          <cell r="O375"/>
          <cell r="P375"/>
          <cell r="Q375"/>
          <cell r="R375"/>
          <cell r="S375"/>
          <cell r="T375"/>
          <cell r="U375"/>
        </row>
        <row r="376">
          <cell r="A376" t="str">
            <v>Sweden</v>
          </cell>
          <cell r="C376" t="str">
            <v>MW</v>
          </cell>
          <cell r="D376" t="str">
            <v>Renewable hydropower</v>
          </cell>
          <cell r="E376"/>
          <cell r="F376">
            <v>16613</v>
          </cell>
          <cell r="G376"/>
          <cell r="H376"/>
          <cell r="I376"/>
          <cell r="J376"/>
          <cell r="K376">
            <v>16534</v>
          </cell>
          <cell r="L376"/>
          <cell r="M376"/>
          <cell r="N376"/>
          <cell r="O376"/>
          <cell r="P376">
            <v>16853</v>
          </cell>
          <cell r="Q376"/>
          <cell r="R376"/>
          <cell r="S376"/>
          <cell r="T376"/>
          <cell r="U376"/>
        </row>
        <row r="377">
          <cell r="A377" t="str">
            <v>Sweden</v>
          </cell>
          <cell r="C377" t="str">
            <v>MW</v>
          </cell>
          <cell r="D377" t="str">
            <v>Pumped Storage</v>
          </cell>
          <cell r="E377"/>
          <cell r="F377"/>
          <cell r="G377"/>
          <cell r="H377"/>
          <cell r="I377"/>
          <cell r="J377"/>
          <cell r="K377"/>
          <cell r="L377"/>
          <cell r="M377"/>
          <cell r="N377"/>
          <cell r="O377"/>
          <cell r="P377"/>
          <cell r="Q377"/>
          <cell r="R377"/>
          <cell r="S377"/>
          <cell r="T377"/>
          <cell r="U377"/>
        </row>
        <row r="378">
          <cell r="A378" t="str">
            <v>Sweden</v>
          </cell>
          <cell r="C378" t="str">
            <v>MW</v>
          </cell>
          <cell r="D378" t="str">
            <v>Bioenergy</v>
          </cell>
          <cell r="E378"/>
          <cell r="F378"/>
          <cell r="G378"/>
          <cell r="H378"/>
          <cell r="I378"/>
          <cell r="J378"/>
          <cell r="K378"/>
          <cell r="L378"/>
          <cell r="M378"/>
          <cell r="N378"/>
          <cell r="O378"/>
          <cell r="P378"/>
          <cell r="Q378"/>
          <cell r="R378"/>
          <cell r="S378"/>
          <cell r="T378"/>
          <cell r="U378"/>
        </row>
        <row r="379">
          <cell r="A379" t="str">
            <v>Sweden</v>
          </cell>
          <cell r="C379" t="str">
            <v>MW</v>
          </cell>
          <cell r="D379" t="str">
            <v>Biomass</v>
          </cell>
          <cell r="E379"/>
          <cell r="F379"/>
          <cell r="G379"/>
          <cell r="H379"/>
          <cell r="I379"/>
          <cell r="J379"/>
          <cell r="K379"/>
          <cell r="L379"/>
          <cell r="M379"/>
          <cell r="N379"/>
          <cell r="O379"/>
          <cell r="P379"/>
          <cell r="Q379"/>
          <cell r="R379"/>
          <cell r="S379"/>
          <cell r="T379"/>
          <cell r="U379"/>
        </row>
        <row r="380">
          <cell r="A380" t="str">
            <v>Sweden</v>
          </cell>
          <cell r="C380" t="str">
            <v>MW</v>
          </cell>
          <cell r="D380" t="str">
            <v>Biogas</v>
          </cell>
          <cell r="E380"/>
          <cell r="F380"/>
          <cell r="G380"/>
          <cell r="H380"/>
          <cell r="I380"/>
          <cell r="J380"/>
          <cell r="K380"/>
          <cell r="L380"/>
          <cell r="M380"/>
          <cell r="N380"/>
          <cell r="O380"/>
          <cell r="P380"/>
          <cell r="Q380"/>
          <cell r="R380"/>
          <cell r="S380"/>
          <cell r="T380"/>
          <cell r="U380"/>
        </row>
        <row r="381">
          <cell r="A381" t="str">
            <v>Sweden</v>
          </cell>
          <cell r="C381" t="str">
            <v>MW</v>
          </cell>
          <cell r="D381" t="str">
            <v>Liquid Biofuels</v>
          </cell>
          <cell r="E381"/>
          <cell r="F381"/>
          <cell r="G381"/>
          <cell r="H381"/>
          <cell r="I381"/>
          <cell r="J381"/>
          <cell r="K381"/>
          <cell r="L381"/>
          <cell r="M381"/>
          <cell r="N381"/>
          <cell r="O381"/>
          <cell r="P381"/>
          <cell r="Q381"/>
          <cell r="R381"/>
          <cell r="S381"/>
          <cell r="T381"/>
          <cell r="U381"/>
        </row>
        <row r="382">
          <cell r="A382" t="str">
            <v>Sweden</v>
          </cell>
          <cell r="C382" t="str">
            <v>MW</v>
          </cell>
          <cell r="D382" t="str">
            <v>Geothermal</v>
          </cell>
          <cell r="E382"/>
          <cell r="F382"/>
          <cell r="G382"/>
          <cell r="H382"/>
          <cell r="I382"/>
          <cell r="J382"/>
          <cell r="K382"/>
          <cell r="L382"/>
          <cell r="M382"/>
          <cell r="N382"/>
          <cell r="O382"/>
          <cell r="P382"/>
          <cell r="Q382"/>
          <cell r="R382"/>
          <cell r="S382"/>
          <cell r="T382"/>
          <cell r="U382"/>
        </row>
        <row r="383">
          <cell r="A383" t="str">
            <v>Sweden</v>
          </cell>
          <cell r="C383" t="str">
            <v>MW</v>
          </cell>
          <cell r="D383" t="str">
            <v>Marine</v>
          </cell>
          <cell r="E383"/>
          <cell r="F383"/>
          <cell r="G383"/>
          <cell r="H383"/>
          <cell r="I383"/>
          <cell r="J383"/>
          <cell r="K383"/>
          <cell r="L383"/>
          <cell r="M383"/>
          <cell r="N383"/>
          <cell r="O383"/>
          <cell r="P383"/>
          <cell r="Q383"/>
          <cell r="R383"/>
          <cell r="S383"/>
          <cell r="T383"/>
          <cell r="U383"/>
        </row>
        <row r="384">
          <cell r="A384" t="str">
            <v>UK - CR</v>
          </cell>
          <cell r="C384" t="str">
            <v>MW</v>
          </cell>
          <cell r="D384" t="str">
            <v>EE Kapazitäten kummuliert [MW]</v>
          </cell>
          <cell r="E384"/>
          <cell r="F384"/>
          <cell r="G384"/>
          <cell r="H384"/>
          <cell r="I384"/>
          <cell r="J384"/>
          <cell r="K384"/>
          <cell r="L384"/>
          <cell r="M384"/>
          <cell r="N384"/>
          <cell r="O384"/>
          <cell r="P384"/>
          <cell r="Q384"/>
          <cell r="R384"/>
          <cell r="S384"/>
          <cell r="T384" t="str">
            <v>Community Renewables Sezenario setzt auf dezentrale Erzeugung von EE</v>
          </cell>
          <cell r="U384"/>
        </row>
        <row r="385">
          <cell r="A385" t="str">
            <v>UK - CR</v>
          </cell>
          <cell r="C385" t="str">
            <v>MW</v>
          </cell>
          <cell r="D385" t="str">
            <v>Wind</v>
          </cell>
          <cell r="E385"/>
          <cell r="F385"/>
          <cell r="G385"/>
          <cell r="H385"/>
          <cell r="I385"/>
          <cell r="J385"/>
          <cell r="K385"/>
          <cell r="L385"/>
          <cell r="M385"/>
          <cell r="N385"/>
          <cell r="O385"/>
          <cell r="P385"/>
          <cell r="Q385"/>
          <cell r="R385"/>
          <cell r="S385"/>
          <cell r="T385"/>
          <cell r="U385" t="str">
            <v>FES19</v>
          </cell>
        </row>
        <row r="386">
          <cell r="A386" t="str">
            <v>UK - CR</v>
          </cell>
          <cell r="C386" t="str">
            <v>MW</v>
          </cell>
          <cell r="D386" t="str">
            <v>Wind Onshore</v>
          </cell>
          <cell r="E386">
            <v>12788</v>
          </cell>
          <cell r="F386">
            <v>12954</v>
          </cell>
          <cell r="G386">
            <v>13141</v>
          </cell>
          <cell r="H386">
            <v>13592</v>
          </cell>
          <cell r="I386">
            <v>14371</v>
          </cell>
          <cell r="J386">
            <v>15139</v>
          </cell>
          <cell r="K386">
            <v>16346</v>
          </cell>
          <cell r="L386">
            <v>17618</v>
          </cell>
          <cell r="M386">
            <v>18885</v>
          </cell>
          <cell r="N386">
            <v>20323</v>
          </cell>
          <cell r="O386">
            <v>21846</v>
          </cell>
          <cell r="P386">
            <v>23322</v>
          </cell>
          <cell r="Q386">
            <v>28424</v>
          </cell>
          <cell r="R386">
            <v>33744</v>
          </cell>
          <cell r="S386">
            <v>40992</v>
          </cell>
          <cell r="T386"/>
          <cell r="U386" t="str">
            <v>https://www.nationalgrideso.com/sites/eso/files/documents/fes-2019.pdf</v>
          </cell>
        </row>
        <row r="387">
          <cell r="A387" t="str">
            <v>UK - CR</v>
          </cell>
          <cell r="C387" t="str">
            <v>MW</v>
          </cell>
          <cell r="D387" t="str">
            <v>Wind Offshore</v>
          </cell>
          <cell r="E387">
            <v>10365</v>
          </cell>
          <cell r="F387">
            <v>10365</v>
          </cell>
          <cell r="G387">
            <v>11665</v>
          </cell>
          <cell r="H387">
            <v>13845</v>
          </cell>
          <cell r="I387">
            <v>16123</v>
          </cell>
          <cell r="J387">
            <v>18160</v>
          </cell>
          <cell r="K387">
            <v>19660</v>
          </cell>
          <cell r="L387">
            <v>21850</v>
          </cell>
          <cell r="M387">
            <v>23900</v>
          </cell>
          <cell r="N387">
            <v>26080</v>
          </cell>
          <cell r="O387">
            <v>28430</v>
          </cell>
          <cell r="P387">
            <v>29960</v>
          </cell>
          <cell r="Q387">
            <v>37341</v>
          </cell>
          <cell r="R387">
            <v>41993</v>
          </cell>
          <cell r="S387">
            <v>45893</v>
          </cell>
          <cell r="T387"/>
          <cell r="U387"/>
        </row>
        <row r="388">
          <cell r="A388" t="str">
            <v>UK - CR</v>
          </cell>
          <cell r="C388" t="str">
            <v>MW</v>
          </cell>
          <cell r="D388" t="str">
            <v>Solar PV</v>
          </cell>
          <cell r="E388">
            <v>13097</v>
          </cell>
          <cell r="F388">
            <v>13724</v>
          </cell>
          <cell r="G388">
            <v>14531</v>
          </cell>
          <cell r="H388">
            <v>15687</v>
          </cell>
          <cell r="I388">
            <v>17134</v>
          </cell>
          <cell r="J388">
            <v>18708</v>
          </cell>
          <cell r="K388">
            <v>20430</v>
          </cell>
          <cell r="L388">
            <v>22228</v>
          </cell>
          <cell r="M388">
            <v>23972</v>
          </cell>
          <cell r="N388">
            <v>25761</v>
          </cell>
          <cell r="O388">
            <v>27665</v>
          </cell>
          <cell r="P388">
            <v>29715</v>
          </cell>
          <cell r="Q388">
            <v>41675</v>
          </cell>
          <cell r="R388">
            <v>48464</v>
          </cell>
          <cell r="S388">
            <v>52215</v>
          </cell>
          <cell r="T388"/>
          <cell r="U388"/>
        </row>
        <row r="389">
          <cell r="A389" t="str">
            <v>UK - CR</v>
          </cell>
          <cell r="C389" t="str">
            <v>MW</v>
          </cell>
          <cell r="D389" t="str">
            <v>Concentrated solar power</v>
          </cell>
          <cell r="E389"/>
          <cell r="F389"/>
          <cell r="G389"/>
          <cell r="H389"/>
          <cell r="I389"/>
          <cell r="J389"/>
          <cell r="K389"/>
          <cell r="L389"/>
          <cell r="M389"/>
          <cell r="N389"/>
          <cell r="O389"/>
          <cell r="P389"/>
          <cell r="Q389"/>
          <cell r="R389"/>
          <cell r="S389"/>
          <cell r="T389"/>
          <cell r="U389"/>
        </row>
        <row r="390">
          <cell r="A390" t="str">
            <v>UK - CR</v>
          </cell>
          <cell r="C390" t="str">
            <v>MW</v>
          </cell>
          <cell r="D390" t="str">
            <v>Renewable hydropower</v>
          </cell>
          <cell r="E390">
            <v>1882</v>
          </cell>
          <cell r="F390">
            <v>1903</v>
          </cell>
          <cell r="G390">
            <v>1917</v>
          </cell>
          <cell r="H390">
            <v>1932</v>
          </cell>
          <cell r="I390">
            <v>1946</v>
          </cell>
          <cell r="J390">
            <v>1965</v>
          </cell>
          <cell r="K390">
            <v>1989</v>
          </cell>
          <cell r="L390">
            <v>2012</v>
          </cell>
          <cell r="M390">
            <v>2037</v>
          </cell>
          <cell r="N390">
            <v>2061</v>
          </cell>
          <cell r="O390">
            <v>2085</v>
          </cell>
          <cell r="P390">
            <v>2110</v>
          </cell>
          <cell r="Q390">
            <v>2230</v>
          </cell>
          <cell r="R390">
            <v>2322</v>
          </cell>
          <cell r="S390">
            <v>2406</v>
          </cell>
          <cell r="T390"/>
          <cell r="U390"/>
        </row>
        <row r="391">
          <cell r="A391" t="str">
            <v>UK - CR</v>
          </cell>
          <cell r="C391" t="str">
            <v>MW</v>
          </cell>
          <cell r="D391" t="str">
            <v>Pumped Storage</v>
          </cell>
          <cell r="E391"/>
          <cell r="F391"/>
          <cell r="G391"/>
          <cell r="H391"/>
          <cell r="I391"/>
          <cell r="J391"/>
          <cell r="K391"/>
          <cell r="L391"/>
          <cell r="M391"/>
          <cell r="N391"/>
          <cell r="O391"/>
          <cell r="P391"/>
          <cell r="Q391"/>
          <cell r="R391"/>
          <cell r="S391"/>
          <cell r="T391"/>
          <cell r="U391"/>
        </row>
        <row r="392">
          <cell r="A392" t="str">
            <v>UK - CR</v>
          </cell>
          <cell r="C392" t="str">
            <v>MW</v>
          </cell>
          <cell r="D392" t="str">
            <v>Bioenergy</v>
          </cell>
          <cell r="E392"/>
          <cell r="F392"/>
          <cell r="G392"/>
          <cell r="H392"/>
          <cell r="I392"/>
          <cell r="J392"/>
          <cell r="K392"/>
          <cell r="L392"/>
          <cell r="M392"/>
          <cell r="N392"/>
          <cell r="O392"/>
          <cell r="P392"/>
          <cell r="Q392"/>
          <cell r="R392"/>
          <cell r="S392"/>
          <cell r="T392"/>
          <cell r="U392"/>
        </row>
        <row r="393">
          <cell r="A393" t="str">
            <v>UK - CR</v>
          </cell>
          <cell r="C393" t="str">
            <v>MW</v>
          </cell>
          <cell r="D393" t="str">
            <v>Biomass</v>
          </cell>
          <cell r="E393">
            <v>4364</v>
          </cell>
          <cell r="F393">
            <v>4696</v>
          </cell>
          <cell r="G393">
            <v>4746</v>
          </cell>
          <cell r="H393">
            <v>4902</v>
          </cell>
          <cell r="I393">
            <v>4960</v>
          </cell>
          <cell r="J393">
            <v>5022</v>
          </cell>
          <cell r="K393">
            <v>5088</v>
          </cell>
          <cell r="L393">
            <v>5165</v>
          </cell>
          <cell r="M393">
            <v>5256</v>
          </cell>
          <cell r="N393">
            <v>5502</v>
          </cell>
          <cell r="O393">
            <v>5614</v>
          </cell>
          <cell r="P393">
            <v>5751</v>
          </cell>
          <cell r="Q393">
            <v>5566</v>
          </cell>
          <cell r="R393">
            <v>3738</v>
          </cell>
          <cell r="S393">
            <v>4124</v>
          </cell>
          <cell r="T393"/>
          <cell r="U393"/>
        </row>
        <row r="394">
          <cell r="A394" t="str">
            <v>UK - CR</v>
          </cell>
          <cell r="C394" t="str">
            <v>MW</v>
          </cell>
          <cell r="D394" t="str">
            <v>Biogas</v>
          </cell>
          <cell r="E394"/>
          <cell r="F394"/>
          <cell r="G394"/>
          <cell r="H394"/>
          <cell r="I394"/>
          <cell r="J394"/>
          <cell r="K394"/>
          <cell r="L394"/>
          <cell r="M394"/>
          <cell r="N394"/>
          <cell r="O394"/>
          <cell r="P394"/>
          <cell r="Q394"/>
          <cell r="R394"/>
          <cell r="S394"/>
          <cell r="T394"/>
          <cell r="U394"/>
        </row>
        <row r="395">
          <cell r="A395" t="str">
            <v>UK - CR</v>
          </cell>
          <cell r="C395" t="str">
            <v>MW</v>
          </cell>
          <cell r="D395" t="str">
            <v>Liquid Biofuels</v>
          </cell>
          <cell r="E395"/>
          <cell r="F395"/>
          <cell r="G395"/>
          <cell r="H395"/>
          <cell r="I395"/>
          <cell r="J395"/>
          <cell r="K395"/>
          <cell r="L395"/>
          <cell r="M395"/>
          <cell r="N395"/>
          <cell r="O395"/>
          <cell r="P395"/>
          <cell r="Q395"/>
          <cell r="R395"/>
          <cell r="S395"/>
          <cell r="T395"/>
          <cell r="U395"/>
        </row>
        <row r="396">
          <cell r="A396" t="str">
            <v>UK - CR</v>
          </cell>
          <cell r="C396" t="str">
            <v>MW</v>
          </cell>
          <cell r="D396" t="str">
            <v>Geothermal</v>
          </cell>
          <cell r="E396"/>
          <cell r="F396"/>
          <cell r="G396"/>
          <cell r="H396"/>
          <cell r="I396"/>
          <cell r="J396"/>
          <cell r="K396"/>
          <cell r="L396"/>
          <cell r="M396"/>
          <cell r="N396"/>
          <cell r="O396"/>
          <cell r="P396"/>
          <cell r="Q396"/>
          <cell r="R396"/>
          <cell r="S396"/>
          <cell r="T396"/>
          <cell r="U396"/>
        </row>
        <row r="397">
          <cell r="A397" t="str">
            <v>UK - CR</v>
          </cell>
          <cell r="C397" t="str">
            <v>MW</v>
          </cell>
          <cell r="D397" t="str">
            <v>Marine</v>
          </cell>
          <cell r="E397">
            <v>25</v>
          </cell>
          <cell r="F397">
            <v>28</v>
          </cell>
          <cell r="G397">
            <v>62</v>
          </cell>
          <cell r="H397">
            <v>64</v>
          </cell>
          <cell r="I397">
            <v>82</v>
          </cell>
          <cell r="J397">
            <v>148</v>
          </cell>
          <cell r="K397">
            <v>163</v>
          </cell>
          <cell r="L397">
            <v>192</v>
          </cell>
          <cell r="M397">
            <v>226</v>
          </cell>
          <cell r="N397">
            <v>246</v>
          </cell>
          <cell r="O397">
            <v>271</v>
          </cell>
          <cell r="P397">
            <v>351</v>
          </cell>
          <cell r="Q397">
            <v>846</v>
          </cell>
          <cell r="R397">
            <v>896</v>
          </cell>
          <cell r="S397">
            <v>926</v>
          </cell>
          <cell r="T397"/>
          <cell r="U397"/>
        </row>
        <row r="398">
          <cell r="A398" t="str">
            <v>UK - CR</v>
          </cell>
          <cell r="C398" t="str">
            <v>MW</v>
          </cell>
          <cell r="D398" t="str">
            <v>Other</v>
          </cell>
          <cell r="E398">
            <v>2069</v>
          </cell>
          <cell r="F398">
            <v>2153</v>
          </cell>
          <cell r="G398">
            <v>2251</v>
          </cell>
          <cell r="H398">
            <v>2373</v>
          </cell>
          <cell r="I398">
            <v>2493</v>
          </cell>
          <cell r="J398">
            <v>2613</v>
          </cell>
          <cell r="K398">
            <v>2738</v>
          </cell>
          <cell r="L398">
            <v>2918</v>
          </cell>
          <cell r="M398">
            <v>3058</v>
          </cell>
          <cell r="N398">
            <v>3195</v>
          </cell>
          <cell r="O398">
            <v>3338</v>
          </cell>
          <cell r="P398">
            <v>3522</v>
          </cell>
          <cell r="Q398">
            <v>4141</v>
          </cell>
          <cell r="R398">
            <v>4369</v>
          </cell>
          <cell r="S398">
            <v>4699</v>
          </cell>
          <cell r="T398"/>
          <cell r="U398"/>
        </row>
        <row r="399">
          <cell r="A399" t="str">
            <v>UK - CR</v>
          </cell>
          <cell r="C399" t="str">
            <v>MW</v>
          </cell>
          <cell r="D399" t="str">
            <v>Storage</v>
          </cell>
          <cell r="E399">
            <v>4710</v>
          </cell>
          <cell r="F399">
            <v>4937</v>
          </cell>
          <cell r="G399">
            <v>5444</v>
          </cell>
          <cell r="H399">
            <v>5717</v>
          </cell>
          <cell r="I399">
            <v>6524</v>
          </cell>
          <cell r="J399">
            <v>7211</v>
          </cell>
          <cell r="K399">
            <v>7681</v>
          </cell>
          <cell r="L399">
            <v>9045</v>
          </cell>
          <cell r="M399">
            <v>10260</v>
          </cell>
          <cell r="N399">
            <v>11126</v>
          </cell>
          <cell r="O399">
            <v>11744</v>
          </cell>
          <cell r="P399">
            <v>12300</v>
          </cell>
          <cell r="Q399">
            <v>18336</v>
          </cell>
          <cell r="R399">
            <v>25503</v>
          </cell>
          <cell r="S399">
            <v>28063</v>
          </cell>
          <cell r="T399"/>
          <cell r="U399"/>
        </row>
        <row r="400">
          <cell r="A400" t="str">
            <v>UK - TD</v>
          </cell>
          <cell r="C400" t="str">
            <v>MW</v>
          </cell>
          <cell r="D400" t="str">
            <v>EE Kapazitäten kummuliert [MW]</v>
          </cell>
          <cell r="E400"/>
          <cell r="F400"/>
          <cell r="G400"/>
          <cell r="H400"/>
          <cell r="I400"/>
          <cell r="J400"/>
          <cell r="K400"/>
          <cell r="L400"/>
          <cell r="M400"/>
          <cell r="N400"/>
          <cell r="O400"/>
          <cell r="P400"/>
          <cell r="Q400"/>
          <cell r="R400"/>
          <cell r="S400"/>
          <cell r="T400" t="str">
            <v>Two degrees Szenario setzt auf Zentrale Erzeugung von EE</v>
          </cell>
          <cell r="U400"/>
        </row>
        <row r="401">
          <cell r="A401" t="str">
            <v>UK - TD</v>
          </cell>
          <cell r="C401" t="str">
            <v>MW</v>
          </cell>
          <cell r="D401" t="str">
            <v>Wind</v>
          </cell>
          <cell r="E401"/>
          <cell r="F401"/>
          <cell r="G401"/>
          <cell r="H401"/>
          <cell r="I401"/>
          <cell r="J401"/>
          <cell r="K401"/>
          <cell r="L401"/>
          <cell r="M401"/>
          <cell r="N401"/>
          <cell r="O401"/>
          <cell r="P401"/>
          <cell r="Q401"/>
          <cell r="R401"/>
          <cell r="S401"/>
          <cell r="T401"/>
          <cell r="U401" t="str">
            <v>FES19</v>
          </cell>
        </row>
        <row r="402">
          <cell r="A402" t="str">
            <v>UK - TD</v>
          </cell>
          <cell r="C402" t="str">
            <v>MW</v>
          </cell>
          <cell r="D402" t="str">
            <v>Wind Onshore</v>
          </cell>
          <cell r="E402">
            <v>12779</v>
          </cell>
          <cell r="F402">
            <v>13008</v>
          </cell>
          <cell r="G402">
            <v>13381</v>
          </cell>
          <cell r="H402">
            <v>13992</v>
          </cell>
          <cell r="I402">
            <v>14909</v>
          </cell>
          <cell r="J402">
            <v>16148</v>
          </cell>
          <cell r="K402">
            <v>17412</v>
          </cell>
          <cell r="L402">
            <v>18763</v>
          </cell>
          <cell r="M402">
            <v>19615</v>
          </cell>
          <cell r="N402">
            <v>19973</v>
          </cell>
          <cell r="O402">
            <v>20215</v>
          </cell>
          <cell r="P402">
            <v>20445</v>
          </cell>
          <cell r="Q402">
            <v>21619</v>
          </cell>
          <cell r="R402">
            <v>22732</v>
          </cell>
          <cell r="S402">
            <v>24565</v>
          </cell>
          <cell r="T402"/>
          <cell r="U402" t="str">
            <v>https://www.nationalgrideso.com/sites/eso/files/documents/fes-2019.pdf</v>
          </cell>
        </row>
        <row r="403">
          <cell r="A403" t="str">
            <v>UK - TD</v>
          </cell>
          <cell r="C403" t="str">
            <v>MW</v>
          </cell>
          <cell r="D403" t="str">
            <v>Wind Offshore</v>
          </cell>
          <cell r="E403">
            <v>10365</v>
          </cell>
          <cell r="F403">
            <v>10725</v>
          </cell>
          <cell r="G403">
            <v>13045</v>
          </cell>
          <cell r="H403">
            <v>15473</v>
          </cell>
          <cell r="I403">
            <v>18110</v>
          </cell>
          <cell r="J403">
            <v>20450</v>
          </cell>
          <cell r="K403">
            <v>23150</v>
          </cell>
          <cell r="L403">
            <v>26500</v>
          </cell>
          <cell r="M403">
            <v>28930</v>
          </cell>
          <cell r="N403">
            <v>30460</v>
          </cell>
          <cell r="O403">
            <v>32270</v>
          </cell>
          <cell r="P403">
            <v>33620</v>
          </cell>
          <cell r="Q403">
            <v>41291</v>
          </cell>
          <cell r="R403">
            <v>45993</v>
          </cell>
          <cell r="S403">
            <v>54093</v>
          </cell>
          <cell r="T403"/>
          <cell r="U403"/>
        </row>
        <row r="404">
          <cell r="A404" t="str">
            <v>UK - TD</v>
          </cell>
          <cell r="C404" t="str">
            <v>MW</v>
          </cell>
          <cell r="D404" t="str">
            <v>Solar PV</v>
          </cell>
          <cell r="E404">
            <v>13076</v>
          </cell>
          <cell r="F404">
            <v>13571</v>
          </cell>
          <cell r="G404">
            <v>13973</v>
          </cell>
          <cell r="H404">
            <v>14548</v>
          </cell>
          <cell r="I404">
            <v>15384</v>
          </cell>
          <cell r="J404">
            <v>16223</v>
          </cell>
          <cell r="K404">
            <v>17007</v>
          </cell>
          <cell r="L404">
            <v>17854</v>
          </cell>
          <cell r="M404">
            <v>18980</v>
          </cell>
          <cell r="N404">
            <v>20217</v>
          </cell>
          <cell r="O404">
            <v>21379</v>
          </cell>
          <cell r="P404">
            <v>23034</v>
          </cell>
          <cell r="Q404">
            <v>35223</v>
          </cell>
          <cell r="R404">
            <v>39284</v>
          </cell>
          <cell r="S404">
            <v>42016</v>
          </cell>
          <cell r="T404"/>
          <cell r="U404"/>
        </row>
        <row r="405">
          <cell r="A405" t="str">
            <v>UK - TD</v>
          </cell>
          <cell r="C405" t="str">
            <v>MW</v>
          </cell>
          <cell r="D405" t="str">
            <v>Concentrated solar power</v>
          </cell>
          <cell r="E405"/>
          <cell r="F405"/>
          <cell r="G405"/>
          <cell r="H405"/>
          <cell r="I405"/>
          <cell r="J405"/>
          <cell r="K405"/>
          <cell r="L405"/>
          <cell r="M405"/>
          <cell r="N405"/>
          <cell r="O405"/>
          <cell r="P405"/>
          <cell r="Q405"/>
          <cell r="R405"/>
          <cell r="S405"/>
          <cell r="T405"/>
          <cell r="U405"/>
        </row>
        <row r="406">
          <cell r="A406" t="str">
            <v>UK - TD</v>
          </cell>
          <cell r="C406" t="str">
            <v>MW</v>
          </cell>
          <cell r="D406" t="str">
            <v>Renewable hydropower</v>
          </cell>
          <cell r="E406">
            <v>1885</v>
          </cell>
          <cell r="F406">
            <v>1889</v>
          </cell>
          <cell r="G406">
            <v>1893</v>
          </cell>
          <cell r="H406">
            <v>1896</v>
          </cell>
          <cell r="I406">
            <v>1900</v>
          </cell>
          <cell r="J406">
            <v>1904</v>
          </cell>
          <cell r="K406">
            <v>1908</v>
          </cell>
          <cell r="L406">
            <v>1912</v>
          </cell>
          <cell r="M406">
            <v>1915</v>
          </cell>
          <cell r="N406">
            <v>1919</v>
          </cell>
          <cell r="O406">
            <v>1922</v>
          </cell>
          <cell r="P406">
            <v>1926</v>
          </cell>
          <cell r="Q406">
            <v>1942</v>
          </cell>
          <cell r="R406">
            <v>1958</v>
          </cell>
          <cell r="S406">
            <v>1989</v>
          </cell>
          <cell r="T406"/>
          <cell r="U406"/>
        </row>
        <row r="407">
          <cell r="A407" t="str">
            <v>UK - TD</v>
          </cell>
          <cell r="C407" t="str">
            <v>MW</v>
          </cell>
          <cell r="D407" t="str">
            <v>Pumped Storage</v>
          </cell>
          <cell r="E407"/>
          <cell r="F407"/>
          <cell r="G407"/>
          <cell r="H407"/>
          <cell r="I407"/>
          <cell r="J407"/>
          <cell r="K407"/>
          <cell r="L407"/>
          <cell r="M407"/>
          <cell r="N407"/>
          <cell r="O407"/>
          <cell r="P407"/>
          <cell r="Q407"/>
          <cell r="R407"/>
          <cell r="S407"/>
          <cell r="T407"/>
          <cell r="U407"/>
        </row>
        <row r="408">
          <cell r="A408" t="str">
            <v>UK - TD</v>
          </cell>
          <cell r="C408" t="str">
            <v>MW</v>
          </cell>
          <cell r="D408" t="str">
            <v>Bioenergy</v>
          </cell>
          <cell r="E408"/>
          <cell r="F408"/>
          <cell r="G408"/>
          <cell r="H408"/>
          <cell r="I408"/>
          <cell r="J408"/>
          <cell r="K408"/>
          <cell r="L408"/>
          <cell r="M408"/>
          <cell r="N408"/>
          <cell r="O408"/>
          <cell r="P408"/>
          <cell r="Q408"/>
          <cell r="R408"/>
          <cell r="S408"/>
          <cell r="T408"/>
          <cell r="U408"/>
        </row>
        <row r="409">
          <cell r="A409" t="str">
            <v>UK - TD</v>
          </cell>
          <cell r="C409" t="str">
            <v>MW</v>
          </cell>
          <cell r="D409" t="str">
            <v>Biomass</v>
          </cell>
          <cell r="E409">
            <v>4257</v>
          </cell>
          <cell r="F409">
            <v>4561</v>
          </cell>
          <cell r="G409">
            <v>4558</v>
          </cell>
          <cell r="H409">
            <v>4817</v>
          </cell>
          <cell r="I409">
            <v>4853</v>
          </cell>
          <cell r="J409">
            <v>4865</v>
          </cell>
          <cell r="K409">
            <v>4877</v>
          </cell>
          <cell r="L409">
            <v>4888</v>
          </cell>
          <cell r="M409">
            <v>4906</v>
          </cell>
          <cell r="N409">
            <v>4898</v>
          </cell>
          <cell r="O409">
            <v>4926</v>
          </cell>
          <cell r="P409">
            <v>4954</v>
          </cell>
          <cell r="Q409">
            <v>4932</v>
          </cell>
          <cell r="R409">
            <v>5090</v>
          </cell>
          <cell r="S409">
            <v>2390</v>
          </cell>
          <cell r="T409"/>
          <cell r="U409"/>
        </row>
        <row r="410">
          <cell r="A410" t="str">
            <v>UK - TD</v>
          </cell>
          <cell r="C410" t="str">
            <v>MW</v>
          </cell>
          <cell r="D410" t="str">
            <v>Biogas</v>
          </cell>
          <cell r="E410"/>
          <cell r="F410"/>
          <cell r="G410"/>
          <cell r="H410"/>
          <cell r="I410"/>
          <cell r="J410"/>
          <cell r="K410"/>
          <cell r="L410"/>
          <cell r="M410"/>
          <cell r="N410"/>
          <cell r="O410"/>
          <cell r="P410"/>
          <cell r="Q410"/>
          <cell r="R410"/>
          <cell r="S410"/>
          <cell r="T410"/>
          <cell r="U410"/>
        </row>
        <row r="411">
          <cell r="A411" t="str">
            <v>UK - TD</v>
          </cell>
          <cell r="C411" t="str">
            <v>MW</v>
          </cell>
          <cell r="D411" t="str">
            <v>Liquid Biofuels</v>
          </cell>
          <cell r="E411"/>
          <cell r="F411"/>
          <cell r="G411"/>
          <cell r="H411"/>
          <cell r="I411"/>
          <cell r="J411"/>
          <cell r="K411"/>
          <cell r="L411"/>
          <cell r="M411"/>
          <cell r="N411"/>
          <cell r="O411"/>
          <cell r="P411"/>
          <cell r="Q411"/>
          <cell r="R411"/>
          <cell r="S411"/>
          <cell r="T411"/>
          <cell r="U411"/>
        </row>
        <row r="412">
          <cell r="A412" t="str">
            <v>UK - TD</v>
          </cell>
          <cell r="C412" t="str">
            <v>MW</v>
          </cell>
          <cell r="D412" t="str">
            <v>Geothermal</v>
          </cell>
          <cell r="E412"/>
          <cell r="F412"/>
          <cell r="G412"/>
          <cell r="H412"/>
          <cell r="I412"/>
          <cell r="J412"/>
          <cell r="K412"/>
          <cell r="L412"/>
          <cell r="M412"/>
          <cell r="N412"/>
          <cell r="O412"/>
          <cell r="P412"/>
          <cell r="Q412"/>
          <cell r="R412"/>
          <cell r="S412"/>
          <cell r="T412"/>
          <cell r="U412"/>
        </row>
        <row r="413">
          <cell r="A413" t="str">
            <v>UK - TD</v>
          </cell>
          <cell r="C413" t="str">
            <v>MW</v>
          </cell>
          <cell r="D413" t="str">
            <v>Marine</v>
          </cell>
          <cell r="E413">
            <v>25</v>
          </cell>
          <cell r="F413">
            <v>55</v>
          </cell>
          <cell r="G413">
            <v>55</v>
          </cell>
          <cell r="H413">
            <v>69</v>
          </cell>
          <cell r="I413">
            <v>125</v>
          </cell>
          <cell r="J413">
            <v>125</v>
          </cell>
          <cell r="K413">
            <v>280</v>
          </cell>
          <cell r="L413">
            <v>280</v>
          </cell>
          <cell r="M413">
            <v>463</v>
          </cell>
          <cell r="N413">
            <v>464</v>
          </cell>
          <cell r="O413">
            <v>799</v>
          </cell>
          <cell r="P413">
            <v>799</v>
          </cell>
          <cell r="Q413">
            <v>1658</v>
          </cell>
          <cell r="R413">
            <v>3983</v>
          </cell>
          <cell r="S413">
            <v>3983</v>
          </cell>
          <cell r="T413"/>
          <cell r="U413"/>
        </row>
        <row r="414">
          <cell r="A414" t="str">
            <v>UK - TD</v>
          </cell>
          <cell r="C414" t="str">
            <v>MW</v>
          </cell>
          <cell r="D414" t="str">
            <v>Other</v>
          </cell>
          <cell r="E414">
            <v>1966</v>
          </cell>
          <cell r="F414">
            <v>2017</v>
          </cell>
          <cell r="G414">
            <v>2076</v>
          </cell>
          <cell r="H414">
            <v>2143</v>
          </cell>
          <cell r="I414">
            <v>2199</v>
          </cell>
          <cell r="J414">
            <v>2258</v>
          </cell>
          <cell r="K414">
            <v>2312</v>
          </cell>
          <cell r="L414">
            <v>2399</v>
          </cell>
          <cell r="M414">
            <v>2467</v>
          </cell>
          <cell r="N414">
            <v>2536</v>
          </cell>
          <cell r="O414">
            <v>2594</v>
          </cell>
          <cell r="P414">
            <v>2691</v>
          </cell>
          <cell r="Q414">
            <v>3008</v>
          </cell>
          <cell r="R414">
            <v>3094</v>
          </cell>
          <cell r="S414">
            <v>3131</v>
          </cell>
          <cell r="T414"/>
          <cell r="U414"/>
        </row>
        <row r="415">
          <cell r="A415" t="str">
            <v>UK - TD</v>
          </cell>
          <cell r="C415" t="str">
            <v>MW</v>
          </cell>
          <cell r="D415" t="str">
            <v>Storage</v>
          </cell>
          <cell r="E415">
            <v>4767</v>
          </cell>
          <cell r="F415">
            <v>5234</v>
          </cell>
          <cell r="G415">
            <v>5711</v>
          </cell>
          <cell r="H415">
            <v>6083</v>
          </cell>
          <cell r="I415">
            <v>6591</v>
          </cell>
          <cell r="J415">
            <v>7178</v>
          </cell>
          <cell r="K415">
            <v>7388</v>
          </cell>
          <cell r="L415">
            <v>7538</v>
          </cell>
          <cell r="M415">
            <v>8251</v>
          </cell>
          <cell r="N415">
            <v>9814</v>
          </cell>
          <cell r="O415">
            <v>10804</v>
          </cell>
          <cell r="P415">
            <v>11746</v>
          </cell>
          <cell r="Q415">
            <v>14852</v>
          </cell>
          <cell r="R415">
            <v>15838</v>
          </cell>
          <cell r="S415">
            <v>22512</v>
          </cell>
          <cell r="T415"/>
          <cell r="U415"/>
        </row>
        <row r="416">
          <cell r="A416" t="str">
            <v>UK - Central Forecast</v>
          </cell>
          <cell r="C416" t="str">
            <v>MW</v>
          </cell>
          <cell r="D416" t="str">
            <v>EE Kapazitäten kummuliert [MW]</v>
          </cell>
          <cell r="E416"/>
          <cell r="F416"/>
          <cell r="G416"/>
          <cell r="H416"/>
          <cell r="I416"/>
          <cell r="J416"/>
          <cell r="K416"/>
          <cell r="L416"/>
          <cell r="M416"/>
          <cell r="N416"/>
          <cell r="O416"/>
          <cell r="P416"/>
          <cell r="Q416"/>
          <cell r="R416"/>
          <cell r="S416"/>
          <cell r="T416" t="str">
            <v>Central Forecast ist bis 2024 das genauste Szenario</v>
          </cell>
          <cell r="U416"/>
        </row>
        <row r="417">
          <cell r="A417" t="str">
            <v>UK - Central Forecast</v>
          </cell>
          <cell r="C417" t="str">
            <v>MW</v>
          </cell>
          <cell r="D417" t="str">
            <v>Wind</v>
          </cell>
          <cell r="E417"/>
          <cell r="F417"/>
          <cell r="G417"/>
          <cell r="H417"/>
          <cell r="I417"/>
          <cell r="J417"/>
          <cell r="K417"/>
          <cell r="L417"/>
          <cell r="M417"/>
          <cell r="N417"/>
          <cell r="O417"/>
          <cell r="P417"/>
          <cell r="Q417"/>
          <cell r="R417"/>
          <cell r="S417"/>
          <cell r="T417"/>
          <cell r="U417" t="str">
            <v>FES19</v>
          </cell>
        </row>
        <row r="418">
          <cell r="A418" t="str">
            <v>UK - Central Forecast</v>
          </cell>
          <cell r="C418" t="str">
            <v>MW</v>
          </cell>
          <cell r="D418" t="str">
            <v>Wind Onshore</v>
          </cell>
          <cell r="E418">
            <v>12709</v>
          </cell>
          <cell r="F418">
            <v>12855</v>
          </cell>
          <cell r="G418">
            <v>12971</v>
          </cell>
          <cell r="H418">
            <v>13094</v>
          </cell>
          <cell r="I418">
            <v>13478</v>
          </cell>
          <cell r="J418">
            <v>13729</v>
          </cell>
          <cell r="K418"/>
          <cell r="L418"/>
          <cell r="M418"/>
          <cell r="N418"/>
          <cell r="O418"/>
          <cell r="P418"/>
          <cell r="Q418"/>
          <cell r="R418"/>
          <cell r="S418"/>
          <cell r="T418"/>
          <cell r="U418" t="str">
            <v>https://www.nationalgrideso.com/sites/eso/files/documents/fes-2019.pdf</v>
          </cell>
        </row>
        <row r="419">
          <cell r="A419" t="str">
            <v>UK - Central Forecast</v>
          </cell>
          <cell r="C419" t="str">
            <v>MW</v>
          </cell>
          <cell r="D419" t="str">
            <v>Wind Offshore</v>
          </cell>
          <cell r="E419">
            <v>10365</v>
          </cell>
          <cell r="F419">
            <v>10365</v>
          </cell>
          <cell r="G419">
            <v>11165</v>
          </cell>
          <cell r="H419">
            <v>12605</v>
          </cell>
          <cell r="I419">
            <v>13935</v>
          </cell>
          <cell r="J419">
            <v>15173</v>
          </cell>
          <cell r="K419"/>
          <cell r="L419"/>
          <cell r="M419"/>
          <cell r="N419"/>
          <cell r="O419"/>
          <cell r="P419"/>
          <cell r="Q419"/>
          <cell r="R419"/>
          <cell r="S419"/>
          <cell r="T419"/>
          <cell r="U419"/>
        </row>
        <row r="420">
          <cell r="A420" t="str">
            <v>UK - Central Forecast</v>
          </cell>
          <cell r="C420" t="str">
            <v>MW</v>
          </cell>
          <cell r="D420" t="str">
            <v>Solar PV</v>
          </cell>
          <cell r="E420">
            <v>12976</v>
          </cell>
          <cell r="F420">
            <v>13271</v>
          </cell>
          <cell r="G420">
            <v>13495</v>
          </cell>
          <cell r="H420">
            <v>13870</v>
          </cell>
          <cell r="I420">
            <v>14357</v>
          </cell>
          <cell r="J420">
            <v>13765</v>
          </cell>
          <cell r="K420"/>
          <cell r="L420"/>
          <cell r="M420"/>
          <cell r="N420"/>
          <cell r="O420"/>
          <cell r="P420"/>
          <cell r="Q420"/>
          <cell r="R420"/>
          <cell r="S420"/>
          <cell r="T420"/>
          <cell r="U420"/>
        </row>
        <row r="421">
          <cell r="A421" t="str">
            <v>UK - Central Forecast</v>
          </cell>
          <cell r="C421" t="str">
            <v>MW</v>
          </cell>
          <cell r="D421" t="str">
            <v>Concentrated solar power</v>
          </cell>
          <cell r="E421"/>
          <cell r="F421"/>
          <cell r="G421"/>
          <cell r="H421"/>
          <cell r="I421"/>
          <cell r="J421"/>
          <cell r="K421"/>
          <cell r="L421"/>
          <cell r="M421"/>
          <cell r="N421"/>
          <cell r="O421"/>
          <cell r="P421"/>
          <cell r="Q421"/>
          <cell r="R421"/>
          <cell r="S421"/>
          <cell r="T421"/>
          <cell r="U421"/>
        </row>
        <row r="422">
          <cell r="A422" t="str">
            <v>UK - Central Forecast</v>
          </cell>
          <cell r="C422" t="str">
            <v>MW</v>
          </cell>
          <cell r="D422" t="str">
            <v>Renewable hydropower</v>
          </cell>
          <cell r="E422">
            <v>1877</v>
          </cell>
          <cell r="F422">
            <v>1882</v>
          </cell>
          <cell r="G422">
            <v>1886</v>
          </cell>
          <cell r="H422">
            <v>1891</v>
          </cell>
          <cell r="I422">
            <v>1895</v>
          </cell>
          <cell r="J422">
            <v>1884</v>
          </cell>
          <cell r="K422"/>
          <cell r="L422"/>
          <cell r="M422"/>
          <cell r="N422"/>
          <cell r="O422"/>
          <cell r="P422"/>
          <cell r="Q422"/>
          <cell r="R422"/>
          <cell r="S422"/>
          <cell r="T422"/>
          <cell r="U422"/>
        </row>
        <row r="423">
          <cell r="A423" t="str">
            <v>UK - Central Forecast</v>
          </cell>
          <cell r="C423" t="str">
            <v>MW</v>
          </cell>
          <cell r="D423" t="str">
            <v>Pumped Storage</v>
          </cell>
          <cell r="E423"/>
          <cell r="F423"/>
          <cell r="G423"/>
          <cell r="H423"/>
          <cell r="I423"/>
          <cell r="J423"/>
          <cell r="K423"/>
          <cell r="L423"/>
          <cell r="M423"/>
          <cell r="N423"/>
          <cell r="O423"/>
          <cell r="P423"/>
          <cell r="Q423"/>
          <cell r="R423"/>
          <cell r="S423"/>
          <cell r="T423"/>
          <cell r="U423"/>
        </row>
        <row r="424">
          <cell r="A424" t="str">
            <v>UK - Central Forecast</v>
          </cell>
          <cell r="C424" t="str">
            <v>MW</v>
          </cell>
          <cell r="D424" t="str">
            <v>Bioenergy</v>
          </cell>
          <cell r="E424"/>
          <cell r="F424"/>
          <cell r="G424"/>
          <cell r="H424"/>
          <cell r="I424"/>
          <cell r="J424"/>
          <cell r="K424"/>
          <cell r="L424"/>
          <cell r="M424"/>
          <cell r="N424"/>
          <cell r="O424"/>
          <cell r="P424"/>
          <cell r="Q424"/>
          <cell r="R424"/>
          <cell r="S424"/>
          <cell r="T424"/>
          <cell r="U424"/>
        </row>
        <row r="425">
          <cell r="A425" t="str">
            <v>UK - Central Forecast</v>
          </cell>
          <cell r="C425" t="str">
            <v>MW</v>
          </cell>
          <cell r="D425" t="str">
            <v>Biomass</v>
          </cell>
          <cell r="E425">
            <v>4254</v>
          </cell>
          <cell r="F425">
            <v>4554</v>
          </cell>
          <cell r="G425">
            <v>4566</v>
          </cell>
          <cell r="H425">
            <v>4669</v>
          </cell>
          <cell r="I425">
            <v>4684</v>
          </cell>
          <cell r="J425">
            <v>4562</v>
          </cell>
          <cell r="K425"/>
          <cell r="L425"/>
          <cell r="M425"/>
          <cell r="N425"/>
          <cell r="O425"/>
          <cell r="P425"/>
          <cell r="Q425"/>
          <cell r="R425"/>
          <cell r="S425"/>
          <cell r="T425"/>
          <cell r="U425"/>
        </row>
        <row r="426">
          <cell r="A426" t="str">
            <v>UK - Central Forecast</v>
          </cell>
          <cell r="C426" t="str">
            <v>MW</v>
          </cell>
          <cell r="D426" t="str">
            <v>Biogas</v>
          </cell>
          <cell r="E426"/>
          <cell r="F426"/>
          <cell r="G426"/>
          <cell r="H426"/>
          <cell r="I426"/>
          <cell r="J426"/>
          <cell r="K426"/>
          <cell r="L426"/>
          <cell r="M426"/>
          <cell r="N426"/>
          <cell r="O426"/>
          <cell r="P426"/>
          <cell r="Q426"/>
          <cell r="R426"/>
          <cell r="S426"/>
          <cell r="T426"/>
          <cell r="U426"/>
        </row>
        <row r="427">
          <cell r="A427" t="str">
            <v>UK - Central Forecast</v>
          </cell>
          <cell r="C427" t="str">
            <v>MW</v>
          </cell>
          <cell r="D427" t="str">
            <v>Liquid Biofuels</v>
          </cell>
          <cell r="E427"/>
          <cell r="F427"/>
          <cell r="G427"/>
          <cell r="H427"/>
          <cell r="I427"/>
          <cell r="J427"/>
          <cell r="K427"/>
          <cell r="L427"/>
          <cell r="M427"/>
          <cell r="N427"/>
          <cell r="O427"/>
          <cell r="P427"/>
          <cell r="Q427"/>
          <cell r="R427"/>
          <cell r="S427"/>
          <cell r="T427"/>
          <cell r="U427"/>
        </row>
        <row r="428">
          <cell r="A428" t="str">
            <v>UK - Central Forecast</v>
          </cell>
          <cell r="C428" t="str">
            <v>MW</v>
          </cell>
          <cell r="D428" t="str">
            <v>Geothermal</v>
          </cell>
          <cell r="E428"/>
          <cell r="F428"/>
          <cell r="G428"/>
          <cell r="H428"/>
          <cell r="I428"/>
          <cell r="J428"/>
          <cell r="K428"/>
          <cell r="L428"/>
          <cell r="M428"/>
          <cell r="N428"/>
          <cell r="O428"/>
          <cell r="P428"/>
          <cell r="Q428"/>
          <cell r="R428"/>
          <cell r="S428"/>
          <cell r="T428"/>
          <cell r="U428"/>
        </row>
        <row r="429">
          <cell r="A429" t="str">
            <v>UK - Central Forecast</v>
          </cell>
          <cell r="C429" t="str">
            <v>MW</v>
          </cell>
          <cell r="D429" t="str">
            <v>Marine</v>
          </cell>
          <cell r="E429">
            <v>25</v>
          </cell>
          <cell r="F429">
            <v>25</v>
          </cell>
          <cell r="G429">
            <v>25</v>
          </cell>
          <cell r="H429">
            <v>29</v>
          </cell>
          <cell r="I429">
            <v>29</v>
          </cell>
          <cell r="J429">
            <v>56</v>
          </cell>
          <cell r="K429"/>
          <cell r="L429"/>
          <cell r="M429"/>
          <cell r="N429"/>
          <cell r="O429"/>
          <cell r="P429"/>
          <cell r="Q429"/>
          <cell r="R429"/>
          <cell r="S429"/>
          <cell r="T429"/>
          <cell r="U429"/>
        </row>
        <row r="430">
          <cell r="A430" t="str">
            <v>UK - Central Forecast</v>
          </cell>
          <cell r="C430" t="str">
            <v>MW</v>
          </cell>
          <cell r="D430" t="str">
            <v>Other</v>
          </cell>
          <cell r="E430">
            <v>1987</v>
          </cell>
          <cell r="F430">
            <v>2028</v>
          </cell>
          <cell r="G430">
            <v>2065</v>
          </cell>
          <cell r="H430">
            <v>2114</v>
          </cell>
          <cell r="I430">
            <v>2153</v>
          </cell>
          <cell r="J430">
            <v>1906</v>
          </cell>
          <cell r="K430"/>
          <cell r="L430"/>
          <cell r="M430"/>
          <cell r="N430"/>
          <cell r="O430"/>
          <cell r="P430"/>
          <cell r="Q430"/>
          <cell r="R430"/>
          <cell r="S430"/>
          <cell r="T430"/>
          <cell r="U430"/>
        </row>
        <row r="431">
          <cell r="A431" t="str">
            <v>UK - Central Forecast</v>
          </cell>
          <cell r="C431" t="str">
            <v>MW</v>
          </cell>
          <cell r="D431" t="str">
            <v>Storage</v>
          </cell>
          <cell r="E431">
            <v>4065</v>
          </cell>
          <cell r="F431">
            <v>4893</v>
          </cell>
          <cell r="G431">
            <v>5367</v>
          </cell>
          <cell r="H431">
            <v>5957</v>
          </cell>
          <cell r="I431">
            <v>6280</v>
          </cell>
          <cell r="J431">
            <v>6163</v>
          </cell>
          <cell r="K431"/>
          <cell r="L431"/>
          <cell r="M431"/>
          <cell r="N431"/>
          <cell r="O431"/>
          <cell r="P431"/>
          <cell r="Q431"/>
          <cell r="R431"/>
          <cell r="S431"/>
          <cell r="T431"/>
          <cell r="U431"/>
        </row>
        <row r="432">
          <cell r="A432" t="str">
            <v>Germany</v>
          </cell>
          <cell r="C432" t="str">
            <v>%</v>
          </cell>
          <cell r="D432" t="str">
            <v>RES-FEC</v>
          </cell>
          <cell r="G432">
            <v>0.192</v>
          </cell>
          <cell r="H432">
            <v>0.20399999999999999</v>
          </cell>
          <cell r="I432">
            <v>0.216</v>
          </cell>
          <cell r="J432">
            <v>0.22800000000000001</v>
          </cell>
          <cell r="K432">
            <v>0.24</v>
          </cell>
          <cell r="L432">
            <v>0.252</v>
          </cell>
          <cell r="M432">
            <v>0.26400000000000001</v>
          </cell>
          <cell r="N432">
            <v>0.27600000000000002</v>
          </cell>
          <cell r="O432">
            <v>0.28799999999999998</v>
          </cell>
          <cell r="P432">
            <v>0.3</v>
          </cell>
          <cell r="Q432"/>
          <cell r="R432"/>
          <cell r="S432"/>
          <cell r="T432"/>
          <cell r="U432" t="str">
            <v>S 47</v>
          </cell>
        </row>
        <row r="433">
          <cell r="A433" t="str">
            <v>Germany</v>
          </cell>
          <cell r="C433" t="str">
            <v>%</v>
          </cell>
          <cell r="D433" t="str">
            <v>RES-E</v>
          </cell>
          <cell r="E433"/>
          <cell r="F433">
            <v>0.43</v>
          </cell>
          <cell r="H433"/>
          <cell r="I433"/>
          <cell r="J433"/>
          <cell r="K433">
            <v>0.51</v>
          </cell>
          <cell r="L433"/>
          <cell r="M433"/>
          <cell r="N433"/>
          <cell r="P433">
            <v>0.65</v>
          </cell>
          <cell r="Q433"/>
          <cell r="R433"/>
          <cell r="S433"/>
          <cell r="T433" t="str">
            <v>Prognostiziert, 2025 mittelwert von 48-54%</v>
          </cell>
          <cell r="U433" t="str">
            <v>S 48</v>
          </cell>
        </row>
        <row r="434">
          <cell r="A434" t="str">
            <v>Germany</v>
          </cell>
          <cell r="C434" t="str">
            <v>%</v>
          </cell>
          <cell r="D434" t="str">
            <v>RES-HC</v>
          </cell>
          <cell r="E434"/>
          <cell r="F434">
            <v>0.14000000000000001</v>
          </cell>
          <cell r="G434"/>
          <cell r="H434"/>
          <cell r="I434"/>
          <cell r="J434"/>
          <cell r="K434">
            <v>0.20499999999999999</v>
          </cell>
          <cell r="L434"/>
          <cell r="M434"/>
          <cell r="N434"/>
          <cell r="P434">
            <v>0.27</v>
          </cell>
          <cell r="Q434"/>
          <cell r="R434"/>
          <cell r="S434"/>
          <cell r="T434"/>
          <cell r="U434" t="str">
            <v>S 49</v>
          </cell>
        </row>
        <row r="435">
          <cell r="A435" t="str">
            <v>Germany</v>
          </cell>
          <cell r="C435" t="str">
            <v>%</v>
          </cell>
          <cell r="D435" t="str">
            <v>RES-T</v>
          </cell>
          <cell r="E435"/>
          <cell r="F435">
            <v>0.09</v>
          </cell>
          <cell r="G435"/>
          <cell r="H435"/>
          <cell r="I435"/>
          <cell r="J435"/>
          <cell r="K435">
            <v>0.13</v>
          </cell>
          <cell r="L435"/>
          <cell r="M435"/>
          <cell r="N435"/>
          <cell r="P435">
            <v>0.27</v>
          </cell>
          <cell r="Q435"/>
          <cell r="R435"/>
          <cell r="S435"/>
          <cell r="T435"/>
          <cell r="U435" t="str">
            <v>S 49</v>
          </cell>
        </row>
        <row r="436">
          <cell r="A436" t="str">
            <v>Germany</v>
          </cell>
          <cell r="C436"/>
          <cell r="D436" t="str">
            <v>EE Kapazitäten kummuliert [MW]</v>
          </cell>
          <cell r="E436"/>
          <cell r="F436"/>
          <cell r="G436"/>
          <cell r="H436"/>
          <cell r="I436"/>
          <cell r="J436"/>
          <cell r="K436"/>
          <cell r="L436"/>
          <cell r="M436"/>
          <cell r="N436"/>
          <cell r="O436"/>
          <cell r="P436"/>
          <cell r="Q436"/>
          <cell r="R436"/>
          <cell r="S436"/>
          <cell r="T436"/>
          <cell r="U436"/>
        </row>
        <row r="437">
          <cell r="A437" t="str">
            <v>Germany</v>
          </cell>
          <cell r="C437" t="str">
            <v>MW</v>
          </cell>
          <cell r="D437" t="str">
            <v>Wind</v>
          </cell>
          <cell r="E437"/>
          <cell r="F437"/>
          <cell r="G437"/>
          <cell r="H437"/>
          <cell r="I437"/>
          <cell r="J437"/>
          <cell r="K437"/>
          <cell r="L437"/>
          <cell r="M437"/>
          <cell r="N437"/>
          <cell r="O437"/>
          <cell r="Q437"/>
          <cell r="R437"/>
          <cell r="S437"/>
          <cell r="U437"/>
        </row>
        <row r="438">
          <cell r="A438" t="str">
            <v>Germany</v>
          </cell>
          <cell r="C438" t="str">
            <v>MW</v>
          </cell>
          <cell r="D438" t="str">
            <v>Wind Onshore</v>
          </cell>
          <cell r="E438"/>
          <cell r="F438">
            <v>54832</v>
          </cell>
          <cell r="G438"/>
          <cell r="H438"/>
          <cell r="I438"/>
          <cell r="J438"/>
          <cell r="K438">
            <v>62037</v>
          </cell>
          <cell r="L438"/>
          <cell r="M438"/>
          <cell r="N438"/>
          <cell r="O438"/>
          <cell r="P438">
            <v>70899</v>
          </cell>
          <cell r="Q438">
            <v>82009</v>
          </cell>
          <cell r="R438">
            <v>98846</v>
          </cell>
          <cell r="S438"/>
          <cell r="T438"/>
          <cell r="U438" t="str">
            <v>S 207 Tabelle C2.2.4 neu</v>
          </cell>
        </row>
        <row r="439">
          <cell r="A439" t="str">
            <v>Germany</v>
          </cell>
          <cell r="C439" t="str">
            <v>MW</v>
          </cell>
          <cell r="D439" t="str">
            <v>Wind Offshore</v>
          </cell>
          <cell r="E439"/>
          <cell r="F439">
            <v>7696</v>
          </cell>
          <cell r="G439"/>
          <cell r="H439"/>
          <cell r="I439"/>
          <cell r="J439"/>
          <cell r="K439">
            <v>10796</v>
          </cell>
          <cell r="L439"/>
          <cell r="M439"/>
          <cell r="N439"/>
          <cell r="O439"/>
          <cell r="P439">
            <v>19996</v>
          </cell>
          <cell r="Q439">
            <v>34799</v>
          </cell>
          <cell r="R439">
            <v>51350</v>
          </cell>
          <cell r="S439"/>
          <cell r="T439"/>
          <cell r="U439" t="str">
            <v>S 207 Tabelle C2.2.4 neu</v>
          </cell>
        </row>
        <row r="440">
          <cell r="A440" t="str">
            <v>Germany</v>
          </cell>
          <cell r="C440" t="str">
            <v>MW</v>
          </cell>
          <cell r="D440" t="str">
            <v>Solar PV</v>
          </cell>
          <cell r="E440"/>
          <cell r="F440">
            <v>51568</v>
          </cell>
          <cell r="G440"/>
          <cell r="H440"/>
          <cell r="I440"/>
          <cell r="J440"/>
          <cell r="K440">
            <v>81013</v>
          </cell>
          <cell r="L440"/>
          <cell r="M440"/>
          <cell r="N440"/>
          <cell r="O440"/>
          <cell r="P440">
            <v>97924</v>
          </cell>
          <cell r="Q440">
            <v>120044</v>
          </cell>
          <cell r="R440">
            <v>146358</v>
          </cell>
          <cell r="S440"/>
          <cell r="T440"/>
          <cell r="U440" t="str">
            <v>S 207 Tabelle C2.2.4 neu</v>
          </cell>
        </row>
        <row r="441">
          <cell r="A441" t="str">
            <v>Germany</v>
          </cell>
          <cell r="C441" t="str">
            <v>MW</v>
          </cell>
          <cell r="D441" t="str">
            <v>Concentrated solar power</v>
          </cell>
          <cell r="E441"/>
          <cell r="F441"/>
          <cell r="G441"/>
          <cell r="H441"/>
          <cell r="I441"/>
          <cell r="J441"/>
          <cell r="K441"/>
          <cell r="L441"/>
          <cell r="M441"/>
          <cell r="N441"/>
          <cell r="O441"/>
          <cell r="P441"/>
          <cell r="Q441"/>
          <cell r="R441"/>
          <cell r="S441"/>
          <cell r="T441"/>
          <cell r="U441"/>
        </row>
        <row r="442">
          <cell r="A442" t="str">
            <v>Germany</v>
          </cell>
          <cell r="C442" t="str">
            <v>MW</v>
          </cell>
          <cell r="D442" t="str">
            <v>Renewable hydropower</v>
          </cell>
          <cell r="E442"/>
          <cell r="F442">
            <v>5742</v>
          </cell>
          <cell r="G442"/>
          <cell r="H442"/>
          <cell r="I442"/>
          <cell r="J442"/>
          <cell r="K442">
            <v>5742</v>
          </cell>
          <cell r="L442"/>
          <cell r="M442"/>
          <cell r="N442"/>
          <cell r="O442"/>
          <cell r="P442">
            <v>5742</v>
          </cell>
          <cell r="Q442">
            <v>5742</v>
          </cell>
          <cell r="R442">
            <v>5742</v>
          </cell>
          <cell r="S442"/>
          <cell r="T442"/>
          <cell r="U442" t="str">
            <v>S 207 Tabelle C2.2.4 neu</v>
          </cell>
        </row>
        <row r="443">
          <cell r="A443" t="str">
            <v>Germany</v>
          </cell>
          <cell r="C443" t="str">
            <v>MW</v>
          </cell>
          <cell r="D443" t="str">
            <v>Pumped Storage</v>
          </cell>
          <cell r="E443"/>
          <cell r="F443"/>
          <cell r="G443"/>
          <cell r="H443"/>
          <cell r="I443"/>
          <cell r="J443"/>
          <cell r="K443"/>
          <cell r="L443"/>
          <cell r="M443"/>
          <cell r="N443"/>
          <cell r="O443"/>
          <cell r="P443"/>
          <cell r="Q443"/>
          <cell r="R443"/>
          <cell r="S443"/>
          <cell r="T443"/>
          <cell r="U443"/>
        </row>
        <row r="444">
          <cell r="A444" t="str">
            <v>Germany</v>
          </cell>
          <cell r="C444" t="str">
            <v>MW</v>
          </cell>
          <cell r="D444" t="str">
            <v>Bioenergy</v>
          </cell>
          <cell r="E444"/>
          <cell r="F444"/>
          <cell r="G444"/>
          <cell r="H444"/>
          <cell r="I444"/>
          <cell r="J444"/>
          <cell r="K444"/>
          <cell r="L444"/>
          <cell r="M444"/>
          <cell r="N444"/>
          <cell r="O444"/>
          <cell r="P444"/>
          <cell r="Q444"/>
          <cell r="R444"/>
          <cell r="S444"/>
          <cell r="T444"/>
          <cell r="U444"/>
        </row>
        <row r="445">
          <cell r="A445" t="str">
            <v>Germany</v>
          </cell>
          <cell r="C445" t="str">
            <v>MW</v>
          </cell>
          <cell r="D445" t="str">
            <v>Biomass</v>
          </cell>
          <cell r="E445"/>
          <cell r="F445">
            <v>7563</v>
          </cell>
          <cell r="G445"/>
          <cell r="H445"/>
          <cell r="I445"/>
          <cell r="J445"/>
          <cell r="K445">
            <v>7019</v>
          </cell>
          <cell r="L445"/>
          <cell r="M445"/>
          <cell r="N445"/>
          <cell r="O445"/>
          <cell r="P445">
            <v>6226</v>
          </cell>
          <cell r="Q445">
            <v>5222</v>
          </cell>
          <cell r="R445">
            <v>4262</v>
          </cell>
          <cell r="S445"/>
          <cell r="T445"/>
          <cell r="U445"/>
        </row>
        <row r="446">
          <cell r="A446" t="str">
            <v>Germany</v>
          </cell>
          <cell r="C446" t="str">
            <v>MW</v>
          </cell>
          <cell r="D446" t="str">
            <v>Biogas</v>
          </cell>
          <cell r="E446"/>
          <cell r="F446"/>
          <cell r="G446"/>
          <cell r="H446"/>
          <cell r="I446"/>
          <cell r="J446"/>
          <cell r="K446"/>
          <cell r="L446"/>
          <cell r="M446"/>
          <cell r="N446"/>
          <cell r="O446"/>
          <cell r="P446"/>
          <cell r="Q446"/>
          <cell r="R446"/>
          <cell r="S446"/>
          <cell r="T446"/>
          <cell r="U446"/>
        </row>
        <row r="447">
          <cell r="A447" t="str">
            <v>Germany</v>
          </cell>
          <cell r="C447" t="str">
            <v>MW</v>
          </cell>
          <cell r="D447" t="str">
            <v>Liquid Biofuels</v>
          </cell>
          <cell r="E447"/>
          <cell r="F447"/>
          <cell r="G447"/>
          <cell r="H447"/>
          <cell r="I447"/>
          <cell r="J447"/>
          <cell r="K447"/>
          <cell r="L447"/>
          <cell r="M447"/>
          <cell r="N447"/>
          <cell r="O447"/>
          <cell r="P447"/>
          <cell r="Q447"/>
          <cell r="R447"/>
          <cell r="S447"/>
          <cell r="T447"/>
          <cell r="U447"/>
        </row>
        <row r="448">
          <cell r="A448" t="str">
            <v>Germany</v>
          </cell>
          <cell r="C448" t="str">
            <v>MW</v>
          </cell>
          <cell r="D448" t="str">
            <v>Geothermal</v>
          </cell>
          <cell r="E448"/>
          <cell r="F448"/>
          <cell r="G448"/>
          <cell r="H448"/>
          <cell r="I448"/>
          <cell r="J448"/>
          <cell r="K448"/>
          <cell r="L448"/>
          <cell r="M448"/>
          <cell r="N448"/>
          <cell r="O448"/>
          <cell r="P448"/>
          <cell r="Q448"/>
          <cell r="R448"/>
          <cell r="S448"/>
          <cell r="T448"/>
          <cell r="U448"/>
        </row>
        <row r="449">
          <cell r="A449" t="str">
            <v>Germany</v>
          </cell>
          <cell r="C449" t="str">
            <v>MW</v>
          </cell>
          <cell r="D449" t="str">
            <v>Marine</v>
          </cell>
          <cell r="E449"/>
          <cell r="F449"/>
          <cell r="G449"/>
          <cell r="H449"/>
          <cell r="I449"/>
          <cell r="J449"/>
          <cell r="K449"/>
          <cell r="L449"/>
          <cell r="M449"/>
          <cell r="N449"/>
          <cell r="O449"/>
          <cell r="P449"/>
          <cell r="Q449"/>
          <cell r="R449"/>
          <cell r="S449"/>
          <cell r="T449"/>
          <cell r="U449"/>
        </row>
        <row r="450">
          <cell r="A450"/>
          <cell r="C450"/>
          <cell r="D450"/>
          <cell r="E450"/>
          <cell r="F450"/>
          <cell r="G450"/>
          <cell r="H450"/>
          <cell r="I450"/>
          <cell r="J450"/>
          <cell r="K450"/>
          <cell r="L450"/>
          <cell r="M450"/>
          <cell r="N450"/>
          <cell r="O450"/>
          <cell r="P450"/>
          <cell r="Q450"/>
          <cell r="R450"/>
          <cell r="S450"/>
          <cell r="T450"/>
        </row>
        <row r="451">
          <cell r="A451"/>
          <cell r="C451"/>
          <cell r="D451"/>
          <cell r="E451"/>
          <cell r="F451"/>
          <cell r="G451"/>
          <cell r="H451"/>
          <cell r="I451"/>
          <cell r="J451"/>
          <cell r="K451"/>
          <cell r="L451"/>
          <cell r="M451"/>
          <cell r="N451"/>
          <cell r="O451"/>
          <cell r="P451"/>
          <cell r="Q451"/>
          <cell r="R451"/>
          <cell r="S451"/>
          <cell r="T451"/>
        </row>
        <row r="452">
          <cell r="A452"/>
          <cell r="C452"/>
          <cell r="D452"/>
          <cell r="E452"/>
          <cell r="F452"/>
          <cell r="G452"/>
          <cell r="H452"/>
          <cell r="I452"/>
          <cell r="J452"/>
          <cell r="K452"/>
          <cell r="L452"/>
          <cell r="M452"/>
          <cell r="N452"/>
          <cell r="O452"/>
          <cell r="P452"/>
          <cell r="Q452"/>
          <cell r="R452"/>
          <cell r="S452"/>
          <cell r="T452"/>
        </row>
        <row r="453">
          <cell r="A453"/>
          <cell r="C453"/>
          <cell r="D453"/>
          <cell r="E453"/>
          <cell r="F453"/>
          <cell r="G453"/>
          <cell r="H453"/>
          <cell r="I453"/>
          <cell r="J453"/>
          <cell r="K453"/>
          <cell r="L453"/>
          <cell r="M453"/>
          <cell r="N453"/>
          <cell r="O453"/>
          <cell r="P453"/>
          <cell r="Q453"/>
          <cell r="R453"/>
          <cell r="S453"/>
          <cell r="T453"/>
        </row>
        <row r="454">
          <cell r="A454"/>
          <cell r="C454"/>
          <cell r="D454"/>
          <cell r="E454"/>
          <cell r="F454"/>
          <cell r="G454"/>
          <cell r="H454"/>
          <cell r="I454"/>
          <cell r="J454"/>
          <cell r="K454"/>
          <cell r="L454"/>
          <cell r="M454"/>
          <cell r="N454"/>
          <cell r="O454"/>
          <cell r="P454"/>
          <cell r="Q454"/>
          <cell r="R454"/>
          <cell r="S454"/>
          <cell r="T454"/>
        </row>
        <row r="455">
          <cell r="A455"/>
          <cell r="C455"/>
          <cell r="D455"/>
          <cell r="E455"/>
          <cell r="F455"/>
          <cell r="G455"/>
          <cell r="H455"/>
          <cell r="I455"/>
          <cell r="J455"/>
          <cell r="K455"/>
          <cell r="L455"/>
          <cell r="M455"/>
          <cell r="N455"/>
          <cell r="O455"/>
          <cell r="P455"/>
          <cell r="Q455"/>
          <cell r="R455"/>
          <cell r="S455"/>
          <cell r="T455"/>
        </row>
      </sheetData>
      <sheetData sheetId="1"/>
      <sheetData sheetId="2"/>
      <sheetData sheetId="3"/>
      <sheetData sheetId="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2025 BEST"/>
      <sheetName val="2030 ST"/>
      <sheetName val="2030 DG"/>
      <sheetName val="2030 EUCO"/>
      <sheetName val="2040 DG"/>
      <sheetName val="2040 GCA"/>
      <sheetName val="2040 ST"/>
    </sheetNames>
    <sheetDataSet>
      <sheetData sheetId="0">
        <row r="9">
          <cell r="E9">
            <v>4593</v>
          </cell>
          <cell r="N9">
            <v>4100</v>
          </cell>
          <cell r="O9">
            <v>170</v>
          </cell>
          <cell r="Q9">
            <v>984</v>
          </cell>
          <cell r="R9">
            <v>17719</v>
          </cell>
        </row>
      </sheetData>
      <sheetData sheetId="1">
        <row r="10">
          <cell r="E10">
            <v>4593</v>
          </cell>
        </row>
      </sheetData>
      <sheetData sheetId="2"/>
      <sheetData sheetId="3"/>
      <sheetData sheetId="4"/>
      <sheetData sheetId="5"/>
      <sheetData sheetId="6"/>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elle2" displayName="Tabelle2" ref="A2:X727" totalsRowShown="0" headerRowDxfId="0">
  <autoFilter ref="A2:X727" xr:uid="{00000000-0009-0000-0100-000001000000}"/>
  <tableColumns count="24">
    <tableColumn id="1" xr3:uid="{00000000-0010-0000-0100-000001000000}" name="Implementiert/NEU"/>
    <tableColumn id="2" xr3:uid="{00000000-0010-0000-0100-000002000000}" name="Country/area"/>
    <tableColumn id="3" xr3:uid="{00000000-0010-0000-0100-000003000000}" name="Unit"/>
    <tableColumn id="4" xr3:uid="{00000000-0010-0000-0100-000004000000}" name="Zielerreichungskategorie"/>
    <tableColumn id="5" xr3:uid="{00000000-0010-0000-0100-000005000000}" name="2016"/>
    <tableColumn id="6" xr3:uid="{00000000-0010-0000-0100-000006000000}" name="2017"/>
    <tableColumn id="7" xr3:uid="{00000000-0010-0000-0100-000007000000}" name="2018"/>
    <tableColumn id="8" xr3:uid="{00000000-0010-0000-0100-000008000000}" name="2019"/>
    <tableColumn id="9" xr3:uid="{00000000-0010-0000-0100-000009000000}" name="2020"/>
    <tableColumn id="10" xr3:uid="{00000000-0010-0000-0100-00000A000000}" name="2021"/>
    <tableColumn id="11" xr3:uid="{00000000-0010-0000-0100-00000B000000}" name="2022"/>
    <tableColumn id="12" xr3:uid="{00000000-0010-0000-0100-00000C000000}" name="2023"/>
    <tableColumn id="13" xr3:uid="{00000000-0010-0000-0100-00000D000000}" name="2024"/>
    <tableColumn id="14" xr3:uid="{00000000-0010-0000-0100-00000E000000}" name="2025"/>
    <tableColumn id="15" xr3:uid="{00000000-0010-0000-0100-00000F000000}" name="2026"/>
    <tableColumn id="16" xr3:uid="{00000000-0010-0000-0100-000010000000}" name="2027"/>
    <tableColumn id="17" xr3:uid="{00000000-0010-0000-0100-000011000000}" name="2028"/>
    <tableColumn id="18" xr3:uid="{00000000-0010-0000-0100-000012000000}" name="2029"/>
    <tableColumn id="19" xr3:uid="{00000000-0010-0000-0100-000013000000}" name="2030"/>
    <tableColumn id="20" xr3:uid="{00000000-0010-0000-0100-000014000000}" name="2035"/>
    <tableColumn id="21" xr3:uid="{00000000-0010-0000-0100-000015000000}" name="2040"/>
    <tableColumn id="22" xr3:uid="{00000000-0010-0000-0100-000016000000}" name="2050"/>
    <tableColumn id="23" xr3:uid="{00000000-0010-0000-0100-000017000000}" name="Kommentar"/>
    <tableColumn id="24" xr3:uid="{00000000-0010-0000-0100-000018000000}" name="Quelle"/>
  </tableColumns>
  <tableStyleInfo name="TableStyleMedium2" showFirstColumn="0" showLastColumn="0" showRowStripes="1" showColumnStripes="0"/>
</table>
</file>

<file path=xl/theme/theme1.xml><?xml version="1.0" encoding="utf-8"?>
<a:theme xmlns:a="http://schemas.openxmlformats.org/drawingml/2006/main" name="Larissa">
  <a:themeElements>
    <a:clrScheme name="11_04_enervis">
      <a:dk1>
        <a:srgbClr val="797C7A"/>
      </a:dk1>
      <a:lt1>
        <a:srgbClr val="FFFFFF"/>
      </a:lt1>
      <a:dk2>
        <a:srgbClr val="000000"/>
      </a:dk2>
      <a:lt2>
        <a:srgbClr val="E98300"/>
      </a:lt2>
      <a:accent1>
        <a:srgbClr val="B1B3B2"/>
      </a:accent1>
      <a:accent2>
        <a:srgbClr val="57B3DE"/>
      </a:accent2>
      <a:accent3>
        <a:srgbClr val="B42038"/>
      </a:accent3>
      <a:accent4>
        <a:srgbClr val="58A618"/>
      </a:accent4>
      <a:accent5>
        <a:srgbClr val="EBD200"/>
      </a:accent5>
      <a:accent6>
        <a:srgbClr val="005AAF"/>
      </a:accent6>
      <a:hlink>
        <a:srgbClr val="E98300"/>
      </a:hlink>
      <a:folHlink>
        <a:srgbClr val="005AAF"/>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comments" Target="../comments2.xml"/><Relationship Id="rId4"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3"/>
  <dimension ref="A1:BM3113"/>
  <sheetViews>
    <sheetView zoomScaleNormal="100" workbookViewId="0">
      <pane xSplit="3" ySplit="9" topLeftCell="V2479" activePane="bottomRight" state="frozen"/>
      <selection pane="topRight" activeCell="D1" sqref="D1"/>
      <selection pane="bottomLeft" activeCell="A9" sqref="A9"/>
      <selection pane="bottomRight" sqref="A1:XFD1048576"/>
    </sheetView>
  </sheetViews>
  <sheetFormatPr baseColWidth="10" defaultColWidth="8.7109375" defaultRowHeight="12.75" customHeight="1" x14ac:dyDescent="0.2"/>
  <cols>
    <col min="1" max="1" width="14" customWidth="1"/>
    <col min="2" max="2" width="10.85546875" customWidth="1"/>
    <col min="3" max="3" width="36.28515625" customWidth="1"/>
    <col min="4" max="21" width="10" customWidth="1"/>
    <col min="22" max="22" width="25.140625" customWidth="1"/>
    <col min="23" max="64" width="10" customWidth="1"/>
  </cols>
  <sheetData>
    <row r="1" spans="1:65" x14ac:dyDescent="0.2">
      <c r="A1" s="14"/>
      <c r="B1" s="14"/>
      <c r="C1" s="15"/>
      <c r="D1" s="15"/>
      <c r="E1" s="15"/>
      <c r="F1" s="15"/>
      <c r="G1" s="15"/>
      <c r="H1" s="15"/>
      <c r="I1" s="15"/>
      <c r="J1" s="15"/>
      <c r="K1" s="15"/>
      <c r="L1" s="15"/>
      <c r="M1" s="15"/>
      <c r="N1" s="15"/>
      <c r="O1" s="15"/>
      <c r="P1" s="15"/>
      <c r="Q1" s="15"/>
      <c r="R1" s="15"/>
      <c r="S1" s="15"/>
      <c r="T1" s="15"/>
      <c r="U1" s="15"/>
      <c r="V1" s="15"/>
      <c r="W1" s="15"/>
      <c r="X1" s="15"/>
      <c r="Y1" s="15"/>
      <c r="Z1" s="15"/>
      <c r="AA1" s="15"/>
      <c r="AB1" s="15"/>
      <c r="AC1" s="15"/>
      <c r="AD1" s="15"/>
      <c r="AE1" s="15"/>
      <c r="AF1" s="15"/>
      <c r="AG1" s="15"/>
      <c r="AH1" s="15"/>
      <c r="AI1" s="15"/>
      <c r="AJ1" s="15"/>
      <c r="AK1" s="15"/>
      <c r="AL1" s="15"/>
      <c r="AM1" s="15"/>
      <c r="AN1" s="15"/>
      <c r="AO1" s="15"/>
      <c r="AP1" s="15"/>
      <c r="AQ1" s="15"/>
      <c r="AR1" s="15"/>
      <c r="AS1" s="15"/>
      <c r="AT1" s="15"/>
      <c r="AU1" s="15"/>
      <c r="AV1" s="15"/>
      <c r="AW1" s="15"/>
      <c r="AX1" s="15"/>
      <c r="AY1" s="15"/>
      <c r="AZ1" s="15"/>
      <c r="BA1" s="15"/>
      <c r="BB1" s="15"/>
      <c r="BC1" s="15"/>
      <c r="BD1" s="15"/>
      <c r="BE1" s="15"/>
      <c r="BF1" s="15"/>
      <c r="BG1" s="15"/>
      <c r="BH1" s="14"/>
      <c r="BI1" s="14"/>
      <c r="BJ1" s="14"/>
      <c r="BK1" s="14"/>
      <c r="BL1" s="14"/>
    </row>
    <row r="2" spans="1:65" x14ac:dyDescent="0.2">
      <c r="A2" s="14"/>
      <c r="B2" s="14"/>
      <c r="C2" s="15"/>
      <c r="D2" s="15"/>
      <c r="E2" s="15"/>
      <c r="F2" s="15"/>
      <c r="G2" s="15"/>
      <c r="H2" s="16"/>
      <c r="I2" s="16"/>
      <c r="J2" s="16"/>
      <c r="K2" s="16"/>
      <c r="L2" s="16"/>
      <c r="M2" s="16"/>
      <c r="N2" s="16"/>
      <c r="O2" s="16"/>
      <c r="P2" s="15"/>
      <c r="Q2" s="16"/>
      <c r="R2" s="16"/>
      <c r="S2" s="16"/>
      <c r="T2" s="16"/>
      <c r="U2" s="16"/>
      <c r="V2" s="15"/>
      <c r="W2" s="17" t="s">
        <v>77</v>
      </c>
      <c r="X2" s="17" t="s">
        <v>92</v>
      </c>
      <c r="Y2" s="17"/>
      <c r="Z2" s="17"/>
      <c r="AA2" s="17"/>
      <c r="AB2" s="17"/>
      <c r="AC2" s="15"/>
      <c r="AD2" s="18" t="s">
        <v>82</v>
      </c>
      <c r="AE2" s="18"/>
      <c r="AF2" s="18"/>
      <c r="AG2" s="18"/>
      <c r="AH2" s="15"/>
      <c r="AI2" s="15"/>
      <c r="AJ2" s="15"/>
      <c r="AK2" s="15"/>
      <c r="AL2" s="15"/>
      <c r="AM2" s="15"/>
      <c r="AN2" s="15"/>
      <c r="AO2" s="15"/>
      <c r="AP2" s="15"/>
      <c r="AQ2" s="15"/>
      <c r="AR2" s="15"/>
      <c r="AS2" s="15"/>
      <c r="AT2" s="15"/>
      <c r="AU2" s="15"/>
      <c r="AV2" s="15"/>
      <c r="AW2" s="15"/>
      <c r="AX2" s="15"/>
      <c r="AY2" s="15"/>
      <c r="AZ2" s="15"/>
      <c r="BA2" s="15"/>
      <c r="BB2" s="15"/>
      <c r="BC2" s="15"/>
      <c r="BD2" s="15"/>
      <c r="BE2" s="15"/>
      <c r="BF2" s="15"/>
      <c r="BG2" s="15"/>
      <c r="BH2" s="14"/>
      <c r="BI2" s="14"/>
      <c r="BJ2" s="14"/>
      <c r="BK2" s="14"/>
      <c r="BL2" s="14"/>
    </row>
    <row r="3" spans="1:65" x14ac:dyDescent="0.2">
      <c r="A3" s="14"/>
      <c r="B3" s="14"/>
      <c r="C3" s="15"/>
      <c r="D3" s="15"/>
      <c r="E3" s="15"/>
      <c r="F3" s="15"/>
      <c r="G3" s="15"/>
      <c r="H3" s="16"/>
      <c r="I3" s="16"/>
      <c r="J3" s="16"/>
      <c r="K3" s="16"/>
      <c r="L3" s="16"/>
      <c r="M3" s="16"/>
      <c r="N3" s="16"/>
      <c r="O3" s="16"/>
      <c r="P3" s="15"/>
      <c r="Q3" s="16"/>
      <c r="R3" s="16"/>
      <c r="S3" s="16"/>
      <c r="T3" s="16"/>
      <c r="U3" s="16"/>
      <c r="V3" s="15"/>
      <c r="W3" s="19" t="s">
        <v>86</v>
      </c>
      <c r="X3" s="19"/>
      <c r="Y3" s="19"/>
      <c r="Z3" s="19"/>
      <c r="AA3" s="19"/>
      <c r="AB3" s="19"/>
      <c r="AC3" s="15"/>
      <c r="AD3" s="15"/>
      <c r="AE3" s="15"/>
      <c r="AF3" s="15"/>
      <c r="AG3" s="15"/>
      <c r="AH3" s="15"/>
      <c r="AI3" s="15"/>
      <c r="AJ3" s="15"/>
      <c r="AK3" s="15"/>
      <c r="AL3" s="15"/>
      <c r="AM3" s="15"/>
      <c r="AN3" s="15"/>
      <c r="AO3" s="15"/>
      <c r="AP3" s="15"/>
      <c r="AQ3" s="15"/>
      <c r="AR3" s="15"/>
      <c r="AS3" s="15"/>
      <c r="AT3" s="15"/>
      <c r="AU3" s="15"/>
      <c r="AV3" s="15"/>
      <c r="AW3" s="15"/>
      <c r="AX3" s="15"/>
      <c r="AY3" s="15"/>
      <c r="AZ3" s="15"/>
      <c r="BA3" s="15"/>
      <c r="BB3" s="15"/>
      <c r="BC3" s="15"/>
      <c r="BD3" s="15"/>
      <c r="BE3" s="15"/>
      <c r="BF3" s="15"/>
      <c r="BG3" s="15"/>
      <c r="BH3" s="14"/>
      <c r="BI3" s="14"/>
      <c r="BJ3" s="14"/>
      <c r="BK3" s="14"/>
      <c r="BL3" s="14"/>
    </row>
    <row r="4" spans="1:65" x14ac:dyDescent="0.2">
      <c r="A4" s="14"/>
      <c r="B4" s="14"/>
      <c r="C4" s="15"/>
      <c r="D4" s="15"/>
      <c r="E4" s="15"/>
      <c r="F4" s="15"/>
      <c r="G4" s="15"/>
      <c r="H4" s="16"/>
      <c r="I4" s="16"/>
      <c r="J4" s="16"/>
      <c r="K4" s="16"/>
      <c r="L4" s="16"/>
      <c r="M4" s="16"/>
      <c r="N4" s="16"/>
      <c r="O4" s="16"/>
      <c r="P4" s="15"/>
      <c r="Q4" s="16"/>
      <c r="R4" s="16"/>
      <c r="S4" s="16"/>
      <c r="T4" s="16"/>
      <c r="U4" s="16"/>
      <c r="V4" s="15"/>
      <c r="W4" s="20" t="s">
        <v>7</v>
      </c>
      <c r="X4" s="20"/>
      <c r="Y4" s="20"/>
      <c r="Z4" s="20"/>
      <c r="AA4" s="20"/>
      <c r="AB4" s="20"/>
      <c r="AC4" s="15"/>
      <c r="AD4" s="15"/>
      <c r="AE4" s="15"/>
      <c r="AF4" s="15"/>
      <c r="AG4" s="15"/>
      <c r="AH4" s="15"/>
      <c r="AI4" s="15"/>
      <c r="AJ4" s="15"/>
      <c r="AK4" s="15"/>
      <c r="AL4" s="15"/>
      <c r="AM4" s="15"/>
      <c r="AN4" s="15"/>
      <c r="AO4" s="15"/>
      <c r="AP4" s="15"/>
      <c r="AQ4" s="15"/>
      <c r="AR4" s="15"/>
      <c r="AS4" s="15"/>
      <c r="AT4" s="15"/>
      <c r="AU4" s="15"/>
      <c r="AV4" s="15"/>
      <c r="AW4" s="15"/>
      <c r="AX4" s="15"/>
      <c r="AY4" s="15"/>
      <c r="AZ4" s="15"/>
      <c r="BA4" s="15"/>
      <c r="BB4" s="15"/>
      <c r="BC4" s="15"/>
      <c r="BD4" s="15"/>
      <c r="BE4" s="15"/>
      <c r="BF4" s="15"/>
      <c r="BG4" s="15"/>
      <c r="BH4" s="14"/>
      <c r="BI4" s="14"/>
      <c r="BJ4" s="14"/>
      <c r="BK4" s="14"/>
      <c r="BL4" s="14"/>
    </row>
    <row r="5" spans="1:65" x14ac:dyDescent="0.2">
      <c r="A5" s="14"/>
      <c r="B5" s="14"/>
      <c r="C5" s="15"/>
      <c r="D5" s="15"/>
      <c r="E5" s="15"/>
      <c r="F5" s="15"/>
      <c r="G5" s="15"/>
      <c r="H5" s="16"/>
      <c r="I5" s="16"/>
      <c r="J5" s="16"/>
      <c r="K5" s="16"/>
      <c r="L5" s="16"/>
      <c r="M5" s="16"/>
      <c r="N5" s="16"/>
      <c r="O5" s="16"/>
      <c r="P5" s="15"/>
      <c r="Q5" s="16"/>
      <c r="R5" s="16"/>
      <c r="S5" s="16"/>
      <c r="T5" s="16"/>
      <c r="U5" s="16"/>
      <c r="V5" s="15"/>
      <c r="W5" s="21" t="s">
        <v>87</v>
      </c>
      <c r="X5" s="21"/>
      <c r="Y5" s="21"/>
      <c r="Z5" s="21"/>
      <c r="AA5" s="21"/>
      <c r="AB5" s="21"/>
      <c r="AC5" s="15"/>
      <c r="AD5" s="15"/>
      <c r="AE5" s="15"/>
      <c r="AF5" s="15"/>
      <c r="AG5" s="15"/>
      <c r="AH5" s="15"/>
      <c r="AI5" s="15"/>
      <c r="AJ5" s="15"/>
      <c r="AK5" s="15"/>
      <c r="AL5" s="15"/>
      <c r="AM5" s="15"/>
      <c r="AN5" s="15"/>
      <c r="AO5" s="15"/>
      <c r="AP5" s="15"/>
      <c r="AQ5" s="15"/>
      <c r="AR5" s="15"/>
      <c r="AS5" s="15"/>
      <c r="AT5" s="15"/>
      <c r="AU5" s="15"/>
      <c r="AV5" s="15"/>
      <c r="AW5" s="15"/>
      <c r="AX5" s="15"/>
      <c r="AY5" s="15"/>
      <c r="AZ5" s="15"/>
      <c r="BA5" s="15"/>
      <c r="BB5" s="15"/>
      <c r="BC5" s="15"/>
      <c r="BD5" s="15"/>
      <c r="BE5" s="15"/>
      <c r="BF5" s="15"/>
      <c r="BG5" s="15"/>
      <c r="BH5" s="14"/>
      <c r="BI5" s="14"/>
      <c r="BJ5" s="14"/>
      <c r="BK5" s="14"/>
      <c r="BL5" s="14"/>
    </row>
    <row r="6" spans="1:65" x14ac:dyDescent="0.2">
      <c r="A6" s="14"/>
      <c r="B6" s="14"/>
      <c r="C6" s="15"/>
      <c r="D6" s="15"/>
      <c r="E6" s="15"/>
      <c r="F6" s="15"/>
      <c r="G6" s="15"/>
      <c r="H6" s="15"/>
      <c r="I6" s="15"/>
      <c r="J6" s="15"/>
      <c r="K6" s="15"/>
      <c r="L6" s="15"/>
      <c r="M6" s="15"/>
      <c r="N6" s="15"/>
      <c r="O6" s="15"/>
      <c r="P6" s="15"/>
      <c r="Q6" s="16"/>
      <c r="R6" s="16"/>
      <c r="S6" s="16"/>
      <c r="T6" s="16"/>
      <c r="U6" s="16"/>
      <c r="V6" s="15"/>
      <c r="W6" s="59" t="s">
        <v>105</v>
      </c>
      <c r="X6" s="59"/>
      <c r="Y6" s="59"/>
      <c r="Z6" s="59"/>
      <c r="AA6" s="59"/>
      <c r="AB6" s="59"/>
      <c r="AC6" s="15"/>
      <c r="AD6" s="15"/>
      <c r="AE6" s="15"/>
      <c r="AF6" s="15"/>
      <c r="AG6" s="15"/>
      <c r="AH6" s="15"/>
      <c r="AI6" s="15"/>
      <c r="AJ6" s="15"/>
      <c r="AK6" s="15"/>
      <c r="AL6" s="15"/>
      <c r="AM6" s="15"/>
      <c r="AN6" s="15"/>
      <c r="AO6" s="15"/>
      <c r="AP6" s="15"/>
      <c r="AQ6" s="15"/>
      <c r="AR6" s="15"/>
      <c r="AS6" s="15"/>
      <c r="AT6" s="15"/>
      <c r="AU6" s="15"/>
      <c r="AV6" s="15"/>
      <c r="AW6" s="15"/>
      <c r="AX6" s="15"/>
      <c r="AY6" s="15"/>
      <c r="AZ6" s="15"/>
      <c r="BA6" s="15"/>
      <c r="BB6" s="15"/>
      <c r="BC6" s="15"/>
      <c r="BD6" s="15"/>
      <c r="BE6" s="15"/>
      <c r="BF6" s="15"/>
      <c r="BG6" s="15"/>
      <c r="BH6" s="14"/>
      <c r="BI6" s="14"/>
      <c r="BJ6" s="14"/>
      <c r="BK6" s="14"/>
      <c r="BL6" s="14"/>
    </row>
    <row r="7" spans="1:65" x14ac:dyDescent="0.2">
      <c r="A7" s="14"/>
      <c r="B7" s="14"/>
      <c r="C7" s="15"/>
      <c r="D7" s="15"/>
      <c r="E7" s="15"/>
      <c r="F7" s="15"/>
      <c r="G7" s="15"/>
      <c r="H7" s="15"/>
      <c r="I7" s="15"/>
      <c r="J7" s="15"/>
      <c r="K7" s="15"/>
      <c r="L7" s="15"/>
      <c r="M7" s="15"/>
      <c r="N7" s="15"/>
      <c r="O7" s="15"/>
      <c r="P7" s="15"/>
      <c r="Q7" s="16"/>
      <c r="R7" s="16"/>
      <c r="S7" s="16"/>
      <c r="T7" s="16"/>
      <c r="U7" s="16"/>
      <c r="V7" s="15"/>
      <c r="W7" s="75" t="s">
        <v>245</v>
      </c>
      <c r="X7" s="75"/>
      <c r="Y7" s="75"/>
      <c r="Z7" s="75"/>
      <c r="AA7" s="75"/>
      <c r="AB7" s="75"/>
      <c r="AC7" s="15"/>
      <c r="AD7" s="15"/>
      <c r="AE7" s="15"/>
      <c r="AF7" s="15"/>
      <c r="AG7" s="15"/>
      <c r="AH7" s="15"/>
      <c r="AI7" s="15"/>
      <c r="AJ7" s="15"/>
      <c r="AK7" s="15"/>
      <c r="AL7" s="15"/>
      <c r="AM7" s="15"/>
      <c r="AN7" s="15"/>
      <c r="AO7" s="15"/>
      <c r="AP7" s="15"/>
      <c r="AQ7" s="15"/>
      <c r="AR7" s="15"/>
      <c r="AS7" s="15"/>
      <c r="AT7" s="15"/>
      <c r="AU7" s="15"/>
      <c r="AV7" s="15"/>
      <c r="AW7" s="15"/>
      <c r="AX7" s="15"/>
      <c r="AY7" s="15"/>
      <c r="AZ7" s="15"/>
      <c r="BA7" s="15"/>
      <c r="BB7" s="15"/>
      <c r="BC7" s="15"/>
      <c r="BD7" s="15"/>
      <c r="BE7" s="15"/>
      <c r="BF7" s="15"/>
      <c r="BG7" s="15"/>
      <c r="BH7" s="14"/>
      <c r="BI7" s="14"/>
      <c r="BJ7" s="14"/>
      <c r="BK7" s="14"/>
      <c r="BL7" s="14"/>
    </row>
    <row r="8" spans="1:65" ht="13.5" thickBot="1" x14ac:dyDescent="0.25">
      <c r="A8" s="14"/>
      <c r="B8" s="14"/>
      <c r="C8" s="15"/>
      <c r="D8" s="172">
        <v>2000</v>
      </c>
      <c r="E8" s="172">
        <v>2001</v>
      </c>
      <c r="F8" s="172">
        <v>2002</v>
      </c>
      <c r="G8" s="172">
        <v>2003</v>
      </c>
      <c r="H8" s="172">
        <v>2004</v>
      </c>
      <c r="I8" s="172">
        <v>2005</v>
      </c>
      <c r="J8" s="172">
        <v>2006</v>
      </c>
      <c r="K8" s="172">
        <v>2007</v>
      </c>
      <c r="L8" s="172">
        <v>2008</v>
      </c>
      <c r="M8" s="172">
        <v>2009</v>
      </c>
      <c r="N8" s="172">
        <v>2010</v>
      </c>
      <c r="O8" s="172">
        <v>2011</v>
      </c>
      <c r="P8" s="172">
        <v>2012</v>
      </c>
      <c r="Q8" s="172">
        <v>2013</v>
      </c>
      <c r="R8" s="172">
        <v>2014</v>
      </c>
      <c r="S8" s="172">
        <v>2015</v>
      </c>
      <c r="T8" s="172">
        <v>2016</v>
      </c>
      <c r="U8" s="172">
        <v>2017</v>
      </c>
      <c r="V8" s="172">
        <v>2018</v>
      </c>
      <c r="W8" s="172">
        <v>2019</v>
      </c>
      <c r="X8" s="172">
        <v>2020</v>
      </c>
      <c r="Y8" s="172">
        <v>2021</v>
      </c>
      <c r="Z8" s="172">
        <v>2022</v>
      </c>
      <c r="AA8" s="172">
        <v>2023</v>
      </c>
      <c r="AB8" s="172">
        <v>2024</v>
      </c>
      <c r="AC8" s="172">
        <v>2025</v>
      </c>
      <c r="AD8" s="172">
        <v>2026</v>
      </c>
      <c r="AE8" s="172">
        <v>2027</v>
      </c>
      <c r="AF8" s="172">
        <v>2028</v>
      </c>
      <c r="AG8" s="172">
        <v>2029</v>
      </c>
      <c r="AH8" s="172">
        <v>2030</v>
      </c>
      <c r="AI8" s="172">
        <v>2031</v>
      </c>
      <c r="AJ8" s="172">
        <v>2032</v>
      </c>
      <c r="AK8" s="172">
        <v>2033</v>
      </c>
      <c r="AL8" s="172">
        <v>2034</v>
      </c>
      <c r="AM8" s="172">
        <v>2035</v>
      </c>
      <c r="AN8" s="172">
        <v>2036</v>
      </c>
      <c r="AO8" s="172">
        <v>2037</v>
      </c>
      <c r="AP8" s="172">
        <v>2038</v>
      </c>
      <c r="AQ8" s="172">
        <v>2039</v>
      </c>
      <c r="AR8" s="172">
        <v>2040</v>
      </c>
      <c r="AS8" s="172">
        <v>2041</v>
      </c>
      <c r="AT8" s="172">
        <v>2042</v>
      </c>
      <c r="AU8" s="172">
        <v>2043</v>
      </c>
      <c r="AV8" s="172">
        <v>2044</v>
      </c>
      <c r="AW8" s="172">
        <v>2045</v>
      </c>
      <c r="AX8" s="172">
        <v>2046</v>
      </c>
      <c r="AY8" s="172">
        <v>2047</v>
      </c>
      <c r="AZ8" s="172">
        <v>2048</v>
      </c>
      <c r="BA8" s="172">
        <v>2049</v>
      </c>
      <c r="BB8" s="172">
        <v>2050</v>
      </c>
      <c r="BC8" s="172">
        <v>2051</v>
      </c>
      <c r="BD8" s="172">
        <v>2052</v>
      </c>
      <c r="BE8" s="172">
        <v>2053</v>
      </c>
      <c r="BF8" s="172">
        <v>2054</v>
      </c>
      <c r="BG8" s="172">
        <v>2055</v>
      </c>
      <c r="BH8" s="172">
        <v>2056</v>
      </c>
      <c r="BI8" s="172">
        <v>2057</v>
      </c>
      <c r="BJ8" s="172">
        <v>2058</v>
      </c>
      <c r="BK8" s="172">
        <v>2059</v>
      </c>
      <c r="BL8" s="172">
        <v>2060</v>
      </c>
    </row>
    <row r="9" spans="1:65" ht="13.5" thickBot="1" x14ac:dyDescent="0.25">
      <c r="A9" s="22" t="s">
        <v>37</v>
      </c>
      <c r="B9" s="64" t="s">
        <v>38</v>
      </c>
      <c r="C9" s="65" t="s">
        <v>39</v>
      </c>
      <c r="D9" s="171" t="s">
        <v>159</v>
      </c>
      <c r="E9" s="171" t="s">
        <v>160</v>
      </c>
      <c r="F9" s="171" t="s">
        <v>161</v>
      </c>
      <c r="G9" s="171" t="s">
        <v>162</v>
      </c>
      <c r="H9" s="171" t="s">
        <v>163</v>
      </c>
      <c r="I9" s="171" t="s">
        <v>164</v>
      </c>
      <c r="J9" s="171" t="s">
        <v>165</v>
      </c>
      <c r="K9" s="171" t="s">
        <v>166</v>
      </c>
      <c r="L9" s="171" t="s">
        <v>167</v>
      </c>
      <c r="M9" s="171" t="s">
        <v>168</v>
      </c>
      <c r="N9" s="171" t="s">
        <v>117</v>
      </c>
      <c r="O9" s="171" t="s">
        <v>118</v>
      </c>
      <c r="P9" s="171" t="s">
        <v>119</v>
      </c>
      <c r="Q9" s="171" t="s">
        <v>115</v>
      </c>
      <c r="R9" s="171" t="s">
        <v>116</v>
      </c>
      <c r="S9" s="171" t="s">
        <v>19</v>
      </c>
      <c r="T9" s="171" t="s">
        <v>20</v>
      </c>
      <c r="U9" s="171" t="s">
        <v>21</v>
      </c>
      <c r="V9" s="171" t="s">
        <v>22</v>
      </c>
      <c r="W9" s="171" t="s">
        <v>23</v>
      </c>
      <c r="X9" s="171" t="s">
        <v>24</v>
      </c>
      <c r="Y9" s="171" t="s">
        <v>25</v>
      </c>
      <c r="Z9" s="171" t="s">
        <v>26</v>
      </c>
      <c r="AA9" s="171" t="s">
        <v>27</v>
      </c>
      <c r="AB9" s="171" t="s">
        <v>28</v>
      </c>
      <c r="AC9" s="171" t="s">
        <v>29</v>
      </c>
      <c r="AD9" s="171" t="s">
        <v>30</v>
      </c>
      <c r="AE9" s="171" t="s">
        <v>31</v>
      </c>
      <c r="AF9" s="171" t="s">
        <v>32</v>
      </c>
      <c r="AG9" s="171" t="s">
        <v>33</v>
      </c>
      <c r="AH9" s="171" t="s">
        <v>34</v>
      </c>
      <c r="AI9" s="171" t="s">
        <v>169</v>
      </c>
      <c r="AJ9" s="171" t="s">
        <v>170</v>
      </c>
      <c r="AK9" s="171" t="s">
        <v>171</v>
      </c>
      <c r="AL9" s="171" t="s">
        <v>172</v>
      </c>
      <c r="AM9" s="171" t="s">
        <v>173</v>
      </c>
      <c r="AN9" s="171" t="s">
        <v>174</v>
      </c>
      <c r="AO9" s="171" t="s">
        <v>175</v>
      </c>
      <c r="AP9" s="171" t="s">
        <v>176</v>
      </c>
      <c r="AQ9" s="171" t="s">
        <v>177</v>
      </c>
      <c r="AR9" s="171" t="s">
        <v>178</v>
      </c>
      <c r="AS9" s="171" t="s">
        <v>179</v>
      </c>
      <c r="AT9" s="171" t="s">
        <v>180</v>
      </c>
      <c r="AU9" s="171" t="s">
        <v>181</v>
      </c>
      <c r="AV9" s="171" t="s">
        <v>182</v>
      </c>
      <c r="AW9" s="171" t="s">
        <v>183</v>
      </c>
      <c r="AX9" s="171" t="s">
        <v>184</v>
      </c>
      <c r="AY9" s="171" t="s">
        <v>185</v>
      </c>
      <c r="AZ9" s="171" t="s">
        <v>186</v>
      </c>
      <c r="BA9" s="171" t="s">
        <v>187</v>
      </c>
      <c r="BB9" s="171" t="s">
        <v>188</v>
      </c>
      <c r="BC9" s="171" t="s">
        <v>189</v>
      </c>
      <c r="BD9" s="171" t="s">
        <v>190</v>
      </c>
      <c r="BE9" s="171" t="s">
        <v>191</v>
      </c>
      <c r="BF9" s="171" t="s">
        <v>192</v>
      </c>
      <c r="BG9" s="171" t="s">
        <v>193</v>
      </c>
      <c r="BH9" s="171" t="s">
        <v>194</v>
      </c>
      <c r="BI9" s="171" t="s">
        <v>195</v>
      </c>
      <c r="BJ9" s="171" t="s">
        <v>196</v>
      </c>
      <c r="BK9" s="171" t="s">
        <v>197</v>
      </c>
      <c r="BL9" s="171" t="s">
        <v>198</v>
      </c>
    </row>
    <row r="10" spans="1:65" x14ac:dyDescent="0.2">
      <c r="A10" s="40" t="s">
        <v>40</v>
      </c>
      <c r="B10" s="204" t="s">
        <v>49</v>
      </c>
      <c r="C10" s="37" t="s">
        <v>6</v>
      </c>
      <c r="D10" s="38">
        <v>50</v>
      </c>
      <c r="E10" s="38">
        <v>67</v>
      </c>
      <c r="F10" s="38">
        <v>109</v>
      </c>
      <c r="G10" s="38">
        <v>322</v>
      </c>
      <c r="H10" s="38">
        <v>581</v>
      </c>
      <c r="I10" s="38">
        <v>825.2</v>
      </c>
      <c r="J10" s="38">
        <v>968.3</v>
      </c>
      <c r="K10" s="38">
        <v>991.2</v>
      </c>
      <c r="L10" s="38">
        <v>992</v>
      </c>
      <c r="M10" s="38">
        <v>1001</v>
      </c>
      <c r="N10" s="38">
        <v>1015.8</v>
      </c>
      <c r="O10" s="38">
        <v>1106</v>
      </c>
      <c r="P10" s="38">
        <v>1337.2</v>
      </c>
      <c r="Q10" s="38">
        <v>1674.5</v>
      </c>
      <c r="R10" s="38">
        <v>2110.3000000000002</v>
      </c>
      <c r="S10" s="38">
        <v>2488.6999999999998</v>
      </c>
      <c r="T10" s="38">
        <v>2730</v>
      </c>
      <c r="U10" s="38">
        <v>2886.7</v>
      </c>
      <c r="V10" s="38">
        <v>3132.7</v>
      </c>
      <c r="W10" s="38">
        <v>3159</v>
      </c>
      <c r="X10" s="38">
        <v>3743.0413962239923</v>
      </c>
      <c r="Y10" s="38">
        <v>4327.0827924479845</v>
      </c>
      <c r="Z10" s="38">
        <v>4565.2382224709827</v>
      </c>
      <c r="AA10" s="38">
        <v>4803.3936524939809</v>
      </c>
      <c r="AB10" s="38">
        <v>5041.5490825169791</v>
      </c>
      <c r="AC10" s="38">
        <v>5279.7045125399773</v>
      </c>
      <c r="AD10" s="38">
        <v>5517.8599425629754</v>
      </c>
      <c r="AE10" s="38">
        <v>5756.0153725859736</v>
      </c>
      <c r="AF10" s="38">
        <v>5994.1708026089718</v>
      </c>
      <c r="AG10" s="38">
        <v>6232.32623263197</v>
      </c>
      <c r="AH10" s="38">
        <v>6470.4816626549682</v>
      </c>
      <c r="AI10" s="38">
        <v>6470.4816626549682</v>
      </c>
      <c r="AJ10" s="38">
        <v>6470.4816626549682</v>
      </c>
      <c r="AK10" s="38">
        <v>6470.4816626549682</v>
      </c>
      <c r="AL10" s="38">
        <v>6470.4816626549682</v>
      </c>
      <c r="AM10" s="38">
        <v>6470.4816626549682</v>
      </c>
      <c r="AN10" s="38">
        <v>6470.4816626549682</v>
      </c>
      <c r="AO10" s="38">
        <v>6470.4816626549682</v>
      </c>
      <c r="AP10" s="38">
        <v>6470.4816626549682</v>
      </c>
      <c r="AQ10" s="38">
        <v>6470.4816626549682</v>
      </c>
      <c r="AR10" s="38">
        <v>6470.4816626549682</v>
      </c>
      <c r="AS10" s="38">
        <v>6470.4816626549682</v>
      </c>
      <c r="AT10" s="38">
        <v>6470.4816626549682</v>
      </c>
      <c r="AU10" s="38">
        <v>6470.4816626549682</v>
      </c>
      <c r="AV10" s="38">
        <v>6470.4816626549682</v>
      </c>
      <c r="AW10" s="38">
        <v>6470.4816626549682</v>
      </c>
      <c r="AX10" s="38">
        <v>6470.4816626549682</v>
      </c>
      <c r="AY10" s="38">
        <v>6470.4816626549682</v>
      </c>
      <c r="AZ10" s="38">
        <v>6470.4816626549682</v>
      </c>
      <c r="BA10" s="38">
        <v>6470.4816626549682</v>
      </c>
      <c r="BB10" s="38">
        <v>6470.4816626549682</v>
      </c>
      <c r="BC10" s="38">
        <v>6470.4816626549682</v>
      </c>
      <c r="BD10" s="38">
        <v>6470.4816626549682</v>
      </c>
      <c r="BE10" s="38">
        <v>6470.4816626549682</v>
      </c>
      <c r="BF10" s="38">
        <v>6470.4816626549682</v>
      </c>
      <c r="BG10" s="38">
        <v>6470.4816626549682</v>
      </c>
      <c r="BH10" s="38">
        <v>6470.4816626549682</v>
      </c>
      <c r="BI10" s="38">
        <v>6470.4816626549682</v>
      </c>
      <c r="BJ10" s="38">
        <v>6470.4816626549682</v>
      </c>
      <c r="BK10" s="38">
        <v>6470.4816626549682</v>
      </c>
      <c r="BL10" s="39">
        <v>6470.4816626549682</v>
      </c>
      <c r="BM10" t="s">
        <v>100</v>
      </c>
    </row>
    <row r="11" spans="1:65" x14ac:dyDescent="0.2">
      <c r="A11" s="40" t="s">
        <v>88</v>
      </c>
      <c r="B11" s="40" t="s">
        <v>49</v>
      </c>
      <c r="C11" s="24" t="s">
        <v>74</v>
      </c>
      <c r="D11" s="35">
        <v>50</v>
      </c>
      <c r="E11" s="29">
        <v>67</v>
      </c>
      <c r="F11" s="29">
        <v>109</v>
      </c>
      <c r="G11" s="29">
        <v>322</v>
      </c>
      <c r="H11" s="29">
        <v>581</v>
      </c>
      <c r="I11" s="29">
        <v>825.2</v>
      </c>
      <c r="J11" s="29">
        <v>968.3</v>
      </c>
      <c r="K11" s="29">
        <v>991.2</v>
      </c>
      <c r="L11" s="29">
        <v>992</v>
      </c>
      <c r="M11" s="29">
        <v>1001</v>
      </c>
      <c r="N11" s="29">
        <v>1015.8</v>
      </c>
      <c r="O11" s="29">
        <v>1106</v>
      </c>
      <c r="P11" s="29">
        <v>1337.2</v>
      </c>
      <c r="Q11" s="29">
        <v>1674.5</v>
      </c>
      <c r="R11" s="29">
        <v>2110.3000000000002</v>
      </c>
      <c r="S11" s="29">
        <v>2488.6999999999998</v>
      </c>
      <c r="T11" s="29">
        <v>2730</v>
      </c>
      <c r="U11" s="29">
        <v>2886.7</v>
      </c>
      <c r="V11" s="29">
        <v>3132.7</v>
      </c>
      <c r="W11" s="29">
        <v>3159</v>
      </c>
      <c r="X11" s="26">
        <v>0</v>
      </c>
      <c r="Y11" s="26">
        <v>4327.0827924479845</v>
      </c>
      <c r="Z11" s="26">
        <v>4586.9084237224106</v>
      </c>
      <c r="AA11" s="26">
        <v>4831.0314121496531</v>
      </c>
      <c r="AB11" s="26">
        <v>5062.0096178182739</v>
      </c>
      <c r="AC11" s="26">
        <v>5280.4794184104539</v>
      </c>
      <c r="AD11" s="26">
        <v>5490.1511462480785</v>
      </c>
      <c r="AE11" s="26">
        <v>5807.4842210653705</v>
      </c>
      <c r="AF11" s="26">
        <v>5998.2978415181806</v>
      </c>
      <c r="AG11" s="26">
        <v>6293.4329683142214</v>
      </c>
      <c r="AH11" s="26">
        <v>6470.4816626549673</v>
      </c>
      <c r="AI11" s="26"/>
      <c r="AJ11" s="26"/>
      <c r="AK11" s="26"/>
      <c r="AL11" s="26"/>
      <c r="AM11" s="26"/>
      <c r="AN11" s="26"/>
      <c r="AO11" s="26"/>
      <c r="AP11" s="26"/>
      <c r="AQ11" s="26"/>
      <c r="AR11" s="26"/>
      <c r="AS11" s="26"/>
      <c r="AT11" s="26"/>
      <c r="AU11" s="26"/>
      <c r="AV11" s="26"/>
      <c r="AW11" s="26"/>
      <c r="AX11" s="26"/>
      <c r="AY11" s="26"/>
      <c r="AZ11" s="26"/>
      <c r="BA11" s="26"/>
      <c r="BB11" s="26"/>
      <c r="BC11" s="26"/>
      <c r="BD11" s="26"/>
      <c r="BE11" s="26"/>
      <c r="BF11" s="26"/>
      <c r="BG11" s="26"/>
      <c r="BH11" s="26"/>
      <c r="BI11" s="26"/>
      <c r="BJ11" s="26"/>
      <c r="BK11" s="26"/>
      <c r="BL11" s="41"/>
      <c r="BM11" t="s">
        <v>100</v>
      </c>
    </row>
    <row r="12" spans="1:65" x14ac:dyDescent="0.2">
      <c r="A12" s="6"/>
      <c r="B12" s="40" t="s">
        <v>49</v>
      </c>
      <c r="C12" s="24" t="s">
        <v>83</v>
      </c>
      <c r="D12" s="25"/>
      <c r="E12" s="26"/>
      <c r="F12" s="26"/>
      <c r="G12" s="26"/>
      <c r="H12" s="26"/>
      <c r="I12" s="26"/>
      <c r="J12" s="26"/>
      <c r="K12" s="26"/>
      <c r="L12" s="26"/>
      <c r="M12" s="26"/>
      <c r="N12" s="26"/>
      <c r="O12" s="26"/>
      <c r="P12" s="26"/>
      <c r="Q12" s="26"/>
      <c r="R12" s="26"/>
      <c r="S12" s="26"/>
      <c r="T12" s="26"/>
      <c r="U12" s="26"/>
      <c r="V12" s="26"/>
      <c r="W12" s="4"/>
      <c r="X12" s="44">
        <v>584.04139622399225</v>
      </c>
      <c r="Y12" s="44">
        <v>584.04139622399225</v>
      </c>
      <c r="Z12" s="44">
        <v>238.15543002299808</v>
      </c>
      <c r="AA12" s="44">
        <v>238.15543002299808</v>
      </c>
      <c r="AB12" s="44">
        <v>238.15543002299808</v>
      </c>
      <c r="AC12" s="44">
        <v>238.15543002299808</v>
      </c>
      <c r="AD12" s="44">
        <v>238.15543002299808</v>
      </c>
      <c r="AE12" s="44">
        <v>238.15543002299808</v>
      </c>
      <c r="AF12" s="44">
        <v>238.15543002299808</v>
      </c>
      <c r="AG12" s="44">
        <v>238.15543002299808</v>
      </c>
      <c r="AH12" s="44">
        <v>238.15543002299808</v>
      </c>
      <c r="AI12" s="44"/>
      <c r="AJ12" s="44"/>
      <c r="AK12" s="44"/>
      <c r="AL12" s="44"/>
      <c r="AM12" s="44"/>
      <c r="AN12" s="44"/>
      <c r="AO12" s="44"/>
      <c r="AP12" s="44"/>
      <c r="AQ12" s="44"/>
      <c r="AR12" s="44"/>
      <c r="AS12" s="44"/>
      <c r="AT12" s="44"/>
      <c r="AU12" s="44"/>
      <c r="AV12" s="44"/>
      <c r="AW12" s="44"/>
      <c r="AX12" s="44"/>
      <c r="AY12" s="44"/>
      <c r="AZ12" s="44"/>
      <c r="BA12" s="44"/>
      <c r="BB12" s="44"/>
      <c r="BC12" s="44"/>
      <c r="BD12" s="44"/>
      <c r="BE12" s="44"/>
      <c r="BF12" s="44"/>
      <c r="BG12" s="44"/>
      <c r="BH12" s="44"/>
      <c r="BI12" s="44"/>
      <c r="BJ12" s="44"/>
      <c r="BK12" s="44"/>
      <c r="BL12" s="45"/>
      <c r="BM12" t="s">
        <v>100</v>
      </c>
    </row>
    <row r="13" spans="1:65" x14ac:dyDescent="0.2">
      <c r="A13" s="6"/>
      <c r="B13" s="40" t="s">
        <v>49</v>
      </c>
      <c r="C13" s="24" t="s">
        <v>75</v>
      </c>
      <c r="D13" s="25"/>
      <c r="E13" s="26"/>
      <c r="F13" s="26"/>
      <c r="G13" s="26"/>
      <c r="H13" s="26"/>
      <c r="I13" s="26"/>
      <c r="J13" s="26"/>
      <c r="K13" s="26"/>
      <c r="L13" s="26"/>
      <c r="M13" s="26"/>
      <c r="N13" s="26"/>
      <c r="O13" s="26"/>
      <c r="P13" s="26"/>
      <c r="Q13" s="26"/>
      <c r="R13" s="26"/>
      <c r="S13" s="26"/>
      <c r="T13" s="26"/>
      <c r="U13" s="26"/>
      <c r="V13" s="26"/>
      <c r="W13" s="26"/>
      <c r="X13" s="26"/>
      <c r="Y13" s="26"/>
      <c r="Z13" s="26"/>
      <c r="AA13" s="26"/>
      <c r="AB13" s="26"/>
      <c r="AC13" s="26"/>
      <c r="AD13" s="26"/>
      <c r="AE13" s="26"/>
      <c r="AF13" s="26"/>
      <c r="AG13" s="26"/>
      <c r="AH13" s="26"/>
      <c r="AI13" s="26"/>
      <c r="AJ13" s="26"/>
      <c r="AK13" s="26"/>
      <c r="AL13" s="26"/>
      <c r="AM13" s="26"/>
      <c r="AN13" s="26"/>
      <c r="AO13" s="26"/>
      <c r="AP13" s="26"/>
      <c r="AQ13" s="26"/>
      <c r="AR13" s="26"/>
      <c r="AS13" s="26"/>
      <c r="AT13" s="26"/>
      <c r="AU13" s="26"/>
      <c r="AV13" s="26"/>
      <c r="AW13" s="26"/>
      <c r="AX13" s="26"/>
      <c r="AY13" s="26"/>
      <c r="AZ13" s="26"/>
      <c r="BA13" s="26"/>
      <c r="BB13" s="26"/>
      <c r="BC13" s="26"/>
      <c r="BD13" s="26"/>
      <c r="BE13" s="26"/>
      <c r="BF13" s="26"/>
      <c r="BG13" s="26"/>
      <c r="BH13" s="26"/>
      <c r="BI13" s="26"/>
      <c r="BJ13" s="26"/>
      <c r="BK13" s="26"/>
      <c r="BL13" s="41"/>
      <c r="BM13" t="s">
        <v>100</v>
      </c>
    </row>
    <row r="14" spans="1:65" x14ac:dyDescent="0.2">
      <c r="A14" s="6"/>
      <c r="B14" s="40" t="s">
        <v>49</v>
      </c>
      <c r="C14" s="24" t="s">
        <v>79</v>
      </c>
      <c r="D14" s="25"/>
      <c r="E14" s="26"/>
      <c r="F14" s="26"/>
      <c r="G14" s="26"/>
      <c r="H14" s="26"/>
      <c r="I14" s="26"/>
      <c r="J14" s="26"/>
      <c r="K14" s="26"/>
      <c r="L14" s="26"/>
      <c r="M14" s="26"/>
      <c r="N14" s="26"/>
      <c r="O14" s="26"/>
      <c r="P14" s="26"/>
      <c r="Q14" s="26"/>
      <c r="R14" s="26"/>
      <c r="S14" s="26"/>
      <c r="T14" s="26"/>
      <c r="U14" s="26"/>
      <c r="V14" s="26"/>
      <c r="W14" s="26"/>
      <c r="X14" s="26"/>
      <c r="Y14" s="26"/>
      <c r="Z14" s="26"/>
      <c r="AA14" s="26"/>
      <c r="AB14" s="26"/>
      <c r="AC14" s="26"/>
      <c r="AD14" s="26"/>
      <c r="AE14" s="26"/>
      <c r="AF14" s="26"/>
      <c r="AG14" s="26"/>
      <c r="AH14" s="26"/>
      <c r="AI14" s="26"/>
      <c r="AJ14" s="26"/>
      <c r="AK14" s="26"/>
      <c r="AL14" s="26"/>
      <c r="AM14" s="26"/>
      <c r="AN14" s="26"/>
      <c r="AO14" s="26"/>
      <c r="AP14" s="26"/>
      <c r="AQ14" s="26"/>
      <c r="AR14" s="26"/>
      <c r="AS14" s="26"/>
      <c r="AT14" s="26"/>
      <c r="AU14" s="26"/>
      <c r="AV14" s="26"/>
      <c r="AW14" s="26"/>
      <c r="AX14" s="26"/>
      <c r="AY14" s="26"/>
      <c r="AZ14" s="26"/>
      <c r="BA14" s="26"/>
      <c r="BB14" s="26"/>
      <c r="BC14" s="26"/>
      <c r="BD14" s="26"/>
      <c r="BE14" s="26"/>
      <c r="BF14" s="26"/>
      <c r="BG14" s="26"/>
      <c r="BH14" s="26"/>
      <c r="BI14" s="26"/>
      <c r="BJ14" s="26"/>
      <c r="BK14" s="26"/>
      <c r="BL14" s="41"/>
      <c r="BM14" t="s">
        <v>100</v>
      </c>
    </row>
    <row r="15" spans="1:65" x14ac:dyDescent="0.2">
      <c r="A15" s="6"/>
      <c r="B15" s="40" t="s">
        <v>49</v>
      </c>
      <c r="C15" s="24" t="s">
        <v>240</v>
      </c>
      <c r="D15" s="25"/>
      <c r="E15" s="26"/>
      <c r="F15" s="26"/>
      <c r="G15" s="26"/>
      <c r="H15" s="26"/>
      <c r="I15" s="26"/>
      <c r="J15" s="26"/>
      <c r="K15" s="26"/>
      <c r="L15" s="26"/>
      <c r="M15" s="26"/>
      <c r="N15" s="26"/>
      <c r="O15" s="26"/>
      <c r="P15" s="26"/>
      <c r="Q15" s="26"/>
      <c r="R15" s="26"/>
      <c r="S15" s="26"/>
      <c r="T15" s="26"/>
      <c r="U15" s="26"/>
      <c r="V15" s="26"/>
      <c r="W15" s="33">
        <v>0</v>
      </c>
      <c r="X15" s="33">
        <v>0</v>
      </c>
      <c r="Y15" s="33">
        <v>0</v>
      </c>
      <c r="Z15" s="33">
        <v>0</v>
      </c>
      <c r="AA15" s="33">
        <v>0</v>
      </c>
      <c r="AB15" s="33">
        <v>0</v>
      </c>
      <c r="AC15" s="33">
        <v>0</v>
      </c>
      <c r="AD15" s="33">
        <v>0</v>
      </c>
      <c r="AE15" s="33">
        <v>0</v>
      </c>
      <c r="AF15" s="33">
        <v>0</v>
      </c>
      <c r="AG15" s="33">
        <v>0</v>
      </c>
      <c r="AH15" s="33">
        <v>0</v>
      </c>
      <c r="AI15" s="33">
        <v>0</v>
      </c>
      <c r="AJ15" s="26"/>
      <c r="AK15" s="26"/>
      <c r="AL15" s="26"/>
      <c r="AM15" s="26"/>
      <c r="AN15" s="26"/>
      <c r="AO15" s="26"/>
      <c r="AP15" s="26"/>
      <c r="AQ15" s="26"/>
      <c r="AR15" s="26"/>
      <c r="AS15" s="26"/>
      <c r="AT15" s="26"/>
      <c r="AU15" s="26"/>
      <c r="AV15" s="26"/>
      <c r="AW15" s="26"/>
      <c r="AX15" s="26"/>
      <c r="AY15" s="26"/>
      <c r="AZ15" s="26"/>
      <c r="BA15" s="26"/>
      <c r="BB15" s="26"/>
      <c r="BC15" s="26"/>
      <c r="BD15" s="26"/>
      <c r="BE15" s="26"/>
      <c r="BF15" s="26"/>
      <c r="BG15" s="26"/>
      <c r="BH15" s="26"/>
      <c r="BI15" s="26"/>
      <c r="BJ15" s="26"/>
      <c r="BK15" s="26"/>
      <c r="BL15" s="41"/>
      <c r="BM15" t="s">
        <v>100</v>
      </c>
    </row>
    <row r="16" spans="1:65" x14ac:dyDescent="0.2">
      <c r="A16" s="6"/>
      <c r="B16" s="40" t="s">
        <v>49</v>
      </c>
      <c r="C16" s="24" t="s">
        <v>78</v>
      </c>
      <c r="D16" s="25"/>
      <c r="E16" s="26"/>
      <c r="F16" s="26"/>
      <c r="G16" s="26"/>
      <c r="H16" s="26"/>
      <c r="I16" s="26"/>
      <c r="J16" s="26"/>
      <c r="K16" s="26"/>
      <c r="L16" s="26"/>
      <c r="M16" s="26"/>
      <c r="N16" s="26"/>
      <c r="O16" s="26"/>
      <c r="P16" s="26"/>
      <c r="Q16" s="26"/>
      <c r="R16" s="26"/>
      <c r="S16" s="26"/>
      <c r="T16" s="26"/>
      <c r="U16" s="26"/>
      <c r="V16" s="26"/>
      <c r="W16" s="26"/>
      <c r="X16" s="26"/>
      <c r="Y16" s="26"/>
      <c r="Z16" s="26"/>
      <c r="AA16" s="26"/>
      <c r="AB16" s="26"/>
      <c r="AC16" s="26"/>
      <c r="AD16" s="26"/>
      <c r="AE16" s="26"/>
      <c r="AF16" s="26"/>
      <c r="AG16" s="26"/>
      <c r="AH16" s="26"/>
      <c r="AI16" s="26"/>
      <c r="AJ16" s="26"/>
      <c r="AK16" s="26"/>
      <c r="AL16" s="26"/>
      <c r="AM16" s="26"/>
      <c r="AN16" s="26"/>
      <c r="AO16" s="26"/>
      <c r="AP16" s="26"/>
      <c r="AQ16" s="26"/>
      <c r="AR16" s="26"/>
      <c r="AS16" s="26"/>
      <c r="AT16" s="26"/>
      <c r="AU16" s="26"/>
      <c r="AV16" s="26"/>
      <c r="AW16" s="26"/>
      <c r="AX16" s="26"/>
      <c r="AY16" s="26"/>
      <c r="AZ16" s="26"/>
      <c r="BA16" s="26"/>
      <c r="BB16" s="26"/>
      <c r="BC16" s="26"/>
      <c r="BD16" s="26"/>
      <c r="BE16" s="26"/>
      <c r="BF16" s="26"/>
      <c r="BG16" s="26"/>
      <c r="BH16" s="26"/>
      <c r="BI16" s="26"/>
      <c r="BJ16" s="26"/>
      <c r="BK16" s="26"/>
      <c r="BL16" s="41"/>
      <c r="BM16" t="s">
        <v>100</v>
      </c>
    </row>
    <row r="17" spans="1:65" x14ac:dyDescent="0.2">
      <c r="A17" s="6"/>
      <c r="B17" s="40" t="s">
        <v>49</v>
      </c>
      <c r="C17" s="31" t="s">
        <v>1</v>
      </c>
      <c r="D17" s="27">
        <v>0</v>
      </c>
      <c r="E17" s="28">
        <v>0</v>
      </c>
      <c r="F17" s="28">
        <v>0</v>
      </c>
      <c r="G17" s="28">
        <v>0</v>
      </c>
      <c r="H17" s="28">
        <v>0</v>
      </c>
      <c r="I17" s="28">
        <v>0</v>
      </c>
      <c r="J17" s="28">
        <v>0</v>
      </c>
      <c r="K17" s="28">
        <v>0</v>
      </c>
      <c r="L17" s="28">
        <v>0</v>
      </c>
      <c r="M17" s="28">
        <v>0</v>
      </c>
      <c r="N17" s="28">
        <v>0</v>
      </c>
      <c r="O17" s="28">
        <v>0</v>
      </c>
      <c r="P17" s="28">
        <v>0</v>
      </c>
      <c r="Q17" s="28">
        <v>0</v>
      </c>
      <c r="R17" s="28">
        <v>0</v>
      </c>
      <c r="S17" s="28">
        <v>0</v>
      </c>
      <c r="T17" s="28">
        <v>0</v>
      </c>
      <c r="U17" s="28">
        <v>0</v>
      </c>
      <c r="V17" s="28">
        <v>0</v>
      </c>
      <c r="W17" s="28">
        <v>0</v>
      </c>
      <c r="X17" s="28">
        <v>0</v>
      </c>
      <c r="Y17" s="28">
        <v>0</v>
      </c>
      <c r="Z17" s="28">
        <v>0</v>
      </c>
      <c r="AA17" s="28">
        <v>0</v>
      </c>
      <c r="AB17" s="28">
        <v>0</v>
      </c>
      <c r="AC17" s="28">
        <v>0</v>
      </c>
      <c r="AD17" s="28">
        <v>0</v>
      </c>
      <c r="AE17" s="28">
        <v>0</v>
      </c>
      <c r="AF17" s="28">
        <v>0</v>
      </c>
      <c r="AG17" s="28">
        <v>0</v>
      </c>
      <c r="AH17" s="28">
        <v>0</v>
      </c>
      <c r="AI17" s="28">
        <v>0</v>
      </c>
      <c r="AJ17" s="28">
        <v>0</v>
      </c>
      <c r="AK17" s="28">
        <v>0</v>
      </c>
      <c r="AL17" s="28">
        <v>0</v>
      </c>
      <c r="AM17" s="28">
        <v>0</v>
      </c>
      <c r="AN17" s="28">
        <v>0</v>
      </c>
      <c r="AO17" s="28">
        <v>0</v>
      </c>
      <c r="AP17" s="28">
        <v>0</v>
      </c>
      <c r="AQ17" s="28">
        <v>0</v>
      </c>
      <c r="AR17" s="28">
        <v>0</v>
      </c>
      <c r="AS17" s="28">
        <v>0</v>
      </c>
      <c r="AT17" s="28">
        <v>0</v>
      </c>
      <c r="AU17" s="28">
        <v>0</v>
      </c>
      <c r="AV17" s="28">
        <v>0</v>
      </c>
      <c r="AW17" s="28">
        <v>0</v>
      </c>
      <c r="AX17" s="28">
        <v>0</v>
      </c>
      <c r="AY17" s="28">
        <v>0</v>
      </c>
      <c r="AZ17" s="28">
        <v>0</v>
      </c>
      <c r="BA17" s="28">
        <v>0</v>
      </c>
      <c r="BB17" s="28">
        <v>0</v>
      </c>
      <c r="BC17" s="28">
        <v>0</v>
      </c>
      <c r="BD17" s="28">
        <v>0</v>
      </c>
      <c r="BE17" s="28">
        <v>0</v>
      </c>
      <c r="BF17" s="28">
        <v>0</v>
      </c>
      <c r="BG17" s="28">
        <v>0</v>
      </c>
      <c r="BH17" s="28">
        <v>0</v>
      </c>
      <c r="BI17" s="28">
        <v>0</v>
      </c>
      <c r="BJ17" s="28">
        <v>0</v>
      </c>
      <c r="BK17" s="28">
        <v>0</v>
      </c>
      <c r="BL17" s="42">
        <v>0</v>
      </c>
      <c r="BM17" t="s">
        <v>100</v>
      </c>
    </row>
    <row r="18" spans="1:65" x14ac:dyDescent="0.2">
      <c r="A18" s="6"/>
      <c r="B18" s="40" t="s">
        <v>49</v>
      </c>
      <c r="C18" s="24" t="s">
        <v>74</v>
      </c>
      <c r="D18" s="35">
        <v>0</v>
      </c>
      <c r="E18" s="29">
        <v>0</v>
      </c>
      <c r="F18" s="29">
        <v>0</v>
      </c>
      <c r="G18" s="29">
        <v>0</v>
      </c>
      <c r="H18" s="29">
        <v>0</v>
      </c>
      <c r="I18" s="29">
        <v>0</v>
      </c>
      <c r="J18" s="29">
        <v>0</v>
      </c>
      <c r="K18" s="29">
        <v>0</v>
      </c>
      <c r="L18" s="29">
        <v>0</v>
      </c>
      <c r="M18" s="29">
        <v>0</v>
      </c>
      <c r="N18" s="29">
        <v>0</v>
      </c>
      <c r="O18" s="29">
        <v>0</v>
      </c>
      <c r="P18" s="29">
        <v>0</v>
      </c>
      <c r="Q18" s="29">
        <v>0</v>
      </c>
      <c r="R18" s="29">
        <v>0</v>
      </c>
      <c r="S18" s="29">
        <v>0</v>
      </c>
      <c r="T18" s="29">
        <v>0</v>
      </c>
      <c r="U18" s="29">
        <v>0</v>
      </c>
      <c r="V18" s="29">
        <v>0</v>
      </c>
      <c r="W18" s="29">
        <v>0</v>
      </c>
      <c r="X18" s="26">
        <v>0</v>
      </c>
      <c r="Y18" s="26">
        <v>0</v>
      </c>
      <c r="Z18" s="26">
        <v>0</v>
      </c>
      <c r="AA18" s="26">
        <v>0</v>
      </c>
      <c r="AB18" s="26">
        <v>0</v>
      </c>
      <c r="AC18" s="26">
        <v>0</v>
      </c>
      <c r="AD18" s="26">
        <v>0</v>
      </c>
      <c r="AE18" s="26">
        <v>0</v>
      </c>
      <c r="AF18" s="26">
        <v>0</v>
      </c>
      <c r="AG18" s="26">
        <v>0</v>
      </c>
      <c r="AH18" s="26">
        <v>0</v>
      </c>
      <c r="AI18" s="26">
        <v>0</v>
      </c>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41"/>
      <c r="BM18" t="s">
        <v>100</v>
      </c>
    </row>
    <row r="19" spans="1:65" x14ac:dyDescent="0.2">
      <c r="A19" s="6"/>
      <c r="B19" s="40" t="s">
        <v>49</v>
      </c>
      <c r="C19" s="24" t="s">
        <v>83</v>
      </c>
      <c r="D19" s="25"/>
      <c r="E19" s="26"/>
      <c r="F19" s="26"/>
      <c r="G19" s="26"/>
      <c r="H19" s="26"/>
      <c r="I19" s="26"/>
      <c r="J19" s="26"/>
      <c r="K19" s="26"/>
      <c r="L19" s="26"/>
      <c r="M19" s="26"/>
      <c r="N19" s="26"/>
      <c r="O19" s="26"/>
      <c r="P19" s="26"/>
      <c r="Q19" s="26"/>
      <c r="R19" s="26"/>
      <c r="S19" s="26"/>
      <c r="T19" s="26"/>
      <c r="U19" s="26"/>
      <c r="V19" s="26"/>
      <c r="W19" s="4"/>
      <c r="X19" s="44">
        <v>0</v>
      </c>
      <c r="Y19" s="44">
        <v>0</v>
      </c>
      <c r="Z19" s="44">
        <v>0</v>
      </c>
      <c r="AA19" s="44">
        <v>0</v>
      </c>
      <c r="AB19" s="44">
        <v>0</v>
      </c>
      <c r="AC19" s="44">
        <v>0</v>
      </c>
      <c r="AD19" s="44">
        <v>0</v>
      </c>
      <c r="AE19" s="44">
        <v>0</v>
      </c>
      <c r="AF19" s="44">
        <v>0</v>
      </c>
      <c r="AG19" s="44">
        <v>0</v>
      </c>
      <c r="AH19" s="44">
        <v>0</v>
      </c>
      <c r="AI19" s="30"/>
      <c r="AJ19" s="30"/>
      <c r="AK19" s="30"/>
      <c r="AL19" s="30"/>
      <c r="AM19" s="30"/>
      <c r="AN19" s="30"/>
      <c r="AO19" s="30"/>
      <c r="AP19" s="30"/>
      <c r="AQ19" s="30"/>
      <c r="AR19" s="30"/>
      <c r="AS19" s="30"/>
      <c r="AT19" s="30"/>
      <c r="AU19" s="30"/>
      <c r="AV19" s="30"/>
      <c r="AW19" s="30"/>
      <c r="AX19" s="30"/>
      <c r="AY19" s="30"/>
      <c r="AZ19" s="30"/>
      <c r="BA19" s="30"/>
      <c r="BB19" s="30"/>
      <c r="BC19" s="44"/>
      <c r="BD19" s="44"/>
      <c r="BE19" s="44"/>
      <c r="BF19" s="44"/>
      <c r="BG19" s="44"/>
      <c r="BH19" s="44"/>
      <c r="BI19" s="44"/>
      <c r="BJ19" s="44"/>
      <c r="BK19" s="44"/>
      <c r="BL19" s="45"/>
      <c r="BM19" t="s">
        <v>100</v>
      </c>
    </row>
    <row r="20" spans="1:65" x14ac:dyDescent="0.2">
      <c r="A20" s="6"/>
      <c r="B20" s="40" t="s">
        <v>49</v>
      </c>
      <c r="C20" s="24" t="s">
        <v>75</v>
      </c>
      <c r="D20" s="25"/>
      <c r="E20" s="26"/>
      <c r="F20" s="26"/>
      <c r="G20" s="26"/>
      <c r="H20" s="26"/>
      <c r="I20" s="26"/>
      <c r="J20" s="26"/>
      <c r="K20" s="26"/>
      <c r="L20" s="26"/>
      <c r="M20" s="26"/>
      <c r="N20" s="26"/>
      <c r="O20" s="26"/>
      <c r="P20" s="26"/>
      <c r="Q20" s="26"/>
      <c r="R20" s="26"/>
      <c r="S20" s="26"/>
      <c r="T20" s="26"/>
      <c r="U20" s="26"/>
      <c r="V20" s="26"/>
      <c r="W20" s="26"/>
      <c r="X20" s="26"/>
      <c r="Y20" s="26"/>
      <c r="Z20" s="26"/>
      <c r="AA20" s="26"/>
      <c r="AB20" s="26"/>
      <c r="AC20" s="26"/>
      <c r="AD20" s="26"/>
      <c r="AE20" s="26"/>
      <c r="AF20" s="26"/>
      <c r="AG20" s="26"/>
      <c r="AH20" s="26"/>
      <c r="AI20" s="26"/>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41"/>
      <c r="BM20" t="s">
        <v>100</v>
      </c>
    </row>
    <row r="21" spans="1:65" x14ac:dyDescent="0.2">
      <c r="A21" s="6"/>
      <c r="B21" s="40" t="s">
        <v>49</v>
      </c>
      <c r="C21" s="24" t="s">
        <v>79</v>
      </c>
      <c r="D21" s="25"/>
      <c r="E21" s="26"/>
      <c r="F21" s="26"/>
      <c r="G21" s="26"/>
      <c r="H21" s="26"/>
      <c r="I21" s="26"/>
      <c r="J21" s="26"/>
      <c r="K21" s="26"/>
      <c r="L21" s="26"/>
      <c r="M21" s="26"/>
      <c r="N21" s="26"/>
      <c r="O21" s="26"/>
      <c r="P21" s="26"/>
      <c r="Q21" s="26"/>
      <c r="R21" s="26"/>
      <c r="S21" s="26"/>
      <c r="T21" s="26"/>
      <c r="U21" s="26"/>
      <c r="V21" s="26"/>
      <c r="W21" s="26"/>
      <c r="X21" s="26"/>
      <c r="Y21" s="26"/>
      <c r="Z21" s="26"/>
      <c r="AA21" s="26"/>
      <c r="AB21" s="26"/>
      <c r="AC21" s="26"/>
      <c r="AD21" s="26"/>
      <c r="AE21" s="26"/>
      <c r="AF21" s="26"/>
      <c r="AG21" s="26"/>
      <c r="AH21" s="26"/>
      <c r="AI21" s="26"/>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41"/>
      <c r="BM21" t="s">
        <v>100</v>
      </c>
    </row>
    <row r="22" spans="1:65" x14ac:dyDescent="0.2">
      <c r="A22" s="6"/>
      <c r="B22" s="40" t="s">
        <v>49</v>
      </c>
      <c r="C22" s="24" t="s">
        <v>80</v>
      </c>
      <c r="D22" s="25"/>
      <c r="E22" s="26"/>
      <c r="F22" s="26"/>
      <c r="G22" s="26"/>
      <c r="H22" s="26"/>
      <c r="I22" s="26"/>
      <c r="J22" s="26"/>
      <c r="K22" s="26"/>
      <c r="L22" s="26"/>
      <c r="M22" s="26"/>
      <c r="N22" s="26"/>
      <c r="O22" s="26"/>
      <c r="P22" s="26"/>
      <c r="Q22" s="26"/>
      <c r="R22" s="26"/>
      <c r="S22" s="26"/>
      <c r="T22" s="26"/>
      <c r="U22" s="26"/>
      <c r="V22" s="26"/>
      <c r="W22" s="26"/>
      <c r="X22" s="26"/>
      <c r="Y22" s="26"/>
      <c r="Z22" s="26"/>
      <c r="AA22" s="26"/>
      <c r="AB22" s="26"/>
      <c r="AC22" s="26"/>
      <c r="AD22" s="26"/>
      <c r="AE22" s="26"/>
      <c r="AF22" s="26"/>
      <c r="AG22" s="26"/>
      <c r="AH22" s="26"/>
      <c r="AI22" s="26"/>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41"/>
      <c r="BM22" t="s">
        <v>100</v>
      </c>
    </row>
    <row r="23" spans="1:65" x14ac:dyDescent="0.2">
      <c r="A23" s="6"/>
      <c r="B23" s="40" t="s">
        <v>49</v>
      </c>
      <c r="C23" s="24" t="s">
        <v>78</v>
      </c>
      <c r="D23" s="25"/>
      <c r="E23" s="26"/>
      <c r="F23" s="26"/>
      <c r="G23" s="26"/>
      <c r="H23" s="26"/>
      <c r="I23" s="26"/>
      <c r="J23" s="26"/>
      <c r="K23" s="26"/>
      <c r="L23" s="26"/>
      <c r="M23" s="26"/>
      <c r="N23" s="26"/>
      <c r="O23" s="26"/>
      <c r="P23" s="26"/>
      <c r="Q23" s="26"/>
      <c r="R23" s="26"/>
      <c r="S23" s="26"/>
      <c r="T23" s="26"/>
      <c r="U23" s="26"/>
      <c r="V23" s="26"/>
      <c r="W23" s="26"/>
      <c r="X23" s="26"/>
      <c r="Y23" s="26"/>
      <c r="Z23" s="26"/>
      <c r="AA23" s="26"/>
      <c r="AB23" s="26"/>
      <c r="AC23" s="26"/>
      <c r="AD23" s="26"/>
      <c r="AE23" s="26"/>
      <c r="AF23" s="26"/>
      <c r="AG23" s="26"/>
      <c r="AH23" s="26"/>
      <c r="AI23" s="26"/>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41"/>
      <c r="BM23" t="s">
        <v>100</v>
      </c>
    </row>
    <row r="24" spans="1:65" x14ac:dyDescent="0.2">
      <c r="A24" s="6"/>
      <c r="B24" s="40" t="s">
        <v>49</v>
      </c>
      <c r="C24" s="31" t="s">
        <v>36</v>
      </c>
      <c r="D24" s="27">
        <v>5</v>
      </c>
      <c r="E24" s="28">
        <v>7</v>
      </c>
      <c r="F24" s="28">
        <v>9</v>
      </c>
      <c r="G24" s="28">
        <v>23</v>
      </c>
      <c r="H24" s="28">
        <v>27</v>
      </c>
      <c r="I24" s="28">
        <v>21</v>
      </c>
      <c r="J24" s="28">
        <v>22.4</v>
      </c>
      <c r="K24" s="28">
        <v>24.2</v>
      </c>
      <c r="L24" s="28">
        <v>30.1</v>
      </c>
      <c r="M24" s="28">
        <v>48.9</v>
      </c>
      <c r="N24" s="28">
        <v>88.8</v>
      </c>
      <c r="O24" s="28">
        <v>174.1</v>
      </c>
      <c r="P24" s="28">
        <v>337.5</v>
      </c>
      <c r="Q24" s="28">
        <v>626</v>
      </c>
      <c r="R24" s="28">
        <v>785.2</v>
      </c>
      <c r="S24" s="28">
        <v>937.1</v>
      </c>
      <c r="T24" s="28">
        <v>1096</v>
      </c>
      <c r="U24" s="28">
        <v>1269</v>
      </c>
      <c r="V24" s="28">
        <v>1437.6</v>
      </c>
      <c r="W24" s="28">
        <v>1577.6</v>
      </c>
      <c r="X24" s="28">
        <v>2663.7278873889463</v>
      </c>
      <c r="Y24" s="28">
        <v>3749.8557747778932</v>
      </c>
      <c r="Z24" s="28">
        <v>4679.3072061330977</v>
      </c>
      <c r="AA24" s="28">
        <v>5608.7586374883022</v>
      </c>
      <c r="AB24" s="28">
        <v>6538.2100688435066</v>
      </c>
      <c r="AC24" s="28">
        <v>7467.6615001987111</v>
      </c>
      <c r="AD24" s="28">
        <v>8397.1129315539147</v>
      </c>
      <c r="AE24" s="28">
        <v>9326.5643629091192</v>
      </c>
      <c r="AF24" s="28">
        <v>10256.015794264324</v>
      </c>
      <c r="AG24" s="28">
        <v>11185.467225619528</v>
      </c>
      <c r="AH24" s="28">
        <v>12114.918656974733</v>
      </c>
      <c r="AI24" s="28">
        <v>12114.918656974733</v>
      </c>
      <c r="AJ24" s="28">
        <v>12114.918656974733</v>
      </c>
      <c r="AK24" s="28">
        <v>12114.918656974733</v>
      </c>
      <c r="AL24" s="28">
        <v>12114.918656974733</v>
      </c>
      <c r="AM24" s="28">
        <v>12114.918656974733</v>
      </c>
      <c r="AN24" s="28">
        <v>12114.918656974733</v>
      </c>
      <c r="AO24" s="28">
        <v>12114.918656974733</v>
      </c>
      <c r="AP24" s="28">
        <v>12114.918656974733</v>
      </c>
      <c r="AQ24" s="28">
        <v>12114.918656974733</v>
      </c>
      <c r="AR24" s="28">
        <v>12114.918656974733</v>
      </c>
      <c r="AS24" s="28">
        <v>12114.918656974733</v>
      </c>
      <c r="AT24" s="28">
        <v>12114.918656974733</v>
      </c>
      <c r="AU24" s="28">
        <v>12114.918656974733</v>
      </c>
      <c r="AV24" s="28">
        <v>12114.918656974733</v>
      </c>
      <c r="AW24" s="28">
        <v>12114.918656974733</v>
      </c>
      <c r="AX24" s="28">
        <v>12114.918656974733</v>
      </c>
      <c r="AY24" s="28">
        <v>12114.918656974733</v>
      </c>
      <c r="AZ24" s="28">
        <v>12114.918656974733</v>
      </c>
      <c r="BA24" s="28">
        <v>12114.918656974733</v>
      </c>
      <c r="BB24" s="28">
        <v>12114.918656974733</v>
      </c>
      <c r="BC24" s="28">
        <v>12114.918656974733</v>
      </c>
      <c r="BD24" s="28">
        <v>12114.918656974733</v>
      </c>
      <c r="BE24" s="28">
        <v>12114.918656974733</v>
      </c>
      <c r="BF24" s="28">
        <v>12114.918656974733</v>
      </c>
      <c r="BG24" s="28">
        <v>12114.918656974733</v>
      </c>
      <c r="BH24" s="28">
        <v>12114.918656974733</v>
      </c>
      <c r="BI24" s="28">
        <v>12114.918656974733</v>
      </c>
      <c r="BJ24" s="28">
        <v>12114.918656974733</v>
      </c>
      <c r="BK24" s="28">
        <v>12114.918656974733</v>
      </c>
      <c r="BL24" s="42">
        <v>12114.918656974733</v>
      </c>
      <c r="BM24" t="s">
        <v>100</v>
      </c>
    </row>
    <row r="25" spans="1:65" x14ac:dyDescent="0.2">
      <c r="A25" s="6"/>
      <c r="B25" s="40" t="s">
        <v>49</v>
      </c>
      <c r="C25" s="24" t="s">
        <v>74</v>
      </c>
      <c r="D25" s="35">
        <v>5</v>
      </c>
      <c r="E25" s="29">
        <v>7</v>
      </c>
      <c r="F25" s="29">
        <v>9</v>
      </c>
      <c r="G25" s="29">
        <v>23</v>
      </c>
      <c r="H25" s="29">
        <v>27</v>
      </c>
      <c r="I25" s="29">
        <v>21</v>
      </c>
      <c r="J25" s="29">
        <v>22.4</v>
      </c>
      <c r="K25" s="29">
        <v>24.2</v>
      </c>
      <c r="L25" s="29">
        <v>30.1</v>
      </c>
      <c r="M25" s="29">
        <v>48.9</v>
      </c>
      <c r="N25" s="29">
        <v>88.8</v>
      </c>
      <c r="O25" s="29">
        <v>174.1</v>
      </c>
      <c r="P25" s="29">
        <v>337.5</v>
      </c>
      <c r="Q25" s="29">
        <v>626</v>
      </c>
      <c r="R25" s="29">
        <v>785.2</v>
      </c>
      <c r="S25" s="29">
        <v>937.1</v>
      </c>
      <c r="T25" s="29">
        <v>1096</v>
      </c>
      <c r="U25" s="29">
        <v>1269</v>
      </c>
      <c r="V25" s="29">
        <v>1437.6</v>
      </c>
      <c r="W25" s="29">
        <v>1577.6</v>
      </c>
      <c r="X25" s="26">
        <v>0</v>
      </c>
      <c r="Y25" s="26">
        <v>3749.8557747778932</v>
      </c>
      <c r="Z25" s="26">
        <v>4615.2071074189453</v>
      </c>
      <c r="AA25" s="26">
        <v>5769.0088842736823</v>
      </c>
      <c r="AB25" s="26">
        <v>6634.3602169147343</v>
      </c>
      <c r="AC25" s="26">
        <v>7499.7115495557864</v>
      </c>
      <c r="AD25" s="26">
        <v>8365.0628821968385</v>
      </c>
      <c r="AE25" s="26">
        <v>9230.4142148378905</v>
      </c>
      <c r="AF25" s="26">
        <v>10095.765547478943</v>
      </c>
      <c r="AG25" s="26">
        <v>11249.567324333681</v>
      </c>
      <c r="AH25" s="26">
        <v>12114.918656974733</v>
      </c>
      <c r="AI25" s="26"/>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41"/>
      <c r="BM25" t="s">
        <v>100</v>
      </c>
    </row>
    <row r="26" spans="1:65" x14ac:dyDescent="0.2">
      <c r="A26" s="6"/>
      <c r="B26" s="40" t="s">
        <v>49</v>
      </c>
      <c r="C26" s="24" t="s">
        <v>83</v>
      </c>
      <c r="D26" s="25"/>
      <c r="E26" s="26"/>
      <c r="F26" s="26"/>
      <c r="G26" s="26"/>
      <c r="H26" s="26"/>
      <c r="I26" s="26"/>
      <c r="J26" s="26"/>
      <c r="K26" s="26"/>
      <c r="L26" s="26"/>
      <c r="M26" s="26"/>
      <c r="N26" s="26"/>
      <c r="O26" s="26"/>
      <c r="P26" s="26"/>
      <c r="Q26" s="26"/>
      <c r="R26" s="26"/>
      <c r="S26" s="26"/>
      <c r="T26" s="26"/>
      <c r="U26" s="26"/>
      <c r="V26" s="26"/>
      <c r="W26" s="4"/>
      <c r="X26" s="44">
        <v>1086.1278873889466</v>
      </c>
      <c r="Y26" s="44">
        <v>1086.1278873889466</v>
      </c>
      <c r="Z26" s="44">
        <v>929.45143135520425</v>
      </c>
      <c r="AA26" s="44">
        <v>929.45143135520425</v>
      </c>
      <c r="AB26" s="44">
        <v>929.45143135520425</v>
      </c>
      <c r="AC26" s="44">
        <v>929.45143135520425</v>
      </c>
      <c r="AD26" s="44">
        <v>929.45143135520425</v>
      </c>
      <c r="AE26" s="44">
        <v>929.45143135520425</v>
      </c>
      <c r="AF26" s="44">
        <v>929.45143135520425</v>
      </c>
      <c r="AG26" s="44">
        <v>929.45143135520425</v>
      </c>
      <c r="AH26" s="44">
        <v>929.45143135520425</v>
      </c>
      <c r="AI26" s="30"/>
      <c r="AJ26" s="30"/>
      <c r="AK26" s="30"/>
      <c r="AL26" s="30"/>
      <c r="AM26" s="30"/>
      <c r="AN26" s="30"/>
      <c r="AO26" s="30"/>
      <c r="AP26" s="30"/>
      <c r="AQ26" s="30"/>
      <c r="AR26" s="30"/>
      <c r="AS26" s="30"/>
      <c r="AT26" s="30"/>
      <c r="AU26" s="30"/>
      <c r="AV26" s="30"/>
      <c r="AW26" s="30"/>
      <c r="AX26" s="30"/>
      <c r="AY26" s="30"/>
      <c r="AZ26" s="30"/>
      <c r="BA26" s="30"/>
      <c r="BB26" s="30"/>
      <c r="BC26" s="30"/>
      <c r="BD26" s="30"/>
      <c r="BE26" s="30"/>
      <c r="BF26" s="30"/>
      <c r="BG26" s="30"/>
      <c r="BH26" s="30"/>
      <c r="BI26" s="30"/>
      <c r="BJ26" s="30"/>
      <c r="BK26" s="30"/>
      <c r="BL26" s="43"/>
      <c r="BM26" t="s">
        <v>100</v>
      </c>
    </row>
    <row r="27" spans="1:65" x14ac:dyDescent="0.2">
      <c r="A27" s="6"/>
      <c r="B27" s="40" t="s">
        <v>49</v>
      </c>
      <c r="C27" s="24" t="s">
        <v>75</v>
      </c>
      <c r="D27" s="25"/>
      <c r="E27" s="26"/>
      <c r="F27" s="26"/>
      <c r="G27" s="26"/>
      <c r="H27" s="26"/>
      <c r="I27" s="26"/>
      <c r="J27" s="26"/>
      <c r="K27" s="26"/>
      <c r="L27" s="26"/>
      <c r="M27" s="26"/>
      <c r="N27" s="26"/>
      <c r="O27" s="26"/>
      <c r="P27" s="26"/>
      <c r="Q27" s="26"/>
      <c r="R27" s="26"/>
      <c r="S27" s="26"/>
      <c r="T27" s="26"/>
      <c r="U27" s="26"/>
      <c r="V27" s="26"/>
      <c r="W27" s="26"/>
      <c r="X27" s="26"/>
      <c r="Y27" s="26"/>
      <c r="Z27" s="26"/>
      <c r="AA27" s="26"/>
      <c r="AB27" s="26"/>
      <c r="AC27" s="26"/>
      <c r="AD27" s="26"/>
      <c r="AE27" s="26"/>
      <c r="AF27" s="26"/>
      <c r="AG27" s="26"/>
      <c r="AH27" s="26"/>
      <c r="AI27" s="26"/>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41"/>
      <c r="BM27" t="s">
        <v>100</v>
      </c>
    </row>
    <row r="28" spans="1:65" x14ac:dyDescent="0.2">
      <c r="A28" s="6"/>
      <c r="B28" s="40" t="s">
        <v>49</v>
      </c>
      <c r="C28" s="24" t="s">
        <v>79</v>
      </c>
      <c r="D28" s="25"/>
      <c r="E28" s="26"/>
      <c r="F28" s="26"/>
      <c r="G28" s="26"/>
      <c r="H28" s="26"/>
      <c r="I28" s="26"/>
      <c r="J28" s="26"/>
      <c r="K28" s="26"/>
      <c r="L28" s="26"/>
      <c r="M28" s="26"/>
      <c r="N28" s="26"/>
      <c r="O28" s="26"/>
      <c r="P28" s="26"/>
      <c r="Q28" s="26"/>
      <c r="R28" s="26"/>
      <c r="S28" s="26"/>
      <c r="T28" s="26"/>
      <c r="U28" s="26"/>
      <c r="V28" s="26"/>
      <c r="W28" s="26"/>
      <c r="X28" s="26"/>
      <c r="Y28" s="26"/>
      <c r="Z28" s="26"/>
      <c r="AA28" s="26"/>
      <c r="AB28" s="26"/>
      <c r="AC28" s="26"/>
      <c r="AD28" s="26"/>
      <c r="AE28" s="26"/>
      <c r="AF28" s="26"/>
      <c r="AG28" s="26"/>
      <c r="AH28" s="26"/>
      <c r="AI28" s="26"/>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41"/>
      <c r="BM28" t="s">
        <v>100</v>
      </c>
    </row>
    <row r="29" spans="1:65" x14ac:dyDescent="0.2">
      <c r="A29" s="6"/>
      <c r="B29" s="40" t="s">
        <v>49</v>
      </c>
      <c r="C29" s="24" t="s">
        <v>240</v>
      </c>
      <c r="D29" s="25"/>
      <c r="E29" s="26"/>
      <c r="F29" s="26"/>
      <c r="G29" s="26"/>
      <c r="H29" s="26"/>
      <c r="I29" s="26"/>
      <c r="J29" s="26"/>
      <c r="K29" s="26"/>
      <c r="L29" s="26"/>
      <c r="M29" s="26"/>
      <c r="N29" s="26"/>
      <c r="O29" s="26"/>
      <c r="P29" s="26"/>
      <c r="Q29" s="26"/>
      <c r="R29" s="26"/>
      <c r="S29" s="26"/>
      <c r="T29" s="26"/>
      <c r="U29" s="26"/>
      <c r="V29" s="26"/>
      <c r="W29" s="33">
        <v>0</v>
      </c>
      <c r="X29" s="33">
        <v>0</v>
      </c>
      <c r="Y29" s="33">
        <v>0</v>
      </c>
      <c r="Z29" s="33">
        <v>0</v>
      </c>
      <c r="AA29" s="33">
        <v>0</v>
      </c>
      <c r="AB29" s="33">
        <v>0</v>
      </c>
      <c r="AC29" s="33">
        <v>0</v>
      </c>
      <c r="AD29" s="33">
        <v>0</v>
      </c>
      <c r="AE29" s="33">
        <v>0</v>
      </c>
      <c r="AF29" s="33">
        <v>0</v>
      </c>
      <c r="AG29" s="33">
        <v>0</v>
      </c>
      <c r="AH29" s="33">
        <v>0</v>
      </c>
      <c r="AI29" s="33">
        <v>0</v>
      </c>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41"/>
      <c r="BM29" t="s">
        <v>100</v>
      </c>
    </row>
    <row r="30" spans="1:65" x14ac:dyDescent="0.2">
      <c r="A30" s="6"/>
      <c r="B30" s="40" t="s">
        <v>49</v>
      </c>
      <c r="C30" s="24" t="s">
        <v>81</v>
      </c>
      <c r="D30" s="25"/>
      <c r="E30" s="26"/>
      <c r="F30" s="26"/>
      <c r="G30" s="26"/>
      <c r="H30" s="26"/>
      <c r="I30" s="26"/>
      <c r="J30" s="26"/>
      <c r="K30" s="26"/>
      <c r="L30" s="26"/>
      <c r="M30" s="26"/>
      <c r="N30" s="26"/>
      <c r="O30" s="26"/>
      <c r="P30" s="26"/>
      <c r="Q30" s="26"/>
      <c r="R30" s="26"/>
      <c r="S30" s="26"/>
      <c r="T30" s="26"/>
      <c r="U30" s="26"/>
      <c r="V30" s="26"/>
      <c r="W30" s="26"/>
      <c r="X30" s="26"/>
      <c r="Y30" s="26"/>
      <c r="Z30" s="26"/>
      <c r="AA30" s="26"/>
      <c r="AB30" s="26"/>
      <c r="AC30" s="26"/>
      <c r="AD30" s="26"/>
      <c r="AE30" s="26"/>
      <c r="AF30" s="26"/>
      <c r="AG30" s="26"/>
      <c r="AH30" s="26"/>
      <c r="AI30" s="26"/>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41"/>
      <c r="BM30" t="s">
        <v>100</v>
      </c>
    </row>
    <row r="31" spans="1:65" x14ac:dyDescent="0.2">
      <c r="A31" s="6"/>
      <c r="B31" s="40" t="s">
        <v>49</v>
      </c>
      <c r="C31" s="24" t="s">
        <v>78</v>
      </c>
      <c r="D31" s="25"/>
      <c r="E31" s="26"/>
      <c r="F31" s="26"/>
      <c r="G31" s="26"/>
      <c r="H31" s="26"/>
      <c r="I31" s="26"/>
      <c r="J31" s="26"/>
      <c r="K31" s="26"/>
      <c r="L31" s="26"/>
      <c r="M31" s="26"/>
      <c r="N31" s="26"/>
      <c r="O31" s="26"/>
      <c r="P31" s="26"/>
      <c r="Q31" s="26"/>
      <c r="R31" s="26"/>
      <c r="S31" s="26"/>
      <c r="T31" s="26"/>
      <c r="U31" s="26"/>
      <c r="V31" s="26"/>
      <c r="W31" s="26"/>
      <c r="X31" s="26"/>
      <c r="Y31" s="26"/>
      <c r="Z31" s="26"/>
      <c r="AA31" s="26"/>
      <c r="AB31" s="26"/>
      <c r="AC31" s="26"/>
      <c r="AD31" s="26"/>
      <c r="AE31" s="26"/>
      <c r="AF31" s="26"/>
      <c r="AG31" s="26"/>
      <c r="AH31" s="26"/>
      <c r="AI31" s="26"/>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41"/>
      <c r="BM31" t="s">
        <v>100</v>
      </c>
    </row>
    <row r="32" spans="1:65" x14ac:dyDescent="0.2">
      <c r="A32" s="6"/>
      <c r="B32" s="40" t="s">
        <v>49</v>
      </c>
      <c r="C32" s="31" t="s">
        <v>45</v>
      </c>
      <c r="D32" s="27">
        <v>0</v>
      </c>
      <c r="E32" s="28">
        <v>0</v>
      </c>
      <c r="F32" s="28">
        <v>0</v>
      </c>
      <c r="G32" s="28">
        <v>0</v>
      </c>
      <c r="H32" s="28">
        <v>0</v>
      </c>
      <c r="I32" s="28">
        <v>0</v>
      </c>
      <c r="J32" s="28">
        <v>0</v>
      </c>
      <c r="K32" s="28">
        <v>0</v>
      </c>
      <c r="L32" s="28">
        <v>0</v>
      </c>
      <c r="M32" s="28">
        <v>0</v>
      </c>
      <c r="N32" s="28">
        <v>0</v>
      </c>
      <c r="O32" s="28">
        <v>0</v>
      </c>
      <c r="P32" s="28">
        <v>0</v>
      </c>
      <c r="Q32" s="28">
        <v>0</v>
      </c>
      <c r="R32" s="28">
        <v>0</v>
      </c>
      <c r="S32" s="28">
        <v>0</v>
      </c>
      <c r="T32" s="28">
        <v>0</v>
      </c>
      <c r="U32" s="28">
        <v>0</v>
      </c>
      <c r="V32" s="28">
        <v>0</v>
      </c>
      <c r="W32" s="28">
        <v>0</v>
      </c>
      <c r="X32" s="28">
        <v>0</v>
      </c>
      <c r="Y32" s="28">
        <v>0</v>
      </c>
      <c r="Z32" s="28">
        <v>0</v>
      </c>
      <c r="AA32" s="28">
        <v>0</v>
      </c>
      <c r="AB32" s="28">
        <v>0</v>
      </c>
      <c r="AC32" s="28">
        <v>0</v>
      </c>
      <c r="AD32" s="28">
        <v>0</v>
      </c>
      <c r="AE32" s="28">
        <v>0</v>
      </c>
      <c r="AF32" s="28">
        <v>0</v>
      </c>
      <c r="AG32" s="28">
        <v>0</v>
      </c>
      <c r="AH32" s="28">
        <v>0</v>
      </c>
      <c r="AI32" s="28">
        <v>0</v>
      </c>
      <c r="AJ32" s="28">
        <v>0</v>
      </c>
      <c r="AK32" s="28">
        <v>0</v>
      </c>
      <c r="AL32" s="28">
        <v>0</v>
      </c>
      <c r="AM32" s="28">
        <v>0</v>
      </c>
      <c r="AN32" s="28">
        <v>0</v>
      </c>
      <c r="AO32" s="28">
        <v>0</v>
      </c>
      <c r="AP32" s="28">
        <v>0</v>
      </c>
      <c r="AQ32" s="28">
        <v>0</v>
      </c>
      <c r="AR32" s="28">
        <v>0</v>
      </c>
      <c r="AS32" s="28">
        <v>0</v>
      </c>
      <c r="AT32" s="28">
        <v>0</v>
      </c>
      <c r="AU32" s="28">
        <v>0</v>
      </c>
      <c r="AV32" s="28">
        <v>0</v>
      </c>
      <c r="AW32" s="28">
        <v>0</v>
      </c>
      <c r="AX32" s="28">
        <v>0</v>
      </c>
      <c r="AY32" s="28">
        <v>0</v>
      </c>
      <c r="AZ32" s="28">
        <v>0</v>
      </c>
      <c r="BA32" s="28">
        <v>0</v>
      </c>
      <c r="BB32" s="28">
        <v>0</v>
      </c>
      <c r="BC32" s="28">
        <v>0</v>
      </c>
      <c r="BD32" s="28">
        <v>0</v>
      </c>
      <c r="BE32" s="28">
        <v>0</v>
      </c>
      <c r="BF32" s="28">
        <v>0</v>
      </c>
      <c r="BG32" s="28">
        <v>0</v>
      </c>
      <c r="BH32" s="28">
        <v>0</v>
      </c>
      <c r="BI32" s="28">
        <v>0</v>
      </c>
      <c r="BJ32" s="28">
        <v>0</v>
      </c>
      <c r="BK32" s="28">
        <v>0</v>
      </c>
      <c r="BL32" s="42">
        <v>0</v>
      </c>
      <c r="BM32" t="s">
        <v>100</v>
      </c>
    </row>
    <row r="33" spans="1:65" x14ac:dyDescent="0.2">
      <c r="A33" s="6"/>
      <c r="B33" s="40" t="s">
        <v>49</v>
      </c>
      <c r="C33" s="24" t="s">
        <v>74</v>
      </c>
      <c r="D33" s="35">
        <v>0</v>
      </c>
      <c r="E33" s="29">
        <v>0</v>
      </c>
      <c r="F33" s="29">
        <v>0</v>
      </c>
      <c r="G33" s="29">
        <v>0</v>
      </c>
      <c r="H33" s="29">
        <v>0</v>
      </c>
      <c r="I33" s="29">
        <v>0</v>
      </c>
      <c r="J33" s="29">
        <v>0</v>
      </c>
      <c r="K33" s="29">
        <v>0</v>
      </c>
      <c r="L33" s="29">
        <v>0</v>
      </c>
      <c r="M33" s="29">
        <v>0</v>
      </c>
      <c r="N33" s="29">
        <v>0</v>
      </c>
      <c r="O33" s="29">
        <v>0</v>
      </c>
      <c r="P33" s="29">
        <v>0</v>
      </c>
      <c r="Q33" s="29">
        <v>0</v>
      </c>
      <c r="R33" s="29">
        <v>0</v>
      </c>
      <c r="S33" s="29">
        <v>0</v>
      </c>
      <c r="T33" s="29">
        <v>0</v>
      </c>
      <c r="U33" s="29">
        <v>0</v>
      </c>
      <c r="V33" s="29">
        <v>0</v>
      </c>
      <c r="W33" s="29">
        <v>0</v>
      </c>
      <c r="X33" s="26">
        <v>0</v>
      </c>
      <c r="Y33" s="26">
        <v>0</v>
      </c>
      <c r="Z33" s="26">
        <v>0</v>
      </c>
      <c r="AA33" s="26">
        <v>0</v>
      </c>
      <c r="AB33" s="26">
        <v>0</v>
      </c>
      <c r="AC33" s="26">
        <v>0</v>
      </c>
      <c r="AD33" s="26">
        <v>0</v>
      </c>
      <c r="AE33" s="26">
        <v>0</v>
      </c>
      <c r="AF33" s="26">
        <v>0</v>
      </c>
      <c r="AG33" s="26">
        <v>0</v>
      </c>
      <c r="AH33" s="26">
        <v>0</v>
      </c>
      <c r="AI33" s="26"/>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41"/>
      <c r="BM33" t="s">
        <v>100</v>
      </c>
    </row>
    <row r="34" spans="1:65" x14ac:dyDescent="0.2">
      <c r="A34" s="6"/>
      <c r="B34" s="40" t="s">
        <v>49</v>
      </c>
      <c r="C34" s="24" t="s">
        <v>83</v>
      </c>
      <c r="D34" s="25"/>
      <c r="E34" s="26"/>
      <c r="F34" s="26"/>
      <c r="G34" s="26"/>
      <c r="H34" s="26"/>
      <c r="I34" s="26"/>
      <c r="J34" s="26"/>
      <c r="K34" s="26"/>
      <c r="L34" s="26"/>
      <c r="M34" s="26"/>
      <c r="N34" s="26"/>
      <c r="O34" s="26"/>
      <c r="P34" s="26"/>
      <c r="Q34" s="26"/>
      <c r="R34" s="26"/>
      <c r="S34" s="26"/>
      <c r="T34" s="26"/>
      <c r="U34" s="26"/>
      <c r="V34" s="26"/>
      <c r="W34" s="30"/>
      <c r="X34" s="30"/>
      <c r="Y34" s="30"/>
      <c r="Z34" s="30"/>
      <c r="AA34" s="30"/>
      <c r="AB34" s="30"/>
      <c r="AC34" s="30"/>
      <c r="AD34" s="30"/>
      <c r="AE34" s="30"/>
      <c r="AF34" s="30"/>
      <c r="AG34" s="30"/>
      <c r="AH34" s="30"/>
      <c r="AI34" s="30"/>
      <c r="AJ34" s="30"/>
      <c r="AK34" s="30"/>
      <c r="AL34" s="30"/>
      <c r="AM34" s="30"/>
      <c r="AN34" s="30"/>
      <c r="AO34" s="30"/>
      <c r="AP34" s="30"/>
      <c r="AQ34" s="30"/>
      <c r="AR34" s="30"/>
      <c r="AS34" s="30"/>
      <c r="AT34" s="30"/>
      <c r="AU34" s="30"/>
      <c r="AV34" s="30"/>
      <c r="AW34" s="30"/>
      <c r="AX34" s="30"/>
      <c r="AY34" s="30"/>
      <c r="AZ34" s="30"/>
      <c r="BA34" s="30"/>
      <c r="BB34" s="30"/>
      <c r="BC34" s="44"/>
      <c r="BD34" s="44"/>
      <c r="BE34" s="44"/>
      <c r="BF34" s="44"/>
      <c r="BG34" s="44"/>
      <c r="BH34" s="44"/>
      <c r="BI34" s="44"/>
      <c r="BJ34" s="44"/>
      <c r="BK34" s="44"/>
      <c r="BL34" s="45"/>
      <c r="BM34" t="s">
        <v>100</v>
      </c>
    </row>
    <row r="35" spans="1:65" x14ac:dyDescent="0.2">
      <c r="A35" s="6"/>
      <c r="B35" s="40" t="s">
        <v>49</v>
      </c>
      <c r="C35" s="24" t="s">
        <v>75</v>
      </c>
      <c r="D35" s="25"/>
      <c r="E35" s="26"/>
      <c r="F35" s="26"/>
      <c r="G35" s="26"/>
      <c r="H35" s="26"/>
      <c r="I35" s="26"/>
      <c r="J35" s="26"/>
      <c r="K35" s="26"/>
      <c r="L35" s="26"/>
      <c r="M35" s="26"/>
      <c r="N35" s="26"/>
      <c r="O35" s="26"/>
      <c r="P35" s="26"/>
      <c r="Q35" s="26"/>
      <c r="R35" s="26"/>
      <c r="S35" s="26"/>
      <c r="T35" s="26"/>
      <c r="U35" s="26"/>
      <c r="V35" s="26"/>
      <c r="W35" s="26"/>
      <c r="X35" s="26"/>
      <c r="Y35" s="26"/>
      <c r="Z35" s="26"/>
      <c r="AA35" s="26"/>
      <c r="AB35" s="26"/>
      <c r="AC35" s="26"/>
      <c r="AD35" s="26"/>
      <c r="AE35" s="26"/>
      <c r="AF35" s="26"/>
      <c r="AG35" s="26"/>
      <c r="AH35" s="26"/>
      <c r="AI35" s="26"/>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41"/>
      <c r="BM35" t="s">
        <v>100</v>
      </c>
    </row>
    <row r="36" spans="1:65" x14ac:dyDescent="0.2">
      <c r="A36" s="6"/>
      <c r="B36" s="40" t="s">
        <v>49</v>
      </c>
      <c r="C36" s="24" t="s">
        <v>79</v>
      </c>
      <c r="D36" s="25"/>
      <c r="E36" s="26"/>
      <c r="F36" s="26"/>
      <c r="G36" s="26"/>
      <c r="H36" s="26"/>
      <c r="I36" s="26"/>
      <c r="J36" s="26"/>
      <c r="K36" s="26"/>
      <c r="L36" s="26"/>
      <c r="M36" s="26"/>
      <c r="N36" s="26"/>
      <c r="O36" s="26"/>
      <c r="P36" s="26"/>
      <c r="Q36" s="26"/>
      <c r="R36" s="26"/>
      <c r="S36" s="26"/>
      <c r="T36" s="26"/>
      <c r="U36" s="26"/>
      <c r="V36" s="26"/>
      <c r="W36" s="26"/>
      <c r="X36" s="26"/>
      <c r="Y36" s="26"/>
      <c r="Z36" s="26"/>
      <c r="AA36" s="26"/>
      <c r="AB36" s="26"/>
      <c r="AC36" s="26"/>
      <c r="AD36" s="26"/>
      <c r="AE36" s="26"/>
      <c r="AF36" s="26"/>
      <c r="AG36" s="26"/>
      <c r="AH36" s="26"/>
      <c r="AI36" s="26"/>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41"/>
      <c r="BM36" t="s">
        <v>100</v>
      </c>
    </row>
    <row r="37" spans="1:65" x14ac:dyDescent="0.2">
      <c r="A37" s="6"/>
      <c r="B37" s="40" t="s">
        <v>49</v>
      </c>
      <c r="C37" s="24" t="s">
        <v>80</v>
      </c>
      <c r="D37" s="25"/>
      <c r="E37" s="26"/>
      <c r="F37" s="26"/>
      <c r="G37" s="26"/>
      <c r="H37" s="26"/>
      <c r="I37" s="26"/>
      <c r="J37" s="26"/>
      <c r="K37" s="26"/>
      <c r="L37" s="26"/>
      <c r="M37" s="26"/>
      <c r="N37" s="26"/>
      <c r="O37" s="26"/>
      <c r="P37" s="26"/>
      <c r="Q37" s="26"/>
      <c r="R37" s="26"/>
      <c r="S37" s="26"/>
      <c r="T37" s="26"/>
      <c r="U37" s="26"/>
      <c r="V37" s="26"/>
      <c r="W37" s="26"/>
      <c r="X37" s="26"/>
      <c r="Y37" s="26"/>
      <c r="Z37" s="26"/>
      <c r="AA37" s="26"/>
      <c r="AB37" s="26"/>
      <c r="AC37" s="26"/>
      <c r="AD37" s="26"/>
      <c r="AE37" s="26"/>
      <c r="AF37" s="26"/>
      <c r="AG37" s="26"/>
      <c r="AH37" s="26"/>
      <c r="AI37" s="26"/>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41"/>
      <c r="BM37" t="s">
        <v>100</v>
      </c>
    </row>
    <row r="38" spans="1:65" x14ac:dyDescent="0.2">
      <c r="A38" s="6"/>
      <c r="B38" s="40" t="s">
        <v>49</v>
      </c>
      <c r="C38" s="24" t="s">
        <v>78</v>
      </c>
      <c r="D38" s="25"/>
      <c r="E38" s="26"/>
      <c r="F38" s="26"/>
      <c r="G38" s="26"/>
      <c r="H38" s="26"/>
      <c r="I38" s="26"/>
      <c r="J38" s="26"/>
      <c r="K38" s="26"/>
      <c r="L38" s="26"/>
      <c r="M38" s="26"/>
      <c r="N38" s="26"/>
      <c r="O38" s="26"/>
      <c r="P38" s="26"/>
      <c r="Q38" s="26"/>
      <c r="R38" s="26"/>
      <c r="S38" s="26"/>
      <c r="T38" s="26"/>
      <c r="U38" s="26"/>
      <c r="V38" s="26"/>
      <c r="W38" s="26"/>
      <c r="X38" s="26"/>
      <c r="Y38" s="26"/>
      <c r="Z38" s="26"/>
      <c r="AA38" s="26"/>
      <c r="AB38" s="26"/>
      <c r="AC38" s="26"/>
      <c r="AD38" s="26"/>
      <c r="AE38" s="26"/>
      <c r="AF38" s="26"/>
      <c r="AG38" s="26"/>
      <c r="AH38" s="26"/>
      <c r="AI38" s="26"/>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41"/>
      <c r="BM38" t="s">
        <v>100</v>
      </c>
    </row>
    <row r="39" spans="1:65" x14ac:dyDescent="0.2">
      <c r="A39" s="6"/>
      <c r="B39" s="40" t="s">
        <v>49</v>
      </c>
      <c r="C39" s="31" t="s">
        <v>42</v>
      </c>
      <c r="D39" s="27">
        <v>5256.1670000000004</v>
      </c>
      <c r="E39" s="28">
        <v>5271.8919999999998</v>
      </c>
      <c r="F39" s="28">
        <v>5197.0911000000006</v>
      </c>
      <c r="G39" s="28">
        <v>5269.3490000000002</v>
      </c>
      <c r="H39" s="28">
        <v>5283.2640000000001</v>
      </c>
      <c r="I39" s="28">
        <v>5346.6185000000005</v>
      </c>
      <c r="J39" s="28">
        <v>5381.2365</v>
      </c>
      <c r="K39" s="28">
        <v>5402.4385000000002</v>
      </c>
      <c r="L39" s="28">
        <v>5404.9395000000004</v>
      </c>
      <c r="M39" s="28">
        <v>5385.2134999999998</v>
      </c>
      <c r="N39" s="28">
        <v>5411.5474999999997</v>
      </c>
      <c r="O39" s="28">
        <v>5447.2325000000001</v>
      </c>
      <c r="P39" s="28">
        <v>5529.5349500000002</v>
      </c>
      <c r="Q39" s="28">
        <v>5580.0680000000002</v>
      </c>
      <c r="R39" s="28">
        <v>5621.4907999999996</v>
      </c>
      <c r="S39" s="28">
        <v>5662.3337699999993</v>
      </c>
      <c r="T39" s="28">
        <v>5700.4769000000006</v>
      </c>
      <c r="U39" s="28">
        <v>5716.3445300000003</v>
      </c>
      <c r="V39" s="28">
        <v>5721.5615700000008</v>
      </c>
      <c r="W39" s="28">
        <v>5721.5615700000008</v>
      </c>
      <c r="X39" s="28">
        <v>5758.3536121856505</v>
      </c>
      <c r="Y39" s="28">
        <v>5795.1456543713002</v>
      </c>
      <c r="Z39" s="28">
        <v>5831.93769655695</v>
      </c>
      <c r="AA39" s="28">
        <v>5868.7297387425997</v>
      </c>
      <c r="AB39" s="28">
        <v>5905.5217809282494</v>
      </c>
      <c r="AC39" s="28">
        <v>5942.3138231138992</v>
      </c>
      <c r="AD39" s="28">
        <v>5979.1058652995489</v>
      </c>
      <c r="AE39" s="28">
        <v>6015.8979074851986</v>
      </c>
      <c r="AF39" s="28">
        <v>6052.6899496708484</v>
      </c>
      <c r="AG39" s="28">
        <v>6089.4819918564981</v>
      </c>
      <c r="AH39" s="28">
        <v>6126.2740340421478</v>
      </c>
      <c r="AI39" s="28">
        <v>6126.2740340421478</v>
      </c>
      <c r="AJ39" s="28">
        <v>6126.2740340421478</v>
      </c>
      <c r="AK39" s="28">
        <v>6126.2740340421478</v>
      </c>
      <c r="AL39" s="28">
        <v>6126.2740340421478</v>
      </c>
      <c r="AM39" s="28">
        <v>6126.2740340421478</v>
      </c>
      <c r="AN39" s="28">
        <v>6126.2740340421478</v>
      </c>
      <c r="AO39" s="28">
        <v>6126.2740340421478</v>
      </c>
      <c r="AP39" s="28">
        <v>6126.2740340421478</v>
      </c>
      <c r="AQ39" s="28">
        <v>6126.2740340421478</v>
      </c>
      <c r="AR39" s="28">
        <v>6126.2740340421478</v>
      </c>
      <c r="AS39" s="28">
        <v>6126.2740340421478</v>
      </c>
      <c r="AT39" s="28">
        <v>6126.2740340421478</v>
      </c>
      <c r="AU39" s="28">
        <v>6126.2740340421478</v>
      </c>
      <c r="AV39" s="28">
        <v>6126.2740340421478</v>
      </c>
      <c r="AW39" s="28">
        <v>6126.2740340421478</v>
      </c>
      <c r="AX39" s="28">
        <v>6126.2740340421478</v>
      </c>
      <c r="AY39" s="28">
        <v>6126.2740340421478</v>
      </c>
      <c r="AZ39" s="28">
        <v>6126.2740340421478</v>
      </c>
      <c r="BA39" s="28">
        <v>6126.2740340421478</v>
      </c>
      <c r="BB39" s="28">
        <v>6126.2740340421478</v>
      </c>
      <c r="BC39" s="28">
        <v>6126.2740340421478</v>
      </c>
      <c r="BD39" s="28">
        <v>6126.2740340421478</v>
      </c>
      <c r="BE39" s="28">
        <v>6126.2740340421478</v>
      </c>
      <c r="BF39" s="28">
        <v>6126.2740340421478</v>
      </c>
      <c r="BG39" s="28">
        <v>6126.2740340421478</v>
      </c>
      <c r="BH39" s="28">
        <v>6126.2740340421478</v>
      </c>
      <c r="BI39" s="28">
        <v>6126.2740340421478</v>
      </c>
      <c r="BJ39" s="28">
        <v>6126.2740340421478</v>
      </c>
      <c r="BK39" s="28">
        <v>6126.2740340421478</v>
      </c>
      <c r="BL39" s="42">
        <v>6126.2740340421478</v>
      </c>
      <c r="BM39" t="s">
        <v>100</v>
      </c>
    </row>
    <row r="40" spans="1:65" x14ac:dyDescent="0.2">
      <c r="A40" s="6"/>
      <c r="B40" s="40" t="s">
        <v>49</v>
      </c>
      <c r="C40" s="24" t="s">
        <v>74</v>
      </c>
      <c r="D40" s="214">
        <v>5256.1670000000004</v>
      </c>
      <c r="E40" s="61">
        <v>5271.8919999999998</v>
      </c>
      <c r="F40" s="61">
        <v>5197.0911000000006</v>
      </c>
      <c r="G40" s="61">
        <v>5269.3490000000002</v>
      </c>
      <c r="H40" s="61">
        <v>5283.2640000000001</v>
      </c>
      <c r="I40" s="61">
        <v>5346.6185000000005</v>
      </c>
      <c r="J40" s="61">
        <v>5381.2365</v>
      </c>
      <c r="K40" s="61">
        <v>5402.4385000000002</v>
      </c>
      <c r="L40" s="61">
        <v>5404.9395000000004</v>
      </c>
      <c r="M40" s="61">
        <v>5385.2134999999998</v>
      </c>
      <c r="N40" s="61">
        <v>5411.5474999999997</v>
      </c>
      <c r="O40" s="61">
        <v>5447.2325000000001</v>
      </c>
      <c r="P40" s="61">
        <v>5529.5349500000002</v>
      </c>
      <c r="Q40" s="61">
        <v>5580.0680000000002</v>
      </c>
      <c r="R40" s="61">
        <v>5621.4907999999996</v>
      </c>
      <c r="S40" s="61">
        <v>5662.3337699999993</v>
      </c>
      <c r="T40" s="61">
        <v>5700.4769000000006</v>
      </c>
      <c r="U40" s="61">
        <v>5716.3445300000003</v>
      </c>
      <c r="V40" s="61">
        <v>5721.5615700000008</v>
      </c>
      <c r="W40" s="61">
        <v>5721.5615700000008</v>
      </c>
      <c r="X40" s="26"/>
      <c r="Y40" s="26"/>
      <c r="Z40" s="26"/>
      <c r="AA40" s="26"/>
      <c r="AB40" s="26"/>
      <c r="AC40" s="26"/>
      <c r="AD40" s="26"/>
      <c r="AE40" s="26"/>
      <c r="AF40" s="26"/>
      <c r="AG40" s="26"/>
      <c r="AH40" s="30">
        <v>809.42492808429051</v>
      </c>
      <c r="AI40" s="26"/>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41"/>
      <c r="BM40" t="s">
        <v>100</v>
      </c>
    </row>
    <row r="41" spans="1:65" x14ac:dyDescent="0.2">
      <c r="A41" s="6"/>
      <c r="B41" s="40" t="s">
        <v>49</v>
      </c>
      <c r="C41" s="24" t="s">
        <v>83</v>
      </c>
      <c r="D41" s="25"/>
      <c r="E41" s="26"/>
      <c r="F41" s="26"/>
      <c r="G41" s="26"/>
      <c r="H41" s="26"/>
      <c r="I41" s="26"/>
      <c r="J41" s="26"/>
      <c r="K41" s="26"/>
      <c r="L41" s="26"/>
      <c r="M41" s="26"/>
      <c r="N41" s="26"/>
      <c r="O41" s="26"/>
      <c r="P41" s="26"/>
      <c r="Q41" s="26"/>
      <c r="R41" s="26"/>
      <c r="S41" s="26"/>
      <c r="T41" s="26"/>
      <c r="U41" s="26"/>
      <c r="V41" s="26"/>
      <c r="W41" s="30"/>
      <c r="X41" s="30">
        <v>36.792042185649571</v>
      </c>
      <c r="Y41" s="30">
        <v>36.792042185649571</v>
      </c>
      <c r="Z41" s="30">
        <v>36.792042185649571</v>
      </c>
      <c r="AA41" s="30">
        <v>36.792042185649571</v>
      </c>
      <c r="AB41" s="30">
        <v>36.792042185649571</v>
      </c>
      <c r="AC41" s="30">
        <v>36.792042185649571</v>
      </c>
      <c r="AD41" s="30">
        <v>36.792042185649571</v>
      </c>
      <c r="AE41" s="30">
        <v>36.792042185649571</v>
      </c>
      <c r="AF41" s="30">
        <v>36.792042185649571</v>
      </c>
      <c r="AG41" s="30">
        <v>36.792042185649571</v>
      </c>
      <c r="AH41" s="30">
        <v>36.792042185649571</v>
      </c>
      <c r="AI41" s="30"/>
      <c r="AJ41" s="30"/>
      <c r="AK41" s="30"/>
      <c r="AL41" s="30"/>
      <c r="AM41" s="30"/>
      <c r="AN41" s="30"/>
      <c r="AO41" s="30"/>
      <c r="AP41" s="30"/>
      <c r="AQ41" s="30"/>
      <c r="AR41" s="30"/>
      <c r="AS41" s="30"/>
      <c r="AT41" s="30"/>
      <c r="AU41" s="30"/>
      <c r="AV41" s="30"/>
      <c r="AW41" s="30"/>
      <c r="AX41" s="30"/>
      <c r="AY41" s="30"/>
      <c r="AZ41" s="30"/>
      <c r="BA41" s="30"/>
      <c r="BB41" s="30"/>
      <c r="BC41" s="44"/>
      <c r="BD41" s="44"/>
      <c r="BE41" s="44"/>
      <c r="BF41" s="44"/>
      <c r="BG41" s="44"/>
      <c r="BH41" s="44"/>
      <c r="BI41" s="44"/>
      <c r="BJ41" s="44"/>
      <c r="BK41" s="44"/>
      <c r="BL41" s="45"/>
      <c r="BM41" t="s">
        <v>100</v>
      </c>
    </row>
    <row r="42" spans="1:65" x14ac:dyDescent="0.2">
      <c r="A42" s="6"/>
      <c r="B42" s="40" t="s">
        <v>49</v>
      </c>
      <c r="C42" s="24" t="s">
        <v>75</v>
      </c>
      <c r="D42" s="25"/>
      <c r="E42" s="26"/>
      <c r="F42" s="26"/>
      <c r="G42" s="26"/>
      <c r="H42" s="26"/>
      <c r="I42" s="26"/>
      <c r="J42" s="26"/>
      <c r="K42" s="26"/>
      <c r="L42" s="26"/>
      <c r="M42" s="26"/>
      <c r="N42" s="26"/>
      <c r="O42" s="26"/>
      <c r="P42" s="26"/>
      <c r="Q42" s="26"/>
      <c r="R42" s="26"/>
      <c r="S42" s="26"/>
      <c r="T42" s="26"/>
      <c r="U42" s="26"/>
      <c r="V42" s="26"/>
      <c r="W42" s="26"/>
      <c r="X42" s="26"/>
      <c r="Y42" s="26"/>
      <c r="Z42" s="26"/>
      <c r="AA42" s="26"/>
      <c r="AB42" s="26"/>
      <c r="AC42" s="26"/>
      <c r="AD42" s="26"/>
      <c r="AE42" s="26"/>
      <c r="AF42" s="26"/>
      <c r="AG42" s="26"/>
      <c r="AH42" s="26"/>
      <c r="AI42" s="26"/>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41"/>
      <c r="BM42" t="s">
        <v>100</v>
      </c>
    </row>
    <row r="43" spans="1:65" x14ac:dyDescent="0.2">
      <c r="A43" s="6"/>
      <c r="B43" s="40" t="s">
        <v>49</v>
      </c>
      <c r="C43" s="24" t="s">
        <v>248</v>
      </c>
      <c r="D43" s="25"/>
      <c r="E43" s="26"/>
      <c r="F43" s="26"/>
      <c r="G43" s="26"/>
      <c r="H43" s="26"/>
      <c r="I43" s="26"/>
      <c r="J43" s="26"/>
      <c r="K43" s="26"/>
      <c r="L43" s="26"/>
      <c r="M43" s="26"/>
      <c r="N43" s="26"/>
      <c r="O43" s="26"/>
      <c r="P43" s="26"/>
      <c r="Q43" s="26"/>
      <c r="R43" s="26"/>
      <c r="S43" s="26"/>
      <c r="T43" s="26"/>
      <c r="U43" s="26"/>
      <c r="V43" s="26"/>
      <c r="W43" s="26"/>
      <c r="X43" s="26">
        <v>0</v>
      </c>
      <c r="Y43" s="26">
        <v>15038.314176245211</v>
      </c>
      <c r="Z43" s="26">
        <v>15134.099616858237</v>
      </c>
      <c r="AA43" s="26">
        <v>15038.314176245211</v>
      </c>
      <c r="AB43" s="26">
        <v>15134.099616858237</v>
      </c>
      <c r="AC43" s="26">
        <v>15229.885057471263</v>
      </c>
      <c r="AD43" s="26">
        <v>15421.455938697316</v>
      </c>
      <c r="AE43" s="26">
        <v>15517.241379310344</v>
      </c>
      <c r="AF43" s="26">
        <v>15421.455938697316</v>
      </c>
      <c r="AG43" s="26">
        <v>15325.670498084291</v>
      </c>
      <c r="AH43" s="26">
        <v>15325.670498084291</v>
      </c>
      <c r="AI43" s="26"/>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41"/>
      <c r="BM43" t="s">
        <v>100</v>
      </c>
    </row>
    <row r="44" spans="1:65" x14ac:dyDescent="0.2">
      <c r="A44" s="6"/>
      <c r="B44" s="40" t="s">
        <v>49</v>
      </c>
      <c r="C44" s="24" t="s">
        <v>80</v>
      </c>
      <c r="D44" s="25"/>
      <c r="E44" s="26"/>
      <c r="F44" s="26"/>
      <c r="G44" s="26"/>
      <c r="H44" s="26"/>
      <c r="I44" s="26"/>
      <c r="J44" s="26"/>
      <c r="K44" s="26"/>
      <c r="L44" s="26"/>
      <c r="M44" s="26"/>
      <c r="N44" s="26"/>
      <c r="O44" s="26"/>
      <c r="P44" s="26"/>
      <c r="Q44" s="26"/>
      <c r="R44" s="26"/>
      <c r="S44" s="26"/>
      <c r="T44" s="26"/>
      <c r="U44" s="26"/>
      <c r="V44" s="26"/>
      <c r="W44" s="26"/>
      <c r="X44" s="26"/>
      <c r="Y44" s="26"/>
      <c r="Z44" s="26"/>
      <c r="AA44" s="26"/>
      <c r="AB44" s="26"/>
      <c r="AC44" s="26"/>
      <c r="AD44" s="26"/>
      <c r="AE44" s="26"/>
      <c r="AF44" s="26"/>
      <c r="AG44" s="26"/>
      <c r="AH44" s="26"/>
      <c r="AI44" s="26"/>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41"/>
      <c r="BM44" t="s">
        <v>100</v>
      </c>
    </row>
    <row r="45" spans="1:65" x14ac:dyDescent="0.2">
      <c r="A45" s="6"/>
      <c r="B45" s="40" t="s">
        <v>49</v>
      </c>
      <c r="C45" s="24" t="s">
        <v>78</v>
      </c>
      <c r="D45" s="25"/>
      <c r="E45" s="26"/>
      <c r="F45" s="26"/>
      <c r="G45" s="26"/>
      <c r="H45" s="26"/>
      <c r="I45" s="26"/>
      <c r="J45" s="26"/>
      <c r="K45" s="26"/>
      <c r="L45" s="26"/>
      <c r="M45" s="26"/>
      <c r="N45" s="26"/>
      <c r="O45" s="26"/>
      <c r="P45" s="26"/>
      <c r="Q45" s="26"/>
      <c r="R45" s="26"/>
      <c r="S45" s="26"/>
      <c r="T45" s="26"/>
      <c r="U45" s="26"/>
      <c r="V45" s="26"/>
      <c r="W45" s="26"/>
      <c r="X45" s="26"/>
      <c r="Y45" s="26"/>
      <c r="Z45" s="26"/>
      <c r="AA45" s="26"/>
      <c r="AB45" s="26"/>
      <c r="AC45" s="26"/>
      <c r="AD45" s="26"/>
      <c r="AE45" s="26"/>
      <c r="AF45" s="26"/>
      <c r="AG45" s="26"/>
      <c r="AH45" s="26"/>
      <c r="AI45" s="26"/>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41"/>
      <c r="BM45" t="s">
        <v>100</v>
      </c>
    </row>
    <row r="46" spans="1:65" x14ac:dyDescent="0.2">
      <c r="A46" s="6"/>
      <c r="B46" s="40" t="s">
        <v>49</v>
      </c>
      <c r="C46" s="31" t="s">
        <v>43</v>
      </c>
      <c r="D46" s="27">
        <v>6407.4000000000005</v>
      </c>
      <c r="E46" s="28">
        <v>6395.6120000000001</v>
      </c>
      <c r="F46" s="28">
        <v>6484.2690000000002</v>
      </c>
      <c r="G46" s="28">
        <v>6456.0240000000003</v>
      </c>
      <c r="H46" s="28">
        <v>6481.7240000000002</v>
      </c>
      <c r="I46" s="28">
        <v>6490.674</v>
      </c>
      <c r="J46" s="28">
        <v>6488.34</v>
      </c>
      <c r="K46" s="28">
        <v>6623.34</v>
      </c>
      <c r="L46" s="28">
        <v>7072.9690000000001</v>
      </c>
      <c r="M46" s="28">
        <v>7272.3190000000004</v>
      </c>
      <c r="N46" s="28">
        <v>7520.4890000000005</v>
      </c>
      <c r="O46" s="28">
        <v>7761.6220000000003</v>
      </c>
      <c r="P46" s="28">
        <v>7840.4170000000004</v>
      </c>
      <c r="Q46" s="28">
        <v>7843.4170000000004</v>
      </c>
      <c r="R46" s="28">
        <v>7959.59</v>
      </c>
      <c r="S46" s="28">
        <v>7987.3190000000004</v>
      </c>
      <c r="T46" s="28">
        <v>8417.6839999999993</v>
      </c>
      <c r="U46" s="28">
        <v>8434.634</v>
      </c>
      <c r="V46" s="28">
        <v>8794.6839999999993</v>
      </c>
      <c r="W46" s="28">
        <v>8794.6839999999993</v>
      </c>
      <c r="X46" s="28">
        <v>8794.6839999999993</v>
      </c>
      <c r="Y46" s="28">
        <v>8794.6839999999993</v>
      </c>
      <c r="Z46" s="28">
        <v>8794.6839999999993</v>
      </c>
      <c r="AA46" s="28">
        <v>8794.6839999999993</v>
      </c>
      <c r="AB46" s="28">
        <v>8794.6839999999993</v>
      </c>
      <c r="AC46" s="28">
        <v>8794.6839999999993</v>
      </c>
      <c r="AD46" s="28">
        <v>8794.6839999999993</v>
      </c>
      <c r="AE46" s="28">
        <v>8794.6839999999993</v>
      </c>
      <c r="AF46" s="28">
        <v>8794.6839999999993</v>
      </c>
      <c r="AG46" s="28">
        <v>8794.6839999999993</v>
      </c>
      <c r="AH46" s="28">
        <v>8794.6839999999993</v>
      </c>
      <c r="AI46" s="28">
        <v>8794.6839999999993</v>
      </c>
      <c r="AJ46" s="28">
        <v>8794.6839999999993</v>
      </c>
      <c r="AK46" s="28">
        <v>8794.6839999999993</v>
      </c>
      <c r="AL46" s="28">
        <v>8794.6839999999993</v>
      </c>
      <c r="AM46" s="28">
        <v>8794.6839999999993</v>
      </c>
      <c r="AN46" s="28">
        <v>8794.6839999999993</v>
      </c>
      <c r="AO46" s="28">
        <v>8794.6839999999993</v>
      </c>
      <c r="AP46" s="28">
        <v>8794.6839999999993</v>
      </c>
      <c r="AQ46" s="28">
        <v>8794.6839999999993</v>
      </c>
      <c r="AR46" s="28">
        <v>8794.6839999999993</v>
      </c>
      <c r="AS46" s="28">
        <v>8794.6839999999993</v>
      </c>
      <c r="AT46" s="28">
        <v>8794.6839999999993</v>
      </c>
      <c r="AU46" s="28">
        <v>8794.6839999999993</v>
      </c>
      <c r="AV46" s="28">
        <v>8794.6839999999993</v>
      </c>
      <c r="AW46" s="28">
        <v>8794.6839999999993</v>
      </c>
      <c r="AX46" s="28">
        <v>8794.6839999999993</v>
      </c>
      <c r="AY46" s="28">
        <v>8794.6839999999993</v>
      </c>
      <c r="AZ46" s="28">
        <v>8794.6839999999993</v>
      </c>
      <c r="BA46" s="28">
        <v>8794.6839999999993</v>
      </c>
      <c r="BB46" s="28">
        <v>8794.6839999999993</v>
      </c>
      <c r="BC46" s="28">
        <v>8794.6839999999993</v>
      </c>
      <c r="BD46" s="28">
        <v>8794.6839999999993</v>
      </c>
      <c r="BE46" s="28">
        <v>8794.6839999999993</v>
      </c>
      <c r="BF46" s="28">
        <v>8794.6839999999993</v>
      </c>
      <c r="BG46" s="28">
        <v>8794.6839999999993</v>
      </c>
      <c r="BH46" s="28">
        <v>8794.6839999999993</v>
      </c>
      <c r="BI46" s="28">
        <v>8794.6839999999993</v>
      </c>
      <c r="BJ46" s="28">
        <v>8794.6839999999993</v>
      </c>
      <c r="BK46" s="28">
        <v>8794.6839999999993</v>
      </c>
      <c r="BL46" s="42">
        <v>8794.6839999999993</v>
      </c>
      <c r="BM46" t="s">
        <v>100</v>
      </c>
    </row>
    <row r="47" spans="1:65" x14ac:dyDescent="0.2">
      <c r="A47" s="6"/>
      <c r="B47" s="40" t="s">
        <v>49</v>
      </c>
      <c r="C47" s="24" t="s">
        <v>74</v>
      </c>
      <c r="D47" s="214">
        <v>6407.4000000000005</v>
      </c>
      <c r="E47" s="61">
        <v>6395.6120000000001</v>
      </c>
      <c r="F47" s="61">
        <v>6484.2690000000002</v>
      </c>
      <c r="G47" s="61">
        <v>6456.0240000000003</v>
      </c>
      <c r="H47" s="61">
        <v>6481.7240000000002</v>
      </c>
      <c r="I47" s="61">
        <v>6490.674</v>
      </c>
      <c r="J47" s="61">
        <v>6488.34</v>
      </c>
      <c r="K47" s="61">
        <v>6623.34</v>
      </c>
      <c r="L47" s="61">
        <v>7072.9690000000001</v>
      </c>
      <c r="M47" s="61">
        <v>7272.3190000000004</v>
      </c>
      <c r="N47" s="61">
        <v>7520.4890000000005</v>
      </c>
      <c r="O47" s="61">
        <v>7761.6220000000003</v>
      </c>
      <c r="P47" s="61">
        <v>7840.4170000000004</v>
      </c>
      <c r="Q47" s="61">
        <v>7843.4170000000004</v>
      </c>
      <c r="R47" s="61">
        <v>7959.59</v>
      </c>
      <c r="S47" s="61">
        <v>7987.3190000000004</v>
      </c>
      <c r="T47" s="61">
        <v>8417.6839999999993</v>
      </c>
      <c r="U47" s="61">
        <v>8434.634</v>
      </c>
      <c r="V47" s="61">
        <v>8794.6839999999993</v>
      </c>
      <c r="W47" s="61">
        <v>8794.6839999999993</v>
      </c>
      <c r="X47" s="26">
        <v>0</v>
      </c>
      <c r="Y47" s="26">
        <v>0</v>
      </c>
      <c r="Z47" s="26">
        <v>0</v>
      </c>
      <c r="AA47" s="26">
        <v>0</v>
      </c>
      <c r="AB47" s="26">
        <v>0</v>
      </c>
      <c r="AC47" s="26">
        <v>0</v>
      </c>
      <c r="AD47" s="26">
        <v>0</v>
      </c>
      <c r="AE47" s="26">
        <v>0</v>
      </c>
      <c r="AF47" s="26">
        <v>0</v>
      </c>
      <c r="AG47" s="26">
        <v>0</v>
      </c>
      <c r="AH47" s="26">
        <v>0</v>
      </c>
      <c r="AI47" s="26"/>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41"/>
      <c r="BM47" t="s">
        <v>100</v>
      </c>
    </row>
    <row r="48" spans="1:65" x14ac:dyDescent="0.2">
      <c r="A48" s="6"/>
      <c r="B48" s="40" t="s">
        <v>49</v>
      </c>
      <c r="C48" s="24" t="s">
        <v>83</v>
      </c>
      <c r="D48" s="25"/>
      <c r="E48" s="26"/>
      <c r="F48" s="26"/>
      <c r="G48" s="26"/>
      <c r="H48" s="26"/>
      <c r="I48" s="26"/>
      <c r="J48" s="26"/>
      <c r="K48" s="26"/>
      <c r="L48" s="26"/>
      <c r="M48" s="26"/>
      <c r="N48" s="26"/>
      <c r="O48" s="26"/>
      <c r="P48" s="26"/>
      <c r="Q48" s="26"/>
      <c r="R48" s="26"/>
      <c r="S48" s="26"/>
      <c r="T48" s="26"/>
      <c r="U48" s="26"/>
      <c r="V48" s="26"/>
      <c r="W48" s="30"/>
      <c r="X48" s="30"/>
      <c r="Y48" s="30"/>
      <c r="Z48" s="30"/>
      <c r="AA48" s="30"/>
      <c r="AB48" s="30"/>
      <c r="AC48" s="30"/>
      <c r="AD48" s="30"/>
      <c r="AE48" s="30"/>
      <c r="AF48" s="30"/>
      <c r="AG48" s="30"/>
      <c r="AH48" s="30"/>
      <c r="AI48" s="30"/>
      <c r="AJ48" s="30"/>
      <c r="AK48" s="30"/>
      <c r="AL48" s="30"/>
      <c r="AM48" s="30"/>
      <c r="AN48" s="30"/>
      <c r="AO48" s="30"/>
      <c r="AP48" s="30"/>
      <c r="AQ48" s="30"/>
      <c r="AR48" s="30"/>
      <c r="AS48" s="30"/>
      <c r="AT48" s="30"/>
      <c r="AU48" s="30"/>
      <c r="AV48" s="30"/>
      <c r="AW48" s="30"/>
      <c r="AX48" s="30"/>
      <c r="AY48" s="30"/>
      <c r="AZ48" s="30"/>
      <c r="BA48" s="30"/>
      <c r="BB48" s="30"/>
      <c r="BC48" s="44"/>
      <c r="BD48" s="44"/>
      <c r="BE48" s="44"/>
      <c r="BF48" s="44"/>
      <c r="BG48" s="44"/>
      <c r="BH48" s="44"/>
      <c r="BI48" s="44"/>
      <c r="BJ48" s="44"/>
      <c r="BK48" s="44"/>
      <c r="BL48" s="45"/>
      <c r="BM48" t="s">
        <v>100</v>
      </c>
    </row>
    <row r="49" spans="1:65" x14ac:dyDescent="0.2">
      <c r="A49" s="6"/>
      <c r="B49" s="40" t="s">
        <v>49</v>
      </c>
      <c r="C49" s="24" t="s">
        <v>75</v>
      </c>
      <c r="D49" s="25"/>
      <c r="E49" s="26"/>
      <c r="F49" s="26"/>
      <c r="G49" s="26"/>
      <c r="H49" s="26"/>
      <c r="I49" s="26"/>
      <c r="J49" s="26"/>
      <c r="K49" s="26"/>
      <c r="L49" s="26"/>
      <c r="M49" s="26"/>
      <c r="N49" s="26"/>
      <c r="O49" s="26"/>
      <c r="P49" s="26"/>
      <c r="Q49" s="26"/>
      <c r="R49" s="26"/>
      <c r="S49" s="26"/>
      <c r="T49" s="26"/>
      <c r="U49" s="26"/>
      <c r="V49" s="26"/>
      <c r="W49" s="26"/>
      <c r="X49" s="26"/>
      <c r="Y49" s="26"/>
      <c r="Z49" s="26"/>
      <c r="AA49" s="26"/>
      <c r="AB49" s="26"/>
      <c r="AC49" s="26"/>
      <c r="AD49" s="26"/>
      <c r="AE49" s="26"/>
      <c r="AF49" s="26"/>
      <c r="AG49" s="26"/>
      <c r="AH49" s="26"/>
      <c r="AI49" s="26"/>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41"/>
      <c r="BM49" t="s">
        <v>100</v>
      </c>
    </row>
    <row r="50" spans="1:65" x14ac:dyDescent="0.2">
      <c r="A50" s="6"/>
      <c r="B50" s="40" t="s">
        <v>49</v>
      </c>
      <c r="C50" s="24" t="s">
        <v>79</v>
      </c>
      <c r="D50" s="25"/>
      <c r="E50" s="26"/>
      <c r="F50" s="26"/>
      <c r="G50" s="26"/>
      <c r="H50" s="26"/>
      <c r="I50" s="26"/>
      <c r="J50" s="26"/>
      <c r="K50" s="26"/>
      <c r="L50" s="26"/>
      <c r="M50" s="26"/>
      <c r="N50" s="26"/>
      <c r="O50" s="26"/>
      <c r="P50" s="26"/>
      <c r="Q50" s="26"/>
      <c r="R50" s="26"/>
      <c r="S50" s="26"/>
      <c r="T50" s="26"/>
      <c r="U50" s="26"/>
      <c r="V50" s="26"/>
      <c r="W50" s="26"/>
      <c r="X50" s="26"/>
      <c r="Y50" s="26"/>
      <c r="Z50" s="26"/>
      <c r="AA50" s="26"/>
      <c r="AB50" s="26"/>
      <c r="AC50" s="26"/>
      <c r="AD50" s="26"/>
      <c r="AE50" s="26"/>
      <c r="AF50" s="26"/>
      <c r="AG50" s="26"/>
      <c r="AH50" s="26"/>
      <c r="AI50" s="26"/>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41"/>
      <c r="BM50" t="s">
        <v>100</v>
      </c>
    </row>
    <row r="51" spans="1:65" x14ac:dyDescent="0.2">
      <c r="A51" s="6"/>
      <c r="B51" s="40" t="s">
        <v>49</v>
      </c>
      <c r="C51" s="24" t="s">
        <v>80</v>
      </c>
      <c r="D51" s="25"/>
      <c r="E51" s="26"/>
      <c r="F51" s="26"/>
      <c r="G51" s="26"/>
      <c r="H51" s="26"/>
      <c r="I51" s="26"/>
      <c r="J51" s="26"/>
      <c r="K51" s="26"/>
      <c r="L51" s="26"/>
      <c r="M51" s="26"/>
      <c r="N51" s="26"/>
      <c r="O51" s="26"/>
      <c r="P51" s="26"/>
      <c r="Q51" s="26"/>
      <c r="R51" s="26"/>
      <c r="S51" s="26"/>
      <c r="T51" s="26"/>
      <c r="U51" s="26"/>
      <c r="V51" s="26"/>
      <c r="W51" s="26"/>
      <c r="X51" s="26"/>
      <c r="Y51" s="26"/>
      <c r="Z51" s="26"/>
      <c r="AA51" s="26"/>
      <c r="AB51" s="26"/>
      <c r="AC51" s="26"/>
      <c r="AD51" s="26"/>
      <c r="AE51" s="26"/>
      <c r="AF51" s="26"/>
      <c r="AG51" s="26"/>
      <c r="AH51" s="26"/>
      <c r="AI51" s="26"/>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41"/>
      <c r="BM51" t="s">
        <v>100</v>
      </c>
    </row>
    <row r="52" spans="1:65" x14ac:dyDescent="0.2">
      <c r="A52" s="6"/>
      <c r="B52" s="40" t="s">
        <v>49</v>
      </c>
      <c r="C52" s="24" t="s">
        <v>78</v>
      </c>
      <c r="D52" s="25"/>
      <c r="E52" s="26"/>
      <c r="F52" s="26"/>
      <c r="G52" s="26"/>
      <c r="H52" s="26"/>
      <c r="I52" s="26"/>
      <c r="J52" s="26"/>
      <c r="K52" s="26"/>
      <c r="L52" s="26"/>
      <c r="M52" s="26"/>
      <c r="N52" s="26"/>
      <c r="O52" s="26"/>
      <c r="P52" s="26"/>
      <c r="Q52" s="26"/>
      <c r="R52" s="26"/>
      <c r="S52" s="26"/>
      <c r="T52" s="26"/>
      <c r="U52" s="26"/>
      <c r="V52" s="26"/>
      <c r="W52" s="26"/>
      <c r="X52" s="26"/>
      <c r="Y52" s="26"/>
      <c r="Z52" s="26"/>
      <c r="AA52" s="26"/>
      <c r="AB52" s="26"/>
      <c r="AC52" s="26"/>
      <c r="AD52" s="26"/>
      <c r="AE52" s="26"/>
      <c r="AF52" s="26"/>
      <c r="AG52" s="26"/>
      <c r="AH52" s="26"/>
      <c r="AI52" s="26"/>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41"/>
      <c r="BM52" t="s">
        <v>100</v>
      </c>
    </row>
    <row r="53" spans="1:65" x14ac:dyDescent="0.2">
      <c r="A53" s="6"/>
      <c r="B53" s="40" t="s">
        <v>49</v>
      </c>
      <c r="C53" s="31" t="s">
        <v>46</v>
      </c>
      <c r="D53" s="27">
        <v>810</v>
      </c>
      <c r="E53" s="28">
        <v>799</v>
      </c>
      <c r="F53" s="28">
        <v>792</v>
      </c>
      <c r="G53" s="28">
        <v>987</v>
      </c>
      <c r="H53" s="28">
        <v>994</v>
      </c>
      <c r="I53" s="28">
        <v>1596.4</v>
      </c>
      <c r="J53" s="28">
        <v>1826.8</v>
      </c>
      <c r="K53" s="28">
        <v>2080.9</v>
      </c>
      <c r="L53" s="28">
        <v>2105.9</v>
      </c>
      <c r="M53" s="28">
        <v>2178.9</v>
      </c>
      <c r="N53" s="28">
        <v>2176.3000000000002</v>
      </c>
      <c r="O53" s="28">
        <v>2249.5</v>
      </c>
      <c r="P53" s="28">
        <v>1671.6</v>
      </c>
      <c r="Q53" s="28">
        <v>1507.3</v>
      </c>
      <c r="R53" s="28">
        <v>1410.6</v>
      </c>
      <c r="S53" s="28">
        <v>1396.3</v>
      </c>
      <c r="T53" s="28">
        <v>1392.8</v>
      </c>
      <c r="U53" s="28">
        <v>1289.8</v>
      </c>
      <c r="V53" s="28">
        <v>1270.7</v>
      </c>
      <c r="W53" s="28">
        <v>1335.7</v>
      </c>
      <c r="X53" s="28">
        <v>1371.6697530864199</v>
      </c>
      <c r="Y53" s="28">
        <v>1407.6395061728394</v>
      </c>
      <c r="Z53" s="28">
        <v>1407.6395061728394</v>
      </c>
      <c r="AA53" s="28">
        <v>1407.6395061728394</v>
      </c>
      <c r="AB53" s="28">
        <v>1407.6395061728394</v>
      </c>
      <c r="AC53" s="28">
        <v>1407.6395061728394</v>
      </c>
      <c r="AD53" s="28">
        <v>1469.3679012345681</v>
      </c>
      <c r="AE53" s="28">
        <v>1469.3679012345681</v>
      </c>
      <c r="AF53" s="28">
        <v>1469.3679012345681</v>
      </c>
      <c r="AG53" s="28">
        <v>1469.3679012345681</v>
      </c>
      <c r="AH53" s="28">
        <v>1469.3679012345681</v>
      </c>
      <c r="AI53" s="28">
        <v>1469.3679012345681</v>
      </c>
      <c r="AJ53" s="28">
        <v>1469.3679012345681</v>
      </c>
      <c r="AK53" s="28">
        <v>1469.3679012345681</v>
      </c>
      <c r="AL53" s="28">
        <v>1469.3679012345681</v>
      </c>
      <c r="AM53" s="28">
        <v>1469.3679012345681</v>
      </c>
      <c r="AN53" s="28">
        <v>1469.3679012345681</v>
      </c>
      <c r="AO53" s="28">
        <v>1469.3679012345681</v>
      </c>
      <c r="AP53" s="28">
        <v>1469.3679012345681</v>
      </c>
      <c r="AQ53" s="28">
        <v>1469.3679012345681</v>
      </c>
      <c r="AR53" s="28">
        <v>1469.3679012345681</v>
      </c>
      <c r="AS53" s="28">
        <v>1469.3679012345681</v>
      </c>
      <c r="AT53" s="28">
        <v>1469.3679012345681</v>
      </c>
      <c r="AU53" s="28">
        <v>1469.3679012345681</v>
      </c>
      <c r="AV53" s="28">
        <v>1469.3679012345681</v>
      </c>
      <c r="AW53" s="28">
        <v>1469.3679012345681</v>
      </c>
      <c r="AX53" s="28">
        <v>1469.3679012345681</v>
      </c>
      <c r="AY53" s="28">
        <v>1469.3679012345681</v>
      </c>
      <c r="AZ53" s="28">
        <v>1469.3679012345681</v>
      </c>
      <c r="BA53" s="28">
        <v>1469.3679012345681</v>
      </c>
      <c r="BB53" s="28">
        <v>1469.3679012345681</v>
      </c>
      <c r="BC53" s="28">
        <v>1469.3679012345681</v>
      </c>
      <c r="BD53" s="28">
        <v>1469.3679012345681</v>
      </c>
      <c r="BE53" s="28">
        <v>1469.3679012345681</v>
      </c>
      <c r="BF53" s="28">
        <v>1469.3679012345681</v>
      </c>
      <c r="BG53" s="28">
        <v>1469.3679012345681</v>
      </c>
      <c r="BH53" s="28">
        <v>1469.3679012345681</v>
      </c>
      <c r="BI53" s="28">
        <v>1469.3679012345681</v>
      </c>
      <c r="BJ53" s="28">
        <v>1469.3679012345681</v>
      </c>
      <c r="BK53" s="28">
        <v>1469.3679012345681</v>
      </c>
      <c r="BL53" s="42">
        <v>1469.3679012345681</v>
      </c>
      <c r="BM53" t="s">
        <v>100</v>
      </c>
    </row>
    <row r="54" spans="1:65" x14ac:dyDescent="0.2">
      <c r="A54" s="6"/>
      <c r="B54" s="40" t="s">
        <v>49</v>
      </c>
      <c r="C54" s="24" t="s">
        <v>74</v>
      </c>
      <c r="D54" s="35">
        <v>810</v>
      </c>
      <c r="E54" s="29">
        <v>799</v>
      </c>
      <c r="F54" s="29">
        <v>792</v>
      </c>
      <c r="G54" s="29">
        <v>987</v>
      </c>
      <c r="H54" s="29">
        <v>994</v>
      </c>
      <c r="I54" s="29">
        <v>1596.4</v>
      </c>
      <c r="J54" s="29">
        <v>1826.8</v>
      </c>
      <c r="K54" s="29">
        <v>2080.9</v>
      </c>
      <c r="L54" s="29">
        <v>2105.9</v>
      </c>
      <c r="M54" s="29">
        <v>2178.9</v>
      </c>
      <c r="N54" s="29">
        <v>2176.3000000000002</v>
      </c>
      <c r="O54" s="29">
        <v>2249.5</v>
      </c>
      <c r="P54" s="29">
        <v>1671.6</v>
      </c>
      <c r="Q54" s="29">
        <v>1507.3</v>
      </c>
      <c r="R54" s="29">
        <v>1410.6</v>
      </c>
      <c r="S54" s="29">
        <v>1396.3</v>
      </c>
      <c r="T54" s="29">
        <v>1392.8</v>
      </c>
      <c r="U54" s="29">
        <v>1289.8</v>
      </c>
      <c r="V54" s="29">
        <v>1270.7</v>
      </c>
      <c r="W54" s="29">
        <v>1335.7</v>
      </c>
      <c r="X54" s="26">
        <v>0</v>
      </c>
      <c r="Y54" s="26">
        <v>0</v>
      </c>
      <c r="Z54" s="26">
        <v>0</v>
      </c>
      <c r="AA54" s="26">
        <v>0</v>
      </c>
      <c r="AB54" s="26">
        <v>0</v>
      </c>
      <c r="AC54" s="26">
        <v>0</v>
      </c>
      <c r="AD54" s="26">
        <v>0</v>
      </c>
      <c r="AE54" s="26">
        <v>0</v>
      </c>
      <c r="AF54" s="26">
        <v>0</v>
      </c>
      <c r="AG54" s="26">
        <v>0</v>
      </c>
      <c r="AH54" s="26">
        <v>0</v>
      </c>
      <c r="AI54" s="26"/>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41"/>
      <c r="BM54" t="s">
        <v>100</v>
      </c>
    </row>
    <row r="55" spans="1:65" x14ac:dyDescent="0.2">
      <c r="A55" s="6"/>
      <c r="B55" s="40" t="s">
        <v>49</v>
      </c>
      <c r="C55" s="24" t="s">
        <v>83</v>
      </c>
      <c r="D55" s="25"/>
      <c r="E55" s="26"/>
      <c r="F55" s="26"/>
      <c r="G55" s="26"/>
      <c r="H55" s="26"/>
      <c r="I55" s="26"/>
      <c r="J55" s="26"/>
      <c r="K55" s="26"/>
      <c r="L55" s="26"/>
      <c r="M55" s="26"/>
      <c r="N55" s="26"/>
      <c r="O55" s="26"/>
      <c r="P55" s="26"/>
      <c r="Q55" s="26"/>
      <c r="R55" s="26"/>
      <c r="S55" s="26"/>
      <c r="T55" s="26"/>
      <c r="U55" s="26"/>
      <c r="V55" s="26"/>
      <c r="W55" s="44"/>
      <c r="X55" s="44"/>
      <c r="Y55" s="44"/>
      <c r="Z55" s="44"/>
      <c r="AA55" s="44"/>
      <c r="AB55" s="44"/>
      <c r="AC55" s="44"/>
      <c r="AD55" s="44"/>
      <c r="AE55" s="44"/>
      <c r="AF55" s="44"/>
      <c r="AG55" s="44"/>
      <c r="AH55" s="44"/>
      <c r="AI55" s="30"/>
      <c r="AJ55" s="30"/>
      <c r="AK55" s="30"/>
      <c r="AL55" s="30"/>
      <c r="AM55" s="30"/>
      <c r="AN55" s="30"/>
      <c r="AO55" s="30"/>
      <c r="AP55" s="30"/>
      <c r="AQ55" s="30"/>
      <c r="AR55" s="30"/>
      <c r="AS55" s="30"/>
      <c r="AT55" s="30"/>
      <c r="AU55" s="30"/>
      <c r="AV55" s="30"/>
      <c r="AW55" s="30"/>
      <c r="AX55" s="30"/>
      <c r="AY55" s="30"/>
      <c r="AZ55" s="30"/>
      <c r="BA55" s="30"/>
      <c r="BB55" s="30"/>
      <c r="BC55" s="44"/>
      <c r="BD55" s="44"/>
      <c r="BE55" s="44"/>
      <c r="BF55" s="44"/>
      <c r="BG55" s="44"/>
      <c r="BH55" s="44"/>
      <c r="BI55" s="44"/>
      <c r="BJ55" s="44"/>
      <c r="BK55" s="44"/>
      <c r="BL55" s="45"/>
      <c r="BM55" t="s">
        <v>100</v>
      </c>
    </row>
    <row r="56" spans="1:65" x14ac:dyDescent="0.2">
      <c r="A56" s="6"/>
      <c r="B56" s="40" t="s">
        <v>49</v>
      </c>
      <c r="C56" s="24" t="s">
        <v>75</v>
      </c>
      <c r="D56" s="25"/>
      <c r="E56" s="26"/>
      <c r="F56" s="26"/>
      <c r="G56" s="26"/>
      <c r="H56" s="26"/>
      <c r="I56" s="26"/>
      <c r="J56" s="26"/>
      <c r="K56" s="26"/>
      <c r="L56" s="26"/>
      <c r="M56" s="26"/>
      <c r="N56" s="26"/>
      <c r="O56" s="26"/>
      <c r="P56" s="26"/>
      <c r="Q56" s="26"/>
      <c r="R56" s="26"/>
      <c r="S56" s="26"/>
      <c r="T56" s="26"/>
      <c r="U56" s="26"/>
      <c r="V56" s="26"/>
      <c r="W56" s="26"/>
      <c r="X56" s="26"/>
      <c r="Y56" s="26"/>
      <c r="Z56" s="26"/>
      <c r="AA56" s="26"/>
      <c r="AB56" s="26"/>
      <c r="AC56" s="26"/>
      <c r="AD56" s="26"/>
      <c r="AE56" s="26"/>
      <c r="AF56" s="26"/>
      <c r="AG56" s="26"/>
      <c r="AH56" s="26"/>
      <c r="AI56" s="26"/>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41"/>
      <c r="BM56" t="s">
        <v>100</v>
      </c>
    </row>
    <row r="57" spans="1:65" x14ac:dyDescent="0.2">
      <c r="A57" s="6"/>
      <c r="B57" s="40" t="s">
        <v>49</v>
      </c>
      <c r="C57" s="24" t="s">
        <v>79</v>
      </c>
      <c r="D57" s="25"/>
      <c r="E57" s="26"/>
      <c r="F57" s="26"/>
      <c r="G57" s="26"/>
      <c r="H57" s="26"/>
      <c r="I57" s="26"/>
      <c r="J57" s="26"/>
      <c r="K57" s="26"/>
      <c r="L57" s="26"/>
      <c r="M57" s="26"/>
      <c r="N57" s="26"/>
      <c r="O57" s="26"/>
      <c r="P57" s="26"/>
      <c r="Q57" s="26"/>
      <c r="R57" s="26"/>
      <c r="S57" s="26"/>
      <c r="T57" s="26"/>
      <c r="U57" s="26"/>
      <c r="V57" s="26"/>
      <c r="W57" s="26"/>
      <c r="X57" s="26"/>
      <c r="Y57" s="26"/>
      <c r="Z57" s="26"/>
      <c r="AA57" s="26"/>
      <c r="AB57" s="26"/>
      <c r="AC57" s="26"/>
      <c r="AD57" s="26"/>
      <c r="AE57" s="26"/>
      <c r="AF57" s="26"/>
      <c r="AG57" s="26"/>
      <c r="AH57" s="26"/>
      <c r="AI57" s="26"/>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41"/>
      <c r="BM57" t="s">
        <v>100</v>
      </c>
    </row>
    <row r="58" spans="1:65" x14ac:dyDescent="0.2">
      <c r="A58" s="6"/>
      <c r="B58" s="40" t="s">
        <v>49</v>
      </c>
      <c r="C58" s="24" t="s">
        <v>80</v>
      </c>
      <c r="D58" s="25"/>
      <c r="E58" s="26"/>
      <c r="F58" s="26"/>
      <c r="G58" s="26"/>
      <c r="H58" s="26"/>
      <c r="I58" s="26"/>
      <c r="J58" s="26"/>
      <c r="K58" s="26"/>
      <c r="L58" s="26"/>
      <c r="M58" s="26"/>
      <c r="N58" s="26"/>
      <c r="O58" s="26"/>
      <c r="P58" s="26"/>
      <c r="Q58" s="26"/>
      <c r="R58" s="26"/>
      <c r="S58" s="26"/>
      <c r="T58" s="26"/>
      <c r="U58" s="26"/>
      <c r="V58" s="26"/>
      <c r="W58" s="26"/>
      <c r="X58" s="26"/>
      <c r="Y58" s="26"/>
      <c r="Z58" s="26"/>
      <c r="AA58" s="26"/>
      <c r="AB58" s="26"/>
      <c r="AC58" s="26"/>
      <c r="AD58" s="26"/>
      <c r="AE58" s="26"/>
      <c r="AF58" s="26"/>
      <c r="AG58" s="26"/>
      <c r="AH58" s="26"/>
      <c r="AI58" s="26"/>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41"/>
      <c r="BM58" t="s">
        <v>100</v>
      </c>
    </row>
    <row r="59" spans="1:65" x14ac:dyDescent="0.2">
      <c r="A59" s="6"/>
      <c r="B59" s="40" t="s">
        <v>49</v>
      </c>
      <c r="C59" s="24" t="s">
        <v>78</v>
      </c>
      <c r="D59" s="25"/>
      <c r="E59" s="26"/>
      <c r="F59" s="26"/>
      <c r="G59" s="26"/>
      <c r="H59" s="26"/>
      <c r="I59" s="26"/>
      <c r="J59" s="26"/>
      <c r="K59" s="26"/>
      <c r="L59" s="26"/>
      <c r="M59" s="26"/>
      <c r="N59" s="26"/>
      <c r="O59" s="26"/>
      <c r="P59" s="26"/>
      <c r="Q59" s="26"/>
      <c r="R59" s="26"/>
      <c r="S59" s="26"/>
      <c r="T59" s="26"/>
      <c r="U59" s="26"/>
      <c r="V59" s="26"/>
      <c r="W59" s="26"/>
      <c r="X59" s="26"/>
      <c r="Y59" s="26"/>
      <c r="Z59" s="26"/>
      <c r="AA59" s="26"/>
      <c r="AB59" s="26"/>
      <c r="AC59" s="26"/>
      <c r="AD59" s="26"/>
      <c r="AE59" s="26"/>
      <c r="AF59" s="26"/>
      <c r="AG59" s="26"/>
      <c r="AH59" s="26"/>
      <c r="AI59" s="26"/>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41"/>
      <c r="BM59" t="s">
        <v>100</v>
      </c>
    </row>
    <row r="60" spans="1:65" x14ac:dyDescent="0.2">
      <c r="A60" s="6"/>
      <c r="B60" s="40" t="s">
        <v>49</v>
      </c>
      <c r="C60" s="31" t="s">
        <v>5</v>
      </c>
      <c r="D60" s="27">
        <v>786</v>
      </c>
      <c r="E60" s="28">
        <v>772</v>
      </c>
      <c r="F60" s="28">
        <v>772</v>
      </c>
      <c r="G60" s="28">
        <v>948</v>
      </c>
      <c r="H60" s="28">
        <v>948</v>
      </c>
      <c r="I60" s="28">
        <v>1328.2</v>
      </c>
      <c r="J60" s="28">
        <v>1550.2</v>
      </c>
      <c r="K60" s="28">
        <v>1764.2</v>
      </c>
      <c r="L60" s="28">
        <v>1765.5</v>
      </c>
      <c r="M60" s="28">
        <v>1797.5</v>
      </c>
      <c r="N60" s="28">
        <v>1831.5</v>
      </c>
      <c r="O60" s="28">
        <v>1869.9</v>
      </c>
      <c r="P60" s="28">
        <v>1393.1</v>
      </c>
      <c r="Q60" s="28">
        <v>1306.9000000000001</v>
      </c>
      <c r="R60" s="28">
        <v>1220.7</v>
      </c>
      <c r="S60" s="28">
        <v>1201.5</v>
      </c>
      <c r="T60" s="28">
        <v>1187.5</v>
      </c>
      <c r="U60" s="28">
        <v>1108.5</v>
      </c>
      <c r="V60" s="28">
        <v>1093.9000000000001</v>
      </c>
      <c r="W60" s="28">
        <v>1100.9000000000001</v>
      </c>
      <c r="X60" s="28">
        <v>1136.8697530864197</v>
      </c>
      <c r="Y60" s="28">
        <v>1172.8395061728393</v>
      </c>
      <c r="Z60" s="28">
        <v>1172.8395061728393</v>
      </c>
      <c r="AA60" s="28">
        <v>1172.8395061728393</v>
      </c>
      <c r="AB60" s="28">
        <v>1172.8395061728393</v>
      </c>
      <c r="AC60" s="28">
        <v>1172.8395061728393</v>
      </c>
      <c r="AD60" s="28">
        <v>1234.5679012345679</v>
      </c>
      <c r="AE60" s="28">
        <v>1234.5679012345679</v>
      </c>
      <c r="AF60" s="28">
        <v>1234.5679012345679</v>
      </c>
      <c r="AG60" s="28">
        <v>1234.5679012345679</v>
      </c>
      <c r="AH60" s="28">
        <v>1234.5679012345679</v>
      </c>
      <c r="AI60" s="28">
        <v>1234.5679012345679</v>
      </c>
      <c r="AJ60" s="28">
        <v>1234.5679012345679</v>
      </c>
      <c r="AK60" s="28">
        <v>1234.5679012345679</v>
      </c>
      <c r="AL60" s="28">
        <v>1234.5679012345679</v>
      </c>
      <c r="AM60" s="28">
        <v>1234.5679012345679</v>
      </c>
      <c r="AN60" s="28">
        <v>1234.5679012345679</v>
      </c>
      <c r="AO60" s="28">
        <v>1234.5679012345679</v>
      </c>
      <c r="AP60" s="28">
        <v>1234.5679012345679</v>
      </c>
      <c r="AQ60" s="28">
        <v>1234.5679012345679</v>
      </c>
      <c r="AR60" s="28">
        <v>1234.5679012345679</v>
      </c>
      <c r="AS60" s="28">
        <v>1234.5679012345679</v>
      </c>
      <c r="AT60" s="28">
        <v>1234.5679012345679</v>
      </c>
      <c r="AU60" s="28">
        <v>1234.5679012345679</v>
      </c>
      <c r="AV60" s="28">
        <v>1234.5679012345679</v>
      </c>
      <c r="AW60" s="28">
        <v>1234.5679012345679</v>
      </c>
      <c r="AX60" s="28">
        <v>1234.5679012345679</v>
      </c>
      <c r="AY60" s="28">
        <v>1234.5679012345679</v>
      </c>
      <c r="AZ60" s="28">
        <v>1234.5679012345679</v>
      </c>
      <c r="BA60" s="28">
        <v>1234.5679012345679</v>
      </c>
      <c r="BB60" s="28">
        <v>1234.5679012345679</v>
      </c>
      <c r="BC60" s="28">
        <v>1234.5679012345679</v>
      </c>
      <c r="BD60" s="28">
        <v>1234.5679012345679</v>
      </c>
      <c r="BE60" s="28">
        <v>1234.5679012345679</v>
      </c>
      <c r="BF60" s="28">
        <v>1234.5679012345679</v>
      </c>
      <c r="BG60" s="28">
        <v>1234.5679012345679</v>
      </c>
      <c r="BH60" s="28">
        <v>1234.5679012345679</v>
      </c>
      <c r="BI60" s="28">
        <v>1234.5679012345679</v>
      </c>
      <c r="BJ60" s="28">
        <v>1234.5679012345679</v>
      </c>
      <c r="BK60" s="28">
        <v>1234.5679012345679</v>
      </c>
      <c r="BL60" s="42">
        <v>1234.5679012345679</v>
      </c>
      <c r="BM60" t="s">
        <v>100</v>
      </c>
    </row>
    <row r="61" spans="1:65" x14ac:dyDescent="0.2">
      <c r="A61" s="6"/>
      <c r="B61" s="40" t="s">
        <v>49</v>
      </c>
      <c r="C61" s="24" t="s">
        <v>74</v>
      </c>
      <c r="D61" s="35">
        <v>786</v>
      </c>
      <c r="E61" s="29">
        <v>772</v>
      </c>
      <c r="F61" s="29">
        <v>772</v>
      </c>
      <c r="G61" s="29">
        <v>948</v>
      </c>
      <c r="H61" s="29">
        <v>948</v>
      </c>
      <c r="I61" s="29">
        <v>1328.2</v>
      </c>
      <c r="J61" s="29">
        <v>1550.2</v>
      </c>
      <c r="K61" s="29">
        <v>1764.2</v>
      </c>
      <c r="L61" s="29">
        <v>1765.5</v>
      </c>
      <c r="M61" s="29">
        <v>1797.5</v>
      </c>
      <c r="N61" s="29">
        <v>1831.5</v>
      </c>
      <c r="O61" s="29">
        <v>1869.9</v>
      </c>
      <c r="P61" s="29">
        <v>1393.1</v>
      </c>
      <c r="Q61" s="29">
        <v>1306.9000000000001</v>
      </c>
      <c r="R61" s="29">
        <v>1220.7</v>
      </c>
      <c r="S61" s="29">
        <v>1201.5</v>
      </c>
      <c r="T61" s="29">
        <v>1187.5</v>
      </c>
      <c r="U61" s="29">
        <v>1108.5</v>
      </c>
      <c r="V61" s="29">
        <v>1093.9000000000001</v>
      </c>
      <c r="W61" s="29">
        <v>1100.9000000000001</v>
      </c>
      <c r="X61" s="26">
        <v>0</v>
      </c>
      <c r="Y61" s="26">
        <v>1172.8395061728395</v>
      </c>
      <c r="Z61" s="26">
        <v>1172.8395061728395</v>
      </c>
      <c r="AA61" s="26">
        <v>1172.8395061728395</v>
      </c>
      <c r="AB61" s="26">
        <v>1172.8395061728395</v>
      </c>
      <c r="AC61" s="26">
        <v>1172.8395061728395</v>
      </c>
      <c r="AD61" s="26">
        <v>1234.5679012345679</v>
      </c>
      <c r="AE61" s="26">
        <v>1234.5679012345679</v>
      </c>
      <c r="AF61" s="26">
        <v>1234.5679012345679</v>
      </c>
      <c r="AG61" s="26">
        <v>1234.5679012345679</v>
      </c>
      <c r="AH61" s="26">
        <v>1234.5679012345679</v>
      </c>
      <c r="AI61" s="26"/>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41"/>
      <c r="BM61" t="s">
        <v>100</v>
      </c>
    </row>
    <row r="62" spans="1:65" x14ac:dyDescent="0.2">
      <c r="A62" s="6"/>
      <c r="B62" s="40" t="s">
        <v>49</v>
      </c>
      <c r="C62" s="24" t="s">
        <v>83</v>
      </c>
      <c r="D62" s="25"/>
      <c r="E62" s="26"/>
      <c r="F62" s="26"/>
      <c r="G62" s="26"/>
      <c r="H62" s="26"/>
      <c r="I62" s="26"/>
      <c r="J62" s="26"/>
      <c r="K62" s="26"/>
      <c r="L62" s="26"/>
      <c r="M62" s="26"/>
      <c r="N62" s="26"/>
      <c r="O62" s="26"/>
      <c r="P62" s="26"/>
      <c r="Q62" s="26"/>
      <c r="R62" s="26"/>
      <c r="S62" s="26"/>
      <c r="T62" s="26"/>
      <c r="U62" s="26"/>
      <c r="V62" s="26"/>
      <c r="W62" s="44"/>
      <c r="X62" s="44">
        <v>35.969753086419701</v>
      </c>
      <c r="Y62" s="44">
        <v>35.969753086419701</v>
      </c>
      <c r="Z62" s="44">
        <v>0</v>
      </c>
      <c r="AA62" s="44">
        <v>0</v>
      </c>
      <c r="AB62" s="44">
        <v>0</v>
      </c>
      <c r="AC62" s="44">
        <v>0</v>
      </c>
      <c r="AD62" s="44">
        <v>61.728395061728634</v>
      </c>
      <c r="AE62" s="44">
        <v>0</v>
      </c>
      <c r="AF62" s="44">
        <v>0</v>
      </c>
      <c r="AG62" s="44">
        <v>0</v>
      </c>
      <c r="AH62" s="44">
        <v>0</v>
      </c>
      <c r="AI62" s="30"/>
      <c r="AJ62" s="30"/>
      <c r="AK62" s="30"/>
      <c r="AL62" s="30"/>
      <c r="AM62" s="30"/>
      <c r="AN62" s="30"/>
      <c r="AO62" s="30"/>
      <c r="AP62" s="30"/>
      <c r="AQ62" s="30"/>
      <c r="AR62" s="30"/>
      <c r="AS62" s="30"/>
      <c r="AT62" s="30"/>
      <c r="AU62" s="30"/>
      <c r="AV62" s="30"/>
      <c r="AW62" s="30"/>
      <c r="AX62" s="30"/>
      <c r="AY62" s="30"/>
      <c r="AZ62" s="30"/>
      <c r="BA62" s="30"/>
      <c r="BB62" s="30"/>
      <c r="BC62" s="44"/>
      <c r="BD62" s="44"/>
      <c r="BE62" s="44"/>
      <c r="BF62" s="44"/>
      <c r="BG62" s="44"/>
      <c r="BH62" s="44"/>
      <c r="BI62" s="44"/>
      <c r="BJ62" s="44"/>
      <c r="BK62" s="44"/>
      <c r="BL62" s="45"/>
      <c r="BM62" t="s">
        <v>100</v>
      </c>
    </row>
    <row r="63" spans="1:65" x14ac:dyDescent="0.2">
      <c r="A63" s="6"/>
      <c r="B63" s="40" t="s">
        <v>49</v>
      </c>
      <c r="C63" s="24" t="s">
        <v>75</v>
      </c>
      <c r="D63" s="25"/>
      <c r="E63" s="26"/>
      <c r="F63" s="26"/>
      <c r="G63" s="26"/>
      <c r="H63" s="26"/>
      <c r="I63" s="26"/>
      <c r="J63" s="26"/>
      <c r="K63" s="26"/>
      <c r="L63" s="26"/>
      <c r="M63" s="26"/>
      <c r="N63" s="26"/>
      <c r="O63" s="26"/>
      <c r="P63" s="26"/>
      <c r="Q63" s="26"/>
      <c r="R63" s="26"/>
      <c r="S63" s="26"/>
      <c r="T63" s="26"/>
      <c r="U63" s="26"/>
      <c r="V63" s="26"/>
      <c r="W63" s="26"/>
      <c r="X63" s="26"/>
      <c r="Y63" s="26"/>
      <c r="Z63" s="26"/>
      <c r="AA63" s="26"/>
      <c r="AB63" s="26"/>
      <c r="AC63" s="26"/>
      <c r="AD63" s="26"/>
      <c r="AE63" s="26"/>
      <c r="AF63" s="26"/>
      <c r="AG63" s="26"/>
      <c r="AH63" s="26"/>
      <c r="AI63" s="26"/>
      <c r="AJ63" s="26"/>
      <c r="AK63" s="26"/>
      <c r="AL63" s="26"/>
      <c r="AM63" s="26"/>
      <c r="AN63" s="26"/>
      <c r="AO63" s="26"/>
      <c r="AP63" s="26"/>
      <c r="AQ63" s="26"/>
      <c r="AR63" s="26"/>
      <c r="AS63" s="26"/>
      <c r="AT63" s="26"/>
      <c r="AU63" s="26"/>
      <c r="AV63" s="26"/>
      <c r="AW63" s="26"/>
      <c r="AX63" s="26"/>
      <c r="AY63" s="26"/>
      <c r="AZ63" s="26"/>
      <c r="BA63" s="26"/>
      <c r="BB63" s="26"/>
      <c r="BC63" s="26"/>
      <c r="BD63" s="26"/>
      <c r="BE63" s="26"/>
      <c r="BF63" s="26"/>
      <c r="BG63" s="26"/>
      <c r="BH63" s="26"/>
      <c r="BI63" s="26"/>
      <c r="BJ63" s="26"/>
      <c r="BK63" s="26"/>
      <c r="BL63" s="41"/>
      <c r="BM63" t="s">
        <v>100</v>
      </c>
    </row>
    <row r="64" spans="1:65" x14ac:dyDescent="0.2">
      <c r="A64" s="6"/>
      <c r="B64" s="40" t="s">
        <v>49</v>
      </c>
      <c r="C64" s="24" t="s">
        <v>79</v>
      </c>
      <c r="D64" s="25"/>
      <c r="E64" s="26"/>
      <c r="F64" s="26"/>
      <c r="G64" s="26"/>
      <c r="H64" s="26"/>
      <c r="I64" s="26"/>
      <c r="J64" s="26"/>
      <c r="K64" s="26"/>
      <c r="L64" s="26"/>
      <c r="M64" s="26"/>
      <c r="N64" s="26"/>
      <c r="O64" s="26"/>
      <c r="P64" s="26"/>
      <c r="Q64" s="26"/>
      <c r="R64" s="26"/>
      <c r="S64" s="26"/>
      <c r="T64" s="26"/>
      <c r="U64" s="26"/>
      <c r="V64" s="26"/>
      <c r="W64" s="26"/>
      <c r="X64" s="26"/>
      <c r="Y64" s="26"/>
      <c r="Z64" s="26"/>
      <c r="AA64" s="26"/>
      <c r="AB64" s="26"/>
      <c r="AC64" s="26"/>
      <c r="AD64" s="26"/>
      <c r="AE64" s="26"/>
      <c r="AF64" s="26"/>
      <c r="AG64" s="26"/>
      <c r="AH64" s="26"/>
      <c r="AI64" s="26"/>
      <c r="AJ64" s="26"/>
      <c r="AK64" s="26"/>
      <c r="AL64" s="26"/>
      <c r="AM64" s="26"/>
      <c r="AN64" s="26"/>
      <c r="AO64" s="26"/>
      <c r="AP64" s="26"/>
      <c r="AQ64" s="26"/>
      <c r="AR64" s="26"/>
      <c r="AS64" s="26"/>
      <c r="AT64" s="26"/>
      <c r="AU64" s="26"/>
      <c r="AV64" s="26"/>
      <c r="AW64" s="26"/>
      <c r="AX64" s="26"/>
      <c r="AY64" s="26"/>
      <c r="AZ64" s="26"/>
      <c r="BA64" s="26"/>
      <c r="BB64" s="26"/>
      <c r="BC64" s="26"/>
      <c r="BD64" s="26"/>
      <c r="BE64" s="26"/>
      <c r="BF64" s="26"/>
      <c r="BG64" s="26"/>
      <c r="BH64" s="26"/>
      <c r="BI64" s="26"/>
      <c r="BJ64" s="26"/>
      <c r="BK64" s="26"/>
      <c r="BL64" s="41"/>
      <c r="BM64" t="s">
        <v>100</v>
      </c>
    </row>
    <row r="65" spans="1:65" x14ac:dyDescent="0.2">
      <c r="A65" s="6"/>
      <c r="B65" s="40" t="s">
        <v>49</v>
      </c>
      <c r="C65" s="24" t="s">
        <v>80</v>
      </c>
      <c r="D65" s="25"/>
      <c r="E65" s="26"/>
      <c r="F65" s="26"/>
      <c r="G65" s="26"/>
      <c r="H65" s="26"/>
      <c r="I65" s="26"/>
      <c r="J65" s="26"/>
      <c r="K65" s="26"/>
      <c r="L65" s="26"/>
      <c r="M65" s="26"/>
      <c r="N65" s="26"/>
      <c r="O65" s="26"/>
      <c r="P65" s="26"/>
      <c r="Q65" s="26"/>
      <c r="R65" s="26"/>
      <c r="S65" s="26"/>
      <c r="T65" s="26"/>
      <c r="U65" s="26"/>
      <c r="V65" s="26"/>
      <c r="W65" s="26"/>
      <c r="X65" s="26"/>
      <c r="Y65" s="26"/>
      <c r="Z65" s="26"/>
      <c r="AA65" s="26"/>
      <c r="AB65" s="26"/>
      <c r="AC65" s="26"/>
      <c r="AD65" s="26"/>
      <c r="AE65" s="26"/>
      <c r="AF65" s="26"/>
      <c r="AG65" s="26"/>
      <c r="AH65" s="26"/>
      <c r="AI65" s="26"/>
      <c r="AJ65" s="26"/>
      <c r="AK65" s="26"/>
      <c r="AL65" s="26"/>
      <c r="AM65" s="26"/>
      <c r="AN65" s="26"/>
      <c r="AO65" s="26"/>
      <c r="AP65" s="26"/>
      <c r="AQ65" s="26"/>
      <c r="AR65" s="26"/>
      <c r="AS65" s="26"/>
      <c r="AT65" s="26"/>
      <c r="AU65" s="26"/>
      <c r="AV65" s="26"/>
      <c r="AW65" s="26"/>
      <c r="AX65" s="26"/>
      <c r="AY65" s="26"/>
      <c r="AZ65" s="26"/>
      <c r="BA65" s="26"/>
      <c r="BB65" s="26"/>
      <c r="BC65" s="26"/>
      <c r="BD65" s="26"/>
      <c r="BE65" s="26"/>
      <c r="BF65" s="26"/>
      <c r="BG65" s="26"/>
      <c r="BH65" s="26"/>
      <c r="BI65" s="26"/>
      <c r="BJ65" s="26"/>
      <c r="BK65" s="26"/>
      <c r="BL65" s="41"/>
      <c r="BM65" t="s">
        <v>100</v>
      </c>
    </row>
    <row r="66" spans="1:65" x14ac:dyDescent="0.2">
      <c r="A66" s="6"/>
      <c r="B66" s="40" t="s">
        <v>49</v>
      </c>
      <c r="C66" s="24" t="s">
        <v>78</v>
      </c>
      <c r="D66" s="25"/>
      <c r="E66" s="26"/>
      <c r="F66" s="26"/>
      <c r="G66" s="26"/>
      <c r="H66" s="26"/>
      <c r="I66" s="26"/>
      <c r="J66" s="26"/>
      <c r="K66" s="26"/>
      <c r="L66" s="26"/>
      <c r="M66" s="26"/>
      <c r="N66" s="26"/>
      <c r="O66" s="26"/>
      <c r="P66" s="26"/>
      <c r="Q66" s="26"/>
      <c r="R66" s="26"/>
      <c r="S66" s="26"/>
      <c r="T66" s="26"/>
      <c r="U66" s="26"/>
      <c r="V66" s="26"/>
      <c r="W66" s="26"/>
      <c r="X66" s="26"/>
      <c r="Y66" s="26"/>
      <c r="Z66" s="26"/>
      <c r="AA66" s="26"/>
      <c r="AB66" s="26"/>
      <c r="AC66" s="26"/>
      <c r="AD66" s="26"/>
      <c r="AE66" s="26"/>
      <c r="AF66" s="26"/>
      <c r="AG66" s="26"/>
      <c r="AH66" s="26"/>
      <c r="AI66" s="26"/>
      <c r="AJ66" s="26"/>
      <c r="AK66" s="26"/>
      <c r="AL66" s="26"/>
      <c r="AM66" s="26"/>
      <c r="AN66" s="26"/>
      <c r="AO66" s="26"/>
      <c r="AP66" s="26"/>
      <c r="AQ66" s="26"/>
      <c r="AR66" s="26"/>
      <c r="AS66" s="26"/>
      <c r="AT66" s="26"/>
      <c r="AU66" s="26"/>
      <c r="AV66" s="26"/>
      <c r="AW66" s="26"/>
      <c r="AX66" s="26"/>
      <c r="AY66" s="26"/>
      <c r="AZ66" s="26"/>
      <c r="BA66" s="26"/>
      <c r="BB66" s="26"/>
      <c r="BC66" s="26"/>
      <c r="BD66" s="26"/>
      <c r="BE66" s="26"/>
      <c r="BF66" s="26"/>
      <c r="BG66" s="26"/>
      <c r="BH66" s="26"/>
      <c r="BI66" s="26"/>
      <c r="BJ66" s="26"/>
      <c r="BK66" s="26"/>
      <c r="BL66" s="41"/>
      <c r="BM66" t="s">
        <v>100</v>
      </c>
    </row>
    <row r="67" spans="1:65" x14ac:dyDescent="0.2">
      <c r="A67" s="6"/>
      <c r="B67" s="40" t="s">
        <v>49</v>
      </c>
      <c r="C67" s="31" t="s">
        <v>47</v>
      </c>
      <c r="D67" s="27">
        <v>24</v>
      </c>
      <c r="E67" s="28">
        <v>27</v>
      </c>
      <c r="F67" s="28">
        <v>18</v>
      </c>
      <c r="G67" s="28">
        <v>29</v>
      </c>
      <c r="H67" s="28">
        <v>29</v>
      </c>
      <c r="I67" s="28">
        <v>217.8</v>
      </c>
      <c r="J67" s="28">
        <v>222.2</v>
      </c>
      <c r="K67" s="28">
        <v>289.39999999999998</v>
      </c>
      <c r="L67" s="28">
        <v>284.7</v>
      </c>
      <c r="M67" s="28">
        <v>335.5</v>
      </c>
      <c r="N67" s="28">
        <v>330.3</v>
      </c>
      <c r="O67" s="28">
        <v>372.2</v>
      </c>
      <c r="P67" s="28">
        <v>272.89999999999998</v>
      </c>
      <c r="Q67" s="28">
        <v>194</v>
      </c>
      <c r="R67" s="28">
        <v>188.9</v>
      </c>
      <c r="S67" s="28">
        <v>191.4</v>
      </c>
      <c r="T67" s="28">
        <v>202.3</v>
      </c>
      <c r="U67" s="28">
        <v>180.1</v>
      </c>
      <c r="V67" s="28">
        <v>175.4</v>
      </c>
      <c r="W67" s="28">
        <v>233.4</v>
      </c>
      <c r="X67" s="28">
        <v>233.4</v>
      </c>
      <c r="Y67" s="28">
        <v>233.4</v>
      </c>
      <c r="Z67" s="28">
        <v>233.4</v>
      </c>
      <c r="AA67" s="28">
        <v>233.4</v>
      </c>
      <c r="AB67" s="28">
        <v>233.4</v>
      </c>
      <c r="AC67" s="28">
        <v>233.4</v>
      </c>
      <c r="AD67" s="28">
        <v>233.4</v>
      </c>
      <c r="AE67" s="28">
        <v>233.4</v>
      </c>
      <c r="AF67" s="28">
        <v>233.4</v>
      </c>
      <c r="AG67" s="28">
        <v>233.4</v>
      </c>
      <c r="AH67" s="28">
        <v>233.4</v>
      </c>
      <c r="AI67" s="28">
        <v>233.4</v>
      </c>
      <c r="AJ67" s="28">
        <v>233.4</v>
      </c>
      <c r="AK67" s="28">
        <v>233.4</v>
      </c>
      <c r="AL67" s="28">
        <v>233.4</v>
      </c>
      <c r="AM67" s="28">
        <v>233.4</v>
      </c>
      <c r="AN67" s="28">
        <v>233.4</v>
      </c>
      <c r="AO67" s="28">
        <v>233.4</v>
      </c>
      <c r="AP67" s="28">
        <v>233.4</v>
      </c>
      <c r="AQ67" s="28">
        <v>233.4</v>
      </c>
      <c r="AR67" s="28">
        <v>233.4</v>
      </c>
      <c r="AS67" s="28">
        <v>233.4</v>
      </c>
      <c r="AT67" s="28">
        <v>233.4</v>
      </c>
      <c r="AU67" s="28">
        <v>233.4</v>
      </c>
      <c r="AV67" s="28">
        <v>233.4</v>
      </c>
      <c r="AW67" s="28">
        <v>233.4</v>
      </c>
      <c r="AX67" s="28">
        <v>233.4</v>
      </c>
      <c r="AY67" s="28">
        <v>233.4</v>
      </c>
      <c r="AZ67" s="28">
        <v>233.4</v>
      </c>
      <c r="BA67" s="28">
        <v>233.4</v>
      </c>
      <c r="BB67" s="28">
        <v>233.4</v>
      </c>
      <c r="BC67" s="28">
        <v>233.4</v>
      </c>
      <c r="BD67" s="28">
        <v>233.4</v>
      </c>
      <c r="BE67" s="28">
        <v>233.4</v>
      </c>
      <c r="BF67" s="28">
        <v>233.4</v>
      </c>
      <c r="BG67" s="28">
        <v>233.4</v>
      </c>
      <c r="BH67" s="28">
        <v>233.4</v>
      </c>
      <c r="BI67" s="28">
        <v>233.4</v>
      </c>
      <c r="BJ67" s="28">
        <v>233.4</v>
      </c>
      <c r="BK67" s="28">
        <v>233.4</v>
      </c>
      <c r="BL67" s="42">
        <v>233.4</v>
      </c>
      <c r="BM67" t="s">
        <v>100</v>
      </c>
    </row>
    <row r="68" spans="1:65" x14ac:dyDescent="0.2">
      <c r="A68" s="6"/>
      <c r="B68" s="40" t="s">
        <v>49</v>
      </c>
      <c r="C68" s="24" t="s">
        <v>74</v>
      </c>
      <c r="D68" s="35">
        <v>24</v>
      </c>
      <c r="E68" s="29">
        <v>27</v>
      </c>
      <c r="F68" s="29">
        <v>18</v>
      </c>
      <c r="G68" s="29">
        <v>29</v>
      </c>
      <c r="H68" s="29">
        <v>29</v>
      </c>
      <c r="I68" s="29">
        <v>217.8</v>
      </c>
      <c r="J68" s="29">
        <v>222.2</v>
      </c>
      <c r="K68" s="29">
        <v>289.39999999999998</v>
      </c>
      <c r="L68" s="29">
        <v>284.7</v>
      </c>
      <c r="M68" s="29">
        <v>335.5</v>
      </c>
      <c r="N68" s="29">
        <v>330.3</v>
      </c>
      <c r="O68" s="29">
        <v>372.2</v>
      </c>
      <c r="P68" s="29">
        <v>272.89999999999998</v>
      </c>
      <c r="Q68" s="29">
        <v>194</v>
      </c>
      <c r="R68" s="29">
        <v>188.9</v>
      </c>
      <c r="S68" s="29">
        <v>191.4</v>
      </c>
      <c r="T68" s="29">
        <v>202.3</v>
      </c>
      <c r="U68" s="29">
        <v>180.1</v>
      </c>
      <c r="V68" s="29">
        <v>175.4</v>
      </c>
      <c r="W68" s="29">
        <v>233.4</v>
      </c>
      <c r="X68" s="26">
        <v>0</v>
      </c>
      <c r="Y68" s="26">
        <v>0</v>
      </c>
      <c r="Z68" s="26">
        <v>0</v>
      </c>
      <c r="AA68" s="26">
        <v>0</v>
      </c>
      <c r="AB68" s="26">
        <v>0</v>
      </c>
      <c r="AC68" s="26">
        <v>0</v>
      </c>
      <c r="AD68" s="26">
        <v>0</v>
      </c>
      <c r="AE68" s="26">
        <v>0</v>
      </c>
      <c r="AF68" s="26">
        <v>0</v>
      </c>
      <c r="AG68" s="26">
        <v>0</v>
      </c>
      <c r="AH68" s="26">
        <v>0</v>
      </c>
      <c r="AI68" s="26"/>
      <c r="AJ68" s="26"/>
      <c r="AK68" s="26"/>
      <c r="AL68" s="26"/>
      <c r="AM68" s="26"/>
      <c r="AN68" s="26"/>
      <c r="AO68" s="26"/>
      <c r="AP68" s="26"/>
      <c r="AQ68" s="26"/>
      <c r="AR68" s="26"/>
      <c r="AS68" s="26"/>
      <c r="AT68" s="26"/>
      <c r="AU68" s="26"/>
      <c r="AV68" s="26"/>
      <c r="AW68" s="26"/>
      <c r="AX68" s="26"/>
      <c r="AY68" s="26"/>
      <c r="AZ68" s="26"/>
      <c r="BA68" s="26"/>
      <c r="BB68" s="26"/>
      <c r="BC68" s="26"/>
      <c r="BD68" s="26"/>
      <c r="BE68" s="26"/>
      <c r="BF68" s="26"/>
      <c r="BG68" s="26"/>
      <c r="BH68" s="26"/>
      <c r="BI68" s="26"/>
      <c r="BJ68" s="26"/>
      <c r="BK68" s="26"/>
      <c r="BL68" s="41"/>
      <c r="BM68" t="s">
        <v>100</v>
      </c>
    </row>
    <row r="69" spans="1:65" x14ac:dyDescent="0.2">
      <c r="A69" s="6"/>
      <c r="B69" s="40" t="s">
        <v>49</v>
      </c>
      <c r="C69" s="24" t="s">
        <v>83</v>
      </c>
      <c r="D69" s="25"/>
      <c r="E69" s="26"/>
      <c r="F69" s="26"/>
      <c r="G69" s="26"/>
      <c r="H69" s="26"/>
      <c r="I69" s="26"/>
      <c r="J69" s="26"/>
      <c r="K69" s="26"/>
      <c r="L69" s="26"/>
      <c r="M69" s="26"/>
      <c r="N69" s="26"/>
      <c r="O69" s="26"/>
      <c r="P69" s="26"/>
      <c r="Q69" s="26"/>
      <c r="R69" s="26"/>
      <c r="S69" s="26"/>
      <c r="T69" s="26"/>
      <c r="U69" s="26"/>
      <c r="V69" s="26"/>
      <c r="W69" s="30"/>
      <c r="X69" s="30"/>
      <c r="Y69" s="30"/>
      <c r="Z69" s="30"/>
      <c r="AA69" s="30"/>
      <c r="AB69" s="30"/>
      <c r="AC69" s="30"/>
      <c r="AD69" s="30"/>
      <c r="AE69" s="30"/>
      <c r="AF69" s="30"/>
      <c r="AG69" s="30"/>
      <c r="AH69" s="30"/>
      <c r="AI69" s="30"/>
      <c r="AJ69" s="30"/>
      <c r="AK69" s="30"/>
      <c r="AL69" s="30"/>
      <c r="AM69" s="30"/>
      <c r="AN69" s="30"/>
      <c r="AO69" s="30"/>
      <c r="AP69" s="30"/>
      <c r="AQ69" s="30"/>
      <c r="AR69" s="30"/>
      <c r="AS69" s="30"/>
      <c r="AT69" s="30"/>
      <c r="AU69" s="30"/>
      <c r="AV69" s="30"/>
      <c r="AW69" s="30"/>
      <c r="AX69" s="30"/>
      <c r="AY69" s="30"/>
      <c r="AZ69" s="30"/>
      <c r="BA69" s="30"/>
      <c r="BB69" s="30"/>
      <c r="BC69" s="44"/>
      <c r="BD69" s="44"/>
      <c r="BE69" s="44"/>
      <c r="BF69" s="44"/>
      <c r="BG69" s="44"/>
      <c r="BH69" s="44"/>
      <c r="BI69" s="44"/>
      <c r="BJ69" s="44"/>
      <c r="BK69" s="44"/>
      <c r="BL69" s="45"/>
      <c r="BM69" t="s">
        <v>100</v>
      </c>
    </row>
    <row r="70" spans="1:65" x14ac:dyDescent="0.2">
      <c r="A70" s="6"/>
      <c r="B70" s="40" t="s">
        <v>49</v>
      </c>
      <c r="C70" s="24" t="s">
        <v>75</v>
      </c>
      <c r="D70" s="25"/>
      <c r="E70" s="26"/>
      <c r="F70" s="26"/>
      <c r="G70" s="26"/>
      <c r="H70" s="26"/>
      <c r="I70" s="26"/>
      <c r="J70" s="26"/>
      <c r="K70" s="26"/>
      <c r="L70" s="26"/>
      <c r="M70" s="26"/>
      <c r="N70" s="26"/>
      <c r="O70" s="26"/>
      <c r="P70" s="26"/>
      <c r="Q70" s="26"/>
      <c r="R70" s="26"/>
      <c r="S70" s="26"/>
      <c r="T70" s="26"/>
      <c r="U70" s="26"/>
      <c r="V70" s="26"/>
      <c r="W70" s="26"/>
      <c r="X70" s="26"/>
      <c r="Y70" s="26"/>
      <c r="Z70" s="26"/>
      <c r="AA70" s="26"/>
      <c r="AB70" s="26"/>
      <c r="AC70" s="26"/>
      <c r="AD70" s="26"/>
      <c r="AE70" s="26"/>
      <c r="AF70" s="26"/>
      <c r="AG70" s="26"/>
      <c r="AH70" s="26"/>
      <c r="AI70" s="26"/>
      <c r="AJ70" s="26"/>
      <c r="AK70" s="26"/>
      <c r="AL70" s="26"/>
      <c r="AM70" s="26"/>
      <c r="AN70" s="26"/>
      <c r="AO70" s="26"/>
      <c r="AP70" s="26"/>
      <c r="AQ70" s="26"/>
      <c r="AR70" s="26"/>
      <c r="AS70" s="26"/>
      <c r="AT70" s="26"/>
      <c r="AU70" s="26"/>
      <c r="AV70" s="26"/>
      <c r="AW70" s="26"/>
      <c r="AX70" s="26"/>
      <c r="AY70" s="26"/>
      <c r="AZ70" s="26"/>
      <c r="BA70" s="26"/>
      <c r="BB70" s="26"/>
      <c r="BC70" s="26"/>
      <c r="BD70" s="26"/>
      <c r="BE70" s="26"/>
      <c r="BF70" s="26"/>
      <c r="BG70" s="26"/>
      <c r="BH70" s="26"/>
      <c r="BI70" s="26"/>
      <c r="BJ70" s="26"/>
      <c r="BK70" s="26"/>
      <c r="BL70" s="41"/>
      <c r="BM70" t="s">
        <v>100</v>
      </c>
    </row>
    <row r="71" spans="1:65" x14ac:dyDescent="0.2">
      <c r="A71" s="6"/>
      <c r="B71" s="40" t="s">
        <v>49</v>
      </c>
      <c r="C71" s="24" t="s">
        <v>79</v>
      </c>
      <c r="D71" s="25"/>
      <c r="E71" s="26"/>
      <c r="F71" s="26"/>
      <c r="G71" s="26"/>
      <c r="H71" s="26"/>
      <c r="I71" s="26"/>
      <c r="J71" s="26"/>
      <c r="K71" s="26"/>
      <c r="L71" s="26"/>
      <c r="M71" s="26"/>
      <c r="N71" s="26"/>
      <c r="O71" s="26"/>
      <c r="P71" s="26"/>
      <c r="Q71" s="26"/>
      <c r="R71" s="26"/>
      <c r="S71" s="26"/>
      <c r="T71" s="26"/>
      <c r="U71" s="26"/>
      <c r="V71" s="26"/>
      <c r="W71" s="26"/>
      <c r="X71" s="26"/>
      <c r="Y71" s="26"/>
      <c r="Z71" s="26"/>
      <c r="AA71" s="26"/>
      <c r="AB71" s="26"/>
      <c r="AC71" s="26"/>
      <c r="AD71" s="26"/>
      <c r="AE71" s="26"/>
      <c r="AF71" s="26"/>
      <c r="AG71" s="26"/>
      <c r="AH71" s="26"/>
      <c r="AI71" s="26"/>
      <c r="AJ71" s="26"/>
      <c r="AK71" s="26"/>
      <c r="AL71" s="26"/>
      <c r="AM71" s="26"/>
      <c r="AN71" s="26"/>
      <c r="AO71" s="26"/>
      <c r="AP71" s="26"/>
      <c r="AQ71" s="26"/>
      <c r="AR71" s="26"/>
      <c r="AS71" s="26"/>
      <c r="AT71" s="26"/>
      <c r="AU71" s="26"/>
      <c r="AV71" s="26"/>
      <c r="AW71" s="26"/>
      <c r="AX71" s="26"/>
      <c r="AY71" s="26"/>
      <c r="AZ71" s="26"/>
      <c r="BA71" s="26"/>
      <c r="BB71" s="26"/>
      <c r="BC71" s="26"/>
      <c r="BD71" s="26"/>
      <c r="BE71" s="26"/>
      <c r="BF71" s="26"/>
      <c r="BG71" s="26"/>
      <c r="BH71" s="26"/>
      <c r="BI71" s="26"/>
      <c r="BJ71" s="26"/>
      <c r="BK71" s="26"/>
      <c r="BL71" s="41"/>
      <c r="BM71" t="s">
        <v>100</v>
      </c>
    </row>
    <row r="72" spans="1:65" x14ac:dyDescent="0.2">
      <c r="A72" s="6"/>
      <c r="B72" s="40" t="s">
        <v>49</v>
      </c>
      <c r="C72" s="24" t="s">
        <v>80</v>
      </c>
      <c r="D72" s="25"/>
      <c r="E72" s="26"/>
      <c r="F72" s="26"/>
      <c r="G72" s="26"/>
      <c r="H72" s="26"/>
      <c r="I72" s="26"/>
      <c r="J72" s="26"/>
      <c r="K72" s="26"/>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c r="AK72" s="26"/>
      <c r="AL72" s="26"/>
      <c r="AM72" s="26"/>
      <c r="AN72" s="26"/>
      <c r="AO72" s="26"/>
      <c r="AP72" s="26"/>
      <c r="AQ72" s="26"/>
      <c r="AR72" s="26"/>
      <c r="AS72" s="26"/>
      <c r="AT72" s="26"/>
      <c r="AU72" s="26"/>
      <c r="AV72" s="26"/>
      <c r="AW72" s="26"/>
      <c r="AX72" s="26"/>
      <c r="AY72" s="26"/>
      <c r="AZ72" s="26"/>
      <c r="BA72" s="26"/>
      <c r="BB72" s="26"/>
      <c r="BC72" s="26"/>
      <c r="BD72" s="26"/>
      <c r="BE72" s="26"/>
      <c r="BF72" s="26"/>
      <c r="BG72" s="26"/>
      <c r="BH72" s="26"/>
      <c r="BI72" s="26"/>
      <c r="BJ72" s="26"/>
      <c r="BK72" s="26"/>
      <c r="BL72" s="41"/>
      <c r="BM72" t="s">
        <v>100</v>
      </c>
    </row>
    <row r="73" spans="1:65" x14ac:dyDescent="0.2">
      <c r="A73" s="6"/>
      <c r="B73" s="40" t="s">
        <v>49</v>
      </c>
      <c r="C73" s="24" t="s">
        <v>78</v>
      </c>
      <c r="D73" s="25"/>
      <c r="E73" s="26"/>
      <c r="F73" s="26"/>
      <c r="G73" s="26"/>
      <c r="H73" s="26"/>
      <c r="I73" s="26"/>
      <c r="J73" s="26"/>
      <c r="K73" s="26"/>
      <c r="L73" s="26"/>
      <c r="M73" s="26"/>
      <c r="N73" s="26"/>
      <c r="O73" s="26"/>
      <c r="P73" s="26"/>
      <c r="Q73" s="26"/>
      <c r="R73" s="26"/>
      <c r="S73" s="26"/>
      <c r="T73" s="26"/>
      <c r="U73" s="26"/>
      <c r="V73" s="26"/>
      <c r="W73" s="26"/>
      <c r="X73" s="26"/>
      <c r="Y73" s="26"/>
      <c r="Z73" s="26"/>
      <c r="AA73" s="26"/>
      <c r="AB73" s="26"/>
      <c r="AC73" s="26"/>
      <c r="AD73" s="26"/>
      <c r="AE73" s="26"/>
      <c r="AF73" s="26"/>
      <c r="AG73" s="26"/>
      <c r="AH73" s="26"/>
      <c r="AI73" s="26"/>
      <c r="AJ73" s="26"/>
      <c r="AK73" s="26"/>
      <c r="AL73" s="26"/>
      <c r="AM73" s="26"/>
      <c r="AN73" s="26"/>
      <c r="AO73" s="26"/>
      <c r="AP73" s="26"/>
      <c r="AQ73" s="26"/>
      <c r="AR73" s="26"/>
      <c r="AS73" s="26"/>
      <c r="AT73" s="26"/>
      <c r="AU73" s="26"/>
      <c r="AV73" s="26"/>
      <c r="AW73" s="26"/>
      <c r="AX73" s="26"/>
      <c r="AY73" s="26"/>
      <c r="AZ73" s="26"/>
      <c r="BA73" s="26"/>
      <c r="BB73" s="26"/>
      <c r="BC73" s="26"/>
      <c r="BD73" s="26"/>
      <c r="BE73" s="26"/>
      <c r="BF73" s="26"/>
      <c r="BG73" s="26"/>
      <c r="BH73" s="26"/>
      <c r="BI73" s="26"/>
      <c r="BJ73" s="26"/>
      <c r="BK73" s="26"/>
      <c r="BL73" s="41"/>
      <c r="BM73" t="s">
        <v>100</v>
      </c>
    </row>
    <row r="74" spans="1:65" x14ac:dyDescent="0.2">
      <c r="A74" s="6"/>
      <c r="B74" s="40" t="s">
        <v>49</v>
      </c>
      <c r="C74" s="31" t="s">
        <v>93</v>
      </c>
      <c r="D74" s="27">
        <v>0</v>
      </c>
      <c r="E74" s="28">
        <v>0</v>
      </c>
      <c r="F74" s="28">
        <v>2</v>
      </c>
      <c r="G74" s="28">
        <v>10</v>
      </c>
      <c r="H74" s="28">
        <v>17</v>
      </c>
      <c r="I74" s="28">
        <v>50.4</v>
      </c>
      <c r="J74" s="28">
        <v>54.4</v>
      </c>
      <c r="K74" s="28">
        <v>27.4</v>
      </c>
      <c r="L74" s="28">
        <v>55.8</v>
      </c>
      <c r="M74" s="28">
        <v>45.9</v>
      </c>
      <c r="N74" s="28">
        <v>14.5</v>
      </c>
      <c r="O74" s="28">
        <v>7.3</v>
      </c>
      <c r="P74" s="28">
        <v>5.5</v>
      </c>
      <c r="Q74" s="28">
        <v>6.4</v>
      </c>
      <c r="R74" s="28">
        <v>1</v>
      </c>
      <c r="S74" s="28">
        <v>3.4</v>
      </c>
      <c r="T74" s="28">
        <v>3</v>
      </c>
      <c r="U74" s="28">
        <v>1.2</v>
      </c>
      <c r="V74" s="28">
        <v>1.4</v>
      </c>
      <c r="W74" s="28">
        <v>1.4</v>
      </c>
      <c r="X74" s="28">
        <v>1.4</v>
      </c>
      <c r="Y74" s="28">
        <v>1.4</v>
      </c>
      <c r="Z74" s="28">
        <v>1.4</v>
      </c>
      <c r="AA74" s="28">
        <v>1.4</v>
      </c>
      <c r="AB74" s="28">
        <v>1.4</v>
      </c>
      <c r="AC74" s="28">
        <v>1.4</v>
      </c>
      <c r="AD74" s="28">
        <v>1.4</v>
      </c>
      <c r="AE74" s="28">
        <v>1.4</v>
      </c>
      <c r="AF74" s="28">
        <v>1.4</v>
      </c>
      <c r="AG74" s="28">
        <v>1.4</v>
      </c>
      <c r="AH74" s="28">
        <v>1.4</v>
      </c>
      <c r="AI74" s="28">
        <v>1.4</v>
      </c>
      <c r="AJ74" s="28">
        <v>1.4</v>
      </c>
      <c r="AK74" s="28">
        <v>1.4</v>
      </c>
      <c r="AL74" s="28">
        <v>1.4</v>
      </c>
      <c r="AM74" s="28">
        <v>1.4</v>
      </c>
      <c r="AN74" s="28">
        <v>1.4</v>
      </c>
      <c r="AO74" s="28">
        <v>1.4</v>
      </c>
      <c r="AP74" s="28">
        <v>1.4</v>
      </c>
      <c r="AQ74" s="28">
        <v>1.4</v>
      </c>
      <c r="AR74" s="28">
        <v>1.4</v>
      </c>
      <c r="AS74" s="28">
        <v>1.4</v>
      </c>
      <c r="AT74" s="28">
        <v>1.4</v>
      </c>
      <c r="AU74" s="28">
        <v>1.4</v>
      </c>
      <c r="AV74" s="28">
        <v>1.4</v>
      </c>
      <c r="AW74" s="28">
        <v>1.4</v>
      </c>
      <c r="AX74" s="28">
        <v>1.4</v>
      </c>
      <c r="AY74" s="28">
        <v>1.4</v>
      </c>
      <c r="AZ74" s="28">
        <v>1.4</v>
      </c>
      <c r="BA74" s="28">
        <v>1.4</v>
      </c>
      <c r="BB74" s="28">
        <v>1.4</v>
      </c>
      <c r="BC74" s="28">
        <v>1.4</v>
      </c>
      <c r="BD74" s="28">
        <v>1.4</v>
      </c>
      <c r="BE74" s="28">
        <v>1.4</v>
      </c>
      <c r="BF74" s="28">
        <v>1.4</v>
      </c>
      <c r="BG74" s="28">
        <v>1.4</v>
      </c>
      <c r="BH74" s="28">
        <v>1.4</v>
      </c>
      <c r="BI74" s="28">
        <v>1.4</v>
      </c>
      <c r="BJ74" s="28">
        <v>1.4</v>
      </c>
      <c r="BK74" s="28">
        <v>1.4</v>
      </c>
      <c r="BL74" s="42">
        <v>1.4</v>
      </c>
      <c r="BM74" t="s">
        <v>100</v>
      </c>
    </row>
    <row r="75" spans="1:65" x14ac:dyDescent="0.2">
      <c r="A75" s="6"/>
      <c r="B75" s="40" t="s">
        <v>49</v>
      </c>
      <c r="C75" s="24" t="s">
        <v>74</v>
      </c>
      <c r="D75" s="35">
        <v>0</v>
      </c>
      <c r="E75" s="29">
        <v>0</v>
      </c>
      <c r="F75" s="29">
        <v>2</v>
      </c>
      <c r="G75" s="29">
        <v>10</v>
      </c>
      <c r="H75" s="29">
        <v>17</v>
      </c>
      <c r="I75" s="29">
        <v>50.4</v>
      </c>
      <c r="J75" s="29">
        <v>54.4</v>
      </c>
      <c r="K75" s="29">
        <v>27.4</v>
      </c>
      <c r="L75" s="29">
        <v>55.8</v>
      </c>
      <c r="M75" s="29">
        <v>45.9</v>
      </c>
      <c r="N75" s="29">
        <v>14.5</v>
      </c>
      <c r="O75" s="29">
        <v>7.3</v>
      </c>
      <c r="P75" s="29">
        <v>5.5</v>
      </c>
      <c r="Q75" s="29">
        <v>6.4</v>
      </c>
      <c r="R75" s="29">
        <v>1</v>
      </c>
      <c r="S75" s="29">
        <v>3.4</v>
      </c>
      <c r="T75" s="29">
        <v>3</v>
      </c>
      <c r="U75" s="29">
        <v>1.2</v>
      </c>
      <c r="V75" s="29">
        <v>1.4</v>
      </c>
      <c r="W75" s="29">
        <v>1.4</v>
      </c>
      <c r="X75" s="26">
        <v>0</v>
      </c>
      <c r="Y75" s="26">
        <v>0</v>
      </c>
      <c r="Z75" s="26">
        <v>0</v>
      </c>
      <c r="AA75" s="26">
        <v>0</v>
      </c>
      <c r="AB75" s="26">
        <v>0</v>
      </c>
      <c r="AC75" s="26">
        <v>0</v>
      </c>
      <c r="AD75" s="26">
        <v>0</v>
      </c>
      <c r="AE75" s="26">
        <v>0</v>
      </c>
      <c r="AF75" s="26">
        <v>0</v>
      </c>
      <c r="AG75" s="26">
        <v>0</v>
      </c>
      <c r="AH75" s="26">
        <v>0</v>
      </c>
      <c r="AI75" s="26"/>
      <c r="AJ75" s="26"/>
      <c r="AK75" s="26"/>
      <c r="AL75" s="26"/>
      <c r="AM75" s="26"/>
      <c r="AN75" s="26"/>
      <c r="AO75" s="26"/>
      <c r="AP75" s="26"/>
      <c r="AQ75" s="26"/>
      <c r="AR75" s="26"/>
      <c r="AS75" s="26"/>
      <c r="AT75" s="26"/>
      <c r="AU75" s="26"/>
      <c r="AV75" s="26"/>
      <c r="AW75" s="26"/>
      <c r="AX75" s="26"/>
      <c r="AY75" s="26"/>
      <c r="AZ75" s="26"/>
      <c r="BA75" s="26"/>
      <c r="BB75" s="26"/>
      <c r="BC75" s="26"/>
      <c r="BD75" s="26"/>
      <c r="BE75" s="26"/>
      <c r="BF75" s="26"/>
      <c r="BG75" s="26"/>
      <c r="BH75" s="26"/>
      <c r="BI75" s="26"/>
      <c r="BJ75" s="26"/>
      <c r="BK75" s="26"/>
      <c r="BL75" s="41"/>
      <c r="BM75" t="s">
        <v>100</v>
      </c>
    </row>
    <row r="76" spans="1:65" x14ac:dyDescent="0.2">
      <c r="A76" s="6"/>
      <c r="B76" s="40" t="s">
        <v>49</v>
      </c>
      <c r="C76" s="24" t="s">
        <v>83</v>
      </c>
      <c r="D76" s="25"/>
      <c r="E76" s="26"/>
      <c r="F76" s="26"/>
      <c r="G76" s="26"/>
      <c r="H76" s="26"/>
      <c r="I76" s="26"/>
      <c r="J76" s="26"/>
      <c r="K76" s="26"/>
      <c r="L76" s="26"/>
      <c r="M76" s="26"/>
      <c r="N76" s="26"/>
      <c r="O76" s="26"/>
      <c r="P76" s="26"/>
      <c r="Q76" s="26"/>
      <c r="R76" s="26"/>
      <c r="S76" s="26"/>
      <c r="T76" s="26"/>
      <c r="U76" s="26"/>
      <c r="V76" s="26"/>
      <c r="W76" s="30"/>
      <c r="X76" s="30"/>
      <c r="Y76" s="30"/>
      <c r="Z76" s="30"/>
      <c r="AA76" s="30"/>
      <c r="AB76" s="30"/>
      <c r="AC76" s="30"/>
      <c r="AD76" s="30"/>
      <c r="AE76" s="30"/>
      <c r="AF76" s="30"/>
      <c r="AG76" s="30"/>
      <c r="AH76" s="30"/>
      <c r="AI76" s="30"/>
      <c r="AJ76" s="30"/>
      <c r="AK76" s="30"/>
      <c r="AL76" s="30"/>
      <c r="AM76" s="30"/>
      <c r="AN76" s="30"/>
      <c r="AO76" s="30"/>
      <c r="AP76" s="30"/>
      <c r="AQ76" s="30"/>
      <c r="AR76" s="30"/>
      <c r="AS76" s="30"/>
      <c r="AT76" s="30"/>
      <c r="AU76" s="30"/>
      <c r="AV76" s="30"/>
      <c r="AW76" s="30"/>
      <c r="AX76" s="30"/>
      <c r="AY76" s="30"/>
      <c r="AZ76" s="30"/>
      <c r="BA76" s="30"/>
      <c r="BB76" s="30"/>
      <c r="BC76" s="44"/>
      <c r="BD76" s="44"/>
      <c r="BE76" s="44"/>
      <c r="BF76" s="44"/>
      <c r="BG76" s="44"/>
      <c r="BH76" s="44"/>
      <c r="BI76" s="44"/>
      <c r="BJ76" s="44"/>
      <c r="BK76" s="44"/>
      <c r="BL76" s="45"/>
      <c r="BM76" t="s">
        <v>100</v>
      </c>
    </row>
    <row r="77" spans="1:65" x14ac:dyDescent="0.2">
      <c r="A77" s="6"/>
      <c r="B77" s="40" t="s">
        <v>49</v>
      </c>
      <c r="C77" s="24" t="s">
        <v>75</v>
      </c>
      <c r="D77" s="25"/>
      <c r="E77" s="26"/>
      <c r="F77" s="26"/>
      <c r="G77" s="26"/>
      <c r="H77" s="26"/>
      <c r="I77" s="26"/>
      <c r="J77" s="26"/>
      <c r="K77" s="26"/>
      <c r="L77" s="26"/>
      <c r="M77" s="26"/>
      <c r="N77" s="26"/>
      <c r="O77" s="26"/>
      <c r="P77" s="26"/>
      <c r="Q77" s="26"/>
      <c r="R77" s="26"/>
      <c r="S77" s="26"/>
      <c r="T77" s="26"/>
      <c r="U77" s="26"/>
      <c r="V77" s="26"/>
      <c r="W77" s="26"/>
      <c r="X77" s="26"/>
      <c r="Y77" s="26"/>
      <c r="Z77" s="26"/>
      <c r="AA77" s="26"/>
      <c r="AB77" s="26"/>
      <c r="AC77" s="26"/>
      <c r="AD77" s="26"/>
      <c r="AE77" s="26"/>
      <c r="AF77" s="26"/>
      <c r="AG77" s="26"/>
      <c r="AH77" s="26"/>
      <c r="AI77" s="26"/>
      <c r="AJ77" s="26"/>
      <c r="AK77" s="26"/>
      <c r="AL77" s="26"/>
      <c r="AM77" s="26"/>
      <c r="AN77" s="26"/>
      <c r="AO77" s="26"/>
      <c r="AP77" s="26"/>
      <c r="AQ77" s="26"/>
      <c r="AR77" s="26"/>
      <c r="AS77" s="26"/>
      <c r="AT77" s="26"/>
      <c r="AU77" s="26"/>
      <c r="AV77" s="26"/>
      <c r="AW77" s="26"/>
      <c r="AX77" s="26"/>
      <c r="AY77" s="26"/>
      <c r="AZ77" s="26"/>
      <c r="BA77" s="26"/>
      <c r="BB77" s="26"/>
      <c r="BC77" s="26"/>
      <c r="BD77" s="26"/>
      <c r="BE77" s="26"/>
      <c r="BF77" s="26"/>
      <c r="BG77" s="26"/>
      <c r="BH77" s="26"/>
      <c r="BI77" s="26"/>
      <c r="BJ77" s="26"/>
      <c r="BK77" s="26"/>
      <c r="BL77" s="41"/>
      <c r="BM77" t="s">
        <v>100</v>
      </c>
    </row>
    <row r="78" spans="1:65" x14ac:dyDescent="0.2">
      <c r="A78" s="6"/>
      <c r="B78" s="40" t="s">
        <v>49</v>
      </c>
      <c r="C78" s="24" t="s">
        <v>79</v>
      </c>
      <c r="D78" s="25"/>
      <c r="E78" s="26"/>
      <c r="F78" s="26"/>
      <c r="G78" s="26"/>
      <c r="H78" s="26"/>
      <c r="I78" s="26"/>
      <c r="J78" s="26"/>
      <c r="K78" s="26"/>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c r="AK78" s="26"/>
      <c r="AL78" s="26"/>
      <c r="AM78" s="26"/>
      <c r="AN78" s="26"/>
      <c r="AO78" s="26"/>
      <c r="AP78" s="26"/>
      <c r="AQ78" s="26"/>
      <c r="AR78" s="26"/>
      <c r="AS78" s="26"/>
      <c r="AT78" s="26"/>
      <c r="AU78" s="26"/>
      <c r="AV78" s="26"/>
      <c r="AW78" s="26"/>
      <c r="AX78" s="26"/>
      <c r="AY78" s="26"/>
      <c r="AZ78" s="26"/>
      <c r="BA78" s="26"/>
      <c r="BB78" s="26"/>
      <c r="BC78" s="26"/>
      <c r="BD78" s="26"/>
      <c r="BE78" s="26"/>
      <c r="BF78" s="26"/>
      <c r="BG78" s="26"/>
      <c r="BH78" s="26"/>
      <c r="BI78" s="26"/>
      <c r="BJ78" s="26"/>
      <c r="BK78" s="26"/>
      <c r="BL78" s="41"/>
      <c r="BM78" t="s">
        <v>100</v>
      </c>
    </row>
    <row r="79" spans="1:65" x14ac:dyDescent="0.2">
      <c r="A79" s="6"/>
      <c r="B79" s="40" t="s">
        <v>49</v>
      </c>
      <c r="C79" s="24" t="s">
        <v>80</v>
      </c>
      <c r="D79" s="25"/>
      <c r="E79" s="26"/>
      <c r="F79" s="26"/>
      <c r="G79" s="26"/>
      <c r="H79" s="26"/>
      <c r="I79" s="26"/>
      <c r="J79" s="26"/>
      <c r="K79" s="26"/>
      <c r="L79" s="26"/>
      <c r="M79" s="26"/>
      <c r="N79" s="26"/>
      <c r="O79" s="26"/>
      <c r="P79" s="26"/>
      <c r="Q79" s="26"/>
      <c r="R79" s="26"/>
      <c r="S79" s="26"/>
      <c r="T79" s="26"/>
      <c r="U79" s="26"/>
      <c r="V79" s="26"/>
      <c r="W79" s="26"/>
      <c r="X79" s="26"/>
      <c r="Y79" s="26"/>
      <c r="Z79" s="26"/>
      <c r="AA79" s="26"/>
      <c r="AB79" s="26"/>
      <c r="AC79" s="26"/>
      <c r="AD79" s="26"/>
      <c r="AE79" s="26"/>
      <c r="AF79" s="26"/>
      <c r="AG79" s="26"/>
      <c r="AH79" s="26"/>
      <c r="AI79" s="26"/>
      <c r="AJ79" s="26"/>
      <c r="AK79" s="26"/>
      <c r="AL79" s="26"/>
      <c r="AM79" s="26"/>
      <c r="AN79" s="26"/>
      <c r="AO79" s="26"/>
      <c r="AP79" s="26"/>
      <c r="AQ79" s="26"/>
      <c r="AR79" s="26"/>
      <c r="AS79" s="26"/>
      <c r="AT79" s="26"/>
      <c r="AU79" s="26"/>
      <c r="AV79" s="26"/>
      <c r="AW79" s="26"/>
      <c r="AX79" s="26"/>
      <c r="AY79" s="26"/>
      <c r="AZ79" s="26"/>
      <c r="BA79" s="26"/>
      <c r="BB79" s="26"/>
      <c r="BC79" s="26"/>
      <c r="BD79" s="26"/>
      <c r="BE79" s="26"/>
      <c r="BF79" s="26"/>
      <c r="BG79" s="26"/>
      <c r="BH79" s="26"/>
      <c r="BI79" s="26"/>
      <c r="BJ79" s="26"/>
      <c r="BK79" s="26"/>
      <c r="BL79" s="41"/>
      <c r="BM79" t="s">
        <v>100</v>
      </c>
    </row>
    <row r="80" spans="1:65" x14ac:dyDescent="0.2">
      <c r="A80" s="6"/>
      <c r="B80" s="40" t="s">
        <v>49</v>
      </c>
      <c r="C80" s="24" t="s">
        <v>78</v>
      </c>
      <c r="D80" s="25"/>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6"/>
      <c r="BB80" s="26"/>
      <c r="BC80" s="26"/>
      <c r="BD80" s="26"/>
      <c r="BE80" s="26"/>
      <c r="BF80" s="26"/>
      <c r="BG80" s="26"/>
      <c r="BH80" s="26"/>
      <c r="BI80" s="26"/>
      <c r="BJ80" s="26"/>
      <c r="BK80" s="26"/>
      <c r="BL80" s="41"/>
      <c r="BM80" t="s">
        <v>100</v>
      </c>
    </row>
    <row r="81" spans="1:65" x14ac:dyDescent="0.2">
      <c r="A81" s="6"/>
      <c r="B81" s="40" t="s">
        <v>49</v>
      </c>
      <c r="C81" s="31" t="s">
        <v>48</v>
      </c>
      <c r="D81" s="27">
        <v>0</v>
      </c>
      <c r="E81" s="28">
        <v>0</v>
      </c>
      <c r="F81" s="28">
        <v>2</v>
      </c>
      <c r="G81" s="28">
        <v>2</v>
      </c>
      <c r="H81" s="28">
        <v>2</v>
      </c>
      <c r="I81" s="28">
        <v>0.9</v>
      </c>
      <c r="J81" s="28">
        <v>0.9</v>
      </c>
      <c r="K81" s="28">
        <v>0.9</v>
      </c>
      <c r="L81" s="28">
        <v>0.9</v>
      </c>
      <c r="M81" s="28">
        <v>0.9</v>
      </c>
      <c r="N81" s="28">
        <v>0.9</v>
      </c>
      <c r="O81" s="28">
        <v>0.9</v>
      </c>
      <c r="P81" s="28">
        <v>0.9</v>
      </c>
      <c r="Q81" s="28">
        <v>0.9</v>
      </c>
      <c r="R81" s="28">
        <v>0.9</v>
      </c>
      <c r="S81" s="28">
        <v>0.9</v>
      </c>
      <c r="T81" s="28">
        <v>0.9</v>
      </c>
      <c r="U81" s="28">
        <v>0.9</v>
      </c>
      <c r="V81" s="28">
        <v>0.9</v>
      </c>
      <c r="W81" s="28">
        <v>0.9</v>
      </c>
      <c r="X81" s="28">
        <v>0.9</v>
      </c>
      <c r="Y81" s="28">
        <v>0.9</v>
      </c>
      <c r="Z81" s="28">
        <v>0.9</v>
      </c>
      <c r="AA81" s="28">
        <v>0.9</v>
      </c>
      <c r="AB81" s="28">
        <v>0.9</v>
      </c>
      <c r="AC81" s="28">
        <v>0.9</v>
      </c>
      <c r="AD81" s="28">
        <v>0.9</v>
      </c>
      <c r="AE81" s="28">
        <v>0.9</v>
      </c>
      <c r="AF81" s="28">
        <v>0.9</v>
      </c>
      <c r="AG81" s="28">
        <v>0.9</v>
      </c>
      <c r="AH81" s="28">
        <v>0.9</v>
      </c>
      <c r="AI81" s="28">
        <v>0.9</v>
      </c>
      <c r="AJ81" s="28">
        <v>0.9</v>
      </c>
      <c r="AK81" s="28">
        <v>0.9</v>
      </c>
      <c r="AL81" s="28">
        <v>0.9</v>
      </c>
      <c r="AM81" s="28">
        <v>0.9</v>
      </c>
      <c r="AN81" s="28">
        <v>0.9</v>
      </c>
      <c r="AO81" s="28">
        <v>0.9</v>
      </c>
      <c r="AP81" s="28">
        <v>0.9</v>
      </c>
      <c r="AQ81" s="28">
        <v>0.9</v>
      </c>
      <c r="AR81" s="28">
        <v>0.9</v>
      </c>
      <c r="AS81" s="28">
        <v>0.9</v>
      </c>
      <c r="AT81" s="28">
        <v>0.9</v>
      </c>
      <c r="AU81" s="28">
        <v>0.9</v>
      </c>
      <c r="AV81" s="28">
        <v>0.9</v>
      </c>
      <c r="AW81" s="28">
        <v>0.9</v>
      </c>
      <c r="AX81" s="28">
        <v>0.9</v>
      </c>
      <c r="AY81" s="28">
        <v>0.9</v>
      </c>
      <c r="AZ81" s="28">
        <v>0.9</v>
      </c>
      <c r="BA81" s="28">
        <v>0.9</v>
      </c>
      <c r="BB81" s="28">
        <v>0.9</v>
      </c>
      <c r="BC81" s="28">
        <v>0.9</v>
      </c>
      <c r="BD81" s="28">
        <v>0.9</v>
      </c>
      <c r="BE81" s="28">
        <v>0.9</v>
      </c>
      <c r="BF81" s="28">
        <v>0.9</v>
      </c>
      <c r="BG81" s="28">
        <v>0.9</v>
      </c>
      <c r="BH81" s="28">
        <v>0.9</v>
      </c>
      <c r="BI81" s="28">
        <v>0.9</v>
      </c>
      <c r="BJ81" s="28">
        <v>0.9</v>
      </c>
      <c r="BK81" s="28">
        <v>0.9</v>
      </c>
      <c r="BL81" s="42">
        <v>0.9</v>
      </c>
      <c r="BM81" t="s">
        <v>100</v>
      </c>
    </row>
    <row r="82" spans="1:65" x14ac:dyDescent="0.2">
      <c r="A82" s="6"/>
      <c r="B82" s="40" t="s">
        <v>49</v>
      </c>
      <c r="C82" s="24" t="s">
        <v>74</v>
      </c>
      <c r="D82" s="35">
        <v>0</v>
      </c>
      <c r="E82" s="29">
        <v>0</v>
      </c>
      <c r="F82" s="29">
        <v>2</v>
      </c>
      <c r="G82" s="29">
        <v>2</v>
      </c>
      <c r="H82" s="29">
        <v>2</v>
      </c>
      <c r="I82" s="29">
        <v>0.9</v>
      </c>
      <c r="J82" s="29">
        <v>0.9</v>
      </c>
      <c r="K82" s="29">
        <v>0.9</v>
      </c>
      <c r="L82" s="29">
        <v>0.9</v>
      </c>
      <c r="M82" s="29">
        <v>0.9</v>
      </c>
      <c r="N82" s="29">
        <v>0.9</v>
      </c>
      <c r="O82" s="29">
        <v>0.9</v>
      </c>
      <c r="P82" s="29">
        <v>0.9</v>
      </c>
      <c r="Q82" s="29">
        <v>0.9</v>
      </c>
      <c r="R82" s="29">
        <v>0.9</v>
      </c>
      <c r="S82" s="29">
        <v>0.9</v>
      </c>
      <c r="T82" s="29">
        <v>0.9</v>
      </c>
      <c r="U82" s="29">
        <v>0.9</v>
      </c>
      <c r="V82" s="29">
        <v>0.9</v>
      </c>
      <c r="W82" s="29">
        <v>0.9</v>
      </c>
      <c r="X82" s="26">
        <v>0</v>
      </c>
      <c r="Y82" s="26">
        <v>0</v>
      </c>
      <c r="Z82" s="26">
        <v>0</v>
      </c>
      <c r="AA82" s="26">
        <v>0</v>
      </c>
      <c r="AB82" s="26">
        <v>0</v>
      </c>
      <c r="AC82" s="26">
        <v>0</v>
      </c>
      <c r="AD82" s="26">
        <v>0</v>
      </c>
      <c r="AE82" s="26">
        <v>0</v>
      </c>
      <c r="AF82" s="26">
        <v>0</v>
      </c>
      <c r="AG82" s="26">
        <v>0</v>
      </c>
      <c r="AH82" s="26">
        <v>0</v>
      </c>
      <c r="AI82" s="26"/>
      <c r="AJ82" s="26"/>
      <c r="AK82" s="26"/>
      <c r="AL82" s="26"/>
      <c r="AM82" s="26"/>
      <c r="AN82" s="26"/>
      <c r="AO82" s="26"/>
      <c r="AP82" s="26"/>
      <c r="AQ82" s="26"/>
      <c r="AR82" s="26"/>
      <c r="AS82" s="26"/>
      <c r="AT82" s="26"/>
      <c r="AU82" s="26"/>
      <c r="AV82" s="26"/>
      <c r="AW82" s="26"/>
      <c r="AX82" s="26"/>
      <c r="AY82" s="26"/>
      <c r="AZ82" s="26"/>
      <c r="BA82" s="26"/>
      <c r="BB82" s="26"/>
      <c r="BC82" s="26"/>
      <c r="BD82" s="26"/>
      <c r="BE82" s="26"/>
      <c r="BF82" s="26"/>
      <c r="BG82" s="26"/>
      <c r="BH82" s="26"/>
      <c r="BI82" s="26"/>
      <c r="BJ82" s="26"/>
      <c r="BK82" s="26"/>
      <c r="BL82" s="41"/>
      <c r="BM82" t="s">
        <v>100</v>
      </c>
    </row>
    <row r="83" spans="1:65" x14ac:dyDescent="0.2">
      <c r="A83" s="6"/>
      <c r="B83" s="40" t="s">
        <v>49</v>
      </c>
      <c r="C83" s="24" t="s">
        <v>83</v>
      </c>
      <c r="D83" s="25"/>
      <c r="E83" s="26"/>
      <c r="F83" s="26"/>
      <c r="G83" s="26"/>
      <c r="H83" s="26"/>
      <c r="I83" s="26"/>
      <c r="J83" s="26"/>
      <c r="K83" s="26"/>
      <c r="L83" s="26"/>
      <c r="M83" s="26"/>
      <c r="N83" s="26"/>
      <c r="O83" s="26"/>
      <c r="P83" s="26"/>
      <c r="Q83" s="26"/>
      <c r="R83" s="26"/>
      <c r="S83" s="26"/>
      <c r="T83" s="26"/>
      <c r="U83" s="26"/>
      <c r="V83" s="26"/>
      <c r="W83" s="30"/>
      <c r="X83" s="30"/>
      <c r="Y83" s="30"/>
      <c r="Z83" s="30"/>
      <c r="AA83" s="30"/>
      <c r="AB83" s="30"/>
      <c r="AC83" s="30"/>
      <c r="AD83" s="30"/>
      <c r="AE83" s="30"/>
      <c r="AF83" s="30"/>
      <c r="AG83" s="30"/>
      <c r="AH83" s="30"/>
      <c r="AI83" s="30"/>
      <c r="AJ83" s="30"/>
      <c r="AK83" s="30"/>
      <c r="AL83" s="30"/>
      <c r="AM83" s="30"/>
      <c r="AN83" s="30"/>
      <c r="AO83" s="30"/>
      <c r="AP83" s="30"/>
      <c r="AQ83" s="30"/>
      <c r="AR83" s="30"/>
      <c r="AS83" s="30"/>
      <c r="AT83" s="30"/>
      <c r="AU83" s="30"/>
      <c r="AV83" s="30"/>
      <c r="AW83" s="30"/>
      <c r="AX83" s="30"/>
      <c r="AY83" s="30"/>
      <c r="AZ83" s="30"/>
      <c r="BA83" s="30"/>
      <c r="BB83" s="30"/>
      <c r="BC83" s="44"/>
      <c r="BD83" s="44"/>
      <c r="BE83" s="44"/>
      <c r="BF83" s="44"/>
      <c r="BG83" s="44"/>
      <c r="BH83" s="44"/>
      <c r="BI83" s="44"/>
      <c r="BJ83" s="44"/>
      <c r="BK83" s="44"/>
      <c r="BL83" s="45"/>
      <c r="BM83" t="s">
        <v>100</v>
      </c>
    </row>
    <row r="84" spans="1:65" x14ac:dyDescent="0.2">
      <c r="A84" s="6"/>
      <c r="B84" s="40" t="s">
        <v>49</v>
      </c>
      <c r="C84" s="24" t="s">
        <v>75</v>
      </c>
      <c r="D84" s="25"/>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c r="AK84" s="26"/>
      <c r="AL84" s="26"/>
      <c r="AM84" s="26"/>
      <c r="AN84" s="26"/>
      <c r="AO84" s="26"/>
      <c r="AP84" s="26"/>
      <c r="AQ84" s="26"/>
      <c r="AR84" s="26"/>
      <c r="AS84" s="26"/>
      <c r="AT84" s="26"/>
      <c r="AU84" s="26"/>
      <c r="AV84" s="26"/>
      <c r="AW84" s="26"/>
      <c r="AX84" s="26"/>
      <c r="AY84" s="26"/>
      <c r="AZ84" s="26"/>
      <c r="BA84" s="26"/>
      <c r="BB84" s="26"/>
      <c r="BC84" s="26"/>
      <c r="BD84" s="26"/>
      <c r="BE84" s="26"/>
      <c r="BF84" s="26"/>
      <c r="BG84" s="26"/>
      <c r="BH84" s="26"/>
      <c r="BI84" s="26"/>
      <c r="BJ84" s="26"/>
      <c r="BK84" s="26"/>
      <c r="BL84" s="41"/>
      <c r="BM84" t="s">
        <v>100</v>
      </c>
    </row>
    <row r="85" spans="1:65" x14ac:dyDescent="0.2">
      <c r="A85" s="6"/>
      <c r="B85" s="40" t="s">
        <v>49</v>
      </c>
      <c r="C85" s="24" t="s">
        <v>79</v>
      </c>
      <c r="D85" s="25"/>
      <c r="E85" s="26"/>
      <c r="F85" s="26"/>
      <c r="G85" s="26"/>
      <c r="H85" s="26"/>
      <c r="I85" s="26"/>
      <c r="J85" s="26"/>
      <c r="K85" s="26"/>
      <c r="L85" s="26"/>
      <c r="M85" s="26"/>
      <c r="N85" s="26"/>
      <c r="O85" s="26"/>
      <c r="P85" s="26"/>
      <c r="Q85" s="26"/>
      <c r="R85" s="26"/>
      <c r="S85" s="26"/>
      <c r="T85" s="26"/>
      <c r="U85" s="26"/>
      <c r="V85" s="26"/>
      <c r="W85" s="26"/>
      <c r="X85" s="26"/>
      <c r="Y85" s="26"/>
      <c r="Z85" s="26"/>
      <c r="AA85" s="26"/>
      <c r="AB85" s="26"/>
      <c r="AC85" s="26"/>
      <c r="AD85" s="26"/>
      <c r="AE85" s="26"/>
      <c r="AF85" s="26"/>
      <c r="AG85" s="26"/>
      <c r="AH85" s="26"/>
      <c r="AI85" s="26"/>
      <c r="AJ85" s="26"/>
      <c r="AK85" s="26"/>
      <c r="AL85" s="26"/>
      <c r="AM85" s="26"/>
      <c r="AN85" s="26"/>
      <c r="AO85" s="26"/>
      <c r="AP85" s="26"/>
      <c r="AQ85" s="26"/>
      <c r="AR85" s="26"/>
      <c r="AS85" s="26"/>
      <c r="AT85" s="26"/>
      <c r="AU85" s="26"/>
      <c r="AV85" s="26"/>
      <c r="AW85" s="26"/>
      <c r="AX85" s="26"/>
      <c r="AY85" s="26"/>
      <c r="AZ85" s="26"/>
      <c r="BA85" s="26"/>
      <c r="BB85" s="26"/>
      <c r="BC85" s="26"/>
      <c r="BD85" s="26"/>
      <c r="BE85" s="26"/>
      <c r="BF85" s="26"/>
      <c r="BG85" s="26"/>
      <c r="BH85" s="26"/>
      <c r="BI85" s="26"/>
      <c r="BJ85" s="26"/>
      <c r="BK85" s="26"/>
      <c r="BL85" s="41"/>
      <c r="BM85" t="s">
        <v>100</v>
      </c>
    </row>
    <row r="86" spans="1:65" x14ac:dyDescent="0.2">
      <c r="A86" s="6"/>
      <c r="B86" s="40" t="s">
        <v>49</v>
      </c>
      <c r="C86" s="24" t="s">
        <v>80</v>
      </c>
      <c r="D86" s="25"/>
      <c r="E86" s="26"/>
      <c r="F86" s="26"/>
      <c r="G86" s="26"/>
      <c r="H86" s="26"/>
      <c r="I86" s="26"/>
      <c r="J86" s="26"/>
      <c r="K86" s="26"/>
      <c r="L86" s="26"/>
      <c r="M86" s="26"/>
      <c r="N86" s="26"/>
      <c r="O86" s="26"/>
      <c r="P86" s="26"/>
      <c r="Q86" s="26"/>
      <c r="R86" s="26"/>
      <c r="S86" s="26"/>
      <c r="T86" s="26"/>
      <c r="U86" s="26"/>
      <c r="V86" s="26"/>
      <c r="W86" s="26"/>
      <c r="X86" s="26"/>
      <c r="Y86" s="26"/>
      <c r="Z86" s="26"/>
      <c r="AA86" s="26"/>
      <c r="AB86" s="26"/>
      <c r="AC86" s="26"/>
      <c r="AD86" s="26"/>
      <c r="AE86" s="26"/>
      <c r="AF86" s="26"/>
      <c r="AG86" s="26"/>
      <c r="AH86" s="26"/>
      <c r="AI86" s="26"/>
      <c r="AJ86" s="26"/>
      <c r="AK86" s="26"/>
      <c r="AL86" s="26"/>
      <c r="AM86" s="26"/>
      <c r="AN86" s="26"/>
      <c r="AO86" s="26"/>
      <c r="AP86" s="26"/>
      <c r="AQ86" s="26"/>
      <c r="AR86" s="26"/>
      <c r="AS86" s="26"/>
      <c r="AT86" s="26"/>
      <c r="AU86" s="26"/>
      <c r="AV86" s="26"/>
      <c r="AW86" s="26"/>
      <c r="AX86" s="26"/>
      <c r="AY86" s="26"/>
      <c r="AZ86" s="26"/>
      <c r="BA86" s="26"/>
      <c r="BB86" s="26"/>
      <c r="BC86" s="26"/>
      <c r="BD86" s="26"/>
      <c r="BE86" s="26"/>
      <c r="BF86" s="26"/>
      <c r="BG86" s="26"/>
      <c r="BH86" s="26"/>
      <c r="BI86" s="26"/>
      <c r="BJ86" s="26"/>
      <c r="BK86" s="26"/>
      <c r="BL86" s="41"/>
      <c r="BM86" t="s">
        <v>100</v>
      </c>
    </row>
    <row r="87" spans="1:65" x14ac:dyDescent="0.2">
      <c r="A87" s="6"/>
      <c r="B87" s="40" t="s">
        <v>49</v>
      </c>
      <c r="C87" s="24" t="s">
        <v>78</v>
      </c>
      <c r="D87" s="25"/>
      <c r="E87" s="26"/>
      <c r="F87" s="26"/>
      <c r="G87" s="26"/>
      <c r="H87" s="26"/>
      <c r="I87" s="26"/>
      <c r="J87" s="26"/>
      <c r="K87" s="26"/>
      <c r="L87" s="26"/>
      <c r="M87" s="26"/>
      <c r="N87" s="26"/>
      <c r="O87" s="26"/>
      <c r="P87" s="26"/>
      <c r="Q87" s="26"/>
      <c r="R87" s="26"/>
      <c r="S87" s="26"/>
      <c r="T87" s="26"/>
      <c r="U87" s="26"/>
      <c r="V87" s="26"/>
      <c r="W87" s="26"/>
      <c r="X87" s="26"/>
      <c r="Y87" s="26"/>
      <c r="Z87" s="26"/>
      <c r="AA87" s="26"/>
      <c r="AB87" s="26"/>
      <c r="AC87" s="26"/>
      <c r="AD87" s="26"/>
      <c r="AE87" s="26"/>
      <c r="AF87" s="26"/>
      <c r="AG87" s="26"/>
      <c r="AH87" s="26"/>
      <c r="AI87" s="26"/>
      <c r="AJ87" s="26"/>
      <c r="AK87" s="26"/>
      <c r="AL87" s="26"/>
      <c r="AM87" s="26"/>
      <c r="AN87" s="26"/>
      <c r="AO87" s="26"/>
      <c r="AP87" s="26"/>
      <c r="AQ87" s="26"/>
      <c r="AR87" s="26"/>
      <c r="AS87" s="26"/>
      <c r="AT87" s="26"/>
      <c r="AU87" s="26"/>
      <c r="AV87" s="26"/>
      <c r="AW87" s="26"/>
      <c r="AX87" s="26"/>
      <c r="AY87" s="26"/>
      <c r="AZ87" s="26"/>
      <c r="BA87" s="26"/>
      <c r="BB87" s="26"/>
      <c r="BC87" s="26"/>
      <c r="BD87" s="26"/>
      <c r="BE87" s="26"/>
      <c r="BF87" s="26"/>
      <c r="BG87" s="26"/>
      <c r="BH87" s="26"/>
      <c r="BI87" s="26"/>
      <c r="BJ87" s="26"/>
      <c r="BK87" s="26"/>
      <c r="BL87" s="41"/>
      <c r="BM87" t="s">
        <v>100</v>
      </c>
    </row>
    <row r="88" spans="1:65" x14ac:dyDescent="0.2">
      <c r="A88" s="6"/>
      <c r="B88" s="40" t="s">
        <v>49</v>
      </c>
      <c r="C88" s="31" t="s">
        <v>44</v>
      </c>
      <c r="D88" s="27">
        <v>0</v>
      </c>
      <c r="E88" s="28">
        <v>0</v>
      </c>
      <c r="F88" s="28">
        <v>0</v>
      </c>
      <c r="G88" s="28">
        <v>0</v>
      </c>
      <c r="H88" s="28">
        <v>0</v>
      </c>
      <c r="I88" s="28">
        <v>0</v>
      </c>
      <c r="J88" s="28">
        <v>0</v>
      </c>
      <c r="K88" s="28">
        <v>0</v>
      </c>
      <c r="L88" s="28">
        <v>0</v>
      </c>
      <c r="M88" s="28">
        <v>0</v>
      </c>
      <c r="N88" s="28">
        <v>0</v>
      </c>
      <c r="O88" s="28">
        <v>0</v>
      </c>
      <c r="P88" s="28">
        <v>0</v>
      </c>
      <c r="Q88" s="28">
        <v>0</v>
      </c>
      <c r="R88" s="28">
        <v>0</v>
      </c>
      <c r="S88" s="28">
        <v>0</v>
      </c>
      <c r="T88" s="28">
        <v>0</v>
      </c>
      <c r="U88" s="28">
        <v>0</v>
      </c>
      <c r="V88" s="28">
        <v>0</v>
      </c>
      <c r="W88" s="28">
        <v>0</v>
      </c>
      <c r="X88" s="28">
        <v>0</v>
      </c>
      <c r="Y88" s="28">
        <v>0</v>
      </c>
      <c r="Z88" s="28">
        <v>0</v>
      </c>
      <c r="AA88" s="28">
        <v>0</v>
      </c>
      <c r="AB88" s="28">
        <v>0</v>
      </c>
      <c r="AC88" s="28">
        <v>0</v>
      </c>
      <c r="AD88" s="28">
        <v>0</v>
      </c>
      <c r="AE88" s="28">
        <v>0</v>
      </c>
      <c r="AF88" s="28">
        <v>0</v>
      </c>
      <c r="AG88" s="28">
        <v>0</v>
      </c>
      <c r="AH88" s="28">
        <v>0</v>
      </c>
      <c r="AI88" s="28">
        <v>0</v>
      </c>
      <c r="AJ88" s="28">
        <v>0</v>
      </c>
      <c r="AK88" s="28">
        <v>0</v>
      </c>
      <c r="AL88" s="28">
        <v>0</v>
      </c>
      <c r="AM88" s="28">
        <v>0</v>
      </c>
      <c r="AN88" s="28">
        <v>0</v>
      </c>
      <c r="AO88" s="28">
        <v>0</v>
      </c>
      <c r="AP88" s="28">
        <v>0</v>
      </c>
      <c r="AQ88" s="28">
        <v>0</v>
      </c>
      <c r="AR88" s="28">
        <v>0</v>
      </c>
      <c r="AS88" s="28">
        <v>0</v>
      </c>
      <c r="AT88" s="28">
        <v>0</v>
      </c>
      <c r="AU88" s="28">
        <v>0</v>
      </c>
      <c r="AV88" s="28">
        <v>0</v>
      </c>
      <c r="AW88" s="28">
        <v>0</v>
      </c>
      <c r="AX88" s="28">
        <v>0</v>
      </c>
      <c r="AY88" s="28">
        <v>0</v>
      </c>
      <c r="AZ88" s="28">
        <v>0</v>
      </c>
      <c r="BA88" s="28">
        <v>0</v>
      </c>
      <c r="BB88" s="28">
        <v>0</v>
      </c>
      <c r="BC88" s="28">
        <v>0</v>
      </c>
      <c r="BD88" s="28">
        <v>0</v>
      </c>
      <c r="BE88" s="28">
        <v>0</v>
      </c>
      <c r="BF88" s="28">
        <v>0</v>
      </c>
      <c r="BG88" s="28">
        <v>0</v>
      </c>
      <c r="BH88" s="28">
        <v>0</v>
      </c>
      <c r="BI88" s="28">
        <v>0</v>
      </c>
      <c r="BJ88" s="28">
        <v>0</v>
      </c>
      <c r="BK88" s="28">
        <v>0</v>
      </c>
      <c r="BL88" s="42">
        <v>0</v>
      </c>
      <c r="BM88" t="s">
        <v>100</v>
      </c>
    </row>
    <row r="89" spans="1:65" x14ac:dyDescent="0.2">
      <c r="A89" s="6"/>
      <c r="B89" s="40" t="s">
        <v>49</v>
      </c>
      <c r="C89" s="24" t="s">
        <v>74</v>
      </c>
      <c r="D89" s="35">
        <v>0</v>
      </c>
      <c r="E89" s="29">
        <v>0</v>
      </c>
      <c r="F89" s="29">
        <v>0</v>
      </c>
      <c r="G89" s="29">
        <v>0</v>
      </c>
      <c r="H89" s="29">
        <v>0</v>
      </c>
      <c r="I89" s="29">
        <v>0</v>
      </c>
      <c r="J89" s="29">
        <v>0</v>
      </c>
      <c r="K89" s="29">
        <v>0</v>
      </c>
      <c r="L89" s="29">
        <v>0</v>
      </c>
      <c r="M89" s="29">
        <v>0</v>
      </c>
      <c r="N89" s="29">
        <v>0</v>
      </c>
      <c r="O89" s="29">
        <v>0</v>
      </c>
      <c r="P89" s="29">
        <v>0</v>
      </c>
      <c r="Q89" s="29">
        <v>0</v>
      </c>
      <c r="R89" s="29">
        <v>0</v>
      </c>
      <c r="S89" s="29">
        <v>0</v>
      </c>
      <c r="T89" s="29">
        <v>0</v>
      </c>
      <c r="U89" s="29">
        <v>0</v>
      </c>
      <c r="V89" s="29">
        <v>0</v>
      </c>
      <c r="W89" s="29">
        <v>0</v>
      </c>
      <c r="X89" s="26">
        <v>0</v>
      </c>
      <c r="Y89" s="26">
        <v>0</v>
      </c>
      <c r="Z89" s="26">
        <v>0</v>
      </c>
      <c r="AA89" s="26">
        <v>0</v>
      </c>
      <c r="AB89" s="26">
        <v>0</v>
      </c>
      <c r="AC89" s="26">
        <v>0</v>
      </c>
      <c r="AD89" s="26">
        <v>0</v>
      </c>
      <c r="AE89" s="26">
        <v>0</v>
      </c>
      <c r="AF89" s="26">
        <v>0</v>
      </c>
      <c r="AG89" s="26">
        <v>0</v>
      </c>
      <c r="AH89" s="26">
        <v>0</v>
      </c>
      <c r="AI89" s="26"/>
      <c r="AJ89" s="26"/>
      <c r="AK89" s="26"/>
      <c r="AL89" s="26"/>
      <c r="AM89" s="26"/>
      <c r="AN89" s="26"/>
      <c r="AO89" s="26"/>
      <c r="AP89" s="26"/>
      <c r="AQ89" s="26"/>
      <c r="AR89" s="26"/>
      <c r="AS89" s="26"/>
      <c r="AT89" s="26"/>
      <c r="AU89" s="26"/>
      <c r="AV89" s="26"/>
      <c r="AW89" s="26"/>
      <c r="AX89" s="26"/>
      <c r="AY89" s="26"/>
      <c r="AZ89" s="26"/>
      <c r="BA89" s="26"/>
      <c r="BB89" s="26"/>
      <c r="BC89" s="26"/>
      <c r="BD89" s="26"/>
      <c r="BE89" s="26"/>
      <c r="BF89" s="26"/>
      <c r="BG89" s="26"/>
      <c r="BH89" s="26"/>
      <c r="BI89" s="26"/>
      <c r="BJ89" s="26"/>
      <c r="BK89" s="26"/>
      <c r="BL89" s="41"/>
      <c r="BM89" t="s">
        <v>100</v>
      </c>
    </row>
    <row r="90" spans="1:65" x14ac:dyDescent="0.2">
      <c r="A90" s="6"/>
      <c r="B90" s="40" t="s">
        <v>49</v>
      </c>
      <c r="C90" s="24" t="s">
        <v>83</v>
      </c>
      <c r="D90" s="25"/>
      <c r="E90" s="26"/>
      <c r="F90" s="26"/>
      <c r="G90" s="26"/>
      <c r="H90" s="26"/>
      <c r="I90" s="26"/>
      <c r="J90" s="26"/>
      <c r="K90" s="26"/>
      <c r="L90" s="26"/>
      <c r="M90" s="26"/>
      <c r="N90" s="26"/>
      <c r="O90" s="26"/>
      <c r="P90" s="26"/>
      <c r="Q90" s="26"/>
      <c r="R90" s="26"/>
      <c r="S90" s="26"/>
      <c r="T90" s="26"/>
      <c r="U90" s="26"/>
      <c r="V90" s="26"/>
      <c r="W90" s="30"/>
      <c r="X90" s="30"/>
      <c r="Y90" s="30"/>
      <c r="Z90" s="30"/>
      <c r="AA90" s="30"/>
      <c r="AB90" s="30"/>
      <c r="AC90" s="30"/>
      <c r="AD90" s="30"/>
      <c r="AE90" s="30"/>
      <c r="AF90" s="30"/>
      <c r="AG90" s="30"/>
      <c r="AH90" s="30"/>
      <c r="AI90" s="30"/>
      <c r="AJ90" s="30"/>
      <c r="AK90" s="30"/>
      <c r="AL90" s="30"/>
      <c r="AM90" s="30"/>
      <c r="AN90" s="30"/>
      <c r="AO90" s="30"/>
      <c r="AP90" s="30"/>
      <c r="AQ90" s="30"/>
      <c r="AR90" s="30"/>
      <c r="AS90" s="30"/>
      <c r="AT90" s="30"/>
      <c r="AU90" s="30"/>
      <c r="AV90" s="30"/>
      <c r="AW90" s="30"/>
      <c r="AX90" s="30"/>
      <c r="AY90" s="30"/>
      <c r="AZ90" s="30"/>
      <c r="BA90" s="30"/>
      <c r="BB90" s="30"/>
      <c r="BC90" s="44"/>
      <c r="BD90" s="44"/>
      <c r="BE90" s="44"/>
      <c r="BF90" s="44"/>
      <c r="BG90" s="44"/>
      <c r="BH90" s="44"/>
      <c r="BI90" s="44"/>
      <c r="BJ90" s="44"/>
      <c r="BK90" s="44"/>
      <c r="BL90" s="45"/>
      <c r="BM90" t="s">
        <v>100</v>
      </c>
    </row>
    <row r="91" spans="1:65" x14ac:dyDescent="0.2">
      <c r="A91" s="6"/>
      <c r="B91" s="40" t="s">
        <v>49</v>
      </c>
      <c r="C91" s="24" t="s">
        <v>75</v>
      </c>
      <c r="D91" s="25"/>
      <c r="E91" s="26"/>
      <c r="F91" s="26"/>
      <c r="G91" s="26"/>
      <c r="H91" s="26"/>
      <c r="I91" s="26"/>
      <c r="J91" s="26"/>
      <c r="K91" s="26"/>
      <c r="L91" s="26"/>
      <c r="M91" s="26"/>
      <c r="N91" s="26"/>
      <c r="O91" s="26"/>
      <c r="P91" s="26"/>
      <c r="Q91" s="26"/>
      <c r="R91" s="26"/>
      <c r="S91" s="26"/>
      <c r="T91" s="26"/>
      <c r="U91" s="26"/>
      <c r="V91" s="26"/>
      <c r="W91" s="26"/>
      <c r="X91" s="26"/>
      <c r="Y91" s="26"/>
      <c r="Z91" s="26"/>
      <c r="AA91" s="26"/>
      <c r="AB91" s="26"/>
      <c r="AC91" s="26"/>
      <c r="AD91" s="26"/>
      <c r="AE91" s="26"/>
      <c r="AF91" s="26"/>
      <c r="AG91" s="26"/>
      <c r="AH91" s="26"/>
      <c r="AI91" s="26"/>
      <c r="AJ91" s="26"/>
      <c r="AK91" s="26"/>
      <c r="AL91" s="26"/>
      <c r="AM91" s="26"/>
      <c r="AN91" s="26"/>
      <c r="AO91" s="26"/>
      <c r="AP91" s="26"/>
      <c r="AQ91" s="26"/>
      <c r="AR91" s="26"/>
      <c r="AS91" s="26"/>
      <c r="AT91" s="26"/>
      <c r="AU91" s="26"/>
      <c r="AV91" s="26"/>
      <c r="AW91" s="26"/>
      <c r="AX91" s="26"/>
      <c r="AY91" s="26"/>
      <c r="AZ91" s="26"/>
      <c r="BA91" s="26"/>
      <c r="BB91" s="26"/>
      <c r="BC91" s="26"/>
      <c r="BD91" s="26"/>
      <c r="BE91" s="26"/>
      <c r="BF91" s="26"/>
      <c r="BG91" s="26"/>
      <c r="BH91" s="26"/>
      <c r="BI91" s="26"/>
      <c r="BJ91" s="26"/>
      <c r="BK91" s="26"/>
      <c r="BL91" s="41"/>
      <c r="BM91" t="s">
        <v>100</v>
      </c>
    </row>
    <row r="92" spans="1:65" x14ac:dyDescent="0.2">
      <c r="A92" s="6"/>
      <c r="B92" s="40" t="s">
        <v>49</v>
      </c>
      <c r="C92" s="24" t="s">
        <v>79</v>
      </c>
      <c r="D92" s="25"/>
      <c r="E92" s="26"/>
      <c r="F92" s="26"/>
      <c r="G92" s="26"/>
      <c r="H92" s="26"/>
      <c r="I92" s="26"/>
      <c r="J92" s="26"/>
      <c r="K92" s="26"/>
      <c r="L92" s="26"/>
      <c r="M92" s="26"/>
      <c r="N92" s="26"/>
      <c r="O92" s="26"/>
      <c r="P92" s="26"/>
      <c r="Q92" s="26"/>
      <c r="R92" s="26"/>
      <c r="S92" s="26"/>
      <c r="T92" s="26"/>
      <c r="U92" s="26"/>
      <c r="V92" s="26"/>
      <c r="W92" s="26"/>
      <c r="X92" s="26"/>
      <c r="Y92" s="26"/>
      <c r="Z92" s="26"/>
      <c r="AA92" s="26"/>
      <c r="AB92" s="26"/>
      <c r="AC92" s="26"/>
      <c r="AD92" s="26"/>
      <c r="AE92" s="26"/>
      <c r="AF92" s="26"/>
      <c r="AG92" s="26"/>
      <c r="AH92" s="26"/>
      <c r="AI92" s="26"/>
      <c r="AJ92" s="26"/>
      <c r="AK92" s="26"/>
      <c r="AL92" s="26"/>
      <c r="AM92" s="26"/>
      <c r="AN92" s="26"/>
      <c r="AO92" s="26"/>
      <c r="AP92" s="26"/>
      <c r="AQ92" s="26"/>
      <c r="AR92" s="26"/>
      <c r="AS92" s="26"/>
      <c r="AT92" s="26"/>
      <c r="AU92" s="26"/>
      <c r="AV92" s="26"/>
      <c r="AW92" s="26"/>
      <c r="AX92" s="26"/>
      <c r="AY92" s="26"/>
      <c r="AZ92" s="26"/>
      <c r="BA92" s="26"/>
      <c r="BB92" s="26"/>
      <c r="BC92" s="26"/>
      <c r="BD92" s="26"/>
      <c r="BE92" s="26"/>
      <c r="BF92" s="26"/>
      <c r="BG92" s="26"/>
      <c r="BH92" s="26"/>
      <c r="BI92" s="26"/>
      <c r="BJ92" s="26"/>
      <c r="BK92" s="26"/>
      <c r="BL92" s="41"/>
      <c r="BM92" t="s">
        <v>100</v>
      </c>
    </row>
    <row r="93" spans="1:65" x14ac:dyDescent="0.2">
      <c r="A93" s="6"/>
      <c r="B93" s="40" t="s">
        <v>49</v>
      </c>
      <c r="C93" s="24" t="s">
        <v>80</v>
      </c>
      <c r="D93" s="25"/>
      <c r="E93" s="26"/>
      <c r="F93" s="26"/>
      <c r="G93" s="26"/>
      <c r="H93" s="26"/>
      <c r="I93" s="26"/>
      <c r="J93" s="26"/>
      <c r="K93" s="26"/>
      <c r="L93" s="26"/>
      <c r="M93" s="26"/>
      <c r="N93" s="26"/>
      <c r="O93" s="26"/>
      <c r="P93" s="26"/>
      <c r="Q93" s="26"/>
      <c r="R93" s="26"/>
      <c r="S93" s="26"/>
      <c r="T93" s="26"/>
      <c r="U93" s="26"/>
      <c r="V93" s="26"/>
      <c r="W93" s="26"/>
      <c r="X93" s="26"/>
      <c r="Y93" s="26"/>
      <c r="Z93" s="26"/>
      <c r="AA93" s="26"/>
      <c r="AB93" s="26"/>
      <c r="AC93" s="26"/>
      <c r="AD93" s="26"/>
      <c r="AE93" s="26"/>
      <c r="AF93" s="26"/>
      <c r="AG93" s="26"/>
      <c r="AH93" s="26"/>
      <c r="AI93" s="26"/>
      <c r="AJ93" s="26"/>
      <c r="AK93" s="26"/>
      <c r="AL93" s="26"/>
      <c r="AM93" s="26"/>
      <c r="AN93" s="26"/>
      <c r="AO93" s="26"/>
      <c r="AP93" s="26"/>
      <c r="AQ93" s="26"/>
      <c r="AR93" s="26"/>
      <c r="AS93" s="26"/>
      <c r="AT93" s="26"/>
      <c r="AU93" s="26"/>
      <c r="AV93" s="26"/>
      <c r="AW93" s="26"/>
      <c r="AX93" s="26"/>
      <c r="AY93" s="26"/>
      <c r="AZ93" s="26"/>
      <c r="BA93" s="26"/>
      <c r="BB93" s="26"/>
      <c r="BC93" s="26"/>
      <c r="BD93" s="26"/>
      <c r="BE93" s="26"/>
      <c r="BF93" s="26"/>
      <c r="BG93" s="26"/>
      <c r="BH93" s="26"/>
      <c r="BI93" s="26"/>
      <c r="BJ93" s="26"/>
      <c r="BK93" s="26"/>
      <c r="BL93" s="41"/>
      <c r="BM93" t="s">
        <v>100</v>
      </c>
    </row>
    <row r="94" spans="1:65" ht="13.5" thickBot="1" x14ac:dyDescent="0.25">
      <c r="A94" s="6"/>
      <c r="B94" s="40" t="s">
        <v>49</v>
      </c>
      <c r="C94" s="24" t="s">
        <v>78</v>
      </c>
      <c r="D94" s="25"/>
      <c r="E94" s="26"/>
      <c r="F94" s="26"/>
      <c r="G94" s="26"/>
      <c r="H94" s="26"/>
      <c r="I94" s="26"/>
      <c r="J94" s="26"/>
      <c r="K94" s="26"/>
      <c r="L94" s="26"/>
      <c r="M94" s="26"/>
      <c r="N94" s="26"/>
      <c r="O94" s="26"/>
      <c r="P94" s="26"/>
      <c r="Q94" s="26"/>
      <c r="R94" s="26"/>
      <c r="S94" s="26"/>
      <c r="T94" s="26"/>
      <c r="U94" s="26"/>
      <c r="V94" s="26"/>
      <c r="W94" s="26"/>
      <c r="X94" s="26"/>
      <c r="Y94" s="26"/>
      <c r="Z94" s="26"/>
      <c r="AA94" s="26"/>
      <c r="AB94" s="26"/>
      <c r="AC94" s="26"/>
      <c r="AD94" s="26"/>
      <c r="AE94" s="26"/>
      <c r="AF94" s="26"/>
      <c r="AG94" s="26"/>
      <c r="AH94" s="26"/>
      <c r="AI94" s="26"/>
      <c r="AJ94" s="26"/>
      <c r="AK94" s="26"/>
      <c r="AL94" s="26"/>
      <c r="AM94" s="26"/>
      <c r="AN94" s="26"/>
      <c r="AO94" s="26"/>
      <c r="AP94" s="26"/>
      <c r="AQ94" s="26"/>
      <c r="AR94" s="26"/>
      <c r="AS94" s="26"/>
      <c r="AT94" s="26"/>
      <c r="AU94" s="26"/>
      <c r="AV94" s="26"/>
      <c r="AW94" s="26"/>
      <c r="AX94" s="26"/>
      <c r="AY94" s="26"/>
      <c r="AZ94" s="26"/>
      <c r="BA94" s="26"/>
      <c r="BB94" s="26"/>
      <c r="BC94" s="26"/>
      <c r="BD94" s="26"/>
      <c r="BE94" s="26"/>
      <c r="BF94" s="26"/>
      <c r="BG94" s="26"/>
      <c r="BH94" s="26"/>
      <c r="BI94" s="26"/>
      <c r="BJ94" s="26"/>
      <c r="BK94" s="26"/>
      <c r="BL94" s="41"/>
      <c r="BM94" t="s">
        <v>100</v>
      </c>
    </row>
    <row r="95" spans="1:65" x14ac:dyDescent="0.2">
      <c r="A95" s="244"/>
      <c r="B95" s="133" t="s">
        <v>35</v>
      </c>
      <c r="C95" s="37" t="s">
        <v>6</v>
      </c>
      <c r="D95" s="38">
        <v>14</v>
      </c>
      <c r="E95" s="38">
        <v>26</v>
      </c>
      <c r="F95" s="38">
        <v>31</v>
      </c>
      <c r="G95" s="38">
        <v>67</v>
      </c>
      <c r="H95" s="38">
        <v>96</v>
      </c>
      <c r="I95" s="38">
        <v>167</v>
      </c>
      <c r="J95" s="38">
        <v>212</v>
      </c>
      <c r="K95" s="38">
        <v>276</v>
      </c>
      <c r="L95" s="38">
        <v>324</v>
      </c>
      <c r="M95" s="38">
        <v>576.5</v>
      </c>
      <c r="N95" s="38">
        <v>715.5</v>
      </c>
      <c r="O95" s="38">
        <v>872.5</v>
      </c>
      <c r="P95" s="38">
        <v>989</v>
      </c>
      <c r="Q95" s="38">
        <v>1072.3</v>
      </c>
      <c r="R95" s="38">
        <v>1236.3</v>
      </c>
      <c r="S95" s="38">
        <v>1464</v>
      </c>
      <c r="T95" s="38">
        <v>1657.8</v>
      </c>
      <c r="U95" s="38">
        <v>1919.3</v>
      </c>
      <c r="V95" s="38">
        <v>2074.8000000000002</v>
      </c>
      <c r="W95" s="38">
        <v>2223.8000000000002</v>
      </c>
      <c r="X95" s="38">
        <v>2674</v>
      </c>
      <c r="Y95" s="38">
        <v>2896.2</v>
      </c>
      <c r="Z95" s="38">
        <v>3118.4</v>
      </c>
      <c r="AA95" s="38">
        <v>3340.6000000000004</v>
      </c>
      <c r="AB95" s="38">
        <v>3562.8</v>
      </c>
      <c r="AC95" s="38">
        <v>3785</v>
      </c>
      <c r="AD95" s="38">
        <v>4006</v>
      </c>
      <c r="AE95" s="38">
        <v>4227</v>
      </c>
      <c r="AF95" s="38">
        <v>4448</v>
      </c>
      <c r="AG95" s="38">
        <v>4669</v>
      </c>
      <c r="AH95" s="38">
        <v>4890</v>
      </c>
      <c r="AI95" s="38">
        <v>4890</v>
      </c>
      <c r="AJ95" s="38">
        <v>4890</v>
      </c>
      <c r="AK95" s="38">
        <v>4890</v>
      </c>
      <c r="AL95" s="38">
        <v>4890</v>
      </c>
      <c r="AM95" s="38">
        <v>4890</v>
      </c>
      <c r="AN95" s="38">
        <v>4890</v>
      </c>
      <c r="AO95" s="38">
        <v>4890</v>
      </c>
      <c r="AP95" s="38">
        <v>4890</v>
      </c>
      <c r="AQ95" s="38">
        <v>4890</v>
      </c>
      <c r="AR95" s="38">
        <v>4890</v>
      </c>
      <c r="AS95" s="38">
        <v>4890</v>
      </c>
      <c r="AT95" s="38">
        <v>4890</v>
      </c>
      <c r="AU95" s="38">
        <v>4890</v>
      </c>
      <c r="AV95" s="38">
        <v>4890</v>
      </c>
      <c r="AW95" s="38">
        <v>4890</v>
      </c>
      <c r="AX95" s="38">
        <v>4890</v>
      </c>
      <c r="AY95" s="38">
        <v>4890</v>
      </c>
      <c r="AZ95" s="38">
        <v>4890</v>
      </c>
      <c r="BA95" s="38">
        <v>4890</v>
      </c>
      <c r="BB95" s="38">
        <v>4890</v>
      </c>
      <c r="BC95" s="38">
        <v>4890</v>
      </c>
      <c r="BD95" s="38">
        <v>4890</v>
      </c>
      <c r="BE95" s="38">
        <v>4890</v>
      </c>
      <c r="BF95" s="38">
        <v>4890</v>
      </c>
      <c r="BG95" s="38">
        <v>4890</v>
      </c>
      <c r="BH95" s="38">
        <v>4890</v>
      </c>
      <c r="BI95" s="38">
        <v>4890</v>
      </c>
      <c r="BJ95" s="38">
        <v>4890</v>
      </c>
      <c r="BK95" s="38">
        <v>4890</v>
      </c>
      <c r="BL95" s="39">
        <v>4890</v>
      </c>
      <c r="BM95" t="s">
        <v>100</v>
      </c>
    </row>
    <row r="96" spans="1:65" x14ac:dyDescent="0.2">
      <c r="A96" s="245"/>
      <c r="B96" s="40" t="s">
        <v>35</v>
      </c>
      <c r="C96" s="24" t="s">
        <v>74</v>
      </c>
      <c r="D96" s="35">
        <v>14</v>
      </c>
      <c r="E96" s="29">
        <v>26</v>
      </c>
      <c r="F96" s="29">
        <v>31</v>
      </c>
      <c r="G96" s="29">
        <v>67</v>
      </c>
      <c r="H96" s="29">
        <v>96</v>
      </c>
      <c r="I96" s="29">
        <v>167</v>
      </c>
      <c r="J96" s="29">
        <v>212</v>
      </c>
      <c r="K96" s="29">
        <v>276</v>
      </c>
      <c r="L96" s="29">
        <v>324</v>
      </c>
      <c r="M96" s="29">
        <v>576.5</v>
      </c>
      <c r="N96" s="29">
        <v>715.5</v>
      </c>
      <c r="O96" s="29">
        <v>872.5</v>
      </c>
      <c r="P96" s="29">
        <v>989</v>
      </c>
      <c r="Q96" s="29">
        <v>1072.3</v>
      </c>
      <c r="R96" s="29">
        <v>1236.3</v>
      </c>
      <c r="S96" s="29">
        <v>1464</v>
      </c>
      <c r="T96" s="29">
        <v>1657.8</v>
      </c>
      <c r="U96" s="29">
        <v>1919.3</v>
      </c>
      <c r="V96" s="29">
        <v>2074.8000000000002</v>
      </c>
      <c r="W96" s="29">
        <v>2223.8000000000002</v>
      </c>
      <c r="X96" s="26">
        <v>2674</v>
      </c>
      <c r="Y96" s="26">
        <v>2896.2</v>
      </c>
      <c r="Z96" s="26">
        <v>3118.4</v>
      </c>
      <c r="AA96" s="26">
        <v>3340.6000000000004</v>
      </c>
      <c r="AB96" s="26">
        <v>3562.8</v>
      </c>
      <c r="AC96" s="26">
        <v>3785</v>
      </c>
      <c r="AD96" s="26">
        <v>4006</v>
      </c>
      <c r="AE96" s="26">
        <v>4227</v>
      </c>
      <c r="AF96" s="26">
        <v>4448</v>
      </c>
      <c r="AG96" s="26">
        <v>4669</v>
      </c>
      <c r="AH96" s="26">
        <v>4890</v>
      </c>
      <c r="AI96" s="26"/>
      <c r="AJ96" s="26"/>
      <c r="AK96" s="26"/>
      <c r="AL96" s="26"/>
      <c r="AM96" s="26"/>
      <c r="AN96" s="26"/>
      <c r="AO96" s="26"/>
      <c r="AP96" s="26"/>
      <c r="AQ96" s="26"/>
      <c r="AR96" s="26"/>
      <c r="AS96" s="26"/>
      <c r="AT96" s="26"/>
      <c r="AU96" s="26"/>
      <c r="AV96" s="26"/>
      <c r="AW96" s="26"/>
      <c r="AX96" s="26"/>
      <c r="AY96" s="26"/>
      <c r="AZ96" s="26"/>
      <c r="BA96" s="26"/>
      <c r="BB96" s="26"/>
      <c r="BC96" s="26"/>
      <c r="BD96" s="26"/>
      <c r="BE96" s="26"/>
      <c r="BF96" s="26"/>
      <c r="BG96" s="26"/>
      <c r="BH96" s="26"/>
      <c r="BI96" s="26"/>
      <c r="BJ96" s="26"/>
      <c r="BK96" s="26"/>
      <c r="BL96" s="41"/>
      <c r="BM96" t="s">
        <v>100</v>
      </c>
    </row>
    <row r="97" spans="1:65" x14ac:dyDescent="0.2">
      <c r="A97" s="245"/>
      <c r="B97" s="40" t="s">
        <v>35</v>
      </c>
      <c r="C97" s="24" t="s">
        <v>83</v>
      </c>
      <c r="D97" s="25"/>
      <c r="E97" s="26"/>
      <c r="F97" s="26"/>
      <c r="G97" s="26"/>
      <c r="H97" s="26"/>
      <c r="I97" s="26"/>
      <c r="J97" s="26"/>
      <c r="K97" s="26"/>
      <c r="L97" s="26"/>
      <c r="M97" s="26"/>
      <c r="N97" s="26"/>
      <c r="O97" s="26"/>
      <c r="P97" s="26"/>
      <c r="Q97" s="26"/>
      <c r="R97" s="26"/>
      <c r="S97" s="26"/>
      <c r="T97" s="26"/>
      <c r="U97" s="26"/>
      <c r="V97" s="26"/>
      <c r="W97" s="30"/>
      <c r="X97" s="30">
        <v>450.19999999999982</v>
      </c>
      <c r="Y97" s="30">
        <v>222.19999999999982</v>
      </c>
      <c r="Z97" s="30">
        <v>222.20000000000027</v>
      </c>
      <c r="AA97" s="30">
        <v>222.20000000000027</v>
      </c>
      <c r="AB97" s="30">
        <v>222.19999999999982</v>
      </c>
      <c r="AC97" s="30">
        <v>222.19999999999982</v>
      </c>
      <c r="AD97" s="30">
        <v>221</v>
      </c>
      <c r="AE97" s="30">
        <v>221</v>
      </c>
      <c r="AF97" s="30">
        <v>221</v>
      </c>
      <c r="AG97" s="30">
        <v>221</v>
      </c>
      <c r="AH97" s="30">
        <v>221</v>
      </c>
      <c r="AI97" s="44"/>
      <c r="AJ97" s="44"/>
      <c r="AK97" s="44"/>
      <c r="AL97" s="44"/>
      <c r="AM97" s="44"/>
      <c r="AN97" s="44"/>
      <c r="AO97" s="44"/>
      <c r="AP97" s="44"/>
      <c r="AQ97" s="44"/>
      <c r="AR97" s="44"/>
      <c r="AS97" s="44"/>
      <c r="AT97" s="44"/>
      <c r="AU97" s="44"/>
      <c r="AV97" s="44"/>
      <c r="AW97" s="44"/>
      <c r="AX97" s="44"/>
      <c r="AY97" s="44"/>
      <c r="AZ97" s="44"/>
      <c r="BA97" s="44"/>
      <c r="BB97" s="44"/>
      <c r="BC97" s="44"/>
      <c r="BD97" s="44"/>
      <c r="BE97" s="44"/>
      <c r="BF97" s="44"/>
      <c r="BG97" s="44"/>
      <c r="BH97" s="44"/>
      <c r="BI97" s="44"/>
      <c r="BJ97" s="44"/>
      <c r="BK97" s="44"/>
      <c r="BL97" s="45"/>
      <c r="BM97" t="s">
        <v>100</v>
      </c>
    </row>
    <row r="98" spans="1:65" x14ac:dyDescent="0.2">
      <c r="A98" s="245"/>
      <c r="B98" s="40" t="s">
        <v>35</v>
      </c>
      <c r="C98" s="24" t="s">
        <v>75</v>
      </c>
      <c r="D98" s="25"/>
      <c r="E98" s="26"/>
      <c r="F98" s="26"/>
      <c r="G98" s="26"/>
      <c r="H98" s="26"/>
      <c r="I98" s="26"/>
      <c r="J98" s="26"/>
      <c r="K98" s="26"/>
      <c r="L98" s="26"/>
      <c r="M98" s="26"/>
      <c r="N98" s="26"/>
      <c r="O98" s="26"/>
      <c r="P98" s="26"/>
      <c r="Q98" s="26"/>
      <c r="R98" s="26"/>
      <c r="S98" s="26"/>
      <c r="T98" s="26"/>
      <c r="U98" s="26"/>
      <c r="V98" s="26"/>
      <c r="W98" s="26"/>
      <c r="X98" s="26"/>
      <c r="Y98" s="26"/>
      <c r="Z98" s="26"/>
      <c r="AA98" s="26"/>
      <c r="AB98" s="26"/>
      <c r="AC98" s="26"/>
      <c r="AD98" s="26"/>
      <c r="AE98" s="26"/>
      <c r="AF98" s="26"/>
      <c r="AG98" s="26"/>
      <c r="AH98" s="26"/>
      <c r="AI98" s="26"/>
      <c r="AJ98" s="26"/>
      <c r="AK98" s="26"/>
      <c r="AL98" s="26"/>
      <c r="AM98" s="26"/>
      <c r="AN98" s="26"/>
      <c r="AO98" s="26"/>
      <c r="AP98" s="26"/>
      <c r="AQ98" s="26"/>
      <c r="AR98" s="26"/>
      <c r="AS98" s="26"/>
      <c r="AT98" s="26"/>
      <c r="AU98" s="26"/>
      <c r="AV98" s="26"/>
      <c r="AW98" s="26"/>
      <c r="AX98" s="26"/>
      <c r="AY98" s="26"/>
      <c r="AZ98" s="26"/>
      <c r="BA98" s="26"/>
      <c r="BB98" s="26"/>
      <c r="BC98" s="26"/>
      <c r="BD98" s="26"/>
      <c r="BE98" s="26"/>
      <c r="BF98" s="26"/>
      <c r="BG98" s="26"/>
      <c r="BH98" s="26"/>
      <c r="BI98" s="26"/>
      <c r="BJ98" s="26"/>
      <c r="BK98" s="26"/>
      <c r="BL98" s="41"/>
      <c r="BM98" t="s">
        <v>100</v>
      </c>
    </row>
    <row r="99" spans="1:65" x14ac:dyDescent="0.2">
      <c r="A99" s="245"/>
      <c r="B99" s="40" t="s">
        <v>35</v>
      </c>
      <c r="C99" s="24" t="s">
        <v>79</v>
      </c>
      <c r="D99" s="25"/>
      <c r="E99" s="26"/>
      <c r="F99" s="26"/>
      <c r="G99" s="26"/>
      <c r="H99" s="26"/>
      <c r="I99" s="26"/>
      <c r="J99" s="26"/>
      <c r="K99" s="26"/>
      <c r="L99" s="26"/>
      <c r="M99" s="26"/>
      <c r="N99" s="26"/>
      <c r="O99" s="26"/>
      <c r="P99" s="26"/>
      <c r="Q99" s="26"/>
      <c r="R99" s="26"/>
      <c r="S99" s="26"/>
      <c r="T99" s="26"/>
      <c r="U99" s="26"/>
      <c r="V99" s="26"/>
      <c r="W99" s="26"/>
      <c r="X99" s="26"/>
      <c r="Y99" s="26"/>
      <c r="Z99" s="26"/>
      <c r="AA99" s="26"/>
      <c r="AB99" s="26"/>
      <c r="AC99" s="26"/>
      <c r="AD99" s="26"/>
      <c r="AE99" s="26"/>
      <c r="AF99" s="26"/>
      <c r="AG99" s="26"/>
      <c r="AH99" s="26"/>
      <c r="AI99" s="26"/>
      <c r="AJ99" s="26"/>
      <c r="AK99" s="26"/>
      <c r="AL99" s="26"/>
      <c r="AM99" s="26"/>
      <c r="AN99" s="26"/>
      <c r="AO99" s="26"/>
      <c r="AP99" s="26"/>
      <c r="AQ99" s="26"/>
      <c r="AR99" s="26"/>
      <c r="AS99" s="26"/>
      <c r="AT99" s="26"/>
      <c r="AU99" s="26"/>
      <c r="AV99" s="26"/>
      <c r="AW99" s="26"/>
      <c r="AX99" s="26"/>
      <c r="AY99" s="26"/>
      <c r="AZ99" s="26"/>
      <c r="BA99" s="26"/>
      <c r="BB99" s="26"/>
      <c r="BC99" s="26"/>
      <c r="BD99" s="26"/>
      <c r="BE99" s="26"/>
      <c r="BF99" s="26"/>
      <c r="BG99" s="26"/>
      <c r="BH99" s="26"/>
      <c r="BI99" s="26"/>
      <c r="BJ99" s="26"/>
      <c r="BK99" s="26"/>
      <c r="BL99" s="41"/>
      <c r="BM99" t="s">
        <v>100</v>
      </c>
    </row>
    <row r="100" spans="1:65" x14ac:dyDescent="0.2">
      <c r="A100" s="245"/>
      <c r="B100" s="40" t="s">
        <v>35</v>
      </c>
      <c r="C100" s="24" t="s">
        <v>240</v>
      </c>
      <c r="D100" s="25"/>
      <c r="E100" s="26"/>
      <c r="F100" s="26"/>
      <c r="G100" s="26"/>
      <c r="H100" s="26"/>
      <c r="I100" s="26"/>
      <c r="J100" s="26"/>
      <c r="K100" s="26"/>
      <c r="L100" s="26"/>
      <c r="M100" s="26"/>
      <c r="N100" s="26"/>
      <c r="O100" s="26"/>
      <c r="P100" s="26"/>
      <c r="Q100" s="26"/>
      <c r="R100" s="26"/>
      <c r="S100" s="26"/>
      <c r="T100" s="26"/>
      <c r="U100" s="26"/>
      <c r="V100" s="26"/>
      <c r="W100" s="33">
        <v>0</v>
      </c>
      <c r="X100" s="33">
        <v>0</v>
      </c>
      <c r="Y100" s="33">
        <v>0</v>
      </c>
      <c r="Z100" s="33">
        <v>0</v>
      </c>
      <c r="AA100" s="33">
        <v>0</v>
      </c>
      <c r="AB100" s="33">
        <v>0</v>
      </c>
      <c r="AC100" s="33">
        <v>0</v>
      </c>
      <c r="AD100" s="33">
        <v>0</v>
      </c>
      <c r="AE100" s="33">
        <v>0</v>
      </c>
      <c r="AF100" s="33">
        <v>0</v>
      </c>
      <c r="AG100" s="33">
        <v>0</v>
      </c>
      <c r="AH100" s="33">
        <v>0</v>
      </c>
      <c r="AI100" s="33">
        <v>0</v>
      </c>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41"/>
      <c r="BM100" t="s">
        <v>100</v>
      </c>
    </row>
    <row r="101" spans="1:65" x14ac:dyDescent="0.2">
      <c r="A101" s="245"/>
      <c r="B101" s="40" t="s">
        <v>35</v>
      </c>
      <c r="C101" s="24" t="s">
        <v>78</v>
      </c>
      <c r="D101" s="25"/>
      <c r="E101" s="26"/>
      <c r="F101" s="26"/>
      <c r="G101" s="26"/>
      <c r="H101" s="26"/>
      <c r="I101" s="26"/>
      <c r="J101" s="26"/>
      <c r="K101" s="26"/>
      <c r="L101" s="26"/>
      <c r="M101" s="26"/>
      <c r="N101" s="26"/>
      <c r="O101" s="26"/>
      <c r="P101" s="26"/>
      <c r="Q101" s="26"/>
      <c r="R101" s="26"/>
      <c r="S101" s="26"/>
      <c r="T101" s="26"/>
      <c r="U101" s="26"/>
      <c r="V101" s="26"/>
      <c r="W101" s="26"/>
      <c r="X101" s="26"/>
      <c r="Y101" s="26"/>
      <c r="Z101" s="26"/>
      <c r="AA101" s="26"/>
      <c r="AB101" s="26"/>
      <c r="AC101" s="26"/>
      <c r="AD101" s="26"/>
      <c r="AE101" s="26"/>
      <c r="AF101" s="26"/>
      <c r="AG101" s="26"/>
      <c r="AH101" s="26"/>
      <c r="AI101" s="26"/>
      <c r="AJ101" s="26"/>
      <c r="AK101" s="26"/>
      <c r="AL101" s="26"/>
      <c r="AM101" s="26"/>
      <c r="AN101" s="26"/>
      <c r="AO101" s="26"/>
      <c r="AP101" s="26"/>
      <c r="AQ101" s="26"/>
      <c r="AR101" s="26"/>
      <c r="AS101" s="26"/>
      <c r="AT101" s="26"/>
      <c r="AU101" s="26"/>
      <c r="AV101" s="26"/>
      <c r="AW101" s="26"/>
      <c r="AX101" s="26"/>
      <c r="AY101" s="26"/>
      <c r="AZ101" s="26"/>
      <c r="BA101" s="26"/>
      <c r="BB101" s="26"/>
      <c r="BC101" s="26"/>
      <c r="BD101" s="26"/>
      <c r="BE101" s="26"/>
      <c r="BF101" s="26"/>
      <c r="BG101" s="26"/>
      <c r="BH101" s="26"/>
      <c r="BI101" s="26"/>
      <c r="BJ101" s="26"/>
      <c r="BK101" s="26"/>
      <c r="BL101" s="41"/>
      <c r="BM101" t="s">
        <v>100</v>
      </c>
    </row>
    <row r="102" spans="1:65" x14ac:dyDescent="0.2">
      <c r="A102" s="245"/>
      <c r="B102" s="40" t="s">
        <v>35</v>
      </c>
      <c r="C102" s="31" t="s">
        <v>1</v>
      </c>
      <c r="D102" s="27">
        <v>0</v>
      </c>
      <c r="E102" s="28">
        <v>0</v>
      </c>
      <c r="F102" s="28">
        <v>0</v>
      </c>
      <c r="G102" s="28">
        <v>0</v>
      </c>
      <c r="H102" s="28">
        <v>0</v>
      </c>
      <c r="I102" s="28">
        <v>0</v>
      </c>
      <c r="J102" s="28">
        <v>0</v>
      </c>
      <c r="K102" s="28">
        <v>0</v>
      </c>
      <c r="L102" s="28">
        <v>0</v>
      </c>
      <c r="M102" s="28">
        <v>31.5</v>
      </c>
      <c r="N102" s="28">
        <v>196.5</v>
      </c>
      <c r="O102" s="28">
        <v>196.5</v>
      </c>
      <c r="P102" s="28">
        <v>381</v>
      </c>
      <c r="Q102" s="28">
        <v>707.7</v>
      </c>
      <c r="R102" s="28">
        <v>707.7</v>
      </c>
      <c r="S102" s="28">
        <v>712</v>
      </c>
      <c r="T102" s="28">
        <v>712.2</v>
      </c>
      <c r="U102" s="28">
        <v>877.2</v>
      </c>
      <c r="V102" s="28">
        <v>1185.9000000000001</v>
      </c>
      <c r="W102" s="28">
        <v>1555.9</v>
      </c>
      <c r="X102" s="28">
        <v>2266.9</v>
      </c>
      <c r="Y102" s="28">
        <v>2266.9</v>
      </c>
      <c r="Z102" s="28">
        <v>2266.9</v>
      </c>
      <c r="AA102" s="28">
        <v>2266.9</v>
      </c>
      <c r="AB102" s="28">
        <v>2266.9</v>
      </c>
      <c r="AC102" s="28">
        <v>2966.9</v>
      </c>
      <c r="AD102" s="28">
        <v>2966.9</v>
      </c>
      <c r="AE102" s="28">
        <v>3491.9</v>
      </c>
      <c r="AF102" s="28">
        <v>3491.9</v>
      </c>
      <c r="AG102" s="28">
        <v>4016.9</v>
      </c>
      <c r="AH102" s="28">
        <v>4016.9</v>
      </c>
      <c r="AI102" s="28">
        <v>4016.9</v>
      </c>
      <c r="AJ102" s="28">
        <v>4016.9</v>
      </c>
      <c r="AK102" s="28">
        <v>4016.9</v>
      </c>
      <c r="AL102" s="28">
        <v>4016.9</v>
      </c>
      <c r="AM102" s="28">
        <v>4016.9</v>
      </c>
      <c r="AN102" s="28">
        <v>4016.9</v>
      </c>
      <c r="AO102" s="28">
        <v>4016.9</v>
      </c>
      <c r="AP102" s="28">
        <v>4016.9</v>
      </c>
      <c r="AQ102" s="28">
        <v>4016.9</v>
      </c>
      <c r="AR102" s="28">
        <v>4016.9</v>
      </c>
      <c r="AS102" s="28">
        <v>4016.9</v>
      </c>
      <c r="AT102" s="28">
        <v>4016.9</v>
      </c>
      <c r="AU102" s="28">
        <v>4016.9</v>
      </c>
      <c r="AV102" s="28">
        <v>4016.9</v>
      </c>
      <c r="AW102" s="28">
        <v>4016.9</v>
      </c>
      <c r="AX102" s="28">
        <v>4016.9</v>
      </c>
      <c r="AY102" s="28">
        <v>4016.9</v>
      </c>
      <c r="AZ102" s="28">
        <v>4016.9</v>
      </c>
      <c r="BA102" s="28">
        <v>4016.9</v>
      </c>
      <c r="BB102" s="28">
        <v>4016.9</v>
      </c>
      <c r="BC102" s="28">
        <v>4016.9</v>
      </c>
      <c r="BD102" s="28">
        <v>4016.9</v>
      </c>
      <c r="BE102" s="28">
        <v>4016.9</v>
      </c>
      <c r="BF102" s="28">
        <v>4016.9</v>
      </c>
      <c r="BG102" s="28">
        <v>4016.9</v>
      </c>
      <c r="BH102" s="28">
        <v>4016.9</v>
      </c>
      <c r="BI102" s="28">
        <v>4016.9</v>
      </c>
      <c r="BJ102" s="28">
        <v>4016.9</v>
      </c>
      <c r="BK102" s="28">
        <v>4016.9</v>
      </c>
      <c r="BL102" s="42">
        <v>4016.9</v>
      </c>
      <c r="BM102" t="s">
        <v>100</v>
      </c>
    </row>
    <row r="103" spans="1:65" x14ac:dyDescent="0.2">
      <c r="A103" s="245"/>
      <c r="B103" s="40" t="s">
        <v>35</v>
      </c>
      <c r="C103" s="24" t="s">
        <v>74</v>
      </c>
      <c r="D103" s="35">
        <v>0</v>
      </c>
      <c r="E103" s="29">
        <v>0</v>
      </c>
      <c r="F103" s="29">
        <v>0</v>
      </c>
      <c r="G103" s="29">
        <v>0</v>
      </c>
      <c r="H103" s="29">
        <v>0</v>
      </c>
      <c r="I103" s="29">
        <v>0</v>
      </c>
      <c r="J103" s="29">
        <v>0</v>
      </c>
      <c r="K103" s="29">
        <v>0</v>
      </c>
      <c r="L103" s="29">
        <v>0</v>
      </c>
      <c r="M103" s="29">
        <v>31.5</v>
      </c>
      <c r="N103" s="29">
        <v>196.5</v>
      </c>
      <c r="O103" s="29">
        <v>196.5</v>
      </c>
      <c r="P103" s="29">
        <v>381</v>
      </c>
      <c r="Q103" s="29">
        <v>707.7</v>
      </c>
      <c r="R103" s="29">
        <v>707.7</v>
      </c>
      <c r="S103" s="29">
        <v>712</v>
      </c>
      <c r="T103" s="29">
        <v>712.2</v>
      </c>
      <c r="U103" s="29">
        <v>877.2</v>
      </c>
      <c r="V103" s="29">
        <v>1185.9000000000001</v>
      </c>
      <c r="W103" s="29">
        <v>1555.9</v>
      </c>
      <c r="X103" s="26">
        <v>0</v>
      </c>
      <c r="Y103" s="26">
        <v>0</v>
      </c>
      <c r="Z103" s="26">
        <v>0</v>
      </c>
      <c r="AA103" s="26">
        <v>0</v>
      </c>
      <c r="AB103" s="26">
        <v>0</v>
      </c>
      <c r="AC103" s="26">
        <v>0</v>
      </c>
      <c r="AD103" s="26">
        <v>0</v>
      </c>
      <c r="AE103" s="26">
        <v>0</v>
      </c>
      <c r="AF103" s="26">
        <v>0</v>
      </c>
      <c r="AG103" s="26">
        <v>0</v>
      </c>
      <c r="AH103" s="26">
        <v>0</v>
      </c>
      <c r="AI103" s="26"/>
      <c r="AJ103" s="26"/>
      <c r="AK103" s="26"/>
      <c r="AL103" s="26"/>
      <c r="AM103" s="26"/>
      <c r="AN103" s="26"/>
      <c r="AO103" s="26"/>
      <c r="AP103" s="26"/>
      <c r="AQ103" s="26"/>
      <c r="AR103" s="26"/>
      <c r="AS103" s="26"/>
      <c r="AT103" s="26"/>
      <c r="AU103" s="26"/>
      <c r="AV103" s="26"/>
      <c r="AW103" s="26"/>
      <c r="AX103" s="26"/>
      <c r="AY103" s="26"/>
      <c r="AZ103" s="26"/>
      <c r="BA103" s="26"/>
      <c r="BB103" s="26"/>
      <c r="BC103" s="26"/>
      <c r="BD103" s="26"/>
      <c r="BE103" s="26"/>
      <c r="BF103" s="26"/>
      <c r="BG103" s="26"/>
      <c r="BH103" s="26"/>
      <c r="BI103" s="26"/>
      <c r="BJ103" s="26"/>
      <c r="BK103" s="26"/>
      <c r="BL103" s="41"/>
      <c r="BM103" t="s">
        <v>100</v>
      </c>
    </row>
    <row r="104" spans="1:65" x14ac:dyDescent="0.2">
      <c r="A104" s="245"/>
      <c r="B104" s="40" t="s">
        <v>35</v>
      </c>
      <c r="C104" s="24" t="s">
        <v>83</v>
      </c>
      <c r="D104" s="25"/>
      <c r="E104" s="26"/>
      <c r="F104" s="26"/>
      <c r="G104" s="26"/>
      <c r="H104" s="26"/>
      <c r="I104" s="26"/>
      <c r="J104" s="26"/>
      <c r="K104" s="26"/>
      <c r="L104" s="26"/>
      <c r="M104" s="26"/>
      <c r="N104" s="26"/>
      <c r="O104" s="26"/>
      <c r="P104" s="26"/>
      <c r="Q104" s="26"/>
      <c r="R104" s="26"/>
      <c r="S104" s="26"/>
      <c r="T104" s="26"/>
      <c r="U104" s="26"/>
      <c r="V104" s="26"/>
      <c r="W104" s="30"/>
      <c r="X104" s="30"/>
      <c r="Y104" s="30"/>
      <c r="Z104" s="30"/>
      <c r="AA104" s="30"/>
      <c r="AB104" s="30"/>
      <c r="AC104" s="30"/>
      <c r="AD104" s="30"/>
      <c r="AE104" s="30"/>
      <c r="AF104" s="30"/>
      <c r="AG104" s="30"/>
      <c r="AH104" s="30"/>
      <c r="AI104" s="30"/>
      <c r="AJ104" s="30"/>
      <c r="AK104" s="30"/>
      <c r="AL104" s="30"/>
      <c r="AM104" s="30"/>
      <c r="AN104" s="30"/>
      <c r="AO104" s="30"/>
      <c r="AP104" s="30"/>
      <c r="AQ104" s="30"/>
      <c r="AR104" s="30"/>
      <c r="AS104" s="30"/>
      <c r="AT104" s="30"/>
      <c r="AU104" s="30"/>
      <c r="AV104" s="30"/>
      <c r="AW104" s="30"/>
      <c r="AX104" s="30"/>
      <c r="AY104" s="30"/>
      <c r="AZ104" s="30"/>
      <c r="BA104" s="30"/>
      <c r="BB104" s="30"/>
      <c r="BC104" s="44"/>
      <c r="BD104" s="44"/>
      <c r="BE104" s="44"/>
      <c r="BF104" s="44"/>
      <c r="BG104" s="44"/>
      <c r="BH104" s="44"/>
      <c r="BI104" s="44"/>
      <c r="BJ104" s="44"/>
      <c r="BK104" s="44"/>
      <c r="BL104" s="45"/>
      <c r="BM104" t="s">
        <v>100</v>
      </c>
    </row>
    <row r="105" spans="1:65" x14ac:dyDescent="0.2">
      <c r="A105" s="245"/>
      <c r="B105" s="40" t="s">
        <v>35</v>
      </c>
      <c r="C105" s="24" t="s">
        <v>126</v>
      </c>
      <c r="D105" s="25"/>
      <c r="E105" s="26"/>
      <c r="F105" s="26"/>
      <c r="G105" s="26"/>
      <c r="H105" s="26"/>
      <c r="I105" s="26"/>
      <c r="J105" s="26"/>
      <c r="K105" s="26"/>
      <c r="L105" s="26"/>
      <c r="M105" s="26"/>
      <c r="N105" s="26"/>
      <c r="O105" s="26"/>
      <c r="P105" s="26"/>
      <c r="Q105" s="26"/>
      <c r="R105" s="26"/>
      <c r="S105" s="26"/>
      <c r="T105" s="26"/>
      <c r="U105" s="26"/>
      <c r="V105" s="26"/>
      <c r="W105" s="4"/>
      <c r="X105" s="26"/>
      <c r="Y105" s="26"/>
      <c r="Z105" s="26"/>
      <c r="AA105" s="26"/>
      <c r="AB105" s="26"/>
      <c r="AC105" s="26">
        <v>700</v>
      </c>
      <c r="AD105" s="26"/>
      <c r="AE105" s="26">
        <v>525</v>
      </c>
      <c r="AF105" s="26"/>
      <c r="AG105" s="26">
        <v>525</v>
      </c>
      <c r="AH105" s="26"/>
      <c r="AI105" s="26"/>
      <c r="AJ105" s="26"/>
      <c r="AK105" s="26"/>
      <c r="AL105" s="26"/>
      <c r="AM105" s="26"/>
      <c r="AN105" s="26"/>
      <c r="AO105" s="26"/>
      <c r="AP105" s="26"/>
      <c r="AQ105" s="26"/>
      <c r="AR105" s="26"/>
      <c r="AS105" s="26"/>
      <c r="AT105" s="26"/>
      <c r="AU105" s="26"/>
      <c r="AV105" s="26"/>
      <c r="AW105" s="26"/>
      <c r="AX105" s="26"/>
      <c r="AY105" s="26"/>
      <c r="AZ105" s="26"/>
      <c r="BA105" s="26"/>
      <c r="BB105" s="26"/>
      <c r="BC105" s="26"/>
      <c r="BD105" s="26"/>
      <c r="BE105" s="26"/>
      <c r="BF105" s="26"/>
      <c r="BG105" s="26"/>
      <c r="BH105" s="26"/>
      <c r="BI105" s="26"/>
      <c r="BJ105" s="26"/>
      <c r="BK105" s="26"/>
      <c r="BL105" s="41"/>
      <c r="BM105" t="s">
        <v>100</v>
      </c>
    </row>
    <row r="106" spans="1:65" x14ac:dyDescent="0.2">
      <c r="A106" s="245"/>
      <c r="B106" s="40" t="s">
        <v>35</v>
      </c>
      <c r="C106" s="24" t="s">
        <v>125</v>
      </c>
      <c r="D106" s="25"/>
      <c r="E106" s="26"/>
      <c r="F106" s="26"/>
      <c r="G106" s="26"/>
      <c r="H106" s="26"/>
      <c r="I106" s="26"/>
      <c r="J106" s="26"/>
      <c r="K106" s="26"/>
      <c r="L106" s="26"/>
      <c r="M106" s="26"/>
      <c r="N106" s="26"/>
      <c r="O106" s="26"/>
      <c r="P106" s="26"/>
      <c r="Q106" s="26"/>
      <c r="R106" s="26"/>
      <c r="S106" s="26"/>
      <c r="T106" s="26"/>
      <c r="U106" s="26"/>
      <c r="V106" s="26">
        <v>309</v>
      </c>
      <c r="W106" s="26">
        <v>275</v>
      </c>
      <c r="X106" s="26">
        <v>224</v>
      </c>
      <c r="Y106" s="26"/>
      <c r="Z106" s="26"/>
      <c r="AA106" s="26"/>
      <c r="AB106" s="26"/>
      <c r="AC106" s="26"/>
      <c r="AD106" s="26"/>
      <c r="AE106" s="26"/>
      <c r="AF106" s="26"/>
      <c r="AG106" s="26"/>
      <c r="AH106" s="26"/>
      <c r="AI106" s="26"/>
      <c r="AJ106" s="26"/>
      <c r="AK106" s="26"/>
      <c r="AL106" s="26"/>
      <c r="AM106" s="26"/>
      <c r="AN106" s="26"/>
      <c r="AO106" s="26"/>
      <c r="AP106" s="26"/>
      <c r="AQ106" s="26"/>
      <c r="AR106" s="26"/>
      <c r="AS106" s="26"/>
      <c r="AT106" s="26"/>
      <c r="AU106" s="26"/>
      <c r="AV106" s="26"/>
      <c r="AW106" s="26"/>
      <c r="AX106" s="26"/>
      <c r="AY106" s="26"/>
      <c r="AZ106" s="26"/>
      <c r="BA106" s="26"/>
      <c r="BB106" s="26"/>
      <c r="BC106" s="26"/>
      <c r="BD106" s="26"/>
      <c r="BE106" s="26"/>
      <c r="BF106" s="26"/>
      <c r="BG106" s="26"/>
      <c r="BH106" s="26"/>
      <c r="BI106" s="26"/>
      <c r="BJ106" s="26"/>
      <c r="BK106" s="26"/>
      <c r="BL106" s="41"/>
      <c r="BM106" t="s">
        <v>100</v>
      </c>
    </row>
    <row r="107" spans="1:65" x14ac:dyDescent="0.2">
      <c r="A107" s="245"/>
      <c r="B107" s="40" t="s">
        <v>35</v>
      </c>
      <c r="C107" s="24" t="s">
        <v>240</v>
      </c>
      <c r="D107" s="25"/>
      <c r="E107" s="26"/>
      <c r="F107" s="26"/>
      <c r="G107" s="26"/>
      <c r="H107" s="26"/>
      <c r="I107" s="26"/>
      <c r="J107" s="26"/>
      <c r="K107" s="26"/>
      <c r="L107" s="26"/>
      <c r="M107" s="26"/>
      <c r="N107" s="26"/>
      <c r="O107" s="26"/>
      <c r="P107" s="26"/>
      <c r="Q107" s="26"/>
      <c r="R107" s="26"/>
      <c r="S107" s="26"/>
      <c r="T107" s="26"/>
      <c r="U107" s="26"/>
      <c r="V107" s="26"/>
      <c r="W107" s="33">
        <v>95</v>
      </c>
      <c r="X107" s="33">
        <v>487</v>
      </c>
      <c r="Y107" s="33">
        <v>0</v>
      </c>
      <c r="Z107" s="33">
        <v>0</v>
      </c>
      <c r="AA107" s="33">
        <v>0</v>
      </c>
      <c r="AB107" s="33">
        <v>0</v>
      </c>
      <c r="AC107" s="33">
        <v>0</v>
      </c>
      <c r="AD107" s="33">
        <v>0</v>
      </c>
      <c r="AE107" s="33">
        <v>0</v>
      </c>
      <c r="AF107" s="33">
        <v>0</v>
      </c>
      <c r="AG107" s="33">
        <v>0</v>
      </c>
      <c r="AH107" s="33">
        <v>0</v>
      </c>
      <c r="AI107" s="33">
        <v>0</v>
      </c>
      <c r="AJ107" s="26"/>
      <c r="AK107" s="26"/>
      <c r="AL107" s="26"/>
      <c r="AM107" s="26"/>
      <c r="AN107" s="26"/>
      <c r="AO107" s="26"/>
      <c r="AP107" s="26"/>
      <c r="AQ107" s="26"/>
      <c r="AR107" s="26"/>
      <c r="AS107" s="26"/>
      <c r="AT107" s="26"/>
      <c r="AU107" s="26"/>
      <c r="AV107" s="26"/>
      <c r="AW107" s="26"/>
      <c r="AX107" s="26"/>
      <c r="AY107" s="26"/>
      <c r="AZ107" s="26"/>
      <c r="BA107" s="26"/>
      <c r="BB107" s="26"/>
      <c r="BC107" s="26"/>
      <c r="BD107" s="26"/>
      <c r="BE107" s="26"/>
      <c r="BF107" s="26"/>
      <c r="BG107" s="26"/>
      <c r="BH107" s="26"/>
      <c r="BI107" s="26"/>
      <c r="BJ107" s="26"/>
      <c r="BK107" s="26"/>
      <c r="BL107" s="41"/>
      <c r="BM107" t="s">
        <v>100</v>
      </c>
    </row>
    <row r="108" spans="1:65" x14ac:dyDescent="0.2">
      <c r="A108" s="245"/>
      <c r="B108" s="40" t="s">
        <v>35</v>
      </c>
      <c r="C108" s="24" t="s">
        <v>78</v>
      </c>
      <c r="D108" s="25"/>
      <c r="E108" s="26"/>
      <c r="F108" s="26"/>
      <c r="G108" s="26"/>
      <c r="H108" s="26"/>
      <c r="I108" s="26"/>
      <c r="J108" s="26"/>
      <c r="K108" s="26"/>
      <c r="L108" s="26"/>
      <c r="M108" s="26"/>
      <c r="N108" s="26"/>
      <c r="O108" s="26"/>
      <c r="P108" s="26"/>
      <c r="Q108" s="26"/>
      <c r="R108" s="26"/>
      <c r="S108" s="26"/>
      <c r="T108" s="26"/>
      <c r="U108" s="26"/>
      <c r="V108" s="26"/>
      <c r="W108" s="26"/>
      <c r="X108" s="26"/>
      <c r="Y108" s="26"/>
      <c r="Z108" s="26"/>
      <c r="AA108" s="26"/>
      <c r="AB108" s="26"/>
      <c r="AC108" s="26"/>
      <c r="AD108" s="26"/>
      <c r="AE108" s="26"/>
      <c r="AF108" s="26"/>
      <c r="AG108" s="26"/>
      <c r="AH108" s="26"/>
      <c r="AI108" s="26"/>
      <c r="AJ108" s="26"/>
      <c r="AK108" s="26"/>
      <c r="AL108" s="26"/>
      <c r="AM108" s="26"/>
      <c r="AN108" s="26"/>
      <c r="AO108" s="26"/>
      <c r="AP108" s="26"/>
      <c r="AQ108" s="26"/>
      <c r="AR108" s="26"/>
      <c r="AS108" s="26"/>
      <c r="AT108" s="26"/>
      <c r="AU108" s="26"/>
      <c r="AV108" s="26"/>
      <c r="AW108" s="26"/>
      <c r="AX108" s="26"/>
      <c r="AY108" s="26"/>
      <c r="AZ108" s="26"/>
      <c r="BA108" s="26"/>
      <c r="BB108" s="26"/>
      <c r="BC108" s="26"/>
      <c r="BD108" s="26"/>
      <c r="BE108" s="26"/>
      <c r="BF108" s="26"/>
      <c r="BG108" s="26"/>
      <c r="BH108" s="26"/>
      <c r="BI108" s="26"/>
      <c r="BJ108" s="26"/>
      <c r="BK108" s="26"/>
      <c r="BL108" s="41"/>
      <c r="BM108" t="s">
        <v>100</v>
      </c>
    </row>
    <row r="109" spans="1:65" x14ac:dyDescent="0.2">
      <c r="A109" s="245"/>
      <c r="B109" s="40" t="s">
        <v>35</v>
      </c>
      <c r="C109" s="31" t="s">
        <v>36</v>
      </c>
      <c r="D109" s="27">
        <v>0</v>
      </c>
      <c r="E109" s="28">
        <v>0</v>
      </c>
      <c r="F109" s="28">
        <v>1</v>
      </c>
      <c r="G109" s="28">
        <v>1</v>
      </c>
      <c r="H109" s="28">
        <v>1</v>
      </c>
      <c r="I109" s="28">
        <v>2</v>
      </c>
      <c r="J109" s="28">
        <v>2</v>
      </c>
      <c r="K109" s="28">
        <v>20</v>
      </c>
      <c r="L109" s="28">
        <v>62</v>
      </c>
      <c r="M109" s="28">
        <v>386</v>
      </c>
      <c r="N109" s="28">
        <v>1007</v>
      </c>
      <c r="O109" s="28">
        <v>1979</v>
      </c>
      <c r="P109" s="28">
        <v>2647</v>
      </c>
      <c r="Q109" s="28">
        <v>2902</v>
      </c>
      <c r="R109" s="28">
        <v>3015.2</v>
      </c>
      <c r="S109" s="28">
        <v>3131.7</v>
      </c>
      <c r="T109" s="28">
        <v>3327</v>
      </c>
      <c r="U109" s="28">
        <v>3616.2</v>
      </c>
      <c r="V109" s="28">
        <v>3986.5</v>
      </c>
      <c r="W109" s="28">
        <v>4530.5</v>
      </c>
      <c r="X109" s="28">
        <v>4948.8048780487807</v>
      </c>
      <c r="Y109" s="28">
        <v>5476.4585365853663</v>
      </c>
      <c r="Z109" s="28">
        <v>6004.112195121952</v>
      </c>
      <c r="AA109" s="28">
        <v>6532.1439024390238</v>
      </c>
      <c r="AB109" s="28">
        <v>7060.5902439024385</v>
      </c>
      <c r="AC109" s="28">
        <v>7589.4634146341459</v>
      </c>
      <c r="AD109" s="28">
        <v>8151.4097560975615</v>
      </c>
      <c r="AE109" s="28">
        <v>8706.8926829268294</v>
      </c>
      <c r="AF109" s="28">
        <v>9261.9487804878063</v>
      </c>
      <c r="AG109" s="28">
        <v>9818.6756097560974</v>
      </c>
      <c r="AH109" s="28">
        <v>10376.219512195123</v>
      </c>
      <c r="AI109" s="28">
        <v>10376.219512195123</v>
      </c>
      <c r="AJ109" s="28">
        <v>10376.219512195123</v>
      </c>
      <c r="AK109" s="28">
        <v>10376.219512195123</v>
      </c>
      <c r="AL109" s="28">
        <v>10376.219512195123</v>
      </c>
      <c r="AM109" s="28">
        <v>10376.219512195123</v>
      </c>
      <c r="AN109" s="28">
        <v>10376.219512195123</v>
      </c>
      <c r="AO109" s="28">
        <v>10376.219512195123</v>
      </c>
      <c r="AP109" s="28">
        <v>10376.219512195123</v>
      </c>
      <c r="AQ109" s="28">
        <v>10376.219512195123</v>
      </c>
      <c r="AR109" s="28">
        <v>10376.219512195123</v>
      </c>
      <c r="AS109" s="28">
        <v>10376.219512195123</v>
      </c>
      <c r="AT109" s="28">
        <v>10376.219512195123</v>
      </c>
      <c r="AU109" s="28">
        <v>10376.219512195123</v>
      </c>
      <c r="AV109" s="28">
        <v>10376.219512195123</v>
      </c>
      <c r="AW109" s="28">
        <v>10376.219512195123</v>
      </c>
      <c r="AX109" s="28">
        <v>10376.219512195123</v>
      </c>
      <c r="AY109" s="28">
        <v>10376.219512195123</v>
      </c>
      <c r="AZ109" s="28">
        <v>10376.219512195123</v>
      </c>
      <c r="BA109" s="28">
        <v>10376.219512195123</v>
      </c>
      <c r="BB109" s="28">
        <v>10376.219512195123</v>
      </c>
      <c r="BC109" s="28">
        <v>10376.219512195123</v>
      </c>
      <c r="BD109" s="28">
        <v>10376.219512195123</v>
      </c>
      <c r="BE109" s="28">
        <v>10376.219512195123</v>
      </c>
      <c r="BF109" s="28">
        <v>10376.219512195123</v>
      </c>
      <c r="BG109" s="28">
        <v>10376.219512195123</v>
      </c>
      <c r="BH109" s="28">
        <v>10376.219512195123</v>
      </c>
      <c r="BI109" s="28">
        <v>10376.219512195123</v>
      </c>
      <c r="BJ109" s="28">
        <v>10376.219512195123</v>
      </c>
      <c r="BK109" s="28">
        <v>10376.219512195123</v>
      </c>
      <c r="BL109" s="42">
        <v>10376.219512195123</v>
      </c>
      <c r="BM109" t="s">
        <v>100</v>
      </c>
    </row>
    <row r="110" spans="1:65" x14ac:dyDescent="0.2">
      <c r="A110" s="245"/>
      <c r="B110" s="40" t="s">
        <v>35</v>
      </c>
      <c r="C110" s="24" t="s">
        <v>74</v>
      </c>
      <c r="D110" s="35">
        <v>0</v>
      </c>
      <c r="E110" s="29">
        <v>0</v>
      </c>
      <c r="F110" s="29">
        <v>1</v>
      </c>
      <c r="G110" s="29">
        <v>1</v>
      </c>
      <c r="H110" s="29">
        <v>1</v>
      </c>
      <c r="I110" s="29">
        <v>2</v>
      </c>
      <c r="J110" s="29">
        <v>2</v>
      </c>
      <c r="K110" s="29">
        <v>20</v>
      </c>
      <c r="L110" s="29">
        <v>62</v>
      </c>
      <c r="M110" s="29">
        <v>386</v>
      </c>
      <c r="N110" s="29">
        <v>1007</v>
      </c>
      <c r="O110" s="29">
        <v>1979</v>
      </c>
      <c r="P110" s="29">
        <v>2647</v>
      </c>
      <c r="Q110" s="29">
        <v>2902</v>
      </c>
      <c r="R110" s="29">
        <v>3015.2</v>
      </c>
      <c r="S110" s="29">
        <v>3131.7</v>
      </c>
      <c r="T110" s="29">
        <v>3327</v>
      </c>
      <c r="U110" s="29">
        <v>3616.2</v>
      </c>
      <c r="V110" s="29">
        <v>3986.5</v>
      </c>
      <c r="W110" s="29">
        <v>4530.5</v>
      </c>
      <c r="X110" s="26">
        <v>4948.8048780487807</v>
      </c>
      <c r="Y110" s="26">
        <v>5476.4585365853663</v>
      </c>
      <c r="Z110" s="26">
        <v>6004.112195121952</v>
      </c>
      <c r="AA110" s="26">
        <v>6532.1439024390238</v>
      </c>
      <c r="AB110" s="26">
        <v>7060.5902439024385</v>
      </c>
      <c r="AC110" s="26">
        <v>7589.4634146341459</v>
      </c>
      <c r="AD110" s="26">
        <v>8151.4097560975615</v>
      </c>
      <c r="AE110" s="26">
        <v>8706.8926829268294</v>
      </c>
      <c r="AF110" s="26">
        <v>9261.9487804878063</v>
      </c>
      <c r="AG110" s="26">
        <v>9818.6756097560974</v>
      </c>
      <c r="AH110" s="26">
        <v>10376.219512195123</v>
      </c>
      <c r="AI110" s="26"/>
      <c r="AJ110" s="26"/>
      <c r="AK110" s="26"/>
      <c r="AL110" s="26"/>
      <c r="AM110" s="26"/>
      <c r="AN110" s="26"/>
      <c r="AO110" s="26"/>
      <c r="AP110" s="26"/>
      <c r="AQ110" s="26"/>
      <c r="AR110" s="26"/>
      <c r="AS110" s="26"/>
      <c r="AT110" s="26"/>
      <c r="AU110" s="26"/>
      <c r="AV110" s="26"/>
      <c r="AW110" s="26"/>
      <c r="AX110" s="26"/>
      <c r="AY110" s="26"/>
      <c r="AZ110" s="26"/>
      <c r="BA110" s="26"/>
      <c r="BB110" s="26"/>
      <c r="BC110" s="26"/>
      <c r="BD110" s="26"/>
      <c r="BE110" s="26"/>
      <c r="BF110" s="26"/>
      <c r="BG110" s="26"/>
      <c r="BH110" s="26"/>
      <c r="BI110" s="26"/>
      <c r="BJ110" s="26"/>
      <c r="BK110" s="26"/>
      <c r="BL110" s="41"/>
      <c r="BM110" t="s">
        <v>100</v>
      </c>
    </row>
    <row r="111" spans="1:65" x14ac:dyDescent="0.2">
      <c r="A111" s="245"/>
      <c r="B111" s="40" t="s">
        <v>35</v>
      </c>
      <c r="C111" s="24" t="s">
        <v>83</v>
      </c>
      <c r="D111" s="25"/>
      <c r="E111" s="26"/>
      <c r="F111" s="26"/>
      <c r="G111" s="26"/>
      <c r="H111" s="26"/>
      <c r="I111" s="26"/>
      <c r="J111" s="26"/>
      <c r="K111" s="26"/>
      <c r="L111" s="26"/>
      <c r="M111" s="26"/>
      <c r="N111" s="26"/>
      <c r="O111" s="26"/>
      <c r="P111" s="26"/>
      <c r="Q111" s="26"/>
      <c r="R111" s="26"/>
      <c r="S111" s="26"/>
      <c r="T111" s="26"/>
      <c r="U111" s="26"/>
      <c r="V111" s="26"/>
      <c r="W111" s="30"/>
      <c r="X111" s="30">
        <v>418.30487804878067</v>
      </c>
      <c r="Y111" s="30">
        <v>527.65365853658568</v>
      </c>
      <c r="Z111" s="30">
        <v>527.65365853658568</v>
      </c>
      <c r="AA111" s="30">
        <v>528.03170731707178</v>
      </c>
      <c r="AB111" s="30">
        <v>528.44634146341468</v>
      </c>
      <c r="AC111" s="30">
        <v>528.87317073170743</v>
      </c>
      <c r="AD111" s="30">
        <v>561.94634146341559</v>
      </c>
      <c r="AE111" s="30">
        <v>555.48292682926785</v>
      </c>
      <c r="AF111" s="30">
        <v>555.05609756097692</v>
      </c>
      <c r="AG111" s="30">
        <v>556.72682926829111</v>
      </c>
      <c r="AH111" s="30">
        <v>557.54390243902526</v>
      </c>
      <c r="AI111" s="30"/>
      <c r="AJ111" s="30"/>
      <c r="AK111" s="30"/>
      <c r="AL111" s="30"/>
      <c r="AM111" s="30"/>
      <c r="AN111" s="30"/>
      <c r="AO111" s="30"/>
      <c r="AP111" s="30"/>
      <c r="AQ111" s="30"/>
      <c r="AR111" s="30"/>
      <c r="AS111" s="30"/>
      <c r="AT111" s="30"/>
      <c r="AU111" s="30"/>
      <c r="AV111" s="30"/>
      <c r="AW111" s="30"/>
      <c r="AX111" s="30"/>
      <c r="AY111" s="30"/>
      <c r="AZ111" s="30"/>
      <c r="BA111" s="30"/>
      <c r="BB111" s="30"/>
      <c r="BC111" s="30"/>
      <c r="BD111" s="30"/>
      <c r="BE111" s="30"/>
      <c r="BF111" s="30"/>
      <c r="BG111" s="30"/>
      <c r="BH111" s="30"/>
      <c r="BI111" s="30"/>
      <c r="BJ111" s="30"/>
      <c r="BK111" s="30"/>
      <c r="BL111" s="43"/>
      <c r="BM111" t="s">
        <v>100</v>
      </c>
    </row>
    <row r="112" spans="1:65" x14ac:dyDescent="0.2">
      <c r="A112" s="245"/>
      <c r="B112" s="40" t="s">
        <v>35</v>
      </c>
      <c r="C112" s="24" t="s">
        <v>75</v>
      </c>
      <c r="D112" s="25"/>
      <c r="E112" s="26"/>
      <c r="F112" s="26"/>
      <c r="G112" s="26"/>
      <c r="H112" s="26"/>
      <c r="I112" s="26"/>
      <c r="J112" s="26"/>
      <c r="K112" s="26"/>
      <c r="L112" s="26"/>
      <c r="M112" s="26"/>
      <c r="N112" s="26"/>
      <c r="O112" s="26"/>
      <c r="P112" s="26"/>
      <c r="Q112" s="26"/>
      <c r="R112" s="26"/>
      <c r="S112" s="26"/>
      <c r="T112" s="26"/>
      <c r="U112" s="26"/>
      <c r="V112" s="26"/>
      <c r="W112" s="26"/>
      <c r="X112" s="26"/>
      <c r="Y112" s="26"/>
      <c r="Z112" s="26"/>
      <c r="AA112" s="26"/>
      <c r="AB112" s="26"/>
      <c r="AC112" s="26"/>
      <c r="AD112" s="26"/>
      <c r="AE112" s="26"/>
      <c r="AF112" s="26"/>
      <c r="AG112" s="26"/>
      <c r="AH112" s="26"/>
      <c r="AI112" s="26"/>
      <c r="AJ112" s="26"/>
      <c r="AK112" s="26"/>
      <c r="AL112" s="26"/>
      <c r="AM112" s="26"/>
      <c r="AN112" s="26"/>
      <c r="AO112" s="26"/>
      <c r="AP112" s="26"/>
      <c r="AQ112" s="26"/>
      <c r="AR112" s="26"/>
      <c r="AS112" s="26"/>
      <c r="AT112" s="26"/>
      <c r="AU112" s="26"/>
      <c r="AV112" s="26"/>
      <c r="AW112" s="26"/>
      <c r="AX112" s="26"/>
      <c r="AY112" s="26"/>
      <c r="AZ112" s="26"/>
      <c r="BA112" s="26"/>
      <c r="BB112" s="26"/>
      <c r="BC112" s="26"/>
      <c r="BD112" s="26"/>
      <c r="BE112" s="26"/>
      <c r="BF112" s="26"/>
      <c r="BG112" s="26"/>
      <c r="BH112" s="26"/>
      <c r="BI112" s="26"/>
      <c r="BJ112" s="26"/>
      <c r="BK112" s="26"/>
      <c r="BL112" s="41"/>
      <c r="BM112" t="s">
        <v>100</v>
      </c>
    </row>
    <row r="113" spans="1:65" x14ac:dyDescent="0.2">
      <c r="A113" s="245"/>
      <c r="B113" s="40" t="s">
        <v>35</v>
      </c>
      <c r="C113" s="24" t="s">
        <v>79</v>
      </c>
      <c r="D113" s="25"/>
      <c r="E113" s="26"/>
      <c r="F113" s="26"/>
      <c r="G113" s="26"/>
      <c r="H113" s="26"/>
      <c r="I113" s="26"/>
      <c r="J113" s="26"/>
      <c r="K113" s="26"/>
      <c r="L113" s="26"/>
      <c r="M113" s="26"/>
      <c r="N113" s="26"/>
      <c r="O113" s="26"/>
      <c r="P113" s="26"/>
      <c r="Q113" s="26"/>
      <c r="R113" s="26"/>
      <c r="S113" s="26"/>
      <c r="T113" s="26"/>
      <c r="U113" s="26"/>
      <c r="V113" s="26"/>
      <c r="W113" s="26"/>
      <c r="X113" s="26"/>
      <c r="Y113" s="26"/>
      <c r="Z113" s="26"/>
      <c r="AA113" s="26"/>
      <c r="AB113" s="26"/>
      <c r="AC113" s="26"/>
      <c r="AD113" s="26"/>
      <c r="AE113" s="26"/>
      <c r="AF113" s="26"/>
      <c r="AG113" s="26"/>
      <c r="AH113" s="26"/>
      <c r="AI113" s="26"/>
      <c r="AJ113" s="26"/>
      <c r="AK113" s="26"/>
      <c r="AL113" s="26"/>
      <c r="AM113" s="26"/>
      <c r="AN113" s="26"/>
      <c r="AO113" s="26"/>
      <c r="AP113" s="26"/>
      <c r="AQ113" s="26"/>
      <c r="AR113" s="26"/>
      <c r="AS113" s="26"/>
      <c r="AT113" s="26"/>
      <c r="AU113" s="26"/>
      <c r="AV113" s="26"/>
      <c r="AW113" s="26"/>
      <c r="AX113" s="26"/>
      <c r="AY113" s="26"/>
      <c r="AZ113" s="26"/>
      <c r="BA113" s="26"/>
      <c r="BB113" s="26"/>
      <c r="BC113" s="26"/>
      <c r="BD113" s="26"/>
      <c r="BE113" s="26"/>
      <c r="BF113" s="26"/>
      <c r="BG113" s="26"/>
      <c r="BH113" s="26"/>
      <c r="BI113" s="26"/>
      <c r="BJ113" s="26"/>
      <c r="BK113" s="26"/>
      <c r="BL113" s="41"/>
      <c r="BM113" t="s">
        <v>100</v>
      </c>
    </row>
    <row r="114" spans="1:65" x14ac:dyDescent="0.2">
      <c r="A114" s="245"/>
      <c r="B114" s="40" t="s">
        <v>35</v>
      </c>
      <c r="C114" s="24" t="s">
        <v>240</v>
      </c>
      <c r="D114" s="25"/>
      <c r="E114" s="26"/>
      <c r="F114" s="26"/>
      <c r="G114" s="26"/>
      <c r="H114" s="26"/>
      <c r="I114" s="26"/>
      <c r="J114" s="26"/>
      <c r="K114" s="26"/>
      <c r="L114" s="26"/>
      <c r="M114" s="26"/>
      <c r="N114" s="26"/>
      <c r="O114" s="26"/>
      <c r="P114" s="26"/>
      <c r="Q114" s="26"/>
      <c r="R114" s="26"/>
      <c r="S114" s="26"/>
      <c r="T114" s="26"/>
      <c r="U114" s="26"/>
      <c r="V114" s="26"/>
      <c r="W114" s="33">
        <v>0</v>
      </c>
      <c r="X114" s="33">
        <v>0</v>
      </c>
      <c r="Y114" s="33">
        <v>0</v>
      </c>
      <c r="Z114" s="33">
        <v>0</v>
      </c>
      <c r="AA114" s="33">
        <v>0</v>
      </c>
      <c r="AB114" s="33">
        <v>0</v>
      </c>
      <c r="AC114" s="33">
        <v>0</v>
      </c>
      <c r="AD114" s="33">
        <v>0</v>
      </c>
      <c r="AE114" s="33">
        <v>0</v>
      </c>
      <c r="AF114" s="33">
        <v>0</v>
      </c>
      <c r="AG114" s="33">
        <v>0</v>
      </c>
      <c r="AH114" s="33">
        <v>0</v>
      </c>
      <c r="AI114" s="33">
        <v>0</v>
      </c>
      <c r="AJ114" s="26"/>
      <c r="AK114" s="26"/>
      <c r="AL114" s="26"/>
      <c r="AM114" s="26"/>
      <c r="AN114" s="26"/>
      <c r="AO114" s="26"/>
      <c r="AP114" s="26"/>
      <c r="AQ114" s="26"/>
      <c r="AR114" s="26"/>
      <c r="AS114" s="26"/>
      <c r="AT114" s="26"/>
      <c r="AU114" s="26"/>
      <c r="AV114" s="26"/>
      <c r="AW114" s="26"/>
      <c r="AX114" s="26"/>
      <c r="AY114" s="26"/>
      <c r="AZ114" s="26"/>
      <c r="BA114" s="26"/>
      <c r="BB114" s="26"/>
      <c r="BC114" s="26"/>
      <c r="BD114" s="26"/>
      <c r="BE114" s="26"/>
      <c r="BF114" s="26"/>
      <c r="BG114" s="26"/>
      <c r="BH114" s="26"/>
      <c r="BI114" s="26"/>
      <c r="BJ114" s="26"/>
      <c r="BK114" s="26"/>
      <c r="BL114" s="41"/>
      <c r="BM114" t="s">
        <v>100</v>
      </c>
    </row>
    <row r="115" spans="1:65" x14ac:dyDescent="0.2">
      <c r="A115" s="245"/>
      <c r="B115" s="40" t="s">
        <v>35</v>
      </c>
      <c r="C115" s="24" t="s">
        <v>81</v>
      </c>
      <c r="D115" s="25"/>
      <c r="E115" s="26"/>
      <c r="F115" s="26"/>
      <c r="G115" s="26"/>
      <c r="H115" s="26"/>
      <c r="I115" s="26"/>
      <c r="J115" s="26"/>
      <c r="K115" s="26"/>
      <c r="L115" s="26"/>
      <c r="M115" s="26"/>
      <c r="N115" s="26"/>
      <c r="O115" s="26"/>
      <c r="P115" s="26"/>
      <c r="Q115" s="26"/>
      <c r="R115" s="26"/>
      <c r="S115" s="26"/>
      <c r="T115" s="26"/>
      <c r="U115" s="26"/>
      <c r="V115" s="26"/>
      <c r="W115" s="26"/>
      <c r="X115" s="26"/>
      <c r="Y115" s="26"/>
      <c r="Z115" s="26"/>
      <c r="AA115" s="26"/>
      <c r="AB115" s="26"/>
      <c r="AC115" s="26"/>
      <c r="AD115" s="26"/>
      <c r="AE115" s="26"/>
      <c r="AF115" s="26"/>
      <c r="AG115" s="26"/>
      <c r="AH115" s="26"/>
      <c r="AI115" s="26"/>
      <c r="AJ115" s="26"/>
      <c r="AK115" s="26"/>
      <c r="AL115" s="26"/>
      <c r="AM115" s="26"/>
      <c r="AN115" s="26"/>
      <c r="AO115" s="26"/>
      <c r="AP115" s="26"/>
      <c r="AQ115" s="26"/>
      <c r="AR115" s="26"/>
      <c r="AS115" s="26"/>
      <c r="AT115" s="26"/>
      <c r="AU115" s="26"/>
      <c r="AV115" s="26"/>
      <c r="AW115" s="26"/>
      <c r="AX115" s="26"/>
      <c r="AY115" s="26"/>
      <c r="AZ115" s="26"/>
      <c r="BA115" s="26"/>
      <c r="BB115" s="26"/>
      <c r="BC115" s="26"/>
      <c r="BD115" s="26"/>
      <c r="BE115" s="26"/>
      <c r="BF115" s="26"/>
      <c r="BG115" s="26"/>
      <c r="BH115" s="26"/>
      <c r="BI115" s="26"/>
      <c r="BJ115" s="26"/>
      <c r="BK115" s="26"/>
      <c r="BL115" s="41"/>
      <c r="BM115" t="s">
        <v>100</v>
      </c>
    </row>
    <row r="116" spans="1:65" x14ac:dyDescent="0.2">
      <c r="A116" s="245"/>
      <c r="B116" s="40" t="s">
        <v>35</v>
      </c>
      <c r="C116" s="24" t="s">
        <v>78</v>
      </c>
      <c r="D116" s="25"/>
      <c r="E116" s="26"/>
      <c r="F116" s="26"/>
      <c r="G116" s="26"/>
      <c r="H116" s="26"/>
      <c r="I116" s="26"/>
      <c r="J116" s="26"/>
      <c r="K116" s="26"/>
      <c r="L116" s="26"/>
      <c r="M116" s="26"/>
      <c r="N116" s="26"/>
      <c r="O116" s="26"/>
      <c r="P116" s="26"/>
      <c r="Q116" s="26"/>
      <c r="R116" s="26"/>
      <c r="S116" s="26"/>
      <c r="T116" s="26"/>
      <c r="U116" s="26"/>
      <c r="V116" s="26"/>
      <c r="W116" s="26"/>
      <c r="X116" s="26"/>
      <c r="Y116" s="26"/>
      <c r="Z116" s="26"/>
      <c r="AA116" s="26"/>
      <c r="AB116" s="26"/>
      <c r="AC116" s="26"/>
      <c r="AD116" s="26"/>
      <c r="AE116" s="26"/>
      <c r="AF116" s="26"/>
      <c r="AG116" s="26"/>
      <c r="AH116" s="26"/>
      <c r="AI116" s="26"/>
      <c r="AJ116" s="26"/>
      <c r="AK116" s="26"/>
      <c r="AL116" s="26"/>
      <c r="AM116" s="26"/>
      <c r="AN116" s="26"/>
      <c r="AO116" s="26"/>
      <c r="AP116" s="26"/>
      <c r="AQ116" s="26"/>
      <c r="AR116" s="26"/>
      <c r="AS116" s="26"/>
      <c r="AT116" s="26"/>
      <c r="AU116" s="26"/>
      <c r="AV116" s="26"/>
      <c r="AW116" s="26"/>
      <c r="AX116" s="26"/>
      <c r="AY116" s="26"/>
      <c r="AZ116" s="26"/>
      <c r="BA116" s="26"/>
      <c r="BB116" s="26"/>
      <c r="BC116" s="26"/>
      <c r="BD116" s="26"/>
      <c r="BE116" s="26"/>
      <c r="BF116" s="26"/>
      <c r="BG116" s="26"/>
      <c r="BH116" s="26"/>
      <c r="BI116" s="26"/>
      <c r="BJ116" s="26"/>
      <c r="BK116" s="26"/>
      <c r="BL116" s="41"/>
      <c r="BM116" t="s">
        <v>100</v>
      </c>
    </row>
    <row r="117" spans="1:65" x14ac:dyDescent="0.2">
      <c r="A117" s="245"/>
      <c r="B117" s="40" t="s">
        <v>35</v>
      </c>
      <c r="C117" s="31" t="s">
        <v>45</v>
      </c>
      <c r="D117" s="27">
        <v>0</v>
      </c>
      <c r="E117" s="28">
        <v>0</v>
      </c>
      <c r="F117" s="28">
        <v>0</v>
      </c>
      <c r="G117" s="28">
        <v>0</v>
      </c>
      <c r="H117" s="28">
        <v>0</v>
      </c>
      <c r="I117" s="28">
        <v>0</v>
      </c>
      <c r="J117" s="28">
        <v>0</v>
      </c>
      <c r="K117" s="28">
        <v>0</v>
      </c>
      <c r="L117" s="28">
        <v>0</v>
      </c>
      <c r="M117" s="28">
        <v>0</v>
      </c>
      <c r="N117" s="28">
        <v>0</v>
      </c>
      <c r="O117" s="28">
        <v>0</v>
      </c>
      <c r="P117" s="28">
        <v>0</v>
      </c>
      <c r="Q117" s="28">
        <v>0</v>
      </c>
      <c r="R117" s="28">
        <v>0</v>
      </c>
      <c r="S117" s="28">
        <v>0</v>
      </c>
      <c r="T117" s="28">
        <v>0</v>
      </c>
      <c r="U117" s="28">
        <v>0</v>
      </c>
      <c r="V117" s="28">
        <v>0</v>
      </c>
      <c r="W117" s="28">
        <v>0</v>
      </c>
      <c r="X117" s="28">
        <v>0</v>
      </c>
      <c r="Y117" s="28">
        <v>0</v>
      </c>
      <c r="Z117" s="28">
        <v>0</v>
      </c>
      <c r="AA117" s="28">
        <v>0</v>
      </c>
      <c r="AB117" s="28">
        <v>0</v>
      </c>
      <c r="AC117" s="28">
        <v>0</v>
      </c>
      <c r="AD117" s="28">
        <v>0</v>
      </c>
      <c r="AE117" s="28">
        <v>0</v>
      </c>
      <c r="AF117" s="28">
        <v>0</v>
      </c>
      <c r="AG117" s="28">
        <v>0</v>
      </c>
      <c r="AH117" s="28">
        <v>0</v>
      </c>
      <c r="AI117" s="28">
        <v>0</v>
      </c>
      <c r="AJ117" s="28">
        <v>0</v>
      </c>
      <c r="AK117" s="28">
        <v>0</v>
      </c>
      <c r="AL117" s="28">
        <v>0</v>
      </c>
      <c r="AM117" s="28">
        <v>0</v>
      </c>
      <c r="AN117" s="28">
        <v>0</v>
      </c>
      <c r="AO117" s="28">
        <v>0</v>
      </c>
      <c r="AP117" s="28">
        <v>0</v>
      </c>
      <c r="AQ117" s="28">
        <v>0</v>
      </c>
      <c r="AR117" s="28">
        <v>0</v>
      </c>
      <c r="AS117" s="28">
        <v>0</v>
      </c>
      <c r="AT117" s="28">
        <v>0</v>
      </c>
      <c r="AU117" s="28">
        <v>0</v>
      </c>
      <c r="AV117" s="28">
        <v>0</v>
      </c>
      <c r="AW117" s="28">
        <v>0</v>
      </c>
      <c r="AX117" s="28">
        <v>0</v>
      </c>
      <c r="AY117" s="28">
        <v>0</v>
      </c>
      <c r="AZ117" s="28">
        <v>0</v>
      </c>
      <c r="BA117" s="28">
        <v>0</v>
      </c>
      <c r="BB117" s="28">
        <v>0</v>
      </c>
      <c r="BC117" s="28">
        <v>0</v>
      </c>
      <c r="BD117" s="28">
        <v>0</v>
      </c>
      <c r="BE117" s="28">
        <v>0</v>
      </c>
      <c r="BF117" s="28">
        <v>0</v>
      </c>
      <c r="BG117" s="28">
        <v>0</v>
      </c>
      <c r="BH117" s="28">
        <v>0</v>
      </c>
      <c r="BI117" s="28">
        <v>0</v>
      </c>
      <c r="BJ117" s="28">
        <v>0</v>
      </c>
      <c r="BK117" s="28">
        <v>0</v>
      </c>
      <c r="BL117" s="42">
        <v>0</v>
      </c>
      <c r="BM117" t="s">
        <v>100</v>
      </c>
    </row>
    <row r="118" spans="1:65" x14ac:dyDescent="0.2">
      <c r="A118" s="245"/>
      <c r="B118" s="40" t="s">
        <v>35</v>
      </c>
      <c r="C118" s="24" t="s">
        <v>74</v>
      </c>
      <c r="D118" s="35">
        <v>0</v>
      </c>
      <c r="E118" s="29">
        <v>0</v>
      </c>
      <c r="F118" s="29">
        <v>0</v>
      </c>
      <c r="G118" s="29">
        <v>0</v>
      </c>
      <c r="H118" s="29">
        <v>0</v>
      </c>
      <c r="I118" s="29">
        <v>0</v>
      </c>
      <c r="J118" s="29">
        <v>0</v>
      </c>
      <c r="K118" s="29">
        <v>0</v>
      </c>
      <c r="L118" s="29">
        <v>0</v>
      </c>
      <c r="M118" s="29">
        <v>0</v>
      </c>
      <c r="N118" s="29">
        <v>0</v>
      </c>
      <c r="O118" s="29">
        <v>0</v>
      </c>
      <c r="P118" s="29">
        <v>0</v>
      </c>
      <c r="Q118" s="29">
        <v>0</v>
      </c>
      <c r="R118" s="29">
        <v>0</v>
      </c>
      <c r="S118" s="29">
        <v>0</v>
      </c>
      <c r="T118" s="29">
        <v>0</v>
      </c>
      <c r="U118" s="29">
        <v>0</v>
      </c>
      <c r="V118" s="29">
        <v>0</v>
      </c>
      <c r="W118" s="29">
        <v>0</v>
      </c>
      <c r="X118" s="26">
        <v>0</v>
      </c>
      <c r="Y118" s="26">
        <v>0</v>
      </c>
      <c r="Z118" s="26">
        <v>0</v>
      </c>
      <c r="AA118" s="26">
        <v>0</v>
      </c>
      <c r="AB118" s="26">
        <v>0</v>
      </c>
      <c r="AC118" s="26">
        <v>0</v>
      </c>
      <c r="AD118" s="26">
        <v>0</v>
      </c>
      <c r="AE118" s="26">
        <v>0</v>
      </c>
      <c r="AF118" s="26">
        <v>0</v>
      </c>
      <c r="AG118" s="26">
        <v>0</v>
      </c>
      <c r="AH118" s="26">
        <v>0</v>
      </c>
      <c r="AI118" s="26"/>
      <c r="AJ118" s="26"/>
      <c r="AK118" s="26"/>
      <c r="AL118" s="26"/>
      <c r="AM118" s="26"/>
      <c r="AN118" s="26"/>
      <c r="AO118" s="26"/>
      <c r="AP118" s="26"/>
      <c r="AQ118" s="26"/>
      <c r="AR118" s="26"/>
      <c r="AS118" s="26"/>
      <c r="AT118" s="26"/>
      <c r="AU118" s="26"/>
      <c r="AV118" s="26"/>
      <c r="AW118" s="26"/>
      <c r="AX118" s="26"/>
      <c r="AY118" s="26"/>
      <c r="AZ118" s="26"/>
      <c r="BA118" s="26"/>
      <c r="BB118" s="26"/>
      <c r="BC118" s="26"/>
      <c r="BD118" s="26"/>
      <c r="BE118" s="26"/>
      <c r="BF118" s="26"/>
      <c r="BG118" s="26"/>
      <c r="BH118" s="26"/>
      <c r="BI118" s="26"/>
      <c r="BJ118" s="26"/>
      <c r="BK118" s="26"/>
      <c r="BL118" s="41"/>
      <c r="BM118" t="s">
        <v>100</v>
      </c>
    </row>
    <row r="119" spans="1:65" x14ac:dyDescent="0.2">
      <c r="A119" s="245"/>
      <c r="B119" s="40" t="s">
        <v>35</v>
      </c>
      <c r="C119" s="24" t="s">
        <v>83</v>
      </c>
      <c r="D119" s="25"/>
      <c r="E119" s="26"/>
      <c r="F119" s="26"/>
      <c r="G119" s="26"/>
      <c r="H119" s="26"/>
      <c r="I119" s="26"/>
      <c r="J119" s="26"/>
      <c r="K119" s="26"/>
      <c r="L119" s="26"/>
      <c r="M119" s="26"/>
      <c r="N119" s="26"/>
      <c r="O119" s="26"/>
      <c r="P119" s="26"/>
      <c r="Q119" s="26"/>
      <c r="R119" s="26"/>
      <c r="S119" s="26"/>
      <c r="T119" s="26"/>
      <c r="U119" s="26"/>
      <c r="V119" s="26"/>
      <c r="W119" s="30"/>
      <c r="X119" s="30"/>
      <c r="Y119" s="30"/>
      <c r="Z119" s="30"/>
      <c r="AA119" s="30"/>
      <c r="AB119" s="30"/>
      <c r="AC119" s="30"/>
      <c r="AD119" s="30"/>
      <c r="AE119" s="30"/>
      <c r="AF119" s="30"/>
      <c r="AG119" s="30"/>
      <c r="AH119" s="30"/>
      <c r="AI119" s="30"/>
      <c r="AJ119" s="30"/>
      <c r="AK119" s="30"/>
      <c r="AL119" s="30"/>
      <c r="AM119" s="30"/>
      <c r="AN119" s="30"/>
      <c r="AO119" s="30"/>
      <c r="AP119" s="30"/>
      <c r="AQ119" s="30"/>
      <c r="AR119" s="30"/>
      <c r="AS119" s="30"/>
      <c r="AT119" s="30"/>
      <c r="AU119" s="30"/>
      <c r="AV119" s="30"/>
      <c r="AW119" s="30"/>
      <c r="AX119" s="30"/>
      <c r="AY119" s="30"/>
      <c r="AZ119" s="30"/>
      <c r="BA119" s="30"/>
      <c r="BB119" s="30"/>
      <c r="BC119" s="30"/>
      <c r="BD119" s="30"/>
      <c r="BE119" s="30"/>
      <c r="BF119" s="30"/>
      <c r="BG119" s="30"/>
      <c r="BH119" s="30"/>
      <c r="BI119" s="30"/>
      <c r="BJ119" s="30"/>
      <c r="BK119" s="30"/>
      <c r="BL119" s="43"/>
      <c r="BM119" t="s">
        <v>100</v>
      </c>
    </row>
    <row r="120" spans="1:65" x14ac:dyDescent="0.2">
      <c r="A120" s="245"/>
      <c r="B120" s="40" t="s">
        <v>35</v>
      </c>
      <c r="C120" s="24" t="s">
        <v>75</v>
      </c>
      <c r="D120" s="25"/>
      <c r="E120" s="26"/>
      <c r="F120" s="26"/>
      <c r="G120" s="26"/>
      <c r="H120" s="26"/>
      <c r="I120" s="26"/>
      <c r="J120" s="26"/>
      <c r="K120" s="26"/>
      <c r="L120" s="26"/>
      <c r="M120" s="26"/>
      <c r="N120" s="26"/>
      <c r="O120" s="26"/>
      <c r="P120" s="26"/>
      <c r="Q120" s="26"/>
      <c r="R120" s="26"/>
      <c r="S120" s="26"/>
      <c r="T120" s="26"/>
      <c r="U120" s="26"/>
      <c r="V120" s="26"/>
      <c r="W120" s="26"/>
      <c r="X120" s="26"/>
      <c r="Y120" s="26"/>
      <c r="Z120" s="26"/>
      <c r="AA120" s="26"/>
      <c r="AB120" s="26"/>
      <c r="AC120" s="26"/>
      <c r="AD120" s="26"/>
      <c r="AE120" s="26"/>
      <c r="AF120" s="26"/>
      <c r="AG120" s="26"/>
      <c r="AH120" s="26"/>
      <c r="AI120" s="26"/>
      <c r="AJ120" s="26"/>
      <c r="AK120" s="26"/>
      <c r="AL120" s="26"/>
      <c r="AM120" s="26"/>
      <c r="AN120" s="26"/>
      <c r="AO120" s="26"/>
      <c r="AP120" s="26"/>
      <c r="AQ120" s="26"/>
      <c r="AR120" s="26"/>
      <c r="AS120" s="26"/>
      <c r="AT120" s="26"/>
      <c r="AU120" s="26"/>
      <c r="AV120" s="26"/>
      <c r="AW120" s="26"/>
      <c r="AX120" s="26"/>
      <c r="AY120" s="26"/>
      <c r="AZ120" s="26"/>
      <c r="BA120" s="26"/>
      <c r="BB120" s="26"/>
      <c r="BC120" s="26"/>
      <c r="BD120" s="26"/>
      <c r="BE120" s="26"/>
      <c r="BF120" s="26"/>
      <c r="BG120" s="26"/>
      <c r="BH120" s="26"/>
      <c r="BI120" s="26"/>
      <c r="BJ120" s="26"/>
      <c r="BK120" s="26"/>
      <c r="BL120" s="41"/>
      <c r="BM120" t="s">
        <v>100</v>
      </c>
    </row>
    <row r="121" spans="1:65" x14ac:dyDescent="0.2">
      <c r="A121" s="245"/>
      <c r="B121" s="40" t="s">
        <v>35</v>
      </c>
      <c r="C121" s="24" t="s">
        <v>79</v>
      </c>
      <c r="D121" s="25"/>
      <c r="E121" s="26"/>
      <c r="F121" s="26"/>
      <c r="G121" s="26"/>
      <c r="H121" s="26"/>
      <c r="I121" s="26"/>
      <c r="J121" s="26"/>
      <c r="K121" s="26"/>
      <c r="L121" s="26"/>
      <c r="M121" s="26"/>
      <c r="N121" s="26"/>
      <c r="O121" s="26"/>
      <c r="P121" s="26"/>
      <c r="Q121" s="26"/>
      <c r="R121" s="26"/>
      <c r="S121" s="26"/>
      <c r="T121" s="26"/>
      <c r="U121" s="26"/>
      <c r="V121" s="26"/>
      <c r="W121" s="26"/>
      <c r="X121" s="26"/>
      <c r="Y121" s="26"/>
      <c r="Z121" s="26"/>
      <c r="AA121" s="26"/>
      <c r="AB121" s="26"/>
      <c r="AC121" s="26"/>
      <c r="AD121" s="26"/>
      <c r="AE121" s="26"/>
      <c r="AF121" s="26"/>
      <c r="AG121" s="26"/>
      <c r="AH121" s="26"/>
      <c r="AI121" s="26"/>
      <c r="AJ121" s="26"/>
      <c r="AK121" s="26"/>
      <c r="AL121" s="26"/>
      <c r="AM121" s="26"/>
      <c r="AN121" s="26"/>
      <c r="AO121" s="26"/>
      <c r="AP121" s="26"/>
      <c r="AQ121" s="26"/>
      <c r="AR121" s="26"/>
      <c r="AS121" s="26"/>
      <c r="AT121" s="26"/>
      <c r="AU121" s="26"/>
      <c r="AV121" s="26"/>
      <c r="AW121" s="26"/>
      <c r="AX121" s="26"/>
      <c r="AY121" s="26"/>
      <c r="AZ121" s="26"/>
      <c r="BA121" s="26"/>
      <c r="BB121" s="26"/>
      <c r="BC121" s="26"/>
      <c r="BD121" s="26"/>
      <c r="BE121" s="26"/>
      <c r="BF121" s="26"/>
      <c r="BG121" s="26"/>
      <c r="BH121" s="26"/>
      <c r="BI121" s="26"/>
      <c r="BJ121" s="26"/>
      <c r="BK121" s="26"/>
      <c r="BL121" s="41"/>
      <c r="BM121" t="s">
        <v>100</v>
      </c>
    </row>
    <row r="122" spans="1:65" x14ac:dyDescent="0.2">
      <c r="A122" s="245"/>
      <c r="B122" s="40" t="s">
        <v>35</v>
      </c>
      <c r="C122" s="24" t="s">
        <v>80</v>
      </c>
      <c r="D122" s="25"/>
      <c r="E122" s="26"/>
      <c r="F122" s="26"/>
      <c r="G122" s="26"/>
      <c r="H122" s="26"/>
      <c r="I122" s="26"/>
      <c r="J122" s="26"/>
      <c r="K122" s="26"/>
      <c r="L122" s="26"/>
      <c r="M122" s="26"/>
      <c r="N122" s="26"/>
      <c r="O122" s="26"/>
      <c r="P122" s="26"/>
      <c r="Q122" s="26"/>
      <c r="R122" s="26"/>
      <c r="S122" s="26"/>
      <c r="T122" s="26"/>
      <c r="U122" s="26"/>
      <c r="V122" s="26"/>
      <c r="W122" s="26"/>
      <c r="X122" s="26"/>
      <c r="Y122" s="26"/>
      <c r="Z122" s="26"/>
      <c r="AA122" s="26"/>
      <c r="AB122" s="26"/>
      <c r="AC122" s="26"/>
      <c r="AD122" s="26"/>
      <c r="AE122" s="26"/>
      <c r="AF122" s="26"/>
      <c r="AG122" s="26"/>
      <c r="AH122" s="26"/>
      <c r="AI122" s="26"/>
      <c r="AJ122" s="26"/>
      <c r="AK122" s="26"/>
      <c r="AL122" s="26"/>
      <c r="AM122" s="26"/>
      <c r="AN122" s="26"/>
      <c r="AO122" s="26"/>
      <c r="AP122" s="26"/>
      <c r="AQ122" s="26"/>
      <c r="AR122" s="26"/>
      <c r="AS122" s="26"/>
      <c r="AT122" s="26"/>
      <c r="AU122" s="26"/>
      <c r="AV122" s="26"/>
      <c r="AW122" s="26"/>
      <c r="AX122" s="26"/>
      <c r="AY122" s="26"/>
      <c r="AZ122" s="26"/>
      <c r="BA122" s="26"/>
      <c r="BB122" s="26"/>
      <c r="BC122" s="26"/>
      <c r="BD122" s="26"/>
      <c r="BE122" s="26"/>
      <c r="BF122" s="26"/>
      <c r="BG122" s="26"/>
      <c r="BH122" s="26"/>
      <c r="BI122" s="26"/>
      <c r="BJ122" s="26"/>
      <c r="BK122" s="26"/>
      <c r="BL122" s="41"/>
      <c r="BM122" t="s">
        <v>100</v>
      </c>
    </row>
    <row r="123" spans="1:65" x14ac:dyDescent="0.2">
      <c r="A123" s="245"/>
      <c r="B123" s="40" t="s">
        <v>35</v>
      </c>
      <c r="C123" s="24" t="s">
        <v>78</v>
      </c>
      <c r="D123" s="25"/>
      <c r="E123" s="26"/>
      <c r="F123" s="26"/>
      <c r="G123" s="26"/>
      <c r="H123" s="26"/>
      <c r="I123" s="26"/>
      <c r="J123" s="26"/>
      <c r="K123" s="26"/>
      <c r="L123" s="26"/>
      <c r="M123" s="26"/>
      <c r="N123" s="26"/>
      <c r="O123" s="26"/>
      <c r="P123" s="26"/>
      <c r="Q123" s="26"/>
      <c r="R123" s="26"/>
      <c r="S123" s="26"/>
      <c r="T123" s="26"/>
      <c r="U123" s="26"/>
      <c r="V123" s="26"/>
      <c r="W123" s="26"/>
      <c r="X123" s="26"/>
      <c r="Y123" s="26"/>
      <c r="Z123" s="26"/>
      <c r="AA123" s="26"/>
      <c r="AB123" s="26"/>
      <c r="AC123" s="26"/>
      <c r="AD123" s="26"/>
      <c r="AE123" s="26"/>
      <c r="AF123" s="26"/>
      <c r="AG123" s="26"/>
      <c r="AH123" s="26"/>
      <c r="AI123" s="26"/>
      <c r="AJ123" s="26"/>
      <c r="AK123" s="26"/>
      <c r="AL123" s="26"/>
      <c r="AM123" s="26"/>
      <c r="AN123" s="26"/>
      <c r="AO123" s="26"/>
      <c r="AP123" s="26"/>
      <c r="AQ123" s="26"/>
      <c r="AR123" s="26"/>
      <c r="AS123" s="26"/>
      <c r="AT123" s="26"/>
      <c r="AU123" s="26"/>
      <c r="AV123" s="26"/>
      <c r="AW123" s="26"/>
      <c r="AX123" s="26"/>
      <c r="AY123" s="26"/>
      <c r="AZ123" s="26"/>
      <c r="BA123" s="26"/>
      <c r="BB123" s="26"/>
      <c r="BC123" s="26"/>
      <c r="BD123" s="26"/>
      <c r="BE123" s="26"/>
      <c r="BF123" s="26"/>
      <c r="BG123" s="26"/>
      <c r="BH123" s="26"/>
      <c r="BI123" s="26"/>
      <c r="BJ123" s="26"/>
      <c r="BK123" s="26"/>
      <c r="BL123" s="41"/>
      <c r="BM123" t="s">
        <v>100</v>
      </c>
    </row>
    <row r="124" spans="1:65" x14ac:dyDescent="0.2">
      <c r="A124" s="245"/>
      <c r="B124" s="40" t="s">
        <v>35</v>
      </c>
      <c r="C124" s="31" t="s">
        <v>42</v>
      </c>
      <c r="D124" s="27">
        <v>103</v>
      </c>
      <c r="E124" s="28">
        <v>111</v>
      </c>
      <c r="F124" s="28">
        <v>111</v>
      </c>
      <c r="G124" s="28">
        <v>110</v>
      </c>
      <c r="H124" s="28">
        <v>115</v>
      </c>
      <c r="I124" s="28">
        <v>105</v>
      </c>
      <c r="J124" s="28">
        <v>107</v>
      </c>
      <c r="K124" s="28">
        <v>110</v>
      </c>
      <c r="L124" s="28">
        <v>111</v>
      </c>
      <c r="M124" s="28">
        <v>110</v>
      </c>
      <c r="N124" s="28">
        <v>118</v>
      </c>
      <c r="O124" s="28">
        <v>119</v>
      </c>
      <c r="P124" s="28">
        <v>120</v>
      </c>
      <c r="Q124" s="28">
        <v>119</v>
      </c>
      <c r="R124" s="28">
        <v>121</v>
      </c>
      <c r="S124" s="28">
        <v>112</v>
      </c>
      <c r="T124" s="28">
        <v>115</v>
      </c>
      <c r="U124" s="28">
        <v>106.9</v>
      </c>
      <c r="V124" s="28">
        <v>107.5</v>
      </c>
      <c r="W124" s="28">
        <v>111.7</v>
      </c>
      <c r="X124" s="28">
        <v>111.7</v>
      </c>
      <c r="Y124" s="28">
        <v>112.4</v>
      </c>
      <c r="Z124" s="28">
        <v>117.80000000000001</v>
      </c>
      <c r="AA124" s="28">
        <v>123.20000000000002</v>
      </c>
      <c r="AB124" s="28">
        <v>128.60000000000002</v>
      </c>
      <c r="AC124" s="28">
        <v>134</v>
      </c>
      <c r="AD124" s="28">
        <v>134</v>
      </c>
      <c r="AE124" s="28">
        <v>134</v>
      </c>
      <c r="AF124" s="28">
        <v>134</v>
      </c>
      <c r="AG124" s="28">
        <v>134</v>
      </c>
      <c r="AH124" s="28">
        <v>134</v>
      </c>
      <c r="AI124" s="28">
        <v>134</v>
      </c>
      <c r="AJ124" s="28">
        <v>134</v>
      </c>
      <c r="AK124" s="28">
        <v>134</v>
      </c>
      <c r="AL124" s="28">
        <v>134</v>
      </c>
      <c r="AM124" s="28">
        <v>134</v>
      </c>
      <c r="AN124" s="28">
        <v>134</v>
      </c>
      <c r="AO124" s="28">
        <v>134</v>
      </c>
      <c r="AP124" s="28">
        <v>134</v>
      </c>
      <c r="AQ124" s="28">
        <v>134</v>
      </c>
      <c r="AR124" s="28">
        <v>134</v>
      </c>
      <c r="AS124" s="28">
        <v>134</v>
      </c>
      <c r="AT124" s="28">
        <v>134</v>
      </c>
      <c r="AU124" s="28">
        <v>134</v>
      </c>
      <c r="AV124" s="28">
        <v>134</v>
      </c>
      <c r="AW124" s="28">
        <v>134</v>
      </c>
      <c r="AX124" s="28">
        <v>134</v>
      </c>
      <c r="AY124" s="28">
        <v>134</v>
      </c>
      <c r="AZ124" s="28">
        <v>134</v>
      </c>
      <c r="BA124" s="28">
        <v>134</v>
      </c>
      <c r="BB124" s="28">
        <v>134</v>
      </c>
      <c r="BC124" s="28">
        <v>134</v>
      </c>
      <c r="BD124" s="28">
        <v>134</v>
      </c>
      <c r="BE124" s="28">
        <v>134</v>
      </c>
      <c r="BF124" s="28">
        <v>134</v>
      </c>
      <c r="BG124" s="28">
        <v>134</v>
      </c>
      <c r="BH124" s="28">
        <v>134</v>
      </c>
      <c r="BI124" s="28">
        <v>134</v>
      </c>
      <c r="BJ124" s="28">
        <v>134</v>
      </c>
      <c r="BK124" s="28">
        <v>134</v>
      </c>
      <c r="BL124" s="42">
        <v>134</v>
      </c>
      <c r="BM124" t="s">
        <v>100</v>
      </c>
    </row>
    <row r="125" spans="1:65" x14ac:dyDescent="0.2">
      <c r="A125" s="245"/>
      <c r="B125" s="40" t="s">
        <v>35</v>
      </c>
      <c r="C125" s="24" t="s">
        <v>74</v>
      </c>
      <c r="D125" s="35">
        <v>103</v>
      </c>
      <c r="E125" s="29">
        <v>111</v>
      </c>
      <c r="F125" s="29">
        <v>111</v>
      </c>
      <c r="G125" s="29">
        <v>110</v>
      </c>
      <c r="H125" s="29">
        <v>115</v>
      </c>
      <c r="I125" s="29">
        <v>105</v>
      </c>
      <c r="J125" s="29">
        <v>107</v>
      </c>
      <c r="K125" s="29">
        <v>110</v>
      </c>
      <c r="L125" s="29">
        <v>111</v>
      </c>
      <c r="M125" s="29">
        <v>110</v>
      </c>
      <c r="N125" s="29">
        <v>118</v>
      </c>
      <c r="O125" s="29">
        <v>119</v>
      </c>
      <c r="P125" s="29">
        <v>120</v>
      </c>
      <c r="Q125" s="29">
        <v>119</v>
      </c>
      <c r="R125" s="29">
        <v>121</v>
      </c>
      <c r="S125" s="29">
        <v>112</v>
      </c>
      <c r="T125" s="29">
        <v>115</v>
      </c>
      <c r="U125" s="29">
        <v>106.9</v>
      </c>
      <c r="V125" s="29">
        <v>107.5</v>
      </c>
      <c r="W125" s="29">
        <v>111.7</v>
      </c>
      <c r="X125" s="26">
        <v>107</v>
      </c>
      <c r="Y125" s="26">
        <v>112.4</v>
      </c>
      <c r="Z125" s="26">
        <v>117.80000000000001</v>
      </c>
      <c r="AA125" s="26">
        <v>123.20000000000002</v>
      </c>
      <c r="AB125" s="26">
        <v>128.60000000000002</v>
      </c>
      <c r="AC125" s="26">
        <v>134</v>
      </c>
      <c r="AD125" s="26">
        <v>134</v>
      </c>
      <c r="AE125" s="26">
        <v>134</v>
      </c>
      <c r="AF125" s="26">
        <v>134</v>
      </c>
      <c r="AG125" s="26">
        <v>134</v>
      </c>
      <c r="AH125" s="26">
        <v>134</v>
      </c>
      <c r="AI125" s="26"/>
      <c r="AJ125" s="26"/>
      <c r="AK125" s="26"/>
      <c r="AL125" s="26"/>
      <c r="AM125" s="26"/>
      <c r="AN125" s="26"/>
      <c r="AO125" s="26"/>
      <c r="AP125" s="26"/>
      <c r="AQ125" s="26"/>
      <c r="AR125" s="26"/>
      <c r="AS125" s="26"/>
      <c r="AT125" s="26"/>
      <c r="AU125" s="26"/>
      <c r="AV125" s="26"/>
      <c r="AW125" s="26"/>
      <c r="AX125" s="26"/>
      <c r="AY125" s="26"/>
      <c r="AZ125" s="26"/>
      <c r="BA125" s="26"/>
      <c r="BB125" s="26"/>
      <c r="BC125" s="26"/>
      <c r="BD125" s="26"/>
      <c r="BE125" s="26"/>
      <c r="BF125" s="26"/>
      <c r="BG125" s="26"/>
      <c r="BH125" s="26"/>
      <c r="BI125" s="26"/>
      <c r="BJ125" s="26"/>
      <c r="BK125" s="26"/>
      <c r="BL125" s="41"/>
      <c r="BM125" t="s">
        <v>100</v>
      </c>
    </row>
    <row r="126" spans="1:65" x14ac:dyDescent="0.2">
      <c r="A126" s="245"/>
      <c r="B126" s="40" t="s">
        <v>35</v>
      </c>
      <c r="C126" s="24" t="s">
        <v>83</v>
      </c>
      <c r="D126" s="25"/>
      <c r="E126" s="26"/>
      <c r="F126" s="26"/>
      <c r="G126" s="26"/>
      <c r="H126" s="26"/>
      <c r="I126" s="26"/>
      <c r="J126" s="26"/>
      <c r="K126" s="26"/>
      <c r="L126" s="26"/>
      <c r="M126" s="26"/>
      <c r="N126" s="26"/>
      <c r="O126" s="26"/>
      <c r="P126" s="26"/>
      <c r="Q126" s="26"/>
      <c r="R126" s="26"/>
      <c r="S126" s="26"/>
      <c r="T126" s="26"/>
      <c r="U126" s="26"/>
      <c r="V126" s="26"/>
      <c r="W126" s="30"/>
      <c r="X126" s="30"/>
      <c r="Y126" s="30">
        <v>0.70000000000000284</v>
      </c>
      <c r="Z126" s="30">
        <v>5.4000000000000057</v>
      </c>
      <c r="AA126" s="30">
        <v>5.4000000000000057</v>
      </c>
      <c r="AB126" s="30">
        <v>5.4000000000000057</v>
      </c>
      <c r="AC126" s="30">
        <v>5.3999999999999773</v>
      </c>
      <c r="AD126" s="30">
        <v>0</v>
      </c>
      <c r="AE126" s="30">
        <v>0</v>
      </c>
      <c r="AF126" s="30">
        <v>0</v>
      </c>
      <c r="AG126" s="30">
        <v>0</v>
      </c>
      <c r="AH126" s="30">
        <v>0</v>
      </c>
      <c r="AI126" s="30"/>
      <c r="AJ126" s="30"/>
      <c r="AK126" s="30"/>
      <c r="AL126" s="30"/>
      <c r="AM126" s="30"/>
      <c r="AN126" s="30"/>
      <c r="AO126" s="30"/>
      <c r="AP126" s="30"/>
      <c r="AQ126" s="30"/>
      <c r="AR126" s="30"/>
      <c r="AS126" s="30"/>
      <c r="AT126" s="30"/>
      <c r="AU126" s="30"/>
      <c r="AV126" s="30"/>
      <c r="AW126" s="30"/>
      <c r="AX126" s="30"/>
      <c r="AY126" s="30"/>
      <c r="AZ126" s="30"/>
      <c r="BA126" s="30"/>
      <c r="BB126" s="30"/>
      <c r="BC126" s="30"/>
      <c r="BD126" s="30"/>
      <c r="BE126" s="30"/>
      <c r="BF126" s="30"/>
      <c r="BG126" s="30"/>
      <c r="BH126" s="30"/>
      <c r="BI126" s="30"/>
      <c r="BJ126" s="30"/>
      <c r="BK126" s="30"/>
      <c r="BL126" s="43"/>
      <c r="BM126" t="s">
        <v>100</v>
      </c>
    </row>
    <row r="127" spans="1:65" x14ac:dyDescent="0.2">
      <c r="A127" s="245"/>
      <c r="B127" s="40" t="s">
        <v>35</v>
      </c>
      <c r="C127" s="24" t="s">
        <v>75</v>
      </c>
      <c r="D127" s="25"/>
      <c r="E127" s="26"/>
      <c r="F127" s="26"/>
      <c r="G127" s="26"/>
      <c r="H127" s="26"/>
      <c r="I127" s="26"/>
      <c r="J127" s="26"/>
      <c r="K127" s="26"/>
      <c r="L127" s="26"/>
      <c r="M127" s="26"/>
      <c r="N127" s="26"/>
      <c r="O127" s="26"/>
      <c r="P127" s="26"/>
      <c r="Q127" s="26"/>
      <c r="R127" s="26"/>
      <c r="S127" s="26"/>
      <c r="T127" s="26"/>
      <c r="U127" s="26"/>
      <c r="V127" s="26"/>
      <c r="W127" s="26"/>
      <c r="X127" s="26"/>
      <c r="Y127" s="26"/>
      <c r="Z127" s="26"/>
      <c r="AA127" s="26"/>
      <c r="AB127" s="26"/>
      <c r="AC127" s="26"/>
      <c r="AD127" s="26"/>
      <c r="AE127" s="26"/>
      <c r="AF127" s="26"/>
      <c r="AG127" s="26"/>
      <c r="AH127" s="26"/>
      <c r="AI127" s="26"/>
      <c r="AJ127" s="26"/>
      <c r="AK127" s="26"/>
      <c r="AL127" s="26"/>
      <c r="AM127" s="26"/>
      <c r="AN127" s="26"/>
      <c r="AO127" s="26"/>
      <c r="AP127" s="26"/>
      <c r="AQ127" s="26"/>
      <c r="AR127" s="26"/>
      <c r="AS127" s="26"/>
      <c r="AT127" s="26"/>
      <c r="AU127" s="26"/>
      <c r="AV127" s="26"/>
      <c r="AW127" s="26"/>
      <c r="AX127" s="26"/>
      <c r="AY127" s="26"/>
      <c r="AZ127" s="26"/>
      <c r="BA127" s="26"/>
      <c r="BB127" s="26"/>
      <c r="BC127" s="26"/>
      <c r="BD127" s="26"/>
      <c r="BE127" s="26"/>
      <c r="BF127" s="26"/>
      <c r="BG127" s="26"/>
      <c r="BH127" s="26"/>
      <c r="BI127" s="26"/>
      <c r="BJ127" s="26"/>
      <c r="BK127" s="26"/>
      <c r="BL127" s="41"/>
      <c r="BM127" t="s">
        <v>100</v>
      </c>
    </row>
    <row r="128" spans="1:65" x14ac:dyDescent="0.2">
      <c r="A128" s="245"/>
      <c r="B128" s="40" t="s">
        <v>35</v>
      </c>
      <c r="C128" s="24" t="s">
        <v>79</v>
      </c>
      <c r="D128" s="25"/>
      <c r="E128" s="26"/>
      <c r="F128" s="26"/>
      <c r="G128" s="26"/>
      <c r="H128" s="26"/>
      <c r="I128" s="26"/>
      <c r="J128" s="26"/>
      <c r="K128" s="26"/>
      <c r="L128" s="26"/>
      <c r="M128" s="26"/>
      <c r="N128" s="26"/>
      <c r="O128" s="26"/>
      <c r="P128" s="26"/>
      <c r="Q128" s="26"/>
      <c r="R128" s="26"/>
      <c r="S128" s="26"/>
      <c r="T128" s="26"/>
      <c r="U128" s="26"/>
      <c r="V128" s="26"/>
      <c r="W128" s="26"/>
      <c r="X128" s="26"/>
      <c r="Y128" s="26"/>
      <c r="Z128" s="26"/>
      <c r="AA128" s="26"/>
      <c r="AB128" s="26"/>
      <c r="AC128" s="26"/>
      <c r="AD128" s="26"/>
      <c r="AE128" s="26"/>
      <c r="AF128" s="26"/>
      <c r="AG128" s="26"/>
      <c r="AH128" s="26"/>
      <c r="AI128" s="26"/>
      <c r="AJ128" s="26"/>
      <c r="AK128" s="26"/>
      <c r="AL128" s="26"/>
      <c r="AM128" s="26"/>
      <c r="AN128" s="26"/>
      <c r="AO128" s="26"/>
      <c r="AP128" s="26"/>
      <c r="AQ128" s="26"/>
      <c r="AR128" s="26"/>
      <c r="AS128" s="26"/>
      <c r="AT128" s="26"/>
      <c r="AU128" s="26"/>
      <c r="AV128" s="26"/>
      <c r="AW128" s="26"/>
      <c r="AX128" s="26"/>
      <c r="AY128" s="26"/>
      <c r="AZ128" s="26"/>
      <c r="BA128" s="26"/>
      <c r="BB128" s="26"/>
      <c r="BC128" s="26"/>
      <c r="BD128" s="26"/>
      <c r="BE128" s="26"/>
      <c r="BF128" s="26"/>
      <c r="BG128" s="26"/>
      <c r="BH128" s="26"/>
      <c r="BI128" s="26"/>
      <c r="BJ128" s="26"/>
      <c r="BK128" s="26"/>
      <c r="BL128" s="41"/>
      <c r="BM128" t="s">
        <v>100</v>
      </c>
    </row>
    <row r="129" spans="1:65" x14ac:dyDescent="0.2">
      <c r="A129" s="245"/>
      <c r="B129" s="40" t="s">
        <v>35</v>
      </c>
      <c r="C129" s="24" t="s">
        <v>80</v>
      </c>
      <c r="D129" s="25"/>
      <c r="E129" s="26"/>
      <c r="F129" s="26"/>
      <c r="G129" s="26"/>
      <c r="H129" s="26"/>
      <c r="I129" s="26"/>
      <c r="J129" s="26"/>
      <c r="K129" s="26"/>
      <c r="L129" s="26"/>
      <c r="M129" s="26"/>
      <c r="N129" s="26"/>
      <c r="O129" s="26"/>
      <c r="P129" s="26"/>
      <c r="Q129" s="26"/>
      <c r="R129" s="26"/>
      <c r="S129" s="26"/>
      <c r="T129" s="26"/>
      <c r="U129" s="26"/>
      <c r="V129" s="26"/>
      <c r="W129" s="26"/>
      <c r="X129" s="26"/>
      <c r="Y129" s="26"/>
      <c r="Z129" s="26"/>
      <c r="AA129" s="26"/>
      <c r="AB129" s="26"/>
      <c r="AC129" s="26"/>
      <c r="AD129" s="26"/>
      <c r="AE129" s="26"/>
      <c r="AF129" s="26"/>
      <c r="AG129" s="26"/>
      <c r="AH129" s="26"/>
      <c r="AI129" s="26"/>
      <c r="AJ129" s="26"/>
      <c r="AK129" s="26"/>
      <c r="AL129" s="26"/>
      <c r="AM129" s="26"/>
      <c r="AN129" s="26"/>
      <c r="AO129" s="26"/>
      <c r="AP129" s="26"/>
      <c r="AQ129" s="26"/>
      <c r="AR129" s="26"/>
      <c r="AS129" s="26"/>
      <c r="AT129" s="26"/>
      <c r="AU129" s="26"/>
      <c r="AV129" s="26"/>
      <c r="AW129" s="26"/>
      <c r="AX129" s="26"/>
      <c r="AY129" s="26"/>
      <c r="AZ129" s="26"/>
      <c r="BA129" s="26"/>
      <c r="BB129" s="26"/>
      <c r="BC129" s="26"/>
      <c r="BD129" s="26"/>
      <c r="BE129" s="26"/>
      <c r="BF129" s="26"/>
      <c r="BG129" s="26"/>
      <c r="BH129" s="26"/>
      <c r="BI129" s="26"/>
      <c r="BJ129" s="26"/>
      <c r="BK129" s="26"/>
      <c r="BL129" s="41"/>
      <c r="BM129" t="s">
        <v>100</v>
      </c>
    </row>
    <row r="130" spans="1:65" x14ac:dyDescent="0.2">
      <c r="A130" s="245"/>
      <c r="B130" s="40" t="s">
        <v>35</v>
      </c>
      <c r="C130" s="24" t="s">
        <v>78</v>
      </c>
      <c r="D130" s="25"/>
      <c r="E130" s="26"/>
      <c r="F130" s="26"/>
      <c r="G130" s="26"/>
      <c r="H130" s="26"/>
      <c r="I130" s="26"/>
      <c r="J130" s="26"/>
      <c r="K130" s="26"/>
      <c r="L130" s="26"/>
      <c r="M130" s="26"/>
      <c r="N130" s="26"/>
      <c r="O130" s="26"/>
      <c r="P130" s="26"/>
      <c r="Q130" s="26"/>
      <c r="R130" s="26"/>
      <c r="S130" s="26"/>
      <c r="T130" s="26"/>
      <c r="U130" s="26"/>
      <c r="V130" s="26"/>
      <c r="W130" s="26"/>
      <c r="X130" s="26"/>
      <c r="Y130" s="26"/>
      <c r="Z130" s="26"/>
      <c r="AA130" s="26"/>
      <c r="AB130" s="26"/>
      <c r="AC130" s="26"/>
      <c r="AD130" s="26"/>
      <c r="AE130" s="26"/>
      <c r="AF130" s="26"/>
      <c r="AG130" s="26"/>
      <c r="AH130" s="26"/>
      <c r="AI130" s="26"/>
      <c r="AJ130" s="26"/>
      <c r="AK130" s="26"/>
      <c r="AL130" s="26"/>
      <c r="AM130" s="26"/>
      <c r="AN130" s="26"/>
      <c r="AO130" s="26"/>
      <c r="AP130" s="26"/>
      <c r="AQ130" s="26"/>
      <c r="AR130" s="26"/>
      <c r="AS130" s="26"/>
      <c r="AT130" s="26"/>
      <c r="AU130" s="26"/>
      <c r="AV130" s="26"/>
      <c r="AW130" s="26"/>
      <c r="AX130" s="26"/>
      <c r="AY130" s="26"/>
      <c r="AZ130" s="26"/>
      <c r="BA130" s="26"/>
      <c r="BB130" s="26"/>
      <c r="BC130" s="26"/>
      <c r="BD130" s="26"/>
      <c r="BE130" s="26"/>
      <c r="BF130" s="26"/>
      <c r="BG130" s="26"/>
      <c r="BH130" s="26"/>
      <c r="BI130" s="26"/>
      <c r="BJ130" s="26"/>
      <c r="BK130" s="26"/>
      <c r="BL130" s="41"/>
      <c r="BM130" t="s">
        <v>100</v>
      </c>
    </row>
    <row r="131" spans="1:65" x14ac:dyDescent="0.2">
      <c r="A131" s="245"/>
      <c r="B131" s="40" t="s">
        <v>35</v>
      </c>
      <c r="C131" s="31" t="s">
        <v>43</v>
      </c>
      <c r="D131" s="27">
        <v>1310</v>
      </c>
      <c r="E131" s="28">
        <v>0</v>
      </c>
      <c r="F131" s="28">
        <v>0</v>
      </c>
      <c r="G131" s="28">
        <v>0</v>
      </c>
      <c r="H131" s="28">
        <v>0</v>
      </c>
      <c r="I131" s="28">
        <v>0</v>
      </c>
      <c r="J131" s="28">
        <v>0</v>
      </c>
      <c r="K131" s="28">
        <v>0</v>
      </c>
      <c r="L131" s="28">
        <v>1307</v>
      </c>
      <c r="M131" s="28">
        <v>1307</v>
      </c>
      <c r="N131" s="28">
        <v>1307</v>
      </c>
      <c r="O131" s="28">
        <v>1307</v>
      </c>
      <c r="P131" s="28">
        <v>1307</v>
      </c>
      <c r="Q131" s="28">
        <v>1310</v>
      </c>
      <c r="R131" s="28">
        <v>1310</v>
      </c>
      <c r="S131" s="28">
        <v>1310</v>
      </c>
      <c r="T131" s="28">
        <v>1310</v>
      </c>
      <c r="U131" s="28">
        <v>1310</v>
      </c>
      <c r="V131" s="28">
        <v>1310</v>
      </c>
      <c r="W131" s="28">
        <v>1310</v>
      </c>
      <c r="X131" s="28">
        <v>1310</v>
      </c>
      <c r="Y131" s="28">
        <v>1310</v>
      </c>
      <c r="Z131" s="28">
        <v>1310</v>
      </c>
      <c r="AA131" s="28">
        <v>1310</v>
      </c>
      <c r="AB131" s="28">
        <v>1310</v>
      </c>
      <c r="AC131" s="28">
        <v>1310</v>
      </c>
      <c r="AD131" s="28">
        <v>1310</v>
      </c>
      <c r="AE131" s="28">
        <v>1310</v>
      </c>
      <c r="AF131" s="28">
        <v>1310</v>
      </c>
      <c r="AG131" s="28">
        <v>1310</v>
      </c>
      <c r="AH131" s="28">
        <v>1310</v>
      </c>
      <c r="AI131" s="28">
        <v>1310</v>
      </c>
      <c r="AJ131" s="28">
        <v>1310</v>
      </c>
      <c r="AK131" s="28">
        <v>1310</v>
      </c>
      <c r="AL131" s="28">
        <v>1310</v>
      </c>
      <c r="AM131" s="28">
        <v>1310</v>
      </c>
      <c r="AN131" s="28">
        <v>1310</v>
      </c>
      <c r="AO131" s="28">
        <v>1310</v>
      </c>
      <c r="AP131" s="28">
        <v>1310</v>
      </c>
      <c r="AQ131" s="28">
        <v>1310</v>
      </c>
      <c r="AR131" s="28">
        <v>1310</v>
      </c>
      <c r="AS131" s="28">
        <v>1310</v>
      </c>
      <c r="AT131" s="28">
        <v>1310</v>
      </c>
      <c r="AU131" s="28">
        <v>1310</v>
      </c>
      <c r="AV131" s="28">
        <v>1310</v>
      </c>
      <c r="AW131" s="28">
        <v>1310</v>
      </c>
      <c r="AX131" s="28">
        <v>1310</v>
      </c>
      <c r="AY131" s="28">
        <v>1310</v>
      </c>
      <c r="AZ131" s="28">
        <v>1310</v>
      </c>
      <c r="BA131" s="28">
        <v>1310</v>
      </c>
      <c r="BB131" s="28">
        <v>1310</v>
      </c>
      <c r="BC131" s="28">
        <v>1310</v>
      </c>
      <c r="BD131" s="28">
        <v>1310</v>
      </c>
      <c r="BE131" s="28">
        <v>1310</v>
      </c>
      <c r="BF131" s="28">
        <v>1310</v>
      </c>
      <c r="BG131" s="28">
        <v>1310</v>
      </c>
      <c r="BH131" s="28">
        <v>1310</v>
      </c>
      <c r="BI131" s="28">
        <v>1310</v>
      </c>
      <c r="BJ131" s="28">
        <v>1310</v>
      </c>
      <c r="BK131" s="28">
        <v>1310</v>
      </c>
      <c r="BL131" s="42">
        <v>1310</v>
      </c>
      <c r="BM131" t="s">
        <v>100</v>
      </c>
    </row>
    <row r="132" spans="1:65" x14ac:dyDescent="0.2">
      <c r="A132" s="245"/>
      <c r="B132" s="40" t="s">
        <v>35</v>
      </c>
      <c r="C132" s="24" t="s">
        <v>74</v>
      </c>
      <c r="D132" s="35">
        <v>1310</v>
      </c>
      <c r="E132" s="29">
        <v>0</v>
      </c>
      <c r="F132" s="29">
        <v>0</v>
      </c>
      <c r="G132" s="29">
        <v>0</v>
      </c>
      <c r="H132" s="29">
        <v>0</v>
      </c>
      <c r="I132" s="29">
        <v>0</v>
      </c>
      <c r="J132" s="29">
        <v>0</v>
      </c>
      <c r="K132" s="29">
        <v>0</v>
      </c>
      <c r="L132" s="29">
        <v>1307</v>
      </c>
      <c r="M132" s="29">
        <v>1307</v>
      </c>
      <c r="N132" s="29">
        <v>1307</v>
      </c>
      <c r="O132" s="29">
        <v>1307</v>
      </c>
      <c r="P132" s="29">
        <v>1307</v>
      </c>
      <c r="Q132" s="29">
        <v>1310</v>
      </c>
      <c r="R132" s="29">
        <v>1310</v>
      </c>
      <c r="S132" s="29">
        <v>1310</v>
      </c>
      <c r="T132" s="29">
        <v>1310</v>
      </c>
      <c r="U132" s="29">
        <v>1310</v>
      </c>
      <c r="V132" s="29">
        <v>1310</v>
      </c>
      <c r="W132" s="29">
        <v>1310</v>
      </c>
      <c r="X132" s="26">
        <v>0</v>
      </c>
      <c r="Y132" s="26">
        <v>0</v>
      </c>
      <c r="Z132" s="26">
        <v>0</v>
      </c>
      <c r="AA132" s="26">
        <v>0</v>
      </c>
      <c r="AB132" s="26">
        <v>0</v>
      </c>
      <c r="AC132" s="26">
        <v>0</v>
      </c>
      <c r="AD132" s="26">
        <v>0</v>
      </c>
      <c r="AE132" s="26">
        <v>0</v>
      </c>
      <c r="AF132" s="26">
        <v>0</v>
      </c>
      <c r="AG132" s="26">
        <v>0</v>
      </c>
      <c r="AH132" s="26">
        <v>0</v>
      </c>
      <c r="AI132" s="26"/>
      <c r="AJ132" s="26"/>
      <c r="AK132" s="26"/>
      <c r="AL132" s="26"/>
      <c r="AM132" s="26"/>
      <c r="AN132" s="26"/>
      <c r="AO132" s="26"/>
      <c r="AP132" s="26"/>
      <c r="AQ132" s="26"/>
      <c r="AR132" s="26"/>
      <c r="AS132" s="26"/>
      <c r="AT132" s="26"/>
      <c r="AU132" s="26"/>
      <c r="AV132" s="26"/>
      <c r="AW132" s="26"/>
      <c r="AX132" s="26"/>
      <c r="AY132" s="26"/>
      <c r="AZ132" s="26"/>
      <c r="BA132" s="26"/>
      <c r="BB132" s="26"/>
      <c r="BC132" s="26"/>
      <c r="BD132" s="26"/>
      <c r="BE132" s="26"/>
      <c r="BF132" s="26"/>
      <c r="BG132" s="26"/>
      <c r="BH132" s="26"/>
      <c r="BI132" s="26"/>
      <c r="BJ132" s="26"/>
      <c r="BK132" s="26"/>
      <c r="BL132" s="41"/>
      <c r="BM132" t="s">
        <v>100</v>
      </c>
    </row>
    <row r="133" spans="1:65" x14ac:dyDescent="0.2">
      <c r="A133" s="245"/>
      <c r="B133" s="40" t="s">
        <v>35</v>
      </c>
      <c r="C133" s="24" t="s">
        <v>83</v>
      </c>
      <c r="D133" s="25"/>
      <c r="E133" s="26"/>
      <c r="F133" s="26"/>
      <c r="G133" s="26"/>
      <c r="H133" s="26"/>
      <c r="I133" s="26"/>
      <c r="J133" s="26"/>
      <c r="K133" s="26"/>
      <c r="L133" s="26"/>
      <c r="M133" s="26"/>
      <c r="N133" s="26"/>
      <c r="O133" s="26"/>
      <c r="P133" s="26"/>
      <c r="Q133" s="26"/>
      <c r="R133" s="26"/>
      <c r="S133" s="26"/>
      <c r="T133" s="26"/>
      <c r="U133" s="26"/>
      <c r="V133" s="26"/>
      <c r="W133" s="30"/>
      <c r="X133" s="30"/>
      <c r="Y133" s="30"/>
      <c r="Z133" s="30"/>
      <c r="AA133" s="30"/>
      <c r="AB133" s="30"/>
      <c r="AC133" s="30"/>
      <c r="AD133" s="30"/>
      <c r="AE133" s="30"/>
      <c r="AF133" s="30"/>
      <c r="AG133" s="30"/>
      <c r="AH133" s="30"/>
      <c r="AI133" s="30"/>
      <c r="AJ133" s="30"/>
      <c r="AK133" s="30"/>
      <c r="AL133" s="30"/>
      <c r="AM133" s="30"/>
      <c r="AN133" s="30"/>
      <c r="AO133" s="30"/>
      <c r="AP133" s="30"/>
      <c r="AQ133" s="30"/>
      <c r="AR133" s="30"/>
      <c r="AS133" s="30"/>
      <c r="AT133" s="30"/>
      <c r="AU133" s="30"/>
      <c r="AV133" s="30"/>
      <c r="AW133" s="30"/>
      <c r="AX133" s="30"/>
      <c r="AY133" s="30"/>
      <c r="AZ133" s="30"/>
      <c r="BA133" s="30"/>
      <c r="BB133" s="30"/>
      <c r="BC133" s="30"/>
      <c r="BD133" s="30"/>
      <c r="BE133" s="30"/>
      <c r="BF133" s="30"/>
      <c r="BG133" s="30"/>
      <c r="BH133" s="30"/>
      <c r="BI133" s="30"/>
      <c r="BJ133" s="30"/>
      <c r="BK133" s="30"/>
      <c r="BL133" s="43"/>
      <c r="BM133" t="s">
        <v>100</v>
      </c>
    </row>
    <row r="134" spans="1:65" x14ac:dyDescent="0.2">
      <c r="A134" s="245"/>
      <c r="B134" s="40" t="s">
        <v>35</v>
      </c>
      <c r="C134" s="24" t="s">
        <v>75</v>
      </c>
      <c r="D134" s="25"/>
      <c r="E134" s="26"/>
      <c r="F134" s="26"/>
      <c r="G134" s="26"/>
      <c r="H134" s="26"/>
      <c r="I134" s="26"/>
      <c r="J134" s="26"/>
      <c r="K134" s="26"/>
      <c r="L134" s="26"/>
      <c r="M134" s="26"/>
      <c r="N134" s="26"/>
      <c r="O134" s="26"/>
      <c r="P134" s="26"/>
      <c r="Q134" s="26"/>
      <c r="R134" s="26"/>
      <c r="S134" s="26"/>
      <c r="T134" s="26"/>
      <c r="U134" s="26"/>
      <c r="V134" s="26"/>
      <c r="W134" s="26"/>
      <c r="X134" s="26"/>
      <c r="Y134" s="26"/>
      <c r="Z134" s="26"/>
      <c r="AA134" s="26"/>
      <c r="AB134" s="26"/>
      <c r="AC134" s="26"/>
      <c r="AD134" s="26"/>
      <c r="AE134" s="26"/>
      <c r="AF134" s="26"/>
      <c r="AG134" s="26"/>
      <c r="AH134" s="26"/>
      <c r="AI134" s="26"/>
      <c r="AJ134" s="26"/>
      <c r="AK134" s="26"/>
      <c r="AL134" s="26"/>
      <c r="AM134" s="26"/>
      <c r="AN134" s="26"/>
      <c r="AO134" s="26"/>
      <c r="AP134" s="26"/>
      <c r="AQ134" s="26"/>
      <c r="AR134" s="26"/>
      <c r="AS134" s="26"/>
      <c r="AT134" s="26"/>
      <c r="AU134" s="26"/>
      <c r="AV134" s="26"/>
      <c r="AW134" s="26"/>
      <c r="AX134" s="26"/>
      <c r="AY134" s="26"/>
      <c r="AZ134" s="26"/>
      <c r="BA134" s="26"/>
      <c r="BB134" s="26"/>
      <c r="BC134" s="26"/>
      <c r="BD134" s="26"/>
      <c r="BE134" s="26"/>
      <c r="BF134" s="26"/>
      <c r="BG134" s="26"/>
      <c r="BH134" s="26"/>
      <c r="BI134" s="26"/>
      <c r="BJ134" s="26"/>
      <c r="BK134" s="26"/>
      <c r="BL134" s="41"/>
      <c r="BM134" t="s">
        <v>100</v>
      </c>
    </row>
    <row r="135" spans="1:65" x14ac:dyDescent="0.2">
      <c r="A135" s="245"/>
      <c r="B135" s="40" t="s">
        <v>35</v>
      </c>
      <c r="C135" s="24" t="s">
        <v>79</v>
      </c>
      <c r="D135" s="25"/>
      <c r="E135" s="26"/>
      <c r="F135" s="26"/>
      <c r="G135" s="26"/>
      <c r="H135" s="26"/>
      <c r="I135" s="26"/>
      <c r="J135" s="26"/>
      <c r="K135" s="26"/>
      <c r="L135" s="26"/>
      <c r="M135" s="26"/>
      <c r="N135" s="26"/>
      <c r="O135" s="26"/>
      <c r="P135" s="26"/>
      <c r="Q135" s="26"/>
      <c r="R135" s="26"/>
      <c r="S135" s="26"/>
      <c r="T135" s="26"/>
      <c r="U135" s="26"/>
      <c r="V135" s="26"/>
      <c r="W135" s="26"/>
      <c r="X135" s="26"/>
      <c r="Y135" s="26"/>
      <c r="Z135" s="26"/>
      <c r="AA135" s="26"/>
      <c r="AB135" s="26"/>
      <c r="AC135" s="26"/>
      <c r="AD135" s="26"/>
      <c r="AE135" s="26"/>
      <c r="AF135" s="26"/>
      <c r="AG135" s="26"/>
      <c r="AH135" s="26"/>
      <c r="AI135" s="26"/>
      <c r="AJ135" s="26"/>
      <c r="AK135" s="26"/>
      <c r="AL135" s="26"/>
      <c r="AM135" s="26"/>
      <c r="AN135" s="26"/>
      <c r="AO135" s="26"/>
      <c r="AP135" s="26"/>
      <c r="AQ135" s="26"/>
      <c r="AR135" s="26"/>
      <c r="AS135" s="26"/>
      <c r="AT135" s="26"/>
      <c r="AU135" s="26"/>
      <c r="AV135" s="26"/>
      <c r="AW135" s="26"/>
      <c r="AX135" s="26"/>
      <c r="AY135" s="26"/>
      <c r="AZ135" s="26"/>
      <c r="BA135" s="26"/>
      <c r="BB135" s="26"/>
      <c r="BC135" s="26"/>
      <c r="BD135" s="26"/>
      <c r="BE135" s="26"/>
      <c r="BF135" s="26"/>
      <c r="BG135" s="26"/>
      <c r="BH135" s="26"/>
      <c r="BI135" s="26"/>
      <c r="BJ135" s="26"/>
      <c r="BK135" s="26"/>
      <c r="BL135" s="41"/>
      <c r="BM135" t="s">
        <v>100</v>
      </c>
    </row>
    <row r="136" spans="1:65" x14ac:dyDescent="0.2">
      <c r="A136" s="245"/>
      <c r="B136" s="40" t="s">
        <v>35</v>
      </c>
      <c r="C136" s="24" t="s">
        <v>80</v>
      </c>
      <c r="D136" s="25"/>
      <c r="E136" s="26"/>
      <c r="F136" s="26"/>
      <c r="G136" s="26"/>
      <c r="H136" s="26"/>
      <c r="I136" s="26"/>
      <c r="J136" s="26"/>
      <c r="K136" s="26"/>
      <c r="L136" s="26"/>
      <c r="M136" s="26"/>
      <c r="N136" s="26"/>
      <c r="O136" s="26"/>
      <c r="P136" s="26"/>
      <c r="Q136" s="26"/>
      <c r="R136" s="26"/>
      <c r="S136" s="26"/>
      <c r="T136" s="26"/>
      <c r="U136" s="26"/>
      <c r="V136" s="26"/>
      <c r="W136" s="26"/>
      <c r="X136" s="26"/>
      <c r="Y136" s="26"/>
      <c r="Z136" s="26"/>
      <c r="AA136" s="26"/>
      <c r="AB136" s="26"/>
      <c r="AC136" s="26"/>
      <c r="AD136" s="26"/>
      <c r="AE136" s="26"/>
      <c r="AF136" s="26"/>
      <c r="AG136" s="26"/>
      <c r="AH136" s="26"/>
      <c r="AI136" s="26"/>
      <c r="AJ136" s="26"/>
      <c r="AK136" s="26"/>
      <c r="AL136" s="26"/>
      <c r="AM136" s="26"/>
      <c r="AN136" s="26"/>
      <c r="AO136" s="26"/>
      <c r="AP136" s="26"/>
      <c r="AQ136" s="26"/>
      <c r="AR136" s="26"/>
      <c r="AS136" s="26"/>
      <c r="AT136" s="26"/>
      <c r="AU136" s="26"/>
      <c r="AV136" s="26"/>
      <c r="AW136" s="26"/>
      <c r="AX136" s="26"/>
      <c r="AY136" s="26"/>
      <c r="AZ136" s="26"/>
      <c r="BA136" s="26"/>
      <c r="BB136" s="26"/>
      <c r="BC136" s="26"/>
      <c r="BD136" s="26"/>
      <c r="BE136" s="26"/>
      <c r="BF136" s="26"/>
      <c r="BG136" s="26"/>
      <c r="BH136" s="26"/>
      <c r="BI136" s="26"/>
      <c r="BJ136" s="26"/>
      <c r="BK136" s="26"/>
      <c r="BL136" s="41"/>
      <c r="BM136" t="s">
        <v>100</v>
      </c>
    </row>
    <row r="137" spans="1:65" x14ac:dyDescent="0.2">
      <c r="A137" s="245"/>
      <c r="B137" s="40" t="s">
        <v>35</v>
      </c>
      <c r="C137" s="24" t="s">
        <v>78</v>
      </c>
      <c r="D137" s="25"/>
      <c r="E137" s="26"/>
      <c r="F137" s="26"/>
      <c r="G137" s="26"/>
      <c r="H137" s="26"/>
      <c r="I137" s="26"/>
      <c r="J137" s="26"/>
      <c r="K137" s="26"/>
      <c r="L137" s="26"/>
      <c r="M137" s="26"/>
      <c r="N137" s="26"/>
      <c r="O137" s="26"/>
      <c r="P137" s="26"/>
      <c r="Q137" s="26"/>
      <c r="R137" s="26"/>
      <c r="S137" s="26"/>
      <c r="T137" s="26"/>
      <c r="U137" s="26"/>
      <c r="V137" s="26"/>
      <c r="W137" s="26"/>
      <c r="X137" s="26"/>
      <c r="Y137" s="26"/>
      <c r="Z137" s="26"/>
      <c r="AA137" s="26"/>
      <c r="AB137" s="26"/>
      <c r="AC137" s="26"/>
      <c r="AD137" s="26"/>
      <c r="AE137" s="26"/>
      <c r="AF137" s="26"/>
      <c r="AG137" s="26"/>
      <c r="AH137" s="26"/>
      <c r="AI137" s="26"/>
      <c r="AJ137" s="26"/>
      <c r="AK137" s="26"/>
      <c r="AL137" s="26"/>
      <c r="AM137" s="26"/>
      <c r="AN137" s="26"/>
      <c r="AO137" s="26"/>
      <c r="AP137" s="26"/>
      <c r="AQ137" s="26"/>
      <c r="AR137" s="26"/>
      <c r="AS137" s="26"/>
      <c r="AT137" s="26"/>
      <c r="AU137" s="26"/>
      <c r="AV137" s="26"/>
      <c r="AW137" s="26"/>
      <c r="AX137" s="26"/>
      <c r="AY137" s="26"/>
      <c r="AZ137" s="26"/>
      <c r="BA137" s="26"/>
      <c r="BB137" s="26"/>
      <c r="BC137" s="26"/>
      <c r="BD137" s="26"/>
      <c r="BE137" s="26"/>
      <c r="BF137" s="26"/>
      <c r="BG137" s="26"/>
      <c r="BH137" s="26"/>
      <c r="BI137" s="26"/>
      <c r="BJ137" s="26"/>
      <c r="BK137" s="26"/>
      <c r="BL137" s="41"/>
      <c r="BM137" t="s">
        <v>100</v>
      </c>
    </row>
    <row r="138" spans="1:65" x14ac:dyDescent="0.2">
      <c r="A138" s="245"/>
      <c r="B138" s="40" t="s">
        <v>35</v>
      </c>
      <c r="C138" s="31" t="s">
        <v>46</v>
      </c>
      <c r="D138" s="27">
        <v>115.5</v>
      </c>
      <c r="E138" s="28">
        <v>140.5</v>
      </c>
      <c r="F138" s="28">
        <v>157</v>
      </c>
      <c r="G138" s="28">
        <v>229.5</v>
      </c>
      <c r="H138" s="28">
        <v>246</v>
      </c>
      <c r="I138" s="28">
        <v>514.5</v>
      </c>
      <c r="J138" s="28">
        <v>558</v>
      </c>
      <c r="K138" s="28">
        <v>582.5</v>
      </c>
      <c r="L138" s="28">
        <v>695.5</v>
      </c>
      <c r="M138" s="28">
        <v>907</v>
      </c>
      <c r="N138" s="28">
        <v>1003.5</v>
      </c>
      <c r="O138" s="28">
        <v>1031</v>
      </c>
      <c r="P138" s="28">
        <v>985.5</v>
      </c>
      <c r="Q138" s="28">
        <v>964.5</v>
      </c>
      <c r="R138" s="28">
        <v>913.3</v>
      </c>
      <c r="S138" s="28">
        <v>943.2</v>
      </c>
      <c r="T138" s="28">
        <v>923.4</v>
      </c>
      <c r="U138" s="28">
        <v>912.3</v>
      </c>
      <c r="V138" s="28">
        <v>886.9</v>
      </c>
      <c r="W138" s="28">
        <v>895.9</v>
      </c>
      <c r="X138" s="28">
        <v>923.125</v>
      </c>
      <c r="Y138" s="28">
        <v>891.27115384615377</v>
      </c>
      <c r="Z138" s="28">
        <v>858.68846153846152</v>
      </c>
      <c r="AA138" s="28">
        <v>826.11538461538453</v>
      </c>
      <c r="AB138" s="28">
        <v>793.551923076923</v>
      </c>
      <c r="AC138" s="28">
        <v>761.99423076923074</v>
      </c>
      <c r="AD138" s="28">
        <v>724.04615384615386</v>
      </c>
      <c r="AE138" s="28">
        <v>681.64423076923072</v>
      </c>
      <c r="AF138" s="28">
        <v>643.70769230769224</v>
      </c>
      <c r="AG138" s="28">
        <v>605.77499999999998</v>
      </c>
      <c r="AH138" s="28">
        <v>567.84615384615381</v>
      </c>
      <c r="AI138" s="28">
        <v>567.84615384615381</v>
      </c>
      <c r="AJ138" s="28">
        <v>567.84615384615381</v>
      </c>
      <c r="AK138" s="28">
        <v>567.84615384615381</v>
      </c>
      <c r="AL138" s="28">
        <v>567.84615384615381</v>
      </c>
      <c r="AM138" s="28">
        <v>567.84615384615381</v>
      </c>
      <c r="AN138" s="28">
        <v>567.84615384615381</v>
      </c>
      <c r="AO138" s="28">
        <v>567.84615384615381</v>
      </c>
      <c r="AP138" s="28">
        <v>567.84615384615381</v>
      </c>
      <c r="AQ138" s="28">
        <v>567.84615384615381</v>
      </c>
      <c r="AR138" s="28">
        <v>567.84615384615381</v>
      </c>
      <c r="AS138" s="28">
        <v>567.84615384615381</v>
      </c>
      <c r="AT138" s="28">
        <v>567.84615384615381</v>
      </c>
      <c r="AU138" s="28">
        <v>567.84615384615381</v>
      </c>
      <c r="AV138" s="28">
        <v>567.84615384615381</v>
      </c>
      <c r="AW138" s="28">
        <v>567.84615384615381</v>
      </c>
      <c r="AX138" s="28">
        <v>567.84615384615381</v>
      </c>
      <c r="AY138" s="28">
        <v>567.84615384615381</v>
      </c>
      <c r="AZ138" s="28">
        <v>567.84615384615381</v>
      </c>
      <c r="BA138" s="28">
        <v>567.84615384615381</v>
      </c>
      <c r="BB138" s="28">
        <v>567.84615384615381</v>
      </c>
      <c r="BC138" s="28">
        <v>567.84615384615381</v>
      </c>
      <c r="BD138" s="28">
        <v>567.84615384615381</v>
      </c>
      <c r="BE138" s="28">
        <v>567.84615384615381</v>
      </c>
      <c r="BF138" s="28">
        <v>567.84615384615381</v>
      </c>
      <c r="BG138" s="28">
        <v>567.84615384615381</v>
      </c>
      <c r="BH138" s="28">
        <v>567.84615384615381</v>
      </c>
      <c r="BI138" s="28">
        <v>567.84615384615381</v>
      </c>
      <c r="BJ138" s="28">
        <v>567.84615384615381</v>
      </c>
      <c r="BK138" s="28">
        <v>567.84615384615381</v>
      </c>
      <c r="BL138" s="42">
        <v>567.84615384615381</v>
      </c>
      <c r="BM138" t="s">
        <v>100</v>
      </c>
    </row>
    <row r="139" spans="1:65" x14ac:dyDescent="0.2">
      <c r="A139" s="245"/>
      <c r="B139" s="40" t="s">
        <v>35</v>
      </c>
      <c r="C139" s="24" t="s">
        <v>74</v>
      </c>
      <c r="D139" s="35">
        <v>115.5</v>
      </c>
      <c r="E139" s="29">
        <v>140.5</v>
      </c>
      <c r="F139" s="29">
        <v>157</v>
      </c>
      <c r="G139" s="29">
        <v>229.5</v>
      </c>
      <c r="H139" s="29">
        <v>246</v>
      </c>
      <c r="I139" s="29">
        <v>514.5</v>
      </c>
      <c r="J139" s="29">
        <v>558</v>
      </c>
      <c r="K139" s="29">
        <v>582.5</v>
      </c>
      <c r="L139" s="29">
        <v>695.5</v>
      </c>
      <c r="M139" s="29">
        <v>907</v>
      </c>
      <c r="N139" s="29">
        <v>1003.5</v>
      </c>
      <c r="O139" s="29">
        <v>1031</v>
      </c>
      <c r="P139" s="29">
        <v>985.5</v>
      </c>
      <c r="Q139" s="29">
        <v>964.5</v>
      </c>
      <c r="R139" s="29">
        <v>913.3</v>
      </c>
      <c r="S139" s="29">
        <v>943.2</v>
      </c>
      <c r="T139" s="29">
        <v>923.4</v>
      </c>
      <c r="U139" s="29">
        <v>912.3</v>
      </c>
      <c r="V139" s="29">
        <v>886.9</v>
      </c>
      <c r="W139" s="29">
        <v>895.9</v>
      </c>
      <c r="X139" s="26">
        <v>0</v>
      </c>
      <c r="Y139" s="26">
        <v>0</v>
      </c>
      <c r="Z139" s="26">
        <v>0</v>
      </c>
      <c r="AA139" s="26">
        <v>0</v>
      </c>
      <c r="AB139" s="26">
        <v>0</v>
      </c>
      <c r="AC139" s="26">
        <v>0</v>
      </c>
      <c r="AD139" s="26">
        <v>0</v>
      </c>
      <c r="AE139" s="26">
        <v>0</v>
      </c>
      <c r="AF139" s="26">
        <v>0</v>
      </c>
      <c r="AG139" s="26">
        <v>0</v>
      </c>
      <c r="AH139" s="26">
        <v>0</v>
      </c>
      <c r="AI139" s="26"/>
      <c r="AJ139" s="26"/>
      <c r="AK139" s="26"/>
      <c r="AL139" s="26"/>
      <c r="AM139" s="26"/>
      <c r="AN139" s="26"/>
      <c r="AO139" s="26"/>
      <c r="AP139" s="26"/>
      <c r="AQ139" s="26"/>
      <c r="AR139" s="26"/>
      <c r="AS139" s="26"/>
      <c r="AT139" s="26"/>
      <c r="AU139" s="26"/>
      <c r="AV139" s="26"/>
      <c r="AW139" s="26"/>
      <c r="AX139" s="26"/>
      <c r="AY139" s="26"/>
      <c r="AZ139" s="26"/>
      <c r="BA139" s="26"/>
      <c r="BB139" s="26"/>
      <c r="BC139" s="26"/>
      <c r="BD139" s="26"/>
      <c r="BE139" s="26"/>
      <c r="BF139" s="26"/>
      <c r="BG139" s="26"/>
      <c r="BH139" s="26"/>
      <c r="BI139" s="26"/>
      <c r="BJ139" s="26"/>
      <c r="BK139" s="26"/>
      <c r="BL139" s="41"/>
      <c r="BM139" t="s">
        <v>100</v>
      </c>
    </row>
    <row r="140" spans="1:65" x14ac:dyDescent="0.2">
      <c r="A140" s="245"/>
      <c r="B140" s="40" t="s">
        <v>35</v>
      </c>
      <c r="C140" s="24" t="s">
        <v>83</v>
      </c>
      <c r="D140" s="25"/>
      <c r="E140" s="26"/>
      <c r="F140" s="26"/>
      <c r="G140" s="26"/>
      <c r="H140" s="26"/>
      <c r="I140" s="26"/>
      <c r="J140" s="26"/>
      <c r="K140" s="26"/>
      <c r="L140" s="26"/>
      <c r="M140" s="26"/>
      <c r="N140" s="26"/>
      <c r="O140" s="26"/>
      <c r="P140" s="26"/>
      <c r="Q140" s="26"/>
      <c r="R140" s="26"/>
      <c r="S140" s="26"/>
      <c r="T140" s="26"/>
      <c r="U140" s="26"/>
      <c r="V140" s="26"/>
      <c r="W140" s="30"/>
      <c r="X140" s="30"/>
      <c r="Y140" s="30"/>
      <c r="Z140" s="30"/>
      <c r="AA140" s="30"/>
      <c r="AB140" s="30"/>
      <c r="AC140" s="30"/>
      <c r="AD140" s="30"/>
      <c r="AE140" s="30"/>
      <c r="AF140" s="30"/>
      <c r="AG140" s="30"/>
      <c r="AH140" s="30"/>
      <c r="AI140" s="30"/>
      <c r="AJ140" s="30"/>
      <c r="AK140" s="30"/>
      <c r="AL140" s="30"/>
      <c r="AM140" s="30"/>
      <c r="AN140" s="30"/>
      <c r="AO140" s="30"/>
      <c r="AP140" s="30"/>
      <c r="AQ140" s="30"/>
      <c r="AR140" s="30"/>
      <c r="AS140" s="30"/>
      <c r="AT140" s="30"/>
      <c r="AU140" s="30"/>
      <c r="AV140" s="30"/>
      <c r="AW140" s="30"/>
      <c r="AX140" s="30"/>
      <c r="AY140" s="30"/>
      <c r="AZ140" s="30"/>
      <c r="BA140" s="30"/>
      <c r="BB140" s="30"/>
      <c r="BC140" s="30"/>
      <c r="BD140" s="30"/>
      <c r="BE140" s="30"/>
      <c r="BF140" s="30"/>
      <c r="BG140" s="30"/>
      <c r="BH140" s="30"/>
      <c r="BI140" s="30"/>
      <c r="BJ140" s="30"/>
      <c r="BK140" s="30"/>
      <c r="BL140" s="43"/>
      <c r="BM140" t="s">
        <v>100</v>
      </c>
    </row>
    <row r="141" spans="1:65" x14ac:dyDescent="0.2">
      <c r="A141" s="245"/>
      <c r="B141" s="40" t="s">
        <v>35</v>
      </c>
      <c r="C141" s="24" t="s">
        <v>75</v>
      </c>
      <c r="D141" s="25"/>
      <c r="E141" s="26"/>
      <c r="F141" s="26"/>
      <c r="G141" s="26"/>
      <c r="H141" s="26"/>
      <c r="I141" s="26"/>
      <c r="J141" s="26"/>
      <c r="K141" s="26"/>
      <c r="L141" s="26"/>
      <c r="M141" s="26"/>
      <c r="N141" s="26"/>
      <c r="O141" s="26"/>
      <c r="P141" s="26"/>
      <c r="Q141" s="26"/>
      <c r="R141" s="26"/>
      <c r="S141" s="26"/>
      <c r="T141" s="26"/>
      <c r="U141" s="26"/>
      <c r="V141" s="26"/>
      <c r="W141" s="26"/>
      <c r="X141" s="26"/>
      <c r="Y141" s="26"/>
      <c r="Z141" s="26"/>
      <c r="AA141" s="26"/>
      <c r="AB141" s="26"/>
      <c r="AC141" s="26"/>
      <c r="AD141" s="26"/>
      <c r="AE141" s="26"/>
      <c r="AF141" s="26"/>
      <c r="AG141" s="26"/>
      <c r="AH141" s="26"/>
      <c r="AI141" s="26"/>
      <c r="AJ141" s="26"/>
      <c r="AK141" s="26"/>
      <c r="AL141" s="26"/>
      <c r="AM141" s="26"/>
      <c r="AN141" s="26"/>
      <c r="AO141" s="26"/>
      <c r="AP141" s="26"/>
      <c r="AQ141" s="26"/>
      <c r="AR141" s="26"/>
      <c r="AS141" s="26"/>
      <c r="AT141" s="26"/>
      <c r="AU141" s="26"/>
      <c r="AV141" s="26"/>
      <c r="AW141" s="26"/>
      <c r="AX141" s="26"/>
      <c r="AY141" s="26"/>
      <c r="AZ141" s="26"/>
      <c r="BA141" s="26"/>
      <c r="BB141" s="26"/>
      <c r="BC141" s="26"/>
      <c r="BD141" s="26"/>
      <c r="BE141" s="26"/>
      <c r="BF141" s="26"/>
      <c r="BG141" s="26"/>
      <c r="BH141" s="26"/>
      <c r="BI141" s="26"/>
      <c r="BJ141" s="26"/>
      <c r="BK141" s="26"/>
      <c r="BL141" s="41"/>
      <c r="BM141" t="s">
        <v>100</v>
      </c>
    </row>
    <row r="142" spans="1:65" x14ac:dyDescent="0.2">
      <c r="A142" s="245"/>
      <c r="B142" s="40" t="s">
        <v>35</v>
      </c>
      <c r="C142" s="24" t="s">
        <v>79</v>
      </c>
      <c r="D142" s="25"/>
      <c r="E142" s="26"/>
      <c r="F142" s="26"/>
      <c r="G142" s="26"/>
      <c r="H142" s="26"/>
      <c r="I142" s="26"/>
      <c r="J142" s="26"/>
      <c r="K142" s="26"/>
      <c r="L142" s="26"/>
      <c r="M142" s="26"/>
      <c r="N142" s="26"/>
      <c r="O142" s="26"/>
      <c r="P142" s="26"/>
      <c r="Q142" s="26"/>
      <c r="R142" s="26"/>
      <c r="S142" s="26"/>
      <c r="T142" s="26"/>
      <c r="U142" s="26"/>
      <c r="V142" s="26"/>
      <c r="W142" s="26"/>
      <c r="X142" s="26"/>
      <c r="Y142" s="26"/>
      <c r="Z142" s="26"/>
      <c r="AA142" s="26"/>
      <c r="AB142" s="26"/>
      <c r="AC142" s="26"/>
      <c r="AD142" s="26"/>
      <c r="AE142" s="26"/>
      <c r="AF142" s="26"/>
      <c r="AG142" s="26"/>
      <c r="AH142" s="26"/>
      <c r="AI142" s="26"/>
      <c r="AJ142" s="26"/>
      <c r="AK142" s="26"/>
      <c r="AL142" s="26"/>
      <c r="AM142" s="26"/>
      <c r="AN142" s="26"/>
      <c r="AO142" s="26"/>
      <c r="AP142" s="26"/>
      <c r="AQ142" s="26"/>
      <c r="AR142" s="26"/>
      <c r="AS142" s="26"/>
      <c r="AT142" s="26"/>
      <c r="AU142" s="26"/>
      <c r="AV142" s="26"/>
      <c r="AW142" s="26"/>
      <c r="AX142" s="26"/>
      <c r="AY142" s="26"/>
      <c r="AZ142" s="26"/>
      <c r="BA142" s="26"/>
      <c r="BB142" s="26"/>
      <c r="BC142" s="26"/>
      <c r="BD142" s="26"/>
      <c r="BE142" s="26"/>
      <c r="BF142" s="26"/>
      <c r="BG142" s="26"/>
      <c r="BH142" s="26"/>
      <c r="BI142" s="26"/>
      <c r="BJ142" s="26"/>
      <c r="BK142" s="26"/>
      <c r="BL142" s="41"/>
      <c r="BM142" t="s">
        <v>100</v>
      </c>
    </row>
    <row r="143" spans="1:65" x14ac:dyDescent="0.2">
      <c r="A143" s="245"/>
      <c r="B143" s="40" t="s">
        <v>35</v>
      </c>
      <c r="C143" s="24" t="s">
        <v>80</v>
      </c>
      <c r="D143" s="25"/>
      <c r="E143" s="26"/>
      <c r="F143" s="26"/>
      <c r="G143" s="26"/>
      <c r="H143" s="26"/>
      <c r="I143" s="26"/>
      <c r="J143" s="26"/>
      <c r="K143" s="26"/>
      <c r="L143" s="26"/>
      <c r="M143" s="26"/>
      <c r="N143" s="26"/>
      <c r="O143" s="26"/>
      <c r="P143" s="26"/>
      <c r="Q143" s="26"/>
      <c r="R143" s="26"/>
      <c r="S143" s="26"/>
      <c r="T143" s="26"/>
      <c r="U143" s="26"/>
      <c r="V143" s="26"/>
      <c r="W143" s="26"/>
      <c r="X143" s="26"/>
      <c r="Y143" s="26"/>
      <c r="Z143" s="26"/>
      <c r="AA143" s="26"/>
      <c r="AB143" s="26"/>
      <c r="AC143" s="26"/>
      <c r="AD143" s="26"/>
      <c r="AE143" s="26"/>
      <c r="AF143" s="26"/>
      <c r="AG143" s="26"/>
      <c r="AH143" s="26"/>
      <c r="AI143" s="26"/>
      <c r="AJ143" s="26"/>
      <c r="AK143" s="26"/>
      <c r="AL143" s="26"/>
      <c r="AM143" s="26"/>
      <c r="AN143" s="26"/>
      <c r="AO143" s="26"/>
      <c r="AP143" s="26"/>
      <c r="AQ143" s="26"/>
      <c r="AR143" s="26"/>
      <c r="AS143" s="26"/>
      <c r="AT143" s="26"/>
      <c r="AU143" s="26"/>
      <c r="AV143" s="26"/>
      <c r="AW143" s="26"/>
      <c r="AX143" s="26"/>
      <c r="AY143" s="26"/>
      <c r="AZ143" s="26"/>
      <c r="BA143" s="26"/>
      <c r="BB143" s="26"/>
      <c r="BC143" s="26"/>
      <c r="BD143" s="26"/>
      <c r="BE143" s="26"/>
      <c r="BF143" s="26"/>
      <c r="BG143" s="26"/>
      <c r="BH143" s="26"/>
      <c r="BI143" s="26"/>
      <c r="BJ143" s="26"/>
      <c r="BK143" s="26"/>
      <c r="BL143" s="41"/>
      <c r="BM143" t="s">
        <v>100</v>
      </c>
    </row>
    <row r="144" spans="1:65" x14ac:dyDescent="0.2">
      <c r="A144" s="245"/>
      <c r="B144" s="40" t="s">
        <v>35</v>
      </c>
      <c r="C144" s="24" t="s">
        <v>78</v>
      </c>
      <c r="D144" s="25"/>
      <c r="E144" s="26"/>
      <c r="F144" s="26"/>
      <c r="G144" s="26"/>
      <c r="H144" s="26"/>
      <c r="I144" s="26"/>
      <c r="J144" s="26"/>
      <c r="K144" s="26"/>
      <c r="L144" s="26"/>
      <c r="M144" s="26"/>
      <c r="N144" s="26"/>
      <c r="O144" s="26"/>
      <c r="P144" s="26"/>
      <c r="Q144" s="26"/>
      <c r="R144" s="26"/>
      <c r="S144" s="26"/>
      <c r="T144" s="26"/>
      <c r="U144" s="26"/>
      <c r="V144" s="26"/>
      <c r="W144" s="26"/>
      <c r="X144" s="26"/>
      <c r="Y144" s="26"/>
      <c r="Z144" s="26"/>
      <c r="AA144" s="26"/>
      <c r="AB144" s="26"/>
      <c r="AC144" s="26"/>
      <c r="AD144" s="26"/>
      <c r="AE144" s="26"/>
      <c r="AF144" s="26"/>
      <c r="AG144" s="26"/>
      <c r="AH144" s="26"/>
      <c r="AI144" s="26"/>
      <c r="AJ144" s="26"/>
      <c r="AK144" s="26"/>
      <c r="AL144" s="26"/>
      <c r="AM144" s="26"/>
      <c r="AN144" s="26"/>
      <c r="AO144" s="26"/>
      <c r="AP144" s="26"/>
      <c r="AQ144" s="26"/>
      <c r="AR144" s="26"/>
      <c r="AS144" s="26"/>
      <c r="AT144" s="26"/>
      <c r="AU144" s="26"/>
      <c r="AV144" s="26"/>
      <c r="AW144" s="26"/>
      <c r="AX144" s="26"/>
      <c r="AY144" s="26"/>
      <c r="AZ144" s="26"/>
      <c r="BA144" s="26"/>
      <c r="BB144" s="26"/>
      <c r="BC144" s="26"/>
      <c r="BD144" s="26"/>
      <c r="BE144" s="26"/>
      <c r="BF144" s="26"/>
      <c r="BG144" s="26"/>
      <c r="BH144" s="26"/>
      <c r="BI144" s="26"/>
      <c r="BJ144" s="26"/>
      <c r="BK144" s="26"/>
      <c r="BL144" s="41"/>
      <c r="BM144" t="s">
        <v>100</v>
      </c>
    </row>
    <row r="145" spans="1:65" x14ac:dyDescent="0.2">
      <c r="A145" s="245"/>
      <c r="B145" s="40" t="s">
        <v>35</v>
      </c>
      <c r="C145" s="31" t="s">
        <v>5</v>
      </c>
      <c r="D145" s="27">
        <v>95.5</v>
      </c>
      <c r="E145" s="28">
        <v>112.5</v>
      </c>
      <c r="F145" s="28">
        <v>124</v>
      </c>
      <c r="G145" s="28">
        <v>187.5</v>
      </c>
      <c r="H145" s="28">
        <v>196</v>
      </c>
      <c r="I145" s="28">
        <v>363.5</v>
      </c>
      <c r="J145" s="28">
        <v>405</v>
      </c>
      <c r="K145" s="28">
        <v>417.5</v>
      </c>
      <c r="L145" s="28">
        <v>534.5</v>
      </c>
      <c r="M145" s="28">
        <v>663</v>
      </c>
      <c r="N145" s="28">
        <v>766.5</v>
      </c>
      <c r="O145" s="28">
        <v>821</v>
      </c>
      <c r="P145" s="28">
        <v>789.5</v>
      </c>
      <c r="Q145" s="28">
        <v>763.5</v>
      </c>
      <c r="R145" s="28">
        <v>681.3</v>
      </c>
      <c r="S145" s="28">
        <v>715.5</v>
      </c>
      <c r="T145" s="28">
        <v>691</v>
      </c>
      <c r="U145" s="28">
        <v>684.5</v>
      </c>
      <c r="V145" s="28">
        <v>651.5</v>
      </c>
      <c r="W145" s="28">
        <v>660.5</v>
      </c>
      <c r="X145" s="28">
        <v>774.87307692307695</v>
      </c>
      <c r="Y145" s="28">
        <v>741.01923076923072</v>
      </c>
      <c r="Z145" s="28">
        <v>706.43653846153848</v>
      </c>
      <c r="AA145" s="28">
        <v>671.86346153846148</v>
      </c>
      <c r="AB145" s="28">
        <v>637.29999999999995</v>
      </c>
      <c r="AC145" s="28">
        <v>602.74230769230769</v>
      </c>
      <c r="AD145" s="28">
        <v>562.79423076923081</v>
      </c>
      <c r="AE145" s="28">
        <v>520.12115384615379</v>
      </c>
      <c r="AF145" s="28">
        <v>480.18461538461537</v>
      </c>
      <c r="AG145" s="28">
        <v>440.25192307692305</v>
      </c>
      <c r="AH145" s="28">
        <v>400.32307692307694</v>
      </c>
      <c r="AI145" s="28">
        <v>400.32307692307694</v>
      </c>
      <c r="AJ145" s="28">
        <v>400.32307692307694</v>
      </c>
      <c r="AK145" s="28">
        <v>400.32307692307694</v>
      </c>
      <c r="AL145" s="28">
        <v>400.32307692307694</v>
      </c>
      <c r="AM145" s="28">
        <v>400.32307692307694</v>
      </c>
      <c r="AN145" s="28">
        <v>400.32307692307694</v>
      </c>
      <c r="AO145" s="28">
        <v>400.32307692307694</v>
      </c>
      <c r="AP145" s="28">
        <v>400.32307692307694</v>
      </c>
      <c r="AQ145" s="28">
        <v>400.32307692307694</v>
      </c>
      <c r="AR145" s="28">
        <v>400.32307692307694</v>
      </c>
      <c r="AS145" s="28">
        <v>400.32307692307694</v>
      </c>
      <c r="AT145" s="28">
        <v>400.32307692307694</v>
      </c>
      <c r="AU145" s="28">
        <v>400.32307692307694</v>
      </c>
      <c r="AV145" s="28">
        <v>400.32307692307694</v>
      </c>
      <c r="AW145" s="28">
        <v>400.32307692307694</v>
      </c>
      <c r="AX145" s="28">
        <v>400.32307692307694</v>
      </c>
      <c r="AY145" s="28">
        <v>400.32307692307694</v>
      </c>
      <c r="AZ145" s="28">
        <v>400.32307692307694</v>
      </c>
      <c r="BA145" s="28">
        <v>400.32307692307694</v>
      </c>
      <c r="BB145" s="28">
        <v>400.32307692307694</v>
      </c>
      <c r="BC145" s="28">
        <v>400.32307692307694</v>
      </c>
      <c r="BD145" s="28">
        <v>400.32307692307694</v>
      </c>
      <c r="BE145" s="28">
        <v>400.32307692307694</v>
      </c>
      <c r="BF145" s="28">
        <v>400.32307692307694</v>
      </c>
      <c r="BG145" s="28">
        <v>400.32307692307694</v>
      </c>
      <c r="BH145" s="28">
        <v>400.32307692307694</v>
      </c>
      <c r="BI145" s="28">
        <v>400.32307692307694</v>
      </c>
      <c r="BJ145" s="28">
        <v>400.32307692307694</v>
      </c>
      <c r="BK145" s="28">
        <v>400.32307692307694</v>
      </c>
      <c r="BL145" s="42">
        <v>400.32307692307694</v>
      </c>
      <c r="BM145" t="s">
        <v>100</v>
      </c>
    </row>
    <row r="146" spans="1:65" x14ac:dyDescent="0.2">
      <c r="A146" s="245"/>
      <c r="B146" s="40" t="s">
        <v>35</v>
      </c>
      <c r="C146" s="24" t="s">
        <v>74</v>
      </c>
      <c r="D146" s="35">
        <v>95.5</v>
      </c>
      <c r="E146" s="29">
        <v>112.5</v>
      </c>
      <c r="F146" s="29">
        <v>124</v>
      </c>
      <c r="G146" s="29">
        <v>187.5</v>
      </c>
      <c r="H146" s="29">
        <v>196</v>
      </c>
      <c r="I146" s="29">
        <v>363.5</v>
      </c>
      <c r="J146" s="29">
        <v>405</v>
      </c>
      <c r="K146" s="29">
        <v>417.5</v>
      </c>
      <c r="L146" s="29">
        <v>534.5</v>
      </c>
      <c r="M146" s="29">
        <v>663</v>
      </c>
      <c r="N146" s="29">
        <v>766.5</v>
      </c>
      <c r="O146" s="29">
        <v>821</v>
      </c>
      <c r="P146" s="29">
        <v>789.5</v>
      </c>
      <c r="Q146" s="29">
        <v>763.5</v>
      </c>
      <c r="R146" s="29">
        <v>681.3</v>
      </c>
      <c r="S146" s="29">
        <v>715.5</v>
      </c>
      <c r="T146" s="29">
        <v>691</v>
      </c>
      <c r="U146" s="29">
        <v>684.5</v>
      </c>
      <c r="V146" s="29">
        <v>651.5</v>
      </c>
      <c r="W146" s="29">
        <v>660.5</v>
      </c>
      <c r="X146" s="26">
        <v>774.87307692307695</v>
      </c>
      <c r="Y146" s="26">
        <v>741.01923076923072</v>
      </c>
      <c r="Z146" s="26">
        <v>706.43653846153848</v>
      </c>
      <c r="AA146" s="26">
        <v>671.86346153846148</v>
      </c>
      <c r="AB146" s="26">
        <v>637.29999999999995</v>
      </c>
      <c r="AC146" s="26">
        <v>602.74230769230769</v>
      </c>
      <c r="AD146" s="26">
        <v>562.79423076923081</v>
      </c>
      <c r="AE146" s="26">
        <v>520.12115384615379</v>
      </c>
      <c r="AF146" s="26">
        <v>480.18461538461537</v>
      </c>
      <c r="AG146" s="26">
        <v>440.25192307692305</v>
      </c>
      <c r="AH146" s="26">
        <v>400.32307692307694</v>
      </c>
      <c r="AI146" s="26"/>
      <c r="AJ146" s="26"/>
      <c r="AK146" s="26"/>
      <c r="AL146" s="26"/>
      <c r="AM146" s="26"/>
      <c r="AN146" s="26"/>
      <c r="AO146" s="26"/>
      <c r="AP146" s="26"/>
      <c r="AQ146" s="26"/>
      <c r="AR146" s="26"/>
      <c r="AS146" s="26"/>
      <c r="AT146" s="26"/>
      <c r="AU146" s="26"/>
      <c r="AV146" s="26"/>
      <c r="AW146" s="26"/>
      <c r="AX146" s="26"/>
      <c r="AY146" s="26"/>
      <c r="AZ146" s="26"/>
      <c r="BA146" s="26"/>
      <c r="BB146" s="26"/>
      <c r="BC146" s="26"/>
      <c r="BD146" s="26"/>
      <c r="BE146" s="26"/>
      <c r="BF146" s="26"/>
      <c r="BG146" s="26"/>
      <c r="BH146" s="26"/>
      <c r="BI146" s="26"/>
      <c r="BJ146" s="26"/>
      <c r="BK146" s="26"/>
      <c r="BL146" s="41"/>
      <c r="BM146" t="s">
        <v>100</v>
      </c>
    </row>
    <row r="147" spans="1:65" x14ac:dyDescent="0.2">
      <c r="A147" s="245"/>
      <c r="B147" s="40" t="s">
        <v>35</v>
      </c>
      <c r="C147" s="24" t="s">
        <v>83</v>
      </c>
      <c r="D147" s="25"/>
      <c r="E147" s="26"/>
      <c r="F147" s="26"/>
      <c r="G147" s="26"/>
      <c r="H147" s="26"/>
      <c r="I147" s="26"/>
      <c r="J147" s="26"/>
      <c r="K147" s="26"/>
      <c r="L147" s="26"/>
      <c r="M147" s="26"/>
      <c r="N147" s="26"/>
      <c r="O147" s="26"/>
      <c r="P147" s="26"/>
      <c r="Q147" s="26"/>
      <c r="R147" s="26"/>
      <c r="S147" s="26"/>
      <c r="T147" s="26"/>
      <c r="U147" s="26"/>
      <c r="V147" s="26"/>
      <c r="W147" s="30"/>
      <c r="X147" s="30">
        <v>114.37307692307695</v>
      </c>
      <c r="Y147" s="30">
        <v>-33.853846153846234</v>
      </c>
      <c r="Z147" s="30">
        <v>-34.582692307692241</v>
      </c>
      <c r="AA147" s="30">
        <v>-34.573076923076997</v>
      </c>
      <c r="AB147" s="30">
        <v>-34.563461538461524</v>
      </c>
      <c r="AC147" s="30">
        <v>-34.557692307692264</v>
      </c>
      <c r="AD147" s="30">
        <v>-39.948076923076883</v>
      </c>
      <c r="AE147" s="30">
        <v>-42.673076923077019</v>
      </c>
      <c r="AF147" s="30">
        <v>-39.936538461538419</v>
      </c>
      <c r="AG147" s="30">
        <v>-39.932692307692321</v>
      </c>
      <c r="AH147" s="30">
        <v>-39.928846153846109</v>
      </c>
      <c r="AI147" s="30"/>
      <c r="AJ147" s="30"/>
      <c r="AK147" s="30"/>
      <c r="AL147" s="30"/>
      <c r="AM147" s="30"/>
      <c r="AN147" s="30"/>
      <c r="AO147" s="30"/>
      <c r="AP147" s="30"/>
      <c r="AQ147" s="30"/>
      <c r="AR147" s="30"/>
      <c r="AS147" s="30"/>
      <c r="AT147" s="30"/>
      <c r="AU147" s="30"/>
      <c r="AV147" s="30"/>
      <c r="AW147" s="30"/>
      <c r="AX147" s="30"/>
      <c r="AY147" s="30"/>
      <c r="AZ147" s="30"/>
      <c r="BA147" s="30"/>
      <c r="BB147" s="30"/>
      <c r="BC147" s="30"/>
      <c r="BD147" s="30"/>
      <c r="BE147" s="30"/>
      <c r="BF147" s="30"/>
      <c r="BG147" s="30"/>
      <c r="BH147" s="30"/>
      <c r="BI147" s="30"/>
      <c r="BJ147" s="30"/>
      <c r="BK147" s="30"/>
      <c r="BL147" s="43"/>
      <c r="BM147" t="s">
        <v>100</v>
      </c>
    </row>
    <row r="148" spans="1:65" x14ac:dyDescent="0.2">
      <c r="A148" s="245"/>
      <c r="B148" s="40" t="s">
        <v>35</v>
      </c>
      <c r="C148" s="24" t="s">
        <v>75</v>
      </c>
      <c r="D148" s="25"/>
      <c r="E148" s="26"/>
      <c r="F148" s="26"/>
      <c r="G148" s="26"/>
      <c r="H148" s="26"/>
      <c r="I148" s="26"/>
      <c r="J148" s="26"/>
      <c r="K148" s="26"/>
      <c r="L148" s="26"/>
      <c r="M148" s="26"/>
      <c r="N148" s="26"/>
      <c r="O148" s="26"/>
      <c r="P148" s="26"/>
      <c r="Q148" s="26"/>
      <c r="R148" s="26"/>
      <c r="S148" s="26"/>
      <c r="T148" s="26"/>
      <c r="U148" s="26"/>
      <c r="V148" s="26"/>
      <c r="W148" s="26"/>
      <c r="X148" s="26"/>
      <c r="Y148" s="26"/>
      <c r="Z148" s="26"/>
      <c r="AA148" s="26"/>
      <c r="AB148" s="26"/>
      <c r="AC148" s="26"/>
      <c r="AD148" s="26"/>
      <c r="AE148" s="26"/>
      <c r="AF148" s="26"/>
      <c r="AG148" s="26"/>
      <c r="AH148" s="26"/>
      <c r="AI148" s="26"/>
      <c r="AJ148" s="26"/>
      <c r="AK148" s="26"/>
      <c r="AL148" s="26"/>
      <c r="AM148" s="26"/>
      <c r="AN148" s="26"/>
      <c r="AO148" s="26"/>
      <c r="AP148" s="26"/>
      <c r="AQ148" s="26"/>
      <c r="AR148" s="26"/>
      <c r="AS148" s="26"/>
      <c r="AT148" s="26"/>
      <c r="AU148" s="26"/>
      <c r="AV148" s="26"/>
      <c r="AW148" s="26"/>
      <c r="AX148" s="26"/>
      <c r="AY148" s="26"/>
      <c r="AZ148" s="26"/>
      <c r="BA148" s="26"/>
      <c r="BB148" s="26"/>
      <c r="BC148" s="26"/>
      <c r="BD148" s="26"/>
      <c r="BE148" s="26"/>
      <c r="BF148" s="26"/>
      <c r="BG148" s="26"/>
      <c r="BH148" s="26"/>
      <c r="BI148" s="26"/>
      <c r="BJ148" s="26"/>
      <c r="BK148" s="26"/>
      <c r="BL148" s="41"/>
      <c r="BM148" t="s">
        <v>100</v>
      </c>
    </row>
    <row r="149" spans="1:65" x14ac:dyDescent="0.2">
      <c r="A149" s="245"/>
      <c r="B149" s="40" t="s">
        <v>35</v>
      </c>
      <c r="C149" s="24" t="s">
        <v>79</v>
      </c>
      <c r="D149" s="25"/>
      <c r="E149" s="26"/>
      <c r="F149" s="26"/>
      <c r="G149" s="26"/>
      <c r="H149" s="26"/>
      <c r="I149" s="26"/>
      <c r="J149" s="26"/>
      <c r="K149" s="26"/>
      <c r="L149" s="26"/>
      <c r="M149" s="26"/>
      <c r="N149" s="26"/>
      <c r="O149" s="26"/>
      <c r="P149" s="26"/>
      <c r="Q149" s="26"/>
      <c r="R149" s="26"/>
      <c r="S149" s="26"/>
      <c r="T149" s="26"/>
      <c r="U149" s="26"/>
      <c r="V149" s="26"/>
      <c r="W149" s="26"/>
      <c r="X149" s="26"/>
      <c r="Y149" s="26"/>
      <c r="Z149" s="26"/>
      <c r="AA149" s="26"/>
      <c r="AB149" s="26"/>
      <c r="AC149" s="26"/>
      <c r="AD149" s="26"/>
      <c r="AE149" s="26"/>
      <c r="AF149" s="26"/>
      <c r="AG149" s="26"/>
      <c r="AH149" s="26"/>
      <c r="AI149" s="26"/>
      <c r="AJ149" s="26"/>
      <c r="AK149" s="26"/>
      <c r="AL149" s="26"/>
      <c r="AM149" s="26"/>
      <c r="AN149" s="26"/>
      <c r="AO149" s="26"/>
      <c r="AP149" s="26"/>
      <c r="AQ149" s="26"/>
      <c r="AR149" s="26"/>
      <c r="AS149" s="26"/>
      <c r="AT149" s="26"/>
      <c r="AU149" s="26"/>
      <c r="AV149" s="26"/>
      <c r="AW149" s="26"/>
      <c r="AX149" s="26"/>
      <c r="AY149" s="26"/>
      <c r="AZ149" s="26"/>
      <c r="BA149" s="26"/>
      <c r="BB149" s="26"/>
      <c r="BC149" s="26"/>
      <c r="BD149" s="26"/>
      <c r="BE149" s="26"/>
      <c r="BF149" s="26"/>
      <c r="BG149" s="26"/>
      <c r="BH149" s="26"/>
      <c r="BI149" s="26"/>
      <c r="BJ149" s="26"/>
      <c r="BK149" s="26"/>
      <c r="BL149" s="41"/>
      <c r="BM149" t="s">
        <v>100</v>
      </c>
    </row>
    <row r="150" spans="1:65" x14ac:dyDescent="0.2">
      <c r="A150" s="245"/>
      <c r="B150" s="40" t="s">
        <v>35</v>
      </c>
      <c r="C150" s="24" t="s">
        <v>80</v>
      </c>
      <c r="D150" s="25"/>
      <c r="E150" s="26"/>
      <c r="F150" s="26"/>
      <c r="G150" s="26"/>
      <c r="H150" s="26"/>
      <c r="I150" s="26"/>
      <c r="J150" s="26"/>
      <c r="K150" s="26"/>
      <c r="L150" s="26"/>
      <c r="M150" s="26"/>
      <c r="N150" s="26"/>
      <c r="O150" s="26"/>
      <c r="P150" s="26"/>
      <c r="Q150" s="26"/>
      <c r="R150" s="26"/>
      <c r="S150" s="26"/>
      <c r="T150" s="26"/>
      <c r="U150" s="26"/>
      <c r="V150" s="26"/>
      <c r="W150" s="26"/>
      <c r="X150" s="26"/>
      <c r="Y150" s="26"/>
      <c r="Z150" s="26"/>
      <c r="AA150" s="26"/>
      <c r="AB150" s="26"/>
      <c r="AC150" s="26"/>
      <c r="AD150" s="26"/>
      <c r="AE150" s="26"/>
      <c r="AF150" s="26"/>
      <c r="AG150" s="26"/>
      <c r="AH150" s="26"/>
      <c r="AI150" s="26"/>
      <c r="AJ150" s="26"/>
      <c r="AK150" s="26"/>
      <c r="AL150" s="26"/>
      <c r="AM150" s="26"/>
      <c r="AN150" s="26"/>
      <c r="AO150" s="26"/>
      <c r="AP150" s="26"/>
      <c r="AQ150" s="26"/>
      <c r="AR150" s="26"/>
      <c r="AS150" s="26"/>
      <c r="AT150" s="26"/>
      <c r="AU150" s="26"/>
      <c r="AV150" s="26"/>
      <c r="AW150" s="26"/>
      <c r="AX150" s="26"/>
      <c r="AY150" s="26"/>
      <c r="AZ150" s="26"/>
      <c r="BA150" s="26"/>
      <c r="BB150" s="26"/>
      <c r="BC150" s="26"/>
      <c r="BD150" s="26"/>
      <c r="BE150" s="26"/>
      <c r="BF150" s="26"/>
      <c r="BG150" s="26"/>
      <c r="BH150" s="26"/>
      <c r="BI150" s="26"/>
      <c r="BJ150" s="26"/>
      <c r="BK150" s="26"/>
      <c r="BL150" s="41"/>
      <c r="BM150" t="s">
        <v>100</v>
      </c>
    </row>
    <row r="151" spans="1:65" x14ac:dyDescent="0.2">
      <c r="A151" s="245"/>
      <c r="B151" s="40" t="s">
        <v>35</v>
      </c>
      <c r="C151" s="24" t="s">
        <v>78</v>
      </c>
      <c r="D151" s="25"/>
      <c r="E151" s="26"/>
      <c r="F151" s="26"/>
      <c r="G151" s="26"/>
      <c r="H151" s="26"/>
      <c r="I151" s="26"/>
      <c r="J151" s="26"/>
      <c r="K151" s="26"/>
      <c r="L151" s="26"/>
      <c r="M151" s="26"/>
      <c r="N151" s="26"/>
      <c r="O151" s="26"/>
      <c r="P151" s="26"/>
      <c r="Q151" s="26"/>
      <c r="R151" s="26"/>
      <c r="S151" s="26"/>
      <c r="T151" s="26"/>
      <c r="U151" s="26"/>
      <c r="V151" s="26"/>
      <c r="W151" s="26"/>
      <c r="X151" s="26"/>
      <c r="Y151" s="26"/>
      <c r="Z151" s="26"/>
      <c r="AA151" s="26"/>
      <c r="AB151" s="26"/>
      <c r="AC151" s="26"/>
      <c r="AD151" s="26"/>
      <c r="AE151" s="26"/>
      <c r="AF151" s="26"/>
      <c r="AG151" s="26"/>
      <c r="AH151" s="26"/>
      <c r="AI151" s="26"/>
      <c r="AJ151" s="26"/>
      <c r="AK151" s="26"/>
      <c r="AL151" s="26"/>
      <c r="AM151" s="26"/>
      <c r="AN151" s="26"/>
      <c r="AO151" s="26"/>
      <c r="AP151" s="26"/>
      <c r="AQ151" s="26"/>
      <c r="AR151" s="26"/>
      <c r="AS151" s="26"/>
      <c r="AT151" s="26"/>
      <c r="AU151" s="26"/>
      <c r="AV151" s="26"/>
      <c r="AW151" s="26"/>
      <c r="AX151" s="26"/>
      <c r="AY151" s="26"/>
      <c r="AZ151" s="26"/>
      <c r="BA151" s="26"/>
      <c r="BB151" s="26"/>
      <c r="BC151" s="26"/>
      <c r="BD151" s="26"/>
      <c r="BE151" s="26"/>
      <c r="BF151" s="26"/>
      <c r="BG151" s="26"/>
      <c r="BH151" s="26"/>
      <c r="BI151" s="26"/>
      <c r="BJ151" s="26"/>
      <c r="BK151" s="26"/>
      <c r="BL151" s="41"/>
      <c r="BM151" t="s">
        <v>100</v>
      </c>
    </row>
    <row r="152" spans="1:65" x14ac:dyDescent="0.2">
      <c r="A152" s="245"/>
      <c r="B152" s="40" t="s">
        <v>35</v>
      </c>
      <c r="C152" s="31" t="s">
        <v>47</v>
      </c>
      <c r="D152" s="27">
        <v>20</v>
      </c>
      <c r="E152" s="28">
        <v>28</v>
      </c>
      <c r="F152" s="28">
        <v>33</v>
      </c>
      <c r="G152" s="28">
        <v>42</v>
      </c>
      <c r="H152" s="28">
        <v>50</v>
      </c>
      <c r="I152" s="28">
        <v>56</v>
      </c>
      <c r="J152" s="28">
        <v>53</v>
      </c>
      <c r="K152" s="28">
        <v>68</v>
      </c>
      <c r="L152" s="28">
        <v>88</v>
      </c>
      <c r="M152" s="28">
        <v>105</v>
      </c>
      <c r="N152" s="28">
        <v>115</v>
      </c>
      <c r="O152" s="28">
        <v>129</v>
      </c>
      <c r="P152" s="28">
        <v>141</v>
      </c>
      <c r="Q152" s="28">
        <v>151</v>
      </c>
      <c r="R152" s="28">
        <v>181</v>
      </c>
      <c r="S152" s="28">
        <v>178.9</v>
      </c>
      <c r="T152" s="28">
        <v>187.5</v>
      </c>
      <c r="U152" s="28">
        <v>182.5</v>
      </c>
      <c r="V152" s="28">
        <v>190.2</v>
      </c>
      <c r="W152" s="28">
        <v>190.2</v>
      </c>
      <c r="X152" s="28">
        <v>146.52307692307693</v>
      </c>
      <c r="Y152" s="28">
        <v>148.52307692307693</v>
      </c>
      <c r="Z152" s="28">
        <v>150.52307692307693</v>
      </c>
      <c r="AA152" s="28">
        <v>152.52307692307693</v>
      </c>
      <c r="AB152" s="28">
        <v>154.52307692307693</v>
      </c>
      <c r="AC152" s="28">
        <v>157.52307692307693</v>
      </c>
      <c r="AD152" s="28">
        <v>159.52307692307693</v>
      </c>
      <c r="AE152" s="28">
        <v>161.52307692307693</v>
      </c>
      <c r="AF152" s="28">
        <v>163.52307692307693</v>
      </c>
      <c r="AG152" s="28">
        <v>165.52307692307693</v>
      </c>
      <c r="AH152" s="28">
        <v>167.52307692307693</v>
      </c>
      <c r="AI152" s="28">
        <v>167.52307692307693</v>
      </c>
      <c r="AJ152" s="28">
        <v>167.52307692307693</v>
      </c>
      <c r="AK152" s="28">
        <v>167.52307692307693</v>
      </c>
      <c r="AL152" s="28">
        <v>167.52307692307693</v>
      </c>
      <c r="AM152" s="28">
        <v>167.52307692307693</v>
      </c>
      <c r="AN152" s="28">
        <v>167.52307692307693</v>
      </c>
      <c r="AO152" s="28">
        <v>167.52307692307693</v>
      </c>
      <c r="AP152" s="28">
        <v>167.52307692307693</v>
      </c>
      <c r="AQ152" s="28">
        <v>167.52307692307693</v>
      </c>
      <c r="AR152" s="28">
        <v>167.52307692307693</v>
      </c>
      <c r="AS152" s="28">
        <v>167.52307692307693</v>
      </c>
      <c r="AT152" s="28">
        <v>167.52307692307693</v>
      </c>
      <c r="AU152" s="28">
        <v>167.52307692307693</v>
      </c>
      <c r="AV152" s="28">
        <v>167.52307692307693</v>
      </c>
      <c r="AW152" s="28">
        <v>167.52307692307693</v>
      </c>
      <c r="AX152" s="28">
        <v>167.52307692307693</v>
      </c>
      <c r="AY152" s="28">
        <v>167.52307692307693</v>
      </c>
      <c r="AZ152" s="28">
        <v>167.52307692307693</v>
      </c>
      <c r="BA152" s="28">
        <v>167.52307692307693</v>
      </c>
      <c r="BB152" s="28">
        <v>167.52307692307693</v>
      </c>
      <c r="BC152" s="28">
        <v>167.52307692307693</v>
      </c>
      <c r="BD152" s="28">
        <v>167.52307692307693</v>
      </c>
      <c r="BE152" s="28">
        <v>167.52307692307693</v>
      </c>
      <c r="BF152" s="28">
        <v>167.52307692307693</v>
      </c>
      <c r="BG152" s="28">
        <v>167.52307692307693</v>
      </c>
      <c r="BH152" s="28">
        <v>167.52307692307693</v>
      </c>
      <c r="BI152" s="28">
        <v>167.52307692307693</v>
      </c>
      <c r="BJ152" s="28">
        <v>167.52307692307693</v>
      </c>
      <c r="BK152" s="28">
        <v>167.52307692307693</v>
      </c>
      <c r="BL152" s="42">
        <v>167.52307692307693</v>
      </c>
      <c r="BM152" t="s">
        <v>100</v>
      </c>
    </row>
    <row r="153" spans="1:65" x14ac:dyDescent="0.2">
      <c r="A153" s="245"/>
      <c r="B153" s="40" t="s">
        <v>35</v>
      </c>
      <c r="C153" s="24" t="s">
        <v>74</v>
      </c>
      <c r="D153" s="35">
        <v>20</v>
      </c>
      <c r="E153" s="29">
        <v>28</v>
      </c>
      <c r="F153" s="29">
        <v>33</v>
      </c>
      <c r="G153" s="29">
        <v>42</v>
      </c>
      <c r="H153" s="29">
        <v>50</v>
      </c>
      <c r="I153" s="29">
        <v>56</v>
      </c>
      <c r="J153" s="29">
        <v>53</v>
      </c>
      <c r="K153" s="29">
        <v>68</v>
      </c>
      <c r="L153" s="29">
        <v>88</v>
      </c>
      <c r="M153" s="29">
        <v>105</v>
      </c>
      <c r="N153" s="29">
        <v>115</v>
      </c>
      <c r="O153" s="29">
        <v>129</v>
      </c>
      <c r="P153" s="29">
        <v>141</v>
      </c>
      <c r="Q153" s="29">
        <v>151</v>
      </c>
      <c r="R153" s="29">
        <v>181</v>
      </c>
      <c r="S153" s="29">
        <v>178.9</v>
      </c>
      <c r="T153" s="29">
        <v>187.5</v>
      </c>
      <c r="U153" s="29">
        <v>182.5</v>
      </c>
      <c r="V153" s="29">
        <v>190.2</v>
      </c>
      <c r="W153" s="29">
        <v>190.2</v>
      </c>
      <c r="X153" s="26">
        <v>146.52307692307693</v>
      </c>
      <c r="Y153" s="26">
        <v>148.52307692307693</v>
      </c>
      <c r="Z153" s="26">
        <v>150.52307692307693</v>
      </c>
      <c r="AA153" s="26">
        <v>152.52307692307693</v>
      </c>
      <c r="AB153" s="26">
        <v>154.52307692307693</v>
      </c>
      <c r="AC153" s="26">
        <v>157.52307692307693</v>
      </c>
      <c r="AD153" s="26">
        <v>159.52307692307693</v>
      </c>
      <c r="AE153" s="26">
        <v>161.52307692307693</v>
      </c>
      <c r="AF153" s="26">
        <v>163.52307692307693</v>
      </c>
      <c r="AG153" s="26">
        <v>165.52307692307693</v>
      </c>
      <c r="AH153" s="26">
        <v>167.52307692307693</v>
      </c>
      <c r="AI153" s="26"/>
      <c r="AJ153" s="26"/>
      <c r="AK153" s="26"/>
      <c r="AL153" s="26"/>
      <c r="AM153" s="26"/>
      <c r="AN153" s="26"/>
      <c r="AO153" s="26"/>
      <c r="AP153" s="26"/>
      <c r="AQ153" s="26"/>
      <c r="AR153" s="26"/>
      <c r="AS153" s="26"/>
      <c r="AT153" s="26"/>
      <c r="AU153" s="26"/>
      <c r="AV153" s="26"/>
      <c r="AW153" s="26"/>
      <c r="AX153" s="26"/>
      <c r="AY153" s="26"/>
      <c r="AZ153" s="26"/>
      <c r="BA153" s="26"/>
      <c r="BB153" s="26"/>
      <c r="BC153" s="26"/>
      <c r="BD153" s="26"/>
      <c r="BE153" s="26"/>
      <c r="BF153" s="26"/>
      <c r="BG153" s="26"/>
      <c r="BH153" s="26"/>
      <c r="BI153" s="26"/>
      <c r="BJ153" s="26"/>
      <c r="BK153" s="26"/>
      <c r="BL153" s="41"/>
      <c r="BM153" t="s">
        <v>100</v>
      </c>
    </row>
    <row r="154" spans="1:65" x14ac:dyDescent="0.2">
      <c r="A154" s="245"/>
      <c r="B154" s="40" t="s">
        <v>35</v>
      </c>
      <c r="C154" s="24" t="s">
        <v>83</v>
      </c>
      <c r="D154" s="25"/>
      <c r="E154" s="26"/>
      <c r="F154" s="26"/>
      <c r="G154" s="26"/>
      <c r="H154" s="26"/>
      <c r="I154" s="26"/>
      <c r="J154" s="26"/>
      <c r="K154" s="26"/>
      <c r="L154" s="26"/>
      <c r="M154" s="26"/>
      <c r="N154" s="26"/>
      <c r="O154" s="26"/>
      <c r="P154" s="26"/>
      <c r="Q154" s="26"/>
      <c r="R154" s="26"/>
      <c r="S154" s="26"/>
      <c r="T154" s="26"/>
      <c r="U154" s="26"/>
      <c r="V154" s="26"/>
      <c r="W154" s="30"/>
      <c r="X154" s="30">
        <v>-43.67692307692306</v>
      </c>
      <c r="Y154" s="30">
        <v>2</v>
      </c>
      <c r="Z154" s="30">
        <v>2</v>
      </c>
      <c r="AA154" s="30">
        <v>2</v>
      </c>
      <c r="AB154" s="30">
        <v>2</v>
      </c>
      <c r="AC154" s="30">
        <v>3</v>
      </c>
      <c r="AD154" s="30">
        <v>2</v>
      </c>
      <c r="AE154" s="30">
        <v>2</v>
      </c>
      <c r="AF154" s="30">
        <v>2</v>
      </c>
      <c r="AG154" s="30">
        <v>2</v>
      </c>
      <c r="AH154" s="30">
        <v>2</v>
      </c>
      <c r="AI154" s="30"/>
      <c r="AJ154" s="30"/>
      <c r="AK154" s="30"/>
      <c r="AL154" s="30"/>
      <c r="AM154" s="30"/>
      <c r="AN154" s="30"/>
      <c r="AO154" s="30"/>
      <c r="AP154" s="30"/>
      <c r="AQ154" s="30"/>
      <c r="AR154" s="30"/>
      <c r="AS154" s="30"/>
      <c r="AT154" s="30"/>
      <c r="AU154" s="30"/>
      <c r="AV154" s="30"/>
      <c r="AW154" s="30"/>
      <c r="AX154" s="30"/>
      <c r="AY154" s="30"/>
      <c r="AZ154" s="30"/>
      <c r="BA154" s="30"/>
      <c r="BB154" s="30"/>
      <c r="BC154" s="30"/>
      <c r="BD154" s="30"/>
      <c r="BE154" s="30"/>
      <c r="BF154" s="30"/>
      <c r="BG154" s="30"/>
      <c r="BH154" s="30"/>
      <c r="BI154" s="30"/>
      <c r="BJ154" s="30"/>
      <c r="BK154" s="30"/>
      <c r="BL154" s="43"/>
      <c r="BM154" t="s">
        <v>100</v>
      </c>
    </row>
    <row r="155" spans="1:65" x14ac:dyDescent="0.2">
      <c r="A155" s="245"/>
      <c r="B155" s="40" t="s">
        <v>35</v>
      </c>
      <c r="C155" s="24" t="s">
        <v>75</v>
      </c>
      <c r="D155" s="25"/>
      <c r="E155" s="26"/>
      <c r="F155" s="26"/>
      <c r="G155" s="26"/>
      <c r="H155" s="26"/>
      <c r="I155" s="26"/>
      <c r="J155" s="26"/>
      <c r="K155" s="26"/>
      <c r="L155" s="26"/>
      <c r="M155" s="26"/>
      <c r="N155" s="26"/>
      <c r="O155" s="26"/>
      <c r="P155" s="26"/>
      <c r="Q155" s="26"/>
      <c r="R155" s="26"/>
      <c r="S155" s="26"/>
      <c r="T155" s="26"/>
      <c r="U155" s="26"/>
      <c r="V155" s="26"/>
      <c r="W155" s="26"/>
      <c r="X155" s="26"/>
      <c r="Y155" s="26"/>
      <c r="Z155" s="26"/>
      <c r="AA155" s="26"/>
      <c r="AB155" s="26"/>
      <c r="AC155" s="26"/>
      <c r="AD155" s="26"/>
      <c r="AE155" s="26"/>
      <c r="AF155" s="26"/>
      <c r="AG155" s="26"/>
      <c r="AH155" s="26"/>
      <c r="AI155" s="26"/>
      <c r="AJ155" s="26"/>
      <c r="AK155" s="26"/>
      <c r="AL155" s="26"/>
      <c r="AM155" s="26"/>
      <c r="AN155" s="26"/>
      <c r="AO155" s="26"/>
      <c r="AP155" s="26"/>
      <c r="AQ155" s="26"/>
      <c r="AR155" s="26"/>
      <c r="AS155" s="26"/>
      <c r="AT155" s="26"/>
      <c r="AU155" s="26"/>
      <c r="AV155" s="26"/>
      <c r="AW155" s="26"/>
      <c r="AX155" s="26"/>
      <c r="AY155" s="26"/>
      <c r="AZ155" s="26"/>
      <c r="BA155" s="26"/>
      <c r="BB155" s="26"/>
      <c r="BC155" s="26"/>
      <c r="BD155" s="26"/>
      <c r="BE155" s="26"/>
      <c r="BF155" s="26"/>
      <c r="BG155" s="26"/>
      <c r="BH155" s="26"/>
      <c r="BI155" s="26"/>
      <c r="BJ155" s="26"/>
      <c r="BK155" s="26"/>
      <c r="BL155" s="41"/>
      <c r="BM155" t="s">
        <v>100</v>
      </c>
    </row>
    <row r="156" spans="1:65" x14ac:dyDescent="0.2">
      <c r="A156" s="245"/>
      <c r="B156" s="40" t="s">
        <v>35</v>
      </c>
      <c r="C156" s="24" t="s">
        <v>79</v>
      </c>
      <c r="D156" s="25"/>
      <c r="E156" s="26"/>
      <c r="F156" s="26"/>
      <c r="G156" s="26"/>
      <c r="H156" s="26"/>
      <c r="I156" s="26"/>
      <c r="J156" s="26"/>
      <c r="K156" s="26"/>
      <c r="L156" s="26"/>
      <c r="M156" s="26"/>
      <c r="N156" s="26"/>
      <c r="O156" s="26"/>
      <c r="P156" s="26"/>
      <c r="Q156" s="26"/>
      <c r="R156" s="26"/>
      <c r="S156" s="26"/>
      <c r="T156" s="26"/>
      <c r="U156" s="26"/>
      <c r="V156" s="26"/>
      <c r="W156" s="26"/>
      <c r="X156" s="26"/>
      <c r="Y156" s="26"/>
      <c r="Z156" s="26"/>
      <c r="AA156" s="26"/>
      <c r="AB156" s="26"/>
      <c r="AC156" s="26"/>
      <c r="AD156" s="26"/>
      <c r="AE156" s="26"/>
      <c r="AF156" s="26"/>
      <c r="AG156" s="26"/>
      <c r="AH156" s="26"/>
      <c r="AI156" s="26"/>
      <c r="AJ156" s="26"/>
      <c r="AK156" s="26"/>
      <c r="AL156" s="26"/>
      <c r="AM156" s="26"/>
      <c r="AN156" s="26"/>
      <c r="AO156" s="26"/>
      <c r="AP156" s="26"/>
      <c r="AQ156" s="26"/>
      <c r="AR156" s="26"/>
      <c r="AS156" s="26"/>
      <c r="AT156" s="26"/>
      <c r="AU156" s="26"/>
      <c r="AV156" s="26"/>
      <c r="AW156" s="26"/>
      <c r="AX156" s="26"/>
      <c r="AY156" s="26"/>
      <c r="AZ156" s="26"/>
      <c r="BA156" s="26"/>
      <c r="BB156" s="26"/>
      <c r="BC156" s="26"/>
      <c r="BD156" s="26"/>
      <c r="BE156" s="26"/>
      <c r="BF156" s="26"/>
      <c r="BG156" s="26"/>
      <c r="BH156" s="26"/>
      <c r="BI156" s="26"/>
      <c r="BJ156" s="26"/>
      <c r="BK156" s="26"/>
      <c r="BL156" s="41"/>
      <c r="BM156" t="s">
        <v>100</v>
      </c>
    </row>
    <row r="157" spans="1:65" x14ac:dyDescent="0.2">
      <c r="A157" s="245"/>
      <c r="B157" s="40" t="s">
        <v>35</v>
      </c>
      <c r="C157" s="24" t="s">
        <v>80</v>
      </c>
      <c r="D157" s="25"/>
      <c r="E157" s="26"/>
      <c r="F157" s="26"/>
      <c r="G157" s="26"/>
      <c r="H157" s="26"/>
      <c r="I157" s="26"/>
      <c r="J157" s="26"/>
      <c r="K157" s="26"/>
      <c r="L157" s="26"/>
      <c r="M157" s="26"/>
      <c r="N157" s="26"/>
      <c r="O157" s="26"/>
      <c r="P157" s="26"/>
      <c r="Q157" s="26"/>
      <c r="R157" s="26"/>
      <c r="S157" s="26"/>
      <c r="T157" s="26"/>
      <c r="U157" s="26"/>
      <c r="V157" s="26"/>
      <c r="W157" s="26"/>
      <c r="X157" s="26"/>
      <c r="Y157" s="26"/>
      <c r="Z157" s="26"/>
      <c r="AA157" s="26"/>
      <c r="AB157" s="26"/>
      <c r="AC157" s="26"/>
      <c r="AD157" s="26"/>
      <c r="AE157" s="26"/>
      <c r="AF157" s="26"/>
      <c r="AG157" s="26"/>
      <c r="AH157" s="26"/>
      <c r="AI157" s="26"/>
      <c r="AJ157" s="26"/>
      <c r="AK157" s="26"/>
      <c r="AL157" s="26"/>
      <c r="AM157" s="26"/>
      <c r="AN157" s="26"/>
      <c r="AO157" s="26"/>
      <c r="AP157" s="26"/>
      <c r="AQ157" s="26"/>
      <c r="AR157" s="26"/>
      <c r="AS157" s="26"/>
      <c r="AT157" s="26"/>
      <c r="AU157" s="26"/>
      <c r="AV157" s="26"/>
      <c r="AW157" s="26"/>
      <c r="AX157" s="26"/>
      <c r="AY157" s="26"/>
      <c r="AZ157" s="26"/>
      <c r="BA157" s="26"/>
      <c r="BB157" s="26"/>
      <c r="BC157" s="26"/>
      <c r="BD157" s="26"/>
      <c r="BE157" s="26"/>
      <c r="BF157" s="26"/>
      <c r="BG157" s="26"/>
      <c r="BH157" s="26"/>
      <c r="BI157" s="26"/>
      <c r="BJ157" s="26"/>
      <c r="BK157" s="26"/>
      <c r="BL157" s="41"/>
      <c r="BM157" t="s">
        <v>100</v>
      </c>
    </row>
    <row r="158" spans="1:65" x14ac:dyDescent="0.2">
      <c r="A158" s="245"/>
      <c r="B158" s="40" t="s">
        <v>35</v>
      </c>
      <c r="C158" s="24" t="s">
        <v>78</v>
      </c>
      <c r="D158" s="25"/>
      <c r="E158" s="26"/>
      <c r="F158" s="26"/>
      <c r="G158" s="26"/>
      <c r="H158" s="26"/>
      <c r="I158" s="26"/>
      <c r="J158" s="26"/>
      <c r="K158" s="26"/>
      <c r="L158" s="26"/>
      <c r="M158" s="26"/>
      <c r="N158" s="26"/>
      <c r="O158" s="26"/>
      <c r="P158" s="26"/>
      <c r="Q158" s="26"/>
      <c r="R158" s="26"/>
      <c r="S158" s="26"/>
      <c r="T158" s="26"/>
      <c r="U158" s="26"/>
      <c r="V158" s="26"/>
      <c r="W158" s="26"/>
      <c r="X158" s="26"/>
      <c r="Y158" s="26"/>
      <c r="Z158" s="26"/>
      <c r="AA158" s="26"/>
      <c r="AB158" s="26"/>
      <c r="AC158" s="26"/>
      <c r="AD158" s="26"/>
      <c r="AE158" s="26"/>
      <c r="AF158" s="26"/>
      <c r="AG158" s="26"/>
      <c r="AH158" s="26"/>
      <c r="AI158" s="26"/>
      <c r="AJ158" s="26"/>
      <c r="AK158" s="26"/>
      <c r="AL158" s="26"/>
      <c r="AM158" s="26"/>
      <c r="AN158" s="26"/>
      <c r="AO158" s="26"/>
      <c r="AP158" s="26"/>
      <c r="AQ158" s="26"/>
      <c r="AR158" s="26"/>
      <c r="AS158" s="26"/>
      <c r="AT158" s="26"/>
      <c r="AU158" s="26"/>
      <c r="AV158" s="26"/>
      <c r="AW158" s="26"/>
      <c r="AX158" s="26"/>
      <c r="AY158" s="26"/>
      <c r="AZ158" s="26"/>
      <c r="BA158" s="26"/>
      <c r="BB158" s="26"/>
      <c r="BC158" s="26"/>
      <c r="BD158" s="26"/>
      <c r="BE158" s="26"/>
      <c r="BF158" s="26"/>
      <c r="BG158" s="26"/>
      <c r="BH158" s="26"/>
      <c r="BI158" s="26"/>
      <c r="BJ158" s="26"/>
      <c r="BK158" s="26"/>
      <c r="BL158" s="41"/>
      <c r="BM158" t="s">
        <v>100</v>
      </c>
    </row>
    <row r="159" spans="1:65" x14ac:dyDescent="0.2">
      <c r="A159" s="245"/>
      <c r="B159" s="40" t="s">
        <v>35</v>
      </c>
      <c r="C159" s="31" t="s">
        <v>93</v>
      </c>
      <c r="D159" s="27">
        <v>0</v>
      </c>
      <c r="E159" s="28">
        <v>0</v>
      </c>
      <c r="F159" s="28">
        <v>0</v>
      </c>
      <c r="G159" s="28">
        <v>0</v>
      </c>
      <c r="H159" s="28">
        <v>0</v>
      </c>
      <c r="I159" s="28">
        <v>95</v>
      </c>
      <c r="J159" s="28">
        <v>100</v>
      </c>
      <c r="K159" s="28">
        <v>97</v>
      </c>
      <c r="L159" s="28">
        <v>73</v>
      </c>
      <c r="M159" s="28">
        <v>139</v>
      </c>
      <c r="N159" s="28">
        <v>122</v>
      </c>
      <c r="O159" s="28">
        <v>81</v>
      </c>
      <c r="P159" s="28">
        <v>55</v>
      </c>
      <c r="Q159" s="28">
        <v>50</v>
      </c>
      <c r="R159" s="28">
        <v>51</v>
      </c>
      <c r="S159" s="28">
        <v>48.8</v>
      </c>
      <c r="T159" s="28">
        <v>44.9</v>
      </c>
      <c r="U159" s="28">
        <v>45.3</v>
      </c>
      <c r="V159" s="28">
        <v>45.2</v>
      </c>
      <c r="W159" s="28">
        <v>45.2</v>
      </c>
      <c r="X159" s="28">
        <v>1.7288461538461561</v>
      </c>
      <c r="Y159" s="28">
        <v>1.7288461538461539</v>
      </c>
      <c r="Z159" s="28">
        <v>1.7288461538461539</v>
      </c>
      <c r="AA159" s="28">
        <v>1.7288461538461539</v>
      </c>
      <c r="AB159" s="28">
        <v>1.7288461538461539</v>
      </c>
      <c r="AC159" s="28">
        <v>1.7288461538461539</v>
      </c>
      <c r="AD159" s="28">
        <v>1.7288461538461539</v>
      </c>
      <c r="AE159" s="28">
        <v>0</v>
      </c>
      <c r="AF159" s="28">
        <v>0</v>
      </c>
      <c r="AG159" s="28">
        <v>0</v>
      </c>
      <c r="AH159" s="28">
        <v>0</v>
      </c>
      <c r="AI159" s="28">
        <v>0</v>
      </c>
      <c r="AJ159" s="28">
        <v>0</v>
      </c>
      <c r="AK159" s="28">
        <v>0</v>
      </c>
      <c r="AL159" s="28">
        <v>0</v>
      </c>
      <c r="AM159" s="28">
        <v>0</v>
      </c>
      <c r="AN159" s="28">
        <v>0</v>
      </c>
      <c r="AO159" s="28">
        <v>0</v>
      </c>
      <c r="AP159" s="28">
        <v>0</v>
      </c>
      <c r="AQ159" s="28">
        <v>0</v>
      </c>
      <c r="AR159" s="28">
        <v>0</v>
      </c>
      <c r="AS159" s="28">
        <v>0</v>
      </c>
      <c r="AT159" s="28">
        <v>0</v>
      </c>
      <c r="AU159" s="28">
        <v>0</v>
      </c>
      <c r="AV159" s="28">
        <v>0</v>
      </c>
      <c r="AW159" s="28">
        <v>0</v>
      </c>
      <c r="AX159" s="28">
        <v>0</v>
      </c>
      <c r="AY159" s="28">
        <v>0</v>
      </c>
      <c r="AZ159" s="28">
        <v>0</v>
      </c>
      <c r="BA159" s="28">
        <v>0</v>
      </c>
      <c r="BB159" s="28">
        <v>0</v>
      </c>
      <c r="BC159" s="28">
        <v>0</v>
      </c>
      <c r="BD159" s="28">
        <v>0</v>
      </c>
      <c r="BE159" s="28">
        <v>0</v>
      </c>
      <c r="BF159" s="28">
        <v>0</v>
      </c>
      <c r="BG159" s="28">
        <v>0</v>
      </c>
      <c r="BH159" s="28">
        <v>0</v>
      </c>
      <c r="BI159" s="28">
        <v>0</v>
      </c>
      <c r="BJ159" s="28">
        <v>0</v>
      </c>
      <c r="BK159" s="28">
        <v>0</v>
      </c>
      <c r="BL159" s="42">
        <v>0</v>
      </c>
      <c r="BM159" t="s">
        <v>100</v>
      </c>
    </row>
    <row r="160" spans="1:65" x14ac:dyDescent="0.2">
      <c r="A160" s="245"/>
      <c r="B160" s="40" t="s">
        <v>35</v>
      </c>
      <c r="C160" s="24" t="s">
        <v>74</v>
      </c>
      <c r="D160" s="35">
        <v>0</v>
      </c>
      <c r="E160" s="29">
        <v>0</v>
      </c>
      <c r="F160" s="29">
        <v>0</v>
      </c>
      <c r="G160" s="29">
        <v>0</v>
      </c>
      <c r="H160" s="29">
        <v>0</v>
      </c>
      <c r="I160" s="29">
        <v>95</v>
      </c>
      <c r="J160" s="29">
        <v>100</v>
      </c>
      <c r="K160" s="29">
        <v>97</v>
      </c>
      <c r="L160" s="29">
        <v>73</v>
      </c>
      <c r="M160" s="29">
        <v>139</v>
      </c>
      <c r="N160" s="29">
        <v>122</v>
      </c>
      <c r="O160" s="29">
        <v>81</v>
      </c>
      <c r="P160" s="29">
        <v>55</v>
      </c>
      <c r="Q160" s="29">
        <v>50</v>
      </c>
      <c r="R160" s="29">
        <v>51</v>
      </c>
      <c r="S160" s="29">
        <v>48.8</v>
      </c>
      <c r="T160" s="29">
        <v>44.9</v>
      </c>
      <c r="U160" s="29">
        <v>45.3</v>
      </c>
      <c r="V160" s="29">
        <v>45.2</v>
      </c>
      <c r="W160" s="29">
        <v>45.2</v>
      </c>
      <c r="X160" s="26">
        <v>1.7288461538461539</v>
      </c>
      <c r="Y160" s="26">
        <v>1.7288461538461539</v>
      </c>
      <c r="Z160" s="26">
        <v>1.7288461538461539</v>
      </c>
      <c r="AA160" s="26">
        <v>1.7288461538461539</v>
      </c>
      <c r="AB160" s="26">
        <v>1.7288461538461539</v>
      </c>
      <c r="AC160" s="26">
        <v>1.7288461538461539</v>
      </c>
      <c r="AD160" s="26">
        <v>1.7288461538461539</v>
      </c>
      <c r="AE160" s="26">
        <v>0</v>
      </c>
      <c r="AF160" s="26">
        <v>0</v>
      </c>
      <c r="AG160" s="26">
        <v>0</v>
      </c>
      <c r="AH160" s="26">
        <v>0</v>
      </c>
      <c r="AI160" s="26">
        <v>0</v>
      </c>
      <c r="AJ160" s="26">
        <v>0</v>
      </c>
      <c r="AK160" s="26"/>
      <c r="AL160" s="26"/>
      <c r="AM160" s="26"/>
      <c r="AN160" s="26"/>
      <c r="AO160" s="26"/>
      <c r="AP160" s="26"/>
      <c r="AQ160" s="26"/>
      <c r="AR160" s="26"/>
      <c r="AS160" s="26"/>
      <c r="AT160" s="26"/>
      <c r="AU160" s="26"/>
      <c r="AV160" s="26"/>
      <c r="AW160" s="26"/>
      <c r="AX160" s="26"/>
      <c r="AY160" s="26"/>
      <c r="AZ160" s="26"/>
      <c r="BA160" s="26"/>
      <c r="BB160" s="26"/>
      <c r="BC160" s="26"/>
      <c r="BD160" s="26"/>
      <c r="BE160" s="26"/>
      <c r="BF160" s="26"/>
      <c r="BG160" s="26"/>
      <c r="BH160" s="26"/>
      <c r="BI160" s="26"/>
      <c r="BJ160" s="26"/>
      <c r="BK160" s="26"/>
      <c r="BL160" s="41"/>
      <c r="BM160" t="s">
        <v>100</v>
      </c>
    </row>
    <row r="161" spans="1:65" x14ac:dyDescent="0.2">
      <c r="A161" s="245"/>
      <c r="B161" s="40" t="s">
        <v>35</v>
      </c>
      <c r="C161" s="24" t="s">
        <v>83</v>
      </c>
      <c r="D161" s="25"/>
      <c r="E161" s="26"/>
      <c r="F161" s="26"/>
      <c r="G161" s="26"/>
      <c r="H161" s="26"/>
      <c r="I161" s="26"/>
      <c r="J161" s="26"/>
      <c r="K161" s="26"/>
      <c r="L161" s="26"/>
      <c r="M161" s="26"/>
      <c r="N161" s="26"/>
      <c r="O161" s="26"/>
      <c r="P161" s="26"/>
      <c r="Q161" s="26"/>
      <c r="R161" s="26"/>
      <c r="S161" s="26"/>
      <c r="T161" s="26"/>
      <c r="U161" s="26"/>
      <c r="V161" s="26"/>
      <c r="W161" s="30"/>
      <c r="X161" s="30">
        <v>-43.471153846153847</v>
      </c>
      <c r="Y161" s="30">
        <v>-2.2204460492503131E-15</v>
      </c>
      <c r="Z161" s="30">
        <v>0</v>
      </c>
      <c r="AA161" s="30">
        <v>0</v>
      </c>
      <c r="AB161" s="30">
        <v>0</v>
      </c>
      <c r="AC161" s="30">
        <v>0</v>
      </c>
      <c r="AD161" s="30">
        <v>0</v>
      </c>
      <c r="AE161" s="30">
        <v>-1.7288461538461539</v>
      </c>
      <c r="AF161" s="30">
        <v>0</v>
      </c>
      <c r="AG161" s="30">
        <v>0</v>
      </c>
      <c r="AH161" s="30">
        <v>0</v>
      </c>
      <c r="AI161" s="30"/>
      <c r="AJ161" s="30"/>
      <c r="AK161" s="30"/>
      <c r="AL161" s="30"/>
      <c r="AM161" s="30"/>
      <c r="AN161" s="30"/>
      <c r="AO161" s="30"/>
      <c r="AP161" s="30"/>
      <c r="AQ161" s="30"/>
      <c r="AR161" s="30"/>
      <c r="AS161" s="30"/>
      <c r="AT161" s="30"/>
      <c r="AU161" s="30"/>
      <c r="AV161" s="30"/>
      <c r="AW161" s="30"/>
      <c r="AX161" s="30"/>
      <c r="AY161" s="30"/>
      <c r="AZ161" s="30"/>
      <c r="BA161" s="30"/>
      <c r="BB161" s="30"/>
      <c r="BC161" s="30"/>
      <c r="BD161" s="30"/>
      <c r="BE161" s="30"/>
      <c r="BF161" s="30"/>
      <c r="BG161" s="30"/>
      <c r="BH161" s="30"/>
      <c r="BI161" s="30"/>
      <c r="BJ161" s="30"/>
      <c r="BK161" s="30"/>
      <c r="BL161" s="43"/>
      <c r="BM161" t="s">
        <v>100</v>
      </c>
    </row>
    <row r="162" spans="1:65" x14ac:dyDescent="0.2">
      <c r="A162" s="245"/>
      <c r="B162" s="40" t="s">
        <v>35</v>
      </c>
      <c r="C162" s="24" t="s">
        <v>75</v>
      </c>
      <c r="D162" s="25"/>
      <c r="E162" s="26"/>
      <c r="F162" s="26"/>
      <c r="G162" s="26"/>
      <c r="H162" s="26"/>
      <c r="I162" s="26"/>
      <c r="J162" s="26"/>
      <c r="K162" s="26"/>
      <c r="L162" s="26"/>
      <c r="M162" s="26"/>
      <c r="N162" s="26"/>
      <c r="O162" s="26"/>
      <c r="P162" s="26"/>
      <c r="Q162" s="26"/>
      <c r="R162" s="26"/>
      <c r="S162" s="26"/>
      <c r="T162" s="26"/>
      <c r="U162" s="26"/>
      <c r="V162" s="26"/>
      <c r="W162" s="26"/>
      <c r="X162" s="26"/>
      <c r="Y162" s="26"/>
      <c r="Z162" s="26"/>
      <c r="AA162" s="26"/>
      <c r="AB162" s="26"/>
      <c r="AC162" s="26"/>
      <c r="AD162" s="26"/>
      <c r="AE162" s="26"/>
      <c r="AF162" s="26"/>
      <c r="AG162" s="26"/>
      <c r="AH162" s="26"/>
      <c r="AI162" s="26"/>
      <c r="AJ162" s="26"/>
      <c r="AK162" s="26"/>
      <c r="AL162" s="26"/>
      <c r="AM162" s="26"/>
      <c r="AN162" s="26"/>
      <c r="AO162" s="26"/>
      <c r="AP162" s="26"/>
      <c r="AQ162" s="26"/>
      <c r="AR162" s="26"/>
      <c r="AS162" s="26"/>
      <c r="AT162" s="26"/>
      <c r="AU162" s="26"/>
      <c r="AV162" s="26"/>
      <c r="AW162" s="26"/>
      <c r="AX162" s="26"/>
      <c r="AY162" s="26"/>
      <c r="AZ162" s="26"/>
      <c r="BA162" s="26"/>
      <c r="BB162" s="26"/>
      <c r="BC162" s="26"/>
      <c r="BD162" s="26"/>
      <c r="BE162" s="26"/>
      <c r="BF162" s="26"/>
      <c r="BG162" s="26"/>
      <c r="BH162" s="26"/>
      <c r="BI162" s="26"/>
      <c r="BJ162" s="26"/>
      <c r="BK162" s="26"/>
      <c r="BL162" s="41"/>
      <c r="BM162" t="s">
        <v>100</v>
      </c>
    </row>
    <row r="163" spans="1:65" x14ac:dyDescent="0.2">
      <c r="A163" s="245"/>
      <c r="B163" s="40" t="s">
        <v>35</v>
      </c>
      <c r="C163" s="24" t="s">
        <v>79</v>
      </c>
      <c r="D163" s="25"/>
      <c r="E163" s="26"/>
      <c r="F163" s="26"/>
      <c r="G163" s="26"/>
      <c r="H163" s="26"/>
      <c r="I163" s="26"/>
      <c r="J163" s="26"/>
      <c r="K163" s="26"/>
      <c r="L163" s="26"/>
      <c r="M163" s="26"/>
      <c r="N163" s="26"/>
      <c r="O163" s="26"/>
      <c r="P163" s="26"/>
      <c r="Q163" s="26"/>
      <c r="R163" s="26"/>
      <c r="S163" s="26"/>
      <c r="T163" s="26"/>
      <c r="U163" s="26"/>
      <c r="V163" s="26"/>
      <c r="W163" s="26"/>
      <c r="X163" s="26"/>
      <c r="Y163" s="26"/>
      <c r="Z163" s="26"/>
      <c r="AA163" s="26"/>
      <c r="AB163" s="26"/>
      <c r="AC163" s="26"/>
      <c r="AD163" s="26"/>
      <c r="AE163" s="26"/>
      <c r="AF163" s="26"/>
      <c r="AG163" s="26"/>
      <c r="AH163" s="26"/>
      <c r="AI163" s="26"/>
      <c r="AJ163" s="26"/>
      <c r="AK163" s="26"/>
      <c r="AL163" s="26"/>
      <c r="AM163" s="26"/>
      <c r="AN163" s="26"/>
      <c r="AO163" s="26"/>
      <c r="AP163" s="26"/>
      <c r="AQ163" s="26"/>
      <c r="AR163" s="26"/>
      <c r="AS163" s="26"/>
      <c r="AT163" s="26"/>
      <c r="AU163" s="26"/>
      <c r="AV163" s="26"/>
      <c r="AW163" s="26"/>
      <c r="AX163" s="26"/>
      <c r="AY163" s="26"/>
      <c r="AZ163" s="26"/>
      <c r="BA163" s="26"/>
      <c r="BB163" s="26"/>
      <c r="BC163" s="26"/>
      <c r="BD163" s="26"/>
      <c r="BE163" s="26"/>
      <c r="BF163" s="26"/>
      <c r="BG163" s="26"/>
      <c r="BH163" s="26"/>
      <c r="BI163" s="26"/>
      <c r="BJ163" s="26"/>
      <c r="BK163" s="26"/>
      <c r="BL163" s="41"/>
      <c r="BM163" t="s">
        <v>100</v>
      </c>
    </row>
    <row r="164" spans="1:65" x14ac:dyDescent="0.2">
      <c r="A164" s="245"/>
      <c r="B164" s="40" t="s">
        <v>35</v>
      </c>
      <c r="C164" s="24" t="s">
        <v>80</v>
      </c>
      <c r="D164" s="25"/>
      <c r="E164" s="26"/>
      <c r="F164" s="26"/>
      <c r="G164" s="26"/>
      <c r="H164" s="26"/>
      <c r="I164" s="26"/>
      <c r="J164" s="26"/>
      <c r="K164" s="26"/>
      <c r="L164" s="26"/>
      <c r="M164" s="26"/>
      <c r="N164" s="26"/>
      <c r="O164" s="26"/>
      <c r="P164" s="26"/>
      <c r="Q164" s="26"/>
      <c r="R164" s="26"/>
      <c r="S164" s="26"/>
      <c r="T164" s="26"/>
      <c r="U164" s="26"/>
      <c r="V164" s="26"/>
      <c r="W164" s="26"/>
      <c r="X164" s="26"/>
      <c r="Y164" s="26"/>
      <c r="Z164" s="26"/>
      <c r="AA164" s="26"/>
      <c r="AB164" s="26"/>
      <c r="AC164" s="26"/>
      <c r="AD164" s="26"/>
      <c r="AE164" s="26"/>
      <c r="AF164" s="26"/>
      <c r="AG164" s="26"/>
      <c r="AH164" s="26"/>
      <c r="AI164" s="26"/>
      <c r="AJ164" s="26"/>
      <c r="AK164" s="26"/>
      <c r="AL164" s="26"/>
      <c r="AM164" s="26"/>
      <c r="AN164" s="26"/>
      <c r="AO164" s="26"/>
      <c r="AP164" s="26"/>
      <c r="AQ164" s="26"/>
      <c r="AR164" s="26"/>
      <c r="AS164" s="26"/>
      <c r="AT164" s="26"/>
      <c r="AU164" s="26"/>
      <c r="AV164" s="26"/>
      <c r="AW164" s="26"/>
      <c r="AX164" s="26"/>
      <c r="AY164" s="26"/>
      <c r="AZ164" s="26"/>
      <c r="BA164" s="26"/>
      <c r="BB164" s="26"/>
      <c r="BC164" s="26"/>
      <c r="BD164" s="26"/>
      <c r="BE164" s="26"/>
      <c r="BF164" s="26"/>
      <c r="BG164" s="26"/>
      <c r="BH164" s="26"/>
      <c r="BI164" s="26"/>
      <c r="BJ164" s="26"/>
      <c r="BK164" s="26"/>
      <c r="BL164" s="41"/>
      <c r="BM164" t="s">
        <v>100</v>
      </c>
    </row>
    <row r="165" spans="1:65" x14ac:dyDescent="0.2">
      <c r="A165" s="245"/>
      <c r="B165" s="40" t="s">
        <v>35</v>
      </c>
      <c r="C165" s="24" t="s">
        <v>78</v>
      </c>
      <c r="D165" s="25"/>
      <c r="E165" s="26"/>
      <c r="F165" s="26"/>
      <c r="G165" s="26"/>
      <c r="H165" s="26"/>
      <c r="I165" s="26"/>
      <c r="J165" s="26"/>
      <c r="K165" s="26"/>
      <c r="L165" s="26"/>
      <c r="M165" s="26"/>
      <c r="N165" s="26"/>
      <c r="O165" s="26"/>
      <c r="P165" s="26"/>
      <c r="Q165" s="26"/>
      <c r="R165" s="26"/>
      <c r="S165" s="26"/>
      <c r="T165" s="26"/>
      <c r="U165" s="26"/>
      <c r="V165" s="26"/>
      <c r="W165" s="26"/>
      <c r="X165" s="26"/>
      <c r="Y165" s="26"/>
      <c r="Z165" s="26"/>
      <c r="AA165" s="26"/>
      <c r="AB165" s="26"/>
      <c r="AC165" s="26"/>
      <c r="AD165" s="26"/>
      <c r="AE165" s="26"/>
      <c r="AF165" s="26"/>
      <c r="AG165" s="26"/>
      <c r="AH165" s="26"/>
      <c r="AI165" s="26"/>
      <c r="AJ165" s="26"/>
      <c r="AK165" s="26"/>
      <c r="AL165" s="26"/>
      <c r="AM165" s="26"/>
      <c r="AN165" s="26"/>
      <c r="AO165" s="26"/>
      <c r="AP165" s="26"/>
      <c r="AQ165" s="26"/>
      <c r="AR165" s="26"/>
      <c r="AS165" s="26"/>
      <c r="AT165" s="26"/>
      <c r="AU165" s="26"/>
      <c r="AV165" s="26"/>
      <c r="AW165" s="26"/>
      <c r="AX165" s="26"/>
      <c r="AY165" s="26"/>
      <c r="AZ165" s="26"/>
      <c r="BA165" s="26"/>
      <c r="BB165" s="26"/>
      <c r="BC165" s="26"/>
      <c r="BD165" s="26"/>
      <c r="BE165" s="26"/>
      <c r="BF165" s="26"/>
      <c r="BG165" s="26"/>
      <c r="BH165" s="26"/>
      <c r="BI165" s="26"/>
      <c r="BJ165" s="26"/>
      <c r="BK165" s="26"/>
      <c r="BL165" s="41"/>
      <c r="BM165" t="s">
        <v>100</v>
      </c>
    </row>
    <row r="166" spans="1:65" x14ac:dyDescent="0.2">
      <c r="A166" s="245"/>
      <c r="B166" s="40" t="s">
        <v>35</v>
      </c>
      <c r="C166" s="31" t="s">
        <v>48</v>
      </c>
      <c r="D166" s="27">
        <v>0</v>
      </c>
      <c r="E166" s="28">
        <v>0</v>
      </c>
      <c r="F166" s="28">
        <v>0</v>
      </c>
      <c r="G166" s="28">
        <v>0</v>
      </c>
      <c r="H166" s="28">
        <v>0</v>
      </c>
      <c r="I166" s="28">
        <v>0</v>
      </c>
      <c r="J166" s="28">
        <v>0</v>
      </c>
      <c r="K166" s="28">
        <v>0</v>
      </c>
      <c r="L166" s="28">
        <v>0</v>
      </c>
      <c r="M166" s="28">
        <v>0</v>
      </c>
      <c r="N166" s="28">
        <v>0</v>
      </c>
      <c r="O166" s="28">
        <v>0</v>
      </c>
      <c r="P166" s="28">
        <v>0</v>
      </c>
      <c r="Q166" s="28">
        <v>0</v>
      </c>
      <c r="R166" s="28">
        <v>0</v>
      </c>
      <c r="S166" s="28">
        <v>0</v>
      </c>
      <c r="T166" s="28">
        <v>0</v>
      </c>
      <c r="U166" s="28">
        <v>0</v>
      </c>
      <c r="V166" s="28">
        <v>0</v>
      </c>
      <c r="W166" s="28">
        <v>0</v>
      </c>
      <c r="X166" s="28">
        <v>0</v>
      </c>
      <c r="Y166" s="28">
        <v>0</v>
      </c>
      <c r="Z166" s="28">
        <v>0</v>
      </c>
      <c r="AA166" s="28">
        <v>0</v>
      </c>
      <c r="AB166" s="28">
        <v>0</v>
      </c>
      <c r="AC166" s="28">
        <v>0</v>
      </c>
      <c r="AD166" s="28">
        <v>1.5384615384615385</v>
      </c>
      <c r="AE166" s="28">
        <v>3.0769230769230771</v>
      </c>
      <c r="AF166" s="28">
        <v>4.6153846153846159</v>
      </c>
      <c r="AG166" s="28">
        <v>6.1538461538461542</v>
      </c>
      <c r="AH166" s="28">
        <v>7.6923076923076925</v>
      </c>
      <c r="AI166" s="28">
        <v>7.6923076923076925</v>
      </c>
      <c r="AJ166" s="28">
        <v>7.6923076923076925</v>
      </c>
      <c r="AK166" s="28">
        <v>7.6923076923076925</v>
      </c>
      <c r="AL166" s="28">
        <v>7.6923076923076925</v>
      </c>
      <c r="AM166" s="28">
        <v>7.6923076923076925</v>
      </c>
      <c r="AN166" s="28">
        <v>7.6923076923076925</v>
      </c>
      <c r="AO166" s="28">
        <v>7.6923076923076925</v>
      </c>
      <c r="AP166" s="28">
        <v>7.6923076923076925</v>
      </c>
      <c r="AQ166" s="28">
        <v>7.6923076923076925</v>
      </c>
      <c r="AR166" s="28">
        <v>7.6923076923076925</v>
      </c>
      <c r="AS166" s="28">
        <v>7.6923076923076925</v>
      </c>
      <c r="AT166" s="28">
        <v>7.6923076923076925</v>
      </c>
      <c r="AU166" s="28">
        <v>7.6923076923076925</v>
      </c>
      <c r="AV166" s="28">
        <v>7.6923076923076925</v>
      </c>
      <c r="AW166" s="28">
        <v>7.6923076923076925</v>
      </c>
      <c r="AX166" s="28">
        <v>7.6923076923076925</v>
      </c>
      <c r="AY166" s="28">
        <v>7.6923076923076925</v>
      </c>
      <c r="AZ166" s="28">
        <v>7.6923076923076925</v>
      </c>
      <c r="BA166" s="28">
        <v>7.6923076923076925</v>
      </c>
      <c r="BB166" s="28">
        <v>7.6923076923076925</v>
      </c>
      <c r="BC166" s="28">
        <v>7.6923076923076925</v>
      </c>
      <c r="BD166" s="28">
        <v>7.6923076923076925</v>
      </c>
      <c r="BE166" s="28">
        <v>7.6923076923076925</v>
      </c>
      <c r="BF166" s="28">
        <v>7.6923076923076925</v>
      </c>
      <c r="BG166" s="28">
        <v>7.6923076923076925</v>
      </c>
      <c r="BH166" s="28">
        <v>7.6923076923076925</v>
      </c>
      <c r="BI166" s="28">
        <v>7.6923076923076925</v>
      </c>
      <c r="BJ166" s="28">
        <v>7.6923076923076925</v>
      </c>
      <c r="BK166" s="28">
        <v>7.6923076923076925</v>
      </c>
      <c r="BL166" s="42">
        <v>7.6923076923076925</v>
      </c>
      <c r="BM166" t="s">
        <v>100</v>
      </c>
    </row>
    <row r="167" spans="1:65" x14ac:dyDescent="0.2">
      <c r="A167" s="245"/>
      <c r="B167" s="40" t="s">
        <v>35</v>
      </c>
      <c r="C167" s="24" t="s">
        <v>74</v>
      </c>
      <c r="D167" s="35">
        <v>0</v>
      </c>
      <c r="E167" s="29">
        <v>0</v>
      </c>
      <c r="F167" s="29">
        <v>0</v>
      </c>
      <c r="G167" s="29">
        <v>0</v>
      </c>
      <c r="H167" s="29">
        <v>0</v>
      </c>
      <c r="I167" s="29">
        <v>0</v>
      </c>
      <c r="J167" s="29">
        <v>0</v>
      </c>
      <c r="K167" s="29">
        <v>0</v>
      </c>
      <c r="L167" s="29">
        <v>0</v>
      </c>
      <c r="M167" s="29">
        <v>0</v>
      </c>
      <c r="N167" s="29">
        <v>0</v>
      </c>
      <c r="O167" s="29">
        <v>0</v>
      </c>
      <c r="P167" s="29">
        <v>0</v>
      </c>
      <c r="Q167" s="29">
        <v>0</v>
      </c>
      <c r="R167" s="29">
        <v>0</v>
      </c>
      <c r="S167" s="29">
        <v>0</v>
      </c>
      <c r="T167" s="29">
        <v>0</v>
      </c>
      <c r="U167" s="29">
        <v>0</v>
      </c>
      <c r="V167" s="29">
        <v>0</v>
      </c>
      <c r="W167" s="29">
        <v>0</v>
      </c>
      <c r="X167" s="26">
        <v>0</v>
      </c>
      <c r="Y167" s="26">
        <v>0</v>
      </c>
      <c r="Z167" s="26">
        <v>0</v>
      </c>
      <c r="AA167" s="26">
        <v>0</v>
      </c>
      <c r="AB167" s="26">
        <v>0</v>
      </c>
      <c r="AC167" s="26">
        <v>0</v>
      </c>
      <c r="AD167" s="26">
        <v>1.5384615384615385</v>
      </c>
      <c r="AE167" s="26">
        <v>3.0769230769230771</v>
      </c>
      <c r="AF167" s="26">
        <v>4.6153846153846159</v>
      </c>
      <c r="AG167" s="26">
        <v>6.1538461538461542</v>
      </c>
      <c r="AH167" s="26">
        <v>7.6923076923076925</v>
      </c>
      <c r="AI167" s="26"/>
      <c r="AJ167" s="26"/>
      <c r="AK167" s="26"/>
      <c r="AL167" s="26"/>
      <c r="AM167" s="26"/>
      <c r="AN167" s="26"/>
      <c r="AO167" s="26"/>
      <c r="AP167" s="26"/>
      <c r="AQ167" s="26"/>
      <c r="AR167" s="26"/>
      <c r="AS167" s="26"/>
      <c r="AT167" s="26"/>
      <c r="AU167" s="26"/>
      <c r="AV167" s="26"/>
      <c r="AW167" s="26"/>
      <c r="AX167" s="26"/>
      <c r="AY167" s="26"/>
      <c r="AZ167" s="26"/>
      <c r="BA167" s="26"/>
      <c r="BB167" s="26"/>
      <c r="BC167" s="26"/>
      <c r="BD167" s="26"/>
      <c r="BE167" s="26"/>
      <c r="BF167" s="26"/>
      <c r="BG167" s="26"/>
      <c r="BH167" s="26"/>
      <c r="BI167" s="26"/>
      <c r="BJ167" s="26"/>
      <c r="BK167" s="26"/>
      <c r="BL167" s="41"/>
      <c r="BM167" t="s">
        <v>100</v>
      </c>
    </row>
    <row r="168" spans="1:65" x14ac:dyDescent="0.2">
      <c r="A168" s="245"/>
      <c r="B168" s="40" t="s">
        <v>35</v>
      </c>
      <c r="C168" s="24" t="s">
        <v>83</v>
      </c>
      <c r="D168" s="25"/>
      <c r="E168" s="26"/>
      <c r="F168" s="26"/>
      <c r="G168" s="26"/>
      <c r="H168" s="26"/>
      <c r="I168" s="26"/>
      <c r="J168" s="26"/>
      <c r="K168" s="26"/>
      <c r="L168" s="26"/>
      <c r="M168" s="26"/>
      <c r="N168" s="26"/>
      <c r="O168" s="26"/>
      <c r="P168" s="26"/>
      <c r="Q168" s="26"/>
      <c r="R168" s="26"/>
      <c r="S168" s="26"/>
      <c r="T168" s="26"/>
      <c r="U168" s="26"/>
      <c r="V168" s="26"/>
      <c r="W168" s="30">
        <v>0</v>
      </c>
      <c r="X168" s="30">
        <v>0</v>
      </c>
      <c r="Y168" s="30">
        <v>0</v>
      </c>
      <c r="Z168" s="30">
        <v>0</v>
      </c>
      <c r="AA168" s="30">
        <v>0</v>
      </c>
      <c r="AB168" s="30">
        <v>0</v>
      </c>
      <c r="AC168" s="30">
        <v>0</v>
      </c>
      <c r="AD168" s="30">
        <v>1.5384615384615385</v>
      </c>
      <c r="AE168" s="30">
        <v>1.5384615384615385</v>
      </c>
      <c r="AF168" s="30">
        <v>1.5384615384615388</v>
      </c>
      <c r="AG168" s="30">
        <v>1.5384615384615383</v>
      </c>
      <c r="AH168" s="30">
        <v>1.5384615384615383</v>
      </c>
      <c r="AI168" s="30"/>
      <c r="AJ168" s="30"/>
      <c r="AK168" s="30"/>
      <c r="AL168" s="30"/>
      <c r="AM168" s="30"/>
      <c r="AN168" s="30"/>
      <c r="AO168" s="30"/>
      <c r="AP168" s="30"/>
      <c r="AQ168" s="30"/>
      <c r="AR168" s="30"/>
      <c r="AS168" s="30"/>
      <c r="AT168" s="30"/>
      <c r="AU168" s="30"/>
      <c r="AV168" s="30"/>
      <c r="AW168" s="30"/>
      <c r="AX168" s="30"/>
      <c r="AY168" s="30"/>
      <c r="AZ168" s="30"/>
      <c r="BA168" s="30"/>
      <c r="BB168" s="30"/>
      <c r="BC168" s="30"/>
      <c r="BD168" s="30"/>
      <c r="BE168" s="30"/>
      <c r="BF168" s="30"/>
      <c r="BG168" s="30"/>
      <c r="BH168" s="30"/>
      <c r="BI168" s="30"/>
      <c r="BJ168" s="30"/>
      <c r="BK168" s="30"/>
      <c r="BL168" s="43"/>
      <c r="BM168" t="s">
        <v>100</v>
      </c>
    </row>
    <row r="169" spans="1:65" x14ac:dyDescent="0.2">
      <c r="A169" s="245"/>
      <c r="B169" s="40" t="s">
        <v>35</v>
      </c>
      <c r="C169" s="24" t="s">
        <v>75</v>
      </c>
      <c r="D169" s="25"/>
      <c r="E169" s="26"/>
      <c r="F169" s="26"/>
      <c r="G169" s="26"/>
      <c r="H169" s="26"/>
      <c r="I169" s="26"/>
      <c r="J169" s="26"/>
      <c r="K169" s="26"/>
      <c r="L169" s="26"/>
      <c r="M169" s="26"/>
      <c r="N169" s="26"/>
      <c r="O169" s="26"/>
      <c r="P169" s="26"/>
      <c r="Q169" s="26"/>
      <c r="R169" s="26"/>
      <c r="S169" s="26"/>
      <c r="T169" s="26"/>
      <c r="U169" s="26"/>
      <c r="V169" s="26"/>
      <c r="W169" s="26"/>
      <c r="X169" s="26"/>
      <c r="Y169" s="26"/>
      <c r="Z169" s="26"/>
      <c r="AA169" s="26"/>
      <c r="AB169" s="26"/>
      <c r="AC169" s="26"/>
      <c r="AD169" s="26"/>
      <c r="AE169" s="26"/>
      <c r="AF169" s="26"/>
      <c r="AG169" s="26"/>
      <c r="AH169" s="26"/>
      <c r="AI169" s="26"/>
      <c r="AJ169" s="26"/>
      <c r="AK169" s="26"/>
      <c r="AL169" s="26"/>
      <c r="AM169" s="26"/>
      <c r="AN169" s="26"/>
      <c r="AO169" s="26"/>
      <c r="AP169" s="26"/>
      <c r="AQ169" s="26"/>
      <c r="AR169" s="26"/>
      <c r="AS169" s="26"/>
      <c r="AT169" s="26"/>
      <c r="AU169" s="26"/>
      <c r="AV169" s="26"/>
      <c r="AW169" s="26"/>
      <c r="AX169" s="26"/>
      <c r="AY169" s="26"/>
      <c r="AZ169" s="26"/>
      <c r="BA169" s="26"/>
      <c r="BB169" s="26"/>
      <c r="BC169" s="26"/>
      <c r="BD169" s="26"/>
      <c r="BE169" s="26"/>
      <c r="BF169" s="26"/>
      <c r="BG169" s="26"/>
      <c r="BH169" s="26"/>
      <c r="BI169" s="26"/>
      <c r="BJ169" s="26"/>
      <c r="BK169" s="26"/>
      <c r="BL169" s="41"/>
      <c r="BM169" t="s">
        <v>100</v>
      </c>
    </row>
    <row r="170" spans="1:65" x14ac:dyDescent="0.2">
      <c r="A170" s="245"/>
      <c r="B170" s="40" t="s">
        <v>35</v>
      </c>
      <c r="C170" s="24" t="s">
        <v>79</v>
      </c>
      <c r="D170" s="25"/>
      <c r="E170" s="26"/>
      <c r="F170" s="26"/>
      <c r="G170" s="26"/>
      <c r="H170" s="26"/>
      <c r="I170" s="26"/>
      <c r="J170" s="26"/>
      <c r="K170" s="26"/>
      <c r="L170" s="26"/>
      <c r="M170" s="26"/>
      <c r="N170" s="26"/>
      <c r="O170" s="26"/>
      <c r="P170" s="26"/>
      <c r="Q170" s="26"/>
      <c r="R170" s="26"/>
      <c r="S170" s="26"/>
      <c r="T170" s="26"/>
      <c r="U170" s="26"/>
      <c r="V170" s="26"/>
      <c r="W170" s="26"/>
      <c r="X170" s="26"/>
      <c r="Y170" s="26"/>
      <c r="Z170" s="26"/>
      <c r="AA170" s="26"/>
      <c r="AB170" s="26"/>
      <c r="AC170" s="26"/>
      <c r="AD170" s="26"/>
      <c r="AE170" s="26"/>
      <c r="AF170" s="26"/>
      <c r="AG170" s="26"/>
      <c r="AH170" s="26"/>
      <c r="AI170" s="26"/>
      <c r="AJ170" s="26"/>
      <c r="AK170" s="26"/>
      <c r="AL170" s="26"/>
      <c r="AM170" s="26"/>
      <c r="AN170" s="26"/>
      <c r="AO170" s="26"/>
      <c r="AP170" s="26"/>
      <c r="AQ170" s="26"/>
      <c r="AR170" s="26"/>
      <c r="AS170" s="26"/>
      <c r="AT170" s="26"/>
      <c r="AU170" s="26"/>
      <c r="AV170" s="26"/>
      <c r="AW170" s="26"/>
      <c r="AX170" s="26"/>
      <c r="AY170" s="26"/>
      <c r="AZ170" s="26"/>
      <c r="BA170" s="26"/>
      <c r="BB170" s="26"/>
      <c r="BC170" s="26"/>
      <c r="BD170" s="26"/>
      <c r="BE170" s="26"/>
      <c r="BF170" s="26"/>
      <c r="BG170" s="26"/>
      <c r="BH170" s="26"/>
      <c r="BI170" s="26"/>
      <c r="BJ170" s="26"/>
      <c r="BK170" s="26"/>
      <c r="BL170" s="41"/>
      <c r="BM170" t="s">
        <v>100</v>
      </c>
    </row>
    <row r="171" spans="1:65" x14ac:dyDescent="0.2">
      <c r="A171" s="245"/>
      <c r="B171" s="40" t="s">
        <v>35</v>
      </c>
      <c r="C171" s="24" t="s">
        <v>80</v>
      </c>
      <c r="D171" s="25"/>
      <c r="E171" s="26"/>
      <c r="F171" s="26"/>
      <c r="G171" s="26"/>
      <c r="H171" s="26"/>
      <c r="I171" s="26"/>
      <c r="J171" s="26"/>
      <c r="K171" s="26"/>
      <c r="L171" s="26"/>
      <c r="M171" s="26"/>
      <c r="N171" s="26"/>
      <c r="O171" s="26"/>
      <c r="P171" s="26"/>
      <c r="Q171" s="26"/>
      <c r="R171" s="26"/>
      <c r="S171" s="26"/>
      <c r="T171" s="26"/>
      <c r="U171" s="26"/>
      <c r="V171" s="26"/>
      <c r="W171" s="26"/>
      <c r="X171" s="26"/>
      <c r="Y171" s="26"/>
      <c r="Z171" s="26"/>
      <c r="AA171" s="26"/>
      <c r="AB171" s="26"/>
      <c r="AC171" s="26"/>
      <c r="AD171" s="26"/>
      <c r="AE171" s="26"/>
      <c r="AF171" s="26"/>
      <c r="AG171" s="26"/>
      <c r="AH171" s="26"/>
      <c r="AI171" s="26"/>
      <c r="AJ171" s="26"/>
      <c r="AK171" s="26"/>
      <c r="AL171" s="26"/>
      <c r="AM171" s="26"/>
      <c r="AN171" s="26"/>
      <c r="AO171" s="26"/>
      <c r="AP171" s="26"/>
      <c r="AQ171" s="26"/>
      <c r="AR171" s="26"/>
      <c r="AS171" s="26"/>
      <c r="AT171" s="26"/>
      <c r="AU171" s="26"/>
      <c r="AV171" s="26"/>
      <c r="AW171" s="26"/>
      <c r="AX171" s="26"/>
      <c r="AY171" s="26"/>
      <c r="AZ171" s="26"/>
      <c r="BA171" s="26"/>
      <c r="BB171" s="26"/>
      <c r="BC171" s="26"/>
      <c r="BD171" s="26"/>
      <c r="BE171" s="26"/>
      <c r="BF171" s="26"/>
      <c r="BG171" s="26"/>
      <c r="BH171" s="26"/>
      <c r="BI171" s="26"/>
      <c r="BJ171" s="26"/>
      <c r="BK171" s="26"/>
      <c r="BL171" s="41"/>
      <c r="BM171" t="s">
        <v>100</v>
      </c>
    </row>
    <row r="172" spans="1:65" x14ac:dyDescent="0.2">
      <c r="A172" s="245"/>
      <c r="B172" s="40" t="s">
        <v>35</v>
      </c>
      <c r="C172" s="24" t="s">
        <v>78</v>
      </c>
      <c r="D172" s="25"/>
      <c r="E172" s="26"/>
      <c r="F172" s="26"/>
      <c r="G172" s="26"/>
      <c r="H172" s="26"/>
      <c r="I172" s="26"/>
      <c r="J172" s="26"/>
      <c r="K172" s="26"/>
      <c r="L172" s="26"/>
      <c r="M172" s="26"/>
      <c r="N172" s="26"/>
      <c r="O172" s="26"/>
      <c r="P172" s="26"/>
      <c r="Q172" s="26"/>
      <c r="R172" s="26"/>
      <c r="S172" s="26"/>
      <c r="T172" s="26"/>
      <c r="U172" s="26"/>
      <c r="V172" s="26"/>
      <c r="W172" s="26"/>
      <c r="X172" s="26"/>
      <c r="Y172" s="26"/>
      <c r="Z172" s="26"/>
      <c r="AA172" s="26"/>
      <c r="AB172" s="26"/>
      <c r="AC172" s="26"/>
      <c r="AD172" s="26"/>
      <c r="AE172" s="26"/>
      <c r="AF172" s="26"/>
      <c r="AG172" s="26"/>
      <c r="AH172" s="26"/>
      <c r="AI172" s="26"/>
      <c r="AJ172" s="26"/>
      <c r="AK172" s="26"/>
      <c r="AL172" s="26"/>
      <c r="AM172" s="26"/>
      <c r="AN172" s="26"/>
      <c r="AO172" s="26"/>
      <c r="AP172" s="26"/>
      <c r="AQ172" s="26"/>
      <c r="AR172" s="26"/>
      <c r="AS172" s="26"/>
      <c r="AT172" s="26"/>
      <c r="AU172" s="26"/>
      <c r="AV172" s="26"/>
      <c r="AW172" s="26"/>
      <c r="AX172" s="26"/>
      <c r="AY172" s="26"/>
      <c r="AZ172" s="26"/>
      <c r="BA172" s="26"/>
      <c r="BB172" s="26"/>
      <c r="BC172" s="26"/>
      <c r="BD172" s="26"/>
      <c r="BE172" s="26"/>
      <c r="BF172" s="26"/>
      <c r="BG172" s="26"/>
      <c r="BH172" s="26"/>
      <c r="BI172" s="26"/>
      <c r="BJ172" s="26"/>
      <c r="BK172" s="26"/>
      <c r="BL172" s="41"/>
      <c r="BM172" t="s">
        <v>100</v>
      </c>
    </row>
    <row r="173" spans="1:65" x14ac:dyDescent="0.2">
      <c r="A173" s="245"/>
      <c r="B173" s="40" t="s">
        <v>35</v>
      </c>
      <c r="C173" s="31" t="s">
        <v>44</v>
      </c>
      <c r="D173" s="27">
        <v>0</v>
      </c>
      <c r="E173" s="28">
        <v>0</v>
      </c>
      <c r="F173" s="28">
        <v>0</v>
      </c>
      <c r="G173" s="28">
        <v>0</v>
      </c>
      <c r="H173" s="28">
        <v>0</v>
      </c>
      <c r="I173" s="28">
        <v>0</v>
      </c>
      <c r="J173" s="28">
        <v>0</v>
      </c>
      <c r="K173" s="28">
        <v>0</v>
      </c>
      <c r="L173" s="28">
        <v>0</v>
      </c>
      <c r="M173" s="28">
        <v>0</v>
      </c>
      <c r="N173" s="28">
        <v>0</v>
      </c>
      <c r="O173" s="28">
        <v>0</v>
      </c>
      <c r="P173" s="28">
        <v>0</v>
      </c>
      <c r="Q173" s="28">
        <v>0</v>
      </c>
      <c r="R173" s="28">
        <v>0</v>
      </c>
      <c r="S173" s="28">
        <v>0</v>
      </c>
      <c r="T173" s="28">
        <v>0</v>
      </c>
      <c r="U173" s="28">
        <v>0</v>
      </c>
      <c r="V173" s="28">
        <v>0</v>
      </c>
      <c r="W173" s="28">
        <v>0</v>
      </c>
      <c r="X173" s="28">
        <v>0</v>
      </c>
      <c r="Y173" s="28">
        <v>0</v>
      </c>
      <c r="Z173" s="28">
        <v>0</v>
      </c>
      <c r="AA173" s="28">
        <v>0</v>
      </c>
      <c r="AB173" s="28">
        <v>0</v>
      </c>
      <c r="AC173" s="28">
        <v>0</v>
      </c>
      <c r="AD173" s="28">
        <v>0</v>
      </c>
      <c r="AE173" s="28">
        <v>0</v>
      </c>
      <c r="AF173" s="28">
        <v>0</v>
      </c>
      <c r="AG173" s="28">
        <v>0</v>
      </c>
      <c r="AH173" s="28">
        <v>0</v>
      </c>
      <c r="AI173" s="28">
        <v>0</v>
      </c>
      <c r="AJ173" s="28">
        <v>0</v>
      </c>
      <c r="AK173" s="28">
        <v>0</v>
      </c>
      <c r="AL173" s="28">
        <v>0</v>
      </c>
      <c r="AM173" s="28">
        <v>0</v>
      </c>
      <c r="AN173" s="28">
        <v>0</v>
      </c>
      <c r="AO173" s="28">
        <v>0</v>
      </c>
      <c r="AP173" s="28">
        <v>0</v>
      </c>
      <c r="AQ173" s="28">
        <v>0</v>
      </c>
      <c r="AR173" s="28">
        <v>0</v>
      </c>
      <c r="AS173" s="28">
        <v>0</v>
      </c>
      <c r="AT173" s="28">
        <v>0</v>
      </c>
      <c r="AU173" s="28">
        <v>0</v>
      </c>
      <c r="AV173" s="28">
        <v>0</v>
      </c>
      <c r="AW173" s="28">
        <v>0</v>
      </c>
      <c r="AX173" s="28">
        <v>0</v>
      </c>
      <c r="AY173" s="28">
        <v>0</v>
      </c>
      <c r="AZ173" s="28">
        <v>0</v>
      </c>
      <c r="BA173" s="28">
        <v>0</v>
      </c>
      <c r="BB173" s="28">
        <v>0</v>
      </c>
      <c r="BC173" s="28">
        <v>0</v>
      </c>
      <c r="BD173" s="28">
        <v>0</v>
      </c>
      <c r="BE173" s="28">
        <v>0</v>
      </c>
      <c r="BF173" s="28">
        <v>0</v>
      </c>
      <c r="BG173" s="28">
        <v>0</v>
      </c>
      <c r="BH173" s="28">
        <v>0</v>
      </c>
      <c r="BI173" s="28">
        <v>0</v>
      </c>
      <c r="BJ173" s="28">
        <v>0</v>
      </c>
      <c r="BK173" s="28">
        <v>0</v>
      </c>
      <c r="BL173" s="42">
        <v>0</v>
      </c>
      <c r="BM173" t="s">
        <v>100</v>
      </c>
    </row>
    <row r="174" spans="1:65" x14ac:dyDescent="0.2">
      <c r="A174" s="245"/>
      <c r="B174" s="40" t="s">
        <v>35</v>
      </c>
      <c r="C174" s="24" t="s">
        <v>74</v>
      </c>
      <c r="D174" s="35">
        <v>0</v>
      </c>
      <c r="E174" s="29">
        <v>0</v>
      </c>
      <c r="F174" s="29">
        <v>0</v>
      </c>
      <c r="G174" s="29">
        <v>0</v>
      </c>
      <c r="H174" s="29">
        <v>0</v>
      </c>
      <c r="I174" s="29">
        <v>0</v>
      </c>
      <c r="J174" s="29">
        <v>0</v>
      </c>
      <c r="K174" s="29">
        <v>0</v>
      </c>
      <c r="L174" s="29">
        <v>0</v>
      </c>
      <c r="M174" s="29">
        <v>0</v>
      </c>
      <c r="N174" s="29">
        <v>0</v>
      </c>
      <c r="O174" s="29">
        <v>0</v>
      </c>
      <c r="P174" s="29">
        <v>0</v>
      </c>
      <c r="Q174" s="29">
        <v>0</v>
      </c>
      <c r="R174" s="29">
        <v>0</v>
      </c>
      <c r="S174" s="29">
        <v>0</v>
      </c>
      <c r="T174" s="29">
        <v>0</v>
      </c>
      <c r="U174" s="29">
        <v>0</v>
      </c>
      <c r="V174" s="29">
        <v>0</v>
      </c>
      <c r="W174" s="29">
        <v>0</v>
      </c>
      <c r="X174" s="26">
        <v>0</v>
      </c>
      <c r="Y174" s="26">
        <v>0</v>
      </c>
      <c r="Z174" s="26">
        <v>0</v>
      </c>
      <c r="AA174" s="26">
        <v>0</v>
      </c>
      <c r="AB174" s="26">
        <v>0</v>
      </c>
      <c r="AC174" s="26">
        <v>0</v>
      </c>
      <c r="AD174" s="26">
        <v>0</v>
      </c>
      <c r="AE174" s="26">
        <v>0</v>
      </c>
      <c r="AF174" s="26">
        <v>0</v>
      </c>
      <c r="AG174" s="26">
        <v>0</v>
      </c>
      <c r="AH174" s="26">
        <v>0</v>
      </c>
      <c r="AI174" s="26"/>
      <c r="AJ174" s="26"/>
      <c r="AK174" s="26"/>
      <c r="AL174" s="26"/>
      <c r="AM174" s="26"/>
      <c r="AN174" s="26"/>
      <c r="AO174" s="26"/>
      <c r="AP174" s="26"/>
      <c r="AQ174" s="26"/>
      <c r="AR174" s="26"/>
      <c r="AS174" s="26"/>
      <c r="AT174" s="26"/>
      <c r="AU174" s="26"/>
      <c r="AV174" s="26"/>
      <c r="AW174" s="26"/>
      <c r="AX174" s="26"/>
      <c r="AY174" s="26"/>
      <c r="AZ174" s="26"/>
      <c r="BA174" s="26"/>
      <c r="BB174" s="26"/>
      <c r="BC174" s="26"/>
      <c r="BD174" s="26"/>
      <c r="BE174" s="26"/>
      <c r="BF174" s="26"/>
      <c r="BG174" s="26"/>
      <c r="BH174" s="26"/>
      <c r="BI174" s="26"/>
      <c r="BJ174" s="26"/>
      <c r="BK174" s="26"/>
      <c r="BL174" s="41"/>
      <c r="BM174" t="s">
        <v>100</v>
      </c>
    </row>
    <row r="175" spans="1:65" x14ac:dyDescent="0.2">
      <c r="A175" s="245"/>
      <c r="B175" s="40" t="s">
        <v>35</v>
      </c>
      <c r="C175" s="24" t="s">
        <v>83</v>
      </c>
      <c r="D175" s="25"/>
      <c r="E175" s="26"/>
      <c r="F175" s="26"/>
      <c r="G175" s="26"/>
      <c r="H175" s="26"/>
      <c r="I175" s="26"/>
      <c r="J175" s="26"/>
      <c r="K175" s="26"/>
      <c r="L175" s="26"/>
      <c r="M175" s="26"/>
      <c r="N175" s="26"/>
      <c r="O175" s="26"/>
      <c r="P175" s="26"/>
      <c r="Q175" s="26"/>
      <c r="R175" s="26"/>
      <c r="S175" s="26"/>
      <c r="T175" s="26"/>
      <c r="U175" s="26"/>
      <c r="V175" s="26"/>
      <c r="W175" s="30"/>
      <c r="X175" s="30"/>
      <c r="Y175" s="30"/>
      <c r="Z175" s="30"/>
      <c r="AA175" s="30"/>
      <c r="AB175" s="30"/>
      <c r="AC175" s="30"/>
      <c r="AD175" s="30"/>
      <c r="AE175" s="30"/>
      <c r="AF175" s="30"/>
      <c r="AG175" s="30"/>
      <c r="AH175" s="30"/>
      <c r="AI175" s="30"/>
      <c r="AJ175" s="30"/>
      <c r="AK175" s="30"/>
      <c r="AL175" s="30"/>
      <c r="AM175" s="30"/>
      <c r="AN175" s="30"/>
      <c r="AO175" s="30"/>
      <c r="AP175" s="30"/>
      <c r="AQ175" s="30"/>
      <c r="AR175" s="30"/>
      <c r="AS175" s="30"/>
      <c r="AT175" s="30"/>
      <c r="AU175" s="30"/>
      <c r="AV175" s="30"/>
      <c r="AW175" s="30"/>
      <c r="AX175" s="30"/>
      <c r="AY175" s="30"/>
      <c r="AZ175" s="30"/>
      <c r="BA175" s="30"/>
      <c r="BB175" s="30"/>
      <c r="BC175" s="30"/>
      <c r="BD175" s="30"/>
      <c r="BE175" s="30"/>
      <c r="BF175" s="30"/>
      <c r="BG175" s="30"/>
      <c r="BH175" s="30"/>
      <c r="BI175" s="30"/>
      <c r="BJ175" s="30"/>
      <c r="BK175" s="30"/>
      <c r="BL175" s="43"/>
      <c r="BM175" t="s">
        <v>100</v>
      </c>
    </row>
    <row r="176" spans="1:65" x14ac:dyDescent="0.2">
      <c r="A176" s="245"/>
      <c r="B176" s="40" t="s">
        <v>35</v>
      </c>
      <c r="C176" s="24" t="s">
        <v>75</v>
      </c>
      <c r="D176" s="25"/>
      <c r="E176" s="26"/>
      <c r="F176" s="26"/>
      <c r="G176" s="26"/>
      <c r="H176" s="26"/>
      <c r="I176" s="26"/>
      <c r="J176" s="26"/>
      <c r="K176" s="26"/>
      <c r="L176" s="26"/>
      <c r="M176" s="26"/>
      <c r="N176" s="26"/>
      <c r="O176" s="26"/>
      <c r="P176" s="26"/>
      <c r="Q176" s="26"/>
      <c r="R176" s="26"/>
      <c r="S176" s="26"/>
      <c r="T176" s="26"/>
      <c r="U176" s="26"/>
      <c r="V176" s="26"/>
      <c r="W176" s="26"/>
      <c r="X176" s="26"/>
      <c r="Y176" s="26"/>
      <c r="Z176" s="26"/>
      <c r="AA176" s="26"/>
      <c r="AB176" s="26"/>
      <c r="AC176" s="26"/>
      <c r="AD176" s="26"/>
      <c r="AE176" s="26"/>
      <c r="AF176" s="26"/>
      <c r="AG176" s="26"/>
      <c r="AH176" s="26"/>
      <c r="AI176" s="26"/>
      <c r="AJ176" s="26"/>
      <c r="AK176" s="26"/>
      <c r="AL176" s="26"/>
      <c r="AM176" s="26"/>
      <c r="AN176" s="26"/>
      <c r="AO176" s="26"/>
      <c r="AP176" s="26"/>
      <c r="AQ176" s="26"/>
      <c r="AR176" s="26"/>
      <c r="AS176" s="26"/>
      <c r="AT176" s="26"/>
      <c r="AU176" s="26"/>
      <c r="AV176" s="26"/>
      <c r="AW176" s="26"/>
      <c r="AX176" s="26"/>
      <c r="AY176" s="26"/>
      <c r="AZ176" s="26"/>
      <c r="BA176" s="26"/>
      <c r="BB176" s="26"/>
      <c r="BC176" s="26"/>
      <c r="BD176" s="26"/>
      <c r="BE176" s="26"/>
      <c r="BF176" s="26"/>
      <c r="BG176" s="26"/>
      <c r="BH176" s="26"/>
      <c r="BI176" s="26"/>
      <c r="BJ176" s="26"/>
      <c r="BK176" s="26"/>
      <c r="BL176" s="41"/>
      <c r="BM176" t="s">
        <v>100</v>
      </c>
    </row>
    <row r="177" spans="1:65" x14ac:dyDescent="0.2">
      <c r="A177" s="245"/>
      <c r="B177" s="40" t="s">
        <v>35</v>
      </c>
      <c r="C177" s="24" t="s">
        <v>79</v>
      </c>
      <c r="D177" s="25"/>
      <c r="E177" s="26"/>
      <c r="F177" s="26"/>
      <c r="G177" s="26"/>
      <c r="H177" s="26"/>
      <c r="I177" s="26"/>
      <c r="J177" s="26"/>
      <c r="K177" s="26"/>
      <c r="L177" s="26"/>
      <c r="M177" s="26"/>
      <c r="N177" s="26"/>
      <c r="O177" s="26"/>
      <c r="P177" s="26"/>
      <c r="Q177" s="26"/>
      <c r="R177" s="26"/>
      <c r="S177" s="26"/>
      <c r="T177" s="26"/>
      <c r="U177" s="26"/>
      <c r="V177" s="26"/>
      <c r="W177" s="26"/>
      <c r="X177" s="26"/>
      <c r="Y177" s="26"/>
      <c r="Z177" s="26"/>
      <c r="AA177" s="26"/>
      <c r="AB177" s="26"/>
      <c r="AC177" s="26"/>
      <c r="AD177" s="26"/>
      <c r="AE177" s="26"/>
      <c r="AF177" s="26"/>
      <c r="AG177" s="26"/>
      <c r="AH177" s="26"/>
      <c r="AI177" s="26"/>
      <c r="AJ177" s="26"/>
      <c r="AK177" s="26"/>
      <c r="AL177" s="26"/>
      <c r="AM177" s="26"/>
      <c r="AN177" s="26"/>
      <c r="AO177" s="26"/>
      <c r="AP177" s="26"/>
      <c r="AQ177" s="26"/>
      <c r="AR177" s="26"/>
      <c r="AS177" s="26"/>
      <c r="AT177" s="26"/>
      <c r="AU177" s="26"/>
      <c r="AV177" s="26"/>
      <c r="AW177" s="26"/>
      <c r="AX177" s="26"/>
      <c r="AY177" s="26"/>
      <c r="AZ177" s="26"/>
      <c r="BA177" s="26"/>
      <c r="BB177" s="26"/>
      <c r="BC177" s="26"/>
      <c r="BD177" s="26"/>
      <c r="BE177" s="26"/>
      <c r="BF177" s="26"/>
      <c r="BG177" s="26"/>
      <c r="BH177" s="26"/>
      <c r="BI177" s="26"/>
      <c r="BJ177" s="26"/>
      <c r="BK177" s="26"/>
      <c r="BL177" s="41"/>
      <c r="BM177" t="s">
        <v>100</v>
      </c>
    </row>
    <row r="178" spans="1:65" x14ac:dyDescent="0.2">
      <c r="A178" s="245"/>
      <c r="B178" s="40" t="s">
        <v>35</v>
      </c>
      <c r="C178" s="24" t="s">
        <v>80</v>
      </c>
      <c r="D178" s="25"/>
      <c r="E178" s="26"/>
      <c r="F178" s="26"/>
      <c r="G178" s="26"/>
      <c r="H178" s="26"/>
      <c r="I178" s="26"/>
      <c r="J178" s="26"/>
      <c r="K178" s="26"/>
      <c r="L178" s="26"/>
      <c r="M178" s="26"/>
      <c r="N178" s="26"/>
      <c r="O178" s="26"/>
      <c r="P178" s="26"/>
      <c r="Q178" s="26"/>
      <c r="R178" s="26"/>
      <c r="S178" s="26"/>
      <c r="T178" s="26"/>
      <c r="U178" s="26"/>
      <c r="V178" s="26"/>
      <c r="W178" s="26"/>
      <c r="X178" s="26"/>
      <c r="Y178" s="26"/>
      <c r="Z178" s="26"/>
      <c r="AA178" s="26"/>
      <c r="AB178" s="26"/>
      <c r="AC178" s="26"/>
      <c r="AD178" s="26"/>
      <c r="AE178" s="26"/>
      <c r="AF178" s="26"/>
      <c r="AG178" s="26"/>
      <c r="AH178" s="26"/>
      <c r="AI178" s="26"/>
      <c r="AJ178" s="26"/>
      <c r="AK178" s="26"/>
      <c r="AL178" s="26"/>
      <c r="AM178" s="26"/>
      <c r="AN178" s="26"/>
      <c r="AO178" s="26"/>
      <c r="AP178" s="26"/>
      <c r="AQ178" s="26"/>
      <c r="AR178" s="26"/>
      <c r="AS178" s="26"/>
      <c r="AT178" s="26"/>
      <c r="AU178" s="26"/>
      <c r="AV178" s="26"/>
      <c r="AW178" s="26"/>
      <c r="AX178" s="26"/>
      <c r="AY178" s="26"/>
      <c r="AZ178" s="26"/>
      <c r="BA178" s="26"/>
      <c r="BB178" s="26"/>
      <c r="BC178" s="26"/>
      <c r="BD178" s="26"/>
      <c r="BE178" s="26"/>
      <c r="BF178" s="26"/>
      <c r="BG178" s="26"/>
      <c r="BH178" s="26"/>
      <c r="BI178" s="26"/>
      <c r="BJ178" s="26"/>
      <c r="BK178" s="26"/>
      <c r="BL178" s="41"/>
      <c r="BM178" t="s">
        <v>100</v>
      </c>
    </row>
    <row r="179" spans="1:65" ht="13.5" thickBot="1" x14ac:dyDescent="0.25">
      <c r="A179" s="245"/>
      <c r="B179" s="40" t="s">
        <v>35</v>
      </c>
      <c r="C179" s="24" t="s">
        <v>78</v>
      </c>
      <c r="D179" s="25"/>
      <c r="E179" s="26"/>
      <c r="F179" s="26"/>
      <c r="G179" s="26"/>
      <c r="H179" s="26"/>
      <c r="I179" s="26"/>
      <c r="J179" s="26"/>
      <c r="K179" s="26"/>
      <c r="L179" s="26"/>
      <c r="M179" s="26"/>
      <c r="N179" s="26"/>
      <c r="O179" s="26"/>
      <c r="P179" s="26"/>
      <c r="Q179" s="26"/>
      <c r="R179" s="26"/>
      <c r="S179" s="26"/>
      <c r="T179" s="26"/>
      <c r="U179" s="26"/>
      <c r="V179" s="26"/>
      <c r="W179" s="26"/>
      <c r="X179" s="26"/>
      <c r="Y179" s="26"/>
      <c r="Z179" s="26"/>
      <c r="AA179" s="26"/>
      <c r="AB179" s="26"/>
      <c r="AC179" s="26"/>
      <c r="AD179" s="26"/>
      <c r="AE179" s="26"/>
      <c r="AF179" s="26"/>
      <c r="AG179" s="26"/>
      <c r="AH179" s="26"/>
      <c r="AI179" s="26"/>
      <c r="AJ179" s="26"/>
      <c r="AK179" s="26"/>
      <c r="AL179" s="26"/>
      <c r="AM179" s="26"/>
      <c r="AN179" s="26"/>
      <c r="AO179" s="26"/>
      <c r="AP179" s="26"/>
      <c r="AQ179" s="26"/>
      <c r="AR179" s="26"/>
      <c r="AS179" s="26"/>
      <c r="AT179" s="26"/>
      <c r="AU179" s="26"/>
      <c r="AV179" s="26"/>
      <c r="AW179" s="26"/>
      <c r="AX179" s="26"/>
      <c r="AY179" s="26"/>
      <c r="AZ179" s="26"/>
      <c r="BA179" s="26"/>
      <c r="BB179" s="26"/>
      <c r="BC179" s="26"/>
      <c r="BD179" s="26"/>
      <c r="BE179" s="26"/>
      <c r="BF179" s="26"/>
      <c r="BG179" s="26"/>
      <c r="BH179" s="26"/>
      <c r="BI179" s="26"/>
      <c r="BJ179" s="26"/>
      <c r="BK179" s="26"/>
      <c r="BL179" s="41"/>
      <c r="BM179" t="s">
        <v>100</v>
      </c>
    </row>
    <row r="180" spans="1:65" x14ac:dyDescent="0.2">
      <c r="B180" s="204" t="s">
        <v>50</v>
      </c>
      <c r="C180" s="37" t="s">
        <v>6</v>
      </c>
      <c r="D180" s="27">
        <v>0</v>
      </c>
      <c r="E180" s="28">
        <v>0</v>
      </c>
      <c r="F180" s="28">
        <v>0</v>
      </c>
      <c r="G180" s="28">
        <v>0</v>
      </c>
      <c r="H180" s="28">
        <v>1</v>
      </c>
      <c r="I180" s="28">
        <v>8</v>
      </c>
      <c r="J180" s="28">
        <v>27</v>
      </c>
      <c r="K180" s="28">
        <v>30</v>
      </c>
      <c r="L180" s="28">
        <v>114</v>
      </c>
      <c r="M180" s="28">
        <v>333</v>
      </c>
      <c r="N180" s="28">
        <v>488</v>
      </c>
      <c r="O180" s="28">
        <v>541</v>
      </c>
      <c r="P180" s="28">
        <v>677</v>
      </c>
      <c r="Q180" s="28">
        <v>683</v>
      </c>
      <c r="R180" s="28">
        <v>699</v>
      </c>
      <c r="S180" s="28">
        <v>699</v>
      </c>
      <c r="T180" s="28">
        <v>699</v>
      </c>
      <c r="U180" s="28">
        <v>698.4</v>
      </c>
      <c r="V180" s="28">
        <v>698.9</v>
      </c>
      <c r="W180" s="28">
        <v>698.9</v>
      </c>
      <c r="X180" s="38">
        <v>699</v>
      </c>
      <c r="Y180" s="38">
        <v>709</v>
      </c>
      <c r="Z180" s="38">
        <v>719</v>
      </c>
      <c r="AA180" s="38">
        <v>729</v>
      </c>
      <c r="AB180" s="38">
        <v>739</v>
      </c>
      <c r="AC180" s="38">
        <v>759</v>
      </c>
      <c r="AD180" s="38">
        <v>788</v>
      </c>
      <c r="AE180" s="38">
        <v>828</v>
      </c>
      <c r="AF180" s="38">
        <v>868</v>
      </c>
      <c r="AG180" s="38">
        <v>908</v>
      </c>
      <c r="AH180" s="38">
        <v>948</v>
      </c>
      <c r="AI180" s="38">
        <v>948</v>
      </c>
      <c r="AJ180" s="38">
        <v>948</v>
      </c>
      <c r="AK180" s="38">
        <v>948</v>
      </c>
      <c r="AL180" s="38">
        <v>948</v>
      </c>
      <c r="AM180" s="38">
        <v>948</v>
      </c>
      <c r="AN180" s="38">
        <v>948</v>
      </c>
      <c r="AO180" s="38">
        <v>948</v>
      </c>
      <c r="AP180" s="38">
        <v>948</v>
      </c>
      <c r="AQ180" s="38">
        <v>948</v>
      </c>
      <c r="AR180" s="38">
        <v>948</v>
      </c>
      <c r="AS180" s="38">
        <v>948</v>
      </c>
      <c r="AT180" s="38">
        <v>948</v>
      </c>
      <c r="AU180" s="38">
        <v>948</v>
      </c>
      <c r="AV180" s="38">
        <v>948</v>
      </c>
      <c r="AW180" s="38">
        <v>948</v>
      </c>
      <c r="AX180" s="38">
        <v>948</v>
      </c>
      <c r="AY180" s="38">
        <v>948</v>
      </c>
      <c r="AZ180" s="38">
        <v>948</v>
      </c>
      <c r="BA180" s="38">
        <v>948</v>
      </c>
      <c r="BB180" s="38">
        <v>948</v>
      </c>
      <c r="BC180" s="38">
        <v>948</v>
      </c>
      <c r="BD180" s="38">
        <v>948</v>
      </c>
      <c r="BE180" s="38">
        <v>948</v>
      </c>
      <c r="BF180" s="38">
        <v>948</v>
      </c>
      <c r="BG180" s="38">
        <v>948</v>
      </c>
      <c r="BH180" s="38">
        <v>948</v>
      </c>
      <c r="BI180" s="38">
        <v>948</v>
      </c>
      <c r="BJ180" s="38">
        <v>948</v>
      </c>
      <c r="BK180" s="38">
        <v>948</v>
      </c>
      <c r="BL180" s="39">
        <v>948</v>
      </c>
      <c r="BM180" t="s">
        <v>100</v>
      </c>
    </row>
    <row r="181" spans="1:65" x14ac:dyDescent="0.2">
      <c r="A181" s="6"/>
      <c r="B181" s="40" t="s">
        <v>50</v>
      </c>
      <c r="C181" s="24" t="s">
        <v>74</v>
      </c>
      <c r="D181" s="35">
        <v>0</v>
      </c>
      <c r="E181" s="29">
        <v>0</v>
      </c>
      <c r="F181" s="29">
        <v>0</v>
      </c>
      <c r="G181" s="29">
        <v>0</v>
      </c>
      <c r="H181" s="29">
        <v>1</v>
      </c>
      <c r="I181" s="29">
        <v>8</v>
      </c>
      <c r="J181" s="29">
        <v>27</v>
      </c>
      <c r="K181" s="29">
        <v>30</v>
      </c>
      <c r="L181" s="29">
        <v>114</v>
      </c>
      <c r="M181" s="29">
        <v>333</v>
      </c>
      <c r="N181" s="29">
        <v>488</v>
      </c>
      <c r="O181" s="29">
        <v>541</v>
      </c>
      <c r="P181" s="29">
        <v>677</v>
      </c>
      <c r="Q181" s="29">
        <v>683</v>
      </c>
      <c r="R181" s="29">
        <v>699</v>
      </c>
      <c r="S181" s="29">
        <v>699</v>
      </c>
      <c r="T181" s="29">
        <v>699</v>
      </c>
      <c r="U181" s="29">
        <v>698.4</v>
      </c>
      <c r="V181" s="29">
        <v>698.9</v>
      </c>
      <c r="W181" s="29">
        <v>698.9</v>
      </c>
      <c r="X181" s="26">
        <v>699</v>
      </c>
      <c r="Y181" s="26">
        <v>709</v>
      </c>
      <c r="Z181" s="26">
        <v>719</v>
      </c>
      <c r="AA181" s="26">
        <v>729</v>
      </c>
      <c r="AB181" s="26">
        <v>739</v>
      </c>
      <c r="AC181" s="26">
        <v>759</v>
      </c>
      <c r="AD181" s="26">
        <v>788</v>
      </c>
      <c r="AE181" s="26">
        <v>828</v>
      </c>
      <c r="AF181" s="26">
        <v>868</v>
      </c>
      <c r="AG181" s="26">
        <v>908</v>
      </c>
      <c r="AH181" s="26">
        <v>948</v>
      </c>
      <c r="AI181" s="26"/>
      <c r="AJ181" s="26"/>
      <c r="AK181" s="26"/>
      <c r="AL181" s="26"/>
      <c r="AM181" s="26"/>
      <c r="AN181" s="26"/>
      <c r="AO181" s="26"/>
      <c r="AP181" s="26"/>
      <c r="AQ181" s="26"/>
      <c r="AR181" s="26"/>
      <c r="AS181" s="26"/>
      <c r="AT181" s="26"/>
      <c r="AU181" s="26"/>
      <c r="AV181" s="26"/>
      <c r="AW181" s="26"/>
      <c r="AX181" s="26"/>
      <c r="AY181" s="26"/>
      <c r="AZ181" s="26"/>
      <c r="BA181" s="26"/>
      <c r="BB181" s="26"/>
      <c r="BC181" s="26"/>
      <c r="BD181" s="26"/>
      <c r="BE181" s="26"/>
      <c r="BF181" s="26"/>
      <c r="BG181" s="26"/>
      <c r="BH181" s="26"/>
      <c r="BI181" s="26"/>
      <c r="BJ181" s="26"/>
      <c r="BK181" s="26"/>
      <c r="BL181" s="41"/>
      <c r="BM181" t="s">
        <v>100</v>
      </c>
    </row>
    <row r="182" spans="1:65" x14ac:dyDescent="0.2">
      <c r="A182" s="6"/>
      <c r="B182" s="40" t="s">
        <v>50</v>
      </c>
      <c r="C182" s="24" t="s">
        <v>83</v>
      </c>
      <c r="D182" s="25"/>
      <c r="E182" s="26"/>
      <c r="F182" s="26"/>
      <c r="G182" s="26"/>
      <c r="H182" s="26"/>
      <c r="I182" s="26"/>
      <c r="J182" s="26"/>
      <c r="K182" s="26"/>
      <c r="L182" s="26"/>
      <c r="M182" s="26"/>
      <c r="N182" s="26"/>
      <c r="O182" s="26"/>
      <c r="P182" s="26"/>
      <c r="Q182" s="26"/>
      <c r="R182" s="26"/>
      <c r="S182" s="26"/>
      <c r="T182" s="26"/>
      <c r="U182" s="26"/>
      <c r="V182" s="26"/>
      <c r="W182" s="30"/>
      <c r="X182" s="30">
        <v>0.10000000000002274</v>
      </c>
      <c r="Y182" s="30">
        <v>10</v>
      </c>
      <c r="Z182" s="30">
        <v>10</v>
      </c>
      <c r="AA182" s="30">
        <v>10</v>
      </c>
      <c r="AB182" s="30">
        <v>10</v>
      </c>
      <c r="AC182" s="30">
        <v>20</v>
      </c>
      <c r="AD182" s="30">
        <v>29</v>
      </c>
      <c r="AE182" s="30">
        <v>40</v>
      </c>
      <c r="AF182" s="30">
        <v>40</v>
      </c>
      <c r="AG182" s="30">
        <v>40</v>
      </c>
      <c r="AH182" s="30">
        <v>40</v>
      </c>
      <c r="AI182" s="44"/>
      <c r="AJ182" s="44"/>
      <c r="AK182" s="44"/>
      <c r="AL182" s="44"/>
      <c r="AM182" s="44"/>
      <c r="AN182" s="44"/>
      <c r="AO182" s="44"/>
      <c r="AP182" s="44"/>
      <c r="AQ182" s="44"/>
      <c r="AR182" s="44"/>
      <c r="AS182" s="44"/>
      <c r="AT182" s="44"/>
      <c r="AU182" s="44"/>
      <c r="AV182" s="44"/>
      <c r="AW182" s="44"/>
      <c r="AX182" s="44"/>
      <c r="AY182" s="44"/>
      <c r="AZ182" s="44"/>
      <c r="BA182" s="44"/>
      <c r="BB182" s="44"/>
      <c r="BC182" s="30"/>
      <c r="BD182" s="30"/>
      <c r="BE182" s="30"/>
      <c r="BF182" s="30"/>
      <c r="BG182" s="30"/>
      <c r="BH182" s="30"/>
      <c r="BI182" s="30"/>
      <c r="BJ182" s="30"/>
      <c r="BK182" s="30"/>
      <c r="BL182" s="43"/>
      <c r="BM182" t="s">
        <v>100</v>
      </c>
    </row>
    <row r="183" spans="1:65" x14ac:dyDescent="0.2">
      <c r="A183" s="6"/>
      <c r="B183" s="40" t="s">
        <v>50</v>
      </c>
      <c r="C183" s="24" t="s">
        <v>75</v>
      </c>
      <c r="D183" s="25"/>
      <c r="E183" s="26"/>
      <c r="F183" s="26"/>
      <c r="G183" s="26"/>
      <c r="H183" s="26"/>
      <c r="I183" s="26"/>
      <c r="J183" s="26"/>
      <c r="K183" s="26"/>
      <c r="L183" s="26"/>
      <c r="M183" s="26"/>
      <c r="N183" s="26"/>
      <c r="O183" s="26"/>
      <c r="P183" s="26"/>
      <c r="Q183" s="26"/>
      <c r="R183" s="26"/>
      <c r="S183" s="26"/>
      <c r="T183" s="26"/>
      <c r="U183" s="26"/>
      <c r="V183" s="26"/>
      <c r="W183" s="26"/>
      <c r="X183" s="26"/>
      <c r="Y183" s="26"/>
      <c r="Z183" s="26"/>
      <c r="AA183" s="26"/>
      <c r="AB183" s="26"/>
      <c r="AC183" s="26"/>
      <c r="AD183" s="26"/>
      <c r="AE183" s="26"/>
      <c r="AF183" s="26"/>
      <c r="AG183" s="26"/>
      <c r="AH183" s="26"/>
      <c r="AI183" s="26"/>
      <c r="AJ183" s="26"/>
      <c r="AK183" s="26"/>
      <c r="AL183" s="26"/>
      <c r="AM183" s="26"/>
      <c r="AN183" s="26"/>
      <c r="AO183" s="26"/>
      <c r="AP183" s="26"/>
      <c r="AQ183" s="26"/>
      <c r="AR183" s="26"/>
      <c r="AS183" s="26"/>
      <c r="AT183" s="26"/>
      <c r="AU183" s="26"/>
      <c r="AV183" s="26"/>
      <c r="AW183" s="26"/>
      <c r="AX183" s="26"/>
      <c r="AY183" s="26"/>
      <c r="AZ183" s="26"/>
      <c r="BA183" s="26"/>
      <c r="BB183" s="26"/>
      <c r="BC183" s="26"/>
      <c r="BD183" s="26"/>
      <c r="BE183" s="26"/>
      <c r="BF183" s="26"/>
      <c r="BG183" s="26"/>
      <c r="BH183" s="26"/>
      <c r="BI183" s="26"/>
      <c r="BJ183" s="26"/>
      <c r="BK183" s="26"/>
      <c r="BL183" s="41"/>
      <c r="BM183" t="s">
        <v>100</v>
      </c>
    </row>
    <row r="184" spans="1:65" x14ac:dyDescent="0.2">
      <c r="A184" s="6"/>
      <c r="B184" s="40" t="s">
        <v>50</v>
      </c>
      <c r="C184" s="24" t="s">
        <v>79</v>
      </c>
      <c r="D184" s="25"/>
      <c r="E184" s="26"/>
      <c r="F184" s="26"/>
      <c r="G184" s="26"/>
      <c r="H184" s="26"/>
      <c r="I184" s="26"/>
      <c r="J184" s="26"/>
      <c r="K184" s="26"/>
      <c r="L184" s="26"/>
      <c r="M184" s="26"/>
      <c r="N184" s="26"/>
      <c r="O184" s="26"/>
      <c r="P184" s="26"/>
      <c r="Q184" s="26"/>
      <c r="R184" s="26"/>
      <c r="S184" s="26"/>
      <c r="T184" s="26"/>
      <c r="U184" s="26"/>
      <c r="V184" s="26"/>
      <c r="W184" s="26"/>
      <c r="X184" s="26"/>
      <c r="Y184" s="26"/>
      <c r="Z184" s="26"/>
      <c r="AA184" s="26"/>
      <c r="AB184" s="26"/>
      <c r="AC184" s="26"/>
      <c r="AD184" s="26"/>
      <c r="AE184" s="26"/>
      <c r="AF184" s="26"/>
      <c r="AG184" s="26"/>
      <c r="AH184" s="26"/>
      <c r="AI184" s="26"/>
      <c r="AJ184" s="26"/>
      <c r="AK184" s="26"/>
      <c r="AL184" s="26"/>
      <c r="AM184" s="26"/>
      <c r="AN184" s="26"/>
      <c r="AO184" s="26"/>
      <c r="AP184" s="26"/>
      <c r="AQ184" s="26"/>
      <c r="AR184" s="26"/>
      <c r="AS184" s="26"/>
      <c r="AT184" s="26"/>
      <c r="AU184" s="26"/>
      <c r="AV184" s="26"/>
      <c r="AW184" s="26"/>
      <c r="AX184" s="26"/>
      <c r="AY184" s="26"/>
      <c r="AZ184" s="26"/>
      <c r="BA184" s="26"/>
      <c r="BB184" s="26"/>
      <c r="BC184" s="26"/>
      <c r="BD184" s="26"/>
      <c r="BE184" s="26"/>
      <c r="BF184" s="26"/>
      <c r="BG184" s="26"/>
      <c r="BH184" s="26"/>
      <c r="BI184" s="26"/>
      <c r="BJ184" s="26"/>
      <c r="BK184" s="26"/>
      <c r="BL184" s="41"/>
      <c r="BM184" t="s">
        <v>100</v>
      </c>
    </row>
    <row r="185" spans="1:65" x14ac:dyDescent="0.2">
      <c r="A185" s="6"/>
      <c r="B185" s="40" t="s">
        <v>50</v>
      </c>
      <c r="C185" s="24" t="s">
        <v>240</v>
      </c>
      <c r="D185" s="25"/>
      <c r="E185" s="26"/>
      <c r="F185" s="26"/>
      <c r="G185" s="26"/>
      <c r="H185" s="26"/>
      <c r="I185" s="26"/>
      <c r="J185" s="26"/>
      <c r="K185" s="26"/>
      <c r="L185" s="26"/>
      <c r="M185" s="26"/>
      <c r="N185" s="26"/>
      <c r="O185" s="26"/>
      <c r="P185" s="26"/>
      <c r="Q185" s="26"/>
      <c r="R185" s="26"/>
      <c r="S185" s="26"/>
      <c r="T185" s="26"/>
      <c r="U185" s="26"/>
      <c r="V185" s="26"/>
      <c r="W185" s="33">
        <v>0</v>
      </c>
      <c r="X185" s="33">
        <v>0</v>
      </c>
      <c r="Y185" s="33">
        <v>0</v>
      </c>
      <c r="Z185" s="33">
        <v>0</v>
      </c>
      <c r="AA185" s="33">
        <v>0</v>
      </c>
      <c r="AB185" s="33">
        <v>0</v>
      </c>
      <c r="AC185" s="33">
        <v>0</v>
      </c>
      <c r="AD185" s="33">
        <v>0</v>
      </c>
      <c r="AE185" s="33">
        <v>0</v>
      </c>
      <c r="AF185" s="33">
        <v>0</v>
      </c>
      <c r="AG185" s="33">
        <v>0</v>
      </c>
      <c r="AH185" s="33">
        <v>0</v>
      </c>
      <c r="AI185" s="33">
        <v>0</v>
      </c>
      <c r="AJ185" s="26"/>
      <c r="AK185" s="26"/>
      <c r="AL185" s="26"/>
      <c r="AM185" s="26"/>
      <c r="AN185" s="26"/>
      <c r="AO185" s="26"/>
      <c r="AP185" s="26"/>
      <c r="AQ185" s="26"/>
      <c r="AR185" s="26"/>
      <c r="AS185" s="26"/>
      <c r="AT185" s="26"/>
      <c r="AU185" s="26"/>
      <c r="AV185" s="26"/>
      <c r="AW185" s="26"/>
      <c r="AX185" s="26"/>
      <c r="AY185" s="26"/>
      <c r="AZ185" s="26"/>
      <c r="BA185" s="26"/>
      <c r="BB185" s="26"/>
      <c r="BC185" s="26"/>
      <c r="BD185" s="26"/>
      <c r="BE185" s="26"/>
      <c r="BF185" s="26"/>
      <c r="BG185" s="26"/>
      <c r="BH185" s="26"/>
      <c r="BI185" s="26"/>
      <c r="BJ185" s="26"/>
      <c r="BK185" s="26"/>
      <c r="BL185" s="41"/>
      <c r="BM185" t="s">
        <v>100</v>
      </c>
    </row>
    <row r="186" spans="1:65" x14ac:dyDescent="0.2">
      <c r="A186" s="6"/>
      <c r="B186" s="40" t="s">
        <v>50</v>
      </c>
      <c r="C186" s="24" t="s">
        <v>78</v>
      </c>
      <c r="D186" s="25"/>
      <c r="E186" s="26"/>
      <c r="F186" s="26"/>
      <c r="G186" s="26"/>
      <c r="H186" s="26"/>
      <c r="I186" s="26"/>
      <c r="J186" s="26"/>
      <c r="K186" s="26"/>
      <c r="L186" s="26"/>
      <c r="M186" s="26"/>
      <c r="N186" s="26"/>
      <c r="O186" s="26"/>
      <c r="P186" s="26"/>
      <c r="Q186" s="26"/>
      <c r="R186" s="26"/>
      <c r="S186" s="26"/>
      <c r="T186" s="26"/>
      <c r="U186" s="26"/>
      <c r="V186" s="26"/>
      <c r="W186" s="26"/>
      <c r="X186" s="26"/>
      <c r="Y186" s="26"/>
      <c r="Z186" s="26"/>
      <c r="AA186" s="26"/>
      <c r="AB186" s="26"/>
      <c r="AC186" s="26"/>
      <c r="AD186" s="26"/>
      <c r="AE186" s="26"/>
      <c r="AF186" s="26"/>
      <c r="AG186" s="26"/>
      <c r="AH186" s="26"/>
      <c r="AI186" s="26"/>
      <c r="AJ186" s="26"/>
      <c r="AK186" s="26"/>
      <c r="AL186" s="26"/>
      <c r="AM186" s="26"/>
      <c r="AN186" s="26"/>
      <c r="AO186" s="26"/>
      <c r="AP186" s="26"/>
      <c r="AQ186" s="26"/>
      <c r="AR186" s="26"/>
      <c r="AS186" s="26"/>
      <c r="AT186" s="26"/>
      <c r="AU186" s="26"/>
      <c r="AV186" s="26"/>
      <c r="AW186" s="26"/>
      <c r="AX186" s="26"/>
      <c r="AY186" s="26"/>
      <c r="AZ186" s="26"/>
      <c r="BA186" s="26"/>
      <c r="BB186" s="26"/>
      <c r="BC186" s="26"/>
      <c r="BD186" s="26"/>
      <c r="BE186" s="26"/>
      <c r="BF186" s="26"/>
      <c r="BG186" s="26"/>
      <c r="BH186" s="26"/>
      <c r="BI186" s="26"/>
      <c r="BJ186" s="26"/>
      <c r="BK186" s="26"/>
      <c r="BL186" s="41"/>
      <c r="BM186" t="s">
        <v>100</v>
      </c>
    </row>
    <row r="187" spans="1:65" x14ac:dyDescent="0.2">
      <c r="A187" s="6"/>
      <c r="B187" s="40" t="s">
        <v>50</v>
      </c>
      <c r="C187" s="31" t="s">
        <v>1</v>
      </c>
      <c r="D187" s="27">
        <v>0</v>
      </c>
      <c r="E187" s="28">
        <v>0</v>
      </c>
      <c r="F187" s="28">
        <v>0</v>
      </c>
      <c r="G187" s="28">
        <v>0</v>
      </c>
      <c r="H187" s="28">
        <v>0</v>
      </c>
      <c r="I187" s="28">
        <v>0</v>
      </c>
      <c r="J187" s="28">
        <v>0</v>
      </c>
      <c r="K187" s="28">
        <v>0</v>
      </c>
      <c r="L187" s="28">
        <v>0</v>
      </c>
      <c r="M187" s="28">
        <v>0</v>
      </c>
      <c r="N187" s="28">
        <v>0</v>
      </c>
      <c r="O187" s="28">
        <v>0</v>
      </c>
      <c r="P187" s="28">
        <v>0</v>
      </c>
      <c r="Q187" s="28">
        <v>0</v>
      </c>
      <c r="R187" s="28">
        <v>0</v>
      </c>
      <c r="S187" s="28">
        <v>0</v>
      </c>
      <c r="T187" s="28">
        <v>0</v>
      </c>
      <c r="U187" s="28">
        <v>0</v>
      </c>
      <c r="V187" s="28">
        <v>0</v>
      </c>
      <c r="W187" s="28">
        <v>0</v>
      </c>
      <c r="X187" s="28">
        <v>0</v>
      </c>
      <c r="Y187" s="28">
        <v>0</v>
      </c>
      <c r="Z187" s="28">
        <v>0</v>
      </c>
      <c r="AA187" s="28">
        <v>0</v>
      </c>
      <c r="AB187" s="28">
        <v>0</v>
      </c>
      <c r="AC187" s="28">
        <v>0</v>
      </c>
      <c r="AD187" s="28">
        <v>0</v>
      </c>
      <c r="AE187" s="28">
        <v>0</v>
      </c>
      <c r="AF187" s="28">
        <v>0</v>
      </c>
      <c r="AG187" s="28">
        <v>0</v>
      </c>
      <c r="AH187" s="28">
        <v>0</v>
      </c>
      <c r="AI187" s="28">
        <v>0</v>
      </c>
      <c r="AJ187" s="28">
        <v>0</v>
      </c>
      <c r="AK187" s="28">
        <v>0</v>
      </c>
      <c r="AL187" s="28">
        <v>0</v>
      </c>
      <c r="AM187" s="28">
        <v>0</v>
      </c>
      <c r="AN187" s="28">
        <v>0</v>
      </c>
      <c r="AO187" s="28">
        <v>0</v>
      </c>
      <c r="AP187" s="28">
        <v>0</v>
      </c>
      <c r="AQ187" s="28">
        <v>0</v>
      </c>
      <c r="AR187" s="28">
        <v>0</v>
      </c>
      <c r="AS187" s="28">
        <v>0</v>
      </c>
      <c r="AT187" s="28">
        <v>0</v>
      </c>
      <c r="AU187" s="28">
        <v>0</v>
      </c>
      <c r="AV187" s="28">
        <v>0</v>
      </c>
      <c r="AW187" s="28">
        <v>0</v>
      </c>
      <c r="AX187" s="28">
        <v>0</v>
      </c>
      <c r="AY187" s="28">
        <v>0</v>
      </c>
      <c r="AZ187" s="28">
        <v>0</v>
      </c>
      <c r="BA187" s="28">
        <v>0</v>
      </c>
      <c r="BB187" s="28">
        <v>0</v>
      </c>
      <c r="BC187" s="28">
        <v>0</v>
      </c>
      <c r="BD187" s="28">
        <v>0</v>
      </c>
      <c r="BE187" s="28">
        <v>0</v>
      </c>
      <c r="BF187" s="28">
        <v>0</v>
      </c>
      <c r="BG187" s="28">
        <v>0</v>
      </c>
      <c r="BH187" s="28">
        <v>0</v>
      </c>
      <c r="BI187" s="28">
        <v>0</v>
      </c>
      <c r="BJ187" s="28">
        <v>0</v>
      </c>
      <c r="BK187" s="28">
        <v>0</v>
      </c>
      <c r="BL187" s="42">
        <v>0</v>
      </c>
      <c r="BM187" t="s">
        <v>100</v>
      </c>
    </row>
    <row r="188" spans="1:65" x14ac:dyDescent="0.2">
      <c r="A188" s="6"/>
      <c r="B188" s="40" t="s">
        <v>50</v>
      </c>
      <c r="C188" s="24" t="s">
        <v>74</v>
      </c>
      <c r="D188" s="35">
        <v>0</v>
      </c>
      <c r="E188" s="29">
        <v>0</v>
      </c>
      <c r="F188" s="29">
        <v>0</v>
      </c>
      <c r="G188" s="29">
        <v>0</v>
      </c>
      <c r="H188" s="29">
        <v>0</v>
      </c>
      <c r="I188" s="29">
        <v>0</v>
      </c>
      <c r="J188" s="29">
        <v>0</v>
      </c>
      <c r="K188" s="29">
        <v>0</v>
      </c>
      <c r="L188" s="29">
        <v>0</v>
      </c>
      <c r="M188" s="29">
        <v>0</v>
      </c>
      <c r="N188" s="29">
        <v>0</v>
      </c>
      <c r="O188" s="29">
        <v>0</v>
      </c>
      <c r="P188" s="29">
        <v>0</v>
      </c>
      <c r="Q188" s="29">
        <v>0</v>
      </c>
      <c r="R188" s="29">
        <v>0</v>
      </c>
      <c r="S188" s="29">
        <v>0</v>
      </c>
      <c r="T188" s="29">
        <v>0</v>
      </c>
      <c r="U188" s="29">
        <v>0</v>
      </c>
      <c r="V188" s="29">
        <v>0</v>
      </c>
      <c r="W188" s="29">
        <v>0</v>
      </c>
      <c r="X188" s="26">
        <v>0</v>
      </c>
      <c r="Y188" s="26">
        <v>0</v>
      </c>
      <c r="Z188" s="26">
        <v>0</v>
      </c>
      <c r="AA188" s="26">
        <v>0</v>
      </c>
      <c r="AB188" s="26">
        <v>0</v>
      </c>
      <c r="AC188" s="26">
        <v>0</v>
      </c>
      <c r="AD188" s="26">
        <v>0</v>
      </c>
      <c r="AE188" s="26">
        <v>0</v>
      </c>
      <c r="AF188" s="26">
        <v>0</v>
      </c>
      <c r="AG188" s="26">
        <v>0</v>
      </c>
      <c r="AH188" s="26">
        <v>0</v>
      </c>
      <c r="AI188" s="26"/>
      <c r="AJ188" s="26"/>
      <c r="AK188" s="26"/>
      <c r="AL188" s="26"/>
      <c r="AM188" s="26"/>
      <c r="AN188" s="26"/>
      <c r="AO188" s="26"/>
      <c r="AP188" s="26"/>
      <c r="AQ188" s="26"/>
      <c r="AR188" s="26"/>
      <c r="AS188" s="26"/>
      <c r="AT188" s="26"/>
      <c r="AU188" s="26"/>
      <c r="AV188" s="26"/>
      <c r="AW188" s="26"/>
      <c r="AX188" s="26"/>
      <c r="AY188" s="26"/>
      <c r="AZ188" s="26"/>
      <c r="BA188" s="26"/>
      <c r="BB188" s="26"/>
      <c r="BC188" s="26"/>
      <c r="BD188" s="26"/>
      <c r="BE188" s="26"/>
      <c r="BF188" s="26"/>
      <c r="BG188" s="26"/>
      <c r="BH188" s="26"/>
      <c r="BI188" s="26"/>
      <c r="BJ188" s="26"/>
      <c r="BK188" s="26"/>
      <c r="BL188" s="41"/>
      <c r="BM188" t="s">
        <v>100</v>
      </c>
    </row>
    <row r="189" spans="1:65" x14ac:dyDescent="0.2">
      <c r="A189" s="6"/>
      <c r="B189" s="40" t="s">
        <v>50</v>
      </c>
      <c r="C189" s="24" t="s">
        <v>83</v>
      </c>
      <c r="D189" s="25"/>
      <c r="E189" s="26"/>
      <c r="F189" s="26"/>
      <c r="G189" s="26"/>
      <c r="H189" s="26"/>
      <c r="I189" s="26"/>
      <c r="J189" s="26"/>
      <c r="K189" s="26"/>
      <c r="L189" s="26"/>
      <c r="M189" s="26"/>
      <c r="N189" s="26"/>
      <c r="O189" s="26"/>
      <c r="P189" s="26"/>
      <c r="Q189" s="26"/>
      <c r="R189" s="26"/>
      <c r="S189" s="26"/>
      <c r="T189" s="26"/>
      <c r="U189" s="26"/>
      <c r="V189" s="26"/>
      <c r="W189" s="30"/>
      <c r="X189" s="30"/>
      <c r="Y189" s="30"/>
      <c r="Z189" s="30"/>
      <c r="AA189" s="30"/>
      <c r="AB189" s="30"/>
      <c r="AC189" s="30"/>
      <c r="AD189" s="30"/>
      <c r="AE189" s="30"/>
      <c r="AF189" s="30"/>
      <c r="AG189" s="30"/>
      <c r="AH189" s="30"/>
      <c r="AI189" s="30"/>
      <c r="AJ189" s="30"/>
      <c r="AK189" s="30"/>
      <c r="AL189" s="30"/>
      <c r="AM189" s="30"/>
      <c r="AN189" s="30"/>
      <c r="AO189" s="30"/>
      <c r="AP189" s="30"/>
      <c r="AQ189" s="30"/>
      <c r="AR189" s="30"/>
      <c r="AS189" s="30"/>
      <c r="AT189" s="30"/>
      <c r="AU189" s="30"/>
      <c r="AV189" s="30"/>
      <c r="AW189" s="30"/>
      <c r="AX189" s="30"/>
      <c r="AY189" s="30"/>
      <c r="AZ189" s="30"/>
      <c r="BA189" s="30"/>
      <c r="BB189" s="30"/>
      <c r="BC189" s="30"/>
      <c r="BD189" s="30"/>
      <c r="BE189" s="30"/>
      <c r="BF189" s="30"/>
      <c r="BG189" s="30"/>
      <c r="BH189" s="30"/>
      <c r="BI189" s="30"/>
      <c r="BJ189" s="30"/>
      <c r="BK189" s="30"/>
      <c r="BL189" s="43"/>
      <c r="BM189" t="s">
        <v>100</v>
      </c>
    </row>
    <row r="190" spans="1:65" x14ac:dyDescent="0.2">
      <c r="A190" s="6"/>
      <c r="B190" s="40" t="s">
        <v>50</v>
      </c>
      <c r="C190" s="24" t="s">
        <v>75</v>
      </c>
      <c r="D190" s="25"/>
      <c r="E190" s="26"/>
      <c r="F190" s="26"/>
      <c r="G190" s="26"/>
      <c r="H190" s="26"/>
      <c r="I190" s="26"/>
      <c r="J190" s="26"/>
      <c r="K190" s="26"/>
      <c r="L190" s="26"/>
      <c r="M190" s="26"/>
      <c r="N190" s="26"/>
      <c r="O190" s="26"/>
      <c r="P190" s="26"/>
      <c r="Q190" s="26"/>
      <c r="R190" s="26"/>
      <c r="S190" s="26"/>
      <c r="T190" s="26"/>
      <c r="U190" s="26"/>
      <c r="V190" s="26"/>
      <c r="W190" s="26"/>
      <c r="X190" s="26"/>
      <c r="Y190" s="26"/>
      <c r="Z190" s="26"/>
      <c r="AA190" s="26"/>
      <c r="AB190" s="26"/>
      <c r="AC190" s="26"/>
      <c r="AD190" s="26"/>
      <c r="AE190" s="26"/>
      <c r="AF190" s="26"/>
      <c r="AG190" s="26"/>
      <c r="AH190" s="26"/>
      <c r="AI190" s="26"/>
      <c r="AJ190" s="26"/>
      <c r="AK190" s="26"/>
      <c r="AL190" s="26"/>
      <c r="AM190" s="26"/>
      <c r="AN190" s="26"/>
      <c r="AO190" s="26"/>
      <c r="AP190" s="26"/>
      <c r="AQ190" s="26"/>
      <c r="AR190" s="26"/>
      <c r="AS190" s="26"/>
      <c r="AT190" s="26"/>
      <c r="AU190" s="26"/>
      <c r="AV190" s="26"/>
      <c r="AW190" s="26"/>
      <c r="AX190" s="26"/>
      <c r="AY190" s="26"/>
      <c r="AZ190" s="26"/>
      <c r="BA190" s="26"/>
      <c r="BB190" s="26"/>
      <c r="BC190" s="26"/>
      <c r="BD190" s="26"/>
      <c r="BE190" s="26"/>
      <c r="BF190" s="26"/>
      <c r="BG190" s="26"/>
      <c r="BH190" s="26"/>
      <c r="BI190" s="26"/>
      <c r="BJ190" s="26"/>
      <c r="BK190" s="26"/>
      <c r="BL190" s="41"/>
      <c r="BM190" t="s">
        <v>100</v>
      </c>
    </row>
    <row r="191" spans="1:65" x14ac:dyDescent="0.2">
      <c r="A191" s="6"/>
      <c r="B191" s="40" t="s">
        <v>50</v>
      </c>
      <c r="C191" s="24" t="s">
        <v>79</v>
      </c>
      <c r="D191" s="25"/>
      <c r="E191" s="26"/>
      <c r="F191" s="26"/>
      <c r="G191" s="26"/>
      <c r="H191" s="26"/>
      <c r="I191" s="26"/>
      <c r="J191" s="26"/>
      <c r="K191" s="26"/>
      <c r="L191" s="26"/>
      <c r="M191" s="26"/>
      <c r="N191" s="26"/>
      <c r="O191" s="26"/>
      <c r="P191" s="26"/>
      <c r="Q191" s="26"/>
      <c r="R191" s="26"/>
      <c r="S191" s="26"/>
      <c r="T191" s="26"/>
      <c r="U191" s="26"/>
      <c r="V191" s="26"/>
      <c r="W191" s="26"/>
      <c r="X191" s="26"/>
      <c r="Y191" s="26"/>
      <c r="Z191" s="26"/>
      <c r="AA191" s="26"/>
      <c r="AB191" s="26"/>
      <c r="AC191" s="26"/>
      <c r="AD191" s="26"/>
      <c r="AE191" s="26"/>
      <c r="AF191" s="26"/>
      <c r="AG191" s="26"/>
      <c r="AH191" s="26"/>
      <c r="AI191" s="26"/>
      <c r="AJ191" s="26"/>
      <c r="AK191" s="26"/>
      <c r="AL191" s="26"/>
      <c r="AM191" s="26"/>
      <c r="AN191" s="26"/>
      <c r="AO191" s="26"/>
      <c r="AP191" s="26"/>
      <c r="AQ191" s="26"/>
      <c r="AR191" s="26"/>
      <c r="AS191" s="26"/>
      <c r="AT191" s="26"/>
      <c r="AU191" s="26"/>
      <c r="AV191" s="26"/>
      <c r="AW191" s="26"/>
      <c r="AX191" s="26"/>
      <c r="AY191" s="26"/>
      <c r="AZ191" s="26"/>
      <c r="BA191" s="26"/>
      <c r="BB191" s="26"/>
      <c r="BC191" s="26"/>
      <c r="BD191" s="26"/>
      <c r="BE191" s="26"/>
      <c r="BF191" s="26"/>
      <c r="BG191" s="26"/>
      <c r="BH191" s="26"/>
      <c r="BI191" s="26"/>
      <c r="BJ191" s="26"/>
      <c r="BK191" s="26"/>
      <c r="BL191" s="41"/>
      <c r="BM191" t="s">
        <v>100</v>
      </c>
    </row>
    <row r="192" spans="1:65" x14ac:dyDescent="0.2">
      <c r="A192" s="6"/>
      <c r="B192" s="40" t="s">
        <v>50</v>
      </c>
      <c r="C192" s="24" t="s">
        <v>240</v>
      </c>
      <c r="D192" s="25"/>
      <c r="E192" s="26"/>
      <c r="F192" s="26"/>
      <c r="G192" s="26"/>
      <c r="H192" s="26"/>
      <c r="I192" s="26"/>
      <c r="J192" s="26"/>
      <c r="K192" s="26"/>
      <c r="L192" s="26"/>
      <c r="M192" s="26"/>
      <c r="N192" s="26"/>
      <c r="O192" s="26"/>
      <c r="P192" s="26"/>
      <c r="Q192" s="26"/>
      <c r="R192" s="26"/>
      <c r="S192" s="26"/>
      <c r="T192" s="26"/>
      <c r="U192" s="26"/>
      <c r="V192" s="26"/>
      <c r="W192" s="33">
        <v>0</v>
      </c>
      <c r="X192" s="33">
        <v>0</v>
      </c>
      <c r="Y192" s="33">
        <v>0</v>
      </c>
      <c r="Z192" s="33">
        <v>0</v>
      </c>
      <c r="AA192" s="33">
        <v>0</v>
      </c>
      <c r="AB192" s="33">
        <v>0</v>
      </c>
      <c r="AC192" s="33">
        <v>0</v>
      </c>
      <c r="AD192" s="33">
        <v>0</v>
      </c>
      <c r="AE192" s="33">
        <v>0</v>
      </c>
      <c r="AF192" s="33">
        <v>0</v>
      </c>
      <c r="AG192" s="33">
        <v>0</v>
      </c>
      <c r="AH192" s="33">
        <v>0</v>
      </c>
      <c r="AI192" s="33">
        <v>0</v>
      </c>
      <c r="AJ192" s="26"/>
      <c r="AK192" s="26"/>
      <c r="AL192" s="26"/>
      <c r="AM192" s="26"/>
      <c r="AN192" s="26"/>
      <c r="AO192" s="26"/>
      <c r="AP192" s="26"/>
      <c r="AQ192" s="26"/>
      <c r="AR192" s="26"/>
      <c r="AS192" s="26"/>
      <c r="AT192" s="26"/>
      <c r="AU192" s="26"/>
      <c r="AV192" s="26"/>
      <c r="AW192" s="26"/>
      <c r="AX192" s="26"/>
      <c r="AY192" s="26"/>
      <c r="AZ192" s="26"/>
      <c r="BA192" s="26"/>
      <c r="BB192" s="26"/>
      <c r="BC192" s="26"/>
      <c r="BD192" s="26"/>
      <c r="BE192" s="26"/>
      <c r="BF192" s="26"/>
      <c r="BG192" s="26"/>
      <c r="BH192" s="26"/>
      <c r="BI192" s="26"/>
      <c r="BJ192" s="26"/>
      <c r="BK192" s="26"/>
      <c r="BL192" s="41"/>
      <c r="BM192" t="s">
        <v>100</v>
      </c>
    </row>
    <row r="193" spans="1:65" x14ac:dyDescent="0.2">
      <c r="A193" s="6"/>
      <c r="B193" s="40" t="s">
        <v>50</v>
      </c>
      <c r="C193" s="24" t="s">
        <v>78</v>
      </c>
      <c r="D193" s="25"/>
      <c r="E193" s="26"/>
      <c r="F193" s="26"/>
      <c r="G193" s="26"/>
      <c r="H193" s="26"/>
      <c r="I193" s="26"/>
      <c r="J193" s="26"/>
      <c r="K193" s="26"/>
      <c r="L193" s="26"/>
      <c r="M193" s="26"/>
      <c r="N193" s="26"/>
      <c r="O193" s="26"/>
      <c r="P193" s="26"/>
      <c r="Q193" s="26"/>
      <c r="R193" s="26"/>
      <c r="S193" s="26"/>
      <c r="T193" s="26"/>
      <c r="U193" s="26"/>
      <c r="V193" s="26"/>
      <c r="W193" s="26"/>
      <c r="X193" s="26"/>
      <c r="Y193" s="26"/>
      <c r="Z193" s="26"/>
      <c r="AA193" s="26"/>
      <c r="AB193" s="26"/>
      <c r="AC193" s="26"/>
      <c r="AD193" s="26"/>
      <c r="AE193" s="26"/>
      <c r="AF193" s="26"/>
      <c r="AG193" s="26"/>
      <c r="AH193" s="26"/>
      <c r="AI193" s="26"/>
      <c r="AJ193" s="26"/>
      <c r="AK193" s="26"/>
      <c r="AL193" s="26"/>
      <c r="AM193" s="26"/>
      <c r="AN193" s="26"/>
      <c r="AO193" s="26"/>
      <c r="AP193" s="26"/>
      <c r="AQ193" s="26"/>
      <c r="AR193" s="26"/>
      <c r="AS193" s="26"/>
      <c r="AT193" s="26"/>
      <c r="AU193" s="26"/>
      <c r="AV193" s="26"/>
      <c r="AW193" s="26"/>
      <c r="AX193" s="26"/>
      <c r="AY193" s="26"/>
      <c r="AZ193" s="26"/>
      <c r="BA193" s="26"/>
      <c r="BB193" s="26"/>
      <c r="BC193" s="26"/>
      <c r="BD193" s="26"/>
      <c r="BE193" s="26"/>
      <c r="BF193" s="26"/>
      <c r="BG193" s="26"/>
      <c r="BH193" s="26"/>
      <c r="BI193" s="26"/>
      <c r="BJ193" s="26"/>
      <c r="BK193" s="26"/>
      <c r="BL193" s="41"/>
      <c r="BM193" t="s">
        <v>100</v>
      </c>
    </row>
    <row r="194" spans="1:65" x14ac:dyDescent="0.2">
      <c r="A194" s="6"/>
      <c r="B194" s="40" t="s">
        <v>50</v>
      </c>
      <c r="C194" s="31" t="s">
        <v>36</v>
      </c>
      <c r="D194" s="27">
        <v>0</v>
      </c>
      <c r="E194" s="28">
        <v>0</v>
      </c>
      <c r="F194" s="28">
        <v>0</v>
      </c>
      <c r="G194" s="28">
        <v>0</v>
      </c>
      <c r="H194" s="28">
        <v>0</v>
      </c>
      <c r="I194" s="28">
        <v>0</v>
      </c>
      <c r="J194" s="28">
        <v>0</v>
      </c>
      <c r="K194" s="28">
        <v>0</v>
      </c>
      <c r="L194" s="28">
        <v>0.1</v>
      </c>
      <c r="M194" s="28">
        <v>2</v>
      </c>
      <c r="N194" s="28">
        <v>25</v>
      </c>
      <c r="O194" s="28">
        <v>154</v>
      </c>
      <c r="P194" s="28">
        <v>1013</v>
      </c>
      <c r="Q194" s="28">
        <v>1020</v>
      </c>
      <c r="R194" s="28">
        <v>1026</v>
      </c>
      <c r="S194" s="28">
        <v>1029</v>
      </c>
      <c r="T194" s="28">
        <v>1028</v>
      </c>
      <c r="U194" s="28">
        <v>1035.5999999999999</v>
      </c>
      <c r="V194" s="28">
        <v>1032.7</v>
      </c>
      <c r="W194" s="28">
        <v>1065.0999999999999</v>
      </c>
      <c r="X194" s="28">
        <v>1128.05</v>
      </c>
      <c r="Y194" s="28">
        <v>1191</v>
      </c>
      <c r="Z194" s="28">
        <v>1339</v>
      </c>
      <c r="AA194" s="28">
        <v>1488</v>
      </c>
      <c r="AB194" s="28">
        <v>1636</v>
      </c>
      <c r="AC194" s="28">
        <v>1785</v>
      </c>
      <c r="AD194" s="28">
        <v>2071</v>
      </c>
      <c r="AE194" s="28">
        <v>2357</v>
      </c>
      <c r="AF194" s="28">
        <v>2643</v>
      </c>
      <c r="AG194" s="28">
        <v>2930</v>
      </c>
      <c r="AH194" s="28">
        <v>3216</v>
      </c>
      <c r="AI194" s="28">
        <v>3216</v>
      </c>
      <c r="AJ194" s="28">
        <v>3216</v>
      </c>
      <c r="AK194" s="28">
        <v>3216</v>
      </c>
      <c r="AL194" s="28">
        <v>3216</v>
      </c>
      <c r="AM194" s="28">
        <v>3216</v>
      </c>
      <c r="AN194" s="28">
        <v>3216</v>
      </c>
      <c r="AO194" s="28">
        <v>3216</v>
      </c>
      <c r="AP194" s="28">
        <v>3216</v>
      </c>
      <c r="AQ194" s="28">
        <v>3216</v>
      </c>
      <c r="AR194" s="28">
        <v>3216</v>
      </c>
      <c r="AS194" s="28">
        <v>3216</v>
      </c>
      <c r="AT194" s="28">
        <v>3216</v>
      </c>
      <c r="AU194" s="28">
        <v>3216</v>
      </c>
      <c r="AV194" s="28">
        <v>3216</v>
      </c>
      <c r="AW194" s="28">
        <v>3216</v>
      </c>
      <c r="AX194" s="28">
        <v>3216</v>
      </c>
      <c r="AY194" s="28">
        <v>3216</v>
      </c>
      <c r="AZ194" s="28">
        <v>3216</v>
      </c>
      <c r="BA194" s="28">
        <v>3216</v>
      </c>
      <c r="BB194" s="28">
        <v>3216</v>
      </c>
      <c r="BC194" s="28">
        <v>3216</v>
      </c>
      <c r="BD194" s="28">
        <v>3216</v>
      </c>
      <c r="BE194" s="28">
        <v>3216</v>
      </c>
      <c r="BF194" s="28">
        <v>3216</v>
      </c>
      <c r="BG194" s="28">
        <v>3216</v>
      </c>
      <c r="BH194" s="28">
        <v>3216</v>
      </c>
      <c r="BI194" s="28">
        <v>3216</v>
      </c>
      <c r="BJ194" s="28">
        <v>3216</v>
      </c>
      <c r="BK194" s="28">
        <v>3216</v>
      </c>
      <c r="BL194" s="42">
        <v>3216</v>
      </c>
      <c r="BM194" t="s">
        <v>100</v>
      </c>
    </row>
    <row r="195" spans="1:65" x14ac:dyDescent="0.2">
      <c r="A195" s="6"/>
      <c r="B195" s="40" t="s">
        <v>50</v>
      </c>
      <c r="C195" s="24" t="s">
        <v>74</v>
      </c>
      <c r="D195" s="35">
        <v>0</v>
      </c>
      <c r="E195" s="29">
        <v>0</v>
      </c>
      <c r="F195" s="29">
        <v>0</v>
      </c>
      <c r="G195" s="29">
        <v>0</v>
      </c>
      <c r="H195" s="29">
        <v>0</v>
      </c>
      <c r="I195" s="29">
        <v>0</v>
      </c>
      <c r="J195" s="29">
        <v>0</v>
      </c>
      <c r="K195" s="29">
        <v>0</v>
      </c>
      <c r="L195" s="29">
        <v>0.1</v>
      </c>
      <c r="M195" s="29">
        <v>2</v>
      </c>
      <c r="N195" s="29">
        <v>25</v>
      </c>
      <c r="O195" s="29">
        <v>154</v>
      </c>
      <c r="P195" s="29">
        <v>1013</v>
      </c>
      <c r="Q195" s="29">
        <v>1020</v>
      </c>
      <c r="R195" s="29">
        <v>1026</v>
      </c>
      <c r="S195" s="29">
        <v>1029</v>
      </c>
      <c r="T195" s="29">
        <v>1028</v>
      </c>
      <c r="U195" s="29">
        <v>1035.5999999999999</v>
      </c>
      <c r="V195" s="29">
        <v>1032.7</v>
      </c>
      <c r="W195" s="29">
        <v>1065.0999999999999</v>
      </c>
      <c r="X195" s="26">
        <v>1042</v>
      </c>
      <c r="Y195" s="26">
        <v>1191</v>
      </c>
      <c r="Z195" s="26">
        <v>1339</v>
      </c>
      <c r="AA195" s="26">
        <v>1488</v>
      </c>
      <c r="AB195" s="26">
        <v>1636</v>
      </c>
      <c r="AC195" s="26">
        <v>1785</v>
      </c>
      <c r="AD195" s="26">
        <v>2071</v>
      </c>
      <c r="AE195" s="26">
        <v>2357</v>
      </c>
      <c r="AF195" s="26">
        <v>2643</v>
      </c>
      <c r="AG195" s="26">
        <v>2930</v>
      </c>
      <c r="AH195" s="26">
        <v>3216</v>
      </c>
      <c r="AI195" s="26"/>
      <c r="AJ195" s="26"/>
      <c r="AK195" s="26"/>
      <c r="AL195" s="26"/>
      <c r="AM195" s="26"/>
      <c r="AN195" s="26"/>
      <c r="AO195" s="26"/>
      <c r="AP195" s="26"/>
      <c r="AQ195" s="26"/>
      <c r="AR195" s="26"/>
      <c r="AS195" s="26"/>
      <c r="AT195" s="26"/>
      <c r="AU195" s="26"/>
      <c r="AV195" s="26"/>
      <c r="AW195" s="26"/>
      <c r="AX195" s="26"/>
      <c r="AY195" s="26"/>
      <c r="AZ195" s="26"/>
      <c r="BA195" s="26"/>
      <c r="BB195" s="26"/>
      <c r="BC195" s="26"/>
      <c r="BD195" s="26"/>
      <c r="BE195" s="26"/>
      <c r="BF195" s="26"/>
      <c r="BG195" s="26"/>
      <c r="BH195" s="26"/>
      <c r="BI195" s="26"/>
      <c r="BJ195" s="26"/>
      <c r="BK195" s="26"/>
      <c r="BL195" s="41"/>
      <c r="BM195" t="s">
        <v>100</v>
      </c>
    </row>
    <row r="196" spans="1:65" x14ac:dyDescent="0.2">
      <c r="A196" s="6"/>
      <c r="B196" s="40" t="s">
        <v>50</v>
      </c>
      <c r="C196" s="24" t="s">
        <v>83</v>
      </c>
      <c r="D196" s="25"/>
      <c r="E196" s="26"/>
      <c r="F196" s="26"/>
      <c r="G196" s="26"/>
      <c r="H196" s="26"/>
      <c r="I196" s="26"/>
      <c r="J196" s="26"/>
      <c r="K196" s="26"/>
      <c r="L196" s="26"/>
      <c r="M196" s="26"/>
      <c r="N196" s="26"/>
      <c r="O196" s="26"/>
      <c r="P196" s="26"/>
      <c r="Q196" s="26"/>
      <c r="R196" s="26"/>
      <c r="S196" s="26"/>
      <c r="T196" s="26"/>
      <c r="U196" s="26"/>
      <c r="V196" s="26"/>
      <c r="W196" s="30"/>
      <c r="X196" s="30">
        <v>62.950000000000045</v>
      </c>
      <c r="Y196" s="30">
        <v>62.950000000000045</v>
      </c>
      <c r="Z196" s="30">
        <v>148</v>
      </c>
      <c r="AA196" s="30">
        <v>149</v>
      </c>
      <c r="AB196" s="30">
        <v>148</v>
      </c>
      <c r="AC196" s="30">
        <v>149</v>
      </c>
      <c r="AD196" s="30">
        <v>286</v>
      </c>
      <c r="AE196" s="30">
        <v>286</v>
      </c>
      <c r="AF196" s="30">
        <v>286</v>
      </c>
      <c r="AG196" s="30">
        <v>287</v>
      </c>
      <c r="AH196" s="30">
        <v>286</v>
      </c>
      <c r="AI196" s="30"/>
      <c r="AJ196" s="30"/>
      <c r="AK196" s="30"/>
      <c r="AL196" s="30"/>
      <c r="AM196" s="30"/>
      <c r="AN196" s="30"/>
      <c r="AO196" s="30"/>
      <c r="AP196" s="30"/>
      <c r="AQ196" s="30"/>
      <c r="AR196" s="30"/>
      <c r="AS196" s="30"/>
      <c r="AT196" s="30"/>
      <c r="AU196" s="30"/>
      <c r="AV196" s="30"/>
      <c r="AW196" s="30"/>
      <c r="AX196" s="30"/>
      <c r="AY196" s="30"/>
      <c r="AZ196" s="30"/>
      <c r="BA196" s="30"/>
      <c r="BB196" s="30"/>
      <c r="BC196" s="30"/>
      <c r="BD196" s="30"/>
      <c r="BE196" s="30"/>
      <c r="BF196" s="30"/>
      <c r="BG196" s="30"/>
      <c r="BH196" s="30"/>
      <c r="BI196" s="30"/>
      <c r="BJ196" s="30"/>
      <c r="BK196" s="30"/>
      <c r="BL196" s="43"/>
      <c r="BM196" t="s">
        <v>100</v>
      </c>
    </row>
    <row r="197" spans="1:65" x14ac:dyDescent="0.2">
      <c r="A197" s="6"/>
      <c r="B197" s="40" t="s">
        <v>50</v>
      </c>
      <c r="C197" s="24" t="s">
        <v>75</v>
      </c>
      <c r="D197" s="25"/>
      <c r="E197" s="26"/>
      <c r="F197" s="26"/>
      <c r="G197" s="26"/>
      <c r="H197" s="26"/>
      <c r="I197" s="26"/>
      <c r="J197" s="26"/>
      <c r="K197" s="26"/>
      <c r="L197" s="26"/>
      <c r="M197" s="26"/>
      <c r="N197" s="26"/>
      <c r="O197" s="26"/>
      <c r="P197" s="26"/>
      <c r="Q197" s="26"/>
      <c r="R197" s="26"/>
      <c r="S197" s="26"/>
      <c r="T197" s="26"/>
      <c r="U197" s="26"/>
      <c r="V197" s="26"/>
      <c r="W197" s="26"/>
      <c r="X197" s="26"/>
      <c r="Y197" s="26"/>
      <c r="Z197" s="26"/>
      <c r="AA197" s="26"/>
      <c r="AB197" s="26"/>
      <c r="AC197" s="26"/>
      <c r="AD197" s="26"/>
      <c r="AE197" s="26"/>
      <c r="AF197" s="26"/>
      <c r="AG197" s="26"/>
      <c r="AH197" s="26"/>
      <c r="AI197" s="26"/>
      <c r="AJ197" s="26"/>
      <c r="AK197" s="26"/>
      <c r="AL197" s="26"/>
      <c r="AM197" s="26"/>
      <c r="AN197" s="26"/>
      <c r="AO197" s="26"/>
      <c r="AP197" s="26"/>
      <c r="AQ197" s="26"/>
      <c r="AR197" s="26"/>
      <c r="AS197" s="26"/>
      <c r="AT197" s="26"/>
      <c r="AU197" s="26"/>
      <c r="AV197" s="26"/>
      <c r="AW197" s="26"/>
      <c r="AX197" s="26"/>
      <c r="AY197" s="26"/>
      <c r="AZ197" s="26"/>
      <c r="BA197" s="26"/>
      <c r="BB197" s="26"/>
      <c r="BC197" s="26"/>
      <c r="BD197" s="26"/>
      <c r="BE197" s="26"/>
      <c r="BF197" s="26"/>
      <c r="BG197" s="26"/>
      <c r="BH197" s="26"/>
      <c r="BI197" s="26"/>
      <c r="BJ197" s="26"/>
      <c r="BK197" s="26"/>
      <c r="BL197" s="41"/>
      <c r="BM197" t="s">
        <v>100</v>
      </c>
    </row>
    <row r="198" spans="1:65" x14ac:dyDescent="0.2">
      <c r="A198" s="6"/>
      <c r="B198" s="40" t="s">
        <v>50</v>
      </c>
      <c r="C198" s="24" t="s">
        <v>79</v>
      </c>
      <c r="D198" s="25"/>
      <c r="E198" s="26"/>
      <c r="F198" s="26"/>
      <c r="G198" s="26"/>
      <c r="H198" s="26"/>
      <c r="I198" s="26"/>
      <c r="J198" s="26"/>
      <c r="K198" s="26"/>
      <c r="L198" s="26"/>
      <c r="M198" s="26"/>
      <c r="N198" s="26"/>
      <c r="O198" s="26"/>
      <c r="P198" s="26"/>
      <c r="Q198" s="26"/>
      <c r="R198" s="26"/>
      <c r="S198" s="26"/>
      <c r="T198" s="26"/>
      <c r="U198" s="26"/>
      <c r="V198" s="26"/>
      <c r="W198" s="26"/>
      <c r="X198" s="26"/>
      <c r="Y198" s="26"/>
      <c r="Z198" s="26"/>
      <c r="AA198" s="26"/>
      <c r="AB198" s="26"/>
      <c r="AC198" s="26"/>
      <c r="AD198" s="26"/>
      <c r="AE198" s="26"/>
      <c r="AF198" s="26"/>
      <c r="AG198" s="26"/>
      <c r="AH198" s="26"/>
      <c r="AI198" s="26"/>
      <c r="AJ198" s="26"/>
      <c r="AK198" s="26"/>
      <c r="AL198" s="26"/>
      <c r="AM198" s="26"/>
      <c r="AN198" s="26"/>
      <c r="AO198" s="26"/>
      <c r="AP198" s="26"/>
      <c r="AQ198" s="26"/>
      <c r="AR198" s="26"/>
      <c r="AS198" s="26"/>
      <c r="AT198" s="26"/>
      <c r="AU198" s="26"/>
      <c r="AV198" s="26"/>
      <c r="AW198" s="26"/>
      <c r="AX198" s="26"/>
      <c r="AY198" s="26"/>
      <c r="AZ198" s="26"/>
      <c r="BA198" s="26"/>
      <c r="BB198" s="26"/>
      <c r="BC198" s="26"/>
      <c r="BD198" s="26"/>
      <c r="BE198" s="26"/>
      <c r="BF198" s="26"/>
      <c r="BG198" s="26"/>
      <c r="BH198" s="26"/>
      <c r="BI198" s="26"/>
      <c r="BJ198" s="26"/>
      <c r="BK198" s="26"/>
      <c r="BL198" s="41"/>
      <c r="BM198" t="s">
        <v>100</v>
      </c>
    </row>
    <row r="199" spans="1:65" x14ac:dyDescent="0.2">
      <c r="A199" s="6"/>
      <c r="B199" s="40" t="s">
        <v>50</v>
      </c>
      <c r="C199" s="24" t="s">
        <v>240</v>
      </c>
      <c r="D199" s="25"/>
      <c r="E199" s="26"/>
      <c r="F199" s="26"/>
      <c r="G199" s="26"/>
      <c r="H199" s="26"/>
      <c r="I199" s="26"/>
      <c r="J199" s="26"/>
      <c r="K199" s="26"/>
      <c r="L199" s="26"/>
      <c r="M199" s="26"/>
      <c r="N199" s="26"/>
      <c r="O199" s="26"/>
      <c r="P199" s="26"/>
      <c r="Q199" s="26"/>
      <c r="R199" s="26"/>
      <c r="S199" s="26"/>
      <c r="T199" s="26"/>
      <c r="U199" s="26"/>
      <c r="V199" s="26"/>
      <c r="W199" s="33">
        <v>0</v>
      </c>
      <c r="X199" s="33">
        <v>0</v>
      </c>
      <c r="Y199" s="33">
        <v>0</v>
      </c>
      <c r="Z199" s="33">
        <v>0</v>
      </c>
      <c r="AA199" s="33">
        <v>0</v>
      </c>
      <c r="AB199" s="33">
        <v>0</v>
      </c>
      <c r="AC199" s="33">
        <v>0</v>
      </c>
      <c r="AD199" s="33">
        <v>0</v>
      </c>
      <c r="AE199" s="33">
        <v>0</v>
      </c>
      <c r="AF199" s="33">
        <v>0</v>
      </c>
      <c r="AG199" s="33">
        <v>0</v>
      </c>
      <c r="AH199" s="33">
        <v>0</v>
      </c>
      <c r="AI199" s="33">
        <v>0</v>
      </c>
      <c r="AJ199" s="26"/>
      <c r="AK199" s="26"/>
      <c r="AL199" s="26"/>
      <c r="AM199" s="26"/>
      <c r="AN199" s="26"/>
      <c r="AO199" s="26"/>
      <c r="AP199" s="26"/>
      <c r="AQ199" s="26"/>
      <c r="AR199" s="26"/>
      <c r="AS199" s="26"/>
      <c r="AT199" s="26"/>
      <c r="AU199" s="26"/>
      <c r="AV199" s="26"/>
      <c r="AW199" s="26"/>
      <c r="AX199" s="26"/>
      <c r="AY199" s="26"/>
      <c r="AZ199" s="26"/>
      <c r="BA199" s="26"/>
      <c r="BB199" s="26"/>
      <c r="BC199" s="26"/>
      <c r="BD199" s="26"/>
      <c r="BE199" s="26"/>
      <c r="BF199" s="26"/>
      <c r="BG199" s="26"/>
      <c r="BH199" s="26"/>
      <c r="BI199" s="26"/>
      <c r="BJ199" s="26"/>
      <c r="BK199" s="26"/>
      <c r="BL199" s="41"/>
      <c r="BM199" t="s">
        <v>100</v>
      </c>
    </row>
    <row r="200" spans="1:65" x14ac:dyDescent="0.2">
      <c r="A200" s="6"/>
      <c r="B200" s="40" t="s">
        <v>50</v>
      </c>
      <c r="C200" s="24" t="s">
        <v>81</v>
      </c>
      <c r="D200" s="25"/>
      <c r="E200" s="26"/>
      <c r="F200" s="26"/>
      <c r="G200" s="26"/>
      <c r="H200" s="26"/>
      <c r="I200" s="26"/>
      <c r="J200" s="26"/>
      <c r="K200" s="26"/>
      <c r="L200" s="26"/>
      <c r="M200" s="26"/>
      <c r="N200" s="26"/>
      <c r="O200" s="26"/>
      <c r="P200" s="26"/>
      <c r="Q200" s="26"/>
      <c r="R200" s="26"/>
      <c r="S200" s="26"/>
      <c r="T200" s="26"/>
      <c r="U200" s="26"/>
      <c r="V200" s="26"/>
      <c r="W200" s="26"/>
      <c r="X200" s="26"/>
      <c r="Y200" s="26"/>
      <c r="Z200" s="26"/>
      <c r="AA200" s="26"/>
      <c r="AB200" s="26"/>
      <c r="AC200" s="26"/>
      <c r="AD200" s="26"/>
      <c r="AE200" s="26"/>
      <c r="AF200" s="26"/>
      <c r="AG200" s="26"/>
      <c r="AH200" s="26"/>
      <c r="AI200" s="26"/>
      <c r="AJ200" s="26"/>
      <c r="AK200" s="26"/>
      <c r="AL200" s="26"/>
      <c r="AM200" s="26"/>
      <c r="AN200" s="26"/>
      <c r="AO200" s="26"/>
      <c r="AP200" s="26"/>
      <c r="AQ200" s="26"/>
      <c r="AR200" s="26"/>
      <c r="AS200" s="26"/>
      <c r="AT200" s="26"/>
      <c r="AU200" s="26"/>
      <c r="AV200" s="26"/>
      <c r="AW200" s="26"/>
      <c r="AX200" s="26"/>
      <c r="AY200" s="26"/>
      <c r="AZ200" s="26"/>
      <c r="BA200" s="26"/>
      <c r="BB200" s="26"/>
      <c r="BC200" s="26"/>
      <c r="BD200" s="26"/>
      <c r="BE200" s="26"/>
      <c r="BF200" s="26"/>
      <c r="BG200" s="26"/>
      <c r="BH200" s="26"/>
      <c r="BI200" s="26"/>
      <c r="BJ200" s="26"/>
      <c r="BK200" s="26"/>
      <c r="BL200" s="41"/>
      <c r="BM200" t="s">
        <v>100</v>
      </c>
    </row>
    <row r="201" spans="1:65" x14ac:dyDescent="0.2">
      <c r="A201" s="6"/>
      <c r="B201" s="40" t="s">
        <v>50</v>
      </c>
      <c r="C201" s="24" t="s">
        <v>78</v>
      </c>
      <c r="D201" s="25"/>
      <c r="E201" s="26"/>
      <c r="F201" s="26"/>
      <c r="G201" s="26"/>
      <c r="H201" s="26"/>
      <c r="I201" s="26"/>
      <c r="J201" s="26"/>
      <c r="K201" s="26"/>
      <c r="L201" s="26"/>
      <c r="M201" s="26"/>
      <c r="N201" s="26"/>
      <c r="O201" s="26"/>
      <c r="P201" s="26"/>
      <c r="Q201" s="26"/>
      <c r="R201" s="26"/>
      <c r="S201" s="26"/>
      <c r="T201" s="26"/>
      <c r="U201" s="26"/>
      <c r="V201" s="26"/>
      <c r="W201" s="26"/>
      <c r="X201" s="26"/>
      <c r="Y201" s="26"/>
      <c r="Z201" s="26"/>
      <c r="AA201" s="26"/>
      <c r="AB201" s="26"/>
      <c r="AC201" s="26"/>
      <c r="AD201" s="26"/>
      <c r="AE201" s="26"/>
      <c r="AF201" s="26"/>
      <c r="AG201" s="26"/>
      <c r="AH201" s="26"/>
      <c r="AI201" s="26"/>
      <c r="AJ201" s="26"/>
      <c r="AK201" s="26"/>
      <c r="AL201" s="26"/>
      <c r="AM201" s="26"/>
      <c r="AN201" s="26"/>
      <c r="AO201" s="26"/>
      <c r="AP201" s="26"/>
      <c r="AQ201" s="26"/>
      <c r="AR201" s="26"/>
      <c r="AS201" s="26"/>
      <c r="AT201" s="26"/>
      <c r="AU201" s="26"/>
      <c r="AV201" s="26"/>
      <c r="AW201" s="26"/>
      <c r="AX201" s="26"/>
      <c r="AY201" s="26"/>
      <c r="AZ201" s="26"/>
      <c r="BA201" s="26"/>
      <c r="BB201" s="26"/>
      <c r="BC201" s="26"/>
      <c r="BD201" s="26"/>
      <c r="BE201" s="26"/>
      <c r="BF201" s="26"/>
      <c r="BG201" s="26"/>
      <c r="BH201" s="26"/>
      <c r="BI201" s="26"/>
      <c r="BJ201" s="26"/>
      <c r="BK201" s="26"/>
      <c r="BL201" s="41"/>
      <c r="BM201" t="s">
        <v>100</v>
      </c>
    </row>
    <row r="202" spans="1:65" x14ac:dyDescent="0.2">
      <c r="A202" s="6"/>
      <c r="B202" s="40" t="s">
        <v>50</v>
      </c>
      <c r="C202" s="31" t="s">
        <v>45</v>
      </c>
      <c r="D202" s="27">
        <v>0</v>
      </c>
      <c r="E202" s="28">
        <v>0</v>
      </c>
      <c r="F202" s="28">
        <v>0</v>
      </c>
      <c r="G202" s="28">
        <v>0</v>
      </c>
      <c r="H202" s="28">
        <v>0</v>
      </c>
      <c r="I202" s="28">
        <v>0</v>
      </c>
      <c r="J202" s="28">
        <v>0</v>
      </c>
      <c r="K202" s="28">
        <v>0</v>
      </c>
      <c r="L202" s="28">
        <v>0</v>
      </c>
      <c r="M202" s="28">
        <v>0</v>
      </c>
      <c r="N202" s="28">
        <v>0</v>
      </c>
      <c r="O202" s="28">
        <v>0</v>
      </c>
      <c r="P202" s="28">
        <v>0</v>
      </c>
      <c r="Q202" s="28">
        <v>0</v>
      </c>
      <c r="R202" s="28">
        <v>0</v>
      </c>
      <c r="S202" s="28">
        <v>0</v>
      </c>
      <c r="T202" s="28">
        <v>0</v>
      </c>
      <c r="U202" s="28">
        <v>0</v>
      </c>
      <c r="V202" s="28">
        <v>0</v>
      </c>
      <c r="W202" s="28">
        <v>0</v>
      </c>
      <c r="X202" s="28">
        <v>0</v>
      </c>
      <c r="Y202" s="28">
        <v>0</v>
      </c>
      <c r="Z202" s="28">
        <v>0</v>
      </c>
      <c r="AA202" s="28">
        <v>0</v>
      </c>
      <c r="AB202" s="28">
        <v>0</v>
      </c>
      <c r="AC202" s="28">
        <v>0</v>
      </c>
      <c r="AD202" s="28">
        <v>0</v>
      </c>
      <c r="AE202" s="28">
        <v>0</v>
      </c>
      <c r="AF202" s="28">
        <v>0</v>
      </c>
      <c r="AG202" s="28">
        <v>0</v>
      </c>
      <c r="AH202" s="28">
        <v>0</v>
      </c>
      <c r="AI202" s="28">
        <v>0</v>
      </c>
      <c r="AJ202" s="28">
        <v>0</v>
      </c>
      <c r="AK202" s="28">
        <v>0</v>
      </c>
      <c r="AL202" s="28">
        <v>0</v>
      </c>
      <c r="AM202" s="28">
        <v>0</v>
      </c>
      <c r="AN202" s="28">
        <v>0</v>
      </c>
      <c r="AO202" s="28">
        <v>0</v>
      </c>
      <c r="AP202" s="28">
        <v>0</v>
      </c>
      <c r="AQ202" s="28">
        <v>0</v>
      </c>
      <c r="AR202" s="28">
        <v>0</v>
      </c>
      <c r="AS202" s="28">
        <v>0</v>
      </c>
      <c r="AT202" s="28">
        <v>0</v>
      </c>
      <c r="AU202" s="28">
        <v>0</v>
      </c>
      <c r="AV202" s="28">
        <v>0</v>
      </c>
      <c r="AW202" s="28">
        <v>0</v>
      </c>
      <c r="AX202" s="28">
        <v>0</v>
      </c>
      <c r="AY202" s="28">
        <v>0</v>
      </c>
      <c r="AZ202" s="28">
        <v>0</v>
      </c>
      <c r="BA202" s="28">
        <v>0</v>
      </c>
      <c r="BB202" s="28">
        <v>0</v>
      </c>
      <c r="BC202" s="28">
        <v>0</v>
      </c>
      <c r="BD202" s="28">
        <v>0</v>
      </c>
      <c r="BE202" s="28">
        <v>0</v>
      </c>
      <c r="BF202" s="28">
        <v>0</v>
      </c>
      <c r="BG202" s="28">
        <v>0</v>
      </c>
      <c r="BH202" s="28">
        <v>0</v>
      </c>
      <c r="BI202" s="28">
        <v>0</v>
      </c>
      <c r="BJ202" s="28">
        <v>0</v>
      </c>
      <c r="BK202" s="28">
        <v>0</v>
      </c>
      <c r="BL202" s="42">
        <v>0</v>
      </c>
      <c r="BM202" t="s">
        <v>100</v>
      </c>
    </row>
    <row r="203" spans="1:65" x14ac:dyDescent="0.2">
      <c r="A203" s="6"/>
      <c r="B203" s="40" t="s">
        <v>50</v>
      </c>
      <c r="C203" s="24" t="s">
        <v>74</v>
      </c>
      <c r="D203" s="35">
        <v>0</v>
      </c>
      <c r="E203" s="29">
        <v>0</v>
      </c>
      <c r="F203" s="29">
        <v>0</v>
      </c>
      <c r="G203" s="29">
        <v>0</v>
      </c>
      <c r="H203" s="29">
        <v>0</v>
      </c>
      <c r="I203" s="29">
        <v>0</v>
      </c>
      <c r="J203" s="29">
        <v>0</v>
      </c>
      <c r="K203" s="29">
        <v>0</v>
      </c>
      <c r="L203" s="29">
        <v>0</v>
      </c>
      <c r="M203" s="29">
        <v>0</v>
      </c>
      <c r="N203" s="29">
        <v>0</v>
      </c>
      <c r="O203" s="29">
        <v>0</v>
      </c>
      <c r="P203" s="29">
        <v>0</v>
      </c>
      <c r="Q203" s="29">
        <v>0</v>
      </c>
      <c r="R203" s="29">
        <v>0</v>
      </c>
      <c r="S203" s="29">
        <v>0</v>
      </c>
      <c r="T203" s="29">
        <v>0</v>
      </c>
      <c r="U203" s="29">
        <v>0</v>
      </c>
      <c r="V203" s="29">
        <v>0</v>
      </c>
      <c r="W203" s="29">
        <v>0</v>
      </c>
      <c r="X203" s="26">
        <v>0</v>
      </c>
      <c r="Y203" s="26">
        <v>0</v>
      </c>
      <c r="Z203" s="26">
        <v>0</v>
      </c>
      <c r="AA203" s="26">
        <v>0</v>
      </c>
      <c r="AB203" s="26">
        <v>0</v>
      </c>
      <c r="AC203" s="26">
        <v>0</v>
      </c>
      <c r="AD203" s="26">
        <v>0</v>
      </c>
      <c r="AE203" s="26">
        <v>0</v>
      </c>
      <c r="AF203" s="26">
        <v>0</v>
      </c>
      <c r="AG203" s="26">
        <v>0</v>
      </c>
      <c r="AH203" s="26">
        <v>0</v>
      </c>
      <c r="AI203" s="26"/>
      <c r="AJ203" s="26"/>
      <c r="AK203" s="26"/>
      <c r="AL203" s="26"/>
      <c r="AM203" s="26"/>
      <c r="AN203" s="26"/>
      <c r="AO203" s="26"/>
      <c r="AP203" s="26"/>
      <c r="AQ203" s="26"/>
      <c r="AR203" s="26"/>
      <c r="AS203" s="26"/>
      <c r="AT203" s="26"/>
      <c r="AU203" s="26"/>
      <c r="AV203" s="26"/>
      <c r="AW203" s="26"/>
      <c r="AX203" s="26"/>
      <c r="AY203" s="26"/>
      <c r="AZ203" s="26"/>
      <c r="BA203" s="26"/>
      <c r="BB203" s="26"/>
      <c r="BC203" s="26"/>
      <c r="BD203" s="26"/>
      <c r="BE203" s="26"/>
      <c r="BF203" s="26"/>
      <c r="BG203" s="26"/>
      <c r="BH203" s="26"/>
      <c r="BI203" s="26"/>
      <c r="BJ203" s="26"/>
      <c r="BK203" s="26"/>
      <c r="BL203" s="41"/>
      <c r="BM203" t="s">
        <v>100</v>
      </c>
    </row>
    <row r="204" spans="1:65" x14ac:dyDescent="0.2">
      <c r="A204" s="6"/>
      <c r="B204" s="40" t="s">
        <v>50</v>
      </c>
      <c r="C204" s="24" t="s">
        <v>83</v>
      </c>
      <c r="D204" s="25"/>
      <c r="E204" s="26"/>
      <c r="F204" s="26"/>
      <c r="G204" s="26"/>
      <c r="H204" s="26"/>
      <c r="I204" s="26"/>
      <c r="J204" s="26"/>
      <c r="K204" s="26"/>
      <c r="L204" s="26"/>
      <c r="M204" s="26"/>
      <c r="N204" s="26"/>
      <c r="O204" s="26"/>
      <c r="P204" s="26"/>
      <c r="Q204" s="26"/>
      <c r="R204" s="26"/>
      <c r="S204" s="26"/>
      <c r="T204" s="26"/>
      <c r="U204" s="26"/>
      <c r="V204" s="26"/>
      <c r="W204" s="30"/>
      <c r="X204" s="30"/>
      <c r="Y204" s="30"/>
      <c r="Z204" s="30"/>
      <c r="AA204" s="30"/>
      <c r="AB204" s="30"/>
      <c r="AC204" s="30"/>
      <c r="AD204" s="30"/>
      <c r="AE204" s="30"/>
      <c r="AF204" s="30"/>
      <c r="AG204" s="30"/>
      <c r="AH204" s="30"/>
      <c r="AI204" s="30"/>
      <c r="AJ204" s="30"/>
      <c r="AK204" s="30"/>
      <c r="AL204" s="30"/>
      <c r="AM204" s="30"/>
      <c r="AN204" s="30"/>
      <c r="AO204" s="30"/>
      <c r="AP204" s="30"/>
      <c r="AQ204" s="30"/>
      <c r="AR204" s="30"/>
      <c r="AS204" s="30"/>
      <c r="AT204" s="30"/>
      <c r="AU204" s="30"/>
      <c r="AV204" s="30"/>
      <c r="AW204" s="30"/>
      <c r="AX204" s="30"/>
      <c r="AY204" s="30"/>
      <c r="AZ204" s="30"/>
      <c r="BA204" s="30"/>
      <c r="BB204" s="30"/>
      <c r="BC204" s="30"/>
      <c r="BD204" s="30"/>
      <c r="BE204" s="30"/>
      <c r="BF204" s="30"/>
      <c r="BG204" s="30"/>
      <c r="BH204" s="30"/>
      <c r="BI204" s="30"/>
      <c r="BJ204" s="30"/>
      <c r="BK204" s="30"/>
      <c r="BL204" s="43"/>
      <c r="BM204" t="s">
        <v>100</v>
      </c>
    </row>
    <row r="205" spans="1:65" x14ac:dyDescent="0.2">
      <c r="A205" s="6"/>
      <c r="B205" s="40" t="s">
        <v>50</v>
      </c>
      <c r="C205" s="24" t="s">
        <v>75</v>
      </c>
      <c r="D205" s="25"/>
      <c r="E205" s="26"/>
      <c r="F205" s="26"/>
      <c r="G205" s="26"/>
      <c r="H205" s="26"/>
      <c r="I205" s="26"/>
      <c r="J205" s="26"/>
      <c r="K205" s="26"/>
      <c r="L205" s="26"/>
      <c r="M205" s="26"/>
      <c r="N205" s="26"/>
      <c r="O205" s="26"/>
      <c r="P205" s="26"/>
      <c r="Q205" s="26"/>
      <c r="R205" s="26"/>
      <c r="S205" s="26"/>
      <c r="T205" s="26"/>
      <c r="U205" s="26"/>
      <c r="V205" s="26"/>
      <c r="W205" s="26"/>
      <c r="X205" s="26"/>
      <c r="Y205" s="26"/>
      <c r="Z205" s="26"/>
      <c r="AA205" s="26"/>
      <c r="AB205" s="26"/>
      <c r="AC205" s="26"/>
      <c r="AD205" s="26"/>
      <c r="AE205" s="26"/>
      <c r="AF205" s="26"/>
      <c r="AG205" s="26"/>
      <c r="AH205" s="26"/>
      <c r="AI205" s="26"/>
      <c r="AJ205" s="26"/>
      <c r="AK205" s="26"/>
      <c r="AL205" s="26"/>
      <c r="AM205" s="26"/>
      <c r="AN205" s="26"/>
      <c r="AO205" s="26"/>
      <c r="AP205" s="26"/>
      <c r="AQ205" s="26"/>
      <c r="AR205" s="26"/>
      <c r="AS205" s="26"/>
      <c r="AT205" s="26"/>
      <c r="AU205" s="26"/>
      <c r="AV205" s="26"/>
      <c r="AW205" s="26"/>
      <c r="AX205" s="26"/>
      <c r="AY205" s="26"/>
      <c r="AZ205" s="26"/>
      <c r="BA205" s="26"/>
      <c r="BB205" s="26"/>
      <c r="BC205" s="26"/>
      <c r="BD205" s="26"/>
      <c r="BE205" s="26"/>
      <c r="BF205" s="26"/>
      <c r="BG205" s="26"/>
      <c r="BH205" s="26"/>
      <c r="BI205" s="26"/>
      <c r="BJ205" s="26"/>
      <c r="BK205" s="26"/>
      <c r="BL205" s="41"/>
      <c r="BM205" t="s">
        <v>100</v>
      </c>
    </row>
    <row r="206" spans="1:65" x14ac:dyDescent="0.2">
      <c r="A206" s="6"/>
      <c r="B206" s="40" t="s">
        <v>50</v>
      </c>
      <c r="C206" s="24" t="s">
        <v>79</v>
      </c>
      <c r="D206" s="25"/>
      <c r="E206" s="26"/>
      <c r="F206" s="26"/>
      <c r="G206" s="26"/>
      <c r="H206" s="26"/>
      <c r="I206" s="26"/>
      <c r="J206" s="26"/>
      <c r="K206" s="26"/>
      <c r="L206" s="26"/>
      <c r="M206" s="26"/>
      <c r="N206" s="26"/>
      <c r="O206" s="26"/>
      <c r="P206" s="26"/>
      <c r="Q206" s="26"/>
      <c r="R206" s="26"/>
      <c r="S206" s="26"/>
      <c r="T206" s="26"/>
      <c r="U206" s="26"/>
      <c r="V206" s="26"/>
      <c r="W206" s="26"/>
      <c r="X206" s="26"/>
      <c r="Y206" s="26"/>
      <c r="Z206" s="26"/>
      <c r="AA206" s="26"/>
      <c r="AB206" s="26"/>
      <c r="AC206" s="26"/>
      <c r="AD206" s="26"/>
      <c r="AE206" s="26"/>
      <c r="AF206" s="26"/>
      <c r="AG206" s="26"/>
      <c r="AH206" s="26"/>
      <c r="AI206" s="26"/>
      <c r="AJ206" s="26"/>
      <c r="AK206" s="26"/>
      <c r="AL206" s="26"/>
      <c r="AM206" s="26"/>
      <c r="AN206" s="26"/>
      <c r="AO206" s="26"/>
      <c r="AP206" s="26"/>
      <c r="AQ206" s="26"/>
      <c r="AR206" s="26"/>
      <c r="AS206" s="26"/>
      <c r="AT206" s="26"/>
      <c r="AU206" s="26"/>
      <c r="AV206" s="26"/>
      <c r="AW206" s="26"/>
      <c r="AX206" s="26"/>
      <c r="AY206" s="26"/>
      <c r="AZ206" s="26"/>
      <c r="BA206" s="26"/>
      <c r="BB206" s="26"/>
      <c r="BC206" s="26"/>
      <c r="BD206" s="26"/>
      <c r="BE206" s="26"/>
      <c r="BF206" s="26"/>
      <c r="BG206" s="26"/>
      <c r="BH206" s="26"/>
      <c r="BI206" s="26"/>
      <c r="BJ206" s="26"/>
      <c r="BK206" s="26"/>
      <c r="BL206" s="41"/>
      <c r="BM206" t="s">
        <v>100</v>
      </c>
    </row>
    <row r="207" spans="1:65" x14ac:dyDescent="0.2">
      <c r="A207" s="6"/>
      <c r="B207" s="40" t="s">
        <v>50</v>
      </c>
      <c r="C207" s="24" t="s">
        <v>80</v>
      </c>
      <c r="D207" s="25"/>
      <c r="E207" s="26"/>
      <c r="F207" s="26"/>
      <c r="G207" s="26"/>
      <c r="H207" s="26"/>
      <c r="I207" s="26"/>
      <c r="J207" s="26"/>
      <c r="K207" s="26"/>
      <c r="L207" s="26"/>
      <c r="M207" s="26"/>
      <c r="N207" s="26"/>
      <c r="O207" s="26"/>
      <c r="P207" s="26"/>
      <c r="Q207" s="26"/>
      <c r="R207" s="26"/>
      <c r="S207" s="26"/>
      <c r="T207" s="26"/>
      <c r="U207" s="26"/>
      <c r="V207" s="26"/>
      <c r="W207" s="26"/>
      <c r="X207" s="26"/>
      <c r="Y207" s="26"/>
      <c r="Z207" s="26"/>
      <c r="AA207" s="26"/>
      <c r="AB207" s="26"/>
      <c r="AC207" s="26"/>
      <c r="AD207" s="26"/>
      <c r="AE207" s="26"/>
      <c r="AF207" s="26"/>
      <c r="AG207" s="26"/>
      <c r="AH207" s="26"/>
      <c r="AI207" s="26"/>
      <c r="AJ207" s="26"/>
      <c r="AK207" s="26"/>
      <c r="AL207" s="26"/>
      <c r="AM207" s="26"/>
      <c r="AN207" s="26"/>
      <c r="AO207" s="26"/>
      <c r="AP207" s="26"/>
      <c r="AQ207" s="26"/>
      <c r="AR207" s="26"/>
      <c r="AS207" s="26"/>
      <c r="AT207" s="26"/>
      <c r="AU207" s="26"/>
      <c r="AV207" s="26"/>
      <c r="AW207" s="26"/>
      <c r="AX207" s="26"/>
      <c r="AY207" s="26"/>
      <c r="AZ207" s="26"/>
      <c r="BA207" s="26"/>
      <c r="BB207" s="26"/>
      <c r="BC207" s="26"/>
      <c r="BD207" s="26"/>
      <c r="BE207" s="26"/>
      <c r="BF207" s="26"/>
      <c r="BG207" s="26"/>
      <c r="BH207" s="26"/>
      <c r="BI207" s="26"/>
      <c r="BJ207" s="26"/>
      <c r="BK207" s="26"/>
      <c r="BL207" s="41"/>
      <c r="BM207" t="s">
        <v>100</v>
      </c>
    </row>
    <row r="208" spans="1:65" x14ac:dyDescent="0.2">
      <c r="A208" s="6"/>
      <c r="B208" s="40" t="s">
        <v>50</v>
      </c>
      <c r="C208" s="24" t="s">
        <v>78</v>
      </c>
      <c r="D208" s="25"/>
      <c r="E208" s="26"/>
      <c r="F208" s="26"/>
      <c r="G208" s="26"/>
      <c r="H208" s="26"/>
      <c r="I208" s="26"/>
      <c r="J208" s="26"/>
      <c r="K208" s="26"/>
      <c r="L208" s="26"/>
      <c r="M208" s="26"/>
      <c r="N208" s="26"/>
      <c r="O208" s="26"/>
      <c r="P208" s="26"/>
      <c r="Q208" s="26"/>
      <c r="R208" s="26"/>
      <c r="S208" s="26"/>
      <c r="T208" s="26"/>
      <c r="U208" s="26"/>
      <c r="V208" s="26"/>
      <c r="W208" s="26"/>
      <c r="X208" s="26"/>
      <c r="Y208" s="26"/>
      <c r="Z208" s="26"/>
      <c r="AA208" s="26"/>
      <c r="AB208" s="26"/>
      <c r="AC208" s="26"/>
      <c r="AD208" s="26"/>
      <c r="AE208" s="26"/>
      <c r="AF208" s="26"/>
      <c r="AG208" s="26"/>
      <c r="AH208" s="26"/>
      <c r="AI208" s="26"/>
      <c r="AJ208" s="26"/>
      <c r="AK208" s="26"/>
      <c r="AL208" s="26"/>
      <c r="AM208" s="26"/>
      <c r="AN208" s="26"/>
      <c r="AO208" s="26"/>
      <c r="AP208" s="26"/>
      <c r="AQ208" s="26"/>
      <c r="AR208" s="26"/>
      <c r="AS208" s="26"/>
      <c r="AT208" s="26"/>
      <c r="AU208" s="26"/>
      <c r="AV208" s="26"/>
      <c r="AW208" s="26"/>
      <c r="AX208" s="26"/>
      <c r="AY208" s="26"/>
      <c r="AZ208" s="26"/>
      <c r="BA208" s="26"/>
      <c r="BB208" s="26"/>
      <c r="BC208" s="26"/>
      <c r="BD208" s="26"/>
      <c r="BE208" s="26"/>
      <c r="BF208" s="26"/>
      <c r="BG208" s="26"/>
      <c r="BH208" s="26"/>
      <c r="BI208" s="26"/>
      <c r="BJ208" s="26"/>
      <c r="BK208" s="26"/>
      <c r="BL208" s="41"/>
      <c r="BM208" t="s">
        <v>100</v>
      </c>
    </row>
    <row r="209" spans="1:65" x14ac:dyDescent="0.2">
      <c r="A209" s="6"/>
      <c r="B209" s="40" t="s">
        <v>50</v>
      </c>
      <c r="C209" s="31" t="s">
        <v>42</v>
      </c>
      <c r="D209" s="27">
        <v>1016</v>
      </c>
      <c r="E209" s="28">
        <v>841</v>
      </c>
      <c r="F209" s="28">
        <v>1084</v>
      </c>
      <c r="G209" s="28">
        <v>1651</v>
      </c>
      <c r="H209" s="28">
        <v>1984</v>
      </c>
      <c r="I209" s="28">
        <v>1984</v>
      </c>
      <c r="J209" s="28">
        <v>1984</v>
      </c>
      <c r="K209" s="28">
        <v>2012</v>
      </c>
      <c r="L209" s="28">
        <v>2120</v>
      </c>
      <c r="M209" s="28">
        <v>2137</v>
      </c>
      <c r="N209" s="28">
        <v>2184</v>
      </c>
      <c r="O209" s="28">
        <v>2244</v>
      </c>
      <c r="P209" s="28">
        <v>2317</v>
      </c>
      <c r="Q209" s="28">
        <v>2339</v>
      </c>
      <c r="R209" s="28">
        <v>2355</v>
      </c>
      <c r="S209" s="28">
        <v>2355</v>
      </c>
      <c r="T209" s="28">
        <v>2359</v>
      </c>
      <c r="U209" s="28">
        <v>2507.6</v>
      </c>
      <c r="V209" s="28">
        <v>2515</v>
      </c>
      <c r="W209" s="28">
        <v>2523.6999999999998</v>
      </c>
      <c r="X209" s="28">
        <v>2523.6999999999998</v>
      </c>
      <c r="Y209" s="28">
        <v>2523.6999999999998</v>
      </c>
      <c r="Z209" s="28">
        <v>2523.6999999999998</v>
      </c>
      <c r="AA209" s="28">
        <v>2523.6999999999998</v>
      </c>
      <c r="AB209" s="28">
        <v>2523.6999999999998</v>
      </c>
      <c r="AC209" s="28">
        <v>2523.6999999999998</v>
      </c>
      <c r="AD209" s="28">
        <v>2523.6999999999998</v>
      </c>
      <c r="AE209" s="28">
        <v>2523.6999999999998</v>
      </c>
      <c r="AF209" s="28">
        <v>2523.6999999999998</v>
      </c>
      <c r="AG209" s="28">
        <v>2523.6999999999998</v>
      </c>
      <c r="AH209" s="28">
        <v>2523.6999999999998</v>
      </c>
      <c r="AI209" s="28">
        <v>2523.6999999999998</v>
      </c>
      <c r="AJ209" s="28">
        <v>2523.6999999999998</v>
      </c>
      <c r="AK209" s="28">
        <v>2523.6999999999998</v>
      </c>
      <c r="AL209" s="28">
        <v>2523.6999999999998</v>
      </c>
      <c r="AM209" s="28">
        <v>2523.6999999999998</v>
      </c>
      <c r="AN209" s="28">
        <v>2523.6999999999998</v>
      </c>
      <c r="AO209" s="28">
        <v>2523.6999999999998</v>
      </c>
      <c r="AP209" s="28">
        <v>2523.6999999999998</v>
      </c>
      <c r="AQ209" s="28">
        <v>2523.6999999999998</v>
      </c>
      <c r="AR209" s="28">
        <v>2523.6999999999998</v>
      </c>
      <c r="AS209" s="28">
        <v>2523.6999999999998</v>
      </c>
      <c r="AT209" s="28">
        <v>2523.6999999999998</v>
      </c>
      <c r="AU209" s="28">
        <v>2523.6999999999998</v>
      </c>
      <c r="AV209" s="28">
        <v>2523.6999999999998</v>
      </c>
      <c r="AW209" s="28">
        <v>2523.6999999999998</v>
      </c>
      <c r="AX209" s="28">
        <v>2523.6999999999998</v>
      </c>
      <c r="AY209" s="28">
        <v>2523.6999999999998</v>
      </c>
      <c r="AZ209" s="28">
        <v>2523.6999999999998</v>
      </c>
      <c r="BA209" s="28">
        <v>2523.6999999999998</v>
      </c>
      <c r="BB209" s="28">
        <v>2523.6999999999998</v>
      </c>
      <c r="BC209" s="28">
        <v>2523.6999999999998</v>
      </c>
      <c r="BD209" s="28">
        <v>2523.6999999999998</v>
      </c>
      <c r="BE209" s="28">
        <v>2523.6999999999998</v>
      </c>
      <c r="BF209" s="28">
        <v>2523.6999999999998</v>
      </c>
      <c r="BG209" s="28">
        <v>2523.6999999999998</v>
      </c>
      <c r="BH209" s="28">
        <v>2523.6999999999998</v>
      </c>
      <c r="BI209" s="28">
        <v>2523.6999999999998</v>
      </c>
      <c r="BJ209" s="28">
        <v>2523.6999999999998</v>
      </c>
      <c r="BK209" s="28">
        <v>2523.6999999999998</v>
      </c>
      <c r="BL209" s="42">
        <v>2523.6999999999998</v>
      </c>
      <c r="BM209" t="s">
        <v>100</v>
      </c>
    </row>
    <row r="210" spans="1:65" x14ac:dyDescent="0.2">
      <c r="A210" s="6"/>
      <c r="B210" s="40" t="s">
        <v>50</v>
      </c>
      <c r="C210" s="24" t="s">
        <v>74</v>
      </c>
      <c r="D210" s="35">
        <v>1016</v>
      </c>
      <c r="E210" s="29">
        <v>841</v>
      </c>
      <c r="F210" s="29">
        <v>1084</v>
      </c>
      <c r="G210" s="29">
        <v>1651</v>
      </c>
      <c r="H210" s="29">
        <v>1984</v>
      </c>
      <c r="I210" s="29">
        <v>1984</v>
      </c>
      <c r="J210" s="29">
        <v>1984</v>
      </c>
      <c r="K210" s="29">
        <v>2012</v>
      </c>
      <c r="L210" s="29">
        <v>2120</v>
      </c>
      <c r="M210" s="29">
        <v>2137</v>
      </c>
      <c r="N210" s="29">
        <v>2184</v>
      </c>
      <c r="O210" s="29">
        <v>2244</v>
      </c>
      <c r="P210" s="29">
        <v>2317</v>
      </c>
      <c r="Q210" s="29">
        <v>2339</v>
      </c>
      <c r="R210" s="29">
        <v>2355</v>
      </c>
      <c r="S210" s="29">
        <v>2355</v>
      </c>
      <c r="T210" s="29">
        <v>2359</v>
      </c>
      <c r="U210" s="29">
        <v>2507.6</v>
      </c>
      <c r="V210" s="29">
        <v>2515</v>
      </c>
      <c r="W210" s="29">
        <v>2523.6999999999998</v>
      </c>
      <c r="X210" s="26">
        <v>2508</v>
      </c>
      <c r="Y210" s="26">
        <v>2508</v>
      </c>
      <c r="Z210" s="26">
        <v>2508</v>
      </c>
      <c r="AA210" s="26">
        <v>2508</v>
      </c>
      <c r="AB210" s="26">
        <v>2508</v>
      </c>
      <c r="AC210" s="26">
        <v>2508</v>
      </c>
      <c r="AD210" s="26">
        <v>2508</v>
      </c>
      <c r="AE210" s="26">
        <v>2508</v>
      </c>
      <c r="AF210" s="26">
        <v>2508</v>
      </c>
      <c r="AG210" s="26">
        <v>2508</v>
      </c>
      <c r="AH210" s="26">
        <v>2508</v>
      </c>
      <c r="AI210" s="26"/>
      <c r="AJ210" s="26"/>
      <c r="AK210" s="26"/>
      <c r="AL210" s="26"/>
      <c r="AM210" s="26"/>
      <c r="AN210" s="26"/>
      <c r="AO210" s="26"/>
      <c r="AP210" s="26"/>
      <c r="AQ210" s="26"/>
      <c r="AR210" s="26"/>
      <c r="AS210" s="26"/>
      <c r="AT210" s="26"/>
      <c r="AU210" s="26"/>
      <c r="AV210" s="26"/>
      <c r="AW210" s="26"/>
      <c r="AX210" s="26"/>
      <c r="AY210" s="26"/>
      <c r="AZ210" s="26"/>
      <c r="BA210" s="26"/>
      <c r="BB210" s="26"/>
      <c r="BC210" s="26"/>
      <c r="BD210" s="26"/>
      <c r="BE210" s="26"/>
      <c r="BF210" s="26"/>
      <c r="BG210" s="26"/>
      <c r="BH210" s="26"/>
      <c r="BI210" s="26"/>
      <c r="BJ210" s="26"/>
      <c r="BK210" s="26"/>
      <c r="BL210" s="41"/>
      <c r="BM210" t="s">
        <v>100</v>
      </c>
    </row>
    <row r="211" spans="1:65" x14ac:dyDescent="0.2">
      <c r="A211" s="6"/>
      <c r="B211" s="40" t="s">
        <v>50</v>
      </c>
      <c r="C211" s="24" t="s">
        <v>83</v>
      </c>
      <c r="D211" s="25"/>
      <c r="E211" s="26"/>
      <c r="F211" s="26"/>
      <c r="G211" s="26"/>
      <c r="H211" s="26"/>
      <c r="I211" s="26"/>
      <c r="J211" s="26"/>
      <c r="K211" s="26"/>
      <c r="L211" s="26"/>
      <c r="M211" s="26"/>
      <c r="N211" s="26"/>
      <c r="O211" s="26"/>
      <c r="P211" s="26"/>
      <c r="Q211" s="26"/>
      <c r="R211" s="26"/>
      <c r="S211" s="26"/>
      <c r="T211" s="26"/>
      <c r="U211" s="26"/>
      <c r="V211" s="26"/>
      <c r="W211" s="30"/>
      <c r="X211" s="30"/>
      <c r="Y211" s="30"/>
      <c r="Z211" s="30"/>
      <c r="AA211" s="30"/>
      <c r="AB211" s="30"/>
      <c r="AC211" s="30"/>
      <c r="AD211" s="30"/>
      <c r="AE211" s="30"/>
      <c r="AF211" s="30"/>
      <c r="AG211" s="30"/>
      <c r="AH211" s="30"/>
      <c r="AI211" s="30"/>
      <c r="AJ211" s="30"/>
      <c r="AK211" s="30"/>
      <c r="AL211" s="30"/>
      <c r="AM211" s="30"/>
      <c r="AN211" s="30"/>
      <c r="AO211" s="30"/>
      <c r="AP211" s="30"/>
      <c r="AQ211" s="30"/>
      <c r="AR211" s="30"/>
      <c r="AS211" s="30"/>
      <c r="AT211" s="30"/>
      <c r="AU211" s="30"/>
      <c r="AV211" s="30"/>
      <c r="AW211" s="30"/>
      <c r="AX211" s="30"/>
      <c r="AY211" s="30"/>
      <c r="AZ211" s="30"/>
      <c r="BA211" s="30"/>
      <c r="BB211" s="30"/>
      <c r="BC211" s="30"/>
      <c r="BD211" s="30"/>
      <c r="BE211" s="30"/>
      <c r="BF211" s="30"/>
      <c r="BG211" s="30"/>
      <c r="BH211" s="30"/>
      <c r="BI211" s="30"/>
      <c r="BJ211" s="30"/>
      <c r="BK211" s="30"/>
      <c r="BL211" s="43"/>
      <c r="BM211" t="s">
        <v>100</v>
      </c>
    </row>
    <row r="212" spans="1:65" x14ac:dyDescent="0.2">
      <c r="A212" s="6"/>
      <c r="B212" s="40" t="s">
        <v>50</v>
      </c>
      <c r="C212" s="24" t="s">
        <v>75</v>
      </c>
      <c r="D212" s="25"/>
      <c r="E212" s="26"/>
      <c r="F212" s="26"/>
      <c r="G212" s="26"/>
      <c r="H212" s="26"/>
      <c r="I212" s="26"/>
      <c r="J212" s="26"/>
      <c r="K212" s="26"/>
      <c r="L212" s="26"/>
      <c r="M212" s="26"/>
      <c r="N212" s="26"/>
      <c r="O212" s="26"/>
      <c r="P212" s="26"/>
      <c r="Q212" s="26"/>
      <c r="R212" s="26"/>
      <c r="S212" s="26"/>
      <c r="T212" s="26"/>
      <c r="U212" s="26"/>
      <c r="V212" s="26"/>
      <c r="W212" s="26"/>
      <c r="X212" s="26"/>
      <c r="Y212" s="26"/>
      <c r="Z212" s="26"/>
      <c r="AA212" s="26"/>
      <c r="AB212" s="26"/>
      <c r="AC212" s="26"/>
      <c r="AD212" s="26"/>
      <c r="AE212" s="26"/>
      <c r="AF212" s="26"/>
      <c r="AG212" s="26"/>
      <c r="AH212" s="26"/>
      <c r="AI212" s="26"/>
      <c r="AJ212" s="26"/>
      <c r="AK212" s="26"/>
      <c r="AL212" s="26"/>
      <c r="AM212" s="26"/>
      <c r="AN212" s="26"/>
      <c r="AO212" s="26"/>
      <c r="AP212" s="26"/>
      <c r="AQ212" s="26"/>
      <c r="AR212" s="26"/>
      <c r="AS212" s="26"/>
      <c r="AT212" s="26"/>
      <c r="AU212" s="26"/>
      <c r="AV212" s="26"/>
      <c r="AW212" s="26"/>
      <c r="AX212" s="26"/>
      <c r="AY212" s="26"/>
      <c r="AZ212" s="26"/>
      <c r="BA212" s="26"/>
      <c r="BB212" s="26"/>
      <c r="BC212" s="26"/>
      <c r="BD212" s="26"/>
      <c r="BE212" s="26"/>
      <c r="BF212" s="26"/>
      <c r="BG212" s="26"/>
      <c r="BH212" s="26"/>
      <c r="BI212" s="26"/>
      <c r="BJ212" s="26"/>
      <c r="BK212" s="26"/>
      <c r="BL212" s="41"/>
      <c r="BM212" t="s">
        <v>100</v>
      </c>
    </row>
    <row r="213" spans="1:65" x14ac:dyDescent="0.2">
      <c r="A213" s="6"/>
      <c r="B213" s="40" t="s">
        <v>50</v>
      </c>
      <c r="C213" s="24" t="s">
        <v>79</v>
      </c>
      <c r="D213" s="25"/>
      <c r="E213" s="26"/>
      <c r="F213" s="26"/>
      <c r="G213" s="26"/>
      <c r="H213" s="26"/>
      <c r="I213" s="26"/>
      <c r="J213" s="26"/>
      <c r="K213" s="26"/>
      <c r="L213" s="26"/>
      <c r="M213" s="26"/>
      <c r="N213" s="26"/>
      <c r="O213" s="26"/>
      <c r="P213" s="26"/>
      <c r="Q213" s="26"/>
      <c r="R213" s="26"/>
      <c r="S213" s="26"/>
      <c r="T213" s="26"/>
      <c r="U213" s="26"/>
      <c r="V213" s="26"/>
      <c r="W213" s="26"/>
      <c r="X213" s="26"/>
      <c r="Y213" s="26"/>
      <c r="Z213" s="26"/>
      <c r="AA213" s="26"/>
      <c r="AB213" s="26"/>
      <c r="AC213" s="26"/>
      <c r="AD213" s="26"/>
      <c r="AE213" s="26"/>
      <c r="AF213" s="26"/>
      <c r="AG213" s="26"/>
      <c r="AH213" s="26"/>
      <c r="AI213" s="26"/>
      <c r="AJ213" s="26"/>
      <c r="AK213" s="26"/>
      <c r="AL213" s="26"/>
      <c r="AM213" s="26"/>
      <c r="AN213" s="26"/>
      <c r="AO213" s="26"/>
      <c r="AP213" s="26"/>
      <c r="AQ213" s="26"/>
      <c r="AR213" s="26"/>
      <c r="AS213" s="26"/>
      <c r="AT213" s="26"/>
      <c r="AU213" s="26"/>
      <c r="AV213" s="26"/>
      <c r="AW213" s="26"/>
      <c r="AX213" s="26"/>
      <c r="AY213" s="26"/>
      <c r="AZ213" s="26"/>
      <c r="BA213" s="26"/>
      <c r="BB213" s="26"/>
      <c r="BC213" s="26"/>
      <c r="BD213" s="26"/>
      <c r="BE213" s="26"/>
      <c r="BF213" s="26"/>
      <c r="BG213" s="26"/>
      <c r="BH213" s="26"/>
      <c r="BI213" s="26"/>
      <c r="BJ213" s="26"/>
      <c r="BK213" s="26"/>
      <c r="BL213" s="41"/>
      <c r="BM213" t="s">
        <v>100</v>
      </c>
    </row>
    <row r="214" spans="1:65" x14ac:dyDescent="0.2">
      <c r="A214" s="6"/>
      <c r="B214" s="40" t="s">
        <v>50</v>
      </c>
      <c r="C214" s="24" t="s">
        <v>80</v>
      </c>
      <c r="D214" s="25"/>
      <c r="E214" s="26"/>
      <c r="F214" s="26"/>
      <c r="G214" s="26"/>
      <c r="H214" s="26"/>
      <c r="I214" s="26"/>
      <c r="J214" s="26"/>
      <c r="K214" s="26"/>
      <c r="L214" s="26"/>
      <c r="M214" s="26"/>
      <c r="N214" s="26"/>
      <c r="O214" s="26"/>
      <c r="P214" s="26"/>
      <c r="Q214" s="26"/>
      <c r="R214" s="26"/>
      <c r="S214" s="26"/>
      <c r="T214" s="26"/>
      <c r="U214" s="26"/>
      <c r="V214" s="26"/>
      <c r="W214" s="26"/>
      <c r="X214" s="26"/>
      <c r="Y214" s="26"/>
      <c r="Z214" s="26"/>
      <c r="AA214" s="26"/>
      <c r="AB214" s="26"/>
      <c r="AC214" s="26"/>
      <c r="AD214" s="26"/>
      <c r="AE214" s="26"/>
      <c r="AF214" s="26"/>
      <c r="AG214" s="26"/>
      <c r="AH214" s="26"/>
      <c r="AI214" s="26"/>
      <c r="AJ214" s="26"/>
      <c r="AK214" s="26"/>
      <c r="AL214" s="26"/>
      <c r="AM214" s="26"/>
      <c r="AN214" s="26"/>
      <c r="AO214" s="26"/>
      <c r="AP214" s="26"/>
      <c r="AQ214" s="26"/>
      <c r="AR214" s="26"/>
      <c r="AS214" s="26"/>
      <c r="AT214" s="26"/>
      <c r="AU214" s="26"/>
      <c r="AV214" s="26"/>
      <c r="AW214" s="26"/>
      <c r="AX214" s="26"/>
      <c r="AY214" s="26"/>
      <c r="AZ214" s="26"/>
      <c r="BA214" s="26"/>
      <c r="BB214" s="26"/>
      <c r="BC214" s="26"/>
      <c r="BD214" s="26"/>
      <c r="BE214" s="26"/>
      <c r="BF214" s="26"/>
      <c r="BG214" s="26"/>
      <c r="BH214" s="26"/>
      <c r="BI214" s="26"/>
      <c r="BJ214" s="26"/>
      <c r="BK214" s="26"/>
      <c r="BL214" s="41"/>
      <c r="BM214" t="s">
        <v>100</v>
      </c>
    </row>
    <row r="215" spans="1:65" x14ac:dyDescent="0.2">
      <c r="A215" s="6"/>
      <c r="B215" s="40" t="s">
        <v>50</v>
      </c>
      <c r="C215" s="24" t="s">
        <v>78</v>
      </c>
      <c r="D215" s="25"/>
      <c r="E215" s="26"/>
      <c r="F215" s="26"/>
      <c r="G215" s="26"/>
      <c r="H215" s="26"/>
      <c r="I215" s="26"/>
      <c r="J215" s="26"/>
      <c r="K215" s="26"/>
      <c r="L215" s="26"/>
      <c r="M215" s="26"/>
      <c r="N215" s="26"/>
      <c r="O215" s="26"/>
      <c r="P215" s="26"/>
      <c r="Q215" s="26"/>
      <c r="R215" s="26"/>
      <c r="S215" s="26"/>
      <c r="T215" s="26"/>
      <c r="U215" s="26"/>
      <c r="V215" s="26"/>
      <c r="W215" s="26"/>
      <c r="X215" s="26"/>
      <c r="Y215" s="26"/>
      <c r="Z215" s="26"/>
      <c r="AA215" s="26"/>
      <c r="AB215" s="26"/>
      <c r="AC215" s="26"/>
      <c r="AD215" s="26"/>
      <c r="AE215" s="26"/>
      <c r="AF215" s="26"/>
      <c r="AG215" s="26"/>
      <c r="AH215" s="26"/>
      <c r="AI215" s="26"/>
      <c r="AJ215" s="26"/>
      <c r="AK215" s="26"/>
      <c r="AL215" s="26"/>
      <c r="AM215" s="26"/>
      <c r="AN215" s="26"/>
      <c r="AO215" s="26"/>
      <c r="AP215" s="26"/>
      <c r="AQ215" s="26"/>
      <c r="AR215" s="26"/>
      <c r="AS215" s="26"/>
      <c r="AT215" s="26"/>
      <c r="AU215" s="26"/>
      <c r="AV215" s="26"/>
      <c r="AW215" s="26"/>
      <c r="AX215" s="26"/>
      <c r="AY215" s="26"/>
      <c r="AZ215" s="26"/>
      <c r="BA215" s="26"/>
      <c r="BB215" s="26"/>
      <c r="BC215" s="26"/>
      <c r="BD215" s="26"/>
      <c r="BE215" s="26"/>
      <c r="BF215" s="26"/>
      <c r="BG215" s="26"/>
      <c r="BH215" s="26"/>
      <c r="BI215" s="26"/>
      <c r="BJ215" s="26"/>
      <c r="BK215" s="26"/>
      <c r="BL215" s="41"/>
      <c r="BM215" t="s">
        <v>100</v>
      </c>
    </row>
    <row r="216" spans="1:65" x14ac:dyDescent="0.2">
      <c r="A216" s="6"/>
      <c r="B216" s="40" t="s">
        <v>50</v>
      </c>
      <c r="C216" s="31" t="s">
        <v>43</v>
      </c>
      <c r="D216" s="27">
        <v>864</v>
      </c>
      <c r="E216" s="28">
        <v>0</v>
      </c>
      <c r="F216" s="28">
        <v>0</v>
      </c>
      <c r="G216" s="28">
        <v>0</v>
      </c>
      <c r="H216" s="28">
        <v>0</v>
      </c>
      <c r="I216" s="28">
        <v>0</v>
      </c>
      <c r="J216" s="28">
        <v>0</v>
      </c>
      <c r="K216" s="28">
        <v>0</v>
      </c>
      <c r="L216" s="28">
        <v>864</v>
      </c>
      <c r="M216" s="28">
        <v>864</v>
      </c>
      <c r="N216" s="28">
        <v>864</v>
      </c>
      <c r="O216" s="28">
        <v>864</v>
      </c>
      <c r="P216" s="28">
        <v>864</v>
      </c>
      <c r="Q216" s="28">
        <v>864</v>
      </c>
      <c r="R216" s="28">
        <v>864</v>
      </c>
      <c r="S216" s="28">
        <v>864</v>
      </c>
      <c r="T216" s="28">
        <v>864</v>
      </c>
      <c r="U216" s="28">
        <v>864</v>
      </c>
      <c r="V216" s="28">
        <v>864</v>
      </c>
      <c r="W216" s="28">
        <v>864</v>
      </c>
      <c r="X216" s="28">
        <v>864</v>
      </c>
      <c r="Y216" s="28">
        <v>864</v>
      </c>
      <c r="Z216" s="28">
        <v>864</v>
      </c>
      <c r="AA216" s="28">
        <v>864</v>
      </c>
      <c r="AB216" s="28">
        <v>864</v>
      </c>
      <c r="AC216" s="28">
        <v>864</v>
      </c>
      <c r="AD216" s="28">
        <v>864</v>
      </c>
      <c r="AE216" s="28">
        <v>864</v>
      </c>
      <c r="AF216" s="28">
        <v>864</v>
      </c>
      <c r="AG216" s="28">
        <v>864</v>
      </c>
      <c r="AH216" s="28">
        <v>864</v>
      </c>
      <c r="AI216" s="28">
        <v>864</v>
      </c>
      <c r="AJ216" s="28">
        <v>864</v>
      </c>
      <c r="AK216" s="28">
        <v>864</v>
      </c>
      <c r="AL216" s="28">
        <v>864</v>
      </c>
      <c r="AM216" s="28">
        <v>864</v>
      </c>
      <c r="AN216" s="28">
        <v>864</v>
      </c>
      <c r="AO216" s="28">
        <v>864</v>
      </c>
      <c r="AP216" s="28">
        <v>864</v>
      </c>
      <c r="AQ216" s="28">
        <v>864</v>
      </c>
      <c r="AR216" s="28">
        <v>864</v>
      </c>
      <c r="AS216" s="28">
        <v>864</v>
      </c>
      <c r="AT216" s="28">
        <v>864</v>
      </c>
      <c r="AU216" s="28">
        <v>864</v>
      </c>
      <c r="AV216" s="28">
        <v>864</v>
      </c>
      <c r="AW216" s="28">
        <v>864</v>
      </c>
      <c r="AX216" s="28">
        <v>864</v>
      </c>
      <c r="AY216" s="28">
        <v>864</v>
      </c>
      <c r="AZ216" s="28">
        <v>864</v>
      </c>
      <c r="BA216" s="28">
        <v>864</v>
      </c>
      <c r="BB216" s="28">
        <v>864</v>
      </c>
      <c r="BC216" s="28">
        <v>864</v>
      </c>
      <c r="BD216" s="28">
        <v>864</v>
      </c>
      <c r="BE216" s="28">
        <v>864</v>
      </c>
      <c r="BF216" s="28">
        <v>864</v>
      </c>
      <c r="BG216" s="28">
        <v>864</v>
      </c>
      <c r="BH216" s="28">
        <v>864</v>
      </c>
      <c r="BI216" s="28">
        <v>864</v>
      </c>
      <c r="BJ216" s="28">
        <v>864</v>
      </c>
      <c r="BK216" s="28">
        <v>864</v>
      </c>
      <c r="BL216" s="42">
        <v>864</v>
      </c>
      <c r="BM216" t="s">
        <v>100</v>
      </c>
    </row>
    <row r="217" spans="1:65" x14ac:dyDescent="0.2">
      <c r="A217" s="6"/>
      <c r="B217" s="40" t="s">
        <v>50</v>
      </c>
      <c r="C217" s="24" t="s">
        <v>74</v>
      </c>
      <c r="D217" s="35">
        <v>864</v>
      </c>
      <c r="E217" s="29">
        <v>0</v>
      </c>
      <c r="F217" s="29">
        <v>0</v>
      </c>
      <c r="G217" s="29">
        <v>0</v>
      </c>
      <c r="H217" s="29">
        <v>0</v>
      </c>
      <c r="I217" s="29">
        <v>0</v>
      </c>
      <c r="J217" s="29">
        <v>0</v>
      </c>
      <c r="K217" s="29">
        <v>0</v>
      </c>
      <c r="L217" s="29">
        <v>864</v>
      </c>
      <c r="M217" s="29">
        <v>864</v>
      </c>
      <c r="N217" s="29">
        <v>864</v>
      </c>
      <c r="O217" s="29">
        <v>864</v>
      </c>
      <c r="P217" s="29">
        <v>864</v>
      </c>
      <c r="Q217" s="29">
        <v>864</v>
      </c>
      <c r="R217" s="29">
        <v>864</v>
      </c>
      <c r="S217" s="29">
        <v>864</v>
      </c>
      <c r="T217" s="29">
        <v>864</v>
      </c>
      <c r="U217" s="29">
        <v>864</v>
      </c>
      <c r="V217" s="29">
        <v>864</v>
      </c>
      <c r="W217" s="29">
        <v>864</v>
      </c>
      <c r="X217" s="26">
        <v>0</v>
      </c>
      <c r="Y217" s="26">
        <v>0</v>
      </c>
      <c r="Z217" s="26">
        <v>0</v>
      </c>
      <c r="AA217" s="26">
        <v>0</v>
      </c>
      <c r="AB217" s="26">
        <v>0</v>
      </c>
      <c r="AC217" s="26">
        <v>0</v>
      </c>
      <c r="AD217" s="26">
        <v>0</v>
      </c>
      <c r="AE217" s="26">
        <v>0</v>
      </c>
      <c r="AF217" s="26">
        <v>0</v>
      </c>
      <c r="AG217" s="26">
        <v>0</v>
      </c>
      <c r="AH217" s="26">
        <v>0</v>
      </c>
      <c r="AI217" s="26"/>
      <c r="AJ217" s="26"/>
      <c r="AK217" s="26"/>
      <c r="AL217" s="26"/>
      <c r="AM217" s="26"/>
      <c r="AN217" s="26"/>
      <c r="AO217" s="26"/>
      <c r="AP217" s="26"/>
      <c r="AQ217" s="26"/>
      <c r="AR217" s="26"/>
      <c r="AS217" s="26"/>
      <c r="AT217" s="26"/>
      <c r="AU217" s="26"/>
      <c r="AV217" s="26"/>
      <c r="AW217" s="26"/>
      <c r="AX217" s="26"/>
      <c r="AY217" s="26"/>
      <c r="AZ217" s="26"/>
      <c r="BA217" s="26"/>
      <c r="BB217" s="26"/>
      <c r="BC217" s="26"/>
      <c r="BD217" s="26"/>
      <c r="BE217" s="26"/>
      <c r="BF217" s="26"/>
      <c r="BG217" s="26"/>
      <c r="BH217" s="26"/>
      <c r="BI217" s="26"/>
      <c r="BJ217" s="26"/>
      <c r="BK217" s="26"/>
      <c r="BL217" s="41"/>
      <c r="BM217" t="s">
        <v>100</v>
      </c>
    </row>
    <row r="218" spans="1:65" x14ac:dyDescent="0.2">
      <c r="A218" s="6"/>
      <c r="B218" s="40" t="s">
        <v>50</v>
      </c>
      <c r="C218" s="24" t="s">
        <v>83</v>
      </c>
      <c r="D218" s="25"/>
      <c r="E218" s="26"/>
      <c r="F218" s="26"/>
      <c r="G218" s="26"/>
      <c r="H218" s="26"/>
      <c r="I218" s="26"/>
      <c r="J218" s="26"/>
      <c r="K218" s="26"/>
      <c r="L218" s="26"/>
      <c r="M218" s="26"/>
      <c r="N218" s="26"/>
      <c r="O218" s="26"/>
      <c r="P218" s="26"/>
      <c r="Q218" s="26"/>
      <c r="R218" s="26"/>
      <c r="S218" s="26"/>
      <c r="T218" s="26"/>
      <c r="U218" s="26"/>
      <c r="V218" s="26"/>
      <c r="W218" s="30"/>
      <c r="X218" s="30"/>
      <c r="Y218" s="30"/>
      <c r="Z218" s="30"/>
      <c r="AA218" s="30"/>
      <c r="AB218" s="30"/>
      <c r="AC218" s="30"/>
      <c r="AD218" s="30"/>
      <c r="AE218" s="30"/>
      <c r="AF218" s="30"/>
      <c r="AG218" s="30"/>
      <c r="AH218" s="30"/>
      <c r="AI218" s="30"/>
      <c r="AJ218" s="30"/>
      <c r="AK218" s="30"/>
      <c r="AL218" s="30"/>
      <c r="AM218" s="30"/>
      <c r="AN218" s="30"/>
      <c r="AO218" s="30"/>
      <c r="AP218" s="30"/>
      <c r="AQ218" s="30"/>
      <c r="AR218" s="30"/>
      <c r="AS218" s="30"/>
      <c r="AT218" s="30"/>
      <c r="AU218" s="30"/>
      <c r="AV218" s="30"/>
      <c r="AW218" s="30"/>
      <c r="AX218" s="30"/>
      <c r="AY218" s="30"/>
      <c r="AZ218" s="30"/>
      <c r="BA218" s="30"/>
      <c r="BB218" s="30"/>
      <c r="BC218" s="30"/>
      <c r="BD218" s="30"/>
      <c r="BE218" s="30"/>
      <c r="BF218" s="30"/>
      <c r="BG218" s="30"/>
      <c r="BH218" s="30"/>
      <c r="BI218" s="30"/>
      <c r="BJ218" s="30"/>
      <c r="BK218" s="30"/>
      <c r="BL218" s="43"/>
      <c r="BM218" t="s">
        <v>100</v>
      </c>
    </row>
    <row r="219" spans="1:65" x14ac:dyDescent="0.2">
      <c r="A219" s="6"/>
      <c r="B219" s="40" t="s">
        <v>50</v>
      </c>
      <c r="C219" s="24" t="s">
        <v>75</v>
      </c>
      <c r="D219" s="25"/>
      <c r="E219" s="26"/>
      <c r="F219" s="26"/>
      <c r="G219" s="26"/>
      <c r="H219" s="26"/>
      <c r="I219" s="26"/>
      <c r="J219" s="26"/>
      <c r="K219" s="26"/>
      <c r="L219" s="26"/>
      <c r="M219" s="26"/>
      <c r="N219" s="26"/>
      <c r="O219" s="26"/>
      <c r="P219" s="26"/>
      <c r="Q219" s="26"/>
      <c r="R219" s="26"/>
      <c r="S219" s="26"/>
      <c r="T219" s="26"/>
      <c r="U219" s="26"/>
      <c r="V219" s="26"/>
      <c r="W219" s="26"/>
      <c r="X219" s="26"/>
      <c r="Y219" s="26"/>
      <c r="Z219" s="26"/>
      <c r="AA219" s="26"/>
      <c r="AB219" s="26"/>
      <c r="AC219" s="26"/>
      <c r="AD219" s="26"/>
      <c r="AE219" s="26"/>
      <c r="AF219" s="26"/>
      <c r="AG219" s="26"/>
      <c r="AH219" s="26"/>
      <c r="AI219" s="26"/>
      <c r="AJ219" s="26"/>
      <c r="AK219" s="26"/>
      <c r="AL219" s="26"/>
      <c r="AM219" s="26"/>
      <c r="AN219" s="26"/>
      <c r="AO219" s="26"/>
      <c r="AP219" s="26"/>
      <c r="AQ219" s="26"/>
      <c r="AR219" s="26"/>
      <c r="AS219" s="26"/>
      <c r="AT219" s="26"/>
      <c r="AU219" s="26"/>
      <c r="AV219" s="26"/>
      <c r="AW219" s="26"/>
      <c r="AX219" s="26"/>
      <c r="AY219" s="26"/>
      <c r="AZ219" s="26"/>
      <c r="BA219" s="26"/>
      <c r="BB219" s="26"/>
      <c r="BC219" s="26"/>
      <c r="BD219" s="26"/>
      <c r="BE219" s="26"/>
      <c r="BF219" s="26"/>
      <c r="BG219" s="26"/>
      <c r="BH219" s="26"/>
      <c r="BI219" s="26"/>
      <c r="BJ219" s="26"/>
      <c r="BK219" s="26"/>
      <c r="BL219" s="41"/>
      <c r="BM219" t="s">
        <v>100</v>
      </c>
    </row>
    <row r="220" spans="1:65" x14ac:dyDescent="0.2">
      <c r="A220" s="6"/>
      <c r="B220" s="40" t="s">
        <v>50</v>
      </c>
      <c r="C220" s="24" t="s">
        <v>79</v>
      </c>
      <c r="D220" s="25"/>
      <c r="E220" s="26"/>
      <c r="F220" s="26"/>
      <c r="G220" s="26"/>
      <c r="H220" s="26"/>
      <c r="I220" s="26"/>
      <c r="J220" s="26"/>
      <c r="K220" s="26"/>
      <c r="L220" s="26"/>
      <c r="M220" s="26"/>
      <c r="N220" s="26"/>
      <c r="O220" s="26"/>
      <c r="P220" s="26"/>
      <c r="Q220" s="26"/>
      <c r="R220" s="26"/>
      <c r="S220" s="26"/>
      <c r="T220" s="26"/>
      <c r="U220" s="26"/>
      <c r="V220" s="26"/>
      <c r="W220" s="26"/>
      <c r="X220" s="26"/>
      <c r="Y220" s="26"/>
      <c r="Z220" s="26"/>
      <c r="AA220" s="26"/>
      <c r="AB220" s="26"/>
      <c r="AC220" s="26"/>
      <c r="AD220" s="26"/>
      <c r="AE220" s="26"/>
      <c r="AF220" s="26"/>
      <c r="AG220" s="26"/>
      <c r="AH220" s="26"/>
      <c r="AI220" s="26"/>
      <c r="AJ220" s="26"/>
      <c r="AK220" s="26"/>
      <c r="AL220" s="26"/>
      <c r="AM220" s="26"/>
      <c r="AN220" s="26"/>
      <c r="AO220" s="26"/>
      <c r="AP220" s="26"/>
      <c r="AQ220" s="26"/>
      <c r="AR220" s="26"/>
      <c r="AS220" s="26"/>
      <c r="AT220" s="26"/>
      <c r="AU220" s="26"/>
      <c r="AV220" s="26"/>
      <c r="AW220" s="26"/>
      <c r="AX220" s="26"/>
      <c r="AY220" s="26"/>
      <c r="AZ220" s="26"/>
      <c r="BA220" s="26"/>
      <c r="BB220" s="26"/>
      <c r="BC220" s="26"/>
      <c r="BD220" s="26"/>
      <c r="BE220" s="26"/>
      <c r="BF220" s="26"/>
      <c r="BG220" s="26"/>
      <c r="BH220" s="26"/>
      <c r="BI220" s="26"/>
      <c r="BJ220" s="26"/>
      <c r="BK220" s="26"/>
      <c r="BL220" s="41"/>
      <c r="BM220" t="s">
        <v>100</v>
      </c>
    </row>
    <row r="221" spans="1:65" x14ac:dyDescent="0.2">
      <c r="A221" s="6"/>
      <c r="B221" s="40" t="s">
        <v>50</v>
      </c>
      <c r="C221" s="24" t="s">
        <v>80</v>
      </c>
      <c r="D221" s="25"/>
      <c r="E221" s="26"/>
      <c r="F221" s="26"/>
      <c r="G221" s="26"/>
      <c r="H221" s="26"/>
      <c r="I221" s="26"/>
      <c r="J221" s="26"/>
      <c r="K221" s="26"/>
      <c r="L221" s="26"/>
      <c r="M221" s="26"/>
      <c r="N221" s="26"/>
      <c r="O221" s="26"/>
      <c r="P221" s="26"/>
      <c r="Q221" s="26"/>
      <c r="R221" s="26"/>
      <c r="S221" s="26"/>
      <c r="T221" s="26"/>
      <c r="U221" s="26"/>
      <c r="V221" s="26"/>
      <c r="W221" s="26"/>
      <c r="X221" s="26"/>
      <c r="Y221" s="26"/>
      <c r="Z221" s="26"/>
      <c r="AA221" s="26"/>
      <c r="AB221" s="26"/>
      <c r="AC221" s="26"/>
      <c r="AD221" s="26"/>
      <c r="AE221" s="26"/>
      <c r="AF221" s="26"/>
      <c r="AG221" s="26"/>
      <c r="AH221" s="26"/>
      <c r="AI221" s="26"/>
      <c r="AJ221" s="26"/>
      <c r="AK221" s="26"/>
      <c r="AL221" s="26"/>
      <c r="AM221" s="26"/>
      <c r="AN221" s="26"/>
      <c r="AO221" s="26"/>
      <c r="AP221" s="26"/>
      <c r="AQ221" s="26"/>
      <c r="AR221" s="26"/>
      <c r="AS221" s="26"/>
      <c r="AT221" s="26"/>
      <c r="AU221" s="26"/>
      <c r="AV221" s="26"/>
      <c r="AW221" s="26"/>
      <c r="AX221" s="26"/>
      <c r="AY221" s="26"/>
      <c r="AZ221" s="26"/>
      <c r="BA221" s="26"/>
      <c r="BB221" s="26"/>
      <c r="BC221" s="26"/>
      <c r="BD221" s="26"/>
      <c r="BE221" s="26"/>
      <c r="BF221" s="26"/>
      <c r="BG221" s="26"/>
      <c r="BH221" s="26"/>
      <c r="BI221" s="26"/>
      <c r="BJ221" s="26"/>
      <c r="BK221" s="26"/>
      <c r="BL221" s="41"/>
      <c r="BM221" t="s">
        <v>100</v>
      </c>
    </row>
    <row r="222" spans="1:65" x14ac:dyDescent="0.2">
      <c r="A222" s="6"/>
      <c r="B222" s="40" t="s">
        <v>50</v>
      </c>
      <c r="C222" s="24" t="s">
        <v>78</v>
      </c>
      <c r="D222" s="25"/>
      <c r="E222" s="26"/>
      <c r="F222" s="26"/>
      <c r="G222" s="26"/>
      <c r="H222" s="26"/>
      <c r="I222" s="26"/>
      <c r="J222" s="26"/>
      <c r="K222" s="26"/>
      <c r="L222" s="26"/>
      <c r="M222" s="26"/>
      <c r="N222" s="26"/>
      <c r="O222" s="26"/>
      <c r="P222" s="26"/>
      <c r="Q222" s="26"/>
      <c r="R222" s="26"/>
      <c r="S222" s="26"/>
      <c r="T222" s="26"/>
      <c r="U222" s="26"/>
      <c r="V222" s="26"/>
      <c r="W222" s="26"/>
      <c r="X222" s="26"/>
      <c r="Y222" s="26"/>
      <c r="Z222" s="26"/>
      <c r="AA222" s="26"/>
      <c r="AB222" s="26"/>
      <c r="AC222" s="26"/>
      <c r="AD222" s="26"/>
      <c r="AE222" s="26"/>
      <c r="AF222" s="26"/>
      <c r="AG222" s="26"/>
      <c r="AH222" s="26"/>
      <c r="AI222" s="26"/>
      <c r="AJ222" s="26"/>
      <c r="AK222" s="26"/>
      <c r="AL222" s="26"/>
      <c r="AM222" s="26"/>
      <c r="AN222" s="26"/>
      <c r="AO222" s="26"/>
      <c r="AP222" s="26"/>
      <c r="AQ222" s="26"/>
      <c r="AR222" s="26"/>
      <c r="AS222" s="26"/>
      <c r="AT222" s="26"/>
      <c r="AU222" s="26"/>
      <c r="AV222" s="26"/>
      <c r="AW222" s="26"/>
      <c r="AX222" s="26"/>
      <c r="AY222" s="26"/>
      <c r="AZ222" s="26"/>
      <c r="BA222" s="26"/>
      <c r="BB222" s="26"/>
      <c r="BC222" s="26"/>
      <c r="BD222" s="26"/>
      <c r="BE222" s="26"/>
      <c r="BF222" s="26"/>
      <c r="BG222" s="26"/>
      <c r="BH222" s="26"/>
      <c r="BI222" s="26"/>
      <c r="BJ222" s="26"/>
      <c r="BK222" s="26"/>
      <c r="BL222" s="41"/>
      <c r="BM222" t="s">
        <v>100</v>
      </c>
    </row>
    <row r="223" spans="1:65" x14ac:dyDescent="0.2">
      <c r="A223" s="6"/>
      <c r="B223" s="40" t="s">
        <v>50</v>
      </c>
      <c r="C223" s="31" t="s">
        <v>46</v>
      </c>
      <c r="D223" s="27">
        <v>52</v>
      </c>
      <c r="E223" s="28">
        <v>52</v>
      </c>
      <c r="F223" s="28">
        <v>52</v>
      </c>
      <c r="G223" s="28">
        <v>7</v>
      </c>
      <c r="H223" s="28">
        <v>7</v>
      </c>
      <c r="I223" s="28">
        <v>7</v>
      </c>
      <c r="J223" s="28">
        <v>6</v>
      </c>
      <c r="K223" s="28">
        <v>6</v>
      </c>
      <c r="L223" s="28">
        <v>6</v>
      </c>
      <c r="M223" s="28">
        <v>9</v>
      </c>
      <c r="N223" s="28">
        <v>10</v>
      </c>
      <c r="O223" s="28">
        <v>11</v>
      </c>
      <c r="P223" s="28">
        <v>14</v>
      </c>
      <c r="Q223" s="28">
        <v>34</v>
      </c>
      <c r="R223" s="28">
        <v>40</v>
      </c>
      <c r="S223" s="28">
        <v>54</v>
      </c>
      <c r="T223" s="28">
        <v>57</v>
      </c>
      <c r="U223" s="28">
        <v>52</v>
      </c>
      <c r="V223" s="28">
        <v>194.8</v>
      </c>
      <c r="W223" s="28">
        <v>194.8</v>
      </c>
      <c r="X223" s="28">
        <v>199.64000000000001</v>
      </c>
      <c r="Y223" s="28">
        <v>204.48000000000002</v>
      </c>
      <c r="Z223" s="28">
        <v>209.32000000000002</v>
      </c>
      <c r="AA223" s="28">
        <v>214.16000000000003</v>
      </c>
      <c r="AB223" s="28">
        <v>219.00000000000003</v>
      </c>
      <c r="AC223" s="28">
        <v>253</v>
      </c>
      <c r="AD223" s="28">
        <v>263</v>
      </c>
      <c r="AE223" s="28">
        <v>273</v>
      </c>
      <c r="AF223" s="28">
        <v>282</v>
      </c>
      <c r="AG223" s="28">
        <v>292</v>
      </c>
      <c r="AH223" s="28">
        <v>302</v>
      </c>
      <c r="AI223" s="28">
        <v>302</v>
      </c>
      <c r="AJ223" s="28">
        <v>302</v>
      </c>
      <c r="AK223" s="28">
        <v>302</v>
      </c>
      <c r="AL223" s="28">
        <v>302</v>
      </c>
      <c r="AM223" s="28">
        <v>302</v>
      </c>
      <c r="AN223" s="28">
        <v>302</v>
      </c>
      <c r="AO223" s="28">
        <v>302</v>
      </c>
      <c r="AP223" s="28">
        <v>302</v>
      </c>
      <c r="AQ223" s="28">
        <v>302</v>
      </c>
      <c r="AR223" s="28">
        <v>302</v>
      </c>
      <c r="AS223" s="28">
        <v>302</v>
      </c>
      <c r="AT223" s="28">
        <v>302</v>
      </c>
      <c r="AU223" s="28">
        <v>302</v>
      </c>
      <c r="AV223" s="28">
        <v>302</v>
      </c>
      <c r="AW223" s="28">
        <v>302</v>
      </c>
      <c r="AX223" s="28">
        <v>302</v>
      </c>
      <c r="AY223" s="28">
        <v>302</v>
      </c>
      <c r="AZ223" s="28">
        <v>302</v>
      </c>
      <c r="BA223" s="28">
        <v>302</v>
      </c>
      <c r="BB223" s="28">
        <v>302</v>
      </c>
      <c r="BC223" s="28">
        <v>302</v>
      </c>
      <c r="BD223" s="28">
        <v>302</v>
      </c>
      <c r="BE223" s="28">
        <v>302</v>
      </c>
      <c r="BF223" s="28">
        <v>302</v>
      </c>
      <c r="BG223" s="28">
        <v>302</v>
      </c>
      <c r="BH223" s="28">
        <v>302</v>
      </c>
      <c r="BI223" s="28">
        <v>302</v>
      </c>
      <c r="BJ223" s="28">
        <v>302</v>
      </c>
      <c r="BK223" s="28">
        <v>302</v>
      </c>
      <c r="BL223" s="42">
        <v>302</v>
      </c>
      <c r="BM223" t="s">
        <v>100</v>
      </c>
    </row>
    <row r="224" spans="1:65" x14ac:dyDescent="0.2">
      <c r="A224" s="6"/>
      <c r="B224" s="40" t="s">
        <v>50</v>
      </c>
      <c r="C224" s="24" t="s">
        <v>74</v>
      </c>
      <c r="D224" s="35">
        <v>52</v>
      </c>
      <c r="E224" s="29">
        <v>52</v>
      </c>
      <c r="F224" s="29">
        <v>52</v>
      </c>
      <c r="G224" s="29">
        <v>7</v>
      </c>
      <c r="H224" s="29">
        <v>7</v>
      </c>
      <c r="I224" s="29">
        <v>7</v>
      </c>
      <c r="J224" s="29">
        <v>6</v>
      </c>
      <c r="K224" s="29">
        <v>6</v>
      </c>
      <c r="L224" s="29">
        <v>6</v>
      </c>
      <c r="M224" s="29">
        <v>9</v>
      </c>
      <c r="N224" s="29">
        <v>10</v>
      </c>
      <c r="O224" s="29">
        <v>11</v>
      </c>
      <c r="P224" s="29">
        <v>14</v>
      </c>
      <c r="Q224" s="29">
        <v>34</v>
      </c>
      <c r="R224" s="29">
        <v>40</v>
      </c>
      <c r="S224" s="29">
        <v>54</v>
      </c>
      <c r="T224" s="29">
        <v>57</v>
      </c>
      <c r="U224" s="29">
        <v>52</v>
      </c>
      <c r="V224" s="29">
        <v>194.8</v>
      </c>
      <c r="W224" s="29">
        <v>194.8</v>
      </c>
      <c r="X224" s="26">
        <v>80</v>
      </c>
      <c r="Y224" s="26">
        <v>114</v>
      </c>
      <c r="Z224" s="26">
        <v>149</v>
      </c>
      <c r="AA224" s="26">
        <v>184</v>
      </c>
      <c r="AB224" s="26">
        <v>219</v>
      </c>
      <c r="AC224" s="26">
        <v>253</v>
      </c>
      <c r="AD224" s="26">
        <v>263</v>
      </c>
      <c r="AE224" s="26">
        <v>273</v>
      </c>
      <c r="AF224" s="26">
        <v>282</v>
      </c>
      <c r="AG224" s="26">
        <v>292</v>
      </c>
      <c r="AH224" s="26">
        <v>302</v>
      </c>
      <c r="AI224" s="26"/>
      <c r="AJ224" s="26"/>
      <c r="AK224" s="26"/>
      <c r="AL224" s="26"/>
      <c r="AM224" s="26"/>
      <c r="AN224" s="26"/>
      <c r="AO224" s="26"/>
      <c r="AP224" s="26"/>
      <c r="AQ224" s="26"/>
      <c r="AR224" s="26"/>
      <c r="AS224" s="26"/>
      <c r="AT224" s="26"/>
      <c r="AU224" s="26"/>
      <c r="AV224" s="26"/>
      <c r="AW224" s="26"/>
      <c r="AX224" s="26"/>
      <c r="AY224" s="26"/>
      <c r="AZ224" s="26"/>
      <c r="BA224" s="26"/>
      <c r="BB224" s="26"/>
      <c r="BC224" s="26"/>
      <c r="BD224" s="26"/>
      <c r="BE224" s="26"/>
      <c r="BF224" s="26"/>
      <c r="BG224" s="26"/>
      <c r="BH224" s="26"/>
      <c r="BI224" s="26"/>
      <c r="BJ224" s="26"/>
      <c r="BK224" s="26"/>
      <c r="BL224" s="41"/>
      <c r="BM224" t="s">
        <v>100</v>
      </c>
    </row>
    <row r="225" spans="1:65" x14ac:dyDescent="0.2">
      <c r="A225" s="6"/>
      <c r="B225" s="40" t="s">
        <v>50</v>
      </c>
      <c r="C225" s="24" t="s">
        <v>83</v>
      </c>
      <c r="D225" s="25"/>
      <c r="E225" s="26"/>
      <c r="F225" s="26"/>
      <c r="G225" s="26"/>
      <c r="H225" s="26"/>
      <c r="I225" s="26"/>
      <c r="J225" s="26"/>
      <c r="K225" s="26"/>
      <c r="L225" s="26"/>
      <c r="M225" s="26"/>
      <c r="N225" s="26"/>
      <c r="O225" s="26"/>
      <c r="P225" s="26"/>
      <c r="Q225" s="26"/>
      <c r="R225" s="26"/>
      <c r="S225" s="26"/>
      <c r="T225" s="26"/>
      <c r="U225" s="26"/>
      <c r="V225" s="26"/>
      <c r="W225" s="30"/>
      <c r="X225" s="30">
        <v>4.8399999999999981</v>
      </c>
      <c r="Y225" s="30">
        <v>4.8399999999999981</v>
      </c>
      <c r="Z225" s="30">
        <v>4.8399999999999981</v>
      </c>
      <c r="AA225" s="30">
        <v>4.8399999999999981</v>
      </c>
      <c r="AB225" s="30">
        <v>4.8399999999999981</v>
      </c>
      <c r="AC225" s="30">
        <v>33.999999999999972</v>
      </c>
      <c r="AD225" s="30">
        <v>10</v>
      </c>
      <c r="AE225" s="30">
        <v>10</v>
      </c>
      <c r="AF225" s="30">
        <v>9</v>
      </c>
      <c r="AG225" s="30">
        <v>10</v>
      </c>
      <c r="AH225" s="30">
        <v>10</v>
      </c>
      <c r="AI225" s="30"/>
      <c r="AJ225" s="30"/>
      <c r="AK225" s="30"/>
      <c r="AL225" s="30"/>
      <c r="AM225" s="30"/>
      <c r="AN225" s="30"/>
      <c r="AO225" s="30"/>
      <c r="AP225" s="30"/>
      <c r="AQ225" s="30"/>
      <c r="AR225" s="30"/>
      <c r="AS225" s="30"/>
      <c r="AT225" s="30"/>
      <c r="AU225" s="30"/>
      <c r="AV225" s="30"/>
      <c r="AW225" s="30"/>
      <c r="AX225" s="30"/>
      <c r="AY225" s="30"/>
      <c r="AZ225" s="30"/>
      <c r="BA225" s="30"/>
      <c r="BB225" s="30"/>
      <c r="BC225" s="30"/>
      <c r="BD225" s="30"/>
      <c r="BE225" s="30"/>
      <c r="BF225" s="30"/>
      <c r="BG225" s="30"/>
      <c r="BH225" s="30"/>
      <c r="BI225" s="30"/>
      <c r="BJ225" s="30"/>
      <c r="BK225" s="30"/>
      <c r="BL225" s="43"/>
      <c r="BM225" t="s">
        <v>100</v>
      </c>
    </row>
    <row r="226" spans="1:65" x14ac:dyDescent="0.2">
      <c r="A226" s="6"/>
      <c r="B226" s="40" t="s">
        <v>50</v>
      </c>
      <c r="C226" s="24" t="s">
        <v>75</v>
      </c>
      <c r="D226" s="25"/>
      <c r="E226" s="26"/>
      <c r="F226" s="26"/>
      <c r="G226" s="26"/>
      <c r="H226" s="26"/>
      <c r="I226" s="26"/>
      <c r="J226" s="26"/>
      <c r="K226" s="26"/>
      <c r="L226" s="26"/>
      <c r="M226" s="26"/>
      <c r="N226" s="26"/>
      <c r="O226" s="26"/>
      <c r="P226" s="26"/>
      <c r="Q226" s="26"/>
      <c r="R226" s="26"/>
      <c r="S226" s="26"/>
      <c r="T226" s="26"/>
      <c r="U226" s="26"/>
      <c r="V226" s="26"/>
      <c r="W226" s="26"/>
      <c r="X226" s="26"/>
      <c r="Y226" s="26"/>
      <c r="Z226" s="26"/>
      <c r="AA226" s="26"/>
      <c r="AB226" s="26"/>
      <c r="AC226" s="26"/>
      <c r="AD226" s="26"/>
      <c r="AE226" s="26"/>
      <c r="AF226" s="26"/>
      <c r="AG226" s="26"/>
      <c r="AH226" s="26"/>
      <c r="AI226" s="26"/>
      <c r="AJ226" s="26"/>
      <c r="AK226" s="26"/>
      <c r="AL226" s="26"/>
      <c r="AM226" s="26"/>
      <c r="AN226" s="26"/>
      <c r="AO226" s="26"/>
      <c r="AP226" s="26"/>
      <c r="AQ226" s="26"/>
      <c r="AR226" s="26"/>
      <c r="AS226" s="26"/>
      <c r="AT226" s="26"/>
      <c r="AU226" s="26"/>
      <c r="AV226" s="26"/>
      <c r="AW226" s="26"/>
      <c r="AX226" s="26"/>
      <c r="AY226" s="26"/>
      <c r="AZ226" s="26"/>
      <c r="BA226" s="26"/>
      <c r="BB226" s="26"/>
      <c r="BC226" s="26"/>
      <c r="BD226" s="26"/>
      <c r="BE226" s="26"/>
      <c r="BF226" s="26"/>
      <c r="BG226" s="26"/>
      <c r="BH226" s="26"/>
      <c r="BI226" s="26"/>
      <c r="BJ226" s="26"/>
      <c r="BK226" s="26"/>
      <c r="BL226" s="41"/>
      <c r="BM226" t="s">
        <v>100</v>
      </c>
    </row>
    <row r="227" spans="1:65" x14ac:dyDescent="0.2">
      <c r="A227" s="6"/>
      <c r="B227" s="40" t="s">
        <v>50</v>
      </c>
      <c r="C227" s="24" t="s">
        <v>79</v>
      </c>
      <c r="D227" s="25"/>
      <c r="E227" s="26"/>
      <c r="F227" s="26"/>
      <c r="G227" s="26"/>
      <c r="H227" s="26"/>
      <c r="I227" s="26"/>
      <c r="J227" s="26"/>
      <c r="K227" s="26"/>
      <c r="L227" s="26"/>
      <c r="M227" s="26"/>
      <c r="N227" s="26"/>
      <c r="O227" s="26"/>
      <c r="P227" s="26"/>
      <c r="Q227" s="26"/>
      <c r="R227" s="26"/>
      <c r="S227" s="26"/>
      <c r="T227" s="26"/>
      <c r="U227" s="26"/>
      <c r="V227" s="26"/>
      <c r="W227" s="26"/>
      <c r="X227" s="26"/>
      <c r="Y227" s="26"/>
      <c r="Z227" s="26"/>
      <c r="AA227" s="26"/>
      <c r="AB227" s="26"/>
      <c r="AC227" s="26"/>
      <c r="AD227" s="26"/>
      <c r="AE227" s="26"/>
      <c r="AF227" s="26"/>
      <c r="AG227" s="26"/>
      <c r="AH227" s="26"/>
      <c r="AI227" s="26"/>
      <c r="AJ227" s="26"/>
      <c r="AK227" s="26"/>
      <c r="AL227" s="26"/>
      <c r="AM227" s="26"/>
      <c r="AN227" s="26"/>
      <c r="AO227" s="26"/>
      <c r="AP227" s="26"/>
      <c r="AQ227" s="26"/>
      <c r="AR227" s="26"/>
      <c r="AS227" s="26"/>
      <c r="AT227" s="26"/>
      <c r="AU227" s="26"/>
      <c r="AV227" s="26"/>
      <c r="AW227" s="26"/>
      <c r="AX227" s="26"/>
      <c r="AY227" s="26"/>
      <c r="AZ227" s="26"/>
      <c r="BA227" s="26"/>
      <c r="BB227" s="26"/>
      <c r="BC227" s="26"/>
      <c r="BD227" s="26"/>
      <c r="BE227" s="26"/>
      <c r="BF227" s="26"/>
      <c r="BG227" s="26"/>
      <c r="BH227" s="26"/>
      <c r="BI227" s="26"/>
      <c r="BJ227" s="26"/>
      <c r="BK227" s="26"/>
      <c r="BL227" s="41"/>
      <c r="BM227" t="s">
        <v>100</v>
      </c>
    </row>
    <row r="228" spans="1:65" x14ac:dyDescent="0.2">
      <c r="A228" s="6"/>
      <c r="B228" s="40" t="s">
        <v>50</v>
      </c>
      <c r="C228" s="24" t="s">
        <v>80</v>
      </c>
      <c r="D228" s="25"/>
      <c r="E228" s="26"/>
      <c r="F228" s="26"/>
      <c r="G228" s="26"/>
      <c r="H228" s="26"/>
      <c r="I228" s="26"/>
      <c r="J228" s="26"/>
      <c r="K228" s="26"/>
      <c r="L228" s="26"/>
      <c r="M228" s="26"/>
      <c r="N228" s="26"/>
      <c r="O228" s="26"/>
      <c r="P228" s="26"/>
      <c r="Q228" s="26"/>
      <c r="R228" s="26"/>
      <c r="S228" s="26"/>
      <c r="T228" s="26"/>
      <c r="U228" s="26"/>
      <c r="V228" s="26"/>
      <c r="W228" s="26"/>
      <c r="X228" s="26"/>
      <c r="Y228" s="26"/>
      <c r="Z228" s="26"/>
      <c r="AA228" s="26"/>
      <c r="AB228" s="26"/>
      <c r="AC228" s="26"/>
      <c r="AD228" s="26"/>
      <c r="AE228" s="26"/>
      <c r="AF228" s="26"/>
      <c r="AG228" s="26"/>
      <c r="AH228" s="26"/>
      <c r="AI228" s="26"/>
      <c r="AJ228" s="26"/>
      <c r="AK228" s="26"/>
      <c r="AL228" s="26"/>
      <c r="AM228" s="26"/>
      <c r="AN228" s="26"/>
      <c r="AO228" s="26"/>
      <c r="AP228" s="26"/>
      <c r="AQ228" s="26"/>
      <c r="AR228" s="26"/>
      <c r="AS228" s="26"/>
      <c r="AT228" s="26"/>
      <c r="AU228" s="26"/>
      <c r="AV228" s="26"/>
      <c r="AW228" s="26"/>
      <c r="AX228" s="26"/>
      <c r="AY228" s="26"/>
      <c r="AZ228" s="26"/>
      <c r="BA228" s="26"/>
      <c r="BB228" s="26"/>
      <c r="BC228" s="26"/>
      <c r="BD228" s="26"/>
      <c r="BE228" s="26"/>
      <c r="BF228" s="26"/>
      <c r="BG228" s="26"/>
      <c r="BH228" s="26"/>
      <c r="BI228" s="26"/>
      <c r="BJ228" s="26"/>
      <c r="BK228" s="26"/>
      <c r="BL228" s="41"/>
      <c r="BM228" t="s">
        <v>100</v>
      </c>
    </row>
    <row r="229" spans="1:65" x14ac:dyDescent="0.2">
      <c r="A229" s="6"/>
      <c r="B229" s="40" t="s">
        <v>50</v>
      </c>
      <c r="C229" s="24" t="s">
        <v>78</v>
      </c>
      <c r="D229" s="25"/>
      <c r="E229" s="26"/>
      <c r="F229" s="26"/>
      <c r="G229" s="26"/>
      <c r="H229" s="26"/>
      <c r="I229" s="26"/>
      <c r="J229" s="26"/>
      <c r="K229" s="26"/>
      <c r="L229" s="26"/>
      <c r="M229" s="26"/>
      <c r="N229" s="26"/>
      <c r="O229" s="26"/>
      <c r="P229" s="26"/>
      <c r="Q229" s="26"/>
      <c r="R229" s="26"/>
      <c r="S229" s="26"/>
      <c r="T229" s="26"/>
      <c r="U229" s="26"/>
      <c r="V229" s="26"/>
      <c r="W229" s="26"/>
      <c r="X229" s="26"/>
      <c r="Y229" s="26"/>
      <c r="Z229" s="26"/>
      <c r="AA229" s="26"/>
      <c r="AB229" s="26"/>
      <c r="AC229" s="26"/>
      <c r="AD229" s="26"/>
      <c r="AE229" s="26"/>
      <c r="AF229" s="26"/>
      <c r="AG229" s="26"/>
      <c r="AH229" s="26"/>
      <c r="AI229" s="26"/>
      <c r="AJ229" s="26"/>
      <c r="AK229" s="26"/>
      <c r="AL229" s="26"/>
      <c r="AM229" s="26"/>
      <c r="AN229" s="26"/>
      <c r="AO229" s="26"/>
      <c r="AP229" s="26"/>
      <c r="AQ229" s="26"/>
      <c r="AR229" s="26"/>
      <c r="AS229" s="26"/>
      <c r="AT229" s="26"/>
      <c r="AU229" s="26"/>
      <c r="AV229" s="26"/>
      <c r="AW229" s="26"/>
      <c r="AX229" s="26"/>
      <c r="AY229" s="26"/>
      <c r="AZ229" s="26"/>
      <c r="BA229" s="26"/>
      <c r="BB229" s="26"/>
      <c r="BC229" s="26"/>
      <c r="BD229" s="26"/>
      <c r="BE229" s="26"/>
      <c r="BF229" s="26"/>
      <c r="BG229" s="26"/>
      <c r="BH229" s="26"/>
      <c r="BI229" s="26"/>
      <c r="BJ229" s="26"/>
      <c r="BK229" s="26"/>
      <c r="BL229" s="41"/>
      <c r="BM229" t="s">
        <v>100</v>
      </c>
    </row>
    <row r="230" spans="1:65" x14ac:dyDescent="0.2">
      <c r="A230" s="6"/>
      <c r="B230" s="40" t="s">
        <v>50</v>
      </c>
      <c r="C230" s="31" t="s">
        <v>5</v>
      </c>
      <c r="D230" s="27">
        <v>52</v>
      </c>
      <c r="E230" s="28">
        <v>52</v>
      </c>
      <c r="F230" s="28">
        <v>52</v>
      </c>
      <c r="G230" s="28">
        <v>7</v>
      </c>
      <c r="H230" s="28">
        <v>7</v>
      </c>
      <c r="I230" s="28">
        <v>7</v>
      </c>
      <c r="J230" s="28">
        <v>6</v>
      </c>
      <c r="K230" s="28">
        <v>6</v>
      </c>
      <c r="L230" s="28">
        <v>6</v>
      </c>
      <c r="M230" s="28">
        <v>6</v>
      </c>
      <c r="N230" s="28">
        <v>6</v>
      </c>
      <c r="O230" s="28">
        <v>6</v>
      </c>
      <c r="P230" s="28">
        <v>14</v>
      </c>
      <c r="Q230" s="28">
        <v>30</v>
      </c>
      <c r="R230" s="28">
        <v>30</v>
      </c>
      <c r="S230" s="28">
        <v>34</v>
      </c>
      <c r="T230" s="28">
        <v>19</v>
      </c>
      <c r="U230" s="28">
        <v>23</v>
      </c>
      <c r="V230" s="28">
        <v>158.4</v>
      </c>
      <c r="W230" s="28">
        <v>158.4</v>
      </c>
      <c r="X230" s="28">
        <v>158.4</v>
      </c>
      <c r="Y230" s="28">
        <v>158.4</v>
      </c>
      <c r="Z230" s="28">
        <v>158.4</v>
      </c>
      <c r="AA230" s="28">
        <v>158.4</v>
      </c>
      <c r="AB230" s="28">
        <v>158.4</v>
      </c>
      <c r="AC230" s="28">
        <v>158.4</v>
      </c>
      <c r="AD230" s="28">
        <v>158.4</v>
      </c>
      <c r="AE230" s="28">
        <v>158.4</v>
      </c>
      <c r="AF230" s="28">
        <v>158.4</v>
      </c>
      <c r="AG230" s="28">
        <v>158.4</v>
      </c>
      <c r="AH230" s="28">
        <v>158.4</v>
      </c>
      <c r="AI230" s="28">
        <v>158.4</v>
      </c>
      <c r="AJ230" s="28">
        <v>158.4</v>
      </c>
      <c r="AK230" s="28">
        <v>158.4</v>
      </c>
      <c r="AL230" s="28">
        <v>158.4</v>
      </c>
      <c r="AM230" s="28">
        <v>158.4</v>
      </c>
      <c r="AN230" s="28">
        <v>158.4</v>
      </c>
      <c r="AO230" s="28">
        <v>158.4</v>
      </c>
      <c r="AP230" s="28">
        <v>158.4</v>
      </c>
      <c r="AQ230" s="28">
        <v>158.4</v>
      </c>
      <c r="AR230" s="28">
        <v>158.4</v>
      </c>
      <c r="AS230" s="28">
        <v>158.4</v>
      </c>
      <c r="AT230" s="28">
        <v>158.4</v>
      </c>
      <c r="AU230" s="28">
        <v>158.4</v>
      </c>
      <c r="AV230" s="28">
        <v>158.4</v>
      </c>
      <c r="AW230" s="28">
        <v>158.4</v>
      </c>
      <c r="AX230" s="28">
        <v>158.4</v>
      </c>
      <c r="AY230" s="28">
        <v>158.4</v>
      </c>
      <c r="AZ230" s="28">
        <v>158.4</v>
      </c>
      <c r="BA230" s="28">
        <v>158.4</v>
      </c>
      <c r="BB230" s="28">
        <v>158.4</v>
      </c>
      <c r="BC230" s="28">
        <v>158.4</v>
      </c>
      <c r="BD230" s="28">
        <v>158.4</v>
      </c>
      <c r="BE230" s="28">
        <v>158.4</v>
      </c>
      <c r="BF230" s="28">
        <v>158.4</v>
      </c>
      <c r="BG230" s="28">
        <v>158.4</v>
      </c>
      <c r="BH230" s="28">
        <v>158.4</v>
      </c>
      <c r="BI230" s="28">
        <v>158.4</v>
      </c>
      <c r="BJ230" s="28">
        <v>158.4</v>
      </c>
      <c r="BK230" s="28">
        <v>158.4</v>
      </c>
      <c r="BL230" s="42">
        <v>158.4</v>
      </c>
      <c r="BM230" t="s">
        <v>100</v>
      </c>
    </row>
    <row r="231" spans="1:65" x14ac:dyDescent="0.2">
      <c r="A231" s="6"/>
      <c r="B231" s="40" t="s">
        <v>50</v>
      </c>
      <c r="C231" s="24" t="s">
        <v>74</v>
      </c>
      <c r="D231" s="35">
        <v>52</v>
      </c>
      <c r="E231" s="29">
        <v>52</v>
      </c>
      <c r="F231" s="29">
        <v>52</v>
      </c>
      <c r="G231" s="29">
        <v>7</v>
      </c>
      <c r="H231" s="29">
        <v>7</v>
      </c>
      <c r="I231" s="29">
        <v>7</v>
      </c>
      <c r="J231" s="29">
        <v>6</v>
      </c>
      <c r="K231" s="29">
        <v>6</v>
      </c>
      <c r="L231" s="29">
        <v>6</v>
      </c>
      <c r="M231" s="29">
        <v>6</v>
      </c>
      <c r="N231" s="29">
        <v>6</v>
      </c>
      <c r="O231" s="29">
        <v>6</v>
      </c>
      <c r="P231" s="29">
        <v>14</v>
      </c>
      <c r="Q231" s="29">
        <v>30</v>
      </c>
      <c r="R231" s="29">
        <v>30</v>
      </c>
      <c r="S231" s="29">
        <v>34</v>
      </c>
      <c r="T231" s="29">
        <v>19</v>
      </c>
      <c r="U231" s="29">
        <v>23</v>
      </c>
      <c r="V231" s="29">
        <v>158.4</v>
      </c>
      <c r="W231" s="29">
        <v>158.4</v>
      </c>
      <c r="X231" s="26">
        <v>0</v>
      </c>
      <c r="Y231" s="26">
        <v>0</v>
      </c>
      <c r="Z231" s="26">
        <v>0</v>
      </c>
      <c r="AA231" s="26">
        <v>0</v>
      </c>
      <c r="AB231" s="26">
        <v>0</v>
      </c>
      <c r="AC231" s="26">
        <v>0</v>
      </c>
      <c r="AD231" s="26">
        <v>0</v>
      </c>
      <c r="AE231" s="26">
        <v>0</v>
      </c>
      <c r="AF231" s="26">
        <v>0</v>
      </c>
      <c r="AG231" s="26">
        <v>0</v>
      </c>
      <c r="AH231" s="26">
        <v>0</v>
      </c>
      <c r="AI231" s="26"/>
      <c r="AJ231" s="26"/>
      <c r="AK231" s="26"/>
      <c r="AL231" s="26"/>
      <c r="AM231" s="26"/>
      <c r="AN231" s="26"/>
      <c r="AO231" s="26"/>
      <c r="AP231" s="26"/>
      <c r="AQ231" s="26"/>
      <c r="AR231" s="26"/>
      <c r="AS231" s="26"/>
      <c r="AT231" s="26"/>
      <c r="AU231" s="26"/>
      <c r="AV231" s="26"/>
      <c r="AW231" s="26"/>
      <c r="AX231" s="26"/>
      <c r="AY231" s="26"/>
      <c r="AZ231" s="26"/>
      <c r="BA231" s="26"/>
      <c r="BB231" s="26"/>
      <c r="BC231" s="26"/>
      <c r="BD231" s="26"/>
      <c r="BE231" s="26"/>
      <c r="BF231" s="26"/>
      <c r="BG231" s="26"/>
      <c r="BH231" s="26"/>
      <c r="BI231" s="26"/>
      <c r="BJ231" s="26"/>
      <c r="BK231" s="26"/>
      <c r="BL231" s="41"/>
      <c r="BM231" t="s">
        <v>100</v>
      </c>
    </row>
    <row r="232" spans="1:65" x14ac:dyDescent="0.2">
      <c r="A232" s="6"/>
      <c r="B232" s="40" t="s">
        <v>50</v>
      </c>
      <c r="C232" s="24" t="s">
        <v>83</v>
      </c>
      <c r="D232" s="25"/>
      <c r="E232" s="26"/>
      <c r="F232" s="26"/>
      <c r="G232" s="26"/>
      <c r="H232" s="26"/>
      <c r="I232" s="26"/>
      <c r="J232" s="26"/>
      <c r="K232" s="26"/>
      <c r="L232" s="26"/>
      <c r="M232" s="26"/>
      <c r="N232" s="26"/>
      <c r="O232" s="26"/>
      <c r="P232" s="26"/>
      <c r="Q232" s="26"/>
      <c r="R232" s="26"/>
      <c r="S232" s="26"/>
      <c r="T232" s="26"/>
      <c r="U232" s="26"/>
      <c r="V232" s="26"/>
      <c r="W232" s="30"/>
      <c r="X232" s="30"/>
      <c r="Y232" s="30"/>
      <c r="Z232" s="30"/>
      <c r="AA232" s="30"/>
      <c r="AB232" s="30"/>
      <c r="AC232" s="30"/>
      <c r="AD232" s="30"/>
      <c r="AE232" s="30"/>
      <c r="AF232" s="30"/>
      <c r="AG232" s="30"/>
      <c r="AH232" s="30"/>
      <c r="AI232" s="30"/>
      <c r="AJ232" s="30"/>
      <c r="AK232" s="30"/>
      <c r="AL232" s="30"/>
      <c r="AM232" s="30"/>
      <c r="AN232" s="30"/>
      <c r="AO232" s="30"/>
      <c r="AP232" s="30"/>
      <c r="AQ232" s="30"/>
      <c r="AR232" s="30"/>
      <c r="AS232" s="30"/>
      <c r="AT232" s="30"/>
      <c r="AU232" s="30"/>
      <c r="AV232" s="30"/>
      <c r="AW232" s="30"/>
      <c r="AX232" s="30"/>
      <c r="AY232" s="30"/>
      <c r="AZ232" s="30"/>
      <c r="BA232" s="30"/>
      <c r="BB232" s="30"/>
      <c r="BC232" s="30"/>
      <c r="BD232" s="30"/>
      <c r="BE232" s="30"/>
      <c r="BF232" s="30"/>
      <c r="BG232" s="30"/>
      <c r="BH232" s="30"/>
      <c r="BI232" s="30"/>
      <c r="BJ232" s="30"/>
      <c r="BK232" s="30"/>
      <c r="BL232" s="43"/>
      <c r="BM232" t="s">
        <v>100</v>
      </c>
    </row>
    <row r="233" spans="1:65" x14ac:dyDescent="0.2">
      <c r="A233" s="6"/>
      <c r="B233" s="40" t="s">
        <v>50</v>
      </c>
      <c r="C233" s="24" t="s">
        <v>75</v>
      </c>
      <c r="D233" s="25"/>
      <c r="E233" s="26"/>
      <c r="F233" s="26"/>
      <c r="G233" s="26"/>
      <c r="H233" s="26"/>
      <c r="I233" s="26"/>
      <c r="J233" s="26"/>
      <c r="K233" s="26"/>
      <c r="L233" s="26"/>
      <c r="M233" s="26"/>
      <c r="N233" s="26"/>
      <c r="O233" s="26"/>
      <c r="P233" s="26"/>
      <c r="Q233" s="26"/>
      <c r="R233" s="26"/>
      <c r="S233" s="26"/>
      <c r="T233" s="26"/>
      <c r="U233" s="26"/>
      <c r="V233" s="26"/>
      <c r="W233" s="26"/>
      <c r="X233" s="26"/>
      <c r="Y233" s="26"/>
      <c r="Z233" s="26"/>
      <c r="AA233" s="26"/>
      <c r="AB233" s="26"/>
      <c r="AC233" s="26"/>
      <c r="AD233" s="26"/>
      <c r="AE233" s="26"/>
      <c r="AF233" s="26"/>
      <c r="AG233" s="26"/>
      <c r="AH233" s="26"/>
      <c r="AI233" s="26"/>
      <c r="AJ233" s="26"/>
      <c r="AK233" s="26"/>
      <c r="AL233" s="26"/>
      <c r="AM233" s="26"/>
      <c r="AN233" s="26"/>
      <c r="AO233" s="26"/>
      <c r="AP233" s="26"/>
      <c r="AQ233" s="26"/>
      <c r="AR233" s="26"/>
      <c r="AS233" s="26"/>
      <c r="AT233" s="26"/>
      <c r="AU233" s="26"/>
      <c r="AV233" s="26"/>
      <c r="AW233" s="26"/>
      <c r="AX233" s="26"/>
      <c r="AY233" s="26"/>
      <c r="AZ233" s="26"/>
      <c r="BA233" s="26"/>
      <c r="BB233" s="26"/>
      <c r="BC233" s="26"/>
      <c r="BD233" s="26"/>
      <c r="BE233" s="26"/>
      <c r="BF233" s="26"/>
      <c r="BG233" s="26"/>
      <c r="BH233" s="26"/>
      <c r="BI233" s="26"/>
      <c r="BJ233" s="26"/>
      <c r="BK233" s="26"/>
      <c r="BL233" s="41"/>
      <c r="BM233" t="s">
        <v>100</v>
      </c>
    </row>
    <row r="234" spans="1:65" x14ac:dyDescent="0.2">
      <c r="A234" s="6"/>
      <c r="B234" s="40" t="s">
        <v>50</v>
      </c>
      <c r="C234" s="24" t="s">
        <v>79</v>
      </c>
      <c r="D234" s="25"/>
      <c r="E234" s="26"/>
      <c r="F234" s="26"/>
      <c r="G234" s="26"/>
      <c r="H234" s="26"/>
      <c r="I234" s="26"/>
      <c r="J234" s="26"/>
      <c r="K234" s="26"/>
      <c r="L234" s="26"/>
      <c r="M234" s="26"/>
      <c r="N234" s="26"/>
      <c r="O234" s="26"/>
      <c r="P234" s="26"/>
      <c r="Q234" s="26"/>
      <c r="R234" s="26"/>
      <c r="S234" s="26"/>
      <c r="T234" s="26"/>
      <c r="U234" s="26"/>
      <c r="V234" s="26"/>
      <c r="W234" s="26"/>
      <c r="X234" s="26"/>
      <c r="Y234" s="26"/>
      <c r="Z234" s="26"/>
      <c r="AA234" s="26"/>
      <c r="AB234" s="26"/>
      <c r="AC234" s="26"/>
      <c r="AD234" s="26"/>
      <c r="AE234" s="26"/>
      <c r="AF234" s="26"/>
      <c r="AG234" s="26"/>
      <c r="AH234" s="26"/>
      <c r="AI234" s="26"/>
      <c r="AJ234" s="26"/>
      <c r="AK234" s="26"/>
      <c r="AL234" s="26"/>
      <c r="AM234" s="26"/>
      <c r="AN234" s="26"/>
      <c r="AO234" s="26"/>
      <c r="AP234" s="26"/>
      <c r="AQ234" s="26"/>
      <c r="AR234" s="26"/>
      <c r="AS234" s="26"/>
      <c r="AT234" s="26"/>
      <c r="AU234" s="26"/>
      <c r="AV234" s="26"/>
      <c r="AW234" s="26"/>
      <c r="AX234" s="26"/>
      <c r="AY234" s="26"/>
      <c r="AZ234" s="26"/>
      <c r="BA234" s="26"/>
      <c r="BB234" s="26"/>
      <c r="BC234" s="26"/>
      <c r="BD234" s="26"/>
      <c r="BE234" s="26"/>
      <c r="BF234" s="26"/>
      <c r="BG234" s="26"/>
      <c r="BH234" s="26"/>
      <c r="BI234" s="26"/>
      <c r="BJ234" s="26"/>
      <c r="BK234" s="26"/>
      <c r="BL234" s="41"/>
      <c r="BM234" t="s">
        <v>100</v>
      </c>
    </row>
    <row r="235" spans="1:65" x14ac:dyDescent="0.2">
      <c r="A235" s="6"/>
      <c r="B235" s="40" t="s">
        <v>50</v>
      </c>
      <c r="C235" s="24" t="s">
        <v>80</v>
      </c>
      <c r="D235" s="25"/>
      <c r="E235" s="26"/>
      <c r="F235" s="26"/>
      <c r="G235" s="26"/>
      <c r="H235" s="26"/>
      <c r="I235" s="26"/>
      <c r="J235" s="26"/>
      <c r="K235" s="26"/>
      <c r="L235" s="26"/>
      <c r="M235" s="26"/>
      <c r="N235" s="26"/>
      <c r="O235" s="26"/>
      <c r="P235" s="26"/>
      <c r="Q235" s="26"/>
      <c r="R235" s="26"/>
      <c r="S235" s="26"/>
      <c r="T235" s="26"/>
      <c r="U235" s="26"/>
      <c r="V235" s="26"/>
      <c r="W235" s="26"/>
      <c r="X235" s="26"/>
      <c r="Y235" s="26"/>
      <c r="Z235" s="26"/>
      <c r="AA235" s="26"/>
      <c r="AB235" s="26"/>
      <c r="AC235" s="26"/>
      <c r="AD235" s="26"/>
      <c r="AE235" s="26"/>
      <c r="AF235" s="26"/>
      <c r="AG235" s="26"/>
      <c r="AH235" s="26"/>
      <c r="AI235" s="26"/>
      <c r="AJ235" s="26"/>
      <c r="AK235" s="26"/>
      <c r="AL235" s="26"/>
      <c r="AM235" s="26"/>
      <c r="AN235" s="26"/>
      <c r="AO235" s="26"/>
      <c r="AP235" s="26"/>
      <c r="AQ235" s="26"/>
      <c r="AR235" s="26"/>
      <c r="AS235" s="26"/>
      <c r="AT235" s="26"/>
      <c r="AU235" s="26"/>
      <c r="AV235" s="26"/>
      <c r="AW235" s="26"/>
      <c r="AX235" s="26"/>
      <c r="AY235" s="26"/>
      <c r="AZ235" s="26"/>
      <c r="BA235" s="26"/>
      <c r="BB235" s="26"/>
      <c r="BC235" s="26"/>
      <c r="BD235" s="26"/>
      <c r="BE235" s="26"/>
      <c r="BF235" s="26"/>
      <c r="BG235" s="26"/>
      <c r="BH235" s="26"/>
      <c r="BI235" s="26"/>
      <c r="BJ235" s="26"/>
      <c r="BK235" s="26"/>
      <c r="BL235" s="41"/>
      <c r="BM235" t="s">
        <v>100</v>
      </c>
    </row>
    <row r="236" spans="1:65" x14ac:dyDescent="0.2">
      <c r="A236" s="6"/>
      <c r="B236" s="40" t="s">
        <v>50</v>
      </c>
      <c r="C236" s="24" t="s">
        <v>78</v>
      </c>
      <c r="D236" s="25"/>
      <c r="E236" s="26"/>
      <c r="F236" s="26"/>
      <c r="G236" s="26"/>
      <c r="H236" s="26"/>
      <c r="I236" s="26"/>
      <c r="J236" s="26"/>
      <c r="K236" s="26"/>
      <c r="L236" s="26"/>
      <c r="M236" s="26"/>
      <c r="N236" s="26"/>
      <c r="O236" s="26"/>
      <c r="P236" s="26"/>
      <c r="Q236" s="26"/>
      <c r="R236" s="26"/>
      <c r="S236" s="26"/>
      <c r="T236" s="26"/>
      <c r="U236" s="26"/>
      <c r="V236" s="26"/>
      <c r="W236" s="26"/>
      <c r="X236" s="26"/>
      <c r="Y236" s="26"/>
      <c r="Z236" s="26"/>
      <c r="AA236" s="26"/>
      <c r="AB236" s="26"/>
      <c r="AC236" s="26"/>
      <c r="AD236" s="26"/>
      <c r="AE236" s="26"/>
      <c r="AF236" s="26"/>
      <c r="AG236" s="26"/>
      <c r="AH236" s="26"/>
      <c r="AI236" s="26"/>
      <c r="AJ236" s="26"/>
      <c r="AK236" s="26"/>
      <c r="AL236" s="26"/>
      <c r="AM236" s="26"/>
      <c r="AN236" s="26"/>
      <c r="AO236" s="26"/>
      <c r="AP236" s="26"/>
      <c r="AQ236" s="26"/>
      <c r="AR236" s="26"/>
      <c r="AS236" s="26"/>
      <c r="AT236" s="26"/>
      <c r="AU236" s="26"/>
      <c r="AV236" s="26"/>
      <c r="AW236" s="26"/>
      <c r="AX236" s="26"/>
      <c r="AY236" s="26"/>
      <c r="AZ236" s="26"/>
      <c r="BA236" s="26"/>
      <c r="BB236" s="26"/>
      <c r="BC236" s="26"/>
      <c r="BD236" s="26"/>
      <c r="BE236" s="26"/>
      <c r="BF236" s="26"/>
      <c r="BG236" s="26"/>
      <c r="BH236" s="26"/>
      <c r="BI236" s="26"/>
      <c r="BJ236" s="26"/>
      <c r="BK236" s="26"/>
      <c r="BL236" s="41"/>
      <c r="BM236" t="s">
        <v>100</v>
      </c>
    </row>
    <row r="237" spans="1:65" x14ac:dyDescent="0.2">
      <c r="A237" s="6"/>
      <c r="B237" s="40" t="s">
        <v>50</v>
      </c>
      <c r="C237" s="31" t="s">
        <v>47</v>
      </c>
      <c r="D237" s="27">
        <v>0</v>
      </c>
      <c r="E237" s="28">
        <v>0</v>
      </c>
      <c r="F237" s="28">
        <v>0</v>
      </c>
      <c r="G237" s="28">
        <v>0</v>
      </c>
      <c r="H237" s="28">
        <v>0</v>
      </c>
      <c r="I237" s="28">
        <v>0</v>
      </c>
      <c r="J237" s="28">
        <v>0</v>
      </c>
      <c r="K237" s="28">
        <v>0</v>
      </c>
      <c r="L237" s="28">
        <v>0</v>
      </c>
      <c r="M237" s="28">
        <v>3</v>
      </c>
      <c r="N237" s="28">
        <v>4</v>
      </c>
      <c r="O237" s="28">
        <v>5</v>
      </c>
      <c r="P237" s="28">
        <v>0</v>
      </c>
      <c r="Q237" s="28">
        <v>4</v>
      </c>
      <c r="R237" s="28">
        <v>10</v>
      </c>
      <c r="S237" s="28">
        <v>20</v>
      </c>
      <c r="T237" s="28">
        <v>38</v>
      </c>
      <c r="U237" s="28">
        <v>29</v>
      </c>
      <c r="V237" s="28">
        <v>36.4</v>
      </c>
      <c r="W237" s="28">
        <v>36.4</v>
      </c>
      <c r="X237" s="28">
        <v>36.4</v>
      </c>
      <c r="Y237" s="28">
        <v>36.4</v>
      </c>
      <c r="Z237" s="28">
        <v>36.4</v>
      </c>
      <c r="AA237" s="28">
        <v>36.4</v>
      </c>
      <c r="AB237" s="28">
        <v>36.4</v>
      </c>
      <c r="AC237" s="28">
        <v>36.4</v>
      </c>
      <c r="AD237" s="28">
        <v>36.4</v>
      </c>
      <c r="AE237" s="28">
        <v>36.4</v>
      </c>
      <c r="AF237" s="28">
        <v>36.4</v>
      </c>
      <c r="AG237" s="28">
        <v>36.4</v>
      </c>
      <c r="AH237" s="28">
        <v>36.4</v>
      </c>
      <c r="AI237" s="28">
        <v>36.4</v>
      </c>
      <c r="AJ237" s="28">
        <v>36.4</v>
      </c>
      <c r="AK237" s="28">
        <v>36.4</v>
      </c>
      <c r="AL237" s="28">
        <v>36.4</v>
      </c>
      <c r="AM237" s="28">
        <v>36.4</v>
      </c>
      <c r="AN237" s="28">
        <v>36.4</v>
      </c>
      <c r="AO237" s="28">
        <v>36.4</v>
      </c>
      <c r="AP237" s="28">
        <v>36.4</v>
      </c>
      <c r="AQ237" s="28">
        <v>36.4</v>
      </c>
      <c r="AR237" s="28">
        <v>36.4</v>
      </c>
      <c r="AS237" s="28">
        <v>36.4</v>
      </c>
      <c r="AT237" s="28">
        <v>36.4</v>
      </c>
      <c r="AU237" s="28">
        <v>36.4</v>
      </c>
      <c r="AV237" s="28">
        <v>36.4</v>
      </c>
      <c r="AW237" s="28">
        <v>36.4</v>
      </c>
      <c r="AX237" s="28">
        <v>36.4</v>
      </c>
      <c r="AY237" s="28">
        <v>36.4</v>
      </c>
      <c r="AZ237" s="28">
        <v>36.4</v>
      </c>
      <c r="BA237" s="28">
        <v>36.4</v>
      </c>
      <c r="BB237" s="28">
        <v>36.4</v>
      </c>
      <c r="BC237" s="28">
        <v>36.4</v>
      </c>
      <c r="BD237" s="28">
        <v>36.4</v>
      </c>
      <c r="BE237" s="28">
        <v>36.4</v>
      </c>
      <c r="BF237" s="28">
        <v>36.4</v>
      </c>
      <c r="BG237" s="28">
        <v>36.4</v>
      </c>
      <c r="BH237" s="28">
        <v>36.4</v>
      </c>
      <c r="BI237" s="28">
        <v>36.4</v>
      </c>
      <c r="BJ237" s="28">
        <v>36.4</v>
      </c>
      <c r="BK237" s="28">
        <v>36.4</v>
      </c>
      <c r="BL237" s="42">
        <v>36.4</v>
      </c>
      <c r="BM237" t="s">
        <v>100</v>
      </c>
    </row>
    <row r="238" spans="1:65" x14ac:dyDescent="0.2">
      <c r="A238" s="6"/>
      <c r="B238" s="40" t="s">
        <v>50</v>
      </c>
      <c r="C238" s="24" t="s">
        <v>74</v>
      </c>
      <c r="D238" s="35">
        <v>0</v>
      </c>
      <c r="E238" s="29">
        <v>0</v>
      </c>
      <c r="F238" s="29">
        <v>0</v>
      </c>
      <c r="G238" s="29">
        <v>0</v>
      </c>
      <c r="H238" s="29">
        <v>0</v>
      </c>
      <c r="I238" s="29">
        <v>0</v>
      </c>
      <c r="J238" s="29">
        <v>0</v>
      </c>
      <c r="K238" s="29">
        <v>0</v>
      </c>
      <c r="L238" s="29">
        <v>0</v>
      </c>
      <c r="M238" s="29">
        <v>3</v>
      </c>
      <c r="N238" s="29">
        <v>4</v>
      </c>
      <c r="O238" s="29">
        <v>5</v>
      </c>
      <c r="P238" s="29">
        <v>0</v>
      </c>
      <c r="Q238" s="29">
        <v>4</v>
      </c>
      <c r="R238" s="29">
        <v>10</v>
      </c>
      <c r="S238" s="29">
        <v>20</v>
      </c>
      <c r="T238" s="29">
        <v>38</v>
      </c>
      <c r="U238" s="29">
        <v>29</v>
      </c>
      <c r="V238" s="29">
        <v>36.4</v>
      </c>
      <c r="W238" s="29">
        <v>36.4</v>
      </c>
      <c r="X238" s="26">
        <v>0</v>
      </c>
      <c r="Y238" s="26">
        <v>0</v>
      </c>
      <c r="Z238" s="26">
        <v>0</v>
      </c>
      <c r="AA238" s="26">
        <v>0</v>
      </c>
      <c r="AB238" s="26">
        <v>0</v>
      </c>
      <c r="AC238" s="26">
        <v>0</v>
      </c>
      <c r="AD238" s="26">
        <v>0</v>
      </c>
      <c r="AE238" s="26">
        <v>0</v>
      </c>
      <c r="AF238" s="26">
        <v>0</v>
      </c>
      <c r="AG238" s="26">
        <v>0</v>
      </c>
      <c r="AH238" s="26">
        <v>0</v>
      </c>
      <c r="AI238" s="26"/>
      <c r="AJ238" s="26"/>
      <c r="AK238" s="26"/>
      <c r="AL238" s="26"/>
      <c r="AM238" s="26"/>
      <c r="AN238" s="26"/>
      <c r="AO238" s="26"/>
      <c r="AP238" s="26"/>
      <c r="AQ238" s="26"/>
      <c r="AR238" s="26"/>
      <c r="AS238" s="26"/>
      <c r="AT238" s="26"/>
      <c r="AU238" s="26"/>
      <c r="AV238" s="26"/>
      <c r="AW238" s="26"/>
      <c r="AX238" s="26"/>
      <c r="AY238" s="26"/>
      <c r="AZ238" s="26"/>
      <c r="BA238" s="26"/>
      <c r="BB238" s="26"/>
      <c r="BC238" s="26"/>
      <c r="BD238" s="26"/>
      <c r="BE238" s="26"/>
      <c r="BF238" s="26"/>
      <c r="BG238" s="26"/>
      <c r="BH238" s="26"/>
      <c r="BI238" s="26"/>
      <c r="BJ238" s="26"/>
      <c r="BK238" s="26"/>
      <c r="BL238" s="41"/>
      <c r="BM238" t="s">
        <v>100</v>
      </c>
    </row>
    <row r="239" spans="1:65" x14ac:dyDescent="0.2">
      <c r="A239" s="6"/>
      <c r="B239" s="40" t="s">
        <v>50</v>
      </c>
      <c r="C239" s="24" t="s">
        <v>83</v>
      </c>
      <c r="D239" s="25"/>
      <c r="E239" s="26"/>
      <c r="F239" s="26"/>
      <c r="G239" s="26"/>
      <c r="H239" s="26"/>
      <c r="I239" s="26"/>
      <c r="J239" s="26"/>
      <c r="K239" s="26"/>
      <c r="L239" s="26"/>
      <c r="M239" s="26"/>
      <c r="N239" s="26"/>
      <c r="O239" s="26"/>
      <c r="P239" s="26"/>
      <c r="Q239" s="26"/>
      <c r="R239" s="26"/>
      <c r="S239" s="26"/>
      <c r="T239" s="26"/>
      <c r="U239" s="26"/>
      <c r="V239" s="26"/>
      <c r="W239" s="30"/>
      <c r="X239" s="30"/>
      <c r="Y239" s="30"/>
      <c r="Z239" s="30"/>
      <c r="AA239" s="30"/>
      <c r="AB239" s="30"/>
      <c r="AC239" s="30"/>
      <c r="AD239" s="30"/>
      <c r="AE239" s="30"/>
      <c r="AF239" s="30"/>
      <c r="AG239" s="30"/>
      <c r="AH239" s="30"/>
      <c r="AI239" s="30"/>
      <c r="AJ239" s="30"/>
      <c r="AK239" s="30"/>
      <c r="AL239" s="30"/>
      <c r="AM239" s="30"/>
      <c r="AN239" s="30"/>
      <c r="AO239" s="30"/>
      <c r="AP239" s="30"/>
      <c r="AQ239" s="30"/>
      <c r="AR239" s="30"/>
      <c r="AS239" s="30"/>
      <c r="AT239" s="30"/>
      <c r="AU239" s="30"/>
      <c r="AV239" s="30"/>
      <c r="AW239" s="30"/>
      <c r="AX239" s="30"/>
      <c r="AY239" s="30"/>
      <c r="AZ239" s="30"/>
      <c r="BA239" s="30"/>
      <c r="BB239" s="30"/>
      <c r="BC239" s="30"/>
      <c r="BD239" s="30"/>
      <c r="BE239" s="30"/>
      <c r="BF239" s="30"/>
      <c r="BG239" s="30"/>
      <c r="BH239" s="30"/>
      <c r="BI239" s="30"/>
      <c r="BJ239" s="30"/>
      <c r="BK239" s="30"/>
      <c r="BL239" s="43"/>
      <c r="BM239" t="s">
        <v>100</v>
      </c>
    </row>
    <row r="240" spans="1:65" x14ac:dyDescent="0.2">
      <c r="A240" s="6"/>
      <c r="B240" s="40" t="s">
        <v>50</v>
      </c>
      <c r="C240" s="24" t="s">
        <v>75</v>
      </c>
      <c r="D240" s="25"/>
      <c r="E240" s="26"/>
      <c r="F240" s="26"/>
      <c r="G240" s="26"/>
      <c r="H240" s="26"/>
      <c r="I240" s="26"/>
      <c r="J240" s="26"/>
      <c r="K240" s="26"/>
      <c r="L240" s="26"/>
      <c r="M240" s="26"/>
      <c r="N240" s="26"/>
      <c r="O240" s="26"/>
      <c r="P240" s="26"/>
      <c r="Q240" s="26"/>
      <c r="R240" s="26"/>
      <c r="S240" s="26"/>
      <c r="T240" s="26"/>
      <c r="U240" s="26"/>
      <c r="V240" s="26"/>
      <c r="W240" s="26"/>
      <c r="X240" s="26"/>
      <c r="Y240" s="26"/>
      <c r="Z240" s="26"/>
      <c r="AA240" s="26"/>
      <c r="AB240" s="26"/>
      <c r="AC240" s="26"/>
      <c r="AD240" s="26"/>
      <c r="AE240" s="26"/>
      <c r="AF240" s="26"/>
      <c r="AG240" s="26"/>
      <c r="AH240" s="26"/>
      <c r="AI240" s="26"/>
      <c r="AJ240" s="26"/>
      <c r="AK240" s="26"/>
      <c r="AL240" s="26"/>
      <c r="AM240" s="26"/>
      <c r="AN240" s="26"/>
      <c r="AO240" s="26"/>
      <c r="AP240" s="26"/>
      <c r="AQ240" s="26"/>
      <c r="AR240" s="26"/>
      <c r="AS240" s="26"/>
      <c r="AT240" s="26"/>
      <c r="AU240" s="26"/>
      <c r="AV240" s="26"/>
      <c r="AW240" s="26"/>
      <c r="AX240" s="26"/>
      <c r="AY240" s="26"/>
      <c r="AZ240" s="26"/>
      <c r="BA240" s="26"/>
      <c r="BB240" s="26"/>
      <c r="BC240" s="26"/>
      <c r="BD240" s="26"/>
      <c r="BE240" s="26"/>
      <c r="BF240" s="26"/>
      <c r="BG240" s="26"/>
      <c r="BH240" s="26"/>
      <c r="BI240" s="26"/>
      <c r="BJ240" s="26"/>
      <c r="BK240" s="26"/>
      <c r="BL240" s="41"/>
      <c r="BM240" t="s">
        <v>100</v>
      </c>
    </row>
    <row r="241" spans="1:65" x14ac:dyDescent="0.2">
      <c r="A241" s="6"/>
      <c r="B241" s="40" t="s">
        <v>50</v>
      </c>
      <c r="C241" s="24" t="s">
        <v>79</v>
      </c>
      <c r="D241" s="25"/>
      <c r="E241" s="26"/>
      <c r="F241" s="26"/>
      <c r="G241" s="26"/>
      <c r="H241" s="26"/>
      <c r="I241" s="26"/>
      <c r="J241" s="26"/>
      <c r="K241" s="26"/>
      <c r="L241" s="26"/>
      <c r="M241" s="26"/>
      <c r="N241" s="26"/>
      <c r="O241" s="26"/>
      <c r="P241" s="26"/>
      <c r="Q241" s="26"/>
      <c r="R241" s="26"/>
      <c r="S241" s="26"/>
      <c r="T241" s="26"/>
      <c r="U241" s="26"/>
      <c r="V241" s="26"/>
      <c r="W241" s="26"/>
      <c r="X241" s="26"/>
      <c r="Y241" s="26"/>
      <c r="Z241" s="26"/>
      <c r="AA241" s="26"/>
      <c r="AB241" s="26"/>
      <c r="AC241" s="26"/>
      <c r="AD241" s="26"/>
      <c r="AE241" s="26"/>
      <c r="AF241" s="26"/>
      <c r="AG241" s="26"/>
      <c r="AH241" s="26"/>
      <c r="AI241" s="26"/>
      <c r="AJ241" s="26"/>
      <c r="AK241" s="26"/>
      <c r="AL241" s="26"/>
      <c r="AM241" s="26"/>
      <c r="AN241" s="26"/>
      <c r="AO241" s="26"/>
      <c r="AP241" s="26"/>
      <c r="AQ241" s="26"/>
      <c r="AR241" s="26"/>
      <c r="AS241" s="26"/>
      <c r="AT241" s="26"/>
      <c r="AU241" s="26"/>
      <c r="AV241" s="26"/>
      <c r="AW241" s="26"/>
      <c r="AX241" s="26"/>
      <c r="AY241" s="26"/>
      <c r="AZ241" s="26"/>
      <c r="BA241" s="26"/>
      <c r="BB241" s="26"/>
      <c r="BC241" s="26"/>
      <c r="BD241" s="26"/>
      <c r="BE241" s="26"/>
      <c r="BF241" s="26"/>
      <c r="BG241" s="26"/>
      <c r="BH241" s="26"/>
      <c r="BI241" s="26"/>
      <c r="BJ241" s="26"/>
      <c r="BK241" s="26"/>
      <c r="BL241" s="41"/>
      <c r="BM241" t="s">
        <v>100</v>
      </c>
    </row>
    <row r="242" spans="1:65" x14ac:dyDescent="0.2">
      <c r="A242" s="6"/>
      <c r="B242" s="40" t="s">
        <v>50</v>
      </c>
      <c r="C242" s="24" t="s">
        <v>80</v>
      </c>
      <c r="D242" s="25"/>
      <c r="E242" s="26"/>
      <c r="F242" s="26"/>
      <c r="G242" s="26"/>
      <c r="H242" s="26"/>
      <c r="I242" s="26"/>
      <c r="J242" s="26"/>
      <c r="K242" s="26"/>
      <c r="L242" s="26"/>
      <c r="M242" s="26"/>
      <c r="N242" s="26"/>
      <c r="O242" s="26"/>
      <c r="P242" s="26"/>
      <c r="Q242" s="26"/>
      <c r="R242" s="26"/>
      <c r="S242" s="26"/>
      <c r="T242" s="26"/>
      <c r="U242" s="26"/>
      <c r="V242" s="26"/>
      <c r="W242" s="26"/>
      <c r="X242" s="26"/>
      <c r="Y242" s="26"/>
      <c r="Z242" s="26"/>
      <c r="AA242" s="26"/>
      <c r="AB242" s="26"/>
      <c r="AC242" s="26"/>
      <c r="AD242" s="26"/>
      <c r="AE242" s="26"/>
      <c r="AF242" s="26"/>
      <c r="AG242" s="26"/>
      <c r="AH242" s="26"/>
      <c r="AI242" s="26"/>
      <c r="AJ242" s="26"/>
      <c r="AK242" s="26"/>
      <c r="AL242" s="26"/>
      <c r="AM242" s="26"/>
      <c r="AN242" s="26"/>
      <c r="AO242" s="26"/>
      <c r="AP242" s="26"/>
      <c r="AQ242" s="26"/>
      <c r="AR242" s="26"/>
      <c r="AS242" s="26"/>
      <c r="AT242" s="26"/>
      <c r="AU242" s="26"/>
      <c r="AV242" s="26"/>
      <c r="AW242" s="26"/>
      <c r="AX242" s="26"/>
      <c r="AY242" s="26"/>
      <c r="AZ242" s="26"/>
      <c r="BA242" s="26"/>
      <c r="BB242" s="26"/>
      <c r="BC242" s="26"/>
      <c r="BD242" s="26"/>
      <c r="BE242" s="26"/>
      <c r="BF242" s="26"/>
      <c r="BG242" s="26"/>
      <c r="BH242" s="26"/>
      <c r="BI242" s="26"/>
      <c r="BJ242" s="26"/>
      <c r="BK242" s="26"/>
      <c r="BL242" s="41"/>
      <c r="BM242" t="s">
        <v>100</v>
      </c>
    </row>
    <row r="243" spans="1:65" x14ac:dyDescent="0.2">
      <c r="A243" s="6"/>
      <c r="B243" s="40" t="s">
        <v>50</v>
      </c>
      <c r="C243" s="24" t="s">
        <v>78</v>
      </c>
      <c r="D243" s="25"/>
      <c r="E243" s="26"/>
      <c r="F243" s="26"/>
      <c r="G243" s="26"/>
      <c r="H243" s="26"/>
      <c r="I243" s="26"/>
      <c r="J243" s="26"/>
      <c r="K243" s="26"/>
      <c r="L243" s="26"/>
      <c r="M243" s="26"/>
      <c r="N243" s="26"/>
      <c r="O243" s="26"/>
      <c r="P243" s="26"/>
      <c r="Q243" s="26"/>
      <c r="R243" s="26"/>
      <c r="S243" s="26"/>
      <c r="T243" s="26"/>
      <c r="U243" s="26"/>
      <c r="V243" s="26"/>
      <c r="W243" s="26"/>
      <c r="X243" s="26"/>
      <c r="Y243" s="26"/>
      <c r="Z243" s="26"/>
      <c r="AA243" s="26"/>
      <c r="AB243" s="26"/>
      <c r="AC243" s="26"/>
      <c r="AD243" s="26"/>
      <c r="AE243" s="26"/>
      <c r="AF243" s="26"/>
      <c r="AG243" s="26"/>
      <c r="AH243" s="26"/>
      <c r="AI243" s="26"/>
      <c r="AJ243" s="26"/>
      <c r="AK243" s="26"/>
      <c r="AL243" s="26"/>
      <c r="AM243" s="26"/>
      <c r="AN243" s="26"/>
      <c r="AO243" s="26"/>
      <c r="AP243" s="26"/>
      <c r="AQ243" s="26"/>
      <c r="AR243" s="26"/>
      <c r="AS243" s="26"/>
      <c r="AT243" s="26"/>
      <c r="AU243" s="26"/>
      <c r="AV243" s="26"/>
      <c r="AW243" s="26"/>
      <c r="AX243" s="26"/>
      <c r="AY243" s="26"/>
      <c r="AZ243" s="26"/>
      <c r="BA243" s="26"/>
      <c r="BB243" s="26"/>
      <c r="BC243" s="26"/>
      <c r="BD243" s="26"/>
      <c r="BE243" s="26"/>
      <c r="BF243" s="26"/>
      <c r="BG243" s="26"/>
      <c r="BH243" s="26"/>
      <c r="BI243" s="26"/>
      <c r="BJ243" s="26"/>
      <c r="BK243" s="26"/>
      <c r="BL243" s="41"/>
      <c r="BM243" t="s">
        <v>100</v>
      </c>
    </row>
    <row r="244" spans="1:65" x14ac:dyDescent="0.2">
      <c r="A244" s="6"/>
      <c r="B244" s="40" t="s">
        <v>50</v>
      </c>
      <c r="C244" s="31" t="s">
        <v>93</v>
      </c>
      <c r="D244" s="27">
        <v>0</v>
      </c>
      <c r="E244" s="28">
        <v>0</v>
      </c>
      <c r="F244" s="28">
        <v>0</v>
      </c>
      <c r="G244" s="28">
        <v>0</v>
      </c>
      <c r="H244" s="28">
        <v>0</v>
      </c>
      <c r="I244" s="28">
        <v>0</v>
      </c>
      <c r="J244" s="28">
        <v>0</v>
      </c>
      <c r="K244" s="28">
        <v>0</v>
      </c>
      <c r="L244" s="28">
        <v>0</v>
      </c>
      <c r="M244" s="28">
        <v>0</v>
      </c>
      <c r="N244" s="28">
        <v>0</v>
      </c>
      <c r="O244" s="28">
        <v>0</v>
      </c>
      <c r="P244" s="28">
        <v>0</v>
      </c>
      <c r="Q244" s="28">
        <v>0</v>
      </c>
      <c r="R244" s="28">
        <v>0</v>
      </c>
      <c r="S244" s="28">
        <v>0</v>
      </c>
      <c r="T244" s="28">
        <v>0</v>
      </c>
      <c r="U244" s="28">
        <v>0</v>
      </c>
      <c r="V244" s="28">
        <v>0</v>
      </c>
      <c r="W244" s="28">
        <v>0</v>
      </c>
      <c r="X244" s="28">
        <v>0</v>
      </c>
      <c r="Y244" s="28">
        <v>0</v>
      </c>
      <c r="Z244" s="28">
        <v>0</v>
      </c>
      <c r="AA244" s="28">
        <v>0</v>
      </c>
      <c r="AB244" s="28">
        <v>0</v>
      </c>
      <c r="AC244" s="28">
        <v>0</v>
      </c>
      <c r="AD244" s="28">
        <v>0</v>
      </c>
      <c r="AE244" s="28">
        <v>0</v>
      </c>
      <c r="AF244" s="28">
        <v>0</v>
      </c>
      <c r="AG244" s="28">
        <v>0</v>
      </c>
      <c r="AH244" s="28">
        <v>0</v>
      </c>
      <c r="AI244" s="28">
        <v>0</v>
      </c>
      <c r="AJ244" s="28">
        <v>0</v>
      </c>
      <c r="AK244" s="28">
        <v>0</v>
      </c>
      <c r="AL244" s="28">
        <v>0</v>
      </c>
      <c r="AM244" s="28">
        <v>0</v>
      </c>
      <c r="AN244" s="28">
        <v>0</v>
      </c>
      <c r="AO244" s="28">
        <v>0</v>
      </c>
      <c r="AP244" s="28">
        <v>0</v>
      </c>
      <c r="AQ244" s="28">
        <v>0</v>
      </c>
      <c r="AR244" s="28">
        <v>0</v>
      </c>
      <c r="AS244" s="28">
        <v>0</v>
      </c>
      <c r="AT244" s="28">
        <v>0</v>
      </c>
      <c r="AU244" s="28">
        <v>0</v>
      </c>
      <c r="AV244" s="28">
        <v>0</v>
      </c>
      <c r="AW244" s="28">
        <v>0</v>
      </c>
      <c r="AX244" s="28">
        <v>0</v>
      </c>
      <c r="AY244" s="28">
        <v>0</v>
      </c>
      <c r="AZ244" s="28">
        <v>0</v>
      </c>
      <c r="BA244" s="28">
        <v>0</v>
      </c>
      <c r="BB244" s="28">
        <v>0</v>
      </c>
      <c r="BC244" s="28">
        <v>0</v>
      </c>
      <c r="BD244" s="28">
        <v>0</v>
      </c>
      <c r="BE244" s="28">
        <v>0</v>
      </c>
      <c r="BF244" s="28">
        <v>0</v>
      </c>
      <c r="BG244" s="28">
        <v>0</v>
      </c>
      <c r="BH244" s="28">
        <v>0</v>
      </c>
      <c r="BI244" s="28">
        <v>0</v>
      </c>
      <c r="BJ244" s="28">
        <v>0</v>
      </c>
      <c r="BK244" s="28">
        <v>0</v>
      </c>
      <c r="BL244" s="42">
        <v>0</v>
      </c>
      <c r="BM244" t="s">
        <v>100</v>
      </c>
    </row>
    <row r="245" spans="1:65" x14ac:dyDescent="0.2">
      <c r="A245" s="6"/>
      <c r="B245" s="40" t="s">
        <v>50</v>
      </c>
      <c r="C245" s="24" t="s">
        <v>74</v>
      </c>
      <c r="D245" s="35">
        <v>0</v>
      </c>
      <c r="E245" s="29">
        <v>0</v>
      </c>
      <c r="F245" s="29">
        <v>0</v>
      </c>
      <c r="G245" s="29">
        <v>0</v>
      </c>
      <c r="H245" s="29">
        <v>0</v>
      </c>
      <c r="I245" s="29">
        <v>0</v>
      </c>
      <c r="J245" s="29">
        <v>0</v>
      </c>
      <c r="K245" s="29">
        <v>0</v>
      </c>
      <c r="L245" s="29">
        <v>0</v>
      </c>
      <c r="M245" s="29">
        <v>0</v>
      </c>
      <c r="N245" s="29">
        <v>0</v>
      </c>
      <c r="O245" s="29">
        <v>0</v>
      </c>
      <c r="P245" s="29">
        <v>0</v>
      </c>
      <c r="Q245" s="29">
        <v>0</v>
      </c>
      <c r="R245" s="29">
        <v>0</v>
      </c>
      <c r="S245" s="29">
        <v>0</v>
      </c>
      <c r="T245" s="29">
        <v>0</v>
      </c>
      <c r="U245" s="29">
        <v>0</v>
      </c>
      <c r="V245" s="29">
        <v>0</v>
      </c>
      <c r="W245" s="29">
        <v>0</v>
      </c>
      <c r="X245" s="26">
        <v>0</v>
      </c>
      <c r="Y245" s="26">
        <v>0</v>
      </c>
      <c r="Z245" s="26">
        <v>0</v>
      </c>
      <c r="AA245" s="26">
        <v>0</v>
      </c>
      <c r="AB245" s="26">
        <v>0</v>
      </c>
      <c r="AC245" s="26">
        <v>0</v>
      </c>
      <c r="AD245" s="26">
        <v>0</v>
      </c>
      <c r="AE245" s="26">
        <v>0</v>
      </c>
      <c r="AF245" s="26">
        <v>0</v>
      </c>
      <c r="AG245" s="26">
        <v>0</v>
      </c>
      <c r="AH245" s="26">
        <v>0</v>
      </c>
      <c r="AI245" s="26"/>
      <c r="AJ245" s="26"/>
      <c r="AK245" s="26"/>
      <c r="AL245" s="26"/>
      <c r="AM245" s="26"/>
      <c r="AN245" s="26"/>
      <c r="AO245" s="26"/>
      <c r="AP245" s="26"/>
      <c r="AQ245" s="26"/>
      <c r="AR245" s="26"/>
      <c r="AS245" s="26"/>
      <c r="AT245" s="26"/>
      <c r="AU245" s="26"/>
      <c r="AV245" s="26"/>
      <c r="AW245" s="26"/>
      <c r="AX245" s="26"/>
      <c r="AY245" s="26"/>
      <c r="AZ245" s="26"/>
      <c r="BA245" s="26"/>
      <c r="BB245" s="26"/>
      <c r="BC245" s="26"/>
      <c r="BD245" s="26"/>
      <c r="BE245" s="26"/>
      <c r="BF245" s="26"/>
      <c r="BG245" s="26"/>
      <c r="BH245" s="26"/>
      <c r="BI245" s="26"/>
      <c r="BJ245" s="26"/>
      <c r="BK245" s="26"/>
      <c r="BL245" s="41"/>
      <c r="BM245" t="s">
        <v>100</v>
      </c>
    </row>
    <row r="246" spans="1:65" x14ac:dyDescent="0.2">
      <c r="A246" s="6"/>
      <c r="B246" s="40" t="s">
        <v>50</v>
      </c>
      <c r="C246" s="24" t="s">
        <v>83</v>
      </c>
      <c r="D246" s="25"/>
      <c r="E246" s="26"/>
      <c r="F246" s="26"/>
      <c r="G246" s="26"/>
      <c r="H246" s="26"/>
      <c r="I246" s="26"/>
      <c r="J246" s="26"/>
      <c r="K246" s="26"/>
      <c r="L246" s="26"/>
      <c r="M246" s="26"/>
      <c r="N246" s="26"/>
      <c r="O246" s="26"/>
      <c r="P246" s="26"/>
      <c r="Q246" s="26"/>
      <c r="R246" s="26"/>
      <c r="S246" s="26"/>
      <c r="T246" s="26"/>
      <c r="U246" s="26"/>
      <c r="V246" s="26"/>
      <c r="W246" s="30"/>
      <c r="X246" s="30"/>
      <c r="Y246" s="30"/>
      <c r="Z246" s="30"/>
      <c r="AA246" s="30"/>
      <c r="AB246" s="30"/>
      <c r="AC246" s="30"/>
      <c r="AD246" s="30"/>
      <c r="AE246" s="30"/>
      <c r="AF246" s="30"/>
      <c r="AG246" s="30"/>
      <c r="AH246" s="30"/>
      <c r="AI246" s="30"/>
      <c r="AJ246" s="30"/>
      <c r="AK246" s="30"/>
      <c r="AL246" s="30"/>
      <c r="AM246" s="30"/>
      <c r="AN246" s="30"/>
      <c r="AO246" s="30"/>
      <c r="AP246" s="30"/>
      <c r="AQ246" s="30"/>
      <c r="AR246" s="30"/>
      <c r="AS246" s="30"/>
      <c r="AT246" s="30"/>
      <c r="AU246" s="30"/>
      <c r="AV246" s="30"/>
      <c r="AW246" s="30"/>
      <c r="AX246" s="30"/>
      <c r="AY246" s="30"/>
      <c r="AZ246" s="30"/>
      <c r="BA246" s="30"/>
      <c r="BB246" s="30"/>
      <c r="BC246" s="30"/>
      <c r="BD246" s="30"/>
      <c r="BE246" s="30"/>
      <c r="BF246" s="30"/>
      <c r="BG246" s="30"/>
      <c r="BH246" s="30"/>
      <c r="BI246" s="30"/>
      <c r="BJ246" s="30"/>
      <c r="BK246" s="30"/>
      <c r="BL246" s="43"/>
      <c r="BM246" t="s">
        <v>100</v>
      </c>
    </row>
    <row r="247" spans="1:65" x14ac:dyDescent="0.2">
      <c r="A247" s="6"/>
      <c r="B247" s="40" t="s">
        <v>50</v>
      </c>
      <c r="C247" s="24" t="s">
        <v>75</v>
      </c>
      <c r="D247" s="25"/>
      <c r="E247" s="26"/>
      <c r="F247" s="26"/>
      <c r="G247" s="26"/>
      <c r="H247" s="26"/>
      <c r="I247" s="26"/>
      <c r="J247" s="26"/>
      <c r="K247" s="26"/>
      <c r="L247" s="26"/>
      <c r="M247" s="26"/>
      <c r="N247" s="26"/>
      <c r="O247" s="26"/>
      <c r="P247" s="26"/>
      <c r="Q247" s="26"/>
      <c r="R247" s="26"/>
      <c r="S247" s="26"/>
      <c r="T247" s="26"/>
      <c r="U247" s="26"/>
      <c r="V247" s="26"/>
      <c r="W247" s="26"/>
      <c r="X247" s="26"/>
      <c r="Y247" s="26"/>
      <c r="Z247" s="26"/>
      <c r="AA247" s="26"/>
      <c r="AB247" s="26"/>
      <c r="AC247" s="26"/>
      <c r="AD247" s="26"/>
      <c r="AE247" s="26"/>
      <c r="AF247" s="26"/>
      <c r="AG247" s="26"/>
      <c r="AH247" s="26"/>
      <c r="AI247" s="26"/>
      <c r="AJ247" s="26"/>
      <c r="AK247" s="26"/>
      <c r="AL247" s="26"/>
      <c r="AM247" s="26"/>
      <c r="AN247" s="26"/>
      <c r="AO247" s="26"/>
      <c r="AP247" s="26"/>
      <c r="AQ247" s="26"/>
      <c r="AR247" s="26"/>
      <c r="AS247" s="26"/>
      <c r="AT247" s="26"/>
      <c r="AU247" s="26"/>
      <c r="AV247" s="26"/>
      <c r="AW247" s="26"/>
      <c r="AX247" s="26"/>
      <c r="AY247" s="26"/>
      <c r="AZ247" s="26"/>
      <c r="BA247" s="26"/>
      <c r="BB247" s="26"/>
      <c r="BC247" s="26"/>
      <c r="BD247" s="26"/>
      <c r="BE247" s="26"/>
      <c r="BF247" s="26"/>
      <c r="BG247" s="26"/>
      <c r="BH247" s="26"/>
      <c r="BI247" s="26"/>
      <c r="BJ247" s="26"/>
      <c r="BK247" s="26"/>
      <c r="BL247" s="41"/>
      <c r="BM247" t="s">
        <v>100</v>
      </c>
    </row>
    <row r="248" spans="1:65" x14ac:dyDescent="0.2">
      <c r="A248" s="6"/>
      <c r="B248" s="40" t="s">
        <v>50</v>
      </c>
      <c r="C248" s="24" t="s">
        <v>79</v>
      </c>
      <c r="D248" s="25"/>
      <c r="E248" s="26"/>
      <c r="F248" s="26"/>
      <c r="G248" s="26"/>
      <c r="H248" s="26"/>
      <c r="I248" s="26"/>
      <c r="J248" s="26"/>
      <c r="K248" s="26"/>
      <c r="L248" s="26"/>
      <c r="M248" s="26"/>
      <c r="N248" s="26"/>
      <c r="O248" s="26"/>
      <c r="P248" s="26"/>
      <c r="Q248" s="26"/>
      <c r="R248" s="26"/>
      <c r="S248" s="26"/>
      <c r="T248" s="26"/>
      <c r="U248" s="26"/>
      <c r="V248" s="26"/>
      <c r="W248" s="26"/>
      <c r="X248" s="26"/>
      <c r="Y248" s="26"/>
      <c r="Z248" s="26"/>
      <c r="AA248" s="26"/>
      <c r="AB248" s="26"/>
      <c r="AC248" s="26"/>
      <c r="AD248" s="26"/>
      <c r="AE248" s="26"/>
      <c r="AF248" s="26"/>
      <c r="AG248" s="26"/>
      <c r="AH248" s="26"/>
      <c r="AI248" s="26"/>
      <c r="AJ248" s="26"/>
      <c r="AK248" s="26"/>
      <c r="AL248" s="26"/>
      <c r="AM248" s="26"/>
      <c r="AN248" s="26"/>
      <c r="AO248" s="26"/>
      <c r="AP248" s="26"/>
      <c r="AQ248" s="26"/>
      <c r="AR248" s="26"/>
      <c r="AS248" s="26"/>
      <c r="AT248" s="26"/>
      <c r="AU248" s="26"/>
      <c r="AV248" s="26"/>
      <c r="AW248" s="26"/>
      <c r="AX248" s="26"/>
      <c r="AY248" s="26"/>
      <c r="AZ248" s="26"/>
      <c r="BA248" s="26"/>
      <c r="BB248" s="26"/>
      <c r="BC248" s="26"/>
      <c r="BD248" s="26"/>
      <c r="BE248" s="26"/>
      <c r="BF248" s="26"/>
      <c r="BG248" s="26"/>
      <c r="BH248" s="26"/>
      <c r="BI248" s="26"/>
      <c r="BJ248" s="26"/>
      <c r="BK248" s="26"/>
      <c r="BL248" s="41"/>
      <c r="BM248" t="s">
        <v>100</v>
      </c>
    </row>
    <row r="249" spans="1:65" x14ac:dyDescent="0.2">
      <c r="A249" s="6"/>
      <c r="B249" s="40" t="s">
        <v>50</v>
      </c>
      <c r="C249" s="24" t="s">
        <v>80</v>
      </c>
      <c r="D249" s="25"/>
      <c r="E249" s="26"/>
      <c r="F249" s="26"/>
      <c r="G249" s="26"/>
      <c r="H249" s="26"/>
      <c r="I249" s="26"/>
      <c r="J249" s="26"/>
      <c r="K249" s="26"/>
      <c r="L249" s="26"/>
      <c r="M249" s="26"/>
      <c r="N249" s="26"/>
      <c r="O249" s="26"/>
      <c r="P249" s="26"/>
      <c r="Q249" s="26"/>
      <c r="R249" s="26"/>
      <c r="S249" s="26"/>
      <c r="T249" s="26"/>
      <c r="U249" s="26"/>
      <c r="V249" s="26"/>
      <c r="W249" s="26"/>
      <c r="X249" s="26"/>
      <c r="Y249" s="26"/>
      <c r="Z249" s="26"/>
      <c r="AA249" s="26"/>
      <c r="AB249" s="26"/>
      <c r="AC249" s="26"/>
      <c r="AD249" s="26"/>
      <c r="AE249" s="26"/>
      <c r="AF249" s="26"/>
      <c r="AG249" s="26"/>
      <c r="AH249" s="26"/>
      <c r="AI249" s="26"/>
      <c r="AJ249" s="26"/>
      <c r="AK249" s="26"/>
      <c r="AL249" s="26"/>
      <c r="AM249" s="26"/>
      <c r="AN249" s="26"/>
      <c r="AO249" s="26"/>
      <c r="AP249" s="26"/>
      <c r="AQ249" s="26"/>
      <c r="AR249" s="26"/>
      <c r="AS249" s="26"/>
      <c r="AT249" s="26"/>
      <c r="AU249" s="26"/>
      <c r="AV249" s="26"/>
      <c r="AW249" s="26"/>
      <c r="AX249" s="26"/>
      <c r="AY249" s="26"/>
      <c r="AZ249" s="26"/>
      <c r="BA249" s="26"/>
      <c r="BB249" s="26"/>
      <c r="BC249" s="26"/>
      <c r="BD249" s="26"/>
      <c r="BE249" s="26"/>
      <c r="BF249" s="26"/>
      <c r="BG249" s="26"/>
      <c r="BH249" s="26"/>
      <c r="BI249" s="26"/>
      <c r="BJ249" s="26"/>
      <c r="BK249" s="26"/>
      <c r="BL249" s="41"/>
      <c r="BM249" t="s">
        <v>100</v>
      </c>
    </row>
    <row r="250" spans="1:65" x14ac:dyDescent="0.2">
      <c r="A250" s="6"/>
      <c r="B250" s="40" t="s">
        <v>50</v>
      </c>
      <c r="C250" s="24" t="s">
        <v>78</v>
      </c>
      <c r="D250" s="25"/>
      <c r="E250" s="26"/>
      <c r="F250" s="26"/>
      <c r="G250" s="26"/>
      <c r="H250" s="26"/>
      <c r="I250" s="26"/>
      <c r="J250" s="26"/>
      <c r="K250" s="26"/>
      <c r="L250" s="26"/>
      <c r="M250" s="26"/>
      <c r="N250" s="26"/>
      <c r="O250" s="26"/>
      <c r="P250" s="26"/>
      <c r="Q250" s="26"/>
      <c r="R250" s="26"/>
      <c r="S250" s="26"/>
      <c r="T250" s="26"/>
      <c r="U250" s="26"/>
      <c r="V250" s="26"/>
      <c r="W250" s="26"/>
      <c r="X250" s="26"/>
      <c r="Y250" s="26"/>
      <c r="Z250" s="26"/>
      <c r="AA250" s="26"/>
      <c r="AB250" s="26"/>
      <c r="AC250" s="26"/>
      <c r="AD250" s="26"/>
      <c r="AE250" s="26"/>
      <c r="AF250" s="26"/>
      <c r="AG250" s="26"/>
      <c r="AH250" s="26"/>
      <c r="AI250" s="26"/>
      <c r="AJ250" s="26"/>
      <c r="AK250" s="26"/>
      <c r="AL250" s="26"/>
      <c r="AM250" s="26"/>
      <c r="AN250" s="26"/>
      <c r="AO250" s="26"/>
      <c r="AP250" s="26"/>
      <c r="AQ250" s="26"/>
      <c r="AR250" s="26"/>
      <c r="AS250" s="26"/>
      <c r="AT250" s="26"/>
      <c r="AU250" s="26"/>
      <c r="AV250" s="26"/>
      <c r="AW250" s="26"/>
      <c r="AX250" s="26"/>
      <c r="AY250" s="26"/>
      <c r="AZ250" s="26"/>
      <c r="BA250" s="26"/>
      <c r="BB250" s="26"/>
      <c r="BC250" s="26"/>
      <c r="BD250" s="26"/>
      <c r="BE250" s="26"/>
      <c r="BF250" s="26"/>
      <c r="BG250" s="26"/>
      <c r="BH250" s="26"/>
      <c r="BI250" s="26"/>
      <c r="BJ250" s="26"/>
      <c r="BK250" s="26"/>
      <c r="BL250" s="41"/>
      <c r="BM250" t="s">
        <v>100</v>
      </c>
    </row>
    <row r="251" spans="1:65" x14ac:dyDescent="0.2">
      <c r="A251" s="6"/>
      <c r="B251" s="40" t="s">
        <v>50</v>
      </c>
      <c r="C251" s="31" t="s">
        <v>48</v>
      </c>
      <c r="D251" s="27">
        <v>0</v>
      </c>
      <c r="E251" s="28">
        <v>0</v>
      </c>
      <c r="F251" s="28">
        <v>0</v>
      </c>
      <c r="G251" s="28">
        <v>0</v>
      </c>
      <c r="H251" s="28">
        <v>0</v>
      </c>
      <c r="I251" s="28">
        <v>0</v>
      </c>
      <c r="J251" s="28">
        <v>0</v>
      </c>
      <c r="K251" s="28">
        <v>0</v>
      </c>
      <c r="L251" s="28">
        <v>0</v>
      </c>
      <c r="M251" s="28">
        <v>0</v>
      </c>
      <c r="N251" s="28">
        <v>0</v>
      </c>
      <c r="O251" s="28">
        <v>0</v>
      </c>
      <c r="P251" s="28">
        <v>0</v>
      </c>
      <c r="Q251" s="28">
        <v>0</v>
      </c>
      <c r="R251" s="28">
        <v>0</v>
      </c>
      <c r="S251" s="28">
        <v>0</v>
      </c>
      <c r="T251" s="28">
        <v>0</v>
      </c>
      <c r="U251" s="28">
        <v>0</v>
      </c>
      <c r="V251" s="28">
        <v>0</v>
      </c>
      <c r="W251" s="28">
        <v>0</v>
      </c>
      <c r="X251" s="28">
        <v>0</v>
      </c>
      <c r="Y251" s="28">
        <v>0</v>
      </c>
      <c r="Z251" s="28">
        <v>0</v>
      </c>
      <c r="AA251" s="28">
        <v>0</v>
      </c>
      <c r="AB251" s="28">
        <v>0</v>
      </c>
      <c r="AC251" s="28">
        <v>0</v>
      </c>
      <c r="AD251" s="28">
        <v>0</v>
      </c>
      <c r="AE251" s="28">
        <v>0</v>
      </c>
      <c r="AF251" s="28">
        <v>0</v>
      </c>
      <c r="AG251" s="28">
        <v>0</v>
      </c>
      <c r="AH251" s="28">
        <v>0</v>
      </c>
      <c r="AI251" s="28">
        <v>0</v>
      </c>
      <c r="AJ251" s="28">
        <v>0</v>
      </c>
      <c r="AK251" s="28">
        <v>0</v>
      </c>
      <c r="AL251" s="28">
        <v>0</v>
      </c>
      <c r="AM251" s="28">
        <v>0</v>
      </c>
      <c r="AN251" s="28">
        <v>0</v>
      </c>
      <c r="AO251" s="28">
        <v>0</v>
      </c>
      <c r="AP251" s="28">
        <v>0</v>
      </c>
      <c r="AQ251" s="28">
        <v>0</v>
      </c>
      <c r="AR251" s="28">
        <v>0</v>
      </c>
      <c r="AS251" s="28">
        <v>0</v>
      </c>
      <c r="AT251" s="28">
        <v>0</v>
      </c>
      <c r="AU251" s="28">
        <v>0</v>
      </c>
      <c r="AV251" s="28">
        <v>0</v>
      </c>
      <c r="AW251" s="28">
        <v>0</v>
      </c>
      <c r="AX251" s="28">
        <v>0</v>
      </c>
      <c r="AY251" s="28">
        <v>0</v>
      </c>
      <c r="AZ251" s="28">
        <v>0</v>
      </c>
      <c r="BA251" s="28">
        <v>0</v>
      </c>
      <c r="BB251" s="28">
        <v>0</v>
      </c>
      <c r="BC251" s="28">
        <v>0</v>
      </c>
      <c r="BD251" s="28">
        <v>0</v>
      </c>
      <c r="BE251" s="28">
        <v>0</v>
      </c>
      <c r="BF251" s="28">
        <v>0</v>
      </c>
      <c r="BG251" s="28">
        <v>0</v>
      </c>
      <c r="BH251" s="28">
        <v>0</v>
      </c>
      <c r="BI251" s="28">
        <v>0</v>
      </c>
      <c r="BJ251" s="28">
        <v>0</v>
      </c>
      <c r="BK251" s="28">
        <v>0</v>
      </c>
      <c r="BL251" s="42">
        <v>0</v>
      </c>
      <c r="BM251" t="s">
        <v>100</v>
      </c>
    </row>
    <row r="252" spans="1:65" x14ac:dyDescent="0.2">
      <c r="A252" s="6"/>
      <c r="B252" s="40" t="s">
        <v>50</v>
      </c>
      <c r="C252" s="24" t="s">
        <v>74</v>
      </c>
      <c r="D252" s="35">
        <v>0</v>
      </c>
      <c r="E252" s="29">
        <v>0</v>
      </c>
      <c r="F252" s="29">
        <v>0</v>
      </c>
      <c r="G252" s="29">
        <v>0</v>
      </c>
      <c r="H252" s="29">
        <v>0</v>
      </c>
      <c r="I252" s="29">
        <v>0</v>
      </c>
      <c r="J252" s="29">
        <v>0</v>
      </c>
      <c r="K252" s="29">
        <v>0</v>
      </c>
      <c r="L252" s="29">
        <v>0</v>
      </c>
      <c r="M252" s="29">
        <v>0</v>
      </c>
      <c r="N252" s="29">
        <v>0</v>
      </c>
      <c r="O252" s="29">
        <v>0</v>
      </c>
      <c r="P252" s="29">
        <v>0</v>
      </c>
      <c r="Q252" s="29">
        <v>0</v>
      </c>
      <c r="R252" s="29">
        <v>0</v>
      </c>
      <c r="S252" s="29">
        <v>0</v>
      </c>
      <c r="T252" s="29">
        <v>0</v>
      </c>
      <c r="U252" s="29">
        <v>0</v>
      </c>
      <c r="V252" s="29">
        <v>0</v>
      </c>
      <c r="W252" s="29">
        <v>0</v>
      </c>
      <c r="X252" s="26">
        <v>0</v>
      </c>
      <c r="Y252" s="26">
        <v>0</v>
      </c>
      <c r="Z252" s="26">
        <v>0</v>
      </c>
      <c r="AA252" s="26">
        <v>0</v>
      </c>
      <c r="AB252" s="26">
        <v>0</v>
      </c>
      <c r="AC252" s="26">
        <v>0</v>
      </c>
      <c r="AD252" s="26">
        <v>0</v>
      </c>
      <c r="AE252" s="26">
        <v>0</v>
      </c>
      <c r="AF252" s="26">
        <v>0</v>
      </c>
      <c r="AG252" s="26">
        <v>0</v>
      </c>
      <c r="AH252" s="26">
        <v>0</v>
      </c>
      <c r="AI252" s="26"/>
      <c r="AJ252" s="26"/>
      <c r="AK252" s="26"/>
      <c r="AL252" s="26"/>
      <c r="AM252" s="26"/>
      <c r="AN252" s="26"/>
      <c r="AO252" s="26"/>
      <c r="AP252" s="26"/>
      <c r="AQ252" s="26"/>
      <c r="AR252" s="26"/>
      <c r="AS252" s="26"/>
      <c r="AT252" s="26"/>
      <c r="AU252" s="26"/>
      <c r="AV252" s="26"/>
      <c r="AW252" s="26"/>
      <c r="AX252" s="26"/>
      <c r="AY252" s="26"/>
      <c r="AZ252" s="26"/>
      <c r="BA252" s="26"/>
      <c r="BB252" s="26"/>
      <c r="BC252" s="26"/>
      <c r="BD252" s="26"/>
      <c r="BE252" s="26"/>
      <c r="BF252" s="26"/>
      <c r="BG252" s="26"/>
      <c r="BH252" s="26"/>
      <c r="BI252" s="26"/>
      <c r="BJ252" s="26"/>
      <c r="BK252" s="26"/>
      <c r="BL252" s="41"/>
      <c r="BM252" t="s">
        <v>100</v>
      </c>
    </row>
    <row r="253" spans="1:65" x14ac:dyDescent="0.2">
      <c r="A253" s="6"/>
      <c r="B253" s="40" t="s">
        <v>50</v>
      </c>
      <c r="C253" s="24" t="s">
        <v>83</v>
      </c>
      <c r="D253" s="25"/>
      <c r="E253" s="26"/>
      <c r="F253" s="26"/>
      <c r="G253" s="26"/>
      <c r="H253" s="26"/>
      <c r="I253" s="26"/>
      <c r="J253" s="26"/>
      <c r="K253" s="26"/>
      <c r="L253" s="26"/>
      <c r="M253" s="26"/>
      <c r="N253" s="26"/>
      <c r="O253" s="26"/>
      <c r="P253" s="26"/>
      <c r="Q253" s="26"/>
      <c r="R253" s="26"/>
      <c r="S253" s="26"/>
      <c r="T253" s="26"/>
      <c r="U253" s="26"/>
      <c r="V253" s="26"/>
      <c r="W253" s="30"/>
      <c r="X253" s="30"/>
      <c r="Y253" s="30"/>
      <c r="Z253" s="30"/>
      <c r="AA253" s="30"/>
      <c r="AB253" s="30"/>
      <c r="AC253" s="30"/>
      <c r="AD253" s="30"/>
      <c r="AE253" s="30"/>
      <c r="AF253" s="30"/>
      <c r="AG253" s="30"/>
      <c r="AH253" s="30"/>
      <c r="AI253" s="30"/>
      <c r="AJ253" s="30"/>
      <c r="AK253" s="30"/>
      <c r="AL253" s="30"/>
      <c r="AM253" s="30"/>
      <c r="AN253" s="30"/>
      <c r="AO253" s="30"/>
      <c r="AP253" s="30"/>
      <c r="AQ253" s="30"/>
      <c r="AR253" s="30"/>
      <c r="AS253" s="30"/>
      <c r="AT253" s="30"/>
      <c r="AU253" s="30"/>
      <c r="AV253" s="30"/>
      <c r="AW253" s="30"/>
      <c r="AX253" s="30"/>
      <c r="AY253" s="30"/>
      <c r="AZ253" s="30"/>
      <c r="BA253" s="30"/>
      <c r="BB253" s="30"/>
      <c r="BC253" s="30"/>
      <c r="BD253" s="30"/>
      <c r="BE253" s="30"/>
      <c r="BF253" s="30"/>
      <c r="BG253" s="30"/>
      <c r="BH253" s="30"/>
      <c r="BI253" s="30"/>
      <c r="BJ253" s="30"/>
      <c r="BK253" s="30"/>
      <c r="BL253" s="43"/>
      <c r="BM253" t="s">
        <v>100</v>
      </c>
    </row>
    <row r="254" spans="1:65" x14ac:dyDescent="0.2">
      <c r="A254" s="6"/>
      <c r="B254" s="40" t="s">
        <v>50</v>
      </c>
      <c r="C254" s="24" t="s">
        <v>75</v>
      </c>
      <c r="D254" s="25"/>
      <c r="E254" s="26"/>
      <c r="F254" s="26"/>
      <c r="G254" s="26"/>
      <c r="H254" s="26"/>
      <c r="I254" s="26"/>
      <c r="J254" s="26"/>
      <c r="K254" s="26"/>
      <c r="L254" s="26"/>
      <c r="M254" s="26"/>
      <c r="N254" s="26"/>
      <c r="O254" s="26"/>
      <c r="P254" s="26"/>
      <c r="Q254" s="26"/>
      <c r="R254" s="26"/>
      <c r="S254" s="26"/>
      <c r="T254" s="26"/>
      <c r="U254" s="26"/>
      <c r="V254" s="26"/>
      <c r="W254" s="26"/>
      <c r="X254" s="26"/>
      <c r="Y254" s="26"/>
      <c r="Z254" s="26"/>
      <c r="AA254" s="26"/>
      <c r="AB254" s="26"/>
      <c r="AC254" s="26"/>
      <c r="AD254" s="26"/>
      <c r="AE254" s="26"/>
      <c r="AF254" s="26"/>
      <c r="AG254" s="26"/>
      <c r="AH254" s="26"/>
      <c r="AI254" s="26"/>
      <c r="AJ254" s="26"/>
      <c r="AK254" s="26"/>
      <c r="AL254" s="26"/>
      <c r="AM254" s="26"/>
      <c r="AN254" s="26"/>
      <c r="AO254" s="26"/>
      <c r="AP254" s="26"/>
      <c r="AQ254" s="26"/>
      <c r="AR254" s="26"/>
      <c r="AS254" s="26"/>
      <c r="AT254" s="26"/>
      <c r="AU254" s="26"/>
      <c r="AV254" s="26"/>
      <c r="AW254" s="26"/>
      <c r="AX254" s="26"/>
      <c r="AY254" s="26"/>
      <c r="AZ254" s="26"/>
      <c r="BA254" s="26"/>
      <c r="BB254" s="26"/>
      <c r="BC254" s="26"/>
      <c r="BD254" s="26"/>
      <c r="BE254" s="26"/>
      <c r="BF254" s="26"/>
      <c r="BG254" s="26"/>
      <c r="BH254" s="26"/>
      <c r="BI254" s="26"/>
      <c r="BJ254" s="26"/>
      <c r="BK254" s="26"/>
      <c r="BL254" s="41"/>
      <c r="BM254" t="s">
        <v>100</v>
      </c>
    </row>
    <row r="255" spans="1:65" x14ac:dyDescent="0.2">
      <c r="A255" s="6"/>
      <c r="B255" s="40" t="s">
        <v>50</v>
      </c>
      <c r="C255" s="24" t="s">
        <v>79</v>
      </c>
      <c r="D255" s="25"/>
      <c r="E255" s="26"/>
      <c r="F255" s="26"/>
      <c r="G255" s="26"/>
      <c r="H255" s="26"/>
      <c r="I255" s="26"/>
      <c r="J255" s="26"/>
      <c r="K255" s="26"/>
      <c r="L255" s="26"/>
      <c r="M255" s="26"/>
      <c r="N255" s="26"/>
      <c r="O255" s="26"/>
      <c r="P255" s="26"/>
      <c r="Q255" s="26"/>
      <c r="R255" s="26"/>
      <c r="S255" s="26"/>
      <c r="T255" s="26"/>
      <c r="U255" s="26"/>
      <c r="V255" s="26"/>
      <c r="W255" s="26"/>
      <c r="X255" s="26"/>
      <c r="Y255" s="26"/>
      <c r="Z255" s="26"/>
      <c r="AA255" s="26"/>
      <c r="AB255" s="26"/>
      <c r="AC255" s="26"/>
      <c r="AD255" s="26"/>
      <c r="AE255" s="26"/>
      <c r="AF255" s="26"/>
      <c r="AG255" s="26"/>
      <c r="AH255" s="26"/>
      <c r="AI255" s="26"/>
      <c r="AJ255" s="26"/>
      <c r="AK255" s="26"/>
      <c r="AL255" s="26"/>
      <c r="AM255" s="26"/>
      <c r="AN255" s="26"/>
      <c r="AO255" s="26"/>
      <c r="AP255" s="26"/>
      <c r="AQ255" s="26"/>
      <c r="AR255" s="26"/>
      <c r="AS255" s="26"/>
      <c r="AT255" s="26"/>
      <c r="AU255" s="26"/>
      <c r="AV255" s="26"/>
      <c r="AW255" s="26"/>
      <c r="AX255" s="26"/>
      <c r="AY255" s="26"/>
      <c r="AZ255" s="26"/>
      <c r="BA255" s="26"/>
      <c r="BB255" s="26"/>
      <c r="BC255" s="26"/>
      <c r="BD255" s="26"/>
      <c r="BE255" s="26"/>
      <c r="BF255" s="26"/>
      <c r="BG255" s="26"/>
      <c r="BH255" s="26"/>
      <c r="BI255" s="26"/>
      <c r="BJ255" s="26"/>
      <c r="BK255" s="26"/>
      <c r="BL255" s="41"/>
      <c r="BM255" t="s">
        <v>100</v>
      </c>
    </row>
    <row r="256" spans="1:65" x14ac:dyDescent="0.2">
      <c r="A256" s="6"/>
      <c r="B256" s="40" t="s">
        <v>50</v>
      </c>
      <c r="C256" s="24" t="s">
        <v>80</v>
      </c>
      <c r="D256" s="25"/>
      <c r="E256" s="26"/>
      <c r="F256" s="26"/>
      <c r="G256" s="26"/>
      <c r="H256" s="26"/>
      <c r="I256" s="26"/>
      <c r="J256" s="26"/>
      <c r="K256" s="26"/>
      <c r="L256" s="26"/>
      <c r="M256" s="26"/>
      <c r="N256" s="26"/>
      <c r="O256" s="26"/>
      <c r="P256" s="26"/>
      <c r="Q256" s="26"/>
      <c r="R256" s="26"/>
      <c r="S256" s="26"/>
      <c r="T256" s="26"/>
      <c r="U256" s="26"/>
      <c r="V256" s="26"/>
      <c r="W256" s="26"/>
      <c r="X256" s="26"/>
      <c r="Y256" s="26"/>
      <c r="Z256" s="26"/>
      <c r="AA256" s="26"/>
      <c r="AB256" s="26"/>
      <c r="AC256" s="26"/>
      <c r="AD256" s="26"/>
      <c r="AE256" s="26"/>
      <c r="AF256" s="26"/>
      <c r="AG256" s="26"/>
      <c r="AH256" s="26"/>
      <c r="AI256" s="26"/>
      <c r="AJ256" s="26"/>
      <c r="AK256" s="26"/>
      <c r="AL256" s="26"/>
      <c r="AM256" s="26"/>
      <c r="AN256" s="26"/>
      <c r="AO256" s="26"/>
      <c r="AP256" s="26"/>
      <c r="AQ256" s="26"/>
      <c r="AR256" s="26"/>
      <c r="AS256" s="26"/>
      <c r="AT256" s="26"/>
      <c r="AU256" s="26"/>
      <c r="AV256" s="26"/>
      <c r="AW256" s="26"/>
      <c r="AX256" s="26"/>
      <c r="AY256" s="26"/>
      <c r="AZ256" s="26"/>
      <c r="BA256" s="26"/>
      <c r="BB256" s="26"/>
      <c r="BC256" s="26"/>
      <c r="BD256" s="26"/>
      <c r="BE256" s="26"/>
      <c r="BF256" s="26"/>
      <c r="BG256" s="26"/>
      <c r="BH256" s="26"/>
      <c r="BI256" s="26"/>
      <c r="BJ256" s="26"/>
      <c r="BK256" s="26"/>
      <c r="BL256" s="41"/>
      <c r="BM256" t="s">
        <v>100</v>
      </c>
    </row>
    <row r="257" spans="1:65" x14ac:dyDescent="0.2">
      <c r="A257" s="6"/>
      <c r="B257" s="40" t="s">
        <v>50</v>
      </c>
      <c r="C257" s="24" t="s">
        <v>78</v>
      </c>
      <c r="D257" s="25"/>
      <c r="E257" s="26"/>
      <c r="F257" s="26"/>
      <c r="G257" s="26"/>
      <c r="H257" s="26"/>
      <c r="I257" s="26"/>
      <c r="J257" s="26"/>
      <c r="K257" s="26"/>
      <c r="L257" s="26"/>
      <c r="M257" s="26"/>
      <c r="N257" s="26"/>
      <c r="O257" s="26"/>
      <c r="P257" s="26"/>
      <c r="Q257" s="26"/>
      <c r="R257" s="26"/>
      <c r="S257" s="26"/>
      <c r="T257" s="26"/>
      <c r="U257" s="26"/>
      <c r="V257" s="26"/>
      <c r="W257" s="26"/>
      <c r="X257" s="26"/>
      <c r="Y257" s="26"/>
      <c r="Z257" s="26"/>
      <c r="AA257" s="26"/>
      <c r="AB257" s="26"/>
      <c r="AC257" s="26"/>
      <c r="AD257" s="26"/>
      <c r="AE257" s="26"/>
      <c r="AF257" s="26"/>
      <c r="AG257" s="26"/>
      <c r="AH257" s="26"/>
      <c r="AI257" s="26"/>
      <c r="AJ257" s="26"/>
      <c r="AK257" s="26"/>
      <c r="AL257" s="26"/>
      <c r="AM257" s="26"/>
      <c r="AN257" s="26"/>
      <c r="AO257" s="26"/>
      <c r="AP257" s="26"/>
      <c r="AQ257" s="26"/>
      <c r="AR257" s="26"/>
      <c r="AS257" s="26"/>
      <c r="AT257" s="26"/>
      <c r="AU257" s="26"/>
      <c r="AV257" s="26"/>
      <c r="AW257" s="26"/>
      <c r="AX257" s="26"/>
      <c r="AY257" s="26"/>
      <c r="AZ257" s="26"/>
      <c r="BA257" s="26"/>
      <c r="BB257" s="26"/>
      <c r="BC257" s="26"/>
      <c r="BD257" s="26"/>
      <c r="BE257" s="26"/>
      <c r="BF257" s="26"/>
      <c r="BG257" s="26"/>
      <c r="BH257" s="26"/>
      <c r="BI257" s="26"/>
      <c r="BJ257" s="26"/>
      <c r="BK257" s="26"/>
      <c r="BL257" s="41"/>
      <c r="BM257" t="s">
        <v>100</v>
      </c>
    </row>
    <row r="258" spans="1:65" x14ac:dyDescent="0.2">
      <c r="A258" s="6"/>
      <c r="B258" s="40" t="s">
        <v>50</v>
      </c>
      <c r="C258" s="31" t="s">
        <v>44</v>
      </c>
      <c r="D258" s="27">
        <v>0</v>
      </c>
      <c r="E258" s="28">
        <v>0</v>
      </c>
      <c r="F258" s="28">
        <v>0</v>
      </c>
      <c r="G258" s="28">
        <v>0</v>
      </c>
      <c r="H258" s="28">
        <v>0</v>
      </c>
      <c r="I258" s="28">
        <v>0</v>
      </c>
      <c r="J258" s="28">
        <v>0</v>
      </c>
      <c r="K258" s="28">
        <v>0</v>
      </c>
      <c r="L258" s="28">
        <v>0</v>
      </c>
      <c r="M258" s="28">
        <v>0</v>
      </c>
      <c r="N258" s="28">
        <v>0</v>
      </c>
      <c r="O258" s="28">
        <v>0</v>
      </c>
      <c r="P258" s="28">
        <v>0</v>
      </c>
      <c r="Q258" s="28">
        <v>0</v>
      </c>
      <c r="R258" s="28">
        <v>0</v>
      </c>
      <c r="S258" s="28">
        <v>0</v>
      </c>
      <c r="T258" s="28">
        <v>0</v>
      </c>
      <c r="U258" s="28">
        <v>0</v>
      </c>
      <c r="V258" s="28">
        <v>0</v>
      </c>
      <c r="W258" s="28">
        <v>0</v>
      </c>
      <c r="X258" s="28">
        <v>0</v>
      </c>
      <c r="Y258" s="28">
        <v>0</v>
      </c>
      <c r="Z258" s="28">
        <v>0</v>
      </c>
      <c r="AA258" s="28">
        <v>0</v>
      </c>
      <c r="AB258" s="28">
        <v>0</v>
      </c>
      <c r="AC258" s="28">
        <v>0</v>
      </c>
      <c r="AD258" s="28">
        <v>0</v>
      </c>
      <c r="AE258" s="28">
        <v>0</v>
      </c>
      <c r="AF258" s="28">
        <v>0</v>
      </c>
      <c r="AG258" s="28">
        <v>0</v>
      </c>
      <c r="AH258" s="28">
        <v>0</v>
      </c>
      <c r="AI258" s="28">
        <v>0</v>
      </c>
      <c r="AJ258" s="28">
        <v>0</v>
      </c>
      <c r="AK258" s="28">
        <v>0</v>
      </c>
      <c r="AL258" s="28">
        <v>0</v>
      </c>
      <c r="AM258" s="28">
        <v>0</v>
      </c>
      <c r="AN258" s="28">
        <v>0</v>
      </c>
      <c r="AO258" s="28">
        <v>0</v>
      </c>
      <c r="AP258" s="28">
        <v>0</v>
      </c>
      <c r="AQ258" s="28">
        <v>0</v>
      </c>
      <c r="AR258" s="28">
        <v>0</v>
      </c>
      <c r="AS258" s="28">
        <v>0</v>
      </c>
      <c r="AT258" s="28">
        <v>0</v>
      </c>
      <c r="AU258" s="28">
        <v>0</v>
      </c>
      <c r="AV258" s="28">
        <v>0</v>
      </c>
      <c r="AW258" s="28">
        <v>0</v>
      </c>
      <c r="AX258" s="28">
        <v>0</v>
      </c>
      <c r="AY258" s="28">
        <v>0</v>
      </c>
      <c r="AZ258" s="28">
        <v>0</v>
      </c>
      <c r="BA258" s="28">
        <v>0</v>
      </c>
      <c r="BB258" s="28">
        <v>0</v>
      </c>
      <c r="BC258" s="28">
        <v>0</v>
      </c>
      <c r="BD258" s="28">
        <v>0</v>
      </c>
      <c r="BE258" s="28">
        <v>0</v>
      </c>
      <c r="BF258" s="28">
        <v>0</v>
      </c>
      <c r="BG258" s="28">
        <v>0</v>
      </c>
      <c r="BH258" s="28">
        <v>0</v>
      </c>
      <c r="BI258" s="28">
        <v>0</v>
      </c>
      <c r="BJ258" s="28">
        <v>0</v>
      </c>
      <c r="BK258" s="28">
        <v>0</v>
      </c>
      <c r="BL258" s="42">
        <v>0</v>
      </c>
      <c r="BM258" t="s">
        <v>100</v>
      </c>
    </row>
    <row r="259" spans="1:65" x14ac:dyDescent="0.2">
      <c r="A259" s="6"/>
      <c r="B259" s="40" t="s">
        <v>50</v>
      </c>
      <c r="C259" s="24" t="s">
        <v>74</v>
      </c>
      <c r="D259" s="35">
        <v>0</v>
      </c>
      <c r="E259" s="29">
        <v>0</v>
      </c>
      <c r="F259" s="29">
        <v>0</v>
      </c>
      <c r="G259" s="29">
        <v>0</v>
      </c>
      <c r="H259" s="29">
        <v>0</v>
      </c>
      <c r="I259" s="29">
        <v>0</v>
      </c>
      <c r="J259" s="29">
        <v>0</v>
      </c>
      <c r="K259" s="29">
        <v>0</v>
      </c>
      <c r="L259" s="29">
        <v>0</v>
      </c>
      <c r="M259" s="29">
        <v>0</v>
      </c>
      <c r="N259" s="29">
        <v>0</v>
      </c>
      <c r="O259" s="29">
        <v>0</v>
      </c>
      <c r="P259" s="29">
        <v>0</v>
      </c>
      <c r="Q259" s="29">
        <v>0</v>
      </c>
      <c r="R259" s="29">
        <v>0</v>
      </c>
      <c r="S259" s="29">
        <v>0</v>
      </c>
      <c r="T259" s="29">
        <v>0</v>
      </c>
      <c r="U259" s="29">
        <v>0</v>
      </c>
      <c r="V259" s="29">
        <v>0</v>
      </c>
      <c r="W259" s="29">
        <v>0</v>
      </c>
      <c r="X259" s="26">
        <v>0</v>
      </c>
      <c r="Y259" s="26">
        <v>0</v>
      </c>
      <c r="Z259" s="26">
        <v>0</v>
      </c>
      <c r="AA259" s="26">
        <v>0</v>
      </c>
      <c r="AB259" s="26">
        <v>0</v>
      </c>
      <c r="AC259" s="26">
        <v>0</v>
      </c>
      <c r="AD259" s="26">
        <v>0</v>
      </c>
      <c r="AE259" s="26">
        <v>0</v>
      </c>
      <c r="AF259" s="26">
        <v>0</v>
      </c>
      <c r="AG259" s="26">
        <v>0</v>
      </c>
      <c r="AH259" s="26">
        <v>0</v>
      </c>
      <c r="AI259" s="26"/>
      <c r="AJ259" s="26"/>
      <c r="AK259" s="26"/>
      <c r="AL259" s="26"/>
      <c r="AM259" s="26"/>
      <c r="AN259" s="26"/>
      <c r="AO259" s="26"/>
      <c r="AP259" s="26"/>
      <c r="AQ259" s="26"/>
      <c r="AR259" s="26"/>
      <c r="AS259" s="26"/>
      <c r="AT259" s="26"/>
      <c r="AU259" s="26"/>
      <c r="AV259" s="26"/>
      <c r="AW259" s="26"/>
      <c r="AX259" s="26"/>
      <c r="AY259" s="26"/>
      <c r="AZ259" s="26"/>
      <c r="BA259" s="26"/>
      <c r="BB259" s="26"/>
      <c r="BC259" s="26"/>
      <c r="BD259" s="26"/>
      <c r="BE259" s="26"/>
      <c r="BF259" s="26"/>
      <c r="BG259" s="26"/>
      <c r="BH259" s="26"/>
      <c r="BI259" s="26"/>
      <c r="BJ259" s="26"/>
      <c r="BK259" s="26"/>
      <c r="BL259" s="41"/>
      <c r="BM259" t="s">
        <v>100</v>
      </c>
    </row>
    <row r="260" spans="1:65" x14ac:dyDescent="0.2">
      <c r="A260" s="6"/>
      <c r="B260" s="40" t="s">
        <v>50</v>
      </c>
      <c r="C260" s="24" t="s">
        <v>83</v>
      </c>
      <c r="D260" s="25"/>
      <c r="E260" s="26"/>
      <c r="F260" s="26"/>
      <c r="G260" s="26"/>
      <c r="H260" s="26"/>
      <c r="I260" s="26"/>
      <c r="J260" s="26"/>
      <c r="K260" s="26"/>
      <c r="L260" s="26"/>
      <c r="M260" s="26"/>
      <c r="N260" s="26"/>
      <c r="O260" s="26"/>
      <c r="P260" s="26"/>
      <c r="Q260" s="26"/>
      <c r="R260" s="26"/>
      <c r="S260" s="26"/>
      <c r="T260" s="26"/>
      <c r="U260" s="26"/>
      <c r="V260" s="26"/>
      <c r="W260" s="30"/>
      <c r="X260" s="30"/>
      <c r="Y260" s="30"/>
      <c r="Z260" s="30"/>
      <c r="AA260" s="30"/>
      <c r="AB260" s="30"/>
      <c r="AC260" s="30"/>
      <c r="AD260" s="30"/>
      <c r="AE260" s="30"/>
      <c r="AF260" s="30"/>
      <c r="AG260" s="30"/>
      <c r="AH260" s="30"/>
      <c r="AI260" s="30"/>
      <c r="AJ260" s="30"/>
      <c r="AK260" s="30"/>
      <c r="AL260" s="30"/>
      <c r="AM260" s="30"/>
      <c r="AN260" s="30"/>
      <c r="AO260" s="30"/>
      <c r="AP260" s="30"/>
      <c r="AQ260" s="30"/>
      <c r="AR260" s="30"/>
      <c r="AS260" s="30"/>
      <c r="AT260" s="30"/>
      <c r="AU260" s="30"/>
      <c r="AV260" s="30"/>
      <c r="AW260" s="30"/>
      <c r="AX260" s="30"/>
      <c r="AY260" s="30"/>
      <c r="AZ260" s="30"/>
      <c r="BA260" s="30"/>
      <c r="BB260" s="30"/>
      <c r="BC260" s="30"/>
      <c r="BD260" s="30"/>
      <c r="BE260" s="30"/>
      <c r="BF260" s="30"/>
      <c r="BG260" s="30"/>
      <c r="BH260" s="30"/>
      <c r="BI260" s="30"/>
      <c r="BJ260" s="30"/>
      <c r="BK260" s="30"/>
      <c r="BL260" s="43"/>
      <c r="BM260" t="s">
        <v>100</v>
      </c>
    </row>
    <row r="261" spans="1:65" x14ac:dyDescent="0.2">
      <c r="A261" s="6"/>
      <c r="B261" s="40" t="s">
        <v>50</v>
      </c>
      <c r="C261" s="24" t="s">
        <v>75</v>
      </c>
      <c r="D261" s="25"/>
      <c r="E261" s="26"/>
      <c r="F261" s="26"/>
      <c r="G261" s="26"/>
      <c r="H261" s="26"/>
      <c r="I261" s="26"/>
      <c r="J261" s="26"/>
      <c r="K261" s="26"/>
      <c r="L261" s="26"/>
      <c r="M261" s="26"/>
      <c r="N261" s="26"/>
      <c r="O261" s="26"/>
      <c r="P261" s="26"/>
      <c r="Q261" s="26"/>
      <c r="R261" s="26"/>
      <c r="S261" s="26"/>
      <c r="T261" s="26"/>
      <c r="U261" s="26"/>
      <c r="V261" s="26"/>
      <c r="W261" s="26"/>
      <c r="X261" s="26"/>
      <c r="Y261" s="26"/>
      <c r="Z261" s="26"/>
      <c r="AA261" s="26"/>
      <c r="AB261" s="26"/>
      <c r="AC261" s="26"/>
      <c r="AD261" s="26"/>
      <c r="AE261" s="26"/>
      <c r="AF261" s="26"/>
      <c r="AG261" s="26"/>
      <c r="AH261" s="26"/>
      <c r="AI261" s="26"/>
      <c r="AJ261" s="26"/>
      <c r="AK261" s="26"/>
      <c r="AL261" s="26"/>
      <c r="AM261" s="26"/>
      <c r="AN261" s="26"/>
      <c r="AO261" s="26"/>
      <c r="AP261" s="26"/>
      <c r="AQ261" s="26"/>
      <c r="AR261" s="26"/>
      <c r="AS261" s="26"/>
      <c r="AT261" s="26"/>
      <c r="AU261" s="26"/>
      <c r="AV261" s="26"/>
      <c r="AW261" s="26"/>
      <c r="AX261" s="26"/>
      <c r="AY261" s="26"/>
      <c r="AZ261" s="26"/>
      <c r="BA261" s="26"/>
      <c r="BB261" s="26"/>
      <c r="BC261" s="26"/>
      <c r="BD261" s="26"/>
      <c r="BE261" s="26"/>
      <c r="BF261" s="26"/>
      <c r="BG261" s="26"/>
      <c r="BH261" s="26"/>
      <c r="BI261" s="26"/>
      <c r="BJ261" s="26"/>
      <c r="BK261" s="26"/>
      <c r="BL261" s="41"/>
      <c r="BM261" t="s">
        <v>100</v>
      </c>
    </row>
    <row r="262" spans="1:65" x14ac:dyDescent="0.2">
      <c r="A262" s="6"/>
      <c r="B262" s="40" t="s">
        <v>50</v>
      </c>
      <c r="C262" s="24" t="s">
        <v>79</v>
      </c>
      <c r="D262" s="25"/>
      <c r="E262" s="26"/>
      <c r="F262" s="26"/>
      <c r="G262" s="26"/>
      <c r="H262" s="26"/>
      <c r="I262" s="26"/>
      <c r="J262" s="26"/>
      <c r="K262" s="26"/>
      <c r="L262" s="26"/>
      <c r="M262" s="26"/>
      <c r="N262" s="26"/>
      <c r="O262" s="26"/>
      <c r="P262" s="26"/>
      <c r="Q262" s="26"/>
      <c r="R262" s="26"/>
      <c r="S262" s="26"/>
      <c r="T262" s="26"/>
      <c r="U262" s="26"/>
      <c r="V262" s="26"/>
      <c r="W262" s="26"/>
      <c r="X262" s="26"/>
      <c r="Y262" s="26"/>
      <c r="Z262" s="26"/>
      <c r="AA262" s="26"/>
      <c r="AB262" s="26"/>
      <c r="AC262" s="26"/>
      <c r="AD262" s="26"/>
      <c r="AE262" s="26"/>
      <c r="AF262" s="26"/>
      <c r="AG262" s="26"/>
      <c r="AH262" s="26"/>
      <c r="AI262" s="26"/>
      <c r="AJ262" s="26"/>
      <c r="AK262" s="26"/>
      <c r="AL262" s="26"/>
      <c r="AM262" s="26"/>
      <c r="AN262" s="26"/>
      <c r="AO262" s="26"/>
      <c r="AP262" s="26"/>
      <c r="AQ262" s="26"/>
      <c r="AR262" s="26"/>
      <c r="AS262" s="26"/>
      <c r="AT262" s="26"/>
      <c r="AU262" s="26"/>
      <c r="AV262" s="26"/>
      <c r="AW262" s="26"/>
      <c r="AX262" s="26"/>
      <c r="AY262" s="26"/>
      <c r="AZ262" s="26"/>
      <c r="BA262" s="26"/>
      <c r="BB262" s="26"/>
      <c r="BC262" s="26"/>
      <c r="BD262" s="26"/>
      <c r="BE262" s="26"/>
      <c r="BF262" s="26"/>
      <c r="BG262" s="26"/>
      <c r="BH262" s="26"/>
      <c r="BI262" s="26"/>
      <c r="BJ262" s="26"/>
      <c r="BK262" s="26"/>
      <c r="BL262" s="41"/>
      <c r="BM262" t="s">
        <v>100</v>
      </c>
    </row>
    <row r="263" spans="1:65" x14ac:dyDescent="0.2">
      <c r="A263" s="6"/>
      <c r="B263" s="40" t="s">
        <v>50</v>
      </c>
      <c r="C263" s="24" t="s">
        <v>80</v>
      </c>
      <c r="D263" s="25"/>
      <c r="E263" s="26"/>
      <c r="F263" s="26"/>
      <c r="G263" s="26"/>
      <c r="H263" s="26"/>
      <c r="I263" s="26"/>
      <c r="J263" s="26"/>
      <c r="K263" s="26"/>
      <c r="L263" s="26"/>
      <c r="M263" s="26"/>
      <c r="N263" s="26"/>
      <c r="O263" s="26"/>
      <c r="P263" s="26"/>
      <c r="Q263" s="26"/>
      <c r="R263" s="26"/>
      <c r="S263" s="26"/>
      <c r="T263" s="26"/>
      <c r="U263" s="26"/>
      <c r="V263" s="26"/>
      <c r="W263" s="26"/>
      <c r="X263" s="26"/>
      <c r="Y263" s="26"/>
      <c r="Z263" s="26"/>
      <c r="AA263" s="26"/>
      <c r="AB263" s="26"/>
      <c r="AC263" s="26"/>
      <c r="AD263" s="26"/>
      <c r="AE263" s="26"/>
      <c r="AF263" s="26"/>
      <c r="AG263" s="26"/>
      <c r="AH263" s="26"/>
      <c r="AI263" s="26"/>
      <c r="AJ263" s="26"/>
      <c r="AK263" s="26"/>
      <c r="AL263" s="26"/>
      <c r="AM263" s="26"/>
      <c r="AN263" s="26"/>
      <c r="AO263" s="26"/>
      <c r="AP263" s="26"/>
      <c r="AQ263" s="26"/>
      <c r="AR263" s="26"/>
      <c r="AS263" s="26"/>
      <c r="AT263" s="26"/>
      <c r="AU263" s="26"/>
      <c r="AV263" s="26"/>
      <c r="AW263" s="26"/>
      <c r="AX263" s="26"/>
      <c r="AY263" s="26"/>
      <c r="AZ263" s="26"/>
      <c r="BA263" s="26"/>
      <c r="BB263" s="26"/>
      <c r="BC263" s="26"/>
      <c r="BD263" s="26"/>
      <c r="BE263" s="26"/>
      <c r="BF263" s="26"/>
      <c r="BG263" s="26"/>
      <c r="BH263" s="26"/>
      <c r="BI263" s="26"/>
      <c r="BJ263" s="26"/>
      <c r="BK263" s="26"/>
      <c r="BL263" s="41"/>
      <c r="BM263" t="s">
        <v>100</v>
      </c>
    </row>
    <row r="264" spans="1:65" ht="13.5" thickBot="1" x14ac:dyDescent="0.25">
      <c r="A264" s="6"/>
      <c r="B264" s="40" t="s">
        <v>50</v>
      </c>
      <c r="C264" s="24" t="s">
        <v>78</v>
      </c>
      <c r="D264" s="25"/>
      <c r="E264" s="26"/>
      <c r="F264" s="26"/>
      <c r="G264" s="26"/>
      <c r="H264" s="26"/>
      <c r="I264" s="26"/>
      <c r="J264" s="26"/>
      <c r="K264" s="26"/>
      <c r="L264" s="26"/>
      <c r="M264" s="26"/>
      <c r="N264" s="26"/>
      <c r="O264" s="26"/>
      <c r="P264" s="26"/>
      <c r="Q264" s="26"/>
      <c r="R264" s="26"/>
      <c r="S264" s="26"/>
      <c r="T264" s="26"/>
      <c r="U264" s="26"/>
      <c r="V264" s="26"/>
      <c r="W264" s="26"/>
      <c r="X264" s="26"/>
      <c r="Y264" s="26"/>
      <c r="Z264" s="26"/>
      <c r="AA264" s="26"/>
      <c r="AB264" s="26"/>
      <c r="AC264" s="26"/>
      <c r="AD264" s="26"/>
      <c r="AE264" s="26"/>
      <c r="AF264" s="26"/>
      <c r="AG264" s="26"/>
      <c r="AH264" s="26"/>
      <c r="AI264" s="26"/>
      <c r="AJ264" s="26"/>
      <c r="AK264" s="26"/>
      <c r="AL264" s="26"/>
      <c r="AM264" s="26"/>
      <c r="AN264" s="26"/>
      <c r="AO264" s="26"/>
      <c r="AP264" s="26"/>
      <c r="AQ264" s="26"/>
      <c r="AR264" s="26"/>
      <c r="AS264" s="26"/>
      <c r="AT264" s="26"/>
      <c r="AU264" s="26"/>
      <c r="AV264" s="26"/>
      <c r="AW264" s="26"/>
      <c r="AX264" s="26"/>
      <c r="AY264" s="26"/>
      <c r="AZ264" s="26"/>
      <c r="BA264" s="26"/>
      <c r="BB264" s="26"/>
      <c r="BC264" s="26"/>
      <c r="BD264" s="26"/>
      <c r="BE264" s="26"/>
      <c r="BF264" s="26"/>
      <c r="BG264" s="26"/>
      <c r="BH264" s="26"/>
      <c r="BI264" s="26"/>
      <c r="BJ264" s="26"/>
      <c r="BK264" s="26"/>
      <c r="BL264" s="41"/>
      <c r="BM264" t="s">
        <v>100</v>
      </c>
    </row>
    <row r="265" spans="1:65" x14ac:dyDescent="0.2">
      <c r="A265" s="224"/>
      <c r="B265" s="204" t="s">
        <v>51</v>
      </c>
      <c r="C265" s="37" t="s">
        <v>6</v>
      </c>
      <c r="D265" s="38">
        <v>0</v>
      </c>
      <c r="E265" s="38">
        <v>0</v>
      </c>
      <c r="F265" s="38">
        <v>0</v>
      </c>
      <c r="G265" s="38">
        <v>0</v>
      </c>
      <c r="H265" s="38">
        <v>6</v>
      </c>
      <c r="I265" s="38">
        <v>6</v>
      </c>
      <c r="J265" s="38">
        <v>17</v>
      </c>
      <c r="K265" s="38">
        <v>17</v>
      </c>
      <c r="L265" s="38">
        <v>17</v>
      </c>
      <c r="M265" s="38">
        <v>70</v>
      </c>
      <c r="N265" s="38">
        <v>79</v>
      </c>
      <c r="O265" s="38">
        <v>130</v>
      </c>
      <c r="P265" s="38">
        <v>180</v>
      </c>
      <c r="Q265" s="38">
        <v>254</v>
      </c>
      <c r="R265" s="38">
        <v>339</v>
      </c>
      <c r="S265" s="38">
        <v>418</v>
      </c>
      <c r="T265" s="38">
        <v>483</v>
      </c>
      <c r="U265" s="38">
        <v>576.1</v>
      </c>
      <c r="V265" s="38">
        <v>586.29999999999995</v>
      </c>
      <c r="W265" s="38">
        <v>606.29999999999995</v>
      </c>
      <c r="X265" s="38">
        <v>734</v>
      </c>
      <c r="Y265" s="38">
        <v>769</v>
      </c>
      <c r="Z265" s="38">
        <v>804</v>
      </c>
      <c r="AA265" s="38">
        <v>839</v>
      </c>
      <c r="AB265" s="38">
        <v>874</v>
      </c>
      <c r="AC265" s="38">
        <v>909</v>
      </c>
      <c r="AD265" s="38">
        <v>962</v>
      </c>
      <c r="AE265" s="38">
        <v>1014</v>
      </c>
      <c r="AF265" s="38">
        <v>1084</v>
      </c>
      <c r="AG265" s="38">
        <v>1154</v>
      </c>
      <c r="AH265" s="38">
        <v>1364</v>
      </c>
      <c r="AI265" s="38">
        <v>1364</v>
      </c>
      <c r="AJ265" s="38">
        <v>1364</v>
      </c>
      <c r="AK265" s="38">
        <v>1364</v>
      </c>
      <c r="AL265" s="38">
        <v>1364</v>
      </c>
      <c r="AM265" s="38">
        <v>1364</v>
      </c>
      <c r="AN265" s="38">
        <v>1364</v>
      </c>
      <c r="AO265" s="38">
        <v>1364</v>
      </c>
      <c r="AP265" s="38">
        <v>1364</v>
      </c>
      <c r="AQ265" s="38">
        <v>1364</v>
      </c>
      <c r="AR265" s="38">
        <v>1364</v>
      </c>
      <c r="AS265" s="38">
        <v>1364</v>
      </c>
      <c r="AT265" s="38">
        <v>1364</v>
      </c>
      <c r="AU265" s="38">
        <v>1364</v>
      </c>
      <c r="AV265" s="38">
        <v>1364</v>
      </c>
      <c r="AW265" s="38">
        <v>1364</v>
      </c>
      <c r="AX265" s="38">
        <v>1364</v>
      </c>
      <c r="AY265" s="38">
        <v>1364</v>
      </c>
      <c r="AZ265" s="38">
        <v>1364</v>
      </c>
      <c r="BA265" s="38">
        <v>1364</v>
      </c>
      <c r="BB265" s="38">
        <v>1364</v>
      </c>
      <c r="BC265" s="38">
        <v>1364</v>
      </c>
      <c r="BD265" s="38">
        <v>1364</v>
      </c>
      <c r="BE265" s="38">
        <v>1364</v>
      </c>
      <c r="BF265" s="38">
        <v>1364</v>
      </c>
      <c r="BG265" s="38">
        <v>1364</v>
      </c>
      <c r="BH265" s="38">
        <v>1364</v>
      </c>
      <c r="BI265" s="38">
        <v>1364</v>
      </c>
      <c r="BJ265" s="38">
        <v>1364</v>
      </c>
      <c r="BK265" s="38">
        <v>1364</v>
      </c>
      <c r="BL265" s="39">
        <v>1364</v>
      </c>
      <c r="BM265" t="s">
        <v>100</v>
      </c>
    </row>
    <row r="266" spans="1:65" x14ac:dyDescent="0.2">
      <c r="A266" s="245"/>
      <c r="B266" s="40" t="s">
        <v>51</v>
      </c>
      <c r="C266" s="24" t="s">
        <v>74</v>
      </c>
      <c r="D266" s="35">
        <v>0</v>
      </c>
      <c r="E266" s="29">
        <v>0</v>
      </c>
      <c r="F266" s="29">
        <v>0</v>
      </c>
      <c r="G266" s="29">
        <v>0</v>
      </c>
      <c r="H266" s="29">
        <v>6</v>
      </c>
      <c r="I266" s="29">
        <v>6</v>
      </c>
      <c r="J266" s="29">
        <v>17</v>
      </c>
      <c r="K266" s="29">
        <v>17</v>
      </c>
      <c r="L266" s="29">
        <v>17</v>
      </c>
      <c r="M266" s="29">
        <v>70</v>
      </c>
      <c r="N266" s="29">
        <v>79</v>
      </c>
      <c r="O266" s="29">
        <v>130</v>
      </c>
      <c r="P266" s="29">
        <v>180</v>
      </c>
      <c r="Q266" s="29">
        <v>254</v>
      </c>
      <c r="R266" s="29">
        <v>339</v>
      </c>
      <c r="S266" s="29">
        <v>418</v>
      </c>
      <c r="T266" s="29">
        <v>483</v>
      </c>
      <c r="U266" s="29">
        <v>576.1</v>
      </c>
      <c r="V266" s="29">
        <v>586.29999999999995</v>
      </c>
      <c r="W266" s="29">
        <v>606.29999999999995</v>
      </c>
      <c r="X266" s="26">
        <v>734</v>
      </c>
      <c r="Y266" s="26">
        <v>769</v>
      </c>
      <c r="Z266" s="26">
        <v>804</v>
      </c>
      <c r="AA266" s="26">
        <v>839</v>
      </c>
      <c r="AB266" s="26">
        <v>874</v>
      </c>
      <c r="AC266" s="26">
        <v>909</v>
      </c>
      <c r="AD266" s="26">
        <v>962</v>
      </c>
      <c r="AE266" s="26">
        <v>1014</v>
      </c>
      <c r="AF266" s="26">
        <v>1084</v>
      </c>
      <c r="AG266" s="26">
        <v>1154</v>
      </c>
      <c r="AH266" s="26">
        <v>1364</v>
      </c>
      <c r="AI266" s="26"/>
      <c r="AJ266" s="26"/>
      <c r="AK266" s="26"/>
      <c r="AL266" s="26"/>
      <c r="AM266" s="26"/>
      <c r="AN266" s="26"/>
      <c r="AO266" s="26"/>
      <c r="AP266" s="26"/>
      <c r="AQ266" s="26"/>
      <c r="AR266" s="26"/>
      <c r="AS266" s="26"/>
      <c r="AT266" s="26"/>
      <c r="AU266" s="26"/>
      <c r="AV266" s="26"/>
      <c r="AW266" s="26"/>
      <c r="AX266" s="26"/>
      <c r="AY266" s="26"/>
      <c r="AZ266" s="26"/>
      <c r="BA266" s="26"/>
      <c r="BB266" s="26"/>
      <c r="BC266" s="26"/>
      <c r="BD266" s="26"/>
      <c r="BE266" s="26"/>
      <c r="BF266" s="26"/>
      <c r="BG266" s="26"/>
      <c r="BH266" s="26"/>
      <c r="BI266" s="26"/>
      <c r="BJ266" s="26"/>
      <c r="BK266" s="26"/>
      <c r="BL266" s="41"/>
      <c r="BM266" t="s">
        <v>100</v>
      </c>
    </row>
    <row r="267" spans="1:65" x14ac:dyDescent="0.2">
      <c r="A267" s="245"/>
      <c r="B267" s="40" t="s">
        <v>51</v>
      </c>
      <c r="C267" s="24" t="s">
        <v>83</v>
      </c>
      <c r="D267" s="25"/>
      <c r="E267" s="26"/>
      <c r="F267" s="26"/>
      <c r="G267" s="26"/>
      <c r="H267" s="26"/>
      <c r="I267" s="26"/>
      <c r="J267" s="26"/>
      <c r="K267" s="26"/>
      <c r="L267" s="26"/>
      <c r="M267" s="26"/>
      <c r="N267" s="26"/>
      <c r="O267" s="26"/>
      <c r="P267" s="26"/>
      <c r="Q267" s="26"/>
      <c r="R267" s="26"/>
      <c r="S267" s="26"/>
      <c r="T267" s="26"/>
      <c r="U267" s="26"/>
      <c r="V267" s="26"/>
      <c r="X267" s="30">
        <v>127.70000000000005</v>
      </c>
      <c r="Y267" s="30">
        <v>35</v>
      </c>
      <c r="Z267" s="30">
        <v>35</v>
      </c>
      <c r="AA267" s="30">
        <v>35</v>
      </c>
      <c r="AB267" s="30">
        <v>35</v>
      </c>
      <c r="AC267" s="30">
        <v>35</v>
      </c>
      <c r="AD267" s="30">
        <v>53</v>
      </c>
      <c r="AE267" s="30">
        <v>52</v>
      </c>
      <c r="AF267" s="30">
        <v>70</v>
      </c>
      <c r="AG267" s="30">
        <v>70</v>
      </c>
      <c r="AH267" s="30">
        <v>210</v>
      </c>
      <c r="AI267" s="44"/>
      <c r="AJ267" s="44"/>
      <c r="AK267" s="44"/>
      <c r="AL267" s="44"/>
      <c r="AM267" s="44"/>
      <c r="AN267" s="44"/>
      <c r="AO267" s="44"/>
      <c r="AP267" s="44"/>
      <c r="AQ267" s="44"/>
      <c r="AR267" s="44"/>
      <c r="AS267" s="44"/>
      <c r="AT267" s="44"/>
      <c r="AU267" s="44"/>
      <c r="AV267" s="44"/>
      <c r="AW267" s="44"/>
      <c r="AX267" s="44"/>
      <c r="AY267" s="44"/>
      <c r="AZ267" s="44"/>
      <c r="BA267" s="44"/>
      <c r="BB267" s="44"/>
      <c r="BC267" s="30"/>
      <c r="BD267" s="30"/>
      <c r="BE267" s="30"/>
      <c r="BF267" s="30"/>
      <c r="BG267" s="30"/>
      <c r="BH267" s="30"/>
      <c r="BI267" s="30"/>
      <c r="BJ267" s="30"/>
      <c r="BK267" s="30"/>
      <c r="BL267" s="43"/>
      <c r="BM267" t="s">
        <v>100</v>
      </c>
    </row>
    <row r="268" spans="1:65" x14ac:dyDescent="0.2">
      <c r="A268" s="245"/>
      <c r="B268" s="40" t="s">
        <v>51</v>
      </c>
      <c r="C268" s="24" t="s">
        <v>75</v>
      </c>
      <c r="D268" s="25"/>
      <c r="E268" s="26"/>
      <c r="F268" s="26"/>
      <c r="G268" s="26"/>
      <c r="H268" s="26"/>
      <c r="I268" s="26"/>
      <c r="J268" s="26"/>
      <c r="K268" s="26"/>
      <c r="L268" s="26"/>
      <c r="M268" s="26"/>
      <c r="N268" s="26"/>
      <c r="O268" s="26"/>
      <c r="P268" s="26"/>
      <c r="Q268" s="26"/>
      <c r="R268" s="26"/>
      <c r="S268" s="26"/>
      <c r="T268" s="26"/>
      <c r="U268" s="26"/>
      <c r="V268" s="26"/>
      <c r="W268" s="26"/>
      <c r="X268" s="26"/>
      <c r="Y268" s="26"/>
      <c r="Z268" s="26"/>
      <c r="AA268" s="26"/>
      <c r="AB268" s="26"/>
      <c r="AC268" s="26"/>
      <c r="AD268" s="26"/>
      <c r="AE268" s="26"/>
      <c r="AF268" s="26"/>
      <c r="AG268" s="26"/>
      <c r="AH268" s="26"/>
      <c r="AI268" s="26"/>
      <c r="AJ268" s="26"/>
      <c r="AK268" s="26"/>
      <c r="AL268" s="26"/>
      <c r="AM268" s="26"/>
      <c r="AN268" s="26"/>
      <c r="AO268" s="26"/>
      <c r="AP268" s="26"/>
      <c r="AQ268" s="26"/>
      <c r="AR268" s="26"/>
      <c r="AS268" s="26"/>
      <c r="AT268" s="26"/>
      <c r="AU268" s="26"/>
      <c r="AV268" s="26"/>
      <c r="AW268" s="26"/>
      <c r="AX268" s="26"/>
      <c r="AY268" s="26"/>
      <c r="AZ268" s="26"/>
      <c r="BA268" s="26"/>
      <c r="BB268" s="26"/>
      <c r="BC268" s="26"/>
      <c r="BD268" s="26"/>
      <c r="BE268" s="26"/>
      <c r="BF268" s="26"/>
      <c r="BG268" s="26"/>
      <c r="BH268" s="26"/>
      <c r="BI268" s="26"/>
      <c r="BJ268" s="26"/>
      <c r="BK268" s="26"/>
      <c r="BL268" s="41"/>
      <c r="BM268" t="s">
        <v>100</v>
      </c>
    </row>
    <row r="269" spans="1:65" x14ac:dyDescent="0.2">
      <c r="A269" s="245"/>
      <c r="B269" s="40" t="s">
        <v>51</v>
      </c>
      <c r="C269" s="24" t="s">
        <v>79</v>
      </c>
      <c r="D269" s="25"/>
      <c r="E269" s="26"/>
      <c r="F269" s="26"/>
      <c r="G269" s="26"/>
      <c r="H269" s="26"/>
      <c r="I269" s="26"/>
      <c r="J269" s="26"/>
      <c r="K269" s="26"/>
      <c r="L269" s="26"/>
      <c r="M269" s="26"/>
      <c r="N269" s="26"/>
      <c r="O269" s="26"/>
      <c r="P269" s="26"/>
      <c r="Q269" s="26"/>
      <c r="R269" s="26"/>
      <c r="S269" s="26"/>
      <c r="T269" s="26"/>
      <c r="U269" s="26"/>
      <c r="V269" s="26"/>
      <c r="W269" s="26"/>
      <c r="X269" s="26"/>
      <c r="Y269" s="26"/>
      <c r="Z269" s="26"/>
      <c r="AA269" s="26"/>
      <c r="AB269" s="26"/>
      <c r="AC269" s="26"/>
      <c r="AD269" s="26"/>
      <c r="AE269" s="26"/>
      <c r="AF269" s="26"/>
      <c r="AG269" s="26"/>
      <c r="AH269" s="26"/>
      <c r="AI269" s="26"/>
      <c r="AJ269" s="26"/>
      <c r="AK269" s="26"/>
      <c r="AL269" s="26"/>
      <c r="AM269" s="26"/>
      <c r="AN269" s="26"/>
      <c r="AO269" s="26"/>
      <c r="AP269" s="26"/>
      <c r="AQ269" s="26"/>
      <c r="AR269" s="26"/>
      <c r="AS269" s="26"/>
      <c r="AT269" s="26"/>
      <c r="AU269" s="26"/>
      <c r="AV269" s="26"/>
      <c r="AW269" s="26"/>
      <c r="AX269" s="26"/>
      <c r="AY269" s="26"/>
      <c r="AZ269" s="26"/>
      <c r="BA269" s="26"/>
      <c r="BB269" s="26"/>
      <c r="BC269" s="26"/>
      <c r="BD269" s="26"/>
      <c r="BE269" s="26"/>
      <c r="BF269" s="26"/>
      <c r="BG269" s="26"/>
      <c r="BH269" s="26"/>
      <c r="BI269" s="26"/>
      <c r="BJ269" s="26"/>
      <c r="BK269" s="26"/>
      <c r="BL269" s="41"/>
      <c r="BM269" t="s">
        <v>100</v>
      </c>
    </row>
    <row r="270" spans="1:65" x14ac:dyDescent="0.2">
      <c r="A270" s="245"/>
      <c r="B270" s="40" t="s">
        <v>51</v>
      </c>
      <c r="C270" s="24" t="s">
        <v>240</v>
      </c>
      <c r="D270" s="25"/>
      <c r="E270" s="26"/>
      <c r="F270" s="26"/>
      <c r="G270" s="26"/>
      <c r="H270" s="26"/>
      <c r="I270" s="26"/>
      <c r="J270" s="26"/>
      <c r="K270" s="26"/>
      <c r="L270" s="26"/>
      <c r="M270" s="26"/>
      <c r="N270" s="26"/>
      <c r="O270" s="26"/>
      <c r="P270" s="26"/>
      <c r="Q270" s="26"/>
      <c r="R270" s="26"/>
      <c r="S270" s="26"/>
      <c r="T270" s="26"/>
      <c r="U270" s="26"/>
      <c r="V270" s="26"/>
      <c r="W270" s="33">
        <v>0</v>
      </c>
      <c r="X270" s="33">
        <v>0</v>
      </c>
      <c r="Y270" s="33">
        <v>0</v>
      </c>
      <c r="Z270" s="33">
        <v>0</v>
      </c>
      <c r="AA270" s="33">
        <v>0</v>
      </c>
      <c r="AB270" s="33">
        <v>0</v>
      </c>
      <c r="AC270" s="33">
        <v>0</v>
      </c>
      <c r="AD270" s="33">
        <v>0</v>
      </c>
      <c r="AE270" s="33">
        <v>0</v>
      </c>
      <c r="AF270" s="33">
        <v>0</v>
      </c>
      <c r="AG270" s="33">
        <v>0</v>
      </c>
      <c r="AH270" s="33">
        <v>0</v>
      </c>
      <c r="AI270" s="33">
        <v>0</v>
      </c>
      <c r="AJ270" s="26"/>
      <c r="AK270" s="26"/>
      <c r="AL270" s="26"/>
      <c r="AM270" s="26"/>
      <c r="AN270" s="26"/>
      <c r="AO270" s="26"/>
      <c r="AP270" s="26"/>
      <c r="AQ270" s="26"/>
      <c r="AR270" s="26"/>
      <c r="AS270" s="26"/>
      <c r="AT270" s="26"/>
      <c r="AU270" s="26"/>
      <c r="AV270" s="26"/>
      <c r="AW270" s="26"/>
      <c r="AX270" s="26"/>
      <c r="AY270" s="26"/>
      <c r="AZ270" s="26"/>
      <c r="BA270" s="26"/>
      <c r="BB270" s="26"/>
      <c r="BC270" s="26"/>
      <c r="BD270" s="26"/>
      <c r="BE270" s="26"/>
      <c r="BF270" s="26"/>
      <c r="BG270" s="26"/>
      <c r="BH270" s="26"/>
      <c r="BI270" s="26"/>
      <c r="BJ270" s="26"/>
      <c r="BK270" s="26"/>
      <c r="BL270" s="41"/>
      <c r="BM270" t="s">
        <v>100</v>
      </c>
    </row>
    <row r="271" spans="1:65" x14ac:dyDescent="0.2">
      <c r="A271" s="245"/>
      <c r="B271" s="40" t="s">
        <v>51</v>
      </c>
      <c r="C271" s="24" t="s">
        <v>78</v>
      </c>
      <c r="D271" s="25"/>
      <c r="E271" s="26"/>
      <c r="F271" s="26"/>
      <c r="G271" s="26"/>
      <c r="H271" s="26"/>
      <c r="I271" s="26"/>
      <c r="J271" s="26"/>
      <c r="K271" s="26"/>
      <c r="L271" s="26"/>
      <c r="M271" s="26"/>
      <c r="N271" s="26"/>
      <c r="O271" s="26"/>
      <c r="P271" s="26"/>
      <c r="Q271" s="26"/>
      <c r="R271" s="26"/>
      <c r="S271" s="26"/>
      <c r="T271" s="26"/>
      <c r="U271" s="26"/>
      <c r="V271" s="26"/>
      <c r="W271" s="26"/>
      <c r="X271" s="26"/>
      <c r="Y271" s="26"/>
      <c r="Z271" s="26"/>
      <c r="AA271" s="26"/>
      <c r="AB271" s="26"/>
      <c r="AC271" s="26"/>
      <c r="AD271" s="26"/>
      <c r="AE271" s="26"/>
      <c r="AF271" s="26"/>
      <c r="AG271" s="26"/>
      <c r="AH271" s="26"/>
      <c r="AI271" s="26"/>
      <c r="AJ271" s="26"/>
      <c r="AK271" s="26"/>
      <c r="AL271" s="26"/>
      <c r="AM271" s="26"/>
      <c r="AN271" s="26"/>
      <c r="AO271" s="26"/>
      <c r="AP271" s="26"/>
      <c r="AQ271" s="26"/>
      <c r="AR271" s="26"/>
      <c r="AS271" s="26"/>
      <c r="AT271" s="26"/>
      <c r="AU271" s="26"/>
      <c r="AV271" s="26"/>
      <c r="AW271" s="26"/>
      <c r="AX271" s="26"/>
      <c r="AY271" s="26"/>
      <c r="AZ271" s="26"/>
      <c r="BA271" s="26"/>
      <c r="BB271" s="26"/>
      <c r="BC271" s="26"/>
      <c r="BD271" s="26"/>
      <c r="BE271" s="26"/>
      <c r="BF271" s="26"/>
      <c r="BG271" s="26"/>
      <c r="BH271" s="26"/>
      <c r="BI271" s="26"/>
      <c r="BJ271" s="26"/>
      <c r="BK271" s="26"/>
      <c r="BL271" s="41"/>
      <c r="BM271" t="s">
        <v>100</v>
      </c>
    </row>
    <row r="272" spans="1:65" x14ac:dyDescent="0.2">
      <c r="A272" s="245"/>
      <c r="B272" s="40" t="s">
        <v>51</v>
      </c>
      <c r="C272" s="31" t="s">
        <v>1</v>
      </c>
      <c r="D272" s="27">
        <v>0</v>
      </c>
      <c r="E272" s="28">
        <v>0</v>
      </c>
      <c r="F272" s="28">
        <v>0</v>
      </c>
      <c r="G272" s="28">
        <v>0</v>
      </c>
      <c r="H272" s="28">
        <v>0</v>
      </c>
      <c r="I272" s="28">
        <v>0</v>
      </c>
      <c r="J272" s="28">
        <v>0</v>
      </c>
      <c r="K272" s="28">
        <v>0</v>
      </c>
      <c r="L272" s="28">
        <v>0</v>
      </c>
      <c r="M272" s="28">
        <v>0</v>
      </c>
      <c r="N272" s="28">
        <v>0</v>
      </c>
      <c r="O272" s="28">
        <v>0</v>
      </c>
      <c r="P272" s="28">
        <v>0</v>
      </c>
      <c r="Q272" s="28">
        <v>0</v>
      </c>
      <c r="R272" s="28">
        <v>0</v>
      </c>
      <c r="S272" s="28">
        <v>0</v>
      </c>
      <c r="T272" s="28">
        <v>0</v>
      </c>
      <c r="U272" s="28">
        <v>0</v>
      </c>
      <c r="V272" s="28">
        <v>0</v>
      </c>
      <c r="W272" s="28">
        <v>0</v>
      </c>
      <c r="X272" s="28">
        <v>0</v>
      </c>
      <c r="Y272" s="28">
        <v>0</v>
      </c>
      <c r="Z272" s="28">
        <v>0</v>
      </c>
      <c r="AA272" s="28">
        <v>0</v>
      </c>
      <c r="AB272" s="28">
        <v>0</v>
      </c>
      <c r="AC272" s="28">
        <v>0</v>
      </c>
      <c r="AD272" s="28">
        <v>0</v>
      </c>
      <c r="AE272" s="28">
        <v>0</v>
      </c>
      <c r="AF272" s="28">
        <v>0</v>
      </c>
      <c r="AG272" s="28">
        <v>0</v>
      </c>
      <c r="AH272" s="28">
        <v>0</v>
      </c>
      <c r="AI272" s="28">
        <v>0</v>
      </c>
      <c r="AJ272" s="28">
        <v>0</v>
      </c>
      <c r="AK272" s="28">
        <v>0</v>
      </c>
      <c r="AL272" s="28">
        <v>0</v>
      </c>
      <c r="AM272" s="28">
        <v>0</v>
      </c>
      <c r="AN272" s="28">
        <v>0</v>
      </c>
      <c r="AO272" s="28">
        <v>0</v>
      </c>
      <c r="AP272" s="28">
        <v>0</v>
      </c>
      <c r="AQ272" s="28">
        <v>0</v>
      </c>
      <c r="AR272" s="28">
        <v>0</v>
      </c>
      <c r="AS272" s="28">
        <v>0</v>
      </c>
      <c r="AT272" s="28">
        <v>0</v>
      </c>
      <c r="AU272" s="28">
        <v>0</v>
      </c>
      <c r="AV272" s="28">
        <v>0</v>
      </c>
      <c r="AW272" s="28">
        <v>0</v>
      </c>
      <c r="AX272" s="28">
        <v>0</v>
      </c>
      <c r="AY272" s="28">
        <v>0</v>
      </c>
      <c r="AZ272" s="28">
        <v>0</v>
      </c>
      <c r="BA272" s="28">
        <v>0</v>
      </c>
      <c r="BB272" s="28">
        <v>0</v>
      </c>
      <c r="BC272" s="28">
        <v>0</v>
      </c>
      <c r="BD272" s="28">
        <v>0</v>
      </c>
      <c r="BE272" s="28">
        <v>0</v>
      </c>
      <c r="BF272" s="28">
        <v>0</v>
      </c>
      <c r="BG272" s="28">
        <v>0</v>
      </c>
      <c r="BH272" s="28">
        <v>0</v>
      </c>
      <c r="BI272" s="28">
        <v>0</v>
      </c>
      <c r="BJ272" s="28">
        <v>0</v>
      </c>
      <c r="BK272" s="28">
        <v>0</v>
      </c>
      <c r="BL272" s="42">
        <v>0</v>
      </c>
      <c r="BM272" t="s">
        <v>100</v>
      </c>
    </row>
    <row r="273" spans="1:65" x14ac:dyDescent="0.2">
      <c r="A273" s="245"/>
      <c r="B273" s="40" t="s">
        <v>51</v>
      </c>
      <c r="C273" s="24" t="s">
        <v>74</v>
      </c>
      <c r="D273" s="35">
        <v>0</v>
      </c>
      <c r="E273" s="29">
        <v>0</v>
      </c>
      <c r="F273" s="29">
        <v>0</v>
      </c>
      <c r="G273" s="29">
        <v>0</v>
      </c>
      <c r="H273" s="29">
        <v>0</v>
      </c>
      <c r="I273" s="29">
        <v>0</v>
      </c>
      <c r="J273" s="29">
        <v>0</v>
      </c>
      <c r="K273" s="29">
        <v>0</v>
      </c>
      <c r="L273" s="29">
        <v>0</v>
      </c>
      <c r="M273" s="29">
        <v>0</v>
      </c>
      <c r="N273" s="29">
        <v>0</v>
      </c>
      <c r="O273" s="29">
        <v>0</v>
      </c>
      <c r="P273" s="29">
        <v>0</v>
      </c>
      <c r="Q273" s="29">
        <v>0</v>
      </c>
      <c r="R273" s="29">
        <v>0</v>
      </c>
      <c r="S273" s="29">
        <v>0</v>
      </c>
      <c r="T273" s="29">
        <v>0</v>
      </c>
      <c r="U273" s="29">
        <v>0</v>
      </c>
      <c r="V273" s="29">
        <v>0</v>
      </c>
      <c r="W273" s="29">
        <v>0</v>
      </c>
      <c r="X273" s="26">
        <v>0</v>
      </c>
      <c r="Y273" s="26">
        <v>0</v>
      </c>
      <c r="Z273" s="26">
        <v>0</v>
      </c>
      <c r="AA273" s="26">
        <v>0</v>
      </c>
      <c r="AB273" s="26">
        <v>0</v>
      </c>
      <c r="AC273" s="26">
        <v>0</v>
      </c>
      <c r="AD273" s="26">
        <v>0</v>
      </c>
      <c r="AE273" s="26">
        <v>0</v>
      </c>
      <c r="AF273" s="26">
        <v>0</v>
      </c>
      <c r="AG273" s="26">
        <v>0</v>
      </c>
      <c r="AH273" s="26">
        <v>0</v>
      </c>
      <c r="AI273" s="26"/>
      <c r="AJ273" s="26"/>
      <c r="AK273" s="26"/>
      <c r="AL273" s="26"/>
      <c r="AM273" s="26"/>
      <c r="AN273" s="26"/>
      <c r="AO273" s="26"/>
      <c r="AP273" s="26"/>
      <c r="AQ273" s="26"/>
      <c r="AR273" s="26"/>
      <c r="AS273" s="26"/>
      <c r="AT273" s="26"/>
      <c r="AU273" s="26"/>
      <c r="AV273" s="26"/>
      <c r="AW273" s="26"/>
      <c r="AX273" s="26"/>
      <c r="AY273" s="26"/>
      <c r="AZ273" s="26"/>
      <c r="BA273" s="26"/>
      <c r="BB273" s="26"/>
      <c r="BC273" s="26"/>
      <c r="BD273" s="26"/>
      <c r="BE273" s="26"/>
      <c r="BF273" s="26"/>
      <c r="BG273" s="26"/>
      <c r="BH273" s="26"/>
      <c r="BI273" s="26"/>
      <c r="BJ273" s="26"/>
      <c r="BK273" s="26"/>
      <c r="BL273" s="41"/>
      <c r="BM273" t="s">
        <v>100</v>
      </c>
    </row>
    <row r="274" spans="1:65" x14ac:dyDescent="0.2">
      <c r="A274" s="245"/>
      <c r="B274" s="40" t="s">
        <v>51</v>
      </c>
      <c r="C274" s="24" t="s">
        <v>83</v>
      </c>
      <c r="D274" s="25"/>
      <c r="E274" s="26"/>
      <c r="F274" s="26"/>
      <c r="G274" s="26"/>
      <c r="H274" s="26"/>
      <c r="I274" s="26"/>
      <c r="J274" s="26"/>
      <c r="K274" s="26"/>
      <c r="L274" s="26"/>
      <c r="M274" s="26"/>
      <c r="N274" s="26"/>
      <c r="O274" s="26"/>
      <c r="P274" s="26"/>
      <c r="Q274" s="26"/>
      <c r="R274" s="26"/>
      <c r="S274" s="26"/>
      <c r="T274" s="26"/>
      <c r="U274" s="26"/>
      <c r="V274" s="26"/>
      <c r="X274" s="30"/>
      <c r="Y274" s="30"/>
      <c r="Z274" s="30"/>
      <c r="AA274" s="30"/>
      <c r="AB274" s="30"/>
      <c r="AC274" s="30"/>
      <c r="AD274" s="30"/>
      <c r="AE274" s="30"/>
      <c r="AF274" s="30"/>
      <c r="AG274" s="30"/>
      <c r="AH274" s="30"/>
      <c r="AI274" s="30"/>
      <c r="AJ274" s="30"/>
      <c r="AK274" s="30"/>
      <c r="AL274" s="30"/>
      <c r="AM274" s="30"/>
      <c r="AN274" s="30"/>
      <c r="AO274" s="30"/>
      <c r="AP274" s="30"/>
      <c r="AQ274" s="30"/>
      <c r="AR274" s="30"/>
      <c r="AS274" s="30"/>
      <c r="AT274" s="30"/>
      <c r="AU274" s="30"/>
      <c r="AV274" s="30"/>
      <c r="AW274" s="30"/>
      <c r="AX274" s="30"/>
      <c r="AY274" s="30"/>
      <c r="AZ274" s="30"/>
      <c r="BA274" s="30"/>
      <c r="BB274" s="30"/>
      <c r="BC274" s="30"/>
      <c r="BD274" s="30"/>
      <c r="BE274" s="30"/>
      <c r="BF274" s="30"/>
      <c r="BG274" s="30"/>
      <c r="BH274" s="30"/>
      <c r="BI274" s="30"/>
      <c r="BJ274" s="30"/>
      <c r="BK274" s="30"/>
      <c r="BL274" s="43"/>
      <c r="BM274" t="s">
        <v>100</v>
      </c>
    </row>
    <row r="275" spans="1:65" x14ac:dyDescent="0.2">
      <c r="A275" s="245"/>
      <c r="B275" s="40" t="s">
        <v>51</v>
      </c>
      <c r="C275" s="24" t="s">
        <v>75</v>
      </c>
      <c r="D275" s="25"/>
      <c r="E275" s="26"/>
      <c r="F275" s="26"/>
      <c r="G275" s="26"/>
      <c r="H275" s="26"/>
      <c r="I275" s="26"/>
      <c r="J275" s="26"/>
      <c r="K275" s="26"/>
      <c r="L275" s="26"/>
      <c r="M275" s="26"/>
      <c r="N275" s="26"/>
      <c r="O275" s="26"/>
      <c r="P275" s="26"/>
      <c r="Q275" s="26"/>
      <c r="R275" s="26"/>
      <c r="S275" s="26"/>
      <c r="T275" s="26"/>
      <c r="U275" s="26"/>
      <c r="V275" s="26"/>
      <c r="W275" s="26"/>
      <c r="X275" s="26"/>
      <c r="Y275" s="26"/>
      <c r="Z275" s="26"/>
      <c r="AA275" s="26"/>
      <c r="AB275" s="26"/>
      <c r="AC275" s="26"/>
      <c r="AD275" s="26"/>
      <c r="AE275" s="26"/>
      <c r="AF275" s="26"/>
      <c r="AG275" s="26"/>
      <c r="AH275" s="26"/>
      <c r="AI275" s="26"/>
      <c r="AJ275" s="26"/>
      <c r="AK275" s="26"/>
      <c r="AL275" s="26"/>
      <c r="AM275" s="26"/>
      <c r="AN275" s="26"/>
      <c r="AO275" s="26"/>
      <c r="AP275" s="26"/>
      <c r="AQ275" s="26"/>
      <c r="AR275" s="26"/>
      <c r="AS275" s="26"/>
      <c r="AT275" s="26"/>
      <c r="AU275" s="26"/>
      <c r="AV275" s="26"/>
      <c r="AW275" s="26"/>
      <c r="AX275" s="26"/>
      <c r="AY275" s="26"/>
      <c r="AZ275" s="26"/>
      <c r="BA275" s="26"/>
      <c r="BB275" s="26"/>
      <c r="BC275" s="26"/>
      <c r="BD275" s="26"/>
      <c r="BE275" s="26"/>
      <c r="BF275" s="26"/>
      <c r="BG275" s="26"/>
      <c r="BH275" s="26"/>
      <c r="BI275" s="26"/>
      <c r="BJ275" s="26"/>
      <c r="BK275" s="26"/>
      <c r="BL275" s="41"/>
      <c r="BM275" t="s">
        <v>100</v>
      </c>
    </row>
    <row r="276" spans="1:65" x14ac:dyDescent="0.2">
      <c r="A276" s="245"/>
      <c r="B276" s="40" t="s">
        <v>51</v>
      </c>
      <c r="C276" s="24" t="s">
        <v>79</v>
      </c>
      <c r="D276" s="25"/>
      <c r="E276" s="26"/>
      <c r="F276" s="26"/>
      <c r="G276" s="26"/>
      <c r="H276" s="26"/>
      <c r="I276" s="26"/>
      <c r="J276" s="26"/>
      <c r="K276" s="26"/>
      <c r="L276" s="26"/>
      <c r="M276" s="26"/>
      <c r="N276" s="26"/>
      <c r="O276" s="26"/>
      <c r="P276" s="26"/>
      <c r="Q276" s="26"/>
      <c r="R276" s="26"/>
      <c r="S276" s="26"/>
      <c r="T276" s="26"/>
      <c r="U276" s="26"/>
      <c r="V276" s="26"/>
      <c r="W276" s="26"/>
      <c r="X276" s="26"/>
      <c r="Y276" s="26"/>
      <c r="Z276" s="26"/>
      <c r="AA276" s="26"/>
      <c r="AB276" s="26"/>
      <c r="AC276" s="26"/>
      <c r="AD276" s="26"/>
      <c r="AE276" s="26"/>
      <c r="AF276" s="26"/>
      <c r="AG276" s="26"/>
      <c r="AH276" s="26"/>
      <c r="AI276" s="26"/>
      <c r="AJ276" s="26"/>
      <c r="AK276" s="26"/>
      <c r="AL276" s="26"/>
      <c r="AM276" s="26"/>
      <c r="AN276" s="26"/>
      <c r="AO276" s="26"/>
      <c r="AP276" s="26"/>
      <c r="AQ276" s="26"/>
      <c r="AR276" s="26"/>
      <c r="AS276" s="26"/>
      <c r="AT276" s="26"/>
      <c r="AU276" s="26"/>
      <c r="AV276" s="26"/>
      <c r="AW276" s="26"/>
      <c r="AX276" s="26"/>
      <c r="AY276" s="26"/>
      <c r="AZ276" s="26"/>
      <c r="BA276" s="26"/>
      <c r="BB276" s="26"/>
      <c r="BC276" s="26"/>
      <c r="BD276" s="26"/>
      <c r="BE276" s="26"/>
      <c r="BF276" s="26"/>
      <c r="BG276" s="26"/>
      <c r="BH276" s="26"/>
      <c r="BI276" s="26"/>
      <c r="BJ276" s="26"/>
      <c r="BK276" s="26"/>
      <c r="BL276" s="41"/>
      <c r="BM276" t="s">
        <v>100</v>
      </c>
    </row>
    <row r="277" spans="1:65" x14ac:dyDescent="0.2">
      <c r="A277" s="245"/>
      <c r="B277" s="40" t="s">
        <v>51</v>
      </c>
      <c r="C277" s="24" t="s">
        <v>240</v>
      </c>
      <c r="D277" s="25"/>
      <c r="E277" s="26"/>
      <c r="F277" s="26"/>
      <c r="G277" s="26"/>
      <c r="H277" s="26"/>
      <c r="I277" s="26"/>
      <c r="J277" s="26"/>
      <c r="K277" s="26"/>
      <c r="L277" s="26"/>
      <c r="M277" s="26"/>
      <c r="N277" s="26"/>
      <c r="O277" s="26"/>
      <c r="P277" s="26"/>
      <c r="Q277" s="26"/>
      <c r="R277" s="26"/>
      <c r="S277" s="26"/>
      <c r="T277" s="26"/>
      <c r="U277" s="26"/>
      <c r="V277" s="26"/>
      <c r="W277" s="33">
        <v>0</v>
      </c>
      <c r="X277" s="33">
        <v>0</v>
      </c>
      <c r="Y277" s="33">
        <v>0</v>
      </c>
      <c r="Z277" s="33">
        <v>0</v>
      </c>
      <c r="AA277" s="33">
        <v>0</v>
      </c>
      <c r="AB277" s="33">
        <v>0</v>
      </c>
      <c r="AC277" s="33">
        <v>0</v>
      </c>
      <c r="AD277" s="33">
        <v>0</v>
      </c>
      <c r="AE277" s="33">
        <v>0</v>
      </c>
      <c r="AF277" s="33">
        <v>0</v>
      </c>
      <c r="AG277" s="33">
        <v>0</v>
      </c>
      <c r="AH277" s="33">
        <v>0</v>
      </c>
      <c r="AI277" s="33">
        <v>0</v>
      </c>
      <c r="AJ277" s="26"/>
      <c r="AK277" s="26"/>
      <c r="AL277" s="26"/>
      <c r="AM277" s="26"/>
      <c r="AN277" s="26"/>
      <c r="AO277" s="26"/>
      <c r="AP277" s="26"/>
      <c r="AQ277" s="26"/>
      <c r="AR277" s="26"/>
      <c r="AS277" s="26"/>
      <c r="AT277" s="26"/>
      <c r="AU277" s="26"/>
      <c r="AV277" s="26"/>
      <c r="AW277" s="26"/>
      <c r="AX277" s="26"/>
      <c r="AY277" s="26"/>
      <c r="AZ277" s="26"/>
      <c r="BA277" s="26"/>
      <c r="BB277" s="26"/>
      <c r="BC277" s="26"/>
      <c r="BD277" s="26"/>
      <c r="BE277" s="26"/>
      <c r="BF277" s="26"/>
      <c r="BG277" s="26"/>
      <c r="BH277" s="26"/>
      <c r="BI277" s="26"/>
      <c r="BJ277" s="26"/>
      <c r="BK277" s="26"/>
      <c r="BL277" s="41"/>
      <c r="BM277" t="s">
        <v>100</v>
      </c>
    </row>
    <row r="278" spans="1:65" x14ac:dyDescent="0.2">
      <c r="A278" s="245"/>
      <c r="B278" s="40" t="s">
        <v>51</v>
      </c>
      <c r="C278" s="24" t="s">
        <v>78</v>
      </c>
      <c r="D278" s="25"/>
      <c r="E278" s="26"/>
      <c r="F278" s="26"/>
      <c r="G278" s="26"/>
      <c r="H278" s="26"/>
      <c r="I278" s="26"/>
      <c r="J278" s="26"/>
      <c r="K278" s="26"/>
      <c r="L278" s="26"/>
      <c r="M278" s="26"/>
      <c r="N278" s="26"/>
      <c r="O278" s="26"/>
      <c r="P278" s="26"/>
      <c r="Q278" s="26"/>
      <c r="R278" s="26"/>
      <c r="S278" s="26"/>
      <c r="T278" s="26"/>
      <c r="U278" s="26"/>
      <c r="V278" s="26"/>
      <c r="W278" s="26"/>
      <c r="X278" s="26"/>
      <c r="Y278" s="26"/>
      <c r="Z278" s="26"/>
      <c r="AA278" s="26"/>
      <c r="AB278" s="26"/>
      <c r="AC278" s="26"/>
      <c r="AD278" s="26"/>
      <c r="AE278" s="26"/>
      <c r="AF278" s="26"/>
      <c r="AG278" s="26"/>
      <c r="AH278" s="26"/>
      <c r="AI278" s="26"/>
      <c r="AJ278" s="26"/>
      <c r="AK278" s="26"/>
      <c r="AL278" s="26"/>
      <c r="AM278" s="26"/>
      <c r="AN278" s="26"/>
      <c r="AO278" s="26"/>
      <c r="AP278" s="26"/>
      <c r="AQ278" s="26"/>
      <c r="AR278" s="26"/>
      <c r="AS278" s="26"/>
      <c r="AT278" s="26"/>
      <c r="AU278" s="26"/>
      <c r="AV278" s="26"/>
      <c r="AW278" s="26"/>
      <c r="AX278" s="26"/>
      <c r="AY278" s="26"/>
      <c r="AZ278" s="26"/>
      <c r="BA278" s="26"/>
      <c r="BB278" s="26"/>
      <c r="BC278" s="26"/>
      <c r="BD278" s="26"/>
      <c r="BE278" s="26"/>
      <c r="BF278" s="26"/>
      <c r="BG278" s="26"/>
      <c r="BH278" s="26"/>
      <c r="BI278" s="26"/>
      <c r="BJ278" s="26"/>
      <c r="BK278" s="26"/>
      <c r="BL278" s="41"/>
      <c r="BM278" t="s">
        <v>100</v>
      </c>
    </row>
    <row r="279" spans="1:65" x14ac:dyDescent="0.2">
      <c r="A279" s="245"/>
      <c r="B279" s="40" t="s">
        <v>51</v>
      </c>
      <c r="C279" s="31" t="s">
        <v>36</v>
      </c>
      <c r="D279" s="27">
        <v>0</v>
      </c>
      <c r="E279" s="28">
        <v>0</v>
      </c>
      <c r="F279" s="28">
        <v>0</v>
      </c>
      <c r="G279" s="28">
        <v>0</v>
      </c>
      <c r="H279" s="28">
        <v>0</v>
      </c>
      <c r="I279" s="28">
        <v>0</v>
      </c>
      <c r="J279" s="28">
        <v>0</v>
      </c>
      <c r="K279" s="28">
        <v>0</v>
      </c>
      <c r="L279" s="28">
        <v>0</v>
      </c>
      <c r="M279" s="28">
        <v>0.3</v>
      </c>
      <c r="N279" s="28">
        <v>0.3</v>
      </c>
      <c r="O279" s="28">
        <v>0.3</v>
      </c>
      <c r="P279" s="28">
        <v>4</v>
      </c>
      <c r="Q279" s="28">
        <v>19</v>
      </c>
      <c r="R279" s="28">
        <v>33</v>
      </c>
      <c r="S279" s="28">
        <v>47.8</v>
      </c>
      <c r="T279" s="28">
        <v>55.8</v>
      </c>
      <c r="U279" s="28">
        <v>60</v>
      </c>
      <c r="V279" s="28">
        <v>67.7</v>
      </c>
      <c r="W279" s="28">
        <v>68.7</v>
      </c>
      <c r="X279" s="28">
        <v>96</v>
      </c>
      <c r="Y279" s="28">
        <v>134</v>
      </c>
      <c r="Z279" s="28">
        <v>174</v>
      </c>
      <c r="AA279" s="28">
        <v>215</v>
      </c>
      <c r="AB279" s="28">
        <v>266</v>
      </c>
      <c r="AC279" s="28">
        <v>316</v>
      </c>
      <c r="AD279" s="28">
        <v>369</v>
      </c>
      <c r="AE279" s="28">
        <v>421</v>
      </c>
      <c r="AF279" s="28">
        <v>474</v>
      </c>
      <c r="AG279" s="28">
        <v>526</v>
      </c>
      <c r="AH279" s="28">
        <v>768</v>
      </c>
      <c r="AI279" s="28">
        <v>768</v>
      </c>
      <c r="AJ279" s="28">
        <v>768</v>
      </c>
      <c r="AK279" s="28">
        <v>768</v>
      </c>
      <c r="AL279" s="28">
        <v>768</v>
      </c>
      <c r="AM279" s="28">
        <v>768</v>
      </c>
      <c r="AN279" s="28">
        <v>768</v>
      </c>
      <c r="AO279" s="28">
        <v>768</v>
      </c>
      <c r="AP279" s="28">
        <v>768</v>
      </c>
      <c r="AQ279" s="28">
        <v>768</v>
      </c>
      <c r="AR279" s="28">
        <v>768</v>
      </c>
      <c r="AS279" s="28">
        <v>768</v>
      </c>
      <c r="AT279" s="28">
        <v>768</v>
      </c>
      <c r="AU279" s="28">
        <v>768</v>
      </c>
      <c r="AV279" s="28">
        <v>768</v>
      </c>
      <c r="AW279" s="28">
        <v>768</v>
      </c>
      <c r="AX279" s="28">
        <v>768</v>
      </c>
      <c r="AY279" s="28">
        <v>768</v>
      </c>
      <c r="AZ279" s="28">
        <v>768</v>
      </c>
      <c r="BA279" s="28">
        <v>768</v>
      </c>
      <c r="BB279" s="28">
        <v>768</v>
      </c>
      <c r="BC279" s="28">
        <v>768</v>
      </c>
      <c r="BD279" s="28">
        <v>768</v>
      </c>
      <c r="BE279" s="28">
        <v>768</v>
      </c>
      <c r="BF279" s="28">
        <v>768</v>
      </c>
      <c r="BG279" s="28">
        <v>768</v>
      </c>
      <c r="BH279" s="28">
        <v>768</v>
      </c>
      <c r="BI279" s="28">
        <v>768</v>
      </c>
      <c r="BJ279" s="28">
        <v>768</v>
      </c>
      <c r="BK279" s="28">
        <v>768</v>
      </c>
      <c r="BL279" s="42">
        <v>768</v>
      </c>
      <c r="BM279" t="s">
        <v>100</v>
      </c>
    </row>
    <row r="280" spans="1:65" x14ac:dyDescent="0.2">
      <c r="A280" s="245"/>
      <c r="B280" s="40" t="s">
        <v>51</v>
      </c>
      <c r="C280" s="24" t="s">
        <v>74</v>
      </c>
      <c r="D280" s="35">
        <v>0</v>
      </c>
      <c r="E280" s="29">
        <v>0</v>
      </c>
      <c r="F280" s="29">
        <v>0</v>
      </c>
      <c r="G280" s="29">
        <v>0</v>
      </c>
      <c r="H280" s="29">
        <v>0</v>
      </c>
      <c r="I280" s="29">
        <v>0</v>
      </c>
      <c r="J280" s="29">
        <v>0</v>
      </c>
      <c r="K280" s="29">
        <v>0</v>
      </c>
      <c r="L280" s="29">
        <v>0</v>
      </c>
      <c r="M280" s="29">
        <v>0.3</v>
      </c>
      <c r="N280" s="29">
        <v>0.3</v>
      </c>
      <c r="O280" s="29">
        <v>0.3</v>
      </c>
      <c r="P280" s="29">
        <v>4</v>
      </c>
      <c r="Q280" s="29">
        <v>19</v>
      </c>
      <c r="R280" s="29">
        <v>33</v>
      </c>
      <c r="S280" s="29">
        <v>47.8</v>
      </c>
      <c r="T280" s="29">
        <v>55.8</v>
      </c>
      <c r="U280" s="29">
        <v>60</v>
      </c>
      <c r="V280" s="29">
        <v>67.7</v>
      </c>
      <c r="W280" s="29">
        <v>68.7</v>
      </c>
      <c r="X280" s="26">
        <v>96</v>
      </c>
      <c r="Y280" s="26">
        <v>134</v>
      </c>
      <c r="Z280" s="26">
        <v>174</v>
      </c>
      <c r="AA280" s="26">
        <v>215</v>
      </c>
      <c r="AB280" s="26">
        <v>266</v>
      </c>
      <c r="AC280" s="26">
        <v>316</v>
      </c>
      <c r="AD280" s="26">
        <v>369</v>
      </c>
      <c r="AE280" s="26">
        <v>421</v>
      </c>
      <c r="AF280" s="26">
        <v>474</v>
      </c>
      <c r="AG280" s="26">
        <v>526</v>
      </c>
      <c r="AH280" s="26">
        <v>768</v>
      </c>
      <c r="AI280" s="26"/>
      <c r="AJ280" s="26"/>
      <c r="AK280" s="26"/>
      <c r="AL280" s="26"/>
      <c r="AM280" s="26"/>
      <c r="AN280" s="26"/>
      <c r="AO280" s="26"/>
      <c r="AP280" s="26"/>
      <c r="AQ280" s="26"/>
      <c r="AR280" s="26"/>
      <c r="AS280" s="26"/>
      <c r="AT280" s="26"/>
      <c r="AU280" s="26"/>
      <c r="AV280" s="26"/>
      <c r="AW280" s="26"/>
      <c r="AX280" s="26"/>
      <c r="AY280" s="26"/>
      <c r="AZ280" s="26"/>
      <c r="BA280" s="26"/>
      <c r="BB280" s="26"/>
      <c r="BC280" s="26"/>
      <c r="BD280" s="26"/>
      <c r="BE280" s="26"/>
      <c r="BF280" s="26"/>
      <c r="BG280" s="26"/>
      <c r="BH280" s="26"/>
      <c r="BI280" s="26"/>
      <c r="BJ280" s="26"/>
      <c r="BK280" s="26"/>
      <c r="BL280" s="41"/>
      <c r="BM280" t="s">
        <v>100</v>
      </c>
    </row>
    <row r="281" spans="1:65" x14ac:dyDescent="0.2">
      <c r="A281" s="245"/>
      <c r="B281" s="40" t="s">
        <v>51</v>
      </c>
      <c r="C281" s="24" t="s">
        <v>99</v>
      </c>
      <c r="D281" s="25"/>
      <c r="E281" s="26"/>
      <c r="F281" s="26"/>
      <c r="G281" s="26"/>
      <c r="H281" s="26"/>
      <c r="I281" s="26"/>
      <c r="J281" s="26"/>
      <c r="K281" s="26"/>
      <c r="L281" s="26"/>
      <c r="M281" s="26"/>
      <c r="N281" s="26"/>
      <c r="O281" s="26"/>
      <c r="P281" s="26"/>
      <c r="Q281" s="26"/>
      <c r="R281" s="26"/>
      <c r="S281" s="26"/>
      <c r="T281" s="26"/>
      <c r="U281" s="26"/>
      <c r="V281" s="26"/>
      <c r="X281" s="30">
        <v>27.299999999999997</v>
      </c>
      <c r="Y281" s="30">
        <v>38</v>
      </c>
      <c r="Z281" s="30">
        <v>40</v>
      </c>
      <c r="AA281" s="30">
        <v>41</v>
      </c>
      <c r="AB281" s="30">
        <v>51</v>
      </c>
      <c r="AC281" s="30">
        <v>50</v>
      </c>
      <c r="AD281" s="30">
        <v>53</v>
      </c>
      <c r="AE281" s="30">
        <v>52</v>
      </c>
      <c r="AF281" s="30">
        <v>53</v>
      </c>
      <c r="AG281" s="30">
        <v>52</v>
      </c>
      <c r="AH281" s="30">
        <v>242</v>
      </c>
      <c r="AI281" s="30"/>
      <c r="AJ281" s="30"/>
      <c r="AK281" s="30"/>
      <c r="AL281" s="30"/>
      <c r="AM281" s="30"/>
      <c r="AN281" s="30"/>
      <c r="AO281" s="30"/>
      <c r="AP281" s="30"/>
      <c r="AQ281" s="30"/>
      <c r="AR281" s="30"/>
      <c r="AS281" s="30"/>
      <c r="AT281" s="30"/>
      <c r="AU281" s="30"/>
      <c r="AV281" s="30"/>
      <c r="AW281" s="30"/>
      <c r="AX281" s="30"/>
      <c r="AY281" s="30"/>
      <c r="AZ281" s="30"/>
      <c r="BA281" s="30"/>
      <c r="BB281" s="30"/>
      <c r="BC281" s="30"/>
      <c r="BD281" s="30"/>
      <c r="BE281" s="30"/>
      <c r="BF281" s="30"/>
      <c r="BG281" s="30"/>
      <c r="BH281" s="30"/>
      <c r="BI281" s="30"/>
      <c r="BJ281" s="30"/>
      <c r="BK281" s="30"/>
      <c r="BL281" s="43"/>
      <c r="BM281" t="s">
        <v>100</v>
      </c>
    </row>
    <row r="282" spans="1:65" x14ac:dyDescent="0.2">
      <c r="A282" s="245"/>
      <c r="B282" s="40" t="s">
        <v>51</v>
      </c>
      <c r="C282" s="24" t="s">
        <v>75</v>
      </c>
      <c r="D282" s="25"/>
      <c r="E282" s="26"/>
      <c r="F282" s="26"/>
      <c r="G282" s="26"/>
      <c r="H282" s="26"/>
      <c r="I282" s="26"/>
      <c r="J282" s="26"/>
      <c r="K282" s="26"/>
      <c r="L282" s="26"/>
      <c r="M282" s="26"/>
      <c r="N282" s="26"/>
      <c r="O282" s="26"/>
      <c r="P282" s="26"/>
      <c r="Q282" s="26"/>
      <c r="R282" s="26"/>
      <c r="S282" s="26"/>
      <c r="T282" s="26"/>
      <c r="U282" s="26"/>
      <c r="V282" s="26"/>
      <c r="W282" s="26"/>
      <c r="X282" s="26"/>
      <c r="Y282" s="26"/>
      <c r="Z282" s="26"/>
      <c r="AA282" s="26"/>
      <c r="AB282" s="26"/>
      <c r="AC282" s="26"/>
      <c r="AD282" s="26"/>
      <c r="AE282" s="26"/>
      <c r="AF282" s="26"/>
      <c r="AG282" s="26"/>
      <c r="AH282" s="26"/>
      <c r="AI282" s="26"/>
      <c r="AJ282" s="26"/>
      <c r="AK282" s="26"/>
      <c r="AL282" s="26"/>
      <c r="AM282" s="26"/>
      <c r="AN282" s="26"/>
      <c r="AO282" s="26"/>
      <c r="AP282" s="26"/>
      <c r="AQ282" s="26"/>
      <c r="AR282" s="26"/>
      <c r="AS282" s="26"/>
      <c r="AT282" s="26"/>
      <c r="AU282" s="26"/>
      <c r="AV282" s="26"/>
      <c r="AW282" s="26"/>
      <c r="AX282" s="26"/>
      <c r="AY282" s="26"/>
      <c r="AZ282" s="26"/>
      <c r="BA282" s="26"/>
      <c r="BB282" s="26"/>
      <c r="BC282" s="26"/>
      <c r="BD282" s="26"/>
      <c r="BE282" s="26"/>
      <c r="BF282" s="26"/>
      <c r="BG282" s="26"/>
      <c r="BH282" s="26"/>
      <c r="BI282" s="26"/>
      <c r="BJ282" s="26"/>
      <c r="BK282" s="26"/>
      <c r="BL282" s="41"/>
      <c r="BM282" t="s">
        <v>100</v>
      </c>
    </row>
    <row r="283" spans="1:65" x14ac:dyDescent="0.2">
      <c r="A283" s="245"/>
      <c r="B283" s="40" t="s">
        <v>51</v>
      </c>
      <c r="C283" s="24" t="s">
        <v>79</v>
      </c>
      <c r="D283" s="25"/>
      <c r="E283" s="26"/>
      <c r="F283" s="26"/>
      <c r="G283" s="26"/>
      <c r="H283" s="26"/>
      <c r="I283" s="26"/>
      <c r="J283" s="26"/>
      <c r="K283" s="26"/>
      <c r="L283" s="26"/>
      <c r="M283" s="26"/>
      <c r="N283" s="26"/>
      <c r="O283" s="26"/>
      <c r="P283" s="26"/>
      <c r="Q283" s="26"/>
      <c r="R283" s="26"/>
      <c r="S283" s="26"/>
      <c r="T283" s="26"/>
      <c r="U283" s="26"/>
      <c r="V283" s="26"/>
      <c r="W283" s="26"/>
      <c r="X283" s="26"/>
      <c r="Y283" s="26"/>
      <c r="Z283" s="26"/>
      <c r="AA283" s="26"/>
      <c r="AB283" s="26"/>
      <c r="AC283" s="26"/>
      <c r="AD283" s="26"/>
      <c r="AE283" s="26"/>
      <c r="AF283" s="26"/>
      <c r="AG283" s="26"/>
      <c r="AH283" s="26"/>
      <c r="AI283" s="26"/>
      <c r="AJ283" s="26"/>
      <c r="AK283" s="26"/>
      <c r="AL283" s="26"/>
      <c r="AM283" s="26"/>
      <c r="AN283" s="26"/>
      <c r="AO283" s="26"/>
      <c r="AP283" s="26"/>
      <c r="AQ283" s="26"/>
      <c r="AR283" s="26"/>
      <c r="AS283" s="26"/>
      <c r="AT283" s="26"/>
      <c r="AU283" s="26"/>
      <c r="AV283" s="26"/>
      <c r="AW283" s="26"/>
      <c r="AX283" s="26"/>
      <c r="AY283" s="26"/>
      <c r="AZ283" s="26"/>
      <c r="BA283" s="26"/>
      <c r="BB283" s="26"/>
      <c r="BC283" s="26"/>
      <c r="BD283" s="26"/>
      <c r="BE283" s="26"/>
      <c r="BF283" s="26"/>
      <c r="BG283" s="26"/>
      <c r="BH283" s="26"/>
      <c r="BI283" s="26"/>
      <c r="BJ283" s="26"/>
      <c r="BK283" s="26"/>
      <c r="BL283" s="41"/>
      <c r="BM283" t="s">
        <v>100</v>
      </c>
    </row>
    <row r="284" spans="1:65" x14ac:dyDescent="0.2">
      <c r="A284" s="245"/>
      <c r="B284" s="40" t="s">
        <v>51</v>
      </c>
      <c r="C284" s="24" t="s">
        <v>240</v>
      </c>
      <c r="D284" s="25"/>
      <c r="E284" s="26"/>
      <c r="F284" s="26"/>
      <c r="G284" s="26"/>
      <c r="H284" s="26"/>
      <c r="I284" s="26"/>
      <c r="J284" s="26"/>
      <c r="K284" s="26"/>
      <c r="L284" s="26"/>
      <c r="M284" s="26"/>
      <c r="N284" s="26"/>
      <c r="O284" s="26"/>
      <c r="P284" s="26"/>
      <c r="Q284" s="26"/>
      <c r="R284" s="26"/>
      <c r="S284" s="26"/>
      <c r="T284" s="26"/>
      <c r="U284" s="26"/>
      <c r="V284" s="26"/>
      <c r="W284" s="33">
        <v>0</v>
      </c>
      <c r="X284" s="33">
        <v>0</v>
      </c>
      <c r="Y284" s="33">
        <v>0</v>
      </c>
      <c r="Z284" s="33">
        <v>0</v>
      </c>
      <c r="AA284" s="33">
        <v>0</v>
      </c>
      <c r="AB284" s="33">
        <v>0</v>
      </c>
      <c r="AC284" s="33">
        <v>0</v>
      </c>
      <c r="AD284" s="33">
        <v>0</v>
      </c>
      <c r="AE284" s="33">
        <v>0</v>
      </c>
      <c r="AF284" s="33">
        <v>0</v>
      </c>
      <c r="AG284" s="33">
        <v>0</v>
      </c>
      <c r="AH284" s="33">
        <v>0</v>
      </c>
      <c r="AI284" s="33">
        <v>0</v>
      </c>
      <c r="AJ284" s="26"/>
      <c r="AK284" s="26"/>
      <c r="AL284" s="26"/>
      <c r="AM284" s="26"/>
      <c r="AN284" s="26"/>
      <c r="AO284" s="26"/>
      <c r="AP284" s="26"/>
      <c r="AQ284" s="26"/>
      <c r="AR284" s="26"/>
      <c r="AS284" s="26"/>
      <c r="AT284" s="26"/>
      <c r="AU284" s="26"/>
      <c r="AV284" s="26"/>
      <c r="AW284" s="26"/>
      <c r="AX284" s="26"/>
      <c r="AY284" s="26"/>
      <c r="AZ284" s="26"/>
      <c r="BA284" s="26"/>
      <c r="BB284" s="26"/>
      <c r="BC284" s="26"/>
      <c r="BD284" s="26"/>
      <c r="BE284" s="26"/>
      <c r="BF284" s="26"/>
      <c r="BG284" s="26"/>
      <c r="BH284" s="26"/>
      <c r="BI284" s="26"/>
      <c r="BJ284" s="26"/>
      <c r="BK284" s="26"/>
      <c r="BL284" s="41"/>
      <c r="BM284" t="s">
        <v>100</v>
      </c>
    </row>
    <row r="285" spans="1:65" x14ac:dyDescent="0.2">
      <c r="A285" s="245"/>
      <c r="B285" s="40" t="s">
        <v>51</v>
      </c>
      <c r="C285" s="24" t="s">
        <v>81</v>
      </c>
      <c r="D285" s="25"/>
      <c r="E285" s="26"/>
      <c r="F285" s="26"/>
      <c r="G285" s="26"/>
      <c r="H285" s="26"/>
      <c r="I285" s="26"/>
      <c r="J285" s="26"/>
      <c r="K285" s="26"/>
      <c r="L285" s="26"/>
      <c r="M285" s="26"/>
      <c r="N285" s="26"/>
      <c r="O285" s="26"/>
      <c r="P285" s="26"/>
      <c r="Q285" s="26"/>
      <c r="R285" s="26"/>
      <c r="S285" s="26"/>
      <c r="T285" s="26"/>
      <c r="U285" s="26"/>
      <c r="V285" s="26"/>
      <c r="W285" s="26"/>
      <c r="X285" s="26"/>
      <c r="Y285" s="26"/>
      <c r="Z285" s="26"/>
      <c r="AA285" s="26"/>
      <c r="AB285" s="26"/>
      <c r="AC285" s="26"/>
      <c r="AD285" s="26"/>
      <c r="AE285" s="26"/>
      <c r="AF285" s="26"/>
      <c r="AG285" s="26"/>
      <c r="AH285" s="26"/>
      <c r="AI285" s="26"/>
      <c r="AJ285" s="26"/>
      <c r="AK285" s="26"/>
      <c r="AL285" s="26"/>
      <c r="AM285" s="26"/>
      <c r="AN285" s="26"/>
      <c r="AO285" s="26"/>
      <c r="AP285" s="26"/>
      <c r="AQ285" s="26"/>
      <c r="AR285" s="26"/>
      <c r="AS285" s="26"/>
      <c r="AT285" s="26"/>
      <c r="AU285" s="26"/>
      <c r="AV285" s="26"/>
      <c r="AW285" s="26"/>
      <c r="AX285" s="26"/>
      <c r="AY285" s="26"/>
      <c r="AZ285" s="26"/>
      <c r="BA285" s="26"/>
      <c r="BB285" s="26"/>
      <c r="BC285" s="26"/>
      <c r="BD285" s="26"/>
      <c r="BE285" s="26"/>
      <c r="BF285" s="26"/>
      <c r="BG285" s="26"/>
      <c r="BH285" s="26"/>
      <c r="BI285" s="26"/>
      <c r="BJ285" s="26"/>
      <c r="BK285" s="26"/>
      <c r="BL285" s="41"/>
      <c r="BM285" t="s">
        <v>100</v>
      </c>
    </row>
    <row r="286" spans="1:65" x14ac:dyDescent="0.2">
      <c r="A286" s="245"/>
      <c r="B286" s="40" t="s">
        <v>51</v>
      </c>
      <c r="C286" s="24" t="s">
        <v>78</v>
      </c>
      <c r="D286" s="25"/>
      <c r="E286" s="26"/>
      <c r="F286" s="26"/>
      <c r="G286" s="26"/>
      <c r="H286" s="26"/>
      <c r="I286" s="26"/>
      <c r="J286" s="26"/>
      <c r="K286" s="26"/>
      <c r="L286" s="26"/>
      <c r="M286" s="26"/>
      <c r="N286" s="26"/>
      <c r="O286" s="26"/>
      <c r="P286" s="26"/>
      <c r="Q286" s="26"/>
      <c r="R286" s="26"/>
      <c r="S286" s="26"/>
      <c r="T286" s="26"/>
      <c r="U286" s="26"/>
      <c r="V286" s="26"/>
      <c r="W286" s="26"/>
      <c r="X286" s="26"/>
      <c r="Y286" s="26"/>
      <c r="Z286" s="26"/>
      <c r="AA286" s="26"/>
      <c r="AB286" s="26"/>
      <c r="AC286" s="26"/>
      <c r="AD286" s="26"/>
      <c r="AE286" s="26"/>
      <c r="AF286" s="26"/>
      <c r="AG286" s="26"/>
      <c r="AH286" s="26"/>
      <c r="AI286" s="26"/>
      <c r="AJ286" s="26"/>
      <c r="AK286" s="26"/>
      <c r="AL286" s="26"/>
      <c r="AM286" s="26"/>
      <c r="AN286" s="26"/>
      <c r="AO286" s="26"/>
      <c r="AP286" s="26"/>
      <c r="AQ286" s="26"/>
      <c r="AR286" s="26"/>
      <c r="AS286" s="26"/>
      <c r="AT286" s="26"/>
      <c r="AU286" s="26"/>
      <c r="AV286" s="26"/>
      <c r="AW286" s="26"/>
      <c r="AX286" s="26"/>
      <c r="AY286" s="26"/>
      <c r="AZ286" s="26"/>
      <c r="BA286" s="26"/>
      <c r="BB286" s="26"/>
      <c r="BC286" s="26"/>
      <c r="BD286" s="26"/>
      <c r="BE286" s="26"/>
      <c r="BF286" s="26"/>
      <c r="BG286" s="26"/>
      <c r="BH286" s="26"/>
      <c r="BI286" s="26"/>
      <c r="BJ286" s="26"/>
      <c r="BK286" s="26"/>
      <c r="BL286" s="41"/>
      <c r="BM286" t="s">
        <v>100</v>
      </c>
    </row>
    <row r="287" spans="1:65" x14ac:dyDescent="0.2">
      <c r="A287" s="245"/>
      <c r="B287" s="40" t="s">
        <v>51</v>
      </c>
      <c r="C287" s="31" t="s">
        <v>45</v>
      </c>
      <c r="D287" s="27">
        <v>0</v>
      </c>
      <c r="E287" s="28">
        <v>0</v>
      </c>
      <c r="F287" s="28">
        <v>0</v>
      </c>
      <c r="G287" s="28">
        <v>0</v>
      </c>
      <c r="H287" s="28">
        <v>0</v>
      </c>
      <c r="I287" s="28">
        <v>0</v>
      </c>
      <c r="J287" s="28">
        <v>0</v>
      </c>
      <c r="K287" s="28">
        <v>0</v>
      </c>
      <c r="L287" s="28">
        <v>0</v>
      </c>
      <c r="M287" s="28">
        <v>0</v>
      </c>
      <c r="N287" s="28">
        <v>0</v>
      </c>
      <c r="O287" s="28">
        <v>0</v>
      </c>
      <c r="P287" s="28">
        <v>0</v>
      </c>
      <c r="Q287" s="28">
        <v>0</v>
      </c>
      <c r="R287" s="28">
        <v>0</v>
      </c>
      <c r="S287" s="28">
        <v>0</v>
      </c>
      <c r="T287" s="28">
        <v>0</v>
      </c>
      <c r="U287" s="28">
        <v>0</v>
      </c>
      <c r="V287" s="28">
        <v>0</v>
      </c>
      <c r="W287" s="28">
        <v>0</v>
      </c>
      <c r="X287" s="28">
        <v>0</v>
      </c>
      <c r="Y287" s="28">
        <v>0</v>
      </c>
      <c r="Z287" s="28">
        <v>0</v>
      </c>
      <c r="AA287" s="28">
        <v>0</v>
      </c>
      <c r="AB287" s="28">
        <v>0</v>
      </c>
      <c r="AC287" s="28">
        <v>0</v>
      </c>
      <c r="AD287" s="28">
        <v>0</v>
      </c>
      <c r="AE287" s="28">
        <v>0</v>
      </c>
      <c r="AF287" s="28">
        <v>0</v>
      </c>
      <c r="AG287" s="28">
        <v>0</v>
      </c>
      <c r="AH287" s="28">
        <v>0</v>
      </c>
      <c r="AI287" s="28">
        <v>0</v>
      </c>
      <c r="AJ287" s="28">
        <v>0</v>
      </c>
      <c r="AK287" s="28">
        <v>0</v>
      </c>
      <c r="AL287" s="28">
        <v>0</v>
      </c>
      <c r="AM287" s="28">
        <v>0</v>
      </c>
      <c r="AN287" s="28">
        <v>0</v>
      </c>
      <c r="AO287" s="28">
        <v>0</v>
      </c>
      <c r="AP287" s="28">
        <v>0</v>
      </c>
      <c r="AQ287" s="28">
        <v>0</v>
      </c>
      <c r="AR287" s="28">
        <v>0</v>
      </c>
      <c r="AS287" s="28">
        <v>0</v>
      </c>
      <c r="AT287" s="28">
        <v>0</v>
      </c>
      <c r="AU287" s="28">
        <v>0</v>
      </c>
      <c r="AV287" s="28">
        <v>0</v>
      </c>
      <c r="AW287" s="28">
        <v>0</v>
      </c>
      <c r="AX287" s="28">
        <v>0</v>
      </c>
      <c r="AY287" s="28">
        <v>0</v>
      </c>
      <c r="AZ287" s="28">
        <v>0</v>
      </c>
      <c r="BA287" s="28">
        <v>0</v>
      </c>
      <c r="BB287" s="28">
        <v>0</v>
      </c>
      <c r="BC287" s="28">
        <v>0</v>
      </c>
      <c r="BD287" s="28">
        <v>0</v>
      </c>
      <c r="BE287" s="28">
        <v>0</v>
      </c>
      <c r="BF287" s="28">
        <v>0</v>
      </c>
      <c r="BG287" s="28">
        <v>0</v>
      </c>
      <c r="BH287" s="28">
        <v>0</v>
      </c>
      <c r="BI287" s="28">
        <v>0</v>
      </c>
      <c r="BJ287" s="28">
        <v>0</v>
      </c>
      <c r="BK287" s="28">
        <v>0</v>
      </c>
      <c r="BL287" s="42">
        <v>0</v>
      </c>
      <c r="BM287" t="s">
        <v>100</v>
      </c>
    </row>
    <row r="288" spans="1:65" x14ac:dyDescent="0.2">
      <c r="A288" s="245"/>
      <c r="B288" s="40" t="s">
        <v>51</v>
      </c>
      <c r="C288" s="24" t="s">
        <v>74</v>
      </c>
      <c r="D288" s="35">
        <v>0</v>
      </c>
      <c r="E288" s="29">
        <v>0</v>
      </c>
      <c r="F288" s="29">
        <v>0</v>
      </c>
      <c r="G288" s="29">
        <v>0</v>
      </c>
      <c r="H288" s="29">
        <v>0</v>
      </c>
      <c r="I288" s="29">
        <v>0</v>
      </c>
      <c r="J288" s="29">
        <v>0</v>
      </c>
      <c r="K288" s="29">
        <v>0</v>
      </c>
      <c r="L288" s="29">
        <v>0</v>
      </c>
      <c r="M288" s="29">
        <v>0</v>
      </c>
      <c r="N288" s="29">
        <v>0</v>
      </c>
      <c r="O288" s="29">
        <v>0</v>
      </c>
      <c r="P288" s="29">
        <v>0</v>
      </c>
      <c r="Q288" s="29">
        <v>0</v>
      </c>
      <c r="R288" s="29">
        <v>0</v>
      </c>
      <c r="S288" s="29">
        <v>0</v>
      </c>
      <c r="T288" s="29">
        <v>0</v>
      </c>
      <c r="U288" s="29">
        <v>0</v>
      </c>
      <c r="V288" s="29">
        <v>0</v>
      </c>
      <c r="W288" s="29">
        <v>0</v>
      </c>
      <c r="X288" s="26">
        <v>0</v>
      </c>
      <c r="Y288" s="26">
        <v>0</v>
      </c>
      <c r="Z288" s="26">
        <v>0</v>
      </c>
      <c r="AA288" s="26">
        <v>0</v>
      </c>
      <c r="AB288" s="26">
        <v>0</v>
      </c>
      <c r="AC288" s="26">
        <v>0</v>
      </c>
      <c r="AD288" s="26">
        <v>0</v>
      </c>
      <c r="AE288" s="26">
        <v>0</v>
      </c>
      <c r="AF288" s="26">
        <v>0</v>
      </c>
      <c r="AG288" s="26">
        <v>0</v>
      </c>
      <c r="AH288" s="26">
        <v>0</v>
      </c>
      <c r="AI288" s="26"/>
      <c r="AJ288" s="26"/>
      <c r="AK288" s="26"/>
      <c r="AL288" s="26"/>
      <c r="AM288" s="26"/>
      <c r="AN288" s="26"/>
      <c r="AO288" s="26"/>
      <c r="AP288" s="26"/>
      <c r="AQ288" s="26"/>
      <c r="AR288" s="26"/>
      <c r="AS288" s="26"/>
      <c r="AT288" s="26"/>
      <c r="AU288" s="26"/>
      <c r="AV288" s="26"/>
      <c r="AW288" s="26"/>
      <c r="AX288" s="26"/>
      <c r="AY288" s="26"/>
      <c r="AZ288" s="26"/>
      <c r="BA288" s="26"/>
      <c r="BB288" s="26"/>
      <c r="BC288" s="26"/>
      <c r="BD288" s="26"/>
      <c r="BE288" s="26"/>
      <c r="BF288" s="26"/>
      <c r="BG288" s="26"/>
      <c r="BH288" s="26"/>
      <c r="BI288" s="26"/>
      <c r="BJ288" s="26"/>
      <c r="BK288" s="26"/>
      <c r="BL288" s="41"/>
      <c r="BM288" t="s">
        <v>100</v>
      </c>
    </row>
    <row r="289" spans="1:65" x14ac:dyDescent="0.2">
      <c r="A289" s="245"/>
      <c r="B289" s="40" t="s">
        <v>51</v>
      </c>
      <c r="C289" s="24" t="s">
        <v>83</v>
      </c>
      <c r="D289" s="25"/>
      <c r="E289" s="26"/>
      <c r="F289" s="26"/>
      <c r="G289" s="26"/>
      <c r="H289" s="26"/>
      <c r="I289" s="26"/>
      <c r="J289" s="26"/>
      <c r="K289" s="26"/>
      <c r="L289" s="26"/>
      <c r="M289" s="26"/>
      <c r="N289" s="26"/>
      <c r="O289" s="26"/>
      <c r="P289" s="26"/>
      <c r="Q289" s="26"/>
      <c r="R289" s="26"/>
      <c r="S289" s="26"/>
      <c r="T289" s="26"/>
      <c r="U289" s="26"/>
      <c r="V289" s="26"/>
      <c r="X289" s="30"/>
      <c r="Y289" s="30"/>
      <c r="Z289" s="30"/>
      <c r="AA289" s="30"/>
      <c r="AB289" s="30"/>
      <c r="AC289" s="30"/>
      <c r="AD289" s="30"/>
      <c r="AE289" s="30"/>
      <c r="AF289" s="30"/>
      <c r="AG289" s="30"/>
      <c r="AH289" s="30"/>
      <c r="AI289" s="30"/>
      <c r="AJ289" s="30"/>
      <c r="AK289" s="30"/>
      <c r="AL289" s="30"/>
      <c r="AM289" s="30"/>
      <c r="AN289" s="30"/>
      <c r="AO289" s="30"/>
      <c r="AP289" s="30"/>
      <c r="AQ289" s="30"/>
      <c r="AR289" s="30"/>
      <c r="AS289" s="30"/>
      <c r="AT289" s="30"/>
      <c r="AU289" s="30"/>
      <c r="AV289" s="30"/>
      <c r="AW289" s="30"/>
      <c r="AX289" s="30"/>
      <c r="AY289" s="30"/>
      <c r="AZ289" s="30"/>
      <c r="BA289" s="30"/>
      <c r="BB289" s="30"/>
      <c r="BC289" s="30"/>
      <c r="BD289" s="30"/>
      <c r="BE289" s="30"/>
      <c r="BF289" s="30"/>
      <c r="BG289" s="30"/>
      <c r="BH289" s="30"/>
      <c r="BI289" s="30"/>
      <c r="BJ289" s="30"/>
      <c r="BK289" s="30"/>
      <c r="BL289" s="43"/>
      <c r="BM289" t="s">
        <v>100</v>
      </c>
    </row>
    <row r="290" spans="1:65" x14ac:dyDescent="0.2">
      <c r="A290" s="245"/>
      <c r="B290" s="40" t="s">
        <v>51</v>
      </c>
      <c r="C290" s="24" t="s">
        <v>75</v>
      </c>
      <c r="D290" s="25"/>
      <c r="E290" s="26"/>
      <c r="F290" s="26"/>
      <c r="G290" s="26"/>
      <c r="H290" s="26"/>
      <c r="I290" s="26"/>
      <c r="J290" s="26"/>
      <c r="K290" s="26"/>
      <c r="L290" s="26"/>
      <c r="M290" s="26"/>
      <c r="N290" s="26"/>
      <c r="O290" s="26"/>
      <c r="P290" s="26"/>
      <c r="Q290" s="26"/>
      <c r="R290" s="26"/>
      <c r="S290" s="26"/>
      <c r="T290" s="26"/>
      <c r="U290" s="26"/>
      <c r="V290" s="26"/>
      <c r="W290" s="26"/>
      <c r="X290" s="26"/>
      <c r="Y290" s="26"/>
      <c r="Z290" s="26"/>
      <c r="AA290" s="26"/>
      <c r="AB290" s="26"/>
      <c r="AC290" s="26"/>
      <c r="AD290" s="26"/>
      <c r="AE290" s="26"/>
      <c r="AF290" s="26"/>
      <c r="AG290" s="26"/>
      <c r="AH290" s="26"/>
      <c r="AI290" s="26"/>
      <c r="AJ290" s="26"/>
      <c r="AK290" s="26"/>
      <c r="AL290" s="26"/>
      <c r="AM290" s="26"/>
      <c r="AN290" s="26"/>
      <c r="AO290" s="26"/>
      <c r="AP290" s="26"/>
      <c r="AQ290" s="26"/>
      <c r="AR290" s="26"/>
      <c r="AS290" s="26"/>
      <c r="AT290" s="26"/>
      <c r="AU290" s="26"/>
      <c r="AV290" s="26"/>
      <c r="AW290" s="26"/>
      <c r="AX290" s="26"/>
      <c r="AY290" s="26"/>
      <c r="AZ290" s="26"/>
      <c r="BA290" s="26"/>
      <c r="BB290" s="26"/>
      <c r="BC290" s="26"/>
      <c r="BD290" s="26"/>
      <c r="BE290" s="26"/>
      <c r="BF290" s="26"/>
      <c r="BG290" s="26"/>
      <c r="BH290" s="26"/>
      <c r="BI290" s="26"/>
      <c r="BJ290" s="26"/>
      <c r="BK290" s="26"/>
      <c r="BL290" s="41"/>
      <c r="BM290" t="s">
        <v>100</v>
      </c>
    </row>
    <row r="291" spans="1:65" x14ac:dyDescent="0.2">
      <c r="A291" s="245"/>
      <c r="B291" s="40" t="s">
        <v>51</v>
      </c>
      <c r="C291" s="24" t="s">
        <v>79</v>
      </c>
      <c r="D291" s="25"/>
      <c r="E291" s="26"/>
      <c r="F291" s="26"/>
      <c r="G291" s="26"/>
      <c r="H291" s="26"/>
      <c r="I291" s="26"/>
      <c r="J291" s="26"/>
      <c r="K291" s="26"/>
      <c r="L291" s="26"/>
      <c r="M291" s="26"/>
      <c r="N291" s="26"/>
      <c r="O291" s="26"/>
      <c r="P291" s="26"/>
      <c r="Q291" s="26"/>
      <c r="R291" s="26"/>
      <c r="S291" s="26"/>
      <c r="T291" s="26"/>
      <c r="U291" s="26"/>
      <c r="V291" s="26"/>
      <c r="W291" s="26"/>
      <c r="X291" s="26"/>
      <c r="Y291" s="26"/>
      <c r="Z291" s="26"/>
      <c r="AA291" s="26"/>
      <c r="AB291" s="26"/>
      <c r="AC291" s="26"/>
      <c r="AD291" s="26"/>
      <c r="AE291" s="26"/>
      <c r="AF291" s="26"/>
      <c r="AG291" s="26"/>
      <c r="AH291" s="26"/>
      <c r="AI291" s="26"/>
      <c r="AJ291" s="26"/>
      <c r="AK291" s="26"/>
      <c r="AL291" s="26"/>
      <c r="AM291" s="26"/>
      <c r="AN291" s="26"/>
      <c r="AO291" s="26"/>
      <c r="AP291" s="26"/>
      <c r="AQ291" s="26"/>
      <c r="AR291" s="26"/>
      <c r="AS291" s="26"/>
      <c r="AT291" s="26"/>
      <c r="AU291" s="26"/>
      <c r="AV291" s="26"/>
      <c r="AW291" s="26"/>
      <c r="AX291" s="26"/>
      <c r="AY291" s="26"/>
      <c r="AZ291" s="26"/>
      <c r="BA291" s="26"/>
      <c r="BB291" s="26"/>
      <c r="BC291" s="26"/>
      <c r="BD291" s="26"/>
      <c r="BE291" s="26"/>
      <c r="BF291" s="26"/>
      <c r="BG291" s="26"/>
      <c r="BH291" s="26"/>
      <c r="BI291" s="26"/>
      <c r="BJ291" s="26"/>
      <c r="BK291" s="26"/>
      <c r="BL291" s="41"/>
      <c r="BM291" t="s">
        <v>100</v>
      </c>
    </row>
    <row r="292" spans="1:65" x14ac:dyDescent="0.2">
      <c r="A292" s="245"/>
      <c r="B292" s="40" t="s">
        <v>51</v>
      </c>
      <c r="C292" s="24" t="s">
        <v>80</v>
      </c>
      <c r="D292" s="25"/>
      <c r="E292" s="26"/>
      <c r="F292" s="26"/>
      <c r="G292" s="26"/>
      <c r="H292" s="26"/>
      <c r="I292" s="26"/>
      <c r="J292" s="26"/>
      <c r="K292" s="26"/>
      <c r="L292" s="26"/>
      <c r="M292" s="26"/>
      <c r="N292" s="26"/>
      <c r="O292" s="26"/>
      <c r="P292" s="26"/>
      <c r="Q292" s="26"/>
      <c r="R292" s="26"/>
      <c r="S292" s="26"/>
      <c r="T292" s="26"/>
      <c r="U292" s="26"/>
      <c r="V292" s="26"/>
      <c r="W292" s="26"/>
      <c r="X292" s="26"/>
      <c r="Y292" s="26"/>
      <c r="Z292" s="26"/>
      <c r="AA292" s="26"/>
      <c r="AB292" s="26"/>
      <c r="AC292" s="26"/>
      <c r="AD292" s="26"/>
      <c r="AE292" s="26"/>
      <c r="AF292" s="26"/>
      <c r="AG292" s="26"/>
      <c r="AH292" s="26"/>
      <c r="AI292" s="26"/>
      <c r="AJ292" s="26"/>
      <c r="AK292" s="26"/>
      <c r="AL292" s="26"/>
      <c r="AM292" s="26"/>
      <c r="AN292" s="26"/>
      <c r="AO292" s="26"/>
      <c r="AP292" s="26"/>
      <c r="AQ292" s="26"/>
      <c r="AR292" s="26"/>
      <c r="AS292" s="26"/>
      <c r="AT292" s="26"/>
      <c r="AU292" s="26"/>
      <c r="AV292" s="26"/>
      <c r="AW292" s="26"/>
      <c r="AX292" s="26"/>
      <c r="AY292" s="26"/>
      <c r="AZ292" s="26"/>
      <c r="BA292" s="26"/>
      <c r="BB292" s="26"/>
      <c r="BC292" s="26"/>
      <c r="BD292" s="26"/>
      <c r="BE292" s="26"/>
      <c r="BF292" s="26"/>
      <c r="BG292" s="26"/>
      <c r="BH292" s="26"/>
      <c r="BI292" s="26"/>
      <c r="BJ292" s="26"/>
      <c r="BK292" s="26"/>
      <c r="BL292" s="41"/>
      <c r="BM292" t="s">
        <v>100</v>
      </c>
    </row>
    <row r="293" spans="1:65" x14ac:dyDescent="0.2">
      <c r="A293" s="245"/>
      <c r="B293" s="40" t="s">
        <v>51</v>
      </c>
      <c r="C293" s="24" t="s">
        <v>78</v>
      </c>
      <c r="D293" s="25"/>
      <c r="E293" s="26"/>
      <c r="F293" s="26"/>
      <c r="G293" s="26"/>
      <c r="H293" s="26"/>
      <c r="I293" s="26"/>
      <c r="J293" s="26"/>
      <c r="K293" s="26"/>
      <c r="L293" s="26"/>
      <c r="M293" s="26"/>
      <c r="N293" s="26"/>
      <c r="O293" s="26"/>
      <c r="P293" s="26"/>
      <c r="Q293" s="26"/>
      <c r="R293" s="26"/>
      <c r="S293" s="26"/>
      <c r="T293" s="26"/>
      <c r="U293" s="26"/>
      <c r="V293" s="26"/>
      <c r="W293" s="26"/>
      <c r="X293" s="26"/>
      <c r="Y293" s="26"/>
      <c r="Z293" s="26"/>
      <c r="AA293" s="26"/>
      <c r="AB293" s="26"/>
      <c r="AC293" s="26"/>
      <c r="AD293" s="26"/>
      <c r="AE293" s="26"/>
      <c r="AF293" s="26"/>
      <c r="AG293" s="26"/>
      <c r="AH293" s="26"/>
      <c r="AI293" s="26"/>
      <c r="AJ293" s="26"/>
      <c r="AK293" s="26"/>
      <c r="AL293" s="26"/>
      <c r="AM293" s="26"/>
      <c r="AN293" s="26"/>
      <c r="AO293" s="26"/>
      <c r="AP293" s="26"/>
      <c r="AQ293" s="26"/>
      <c r="AR293" s="26"/>
      <c r="AS293" s="26"/>
      <c r="AT293" s="26"/>
      <c r="AU293" s="26"/>
      <c r="AV293" s="26"/>
      <c r="AW293" s="26"/>
      <c r="AX293" s="26"/>
      <c r="AY293" s="26"/>
      <c r="AZ293" s="26"/>
      <c r="BA293" s="26"/>
      <c r="BB293" s="26"/>
      <c r="BC293" s="26"/>
      <c r="BD293" s="26"/>
      <c r="BE293" s="26"/>
      <c r="BF293" s="26"/>
      <c r="BG293" s="26"/>
      <c r="BH293" s="26"/>
      <c r="BI293" s="26"/>
      <c r="BJ293" s="26"/>
      <c r="BK293" s="26"/>
      <c r="BL293" s="41"/>
      <c r="BM293" t="s">
        <v>100</v>
      </c>
    </row>
    <row r="294" spans="1:65" x14ac:dyDescent="0.2">
      <c r="A294" s="245"/>
      <c r="B294" s="40" t="s">
        <v>51</v>
      </c>
      <c r="C294" s="31" t="s">
        <v>42</v>
      </c>
      <c r="D294" s="27">
        <v>2067</v>
      </c>
      <c r="E294" s="28">
        <v>2067</v>
      </c>
      <c r="F294" s="28">
        <v>2054</v>
      </c>
      <c r="G294" s="28">
        <v>2064</v>
      </c>
      <c r="H294" s="28">
        <v>2071</v>
      </c>
      <c r="I294" s="28">
        <v>2065</v>
      </c>
      <c r="J294" s="28">
        <v>2065</v>
      </c>
      <c r="K294" s="28">
        <v>2063</v>
      </c>
      <c r="L294" s="28">
        <v>2063</v>
      </c>
      <c r="M294" s="28">
        <v>2080</v>
      </c>
      <c r="N294" s="28">
        <v>2129</v>
      </c>
      <c r="O294" s="28">
        <v>2129</v>
      </c>
      <c r="P294" s="28">
        <v>2129</v>
      </c>
      <c r="Q294" s="28">
        <v>2178</v>
      </c>
      <c r="R294" s="28">
        <v>2180.1</v>
      </c>
      <c r="S294" s="28">
        <v>2195.1</v>
      </c>
      <c r="T294" s="28">
        <v>2192.1</v>
      </c>
      <c r="U294" s="28">
        <v>2193</v>
      </c>
      <c r="V294" s="28">
        <v>2199.5</v>
      </c>
      <c r="W294" s="28">
        <v>2199.6</v>
      </c>
      <c r="X294" s="28">
        <v>2199.6</v>
      </c>
      <c r="Y294" s="28">
        <v>2199.6</v>
      </c>
      <c r="Z294" s="28">
        <v>2199.6</v>
      </c>
      <c r="AA294" s="28">
        <v>2199.6</v>
      </c>
      <c r="AB294" s="28">
        <v>2199.6</v>
      </c>
      <c r="AC294" s="28">
        <v>2199.6</v>
      </c>
      <c r="AD294" s="28">
        <v>2199.6</v>
      </c>
      <c r="AE294" s="28">
        <v>2199.6</v>
      </c>
      <c r="AF294" s="28">
        <v>2199.6</v>
      </c>
      <c r="AG294" s="28">
        <v>2199.6</v>
      </c>
      <c r="AH294" s="28">
        <v>2199.6</v>
      </c>
      <c r="AI294" s="28">
        <v>2199.6</v>
      </c>
      <c r="AJ294" s="28">
        <v>2199.6</v>
      </c>
      <c r="AK294" s="28">
        <v>2199.6</v>
      </c>
      <c r="AL294" s="28">
        <v>2199.6</v>
      </c>
      <c r="AM294" s="28">
        <v>2199.6</v>
      </c>
      <c r="AN294" s="28">
        <v>2199.6</v>
      </c>
      <c r="AO294" s="28">
        <v>2199.6</v>
      </c>
      <c r="AP294" s="28">
        <v>2199.6</v>
      </c>
      <c r="AQ294" s="28">
        <v>2199.6</v>
      </c>
      <c r="AR294" s="28">
        <v>2199.6</v>
      </c>
      <c r="AS294" s="28">
        <v>2199.6</v>
      </c>
      <c r="AT294" s="28">
        <v>2199.6</v>
      </c>
      <c r="AU294" s="28">
        <v>2199.6</v>
      </c>
      <c r="AV294" s="28">
        <v>2199.6</v>
      </c>
      <c r="AW294" s="28">
        <v>2199.6</v>
      </c>
      <c r="AX294" s="28">
        <v>2199.6</v>
      </c>
      <c r="AY294" s="28">
        <v>2199.6</v>
      </c>
      <c r="AZ294" s="28">
        <v>2199.6</v>
      </c>
      <c r="BA294" s="28">
        <v>2199.6</v>
      </c>
      <c r="BB294" s="28">
        <v>2199.6</v>
      </c>
      <c r="BC294" s="28">
        <v>2199.6</v>
      </c>
      <c r="BD294" s="28">
        <v>2199.6</v>
      </c>
      <c r="BE294" s="28">
        <v>2199.6</v>
      </c>
      <c r="BF294" s="28">
        <v>2199.6</v>
      </c>
      <c r="BG294" s="28">
        <v>2199.6</v>
      </c>
      <c r="BH294" s="28">
        <v>2199.6</v>
      </c>
      <c r="BI294" s="28">
        <v>2199.6</v>
      </c>
      <c r="BJ294" s="28">
        <v>2199.6</v>
      </c>
      <c r="BK294" s="28">
        <v>2199.6</v>
      </c>
      <c r="BL294" s="42">
        <v>2199.6</v>
      </c>
      <c r="BM294" t="s">
        <v>100</v>
      </c>
    </row>
    <row r="295" spans="1:65" x14ac:dyDescent="0.2">
      <c r="A295" s="245"/>
      <c r="B295" s="40" t="s">
        <v>51</v>
      </c>
      <c r="C295" s="24" t="s">
        <v>74</v>
      </c>
      <c r="D295" s="35">
        <v>2067</v>
      </c>
      <c r="E295" s="29">
        <v>2067</v>
      </c>
      <c r="F295" s="29">
        <v>2054</v>
      </c>
      <c r="G295" s="29">
        <v>2064</v>
      </c>
      <c r="H295" s="29">
        <v>2071</v>
      </c>
      <c r="I295" s="29">
        <v>2065</v>
      </c>
      <c r="J295" s="29">
        <v>2065</v>
      </c>
      <c r="K295" s="29">
        <v>2063</v>
      </c>
      <c r="L295" s="29">
        <v>2063</v>
      </c>
      <c r="M295" s="29">
        <v>2080</v>
      </c>
      <c r="N295" s="29">
        <v>2129</v>
      </c>
      <c r="O295" s="29">
        <v>2129</v>
      </c>
      <c r="P295" s="29">
        <v>2129</v>
      </c>
      <c r="Q295" s="29">
        <v>2178</v>
      </c>
      <c r="R295" s="29">
        <v>2180.1</v>
      </c>
      <c r="S295" s="29">
        <v>2195.1</v>
      </c>
      <c r="T295" s="29">
        <v>2192.1</v>
      </c>
      <c r="U295" s="29">
        <v>2193</v>
      </c>
      <c r="V295" s="29">
        <v>2199.5</v>
      </c>
      <c r="W295" s="29">
        <v>2199.6</v>
      </c>
      <c r="X295" s="26">
        <v>0</v>
      </c>
      <c r="Y295" s="26">
        <v>0</v>
      </c>
      <c r="Z295" s="26">
        <v>0</v>
      </c>
      <c r="AA295" s="26">
        <v>0</v>
      </c>
      <c r="AB295" s="26">
        <v>0</v>
      </c>
      <c r="AC295" s="26">
        <v>0</v>
      </c>
      <c r="AD295" s="26">
        <v>0</v>
      </c>
      <c r="AE295" s="26">
        <v>0</v>
      </c>
      <c r="AF295" s="26">
        <v>0</v>
      </c>
      <c r="AG295" s="26">
        <v>0</v>
      </c>
      <c r="AH295" s="26">
        <v>0</v>
      </c>
      <c r="AI295" s="26"/>
      <c r="AJ295" s="26"/>
      <c r="AK295" s="26"/>
      <c r="AL295" s="26"/>
      <c r="AM295" s="26"/>
      <c r="AN295" s="26"/>
      <c r="AO295" s="26"/>
      <c r="AP295" s="26"/>
      <c r="AQ295" s="26"/>
      <c r="AR295" s="26"/>
      <c r="AS295" s="26"/>
      <c r="AT295" s="26"/>
      <c r="AU295" s="26"/>
      <c r="AV295" s="26"/>
      <c r="AW295" s="26"/>
      <c r="AX295" s="26"/>
      <c r="AY295" s="26"/>
      <c r="AZ295" s="26"/>
      <c r="BA295" s="26"/>
      <c r="BB295" s="26"/>
      <c r="BC295" s="26"/>
      <c r="BD295" s="26"/>
      <c r="BE295" s="26"/>
      <c r="BF295" s="26"/>
      <c r="BG295" s="26"/>
      <c r="BH295" s="26"/>
      <c r="BI295" s="26"/>
      <c r="BJ295" s="26"/>
      <c r="BK295" s="26"/>
      <c r="BL295" s="41"/>
      <c r="BM295" t="s">
        <v>100</v>
      </c>
    </row>
    <row r="296" spans="1:65" x14ac:dyDescent="0.2">
      <c r="A296" s="245"/>
      <c r="B296" s="40" t="s">
        <v>51</v>
      </c>
      <c r="C296" s="24" t="s">
        <v>83</v>
      </c>
      <c r="D296" s="25"/>
      <c r="E296" s="26"/>
      <c r="F296" s="26"/>
      <c r="G296" s="26"/>
      <c r="H296" s="26"/>
      <c r="I296" s="26"/>
      <c r="J296" s="26"/>
      <c r="K296" s="26"/>
      <c r="L296" s="26"/>
      <c r="M296" s="26"/>
      <c r="N296" s="26"/>
      <c r="O296" s="26"/>
      <c r="P296" s="26"/>
      <c r="Q296" s="26"/>
      <c r="R296" s="26"/>
      <c r="S296" s="26"/>
      <c r="T296" s="26"/>
      <c r="U296" s="26"/>
      <c r="V296" s="26"/>
      <c r="X296" s="30"/>
      <c r="Y296" s="30"/>
      <c r="Z296" s="30"/>
      <c r="AA296" s="30"/>
      <c r="AB296" s="30"/>
      <c r="AC296" s="30"/>
      <c r="AD296" s="30"/>
      <c r="AE296" s="30"/>
      <c r="AF296" s="30"/>
      <c r="AG296" s="30"/>
      <c r="AH296" s="30"/>
      <c r="AI296" s="30"/>
      <c r="AJ296" s="30"/>
      <c r="AK296" s="30"/>
      <c r="AL296" s="30"/>
      <c r="AM296" s="30"/>
      <c r="AN296" s="30"/>
      <c r="AO296" s="30"/>
      <c r="AP296" s="30"/>
      <c r="AQ296" s="30"/>
      <c r="AR296" s="30"/>
      <c r="AS296" s="30"/>
      <c r="AT296" s="30"/>
      <c r="AU296" s="30"/>
      <c r="AV296" s="30"/>
      <c r="AW296" s="30"/>
      <c r="AX296" s="30"/>
      <c r="AY296" s="30"/>
      <c r="AZ296" s="30"/>
      <c r="BA296" s="30"/>
      <c r="BB296" s="30"/>
      <c r="BC296" s="30"/>
      <c r="BD296" s="30"/>
      <c r="BE296" s="30"/>
      <c r="BF296" s="30"/>
      <c r="BG296" s="30"/>
      <c r="BH296" s="30"/>
      <c r="BI296" s="30"/>
      <c r="BJ296" s="30"/>
      <c r="BK296" s="30"/>
      <c r="BL296" s="43"/>
      <c r="BM296" t="s">
        <v>100</v>
      </c>
    </row>
    <row r="297" spans="1:65" x14ac:dyDescent="0.2">
      <c r="A297" s="245"/>
      <c r="B297" s="40" t="s">
        <v>51</v>
      </c>
      <c r="C297" s="24" t="s">
        <v>75</v>
      </c>
      <c r="D297" s="25"/>
      <c r="E297" s="26"/>
      <c r="F297" s="26"/>
      <c r="G297" s="26"/>
      <c r="H297" s="26"/>
      <c r="I297" s="26"/>
      <c r="J297" s="26"/>
      <c r="K297" s="26"/>
      <c r="L297" s="26"/>
      <c r="M297" s="26"/>
      <c r="N297" s="26"/>
      <c r="O297" s="26"/>
      <c r="P297" s="26"/>
      <c r="Q297" s="26"/>
      <c r="R297" s="26"/>
      <c r="S297" s="26"/>
      <c r="T297" s="26"/>
      <c r="U297" s="26"/>
      <c r="V297" s="26"/>
      <c r="W297" s="26"/>
      <c r="X297" s="26"/>
      <c r="Y297" s="26"/>
      <c r="Z297" s="26"/>
      <c r="AA297" s="26"/>
      <c r="AB297" s="26"/>
      <c r="AC297" s="26"/>
      <c r="AD297" s="26"/>
      <c r="AE297" s="26"/>
      <c r="AF297" s="26"/>
      <c r="AG297" s="26"/>
      <c r="AH297" s="26"/>
      <c r="AI297" s="26"/>
      <c r="AJ297" s="26"/>
      <c r="AK297" s="26"/>
      <c r="AL297" s="26"/>
      <c r="AM297" s="26"/>
      <c r="AN297" s="26"/>
      <c r="AO297" s="26"/>
      <c r="AP297" s="26"/>
      <c r="AQ297" s="26"/>
      <c r="AR297" s="26"/>
      <c r="AS297" s="26"/>
      <c r="AT297" s="26"/>
      <c r="AU297" s="26"/>
      <c r="AV297" s="26"/>
      <c r="AW297" s="26"/>
      <c r="AX297" s="26"/>
      <c r="AY297" s="26"/>
      <c r="AZ297" s="26"/>
      <c r="BA297" s="26"/>
      <c r="BB297" s="26"/>
      <c r="BC297" s="26"/>
      <c r="BD297" s="26"/>
      <c r="BE297" s="26"/>
      <c r="BF297" s="26"/>
      <c r="BG297" s="26"/>
      <c r="BH297" s="26"/>
      <c r="BI297" s="26"/>
      <c r="BJ297" s="26"/>
      <c r="BK297" s="26"/>
      <c r="BL297" s="41"/>
      <c r="BM297" t="s">
        <v>100</v>
      </c>
    </row>
    <row r="298" spans="1:65" x14ac:dyDescent="0.2">
      <c r="A298" s="245"/>
      <c r="B298" s="40" t="s">
        <v>51</v>
      </c>
      <c r="C298" s="24" t="s">
        <v>79</v>
      </c>
      <c r="D298" s="25"/>
      <c r="E298" s="26"/>
      <c r="F298" s="26"/>
      <c r="G298" s="26"/>
      <c r="H298" s="26"/>
      <c r="I298" s="26"/>
      <c r="J298" s="26"/>
      <c r="K298" s="26"/>
      <c r="L298" s="26"/>
      <c r="M298" s="26"/>
      <c r="N298" s="26"/>
      <c r="O298" s="26"/>
      <c r="P298" s="26"/>
      <c r="Q298" s="26"/>
      <c r="R298" s="26"/>
      <c r="S298" s="26"/>
      <c r="T298" s="26"/>
      <c r="U298" s="26"/>
      <c r="V298" s="26"/>
      <c r="W298" s="26"/>
      <c r="X298" s="26"/>
      <c r="Y298" s="26"/>
      <c r="Z298" s="26"/>
      <c r="AA298" s="26"/>
      <c r="AB298" s="26"/>
      <c r="AC298" s="26"/>
      <c r="AD298" s="26"/>
      <c r="AE298" s="26"/>
      <c r="AF298" s="26"/>
      <c r="AG298" s="26"/>
      <c r="AH298" s="26"/>
      <c r="AI298" s="26"/>
      <c r="AJ298" s="26"/>
      <c r="AK298" s="26"/>
      <c r="AL298" s="26"/>
      <c r="AM298" s="26"/>
      <c r="AN298" s="26"/>
      <c r="AO298" s="26"/>
      <c r="AP298" s="26"/>
      <c r="AQ298" s="26"/>
      <c r="AR298" s="26"/>
      <c r="AS298" s="26"/>
      <c r="AT298" s="26"/>
      <c r="AU298" s="26"/>
      <c r="AV298" s="26"/>
      <c r="AW298" s="26"/>
      <c r="AX298" s="26"/>
      <c r="AY298" s="26"/>
      <c r="AZ298" s="26"/>
      <c r="BA298" s="26"/>
      <c r="BB298" s="26"/>
      <c r="BC298" s="26"/>
      <c r="BD298" s="26"/>
      <c r="BE298" s="26"/>
      <c r="BF298" s="26"/>
      <c r="BG298" s="26"/>
      <c r="BH298" s="26"/>
      <c r="BI298" s="26"/>
      <c r="BJ298" s="26"/>
      <c r="BK298" s="26"/>
      <c r="BL298" s="41"/>
      <c r="BM298" t="s">
        <v>100</v>
      </c>
    </row>
    <row r="299" spans="1:65" x14ac:dyDescent="0.2">
      <c r="A299" s="245"/>
      <c r="B299" s="40" t="s">
        <v>51</v>
      </c>
      <c r="C299" s="24" t="s">
        <v>80</v>
      </c>
      <c r="D299" s="25"/>
      <c r="E299" s="26"/>
      <c r="F299" s="26"/>
      <c r="G299" s="26"/>
      <c r="H299" s="26"/>
      <c r="I299" s="26"/>
      <c r="J299" s="26"/>
      <c r="K299" s="26"/>
      <c r="L299" s="26"/>
      <c r="M299" s="26"/>
      <c r="N299" s="26"/>
      <c r="O299" s="26"/>
      <c r="P299" s="26"/>
      <c r="Q299" s="26"/>
      <c r="R299" s="26"/>
      <c r="S299" s="26"/>
      <c r="T299" s="26"/>
      <c r="U299" s="26"/>
      <c r="V299" s="26"/>
      <c r="W299" s="26"/>
      <c r="X299" s="26"/>
      <c r="Y299" s="26"/>
      <c r="Z299" s="26"/>
      <c r="AA299" s="26"/>
      <c r="AB299" s="26"/>
      <c r="AC299" s="26"/>
      <c r="AD299" s="26"/>
      <c r="AE299" s="26"/>
      <c r="AF299" s="26"/>
      <c r="AG299" s="26"/>
      <c r="AH299" s="26"/>
      <c r="AI299" s="26"/>
      <c r="AJ299" s="26"/>
      <c r="AK299" s="26"/>
      <c r="AL299" s="26"/>
      <c r="AM299" s="26"/>
      <c r="AN299" s="26"/>
      <c r="AO299" s="26"/>
      <c r="AP299" s="26"/>
      <c r="AQ299" s="26"/>
      <c r="AR299" s="26"/>
      <c r="AS299" s="26"/>
      <c r="AT299" s="26"/>
      <c r="AU299" s="26"/>
      <c r="AV299" s="26"/>
      <c r="AW299" s="26"/>
      <c r="AX299" s="26"/>
      <c r="AY299" s="26"/>
      <c r="AZ299" s="26"/>
      <c r="BA299" s="26"/>
      <c r="BB299" s="26"/>
      <c r="BC299" s="26"/>
      <c r="BD299" s="26"/>
      <c r="BE299" s="26"/>
      <c r="BF299" s="26"/>
      <c r="BG299" s="26"/>
      <c r="BH299" s="26"/>
      <c r="BI299" s="26"/>
      <c r="BJ299" s="26"/>
      <c r="BK299" s="26"/>
      <c r="BL299" s="41"/>
      <c r="BM299" t="s">
        <v>100</v>
      </c>
    </row>
    <row r="300" spans="1:65" x14ac:dyDescent="0.2">
      <c r="A300" s="245"/>
      <c r="B300" s="40" t="s">
        <v>51</v>
      </c>
      <c r="C300" s="24" t="s">
        <v>78</v>
      </c>
      <c r="D300" s="25"/>
      <c r="E300" s="26"/>
      <c r="F300" s="26"/>
      <c r="G300" s="26"/>
      <c r="H300" s="26"/>
      <c r="I300" s="26"/>
      <c r="J300" s="26"/>
      <c r="K300" s="26"/>
      <c r="L300" s="26"/>
      <c r="M300" s="26"/>
      <c r="N300" s="26"/>
      <c r="O300" s="26"/>
      <c r="P300" s="26"/>
      <c r="Q300" s="26"/>
      <c r="R300" s="26"/>
      <c r="S300" s="26"/>
      <c r="T300" s="26"/>
      <c r="U300" s="26"/>
      <c r="V300" s="26"/>
      <c r="W300" s="26"/>
      <c r="X300" s="26"/>
      <c r="Y300" s="26"/>
      <c r="Z300" s="26"/>
      <c r="AA300" s="26"/>
      <c r="AB300" s="26"/>
      <c r="AC300" s="26"/>
      <c r="AD300" s="26"/>
      <c r="AE300" s="26"/>
      <c r="AF300" s="26"/>
      <c r="AG300" s="26"/>
      <c r="AH300" s="26"/>
      <c r="AI300" s="26"/>
      <c r="AJ300" s="26"/>
      <c r="AK300" s="26"/>
      <c r="AL300" s="26"/>
      <c r="AM300" s="26"/>
      <c r="AN300" s="26"/>
      <c r="AO300" s="26"/>
      <c r="AP300" s="26"/>
      <c r="AQ300" s="26"/>
      <c r="AR300" s="26"/>
      <c r="AS300" s="26"/>
      <c r="AT300" s="26"/>
      <c r="AU300" s="26"/>
      <c r="AV300" s="26"/>
      <c r="AW300" s="26"/>
      <c r="AX300" s="26"/>
      <c r="AY300" s="26"/>
      <c r="AZ300" s="26"/>
      <c r="BA300" s="26"/>
      <c r="BB300" s="26"/>
      <c r="BC300" s="26"/>
      <c r="BD300" s="26"/>
      <c r="BE300" s="26"/>
      <c r="BF300" s="26"/>
      <c r="BG300" s="26"/>
      <c r="BH300" s="26"/>
      <c r="BI300" s="26"/>
      <c r="BJ300" s="26"/>
      <c r="BK300" s="26"/>
      <c r="BL300" s="41"/>
      <c r="BM300" t="s">
        <v>100</v>
      </c>
    </row>
    <row r="301" spans="1:65" x14ac:dyDescent="0.2">
      <c r="A301" s="245"/>
      <c r="B301" s="40" t="s">
        <v>51</v>
      </c>
      <c r="C301" s="31" t="s">
        <v>43</v>
      </c>
      <c r="D301" s="27">
        <v>0</v>
      </c>
      <c r="E301" s="28">
        <v>0</v>
      </c>
      <c r="F301" s="28">
        <v>0</v>
      </c>
      <c r="G301" s="28">
        <v>0</v>
      </c>
      <c r="H301" s="28">
        <v>0</v>
      </c>
      <c r="I301" s="28">
        <v>0</v>
      </c>
      <c r="J301" s="28">
        <v>0</v>
      </c>
      <c r="K301" s="28">
        <v>0</v>
      </c>
      <c r="L301" s="28">
        <v>0</v>
      </c>
      <c r="M301" s="28">
        <v>0</v>
      </c>
      <c r="N301" s="28">
        <v>0</v>
      </c>
      <c r="O301" s="28">
        <v>0</v>
      </c>
      <c r="P301" s="28">
        <v>0</v>
      </c>
      <c r="Q301" s="28">
        <v>0</v>
      </c>
      <c r="R301" s="28">
        <v>0</v>
      </c>
      <c r="S301" s="28">
        <v>0</v>
      </c>
      <c r="T301" s="28">
        <v>0</v>
      </c>
      <c r="U301" s="28">
        <v>0</v>
      </c>
      <c r="V301" s="28">
        <v>0</v>
      </c>
      <c r="W301" s="28">
        <v>0</v>
      </c>
      <c r="X301" s="28">
        <v>0</v>
      </c>
      <c r="Y301" s="28">
        <v>0</v>
      </c>
      <c r="Z301" s="28">
        <v>0</v>
      </c>
      <c r="AA301" s="28">
        <v>0</v>
      </c>
      <c r="AB301" s="28">
        <v>0</v>
      </c>
      <c r="AC301" s="28">
        <v>0</v>
      </c>
      <c r="AD301" s="28">
        <v>0</v>
      </c>
      <c r="AE301" s="28">
        <v>0</v>
      </c>
      <c r="AF301" s="28">
        <v>0</v>
      </c>
      <c r="AG301" s="28">
        <v>0</v>
      </c>
      <c r="AH301" s="28">
        <v>0</v>
      </c>
      <c r="AI301" s="28">
        <v>0</v>
      </c>
      <c r="AJ301" s="28">
        <v>0</v>
      </c>
      <c r="AK301" s="28">
        <v>0</v>
      </c>
      <c r="AL301" s="28">
        <v>0</v>
      </c>
      <c r="AM301" s="28">
        <v>0</v>
      </c>
      <c r="AN301" s="28">
        <v>0</v>
      </c>
      <c r="AO301" s="28">
        <v>0</v>
      </c>
      <c r="AP301" s="28">
        <v>0</v>
      </c>
      <c r="AQ301" s="28">
        <v>0</v>
      </c>
      <c r="AR301" s="28">
        <v>0</v>
      </c>
      <c r="AS301" s="28">
        <v>0</v>
      </c>
      <c r="AT301" s="28">
        <v>0</v>
      </c>
      <c r="AU301" s="28">
        <v>0</v>
      </c>
      <c r="AV301" s="28">
        <v>0</v>
      </c>
      <c r="AW301" s="28">
        <v>0</v>
      </c>
      <c r="AX301" s="28">
        <v>0</v>
      </c>
      <c r="AY301" s="28">
        <v>0</v>
      </c>
      <c r="AZ301" s="28">
        <v>0</v>
      </c>
      <c r="BA301" s="28">
        <v>0</v>
      </c>
      <c r="BB301" s="28">
        <v>0</v>
      </c>
      <c r="BC301" s="28">
        <v>0</v>
      </c>
      <c r="BD301" s="28">
        <v>0</v>
      </c>
      <c r="BE301" s="28">
        <v>0</v>
      </c>
      <c r="BF301" s="28">
        <v>0</v>
      </c>
      <c r="BG301" s="28">
        <v>0</v>
      </c>
      <c r="BH301" s="28">
        <v>0</v>
      </c>
      <c r="BI301" s="28">
        <v>0</v>
      </c>
      <c r="BJ301" s="28">
        <v>0</v>
      </c>
      <c r="BK301" s="28">
        <v>0</v>
      </c>
      <c r="BL301" s="42">
        <v>0</v>
      </c>
      <c r="BM301" t="s">
        <v>100</v>
      </c>
    </row>
    <row r="302" spans="1:65" x14ac:dyDescent="0.2">
      <c r="A302" s="245"/>
      <c r="B302" s="40" t="s">
        <v>51</v>
      </c>
      <c r="C302" s="24" t="s">
        <v>74</v>
      </c>
      <c r="D302" s="35">
        <v>0</v>
      </c>
      <c r="E302" s="29">
        <v>0</v>
      </c>
      <c r="F302" s="29">
        <v>0</v>
      </c>
      <c r="G302" s="29">
        <v>0</v>
      </c>
      <c r="H302" s="29">
        <v>0</v>
      </c>
      <c r="I302" s="29">
        <v>0</v>
      </c>
      <c r="J302" s="29">
        <v>0</v>
      </c>
      <c r="K302" s="29">
        <v>0</v>
      </c>
      <c r="L302" s="29">
        <v>0</v>
      </c>
      <c r="M302" s="29">
        <v>0</v>
      </c>
      <c r="N302" s="29">
        <v>0</v>
      </c>
      <c r="O302" s="29">
        <v>0</v>
      </c>
      <c r="P302" s="29">
        <v>0</v>
      </c>
      <c r="Q302" s="29">
        <v>0</v>
      </c>
      <c r="R302" s="29">
        <v>0</v>
      </c>
      <c r="S302" s="29">
        <v>0</v>
      </c>
      <c r="T302" s="29">
        <v>0</v>
      </c>
      <c r="U302" s="29">
        <v>0</v>
      </c>
      <c r="V302" s="29">
        <v>0</v>
      </c>
      <c r="W302" s="29">
        <v>0</v>
      </c>
      <c r="X302" s="26">
        <v>0</v>
      </c>
      <c r="Y302" s="26">
        <v>0</v>
      </c>
      <c r="Z302" s="26">
        <v>0</v>
      </c>
      <c r="AA302" s="26">
        <v>0</v>
      </c>
      <c r="AB302" s="26">
        <v>0</v>
      </c>
      <c r="AC302" s="26">
        <v>0</v>
      </c>
      <c r="AD302" s="26">
        <v>0</v>
      </c>
      <c r="AE302" s="26">
        <v>0</v>
      </c>
      <c r="AF302" s="26">
        <v>0</v>
      </c>
      <c r="AG302" s="26">
        <v>0</v>
      </c>
      <c r="AH302" s="26">
        <v>0</v>
      </c>
      <c r="AI302" s="26"/>
      <c r="AJ302" s="26"/>
      <c r="AK302" s="26"/>
      <c r="AL302" s="26"/>
      <c r="AM302" s="26"/>
      <c r="AN302" s="26"/>
      <c r="AO302" s="26"/>
      <c r="AP302" s="26"/>
      <c r="AQ302" s="26"/>
      <c r="AR302" s="26"/>
      <c r="AS302" s="26"/>
      <c r="AT302" s="26"/>
      <c r="AU302" s="26"/>
      <c r="AV302" s="26"/>
      <c r="AW302" s="26"/>
      <c r="AX302" s="26"/>
      <c r="AY302" s="26"/>
      <c r="AZ302" s="26"/>
      <c r="BA302" s="26"/>
      <c r="BB302" s="26"/>
      <c r="BC302" s="26"/>
      <c r="BD302" s="26"/>
      <c r="BE302" s="26"/>
      <c r="BF302" s="26"/>
      <c r="BG302" s="26"/>
      <c r="BH302" s="26"/>
      <c r="BI302" s="26"/>
      <c r="BJ302" s="26"/>
      <c r="BK302" s="26"/>
      <c r="BL302" s="41"/>
      <c r="BM302" t="s">
        <v>100</v>
      </c>
    </row>
    <row r="303" spans="1:65" x14ac:dyDescent="0.2">
      <c r="A303" s="245"/>
      <c r="B303" s="40" t="s">
        <v>51</v>
      </c>
      <c r="C303" s="24" t="s">
        <v>83</v>
      </c>
      <c r="D303" s="25"/>
      <c r="E303" s="26"/>
      <c r="F303" s="26"/>
      <c r="G303" s="26"/>
      <c r="H303" s="26"/>
      <c r="I303" s="26"/>
      <c r="J303" s="26"/>
      <c r="K303" s="26"/>
      <c r="L303" s="26"/>
      <c r="M303" s="26"/>
      <c r="N303" s="26"/>
      <c r="O303" s="26"/>
      <c r="P303" s="26"/>
      <c r="Q303" s="26"/>
      <c r="R303" s="26"/>
      <c r="S303" s="26"/>
      <c r="T303" s="26"/>
      <c r="U303" s="26"/>
      <c r="V303" s="26"/>
      <c r="X303" s="30"/>
      <c r="Y303" s="30"/>
      <c r="Z303" s="30"/>
      <c r="AA303" s="30"/>
      <c r="AB303" s="30"/>
      <c r="AC303" s="30"/>
      <c r="AD303" s="30"/>
      <c r="AE303" s="30"/>
      <c r="AF303" s="30"/>
      <c r="AG303" s="30"/>
      <c r="AH303" s="30"/>
      <c r="AI303" s="30"/>
      <c r="AJ303" s="30"/>
      <c r="AK303" s="30"/>
      <c r="AL303" s="30"/>
      <c r="AM303" s="30"/>
      <c r="AN303" s="30"/>
      <c r="AO303" s="30"/>
      <c r="AP303" s="30"/>
      <c r="AQ303" s="30"/>
      <c r="AR303" s="30"/>
      <c r="AS303" s="30"/>
      <c r="AT303" s="30"/>
      <c r="AU303" s="30"/>
      <c r="AV303" s="30"/>
      <c r="AW303" s="30"/>
      <c r="AX303" s="30"/>
      <c r="AY303" s="30"/>
      <c r="AZ303" s="30"/>
      <c r="BA303" s="30"/>
      <c r="BB303" s="30"/>
      <c r="BC303" s="30"/>
      <c r="BD303" s="30"/>
      <c r="BE303" s="30"/>
      <c r="BF303" s="30"/>
      <c r="BG303" s="30"/>
      <c r="BH303" s="30"/>
      <c r="BI303" s="30"/>
      <c r="BJ303" s="30"/>
      <c r="BK303" s="30"/>
      <c r="BL303" s="43"/>
      <c r="BM303" t="s">
        <v>100</v>
      </c>
    </row>
    <row r="304" spans="1:65" x14ac:dyDescent="0.2">
      <c r="A304" s="245"/>
      <c r="B304" s="40" t="s">
        <v>51</v>
      </c>
      <c r="C304" s="24" t="s">
        <v>75</v>
      </c>
      <c r="D304" s="25"/>
      <c r="E304" s="26"/>
      <c r="F304" s="26"/>
      <c r="G304" s="26"/>
      <c r="H304" s="26"/>
      <c r="I304" s="26"/>
      <c r="J304" s="26"/>
      <c r="K304" s="26"/>
      <c r="L304" s="26"/>
      <c r="M304" s="26"/>
      <c r="N304" s="26"/>
      <c r="O304" s="26"/>
      <c r="P304" s="26"/>
      <c r="Q304" s="26"/>
      <c r="R304" s="26"/>
      <c r="S304" s="26"/>
      <c r="T304" s="26"/>
      <c r="U304" s="26"/>
      <c r="V304" s="26"/>
      <c r="W304" s="26"/>
      <c r="X304" s="26"/>
      <c r="Y304" s="26"/>
      <c r="Z304" s="26"/>
      <c r="AA304" s="26"/>
      <c r="AB304" s="26"/>
      <c r="AC304" s="26"/>
      <c r="AD304" s="26"/>
      <c r="AE304" s="26"/>
      <c r="AF304" s="26"/>
      <c r="AG304" s="26"/>
      <c r="AH304" s="26"/>
      <c r="AI304" s="26"/>
      <c r="AJ304" s="26"/>
      <c r="AK304" s="26"/>
      <c r="AL304" s="26"/>
      <c r="AM304" s="26"/>
      <c r="AN304" s="26"/>
      <c r="AO304" s="26"/>
      <c r="AP304" s="26"/>
      <c r="AQ304" s="26"/>
      <c r="AR304" s="26"/>
      <c r="AS304" s="26"/>
      <c r="AT304" s="26"/>
      <c r="AU304" s="26"/>
      <c r="AV304" s="26"/>
      <c r="AW304" s="26"/>
      <c r="AX304" s="26"/>
      <c r="AY304" s="26"/>
      <c r="AZ304" s="26"/>
      <c r="BA304" s="26"/>
      <c r="BB304" s="26"/>
      <c r="BC304" s="26"/>
      <c r="BD304" s="26"/>
      <c r="BE304" s="26"/>
      <c r="BF304" s="26"/>
      <c r="BG304" s="26"/>
      <c r="BH304" s="26"/>
      <c r="BI304" s="26"/>
      <c r="BJ304" s="26"/>
      <c r="BK304" s="26"/>
      <c r="BL304" s="41"/>
      <c r="BM304" t="s">
        <v>100</v>
      </c>
    </row>
    <row r="305" spans="1:65" x14ac:dyDescent="0.2">
      <c r="A305" s="245"/>
      <c r="B305" s="40" t="s">
        <v>51</v>
      </c>
      <c r="C305" s="24" t="s">
        <v>79</v>
      </c>
      <c r="D305" s="25"/>
      <c r="E305" s="26"/>
      <c r="F305" s="26"/>
      <c r="G305" s="26"/>
      <c r="H305" s="26"/>
      <c r="I305" s="26"/>
      <c r="J305" s="26"/>
      <c r="K305" s="26"/>
      <c r="L305" s="26"/>
      <c r="M305" s="26"/>
      <c r="N305" s="26"/>
      <c r="O305" s="26"/>
      <c r="P305" s="26"/>
      <c r="Q305" s="26"/>
      <c r="R305" s="26"/>
      <c r="S305" s="26"/>
      <c r="T305" s="26"/>
      <c r="U305" s="26"/>
      <c r="V305" s="26"/>
      <c r="W305" s="26"/>
      <c r="X305" s="26"/>
      <c r="Y305" s="26"/>
      <c r="Z305" s="26"/>
      <c r="AA305" s="26"/>
      <c r="AB305" s="26"/>
      <c r="AC305" s="26"/>
      <c r="AD305" s="26"/>
      <c r="AE305" s="26"/>
      <c r="AF305" s="26"/>
      <c r="AG305" s="26"/>
      <c r="AH305" s="26"/>
      <c r="AI305" s="26"/>
      <c r="AJ305" s="26"/>
      <c r="AK305" s="26"/>
      <c r="AL305" s="26"/>
      <c r="AM305" s="26"/>
      <c r="AN305" s="26"/>
      <c r="AO305" s="26"/>
      <c r="AP305" s="26"/>
      <c r="AQ305" s="26"/>
      <c r="AR305" s="26"/>
      <c r="AS305" s="26"/>
      <c r="AT305" s="26"/>
      <c r="AU305" s="26"/>
      <c r="AV305" s="26"/>
      <c r="AW305" s="26"/>
      <c r="AX305" s="26"/>
      <c r="AY305" s="26"/>
      <c r="AZ305" s="26"/>
      <c r="BA305" s="26"/>
      <c r="BB305" s="26"/>
      <c r="BC305" s="26"/>
      <c r="BD305" s="26"/>
      <c r="BE305" s="26"/>
      <c r="BF305" s="26"/>
      <c r="BG305" s="26"/>
      <c r="BH305" s="26"/>
      <c r="BI305" s="26"/>
      <c r="BJ305" s="26"/>
      <c r="BK305" s="26"/>
      <c r="BL305" s="41"/>
      <c r="BM305" t="s">
        <v>100</v>
      </c>
    </row>
    <row r="306" spans="1:65" x14ac:dyDescent="0.2">
      <c r="A306" s="245"/>
      <c r="B306" s="40" t="s">
        <v>51</v>
      </c>
      <c r="C306" s="24" t="s">
        <v>80</v>
      </c>
      <c r="D306" s="25"/>
      <c r="E306" s="26"/>
      <c r="F306" s="26"/>
      <c r="G306" s="26"/>
      <c r="H306" s="26"/>
      <c r="I306" s="26"/>
      <c r="J306" s="26"/>
      <c r="K306" s="26"/>
      <c r="L306" s="26"/>
      <c r="M306" s="26"/>
      <c r="N306" s="26"/>
      <c r="O306" s="26"/>
      <c r="P306" s="26"/>
      <c r="Q306" s="26"/>
      <c r="R306" s="26"/>
      <c r="S306" s="26"/>
      <c r="T306" s="26"/>
      <c r="U306" s="26"/>
      <c r="V306" s="26"/>
      <c r="W306" s="26"/>
      <c r="X306" s="26"/>
      <c r="Y306" s="26"/>
      <c r="Z306" s="26"/>
      <c r="AA306" s="26"/>
      <c r="AB306" s="26"/>
      <c r="AC306" s="26"/>
      <c r="AD306" s="26"/>
      <c r="AE306" s="26"/>
      <c r="AF306" s="26"/>
      <c r="AG306" s="26"/>
      <c r="AH306" s="26"/>
      <c r="AI306" s="26"/>
      <c r="AJ306" s="26"/>
      <c r="AK306" s="26"/>
      <c r="AL306" s="26"/>
      <c r="AM306" s="26"/>
      <c r="AN306" s="26"/>
      <c r="AO306" s="26"/>
      <c r="AP306" s="26"/>
      <c r="AQ306" s="26"/>
      <c r="AR306" s="26"/>
      <c r="AS306" s="26"/>
      <c r="AT306" s="26"/>
      <c r="AU306" s="26"/>
      <c r="AV306" s="26"/>
      <c r="AW306" s="26"/>
      <c r="AX306" s="26"/>
      <c r="AY306" s="26"/>
      <c r="AZ306" s="26"/>
      <c r="BA306" s="26"/>
      <c r="BB306" s="26"/>
      <c r="BC306" s="26"/>
      <c r="BD306" s="26"/>
      <c r="BE306" s="26"/>
      <c r="BF306" s="26"/>
      <c r="BG306" s="26"/>
      <c r="BH306" s="26"/>
      <c r="BI306" s="26"/>
      <c r="BJ306" s="26"/>
      <c r="BK306" s="26"/>
      <c r="BL306" s="41"/>
      <c r="BM306" t="s">
        <v>100</v>
      </c>
    </row>
    <row r="307" spans="1:65" x14ac:dyDescent="0.2">
      <c r="A307" s="245"/>
      <c r="B307" s="40" t="s">
        <v>51</v>
      </c>
      <c r="C307" s="24" t="s">
        <v>78</v>
      </c>
      <c r="D307" s="25"/>
      <c r="E307" s="26"/>
      <c r="F307" s="26"/>
      <c r="G307" s="26"/>
      <c r="H307" s="26"/>
      <c r="I307" s="26"/>
      <c r="J307" s="26"/>
      <c r="K307" s="26"/>
      <c r="L307" s="26"/>
      <c r="M307" s="26"/>
      <c r="N307" s="26"/>
      <c r="O307" s="26"/>
      <c r="P307" s="26"/>
      <c r="Q307" s="26"/>
      <c r="R307" s="26"/>
      <c r="S307" s="26"/>
      <c r="T307" s="26"/>
      <c r="U307" s="26"/>
      <c r="V307" s="26"/>
      <c r="W307" s="26"/>
      <c r="X307" s="26"/>
      <c r="Y307" s="26"/>
      <c r="Z307" s="26"/>
      <c r="AA307" s="26"/>
      <c r="AB307" s="26"/>
      <c r="AC307" s="26"/>
      <c r="AD307" s="26"/>
      <c r="AE307" s="26"/>
      <c r="AF307" s="26"/>
      <c r="AG307" s="26"/>
      <c r="AH307" s="26"/>
      <c r="AI307" s="26"/>
      <c r="AJ307" s="26"/>
      <c r="AK307" s="26"/>
      <c r="AL307" s="26"/>
      <c r="AM307" s="26"/>
      <c r="AN307" s="26"/>
      <c r="AO307" s="26"/>
      <c r="AP307" s="26"/>
      <c r="AQ307" s="26"/>
      <c r="AR307" s="26"/>
      <c r="AS307" s="26"/>
      <c r="AT307" s="26"/>
      <c r="AU307" s="26"/>
      <c r="AV307" s="26"/>
      <c r="AW307" s="26"/>
      <c r="AX307" s="26"/>
      <c r="AY307" s="26"/>
      <c r="AZ307" s="26"/>
      <c r="BA307" s="26"/>
      <c r="BB307" s="26"/>
      <c r="BC307" s="26"/>
      <c r="BD307" s="26"/>
      <c r="BE307" s="26"/>
      <c r="BF307" s="26"/>
      <c r="BG307" s="26"/>
      <c r="BH307" s="26"/>
      <c r="BI307" s="26"/>
      <c r="BJ307" s="26"/>
      <c r="BK307" s="26"/>
      <c r="BL307" s="41"/>
      <c r="BM307" t="s">
        <v>100</v>
      </c>
    </row>
    <row r="308" spans="1:65" x14ac:dyDescent="0.2">
      <c r="A308" s="245"/>
      <c r="B308" s="40" t="s">
        <v>51</v>
      </c>
      <c r="C308" s="31" t="s">
        <v>46</v>
      </c>
      <c r="D308" s="27">
        <v>3</v>
      </c>
      <c r="E308" s="28">
        <v>3</v>
      </c>
      <c r="F308" s="28">
        <v>3</v>
      </c>
      <c r="G308" s="28">
        <v>3</v>
      </c>
      <c r="H308" s="28">
        <v>3</v>
      </c>
      <c r="I308" s="28">
        <v>5</v>
      </c>
      <c r="J308" s="28">
        <v>5</v>
      </c>
      <c r="K308" s="28">
        <v>5</v>
      </c>
      <c r="L308" s="28">
        <v>7.5</v>
      </c>
      <c r="M308" s="28">
        <v>7.5</v>
      </c>
      <c r="N308" s="28">
        <v>9.5</v>
      </c>
      <c r="O308" s="28">
        <v>14.5</v>
      </c>
      <c r="P308" s="28">
        <v>18.5</v>
      </c>
      <c r="Q308" s="28">
        <v>23.5</v>
      </c>
      <c r="R308" s="28">
        <v>24.5</v>
      </c>
      <c r="S308" s="28">
        <v>52.5</v>
      </c>
      <c r="T308" s="28">
        <v>62.5</v>
      </c>
      <c r="U308" s="28">
        <v>86.6</v>
      </c>
      <c r="V308" s="28">
        <v>115.4</v>
      </c>
      <c r="W308" s="28">
        <v>129.80000000000001</v>
      </c>
      <c r="X308" s="28">
        <v>129.80000000000001</v>
      </c>
      <c r="Y308" s="28">
        <v>129.80000000000001</v>
      </c>
      <c r="Z308" s="28">
        <v>129.80000000000001</v>
      </c>
      <c r="AA308" s="28">
        <v>129.80000000000001</v>
      </c>
      <c r="AB308" s="28">
        <v>129.80000000000001</v>
      </c>
      <c r="AC308" s="28">
        <v>129.80000000000001</v>
      </c>
      <c r="AD308" s="28">
        <v>129.80000000000001</v>
      </c>
      <c r="AE308" s="28">
        <v>129.80000000000001</v>
      </c>
      <c r="AF308" s="28">
        <v>129.80000000000001</v>
      </c>
      <c r="AG308" s="28">
        <v>129.80000000000001</v>
      </c>
      <c r="AH308" s="28">
        <v>129.80000000000001</v>
      </c>
      <c r="AI308" s="28">
        <v>129.80000000000001</v>
      </c>
      <c r="AJ308" s="28">
        <v>129.80000000000001</v>
      </c>
      <c r="AK308" s="28">
        <v>129.80000000000001</v>
      </c>
      <c r="AL308" s="28">
        <v>129.80000000000001</v>
      </c>
      <c r="AM308" s="28">
        <v>129.80000000000001</v>
      </c>
      <c r="AN308" s="28">
        <v>129.80000000000001</v>
      </c>
      <c r="AO308" s="28">
        <v>129.80000000000001</v>
      </c>
      <c r="AP308" s="28">
        <v>129.80000000000001</v>
      </c>
      <c r="AQ308" s="28">
        <v>129.80000000000001</v>
      </c>
      <c r="AR308" s="28">
        <v>129.80000000000001</v>
      </c>
      <c r="AS308" s="28">
        <v>129.80000000000001</v>
      </c>
      <c r="AT308" s="28">
        <v>129.80000000000001</v>
      </c>
      <c r="AU308" s="28">
        <v>129.80000000000001</v>
      </c>
      <c r="AV308" s="28">
        <v>129.80000000000001</v>
      </c>
      <c r="AW308" s="28">
        <v>129.80000000000001</v>
      </c>
      <c r="AX308" s="28">
        <v>129.80000000000001</v>
      </c>
      <c r="AY308" s="28">
        <v>129.80000000000001</v>
      </c>
      <c r="AZ308" s="28">
        <v>129.80000000000001</v>
      </c>
      <c r="BA308" s="28">
        <v>129.80000000000001</v>
      </c>
      <c r="BB308" s="28">
        <v>129.80000000000001</v>
      </c>
      <c r="BC308" s="28">
        <v>129.80000000000001</v>
      </c>
      <c r="BD308" s="28">
        <v>129.80000000000001</v>
      </c>
      <c r="BE308" s="28">
        <v>129.80000000000001</v>
      </c>
      <c r="BF308" s="28">
        <v>129.80000000000001</v>
      </c>
      <c r="BG308" s="28">
        <v>129.80000000000001</v>
      </c>
      <c r="BH308" s="28">
        <v>129.80000000000001</v>
      </c>
      <c r="BI308" s="28">
        <v>129.80000000000001</v>
      </c>
      <c r="BJ308" s="28">
        <v>129.80000000000001</v>
      </c>
      <c r="BK308" s="28">
        <v>129.80000000000001</v>
      </c>
      <c r="BL308" s="42">
        <v>129.80000000000001</v>
      </c>
      <c r="BM308" t="s">
        <v>100</v>
      </c>
    </row>
    <row r="309" spans="1:65" x14ac:dyDescent="0.2">
      <c r="A309" s="245"/>
      <c r="B309" s="40" t="s">
        <v>51</v>
      </c>
      <c r="C309" s="24" t="s">
        <v>74</v>
      </c>
      <c r="D309" s="35">
        <v>3</v>
      </c>
      <c r="E309" s="29">
        <v>3</v>
      </c>
      <c r="F309" s="29">
        <v>3</v>
      </c>
      <c r="G309" s="29">
        <v>3</v>
      </c>
      <c r="H309" s="29">
        <v>3</v>
      </c>
      <c r="I309" s="29">
        <v>5</v>
      </c>
      <c r="J309" s="29">
        <v>5</v>
      </c>
      <c r="K309" s="29">
        <v>5</v>
      </c>
      <c r="L309" s="29">
        <v>7.5</v>
      </c>
      <c r="M309" s="29">
        <v>7.5</v>
      </c>
      <c r="N309" s="29">
        <v>9.5</v>
      </c>
      <c r="O309" s="29">
        <v>14.5</v>
      </c>
      <c r="P309" s="29">
        <v>18.5</v>
      </c>
      <c r="Q309" s="29">
        <v>23.5</v>
      </c>
      <c r="R309" s="29">
        <v>24.5</v>
      </c>
      <c r="S309" s="29">
        <v>52.5</v>
      </c>
      <c r="T309" s="29">
        <v>62.5</v>
      </c>
      <c r="U309" s="29">
        <v>86.6</v>
      </c>
      <c r="V309" s="29">
        <v>115.4</v>
      </c>
      <c r="W309" s="29">
        <v>129.80000000000001</v>
      </c>
      <c r="X309" s="26">
        <v>154</v>
      </c>
      <c r="Y309" s="26">
        <v>171</v>
      </c>
      <c r="Z309" s="26">
        <v>170</v>
      </c>
      <c r="AA309" s="26">
        <v>166</v>
      </c>
      <c r="AB309" s="26">
        <v>161</v>
      </c>
      <c r="AC309" s="26">
        <v>156</v>
      </c>
      <c r="AD309" s="26">
        <v>156</v>
      </c>
      <c r="AE309" s="26">
        <v>155</v>
      </c>
      <c r="AF309" s="26">
        <v>151</v>
      </c>
      <c r="AG309" s="26">
        <v>151</v>
      </c>
      <c r="AH309" s="26">
        <v>148</v>
      </c>
      <c r="AI309" s="26"/>
      <c r="AJ309" s="26"/>
      <c r="AK309" s="26"/>
      <c r="AL309" s="26"/>
      <c r="AM309" s="26"/>
      <c r="AN309" s="26"/>
      <c r="AO309" s="26"/>
      <c r="AP309" s="26"/>
      <c r="AQ309" s="26"/>
      <c r="AR309" s="26"/>
      <c r="AS309" s="26"/>
      <c r="AT309" s="26"/>
      <c r="AU309" s="26"/>
      <c r="AV309" s="26"/>
      <c r="AW309" s="26"/>
      <c r="AX309" s="26"/>
      <c r="AY309" s="26"/>
      <c r="AZ309" s="26"/>
      <c r="BA309" s="26"/>
      <c r="BB309" s="26"/>
      <c r="BC309" s="26"/>
      <c r="BD309" s="26"/>
      <c r="BE309" s="26"/>
      <c r="BF309" s="26"/>
      <c r="BG309" s="26"/>
      <c r="BH309" s="26"/>
      <c r="BI309" s="26"/>
      <c r="BJ309" s="26"/>
      <c r="BK309" s="26"/>
      <c r="BL309" s="41"/>
      <c r="BM309" t="s">
        <v>100</v>
      </c>
    </row>
    <row r="310" spans="1:65" x14ac:dyDescent="0.2">
      <c r="A310" s="245"/>
      <c r="B310" s="40" t="s">
        <v>51</v>
      </c>
      <c r="C310" s="24" t="s">
        <v>83</v>
      </c>
      <c r="D310" s="25"/>
      <c r="E310" s="26"/>
      <c r="F310" s="26"/>
      <c r="G310" s="26"/>
      <c r="H310" s="26"/>
      <c r="I310" s="26"/>
      <c r="J310" s="26"/>
      <c r="K310" s="26"/>
      <c r="L310" s="26"/>
      <c r="M310" s="26"/>
      <c r="N310" s="26"/>
      <c r="O310" s="26"/>
      <c r="P310" s="26"/>
      <c r="Q310" s="26"/>
      <c r="R310" s="26"/>
      <c r="S310" s="26"/>
      <c r="T310" s="26"/>
      <c r="U310" s="26"/>
      <c r="V310" s="26"/>
      <c r="X310" s="30">
        <v>24.199999999999989</v>
      </c>
      <c r="Y310" s="30">
        <v>41.199999999999989</v>
      </c>
      <c r="Z310" s="30">
        <v>40.199999999999989</v>
      </c>
      <c r="AA310" s="30">
        <v>36.199999999999989</v>
      </c>
      <c r="AB310" s="30">
        <v>31.199999999999989</v>
      </c>
      <c r="AC310" s="30">
        <v>26.199999999999989</v>
      </c>
      <c r="AD310" s="30">
        <v>26.199999999999989</v>
      </c>
      <c r="AE310" s="30">
        <v>25.199999999999989</v>
      </c>
      <c r="AF310" s="30">
        <v>21.199999999999989</v>
      </c>
      <c r="AG310" s="30">
        <v>21.199999999999989</v>
      </c>
      <c r="AH310" s="30">
        <v>18.199999999999989</v>
      </c>
      <c r="AI310" s="30"/>
      <c r="AJ310" s="30"/>
      <c r="AK310" s="30"/>
      <c r="AL310" s="30"/>
      <c r="AM310" s="30"/>
      <c r="AN310" s="30"/>
      <c r="AO310" s="30"/>
      <c r="AP310" s="30"/>
      <c r="AQ310" s="30"/>
      <c r="AR310" s="30"/>
      <c r="AS310" s="30"/>
      <c r="AT310" s="30"/>
      <c r="AU310" s="30"/>
      <c r="AV310" s="30"/>
      <c r="AW310" s="30"/>
      <c r="AX310" s="30"/>
      <c r="AY310" s="30"/>
      <c r="AZ310" s="30"/>
      <c r="BA310" s="30"/>
      <c r="BB310" s="30"/>
      <c r="BC310" s="30"/>
      <c r="BD310" s="30"/>
      <c r="BE310" s="30"/>
      <c r="BF310" s="30"/>
      <c r="BG310" s="30"/>
      <c r="BH310" s="30"/>
      <c r="BI310" s="30"/>
      <c r="BJ310" s="30"/>
      <c r="BK310" s="30"/>
      <c r="BL310" s="43"/>
      <c r="BM310" t="s">
        <v>100</v>
      </c>
    </row>
    <row r="311" spans="1:65" x14ac:dyDescent="0.2">
      <c r="A311" s="245"/>
      <c r="B311" s="40" t="s">
        <v>51</v>
      </c>
      <c r="C311" s="24" t="s">
        <v>75</v>
      </c>
      <c r="D311" s="25"/>
      <c r="E311" s="26"/>
      <c r="F311" s="26"/>
      <c r="G311" s="26"/>
      <c r="H311" s="26"/>
      <c r="I311" s="26"/>
      <c r="J311" s="26"/>
      <c r="K311" s="26"/>
      <c r="L311" s="26"/>
      <c r="M311" s="26"/>
      <c r="N311" s="26"/>
      <c r="O311" s="26"/>
      <c r="P311" s="26"/>
      <c r="Q311" s="26"/>
      <c r="R311" s="26"/>
      <c r="S311" s="26"/>
      <c r="T311" s="26"/>
      <c r="U311" s="26"/>
      <c r="V311" s="26"/>
      <c r="W311" s="26"/>
      <c r="X311" s="26"/>
      <c r="Y311" s="26"/>
      <c r="Z311" s="26"/>
      <c r="AA311" s="26"/>
      <c r="AB311" s="26"/>
      <c r="AC311" s="26"/>
      <c r="AD311" s="26"/>
      <c r="AE311" s="26"/>
      <c r="AF311" s="26"/>
      <c r="AG311" s="26"/>
      <c r="AH311" s="26"/>
      <c r="AI311" s="26"/>
      <c r="AJ311" s="26"/>
      <c r="AK311" s="26"/>
      <c r="AL311" s="26"/>
      <c r="AM311" s="26"/>
      <c r="AN311" s="26"/>
      <c r="AO311" s="26"/>
      <c r="AP311" s="26"/>
      <c r="AQ311" s="26"/>
      <c r="AR311" s="26"/>
      <c r="AS311" s="26"/>
      <c r="AT311" s="26"/>
      <c r="AU311" s="26"/>
      <c r="AV311" s="26"/>
      <c r="AW311" s="26"/>
      <c r="AX311" s="26"/>
      <c r="AY311" s="26"/>
      <c r="AZ311" s="26"/>
      <c r="BA311" s="26"/>
      <c r="BB311" s="26"/>
      <c r="BC311" s="26"/>
      <c r="BD311" s="26"/>
      <c r="BE311" s="26"/>
      <c r="BF311" s="26"/>
      <c r="BG311" s="26"/>
      <c r="BH311" s="26"/>
      <c r="BI311" s="26"/>
      <c r="BJ311" s="26"/>
      <c r="BK311" s="26"/>
      <c r="BL311" s="41"/>
      <c r="BM311" t="s">
        <v>100</v>
      </c>
    </row>
    <row r="312" spans="1:65" x14ac:dyDescent="0.2">
      <c r="A312" s="245"/>
      <c r="B312" s="40" t="s">
        <v>51</v>
      </c>
      <c r="C312" s="24" t="s">
        <v>79</v>
      </c>
      <c r="D312" s="25"/>
      <c r="E312" s="26"/>
      <c r="F312" s="26"/>
      <c r="G312" s="26"/>
      <c r="H312" s="26"/>
      <c r="I312" s="26"/>
      <c r="J312" s="26"/>
      <c r="K312" s="26"/>
      <c r="L312" s="26"/>
      <c r="M312" s="26"/>
      <c r="N312" s="26"/>
      <c r="O312" s="26"/>
      <c r="P312" s="26"/>
      <c r="Q312" s="26"/>
      <c r="R312" s="26"/>
      <c r="S312" s="26"/>
      <c r="T312" s="26"/>
      <c r="U312" s="26"/>
      <c r="V312" s="26"/>
      <c r="W312" s="26"/>
      <c r="X312" s="26"/>
      <c r="Y312" s="26"/>
      <c r="Z312" s="26"/>
      <c r="AA312" s="26"/>
      <c r="AB312" s="26"/>
      <c r="AC312" s="26"/>
      <c r="AD312" s="26"/>
      <c r="AE312" s="26"/>
      <c r="AF312" s="26"/>
      <c r="AG312" s="26"/>
      <c r="AH312" s="26"/>
      <c r="AI312" s="26"/>
      <c r="AJ312" s="26"/>
      <c r="AK312" s="26"/>
      <c r="AL312" s="26"/>
      <c r="AM312" s="26"/>
      <c r="AN312" s="26"/>
      <c r="AO312" s="26"/>
      <c r="AP312" s="26"/>
      <c r="AQ312" s="26"/>
      <c r="AR312" s="26"/>
      <c r="AS312" s="26"/>
      <c r="AT312" s="26"/>
      <c r="AU312" s="26"/>
      <c r="AV312" s="26"/>
      <c r="AW312" s="26"/>
      <c r="AX312" s="26"/>
      <c r="AY312" s="26"/>
      <c r="AZ312" s="26"/>
      <c r="BA312" s="26"/>
      <c r="BB312" s="26"/>
      <c r="BC312" s="26"/>
      <c r="BD312" s="26"/>
      <c r="BE312" s="26"/>
      <c r="BF312" s="26"/>
      <c r="BG312" s="26"/>
      <c r="BH312" s="26"/>
      <c r="BI312" s="26"/>
      <c r="BJ312" s="26"/>
      <c r="BK312" s="26"/>
      <c r="BL312" s="41"/>
      <c r="BM312" t="s">
        <v>100</v>
      </c>
    </row>
    <row r="313" spans="1:65" x14ac:dyDescent="0.2">
      <c r="A313" s="245"/>
      <c r="B313" s="40" t="s">
        <v>51</v>
      </c>
      <c r="C313" s="24" t="s">
        <v>80</v>
      </c>
      <c r="D313" s="25"/>
      <c r="E313" s="26"/>
      <c r="F313" s="26"/>
      <c r="G313" s="26"/>
      <c r="H313" s="26"/>
      <c r="I313" s="26"/>
      <c r="J313" s="26"/>
      <c r="K313" s="26"/>
      <c r="L313" s="26"/>
      <c r="M313" s="26"/>
      <c r="N313" s="26"/>
      <c r="O313" s="26"/>
      <c r="P313" s="26"/>
      <c r="Q313" s="26"/>
      <c r="R313" s="26"/>
      <c r="S313" s="26"/>
      <c r="T313" s="26"/>
      <c r="U313" s="26"/>
      <c r="V313" s="26"/>
      <c r="W313" s="26"/>
      <c r="X313" s="26"/>
      <c r="Y313" s="26"/>
      <c r="Z313" s="26"/>
      <c r="AA313" s="26"/>
      <c r="AB313" s="26"/>
      <c r="AC313" s="26"/>
      <c r="AD313" s="26"/>
      <c r="AE313" s="26"/>
      <c r="AF313" s="26"/>
      <c r="AG313" s="26"/>
      <c r="AH313" s="26"/>
      <c r="AI313" s="26"/>
      <c r="AJ313" s="26"/>
      <c r="AK313" s="26"/>
      <c r="AL313" s="26"/>
      <c r="AM313" s="26"/>
      <c r="AN313" s="26"/>
      <c r="AO313" s="26"/>
      <c r="AP313" s="26"/>
      <c r="AQ313" s="26"/>
      <c r="AR313" s="26"/>
      <c r="AS313" s="26"/>
      <c r="AT313" s="26"/>
      <c r="AU313" s="26"/>
      <c r="AV313" s="26"/>
      <c r="AW313" s="26"/>
      <c r="AX313" s="26"/>
      <c r="AY313" s="26"/>
      <c r="AZ313" s="26"/>
      <c r="BA313" s="26"/>
      <c r="BB313" s="26"/>
      <c r="BC313" s="26"/>
      <c r="BD313" s="26"/>
      <c r="BE313" s="26"/>
      <c r="BF313" s="26"/>
      <c r="BG313" s="26"/>
      <c r="BH313" s="26"/>
      <c r="BI313" s="26"/>
      <c r="BJ313" s="26"/>
      <c r="BK313" s="26"/>
      <c r="BL313" s="41"/>
      <c r="BM313" t="s">
        <v>100</v>
      </c>
    </row>
    <row r="314" spans="1:65" x14ac:dyDescent="0.2">
      <c r="A314" s="245"/>
      <c r="B314" s="40" t="s">
        <v>51</v>
      </c>
      <c r="C314" s="24" t="s">
        <v>78</v>
      </c>
      <c r="D314" s="25"/>
      <c r="E314" s="26"/>
      <c r="F314" s="26"/>
      <c r="G314" s="26"/>
      <c r="H314" s="26"/>
      <c r="I314" s="26"/>
      <c r="J314" s="26"/>
      <c r="K314" s="26"/>
      <c r="L314" s="26"/>
      <c r="M314" s="26"/>
      <c r="N314" s="26"/>
      <c r="O314" s="26"/>
      <c r="P314" s="26"/>
      <c r="Q314" s="26"/>
      <c r="R314" s="26"/>
      <c r="S314" s="26"/>
      <c r="T314" s="26"/>
      <c r="U314" s="26"/>
      <c r="V314" s="26"/>
      <c r="W314" s="26"/>
      <c r="X314" s="26"/>
      <c r="Y314" s="26"/>
      <c r="Z314" s="26"/>
      <c r="AA314" s="26"/>
      <c r="AB314" s="26"/>
      <c r="AC314" s="26"/>
      <c r="AD314" s="26"/>
      <c r="AE314" s="26"/>
      <c r="AF314" s="26"/>
      <c r="AG314" s="26"/>
      <c r="AH314" s="26"/>
      <c r="AI314" s="26"/>
      <c r="AJ314" s="26"/>
      <c r="AK314" s="26"/>
      <c r="AL314" s="26"/>
      <c r="AM314" s="26"/>
      <c r="AN314" s="26"/>
      <c r="AO314" s="26"/>
      <c r="AP314" s="26"/>
      <c r="AQ314" s="26"/>
      <c r="AR314" s="26"/>
      <c r="AS314" s="26"/>
      <c r="AT314" s="26"/>
      <c r="AU314" s="26"/>
      <c r="AV314" s="26"/>
      <c r="AW314" s="26"/>
      <c r="AX314" s="26"/>
      <c r="AY314" s="26"/>
      <c r="AZ314" s="26"/>
      <c r="BA314" s="26"/>
      <c r="BB314" s="26"/>
      <c r="BC314" s="26"/>
      <c r="BD314" s="26"/>
      <c r="BE314" s="26"/>
      <c r="BF314" s="26"/>
      <c r="BG314" s="26"/>
      <c r="BH314" s="26"/>
      <c r="BI314" s="26"/>
      <c r="BJ314" s="26"/>
      <c r="BK314" s="26"/>
      <c r="BL314" s="41"/>
      <c r="BM314" t="s">
        <v>100</v>
      </c>
    </row>
    <row r="315" spans="1:65" x14ac:dyDescent="0.2">
      <c r="A315" s="245"/>
      <c r="B315" s="40" t="s">
        <v>51</v>
      </c>
      <c r="C315" s="31" t="s">
        <v>5</v>
      </c>
      <c r="D315" s="27">
        <v>3</v>
      </c>
      <c r="E315" s="28">
        <v>3</v>
      </c>
      <c r="F315" s="28">
        <v>3</v>
      </c>
      <c r="G315" s="28">
        <v>3</v>
      </c>
      <c r="H315" s="28">
        <v>3</v>
      </c>
      <c r="I315" s="28">
        <v>3</v>
      </c>
      <c r="J315" s="28">
        <v>3</v>
      </c>
      <c r="K315" s="28">
        <v>3</v>
      </c>
      <c r="L315" s="28">
        <v>3</v>
      </c>
      <c r="M315" s="28">
        <v>3</v>
      </c>
      <c r="N315" s="28">
        <v>3</v>
      </c>
      <c r="O315" s="28">
        <v>6</v>
      </c>
      <c r="P315" s="28">
        <v>7</v>
      </c>
      <c r="Q315" s="28">
        <v>7</v>
      </c>
      <c r="R315" s="28">
        <v>8</v>
      </c>
      <c r="S315" s="28">
        <v>25</v>
      </c>
      <c r="T315" s="28">
        <v>26</v>
      </c>
      <c r="U315" s="28">
        <v>42</v>
      </c>
      <c r="V315" s="28">
        <v>64.8</v>
      </c>
      <c r="W315" s="28">
        <v>80.2</v>
      </c>
      <c r="X315" s="28">
        <v>80.2</v>
      </c>
      <c r="Y315" s="28">
        <v>80.2</v>
      </c>
      <c r="Z315" s="28">
        <v>80.2</v>
      </c>
      <c r="AA315" s="28">
        <v>80.2</v>
      </c>
      <c r="AB315" s="28">
        <v>80.2</v>
      </c>
      <c r="AC315" s="28">
        <v>80.2</v>
      </c>
      <c r="AD315" s="28">
        <v>80.2</v>
      </c>
      <c r="AE315" s="28">
        <v>80.2</v>
      </c>
      <c r="AF315" s="28">
        <v>80.2</v>
      </c>
      <c r="AG315" s="28">
        <v>80.2</v>
      </c>
      <c r="AH315" s="28">
        <v>80.2</v>
      </c>
      <c r="AI315" s="28">
        <v>80.2</v>
      </c>
      <c r="AJ315" s="28">
        <v>80.2</v>
      </c>
      <c r="AK315" s="28">
        <v>80.2</v>
      </c>
      <c r="AL315" s="28">
        <v>80.2</v>
      </c>
      <c r="AM315" s="28">
        <v>80.2</v>
      </c>
      <c r="AN315" s="28">
        <v>80.2</v>
      </c>
      <c r="AO315" s="28">
        <v>80.2</v>
      </c>
      <c r="AP315" s="28">
        <v>80.2</v>
      </c>
      <c r="AQ315" s="28">
        <v>80.2</v>
      </c>
      <c r="AR315" s="28">
        <v>80.2</v>
      </c>
      <c r="AS315" s="28">
        <v>80.2</v>
      </c>
      <c r="AT315" s="28">
        <v>80.2</v>
      </c>
      <c r="AU315" s="28">
        <v>80.2</v>
      </c>
      <c r="AV315" s="28">
        <v>80.2</v>
      </c>
      <c r="AW315" s="28">
        <v>80.2</v>
      </c>
      <c r="AX315" s="28">
        <v>80.2</v>
      </c>
      <c r="AY315" s="28">
        <v>80.2</v>
      </c>
      <c r="AZ315" s="28">
        <v>80.2</v>
      </c>
      <c r="BA315" s="28">
        <v>80.2</v>
      </c>
      <c r="BB315" s="28">
        <v>80.2</v>
      </c>
      <c r="BC315" s="28">
        <v>80.2</v>
      </c>
      <c r="BD315" s="28">
        <v>80.2</v>
      </c>
      <c r="BE315" s="28">
        <v>80.2</v>
      </c>
      <c r="BF315" s="28">
        <v>80.2</v>
      </c>
      <c r="BG315" s="28">
        <v>80.2</v>
      </c>
      <c r="BH315" s="28">
        <v>80.2</v>
      </c>
      <c r="BI315" s="28">
        <v>80.2</v>
      </c>
      <c r="BJ315" s="28">
        <v>80.2</v>
      </c>
      <c r="BK315" s="28">
        <v>80.2</v>
      </c>
      <c r="BL315" s="42">
        <v>80.2</v>
      </c>
      <c r="BM315" t="s">
        <v>100</v>
      </c>
    </row>
    <row r="316" spans="1:65" x14ac:dyDescent="0.2">
      <c r="A316" s="245"/>
      <c r="B316" s="40" t="s">
        <v>51</v>
      </c>
      <c r="C316" s="24" t="s">
        <v>74</v>
      </c>
      <c r="D316" s="35">
        <v>3</v>
      </c>
      <c r="E316" s="29">
        <v>3</v>
      </c>
      <c r="F316" s="29">
        <v>3</v>
      </c>
      <c r="G316" s="29">
        <v>3</v>
      </c>
      <c r="H316" s="29">
        <v>3</v>
      </c>
      <c r="I316" s="29">
        <v>3</v>
      </c>
      <c r="J316" s="29">
        <v>3</v>
      </c>
      <c r="K316" s="29">
        <v>3</v>
      </c>
      <c r="L316" s="29">
        <v>3</v>
      </c>
      <c r="M316" s="29">
        <v>3</v>
      </c>
      <c r="N316" s="29">
        <v>3</v>
      </c>
      <c r="O316" s="29">
        <v>6</v>
      </c>
      <c r="P316" s="29">
        <v>7</v>
      </c>
      <c r="Q316" s="29">
        <v>7</v>
      </c>
      <c r="R316" s="29">
        <v>8</v>
      </c>
      <c r="S316" s="29">
        <v>25</v>
      </c>
      <c r="T316" s="29">
        <v>26</v>
      </c>
      <c r="U316" s="29">
        <v>42</v>
      </c>
      <c r="V316" s="29">
        <v>64.8</v>
      </c>
      <c r="W316" s="29">
        <v>80.2</v>
      </c>
      <c r="X316" s="26">
        <v>0</v>
      </c>
      <c r="Y316" s="26">
        <v>0</v>
      </c>
      <c r="Z316" s="26">
        <v>0</v>
      </c>
      <c r="AA316" s="26">
        <v>0</v>
      </c>
      <c r="AB316" s="26">
        <v>0</v>
      </c>
      <c r="AC316" s="26">
        <v>0</v>
      </c>
      <c r="AD316" s="26">
        <v>0</v>
      </c>
      <c r="AE316" s="26">
        <v>0</v>
      </c>
      <c r="AF316" s="26">
        <v>0</v>
      </c>
      <c r="AG316" s="26">
        <v>0</v>
      </c>
      <c r="AH316" s="26">
        <v>0</v>
      </c>
      <c r="AI316" s="26"/>
      <c r="AJ316" s="26"/>
      <c r="AK316" s="26"/>
      <c r="AL316" s="26"/>
      <c r="AM316" s="26"/>
      <c r="AN316" s="26"/>
      <c r="AO316" s="26"/>
      <c r="AP316" s="26"/>
      <c r="AQ316" s="26"/>
      <c r="AR316" s="26"/>
      <c r="AS316" s="26"/>
      <c r="AT316" s="26"/>
      <c r="AU316" s="26"/>
      <c r="AV316" s="26"/>
      <c r="AW316" s="26"/>
      <c r="AX316" s="26"/>
      <c r="AY316" s="26"/>
      <c r="AZ316" s="26"/>
      <c r="BA316" s="26"/>
      <c r="BB316" s="26"/>
      <c r="BC316" s="26"/>
      <c r="BD316" s="26"/>
      <c r="BE316" s="26"/>
      <c r="BF316" s="26"/>
      <c r="BG316" s="26"/>
      <c r="BH316" s="26"/>
      <c r="BI316" s="26"/>
      <c r="BJ316" s="26"/>
      <c r="BK316" s="26"/>
      <c r="BL316" s="41"/>
      <c r="BM316" t="s">
        <v>100</v>
      </c>
    </row>
    <row r="317" spans="1:65" x14ac:dyDescent="0.2">
      <c r="A317" s="245"/>
      <c r="B317" s="40" t="s">
        <v>51</v>
      </c>
      <c r="C317" s="24" t="s">
        <v>83</v>
      </c>
      <c r="D317" s="25"/>
      <c r="E317" s="26"/>
      <c r="F317" s="26"/>
      <c r="G317" s="26"/>
      <c r="H317" s="26"/>
      <c r="I317" s="26"/>
      <c r="J317" s="26"/>
      <c r="K317" s="26"/>
      <c r="L317" s="26"/>
      <c r="M317" s="26"/>
      <c r="N317" s="26"/>
      <c r="O317" s="26"/>
      <c r="P317" s="26"/>
      <c r="Q317" s="26"/>
      <c r="R317" s="26"/>
      <c r="S317" s="26"/>
      <c r="T317" s="26"/>
      <c r="U317" s="26"/>
      <c r="V317" s="26"/>
      <c r="X317" s="30"/>
      <c r="Y317" s="30"/>
      <c r="Z317" s="30"/>
      <c r="AA317" s="30"/>
      <c r="AB317" s="30"/>
      <c r="AC317" s="30"/>
      <c r="AD317" s="30"/>
      <c r="AE317" s="30"/>
      <c r="AF317" s="30"/>
      <c r="AG317" s="30"/>
      <c r="AH317" s="30"/>
      <c r="AI317" s="30"/>
      <c r="AJ317" s="30"/>
      <c r="AK317" s="30"/>
      <c r="AL317" s="30"/>
      <c r="AM317" s="30"/>
      <c r="AN317" s="30"/>
      <c r="AO317" s="30"/>
      <c r="AP317" s="30"/>
      <c r="AQ317" s="30"/>
      <c r="AR317" s="30"/>
      <c r="AS317" s="30"/>
      <c r="AT317" s="30"/>
      <c r="AU317" s="30"/>
      <c r="AV317" s="30"/>
      <c r="AW317" s="30"/>
      <c r="AX317" s="30"/>
      <c r="AY317" s="30"/>
      <c r="AZ317" s="30"/>
      <c r="BA317" s="30"/>
      <c r="BB317" s="30"/>
      <c r="BC317" s="30"/>
      <c r="BD317" s="30"/>
      <c r="BE317" s="30"/>
      <c r="BF317" s="30"/>
      <c r="BG317" s="30"/>
      <c r="BH317" s="30"/>
      <c r="BI317" s="30"/>
      <c r="BJ317" s="30"/>
      <c r="BK317" s="30"/>
      <c r="BL317" s="43"/>
      <c r="BM317" t="s">
        <v>100</v>
      </c>
    </row>
    <row r="318" spans="1:65" x14ac:dyDescent="0.2">
      <c r="A318" s="245"/>
      <c r="B318" s="40" t="s">
        <v>51</v>
      </c>
      <c r="C318" s="24" t="s">
        <v>75</v>
      </c>
      <c r="D318" s="25"/>
      <c r="E318" s="26"/>
      <c r="F318" s="26"/>
      <c r="G318" s="26"/>
      <c r="H318" s="26"/>
      <c r="I318" s="26"/>
      <c r="J318" s="26"/>
      <c r="K318" s="26"/>
      <c r="L318" s="26"/>
      <c r="M318" s="26"/>
      <c r="N318" s="26"/>
      <c r="O318" s="26"/>
      <c r="P318" s="26"/>
      <c r="Q318" s="26"/>
      <c r="R318" s="26"/>
      <c r="S318" s="26"/>
      <c r="T318" s="26"/>
      <c r="U318" s="26"/>
      <c r="V318" s="26"/>
      <c r="W318" s="26"/>
      <c r="X318" s="26"/>
      <c r="Y318" s="26"/>
      <c r="Z318" s="26"/>
      <c r="AA318" s="26"/>
      <c r="AB318" s="26"/>
      <c r="AC318" s="26"/>
      <c r="AD318" s="26"/>
      <c r="AE318" s="26"/>
      <c r="AF318" s="26"/>
      <c r="AG318" s="26"/>
      <c r="AH318" s="26"/>
      <c r="AI318" s="26"/>
      <c r="AJ318" s="26"/>
      <c r="AK318" s="26"/>
      <c r="AL318" s="26"/>
      <c r="AM318" s="26"/>
      <c r="AN318" s="26"/>
      <c r="AO318" s="26"/>
      <c r="AP318" s="26"/>
      <c r="AQ318" s="26"/>
      <c r="AR318" s="26"/>
      <c r="AS318" s="26"/>
      <c r="AT318" s="26"/>
      <c r="AU318" s="26"/>
      <c r="AV318" s="26"/>
      <c r="AW318" s="26"/>
      <c r="AX318" s="26"/>
      <c r="AY318" s="26"/>
      <c r="AZ318" s="26"/>
      <c r="BA318" s="26"/>
      <c r="BB318" s="26"/>
      <c r="BC318" s="26"/>
      <c r="BD318" s="26"/>
      <c r="BE318" s="26"/>
      <c r="BF318" s="26"/>
      <c r="BG318" s="26"/>
      <c r="BH318" s="26"/>
      <c r="BI318" s="26"/>
      <c r="BJ318" s="26"/>
      <c r="BK318" s="26"/>
      <c r="BL318" s="41"/>
      <c r="BM318" t="s">
        <v>100</v>
      </c>
    </row>
    <row r="319" spans="1:65" x14ac:dyDescent="0.2">
      <c r="A319" s="245"/>
      <c r="B319" s="40" t="s">
        <v>51</v>
      </c>
      <c r="C319" s="24" t="s">
        <v>79</v>
      </c>
      <c r="D319" s="25"/>
      <c r="E319" s="26"/>
      <c r="F319" s="26"/>
      <c r="G319" s="26"/>
      <c r="H319" s="26"/>
      <c r="I319" s="26"/>
      <c r="J319" s="26"/>
      <c r="K319" s="26"/>
      <c r="L319" s="26"/>
      <c r="M319" s="26"/>
      <c r="N319" s="26"/>
      <c r="O319" s="26"/>
      <c r="P319" s="26"/>
      <c r="Q319" s="26"/>
      <c r="R319" s="26"/>
      <c r="S319" s="26"/>
      <c r="T319" s="26"/>
      <c r="U319" s="26"/>
      <c r="V319" s="26"/>
      <c r="W319" s="26"/>
      <c r="X319" s="26"/>
      <c r="Y319" s="26"/>
      <c r="Z319" s="26"/>
      <c r="AA319" s="26"/>
      <c r="AB319" s="26"/>
      <c r="AC319" s="26"/>
      <c r="AD319" s="26"/>
      <c r="AE319" s="26"/>
      <c r="AF319" s="26"/>
      <c r="AG319" s="26"/>
      <c r="AH319" s="26"/>
      <c r="AI319" s="26"/>
      <c r="AJ319" s="26"/>
      <c r="AK319" s="26"/>
      <c r="AL319" s="26"/>
      <c r="AM319" s="26"/>
      <c r="AN319" s="26"/>
      <c r="AO319" s="26"/>
      <c r="AP319" s="26"/>
      <c r="AQ319" s="26"/>
      <c r="AR319" s="26"/>
      <c r="AS319" s="26"/>
      <c r="AT319" s="26"/>
      <c r="AU319" s="26"/>
      <c r="AV319" s="26"/>
      <c r="AW319" s="26"/>
      <c r="AX319" s="26"/>
      <c r="AY319" s="26"/>
      <c r="AZ319" s="26"/>
      <c r="BA319" s="26"/>
      <c r="BB319" s="26"/>
      <c r="BC319" s="26"/>
      <c r="BD319" s="26"/>
      <c r="BE319" s="26"/>
      <c r="BF319" s="26"/>
      <c r="BG319" s="26"/>
      <c r="BH319" s="26"/>
      <c r="BI319" s="26"/>
      <c r="BJ319" s="26"/>
      <c r="BK319" s="26"/>
      <c r="BL319" s="41"/>
      <c r="BM319" t="s">
        <v>100</v>
      </c>
    </row>
    <row r="320" spans="1:65" x14ac:dyDescent="0.2">
      <c r="A320" s="245"/>
      <c r="B320" s="40" t="s">
        <v>51</v>
      </c>
      <c r="C320" s="24" t="s">
        <v>80</v>
      </c>
      <c r="D320" s="25"/>
      <c r="E320" s="26"/>
      <c r="F320" s="26"/>
      <c r="G320" s="26"/>
      <c r="H320" s="26"/>
      <c r="I320" s="26"/>
      <c r="J320" s="26"/>
      <c r="K320" s="26"/>
      <c r="L320" s="26"/>
      <c r="M320" s="26"/>
      <c r="N320" s="26"/>
      <c r="O320" s="26"/>
      <c r="P320" s="26"/>
      <c r="Q320" s="26"/>
      <c r="R320" s="26"/>
      <c r="S320" s="26"/>
      <c r="T320" s="26"/>
      <c r="U320" s="26"/>
      <c r="V320" s="26"/>
      <c r="W320" s="26"/>
      <c r="X320" s="26"/>
      <c r="Y320" s="26"/>
      <c r="Z320" s="26"/>
      <c r="AA320" s="26"/>
      <c r="AB320" s="26"/>
      <c r="AC320" s="26"/>
      <c r="AD320" s="26"/>
      <c r="AE320" s="26"/>
      <c r="AF320" s="26"/>
      <c r="AG320" s="26"/>
      <c r="AH320" s="26"/>
      <c r="AI320" s="26"/>
      <c r="AJ320" s="26"/>
      <c r="AK320" s="26"/>
      <c r="AL320" s="26"/>
      <c r="AM320" s="26"/>
      <c r="AN320" s="26"/>
      <c r="AO320" s="26"/>
      <c r="AP320" s="26"/>
      <c r="AQ320" s="26"/>
      <c r="AR320" s="26"/>
      <c r="AS320" s="26"/>
      <c r="AT320" s="26"/>
      <c r="AU320" s="26"/>
      <c r="AV320" s="26"/>
      <c r="AW320" s="26"/>
      <c r="AX320" s="26"/>
      <c r="AY320" s="26"/>
      <c r="AZ320" s="26"/>
      <c r="BA320" s="26"/>
      <c r="BB320" s="26"/>
      <c r="BC320" s="26"/>
      <c r="BD320" s="26"/>
      <c r="BE320" s="26"/>
      <c r="BF320" s="26"/>
      <c r="BG320" s="26"/>
      <c r="BH320" s="26"/>
      <c r="BI320" s="26"/>
      <c r="BJ320" s="26"/>
      <c r="BK320" s="26"/>
      <c r="BL320" s="41"/>
      <c r="BM320" t="s">
        <v>100</v>
      </c>
    </row>
    <row r="321" spans="1:65" x14ac:dyDescent="0.2">
      <c r="A321" s="245"/>
      <c r="B321" s="40" t="s">
        <v>51</v>
      </c>
      <c r="C321" s="24" t="s">
        <v>78</v>
      </c>
      <c r="D321" s="25"/>
      <c r="E321" s="26"/>
      <c r="F321" s="26"/>
      <c r="G321" s="26"/>
      <c r="H321" s="26"/>
      <c r="I321" s="26"/>
      <c r="J321" s="26"/>
      <c r="K321" s="26"/>
      <c r="L321" s="26"/>
      <c r="M321" s="26"/>
      <c r="N321" s="26"/>
      <c r="O321" s="26"/>
      <c r="P321" s="26"/>
      <c r="Q321" s="26"/>
      <c r="R321" s="26"/>
      <c r="S321" s="26"/>
      <c r="T321" s="26"/>
      <c r="U321" s="26"/>
      <c r="V321" s="26"/>
      <c r="W321" s="26"/>
      <c r="X321" s="26"/>
      <c r="Y321" s="26"/>
      <c r="Z321" s="26"/>
      <c r="AA321" s="26"/>
      <c r="AB321" s="26"/>
      <c r="AC321" s="26"/>
      <c r="AD321" s="26"/>
      <c r="AE321" s="26"/>
      <c r="AF321" s="26"/>
      <c r="AG321" s="26"/>
      <c r="AH321" s="26"/>
      <c r="AI321" s="26"/>
      <c r="AJ321" s="26"/>
      <c r="AK321" s="26"/>
      <c r="AL321" s="26"/>
      <c r="AM321" s="26"/>
      <c r="AN321" s="26"/>
      <c r="AO321" s="26"/>
      <c r="AP321" s="26"/>
      <c r="AQ321" s="26"/>
      <c r="AR321" s="26"/>
      <c r="AS321" s="26"/>
      <c r="AT321" s="26"/>
      <c r="AU321" s="26"/>
      <c r="AV321" s="26"/>
      <c r="AW321" s="26"/>
      <c r="AX321" s="26"/>
      <c r="AY321" s="26"/>
      <c r="AZ321" s="26"/>
      <c r="BA321" s="26"/>
      <c r="BB321" s="26"/>
      <c r="BC321" s="26"/>
      <c r="BD321" s="26"/>
      <c r="BE321" s="26"/>
      <c r="BF321" s="26"/>
      <c r="BG321" s="26"/>
      <c r="BH321" s="26"/>
      <c r="BI321" s="26"/>
      <c r="BJ321" s="26"/>
      <c r="BK321" s="26"/>
      <c r="BL321" s="41"/>
      <c r="BM321" t="s">
        <v>100</v>
      </c>
    </row>
    <row r="322" spans="1:65" x14ac:dyDescent="0.2">
      <c r="A322" s="245"/>
      <c r="B322" s="40" t="s">
        <v>51</v>
      </c>
      <c r="C322" s="31" t="s">
        <v>47</v>
      </c>
      <c r="D322" s="27">
        <v>0</v>
      </c>
      <c r="E322" s="28">
        <v>0</v>
      </c>
      <c r="F322" s="28">
        <v>0</v>
      </c>
      <c r="G322" s="28">
        <v>0</v>
      </c>
      <c r="H322" s="28">
        <v>0</v>
      </c>
      <c r="I322" s="28">
        <v>2</v>
      </c>
      <c r="J322" s="28">
        <v>2</v>
      </c>
      <c r="K322" s="28">
        <v>2</v>
      </c>
      <c r="L322" s="28">
        <v>4.5</v>
      </c>
      <c r="M322" s="28">
        <v>4.5</v>
      </c>
      <c r="N322" s="28">
        <v>6.5</v>
      </c>
      <c r="O322" s="28">
        <v>8.5</v>
      </c>
      <c r="P322" s="28">
        <v>11.5</v>
      </c>
      <c r="Q322" s="28">
        <v>16.5</v>
      </c>
      <c r="R322" s="28">
        <v>16.5</v>
      </c>
      <c r="S322" s="28">
        <v>27.5</v>
      </c>
      <c r="T322" s="28">
        <v>36.5</v>
      </c>
      <c r="U322" s="28">
        <v>44.6</v>
      </c>
      <c r="V322" s="28">
        <v>50.6</v>
      </c>
      <c r="W322" s="28">
        <v>49.6</v>
      </c>
      <c r="X322" s="28">
        <v>49.6</v>
      </c>
      <c r="Y322" s="28">
        <v>49.6</v>
      </c>
      <c r="Z322" s="28">
        <v>49.6</v>
      </c>
      <c r="AA322" s="28">
        <v>49.6</v>
      </c>
      <c r="AB322" s="28">
        <v>49.6</v>
      </c>
      <c r="AC322" s="28">
        <v>49.6</v>
      </c>
      <c r="AD322" s="28">
        <v>49.6</v>
      </c>
      <c r="AE322" s="28">
        <v>49.6</v>
      </c>
      <c r="AF322" s="28">
        <v>49.6</v>
      </c>
      <c r="AG322" s="28">
        <v>49.6</v>
      </c>
      <c r="AH322" s="28">
        <v>49.6</v>
      </c>
      <c r="AI322" s="28">
        <v>49.6</v>
      </c>
      <c r="AJ322" s="28">
        <v>49.6</v>
      </c>
      <c r="AK322" s="28">
        <v>49.6</v>
      </c>
      <c r="AL322" s="28">
        <v>49.6</v>
      </c>
      <c r="AM322" s="28">
        <v>49.6</v>
      </c>
      <c r="AN322" s="28">
        <v>49.6</v>
      </c>
      <c r="AO322" s="28">
        <v>49.6</v>
      </c>
      <c r="AP322" s="28">
        <v>49.6</v>
      </c>
      <c r="AQ322" s="28">
        <v>49.6</v>
      </c>
      <c r="AR322" s="28">
        <v>49.6</v>
      </c>
      <c r="AS322" s="28">
        <v>49.6</v>
      </c>
      <c r="AT322" s="28">
        <v>49.6</v>
      </c>
      <c r="AU322" s="28">
        <v>49.6</v>
      </c>
      <c r="AV322" s="28">
        <v>49.6</v>
      </c>
      <c r="AW322" s="28">
        <v>49.6</v>
      </c>
      <c r="AX322" s="28">
        <v>49.6</v>
      </c>
      <c r="AY322" s="28">
        <v>49.6</v>
      </c>
      <c r="AZ322" s="28">
        <v>49.6</v>
      </c>
      <c r="BA322" s="28">
        <v>49.6</v>
      </c>
      <c r="BB322" s="28">
        <v>49.6</v>
      </c>
      <c r="BC322" s="28">
        <v>49.6</v>
      </c>
      <c r="BD322" s="28">
        <v>49.6</v>
      </c>
      <c r="BE322" s="28">
        <v>49.6</v>
      </c>
      <c r="BF322" s="28">
        <v>49.6</v>
      </c>
      <c r="BG322" s="28">
        <v>49.6</v>
      </c>
      <c r="BH322" s="28">
        <v>49.6</v>
      </c>
      <c r="BI322" s="28">
        <v>49.6</v>
      </c>
      <c r="BJ322" s="28">
        <v>49.6</v>
      </c>
      <c r="BK322" s="28">
        <v>49.6</v>
      </c>
      <c r="BL322" s="42">
        <v>49.6</v>
      </c>
      <c r="BM322" t="s">
        <v>100</v>
      </c>
    </row>
    <row r="323" spans="1:65" x14ac:dyDescent="0.2">
      <c r="A323" s="245"/>
      <c r="B323" s="40" t="s">
        <v>51</v>
      </c>
      <c r="C323" s="24" t="s">
        <v>74</v>
      </c>
      <c r="D323" s="35">
        <v>0</v>
      </c>
      <c r="E323" s="29">
        <v>0</v>
      </c>
      <c r="F323" s="29">
        <v>0</v>
      </c>
      <c r="G323" s="29">
        <v>0</v>
      </c>
      <c r="H323" s="29">
        <v>0</v>
      </c>
      <c r="I323" s="29">
        <v>2</v>
      </c>
      <c r="J323" s="29">
        <v>2</v>
      </c>
      <c r="K323" s="29">
        <v>2</v>
      </c>
      <c r="L323" s="29">
        <v>4.5</v>
      </c>
      <c r="M323" s="29">
        <v>4.5</v>
      </c>
      <c r="N323" s="29">
        <v>6.5</v>
      </c>
      <c r="O323" s="29">
        <v>8.5</v>
      </c>
      <c r="P323" s="29">
        <v>11.5</v>
      </c>
      <c r="Q323" s="29">
        <v>16.5</v>
      </c>
      <c r="R323" s="29">
        <v>16.5</v>
      </c>
      <c r="S323" s="29">
        <v>27.5</v>
      </c>
      <c r="T323" s="29">
        <v>36.5</v>
      </c>
      <c r="U323" s="29">
        <v>44.6</v>
      </c>
      <c r="V323" s="29">
        <v>50.6</v>
      </c>
      <c r="W323" s="29">
        <v>49.6</v>
      </c>
      <c r="X323" s="26">
        <v>0</v>
      </c>
      <c r="Y323" s="26">
        <v>0</v>
      </c>
      <c r="Z323" s="26">
        <v>0</v>
      </c>
      <c r="AA323" s="26">
        <v>0</v>
      </c>
      <c r="AB323" s="26">
        <v>0</v>
      </c>
      <c r="AC323" s="26">
        <v>0</v>
      </c>
      <c r="AD323" s="26">
        <v>0</v>
      </c>
      <c r="AE323" s="26">
        <v>0</v>
      </c>
      <c r="AF323" s="26">
        <v>0</v>
      </c>
      <c r="AG323" s="26">
        <v>0</v>
      </c>
      <c r="AH323" s="26">
        <v>0</v>
      </c>
      <c r="AI323" s="26"/>
      <c r="AJ323" s="26"/>
      <c r="AK323" s="26"/>
      <c r="AL323" s="26"/>
      <c r="AM323" s="26"/>
      <c r="AN323" s="26"/>
      <c r="AO323" s="26"/>
      <c r="AP323" s="26"/>
      <c r="AQ323" s="26"/>
      <c r="AR323" s="26"/>
      <c r="AS323" s="26"/>
      <c r="AT323" s="26"/>
      <c r="AU323" s="26"/>
      <c r="AV323" s="26"/>
      <c r="AW323" s="26"/>
      <c r="AX323" s="26"/>
      <c r="AY323" s="26"/>
      <c r="AZ323" s="26"/>
      <c r="BA323" s="26"/>
      <c r="BB323" s="26"/>
      <c r="BC323" s="26"/>
      <c r="BD323" s="26"/>
      <c r="BE323" s="26"/>
      <c r="BF323" s="26"/>
      <c r="BG323" s="26"/>
      <c r="BH323" s="26"/>
      <c r="BI323" s="26"/>
      <c r="BJ323" s="26"/>
      <c r="BK323" s="26"/>
      <c r="BL323" s="41"/>
      <c r="BM323" t="s">
        <v>100</v>
      </c>
    </row>
    <row r="324" spans="1:65" x14ac:dyDescent="0.2">
      <c r="A324" s="245"/>
      <c r="B324" s="40" t="s">
        <v>51</v>
      </c>
      <c r="C324" s="24" t="s">
        <v>83</v>
      </c>
      <c r="D324" s="25"/>
      <c r="E324" s="26"/>
      <c r="F324" s="26"/>
      <c r="G324" s="26"/>
      <c r="H324" s="26"/>
      <c r="I324" s="26"/>
      <c r="J324" s="26"/>
      <c r="K324" s="26"/>
      <c r="L324" s="26"/>
      <c r="M324" s="26"/>
      <c r="N324" s="26"/>
      <c r="O324" s="26"/>
      <c r="P324" s="26"/>
      <c r="Q324" s="26"/>
      <c r="R324" s="26"/>
      <c r="S324" s="26"/>
      <c r="T324" s="26"/>
      <c r="U324" s="26"/>
      <c r="V324" s="26"/>
      <c r="X324" s="30"/>
      <c r="Y324" s="30"/>
      <c r="Z324" s="30"/>
      <c r="AA324" s="30"/>
      <c r="AB324" s="30"/>
      <c r="AC324" s="30"/>
      <c r="AD324" s="30"/>
      <c r="AE324" s="30"/>
      <c r="AF324" s="30"/>
      <c r="AG324" s="30"/>
      <c r="AH324" s="30"/>
      <c r="AI324" s="30"/>
      <c r="AJ324" s="30"/>
      <c r="AK324" s="30"/>
      <c r="AL324" s="30"/>
      <c r="AM324" s="30"/>
      <c r="AN324" s="30"/>
      <c r="AO324" s="30"/>
      <c r="AP324" s="30"/>
      <c r="AQ324" s="30"/>
      <c r="AR324" s="30"/>
      <c r="AS324" s="30"/>
      <c r="AT324" s="30"/>
      <c r="AU324" s="30"/>
      <c r="AV324" s="30"/>
      <c r="AW324" s="30"/>
      <c r="AX324" s="30"/>
      <c r="AY324" s="30"/>
      <c r="AZ324" s="30"/>
      <c r="BA324" s="30"/>
      <c r="BB324" s="30"/>
      <c r="BC324" s="30"/>
      <c r="BD324" s="30"/>
      <c r="BE324" s="30"/>
      <c r="BF324" s="30"/>
      <c r="BG324" s="30"/>
      <c r="BH324" s="30"/>
      <c r="BI324" s="30"/>
      <c r="BJ324" s="30"/>
      <c r="BK324" s="30"/>
      <c r="BL324" s="43"/>
      <c r="BM324" t="s">
        <v>100</v>
      </c>
    </row>
    <row r="325" spans="1:65" x14ac:dyDescent="0.2">
      <c r="A325" s="245"/>
      <c r="B325" s="40" t="s">
        <v>51</v>
      </c>
      <c r="C325" s="24" t="s">
        <v>75</v>
      </c>
      <c r="D325" s="25"/>
      <c r="E325" s="26"/>
      <c r="F325" s="26"/>
      <c r="G325" s="26"/>
      <c r="H325" s="26"/>
      <c r="I325" s="26"/>
      <c r="J325" s="26"/>
      <c r="K325" s="26"/>
      <c r="L325" s="26"/>
      <c r="M325" s="26"/>
      <c r="N325" s="26"/>
      <c r="O325" s="26"/>
      <c r="P325" s="26"/>
      <c r="Q325" s="26"/>
      <c r="R325" s="26"/>
      <c r="S325" s="26"/>
      <c r="T325" s="26"/>
      <c r="U325" s="26"/>
      <c r="V325" s="26"/>
      <c r="W325" s="26"/>
      <c r="X325" s="26"/>
      <c r="Y325" s="26"/>
      <c r="Z325" s="26"/>
      <c r="AA325" s="26"/>
      <c r="AB325" s="26"/>
      <c r="AC325" s="26"/>
      <c r="AD325" s="26"/>
      <c r="AE325" s="26"/>
      <c r="AF325" s="26"/>
      <c r="AG325" s="26"/>
      <c r="AH325" s="26"/>
      <c r="AI325" s="26"/>
      <c r="AJ325" s="26"/>
      <c r="AK325" s="26"/>
      <c r="AL325" s="26"/>
      <c r="AM325" s="26"/>
      <c r="AN325" s="26"/>
      <c r="AO325" s="26"/>
      <c r="AP325" s="26"/>
      <c r="AQ325" s="26"/>
      <c r="AR325" s="26"/>
      <c r="AS325" s="26"/>
      <c r="AT325" s="26"/>
      <c r="AU325" s="26"/>
      <c r="AV325" s="26"/>
      <c r="AW325" s="26"/>
      <c r="AX325" s="26"/>
      <c r="AY325" s="26"/>
      <c r="AZ325" s="26"/>
      <c r="BA325" s="26"/>
      <c r="BB325" s="26"/>
      <c r="BC325" s="26"/>
      <c r="BD325" s="26"/>
      <c r="BE325" s="26"/>
      <c r="BF325" s="26"/>
      <c r="BG325" s="26"/>
      <c r="BH325" s="26"/>
      <c r="BI325" s="26"/>
      <c r="BJ325" s="26"/>
      <c r="BK325" s="26"/>
      <c r="BL325" s="41"/>
      <c r="BM325" t="s">
        <v>100</v>
      </c>
    </row>
    <row r="326" spans="1:65" x14ac:dyDescent="0.2">
      <c r="A326" s="245"/>
      <c r="B326" s="40" t="s">
        <v>51</v>
      </c>
      <c r="C326" s="24" t="s">
        <v>79</v>
      </c>
      <c r="D326" s="25"/>
      <c r="E326" s="26"/>
      <c r="F326" s="26"/>
      <c r="G326" s="26"/>
      <c r="H326" s="26"/>
      <c r="I326" s="26"/>
      <c r="J326" s="26"/>
      <c r="K326" s="26"/>
      <c r="L326" s="26"/>
      <c r="M326" s="26"/>
      <c r="N326" s="26"/>
      <c r="O326" s="26"/>
      <c r="P326" s="26"/>
      <c r="Q326" s="26"/>
      <c r="R326" s="26"/>
      <c r="S326" s="26"/>
      <c r="T326" s="26"/>
      <c r="U326" s="26"/>
      <c r="V326" s="26"/>
      <c r="W326" s="26"/>
      <c r="X326" s="26"/>
      <c r="Y326" s="26"/>
      <c r="Z326" s="26"/>
      <c r="AA326" s="26"/>
      <c r="AB326" s="26"/>
      <c r="AC326" s="26"/>
      <c r="AD326" s="26"/>
      <c r="AE326" s="26"/>
      <c r="AF326" s="26"/>
      <c r="AG326" s="26"/>
      <c r="AH326" s="26"/>
      <c r="AI326" s="26"/>
      <c r="AJ326" s="26"/>
      <c r="AK326" s="26"/>
      <c r="AL326" s="26"/>
      <c r="AM326" s="26"/>
      <c r="AN326" s="26"/>
      <c r="AO326" s="26"/>
      <c r="AP326" s="26"/>
      <c r="AQ326" s="26"/>
      <c r="AR326" s="26"/>
      <c r="AS326" s="26"/>
      <c r="AT326" s="26"/>
      <c r="AU326" s="26"/>
      <c r="AV326" s="26"/>
      <c r="AW326" s="26"/>
      <c r="AX326" s="26"/>
      <c r="AY326" s="26"/>
      <c r="AZ326" s="26"/>
      <c r="BA326" s="26"/>
      <c r="BB326" s="26"/>
      <c r="BC326" s="26"/>
      <c r="BD326" s="26"/>
      <c r="BE326" s="26"/>
      <c r="BF326" s="26"/>
      <c r="BG326" s="26"/>
      <c r="BH326" s="26"/>
      <c r="BI326" s="26"/>
      <c r="BJ326" s="26"/>
      <c r="BK326" s="26"/>
      <c r="BL326" s="41"/>
      <c r="BM326" t="s">
        <v>100</v>
      </c>
    </row>
    <row r="327" spans="1:65" x14ac:dyDescent="0.2">
      <c r="A327" s="245"/>
      <c r="B327" s="40" t="s">
        <v>51</v>
      </c>
      <c r="C327" s="24" t="s">
        <v>80</v>
      </c>
      <c r="D327" s="25"/>
      <c r="E327" s="26"/>
      <c r="F327" s="26"/>
      <c r="G327" s="26"/>
      <c r="H327" s="26"/>
      <c r="I327" s="26"/>
      <c r="J327" s="26"/>
      <c r="K327" s="26"/>
      <c r="L327" s="26"/>
      <c r="M327" s="26"/>
      <c r="N327" s="26"/>
      <c r="O327" s="26"/>
      <c r="P327" s="26"/>
      <c r="Q327" s="26"/>
      <c r="R327" s="26"/>
      <c r="S327" s="26"/>
      <c r="T327" s="26"/>
      <c r="U327" s="26"/>
      <c r="V327" s="26"/>
      <c r="W327" s="26"/>
      <c r="X327" s="26"/>
      <c r="Y327" s="26"/>
      <c r="Z327" s="26"/>
      <c r="AA327" s="26"/>
      <c r="AB327" s="26"/>
      <c r="AC327" s="26"/>
      <c r="AD327" s="26"/>
      <c r="AE327" s="26"/>
      <c r="AF327" s="26"/>
      <c r="AG327" s="26"/>
      <c r="AH327" s="26"/>
      <c r="AI327" s="26"/>
      <c r="AJ327" s="26"/>
      <c r="AK327" s="26"/>
      <c r="AL327" s="26"/>
      <c r="AM327" s="26"/>
      <c r="AN327" s="26"/>
      <c r="AO327" s="26"/>
      <c r="AP327" s="26"/>
      <c r="AQ327" s="26"/>
      <c r="AR327" s="26"/>
      <c r="AS327" s="26"/>
      <c r="AT327" s="26"/>
      <c r="AU327" s="26"/>
      <c r="AV327" s="26"/>
      <c r="AW327" s="26"/>
      <c r="AX327" s="26"/>
      <c r="AY327" s="26"/>
      <c r="AZ327" s="26"/>
      <c r="BA327" s="26"/>
      <c r="BB327" s="26"/>
      <c r="BC327" s="26"/>
      <c r="BD327" s="26"/>
      <c r="BE327" s="26"/>
      <c r="BF327" s="26"/>
      <c r="BG327" s="26"/>
      <c r="BH327" s="26"/>
      <c r="BI327" s="26"/>
      <c r="BJ327" s="26"/>
      <c r="BK327" s="26"/>
      <c r="BL327" s="41"/>
      <c r="BM327" t="s">
        <v>100</v>
      </c>
    </row>
    <row r="328" spans="1:65" x14ac:dyDescent="0.2">
      <c r="A328" s="245"/>
      <c r="B328" s="46" t="s">
        <v>51</v>
      </c>
      <c r="C328" s="24" t="s">
        <v>78</v>
      </c>
      <c r="D328" s="25"/>
      <c r="E328" s="26"/>
      <c r="F328" s="26"/>
      <c r="G328" s="26"/>
      <c r="H328" s="26"/>
      <c r="I328" s="26"/>
      <c r="J328" s="26"/>
      <c r="K328" s="26"/>
      <c r="L328" s="26"/>
      <c r="M328" s="26"/>
      <c r="N328" s="26"/>
      <c r="O328" s="26"/>
      <c r="P328" s="26"/>
      <c r="Q328" s="26"/>
      <c r="R328" s="26"/>
      <c r="S328" s="26"/>
      <c r="T328" s="26"/>
      <c r="U328" s="26"/>
      <c r="V328" s="26"/>
      <c r="W328" s="26"/>
      <c r="X328" s="26"/>
      <c r="Y328" s="26"/>
      <c r="Z328" s="26"/>
      <c r="AA328" s="26"/>
      <c r="AB328" s="26"/>
      <c r="AC328" s="26"/>
      <c r="AD328" s="26"/>
      <c r="AE328" s="26"/>
      <c r="AF328" s="26"/>
      <c r="AG328" s="26"/>
      <c r="AH328" s="26"/>
      <c r="AI328" s="26"/>
      <c r="AJ328" s="26"/>
      <c r="AK328" s="26"/>
      <c r="AL328" s="26"/>
      <c r="AM328" s="26"/>
      <c r="AN328" s="26"/>
      <c r="AO328" s="26"/>
      <c r="AP328" s="26"/>
      <c r="AQ328" s="26"/>
      <c r="AR328" s="26"/>
      <c r="AS328" s="26"/>
      <c r="AT328" s="26"/>
      <c r="AU328" s="26"/>
      <c r="AV328" s="26"/>
      <c r="AW328" s="26"/>
      <c r="AX328" s="26"/>
      <c r="AY328" s="26"/>
      <c r="AZ328" s="26"/>
      <c r="BA328" s="26"/>
      <c r="BB328" s="26"/>
      <c r="BC328" s="26"/>
      <c r="BD328" s="26"/>
      <c r="BE328" s="26"/>
      <c r="BF328" s="26"/>
      <c r="BG328" s="26"/>
      <c r="BH328" s="26"/>
      <c r="BI328" s="26"/>
      <c r="BJ328" s="26"/>
      <c r="BK328" s="26"/>
      <c r="BL328" s="41"/>
      <c r="BM328" t="s">
        <v>100</v>
      </c>
    </row>
    <row r="329" spans="1:65" x14ac:dyDescent="0.2">
      <c r="A329" s="245"/>
      <c r="B329" s="40" t="s">
        <v>51</v>
      </c>
      <c r="C329" s="31" t="s">
        <v>93</v>
      </c>
      <c r="D329" s="27">
        <v>0</v>
      </c>
      <c r="E329" s="28">
        <v>0</v>
      </c>
      <c r="F329" s="28">
        <v>0</v>
      </c>
      <c r="G329" s="28">
        <v>0</v>
      </c>
      <c r="H329" s="28">
        <v>0</v>
      </c>
      <c r="I329" s="28">
        <v>0</v>
      </c>
      <c r="J329" s="28">
        <v>0</v>
      </c>
      <c r="K329" s="28">
        <v>0</v>
      </c>
      <c r="L329" s="28">
        <v>0</v>
      </c>
      <c r="M329" s="28">
        <v>0</v>
      </c>
      <c r="N329" s="28">
        <v>0</v>
      </c>
      <c r="O329" s="28">
        <v>0</v>
      </c>
      <c r="P329" s="28">
        <v>0</v>
      </c>
      <c r="Q329" s="28">
        <v>0</v>
      </c>
      <c r="R329" s="28">
        <v>0</v>
      </c>
      <c r="S329" s="28">
        <v>0</v>
      </c>
      <c r="T329" s="28">
        <v>0</v>
      </c>
      <c r="U329" s="28">
        <v>0</v>
      </c>
      <c r="V329" s="28">
        <v>0</v>
      </c>
      <c r="W329" s="28">
        <v>0</v>
      </c>
      <c r="X329" s="28">
        <v>0</v>
      </c>
      <c r="Y329" s="28">
        <v>0</v>
      </c>
      <c r="Z329" s="28">
        <v>0</v>
      </c>
      <c r="AA329" s="28">
        <v>0</v>
      </c>
      <c r="AB329" s="28">
        <v>0</v>
      </c>
      <c r="AC329" s="28">
        <v>0</v>
      </c>
      <c r="AD329" s="28">
        <v>0</v>
      </c>
      <c r="AE329" s="28">
        <v>0</v>
      </c>
      <c r="AF329" s="28">
        <v>0</v>
      </c>
      <c r="AG329" s="28">
        <v>0</v>
      </c>
      <c r="AH329" s="28">
        <v>0</v>
      </c>
      <c r="AI329" s="28">
        <v>0</v>
      </c>
      <c r="AJ329" s="28">
        <v>0</v>
      </c>
      <c r="AK329" s="28">
        <v>0</v>
      </c>
      <c r="AL329" s="28">
        <v>0</v>
      </c>
      <c r="AM329" s="28">
        <v>0</v>
      </c>
      <c r="AN329" s="28">
        <v>0</v>
      </c>
      <c r="AO329" s="28">
        <v>0</v>
      </c>
      <c r="AP329" s="28">
        <v>0</v>
      </c>
      <c r="AQ329" s="28">
        <v>0</v>
      </c>
      <c r="AR329" s="28">
        <v>0</v>
      </c>
      <c r="AS329" s="28">
        <v>0</v>
      </c>
      <c r="AT329" s="28">
        <v>0</v>
      </c>
      <c r="AU329" s="28">
        <v>0</v>
      </c>
      <c r="AV329" s="28">
        <v>0</v>
      </c>
      <c r="AW329" s="28">
        <v>0</v>
      </c>
      <c r="AX329" s="28">
        <v>0</v>
      </c>
      <c r="AY329" s="28">
        <v>0</v>
      </c>
      <c r="AZ329" s="28">
        <v>0</v>
      </c>
      <c r="BA329" s="28">
        <v>0</v>
      </c>
      <c r="BB329" s="28">
        <v>0</v>
      </c>
      <c r="BC329" s="28">
        <v>0</v>
      </c>
      <c r="BD329" s="28">
        <v>0</v>
      </c>
      <c r="BE329" s="28">
        <v>0</v>
      </c>
      <c r="BF329" s="28">
        <v>0</v>
      </c>
      <c r="BG329" s="28">
        <v>0</v>
      </c>
      <c r="BH329" s="28">
        <v>0</v>
      </c>
      <c r="BI329" s="28">
        <v>0</v>
      </c>
      <c r="BJ329" s="28">
        <v>0</v>
      </c>
      <c r="BK329" s="28">
        <v>0</v>
      </c>
      <c r="BL329" s="42">
        <v>0</v>
      </c>
      <c r="BM329" t="s">
        <v>100</v>
      </c>
    </row>
    <row r="330" spans="1:65" x14ac:dyDescent="0.2">
      <c r="A330" s="245"/>
      <c r="B330" s="40" t="s">
        <v>51</v>
      </c>
      <c r="C330" s="24" t="s">
        <v>74</v>
      </c>
      <c r="D330" s="35">
        <v>0</v>
      </c>
      <c r="E330" s="29">
        <v>0</v>
      </c>
      <c r="F330" s="29">
        <v>0</v>
      </c>
      <c r="G330" s="29">
        <v>0</v>
      </c>
      <c r="H330" s="29">
        <v>0</v>
      </c>
      <c r="I330" s="29">
        <v>0</v>
      </c>
      <c r="J330" s="29">
        <v>0</v>
      </c>
      <c r="K330" s="29">
        <v>0</v>
      </c>
      <c r="L330" s="29">
        <v>0</v>
      </c>
      <c r="M330" s="29">
        <v>0</v>
      </c>
      <c r="N330" s="29">
        <v>0</v>
      </c>
      <c r="O330" s="29">
        <v>0</v>
      </c>
      <c r="P330" s="29">
        <v>0</v>
      </c>
      <c r="Q330" s="29">
        <v>0</v>
      </c>
      <c r="R330" s="29">
        <v>0</v>
      </c>
      <c r="S330" s="29">
        <v>0</v>
      </c>
      <c r="T330" s="29">
        <v>0</v>
      </c>
      <c r="U330" s="29">
        <v>0</v>
      </c>
      <c r="V330" s="29">
        <v>0</v>
      </c>
      <c r="W330" s="29">
        <v>0</v>
      </c>
      <c r="X330" s="26">
        <v>0</v>
      </c>
      <c r="Y330" s="26">
        <v>0</v>
      </c>
      <c r="Z330" s="26">
        <v>0</v>
      </c>
      <c r="AA330" s="26">
        <v>0</v>
      </c>
      <c r="AB330" s="26">
        <v>0</v>
      </c>
      <c r="AC330" s="26">
        <v>0</v>
      </c>
      <c r="AD330" s="26">
        <v>0</v>
      </c>
      <c r="AE330" s="26">
        <v>0</v>
      </c>
      <c r="AF330" s="26">
        <v>0</v>
      </c>
      <c r="AG330" s="26">
        <v>0</v>
      </c>
      <c r="AH330" s="26">
        <v>0</v>
      </c>
      <c r="AI330" s="26"/>
      <c r="AJ330" s="26"/>
      <c r="AK330" s="26"/>
      <c r="AL330" s="26"/>
      <c r="AM330" s="26"/>
      <c r="AN330" s="26"/>
      <c r="AO330" s="26"/>
      <c r="AP330" s="26"/>
      <c r="AQ330" s="26"/>
      <c r="AR330" s="26"/>
      <c r="AS330" s="26"/>
      <c r="AT330" s="26"/>
      <c r="AU330" s="26"/>
      <c r="AV330" s="26"/>
      <c r="AW330" s="26"/>
      <c r="AX330" s="26"/>
      <c r="AY330" s="26"/>
      <c r="AZ330" s="26"/>
      <c r="BA330" s="26"/>
      <c r="BB330" s="26"/>
      <c r="BC330" s="26"/>
      <c r="BD330" s="26"/>
      <c r="BE330" s="26"/>
      <c r="BF330" s="26"/>
      <c r="BG330" s="26"/>
      <c r="BH330" s="26"/>
      <c r="BI330" s="26"/>
      <c r="BJ330" s="26"/>
      <c r="BK330" s="26"/>
      <c r="BL330" s="41"/>
      <c r="BM330" t="s">
        <v>100</v>
      </c>
    </row>
    <row r="331" spans="1:65" x14ac:dyDescent="0.2">
      <c r="A331" s="245"/>
      <c r="B331" s="40" t="s">
        <v>51</v>
      </c>
      <c r="C331" s="24" t="s">
        <v>83</v>
      </c>
      <c r="D331" s="25"/>
      <c r="E331" s="26"/>
      <c r="F331" s="26"/>
      <c r="G331" s="26"/>
      <c r="H331" s="26"/>
      <c r="I331" s="26"/>
      <c r="J331" s="26"/>
      <c r="K331" s="26"/>
      <c r="L331" s="26"/>
      <c r="M331" s="26"/>
      <c r="N331" s="26"/>
      <c r="O331" s="26"/>
      <c r="P331" s="26"/>
      <c r="Q331" s="26"/>
      <c r="R331" s="26"/>
      <c r="S331" s="26"/>
      <c r="T331" s="26"/>
      <c r="U331" s="26"/>
      <c r="V331" s="26"/>
      <c r="X331" s="30"/>
      <c r="Y331" s="30"/>
      <c r="Z331" s="30"/>
      <c r="AA331" s="30"/>
      <c r="AB331" s="30"/>
      <c r="AC331" s="30"/>
      <c r="AD331" s="30"/>
      <c r="AE331" s="30"/>
      <c r="AF331" s="30"/>
      <c r="AG331" s="30"/>
      <c r="AH331" s="30"/>
      <c r="AI331" s="30"/>
      <c r="AJ331" s="30"/>
      <c r="AK331" s="30"/>
      <c r="AL331" s="30"/>
      <c r="AM331" s="30"/>
      <c r="AN331" s="30"/>
      <c r="AO331" s="30"/>
      <c r="AP331" s="30"/>
      <c r="AQ331" s="30"/>
      <c r="AR331" s="30"/>
      <c r="AS331" s="30"/>
      <c r="AT331" s="30"/>
      <c r="AU331" s="30"/>
      <c r="AV331" s="30"/>
      <c r="AW331" s="30"/>
      <c r="AX331" s="30"/>
      <c r="AY331" s="30"/>
      <c r="AZ331" s="30"/>
      <c r="BA331" s="30"/>
      <c r="BB331" s="30"/>
      <c r="BC331" s="30"/>
      <c r="BD331" s="30"/>
      <c r="BE331" s="30"/>
      <c r="BF331" s="30"/>
      <c r="BG331" s="30"/>
      <c r="BH331" s="30"/>
      <c r="BI331" s="30"/>
      <c r="BJ331" s="30"/>
      <c r="BK331" s="30"/>
      <c r="BL331" s="43"/>
      <c r="BM331" t="s">
        <v>100</v>
      </c>
    </row>
    <row r="332" spans="1:65" x14ac:dyDescent="0.2">
      <c r="A332" s="245"/>
      <c r="B332" s="40" t="s">
        <v>51</v>
      </c>
      <c r="C332" s="24" t="s">
        <v>75</v>
      </c>
      <c r="D332" s="25"/>
      <c r="E332" s="26"/>
      <c r="F332" s="26"/>
      <c r="G332" s="26"/>
      <c r="H332" s="26"/>
      <c r="I332" s="26"/>
      <c r="J332" s="26"/>
      <c r="K332" s="26"/>
      <c r="L332" s="26"/>
      <c r="M332" s="26"/>
      <c r="N332" s="26"/>
      <c r="O332" s="26"/>
      <c r="P332" s="26"/>
      <c r="Q332" s="26"/>
      <c r="R332" s="26"/>
      <c r="S332" s="26"/>
      <c r="T332" s="26"/>
      <c r="U332" s="26"/>
      <c r="V332" s="26"/>
      <c r="W332" s="26"/>
      <c r="X332" s="26"/>
      <c r="Y332" s="26"/>
      <c r="Z332" s="26"/>
      <c r="AA332" s="26"/>
      <c r="AB332" s="26"/>
      <c r="AC332" s="26"/>
      <c r="AD332" s="26"/>
      <c r="AE332" s="26"/>
      <c r="AF332" s="26"/>
      <c r="AG332" s="26"/>
      <c r="AH332" s="26"/>
      <c r="AI332" s="26"/>
      <c r="AJ332" s="26"/>
      <c r="AK332" s="26"/>
      <c r="AL332" s="26"/>
      <c r="AM332" s="26"/>
      <c r="AN332" s="26"/>
      <c r="AO332" s="26"/>
      <c r="AP332" s="26"/>
      <c r="AQ332" s="26"/>
      <c r="AR332" s="26"/>
      <c r="AS332" s="26"/>
      <c r="AT332" s="26"/>
      <c r="AU332" s="26"/>
      <c r="AV332" s="26"/>
      <c r="AW332" s="26"/>
      <c r="AX332" s="26"/>
      <c r="AY332" s="26"/>
      <c r="AZ332" s="26"/>
      <c r="BA332" s="26"/>
      <c r="BB332" s="26"/>
      <c r="BC332" s="26"/>
      <c r="BD332" s="26"/>
      <c r="BE332" s="26"/>
      <c r="BF332" s="26"/>
      <c r="BG332" s="26"/>
      <c r="BH332" s="26"/>
      <c r="BI332" s="26"/>
      <c r="BJ332" s="26"/>
      <c r="BK332" s="26"/>
      <c r="BL332" s="41"/>
      <c r="BM332" t="s">
        <v>100</v>
      </c>
    </row>
    <row r="333" spans="1:65" x14ac:dyDescent="0.2">
      <c r="A333" s="245"/>
      <c r="B333" s="40" t="s">
        <v>51</v>
      </c>
      <c r="C333" s="24" t="s">
        <v>79</v>
      </c>
      <c r="D333" s="25"/>
      <c r="E333" s="26"/>
      <c r="F333" s="26"/>
      <c r="G333" s="26"/>
      <c r="H333" s="26"/>
      <c r="I333" s="26"/>
      <c r="J333" s="26"/>
      <c r="K333" s="26"/>
      <c r="L333" s="26"/>
      <c r="M333" s="26"/>
      <c r="N333" s="26"/>
      <c r="O333" s="26"/>
      <c r="P333" s="26"/>
      <c r="Q333" s="26"/>
      <c r="R333" s="26"/>
      <c r="S333" s="26"/>
      <c r="T333" s="26"/>
      <c r="U333" s="26"/>
      <c r="V333" s="26"/>
      <c r="W333" s="26"/>
      <c r="X333" s="26"/>
      <c r="Y333" s="26"/>
      <c r="Z333" s="26"/>
      <c r="AA333" s="26"/>
      <c r="AB333" s="26"/>
      <c r="AC333" s="26"/>
      <c r="AD333" s="26"/>
      <c r="AE333" s="26"/>
      <c r="AF333" s="26"/>
      <c r="AG333" s="26"/>
      <c r="AH333" s="26"/>
      <c r="AI333" s="26"/>
      <c r="AJ333" s="26"/>
      <c r="AK333" s="26"/>
      <c r="AL333" s="26"/>
      <c r="AM333" s="26"/>
      <c r="AN333" s="26"/>
      <c r="AO333" s="26"/>
      <c r="AP333" s="26"/>
      <c r="AQ333" s="26"/>
      <c r="AR333" s="26"/>
      <c r="AS333" s="26"/>
      <c r="AT333" s="26"/>
      <c r="AU333" s="26"/>
      <c r="AV333" s="26"/>
      <c r="AW333" s="26"/>
      <c r="AX333" s="26"/>
      <c r="AY333" s="26"/>
      <c r="AZ333" s="26"/>
      <c r="BA333" s="26"/>
      <c r="BB333" s="26"/>
      <c r="BC333" s="26"/>
      <c r="BD333" s="26"/>
      <c r="BE333" s="26"/>
      <c r="BF333" s="26"/>
      <c r="BG333" s="26"/>
      <c r="BH333" s="26"/>
      <c r="BI333" s="26"/>
      <c r="BJ333" s="26"/>
      <c r="BK333" s="26"/>
      <c r="BL333" s="41"/>
      <c r="BM333" t="s">
        <v>100</v>
      </c>
    </row>
    <row r="334" spans="1:65" x14ac:dyDescent="0.2">
      <c r="A334" s="245"/>
      <c r="B334" s="40" t="s">
        <v>51</v>
      </c>
      <c r="C334" s="24" t="s">
        <v>80</v>
      </c>
      <c r="D334" s="25"/>
      <c r="E334" s="26"/>
      <c r="F334" s="26"/>
      <c r="G334" s="26"/>
      <c r="H334" s="26"/>
      <c r="I334" s="26"/>
      <c r="J334" s="26"/>
      <c r="K334" s="26"/>
      <c r="L334" s="26"/>
      <c r="M334" s="26"/>
      <c r="N334" s="26"/>
      <c r="O334" s="26"/>
      <c r="P334" s="26"/>
      <c r="Q334" s="26"/>
      <c r="R334" s="26"/>
      <c r="S334" s="26"/>
      <c r="T334" s="26"/>
      <c r="U334" s="26"/>
      <c r="V334" s="26"/>
      <c r="W334" s="26"/>
      <c r="X334" s="26"/>
      <c r="Y334" s="26"/>
      <c r="Z334" s="26"/>
      <c r="AA334" s="26"/>
      <c r="AB334" s="26"/>
      <c r="AC334" s="26"/>
      <c r="AD334" s="26"/>
      <c r="AE334" s="26"/>
      <c r="AF334" s="26"/>
      <c r="AG334" s="26"/>
      <c r="AH334" s="26"/>
      <c r="AI334" s="26"/>
      <c r="AJ334" s="26"/>
      <c r="AK334" s="26"/>
      <c r="AL334" s="26"/>
      <c r="AM334" s="26"/>
      <c r="AN334" s="26"/>
      <c r="AO334" s="26"/>
      <c r="AP334" s="26"/>
      <c r="AQ334" s="26"/>
      <c r="AR334" s="26"/>
      <c r="AS334" s="26"/>
      <c r="AT334" s="26"/>
      <c r="AU334" s="26"/>
      <c r="AV334" s="26"/>
      <c r="AW334" s="26"/>
      <c r="AX334" s="26"/>
      <c r="AY334" s="26"/>
      <c r="AZ334" s="26"/>
      <c r="BA334" s="26"/>
      <c r="BB334" s="26"/>
      <c r="BC334" s="26"/>
      <c r="BD334" s="26"/>
      <c r="BE334" s="26"/>
      <c r="BF334" s="26"/>
      <c r="BG334" s="26"/>
      <c r="BH334" s="26"/>
      <c r="BI334" s="26"/>
      <c r="BJ334" s="26"/>
      <c r="BK334" s="26"/>
      <c r="BL334" s="41"/>
      <c r="BM334" t="s">
        <v>100</v>
      </c>
    </row>
    <row r="335" spans="1:65" x14ac:dyDescent="0.2">
      <c r="A335" s="245"/>
      <c r="B335" s="46" t="s">
        <v>51</v>
      </c>
      <c r="C335" s="24" t="s">
        <v>78</v>
      </c>
      <c r="D335" s="25"/>
      <c r="E335" s="26"/>
      <c r="F335" s="26"/>
      <c r="G335" s="26"/>
      <c r="H335" s="26"/>
      <c r="I335" s="26"/>
      <c r="J335" s="26"/>
      <c r="K335" s="26"/>
      <c r="L335" s="26"/>
      <c r="M335" s="26"/>
      <c r="N335" s="26"/>
      <c r="O335" s="26"/>
      <c r="P335" s="26"/>
      <c r="Q335" s="26"/>
      <c r="R335" s="26"/>
      <c r="S335" s="26"/>
      <c r="T335" s="26"/>
      <c r="U335" s="26"/>
      <c r="V335" s="26"/>
      <c r="W335" s="26"/>
      <c r="X335" s="26"/>
      <c r="Y335" s="26"/>
      <c r="Z335" s="26"/>
      <c r="AA335" s="26"/>
      <c r="AB335" s="26"/>
      <c r="AC335" s="26"/>
      <c r="AD335" s="26"/>
      <c r="AE335" s="26"/>
      <c r="AF335" s="26"/>
      <c r="AG335" s="26"/>
      <c r="AH335" s="26"/>
      <c r="AI335" s="26"/>
      <c r="AJ335" s="26"/>
      <c r="AK335" s="26"/>
      <c r="AL335" s="26"/>
      <c r="AM335" s="26"/>
      <c r="AN335" s="26"/>
      <c r="AO335" s="26"/>
      <c r="AP335" s="26"/>
      <c r="AQ335" s="26"/>
      <c r="AR335" s="26"/>
      <c r="AS335" s="26"/>
      <c r="AT335" s="26"/>
      <c r="AU335" s="26"/>
      <c r="AV335" s="26"/>
      <c r="AW335" s="26"/>
      <c r="AX335" s="26"/>
      <c r="AY335" s="26"/>
      <c r="AZ335" s="26"/>
      <c r="BA335" s="26"/>
      <c r="BB335" s="26"/>
      <c r="BC335" s="26"/>
      <c r="BD335" s="26"/>
      <c r="BE335" s="26"/>
      <c r="BF335" s="26"/>
      <c r="BG335" s="26"/>
      <c r="BH335" s="26"/>
      <c r="BI335" s="26"/>
      <c r="BJ335" s="26"/>
      <c r="BK335" s="26"/>
      <c r="BL335" s="41"/>
      <c r="BM335" t="s">
        <v>100</v>
      </c>
    </row>
    <row r="336" spans="1:65" x14ac:dyDescent="0.2">
      <c r="A336" s="245"/>
      <c r="B336" s="40" t="s">
        <v>51</v>
      </c>
      <c r="C336" s="31" t="s">
        <v>48</v>
      </c>
      <c r="D336" s="27">
        <v>0</v>
      </c>
      <c r="E336" s="28">
        <v>0</v>
      </c>
      <c r="F336" s="28">
        <v>0</v>
      </c>
      <c r="G336" s="28">
        <v>0</v>
      </c>
      <c r="H336" s="28">
        <v>0</v>
      </c>
      <c r="I336" s="28">
        <v>0</v>
      </c>
      <c r="J336" s="28">
        <v>0</v>
      </c>
      <c r="K336" s="28">
        <v>0</v>
      </c>
      <c r="L336" s="28">
        <v>0</v>
      </c>
      <c r="M336" s="28">
        <v>0</v>
      </c>
      <c r="N336" s="28">
        <v>0</v>
      </c>
      <c r="O336" s="28">
        <v>0</v>
      </c>
      <c r="P336" s="28">
        <v>0</v>
      </c>
      <c r="Q336" s="28">
        <v>0</v>
      </c>
      <c r="R336" s="28">
        <v>0</v>
      </c>
      <c r="S336" s="28">
        <v>0</v>
      </c>
      <c r="T336" s="28">
        <v>0</v>
      </c>
      <c r="U336" s="28">
        <v>0</v>
      </c>
      <c r="V336" s="28">
        <v>10</v>
      </c>
      <c r="W336" s="28">
        <v>10</v>
      </c>
      <c r="X336" s="28">
        <v>10</v>
      </c>
      <c r="Y336" s="28">
        <v>10</v>
      </c>
      <c r="Z336" s="28">
        <v>10</v>
      </c>
      <c r="AA336" s="28">
        <v>10</v>
      </c>
      <c r="AB336" s="28">
        <v>10</v>
      </c>
      <c r="AC336" s="28">
        <v>17</v>
      </c>
      <c r="AD336" s="28">
        <v>17</v>
      </c>
      <c r="AE336" s="28">
        <v>17</v>
      </c>
      <c r="AF336" s="28">
        <v>17</v>
      </c>
      <c r="AG336" s="28">
        <v>17</v>
      </c>
      <c r="AH336" s="28">
        <v>17</v>
      </c>
      <c r="AI336" s="28">
        <v>17</v>
      </c>
      <c r="AJ336" s="28">
        <v>17</v>
      </c>
      <c r="AK336" s="28">
        <v>17</v>
      </c>
      <c r="AL336" s="28">
        <v>17</v>
      </c>
      <c r="AM336" s="28">
        <v>17</v>
      </c>
      <c r="AN336" s="28">
        <v>17</v>
      </c>
      <c r="AO336" s="28">
        <v>17</v>
      </c>
      <c r="AP336" s="28">
        <v>17</v>
      </c>
      <c r="AQ336" s="28">
        <v>17</v>
      </c>
      <c r="AR336" s="28">
        <v>17</v>
      </c>
      <c r="AS336" s="28">
        <v>17</v>
      </c>
      <c r="AT336" s="28">
        <v>17</v>
      </c>
      <c r="AU336" s="28">
        <v>17</v>
      </c>
      <c r="AV336" s="28">
        <v>17</v>
      </c>
      <c r="AW336" s="28">
        <v>17</v>
      </c>
      <c r="AX336" s="28">
        <v>17</v>
      </c>
      <c r="AY336" s="28">
        <v>17</v>
      </c>
      <c r="AZ336" s="28">
        <v>17</v>
      </c>
      <c r="BA336" s="28">
        <v>17</v>
      </c>
      <c r="BB336" s="28">
        <v>17</v>
      </c>
      <c r="BC336" s="28">
        <v>17</v>
      </c>
      <c r="BD336" s="28">
        <v>17</v>
      </c>
      <c r="BE336" s="28">
        <v>17</v>
      </c>
      <c r="BF336" s="28">
        <v>17</v>
      </c>
      <c r="BG336" s="28">
        <v>17</v>
      </c>
      <c r="BH336" s="28">
        <v>17</v>
      </c>
      <c r="BI336" s="28">
        <v>17</v>
      </c>
      <c r="BJ336" s="28">
        <v>17</v>
      </c>
      <c r="BK336" s="28">
        <v>17</v>
      </c>
      <c r="BL336" s="42">
        <v>17</v>
      </c>
      <c r="BM336" t="s">
        <v>100</v>
      </c>
    </row>
    <row r="337" spans="1:65" x14ac:dyDescent="0.2">
      <c r="A337" s="245"/>
      <c r="B337" s="40" t="s">
        <v>51</v>
      </c>
      <c r="C337" s="24" t="s">
        <v>74</v>
      </c>
      <c r="D337" s="35">
        <v>0</v>
      </c>
      <c r="E337" s="29">
        <v>0</v>
      </c>
      <c r="F337" s="29">
        <v>0</v>
      </c>
      <c r="G337" s="29">
        <v>0</v>
      </c>
      <c r="H337" s="29">
        <v>0</v>
      </c>
      <c r="I337" s="29">
        <v>0</v>
      </c>
      <c r="J337" s="29">
        <v>0</v>
      </c>
      <c r="K337" s="29">
        <v>0</v>
      </c>
      <c r="L337" s="29">
        <v>0</v>
      </c>
      <c r="M337" s="29">
        <v>0</v>
      </c>
      <c r="N337" s="29">
        <v>0</v>
      </c>
      <c r="O337" s="29">
        <v>0</v>
      </c>
      <c r="P337" s="29">
        <v>0</v>
      </c>
      <c r="Q337" s="29">
        <v>0</v>
      </c>
      <c r="R337" s="29">
        <v>0</v>
      </c>
      <c r="S337" s="29">
        <v>0</v>
      </c>
      <c r="T337" s="29">
        <v>0</v>
      </c>
      <c r="U337" s="29">
        <v>0</v>
      </c>
      <c r="V337" s="29">
        <v>10</v>
      </c>
      <c r="W337" s="29">
        <v>10</v>
      </c>
      <c r="X337" s="26">
        <v>10</v>
      </c>
      <c r="Y337" s="26">
        <v>10</v>
      </c>
      <c r="Z337" s="26">
        <v>10</v>
      </c>
      <c r="AA337" s="26">
        <v>10</v>
      </c>
      <c r="AB337" s="26">
        <v>10</v>
      </c>
      <c r="AC337" s="26">
        <v>17</v>
      </c>
      <c r="AD337" s="26">
        <v>17</v>
      </c>
      <c r="AE337" s="26">
        <v>17</v>
      </c>
      <c r="AF337" s="26">
        <v>17</v>
      </c>
      <c r="AG337" s="26">
        <v>17</v>
      </c>
      <c r="AH337" s="26">
        <v>17</v>
      </c>
      <c r="AI337" s="26"/>
      <c r="AJ337" s="26"/>
      <c r="AK337" s="26"/>
      <c r="AL337" s="26"/>
      <c r="AM337" s="26"/>
      <c r="AN337" s="26"/>
      <c r="AO337" s="26"/>
      <c r="AP337" s="26"/>
      <c r="AQ337" s="26"/>
      <c r="AR337" s="26"/>
      <c r="AS337" s="26"/>
      <c r="AT337" s="26"/>
      <c r="AU337" s="26"/>
      <c r="AV337" s="26"/>
      <c r="AW337" s="26"/>
      <c r="AX337" s="26"/>
      <c r="AY337" s="26"/>
      <c r="AZ337" s="26"/>
      <c r="BA337" s="26"/>
      <c r="BB337" s="26"/>
      <c r="BC337" s="26"/>
      <c r="BD337" s="26"/>
      <c r="BE337" s="26"/>
      <c r="BF337" s="26"/>
      <c r="BG337" s="26"/>
      <c r="BH337" s="26"/>
      <c r="BI337" s="26"/>
      <c r="BJ337" s="26"/>
      <c r="BK337" s="26"/>
      <c r="BL337" s="41"/>
      <c r="BM337" t="s">
        <v>100</v>
      </c>
    </row>
    <row r="338" spans="1:65" x14ac:dyDescent="0.2">
      <c r="A338" s="245"/>
      <c r="B338" s="40" t="s">
        <v>51</v>
      </c>
      <c r="C338" s="24" t="s">
        <v>83</v>
      </c>
      <c r="D338" s="25"/>
      <c r="E338" s="26"/>
      <c r="F338" s="26"/>
      <c r="G338" s="26"/>
      <c r="H338" s="26"/>
      <c r="I338" s="26"/>
      <c r="J338" s="26"/>
      <c r="K338" s="26"/>
      <c r="L338" s="26"/>
      <c r="M338" s="26"/>
      <c r="N338" s="26"/>
      <c r="O338" s="26"/>
      <c r="P338" s="26"/>
      <c r="Q338" s="26"/>
      <c r="R338" s="26"/>
      <c r="S338" s="26"/>
      <c r="T338" s="26"/>
      <c r="U338" s="26"/>
      <c r="V338" s="26"/>
      <c r="X338" s="30">
        <v>0</v>
      </c>
      <c r="Y338" s="30">
        <v>0</v>
      </c>
      <c r="Z338" s="30">
        <v>0</v>
      </c>
      <c r="AA338" s="30">
        <v>0</v>
      </c>
      <c r="AB338" s="30">
        <v>0</v>
      </c>
      <c r="AC338" s="30">
        <v>7</v>
      </c>
      <c r="AD338" s="30">
        <v>0</v>
      </c>
      <c r="AE338" s="30">
        <v>0</v>
      </c>
      <c r="AF338" s="30">
        <v>0</v>
      </c>
      <c r="AG338" s="30">
        <v>0</v>
      </c>
      <c r="AH338" s="30">
        <v>0</v>
      </c>
      <c r="AI338" s="30"/>
      <c r="AJ338" s="30"/>
      <c r="AK338" s="30"/>
      <c r="AL338" s="30"/>
      <c r="AM338" s="30"/>
      <c r="AN338" s="30"/>
      <c r="AO338" s="30"/>
      <c r="AP338" s="30"/>
      <c r="AQ338" s="30"/>
      <c r="AR338" s="30"/>
      <c r="AS338" s="30"/>
      <c r="AT338" s="30"/>
      <c r="AU338" s="30"/>
      <c r="AV338" s="30"/>
      <c r="AW338" s="30"/>
      <c r="AX338" s="30"/>
      <c r="AY338" s="30"/>
      <c r="AZ338" s="30"/>
      <c r="BA338" s="30"/>
      <c r="BB338" s="30"/>
      <c r="BC338" s="30"/>
      <c r="BD338" s="30"/>
      <c r="BE338" s="30"/>
      <c r="BF338" s="30"/>
      <c r="BG338" s="30"/>
      <c r="BH338" s="30"/>
      <c r="BI338" s="30"/>
      <c r="BJ338" s="30"/>
      <c r="BK338" s="30"/>
      <c r="BL338" s="43"/>
      <c r="BM338" t="s">
        <v>100</v>
      </c>
    </row>
    <row r="339" spans="1:65" x14ac:dyDescent="0.2">
      <c r="A339" s="245"/>
      <c r="B339" s="40" t="s">
        <v>51</v>
      </c>
      <c r="C339" s="24" t="s">
        <v>75</v>
      </c>
      <c r="D339" s="25"/>
      <c r="E339" s="26"/>
      <c r="F339" s="26"/>
      <c r="G339" s="26"/>
      <c r="H339" s="26"/>
      <c r="I339" s="26"/>
      <c r="J339" s="26"/>
      <c r="K339" s="26"/>
      <c r="L339" s="26"/>
      <c r="M339" s="26"/>
      <c r="N339" s="26"/>
      <c r="O339" s="26"/>
      <c r="P339" s="26"/>
      <c r="Q339" s="26"/>
      <c r="R339" s="26"/>
      <c r="S339" s="26"/>
      <c r="T339" s="26"/>
      <c r="U339" s="26"/>
      <c r="V339" s="26"/>
      <c r="X339" s="26"/>
      <c r="Y339" s="26"/>
      <c r="Z339" s="26"/>
      <c r="AA339" s="26"/>
      <c r="AB339" s="26"/>
      <c r="AC339" s="26"/>
      <c r="AD339" s="26"/>
      <c r="AE339" s="26"/>
      <c r="AF339" s="26"/>
      <c r="AG339" s="26"/>
      <c r="AH339" s="26"/>
      <c r="AI339" s="26"/>
      <c r="AJ339" s="26"/>
      <c r="AK339" s="26"/>
      <c r="AL339" s="26"/>
      <c r="AM339" s="26"/>
      <c r="AN339" s="26"/>
      <c r="AO339" s="26"/>
      <c r="AP339" s="26"/>
      <c r="AQ339" s="26"/>
      <c r="AR339" s="26"/>
      <c r="AS339" s="26"/>
      <c r="AT339" s="26"/>
      <c r="AU339" s="26"/>
      <c r="AV339" s="26"/>
      <c r="AW339" s="26"/>
      <c r="AX339" s="26"/>
      <c r="AY339" s="26"/>
      <c r="AZ339" s="26"/>
      <c r="BA339" s="26"/>
      <c r="BB339" s="26"/>
      <c r="BC339" s="26"/>
      <c r="BD339" s="26"/>
      <c r="BE339" s="26"/>
      <c r="BF339" s="26"/>
      <c r="BG339" s="26"/>
      <c r="BH339" s="26"/>
      <c r="BI339" s="26"/>
      <c r="BJ339" s="26"/>
      <c r="BK339" s="26"/>
      <c r="BL339" s="41"/>
      <c r="BM339" t="s">
        <v>100</v>
      </c>
    </row>
    <row r="340" spans="1:65" x14ac:dyDescent="0.2">
      <c r="A340" s="245"/>
      <c r="B340" s="40" t="s">
        <v>51</v>
      </c>
      <c r="C340" s="24" t="s">
        <v>79</v>
      </c>
      <c r="D340" s="25"/>
      <c r="E340" s="26"/>
      <c r="F340" s="26"/>
      <c r="G340" s="26"/>
      <c r="H340" s="26"/>
      <c r="I340" s="26"/>
      <c r="J340" s="26"/>
      <c r="K340" s="26"/>
      <c r="L340" s="26"/>
      <c r="M340" s="26"/>
      <c r="N340" s="26"/>
      <c r="O340" s="26"/>
      <c r="P340" s="26"/>
      <c r="Q340" s="26"/>
      <c r="R340" s="26"/>
      <c r="S340" s="26"/>
      <c r="T340" s="26"/>
      <c r="U340" s="26"/>
      <c r="V340" s="26"/>
      <c r="W340" s="26"/>
      <c r="X340" s="26"/>
      <c r="Y340" s="26"/>
      <c r="Z340" s="26"/>
      <c r="AA340" s="26"/>
      <c r="AB340" s="26"/>
      <c r="AC340" s="26"/>
      <c r="AD340" s="26"/>
      <c r="AE340" s="26"/>
      <c r="AF340" s="26"/>
      <c r="AG340" s="26"/>
      <c r="AH340" s="26"/>
      <c r="AI340" s="26"/>
      <c r="AJ340" s="26"/>
      <c r="AK340" s="26"/>
      <c r="AL340" s="26"/>
      <c r="AM340" s="26"/>
      <c r="AN340" s="26"/>
      <c r="AO340" s="26"/>
      <c r="AP340" s="26"/>
      <c r="AQ340" s="26"/>
      <c r="AR340" s="26"/>
      <c r="AS340" s="26"/>
      <c r="AT340" s="26"/>
      <c r="AU340" s="26"/>
      <c r="AV340" s="26"/>
      <c r="AW340" s="26"/>
      <c r="AX340" s="26"/>
      <c r="AY340" s="26"/>
      <c r="AZ340" s="26"/>
      <c r="BA340" s="26"/>
      <c r="BB340" s="26"/>
      <c r="BC340" s="26"/>
      <c r="BD340" s="26"/>
      <c r="BE340" s="26"/>
      <c r="BF340" s="26"/>
      <c r="BG340" s="26"/>
      <c r="BH340" s="26"/>
      <c r="BI340" s="26"/>
      <c r="BJ340" s="26"/>
      <c r="BK340" s="26"/>
      <c r="BL340" s="41"/>
      <c r="BM340" t="s">
        <v>100</v>
      </c>
    </row>
    <row r="341" spans="1:65" x14ac:dyDescent="0.2">
      <c r="A341" s="245"/>
      <c r="B341" s="40" t="s">
        <v>51</v>
      </c>
      <c r="C341" s="24" t="s">
        <v>80</v>
      </c>
      <c r="D341" s="25"/>
      <c r="E341" s="26"/>
      <c r="F341" s="26"/>
      <c r="G341" s="26"/>
      <c r="H341" s="26"/>
      <c r="I341" s="26"/>
      <c r="J341" s="26"/>
      <c r="K341" s="26"/>
      <c r="L341" s="26"/>
      <c r="M341" s="26"/>
      <c r="N341" s="26"/>
      <c r="O341" s="26"/>
      <c r="P341" s="26"/>
      <c r="Q341" s="26"/>
      <c r="R341" s="26"/>
      <c r="S341" s="26"/>
      <c r="T341" s="26"/>
      <c r="U341" s="26"/>
      <c r="V341" s="26"/>
      <c r="W341" s="26"/>
      <c r="X341" s="26"/>
      <c r="Y341" s="26"/>
      <c r="Z341" s="26"/>
      <c r="AA341" s="26"/>
      <c r="AB341" s="26"/>
      <c r="AC341" s="26"/>
      <c r="AD341" s="26"/>
      <c r="AE341" s="26"/>
      <c r="AF341" s="26"/>
      <c r="AG341" s="26"/>
      <c r="AH341" s="26"/>
      <c r="AI341" s="26"/>
      <c r="AJ341" s="26"/>
      <c r="AK341" s="26"/>
      <c r="AL341" s="26"/>
      <c r="AM341" s="26"/>
      <c r="AN341" s="26"/>
      <c r="AO341" s="26"/>
      <c r="AP341" s="26"/>
      <c r="AQ341" s="26"/>
      <c r="AR341" s="26"/>
      <c r="AS341" s="26"/>
      <c r="AT341" s="26"/>
      <c r="AU341" s="26"/>
      <c r="AV341" s="26"/>
      <c r="AW341" s="26"/>
      <c r="AX341" s="26"/>
      <c r="AY341" s="26"/>
      <c r="AZ341" s="26"/>
      <c r="BA341" s="26"/>
      <c r="BB341" s="26"/>
      <c r="BC341" s="26"/>
      <c r="BD341" s="26"/>
      <c r="BE341" s="26"/>
      <c r="BF341" s="26"/>
      <c r="BG341" s="26"/>
      <c r="BH341" s="26"/>
      <c r="BI341" s="26"/>
      <c r="BJ341" s="26"/>
      <c r="BK341" s="26"/>
      <c r="BL341" s="41"/>
      <c r="BM341" t="s">
        <v>100</v>
      </c>
    </row>
    <row r="342" spans="1:65" x14ac:dyDescent="0.2">
      <c r="A342" s="245"/>
      <c r="B342" s="46" t="s">
        <v>51</v>
      </c>
      <c r="C342" s="24" t="s">
        <v>78</v>
      </c>
      <c r="D342" s="25"/>
      <c r="E342" s="26"/>
      <c r="F342" s="26"/>
      <c r="G342" s="26"/>
      <c r="H342" s="26"/>
      <c r="I342" s="26"/>
      <c r="J342" s="26"/>
      <c r="K342" s="26"/>
      <c r="L342" s="26"/>
      <c r="M342" s="26"/>
      <c r="N342" s="26"/>
      <c r="O342" s="26"/>
      <c r="P342" s="26"/>
      <c r="Q342" s="26"/>
      <c r="R342" s="26"/>
      <c r="S342" s="26"/>
      <c r="T342" s="26"/>
      <c r="U342" s="26"/>
      <c r="V342" s="26"/>
      <c r="W342" s="26"/>
      <c r="X342" s="26"/>
      <c r="Y342" s="26"/>
      <c r="Z342" s="26"/>
      <c r="AA342" s="26"/>
      <c r="AB342" s="26"/>
      <c r="AC342" s="26"/>
      <c r="AD342" s="26"/>
      <c r="AE342" s="26"/>
      <c r="AF342" s="26"/>
      <c r="AG342" s="26"/>
      <c r="AH342" s="26"/>
      <c r="AI342" s="26"/>
      <c r="AJ342" s="26"/>
      <c r="AK342" s="26"/>
      <c r="AL342" s="26"/>
      <c r="AM342" s="26"/>
      <c r="AN342" s="26"/>
      <c r="AO342" s="26"/>
      <c r="AP342" s="26"/>
      <c r="AQ342" s="26"/>
      <c r="AR342" s="26"/>
      <c r="AS342" s="26"/>
      <c r="AT342" s="26"/>
      <c r="AU342" s="26"/>
      <c r="AV342" s="26"/>
      <c r="AW342" s="26"/>
      <c r="AX342" s="26"/>
      <c r="AY342" s="26"/>
      <c r="AZ342" s="26"/>
      <c r="BA342" s="26"/>
      <c r="BB342" s="26"/>
      <c r="BC342" s="26"/>
      <c r="BD342" s="26"/>
      <c r="BE342" s="26"/>
      <c r="BF342" s="26"/>
      <c r="BG342" s="26"/>
      <c r="BH342" s="26"/>
      <c r="BI342" s="26"/>
      <c r="BJ342" s="26"/>
      <c r="BK342" s="26"/>
      <c r="BL342" s="41"/>
      <c r="BM342" t="s">
        <v>100</v>
      </c>
    </row>
    <row r="343" spans="1:65" x14ac:dyDescent="0.2">
      <c r="A343" s="245"/>
      <c r="B343" s="40" t="s">
        <v>51</v>
      </c>
      <c r="C343" s="31" t="s">
        <v>44</v>
      </c>
      <c r="D343" s="27">
        <v>0</v>
      </c>
      <c r="E343" s="28">
        <v>0</v>
      </c>
      <c r="F343" s="28">
        <v>0</v>
      </c>
      <c r="G343" s="28">
        <v>0</v>
      </c>
      <c r="H343" s="28">
        <v>0</v>
      </c>
      <c r="I343" s="28">
        <v>0</v>
      </c>
      <c r="J343" s="28">
        <v>0</v>
      </c>
      <c r="K343" s="28">
        <v>0</v>
      </c>
      <c r="L343" s="28">
        <v>0</v>
      </c>
      <c r="M343" s="28">
        <v>0</v>
      </c>
      <c r="N343" s="28">
        <v>0</v>
      </c>
      <c r="O343" s="28">
        <v>0</v>
      </c>
      <c r="P343" s="28">
        <v>0</v>
      </c>
      <c r="Q343" s="28">
        <v>0</v>
      </c>
      <c r="R343" s="28">
        <v>0</v>
      </c>
      <c r="S343" s="28">
        <v>0</v>
      </c>
      <c r="T343" s="28">
        <v>0</v>
      </c>
      <c r="U343" s="28">
        <v>0</v>
      </c>
      <c r="V343" s="28">
        <v>0</v>
      </c>
      <c r="W343" s="28">
        <v>0</v>
      </c>
      <c r="X343" s="28">
        <v>0</v>
      </c>
      <c r="Y343" s="28">
        <v>0</v>
      </c>
      <c r="Z343" s="28">
        <v>0</v>
      </c>
      <c r="AA343" s="28">
        <v>0</v>
      </c>
      <c r="AB343" s="28">
        <v>0</v>
      </c>
      <c r="AC343" s="28">
        <v>0</v>
      </c>
      <c r="AD343" s="28">
        <v>0</v>
      </c>
      <c r="AE343" s="28">
        <v>0</v>
      </c>
      <c r="AF343" s="28">
        <v>0</v>
      </c>
      <c r="AG343" s="28">
        <v>0</v>
      </c>
      <c r="AH343" s="28">
        <v>0</v>
      </c>
      <c r="AI343" s="28">
        <v>0</v>
      </c>
      <c r="AJ343" s="28">
        <v>0</v>
      </c>
      <c r="AK343" s="28">
        <v>0</v>
      </c>
      <c r="AL343" s="28">
        <v>0</v>
      </c>
      <c r="AM343" s="28">
        <v>0</v>
      </c>
      <c r="AN343" s="28">
        <v>0</v>
      </c>
      <c r="AO343" s="28">
        <v>0</v>
      </c>
      <c r="AP343" s="28">
        <v>0</v>
      </c>
      <c r="AQ343" s="28">
        <v>0</v>
      </c>
      <c r="AR343" s="28">
        <v>0</v>
      </c>
      <c r="AS343" s="28">
        <v>0</v>
      </c>
      <c r="AT343" s="28">
        <v>0</v>
      </c>
      <c r="AU343" s="28">
        <v>0</v>
      </c>
      <c r="AV343" s="28">
        <v>0</v>
      </c>
      <c r="AW343" s="28">
        <v>0</v>
      </c>
      <c r="AX343" s="28">
        <v>0</v>
      </c>
      <c r="AY343" s="28">
        <v>0</v>
      </c>
      <c r="AZ343" s="28">
        <v>0</v>
      </c>
      <c r="BA343" s="28">
        <v>0</v>
      </c>
      <c r="BB343" s="28">
        <v>0</v>
      </c>
      <c r="BC343" s="28">
        <v>0</v>
      </c>
      <c r="BD343" s="28">
        <v>0</v>
      </c>
      <c r="BE343" s="28">
        <v>0</v>
      </c>
      <c r="BF343" s="28">
        <v>0</v>
      </c>
      <c r="BG343" s="28">
        <v>0</v>
      </c>
      <c r="BH343" s="28">
        <v>0</v>
      </c>
      <c r="BI343" s="28">
        <v>0</v>
      </c>
      <c r="BJ343" s="28">
        <v>0</v>
      </c>
      <c r="BK343" s="28">
        <v>0</v>
      </c>
      <c r="BL343" s="42">
        <v>0</v>
      </c>
      <c r="BM343" t="s">
        <v>100</v>
      </c>
    </row>
    <row r="344" spans="1:65" x14ac:dyDescent="0.2">
      <c r="A344" s="245"/>
      <c r="B344" s="40" t="s">
        <v>51</v>
      </c>
      <c r="C344" s="24" t="s">
        <v>74</v>
      </c>
      <c r="D344" s="35">
        <v>0</v>
      </c>
      <c r="E344" s="29">
        <v>0</v>
      </c>
      <c r="F344" s="29">
        <v>0</v>
      </c>
      <c r="G344" s="29">
        <v>0</v>
      </c>
      <c r="H344" s="29">
        <v>0</v>
      </c>
      <c r="I344" s="29">
        <v>0</v>
      </c>
      <c r="J344" s="29">
        <v>0</v>
      </c>
      <c r="K344" s="29">
        <v>0</v>
      </c>
      <c r="L344" s="29">
        <v>0</v>
      </c>
      <c r="M344" s="29">
        <v>0</v>
      </c>
      <c r="N344" s="29">
        <v>0</v>
      </c>
      <c r="O344" s="29">
        <v>0</v>
      </c>
      <c r="P344" s="29">
        <v>0</v>
      </c>
      <c r="Q344" s="29">
        <v>0</v>
      </c>
      <c r="R344" s="29">
        <v>0</v>
      </c>
      <c r="S344" s="29">
        <v>0</v>
      </c>
      <c r="T344" s="29">
        <v>0</v>
      </c>
      <c r="U344" s="29">
        <v>0</v>
      </c>
      <c r="V344" s="29">
        <v>0</v>
      </c>
      <c r="W344" s="29">
        <v>0</v>
      </c>
      <c r="X344" s="26">
        <v>0</v>
      </c>
      <c r="Y344" s="26">
        <v>0</v>
      </c>
      <c r="Z344" s="26">
        <v>0</v>
      </c>
      <c r="AA344" s="26">
        <v>0</v>
      </c>
      <c r="AB344" s="26">
        <v>0</v>
      </c>
      <c r="AC344" s="26">
        <v>0</v>
      </c>
      <c r="AD344" s="26">
        <v>0</v>
      </c>
      <c r="AE344" s="26">
        <v>0</v>
      </c>
      <c r="AF344" s="26">
        <v>0</v>
      </c>
      <c r="AG344" s="26">
        <v>0</v>
      </c>
      <c r="AH344" s="26">
        <v>0</v>
      </c>
      <c r="AI344" s="26"/>
      <c r="AJ344" s="26"/>
      <c r="AK344" s="26"/>
      <c r="AL344" s="26"/>
      <c r="AM344" s="26"/>
      <c r="AN344" s="26"/>
      <c r="AO344" s="26"/>
      <c r="AP344" s="26"/>
      <c r="AQ344" s="26"/>
      <c r="AR344" s="26"/>
      <c r="AS344" s="26"/>
      <c r="AT344" s="26"/>
      <c r="AU344" s="26"/>
      <c r="AV344" s="26"/>
      <c r="AW344" s="26"/>
      <c r="AX344" s="26"/>
      <c r="AY344" s="26"/>
      <c r="AZ344" s="26"/>
      <c r="BA344" s="26"/>
      <c r="BB344" s="26"/>
      <c r="BC344" s="26"/>
      <c r="BD344" s="26"/>
      <c r="BE344" s="26"/>
      <c r="BF344" s="26"/>
      <c r="BG344" s="26"/>
      <c r="BH344" s="26"/>
      <c r="BI344" s="26"/>
      <c r="BJ344" s="26"/>
      <c r="BK344" s="26"/>
      <c r="BL344" s="41"/>
      <c r="BM344" t="s">
        <v>100</v>
      </c>
    </row>
    <row r="345" spans="1:65" x14ac:dyDescent="0.2">
      <c r="A345" s="245"/>
      <c r="B345" s="40" t="s">
        <v>51</v>
      </c>
      <c r="C345" s="24" t="s">
        <v>83</v>
      </c>
      <c r="D345" s="25"/>
      <c r="E345" s="26"/>
      <c r="F345" s="26"/>
      <c r="G345" s="26"/>
      <c r="H345" s="26"/>
      <c r="I345" s="26"/>
      <c r="J345" s="26"/>
      <c r="K345" s="26"/>
      <c r="L345" s="26"/>
      <c r="M345" s="26"/>
      <c r="N345" s="26"/>
      <c r="O345" s="26"/>
      <c r="P345" s="26"/>
      <c r="Q345" s="26"/>
      <c r="R345" s="26"/>
      <c r="S345" s="26"/>
      <c r="T345" s="26"/>
      <c r="U345" s="26"/>
      <c r="V345" s="26"/>
      <c r="X345" s="30"/>
      <c r="Y345" s="30"/>
      <c r="Z345" s="30"/>
      <c r="AA345" s="30"/>
      <c r="AB345" s="30"/>
      <c r="AC345" s="30"/>
      <c r="AD345" s="30"/>
      <c r="AE345" s="30"/>
      <c r="AF345" s="30"/>
      <c r="AG345" s="30"/>
      <c r="AH345" s="30"/>
      <c r="AI345" s="30"/>
      <c r="AJ345" s="30"/>
      <c r="AK345" s="30"/>
      <c r="AL345" s="30"/>
      <c r="AM345" s="30"/>
      <c r="AN345" s="30"/>
      <c r="AO345" s="30"/>
      <c r="AP345" s="30"/>
      <c r="AQ345" s="30"/>
      <c r="AR345" s="30"/>
      <c r="AS345" s="30"/>
      <c r="AT345" s="30"/>
      <c r="AU345" s="30"/>
      <c r="AV345" s="30"/>
      <c r="AW345" s="30"/>
      <c r="AX345" s="30"/>
      <c r="AY345" s="30"/>
      <c r="AZ345" s="30"/>
      <c r="BA345" s="30"/>
      <c r="BB345" s="30"/>
      <c r="BC345" s="30"/>
      <c r="BD345" s="30"/>
      <c r="BE345" s="30"/>
      <c r="BF345" s="30"/>
      <c r="BG345" s="30"/>
      <c r="BH345" s="30"/>
      <c r="BI345" s="30"/>
      <c r="BJ345" s="30"/>
      <c r="BK345" s="30"/>
      <c r="BL345" s="43"/>
      <c r="BM345" t="s">
        <v>100</v>
      </c>
    </row>
    <row r="346" spans="1:65" x14ac:dyDescent="0.2">
      <c r="A346" s="245"/>
      <c r="B346" s="40" t="s">
        <v>51</v>
      </c>
      <c r="C346" s="24" t="s">
        <v>75</v>
      </c>
      <c r="D346" s="25"/>
      <c r="E346" s="26"/>
      <c r="F346" s="26"/>
      <c r="G346" s="26"/>
      <c r="H346" s="26"/>
      <c r="I346" s="26"/>
      <c r="J346" s="26"/>
      <c r="K346" s="26"/>
      <c r="L346" s="26"/>
      <c r="M346" s="26"/>
      <c r="N346" s="26"/>
      <c r="O346" s="26"/>
      <c r="P346" s="26"/>
      <c r="Q346" s="26"/>
      <c r="R346" s="26"/>
      <c r="S346" s="26"/>
      <c r="T346" s="26"/>
      <c r="U346" s="26"/>
      <c r="V346" s="26"/>
      <c r="W346" s="26"/>
      <c r="X346" s="26"/>
      <c r="Y346" s="26"/>
      <c r="Z346" s="26"/>
      <c r="AA346" s="26"/>
      <c r="AB346" s="26"/>
      <c r="AC346" s="26"/>
      <c r="AD346" s="26"/>
      <c r="AE346" s="26"/>
      <c r="AF346" s="26"/>
      <c r="AG346" s="26"/>
      <c r="AH346" s="26"/>
      <c r="AI346" s="26"/>
      <c r="AJ346" s="26"/>
      <c r="AK346" s="26"/>
      <c r="AL346" s="26"/>
      <c r="AM346" s="26"/>
      <c r="AN346" s="26"/>
      <c r="AO346" s="26"/>
      <c r="AP346" s="26"/>
      <c r="AQ346" s="26"/>
      <c r="AR346" s="26"/>
      <c r="AS346" s="26"/>
      <c r="AT346" s="26"/>
      <c r="AU346" s="26"/>
      <c r="AV346" s="26"/>
      <c r="AW346" s="26"/>
      <c r="AX346" s="26"/>
      <c r="AY346" s="26"/>
      <c r="AZ346" s="26"/>
      <c r="BA346" s="26"/>
      <c r="BB346" s="26"/>
      <c r="BC346" s="26"/>
      <c r="BD346" s="26"/>
      <c r="BE346" s="26"/>
      <c r="BF346" s="26"/>
      <c r="BG346" s="26"/>
      <c r="BH346" s="26"/>
      <c r="BI346" s="26"/>
      <c r="BJ346" s="26"/>
      <c r="BK346" s="26"/>
      <c r="BL346" s="41"/>
      <c r="BM346" t="s">
        <v>100</v>
      </c>
    </row>
    <row r="347" spans="1:65" x14ac:dyDescent="0.2">
      <c r="A347" s="245"/>
      <c r="B347" s="40" t="s">
        <v>51</v>
      </c>
      <c r="C347" s="24" t="s">
        <v>79</v>
      </c>
      <c r="D347" s="25"/>
      <c r="E347" s="26"/>
      <c r="F347" s="26"/>
      <c r="G347" s="26"/>
      <c r="H347" s="26"/>
      <c r="I347" s="26"/>
      <c r="J347" s="26"/>
      <c r="K347" s="26"/>
      <c r="L347" s="26"/>
      <c r="M347" s="26"/>
      <c r="N347" s="26"/>
      <c r="O347" s="26"/>
      <c r="P347" s="26"/>
      <c r="Q347" s="26"/>
      <c r="R347" s="26"/>
      <c r="S347" s="26"/>
      <c r="T347" s="26"/>
      <c r="U347" s="26"/>
      <c r="V347" s="26"/>
      <c r="W347" s="26"/>
      <c r="X347" s="26"/>
      <c r="Y347" s="26"/>
      <c r="Z347" s="26"/>
      <c r="AA347" s="26"/>
      <c r="AB347" s="26"/>
      <c r="AC347" s="26"/>
      <c r="AD347" s="26"/>
      <c r="AE347" s="26"/>
      <c r="AF347" s="26"/>
      <c r="AG347" s="26"/>
      <c r="AH347" s="26"/>
      <c r="AI347" s="26"/>
      <c r="AJ347" s="26"/>
      <c r="AK347" s="26"/>
      <c r="AL347" s="26"/>
      <c r="AM347" s="26"/>
      <c r="AN347" s="26"/>
      <c r="AO347" s="26"/>
      <c r="AP347" s="26"/>
      <c r="AQ347" s="26"/>
      <c r="AR347" s="26"/>
      <c r="AS347" s="26"/>
      <c r="AT347" s="26"/>
      <c r="AU347" s="26"/>
      <c r="AV347" s="26"/>
      <c r="AW347" s="26"/>
      <c r="AX347" s="26"/>
      <c r="AY347" s="26"/>
      <c r="AZ347" s="26"/>
      <c r="BA347" s="26"/>
      <c r="BB347" s="26"/>
      <c r="BC347" s="26"/>
      <c r="BD347" s="26"/>
      <c r="BE347" s="26"/>
      <c r="BF347" s="26"/>
      <c r="BG347" s="26"/>
      <c r="BH347" s="26"/>
      <c r="BI347" s="26"/>
      <c r="BJ347" s="26"/>
      <c r="BK347" s="26"/>
      <c r="BL347" s="41"/>
      <c r="BM347" t="s">
        <v>100</v>
      </c>
    </row>
    <row r="348" spans="1:65" x14ac:dyDescent="0.2">
      <c r="A348" s="245"/>
      <c r="B348" s="40" t="s">
        <v>51</v>
      </c>
      <c r="C348" s="24" t="s">
        <v>80</v>
      </c>
      <c r="D348" s="25"/>
      <c r="E348" s="26"/>
      <c r="F348" s="26"/>
      <c r="G348" s="26"/>
      <c r="H348" s="26"/>
      <c r="I348" s="26"/>
      <c r="J348" s="26"/>
      <c r="K348" s="26"/>
      <c r="L348" s="26"/>
      <c r="M348" s="26"/>
      <c r="N348" s="26"/>
      <c r="O348" s="26"/>
      <c r="P348" s="26"/>
      <c r="Q348" s="26"/>
      <c r="R348" s="26"/>
      <c r="S348" s="26"/>
      <c r="T348" s="26"/>
      <c r="U348" s="26"/>
      <c r="V348" s="26"/>
      <c r="W348" s="26"/>
      <c r="X348" s="26"/>
      <c r="Y348" s="26"/>
      <c r="Z348" s="26"/>
      <c r="AA348" s="26"/>
      <c r="AB348" s="26"/>
      <c r="AC348" s="26"/>
      <c r="AD348" s="26"/>
      <c r="AE348" s="26"/>
      <c r="AF348" s="26"/>
      <c r="AG348" s="26"/>
      <c r="AH348" s="26"/>
      <c r="AI348" s="26"/>
      <c r="AJ348" s="26"/>
      <c r="AK348" s="26"/>
      <c r="AL348" s="26"/>
      <c r="AM348" s="26"/>
      <c r="AN348" s="26"/>
      <c r="AO348" s="26"/>
      <c r="AP348" s="26"/>
      <c r="AQ348" s="26"/>
      <c r="AR348" s="26"/>
      <c r="AS348" s="26"/>
      <c r="AT348" s="26"/>
      <c r="AU348" s="26"/>
      <c r="AV348" s="26"/>
      <c r="AW348" s="26"/>
      <c r="AX348" s="26"/>
      <c r="AY348" s="26"/>
      <c r="AZ348" s="26"/>
      <c r="BA348" s="26"/>
      <c r="BB348" s="26"/>
      <c r="BC348" s="26"/>
      <c r="BD348" s="26"/>
      <c r="BE348" s="26"/>
      <c r="BF348" s="26"/>
      <c r="BG348" s="26"/>
      <c r="BH348" s="26"/>
      <c r="BI348" s="26"/>
      <c r="BJ348" s="26"/>
      <c r="BK348" s="26"/>
      <c r="BL348" s="41"/>
      <c r="BM348" t="s">
        <v>100</v>
      </c>
    </row>
    <row r="349" spans="1:65" ht="13.5" thickBot="1" x14ac:dyDescent="0.25">
      <c r="A349" s="245"/>
      <c r="B349" s="40" t="s">
        <v>51</v>
      </c>
      <c r="C349" s="24" t="s">
        <v>78</v>
      </c>
      <c r="D349" s="25"/>
      <c r="E349" s="26"/>
      <c r="F349" s="26"/>
      <c r="G349" s="26"/>
      <c r="H349" s="26"/>
      <c r="I349" s="26"/>
      <c r="J349" s="26"/>
      <c r="K349" s="26"/>
      <c r="L349" s="26"/>
      <c r="M349" s="26"/>
      <c r="N349" s="26"/>
      <c r="O349" s="26"/>
      <c r="P349" s="26"/>
      <c r="Q349" s="26"/>
      <c r="R349" s="26"/>
      <c r="S349" s="26"/>
      <c r="T349" s="26"/>
      <c r="U349" s="26"/>
      <c r="V349" s="26"/>
      <c r="W349" s="26"/>
      <c r="X349" s="26"/>
      <c r="Y349" s="26"/>
      <c r="Z349" s="26"/>
      <c r="AA349" s="26"/>
      <c r="AB349" s="26"/>
      <c r="AC349" s="26"/>
      <c r="AD349" s="26"/>
      <c r="AE349" s="26"/>
      <c r="AF349" s="26"/>
      <c r="AG349" s="26"/>
      <c r="AH349" s="26"/>
      <c r="AI349" s="26"/>
      <c r="AJ349" s="26"/>
      <c r="AK349" s="26"/>
      <c r="AL349" s="26"/>
      <c r="AM349" s="26"/>
      <c r="AN349" s="26"/>
      <c r="AO349" s="26"/>
      <c r="AP349" s="26"/>
      <c r="AQ349" s="26"/>
      <c r="AR349" s="26"/>
      <c r="AS349" s="26"/>
      <c r="AT349" s="26"/>
      <c r="AU349" s="26"/>
      <c r="AV349" s="26"/>
      <c r="AW349" s="26"/>
      <c r="AX349" s="26"/>
      <c r="AY349" s="26"/>
      <c r="AZ349" s="26"/>
      <c r="BA349" s="26"/>
      <c r="BB349" s="26"/>
      <c r="BC349" s="26"/>
      <c r="BD349" s="26"/>
      <c r="BE349" s="26"/>
      <c r="BF349" s="26"/>
      <c r="BG349" s="26"/>
      <c r="BH349" s="26"/>
      <c r="BI349" s="26"/>
      <c r="BJ349" s="26"/>
      <c r="BK349" s="26"/>
      <c r="BL349" s="41"/>
      <c r="BM349" t="s">
        <v>100</v>
      </c>
    </row>
    <row r="350" spans="1:65" x14ac:dyDescent="0.2">
      <c r="A350" s="224"/>
      <c r="B350" s="204" t="s">
        <v>52</v>
      </c>
      <c r="C350" s="37" t="s">
        <v>6</v>
      </c>
      <c r="D350" s="248">
        <v>0</v>
      </c>
      <c r="E350" s="38">
        <v>0</v>
      </c>
      <c r="F350" s="38">
        <v>0</v>
      </c>
      <c r="G350" s="38">
        <v>0</v>
      </c>
      <c r="H350" s="38">
        <v>0.2</v>
      </c>
      <c r="I350" s="38">
        <v>0.2</v>
      </c>
      <c r="J350" s="38">
        <v>0.2</v>
      </c>
      <c r="K350" s="38">
        <v>0.2</v>
      </c>
      <c r="L350" s="38">
        <v>0.2</v>
      </c>
      <c r="M350" s="38">
        <v>0.2</v>
      </c>
      <c r="N350" s="38">
        <v>82.2</v>
      </c>
      <c r="O350" s="38">
        <v>134.19999999999999</v>
      </c>
      <c r="P350" s="38">
        <v>147.19999999999999</v>
      </c>
      <c r="Q350" s="38">
        <v>147.19999999999999</v>
      </c>
      <c r="R350" s="38">
        <v>147.19999999999999</v>
      </c>
      <c r="S350" s="38">
        <v>157.69999999999999</v>
      </c>
      <c r="T350" s="38">
        <v>157.69999999999999</v>
      </c>
      <c r="U350" s="38">
        <v>157.69999999999999</v>
      </c>
      <c r="V350" s="38">
        <v>157.69999999999999</v>
      </c>
      <c r="W350" s="38">
        <v>157.69999999999999</v>
      </c>
      <c r="X350" s="38">
        <v>158</v>
      </c>
      <c r="Y350" s="38">
        <v>158</v>
      </c>
      <c r="Z350" s="38">
        <v>168</v>
      </c>
      <c r="AA350" s="38">
        <v>178</v>
      </c>
      <c r="AB350" s="38">
        <v>188</v>
      </c>
      <c r="AC350" s="38">
        <v>198</v>
      </c>
      <c r="AD350" s="38">
        <v>198</v>
      </c>
      <c r="AE350" s="38">
        <v>198</v>
      </c>
      <c r="AF350" s="38">
        <v>198</v>
      </c>
      <c r="AG350" s="38">
        <v>198</v>
      </c>
      <c r="AH350" s="38">
        <v>198</v>
      </c>
      <c r="AI350" s="38">
        <v>198</v>
      </c>
      <c r="AJ350" s="38">
        <v>198</v>
      </c>
      <c r="AK350" s="38">
        <v>198</v>
      </c>
      <c r="AL350" s="38">
        <v>198</v>
      </c>
      <c r="AM350" s="38">
        <v>198</v>
      </c>
      <c r="AN350" s="38">
        <v>198</v>
      </c>
      <c r="AO350" s="38">
        <v>198</v>
      </c>
      <c r="AP350" s="38">
        <v>198</v>
      </c>
      <c r="AQ350" s="38">
        <v>198</v>
      </c>
      <c r="AR350" s="38">
        <v>198</v>
      </c>
      <c r="AS350" s="38">
        <v>198</v>
      </c>
      <c r="AT350" s="38">
        <v>198</v>
      </c>
      <c r="AU350" s="38">
        <v>198</v>
      </c>
      <c r="AV350" s="38">
        <v>198</v>
      </c>
      <c r="AW350" s="38">
        <v>198</v>
      </c>
      <c r="AX350" s="38">
        <v>198</v>
      </c>
      <c r="AY350" s="38">
        <v>198</v>
      </c>
      <c r="AZ350" s="38">
        <v>198</v>
      </c>
      <c r="BA350" s="38">
        <v>198</v>
      </c>
      <c r="BB350" s="38">
        <v>198</v>
      </c>
      <c r="BC350" s="38">
        <v>198</v>
      </c>
      <c r="BD350" s="38">
        <v>198</v>
      </c>
      <c r="BE350" s="38">
        <v>198</v>
      </c>
      <c r="BF350" s="38">
        <v>198</v>
      </c>
      <c r="BG350" s="38">
        <v>198</v>
      </c>
      <c r="BH350" s="38">
        <v>198</v>
      </c>
      <c r="BI350" s="38">
        <v>198</v>
      </c>
      <c r="BJ350" s="38">
        <v>198</v>
      </c>
      <c r="BK350" s="38">
        <v>198</v>
      </c>
      <c r="BL350" s="39">
        <v>198</v>
      </c>
      <c r="BM350" t="s">
        <v>100</v>
      </c>
    </row>
    <row r="351" spans="1:65" x14ac:dyDescent="0.2">
      <c r="A351" s="245"/>
      <c r="B351" s="40" t="s">
        <v>52</v>
      </c>
      <c r="C351" s="24" t="s">
        <v>74</v>
      </c>
      <c r="D351" s="35">
        <v>0</v>
      </c>
      <c r="E351" s="29">
        <v>0</v>
      </c>
      <c r="F351" s="29">
        <v>0</v>
      </c>
      <c r="G351" s="29">
        <v>0</v>
      </c>
      <c r="H351" s="29">
        <v>0.2</v>
      </c>
      <c r="I351" s="29">
        <v>0.2</v>
      </c>
      <c r="J351" s="29">
        <v>0.2</v>
      </c>
      <c r="K351" s="29">
        <v>0.2</v>
      </c>
      <c r="L351" s="29">
        <v>0.2</v>
      </c>
      <c r="M351" s="29">
        <v>0.2</v>
      </c>
      <c r="N351" s="29">
        <v>82.2</v>
      </c>
      <c r="O351" s="29">
        <v>134.19999999999999</v>
      </c>
      <c r="P351" s="29">
        <v>147.19999999999999</v>
      </c>
      <c r="Q351" s="29">
        <v>147.19999999999999</v>
      </c>
      <c r="R351" s="29">
        <v>147.19999999999999</v>
      </c>
      <c r="S351" s="29">
        <v>157.69999999999999</v>
      </c>
      <c r="T351" s="29">
        <v>157.69999999999999</v>
      </c>
      <c r="U351" s="29">
        <v>157.69999999999999</v>
      </c>
      <c r="V351" s="29">
        <v>157.69999999999999</v>
      </c>
      <c r="W351" s="29">
        <v>157.69999999999999</v>
      </c>
      <c r="X351" s="26">
        <v>158</v>
      </c>
      <c r="Y351" s="26">
        <v>158</v>
      </c>
      <c r="Z351" s="26">
        <v>0</v>
      </c>
      <c r="AA351" s="26">
        <v>0</v>
      </c>
      <c r="AB351" s="26">
        <v>0</v>
      </c>
      <c r="AC351" s="26">
        <v>198</v>
      </c>
      <c r="AD351" s="26">
        <v>0</v>
      </c>
      <c r="AE351" s="26">
        <v>0</v>
      </c>
      <c r="AF351" s="26">
        <v>0</v>
      </c>
      <c r="AG351" s="26">
        <v>0</v>
      </c>
      <c r="AH351" s="26">
        <v>198</v>
      </c>
      <c r="AI351" s="26"/>
      <c r="AJ351" s="26"/>
      <c r="AK351" s="26"/>
      <c r="AL351" s="26"/>
      <c r="AM351" s="26"/>
      <c r="AN351" s="26"/>
      <c r="AO351" s="26"/>
      <c r="AP351" s="26"/>
      <c r="AQ351" s="26"/>
      <c r="AR351" s="26"/>
      <c r="AS351" s="26"/>
      <c r="AT351" s="26"/>
      <c r="AU351" s="26"/>
      <c r="AV351" s="26"/>
      <c r="AW351" s="26"/>
      <c r="AX351" s="26"/>
      <c r="AY351" s="26"/>
      <c r="AZ351" s="26"/>
      <c r="BA351" s="26"/>
      <c r="BB351" s="26"/>
      <c r="BC351" s="26"/>
      <c r="BD351" s="26"/>
      <c r="BE351" s="26"/>
      <c r="BF351" s="26"/>
      <c r="BG351" s="26"/>
      <c r="BH351" s="26"/>
      <c r="BI351" s="26"/>
      <c r="BJ351" s="26"/>
      <c r="BK351" s="26"/>
      <c r="BL351" s="41"/>
      <c r="BM351" t="s">
        <v>100</v>
      </c>
    </row>
    <row r="352" spans="1:65" x14ac:dyDescent="0.2">
      <c r="A352" s="245"/>
      <c r="B352" s="40" t="s">
        <v>52</v>
      </c>
      <c r="C352" s="24" t="s">
        <v>83</v>
      </c>
      <c r="D352" s="25"/>
      <c r="E352" s="26"/>
      <c r="F352" s="26"/>
      <c r="G352" s="26"/>
      <c r="H352" s="26"/>
      <c r="I352" s="26"/>
      <c r="J352" s="26"/>
      <c r="K352" s="26"/>
      <c r="L352" s="26"/>
      <c r="M352" s="26"/>
      <c r="N352" s="26"/>
      <c r="O352" s="26"/>
      <c r="P352" s="26"/>
      <c r="Q352" s="26"/>
      <c r="R352" s="26"/>
      <c r="S352" s="26"/>
      <c r="T352" s="26"/>
      <c r="U352" s="26"/>
      <c r="V352" s="26"/>
      <c r="W352" s="30"/>
      <c r="X352" s="30">
        <v>0.30000000000001137</v>
      </c>
      <c r="Y352" s="30">
        <v>0</v>
      </c>
      <c r="Z352" s="30">
        <v>10</v>
      </c>
      <c r="AA352" s="30">
        <v>10</v>
      </c>
      <c r="AB352" s="30">
        <v>10</v>
      </c>
      <c r="AC352" s="30">
        <v>10</v>
      </c>
      <c r="AD352" s="30">
        <v>0</v>
      </c>
      <c r="AE352" s="30">
        <v>0</v>
      </c>
      <c r="AF352" s="30">
        <v>0</v>
      </c>
      <c r="AG352" s="30">
        <v>0</v>
      </c>
      <c r="AH352" s="30">
        <v>0</v>
      </c>
      <c r="AI352" s="44"/>
      <c r="AJ352" s="44"/>
      <c r="AK352" s="44"/>
      <c r="AL352" s="44"/>
      <c r="AM352" s="44"/>
      <c r="AN352" s="44"/>
      <c r="AO352" s="44"/>
      <c r="AP352" s="44"/>
      <c r="AQ352" s="44"/>
      <c r="AR352" s="44"/>
      <c r="AS352" s="44"/>
      <c r="AT352" s="44"/>
      <c r="AU352" s="44"/>
      <c r="AV352" s="44"/>
      <c r="AW352" s="44"/>
      <c r="AX352" s="44"/>
      <c r="AY352" s="44"/>
      <c r="AZ352" s="44"/>
      <c r="BA352" s="44"/>
      <c r="BB352" s="44"/>
      <c r="BC352" s="30"/>
      <c r="BD352" s="30"/>
      <c r="BE352" s="30"/>
      <c r="BF352" s="30"/>
      <c r="BG352" s="30"/>
      <c r="BH352" s="30"/>
      <c r="BI352" s="30"/>
      <c r="BJ352" s="30"/>
      <c r="BK352" s="30"/>
      <c r="BL352" s="43"/>
      <c r="BM352" t="s">
        <v>100</v>
      </c>
    </row>
    <row r="353" spans="1:65" x14ac:dyDescent="0.2">
      <c r="A353" s="245"/>
      <c r="B353" s="40" t="s">
        <v>52</v>
      </c>
      <c r="C353" s="24" t="s">
        <v>75</v>
      </c>
      <c r="D353" s="25"/>
      <c r="E353" s="26"/>
      <c r="F353" s="26"/>
      <c r="G353" s="26"/>
      <c r="H353" s="26"/>
      <c r="I353" s="26"/>
      <c r="J353" s="26"/>
      <c r="K353" s="26"/>
      <c r="L353" s="26"/>
      <c r="M353" s="26"/>
      <c r="N353" s="26"/>
      <c r="O353" s="26"/>
      <c r="P353" s="26"/>
      <c r="Q353" s="26"/>
      <c r="R353" s="26"/>
      <c r="S353" s="26"/>
      <c r="T353" s="26"/>
      <c r="U353" s="26"/>
      <c r="V353" s="26"/>
      <c r="W353" s="26"/>
      <c r="X353" s="26"/>
      <c r="Y353" s="26"/>
      <c r="Z353" s="26"/>
      <c r="AA353" s="26"/>
      <c r="AB353" s="26"/>
      <c r="AC353" s="26"/>
      <c r="AD353" s="26"/>
      <c r="AE353" s="26"/>
      <c r="AF353" s="26"/>
      <c r="AG353" s="26"/>
      <c r="AH353" s="26"/>
      <c r="AI353" s="26"/>
      <c r="AJ353" s="26"/>
      <c r="AK353" s="26"/>
      <c r="AL353" s="26"/>
      <c r="AM353" s="26"/>
      <c r="AN353" s="26"/>
      <c r="AO353" s="26"/>
      <c r="AP353" s="26"/>
      <c r="AQ353" s="26"/>
      <c r="AR353" s="26"/>
      <c r="AS353" s="26"/>
      <c r="AT353" s="26"/>
      <c r="AU353" s="26"/>
      <c r="AV353" s="26"/>
      <c r="AW353" s="26"/>
      <c r="AX353" s="26"/>
      <c r="AY353" s="26"/>
      <c r="AZ353" s="26"/>
      <c r="BA353" s="26"/>
      <c r="BB353" s="26"/>
      <c r="BC353" s="26"/>
      <c r="BD353" s="26"/>
      <c r="BE353" s="26"/>
      <c r="BF353" s="26"/>
      <c r="BG353" s="26"/>
      <c r="BH353" s="26"/>
      <c r="BI353" s="26"/>
      <c r="BJ353" s="26"/>
      <c r="BK353" s="26"/>
      <c r="BL353" s="41"/>
      <c r="BM353" t="s">
        <v>100</v>
      </c>
    </row>
    <row r="354" spans="1:65" x14ac:dyDescent="0.2">
      <c r="A354" s="245"/>
      <c r="B354" s="40" t="s">
        <v>52</v>
      </c>
      <c r="C354" s="24" t="s">
        <v>79</v>
      </c>
      <c r="D354" s="25"/>
      <c r="E354" s="26"/>
      <c r="F354" s="26"/>
      <c r="G354" s="26"/>
      <c r="H354" s="26"/>
      <c r="I354" s="26"/>
      <c r="J354" s="26"/>
      <c r="K354" s="26"/>
      <c r="L354" s="26"/>
      <c r="M354" s="26"/>
      <c r="N354" s="26"/>
      <c r="O354" s="26"/>
      <c r="P354" s="26"/>
      <c r="Q354" s="26"/>
      <c r="R354" s="26"/>
      <c r="S354" s="26"/>
      <c r="T354" s="26"/>
      <c r="U354" s="26"/>
      <c r="V354" s="26"/>
      <c r="W354" s="26"/>
      <c r="X354" s="26"/>
      <c r="Y354" s="26"/>
      <c r="Z354" s="26"/>
      <c r="AA354" s="26"/>
      <c r="AB354" s="26"/>
      <c r="AC354" s="26"/>
      <c r="AD354" s="26"/>
      <c r="AE354" s="26"/>
      <c r="AF354" s="26"/>
      <c r="AG354" s="26"/>
      <c r="AH354" s="26"/>
      <c r="AI354" s="26"/>
      <c r="AJ354" s="26"/>
      <c r="AK354" s="26"/>
      <c r="AL354" s="26"/>
      <c r="AM354" s="26"/>
      <c r="AN354" s="26"/>
      <c r="AO354" s="26"/>
      <c r="AP354" s="26"/>
      <c r="AQ354" s="26"/>
      <c r="AR354" s="26"/>
      <c r="AS354" s="26"/>
      <c r="AT354" s="26"/>
      <c r="AU354" s="26"/>
      <c r="AV354" s="26"/>
      <c r="AW354" s="26"/>
      <c r="AX354" s="26"/>
      <c r="AY354" s="26"/>
      <c r="AZ354" s="26"/>
      <c r="BA354" s="26"/>
      <c r="BB354" s="26"/>
      <c r="BC354" s="26"/>
      <c r="BD354" s="26"/>
      <c r="BE354" s="26"/>
      <c r="BF354" s="26"/>
      <c r="BG354" s="26"/>
      <c r="BH354" s="26"/>
      <c r="BI354" s="26"/>
      <c r="BJ354" s="26"/>
      <c r="BK354" s="26"/>
      <c r="BL354" s="41"/>
      <c r="BM354" t="s">
        <v>100</v>
      </c>
    </row>
    <row r="355" spans="1:65" x14ac:dyDescent="0.2">
      <c r="A355" s="245"/>
      <c r="B355" s="40" t="s">
        <v>52</v>
      </c>
      <c r="C355" s="24" t="s">
        <v>240</v>
      </c>
      <c r="D355" s="25"/>
      <c r="E355" s="26"/>
      <c r="F355" s="26"/>
      <c r="G355" s="26"/>
      <c r="H355" s="26"/>
      <c r="I355" s="26"/>
      <c r="J355" s="26"/>
      <c r="K355" s="26"/>
      <c r="L355" s="26"/>
      <c r="M355" s="26"/>
      <c r="N355" s="26"/>
      <c r="O355" s="26"/>
      <c r="P355" s="26"/>
      <c r="Q355" s="26"/>
      <c r="R355" s="26"/>
      <c r="S355" s="26"/>
      <c r="T355" s="26"/>
      <c r="U355" s="26"/>
      <c r="V355" s="26"/>
      <c r="W355" s="33">
        <v>0</v>
      </c>
      <c r="X355" s="33">
        <v>0</v>
      </c>
      <c r="Y355" s="33">
        <v>0</v>
      </c>
      <c r="Z355" s="33">
        <v>0</v>
      </c>
      <c r="AA355" s="33">
        <v>0</v>
      </c>
      <c r="AB355" s="33">
        <v>0</v>
      </c>
      <c r="AC355" s="33">
        <v>0</v>
      </c>
      <c r="AD355" s="33">
        <v>0</v>
      </c>
      <c r="AE355" s="33">
        <v>0</v>
      </c>
      <c r="AF355" s="33">
        <v>0</v>
      </c>
      <c r="AG355" s="33">
        <v>0</v>
      </c>
      <c r="AH355" s="33">
        <v>0</v>
      </c>
      <c r="AI355" s="26"/>
      <c r="AJ355" s="26"/>
      <c r="AK355" s="26"/>
      <c r="AL355" s="26"/>
      <c r="AM355" s="26"/>
      <c r="AN355" s="26"/>
      <c r="AO355" s="26"/>
      <c r="AP355" s="26"/>
      <c r="AQ355" s="26"/>
      <c r="AR355" s="26"/>
      <c r="AS355" s="26"/>
      <c r="AT355" s="26"/>
      <c r="AU355" s="26"/>
      <c r="AV355" s="26"/>
      <c r="AW355" s="26"/>
      <c r="AX355" s="26"/>
      <c r="AY355" s="26"/>
      <c r="AZ355" s="26"/>
      <c r="BA355" s="26"/>
      <c r="BB355" s="26"/>
      <c r="BC355" s="26"/>
      <c r="BD355" s="26"/>
      <c r="BE355" s="26"/>
      <c r="BF355" s="26"/>
      <c r="BG355" s="26"/>
      <c r="BH355" s="26"/>
      <c r="BI355" s="26"/>
      <c r="BJ355" s="26"/>
      <c r="BK355" s="26"/>
      <c r="BL355" s="41"/>
      <c r="BM355" t="s">
        <v>100</v>
      </c>
    </row>
    <row r="356" spans="1:65" x14ac:dyDescent="0.2">
      <c r="A356" s="245"/>
      <c r="B356" s="40" t="s">
        <v>52</v>
      </c>
      <c r="C356" s="24" t="s">
        <v>78</v>
      </c>
      <c r="D356" s="25"/>
      <c r="E356" s="26"/>
      <c r="F356" s="26"/>
      <c r="G356" s="26"/>
      <c r="H356" s="26"/>
      <c r="I356" s="26"/>
      <c r="J356" s="26"/>
      <c r="K356" s="26"/>
      <c r="L356" s="26"/>
      <c r="M356" s="26"/>
      <c r="N356" s="26"/>
      <c r="O356" s="26"/>
      <c r="P356" s="26"/>
      <c r="Q356" s="26"/>
      <c r="R356" s="26"/>
      <c r="S356" s="26"/>
      <c r="T356" s="26"/>
      <c r="U356" s="26"/>
      <c r="V356" s="26"/>
      <c r="W356" s="26"/>
      <c r="X356" s="26"/>
      <c r="Y356" s="26"/>
      <c r="Z356" s="26"/>
      <c r="AA356" s="26"/>
      <c r="AB356" s="26"/>
      <c r="AC356" s="26"/>
      <c r="AD356" s="26"/>
      <c r="AE356" s="26"/>
      <c r="AF356" s="26"/>
      <c r="AG356" s="26"/>
      <c r="AH356" s="26"/>
      <c r="AI356" s="26"/>
      <c r="AJ356" s="26"/>
      <c r="AK356" s="26"/>
      <c r="AL356" s="26"/>
      <c r="AM356" s="26"/>
      <c r="AN356" s="26"/>
      <c r="AO356" s="26"/>
      <c r="AP356" s="26"/>
      <c r="AQ356" s="26"/>
      <c r="AR356" s="26"/>
      <c r="AS356" s="26"/>
      <c r="AT356" s="26"/>
      <c r="AU356" s="26"/>
      <c r="AV356" s="26"/>
      <c r="AW356" s="26"/>
      <c r="AX356" s="26"/>
      <c r="AY356" s="26"/>
      <c r="AZ356" s="26"/>
      <c r="BA356" s="26"/>
      <c r="BB356" s="26"/>
      <c r="BC356" s="26"/>
      <c r="BD356" s="26"/>
      <c r="BE356" s="26"/>
      <c r="BF356" s="26"/>
      <c r="BG356" s="26"/>
      <c r="BH356" s="26"/>
      <c r="BI356" s="26"/>
      <c r="BJ356" s="26"/>
      <c r="BK356" s="26"/>
      <c r="BL356" s="41"/>
      <c r="BM356" t="s">
        <v>100</v>
      </c>
    </row>
    <row r="357" spans="1:65" x14ac:dyDescent="0.2">
      <c r="A357" s="245"/>
      <c r="B357" s="40" t="s">
        <v>52</v>
      </c>
      <c r="C357" s="31" t="s">
        <v>1</v>
      </c>
      <c r="D357" s="27">
        <v>0</v>
      </c>
      <c r="E357" s="28">
        <v>0</v>
      </c>
      <c r="F357" s="28">
        <v>0</v>
      </c>
      <c r="G357" s="28">
        <v>0</v>
      </c>
      <c r="H357" s="28">
        <v>0</v>
      </c>
      <c r="I357" s="28">
        <v>0</v>
      </c>
      <c r="J357" s="28">
        <v>0</v>
      </c>
      <c r="K357" s="28">
        <v>0</v>
      </c>
      <c r="L357" s="28">
        <v>0</v>
      </c>
      <c r="M357" s="28">
        <v>0</v>
      </c>
      <c r="N357" s="28">
        <v>0</v>
      </c>
      <c r="O357" s="28">
        <v>0</v>
      </c>
      <c r="P357" s="28">
        <v>0</v>
      </c>
      <c r="Q357" s="28">
        <v>0</v>
      </c>
      <c r="R357" s="28">
        <v>0</v>
      </c>
      <c r="S357" s="28">
        <v>0</v>
      </c>
      <c r="T357" s="28">
        <v>0</v>
      </c>
      <c r="U357" s="28">
        <v>0</v>
      </c>
      <c r="V357" s="28">
        <v>0</v>
      </c>
      <c r="W357" s="28">
        <v>0</v>
      </c>
      <c r="X357" s="28">
        <v>0</v>
      </c>
      <c r="Y357" s="28">
        <v>0</v>
      </c>
      <c r="Z357" s="28">
        <v>0</v>
      </c>
      <c r="AA357" s="28">
        <v>0</v>
      </c>
      <c r="AB357" s="28">
        <v>0</v>
      </c>
      <c r="AC357" s="28">
        <v>0</v>
      </c>
      <c r="AD357" s="28">
        <v>0</v>
      </c>
      <c r="AE357" s="28">
        <v>0</v>
      </c>
      <c r="AF357" s="28">
        <v>0</v>
      </c>
      <c r="AG357" s="28">
        <v>0</v>
      </c>
      <c r="AH357" s="28">
        <v>0</v>
      </c>
      <c r="AI357" s="28">
        <v>0</v>
      </c>
      <c r="AJ357" s="28">
        <v>0</v>
      </c>
      <c r="AK357" s="28">
        <v>0</v>
      </c>
      <c r="AL357" s="28">
        <v>0</v>
      </c>
      <c r="AM357" s="28">
        <v>0</v>
      </c>
      <c r="AN357" s="28">
        <v>0</v>
      </c>
      <c r="AO357" s="28">
        <v>0</v>
      </c>
      <c r="AP357" s="28">
        <v>0</v>
      </c>
      <c r="AQ357" s="28">
        <v>0</v>
      </c>
      <c r="AR357" s="28">
        <v>0</v>
      </c>
      <c r="AS357" s="28">
        <v>0</v>
      </c>
      <c r="AT357" s="28">
        <v>0</v>
      </c>
      <c r="AU357" s="28">
        <v>0</v>
      </c>
      <c r="AV357" s="28">
        <v>0</v>
      </c>
      <c r="AW357" s="28">
        <v>0</v>
      </c>
      <c r="AX357" s="28">
        <v>0</v>
      </c>
      <c r="AY357" s="28">
        <v>0</v>
      </c>
      <c r="AZ357" s="28">
        <v>0</v>
      </c>
      <c r="BA357" s="28">
        <v>0</v>
      </c>
      <c r="BB357" s="28">
        <v>0</v>
      </c>
      <c r="BC357" s="28">
        <v>0</v>
      </c>
      <c r="BD357" s="28">
        <v>0</v>
      </c>
      <c r="BE357" s="28">
        <v>0</v>
      </c>
      <c r="BF357" s="28">
        <v>0</v>
      </c>
      <c r="BG357" s="28">
        <v>0</v>
      </c>
      <c r="BH357" s="28">
        <v>0</v>
      </c>
      <c r="BI357" s="28">
        <v>0</v>
      </c>
      <c r="BJ357" s="28">
        <v>0</v>
      </c>
      <c r="BK357" s="28">
        <v>0</v>
      </c>
      <c r="BL357" s="42">
        <v>0</v>
      </c>
      <c r="BM357" t="s">
        <v>100</v>
      </c>
    </row>
    <row r="358" spans="1:65" x14ac:dyDescent="0.2">
      <c r="A358" s="245"/>
      <c r="B358" s="40" t="s">
        <v>52</v>
      </c>
      <c r="C358" s="24" t="s">
        <v>74</v>
      </c>
      <c r="D358" s="35">
        <v>0</v>
      </c>
      <c r="E358" s="29">
        <v>0</v>
      </c>
      <c r="F358" s="29">
        <v>0</v>
      </c>
      <c r="G358" s="29">
        <v>0</v>
      </c>
      <c r="H358" s="29">
        <v>0</v>
      </c>
      <c r="I358" s="29">
        <v>0</v>
      </c>
      <c r="J358" s="29">
        <v>0</v>
      </c>
      <c r="K358" s="29">
        <v>0</v>
      </c>
      <c r="L358" s="29">
        <v>0</v>
      </c>
      <c r="M358" s="29">
        <v>0</v>
      </c>
      <c r="N358" s="29">
        <v>0</v>
      </c>
      <c r="O358" s="29">
        <v>0</v>
      </c>
      <c r="P358" s="29">
        <v>0</v>
      </c>
      <c r="Q358" s="29">
        <v>0</v>
      </c>
      <c r="R358" s="29">
        <v>0</v>
      </c>
      <c r="S358" s="29">
        <v>0</v>
      </c>
      <c r="T358" s="29">
        <v>0</v>
      </c>
      <c r="U358" s="29">
        <v>0</v>
      </c>
      <c r="V358" s="29">
        <v>0</v>
      </c>
      <c r="W358" s="29">
        <v>0</v>
      </c>
      <c r="X358" s="26">
        <v>0</v>
      </c>
      <c r="Y358" s="26">
        <v>0</v>
      </c>
      <c r="Z358" s="26">
        <v>0</v>
      </c>
      <c r="AA358" s="26">
        <v>0</v>
      </c>
      <c r="AB358" s="26">
        <v>0</v>
      </c>
      <c r="AC358" s="26">
        <v>0</v>
      </c>
      <c r="AD358" s="26">
        <v>0</v>
      </c>
      <c r="AE358" s="26">
        <v>0</v>
      </c>
      <c r="AF358" s="26">
        <v>0</v>
      </c>
      <c r="AG358" s="26">
        <v>0</v>
      </c>
      <c r="AH358" s="26">
        <v>0</v>
      </c>
      <c r="AI358" s="26"/>
      <c r="AJ358" s="26"/>
      <c r="AK358" s="26"/>
      <c r="AL358" s="26"/>
      <c r="AM358" s="26"/>
      <c r="AN358" s="26"/>
      <c r="AO358" s="26"/>
      <c r="AP358" s="26"/>
      <c r="AQ358" s="26"/>
      <c r="AR358" s="26"/>
      <c r="AS358" s="26"/>
      <c r="AT358" s="26"/>
      <c r="AU358" s="26"/>
      <c r="AV358" s="26"/>
      <c r="AW358" s="26"/>
      <c r="AX358" s="26"/>
      <c r="AY358" s="26"/>
      <c r="AZ358" s="26"/>
      <c r="BA358" s="26"/>
      <c r="BB358" s="26"/>
      <c r="BC358" s="26"/>
      <c r="BD358" s="26"/>
      <c r="BE358" s="26"/>
      <c r="BF358" s="26"/>
      <c r="BG358" s="26"/>
      <c r="BH358" s="26"/>
      <c r="BI358" s="26"/>
      <c r="BJ358" s="26"/>
      <c r="BK358" s="26"/>
      <c r="BL358" s="41"/>
      <c r="BM358" t="s">
        <v>100</v>
      </c>
    </row>
    <row r="359" spans="1:65" x14ac:dyDescent="0.2">
      <c r="A359" s="245"/>
      <c r="B359" s="40" t="s">
        <v>52</v>
      </c>
      <c r="C359" s="24" t="s">
        <v>83</v>
      </c>
      <c r="D359" s="25"/>
      <c r="E359" s="26"/>
      <c r="F359" s="26"/>
      <c r="G359" s="26"/>
      <c r="H359" s="26"/>
      <c r="I359" s="26"/>
      <c r="J359" s="26"/>
      <c r="K359" s="26"/>
      <c r="L359" s="26"/>
      <c r="M359" s="26"/>
      <c r="N359" s="26"/>
      <c r="O359" s="26"/>
      <c r="P359" s="26"/>
      <c r="Q359" s="26"/>
      <c r="R359" s="26"/>
      <c r="S359" s="26"/>
      <c r="T359" s="26"/>
      <c r="U359" s="26"/>
      <c r="V359" s="26"/>
      <c r="W359" s="30"/>
      <c r="X359" s="30"/>
      <c r="Y359" s="30"/>
      <c r="Z359" s="30"/>
      <c r="AA359" s="30"/>
      <c r="AB359" s="30"/>
      <c r="AC359" s="30"/>
      <c r="AD359" s="30"/>
      <c r="AE359" s="30"/>
      <c r="AF359" s="30"/>
      <c r="AG359" s="30"/>
      <c r="AH359" s="30"/>
      <c r="AI359" s="30"/>
      <c r="AJ359" s="30"/>
      <c r="AK359" s="30"/>
      <c r="AL359" s="30"/>
      <c r="AM359" s="30"/>
      <c r="AN359" s="30"/>
      <c r="AO359" s="30"/>
      <c r="AP359" s="30"/>
      <c r="AQ359" s="30"/>
      <c r="AR359" s="30"/>
      <c r="AS359" s="30"/>
      <c r="AT359" s="30"/>
      <c r="AU359" s="30"/>
      <c r="AV359" s="30"/>
      <c r="AW359" s="30"/>
      <c r="AX359" s="30"/>
      <c r="AY359" s="30"/>
      <c r="AZ359" s="30"/>
      <c r="BA359" s="30"/>
      <c r="BB359" s="30"/>
      <c r="BC359" s="30"/>
      <c r="BD359" s="30"/>
      <c r="BE359" s="30"/>
      <c r="BF359" s="30"/>
      <c r="BG359" s="30"/>
      <c r="BH359" s="30"/>
      <c r="BI359" s="30"/>
      <c r="BJ359" s="30"/>
      <c r="BK359" s="30"/>
      <c r="BL359" s="43"/>
      <c r="BM359" t="s">
        <v>100</v>
      </c>
    </row>
    <row r="360" spans="1:65" x14ac:dyDescent="0.2">
      <c r="A360" s="245"/>
      <c r="B360" s="40" t="s">
        <v>52</v>
      </c>
      <c r="C360" s="24" t="s">
        <v>75</v>
      </c>
      <c r="D360" s="25"/>
      <c r="E360" s="26"/>
      <c r="F360" s="26"/>
      <c r="G360" s="26"/>
      <c r="H360" s="26"/>
      <c r="I360" s="26"/>
      <c r="J360" s="26"/>
      <c r="K360" s="26"/>
      <c r="L360" s="26"/>
      <c r="M360" s="26"/>
      <c r="N360" s="26"/>
      <c r="O360" s="26"/>
      <c r="P360" s="26"/>
      <c r="Q360" s="26"/>
      <c r="R360" s="26"/>
      <c r="S360" s="26"/>
      <c r="T360" s="26"/>
      <c r="U360" s="26"/>
      <c r="V360" s="26"/>
      <c r="W360" s="26"/>
      <c r="X360" s="26"/>
      <c r="Y360" s="26"/>
      <c r="Z360" s="26"/>
      <c r="AA360" s="26"/>
      <c r="AB360" s="26"/>
      <c r="AC360" s="26"/>
      <c r="AD360" s="26"/>
      <c r="AE360" s="26"/>
      <c r="AF360" s="26"/>
      <c r="AG360" s="26"/>
      <c r="AH360" s="26"/>
      <c r="AI360" s="26"/>
      <c r="AJ360" s="26"/>
      <c r="AK360" s="26"/>
      <c r="AL360" s="26"/>
      <c r="AM360" s="26"/>
      <c r="AN360" s="26"/>
      <c r="AO360" s="26"/>
      <c r="AP360" s="26"/>
      <c r="AQ360" s="26"/>
      <c r="AR360" s="26"/>
      <c r="AS360" s="26"/>
      <c r="AT360" s="26"/>
      <c r="AU360" s="26"/>
      <c r="AV360" s="26"/>
      <c r="AW360" s="26"/>
      <c r="AX360" s="26"/>
      <c r="AY360" s="26"/>
      <c r="AZ360" s="26"/>
      <c r="BA360" s="26"/>
      <c r="BB360" s="26"/>
      <c r="BC360" s="26"/>
      <c r="BD360" s="26"/>
      <c r="BE360" s="26"/>
      <c r="BF360" s="26"/>
      <c r="BG360" s="26"/>
      <c r="BH360" s="26"/>
      <c r="BI360" s="26"/>
      <c r="BJ360" s="26"/>
      <c r="BK360" s="26"/>
      <c r="BL360" s="41"/>
      <c r="BM360" t="s">
        <v>100</v>
      </c>
    </row>
    <row r="361" spans="1:65" x14ac:dyDescent="0.2">
      <c r="A361" s="245"/>
      <c r="B361" s="40" t="s">
        <v>52</v>
      </c>
      <c r="C361" s="24" t="s">
        <v>79</v>
      </c>
      <c r="D361" s="25"/>
      <c r="E361" s="26"/>
      <c r="F361" s="26"/>
      <c r="G361" s="26"/>
      <c r="H361" s="26"/>
      <c r="I361" s="26"/>
      <c r="J361" s="26"/>
      <c r="K361" s="26"/>
      <c r="L361" s="26"/>
      <c r="M361" s="26"/>
      <c r="N361" s="26"/>
      <c r="O361" s="26"/>
      <c r="P361" s="26"/>
      <c r="Q361" s="26"/>
      <c r="R361" s="26"/>
      <c r="S361" s="26"/>
      <c r="T361" s="26"/>
      <c r="U361" s="26"/>
      <c r="V361" s="26"/>
      <c r="W361" s="26"/>
      <c r="X361" s="26"/>
      <c r="Y361" s="26"/>
      <c r="Z361" s="26"/>
      <c r="AA361" s="26"/>
      <c r="AB361" s="26"/>
      <c r="AC361" s="26"/>
      <c r="AD361" s="26"/>
      <c r="AE361" s="26"/>
      <c r="AF361" s="26"/>
      <c r="AG361" s="26"/>
      <c r="AH361" s="26"/>
      <c r="AI361" s="26"/>
      <c r="AJ361" s="26"/>
      <c r="AK361" s="26"/>
      <c r="AL361" s="26"/>
      <c r="AM361" s="26"/>
      <c r="AN361" s="26"/>
      <c r="AO361" s="26"/>
      <c r="AP361" s="26"/>
      <c r="AQ361" s="26"/>
      <c r="AR361" s="26"/>
      <c r="AS361" s="26"/>
      <c r="AT361" s="26"/>
      <c r="AU361" s="26"/>
      <c r="AV361" s="26"/>
      <c r="AW361" s="26"/>
      <c r="AX361" s="26"/>
      <c r="AY361" s="26"/>
      <c r="AZ361" s="26"/>
      <c r="BA361" s="26"/>
      <c r="BB361" s="26"/>
      <c r="BC361" s="26"/>
      <c r="BD361" s="26"/>
      <c r="BE361" s="26"/>
      <c r="BF361" s="26"/>
      <c r="BG361" s="26"/>
      <c r="BH361" s="26"/>
      <c r="BI361" s="26"/>
      <c r="BJ361" s="26"/>
      <c r="BK361" s="26"/>
      <c r="BL361" s="41"/>
      <c r="BM361" t="s">
        <v>100</v>
      </c>
    </row>
    <row r="362" spans="1:65" x14ac:dyDescent="0.2">
      <c r="A362" s="245"/>
      <c r="B362" s="40" t="s">
        <v>52</v>
      </c>
      <c r="C362" s="24" t="s">
        <v>240</v>
      </c>
      <c r="D362" s="25"/>
      <c r="E362" s="26"/>
      <c r="F362" s="26"/>
      <c r="G362" s="26"/>
      <c r="H362" s="26"/>
      <c r="I362" s="26"/>
      <c r="J362" s="26"/>
      <c r="K362" s="26"/>
      <c r="L362" s="26"/>
      <c r="M362" s="26"/>
      <c r="N362" s="26"/>
      <c r="O362" s="26"/>
      <c r="P362" s="26"/>
      <c r="Q362" s="26"/>
      <c r="R362" s="26"/>
      <c r="S362" s="26"/>
      <c r="T362" s="26"/>
      <c r="U362" s="26"/>
      <c r="V362" s="26"/>
      <c r="W362" s="33">
        <v>0</v>
      </c>
      <c r="X362" s="33">
        <v>0</v>
      </c>
      <c r="Y362" s="33">
        <v>0</v>
      </c>
      <c r="Z362" s="33">
        <v>0</v>
      </c>
      <c r="AA362" s="33">
        <v>0</v>
      </c>
      <c r="AB362" s="33">
        <v>0</v>
      </c>
      <c r="AC362" s="33">
        <v>0</v>
      </c>
      <c r="AD362" s="33">
        <v>0</v>
      </c>
      <c r="AE362" s="33">
        <v>0</v>
      </c>
      <c r="AF362" s="33">
        <v>0</v>
      </c>
      <c r="AG362" s="33">
        <v>0</v>
      </c>
      <c r="AH362" s="33">
        <v>0</v>
      </c>
      <c r="AI362" s="26"/>
      <c r="AJ362" s="26"/>
      <c r="AK362" s="26"/>
      <c r="AL362" s="26"/>
      <c r="AM362" s="26"/>
      <c r="AN362" s="26"/>
      <c r="AO362" s="26"/>
      <c r="AP362" s="26"/>
      <c r="AQ362" s="26"/>
      <c r="AR362" s="26"/>
      <c r="AS362" s="26"/>
      <c r="AT362" s="26"/>
      <c r="AU362" s="26"/>
      <c r="AV362" s="26"/>
      <c r="AW362" s="26"/>
      <c r="AX362" s="26"/>
      <c r="AY362" s="26"/>
      <c r="AZ362" s="26"/>
      <c r="BA362" s="26"/>
      <c r="BB362" s="26"/>
      <c r="BC362" s="26"/>
      <c r="BD362" s="26"/>
      <c r="BE362" s="26"/>
      <c r="BF362" s="26"/>
      <c r="BG362" s="26"/>
      <c r="BH362" s="26"/>
      <c r="BI362" s="26"/>
      <c r="BJ362" s="26"/>
      <c r="BK362" s="26"/>
      <c r="BL362" s="41"/>
      <c r="BM362" t="s">
        <v>100</v>
      </c>
    </row>
    <row r="363" spans="1:65" x14ac:dyDescent="0.2">
      <c r="A363" s="245"/>
      <c r="B363" s="40" t="s">
        <v>52</v>
      </c>
      <c r="C363" s="24" t="s">
        <v>78</v>
      </c>
      <c r="D363" s="25"/>
      <c r="E363" s="26"/>
      <c r="F363" s="26"/>
      <c r="G363" s="26"/>
      <c r="H363" s="26"/>
      <c r="I363" s="26"/>
      <c r="J363" s="26"/>
      <c r="K363" s="26"/>
      <c r="L363" s="26"/>
      <c r="M363" s="26"/>
      <c r="N363" s="26"/>
      <c r="O363" s="26"/>
      <c r="P363" s="26"/>
      <c r="Q363" s="26"/>
      <c r="R363" s="26"/>
      <c r="S363" s="26"/>
      <c r="T363" s="26"/>
      <c r="U363" s="26"/>
      <c r="V363" s="26"/>
      <c r="W363" s="26"/>
      <c r="X363" s="26"/>
      <c r="Y363" s="26"/>
      <c r="Z363" s="26"/>
      <c r="AA363" s="26"/>
      <c r="AB363" s="26"/>
      <c r="AC363" s="26"/>
      <c r="AD363" s="26"/>
      <c r="AE363" s="26"/>
      <c r="AF363" s="26"/>
      <c r="AG363" s="26"/>
      <c r="AH363" s="26"/>
      <c r="AI363" s="26"/>
      <c r="AJ363" s="26"/>
      <c r="AK363" s="26"/>
      <c r="AL363" s="26"/>
      <c r="AM363" s="26"/>
      <c r="AN363" s="26"/>
      <c r="AO363" s="26"/>
      <c r="AP363" s="26"/>
      <c r="AQ363" s="26"/>
      <c r="AR363" s="26"/>
      <c r="AS363" s="26"/>
      <c r="AT363" s="26"/>
      <c r="AU363" s="26"/>
      <c r="AV363" s="26"/>
      <c r="AW363" s="26"/>
      <c r="AX363" s="26"/>
      <c r="AY363" s="26"/>
      <c r="AZ363" s="26"/>
      <c r="BA363" s="26"/>
      <c r="BB363" s="26"/>
      <c r="BC363" s="26"/>
      <c r="BD363" s="26"/>
      <c r="BE363" s="26"/>
      <c r="BF363" s="26"/>
      <c r="BG363" s="26"/>
      <c r="BH363" s="26"/>
      <c r="BI363" s="26"/>
      <c r="BJ363" s="26"/>
      <c r="BK363" s="26"/>
      <c r="BL363" s="41"/>
      <c r="BM363" t="s">
        <v>100</v>
      </c>
    </row>
    <row r="364" spans="1:65" x14ac:dyDescent="0.2">
      <c r="A364" s="245"/>
      <c r="B364" s="40" t="s">
        <v>52</v>
      </c>
      <c r="C364" s="31" t="s">
        <v>36</v>
      </c>
      <c r="D364" s="27">
        <v>0</v>
      </c>
      <c r="E364" s="28">
        <v>0</v>
      </c>
      <c r="F364" s="28">
        <v>0</v>
      </c>
      <c r="G364" s="28">
        <v>0</v>
      </c>
      <c r="H364" s="28">
        <v>1</v>
      </c>
      <c r="I364" s="28">
        <v>1</v>
      </c>
      <c r="J364" s="28">
        <v>1</v>
      </c>
      <c r="K364" s="28">
        <v>1</v>
      </c>
      <c r="L364" s="28">
        <v>2</v>
      </c>
      <c r="M364" s="28">
        <v>4</v>
      </c>
      <c r="N364" s="28">
        <v>7</v>
      </c>
      <c r="O364" s="28">
        <v>10</v>
      </c>
      <c r="P364" s="28">
        <v>17</v>
      </c>
      <c r="Q364" s="28">
        <v>35</v>
      </c>
      <c r="R364" s="28">
        <v>64</v>
      </c>
      <c r="S364" s="28">
        <v>76</v>
      </c>
      <c r="T364" s="28">
        <v>84</v>
      </c>
      <c r="U364" s="28">
        <v>110</v>
      </c>
      <c r="V364" s="28">
        <v>118.5</v>
      </c>
      <c r="W364" s="28">
        <v>128.6</v>
      </c>
      <c r="X364" s="28">
        <v>360</v>
      </c>
      <c r="Y364" s="28">
        <v>380</v>
      </c>
      <c r="Z364" s="28">
        <v>400</v>
      </c>
      <c r="AA364" s="28">
        <v>420</v>
      </c>
      <c r="AB364" s="28">
        <v>440</v>
      </c>
      <c r="AC364" s="28">
        <v>460</v>
      </c>
      <c r="AD364" s="28">
        <v>528.79999999999995</v>
      </c>
      <c r="AE364" s="28">
        <v>597.59999999999991</v>
      </c>
      <c r="AF364" s="28">
        <v>666.39999999999986</v>
      </c>
      <c r="AG364" s="28">
        <v>735.19999999999982</v>
      </c>
      <c r="AH364" s="28">
        <v>803.99999999999977</v>
      </c>
      <c r="AI364" s="28">
        <v>803.99999999999977</v>
      </c>
      <c r="AJ364" s="28">
        <v>803.99999999999977</v>
      </c>
      <c r="AK364" s="28">
        <v>803.99999999999977</v>
      </c>
      <c r="AL364" s="28">
        <v>803.99999999999977</v>
      </c>
      <c r="AM364" s="28">
        <v>803.99999999999977</v>
      </c>
      <c r="AN364" s="28">
        <v>803.99999999999977</v>
      </c>
      <c r="AO364" s="28">
        <v>803.99999999999977</v>
      </c>
      <c r="AP364" s="28">
        <v>803.99999999999977</v>
      </c>
      <c r="AQ364" s="28">
        <v>803.99999999999977</v>
      </c>
      <c r="AR364" s="28">
        <v>803.99999999999977</v>
      </c>
      <c r="AS364" s="28">
        <v>803.99999999999977</v>
      </c>
      <c r="AT364" s="28">
        <v>803.99999999999977</v>
      </c>
      <c r="AU364" s="28">
        <v>803.99999999999977</v>
      </c>
      <c r="AV364" s="28">
        <v>803.99999999999977</v>
      </c>
      <c r="AW364" s="28">
        <v>803.99999999999977</v>
      </c>
      <c r="AX364" s="28">
        <v>803.99999999999977</v>
      </c>
      <c r="AY364" s="28">
        <v>803.99999999999977</v>
      </c>
      <c r="AZ364" s="28">
        <v>803.99999999999977</v>
      </c>
      <c r="BA364" s="28">
        <v>803.99999999999977</v>
      </c>
      <c r="BB364" s="28">
        <v>803.99999999999977</v>
      </c>
      <c r="BC364" s="28">
        <v>803.99999999999977</v>
      </c>
      <c r="BD364" s="28">
        <v>803.99999999999977</v>
      </c>
      <c r="BE364" s="28">
        <v>803.99999999999977</v>
      </c>
      <c r="BF364" s="28">
        <v>803.99999999999977</v>
      </c>
      <c r="BG364" s="28">
        <v>803.99999999999977</v>
      </c>
      <c r="BH364" s="28">
        <v>803.99999999999977</v>
      </c>
      <c r="BI364" s="28">
        <v>803.99999999999977</v>
      </c>
      <c r="BJ364" s="28">
        <v>803.99999999999977</v>
      </c>
      <c r="BK364" s="28">
        <v>803.99999999999977</v>
      </c>
      <c r="BL364" s="42">
        <v>803.99999999999977</v>
      </c>
      <c r="BM364" t="s">
        <v>100</v>
      </c>
    </row>
    <row r="365" spans="1:65" x14ac:dyDescent="0.2">
      <c r="A365" s="245"/>
      <c r="B365" s="40" t="s">
        <v>52</v>
      </c>
      <c r="C365" s="24" t="s">
        <v>74</v>
      </c>
      <c r="D365" s="35">
        <v>0</v>
      </c>
      <c r="E365" s="29">
        <v>0</v>
      </c>
      <c r="F365" s="29">
        <v>0</v>
      </c>
      <c r="G365" s="29">
        <v>0</v>
      </c>
      <c r="H365" s="29">
        <v>1</v>
      </c>
      <c r="I365" s="29">
        <v>1</v>
      </c>
      <c r="J365" s="29">
        <v>1</v>
      </c>
      <c r="K365" s="29">
        <v>1</v>
      </c>
      <c r="L365" s="29">
        <v>2</v>
      </c>
      <c r="M365" s="29">
        <v>4</v>
      </c>
      <c r="N365" s="29">
        <v>7</v>
      </c>
      <c r="O365" s="29">
        <v>10</v>
      </c>
      <c r="P365" s="29">
        <v>17</v>
      </c>
      <c r="Q365" s="29">
        <v>35</v>
      </c>
      <c r="R365" s="29">
        <v>64</v>
      </c>
      <c r="S365" s="29">
        <v>76</v>
      </c>
      <c r="T365" s="29">
        <v>84</v>
      </c>
      <c r="U365" s="29">
        <v>110</v>
      </c>
      <c r="V365" s="29">
        <v>118.5</v>
      </c>
      <c r="W365" s="29">
        <v>128.6</v>
      </c>
      <c r="X365" s="26">
        <v>360</v>
      </c>
      <c r="Y365" s="26">
        <v>380</v>
      </c>
      <c r="Z365" s="26">
        <v>0</v>
      </c>
      <c r="AA365" s="26">
        <v>0</v>
      </c>
      <c r="AB365" s="26">
        <v>0</v>
      </c>
      <c r="AC365" s="26">
        <v>460</v>
      </c>
      <c r="AD365" s="26">
        <v>0</v>
      </c>
      <c r="AE365" s="26">
        <v>0</v>
      </c>
      <c r="AF365" s="26">
        <v>0</v>
      </c>
      <c r="AG365" s="26">
        <v>0</v>
      </c>
      <c r="AH365" s="26">
        <v>804</v>
      </c>
      <c r="AI365" s="26"/>
      <c r="AJ365" s="26"/>
      <c r="AK365" s="26"/>
      <c r="AL365" s="26"/>
      <c r="AM365" s="26"/>
      <c r="AN365" s="26"/>
      <c r="AO365" s="26"/>
      <c r="AP365" s="26"/>
      <c r="AQ365" s="26"/>
      <c r="AR365" s="26"/>
      <c r="AS365" s="26"/>
      <c r="AT365" s="26"/>
      <c r="AU365" s="26"/>
      <c r="AV365" s="26"/>
      <c r="AW365" s="26"/>
      <c r="AX365" s="26"/>
      <c r="AY365" s="26"/>
      <c r="AZ365" s="26"/>
      <c r="BA365" s="26"/>
      <c r="BB365" s="26"/>
      <c r="BC365" s="26"/>
      <c r="BD365" s="26"/>
      <c r="BE365" s="26"/>
      <c r="BF365" s="26"/>
      <c r="BG365" s="26"/>
      <c r="BH365" s="26"/>
      <c r="BI365" s="26"/>
      <c r="BJ365" s="26"/>
      <c r="BK365" s="26"/>
      <c r="BL365" s="41"/>
      <c r="BM365" t="s">
        <v>100</v>
      </c>
    </row>
    <row r="366" spans="1:65" x14ac:dyDescent="0.2">
      <c r="A366" s="245"/>
      <c r="B366" s="40" t="s">
        <v>52</v>
      </c>
      <c r="C366" s="24" t="s">
        <v>83</v>
      </c>
      <c r="D366" s="25"/>
      <c r="E366" s="26"/>
      <c r="F366" s="26"/>
      <c r="G366" s="26"/>
      <c r="H366" s="26"/>
      <c r="I366" s="26"/>
      <c r="J366" s="26"/>
      <c r="K366" s="26"/>
      <c r="L366" s="26"/>
      <c r="M366" s="26"/>
      <c r="N366" s="26"/>
      <c r="O366" s="26"/>
      <c r="P366" s="26"/>
      <c r="Q366" s="26"/>
      <c r="R366" s="26"/>
      <c r="S366" s="26"/>
      <c r="T366" s="26"/>
      <c r="U366" s="26"/>
      <c r="V366" s="26"/>
      <c r="W366" s="30"/>
      <c r="X366" s="30">
        <v>231.4</v>
      </c>
      <c r="Y366" s="30">
        <v>20</v>
      </c>
      <c r="Z366" s="30">
        <v>20</v>
      </c>
      <c r="AA366" s="30">
        <v>20</v>
      </c>
      <c r="AB366" s="30">
        <v>20</v>
      </c>
      <c r="AC366" s="30">
        <v>20</v>
      </c>
      <c r="AD366" s="30">
        <v>68.8</v>
      </c>
      <c r="AE366" s="30">
        <v>68.8</v>
      </c>
      <c r="AF366" s="30">
        <v>68.8</v>
      </c>
      <c r="AG366" s="30">
        <v>68.8</v>
      </c>
      <c r="AH366" s="30">
        <v>68.8</v>
      </c>
      <c r="AI366" s="30"/>
      <c r="AJ366" s="30"/>
      <c r="AK366" s="30"/>
      <c r="AL366" s="30"/>
      <c r="AM366" s="30"/>
      <c r="AN366" s="30"/>
      <c r="AO366" s="30"/>
      <c r="AP366" s="30"/>
      <c r="AQ366" s="30"/>
      <c r="AR366" s="30"/>
      <c r="AS366" s="30"/>
      <c r="AT366" s="30"/>
      <c r="AU366" s="30"/>
      <c r="AV366" s="30"/>
      <c r="AW366" s="30"/>
      <c r="AX366" s="30"/>
      <c r="AY366" s="30"/>
      <c r="AZ366" s="30"/>
      <c r="BA366" s="30"/>
      <c r="BB366" s="30"/>
      <c r="BC366" s="30"/>
      <c r="BD366" s="30"/>
      <c r="BE366" s="30"/>
      <c r="BF366" s="30"/>
      <c r="BG366" s="30"/>
      <c r="BH366" s="30"/>
      <c r="BI366" s="30"/>
      <c r="BJ366" s="30"/>
      <c r="BK366" s="30"/>
      <c r="BL366" s="43"/>
      <c r="BM366" t="s">
        <v>100</v>
      </c>
    </row>
    <row r="367" spans="1:65" x14ac:dyDescent="0.2">
      <c r="A367" s="245"/>
      <c r="B367" s="40" t="s">
        <v>52</v>
      </c>
      <c r="C367" s="24" t="s">
        <v>75</v>
      </c>
      <c r="D367" s="25"/>
      <c r="E367" s="26"/>
      <c r="F367" s="26"/>
      <c r="G367" s="26"/>
      <c r="H367" s="26"/>
      <c r="I367" s="26"/>
      <c r="J367" s="26"/>
      <c r="K367" s="26"/>
      <c r="L367" s="26"/>
      <c r="M367" s="26"/>
      <c r="N367" s="26"/>
      <c r="O367" s="26"/>
      <c r="P367" s="26"/>
      <c r="Q367" s="26"/>
      <c r="R367" s="26"/>
      <c r="S367" s="26"/>
      <c r="T367" s="26"/>
      <c r="U367" s="26"/>
      <c r="V367" s="26"/>
      <c r="W367" s="26"/>
      <c r="X367" s="26"/>
      <c r="Y367" s="26"/>
      <c r="Z367" s="26"/>
      <c r="AA367" s="26"/>
      <c r="AB367" s="26"/>
      <c r="AC367" s="26"/>
      <c r="AD367" s="26"/>
      <c r="AE367" s="26"/>
      <c r="AF367" s="26"/>
      <c r="AG367" s="26"/>
      <c r="AH367" s="26"/>
      <c r="AI367" s="26"/>
      <c r="AJ367" s="26"/>
      <c r="AK367" s="26"/>
      <c r="AL367" s="26"/>
      <c r="AM367" s="26"/>
      <c r="AN367" s="26"/>
      <c r="AO367" s="26"/>
      <c r="AP367" s="26"/>
      <c r="AQ367" s="26"/>
      <c r="AR367" s="26"/>
      <c r="AS367" s="26"/>
      <c r="AT367" s="26"/>
      <c r="AU367" s="26"/>
      <c r="AV367" s="26"/>
      <c r="AW367" s="26"/>
      <c r="AX367" s="26"/>
      <c r="AY367" s="26"/>
      <c r="AZ367" s="26"/>
      <c r="BA367" s="26"/>
      <c r="BB367" s="26"/>
      <c r="BC367" s="26"/>
      <c r="BD367" s="26"/>
      <c r="BE367" s="26"/>
      <c r="BF367" s="26"/>
      <c r="BG367" s="26"/>
      <c r="BH367" s="26"/>
      <c r="BI367" s="26"/>
      <c r="BJ367" s="26"/>
      <c r="BK367" s="26"/>
      <c r="BL367" s="41"/>
      <c r="BM367" t="s">
        <v>100</v>
      </c>
    </row>
    <row r="368" spans="1:65" x14ac:dyDescent="0.2">
      <c r="A368" s="245"/>
      <c r="B368" s="40" t="s">
        <v>52</v>
      </c>
      <c r="C368" s="24" t="s">
        <v>79</v>
      </c>
      <c r="D368" s="25"/>
      <c r="E368" s="26"/>
      <c r="F368" s="26"/>
      <c r="G368" s="26"/>
      <c r="H368" s="26"/>
      <c r="I368" s="26"/>
      <c r="J368" s="26"/>
      <c r="K368" s="26"/>
      <c r="L368" s="26"/>
      <c r="M368" s="26"/>
      <c r="N368" s="26"/>
      <c r="O368" s="26"/>
      <c r="P368" s="26"/>
      <c r="Q368" s="26"/>
      <c r="R368" s="26"/>
      <c r="S368" s="26"/>
      <c r="T368" s="26"/>
      <c r="U368" s="26"/>
      <c r="V368" s="26"/>
      <c r="W368" s="26"/>
      <c r="X368" s="26"/>
      <c r="Y368" s="26"/>
      <c r="Z368" s="26"/>
      <c r="AA368" s="26"/>
      <c r="AB368" s="26"/>
      <c r="AC368" s="26"/>
      <c r="AD368" s="26"/>
      <c r="AE368" s="26"/>
      <c r="AF368" s="26"/>
      <c r="AG368" s="26"/>
      <c r="AH368" s="26"/>
      <c r="AI368" s="26"/>
      <c r="AJ368" s="26"/>
      <c r="AK368" s="26"/>
      <c r="AL368" s="26"/>
      <c r="AM368" s="26"/>
      <c r="AN368" s="26"/>
      <c r="AO368" s="26"/>
      <c r="AP368" s="26"/>
      <c r="AQ368" s="26"/>
      <c r="AR368" s="26"/>
      <c r="AS368" s="26"/>
      <c r="AT368" s="26"/>
      <c r="AU368" s="26"/>
      <c r="AV368" s="26"/>
      <c r="AW368" s="26"/>
      <c r="AX368" s="26"/>
      <c r="AY368" s="26"/>
      <c r="AZ368" s="26"/>
      <c r="BA368" s="26"/>
      <c r="BB368" s="26"/>
      <c r="BC368" s="26"/>
      <c r="BD368" s="26"/>
      <c r="BE368" s="26"/>
      <c r="BF368" s="26"/>
      <c r="BG368" s="26"/>
      <c r="BH368" s="26"/>
      <c r="BI368" s="26"/>
      <c r="BJ368" s="26"/>
      <c r="BK368" s="26"/>
      <c r="BL368" s="41"/>
      <c r="BM368" t="s">
        <v>100</v>
      </c>
    </row>
    <row r="369" spans="1:65" x14ac:dyDescent="0.2">
      <c r="A369" s="245"/>
      <c r="B369" s="40" t="s">
        <v>52</v>
      </c>
      <c r="C369" s="24" t="s">
        <v>240</v>
      </c>
      <c r="D369" s="25"/>
      <c r="E369" s="26"/>
      <c r="F369" s="26"/>
      <c r="G369" s="26"/>
      <c r="H369" s="26"/>
      <c r="I369" s="26"/>
      <c r="J369" s="26"/>
      <c r="K369" s="26"/>
      <c r="L369" s="26"/>
      <c r="M369" s="26"/>
      <c r="N369" s="26"/>
      <c r="O369" s="26"/>
      <c r="P369" s="26"/>
      <c r="Q369" s="26"/>
      <c r="R369" s="26"/>
      <c r="S369" s="26"/>
      <c r="T369" s="26"/>
      <c r="U369" s="26"/>
      <c r="V369" s="26"/>
      <c r="W369" s="33">
        <v>0</v>
      </c>
      <c r="X369" s="33">
        <v>0</v>
      </c>
      <c r="Y369" s="33">
        <v>0</v>
      </c>
      <c r="Z369" s="33">
        <v>0</v>
      </c>
      <c r="AA369" s="33">
        <v>0</v>
      </c>
      <c r="AB369" s="33">
        <v>0</v>
      </c>
      <c r="AC369" s="33">
        <v>0</v>
      </c>
      <c r="AD369" s="33">
        <v>0</v>
      </c>
      <c r="AE369" s="33">
        <v>0</v>
      </c>
      <c r="AF369" s="33">
        <v>0</v>
      </c>
      <c r="AG369" s="33">
        <v>0</v>
      </c>
      <c r="AH369" s="33">
        <v>0</v>
      </c>
      <c r="AI369" s="26"/>
      <c r="AJ369" s="26"/>
      <c r="AK369" s="26"/>
      <c r="AL369" s="26"/>
      <c r="AM369" s="26"/>
      <c r="AN369" s="26"/>
      <c r="AO369" s="26"/>
      <c r="AP369" s="26"/>
      <c r="AQ369" s="26"/>
      <c r="AR369" s="26"/>
      <c r="AS369" s="26"/>
      <c r="AT369" s="26"/>
      <c r="AU369" s="26"/>
      <c r="AV369" s="26"/>
      <c r="AW369" s="26"/>
      <c r="AX369" s="26"/>
      <c r="AY369" s="26"/>
      <c r="AZ369" s="26"/>
      <c r="BA369" s="26"/>
      <c r="BB369" s="26"/>
      <c r="BC369" s="26"/>
      <c r="BD369" s="26"/>
      <c r="BE369" s="26"/>
      <c r="BF369" s="26"/>
      <c r="BG369" s="26"/>
      <c r="BH369" s="26"/>
      <c r="BI369" s="26"/>
      <c r="BJ369" s="26"/>
      <c r="BK369" s="26"/>
      <c r="BL369" s="41"/>
      <c r="BM369" t="s">
        <v>100</v>
      </c>
    </row>
    <row r="370" spans="1:65" x14ac:dyDescent="0.2">
      <c r="A370" s="245"/>
      <c r="B370" s="40" t="s">
        <v>52</v>
      </c>
      <c r="C370" s="24" t="s">
        <v>81</v>
      </c>
      <c r="D370" s="25"/>
      <c r="E370" s="26"/>
      <c r="F370" s="26"/>
      <c r="G370" s="26"/>
      <c r="H370" s="26"/>
      <c r="I370" s="26"/>
      <c r="J370" s="26"/>
      <c r="K370" s="26"/>
      <c r="L370" s="26"/>
      <c r="M370" s="26"/>
      <c r="N370" s="26"/>
      <c r="O370" s="26"/>
      <c r="P370" s="26"/>
      <c r="Q370" s="26"/>
      <c r="R370" s="26"/>
      <c r="S370" s="26"/>
      <c r="T370" s="26"/>
      <c r="U370" s="26"/>
      <c r="V370" s="26"/>
      <c r="W370" s="26"/>
      <c r="X370" s="26"/>
      <c r="Y370" s="26"/>
      <c r="Z370" s="26"/>
      <c r="AA370" s="26"/>
      <c r="AB370" s="26"/>
      <c r="AC370" s="26"/>
      <c r="AD370" s="26"/>
      <c r="AE370" s="26"/>
      <c r="AF370" s="26"/>
      <c r="AG370" s="26"/>
      <c r="AH370" s="26"/>
      <c r="AI370" s="26"/>
      <c r="AJ370" s="26"/>
      <c r="AK370" s="26"/>
      <c r="AL370" s="26"/>
      <c r="AM370" s="26"/>
      <c r="AN370" s="26"/>
      <c r="AO370" s="26"/>
      <c r="AP370" s="26"/>
      <c r="AQ370" s="26"/>
      <c r="AR370" s="26"/>
      <c r="AS370" s="26"/>
      <c r="AT370" s="26"/>
      <c r="AU370" s="26"/>
      <c r="AV370" s="26"/>
      <c r="AW370" s="26"/>
      <c r="AX370" s="26"/>
      <c r="AY370" s="26"/>
      <c r="AZ370" s="26"/>
      <c r="BA370" s="26"/>
      <c r="BB370" s="26"/>
      <c r="BC370" s="26"/>
      <c r="BD370" s="26"/>
      <c r="BE370" s="26"/>
      <c r="BF370" s="26"/>
      <c r="BG370" s="26"/>
      <c r="BH370" s="26"/>
      <c r="BI370" s="26"/>
      <c r="BJ370" s="26"/>
      <c r="BK370" s="26"/>
      <c r="BL370" s="41"/>
      <c r="BM370" t="s">
        <v>100</v>
      </c>
    </row>
    <row r="371" spans="1:65" x14ac:dyDescent="0.2">
      <c r="A371" s="245"/>
      <c r="B371" s="40" t="s">
        <v>52</v>
      </c>
      <c r="C371" s="24" t="s">
        <v>78</v>
      </c>
      <c r="D371" s="25"/>
      <c r="E371" s="26"/>
      <c r="F371" s="26"/>
      <c r="G371" s="26"/>
      <c r="H371" s="26"/>
      <c r="I371" s="26"/>
      <c r="J371" s="26"/>
      <c r="K371" s="26"/>
      <c r="L371" s="26"/>
      <c r="M371" s="26"/>
      <c r="N371" s="26"/>
      <c r="O371" s="26"/>
      <c r="P371" s="26"/>
      <c r="Q371" s="26"/>
      <c r="R371" s="26"/>
      <c r="S371" s="26"/>
      <c r="T371" s="26"/>
      <c r="U371" s="26"/>
      <c r="V371" s="26"/>
      <c r="W371" s="26"/>
      <c r="X371" s="26"/>
      <c r="Y371" s="26"/>
      <c r="Z371" s="26"/>
      <c r="AA371" s="26"/>
      <c r="AB371" s="26"/>
      <c r="AC371" s="26"/>
      <c r="AD371" s="26"/>
      <c r="AE371" s="26"/>
      <c r="AF371" s="26"/>
      <c r="AG371" s="26"/>
      <c r="AH371" s="26"/>
      <c r="AI371" s="26"/>
      <c r="AJ371" s="26"/>
      <c r="AK371" s="26"/>
      <c r="AL371" s="26"/>
      <c r="AM371" s="26"/>
      <c r="AN371" s="26"/>
      <c r="AO371" s="26"/>
      <c r="AP371" s="26"/>
      <c r="AQ371" s="26"/>
      <c r="AR371" s="26"/>
      <c r="AS371" s="26"/>
      <c r="AT371" s="26"/>
      <c r="AU371" s="26"/>
      <c r="AV371" s="26"/>
      <c r="AW371" s="26"/>
      <c r="AX371" s="26"/>
      <c r="AY371" s="26"/>
      <c r="AZ371" s="26"/>
      <c r="BA371" s="26"/>
      <c r="BB371" s="26"/>
      <c r="BC371" s="26"/>
      <c r="BD371" s="26"/>
      <c r="BE371" s="26"/>
      <c r="BF371" s="26"/>
      <c r="BG371" s="26"/>
      <c r="BH371" s="26"/>
      <c r="BI371" s="26"/>
      <c r="BJ371" s="26"/>
      <c r="BK371" s="26"/>
      <c r="BL371" s="41"/>
      <c r="BM371" t="s">
        <v>100</v>
      </c>
    </row>
    <row r="372" spans="1:65" x14ac:dyDescent="0.2">
      <c r="A372" s="245"/>
      <c r="B372" s="40" t="s">
        <v>52</v>
      </c>
      <c r="C372" s="31" t="s">
        <v>45</v>
      </c>
      <c r="D372" s="27">
        <v>0</v>
      </c>
      <c r="E372" s="28">
        <v>0</v>
      </c>
      <c r="F372" s="28">
        <v>0</v>
      </c>
      <c r="G372" s="28">
        <v>0</v>
      </c>
      <c r="H372" s="28">
        <v>0</v>
      </c>
      <c r="I372" s="28">
        <v>0</v>
      </c>
      <c r="J372" s="28">
        <v>0</v>
      </c>
      <c r="K372" s="28">
        <v>0</v>
      </c>
      <c r="L372" s="28">
        <v>0</v>
      </c>
      <c r="M372" s="28">
        <v>0</v>
      </c>
      <c r="N372" s="28">
        <v>0</v>
      </c>
      <c r="O372" s="28">
        <v>0</v>
      </c>
      <c r="P372" s="28">
        <v>0</v>
      </c>
      <c r="Q372" s="28">
        <v>0</v>
      </c>
      <c r="R372" s="28">
        <v>0</v>
      </c>
      <c r="S372" s="28">
        <v>0</v>
      </c>
      <c r="T372" s="28">
        <v>0</v>
      </c>
      <c r="U372" s="28">
        <v>0</v>
      </c>
      <c r="V372" s="28">
        <v>0</v>
      </c>
      <c r="W372" s="28">
        <v>0</v>
      </c>
      <c r="X372" s="28">
        <v>0</v>
      </c>
      <c r="Y372" s="28">
        <v>5</v>
      </c>
      <c r="Z372" s="28">
        <v>10</v>
      </c>
      <c r="AA372" s="28">
        <v>15</v>
      </c>
      <c r="AB372" s="28">
        <v>20</v>
      </c>
      <c r="AC372" s="28">
        <v>25</v>
      </c>
      <c r="AD372" s="28">
        <v>30</v>
      </c>
      <c r="AE372" s="28">
        <v>35</v>
      </c>
      <c r="AF372" s="28">
        <v>40</v>
      </c>
      <c r="AG372" s="28">
        <v>45</v>
      </c>
      <c r="AH372" s="28">
        <v>50</v>
      </c>
      <c r="AI372" s="28">
        <v>50</v>
      </c>
      <c r="AJ372" s="28">
        <v>50</v>
      </c>
      <c r="AK372" s="28">
        <v>50</v>
      </c>
      <c r="AL372" s="28">
        <v>50</v>
      </c>
      <c r="AM372" s="28">
        <v>50</v>
      </c>
      <c r="AN372" s="28">
        <v>50</v>
      </c>
      <c r="AO372" s="28">
        <v>50</v>
      </c>
      <c r="AP372" s="28">
        <v>50</v>
      </c>
      <c r="AQ372" s="28">
        <v>50</v>
      </c>
      <c r="AR372" s="28">
        <v>50</v>
      </c>
      <c r="AS372" s="28">
        <v>50</v>
      </c>
      <c r="AT372" s="28">
        <v>50</v>
      </c>
      <c r="AU372" s="28">
        <v>50</v>
      </c>
      <c r="AV372" s="28">
        <v>50</v>
      </c>
      <c r="AW372" s="28">
        <v>50</v>
      </c>
      <c r="AX372" s="28">
        <v>50</v>
      </c>
      <c r="AY372" s="28">
        <v>50</v>
      </c>
      <c r="AZ372" s="28">
        <v>50</v>
      </c>
      <c r="BA372" s="28">
        <v>50</v>
      </c>
      <c r="BB372" s="28">
        <v>50</v>
      </c>
      <c r="BC372" s="28">
        <v>50</v>
      </c>
      <c r="BD372" s="28">
        <v>50</v>
      </c>
      <c r="BE372" s="28">
        <v>50</v>
      </c>
      <c r="BF372" s="28">
        <v>50</v>
      </c>
      <c r="BG372" s="28">
        <v>50</v>
      </c>
      <c r="BH372" s="28">
        <v>50</v>
      </c>
      <c r="BI372" s="28">
        <v>50</v>
      </c>
      <c r="BJ372" s="28">
        <v>50</v>
      </c>
      <c r="BK372" s="28">
        <v>50</v>
      </c>
      <c r="BL372" s="42">
        <v>50</v>
      </c>
      <c r="BM372" t="s">
        <v>100</v>
      </c>
    </row>
    <row r="373" spans="1:65" x14ac:dyDescent="0.2">
      <c r="A373" s="245"/>
      <c r="B373" s="40" t="s">
        <v>52</v>
      </c>
      <c r="C373" s="24" t="s">
        <v>74</v>
      </c>
      <c r="D373" s="35">
        <v>0</v>
      </c>
      <c r="E373" s="29">
        <v>0</v>
      </c>
      <c r="F373" s="29">
        <v>0</v>
      </c>
      <c r="G373" s="29">
        <v>0</v>
      </c>
      <c r="H373" s="29">
        <v>0</v>
      </c>
      <c r="I373" s="29">
        <v>0</v>
      </c>
      <c r="J373" s="29">
        <v>0</v>
      </c>
      <c r="K373" s="29">
        <v>0</v>
      </c>
      <c r="L373" s="29">
        <v>0</v>
      </c>
      <c r="M373" s="29">
        <v>0</v>
      </c>
      <c r="N373" s="29">
        <v>0</v>
      </c>
      <c r="O373" s="29">
        <v>0</v>
      </c>
      <c r="P373" s="29">
        <v>0</v>
      </c>
      <c r="Q373" s="29">
        <v>0</v>
      </c>
      <c r="R373" s="29">
        <v>0</v>
      </c>
      <c r="S373" s="29">
        <v>0</v>
      </c>
      <c r="T373" s="29">
        <v>0</v>
      </c>
      <c r="U373" s="29">
        <v>0</v>
      </c>
      <c r="V373" s="29">
        <v>0</v>
      </c>
      <c r="W373" s="29">
        <v>0</v>
      </c>
      <c r="X373" s="26">
        <v>0</v>
      </c>
      <c r="Y373" s="26">
        <v>0</v>
      </c>
      <c r="Z373" s="26">
        <v>0</v>
      </c>
      <c r="AA373" s="26">
        <v>0</v>
      </c>
      <c r="AB373" s="26">
        <v>0</v>
      </c>
      <c r="AC373" s="26">
        <v>50</v>
      </c>
      <c r="AD373" s="26">
        <v>0</v>
      </c>
      <c r="AE373" s="26">
        <v>0</v>
      </c>
      <c r="AF373" s="26">
        <v>0</v>
      </c>
      <c r="AG373" s="26">
        <v>0</v>
      </c>
      <c r="AH373" s="26">
        <v>50</v>
      </c>
      <c r="AI373" s="26"/>
      <c r="AJ373" s="26"/>
      <c r="AK373" s="26"/>
      <c r="AL373" s="26"/>
      <c r="AM373" s="26"/>
      <c r="AN373" s="26"/>
      <c r="AO373" s="26"/>
      <c r="AP373" s="26"/>
      <c r="AQ373" s="26"/>
      <c r="AR373" s="26"/>
      <c r="AS373" s="26"/>
      <c r="AT373" s="26"/>
      <c r="AU373" s="26"/>
      <c r="AV373" s="26"/>
      <c r="AW373" s="26"/>
      <c r="AX373" s="26"/>
      <c r="AY373" s="26"/>
      <c r="AZ373" s="26"/>
      <c r="BA373" s="26"/>
      <c r="BB373" s="26"/>
      <c r="BC373" s="26"/>
      <c r="BD373" s="26"/>
      <c r="BE373" s="26"/>
      <c r="BF373" s="26"/>
      <c r="BG373" s="26"/>
      <c r="BH373" s="26"/>
      <c r="BI373" s="26"/>
      <c r="BJ373" s="26"/>
      <c r="BK373" s="26"/>
      <c r="BL373" s="41"/>
      <c r="BM373" t="s">
        <v>100</v>
      </c>
    </row>
    <row r="374" spans="1:65" x14ac:dyDescent="0.2">
      <c r="A374" s="245"/>
      <c r="B374" s="40" t="s">
        <v>52</v>
      </c>
      <c r="C374" s="24" t="s">
        <v>83</v>
      </c>
      <c r="D374" s="25"/>
      <c r="E374" s="26"/>
      <c r="F374" s="26"/>
      <c r="G374" s="26"/>
      <c r="H374" s="26"/>
      <c r="I374" s="26"/>
      <c r="J374" s="26"/>
      <c r="K374" s="26"/>
      <c r="L374" s="26"/>
      <c r="M374" s="26"/>
      <c r="N374" s="26"/>
      <c r="O374" s="26"/>
      <c r="P374" s="26"/>
      <c r="Q374" s="26"/>
      <c r="R374" s="26"/>
      <c r="S374" s="26"/>
      <c r="T374" s="26"/>
      <c r="U374" s="26"/>
      <c r="V374" s="26"/>
      <c r="W374" s="30">
        <v>0</v>
      </c>
      <c r="X374" s="30">
        <v>0</v>
      </c>
      <c r="Y374" s="30">
        <v>5</v>
      </c>
      <c r="Z374" s="30">
        <v>5</v>
      </c>
      <c r="AA374" s="30">
        <v>5</v>
      </c>
      <c r="AB374" s="30">
        <v>5</v>
      </c>
      <c r="AC374" s="30">
        <v>5</v>
      </c>
      <c r="AD374" s="30">
        <v>5</v>
      </c>
      <c r="AE374" s="30">
        <v>5</v>
      </c>
      <c r="AF374" s="30">
        <v>5</v>
      </c>
      <c r="AG374" s="30">
        <v>5</v>
      </c>
      <c r="AH374" s="30">
        <v>5</v>
      </c>
      <c r="AI374" s="30"/>
      <c r="AJ374" s="30"/>
      <c r="AK374" s="30"/>
      <c r="AL374" s="30"/>
      <c r="AM374" s="30"/>
      <c r="AN374" s="30"/>
      <c r="AO374" s="30"/>
      <c r="AP374" s="30"/>
      <c r="AQ374" s="30"/>
      <c r="AR374" s="30"/>
      <c r="AS374" s="30"/>
      <c r="AT374" s="30"/>
      <c r="AU374" s="30"/>
      <c r="AV374" s="30"/>
      <c r="AW374" s="30"/>
      <c r="AX374" s="30"/>
      <c r="AY374" s="30"/>
      <c r="AZ374" s="30"/>
      <c r="BA374" s="30"/>
      <c r="BB374" s="30"/>
      <c r="BC374" s="30"/>
      <c r="BD374" s="30"/>
      <c r="BE374" s="30"/>
      <c r="BF374" s="30"/>
      <c r="BG374" s="30"/>
      <c r="BH374" s="30"/>
      <c r="BI374" s="30"/>
      <c r="BJ374" s="30"/>
      <c r="BK374" s="30"/>
      <c r="BL374" s="43"/>
      <c r="BM374" t="s">
        <v>100</v>
      </c>
    </row>
    <row r="375" spans="1:65" x14ac:dyDescent="0.2">
      <c r="A375" s="245"/>
      <c r="B375" s="40" t="s">
        <v>52</v>
      </c>
      <c r="C375" s="24" t="s">
        <v>75</v>
      </c>
      <c r="D375" s="25"/>
      <c r="E375" s="26"/>
      <c r="F375" s="26"/>
      <c r="G375" s="26"/>
      <c r="H375" s="26"/>
      <c r="I375" s="26"/>
      <c r="J375" s="26"/>
      <c r="K375" s="26"/>
      <c r="L375" s="26"/>
      <c r="M375" s="26"/>
      <c r="N375" s="26"/>
      <c r="O375" s="26"/>
      <c r="P375" s="26"/>
      <c r="Q375" s="26"/>
      <c r="R375" s="26"/>
      <c r="S375" s="26"/>
      <c r="T375" s="26"/>
      <c r="U375" s="26"/>
      <c r="V375" s="26"/>
      <c r="W375" s="26"/>
      <c r="X375" s="26"/>
      <c r="Y375" s="26"/>
      <c r="Z375" s="26"/>
      <c r="AA375" s="26"/>
      <c r="AB375" s="26"/>
      <c r="AC375" s="26"/>
      <c r="AD375" s="26"/>
      <c r="AE375" s="26"/>
      <c r="AF375" s="26"/>
      <c r="AG375" s="26"/>
      <c r="AH375" s="26"/>
      <c r="AI375" s="26"/>
      <c r="AJ375" s="26"/>
      <c r="AK375" s="26"/>
      <c r="AL375" s="26"/>
      <c r="AM375" s="26"/>
      <c r="AN375" s="26"/>
      <c r="AO375" s="26"/>
      <c r="AP375" s="26"/>
      <c r="AQ375" s="26"/>
      <c r="AR375" s="26"/>
      <c r="AS375" s="26"/>
      <c r="AT375" s="26"/>
      <c r="AU375" s="26"/>
      <c r="AV375" s="26"/>
      <c r="AW375" s="26"/>
      <c r="AX375" s="26"/>
      <c r="AY375" s="26"/>
      <c r="AZ375" s="26"/>
      <c r="BA375" s="26"/>
      <c r="BB375" s="26"/>
      <c r="BC375" s="26"/>
      <c r="BD375" s="26"/>
      <c r="BE375" s="26"/>
      <c r="BF375" s="26"/>
      <c r="BG375" s="26"/>
      <c r="BH375" s="26"/>
      <c r="BI375" s="26"/>
      <c r="BJ375" s="26"/>
      <c r="BK375" s="26"/>
      <c r="BL375" s="41"/>
      <c r="BM375" t="s">
        <v>100</v>
      </c>
    </row>
    <row r="376" spans="1:65" x14ac:dyDescent="0.2">
      <c r="A376" s="245"/>
      <c r="B376" s="40" t="s">
        <v>52</v>
      </c>
      <c r="C376" s="24" t="s">
        <v>79</v>
      </c>
      <c r="D376" s="25"/>
      <c r="E376" s="26"/>
      <c r="F376" s="26"/>
      <c r="G376" s="26"/>
      <c r="H376" s="26"/>
      <c r="I376" s="26"/>
      <c r="J376" s="26"/>
      <c r="K376" s="26"/>
      <c r="L376" s="26"/>
      <c r="M376" s="26"/>
      <c r="N376" s="26"/>
      <c r="O376" s="26"/>
      <c r="P376" s="26"/>
      <c r="Q376" s="26"/>
      <c r="R376" s="26"/>
      <c r="S376" s="26"/>
      <c r="T376" s="26"/>
      <c r="U376" s="26"/>
      <c r="V376" s="26"/>
      <c r="W376" s="26"/>
      <c r="X376" s="26"/>
      <c r="Y376" s="26"/>
      <c r="Z376" s="26"/>
      <c r="AA376" s="26"/>
      <c r="AB376" s="26"/>
      <c r="AC376" s="26"/>
      <c r="AD376" s="26"/>
      <c r="AE376" s="26"/>
      <c r="AF376" s="26"/>
      <c r="AG376" s="26"/>
      <c r="AH376" s="26"/>
      <c r="AI376" s="26"/>
      <c r="AJ376" s="26"/>
      <c r="AK376" s="26"/>
      <c r="AL376" s="26"/>
      <c r="AM376" s="26"/>
      <c r="AN376" s="26"/>
      <c r="AO376" s="26"/>
      <c r="AP376" s="26"/>
      <c r="AQ376" s="26"/>
      <c r="AR376" s="26"/>
      <c r="AS376" s="26"/>
      <c r="AT376" s="26"/>
      <c r="AU376" s="26"/>
      <c r="AV376" s="26"/>
      <c r="AW376" s="26"/>
      <c r="AX376" s="26"/>
      <c r="AY376" s="26"/>
      <c r="AZ376" s="26"/>
      <c r="BA376" s="26"/>
      <c r="BB376" s="26"/>
      <c r="BC376" s="26"/>
      <c r="BD376" s="26"/>
      <c r="BE376" s="26"/>
      <c r="BF376" s="26"/>
      <c r="BG376" s="26"/>
      <c r="BH376" s="26"/>
      <c r="BI376" s="26"/>
      <c r="BJ376" s="26"/>
      <c r="BK376" s="26"/>
      <c r="BL376" s="41"/>
      <c r="BM376" t="s">
        <v>100</v>
      </c>
    </row>
    <row r="377" spans="1:65" x14ac:dyDescent="0.2">
      <c r="A377" s="245"/>
      <c r="B377" s="40" t="s">
        <v>52</v>
      </c>
      <c r="C377" s="24" t="s">
        <v>80</v>
      </c>
      <c r="D377" s="25"/>
      <c r="E377" s="26"/>
      <c r="F377" s="26"/>
      <c r="G377" s="26"/>
      <c r="H377" s="26"/>
      <c r="I377" s="26"/>
      <c r="J377" s="26"/>
      <c r="K377" s="26"/>
      <c r="L377" s="26"/>
      <c r="M377" s="26"/>
      <c r="N377" s="26"/>
      <c r="O377" s="26"/>
      <c r="P377" s="26"/>
      <c r="Q377" s="26"/>
      <c r="R377" s="26"/>
      <c r="S377" s="26"/>
      <c r="T377" s="26"/>
      <c r="U377" s="26"/>
      <c r="V377" s="26"/>
      <c r="W377" s="26"/>
      <c r="X377" s="26"/>
      <c r="Y377" s="26"/>
      <c r="Z377" s="26"/>
      <c r="AA377" s="26"/>
      <c r="AB377" s="26"/>
      <c r="AC377" s="26"/>
      <c r="AD377" s="26"/>
      <c r="AE377" s="26"/>
      <c r="AF377" s="26"/>
      <c r="AG377" s="26"/>
      <c r="AH377" s="26"/>
      <c r="AI377" s="26"/>
      <c r="AJ377" s="26"/>
      <c r="AK377" s="26"/>
      <c r="AL377" s="26"/>
      <c r="AM377" s="26"/>
      <c r="AN377" s="26"/>
      <c r="AO377" s="26"/>
      <c r="AP377" s="26"/>
      <c r="AQ377" s="26"/>
      <c r="AR377" s="26"/>
      <c r="AS377" s="26"/>
      <c r="AT377" s="26"/>
      <c r="AU377" s="26"/>
      <c r="AV377" s="26"/>
      <c r="AW377" s="26"/>
      <c r="AX377" s="26"/>
      <c r="AY377" s="26"/>
      <c r="AZ377" s="26"/>
      <c r="BA377" s="26"/>
      <c r="BB377" s="26"/>
      <c r="BC377" s="26"/>
      <c r="BD377" s="26"/>
      <c r="BE377" s="26"/>
      <c r="BF377" s="26"/>
      <c r="BG377" s="26"/>
      <c r="BH377" s="26"/>
      <c r="BI377" s="26"/>
      <c r="BJ377" s="26"/>
      <c r="BK377" s="26"/>
      <c r="BL377" s="41"/>
      <c r="BM377" t="s">
        <v>100</v>
      </c>
    </row>
    <row r="378" spans="1:65" x14ac:dyDescent="0.2">
      <c r="A378" s="245"/>
      <c r="B378" s="40" t="s">
        <v>52</v>
      </c>
      <c r="C378" s="24" t="s">
        <v>78</v>
      </c>
      <c r="D378" s="25"/>
      <c r="E378" s="26"/>
      <c r="F378" s="26"/>
      <c r="G378" s="26"/>
      <c r="H378" s="26"/>
      <c r="I378" s="26"/>
      <c r="J378" s="26"/>
      <c r="K378" s="26"/>
      <c r="L378" s="26"/>
      <c r="M378" s="26"/>
      <c r="N378" s="26"/>
      <c r="O378" s="26"/>
      <c r="P378" s="26"/>
      <c r="Q378" s="26"/>
      <c r="R378" s="26"/>
      <c r="S378" s="26"/>
      <c r="T378" s="26"/>
      <c r="U378" s="26"/>
      <c r="V378" s="26"/>
      <c r="W378" s="26"/>
      <c r="X378" s="26"/>
      <c r="Y378" s="26"/>
      <c r="Z378" s="26"/>
      <c r="AA378" s="26"/>
      <c r="AB378" s="26"/>
      <c r="AC378" s="26"/>
      <c r="AD378" s="26"/>
      <c r="AE378" s="26"/>
      <c r="AF378" s="26"/>
      <c r="AG378" s="26"/>
      <c r="AH378" s="26"/>
      <c r="AI378" s="26"/>
      <c r="AJ378" s="26"/>
      <c r="AK378" s="26"/>
      <c r="AL378" s="26"/>
      <c r="AM378" s="26"/>
      <c r="AN378" s="26"/>
      <c r="AO378" s="26"/>
      <c r="AP378" s="26"/>
      <c r="AQ378" s="26"/>
      <c r="AR378" s="26"/>
      <c r="AS378" s="26"/>
      <c r="AT378" s="26"/>
      <c r="AU378" s="26"/>
      <c r="AV378" s="26"/>
      <c r="AW378" s="26"/>
      <c r="AX378" s="26"/>
      <c r="AY378" s="26"/>
      <c r="AZ378" s="26"/>
      <c r="BA378" s="26"/>
      <c r="BB378" s="26"/>
      <c r="BC378" s="26"/>
      <c r="BD378" s="26"/>
      <c r="BE378" s="26"/>
      <c r="BF378" s="26"/>
      <c r="BG378" s="26"/>
      <c r="BH378" s="26"/>
      <c r="BI378" s="26"/>
      <c r="BJ378" s="26"/>
      <c r="BK378" s="26"/>
      <c r="BL378" s="41"/>
      <c r="BM378" t="s">
        <v>100</v>
      </c>
    </row>
    <row r="379" spans="1:65" x14ac:dyDescent="0.2">
      <c r="A379" s="245"/>
      <c r="B379" s="40" t="s">
        <v>52</v>
      </c>
      <c r="C379" s="31" t="s">
        <v>42</v>
      </c>
      <c r="D379" s="27">
        <v>0</v>
      </c>
      <c r="E379" s="28">
        <v>0</v>
      </c>
      <c r="F379" s="28">
        <v>0</v>
      </c>
      <c r="G379" s="28">
        <v>0</v>
      </c>
      <c r="H379" s="28">
        <v>0</v>
      </c>
      <c r="I379" s="28">
        <v>0</v>
      </c>
      <c r="J379" s="28">
        <v>0</v>
      </c>
      <c r="K379" s="28">
        <v>0</v>
      </c>
      <c r="L379" s="28">
        <v>0</v>
      </c>
      <c r="M379" s="28">
        <v>0</v>
      </c>
      <c r="N379" s="28">
        <v>0</v>
      </c>
      <c r="O379" s="28">
        <v>0</v>
      </c>
      <c r="P379" s="28">
        <v>0</v>
      </c>
      <c r="Q379" s="28">
        <v>0</v>
      </c>
      <c r="R379" s="28">
        <v>0</v>
      </c>
      <c r="S379" s="28">
        <v>0</v>
      </c>
      <c r="T379" s="28">
        <v>0</v>
      </c>
      <c r="U379" s="28">
        <v>0</v>
      </c>
      <c r="V379" s="28">
        <v>0</v>
      </c>
      <c r="W379" s="28">
        <v>0</v>
      </c>
      <c r="X379" s="28">
        <v>0</v>
      </c>
      <c r="Y379" s="28">
        <v>0</v>
      </c>
      <c r="Z379" s="28">
        <v>0</v>
      </c>
      <c r="AA379" s="28">
        <v>0</v>
      </c>
      <c r="AB379" s="28">
        <v>0</v>
      </c>
      <c r="AC379" s="28">
        <v>0</v>
      </c>
      <c r="AD379" s="28">
        <v>0</v>
      </c>
      <c r="AE379" s="28">
        <v>0</v>
      </c>
      <c r="AF379" s="28">
        <v>0</v>
      </c>
      <c r="AG379" s="28">
        <v>0</v>
      </c>
      <c r="AH379" s="28">
        <v>0</v>
      </c>
      <c r="AI379" s="28">
        <v>0</v>
      </c>
      <c r="AJ379" s="28">
        <v>0</v>
      </c>
      <c r="AK379" s="28">
        <v>0</v>
      </c>
      <c r="AL379" s="28">
        <v>0</v>
      </c>
      <c r="AM379" s="28">
        <v>0</v>
      </c>
      <c r="AN379" s="28">
        <v>0</v>
      </c>
      <c r="AO379" s="28">
        <v>0</v>
      </c>
      <c r="AP379" s="28">
        <v>0</v>
      </c>
      <c r="AQ379" s="28">
        <v>0</v>
      </c>
      <c r="AR379" s="28">
        <v>0</v>
      </c>
      <c r="AS379" s="28">
        <v>0</v>
      </c>
      <c r="AT379" s="28">
        <v>0</v>
      </c>
      <c r="AU379" s="28">
        <v>0</v>
      </c>
      <c r="AV379" s="28">
        <v>0</v>
      </c>
      <c r="AW379" s="28">
        <v>0</v>
      </c>
      <c r="AX379" s="28">
        <v>0</v>
      </c>
      <c r="AY379" s="28">
        <v>0</v>
      </c>
      <c r="AZ379" s="28">
        <v>0</v>
      </c>
      <c r="BA379" s="28">
        <v>0</v>
      </c>
      <c r="BB379" s="28">
        <v>0</v>
      </c>
      <c r="BC379" s="28">
        <v>0</v>
      </c>
      <c r="BD379" s="28">
        <v>0</v>
      </c>
      <c r="BE379" s="28">
        <v>0</v>
      </c>
      <c r="BF379" s="28">
        <v>0</v>
      </c>
      <c r="BG379" s="28">
        <v>0</v>
      </c>
      <c r="BH379" s="28">
        <v>0</v>
      </c>
      <c r="BI379" s="28">
        <v>0</v>
      </c>
      <c r="BJ379" s="28">
        <v>0</v>
      </c>
      <c r="BK379" s="28">
        <v>0</v>
      </c>
      <c r="BL379" s="42">
        <v>0</v>
      </c>
      <c r="BM379" t="s">
        <v>100</v>
      </c>
    </row>
    <row r="380" spans="1:65" x14ac:dyDescent="0.2">
      <c r="A380" s="245"/>
      <c r="B380" s="40" t="s">
        <v>52</v>
      </c>
      <c r="C380" s="24" t="s">
        <v>74</v>
      </c>
      <c r="D380" s="35">
        <v>0</v>
      </c>
      <c r="E380" s="29">
        <v>0</v>
      </c>
      <c r="F380" s="29">
        <v>0</v>
      </c>
      <c r="G380" s="29">
        <v>0</v>
      </c>
      <c r="H380" s="29">
        <v>0</v>
      </c>
      <c r="I380" s="29">
        <v>0</v>
      </c>
      <c r="J380" s="29">
        <v>0</v>
      </c>
      <c r="K380" s="29">
        <v>0</v>
      </c>
      <c r="L380" s="29">
        <v>0</v>
      </c>
      <c r="M380" s="29">
        <v>0</v>
      </c>
      <c r="N380" s="29">
        <v>0</v>
      </c>
      <c r="O380" s="29">
        <v>0</v>
      </c>
      <c r="P380" s="29">
        <v>0</v>
      </c>
      <c r="Q380" s="29">
        <v>0</v>
      </c>
      <c r="R380" s="29">
        <v>0</v>
      </c>
      <c r="S380" s="29">
        <v>0</v>
      </c>
      <c r="T380" s="29">
        <v>0</v>
      </c>
      <c r="U380" s="29">
        <v>0</v>
      </c>
      <c r="V380" s="29">
        <v>0</v>
      </c>
      <c r="W380" s="29">
        <v>0</v>
      </c>
      <c r="X380" s="26">
        <v>0</v>
      </c>
      <c r="Y380" s="26">
        <v>0</v>
      </c>
      <c r="Z380" s="26">
        <v>0</v>
      </c>
      <c r="AA380" s="26">
        <v>0</v>
      </c>
      <c r="AB380" s="26">
        <v>0</v>
      </c>
      <c r="AC380" s="26">
        <v>0</v>
      </c>
      <c r="AD380" s="26">
        <v>0</v>
      </c>
      <c r="AE380" s="26">
        <v>0</v>
      </c>
      <c r="AF380" s="26">
        <v>0</v>
      </c>
      <c r="AG380" s="26">
        <v>0</v>
      </c>
      <c r="AH380" s="26">
        <v>0</v>
      </c>
      <c r="AI380" s="26"/>
      <c r="AJ380" s="26"/>
      <c r="AK380" s="26"/>
      <c r="AL380" s="26"/>
      <c r="AM380" s="26"/>
      <c r="AN380" s="26"/>
      <c r="AO380" s="26"/>
      <c r="AP380" s="26"/>
      <c r="AQ380" s="26"/>
      <c r="AR380" s="26"/>
      <c r="AS380" s="26"/>
      <c r="AT380" s="26"/>
      <c r="AU380" s="26"/>
      <c r="AV380" s="26"/>
      <c r="AW380" s="26"/>
      <c r="AX380" s="26"/>
      <c r="AY380" s="26"/>
      <c r="AZ380" s="26"/>
      <c r="BA380" s="26"/>
      <c r="BB380" s="26"/>
      <c r="BC380" s="26"/>
      <c r="BD380" s="26"/>
      <c r="BE380" s="26"/>
      <c r="BF380" s="26"/>
      <c r="BG380" s="26"/>
      <c r="BH380" s="26"/>
      <c r="BI380" s="26"/>
      <c r="BJ380" s="26"/>
      <c r="BK380" s="26"/>
      <c r="BL380" s="41"/>
      <c r="BM380" t="s">
        <v>100</v>
      </c>
    </row>
    <row r="381" spans="1:65" x14ac:dyDescent="0.2">
      <c r="A381" s="245"/>
      <c r="B381" s="40" t="s">
        <v>52</v>
      </c>
      <c r="C381" s="24" t="s">
        <v>83</v>
      </c>
      <c r="D381" s="25"/>
      <c r="E381" s="26"/>
      <c r="F381" s="26"/>
      <c r="G381" s="26"/>
      <c r="H381" s="26"/>
      <c r="I381" s="26"/>
      <c r="J381" s="26"/>
      <c r="K381" s="26"/>
      <c r="L381" s="26"/>
      <c r="M381" s="26"/>
      <c r="N381" s="26"/>
      <c r="O381" s="26"/>
      <c r="P381" s="26"/>
      <c r="Q381" s="26"/>
      <c r="R381" s="26"/>
      <c r="S381" s="26"/>
      <c r="T381" s="26"/>
      <c r="U381" s="26"/>
      <c r="V381" s="26"/>
      <c r="W381" s="30"/>
      <c r="X381" s="30">
        <v>0</v>
      </c>
      <c r="Y381" s="30">
        <v>0</v>
      </c>
      <c r="Z381" s="30">
        <v>0</v>
      </c>
      <c r="AA381" s="30">
        <v>0</v>
      </c>
      <c r="AB381" s="30">
        <v>0</v>
      </c>
      <c r="AC381" s="30">
        <v>0</v>
      </c>
      <c r="AD381" s="30">
        <v>0</v>
      </c>
      <c r="AE381" s="30">
        <v>0</v>
      </c>
      <c r="AF381" s="30">
        <v>0</v>
      </c>
      <c r="AG381" s="30">
        <v>0</v>
      </c>
      <c r="AH381" s="30">
        <v>0</v>
      </c>
      <c r="AI381" s="30"/>
      <c r="AJ381" s="30"/>
      <c r="AK381" s="30"/>
      <c r="AL381" s="30"/>
      <c r="AM381" s="30"/>
      <c r="AN381" s="30"/>
      <c r="AO381" s="30"/>
      <c r="AP381" s="30"/>
      <c r="AQ381" s="30"/>
      <c r="AR381" s="30"/>
      <c r="AS381" s="30"/>
      <c r="AT381" s="30"/>
      <c r="AU381" s="30"/>
      <c r="AV381" s="30"/>
      <c r="AW381" s="30"/>
      <c r="AX381" s="30"/>
      <c r="AY381" s="30"/>
      <c r="AZ381" s="30"/>
      <c r="BA381" s="30"/>
      <c r="BB381" s="30"/>
      <c r="BC381" s="30"/>
      <c r="BD381" s="30"/>
      <c r="BE381" s="30"/>
      <c r="BF381" s="30"/>
      <c r="BG381" s="30"/>
      <c r="BH381" s="30"/>
      <c r="BI381" s="30"/>
      <c r="BJ381" s="30"/>
      <c r="BK381" s="30"/>
      <c r="BL381" s="43"/>
      <c r="BM381" t="s">
        <v>100</v>
      </c>
    </row>
    <row r="382" spans="1:65" x14ac:dyDescent="0.2">
      <c r="A382" s="245"/>
      <c r="B382" s="40" t="s">
        <v>52</v>
      </c>
      <c r="C382" s="24" t="s">
        <v>75</v>
      </c>
      <c r="D382" s="25"/>
      <c r="E382" s="26"/>
      <c r="F382" s="26"/>
      <c r="G382" s="26"/>
      <c r="H382" s="26"/>
      <c r="I382" s="26"/>
      <c r="J382" s="26"/>
      <c r="K382" s="26"/>
      <c r="L382" s="26"/>
      <c r="M382" s="26"/>
      <c r="N382" s="26"/>
      <c r="O382" s="26"/>
      <c r="P382" s="26"/>
      <c r="Q382" s="26"/>
      <c r="R382" s="26"/>
      <c r="S382" s="26"/>
      <c r="T382" s="26"/>
      <c r="U382" s="26"/>
      <c r="V382" s="26"/>
      <c r="W382" s="26"/>
      <c r="X382" s="26"/>
      <c r="Y382" s="26"/>
      <c r="Z382" s="26"/>
      <c r="AA382" s="26"/>
      <c r="AB382" s="26"/>
      <c r="AC382" s="26"/>
      <c r="AD382" s="26"/>
      <c r="AE382" s="26"/>
      <c r="AF382" s="26"/>
      <c r="AG382" s="26"/>
      <c r="AH382" s="26"/>
      <c r="AI382" s="26"/>
      <c r="AJ382" s="26"/>
      <c r="AK382" s="26"/>
      <c r="AL382" s="26"/>
      <c r="AM382" s="26"/>
      <c r="AN382" s="26"/>
      <c r="AO382" s="26"/>
      <c r="AP382" s="26"/>
      <c r="AQ382" s="26"/>
      <c r="AR382" s="26"/>
      <c r="AS382" s="26"/>
      <c r="AT382" s="26"/>
      <c r="AU382" s="26"/>
      <c r="AV382" s="26"/>
      <c r="AW382" s="26"/>
      <c r="AX382" s="26"/>
      <c r="AY382" s="26"/>
      <c r="AZ382" s="26"/>
      <c r="BA382" s="26"/>
      <c r="BB382" s="26"/>
      <c r="BC382" s="26"/>
      <c r="BD382" s="26"/>
      <c r="BE382" s="26"/>
      <c r="BF382" s="26"/>
      <c r="BG382" s="26"/>
      <c r="BH382" s="26"/>
      <c r="BI382" s="26"/>
      <c r="BJ382" s="26"/>
      <c r="BK382" s="26"/>
      <c r="BL382" s="41"/>
      <c r="BM382" t="s">
        <v>100</v>
      </c>
    </row>
    <row r="383" spans="1:65" x14ac:dyDescent="0.2">
      <c r="A383" s="245"/>
      <c r="B383" s="40" t="s">
        <v>52</v>
      </c>
      <c r="C383" s="24" t="s">
        <v>79</v>
      </c>
      <c r="D383" s="25"/>
      <c r="E383" s="26"/>
      <c r="F383" s="26"/>
      <c r="G383" s="26"/>
      <c r="H383" s="26"/>
      <c r="I383" s="26"/>
      <c r="J383" s="26"/>
      <c r="K383" s="26"/>
      <c r="L383" s="26"/>
      <c r="M383" s="26"/>
      <c r="N383" s="26"/>
      <c r="O383" s="26"/>
      <c r="P383" s="26"/>
      <c r="Q383" s="26"/>
      <c r="R383" s="26"/>
      <c r="S383" s="26"/>
      <c r="T383" s="26"/>
      <c r="U383" s="26"/>
      <c r="V383" s="26"/>
      <c r="W383" s="26"/>
      <c r="X383" s="26"/>
      <c r="Y383" s="26"/>
      <c r="Z383" s="26"/>
      <c r="AA383" s="26"/>
      <c r="AB383" s="26"/>
      <c r="AC383" s="26"/>
      <c r="AD383" s="26"/>
      <c r="AE383" s="26"/>
      <c r="AF383" s="26"/>
      <c r="AG383" s="26"/>
      <c r="AH383" s="26"/>
      <c r="AI383" s="26"/>
      <c r="AJ383" s="26"/>
      <c r="AK383" s="26"/>
      <c r="AL383" s="26"/>
      <c r="AM383" s="26"/>
      <c r="AN383" s="26"/>
      <c r="AO383" s="26"/>
      <c r="AP383" s="26"/>
      <c r="AQ383" s="26"/>
      <c r="AR383" s="26"/>
      <c r="AS383" s="26"/>
      <c r="AT383" s="26"/>
      <c r="AU383" s="26"/>
      <c r="AV383" s="26"/>
      <c r="AW383" s="26"/>
      <c r="AX383" s="26"/>
      <c r="AY383" s="26"/>
      <c r="AZ383" s="26"/>
      <c r="BA383" s="26"/>
      <c r="BB383" s="26"/>
      <c r="BC383" s="26"/>
      <c r="BD383" s="26"/>
      <c r="BE383" s="26"/>
      <c r="BF383" s="26"/>
      <c r="BG383" s="26"/>
      <c r="BH383" s="26"/>
      <c r="BI383" s="26"/>
      <c r="BJ383" s="26"/>
      <c r="BK383" s="26"/>
      <c r="BL383" s="41"/>
      <c r="BM383" t="s">
        <v>100</v>
      </c>
    </row>
    <row r="384" spans="1:65" x14ac:dyDescent="0.2">
      <c r="A384" s="245"/>
      <c r="B384" s="40" t="s">
        <v>52</v>
      </c>
      <c r="C384" s="24" t="s">
        <v>80</v>
      </c>
      <c r="D384" s="25"/>
      <c r="E384" s="26"/>
      <c r="F384" s="26"/>
      <c r="G384" s="26"/>
      <c r="H384" s="26"/>
      <c r="I384" s="26"/>
      <c r="J384" s="26"/>
      <c r="K384" s="26"/>
      <c r="L384" s="26"/>
      <c r="M384" s="26"/>
      <c r="N384" s="26"/>
      <c r="O384" s="26"/>
      <c r="P384" s="26"/>
      <c r="Q384" s="26"/>
      <c r="R384" s="26"/>
      <c r="S384" s="26"/>
      <c r="T384" s="26"/>
      <c r="U384" s="26"/>
      <c r="V384" s="26"/>
      <c r="W384" s="26"/>
      <c r="X384" s="26"/>
      <c r="Y384" s="26"/>
      <c r="Z384" s="26"/>
      <c r="AA384" s="26"/>
      <c r="AB384" s="26"/>
      <c r="AC384" s="26"/>
      <c r="AD384" s="26"/>
      <c r="AE384" s="26"/>
      <c r="AF384" s="26"/>
      <c r="AG384" s="26"/>
      <c r="AH384" s="26"/>
      <c r="AI384" s="26"/>
      <c r="AJ384" s="26"/>
      <c r="AK384" s="26"/>
      <c r="AL384" s="26"/>
      <c r="AM384" s="26"/>
      <c r="AN384" s="26"/>
      <c r="AO384" s="26"/>
      <c r="AP384" s="26"/>
      <c r="AQ384" s="26"/>
      <c r="AR384" s="26"/>
      <c r="AS384" s="26"/>
      <c r="AT384" s="26"/>
      <c r="AU384" s="26"/>
      <c r="AV384" s="26"/>
      <c r="AW384" s="26"/>
      <c r="AX384" s="26"/>
      <c r="AY384" s="26"/>
      <c r="AZ384" s="26"/>
      <c r="BA384" s="26"/>
      <c r="BB384" s="26"/>
      <c r="BC384" s="26"/>
      <c r="BD384" s="26"/>
      <c r="BE384" s="26"/>
      <c r="BF384" s="26"/>
      <c r="BG384" s="26"/>
      <c r="BH384" s="26"/>
      <c r="BI384" s="26"/>
      <c r="BJ384" s="26"/>
      <c r="BK384" s="26"/>
      <c r="BL384" s="41"/>
      <c r="BM384" t="s">
        <v>100</v>
      </c>
    </row>
    <row r="385" spans="1:65" x14ac:dyDescent="0.2">
      <c r="A385" s="245"/>
      <c r="B385" s="40" t="s">
        <v>52</v>
      </c>
      <c r="C385" s="24" t="s">
        <v>78</v>
      </c>
      <c r="D385" s="25"/>
      <c r="E385" s="26"/>
      <c r="F385" s="26"/>
      <c r="G385" s="26"/>
      <c r="H385" s="26"/>
      <c r="I385" s="26"/>
      <c r="J385" s="26"/>
      <c r="K385" s="26"/>
      <c r="L385" s="26"/>
      <c r="M385" s="26"/>
      <c r="N385" s="26"/>
      <c r="O385" s="26"/>
      <c r="P385" s="26"/>
      <c r="Q385" s="26"/>
      <c r="R385" s="26"/>
      <c r="S385" s="26"/>
      <c r="T385" s="26"/>
      <c r="U385" s="26"/>
      <c r="V385" s="26"/>
      <c r="W385" s="26"/>
      <c r="X385" s="26"/>
      <c r="Y385" s="26"/>
      <c r="Z385" s="26"/>
      <c r="AA385" s="26"/>
      <c r="AB385" s="26"/>
      <c r="AC385" s="26"/>
      <c r="AD385" s="26"/>
      <c r="AE385" s="26"/>
      <c r="AF385" s="26"/>
      <c r="AG385" s="26"/>
      <c r="AH385" s="26"/>
      <c r="AI385" s="26"/>
      <c r="AJ385" s="26"/>
      <c r="AK385" s="26"/>
      <c r="AL385" s="26"/>
      <c r="AM385" s="26"/>
      <c r="AN385" s="26"/>
      <c r="AO385" s="26"/>
      <c r="AP385" s="26"/>
      <c r="AQ385" s="26"/>
      <c r="AR385" s="26"/>
      <c r="AS385" s="26"/>
      <c r="AT385" s="26"/>
      <c r="AU385" s="26"/>
      <c r="AV385" s="26"/>
      <c r="AW385" s="26"/>
      <c r="AX385" s="26"/>
      <c r="AY385" s="26"/>
      <c r="AZ385" s="26"/>
      <c r="BA385" s="26"/>
      <c r="BB385" s="26"/>
      <c r="BC385" s="26"/>
      <c r="BD385" s="26"/>
      <c r="BE385" s="26"/>
      <c r="BF385" s="26"/>
      <c r="BG385" s="26"/>
      <c r="BH385" s="26"/>
      <c r="BI385" s="26"/>
      <c r="BJ385" s="26"/>
      <c r="BK385" s="26"/>
      <c r="BL385" s="41"/>
      <c r="BM385" t="s">
        <v>100</v>
      </c>
    </row>
    <row r="386" spans="1:65" x14ac:dyDescent="0.2">
      <c r="A386" s="245"/>
      <c r="B386" s="40" t="s">
        <v>52</v>
      </c>
      <c r="C386" s="31" t="s">
        <v>43</v>
      </c>
      <c r="D386" s="27">
        <v>0</v>
      </c>
      <c r="E386" s="28">
        <v>0</v>
      </c>
      <c r="F386" s="28">
        <v>0</v>
      </c>
      <c r="G386" s="28">
        <v>0</v>
      </c>
      <c r="H386" s="28">
        <v>0</v>
      </c>
      <c r="I386" s="28">
        <v>0</v>
      </c>
      <c r="J386" s="28">
        <v>0</v>
      </c>
      <c r="K386" s="28">
        <v>0</v>
      </c>
      <c r="L386" s="28">
        <v>0</v>
      </c>
      <c r="M386" s="28">
        <v>0</v>
      </c>
      <c r="N386" s="28">
        <v>0</v>
      </c>
      <c r="O386" s="28">
        <v>0</v>
      </c>
      <c r="P386" s="28">
        <v>0</v>
      </c>
      <c r="Q386" s="28">
        <v>0</v>
      </c>
      <c r="R386" s="28">
        <v>0</v>
      </c>
      <c r="S386" s="28">
        <v>0</v>
      </c>
      <c r="T386" s="28">
        <v>0</v>
      </c>
      <c r="U386" s="28">
        <v>0</v>
      </c>
      <c r="V386" s="28">
        <v>0</v>
      </c>
      <c r="W386" s="28">
        <v>0</v>
      </c>
      <c r="X386" s="28">
        <v>0</v>
      </c>
      <c r="Y386" s="28">
        <v>0</v>
      </c>
      <c r="Z386" s="28">
        <v>0</v>
      </c>
      <c r="AA386" s="28">
        <v>0</v>
      </c>
      <c r="AB386" s="28">
        <v>0</v>
      </c>
      <c r="AC386" s="28">
        <v>0</v>
      </c>
      <c r="AD386" s="28">
        <v>0</v>
      </c>
      <c r="AE386" s="28">
        <v>0</v>
      </c>
      <c r="AF386" s="28">
        <v>0</v>
      </c>
      <c r="AG386" s="28">
        <v>0</v>
      </c>
      <c r="AH386" s="28">
        <v>0</v>
      </c>
      <c r="AI386" s="28">
        <v>0</v>
      </c>
      <c r="AJ386" s="28">
        <v>0</v>
      </c>
      <c r="AK386" s="28">
        <v>0</v>
      </c>
      <c r="AL386" s="28">
        <v>0</v>
      </c>
      <c r="AM386" s="28">
        <v>0</v>
      </c>
      <c r="AN386" s="28">
        <v>0</v>
      </c>
      <c r="AO386" s="28">
        <v>0</v>
      </c>
      <c r="AP386" s="28">
        <v>0</v>
      </c>
      <c r="AQ386" s="28">
        <v>0</v>
      </c>
      <c r="AR386" s="28">
        <v>0</v>
      </c>
      <c r="AS386" s="28">
        <v>0</v>
      </c>
      <c r="AT386" s="28">
        <v>0</v>
      </c>
      <c r="AU386" s="28">
        <v>0</v>
      </c>
      <c r="AV386" s="28">
        <v>0</v>
      </c>
      <c r="AW386" s="28">
        <v>0</v>
      </c>
      <c r="AX386" s="28">
        <v>0</v>
      </c>
      <c r="AY386" s="28">
        <v>0</v>
      </c>
      <c r="AZ386" s="28">
        <v>0</v>
      </c>
      <c r="BA386" s="28">
        <v>0</v>
      </c>
      <c r="BB386" s="28">
        <v>0</v>
      </c>
      <c r="BC386" s="28">
        <v>0</v>
      </c>
      <c r="BD386" s="28">
        <v>0</v>
      </c>
      <c r="BE386" s="28">
        <v>0</v>
      </c>
      <c r="BF386" s="28">
        <v>0</v>
      </c>
      <c r="BG386" s="28">
        <v>0</v>
      </c>
      <c r="BH386" s="28">
        <v>0</v>
      </c>
      <c r="BI386" s="28">
        <v>0</v>
      </c>
      <c r="BJ386" s="28">
        <v>0</v>
      </c>
      <c r="BK386" s="28">
        <v>0</v>
      </c>
      <c r="BL386" s="42">
        <v>0</v>
      </c>
      <c r="BM386" t="s">
        <v>100</v>
      </c>
    </row>
    <row r="387" spans="1:65" x14ac:dyDescent="0.2">
      <c r="A387" s="245"/>
      <c r="B387" s="40" t="s">
        <v>52</v>
      </c>
      <c r="C387" s="24" t="s">
        <v>74</v>
      </c>
      <c r="D387" s="35">
        <v>0</v>
      </c>
      <c r="E387" s="29">
        <v>0</v>
      </c>
      <c r="F387" s="29">
        <v>0</v>
      </c>
      <c r="G387" s="29">
        <v>0</v>
      </c>
      <c r="H387" s="29">
        <v>0</v>
      </c>
      <c r="I387" s="29">
        <v>0</v>
      </c>
      <c r="J387" s="29">
        <v>0</v>
      </c>
      <c r="K387" s="29">
        <v>0</v>
      </c>
      <c r="L387" s="29">
        <v>0</v>
      </c>
      <c r="M387" s="29">
        <v>0</v>
      </c>
      <c r="N387" s="29">
        <v>0</v>
      </c>
      <c r="O387" s="29">
        <v>0</v>
      </c>
      <c r="P387" s="29">
        <v>0</v>
      </c>
      <c r="Q387" s="29">
        <v>0</v>
      </c>
      <c r="R387" s="29">
        <v>0</v>
      </c>
      <c r="S387" s="29">
        <v>0</v>
      </c>
      <c r="T387" s="29">
        <v>0</v>
      </c>
      <c r="U387" s="29">
        <v>0</v>
      </c>
      <c r="V387" s="29">
        <v>0</v>
      </c>
      <c r="W387" s="29">
        <v>0</v>
      </c>
      <c r="X387" s="26">
        <v>0</v>
      </c>
      <c r="Y387" s="26">
        <v>0</v>
      </c>
      <c r="Z387" s="26">
        <v>0</v>
      </c>
      <c r="AA387" s="26">
        <v>0</v>
      </c>
      <c r="AB387" s="26">
        <v>0</v>
      </c>
      <c r="AC387" s="26">
        <v>0</v>
      </c>
      <c r="AD387" s="26">
        <v>0</v>
      </c>
      <c r="AE387" s="26">
        <v>0</v>
      </c>
      <c r="AF387" s="26">
        <v>0</v>
      </c>
      <c r="AG387" s="26">
        <v>0</v>
      </c>
      <c r="AH387" s="26">
        <v>0</v>
      </c>
      <c r="AI387" s="26"/>
      <c r="AJ387" s="26"/>
      <c r="AK387" s="26"/>
      <c r="AL387" s="26"/>
      <c r="AM387" s="26"/>
      <c r="AN387" s="26"/>
      <c r="AO387" s="26"/>
      <c r="AP387" s="26"/>
      <c r="AQ387" s="26"/>
      <c r="AR387" s="26"/>
      <c r="AS387" s="26"/>
      <c r="AT387" s="26"/>
      <c r="AU387" s="26"/>
      <c r="AV387" s="26"/>
      <c r="AW387" s="26"/>
      <c r="AX387" s="26"/>
      <c r="AY387" s="26"/>
      <c r="AZ387" s="26"/>
      <c r="BA387" s="26"/>
      <c r="BB387" s="26"/>
      <c r="BC387" s="26"/>
      <c r="BD387" s="26"/>
      <c r="BE387" s="26"/>
      <c r="BF387" s="26"/>
      <c r="BG387" s="26"/>
      <c r="BH387" s="26"/>
      <c r="BI387" s="26"/>
      <c r="BJ387" s="26"/>
      <c r="BK387" s="26"/>
      <c r="BL387" s="41"/>
      <c r="BM387" t="s">
        <v>100</v>
      </c>
    </row>
    <row r="388" spans="1:65" x14ac:dyDescent="0.2">
      <c r="A388" s="245"/>
      <c r="B388" s="40" t="s">
        <v>52</v>
      </c>
      <c r="C388" s="24" t="s">
        <v>83</v>
      </c>
      <c r="D388" s="25"/>
      <c r="E388" s="26"/>
      <c r="F388" s="26"/>
      <c r="G388" s="26"/>
      <c r="H388" s="26"/>
      <c r="I388" s="26"/>
      <c r="J388" s="26"/>
      <c r="K388" s="26"/>
      <c r="L388" s="26"/>
      <c r="M388" s="26"/>
      <c r="N388" s="26"/>
      <c r="O388" s="26"/>
      <c r="P388" s="26"/>
      <c r="Q388" s="26"/>
      <c r="R388" s="26"/>
      <c r="S388" s="26"/>
      <c r="T388" s="26"/>
      <c r="U388" s="26"/>
      <c r="V388" s="26"/>
      <c r="W388" s="30"/>
      <c r="X388" s="30">
        <v>0</v>
      </c>
      <c r="Y388" s="30">
        <v>0</v>
      </c>
      <c r="Z388" s="30">
        <v>0</v>
      </c>
      <c r="AA388" s="30">
        <v>0</v>
      </c>
      <c r="AB388" s="30">
        <v>0</v>
      </c>
      <c r="AC388" s="30">
        <v>0</v>
      </c>
      <c r="AD388" s="30">
        <v>0</v>
      </c>
      <c r="AE388" s="30">
        <v>0</v>
      </c>
      <c r="AF388" s="30">
        <v>0</v>
      </c>
      <c r="AG388" s="30">
        <v>0</v>
      </c>
      <c r="AH388" s="30">
        <v>0</v>
      </c>
      <c r="AI388" s="30"/>
      <c r="AJ388" s="30"/>
      <c r="AK388" s="30"/>
      <c r="AL388" s="30"/>
      <c r="AM388" s="30"/>
      <c r="AN388" s="30"/>
      <c r="AO388" s="30"/>
      <c r="AP388" s="30"/>
      <c r="AQ388" s="30"/>
      <c r="AR388" s="30"/>
      <c r="AS388" s="30"/>
      <c r="AT388" s="30"/>
      <c r="AU388" s="30"/>
      <c r="AV388" s="30"/>
      <c r="AW388" s="30"/>
      <c r="AX388" s="30"/>
      <c r="AY388" s="30"/>
      <c r="AZ388" s="30"/>
      <c r="BA388" s="30"/>
      <c r="BB388" s="30"/>
      <c r="BC388" s="30"/>
      <c r="BD388" s="30"/>
      <c r="BE388" s="30"/>
      <c r="BF388" s="30"/>
      <c r="BG388" s="30"/>
      <c r="BH388" s="30"/>
      <c r="BI388" s="30"/>
      <c r="BJ388" s="30"/>
      <c r="BK388" s="30"/>
      <c r="BL388" s="43"/>
      <c r="BM388" t="s">
        <v>100</v>
      </c>
    </row>
    <row r="389" spans="1:65" x14ac:dyDescent="0.2">
      <c r="A389" s="245"/>
      <c r="B389" s="40" t="s">
        <v>52</v>
      </c>
      <c r="C389" s="24" t="s">
        <v>75</v>
      </c>
      <c r="D389" s="25"/>
      <c r="E389" s="26"/>
      <c r="F389" s="26"/>
      <c r="G389" s="26"/>
      <c r="H389" s="26"/>
      <c r="I389" s="26"/>
      <c r="J389" s="26"/>
      <c r="K389" s="26"/>
      <c r="L389" s="26"/>
      <c r="M389" s="26"/>
      <c r="N389" s="26"/>
      <c r="O389" s="26"/>
      <c r="P389" s="26"/>
      <c r="Q389" s="26"/>
      <c r="R389" s="26"/>
      <c r="S389" s="26"/>
      <c r="T389" s="26"/>
      <c r="U389" s="26"/>
      <c r="V389" s="26"/>
      <c r="W389" s="26"/>
      <c r="X389" s="26"/>
      <c r="Y389" s="26"/>
      <c r="Z389" s="26"/>
      <c r="AA389" s="26"/>
      <c r="AB389" s="26"/>
      <c r="AC389" s="26"/>
      <c r="AD389" s="26"/>
      <c r="AE389" s="26"/>
      <c r="AF389" s="26"/>
      <c r="AG389" s="26"/>
      <c r="AH389" s="26"/>
      <c r="AI389" s="26"/>
      <c r="AJ389" s="26"/>
      <c r="AK389" s="26"/>
      <c r="AL389" s="26"/>
      <c r="AM389" s="26"/>
      <c r="AN389" s="26"/>
      <c r="AO389" s="26"/>
      <c r="AP389" s="26"/>
      <c r="AQ389" s="26"/>
      <c r="AR389" s="26"/>
      <c r="AS389" s="26"/>
      <c r="AT389" s="26"/>
      <c r="AU389" s="26"/>
      <c r="AV389" s="26"/>
      <c r="AW389" s="26"/>
      <c r="AX389" s="26"/>
      <c r="AY389" s="26"/>
      <c r="AZ389" s="26"/>
      <c r="BA389" s="26"/>
      <c r="BB389" s="26"/>
      <c r="BC389" s="26"/>
      <c r="BD389" s="26"/>
      <c r="BE389" s="26"/>
      <c r="BF389" s="26"/>
      <c r="BG389" s="26"/>
      <c r="BH389" s="26"/>
      <c r="BI389" s="26"/>
      <c r="BJ389" s="26"/>
      <c r="BK389" s="26"/>
      <c r="BL389" s="41"/>
      <c r="BM389" t="s">
        <v>100</v>
      </c>
    </row>
    <row r="390" spans="1:65" x14ac:dyDescent="0.2">
      <c r="A390" s="245"/>
      <c r="B390" s="40" t="s">
        <v>52</v>
      </c>
      <c r="C390" s="24" t="s">
        <v>79</v>
      </c>
      <c r="D390" s="25"/>
      <c r="E390" s="26"/>
      <c r="F390" s="26"/>
      <c r="G390" s="26"/>
      <c r="H390" s="26"/>
      <c r="I390" s="26"/>
      <c r="J390" s="26"/>
      <c r="K390" s="26"/>
      <c r="L390" s="26"/>
      <c r="M390" s="26"/>
      <c r="N390" s="26"/>
      <c r="O390" s="26"/>
      <c r="P390" s="26"/>
      <c r="Q390" s="26"/>
      <c r="R390" s="26"/>
      <c r="S390" s="26"/>
      <c r="T390" s="26"/>
      <c r="U390" s="26"/>
      <c r="V390" s="26"/>
      <c r="W390" s="26"/>
      <c r="X390" s="26"/>
      <c r="Y390" s="26"/>
      <c r="Z390" s="26"/>
      <c r="AA390" s="26"/>
      <c r="AB390" s="26"/>
      <c r="AC390" s="26"/>
      <c r="AD390" s="26"/>
      <c r="AE390" s="26"/>
      <c r="AF390" s="26"/>
      <c r="AG390" s="26"/>
      <c r="AH390" s="26"/>
      <c r="AI390" s="26"/>
      <c r="AJ390" s="26"/>
      <c r="AK390" s="26"/>
      <c r="AL390" s="26"/>
      <c r="AM390" s="26"/>
      <c r="AN390" s="26"/>
      <c r="AO390" s="26"/>
      <c r="AP390" s="26"/>
      <c r="AQ390" s="26"/>
      <c r="AR390" s="26"/>
      <c r="AS390" s="26"/>
      <c r="AT390" s="26"/>
      <c r="AU390" s="26"/>
      <c r="AV390" s="26"/>
      <c r="AW390" s="26"/>
      <c r="AX390" s="26"/>
      <c r="AY390" s="26"/>
      <c r="AZ390" s="26"/>
      <c r="BA390" s="26"/>
      <c r="BB390" s="26"/>
      <c r="BC390" s="26"/>
      <c r="BD390" s="26"/>
      <c r="BE390" s="26"/>
      <c r="BF390" s="26"/>
      <c r="BG390" s="26"/>
      <c r="BH390" s="26"/>
      <c r="BI390" s="26"/>
      <c r="BJ390" s="26"/>
      <c r="BK390" s="26"/>
      <c r="BL390" s="41"/>
      <c r="BM390" t="s">
        <v>100</v>
      </c>
    </row>
    <row r="391" spans="1:65" x14ac:dyDescent="0.2">
      <c r="A391" s="245"/>
      <c r="B391" s="40" t="s">
        <v>52</v>
      </c>
      <c r="C391" s="24" t="s">
        <v>80</v>
      </c>
      <c r="D391" s="25"/>
      <c r="E391" s="26"/>
      <c r="F391" s="26"/>
      <c r="G391" s="26"/>
      <c r="H391" s="26"/>
      <c r="I391" s="26"/>
      <c r="J391" s="26"/>
      <c r="K391" s="26"/>
      <c r="L391" s="26"/>
      <c r="M391" s="26"/>
      <c r="N391" s="26"/>
      <c r="O391" s="26"/>
      <c r="P391" s="26"/>
      <c r="Q391" s="26"/>
      <c r="R391" s="26"/>
      <c r="S391" s="26"/>
      <c r="T391" s="26"/>
      <c r="U391" s="26"/>
      <c r="V391" s="26"/>
      <c r="W391" s="26"/>
      <c r="X391" s="26"/>
      <c r="Y391" s="26"/>
      <c r="Z391" s="26"/>
      <c r="AA391" s="26"/>
      <c r="AB391" s="26"/>
      <c r="AC391" s="26"/>
      <c r="AD391" s="26"/>
      <c r="AE391" s="26"/>
      <c r="AF391" s="26"/>
      <c r="AG391" s="26"/>
      <c r="AH391" s="26"/>
      <c r="AI391" s="26"/>
      <c r="AJ391" s="26"/>
      <c r="AK391" s="26"/>
      <c r="AL391" s="26"/>
      <c r="AM391" s="26"/>
      <c r="AN391" s="26"/>
      <c r="AO391" s="26"/>
      <c r="AP391" s="26"/>
      <c r="AQ391" s="26"/>
      <c r="AR391" s="26"/>
      <c r="AS391" s="26"/>
      <c r="AT391" s="26"/>
      <c r="AU391" s="26"/>
      <c r="AV391" s="26"/>
      <c r="AW391" s="26"/>
      <c r="AX391" s="26"/>
      <c r="AY391" s="26"/>
      <c r="AZ391" s="26"/>
      <c r="BA391" s="26"/>
      <c r="BB391" s="26"/>
      <c r="BC391" s="26"/>
      <c r="BD391" s="26"/>
      <c r="BE391" s="26"/>
      <c r="BF391" s="26"/>
      <c r="BG391" s="26"/>
      <c r="BH391" s="26"/>
      <c r="BI391" s="26"/>
      <c r="BJ391" s="26"/>
      <c r="BK391" s="26"/>
      <c r="BL391" s="41"/>
      <c r="BM391" t="s">
        <v>100</v>
      </c>
    </row>
    <row r="392" spans="1:65" x14ac:dyDescent="0.2">
      <c r="A392" s="245"/>
      <c r="B392" s="40" t="s">
        <v>52</v>
      </c>
      <c r="C392" s="24" t="s">
        <v>78</v>
      </c>
      <c r="D392" s="25"/>
      <c r="E392" s="26"/>
      <c r="F392" s="26"/>
      <c r="G392" s="26"/>
      <c r="H392" s="26"/>
      <c r="I392" s="26"/>
      <c r="J392" s="26"/>
      <c r="K392" s="26"/>
      <c r="L392" s="26"/>
      <c r="M392" s="26"/>
      <c r="N392" s="26"/>
      <c r="O392" s="26"/>
      <c r="P392" s="26"/>
      <c r="Q392" s="26"/>
      <c r="R392" s="26"/>
      <c r="S392" s="26"/>
      <c r="T392" s="26"/>
      <c r="U392" s="26"/>
      <c r="V392" s="26"/>
      <c r="W392" s="26"/>
      <c r="X392" s="26"/>
      <c r="Y392" s="26"/>
      <c r="Z392" s="26"/>
      <c r="AA392" s="26"/>
      <c r="AB392" s="26"/>
      <c r="AC392" s="26"/>
      <c r="AD392" s="26"/>
      <c r="AE392" s="26"/>
      <c r="AF392" s="26"/>
      <c r="AG392" s="26"/>
      <c r="AH392" s="26"/>
      <c r="AI392" s="26"/>
      <c r="AJ392" s="26"/>
      <c r="AK392" s="26"/>
      <c r="AL392" s="26"/>
      <c r="AM392" s="26"/>
      <c r="AN392" s="26"/>
      <c r="AO392" s="26"/>
      <c r="AP392" s="26"/>
      <c r="AQ392" s="26"/>
      <c r="AR392" s="26"/>
      <c r="AS392" s="26"/>
      <c r="AT392" s="26"/>
      <c r="AU392" s="26"/>
      <c r="AV392" s="26"/>
      <c r="AW392" s="26"/>
      <c r="AX392" s="26"/>
      <c r="AY392" s="26"/>
      <c r="AZ392" s="26"/>
      <c r="BA392" s="26"/>
      <c r="BB392" s="26"/>
      <c r="BC392" s="26"/>
      <c r="BD392" s="26"/>
      <c r="BE392" s="26"/>
      <c r="BF392" s="26"/>
      <c r="BG392" s="26"/>
      <c r="BH392" s="26"/>
      <c r="BI392" s="26"/>
      <c r="BJ392" s="26"/>
      <c r="BK392" s="26"/>
      <c r="BL392" s="41"/>
      <c r="BM392" t="s">
        <v>100</v>
      </c>
    </row>
    <row r="393" spans="1:65" x14ac:dyDescent="0.2">
      <c r="A393" s="245"/>
      <c r="B393" s="40" t="s">
        <v>52</v>
      </c>
      <c r="C393" s="31" t="s">
        <v>46</v>
      </c>
      <c r="D393" s="27">
        <v>0</v>
      </c>
      <c r="E393" s="28">
        <v>0</v>
      </c>
      <c r="F393" s="28">
        <v>0</v>
      </c>
      <c r="G393" s="28">
        <v>0</v>
      </c>
      <c r="H393" s="28">
        <v>0</v>
      </c>
      <c r="I393" s="28">
        <v>0</v>
      </c>
      <c r="J393" s="28">
        <v>0</v>
      </c>
      <c r="K393" s="28">
        <v>1</v>
      </c>
      <c r="L393" s="28">
        <v>7</v>
      </c>
      <c r="M393" s="28">
        <v>8</v>
      </c>
      <c r="N393" s="28">
        <v>8</v>
      </c>
      <c r="O393" s="28">
        <v>9</v>
      </c>
      <c r="P393" s="28">
        <v>9</v>
      </c>
      <c r="Q393" s="28">
        <v>10</v>
      </c>
      <c r="R393" s="28">
        <v>10</v>
      </c>
      <c r="S393" s="28">
        <v>10</v>
      </c>
      <c r="T393" s="28">
        <v>10</v>
      </c>
      <c r="U393" s="28">
        <v>9.8000000000000007</v>
      </c>
      <c r="V393" s="28">
        <v>12.7</v>
      </c>
      <c r="W393" s="28">
        <v>12.7</v>
      </c>
      <c r="X393" s="28">
        <v>17</v>
      </c>
      <c r="Y393" s="28">
        <v>21.1</v>
      </c>
      <c r="Z393" s="28">
        <v>25.200000000000003</v>
      </c>
      <c r="AA393" s="28">
        <v>29.300000000000004</v>
      </c>
      <c r="AB393" s="28">
        <v>33.400000000000006</v>
      </c>
      <c r="AC393" s="28">
        <v>37.500000000000007</v>
      </c>
      <c r="AD393" s="28">
        <v>41.600000000000009</v>
      </c>
      <c r="AE393" s="28">
        <v>45.70000000000001</v>
      </c>
      <c r="AF393" s="28">
        <v>49.800000000000011</v>
      </c>
      <c r="AG393" s="28">
        <v>53.900000000000013</v>
      </c>
      <c r="AH393" s="28">
        <v>58.000000000000014</v>
      </c>
      <c r="AI393" s="28">
        <v>12.7</v>
      </c>
      <c r="AJ393" s="28">
        <v>12.7</v>
      </c>
      <c r="AK393" s="28">
        <v>12.7</v>
      </c>
      <c r="AL393" s="28">
        <v>12.7</v>
      </c>
      <c r="AM393" s="28">
        <v>12.7</v>
      </c>
      <c r="AN393" s="28">
        <v>12.7</v>
      </c>
      <c r="AO393" s="28">
        <v>12.7</v>
      </c>
      <c r="AP393" s="28">
        <v>12.7</v>
      </c>
      <c r="AQ393" s="28">
        <v>12.7</v>
      </c>
      <c r="AR393" s="28">
        <v>12.7</v>
      </c>
      <c r="AS393" s="28">
        <v>12.7</v>
      </c>
      <c r="AT393" s="28">
        <v>12.7</v>
      </c>
      <c r="AU393" s="28">
        <v>12.7</v>
      </c>
      <c r="AV393" s="28">
        <v>12.7</v>
      </c>
      <c r="AW393" s="28">
        <v>12.7</v>
      </c>
      <c r="AX393" s="28">
        <v>12.7</v>
      </c>
      <c r="AY393" s="28">
        <v>12.7</v>
      </c>
      <c r="AZ393" s="28">
        <v>12.7</v>
      </c>
      <c r="BA393" s="28">
        <v>12.7</v>
      </c>
      <c r="BB393" s="28">
        <v>12.7</v>
      </c>
      <c r="BC393" s="28">
        <v>12.7</v>
      </c>
      <c r="BD393" s="28">
        <v>12.7</v>
      </c>
      <c r="BE393" s="28">
        <v>12.7</v>
      </c>
      <c r="BF393" s="28">
        <v>12.7</v>
      </c>
      <c r="BG393" s="28">
        <v>12.7</v>
      </c>
      <c r="BH393" s="28">
        <v>12.7</v>
      </c>
      <c r="BI393" s="28">
        <v>12.7</v>
      </c>
      <c r="BJ393" s="28">
        <v>12.7</v>
      </c>
      <c r="BK393" s="28">
        <v>12.7</v>
      </c>
      <c r="BL393" s="42">
        <v>12.7</v>
      </c>
      <c r="BM393" t="s">
        <v>100</v>
      </c>
    </row>
    <row r="394" spans="1:65" x14ac:dyDescent="0.2">
      <c r="A394" s="245"/>
      <c r="B394" s="40" t="s">
        <v>52</v>
      </c>
      <c r="C394" s="24" t="s">
        <v>74</v>
      </c>
      <c r="D394" s="35">
        <v>0</v>
      </c>
      <c r="E394" s="29">
        <v>0</v>
      </c>
      <c r="F394" s="29">
        <v>0</v>
      </c>
      <c r="G394" s="29">
        <v>0</v>
      </c>
      <c r="H394" s="29">
        <v>0</v>
      </c>
      <c r="I394" s="29">
        <v>0</v>
      </c>
      <c r="J394" s="29">
        <v>0</v>
      </c>
      <c r="K394" s="29">
        <v>1</v>
      </c>
      <c r="L394" s="29">
        <v>7</v>
      </c>
      <c r="M394" s="29">
        <v>8</v>
      </c>
      <c r="N394" s="29">
        <v>8</v>
      </c>
      <c r="O394" s="29">
        <v>9</v>
      </c>
      <c r="P394" s="29">
        <v>9</v>
      </c>
      <c r="Q394" s="29">
        <v>10</v>
      </c>
      <c r="R394" s="29">
        <v>10</v>
      </c>
      <c r="S394" s="29">
        <v>10</v>
      </c>
      <c r="T394" s="29">
        <v>10</v>
      </c>
      <c r="U394" s="29">
        <v>9.8000000000000007</v>
      </c>
      <c r="V394" s="29">
        <v>12.7</v>
      </c>
      <c r="W394" s="29">
        <v>12.7</v>
      </c>
      <c r="X394" s="26">
        <v>17</v>
      </c>
      <c r="Y394" s="26">
        <v>22</v>
      </c>
      <c r="Z394" s="26">
        <v>0</v>
      </c>
      <c r="AA394" s="26">
        <v>0</v>
      </c>
      <c r="AB394" s="26">
        <v>0</v>
      </c>
      <c r="AC394" s="26">
        <v>42</v>
      </c>
      <c r="AD394" s="26">
        <v>0</v>
      </c>
      <c r="AE394" s="26">
        <v>0</v>
      </c>
      <c r="AF394" s="26">
        <v>0</v>
      </c>
      <c r="AG394" s="26">
        <v>0</v>
      </c>
      <c r="AH394" s="26">
        <v>58</v>
      </c>
      <c r="AI394" s="26"/>
      <c r="AJ394" s="26"/>
      <c r="AK394" s="26"/>
      <c r="AL394" s="26"/>
      <c r="AM394" s="26"/>
      <c r="AN394" s="26"/>
      <c r="AO394" s="26"/>
      <c r="AP394" s="26"/>
      <c r="AQ394" s="26"/>
      <c r="AR394" s="26"/>
      <c r="AS394" s="26"/>
      <c r="AT394" s="26"/>
      <c r="AU394" s="26"/>
      <c r="AV394" s="26"/>
      <c r="AW394" s="26"/>
      <c r="AX394" s="26"/>
      <c r="AY394" s="26"/>
      <c r="AZ394" s="26"/>
      <c r="BA394" s="26"/>
      <c r="BB394" s="26"/>
      <c r="BC394" s="26"/>
      <c r="BD394" s="26"/>
      <c r="BE394" s="26"/>
      <c r="BF394" s="26"/>
      <c r="BG394" s="26"/>
      <c r="BH394" s="26"/>
      <c r="BI394" s="26"/>
      <c r="BJ394" s="26"/>
      <c r="BK394" s="26"/>
      <c r="BL394" s="41"/>
      <c r="BM394" t="s">
        <v>100</v>
      </c>
    </row>
    <row r="395" spans="1:65" x14ac:dyDescent="0.2">
      <c r="A395" s="245"/>
      <c r="B395" s="40" t="s">
        <v>52</v>
      </c>
      <c r="C395" s="24" t="s">
        <v>83</v>
      </c>
      <c r="D395" s="25"/>
      <c r="E395" s="26"/>
      <c r="F395" s="26"/>
      <c r="G395" s="26"/>
      <c r="H395" s="26"/>
      <c r="I395" s="26"/>
      <c r="J395" s="26"/>
      <c r="K395" s="26"/>
      <c r="L395" s="26"/>
      <c r="M395" s="26"/>
      <c r="N395" s="26"/>
      <c r="O395" s="26"/>
      <c r="P395" s="26"/>
      <c r="Q395" s="26"/>
      <c r="R395" s="26"/>
      <c r="S395" s="26"/>
      <c r="T395" s="26"/>
      <c r="U395" s="26"/>
      <c r="V395" s="26"/>
      <c r="W395" s="30"/>
      <c r="X395" s="30">
        <v>4.3000000000000007</v>
      </c>
      <c r="Y395" s="30">
        <v>4.0999999999999996</v>
      </c>
      <c r="Z395" s="30">
        <v>4.0999999999999996</v>
      </c>
      <c r="AA395" s="30">
        <v>4.0999999999999996</v>
      </c>
      <c r="AB395" s="30">
        <v>4.0999999999999996</v>
      </c>
      <c r="AC395" s="30">
        <v>4.0999999999999996</v>
      </c>
      <c r="AD395" s="30">
        <v>4.0999999999999996</v>
      </c>
      <c r="AE395" s="30">
        <v>4.0999999999999996</v>
      </c>
      <c r="AF395" s="30">
        <v>4.0999999999999996</v>
      </c>
      <c r="AG395" s="30">
        <v>4.0999999999999996</v>
      </c>
      <c r="AH395" s="30">
        <v>4.0999999999999996</v>
      </c>
      <c r="AI395" s="30"/>
      <c r="AJ395" s="30"/>
      <c r="AK395" s="30"/>
      <c r="AL395" s="30"/>
      <c r="AM395" s="30"/>
      <c r="AN395" s="30"/>
      <c r="AO395" s="30"/>
      <c r="AP395" s="30"/>
      <c r="AQ395" s="30"/>
      <c r="AR395" s="30"/>
      <c r="AS395" s="30"/>
      <c r="AT395" s="30"/>
      <c r="AU395" s="30"/>
      <c r="AV395" s="30"/>
      <c r="AW395" s="30"/>
      <c r="AX395" s="30"/>
      <c r="AY395" s="30"/>
      <c r="AZ395" s="30"/>
      <c r="BA395" s="30"/>
      <c r="BB395" s="30"/>
      <c r="BC395" s="30"/>
      <c r="BD395" s="30"/>
      <c r="BE395" s="30"/>
      <c r="BF395" s="30"/>
      <c r="BG395" s="30"/>
      <c r="BH395" s="30"/>
      <c r="BI395" s="30"/>
      <c r="BJ395" s="30"/>
      <c r="BK395" s="30"/>
      <c r="BL395" s="43"/>
      <c r="BM395" t="s">
        <v>100</v>
      </c>
    </row>
    <row r="396" spans="1:65" x14ac:dyDescent="0.2">
      <c r="A396" s="245"/>
      <c r="B396" s="40" t="s">
        <v>52</v>
      </c>
      <c r="C396" s="24" t="s">
        <v>75</v>
      </c>
      <c r="D396" s="25"/>
      <c r="E396" s="26"/>
      <c r="F396" s="26"/>
      <c r="G396" s="26"/>
      <c r="H396" s="26"/>
      <c r="I396" s="26"/>
      <c r="J396" s="26"/>
      <c r="K396" s="26"/>
      <c r="L396" s="26"/>
      <c r="M396" s="26"/>
      <c r="N396" s="26"/>
      <c r="O396" s="26"/>
      <c r="P396" s="26"/>
      <c r="Q396" s="26"/>
      <c r="R396" s="26"/>
      <c r="S396" s="26"/>
      <c r="T396" s="26"/>
      <c r="U396" s="26"/>
      <c r="V396" s="26"/>
      <c r="W396" s="26"/>
      <c r="X396" s="26"/>
      <c r="Y396" s="26"/>
      <c r="Z396" s="26"/>
      <c r="AA396" s="26"/>
      <c r="AB396" s="26"/>
      <c r="AC396" s="26"/>
      <c r="AD396" s="26"/>
      <c r="AE396" s="26"/>
      <c r="AF396" s="26"/>
      <c r="AG396" s="26"/>
      <c r="AH396" s="26"/>
      <c r="AI396" s="26"/>
      <c r="AJ396" s="26"/>
      <c r="AK396" s="26"/>
      <c r="AL396" s="26"/>
      <c r="AM396" s="26"/>
      <c r="AN396" s="26"/>
      <c r="AO396" s="26"/>
      <c r="AP396" s="26"/>
      <c r="AQ396" s="26"/>
      <c r="AR396" s="26"/>
      <c r="AS396" s="26"/>
      <c r="AT396" s="26"/>
      <c r="AU396" s="26"/>
      <c r="AV396" s="26"/>
      <c r="AW396" s="26"/>
      <c r="AX396" s="26"/>
      <c r="AY396" s="26"/>
      <c r="AZ396" s="26"/>
      <c r="BA396" s="26"/>
      <c r="BB396" s="26"/>
      <c r="BC396" s="26"/>
      <c r="BD396" s="26"/>
      <c r="BE396" s="26"/>
      <c r="BF396" s="26"/>
      <c r="BG396" s="26"/>
      <c r="BH396" s="26"/>
      <c r="BI396" s="26"/>
      <c r="BJ396" s="26"/>
      <c r="BK396" s="26"/>
      <c r="BL396" s="41"/>
      <c r="BM396" t="s">
        <v>100</v>
      </c>
    </row>
    <row r="397" spans="1:65" x14ac:dyDescent="0.2">
      <c r="A397" s="245"/>
      <c r="B397" s="40" t="s">
        <v>52</v>
      </c>
      <c r="C397" s="24" t="s">
        <v>79</v>
      </c>
      <c r="D397" s="25"/>
      <c r="E397" s="26"/>
      <c r="F397" s="26"/>
      <c r="G397" s="26"/>
      <c r="H397" s="26"/>
      <c r="I397" s="26"/>
      <c r="J397" s="26"/>
      <c r="K397" s="26"/>
      <c r="L397" s="26"/>
      <c r="M397" s="26"/>
      <c r="N397" s="26"/>
      <c r="O397" s="26"/>
      <c r="P397" s="26"/>
      <c r="Q397" s="26"/>
      <c r="R397" s="26"/>
      <c r="S397" s="26"/>
      <c r="T397" s="26"/>
      <c r="U397" s="26"/>
      <c r="V397" s="26"/>
      <c r="W397" s="26"/>
      <c r="X397" s="26"/>
      <c r="Y397" s="26"/>
      <c r="Z397" s="26"/>
      <c r="AA397" s="26"/>
      <c r="AB397" s="26"/>
      <c r="AC397" s="26"/>
      <c r="AD397" s="26"/>
      <c r="AE397" s="26"/>
      <c r="AF397" s="26"/>
      <c r="AG397" s="26"/>
      <c r="AH397" s="26"/>
      <c r="AI397" s="26"/>
      <c r="AJ397" s="26"/>
      <c r="AK397" s="26"/>
      <c r="AL397" s="26"/>
      <c r="AM397" s="26"/>
      <c r="AN397" s="26"/>
      <c r="AO397" s="26"/>
      <c r="AP397" s="26"/>
      <c r="AQ397" s="26"/>
      <c r="AR397" s="26"/>
      <c r="AS397" s="26"/>
      <c r="AT397" s="26"/>
      <c r="AU397" s="26"/>
      <c r="AV397" s="26"/>
      <c r="AW397" s="26"/>
      <c r="AX397" s="26"/>
      <c r="AY397" s="26"/>
      <c r="AZ397" s="26"/>
      <c r="BA397" s="26"/>
      <c r="BB397" s="26"/>
      <c r="BC397" s="26"/>
      <c r="BD397" s="26"/>
      <c r="BE397" s="26"/>
      <c r="BF397" s="26"/>
      <c r="BG397" s="26"/>
      <c r="BH397" s="26"/>
      <c r="BI397" s="26"/>
      <c r="BJ397" s="26"/>
      <c r="BK397" s="26"/>
      <c r="BL397" s="41"/>
      <c r="BM397" t="s">
        <v>100</v>
      </c>
    </row>
    <row r="398" spans="1:65" x14ac:dyDescent="0.2">
      <c r="A398" s="245"/>
      <c r="B398" s="40" t="s">
        <v>52</v>
      </c>
      <c r="C398" s="24" t="s">
        <v>80</v>
      </c>
      <c r="D398" s="25"/>
      <c r="E398" s="26"/>
      <c r="F398" s="26"/>
      <c r="G398" s="26"/>
      <c r="H398" s="26"/>
      <c r="I398" s="26"/>
      <c r="J398" s="26"/>
      <c r="K398" s="26"/>
      <c r="L398" s="26"/>
      <c r="M398" s="26"/>
      <c r="N398" s="26"/>
      <c r="O398" s="26"/>
      <c r="P398" s="26"/>
      <c r="Q398" s="26"/>
      <c r="R398" s="26"/>
      <c r="S398" s="26"/>
      <c r="T398" s="26"/>
      <c r="U398" s="26"/>
      <c r="V398" s="26"/>
      <c r="W398" s="26"/>
      <c r="X398" s="26"/>
      <c r="Y398" s="26"/>
      <c r="Z398" s="26"/>
      <c r="AA398" s="26"/>
      <c r="AB398" s="26"/>
      <c r="AC398" s="26"/>
      <c r="AD398" s="26"/>
      <c r="AE398" s="26"/>
      <c r="AF398" s="26"/>
      <c r="AG398" s="26"/>
      <c r="AH398" s="26"/>
      <c r="AI398" s="26"/>
      <c r="AJ398" s="26"/>
      <c r="AK398" s="26"/>
      <c r="AL398" s="26"/>
      <c r="AM398" s="26"/>
      <c r="AN398" s="26"/>
      <c r="AO398" s="26"/>
      <c r="AP398" s="26"/>
      <c r="AQ398" s="26"/>
      <c r="AR398" s="26"/>
      <c r="AS398" s="26"/>
      <c r="AT398" s="26"/>
      <c r="AU398" s="26"/>
      <c r="AV398" s="26"/>
      <c r="AW398" s="26"/>
      <c r="AX398" s="26"/>
      <c r="AY398" s="26"/>
      <c r="AZ398" s="26"/>
      <c r="BA398" s="26"/>
      <c r="BB398" s="26"/>
      <c r="BC398" s="26"/>
      <c r="BD398" s="26"/>
      <c r="BE398" s="26"/>
      <c r="BF398" s="26"/>
      <c r="BG398" s="26"/>
      <c r="BH398" s="26"/>
      <c r="BI398" s="26"/>
      <c r="BJ398" s="26"/>
      <c r="BK398" s="26"/>
      <c r="BL398" s="41"/>
      <c r="BM398" t="s">
        <v>100</v>
      </c>
    </row>
    <row r="399" spans="1:65" x14ac:dyDescent="0.2">
      <c r="A399" s="245"/>
      <c r="B399" s="40" t="s">
        <v>52</v>
      </c>
      <c r="C399" s="24" t="s">
        <v>78</v>
      </c>
      <c r="D399" s="25"/>
      <c r="E399" s="26"/>
      <c r="F399" s="26"/>
      <c r="G399" s="26"/>
      <c r="H399" s="26"/>
      <c r="I399" s="26"/>
      <c r="J399" s="26"/>
      <c r="K399" s="26"/>
      <c r="L399" s="26"/>
      <c r="M399" s="26"/>
      <c r="N399" s="26"/>
      <c r="O399" s="26"/>
      <c r="P399" s="26"/>
      <c r="Q399" s="26"/>
      <c r="R399" s="26"/>
      <c r="S399" s="26"/>
      <c r="T399" s="26"/>
      <c r="U399" s="26"/>
      <c r="V399" s="26"/>
      <c r="W399" s="26"/>
      <c r="X399" s="26"/>
      <c r="Y399" s="26"/>
      <c r="Z399" s="26"/>
      <c r="AA399" s="26"/>
      <c r="AB399" s="26"/>
      <c r="AC399" s="26"/>
      <c r="AD399" s="26"/>
      <c r="AE399" s="26"/>
      <c r="AF399" s="26"/>
      <c r="AG399" s="26"/>
      <c r="AH399" s="26"/>
      <c r="AI399" s="26"/>
      <c r="AJ399" s="26"/>
      <c r="AK399" s="26"/>
      <c r="AL399" s="26"/>
      <c r="AM399" s="26"/>
      <c r="AN399" s="26"/>
      <c r="AO399" s="26"/>
      <c r="AP399" s="26"/>
      <c r="AQ399" s="26"/>
      <c r="AR399" s="26"/>
      <c r="AS399" s="26"/>
      <c r="AT399" s="26"/>
      <c r="AU399" s="26"/>
      <c r="AV399" s="26"/>
      <c r="AW399" s="26"/>
      <c r="AX399" s="26"/>
      <c r="AY399" s="26"/>
      <c r="AZ399" s="26"/>
      <c r="BA399" s="26"/>
      <c r="BB399" s="26"/>
      <c r="BC399" s="26"/>
      <c r="BD399" s="26"/>
      <c r="BE399" s="26"/>
      <c r="BF399" s="26"/>
      <c r="BG399" s="26"/>
      <c r="BH399" s="26"/>
      <c r="BI399" s="26"/>
      <c r="BJ399" s="26"/>
      <c r="BK399" s="26"/>
      <c r="BL399" s="41"/>
      <c r="BM399" t="s">
        <v>100</v>
      </c>
    </row>
    <row r="400" spans="1:65" x14ac:dyDescent="0.2">
      <c r="A400" s="245"/>
      <c r="B400" s="40" t="s">
        <v>52</v>
      </c>
      <c r="C400" s="31" t="s">
        <v>5</v>
      </c>
      <c r="D400" s="27">
        <v>0</v>
      </c>
      <c r="E400" s="28">
        <v>0</v>
      </c>
      <c r="F400" s="28">
        <v>0</v>
      </c>
      <c r="G400" s="28">
        <v>0</v>
      </c>
      <c r="H400" s="28">
        <v>0</v>
      </c>
      <c r="I400" s="28">
        <v>0</v>
      </c>
      <c r="J400" s="28">
        <v>0</v>
      </c>
      <c r="K400" s="28">
        <v>0</v>
      </c>
      <c r="L400" s="28">
        <v>0</v>
      </c>
      <c r="M400" s="28">
        <v>0</v>
      </c>
      <c r="N400" s="28">
        <v>0</v>
      </c>
      <c r="O400" s="28">
        <v>0</v>
      </c>
      <c r="P400" s="28">
        <v>0</v>
      </c>
      <c r="Q400" s="28">
        <v>0</v>
      </c>
      <c r="R400" s="28">
        <v>0</v>
      </c>
      <c r="S400" s="28">
        <v>0</v>
      </c>
      <c r="T400" s="28">
        <v>0</v>
      </c>
      <c r="U400" s="28">
        <v>0</v>
      </c>
      <c r="V400" s="28">
        <v>0</v>
      </c>
      <c r="W400" s="28">
        <v>0</v>
      </c>
      <c r="X400" s="28">
        <v>0</v>
      </c>
      <c r="Y400" s="28">
        <v>0</v>
      </c>
      <c r="Z400" s="28">
        <v>0</v>
      </c>
      <c r="AA400" s="28">
        <v>0</v>
      </c>
      <c r="AB400" s="28">
        <v>0</v>
      </c>
      <c r="AC400" s="28">
        <v>0</v>
      </c>
      <c r="AD400" s="28">
        <v>0</v>
      </c>
      <c r="AE400" s="28">
        <v>0</v>
      </c>
      <c r="AF400" s="28">
        <v>0</v>
      </c>
      <c r="AG400" s="28">
        <v>0</v>
      </c>
      <c r="AH400" s="28">
        <v>0</v>
      </c>
      <c r="AI400" s="28">
        <v>0</v>
      </c>
      <c r="AJ400" s="28">
        <v>0</v>
      </c>
      <c r="AK400" s="28">
        <v>0</v>
      </c>
      <c r="AL400" s="28">
        <v>0</v>
      </c>
      <c r="AM400" s="28">
        <v>0</v>
      </c>
      <c r="AN400" s="28">
        <v>0</v>
      </c>
      <c r="AO400" s="28">
        <v>0</v>
      </c>
      <c r="AP400" s="28">
        <v>0</v>
      </c>
      <c r="AQ400" s="28">
        <v>0</v>
      </c>
      <c r="AR400" s="28">
        <v>0</v>
      </c>
      <c r="AS400" s="28">
        <v>0</v>
      </c>
      <c r="AT400" s="28">
        <v>0</v>
      </c>
      <c r="AU400" s="28">
        <v>0</v>
      </c>
      <c r="AV400" s="28">
        <v>0</v>
      </c>
      <c r="AW400" s="28">
        <v>0</v>
      </c>
      <c r="AX400" s="28">
        <v>0</v>
      </c>
      <c r="AY400" s="28">
        <v>0</v>
      </c>
      <c r="AZ400" s="28">
        <v>0</v>
      </c>
      <c r="BA400" s="28">
        <v>0</v>
      </c>
      <c r="BB400" s="28">
        <v>0</v>
      </c>
      <c r="BC400" s="28">
        <v>0</v>
      </c>
      <c r="BD400" s="28">
        <v>0</v>
      </c>
      <c r="BE400" s="28">
        <v>0</v>
      </c>
      <c r="BF400" s="28">
        <v>0</v>
      </c>
      <c r="BG400" s="28">
        <v>0</v>
      </c>
      <c r="BH400" s="28">
        <v>0</v>
      </c>
      <c r="BI400" s="28">
        <v>0</v>
      </c>
      <c r="BJ400" s="28">
        <v>0</v>
      </c>
      <c r="BK400" s="28">
        <v>0</v>
      </c>
      <c r="BL400" s="42">
        <v>0</v>
      </c>
      <c r="BM400" t="s">
        <v>100</v>
      </c>
    </row>
    <row r="401" spans="1:65" x14ac:dyDescent="0.2">
      <c r="A401" s="245"/>
      <c r="B401" s="40" t="s">
        <v>52</v>
      </c>
      <c r="C401" s="24" t="s">
        <v>74</v>
      </c>
      <c r="D401" s="35">
        <v>0</v>
      </c>
      <c r="E401" s="29">
        <v>0</v>
      </c>
      <c r="F401" s="29">
        <v>0</v>
      </c>
      <c r="G401" s="29">
        <v>0</v>
      </c>
      <c r="H401" s="29">
        <v>0</v>
      </c>
      <c r="I401" s="29">
        <v>0</v>
      </c>
      <c r="J401" s="29">
        <v>0</v>
      </c>
      <c r="K401" s="29">
        <v>0</v>
      </c>
      <c r="L401" s="29">
        <v>0</v>
      </c>
      <c r="M401" s="29">
        <v>0</v>
      </c>
      <c r="N401" s="29">
        <v>0</v>
      </c>
      <c r="O401" s="29">
        <v>0</v>
      </c>
      <c r="P401" s="29">
        <v>0</v>
      </c>
      <c r="Q401" s="29">
        <v>0</v>
      </c>
      <c r="R401" s="29">
        <v>0</v>
      </c>
      <c r="S401" s="29">
        <v>0</v>
      </c>
      <c r="T401" s="29">
        <v>0</v>
      </c>
      <c r="U401" s="29">
        <v>0</v>
      </c>
      <c r="V401" s="29">
        <v>0</v>
      </c>
      <c r="W401" s="29">
        <v>0</v>
      </c>
      <c r="X401" s="26">
        <v>0</v>
      </c>
      <c r="Y401" s="26">
        <v>0</v>
      </c>
      <c r="Z401" s="26">
        <v>0</v>
      </c>
      <c r="AA401" s="26">
        <v>0</v>
      </c>
      <c r="AB401" s="26">
        <v>0</v>
      </c>
      <c r="AC401" s="26">
        <v>0</v>
      </c>
      <c r="AD401" s="26">
        <v>0</v>
      </c>
      <c r="AE401" s="26">
        <v>0</v>
      </c>
      <c r="AF401" s="26">
        <v>0</v>
      </c>
      <c r="AG401" s="26">
        <v>0</v>
      </c>
      <c r="AH401" s="26">
        <v>0</v>
      </c>
      <c r="AI401" s="26"/>
      <c r="AJ401" s="26"/>
      <c r="AK401" s="26"/>
      <c r="AL401" s="26"/>
      <c r="AM401" s="26"/>
      <c r="AN401" s="26"/>
      <c r="AO401" s="26"/>
      <c r="AP401" s="26"/>
      <c r="AQ401" s="26"/>
      <c r="AR401" s="26"/>
      <c r="AS401" s="26"/>
      <c r="AT401" s="26"/>
      <c r="AU401" s="26"/>
      <c r="AV401" s="26"/>
      <c r="AW401" s="26"/>
      <c r="AX401" s="26"/>
      <c r="AY401" s="26"/>
      <c r="AZ401" s="26"/>
      <c r="BA401" s="26"/>
      <c r="BB401" s="26"/>
      <c r="BC401" s="26"/>
      <c r="BD401" s="26"/>
      <c r="BE401" s="26"/>
      <c r="BF401" s="26"/>
      <c r="BG401" s="26"/>
      <c r="BH401" s="26"/>
      <c r="BI401" s="26"/>
      <c r="BJ401" s="26"/>
      <c r="BK401" s="26"/>
      <c r="BL401" s="41"/>
      <c r="BM401" t="s">
        <v>100</v>
      </c>
    </row>
    <row r="402" spans="1:65" x14ac:dyDescent="0.2">
      <c r="A402" s="245"/>
      <c r="B402" s="40" t="s">
        <v>52</v>
      </c>
      <c r="C402" s="24" t="s">
        <v>83</v>
      </c>
      <c r="D402" s="25"/>
      <c r="E402" s="26"/>
      <c r="F402" s="26"/>
      <c r="G402" s="26"/>
      <c r="H402" s="26"/>
      <c r="I402" s="26"/>
      <c r="J402" s="26"/>
      <c r="K402" s="26"/>
      <c r="L402" s="26"/>
      <c r="M402" s="26"/>
      <c r="N402" s="26"/>
      <c r="O402" s="26"/>
      <c r="P402" s="26"/>
      <c r="Q402" s="26"/>
      <c r="R402" s="26"/>
      <c r="S402" s="26"/>
      <c r="T402" s="26"/>
      <c r="U402" s="26"/>
      <c r="V402" s="26"/>
      <c r="W402" s="30"/>
      <c r="X402" s="30">
        <v>0</v>
      </c>
      <c r="Y402" s="30">
        <v>0</v>
      </c>
      <c r="Z402" s="30">
        <v>0</v>
      </c>
      <c r="AA402" s="30">
        <v>0</v>
      </c>
      <c r="AB402" s="30">
        <v>0</v>
      </c>
      <c r="AC402" s="30">
        <v>0</v>
      </c>
      <c r="AD402" s="30">
        <v>0</v>
      </c>
      <c r="AE402" s="30">
        <v>0</v>
      </c>
      <c r="AF402" s="30">
        <v>0</v>
      </c>
      <c r="AG402" s="30">
        <v>0</v>
      </c>
      <c r="AH402" s="30">
        <v>0</v>
      </c>
      <c r="AI402" s="30"/>
      <c r="AJ402" s="30"/>
      <c r="AK402" s="30"/>
      <c r="AL402" s="30"/>
      <c r="AM402" s="30"/>
      <c r="AN402" s="30"/>
      <c r="AO402" s="30"/>
      <c r="AP402" s="30"/>
      <c r="AQ402" s="30"/>
      <c r="AR402" s="30"/>
      <c r="AS402" s="30"/>
      <c r="AT402" s="30"/>
      <c r="AU402" s="30"/>
      <c r="AV402" s="30"/>
      <c r="AW402" s="30"/>
      <c r="AX402" s="30"/>
      <c r="AY402" s="30"/>
      <c r="AZ402" s="30"/>
      <c r="BA402" s="30"/>
      <c r="BB402" s="30"/>
      <c r="BC402" s="30"/>
      <c r="BD402" s="30"/>
      <c r="BE402" s="30"/>
      <c r="BF402" s="30"/>
      <c r="BG402" s="30"/>
      <c r="BH402" s="30"/>
      <c r="BI402" s="30"/>
      <c r="BJ402" s="30"/>
      <c r="BK402" s="30"/>
      <c r="BL402" s="43"/>
      <c r="BM402" t="s">
        <v>100</v>
      </c>
    </row>
    <row r="403" spans="1:65" x14ac:dyDescent="0.2">
      <c r="A403" s="245"/>
      <c r="B403" s="40" t="s">
        <v>52</v>
      </c>
      <c r="C403" s="24" t="s">
        <v>75</v>
      </c>
      <c r="D403" s="25"/>
      <c r="E403" s="26"/>
      <c r="F403" s="26"/>
      <c r="G403" s="26"/>
      <c r="H403" s="26"/>
      <c r="I403" s="26"/>
      <c r="J403" s="26"/>
      <c r="K403" s="26"/>
      <c r="L403" s="26"/>
      <c r="M403" s="26"/>
      <c r="N403" s="26"/>
      <c r="O403" s="26"/>
      <c r="P403" s="26"/>
      <c r="Q403" s="26"/>
      <c r="R403" s="26"/>
      <c r="S403" s="26"/>
      <c r="T403" s="26"/>
      <c r="U403" s="26"/>
      <c r="V403" s="26"/>
      <c r="W403" s="26"/>
      <c r="X403" s="26"/>
      <c r="Y403" s="26"/>
      <c r="Z403" s="26"/>
      <c r="AA403" s="26"/>
      <c r="AB403" s="26"/>
      <c r="AC403" s="26"/>
      <c r="AD403" s="26"/>
      <c r="AE403" s="26"/>
      <c r="AF403" s="26"/>
      <c r="AG403" s="26"/>
      <c r="AH403" s="26"/>
      <c r="AI403" s="26"/>
      <c r="AJ403" s="26"/>
      <c r="AK403" s="26"/>
      <c r="AL403" s="26"/>
      <c r="AM403" s="26"/>
      <c r="AN403" s="26"/>
      <c r="AO403" s="26"/>
      <c r="AP403" s="26"/>
      <c r="AQ403" s="26"/>
      <c r="AR403" s="26"/>
      <c r="AS403" s="26"/>
      <c r="AT403" s="26"/>
      <c r="AU403" s="26"/>
      <c r="AV403" s="26"/>
      <c r="AW403" s="26"/>
      <c r="AX403" s="26"/>
      <c r="AY403" s="26"/>
      <c r="AZ403" s="26"/>
      <c r="BA403" s="26"/>
      <c r="BB403" s="26"/>
      <c r="BC403" s="26"/>
      <c r="BD403" s="26"/>
      <c r="BE403" s="26"/>
      <c r="BF403" s="26"/>
      <c r="BG403" s="26"/>
      <c r="BH403" s="26"/>
      <c r="BI403" s="26"/>
      <c r="BJ403" s="26"/>
      <c r="BK403" s="26"/>
      <c r="BL403" s="41"/>
      <c r="BM403" t="s">
        <v>100</v>
      </c>
    </row>
    <row r="404" spans="1:65" x14ac:dyDescent="0.2">
      <c r="A404" s="245"/>
      <c r="B404" s="40" t="s">
        <v>52</v>
      </c>
      <c r="C404" s="24" t="s">
        <v>79</v>
      </c>
      <c r="D404" s="25"/>
      <c r="E404" s="26"/>
      <c r="F404" s="26"/>
      <c r="G404" s="26"/>
      <c r="H404" s="26"/>
      <c r="I404" s="26"/>
      <c r="J404" s="26"/>
      <c r="K404" s="26"/>
      <c r="L404" s="26"/>
      <c r="M404" s="26"/>
      <c r="N404" s="26"/>
      <c r="O404" s="26"/>
      <c r="P404" s="26"/>
      <c r="Q404" s="26"/>
      <c r="R404" s="26"/>
      <c r="S404" s="26"/>
      <c r="T404" s="26"/>
      <c r="U404" s="26"/>
      <c r="V404" s="26"/>
      <c r="W404" s="26"/>
      <c r="X404" s="26"/>
      <c r="Y404" s="26"/>
      <c r="Z404" s="26"/>
      <c r="AA404" s="26"/>
      <c r="AB404" s="26"/>
      <c r="AC404" s="26"/>
      <c r="AD404" s="26"/>
      <c r="AE404" s="26"/>
      <c r="AF404" s="26"/>
      <c r="AG404" s="26"/>
      <c r="AH404" s="26"/>
      <c r="AI404" s="26"/>
      <c r="AJ404" s="26"/>
      <c r="AK404" s="26"/>
      <c r="AL404" s="26"/>
      <c r="AM404" s="26"/>
      <c r="AN404" s="26"/>
      <c r="AO404" s="26"/>
      <c r="AP404" s="26"/>
      <c r="AQ404" s="26"/>
      <c r="AR404" s="26"/>
      <c r="AS404" s="26"/>
      <c r="AT404" s="26"/>
      <c r="AU404" s="26"/>
      <c r="AV404" s="26"/>
      <c r="AW404" s="26"/>
      <c r="AX404" s="26"/>
      <c r="AY404" s="26"/>
      <c r="AZ404" s="26"/>
      <c r="BA404" s="26"/>
      <c r="BB404" s="26"/>
      <c r="BC404" s="26"/>
      <c r="BD404" s="26"/>
      <c r="BE404" s="26"/>
      <c r="BF404" s="26"/>
      <c r="BG404" s="26"/>
      <c r="BH404" s="26"/>
      <c r="BI404" s="26"/>
      <c r="BJ404" s="26"/>
      <c r="BK404" s="26"/>
      <c r="BL404" s="41"/>
      <c r="BM404" t="s">
        <v>100</v>
      </c>
    </row>
    <row r="405" spans="1:65" x14ac:dyDescent="0.2">
      <c r="A405" s="245"/>
      <c r="B405" s="40" t="s">
        <v>52</v>
      </c>
      <c r="C405" s="24" t="s">
        <v>80</v>
      </c>
      <c r="D405" s="25"/>
      <c r="E405" s="26"/>
      <c r="F405" s="26"/>
      <c r="G405" s="26"/>
      <c r="H405" s="26"/>
      <c r="I405" s="26"/>
      <c r="J405" s="26"/>
      <c r="K405" s="26"/>
      <c r="L405" s="26"/>
      <c r="M405" s="26"/>
      <c r="N405" s="26"/>
      <c r="O405" s="26"/>
      <c r="P405" s="26"/>
      <c r="Q405" s="26"/>
      <c r="R405" s="26"/>
      <c r="S405" s="26"/>
      <c r="T405" s="26"/>
      <c r="U405" s="26"/>
      <c r="V405" s="26"/>
      <c r="W405" s="26"/>
      <c r="X405" s="26"/>
      <c r="Y405" s="26"/>
      <c r="Z405" s="26"/>
      <c r="AA405" s="26"/>
      <c r="AB405" s="26"/>
      <c r="AC405" s="26"/>
      <c r="AD405" s="26"/>
      <c r="AE405" s="26"/>
      <c r="AF405" s="26"/>
      <c r="AG405" s="26"/>
      <c r="AH405" s="26"/>
      <c r="AI405" s="26"/>
      <c r="AJ405" s="26"/>
      <c r="AK405" s="26"/>
      <c r="AL405" s="26"/>
      <c r="AM405" s="26"/>
      <c r="AN405" s="26"/>
      <c r="AO405" s="26"/>
      <c r="AP405" s="26"/>
      <c r="AQ405" s="26"/>
      <c r="AR405" s="26"/>
      <c r="AS405" s="26"/>
      <c r="AT405" s="26"/>
      <c r="AU405" s="26"/>
      <c r="AV405" s="26"/>
      <c r="AW405" s="26"/>
      <c r="AX405" s="26"/>
      <c r="AY405" s="26"/>
      <c r="AZ405" s="26"/>
      <c r="BA405" s="26"/>
      <c r="BB405" s="26"/>
      <c r="BC405" s="26"/>
      <c r="BD405" s="26"/>
      <c r="BE405" s="26"/>
      <c r="BF405" s="26"/>
      <c r="BG405" s="26"/>
      <c r="BH405" s="26"/>
      <c r="BI405" s="26"/>
      <c r="BJ405" s="26"/>
      <c r="BK405" s="26"/>
      <c r="BL405" s="41"/>
      <c r="BM405" t="s">
        <v>100</v>
      </c>
    </row>
    <row r="406" spans="1:65" x14ac:dyDescent="0.2">
      <c r="A406" s="245"/>
      <c r="B406" s="40" t="s">
        <v>52</v>
      </c>
      <c r="C406" s="24" t="s">
        <v>78</v>
      </c>
      <c r="D406" s="25"/>
      <c r="E406" s="26"/>
      <c r="F406" s="26"/>
      <c r="G406" s="26"/>
      <c r="H406" s="26"/>
      <c r="I406" s="26"/>
      <c r="J406" s="26"/>
      <c r="K406" s="26"/>
      <c r="L406" s="26"/>
      <c r="M406" s="26"/>
      <c r="N406" s="26"/>
      <c r="O406" s="26"/>
      <c r="P406" s="26"/>
      <c r="Q406" s="26"/>
      <c r="R406" s="26"/>
      <c r="S406" s="26"/>
      <c r="T406" s="26"/>
      <c r="U406" s="26"/>
      <c r="V406" s="26"/>
      <c r="W406" s="26"/>
      <c r="X406" s="26"/>
      <c r="Y406" s="26"/>
      <c r="Z406" s="26"/>
      <c r="AA406" s="26"/>
      <c r="AB406" s="26"/>
      <c r="AC406" s="26"/>
      <c r="AD406" s="26"/>
      <c r="AE406" s="26"/>
      <c r="AF406" s="26"/>
      <c r="AG406" s="26"/>
      <c r="AH406" s="26"/>
      <c r="AI406" s="26"/>
      <c r="AJ406" s="26"/>
      <c r="AK406" s="26"/>
      <c r="AL406" s="26"/>
      <c r="AM406" s="26"/>
      <c r="AN406" s="26"/>
      <c r="AO406" s="26"/>
      <c r="AP406" s="26"/>
      <c r="AQ406" s="26"/>
      <c r="AR406" s="26"/>
      <c r="AS406" s="26"/>
      <c r="AT406" s="26"/>
      <c r="AU406" s="26"/>
      <c r="AV406" s="26"/>
      <c r="AW406" s="26"/>
      <c r="AX406" s="26"/>
      <c r="AY406" s="26"/>
      <c r="AZ406" s="26"/>
      <c r="BA406" s="26"/>
      <c r="BB406" s="26"/>
      <c r="BC406" s="26"/>
      <c r="BD406" s="26"/>
      <c r="BE406" s="26"/>
      <c r="BF406" s="26"/>
      <c r="BG406" s="26"/>
      <c r="BH406" s="26"/>
      <c r="BI406" s="26"/>
      <c r="BJ406" s="26"/>
      <c r="BK406" s="26"/>
      <c r="BL406" s="41"/>
      <c r="BM406" t="s">
        <v>100</v>
      </c>
    </row>
    <row r="407" spans="1:65" x14ac:dyDescent="0.2">
      <c r="A407" s="245"/>
      <c r="B407" s="40" t="s">
        <v>52</v>
      </c>
      <c r="C407" s="31" t="s">
        <v>47</v>
      </c>
      <c r="D407" s="27">
        <v>0</v>
      </c>
      <c r="E407" s="28">
        <v>0</v>
      </c>
      <c r="F407" s="28">
        <v>0</v>
      </c>
      <c r="G407" s="28">
        <v>0</v>
      </c>
      <c r="H407" s="28">
        <v>0</v>
      </c>
      <c r="I407" s="28">
        <v>0</v>
      </c>
      <c r="J407" s="28">
        <v>0</v>
      </c>
      <c r="K407" s="28">
        <v>1</v>
      </c>
      <c r="L407" s="28">
        <v>7</v>
      </c>
      <c r="M407" s="28">
        <v>8</v>
      </c>
      <c r="N407" s="28">
        <v>8</v>
      </c>
      <c r="O407" s="28">
        <v>9</v>
      </c>
      <c r="P407" s="28">
        <v>9</v>
      </c>
      <c r="Q407" s="28">
        <v>10</v>
      </c>
      <c r="R407" s="28">
        <v>10</v>
      </c>
      <c r="S407" s="28">
        <v>10</v>
      </c>
      <c r="T407" s="28">
        <v>10</v>
      </c>
      <c r="U407" s="28">
        <v>9.8000000000000007</v>
      </c>
      <c r="V407" s="28">
        <v>12.7</v>
      </c>
      <c r="W407" s="28">
        <v>12.7</v>
      </c>
      <c r="X407" s="28">
        <v>12.7</v>
      </c>
      <c r="Y407" s="28">
        <v>12.7</v>
      </c>
      <c r="Z407" s="28">
        <v>12.7</v>
      </c>
      <c r="AA407" s="28">
        <v>12.7</v>
      </c>
      <c r="AB407" s="28">
        <v>12.7</v>
      </c>
      <c r="AC407" s="28">
        <v>12.7</v>
      </c>
      <c r="AD407" s="28">
        <v>12.7</v>
      </c>
      <c r="AE407" s="28">
        <v>12.7</v>
      </c>
      <c r="AF407" s="28">
        <v>12.7</v>
      </c>
      <c r="AG407" s="28">
        <v>12.7</v>
      </c>
      <c r="AH407" s="28">
        <v>12.7</v>
      </c>
      <c r="AI407" s="28">
        <v>12.7</v>
      </c>
      <c r="AJ407" s="28">
        <v>12.7</v>
      </c>
      <c r="AK407" s="28">
        <v>12.7</v>
      </c>
      <c r="AL407" s="28">
        <v>12.7</v>
      </c>
      <c r="AM407" s="28">
        <v>12.7</v>
      </c>
      <c r="AN407" s="28">
        <v>12.7</v>
      </c>
      <c r="AO407" s="28">
        <v>12.7</v>
      </c>
      <c r="AP407" s="28">
        <v>12.7</v>
      </c>
      <c r="AQ407" s="28">
        <v>12.7</v>
      </c>
      <c r="AR407" s="28">
        <v>12.7</v>
      </c>
      <c r="AS407" s="28">
        <v>12.7</v>
      </c>
      <c r="AT407" s="28">
        <v>12.7</v>
      </c>
      <c r="AU407" s="28">
        <v>12.7</v>
      </c>
      <c r="AV407" s="28">
        <v>12.7</v>
      </c>
      <c r="AW407" s="28">
        <v>12.7</v>
      </c>
      <c r="AX407" s="28">
        <v>12.7</v>
      </c>
      <c r="AY407" s="28">
        <v>12.7</v>
      </c>
      <c r="AZ407" s="28">
        <v>12.7</v>
      </c>
      <c r="BA407" s="28">
        <v>12.7</v>
      </c>
      <c r="BB407" s="28">
        <v>12.7</v>
      </c>
      <c r="BC407" s="28">
        <v>12.7</v>
      </c>
      <c r="BD407" s="28">
        <v>12.7</v>
      </c>
      <c r="BE407" s="28">
        <v>12.7</v>
      </c>
      <c r="BF407" s="28">
        <v>12.7</v>
      </c>
      <c r="BG407" s="28">
        <v>12.7</v>
      </c>
      <c r="BH407" s="28">
        <v>12.7</v>
      </c>
      <c r="BI407" s="28">
        <v>12.7</v>
      </c>
      <c r="BJ407" s="28">
        <v>12.7</v>
      </c>
      <c r="BK407" s="28">
        <v>12.7</v>
      </c>
      <c r="BL407" s="42">
        <v>12.7</v>
      </c>
      <c r="BM407" t="s">
        <v>100</v>
      </c>
    </row>
    <row r="408" spans="1:65" x14ac:dyDescent="0.2">
      <c r="A408" s="245"/>
      <c r="B408" s="40" t="s">
        <v>52</v>
      </c>
      <c r="C408" s="24" t="s">
        <v>74</v>
      </c>
      <c r="D408" s="35">
        <v>0</v>
      </c>
      <c r="E408" s="29">
        <v>0</v>
      </c>
      <c r="F408" s="29">
        <v>0</v>
      </c>
      <c r="G408" s="29">
        <v>0</v>
      </c>
      <c r="H408" s="29">
        <v>0</v>
      </c>
      <c r="I408" s="29">
        <v>0</v>
      </c>
      <c r="J408" s="29">
        <v>0</v>
      </c>
      <c r="K408" s="29">
        <v>1</v>
      </c>
      <c r="L408" s="29">
        <v>7</v>
      </c>
      <c r="M408" s="29">
        <v>8</v>
      </c>
      <c r="N408" s="29">
        <v>8</v>
      </c>
      <c r="O408" s="29">
        <v>9</v>
      </c>
      <c r="P408" s="29">
        <v>9</v>
      </c>
      <c r="Q408" s="29">
        <v>10</v>
      </c>
      <c r="R408" s="29">
        <v>10</v>
      </c>
      <c r="S408" s="29">
        <v>10</v>
      </c>
      <c r="T408" s="29">
        <v>10</v>
      </c>
      <c r="U408" s="29">
        <v>9.8000000000000007</v>
      </c>
      <c r="V408" s="29">
        <v>12.7</v>
      </c>
      <c r="W408" s="29">
        <v>12.7</v>
      </c>
      <c r="X408" s="26">
        <v>0</v>
      </c>
      <c r="Y408" s="26">
        <v>0</v>
      </c>
      <c r="Z408" s="26">
        <v>0</v>
      </c>
      <c r="AA408" s="26">
        <v>0</v>
      </c>
      <c r="AB408" s="26">
        <v>0</v>
      </c>
      <c r="AC408" s="26">
        <v>0</v>
      </c>
      <c r="AD408" s="26">
        <v>0</v>
      </c>
      <c r="AE408" s="26">
        <v>0</v>
      </c>
      <c r="AF408" s="26">
        <v>0</v>
      </c>
      <c r="AG408" s="26">
        <v>0</v>
      </c>
      <c r="AH408" s="26">
        <v>0</v>
      </c>
      <c r="AI408" s="26"/>
      <c r="AJ408" s="26"/>
      <c r="AK408" s="26"/>
      <c r="AL408" s="26"/>
      <c r="AM408" s="26"/>
      <c r="AN408" s="26"/>
      <c r="AO408" s="26"/>
      <c r="AP408" s="26"/>
      <c r="AQ408" s="26"/>
      <c r="AR408" s="26"/>
      <c r="AS408" s="26"/>
      <c r="AT408" s="26"/>
      <c r="AU408" s="26"/>
      <c r="AV408" s="26"/>
      <c r="AW408" s="26"/>
      <c r="AX408" s="26"/>
      <c r="AY408" s="26"/>
      <c r="AZ408" s="26"/>
      <c r="BA408" s="26"/>
      <c r="BB408" s="26"/>
      <c r="BC408" s="26"/>
      <c r="BD408" s="26"/>
      <c r="BE408" s="26"/>
      <c r="BF408" s="26"/>
      <c r="BG408" s="26"/>
      <c r="BH408" s="26"/>
      <c r="BI408" s="26"/>
      <c r="BJ408" s="26"/>
      <c r="BK408" s="26"/>
      <c r="BL408" s="41"/>
      <c r="BM408" t="s">
        <v>100</v>
      </c>
    </row>
    <row r="409" spans="1:65" x14ac:dyDescent="0.2">
      <c r="A409" s="245"/>
      <c r="B409" s="40" t="s">
        <v>52</v>
      </c>
      <c r="C409" s="24" t="s">
        <v>83</v>
      </c>
      <c r="D409" s="25"/>
      <c r="E409" s="26"/>
      <c r="F409" s="26"/>
      <c r="G409" s="26"/>
      <c r="H409" s="26"/>
      <c r="I409" s="26"/>
      <c r="J409" s="26"/>
      <c r="K409" s="26"/>
      <c r="L409" s="26"/>
      <c r="M409" s="26"/>
      <c r="N409" s="26"/>
      <c r="O409" s="26"/>
      <c r="P409" s="26"/>
      <c r="Q409" s="26"/>
      <c r="R409" s="26"/>
      <c r="S409" s="26"/>
      <c r="T409" s="26"/>
      <c r="U409" s="26"/>
      <c r="V409" s="26"/>
      <c r="W409" s="30"/>
      <c r="X409" s="30"/>
      <c r="Y409" s="30"/>
      <c r="Z409" s="30"/>
      <c r="AA409" s="30"/>
      <c r="AB409" s="30"/>
      <c r="AC409" s="30"/>
      <c r="AD409" s="30"/>
      <c r="AE409" s="30"/>
      <c r="AF409" s="30"/>
      <c r="AG409" s="30"/>
      <c r="AH409" s="30"/>
      <c r="AI409" s="30"/>
      <c r="AJ409" s="30"/>
      <c r="AK409" s="30"/>
      <c r="AL409" s="30"/>
      <c r="AM409" s="30"/>
      <c r="AN409" s="30"/>
      <c r="AO409" s="30"/>
      <c r="AP409" s="30"/>
      <c r="AQ409" s="30"/>
      <c r="AR409" s="30"/>
      <c r="AS409" s="30"/>
      <c r="AT409" s="30"/>
      <c r="AU409" s="30"/>
      <c r="AV409" s="30"/>
      <c r="AW409" s="30"/>
      <c r="AX409" s="30"/>
      <c r="AY409" s="30"/>
      <c r="AZ409" s="30"/>
      <c r="BA409" s="30"/>
      <c r="BB409" s="30"/>
      <c r="BC409" s="30"/>
      <c r="BD409" s="30"/>
      <c r="BE409" s="30"/>
      <c r="BF409" s="30"/>
      <c r="BG409" s="30"/>
      <c r="BH409" s="30"/>
      <c r="BI409" s="30"/>
      <c r="BJ409" s="30"/>
      <c r="BK409" s="30"/>
      <c r="BL409" s="43"/>
      <c r="BM409" t="s">
        <v>100</v>
      </c>
    </row>
    <row r="410" spans="1:65" x14ac:dyDescent="0.2">
      <c r="A410" s="245"/>
      <c r="B410" s="40" t="s">
        <v>52</v>
      </c>
      <c r="C410" s="24" t="s">
        <v>75</v>
      </c>
      <c r="D410" s="25"/>
      <c r="E410" s="26"/>
      <c r="F410" s="26"/>
      <c r="G410" s="26"/>
      <c r="H410" s="26"/>
      <c r="I410" s="26"/>
      <c r="J410" s="26"/>
      <c r="K410" s="26"/>
      <c r="L410" s="26"/>
      <c r="M410" s="26"/>
      <c r="N410" s="26"/>
      <c r="O410" s="26"/>
      <c r="P410" s="26"/>
      <c r="Q410" s="26"/>
      <c r="R410" s="26"/>
      <c r="S410" s="26"/>
      <c r="T410" s="26"/>
      <c r="U410" s="26"/>
      <c r="V410" s="26"/>
      <c r="W410" s="26"/>
      <c r="X410" s="26"/>
      <c r="Y410" s="26"/>
      <c r="Z410" s="26"/>
      <c r="AA410" s="26"/>
      <c r="AB410" s="26"/>
      <c r="AC410" s="26"/>
      <c r="AD410" s="26"/>
      <c r="AE410" s="26"/>
      <c r="AF410" s="26"/>
      <c r="AG410" s="26"/>
      <c r="AH410" s="26"/>
      <c r="AI410" s="26"/>
      <c r="AJ410" s="26"/>
      <c r="AK410" s="26"/>
      <c r="AL410" s="26"/>
      <c r="AM410" s="26"/>
      <c r="AN410" s="26"/>
      <c r="AO410" s="26"/>
      <c r="AP410" s="26"/>
      <c r="AQ410" s="26"/>
      <c r="AR410" s="26"/>
      <c r="AS410" s="26"/>
      <c r="AT410" s="26"/>
      <c r="AU410" s="26"/>
      <c r="AV410" s="26"/>
      <c r="AW410" s="26"/>
      <c r="AX410" s="26"/>
      <c r="AY410" s="26"/>
      <c r="AZ410" s="26"/>
      <c r="BA410" s="26"/>
      <c r="BB410" s="26"/>
      <c r="BC410" s="26"/>
      <c r="BD410" s="26"/>
      <c r="BE410" s="26"/>
      <c r="BF410" s="26"/>
      <c r="BG410" s="26"/>
      <c r="BH410" s="26"/>
      <c r="BI410" s="26"/>
      <c r="BJ410" s="26"/>
      <c r="BK410" s="26"/>
      <c r="BL410" s="41"/>
      <c r="BM410" t="s">
        <v>100</v>
      </c>
    </row>
    <row r="411" spans="1:65" x14ac:dyDescent="0.2">
      <c r="A411" s="245"/>
      <c r="B411" s="40" t="s">
        <v>52</v>
      </c>
      <c r="C411" s="24" t="s">
        <v>79</v>
      </c>
      <c r="D411" s="25"/>
      <c r="E411" s="26"/>
      <c r="F411" s="26"/>
      <c r="G411" s="26"/>
      <c r="H411" s="26"/>
      <c r="I411" s="26"/>
      <c r="J411" s="26"/>
      <c r="K411" s="26"/>
      <c r="L411" s="26"/>
      <c r="M411" s="26"/>
      <c r="N411" s="26"/>
      <c r="O411" s="26"/>
      <c r="P411" s="26"/>
      <c r="Q411" s="26"/>
      <c r="R411" s="26"/>
      <c r="S411" s="26"/>
      <c r="T411" s="26"/>
      <c r="U411" s="26"/>
      <c r="V411" s="26"/>
      <c r="W411" s="26"/>
      <c r="X411" s="26"/>
      <c r="Y411" s="26"/>
      <c r="Z411" s="26"/>
      <c r="AA411" s="26"/>
      <c r="AB411" s="26"/>
      <c r="AC411" s="26"/>
      <c r="AD411" s="26"/>
      <c r="AE411" s="26"/>
      <c r="AF411" s="26"/>
      <c r="AG411" s="26"/>
      <c r="AH411" s="26"/>
      <c r="AI411" s="26"/>
      <c r="AJ411" s="26"/>
      <c r="AK411" s="26"/>
      <c r="AL411" s="26"/>
      <c r="AM411" s="26"/>
      <c r="AN411" s="26"/>
      <c r="AO411" s="26"/>
      <c r="AP411" s="26"/>
      <c r="AQ411" s="26"/>
      <c r="AR411" s="26"/>
      <c r="AS411" s="26"/>
      <c r="AT411" s="26"/>
      <c r="AU411" s="26"/>
      <c r="AV411" s="26"/>
      <c r="AW411" s="26"/>
      <c r="AX411" s="26"/>
      <c r="AY411" s="26"/>
      <c r="AZ411" s="26"/>
      <c r="BA411" s="26"/>
      <c r="BB411" s="26"/>
      <c r="BC411" s="26"/>
      <c r="BD411" s="26"/>
      <c r="BE411" s="26"/>
      <c r="BF411" s="26"/>
      <c r="BG411" s="26"/>
      <c r="BH411" s="26"/>
      <c r="BI411" s="26"/>
      <c r="BJ411" s="26"/>
      <c r="BK411" s="26"/>
      <c r="BL411" s="41"/>
      <c r="BM411" t="s">
        <v>100</v>
      </c>
    </row>
    <row r="412" spans="1:65" x14ac:dyDescent="0.2">
      <c r="A412" s="245"/>
      <c r="B412" s="40" t="s">
        <v>52</v>
      </c>
      <c r="C412" s="24" t="s">
        <v>80</v>
      </c>
      <c r="D412" s="25"/>
      <c r="E412" s="26"/>
      <c r="F412" s="26"/>
      <c r="G412" s="26"/>
      <c r="H412" s="26"/>
      <c r="I412" s="26"/>
      <c r="J412" s="26"/>
      <c r="K412" s="26"/>
      <c r="L412" s="26"/>
      <c r="M412" s="26"/>
      <c r="N412" s="26"/>
      <c r="O412" s="26"/>
      <c r="P412" s="26"/>
      <c r="Q412" s="26"/>
      <c r="R412" s="26"/>
      <c r="S412" s="26"/>
      <c r="T412" s="26"/>
      <c r="U412" s="26"/>
      <c r="V412" s="26"/>
      <c r="W412" s="26"/>
      <c r="X412" s="26"/>
      <c r="Y412" s="26"/>
      <c r="Z412" s="26"/>
      <c r="AA412" s="26"/>
      <c r="AB412" s="26"/>
      <c r="AC412" s="26"/>
      <c r="AD412" s="26"/>
      <c r="AE412" s="26"/>
      <c r="AF412" s="26"/>
      <c r="AG412" s="26"/>
      <c r="AH412" s="26"/>
      <c r="AI412" s="26"/>
      <c r="AJ412" s="26"/>
      <c r="AK412" s="26"/>
      <c r="AL412" s="26"/>
      <c r="AM412" s="26"/>
      <c r="AN412" s="26"/>
      <c r="AO412" s="26"/>
      <c r="AP412" s="26"/>
      <c r="AQ412" s="26"/>
      <c r="AR412" s="26"/>
      <c r="AS412" s="26"/>
      <c r="AT412" s="26"/>
      <c r="AU412" s="26"/>
      <c r="AV412" s="26"/>
      <c r="AW412" s="26"/>
      <c r="AX412" s="26"/>
      <c r="AY412" s="26"/>
      <c r="AZ412" s="26"/>
      <c r="BA412" s="26"/>
      <c r="BB412" s="26"/>
      <c r="BC412" s="26"/>
      <c r="BD412" s="26"/>
      <c r="BE412" s="26"/>
      <c r="BF412" s="26"/>
      <c r="BG412" s="26"/>
      <c r="BH412" s="26"/>
      <c r="BI412" s="26"/>
      <c r="BJ412" s="26"/>
      <c r="BK412" s="26"/>
      <c r="BL412" s="41"/>
      <c r="BM412" t="s">
        <v>100</v>
      </c>
    </row>
    <row r="413" spans="1:65" x14ac:dyDescent="0.2">
      <c r="A413" s="245"/>
      <c r="B413" s="40" t="s">
        <v>52</v>
      </c>
      <c r="C413" s="24" t="s">
        <v>78</v>
      </c>
      <c r="D413" s="25"/>
      <c r="E413" s="26"/>
      <c r="F413" s="26"/>
      <c r="G413" s="26"/>
      <c r="H413" s="26"/>
      <c r="I413" s="26"/>
      <c r="J413" s="26"/>
      <c r="K413" s="26"/>
      <c r="L413" s="26"/>
      <c r="M413" s="26"/>
      <c r="N413" s="26"/>
      <c r="O413" s="26"/>
      <c r="P413" s="26"/>
      <c r="Q413" s="26"/>
      <c r="R413" s="26"/>
      <c r="S413" s="26"/>
      <c r="T413" s="26"/>
      <c r="U413" s="26"/>
      <c r="V413" s="26"/>
      <c r="W413" s="26"/>
      <c r="X413" s="26"/>
      <c r="Y413" s="26"/>
      <c r="Z413" s="26"/>
      <c r="AA413" s="26"/>
      <c r="AB413" s="26"/>
      <c r="AC413" s="26"/>
      <c r="AD413" s="26"/>
      <c r="AE413" s="26"/>
      <c r="AF413" s="26"/>
      <c r="AG413" s="26"/>
      <c r="AH413" s="26"/>
      <c r="AI413" s="26"/>
      <c r="AJ413" s="26"/>
      <c r="AK413" s="26"/>
      <c r="AL413" s="26"/>
      <c r="AM413" s="26"/>
      <c r="AN413" s="26"/>
      <c r="AO413" s="26"/>
      <c r="AP413" s="26"/>
      <c r="AQ413" s="26"/>
      <c r="AR413" s="26"/>
      <c r="AS413" s="26"/>
      <c r="AT413" s="26"/>
      <c r="AU413" s="26"/>
      <c r="AV413" s="26"/>
      <c r="AW413" s="26"/>
      <c r="AX413" s="26"/>
      <c r="AY413" s="26"/>
      <c r="AZ413" s="26"/>
      <c r="BA413" s="26"/>
      <c r="BB413" s="26"/>
      <c r="BC413" s="26"/>
      <c r="BD413" s="26"/>
      <c r="BE413" s="26"/>
      <c r="BF413" s="26"/>
      <c r="BG413" s="26"/>
      <c r="BH413" s="26"/>
      <c r="BI413" s="26"/>
      <c r="BJ413" s="26"/>
      <c r="BK413" s="26"/>
      <c r="BL413" s="41"/>
      <c r="BM413" t="s">
        <v>100</v>
      </c>
    </row>
    <row r="414" spans="1:65" x14ac:dyDescent="0.2">
      <c r="A414" s="245"/>
      <c r="B414" s="40" t="s">
        <v>52</v>
      </c>
      <c r="C414" s="31" t="s">
        <v>93</v>
      </c>
      <c r="D414" s="27">
        <v>0</v>
      </c>
      <c r="E414" s="28">
        <v>0</v>
      </c>
      <c r="F414" s="28">
        <v>0</v>
      </c>
      <c r="G414" s="28">
        <v>0</v>
      </c>
      <c r="H414" s="28">
        <v>0</v>
      </c>
      <c r="I414" s="28">
        <v>0</v>
      </c>
      <c r="J414" s="28">
        <v>0</v>
      </c>
      <c r="K414" s="28">
        <v>0</v>
      </c>
      <c r="L414" s="28">
        <v>0</v>
      </c>
      <c r="M414" s="28">
        <v>0</v>
      </c>
      <c r="N414" s="28">
        <v>0</v>
      </c>
      <c r="O414" s="28">
        <v>0</v>
      </c>
      <c r="P414" s="28">
        <v>0</v>
      </c>
      <c r="Q414" s="28">
        <v>0</v>
      </c>
      <c r="R414" s="28">
        <v>0</v>
      </c>
      <c r="S414" s="28">
        <v>0</v>
      </c>
      <c r="T414" s="28">
        <v>0</v>
      </c>
      <c r="U414" s="28">
        <v>0</v>
      </c>
      <c r="V414" s="28">
        <v>0</v>
      </c>
      <c r="W414" s="28">
        <v>0</v>
      </c>
      <c r="X414" s="28">
        <v>0</v>
      </c>
      <c r="Y414" s="28">
        <v>0</v>
      </c>
      <c r="Z414" s="28">
        <v>0</v>
      </c>
      <c r="AA414" s="28">
        <v>0</v>
      </c>
      <c r="AB414" s="28">
        <v>0</v>
      </c>
      <c r="AC414" s="28">
        <v>0</v>
      </c>
      <c r="AD414" s="28">
        <v>0</v>
      </c>
      <c r="AE414" s="28">
        <v>0</v>
      </c>
      <c r="AF414" s="28">
        <v>0</v>
      </c>
      <c r="AG414" s="28">
        <v>0</v>
      </c>
      <c r="AH414" s="28">
        <v>0</v>
      </c>
      <c r="AI414" s="28">
        <v>0</v>
      </c>
      <c r="AJ414" s="28">
        <v>0</v>
      </c>
      <c r="AK414" s="28">
        <v>0</v>
      </c>
      <c r="AL414" s="28">
        <v>0</v>
      </c>
      <c r="AM414" s="28">
        <v>0</v>
      </c>
      <c r="AN414" s="28">
        <v>0</v>
      </c>
      <c r="AO414" s="28">
        <v>0</v>
      </c>
      <c r="AP414" s="28">
        <v>0</v>
      </c>
      <c r="AQ414" s="28">
        <v>0</v>
      </c>
      <c r="AR414" s="28">
        <v>0</v>
      </c>
      <c r="AS414" s="28">
        <v>0</v>
      </c>
      <c r="AT414" s="28">
        <v>0</v>
      </c>
      <c r="AU414" s="28">
        <v>0</v>
      </c>
      <c r="AV414" s="28">
        <v>0</v>
      </c>
      <c r="AW414" s="28">
        <v>0</v>
      </c>
      <c r="AX414" s="28">
        <v>0</v>
      </c>
      <c r="AY414" s="28">
        <v>0</v>
      </c>
      <c r="AZ414" s="28">
        <v>0</v>
      </c>
      <c r="BA414" s="28">
        <v>0</v>
      </c>
      <c r="BB414" s="28">
        <v>0</v>
      </c>
      <c r="BC414" s="28">
        <v>0</v>
      </c>
      <c r="BD414" s="28">
        <v>0</v>
      </c>
      <c r="BE414" s="28">
        <v>0</v>
      </c>
      <c r="BF414" s="28">
        <v>0</v>
      </c>
      <c r="BG414" s="28">
        <v>0</v>
      </c>
      <c r="BH414" s="28">
        <v>0</v>
      </c>
      <c r="BI414" s="28">
        <v>0</v>
      </c>
      <c r="BJ414" s="28">
        <v>0</v>
      </c>
      <c r="BK414" s="28">
        <v>0</v>
      </c>
      <c r="BL414" s="42">
        <v>0</v>
      </c>
      <c r="BM414" t="s">
        <v>100</v>
      </c>
    </row>
    <row r="415" spans="1:65" x14ac:dyDescent="0.2">
      <c r="A415" s="245"/>
      <c r="B415" s="40" t="s">
        <v>52</v>
      </c>
      <c r="C415" s="24" t="s">
        <v>74</v>
      </c>
      <c r="D415" s="35">
        <v>0</v>
      </c>
      <c r="E415" s="29">
        <v>0</v>
      </c>
      <c r="F415" s="29">
        <v>0</v>
      </c>
      <c r="G415" s="29">
        <v>0</v>
      </c>
      <c r="H415" s="29">
        <v>0</v>
      </c>
      <c r="I415" s="29">
        <v>0</v>
      </c>
      <c r="J415" s="29">
        <v>0</v>
      </c>
      <c r="K415" s="29">
        <v>0</v>
      </c>
      <c r="L415" s="29">
        <v>0</v>
      </c>
      <c r="M415" s="29">
        <v>0</v>
      </c>
      <c r="N415" s="29">
        <v>0</v>
      </c>
      <c r="O415" s="29">
        <v>0</v>
      </c>
      <c r="P415" s="29">
        <v>0</v>
      </c>
      <c r="Q415" s="29">
        <v>0</v>
      </c>
      <c r="R415" s="29">
        <v>0</v>
      </c>
      <c r="S415" s="29">
        <v>0</v>
      </c>
      <c r="T415" s="29">
        <v>0</v>
      </c>
      <c r="U415" s="29">
        <v>0</v>
      </c>
      <c r="V415" s="29">
        <v>0</v>
      </c>
      <c r="W415" s="29">
        <v>0</v>
      </c>
      <c r="X415" s="26">
        <v>0</v>
      </c>
      <c r="Y415" s="26">
        <v>0</v>
      </c>
      <c r="Z415" s="26">
        <v>0</v>
      </c>
      <c r="AA415" s="26">
        <v>0</v>
      </c>
      <c r="AB415" s="26">
        <v>0</v>
      </c>
      <c r="AC415" s="26">
        <v>0</v>
      </c>
      <c r="AD415" s="26">
        <v>0</v>
      </c>
      <c r="AE415" s="26">
        <v>0</v>
      </c>
      <c r="AF415" s="26">
        <v>0</v>
      </c>
      <c r="AG415" s="26">
        <v>0</v>
      </c>
      <c r="AH415" s="26">
        <v>0</v>
      </c>
      <c r="AI415" s="26"/>
      <c r="AJ415" s="26"/>
      <c r="AK415" s="26"/>
      <c r="AL415" s="26"/>
      <c r="AM415" s="26"/>
      <c r="AN415" s="26"/>
      <c r="AO415" s="26"/>
      <c r="AP415" s="26"/>
      <c r="AQ415" s="26"/>
      <c r="AR415" s="26"/>
      <c r="AS415" s="26"/>
      <c r="AT415" s="26"/>
      <c r="AU415" s="26"/>
      <c r="AV415" s="26"/>
      <c r="AW415" s="26"/>
      <c r="AX415" s="26"/>
      <c r="AY415" s="26"/>
      <c r="AZ415" s="26"/>
      <c r="BA415" s="26"/>
      <c r="BB415" s="26"/>
      <c r="BC415" s="26"/>
      <c r="BD415" s="26"/>
      <c r="BE415" s="26"/>
      <c r="BF415" s="26"/>
      <c r="BG415" s="26"/>
      <c r="BH415" s="26"/>
      <c r="BI415" s="26"/>
      <c r="BJ415" s="26"/>
      <c r="BK415" s="26"/>
      <c r="BL415" s="41"/>
      <c r="BM415" t="s">
        <v>100</v>
      </c>
    </row>
    <row r="416" spans="1:65" x14ac:dyDescent="0.2">
      <c r="A416" s="245"/>
      <c r="B416" s="40" t="s">
        <v>52</v>
      </c>
      <c r="C416" s="24" t="s">
        <v>83</v>
      </c>
      <c r="D416" s="25"/>
      <c r="E416" s="26"/>
      <c r="F416" s="26"/>
      <c r="G416" s="26"/>
      <c r="H416" s="26"/>
      <c r="I416" s="26"/>
      <c r="J416" s="26"/>
      <c r="K416" s="26"/>
      <c r="L416" s="26"/>
      <c r="M416" s="26"/>
      <c r="N416" s="26"/>
      <c r="O416" s="26"/>
      <c r="P416" s="26"/>
      <c r="Q416" s="26"/>
      <c r="R416" s="26"/>
      <c r="S416" s="26"/>
      <c r="T416" s="26"/>
      <c r="U416" s="26"/>
      <c r="V416" s="26"/>
      <c r="W416" s="30"/>
      <c r="X416" s="30"/>
      <c r="Y416" s="30"/>
      <c r="Z416" s="30"/>
      <c r="AA416" s="30"/>
      <c r="AB416" s="30"/>
      <c r="AC416" s="30"/>
      <c r="AD416" s="30"/>
      <c r="AE416" s="30"/>
      <c r="AF416" s="30"/>
      <c r="AG416" s="30"/>
      <c r="AH416" s="30"/>
      <c r="AI416" s="30"/>
      <c r="AJ416" s="30"/>
      <c r="AK416" s="30"/>
      <c r="AL416" s="30"/>
      <c r="AM416" s="30"/>
      <c r="AN416" s="30"/>
      <c r="AO416" s="30"/>
      <c r="AP416" s="30"/>
      <c r="AQ416" s="30"/>
      <c r="AR416" s="30"/>
      <c r="AS416" s="30"/>
      <c r="AT416" s="30"/>
      <c r="AU416" s="30"/>
      <c r="AV416" s="30"/>
      <c r="AW416" s="30"/>
      <c r="AX416" s="30"/>
      <c r="AY416" s="30"/>
      <c r="AZ416" s="30"/>
      <c r="BA416" s="30"/>
      <c r="BB416" s="30"/>
      <c r="BC416" s="30"/>
      <c r="BD416" s="30"/>
      <c r="BE416" s="30"/>
      <c r="BF416" s="30"/>
      <c r="BG416" s="30"/>
      <c r="BH416" s="30"/>
      <c r="BI416" s="30"/>
      <c r="BJ416" s="30"/>
      <c r="BK416" s="30"/>
      <c r="BL416" s="43"/>
      <c r="BM416" t="s">
        <v>100</v>
      </c>
    </row>
    <row r="417" spans="1:65" x14ac:dyDescent="0.2">
      <c r="A417" s="245"/>
      <c r="B417" s="40" t="s">
        <v>52</v>
      </c>
      <c r="C417" s="24" t="s">
        <v>75</v>
      </c>
      <c r="D417" s="25"/>
      <c r="E417" s="26"/>
      <c r="F417" s="26"/>
      <c r="G417" s="26"/>
      <c r="H417" s="26"/>
      <c r="I417" s="26"/>
      <c r="J417" s="26"/>
      <c r="K417" s="26"/>
      <c r="L417" s="26"/>
      <c r="M417" s="26"/>
      <c r="N417" s="26"/>
      <c r="O417" s="26"/>
      <c r="P417" s="26"/>
      <c r="Q417" s="26"/>
      <c r="R417" s="26"/>
      <c r="S417" s="26"/>
      <c r="T417" s="26"/>
      <c r="U417" s="26"/>
      <c r="V417" s="26"/>
      <c r="W417" s="26"/>
      <c r="X417" s="26"/>
      <c r="Y417" s="26"/>
      <c r="Z417" s="26"/>
      <c r="AA417" s="26"/>
      <c r="AB417" s="26"/>
      <c r="AC417" s="26"/>
      <c r="AD417" s="26"/>
      <c r="AE417" s="26"/>
      <c r="AF417" s="26"/>
      <c r="AG417" s="26"/>
      <c r="AH417" s="26"/>
      <c r="AI417" s="26"/>
      <c r="AJ417" s="26"/>
      <c r="AK417" s="26"/>
      <c r="AL417" s="26"/>
      <c r="AM417" s="26"/>
      <c r="AN417" s="26"/>
      <c r="AO417" s="26"/>
      <c r="AP417" s="26"/>
      <c r="AQ417" s="26"/>
      <c r="AR417" s="26"/>
      <c r="AS417" s="26"/>
      <c r="AT417" s="26"/>
      <c r="AU417" s="26"/>
      <c r="AV417" s="26"/>
      <c r="AW417" s="26"/>
      <c r="AX417" s="26"/>
      <c r="AY417" s="26"/>
      <c r="AZ417" s="26"/>
      <c r="BA417" s="26"/>
      <c r="BB417" s="26"/>
      <c r="BC417" s="26"/>
      <c r="BD417" s="26"/>
      <c r="BE417" s="26"/>
      <c r="BF417" s="26"/>
      <c r="BG417" s="26"/>
      <c r="BH417" s="26"/>
      <c r="BI417" s="26"/>
      <c r="BJ417" s="26"/>
      <c r="BK417" s="26"/>
      <c r="BL417" s="41"/>
      <c r="BM417" t="s">
        <v>100</v>
      </c>
    </row>
    <row r="418" spans="1:65" x14ac:dyDescent="0.2">
      <c r="A418" s="245"/>
      <c r="B418" s="40" t="s">
        <v>52</v>
      </c>
      <c r="C418" s="24" t="s">
        <v>79</v>
      </c>
      <c r="D418" s="25"/>
      <c r="E418" s="26"/>
      <c r="F418" s="26"/>
      <c r="G418" s="26"/>
      <c r="H418" s="26"/>
      <c r="I418" s="26"/>
      <c r="J418" s="26"/>
      <c r="K418" s="26"/>
      <c r="L418" s="26"/>
      <c r="M418" s="26"/>
      <c r="N418" s="26"/>
      <c r="O418" s="26"/>
      <c r="P418" s="26"/>
      <c r="Q418" s="26"/>
      <c r="R418" s="26"/>
      <c r="S418" s="26"/>
      <c r="T418" s="26"/>
      <c r="U418" s="26"/>
      <c r="V418" s="26"/>
      <c r="W418" s="26"/>
      <c r="X418" s="26"/>
      <c r="Y418" s="26"/>
      <c r="Z418" s="26"/>
      <c r="AA418" s="26"/>
      <c r="AB418" s="26"/>
      <c r="AC418" s="26"/>
      <c r="AD418" s="26"/>
      <c r="AE418" s="26"/>
      <c r="AF418" s="26"/>
      <c r="AG418" s="26"/>
      <c r="AH418" s="26"/>
      <c r="AI418" s="26"/>
      <c r="AJ418" s="26"/>
      <c r="AK418" s="26"/>
      <c r="AL418" s="26"/>
      <c r="AM418" s="26"/>
      <c r="AN418" s="26"/>
      <c r="AO418" s="26"/>
      <c r="AP418" s="26"/>
      <c r="AQ418" s="26"/>
      <c r="AR418" s="26"/>
      <c r="AS418" s="26"/>
      <c r="AT418" s="26"/>
      <c r="AU418" s="26"/>
      <c r="AV418" s="26"/>
      <c r="AW418" s="26"/>
      <c r="AX418" s="26"/>
      <c r="AY418" s="26"/>
      <c r="AZ418" s="26"/>
      <c r="BA418" s="26"/>
      <c r="BB418" s="26"/>
      <c r="BC418" s="26"/>
      <c r="BD418" s="26"/>
      <c r="BE418" s="26"/>
      <c r="BF418" s="26"/>
      <c r="BG418" s="26"/>
      <c r="BH418" s="26"/>
      <c r="BI418" s="26"/>
      <c r="BJ418" s="26"/>
      <c r="BK418" s="26"/>
      <c r="BL418" s="41"/>
      <c r="BM418" t="s">
        <v>100</v>
      </c>
    </row>
    <row r="419" spans="1:65" x14ac:dyDescent="0.2">
      <c r="A419" s="245"/>
      <c r="B419" s="40" t="s">
        <v>52</v>
      </c>
      <c r="C419" s="24" t="s">
        <v>80</v>
      </c>
      <c r="D419" s="25"/>
      <c r="E419" s="26"/>
      <c r="F419" s="26"/>
      <c r="G419" s="26"/>
      <c r="H419" s="26"/>
      <c r="I419" s="26"/>
      <c r="J419" s="26"/>
      <c r="K419" s="26"/>
      <c r="L419" s="26"/>
      <c r="M419" s="26"/>
      <c r="N419" s="26"/>
      <c r="O419" s="26"/>
      <c r="P419" s="26"/>
      <c r="Q419" s="26"/>
      <c r="R419" s="26"/>
      <c r="S419" s="26"/>
      <c r="T419" s="26"/>
      <c r="U419" s="26"/>
      <c r="V419" s="26"/>
      <c r="W419" s="26"/>
      <c r="X419" s="26"/>
      <c r="Y419" s="26"/>
      <c r="Z419" s="26"/>
      <c r="AA419" s="26"/>
      <c r="AB419" s="26"/>
      <c r="AC419" s="26"/>
      <c r="AD419" s="26"/>
      <c r="AE419" s="26"/>
      <c r="AF419" s="26"/>
      <c r="AG419" s="26"/>
      <c r="AH419" s="26"/>
      <c r="AI419" s="26"/>
      <c r="AJ419" s="26"/>
      <c r="AK419" s="26"/>
      <c r="AL419" s="26"/>
      <c r="AM419" s="26"/>
      <c r="AN419" s="26"/>
      <c r="AO419" s="26"/>
      <c r="AP419" s="26"/>
      <c r="AQ419" s="26"/>
      <c r="AR419" s="26"/>
      <c r="AS419" s="26"/>
      <c r="AT419" s="26"/>
      <c r="AU419" s="26"/>
      <c r="AV419" s="26"/>
      <c r="AW419" s="26"/>
      <c r="AX419" s="26"/>
      <c r="AY419" s="26"/>
      <c r="AZ419" s="26"/>
      <c r="BA419" s="26"/>
      <c r="BB419" s="26"/>
      <c r="BC419" s="26"/>
      <c r="BD419" s="26"/>
      <c r="BE419" s="26"/>
      <c r="BF419" s="26"/>
      <c r="BG419" s="26"/>
      <c r="BH419" s="26"/>
      <c r="BI419" s="26"/>
      <c r="BJ419" s="26"/>
      <c r="BK419" s="26"/>
      <c r="BL419" s="41"/>
      <c r="BM419" t="s">
        <v>100</v>
      </c>
    </row>
    <row r="420" spans="1:65" x14ac:dyDescent="0.2">
      <c r="A420" s="245"/>
      <c r="B420" s="46" t="s">
        <v>52</v>
      </c>
      <c r="C420" s="24" t="s">
        <v>78</v>
      </c>
      <c r="D420" s="25"/>
      <c r="E420" s="26"/>
      <c r="F420" s="26"/>
      <c r="G420" s="26"/>
      <c r="H420" s="26"/>
      <c r="I420" s="26"/>
      <c r="J420" s="26"/>
      <c r="K420" s="26"/>
      <c r="L420" s="26"/>
      <c r="M420" s="26"/>
      <c r="N420" s="26"/>
      <c r="O420" s="26"/>
      <c r="P420" s="26"/>
      <c r="Q420" s="26"/>
      <c r="R420" s="26"/>
      <c r="S420" s="26"/>
      <c r="T420" s="26"/>
      <c r="U420" s="26"/>
      <c r="V420" s="26"/>
      <c r="W420" s="26"/>
      <c r="X420" s="26"/>
      <c r="Y420" s="26"/>
      <c r="Z420" s="26"/>
      <c r="AA420" s="26"/>
      <c r="AB420" s="26"/>
      <c r="AC420" s="26"/>
      <c r="AD420" s="26"/>
      <c r="AE420" s="26"/>
      <c r="AF420" s="26"/>
      <c r="AG420" s="26"/>
      <c r="AH420" s="26"/>
      <c r="AI420" s="26"/>
      <c r="AJ420" s="26"/>
      <c r="AK420" s="26"/>
      <c r="AL420" s="26"/>
      <c r="AM420" s="26"/>
      <c r="AN420" s="26"/>
      <c r="AO420" s="26"/>
      <c r="AP420" s="26"/>
      <c r="AQ420" s="26"/>
      <c r="AR420" s="26"/>
      <c r="AS420" s="26"/>
      <c r="AT420" s="26"/>
      <c r="AU420" s="26"/>
      <c r="AV420" s="26"/>
      <c r="AW420" s="26"/>
      <c r="AX420" s="26"/>
      <c r="AY420" s="26"/>
      <c r="AZ420" s="26"/>
      <c r="BA420" s="26"/>
      <c r="BB420" s="26"/>
      <c r="BC420" s="26"/>
      <c r="BD420" s="26"/>
      <c r="BE420" s="26"/>
      <c r="BF420" s="26"/>
      <c r="BG420" s="26"/>
      <c r="BH420" s="26"/>
      <c r="BI420" s="26"/>
      <c r="BJ420" s="26"/>
      <c r="BK420" s="26"/>
      <c r="BL420" s="41"/>
      <c r="BM420" t="s">
        <v>100</v>
      </c>
    </row>
    <row r="421" spans="1:65" x14ac:dyDescent="0.2">
      <c r="A421" s="245"/>
      <c r="B421" s="40" t="s">
        <v>52</v>
      </c>
      <c r="C421" s="31" t="s">
        <v>48</v>
      </c>
      <c r="D421" s="27">
        <v>0</v>
      </c>
      <c r="E421" s="28">
        <v>0</v>
      </c>
      <c r="F421" s="28">
        <v>0</v>
      </c>
      <c r="G421" s="28">
        <v>0</v>
      </c>
      <c r="H421" s="28">
        <v>0</v>
      </c>
      <c r="I421" s="28">
        <v>0</v>
      </c>
      <c r="J421" s="28">
        <v>0</v>
      </c>
      <c r="K421" s="28">
        <v>0</v>
      </c>
      <c r="L421" s="28">
        <v>0</v>
      </c>
      <c r="M421" s="28">
        <v>0</v>
      </c>
      <c r="N421" s="28">
        <v>0</v>
      </c>
      <c r="O421" s="28">
        <v>0</v>
      </c>
      <c r="P421" s="28">
        <v>0</v>
      </c>
      <c r="Q421" s="28">
        <v>0</v>
      </c>
      <c r="R421" s="28">
        <v>0</v>
      </c>
      <c r="S421" s="28">
        <v>0</v>
      </c>
      <c r="T421" s="28">
        <v>0</v>
      </c>
      <c r="U421" s="28">
        <v>0</v>
      </c>
      <c r="V421" s="28">
        <v>0</v>
      </c>
      <c r="W421" s="28">
        <v>0</v>
      </c>
      <c r="X421" s="28">
        <v>0</v>
      </c>
      <c r="Y421" s="28">
        <v>0</v>
      </c>
      <c r="Z421" s="28">
        <v>0</v>
      </c>
      <c r="AA421" s="28">
        <v>0</v>
      </c>
      <c r="AB421" s="28">
        <v>0</v>
      </c>
      <c r="AC421" s="28">
        <v>0</v>
      </c>
      <c r="AD421" s="28">
        <v>0</v>
      </c>
      <c r="AE421" s="28">
        <v>0</v>
      </c>
      <c r="AF421" s="28">
        <v>0</v>
      </c>
      <c r="AG421" s="28">
        <v>0</v>
      </c>
      <c r="AH421" s="28">
        <v>0</v>
      </c>
      <c r="AI421" s="28">
        <v>0</v>
      </c>
      <c r="AJ421" s="28">
        <v>0</v>
      </c>
      <c r="AK421" s="28">
        <v>0</v>
      </c>
      <c r="AL421" s="28">
        <v>0</v>
      </c>
      <c r="AM421" s="28">
        <v>0</v>
      </c>
      <c r="AN421" s="28">
        <v>0</v>
      </c>
      <c r="AO421" s="28">
        <v>0</v>
      </c>
      <c r="AP421" s="28">
        <v>0</v>
      </c>
      <c r="AQ421" s="28">
        <v>0</v>
      </c>
      <c r="AR421" s="28">
        <v>0</v>
      </c>
      <c r="AS421" s="28">
        <v>0</v>
      </c>
      <c r="AT421" s="28">
        <v>0</v>
      </c>
      <c r="AU421" s="28">
        <v>0</v>
      </c>
      <c r="AV421" s="28">
        <v>0</v>
      </c>
      <c r="AW421" s="28">
        <v>0</v>
      </c>
      <c r="AX421" s="28">
        <v>0</v>
      </c>
      <c r="AY421" s="28">
        <v>0</v>
      </c>
      <c r="AZ421" s="28">
        <v>0</v>
      </c>
      <c r="BA421" s="28">
        <v>0</v>
      </c>
      <c r="BB421" s="28">
        <v>0</v>
      </c>
      <c r="BC421" s="28">
        <v>0</v>
      </c>
      <c r="BD421" s="28">
        <v>0</v>
      </c>
      <c r="BE421" s="28">
        <v>0</v>
      </c>
      <c r="BF421" s="28">
        <v>0</v>
      </c>
      <c r="BG421" s="28">
        <v>0</v>
      </c>
      <c r="BH421" s="28">
        <v>0</v>
      </c>
      <c r="BI421" s="28">
        <v>0</v>
      </c>
      <c r="BJ421" s="28">
        <v>0</v>
      </c>
      <c r="BK421" s="28">
        <v>0</v>
      </c>
      <c r="BL421" s="42">
        <v>0</v>
      </c>
      <c r="BM421" t="s">
        <v>100</v>
      </c>
    </row>
    <row r="422" spans="1:65" x14ac:dyDescent="0.2">
      <c r="A422" s="245"/>
      <c r="B422" s="40" t="s">
        <v>52</v>
      </c>
      <c r="C422" s="24" t="s">
        <v>74</v>
      </c>
      <c r="D422" s="35">
        <v>0</v>
      </c>
      <c r="E422" s="29">
        <v>0</v>
      </c>
      <c r="F422" s="29">
        <v>0</v>
      </c>
      <c r="G422" s="29">
        <v>0</v>
      </c>
      <c r="H422" s="29">
        <v>0</v>
      </c>
      <c r="I422" s="29">
        <v>0</v>
      </c>
      <c r="J422" s="29">
        <v>0</v>
      </c>
      <c r="K422" s="29">
        <v>0</v>
      </c>
      <c r="L422" s="29">
        <v>0</v>
      </c>
      <c r="M422" s="29">
        <v>0</v>
      </c>
      <c r="N422" s="29">
        <v>0</v>
      </c>
      <c r="O422" s="29">
        <v>0</v>
      </c>
      <c r="P422" s="29">
        <v>0</v>
      </c>
      <c r="Q422" s="29">
        <v>0</v>
      </c>
      <c r="R422" s="29">
        <v>0</v>
      </c>
      <c r="S422" s="29">
        <v>0</v>
      </c>
      <c r="T422" s="29">
        <v>0</v>
      </c>
      <c r="U422" s="29">
        <v>0</v>
      </c>
      <c r="V422" s="29">
        <v>0</v>
      </c>
      <c r="W422" s="29">
        <v>0</v>
      </c>
      <c r="X422" s="26">
        <v>0</v>
      </c>
      <c r="Y422" s="26">
        <v>0</v>
      </c>
      <c r="Z422" s="26">
        <v>0</v>
      </c>
      <c r="AA422" s="26">
        <v>0</v>
      </c>
      <c r="AB422" s="26">
        <v>0</v>
      </c>
      <c r="AC422" s="26">
        <v>0</v>
      </c>
      <c r="AD422" s="26">
        <v>0</v>
      </c>
      <c r="AE422" s="26">
        <v>0</v>
      </c>
      <c r="AF422" s="26">
        <v>0</v>
      </c>
      <c r="AG422" s="26">
        <v>0</v>
      </c>
      <c r="AH422" s="26">
        <v>0</v>
      </c>
      <c r="AI422" s="26"/>
      <c r="AJ422" s="26"/>
      <c r="AK422" s="26"/>
      <c r="AL422" s="26"/>
      <c r="AM422" s="26"/>
      <c r="AN422" s="26"/>
      <c r="AO422" s="26"/>
      <c r="AP422" s="26"/>
      <c r="AQ422" s="26"/>
      <c r="AR422" s="26"/>
      <c r="AS422" s="26"/>
      <c r="AT422" s="26"/>
      <c r="AU422" s="26"/>
      <c r="AV422" s="26"/>
      <c r="AW422" s="26"/>
      <c r="AX422" s="26"/>
      <c r="AY422" s="26"/>
      <c r="AZ422" s="26"/>
      <c r="BA422" s="26"/>
      <c r="BB422" s="26"/>
      <c r="BC422" s="26"/>
      <c r="BD422" s="26"/>
      <c r="BE422" s="26"/>
      <c r="BF422" s="26"/>
      <c r="BG422" s="26"/>
      <c r="BH422" s="26"/>
      <c r="BI422" s="26"/>
      <c r="BJ422" s="26"/>
      <c r="BK422" s="26"/>
      <c r="BL422" s="41"/>
      <c r="BM422" t="s">
        <v>100</v>
      </c>
    </row>
    <row r="423" spans="1:65" x14ac:dyDescent="0.2">
      <c r="A423" s="245"/>
      <c r="B423" s="40" t="s">
        <v>52</v>
      </c>
      <c r="C423" s="24" t="s">
        <v>83</v>
      </c>
      <c r="D423" s="25"/>
      <c r="E423" s="26"/>
      <c r="F423" s="26"/>
      <c r="G423" s="26"/>
      <c r="H423" s="26"/>
      <c r="I423" s="26"/>
      <c r="J423" s="26"/>
      <c r="K423" s="26"/>
      <c r="L423" s="26"/>
      <c r="M423" s="26"/>
      <c r="N423" s="26"/>
      <c r="O423" s="26"/>
      <c r="P423" s="26"/>
      <c r="Q423" s="26"/>
      <c r="R423" s="26"/>
      <c r="S423" s="26"/>
      <c r="T423" s="26"/>
      <c r="U423" s="26"/>
      <c r="V423" s="26"/>
      <c r="W423" s="30"/>
      <c r="X423" s="30"/>
      <c r="Y423" s="30"/>
      <c r="Z423" s="30"/>
      <c r="AA423" s="30"/>
      <c r="AB423" s="30"/>
      <c r="AC423" s="30"/>
      <c r="AD423" s="30"/>
      <c r="AE423" s="30"/>
      <c r="AF423" s="30"/>
      <c r="AG423" s="30"/>
      <c r="AH423" s="30"/>
      <c r="AI423" s="30"/>
      <c r="AJ423" s="30"/>
      <c r="AK423" s="30"/>
      <c r="AL423" s="30"/>
      <c r="AM423" s="30"/>
      <c r="AN423" s="30"/>
      <c r="AO423" s="30"/>
      <c r="AP423" s="30"/>
      <c r="AQ423" s="30"/>
      <c r="AR423" s="30"/>
      <c r="AS423" s="30"/>
      <c r="AT423" s="30"/>
      <c r="AU423" s="30"/>
      <c r="AV423" s="30"/>
      <c r="AW423" s="30"/>
      <c r="AX423" s="30"/>
      <c r="AY423" s="30"/>
      <c r="AZ423" s="30"/>
      <c r="BA423" s="30"/>
      <c r="BB423" s="30"/>
      <c r="BC423" s="30"/>
      <c r="BD423" s="30"/>
      <c r="BE423" s="30"/>
      <c r="BF423" s="30"/>
      <c r="BG423" s="30"/>
      <c r="BH423" s="30"/>
      <c r="BI423" s="30"/>
      <c r="BJ423" s="30"/>
      <c r="BK423" s="30"/>
      <c r="BL423" s="43"/>
      <c r="BM423" t="s">
        <v>100</v>
      </c>
    </row>
    <row r="424" spans="1:65" x14ac:dyDescent="0.2">
      <c r="A424" s="245"/>
      <c r="B424" s="40" t="s">
        <v>52</v>
      </c>
      <c r="C424" s="24" t="s">
        <v>75</v>
      </c>
      <c r="D424" s="25"/>
      <c r="E424" s="26"/>
      <c r="F424" s="26"/>
      <c r="G424" s="26"/>
      <c r="H424" s="26"/>
      <c r="I424" s="26"/>
      <c r="J424" s="26"/>
      <c r="K424" s="26"/>
      <c r="L424" s="26"/>
      <c r="M424" s="26"/>
      <c r="N424" s="26"/>
      <c r="O424" s="26"/>
      <c r="P424" s="26"/>
      <c r="Q424" s="26"/>
      <c r="R424" s="26"/>
      <c r="S424" s="26"/>
      <c r="T424" s="26"/>
      <c r="U424" s="26"/>
      <c r="V424" s="26"/>
      <c r="W424" s="26"/>
      <c r="X424" s="26"/>
      <c r="Y424" s="26"/>
      <c r="Z424" s="26"/>
      <c r="AA424" s="26"/>
      <c r="AB424" s="26"/>
      <c r="AC424" s="26"/>
      <c r="AD424" s="26"/>
      <c r="AE424" s="26"/>
      <c r="AF424" s="26"/>
      <c r="AG424" s="26"/>
      <c r="AH424" s="26"/>
      <c r="AI424" s="26"/>
      <c r="AJ424" s="26"/>
      <c r="AK424" s="26"/>
      <c r="AL424" s="26"/>
      <c r="AM424" s="26"/>
      <c r="AN424" s="26"/>
      <c r="AO424" s="26"/>
      <c r="AP424" s="26"/>
      <c r="AQ424" s="26"/>
      <c r="AR424" s="26"/>
      <c r="AS424" s="26"/>
      <c r="AT424" s="26"/>
      <c r="AU424" s="26"/>
      <c r="AV424" s="26"/>
      <c r="AW424" s="26"/>
      <c r="AX424" s="26"/>
      <c r="AY424" s="26"/>
      <c r="AZ424" s="26"/>
      <c r="BA424" s="26"/>
      <c r="BB424" s="26"/>
      <c r="BC424" s="26"/>
      <c r="BD424" s="26"/>
      <c r="BE424" s="26"/>
      <c r="BF424" s="26"/>
      <c r="BG424" s="26"/>
      <c r="BH424" s="26"/>
      <c r="BI424" s="26"/>
      <c r="BJ424" s="26"/>
      <c r="BK424" s="26"/>
      <c r="BL424" s="41"/>
      <c r="BM424" t="s">
        <v>100</v>
      </c>
    </row>
    <row r="425" spans="1:65" x14ac:dyDescent="0.2">
      <c r="A425" s="245"/>
      <c r="B425" s="40" t="s">
        <v>52</v>
      </c>
      <c r="C425" s="24" t="s">
        <v>79</v>
      </c>
      <c r="D425" s="25"/>
      <c r="E425" s="26"/>
      <c r="F425" s="26"/>
      <c r="G425" s="26"/>
      <c r="H425" s="26"/>
      <c r="I425" s="26"/>
      <c r="J425" s="26"/>
      <c r="K425" s="26"/>
      <c r="L425" s="26"/>
      <c r="M425" s="26"/>
      <c r="N425" s="26"/>
      <c r="O425" s="26"/>
      <c r="P425" s="26"/>
      <c r="Q425" s="26"/>
      <c r="R425" s="26"/>
      <c r="S425" s="26"/>
      <c r="T425" s="26"/>
      <c r="U425" s="26"/>
      <c r="V425" s="26"/>
      <c r="W425" s="26"/>
      <c r="X425" s="26"/>
      <c r="Y425" s="26"/>
      <c r="Z425" s="26"/>
      <c r="AA425" s="26"/>
      <c r="AB425" s="26"/>
      <c r="AC425" s="26"/>
      <c r="AD425" s="26"/>
      <c r="AE425" s="26"/>
      <c r="AF425" s="26"/>
      <c r="AG425" s="26"/>
      <c r="AH425" s="26"/>
      <c r="AI425" s="26"/>
      <c r="AJ425" s="26"/>
      <c r="AK425" s="26"/>
      <c r="AL425" s="26"/>
      <c r="AM425" s="26"/>
      <c r="AN425" s="26"/>
      <c r="AO425" s="26"/>
      <c r="AP425" s="26"/>
      <c r="AQ425" s="26"/>
      <c r="AR425" s="26"/>
      <c r="AS425" s="26"/>
      <c r="AT425" s="26"/>
      <c r="AU425" s="26"/>
      <c r="AV425" s="26"/>
      <c r="AW425" s="26"/>
      <c r="AX425" s="26"/>
      <c r="AY425" s="26"/>
      <c r="AZ425" s="26"/>
      <c r="BA425" s="26"/>
      <c r="BB425" s="26"/>
      <c r="BC425" s="26"/>
      <c r="BD425" s="26"/>
      <c r="BE425" s="26"/>
      <c r="BF425" s="26"/>
      <c r="BG425" s="26"/>
      <c r="BH425" s="26"/>
      <c r="BI425" s="26"/>
      <c r="BJ425" s="26"/>
      <c r="BK425" s="26"/>
      <c r="BL425" s="41"/>
      <c r="BM425" t="s">
        <v>100</v>
      </c>
    </row>
    <row r="426" spans="1:65" x14ac:dyDescent="0.2">
      <c r="A426" s="245"/>
      <c r="B426" s="40" t="s">
        <v>52</v>
      </c>
      <c r="C426" s="24" t="s">
        <v>80</v>
      </c>
      <c r="D426" s="25"/>
      <c r="E426" s="26"/>
      <c r="F426" s="26"/>
      <c r="G426" s="26"/>
      <c r="H426" s="26"/>
      <c r="I426" s="26"/>
      <c r="J426" s="26"/>
      <c r="K426" s="26"/>
      <c r="L426" s="26"/>
      <c r="M426" s="26"/>
      <c r="N426" s="26"/>
      <c r="O426" s="26"/>
      <c r="P426" s="26"/>
      <c r="Q426" s="26"/>
      <c r="R426" s="26"/>
      <c r="S426" s="26"/>
      <c r="T426" s="26"/>
      <c r="U426" s="26"/>
      <c r="V426" s="26"/>
      <c r="W426" s="26"/>
      <c r="X426" s="26"/>
      <c r="Y426" s="26"/>
      <c r="Z426" s="26"/>
      <c r="AA426" s="26"/>
      <c r="AB426" s="26"/>
      <c r="AC426" s="26"/>
      <c r="AD426" s="26"/>
      <c r="AE426" s="26"/>
      <c r="AF426" s="26"/>
      <c r="AG426" s="26"/>
      <c r="AH426" s="26"/>
      <c r="AI426" s="26"/>
      <c r="AJ426" s="26"/>
      <c r="AK426" s="26"/>
      <c r="AL426" s="26"/>
      <c r="AM426" s="26"/>
      <c r="AN426" s="26"/>
      <c r="AO426" s="26"/>
      <c r="AP426" s="26"/>
      <c r="AQ426" s="26"/>
      <c r="AR426" s="26"/>
      <c r="AS426" s="26"/>
      <c r="AT426" s="26"/>
      <c r="AU426" s="26"/>
      <c r="AV426" s="26"/>
      <c r="AW426" s="26"/>
      <c r="AX426" s="26"/>
      <c r="AY426" s="26"/>
      <c r="AZ426" s="26"/>
      <c r="BA426" s="26"/>
      <c r="BB426" s="26"/>
      <c r="BC426" s="26"/>
      <c r="BD426" s="26"/>
      <c r="BE426" s="26"/>
      <c r="BF426" s="26"/>
      <c r="BG426" s="26"/>
      <c r="BH426" s="26"/>
      <c r="BI426" s="26"/>
      <c r="BJ426" s="26"/>
      <c r="BK426" s="26"/>
      <c r="BL426" s="41"/>
      <c r="BM426" t="s">
        <v>100</v>
      </c>
    </row>
    <row r="427" spans="1:65" x14ac:dyDescent="0.2">
      <c r="A427" s="245"/>
      <c r="B427" s="46" t="s">
        <v>52</v>
      </c>
      <c r="C427" s="24" t="s">
        <v>78</v>
      </c>
      <c r="D427" s="25"/>
      <c r="E427" s="26"/>
      <c r="F427" s="26"/>
      <c r="G427" s="26"/>
      <c r="H427" s="26"/>
      <c r="I427" s="26"/>
      <c r="J427" s="26"/>
      <c r="K427" s="26"/>
      <c r="L427" s="26"/>
      <c r="M427" s="26"/>
      <c r="N427" s="26"/>
      <c r="O427" s="26"/>
      <c r="P427" s="26"/>
      <c r="Q427" s="26"/>
      <c r="R427" s="26"/>
      <c r="S427" s="26"/>
      <c r="T427" s="26"/>
      <c r="U427" s="26"/>
      <c r="V427" s="26"/>
      <c r="W427" s="26"/>
      <c r="X427" s="26"/>
      <c r="Y427" s="26"/>
      <c r="Z427" s="26"/>
      <c r="AA427" s="26"/>
      <c r="AB427" s="26"/>
      <c r="AC427" s="26"/>
      <c r="AD427" s="26"/>
      <c r="AE427" s="26"/>
      <c r="AF427" s="26"/>
      <c r="AG427" s="26"/>
      <c r="AH427" s="26"/>
      <c r="AI427" s="26"/>
      <c r="AJ427" s="26"/>
      <c r="AK427" s="26"/>
      <c r="AL427" s="26"/>
      <c r="AM427" s="26"/>
      <c r="AN427" s="26"/>
      <c r="AO427" s="26"/>
      <c r="AP427" s="26"/>
      <c r="AQ427" s="26"/>
      <c r="AR427" s="26"/>
      <c r="AS427" s="26"/>
      <c r="AT427" s="26"/>
      <c r="AU427" s="26"/>
      <c r="AV427" s="26"/>
      <c r="AW427" s="26"/>
      <c r="AX427" s="26"/>
      <c r="AY427" s="26"/>
      <c r="AZ427" s="26"/>
      <c r="BA427" s="26"/>
      <c r="BB427" s="26"/>
      <c r="BC427" s="26"/>
      <c r="BD427" s="26"/>
      <c r="BE427" s="26"/>
      <c r="BF427" s="26"/>
      <c r="BG427" s="26"/>
      <c r="BH427" s="26"/>
      <c r="BI427" s="26"/>
      <c r="BJ427" s="26"/>
      <c r="BK427" s="26"/>
      <c r="BL427" s="41"/>
      <c r="BM427" t="s">
        <v>100</v>
      </c>
    </row>
    <row r="428" spans="1:65" x14ac:dyDescent="0.2">
      <c r="A428" s="245"/>
      <c r="B428" s="40" t="s">
        <v>52</v>
      </c>
      <c r="C428" s="31" t="s">
        <v>44</v>
      </c>
      <c r="D428" s="27">
        <v>0</v>
      </c>
      <c r="E428" s="28">
        <v>0</v>
      </c>
      <c r="F428" s="28">
        <v>0</v>
      </c>
      <c r="G428" s="28">
        <v>0</v>
      </c>
      <c r="H428" s="28">
        <v>0</v>
      </c>
      <c r="I428" s="28">
        <v>0</v>
      </c>
      <c r="J428" s="28">
        <v>0</v>
      </c>
      <c r="K428" s="28">
        <v>0</v>
      </c>
      <c r="L428" s="28">
        <v>0</v>
      </c>
      <c r="M428" s="28">
        <v>0</v>
      </c>
      <c r="N428" s="28">
        <v>0</v>
      </c>
      <c r="O428" s="28">
        <v>0</v>
      </c>
      <c r="P428" s="28">
        <v>0</v>
      </c>
      <c r="Q428" s="28">
        <v>0</v>
      </c>
      <c r="R428" s="28">
        <v>0</v>
      </c>
      <c r="S428" s="28">
        <v>0</v>
      </c>
      <c r="T428" s="28">
        <v>0</v>
      </c>
      <c r="U428" s="28">
        <v>0</v>
      </c>
      <c r="V428" s="28">
        <v>0</v>
      </c>
      <c r="W428" s="28">
        <v>0</v>
      </c>
      <c r="X428" s="28">
        <v>0</v>
      </c>
      <c r="Y428" s="28">
        <v>0</v>
      </c>
      <c r="Z428" s="28">
        <v>0</v>
      </c>
      <c r="AA428" s="28">
        <v>0</v>
      </c>
      <c r="AB428" s="28">
        <v>0</v>
      </c>
      <c r="AC428" s="28">
        <v>0</v>
      </c>
      <c r="AD428" s="28">
        <v>0</v>
      </c>
      <c r="AE428" s="28">
        <v>0</v>
      </c>
      <c r="AF428" s="28">
        <v>0</v>
      </c>
      <c r="AG428" s="28">
        <v>0</v>
      </c>
      <c r="AH428" s="28">
        <v>0</v>
      </c>
      <c r="AI428" s="28">
        <v>0</v>
      </c>
      <c r="AJ428" s="28">
        <v>0</v>
      </c>
      <c r="AK428" s="28">
        <v>0</v>
      </c>
      <c r="AL428" s="28">
        <v>0</v>
      </c>
      <c r="AM428" s="28">
        <v>0</v>
      </c>
      <c r="AN428" s="28">
        <v>0</v>
      </c>
      <c r="AO428" s="28">
        <v>0</v>
      </c>
      <c r="AP428" s="28">
        <v>0</v>
      </c>
      <c r="AQ428" s="28">
        <v>0</v>
      </c>
      <c r="AR428" s="28">
        <v>0</v>
      </c>
      <c r="AS428" s="28">
        <v>0</v>
      </c>
      <c r="AT428" s="28">
        <v>0</v>
      </c>
      <c r="AU428" s="28">
        <v>0</v>
      </c>
      <c r="AV428" s="28">
        <v>0</v>
      </c>
      <c r="AW428" s="28">
        <v>0</v>
      </c>
      <c r="AX428" s="28">
        <v>0</v>
      </c>
      <c r="AY428" s="28">
        <v>0</v>
      </c>
      <c r="AZ428" s="28">
        <v>0</v>
      </c>
      <c r="BA428" s="28">
        <v>0</v>
      </c>
      <c r="BB428" s="28">
        <v>0</v>
      </c>
      <c r="BC428" s="28">
        <v>0</v>
      </c>
      <c r="BD428" s="28">
        <v>0</v>
      </c>
      <c r="BE428" s="28">
        <v>0</v>
      </c>
      <c r="BF428" s="28">
        <v>0</v>
      </c>
      <c r="BG428" s="28">
        <v>0</v>
      </c>
      <c r="BH428" s="28">
        <v>0</v>
      </c>
      <c r="BI428" s="28">
        <v>0</v>
      </c>
      <c r="BJ428" s="28">
        <v>0</v>
      </c>
      <c r="BK428" s="28">
        <v>0</v>
      </c>
      <c r="BL428" s="42">
        <v>0</v>
      </c>
      <c r="BM428" t="s">
        <v>100</v>
      </c>
    </row>
    <row r="429" spans="1:65" x14ac:dyDescent="0.2">
      <c r="A429" s="245"/>
      <c r="B429" s="40" t="s">
        <v>52</v>
      </c>
      <c r="C429" s="24" t="s">
        <v>74</v>
      </c>
      <c r="D429" s="35">
        <v>0</v>
      </c>
      <c r="E429" s="29">
        <v>0</v>
      </c>
      <c r="F429" s="29">
        <v>0</v>
      </c>
      <c r="G429" s="29">
        <v>0</v>
      </c>
      <c r="H429" s="29">
        <v>0</v>
      </c>
      <c r="I429" s="29">
        <v>0</v>
      </c>
      <c r="J429" s="29">
        <v>0</v>
      </c>
      <c r="K429" s="29">
        <v>0</v>
      </c>
      <c r="L429" s="29">
        <v>0</v>
      </c>
      <c r="M429" s="29">
        <v>0</v>
      </c>
      <c r="N429" s="29">
        <v>0</v>
      </c>
      <c r="O429" s="29">
        <v>0</v>
      </c>
      <c r="P429" s="29">
        <v>0</v>
      </c>
      <c r="Q429" s="29">
        <v>0</v>
      </c>
      <c r="R429" s="29">
        <v>0</v>
      </c>
      <c r="S429" s="29">
        <v>0</v>
      </c>
      <c r="T429" s="29">
        <v>0</v>
      </c>
      <c r="U429" s="29">
        <v>0</v>
      </c>
      <c r="V429" s="29">
        <v>0</v>
      </c>
      <c r="W429" s="29">
        <v>0</v>
      </c>
      <c r="X429" s="26">
        <v>0</v>
      </c>
      <c r="Y429" s="26">
        <v>0</v>
      </c>
      <c r="Z429" s="26">
        <v>0</v>
      </c>
      <c r="AA429" s="26">
        <v>0</v>
      </c>
      <c r="AB429" s="26">
        <v>0</v>
      </c>
      <c r="AC429" s="26">
        <v>0</v>
      </c>
      <c r="AD429" s="26">
        <v>0</v>
      </c>
      <c r="AE429" s="26">
        <v>0</v>
      </c>
      <c r="AF429" s="26">
        <v>0</v>
      </c>
      <c r="AG429" s="26">
        <v>0</v>
      </c>
      <c r="AH429" s="26">
        <v>0</v>
      </c>
      <c r="AI429" s="26"/>
      <c r="AJ429" s="26"/>
      <c r="AK429" s="26"/>
      <c r="AL429" s="26"/>
      <c r="AM429" s="26"/>
      <c r="AN429" s="26"/>
      <c r="AO429" s="26"/>
      <c r="AP429" s="26"/>
      <c r="AQ429" s="26"/>
      <c r="AR429" s="26"/>
      <c r="AS429" s="26"/>
      <c r="AT429" s="26"/>
      <c r="AU429" s="26"/>
      <c r="AV429" s="26"/>
      <c r="AW429" s="26"/>
      <c r="AX429" s="26"/>
      <c r="AY429" s="26"/>
      <c r="AZ429" s="26"/>
      <c r="BA429" s="26"/>
      <c r="BB429" s="26"/>
      <c r="BC429" s="26"/>
      <c r="BD429" s="26"/>
      <c r="BE429" s="26"/>
      <c r="BF429" s="26"/>
      <c r="BG429" s="26"/>
      <c r="BH429" s="26"/>
      <c r="BI429" s="26"/>
      <c r="BJ429" s="26"/>
      <c r="BK429" s="26"/>
      <c r="BL429" s="41"/>
      <c r="BM429" t="s">
        <v>100</v>
      </c>
    </row>
    <row r="430" spans="1:65" x14ac:dyDescent="0.2">
      <c r="A430" s="245"/>
      <c r="B430" s="40" t="s">
        <v>52</v>
      </c>
      <c r="C430" s="24" t="s">
        <v>83</v>
      </c>
      <c r="D430" s="25"/>
      <c r="E430" s="26"/>
      <c r="F430" s="26"/>
      <c r="G430" s="26"/>
      <c r="H430" s="26"/>
      <c r="I430" s="26"/>
      <c r="J430" s="26"/>
      <c r="K430" s="26"/>
      <c r="L430" s="26"/>
      <c r="M430" s="26"/>
      <c r="N430" s="26"/>
      <c r="O430" s="26"/>
      <c r="P430" s="26"/>
      <c r="Q430" s="26"/>
      <c r="R430" s="26"/>
      <c r="S430" s="26"/>
      <c r="T430" s="26"/>
      <c r="U430" s="26"/>
      <c r="V430" s="26"/>
      <c r="W430" s="30"/>
      <c r="X430" s="30"/>
      <c r="Y430" s="30"/>
      <c r="Z430" s="30"/>
      <c r="AA430" s="30"/>
      <c r="AB430" s="30"/>
      <c r="AC430" s="30"/>
      <c r="AD430" s="30"/>
      <c r="AE430" s="30"/>
      <c r="AF430" s="30"/>
      <c r="AG430" s="30"/>
      <c r="AH430" s="30"/>
      <c r="AI430" s="30"/>
      <c r="AJ430" s="30"/>
      <c r="AK430" s="30"/>
      <c r="AL430" s="30"/>
      <c r="AM430" s="30"/>
      <c r="AN430" s="30"/>
      <c r="AO430" s="30"/>
      <c r="AP430" s="30"/>
      <c r="AQ430" s="30"/>
      <c r="AR430" s="30"/>
      <c r="AS430" s="30"/>
      <c r="AT430" s="30"/>
      <c r="AU430" s="30"/>
      <c r="AV430" s="30"/>
      <c r="AW430" s="30"/>
      <c r="AX430" s="30"/>
      <c r="AY430" s="30"/>
      <c r="AZ430" s="30"/>
      <c r="BA430" s="30"/>
      <c r="BB430" s="30"/>
      <c r="BC430" s="30"/>
      <c r="BD430" s="30"/>
      <c r="BE430" s="30"/>
      <c r="BF430" s="30"/>
      <c r="BG430" s="30"/>
      <c r="BH430" s="30"/>
      <c r="BI430" s="30"/>
      <c r="BJ430" s="30"/>
      <c r="BK430" s="30"/>
      <c r="BL430" s="43"/>
      <c r="BM430" t="s">
        <v>100</v>
      </c>
    </row>
    <row r="431" spans="1:65" x14ac:dyDescent="0.2">
      <c r="A431" s="245"/>
      <c r="B431" s="40" t="s">
        <v>52</v>
      </c>
      <c r="C431" s="24" t="s">
        <v>75</v>
      </c>
      <c r="D431" s="25"/>
      <c r="E431" s="26"/>
      <c r="F431" s="26"/>
      <c r="G431" s="26"/>
      <c r="H431" s="26"/>
      <c r="I431" s="26"/>
      <c r="J431" s="26"/>
      <c r="K431" s="26"/>
      <c r="L431" s="26"/>
      <c r="M431" s="26"/>
      <c r="N431" s="26"/>
      <c r="O431" s="26"/>
      <c r="P431" s="26"/>
      <c r="Q431" s="26"/>
      <c r="R431" s="26"/>
      <c r="S431" s="26"/>
      <c r="T431" s="26"/>
      <c r="U431" s="26"/>
      <c r="V431" s="26"/>
      <c r="W431" s="26"/>
      <c r="X431" s="26"/>
      <c r="Y431" s="26"/>
      <c r="Z431" s="26"/>
      <c r="AA431" s="26"/>
      <c r="AB431" s="26"/>
      <c r="AC431" s="26"/>
      <c r="AD431" s="26"/>
      <c r="AE431" s="26"/>
      <c r="AF431" s="26"/>
      <c r="AG431" s="26"/>
      <c r="AH431" s="26"/>
      <c r="AI431" s="26"/>
      <c r="AJ431" s="26"/>
      <c r="AK431" s="26"/>
      <c r="AL431" s="26"/>
      <c r="AM431" s="26"/>
      <c r="AN431" s="26"/>
      <c r="AO431" s="26"/>
      <c r="AP431" s="26"/>
      <c r="AQ431" s="26"/>
      <c r="AR431" s="26"/>
      <c r="AS431" s="26"/>
      <c r="AT431" s="26"/>
      <c r="AU431" s="26"/>
      <c r="AV431" s="26"/>
      <c r="AW431" s="26"/>
      <c r="AX431" s="26"/>
      <c r="AY431" s="26"/>
      <c r="AZ431" s="26"/>
      <c r="BA431" s="26"/>
      <c r="BB431" s="26"/>
      <c r="BC431" s="26"/>
      <c r="BD431" s="26"/>
      <c r="BE431" s="26"/>
      <c r="BF431" s="26"/>
      <c r="BG431" s="26"/>
      <c r="BH431" s="26"/>
      <c r="BI431" s="26"/>
      <c r="BJ431" s="26"/>
      <c r="BK431" s="26"/>
      <c r="BL431" s="41"/>
      <c r="BM431" t="s">
        <v>100</v>
      </c>
    </row>
    <row r="432" spans="1:65" x14ac:dyDescent="0.2">
      <c r="A432" s="245"/>
      <c r="B432" s="40" t="s">
        <v>52</v>
      </c>
      <c r="C432" s="24" t="s">
        <v>79</v>
      </c>
      <c r="D432" s="25"/>
      <c r="E432" s="26"/>
      <c r="F432" s="26"/>
      <c r="G432" s="26"/>
      <c r="H432" s="26"/>
      <c r="I432" s="26"/>
      <c r="J432" s="26"/>
      <c r="K432" s="26"/>
      <c r="L432" s="26"/>
      <c r="M432" s="26"/>
      <c r="N432" s="26"/>
      <c r="O432" s="26"/>
      <c r="P432" s="26"/>
      <c r="Q432" s="26"/>
      <c r="R432" s="26"/>
      <c r="S432" s="26"/>
      <c r="T432" s="26"/>
      <c r="U432" s="26"/>
      <c r="V432" s="26"/>
      <c r="W432" s="26"/>
      <c r="X432" s="26"/>
      <c r="Y432" s="26"/>
      <c r="Z432" s="26"/>
      <c r="AA432" s="26"/>
      <c r="AB432" s="26"/>
      <c r="AC432" s="26"/>
      <c r="AD432" s="26"/>
      <c r="AE432" s="26"/>
      <c r="AF432" s="26"/>
      <c r="AG432" s="26"/>
      <c r="AH432" s="26"/>
      <c r="AI432" s="26"/>
      <c r="AJ432" s="26"/>
      <c r="AK432" s="26"/>
      <c r="AL432" s="26"/>
      <c r="AM432" s="26"/>
      <c r="AN432" s="26"/>
      <c r="AO432" s="26"/>
      <c r="AP432" s="26"/>
      <c r="AQ432" s="26"/>
      <c r="AR432" s="26"/>
      <c r="AS432" s="26"/>
      <c r="AT432" s="26"/>
      <c r="AU432" s="26"/>
      <c r="AV432" s="26"/>
      <c r="AW432" s="26"/>
      <c r="AX432" s="26"/>
      <c r="AY432" s="26"/>
      <c r="AZ432" s="26"/>
      <c r="BA432" s="26"/>
      <c r="BB432" s="26"/>
      <c r="BC432" s="26"/>
      <c r="BD432" s="26"/>
      <c r="BE432" s="26"/>
      <c r="BF432" s="26"/>
      <c r="BG432" s="26"/>
      <c r="BH432" s="26"/>
      <c r="BI432" s="26"/>
      <c r="BJ432" s="26"/>
      <c r="BK432" s="26"/>
      <c r="BL432" s="41"/>
      <c r="BM432" t="s">
        <v>100</v>
      </c>
    </row>
    <row r="433" spans="1:65" x14ac:dyDescent="0.2">
      <c r="A433" s="245"/>
      <c r="B433" s="40" t="s">
        <v>52</v>
      </c>
      <c r="C433" s="24" t="s">
        <v>80</v>
      </c>
      <c r="D433" s="25"/>
      <c r="E433" s="26"/>
      <c r="F433" s="26"/>
      <c r="G433" s="26"/>
      <c r="H433" s="26"/>
      <c r="I433" s="26"/>
      <c r="J433" s="26"/>
      <c r="K433" s="26"/>
      <c r="L433" s="26"/>
      <c r="M433" s="26"/>
      <c r="N433" s="26"/>
      <c r="O433" s="26"/>
      <c r="P433" s="26"/>
      <c r="Q433" s="26"/>
      <c r="R433" s="26"/>
      <c r="S433" s="26"/>
      <c r="T433" s="26"/>
      <c r="U433" s="26"/>
      <c r="V433" s="26"/>
      <c r="W433" s="26"/>
      <c r="X433" s="26"/>
      <c r="Y433" s="26"/>
      <c r="Z433" s="26"/>
      <c r="AA433" s="26"/>
      <c r="AB433" s="26"/>
      <c r="AC433" s="26"/>
      <c r="AD433" s="26"/>
      <c r="AE433" s="26"/>
      <c r="AF433" s="26"/>
      <c r="AG433" s="26"/>
      <c r="AH433" s="26"/>
      <c r="AI433" s="26"/>
      <c r="AJ433" s="26"/>
      <c r="AK433" s="26"/>
      <c r="AL433" s="26"/>
      <c r="AM433" s="26"/>
      <c r="AN433" s="26"/>
      <c r="AO433" s="26"/>
      <c r="AP433" s="26"/>
      <c r="AQ433" s="26"/>
      <c r="AR433" s="26"/>
      <c r="AS433" s="26"/>
      <c r="AT433" s="26"/>
      <c r="AU433" s="26"/>
      <c r="AV433" s="26"/>
      <c r="AW433" s="26"/>
      <c r="AX433" s="26"/>
      <c r="AY433" s="26"/>
      <c r="AZ433" s="26"/>
      <c r="BA433" s="26"/>
      <c r="BB433" s="26"/>
      <c r="BC433" s="26"/>
      <c r="BD433" s="26"/>
      <c r="BE433" s="26"/>
      <c r="BF433" s="26"/>
      <c r="BG433" s="26"/>
      <c r="BH433" s="26"/>
      <c r="BI433" s="26"/>
      <c r="BJ433" s="26"/>
      <c r="BK433" s="26"/>
      <c r="BL433" s="41"/>
      <c r="BM433" t="s">
        <v>100</v>
      </c>
    </row>
    <row r="434" spans="1:65" x14ac:dyDescent="0.2">
      <c r="A434" s="245"/>
      <c r="B434" s="46" t="s">
        <v>52</v>
      </c>
      <c r="C434" s="24" t="s">
        <v>78</v>
      </c>
      <c r="D434" s="25"/>
      <c r="E434" s="26"/>
      <c r="F434" s="26"/>
      <c r="G434" s="26"/>
      <c r="H434" s="26"/>
      <c r="I434" s="26"/>
      <c r="J434" s="26"/>
      <c r="K434" s="26"/>
      <c r="L434" s="26"/>
      <c r="M434" s="26"/>
      <c r="N434" s="26"/>
      <c r="O434" s="26"/>
      <c r="P434" s="26"/>
      <c r="Q434" s="26"/>
      <c r="R434" s="26"/>
      <c r="S434" s="26"/>
      <c r="T434" s="26"/>
      <c r="U434" s="26"/>
      <c r="V434" s="26"/>
      <c r="W434" s="26"/>
      <c r="X434" s="26"/>
      <c r="Y434" s="26"/>
      <c r="Z434" s="26"/>
      <c r="AA434" s="26"/>
      <c r="AB434" s="26"/>
      <c r="AC434" s="26"/>
      <c r="AD434" s="26"/>
      <c r="AE434" s="26"/>
      <c r="AF434" s="26"/>
      <c r="AG434" s="26"/>
      <c r="AH434" s="26"/>
      <c r="AI434" s="26"/>
      <c r="AJ434" s="26"/>
      <c r="AK434" s="26"/>
      <c r="AL434" s="26"/>
      <c r="AM434" s="26"/>
      <c r="AN434" s="26"/>
      <c r="AO434" s="26"/>
      <c r="AP434" s="26"/>
      <c r="AQ434" s="26"/>
      <c r="AR434" s="26"/>
      <c r="AS434" s="26"/>
      <c r="AT434" s="26"/>
      <c r="AU434" s="26"/>
      <c r="AV434" s="26"/>
      <c r="AW434" s="26"/>
      <c r="AX434" s="26"/>
      <c r="AY434" s="26"/>
      <c r="AZ434" s="26"/>
      <c r="BA434" s="26"/>
      <c r="BB434" s="26"/>
      <c r="BC434" s="26"/>
      <c r="BD434" s="26"/>
      <c r="BE434" s="26"/>
      <c r="BF434" s="26"/>
      <c r="BG434" s="26"/>
      <c r="BH434" s="26"/>
      <c r="BI434" s="26"/>
      <c r="BJ434" s="26"/>
      <c r="BK434" s="26"/>
      <c r="BL434" s="41"/>
      <c r="BM434" t="s">
        <v>100</v>
      </c>
    </row>
    <row r="435" spans="1:65" x14ac:dyDescent="0.2">
      <c r="A435" s="245"/>
      <c r="B435" s="40" t="s">
        <v>52</v>
      </c>
      <c r="C435" s="31" t="s">
        <v>76</v>
      </c>
      <c r="D435" s="27">
        <v>0</v>
      </c>
      <c r="E435" s="28">
        <v>0</v>
      </c>
      <c r="F435" s="28">
        <v>0</v>
      </c>
      <c r="G435" s="28">
        <v>0</v>
      </c>
      <c r="H435" s="28">
        <v>1.2</v>
      </c>
      <c r="I435" s="28">
        <v>1.2</v>
      </c>
      <c r="J435" s="28">
        <v>1.2</v>
      </c>
      <c r="K435" s="28">
        <v>2.2000000000000002</v>
      </c>
      <c r="L435" s="28">
        <v>9.1999999999999993</v>
      </c>
      <c r="M435" s="28">
        <v>12.2</v>
      </c>
      <c r="N435" s="28">
        <v>97.2</v>
      </c>
      <c r="O435" s="28">
        <v>153.19999999999999</v>
      </c>
      <c r="P435" s="28">
        <v>173.2</v>
      </c>
      <c r="Q435" s="28">
        <v>192.2</v>
      </c>
      <c r="R435" s="28">
        <v>221.2</v>
      </c>
      <c r="S435" s="28">
        <v>243.7</v>
      </c>
      <c r="T435" s="28">
        <v>251.7</v>
      </c>
      <c r="U435" s="28">
        <v>277.5</v>
      </c>
      <c r="V435" s="28">
        <v>288.89999999999998</v>
      </c>
      <c r="W435" s="28">
        <v>299</v>
      </c>
      <c r="X435" s="28">
        <v>299</v>
      </c>
      <c r="Y435" s="28">
        <v>299</v>
      </c>
      <c r="Z435" s="28">
        <v>299</v>
      </c>
      <c r="AA435" s="28">
        <v>299</v>
      </c>
      <c r="AB435" s="28">
        <v>299</v>
      </c>
      <c r="AC435" s="28">
        <v>299</v>
      </c>
      <c r="AD435" s="28">
        <v>299</v>
      </c>
      <c r="AE435" s="28">
        <v>299</v>
      </c>
      <c r="AF435" s="28">
        <v>299</v>
      </c>
      <c r="AG435" s="28">
        <v>299</v>
      </c>
      <c r="AH435" s="28">
        <v>299</v>
      </c>
      <c r="AI435" s="28">
        <v>299</v>
      </c>
      <c r="AJ435" s="28">
        <v>299</v>
      </c>
      <c r="AK435" s="28">
        <v>299</v>
      </c>
      <c r="AL435" s="28">
        <v>299</v>
      </c>
      <c r="AM435" s="28">
        <v>299</v>
      </c>
      <c r="AN435" s="28">
        <v>299</v>
      </c>
      <c r="AO435" s="28">
        <v>299</v>
      </c>
      <c r="AP435" s="28">
        <v>299</v>
      </c>
      <c r="AQ435" s="28">
        <v>299</v>
      </c>
      <c r="AR435" s="28">
        <v>299</v>
      </c>
      <c r="AS435" s="28">
        <v>299</v>
      </c>
      <c r="AT435" s="28">
        <v>299</v>
      </c>
      <c r="AU435" s="28">
        <v>299</v>
      </c>
      <c r="AV435" s="28">
        <v>299</v>
      </c>
      <c r="AW435" s="28">
        <v>299</v>
      </c>
      <c r="AX435" s="28">
        <v>299</v>
      </c>
      <c r="AY435" s="28">
        <v>299</v>
      </c>
      <c r="AZ435" s="28">
        <v>299</v>
      </c>
      <c r="BA435" s="28">
        <v>299</v>
      </c>
      <c r="BB435" s="28">
        <v>299</v>
      </c>
      <c r="BC435" s="28">
        <v>299</v>
      </c>
      <c r="BD435" s="28">
        <v>299</v>
      </c>
      <c r="BE435" s="28">
        <v>299</v>
      </c>
      <c r="BF435" s="28">
        <v>299</v>
      </c>
      <c r="BG435" s="28">
        <v>299</v>
      </c>
      <c r="BH435" s="28">
        <v>299</v>
      </c>
      <c r="BI435" s="28">
        <v>299</v>
      </c>
      <c r="BJ435" s="28">
        <v>299</v>
      </c>
      <c r="BK435" s="28">
        <v>299</v>
      </c>
      <c r="BL435" s="42">
        <v>299</v>
      </c>
      <c r="BM435" t="s">
        <v>100</v>
      </c>
    </row>
    <row r="436" spans="1:65" ht="13.5" thickBot="1" x14ac:dyDescent="0.25">
      <c r="A436" s="246"/>
      <c r="B436" s="49" t="s">
        <v>52</v>
      </c>
      <c r="C436" s="50" t="s">
        <v>74</v>
      </c>
      <c r="D436" s="242">
        <v>0</v>
      </c>
      <c r="E436" s="243">
        <v>0</v>
      </c>
      <c r="F436" s="243">
        <v>0</v>
      </c>
      <c r="G436" s="243">
        <v>0</v>
      </c>
      <c r="H436" s="243">
        <v>1.2</v>
      </c>
      <c r="I436" s="243">
        <v>1.2</v>
      </c>
      <c r="J436" s="243">
        <v>1.2</v>
      </c>
      <c r="K436" s="243">
        <v>2.2000000000000002</v>
      </c>
      <c r="L436" s="243">
        <v>9.1999999999999993</v>
      </c>
      <c r="M436" s="243">
        <v>12.2</v>
      </c>
      <c r="N436" s="243">
        <v>97.2</v>
      </c>
      <c r="O436" s="243">
        <v>153.19999999999999</v>
      </c>
      <c r="P436" s="243">
        <v>173.2</v>
      </c>
      <c r="Q436" s="243">
        <v>192.2</v>
      </c>
      <c r="R436" s="243">
        <v>221.2</v>
      </c>
      <c r="S436" s="243">
        <v>243.7</v>
      </c>
      <c r="T436" s="243">
        <v>251.7</v>
      </c>
      <c r="U436" s="243">
        <v>277.5</v>
      </c>
      <c r="V436" s="243">
        <v>288.89999999999998</v>
      </c>
      <c r="W436" s="243">
        <v>299</v>
      </c>
      <c r="X436" s="52">
        <v>0</v>
      </c>
      <c r="Y436" s="52">
        <v>0</v>
      </c>
      <c r="Z436" s="52">
        <v>0</v>
      </c>
      <c r="AA436" s="52">
        <v>0</v>
      </c>
      <c r="AB436" s="52">
        <v>0</v>
      </c>
      <c r="AC436" s="52">
        <v>0</v>
      </c>
      <c r="AD436" s="52">
        <v>0</v>
      </c>
      <c r="AE436" s="52">
        <v>0</v>
      </c>
      <c r="AF436" s="52">
        <v>0</v>
      </c>
      <c r="AG436" s="52">
        <v>0</v>
      </c>
      <c r="AH436" s="52">
        <v>0</v>
      </c>
      <c r="AI436" s="52"/>
      <c r="AJ436" s="52"/>
      <c r="AK436" s="52"/>
      <c r="AL436" s="52"/>
      <c r="AM436" s="52"/>
      <c r="AN436" s="52"/>
      <c r="AO436" s="52"/>
      <c r="AP436" s="52"/>
      <c r="AQ436" s="52"/>
      <c r="AR436" s="52"/>
      <c r="AS436" s="52"/>
      <c r="AT436" s="52"/>
      <c r="AU436" s="52"/>
      <c r="AV436" s="52"/>
      <c r="AW436" s="52"/>
      <c r="AX436" s="52"/>
      <c r="AY436" s="52"/>
      <c r="AZ436" s="52"/>
      <c r="BA436" s="52"/>
      <c r="BB436" s="52"/>
      <c r="BC436" s="52"/>
      <c r="BD436" s="52"/>
      <c r="BE436" s="52"/>
      <c r="BF436" s="52"/>
      <c r="BG436" s="52"/>
      <c r="BH436" s="52"/>
      <c r="BI436" s="52"/>
      <c r="BJ436" s="52"/>
      <c r="BK436" s="52"/>
      <c r="BL436" s="53"/>
      <c r="BM436" t="s">
        <v>100</v>
      </c>
    </row>
    <row r="437" spans="1:65" x14ac:dyDescent="0.2">
      <c r="A437" s="217"/>
      <c r="B437" s="204" t="s">
        <v>108</v>
      </c>
      <c r="C437" s="37" t="s">
        <v>6</v>
      </c>
      <c r="D437" s="248">
        <v>2</v>
      </c>
      <c r="E437" s="38">
        <v>0</v>
      </c>
      <c r="F437" s="38">
        <v>6.4</v>
      </c>
      <c r="G437" s="38">
        <v>10.6</v>
      </c>
      <c r="H437" s="38">
        <v>16.5</v>
      </c>
      <c r="I437" s="38">
        <v>22</v>
      </c>
      <c r="J437" s="38">
        <v>43.5</v>
      </c>
      <c r="K437" s="38">
        <v>113.8</v>
      </c>
      <c r="L437" s="38">
        <v>150</v>
      </c>
      <c r="M437" s="38">
        <v>193</v>
      </c>
      <c r="N437" s="38">
        <v>213</v>
      </c>
      <c r="O437" s="38">
        <v>213</v>
      </c>
      <c r="P437" s="38">
        <v>258</v>
      </c>
      <c r="Q437" s="38">
        <v>262</v>
      </c>
      <c r="R437" s="38">
        <v>278</v>
      </c>
      <c r="S437" s="38">
        <v>281</v>
      </c>
      <c r="T437" s="38">
        <v>282</v>
      </c>
      <c r="U437" s="38">
        <v>308.2</v>
      </c>
      <c r="V437" s="38">
        <v>316.2</v>
      </c>
      <c r="W437" s="38">
        <v>339.4</v>
      </c>
      <c r="X437" s="38">
        <v>370</v>
      </c>
      <c r="Y437" s="38">
        <v>410</v>
      </c>
      <c r="Z437" s="38">
        <v>455</v>
      </c>
      <c r="AA437" s="38">
        <v>505</v>
      </c>
      <c r="AB437" s="38">
        <v>565</v>
      </c>
      <c r="AC437" s="38">
        <v>625</v>
      </c>
      <c r="AD437" s="38">
        <v>685</v>
      </c>
      <c r="AE437" s="38">
        <v>745</v>
      </c>
      <c r="AF437" s="38">
        <v>820</v>
      </c>
      <c r="AG437" s="38">
        <v>895</v>
      </c>
      <c r="AH437" s="38">
        <v>970</v>
      </c>
      <c r="AI437" s="38">
        <v>970</v>
      </c>
      <c r="AJ437" s="38">
        <v>970</v>
      </c>
      <c r="AK437" s="38">
        <v>970</v>
      </c>
      <c r="AL437" s="38">
        <v>970</v>
      </c>
      <c r="AM437" s="38">
        <v>970</v>
      </c>
      <c r="AN437" s="38">
        <v>970</v>
      </c>
      <c r="AO437" s="38">
        <v>970</v>
      </c>
      <c r="AP437" s="38">
        <v>970</v>
      </c>
      <c r="AQ437" s="38">
        <v>970</v>
      </c>
      <c r="AR437" s="38">
        <v>970</v>
      </c>
      <c r="AS437" s="38">
        <v>970</v>
      </c>
      <c r="AT437" s="38">
        <v>970</v>
      </c>
      <c r="AU437" s="38">
        <v>970</v>
      </c>
      <c r="AV437" s="38">
        <v>970</v>
      </c>
      <c r="AW437" s="38">
        <v>970</v>
      </c>
      <c r="AX437" s="38">
        <v>970</v>
      </c>
      <c r="AY437" s="38">
        <v>970</v>
      </c>
      <c r="AZ437" s="38">
        <v>970</v>
      </c>
      <c r="BA437" s="38">
        <v>970</v>
      </c>
      <c r="BB437" s="38">
        <v>970</v>
      </c>
      <c r="BC437" s="38">
        <v>970</v>
      </c>
      <c r="BD437" s="38">
        <v>970</v>
      </c>
      <c r="BE437" s="38">
        <v>970</v>
      </c>
      <c r="BF437" s="38">
        <v>970</v>
      </c>
      <c r="BG437" s="38">
        <v>970</v>
      </c>
      <c r="BH437" s="38">
        <v>970</v>
      </c>
      <c r="BI437" s="38">
        <v>970</v>
      </c>
      <c r="BJ437" s="38">
        <v>970</v>
      </c>
      <c r="BK437" s="38">
        <v>970</v>
      </c>
      <c r="BL437" s="39">
        <v>970</v>
      </c>
      <c r="BM437" t="s">
        <v>100</v>
      </c>
    </row>
    <row r="438" spans="1:65" x14ac:dyDescent="0.2">
      <c r="A438" s="249"/>
      <c r="B438" s="40" t="s">
        <v>108</v>
      </c>
      <c r="C438" s="24" t="s">
        <v>74</v>
      </c>
      <c r="D438" s="35">
        <v>2</v>
      </c>
      <c r="E438" s="29">
        <v>0</v>
      </c>
      <c r="F438" s="29">
        <v>6.4</v>
      </c>
      <c r="G438" s="29">
        <v>10.6</v>
      </c>
      <c r="H438" s="29">
        <v>16.5</v>
      </c>
      <c r="I438" s="29">
        <v>22</v>
      </c>
      <c r="J438" s="29">
        <v>43.5</v>
      </c>
      <c r="K438" s="29">
        <v>113.8</v>
      </c>
      <c r="L438" s="29">
        <v>150</v>
      </c>
      <c r="M438" s="29">
        <v>193</v>
      </c>
      <c r="N438" s="29">
        <v>213</v>
      </c>
      <c r="O438" s="29">
        <v>213</v>
      </c>
      <c r="P438" s="29">
        <v>258</v>
      </c>
      <c r="Q438" s="29">
        <v>262</v>
      </c>
      <c r="R438" s="29">
        <v>278</v>
      </c>
      <c r="S438" s="29">
        <v>281</v>
      </c>
      <c r="T438" s="29">
        <v>282</v>
      </c>
      <c r="U438" s="29">
        <v>308.2</v>
      </c>
      <c r="V438" s="29">
        <v>316.2</v>
      </c>
      <c r="W438" s="29">
        <v>339.4</v>
      </c>
      <c r="X438" s="26">
        <v>370</v>
      </c>
      <c r="Y438" s="26">
        <v>410</v>
      </c>
      <c r="Z438" s="26">
        <v>455</v>
      </c>
      <c r="AA438" s="26">
        <v>505</v>
      </c>
      <c r="AB438" s="26">
        <v>565</v>
      </c>
      <c r="AC438" s="26">
        <v>625</v>
      </c>
      <c r="AD438" s="26">
        <v>685</v>
      </c>
      <c r="AE438" s="26">
        <v>745</v>
      </c>
      <c r="AF438" s="26">
        <v>820</v>
      </c>
      <c r="AG438" s="26">
        <v>895</v>
      </c>
      <c r="AH438" s="26">
        <v>970</v>
      </c>
      <c r="AI438" s="26"/>
      <c r="AJ438" s="26"/>
      <c r="AK438" s="26"/>
      <c r="AL438" s="26"/>
      <c r="AM438" s="26"/>
      <c r="AN438" s="26"/>
      <c r="AO438" s="26"/>
      <c r="AP438" s="26"/>
      <c r="AQ438" s="26"/>
      <c r="AR438" s="26"/>
      <c r="AS438" s="26"/>
      <c r="AT438" s="26"/>
      <c r="AU438" s="26"/>
      <c r="AV438" s="26"/>
      <c r="AW438" s="26"/>
      <c r="AX438" s="26"/>
      <c r="AY438" s="26"/>
      <c r="AZ438" s="26"/>
      <c r="BA438" s="26"/>
      <c r="BB438" s="26"/>
      <c r="BC438" s="26"/>
      <c r="BD438" s="26"/>
      <c r="BE438" s="26"/>
      <c r="BF438" s="26"/>
      <c r="BG438" s="26"/>
      <c r="BH438" s="26"/>
      <c r="BI438" s="26"/>
      <c r="BJ438" s="26"/>
      <c r="BK438" s="26"/>
      <c r="BL438" s="41"/>
      <c r="BM438" t="s">
        <v>100</v>
      </c>
    </row>
    <row r="439" spans="1:65" x14ac:dyDescent="0.2">
      <c r="A439" s="249"/>
      <c r="B439" s="40" t="s">
        <v>108</v>
      </c>
      <c r="C439" s="24" t="s">
        <v>83</v>
      </c>
      <c r="D439" s="25"/>
      <c r="E439" s="26"/>
      <c r="F439" s="26"/>
      <c r="G439" s="26"/>
      <c r="H439" s="26"/>
      <c r="I439" s="26"/>
      <c r="J439" s="26"/>
      <c r="K439" s="26"/>
      <c r="L439" s="26"/>
      <c r="M439" s="26"/>
      <c r="N439" s="26"/>
      <c r="O439" s="26"/>
      <c r="P439" s="26"/>
      <c r="Q439" s="26"/>
      <c r="R439" s="26"/>
      <c r="S439" s="26"/>
      <c r="T439" s="26"/>
      <c r="U439" s="26"/>
      <c r="V439" s="26"/>
      <c r="W439" s="44"/>
      <c r="X439" s="30">
        <v>30.600000000000023</v>
      </c>
      <c r="Y439" s="30">
        <v>40</v>
      </c>
      <c r="Z439" s="30">
        <v>45</v>
      </c>
      <c r="AA439" s="30">
        <v>50</v>
      </c>
      <c r="AB439" s="30">
        <v>60</v>
      </c>
      <c r="AC439" s="30">
        <v>60</v>
      </c>
      <c r="AD439" s="30">
        <v>60</v>
      </c>
      <c r="AE439" s="30">
        <v>60</v>
      </c>
      <c r="AF439" s="30">
        <v>75</v>
      </c>
      <c r="AG439" s="30">
        <v>75</v>
      </c>
      <c r="AH439" s="30">
        <v>75</v>
      </c>
      <c r="AI439" s="44"/>
      <c r="AJ439" s="44"/>
      <c r="AK439" s="44"/>
      <c r="AL439" s="44"/>
      <c r="AM439" s="44"/>
      <c r="AN439" s="44"/>
      <c r="AO439" s="44"/>
      <c r="AP439" s="44"/>
      <c r="AQ439" s="44"/>
      <c r="AR439" s="44"/>
      <c r="AS439" s="44"/>
      <c r="AT439" s="44"/>
      <c r="AU439" s="44"/>
      <c r="AV439" s="44"/>
      <c r="AW439" s="44"/>
      <c r="AX439" s="44"/>
      <c r="AY439" s="44"/>
      <c r="AZ439" s="44"/>
      <c r="BA439" s="44"/>
      <c r="BB439" s="44"/>
      <c r="BC439" s="30"/>
      <c r="BD439" s="30"/>
      <c r="BE439" s="30"/>
      <c r="BF439" s="30"/>
      <c r="BG439" s="30"/>
      <c r="BH439" s="30"/>
      <c r="BI439" s="30"/>
      <c r="BJ439" s="30"/>
      <c r="BK439" s="30"/>
      <c r="BL439" s="43"/>
      <c r="BM439" t="s">
        <v>100</v>
      </c>
    </row>
    <row r="440" spans="1:65" x14ac:dyDescent="0.2">
      <c r="A440" s="249"/>
      <c r="B440" s="40" t="s">
        <v>108</v>
      </c>
      <c r="C440" s="24" t="s">
        <v>75</v>
      </c>
      <c r="D440" s="25"/>
      <c r="E440" s="26"/>
      <c r="F440" s="26"/>
      <c r="G440" s="26"/>
      <c r="H440" s="26"/>
      <c r="I440" s="26"/>
      <c r="J440" s="26"/>
      <c r="K440" s="26"/>
      <c r="L440" s="26"/>
      <c r="M440" s="26"/>
      <c r="N440" s="26"/>
      <c r="O440" s="26"/>
      <c r="P440" s="26"/>
      <c r="Q440" s="26"/>
      <c r="R440" s="26"/>
      <c r="S440" s="26"/>
      <c r="T440" s="26"/>
      <c r="U440" s="26"/>
      <c r="V440" s="26"/>
      <c r="W440" s="26"/>
      <c r="X440" s="26"/>
      <c r="Y440" s="26"/>
      <c r="Z440" s="26"/>
      <c r="AA440" s="26"/>
      <c r="AB440" s="26"/>
      <c r="AC440" s="26"/>
      <c r="AD440" s="26"/>
      <c r="AE440" s="26"/>
      <c r="AF440" s="26"/>
      <c r="AG440" s="26"/>
      <c r="AH440" s="26"/>
      <c r="AI440" s="26"/>
      <c r="AJ440" s="26"/>
      <c r="AK440" s="26"/>
      <c r="AL440" s="26"/>
      <c r="AM440" s="26"/>
      <c r="AN440" s="26"/>
      <c r="AO440" s="26"/>
      <c r="AP440" s="26"/>
      <c r="AQ440" s="26"/>
      <c r="AR440" s="26"/>
      <c r="AS440" s="26"/>
      <c r="AT440" s="26"/>
      <c r="AU440" s="26"/>
      <c r="AV440" s="26"/>
      <c r="AW440" s="26"/>
      <c r="AX440" s="26"/>
      <c r="AY440" s="26"/>
      <c r="AZ440" s="26"/>
      <c r="BA440" s="26"/>
      <c r="BB440" s="26"/>
      <c r="BC440" s="26"/>
      <c r="BD440" s="26"/>
      <c r="BE440" s="26"/>
      <c r="BF440" s="26"/>
      <c r="BG440" s="26"/>
      <c r="BH440" s="26"/>
      <c r="BI440" s="26"/>
      <c r="BJ440" s="26"/>
      <c r="BK440" s="26"/>
      <c r="BL440" s="41"/>
      <c r="BM440" t="s">
        <v>100</v>
      </c>
    </row>
    <row r="441" spans="1:65" x14ac:dyDescent="0.2">
      <c r="A441" s="249"/>
      <c r="B441" s="40" t="s">
        <v>108</v>
      </c>
      <c r="C441" s="24" t="s">
        <v>79</v>
      </c>
      <c r="D441" s="25"/>
      <c r="E441" s="26"/>
      <c r="F441" s="26"/>
      <c r="G441" s="26"/>
      <c r="H441" s="26"/>
      <c r="I441" s="26"/>
      <c r="J441" s="26"/>
      <c r="K441" s="26"/>
      <c r="L441" s="26"/>
      <c r="M441" s="26"/>
      <c r="N441" s="26"/>
      <c r="O441" s="26"/>
      <c r="P441" s="26"/>
      <c r="Q441" s="26"/>
      <c r="R441" s="26"/>
      <c r="S441" s="26"/>
      <c r="T441" s="26"/>
      <c r="U441" s="26"/>
      <c r="V441" s="26"/>
      <c r="W441" s="26"/>
      <c r="X441" s="26"/>
      <c r="Y441" s="26"/>
      <c r="Z441" s="26"/>
      <c r="AA441" s="26"/>
      <c r="AB441" s="26"/>
      <c r="AC441" s="26"/>
      <c r="AD441" s="26"/>
      <c r="AE441" s="26"/>
      <c r="AF441" s="26"/>
      <c r="AG441" s="26"/>
      <c r="AH441" s="26"/>
      <c r="AI441" s="26"/>
      <c r="AJ441" s="26"/>
      <c r="AK441" s="26"/>
      <c r="AL441" s="26"/>
      <c r="AM441" s="26"/>
      <c r="AN441" s="26"/>
      <c r="AO441" s="26"/>
      <c r="AP441" s="26"/>
      <c r="AQ441" s="26"/>
      <c r="AR441" s="26"/>
      <c r="AS441" s="26"/>
      <c r="AT441" s="26"/>
      <c r="AU441" s="26"/>
      <c r="AV441" s="26"/>
      <c r="AW441" s="26"/>
      <c r="AX441" s="26"/>
      <c r="AY441" s="26"/>
      <c r="AZ441" s="26"/>
      <c r="BA441" s="26"/>
      <c r="BB441" s="26"/>
      <c r="BC441" s="26"/>
      <c r="BD441" s="26"/>
      <c r="BE441" s="26"/>
      <c r="BF441" s="26"/>
      <c r="BG441" s="26"/>
      <c r="BH441" s="26"/>
      <c r="BI441" s="26"/>
      <c r="BJ441" s="26"/>
      <c r="BK441" s="26"/>
      <c r="BL441" s="41"/>
      <c r="BM441" t="s">
        <v>100</v>
      </c>
    </row>
    <row r="442" spans="1:65" x14ac:dyDescent="0.2">
      <c r="A442" s="249"/>
      <c r="B442" s="40" t="s">
        <v>108</v>
      </c>
      <c r="C442" s="24" t="s">
        <v>240</v>
      </c>
      <c r="D442" s="25"/>
      <c r="E442" s="26"/>
      <c r="F442" s="26"/>
      <c r="G442" s="26"/>
      <c r="H442" s="26"/>
      <c r="I442" s="26"/>
      <c r="J442" s="26"/>
      <c r="K442" s="26"/>
      <c r="L442" s="26"/>
      <c r="M442" s="26"/>
      <c r="N442" s="26"/>
      <c r="O442" s="26"/>
      <c r="P442" s="26"/>
      <c r="Q442" s="26"/>
      <c r="R442" s="26"/>
      <c r="S442" s="26"/>
      <c r="T442" s="26"/>
      <c r="U442" s="26"/>
      <c r="V442" s="26"/>
      <c r="W442" s="33">
        <v>0</v>
      </c>
      <c r="X442" s="33">
        <v>0</v>
      </c>
      <c r="Y442" s="33">
        <v>0</v>
      </c>
      <c r="Z442" s="33">
        <v>0</v>
      </c>
      <c r="AA442" s="33">
        <v>0</v>
      </c>
      <c r="AB442" s="33">
        <v>0</v>
      </c>
      <c r="AC442" s="33">
        <v>0</v>
      </c>
      <c r="AD442" s="33">
        <v>0</v>
      </c>
      <c r="AE442" s="33">
        <v>0</v>
      </c>
      <c r="AF442" s="33">
        <v>0</v>
      </c>
      <c r="AG442" s="33">
        <v>0</v>
      </c>
      <c r="AH442" s="33">
        <v>0</v>
      </c>
      <c r="AI442" s="26"/>
      <c r="AJ442" s="26"/>
      <c r="AK442" s="26"/>
      <c r="AL442" s="26"/>
      <c r="AM442" s="26"/>
      <c r="AN442" s="26"/>
      <c r="AO442" s="26"/>
      <c r="AP442" s="26"/>
      <c r="AQ442" s="26"/>
      <c r="AR442" s="26"/>
      <c r="AS442" s="26"/>
      <c r="AT442" s="26"/>
      <c r="AU442" s="26"/>
      <c r="AV442" s="26"/>
      <c r="AW442" s="26"/>
      <c r="AX442" s="26"/>
      <c r="AY442" s="26"/>
      <c r="AZ442" s="26"/>
      <c r="BA442" s="26"/>
      <c r="BB442" s="26"/>
      <c r="BC442" s="26"/>
      <c r="BD442" s="26"/>
      <c r="BE442" s="26"/>
      <c r="BF442" s="26"/>
      <c r="BG442" s="26"/>
      <c r="BH442" s="26"/>
      <c r="BI442" s="26"/>
      <c r="BJ442" s="26"/>
      <c r="BK442" s="26"/>
      <c r="BL442" s="41"/>
      <c r="BM442" t="s">
        <v>100</v>
      </c>
    </row>
    <row r="443" spans="1:65" x14ac:dyDescent="0.2">
      <c r="A443" s="249"/>
      <c r="B443" s="40" t="s">
        <v>108</v>
      </c>
      <c r="C443" s="24" t="s">
        <v>78</v>
      </c>
      <c r="D443" s="25"/>
      <c r="E443" s="26"/>
      <c r="F443" s="26"/>
      <c r="G443" s="26"/>
      <c r="H443" s="26"/>
      <c r="I443" s="26"/>
      <c r="J443" s="26"/>
      <c r="K443" s="26"/>
      <c r="L443" s="26"/>
      <c r="M443" s="26"/>
      <c r="N443" s="26"/>
      <c r="O443" s="26"/>
      <c r="P443" s="26"/>
      <c r="Q443" s="26"/>
      <c r="R443" s="26"/>
      <c r="S443" s="26"/>
      <c r="T443" s="26"/>
      <c r="U443" s="26"/>
      <c r="V443" s="26"/>
      <c r="W443" s="26"/>
      <c r="X443" s="26"/>
      <c r="Y443" s="26"/>
      <c r="Z443" s="26"/>
      <c r="AA443" s="26"/>
      <c r="AB443" s="26"/>
      <c r="AC443" s="26"/>
      <c r="AD443" s="26"/>
      <c r="AE443" s="26"/>
      <c r="AF443" s="26"/>
      <c r="AG443" s="26"/>
      <c r="AH443" s="26"/>
      <c r="AI443" s="26"/>
      <c r="AJ443" s="26"/>
      <c r="AK443" s="26"/>
      <c r="AL443" s="26"/>
      <c r="AM443" s="26"/>
      <c r="AN443" s="26"/>
      <c r="AO443" s="26"/>
      <c r="AP443" s="26"/>
      <c r="AQ443" s="26"/>
      <c r="AR443" s="26"/>
      <c r="AS443" s="26"/>
      <c r="AT443" s="26"/>
      <c r="AU443" s="26"/>
      <c r="AV443" s="26"/>
      <c r="AW443" s="26"/>
      <c r="AX443" s="26"/>
      <c r="AY443" s="26"/>
      <c r="AZ443" s="26"/>
      <c r="BA443" s="26"/>
      <c r="BB443" s="26"/>
      <c r="BC443" s="26"/>
      <c r="BD443" s="26"/>
      <c r="BE443" s="26"/>
      <c r="BF443" s="26"/>
      <c r="BG443" s="26"/>
      <c r="BH443" s="26"/>
      <c r="BI443" s="26"/>
      <c r="BJ443" s="26"/>
      <c r="BK443" s="26"/>
      <c r="BL443" s="41"/>
      <c r="BM443" t="s">
        <v>100</v>
      </c>
    </row>
    <row r="444" spans="1:65" x14ac:dyDescent="0.2">
      <c r="A444" s="249"/>
      <c r="B444" s="40" t="s">
        <v>108</v>
      </c>
      <c r="C444" s="31" t="s">
        <v>1</v>
      </c>
      <c r="D444" s="27">
        <v>0</v>
      </c>
      <c r="E444" s="28">
        <v>0</v>
      </c>
      <c r="F444" s="28">
        <v>0</v>
      </c>
      <c r="G444" s="28">
        <v>0</v>
      </c>
      <c r="H444" s="28">
        <v>0</v>
      </c>
      <c r="I444" s="28">
        <v>0</v>
      </c>
      <c r="J444" s="28">
        <v>0</v>
      </c>
      <c r="K444" s="28">
        <v>0</v>
      </c>
      <c r="L444" s="28">
        <v>0</v>
      </c>
      <c r="M444" s="28">
        <v>0</v>
      </c>
      <c r="N444" s="28">
        <v>0</v>
      </c>
      <c r="O444" s="28">
        <v>0</v>
      </c>
      <c r="P444" s="28">
        <v>0</v>
      </c>
      <c r="Q444" s="28">
        <v>0</v>
      </c>
      <c r="R444" s="28">
        <v>0</v>
      </c>
      <c r="S444" s="28">
        <v>0</v>
      </c>
      <c r="T444" s="28">
        <v>0</v>
      </c>
      <c r="U444" s="28">
        <v>0</v>
      </c>
      <c r="V444" s="28">
        <v>0</v>
      </c>
      <c r="W444" s="28">
        <v>0</v>
      </c>
      <c r="X444" s="28">
        <v>0</v>
      </c>
      <c r="Y444" s="28">
        <v>0</v>
      </c>
      <c r="Z444" s="28">
        <v>0</v>
      </c>
      <c r="AA444" s="28">
        <v>0</v>
      </c>
      <c r="AB444" s="28">
        <v>0</v>
      </c>
      <c r="AC444" s="28">
        <v>0</v>
      </c>
      <c r="AD444" s="28">
        <v>0</v>
      </c>
      <c r="AE444" s="28">
        <v>0</v>
      </c>
      <c r="AF444" s="28">
        <v>0</v>
      </c>
      <c r="AG444" s="28">
        <v>0</v>
      </c>
      <c r="AH444" s="28">
        <v>0</v>
      </c>
      <c r="AI444" s="28">
        <v>0</v>
      </c>
      <c r="AJ444" s="28">
        <v>0</v>
      </c>
      <c r="AK444" s="28">
        <v>0</v>
      </c>
      <c r="AL444" s="28">
        <v>0</v>
      </c>
      <c r="AM444" s="28">
        <v>0</v>
      </c>
      <c r="AN444" s="28">
        <v>0</v>
      </c>
      <c r="AO444" s="28">
        <v>0</v>
      </c>
      <c r="AP444" s="28">
        <v>0</v>
      </c>
      <c r="AQ444" s="28">
        <v>0</v>
      </c>
      <c r="AR444" s="28">
        <v>0</v>
      </c>
      <c r="AS444" s="28">
        <v>0</v>
      </c>
      <c r="AT444" s="28">
        <v>0</v>
      </c>
      <c r="AU444" s="28">
        <v>0</v>
      </c>
      <c r="AV444" s="28">
        <v>0</v>
      </c>
      <c r="AW444" s="28">
        <v>0</v>
      </c>
      <c r="AX444" s="28">
        <v>0</v>
      </c>
      <c r="AY444" s="28">
        <v>0</v>
      </c>
      <c r="AZ444" s="28">
        <v>0</v>
      </c>
      <c r="BA444" s="28">
        <v>0</v>
      </c>
      <c r="BB444" s="28">
        <v>0</v>
      </c>
      <c r="BC444" s="28">
        <v>0</v>
      </c>
      <c r="BD444" s="28">
        <v>0</v>
      </c>
      <c r="BE444" s="28">
        <v>0</v>
      </c>
      <c r="BF444" s="28">
        <v>0</v>
      </c>
      <c r="BG444" s="28">
        <v>0</v>
      </c>
      <c r="BH444" s="28">
        <v>0</v>
      </c>
      <c r="BI444" s="28">
        <v>0</v>
      </c>
      <c r="BJ444" s="28">
        <v>0</v>
      </c>
      <c r="BK444" s="28">
        <v>0</v>
      </c>
      <c r="BL444" s="42">
        <v>0</v>
      </c>
      <c r="BM444" t="s">
        <v>100</v>
      </c>
    </row>
    <row r="445" spans="1:65" x14ac:dyDescent="0.2">
      <c r="A445" s="249"/>
      <c r="B445" s="40" t="s">
        <v>108</v>
      </c>
      <c r="C445" s="24" t="s">
        <v>74</v>
      </c>
      <c r="D445" s="35">
        <v>0</v>
      </c>
      <c r="E445" s="29">
        <v>0</v>
      </c>
      <c r="F445" s="29">
        <v>0</v>
      </c>
      <c r="G445" s="29">
        <v>0</v>
      </c>
      <c r="H445" s="29">
        <v>0</v>
      </c>
      <c r="I445" s="29">
        <v>0</v>
      </c>
      <c r="J445" s="29">
        <v>0</v>
      </c>
      <c r="K445" s="29">
        <v>0</v>
      </c>
      <c r="L445" s="29">
        <v>0</v>
      </c>
      <c r="M445" s="29">
        <v>0</v>
      </c>
      <c r="N445" s="29">
        <v>0</v>
      </c>
      <c r="O445" s="29">
        <v>0</v>
      </c>
      <c r="P445" s="29">
        <v>0</v>
      </c>
      <c r="Q445" s="29">
        <v>0</v>
      </c>
      <c r="R445" s="29">
        <v>0</v>
      </c>
      <c r="S445" s="29">
        <v>0</v>
      </c>
      <c r="T445" s="29">
        <v>0</v>
      </c>
      <c r="U445" s="29">
        <v>0</v>
      </c>
      <c r="V445" s="29">
        <v>0</v>
      </c>
      <c r="W445" s="29">
        <v>0</v>
      </c>
      <c r="X445" s="26">
        <v>0</v>
      </c>
      <c r="Y445" s="26">
        <v>0</v>
      </c>
      <c r="Z445" s="26">
        <v>0</v>
      </c>
      <c r="AA445" s="26">
        <v>0</v>
      </c>
      <c r="AB445" s="26">
        <v>0</v>
      </c>
      <c r="AC445" s="26">
        <v>0</v>
      </c>
      <c r="AD445" s="26">
        <v>0</v>
      </c>
      <c r="AE445" s="26">
        <v>0</v>
      </c>
      <c r="AF445" s="26">
        <v>0</v>
      </c>
      <c r="AG445" s="26">
        <v>0</v>
      </c>
      <c r="AH445" s="26">
        <v>0</v>
      </c>
      <c r="AI445" s="26"/>
      <c r="AJ445" s="26"/>
      <c r="AK445" s="26"/>
      <c r="AL445" s="26"/>
      <c r="AM445" s="26"/>
      <c r="AN445" s="26"/>
      <c r="AO445" s="26"/>
      <c r="AP445" s="26"/>
      <c r="AQ445" s="26"/>
      <c r="AR445" s="26"/>
      <c r="AS445" s="26"/>
      <c r="AT445" s="26"/>
      <c r="AU445" s="26"/>
      <c r="AV445" s="26"/>
      <c r="AW445" s="26"/>
      <c r="AX445" s="26"/>
      <c r="AY445" s="26"/>
      <c r="AZ445" s="26"/>
      <c r="BA445" s="26"/>
      <c r="BB445" s="26"/>
      <c r="BC445" s="26"/>
      <c r="BD445" s="26"/>
      <c r="BE445" s="26"/>
      <c r="BF445" s="26"/>
      <c r="BG445" s="26"/>
      <c r="BH445" s="26"/>
      <c r="BI445" s="26"/>
      <c r="BJ445" s="26"/>
      <c r="BK445" s="26"/>
      <c r="BL445" s="41"/>
      <c r="BM445" t="s">
        <v>100</v>
      </c>
    </row>
    <row r="446" spans="1:65" x14ac:dyDescent="0.2">
      <c r="A446" s="249"/>
      <c r="B446" s="40" t="s">
        <v>108</v>
      </c>
      <c r="C446" s="24" t="s">
        <v>83</v>
      </c>
      <c r="D446" s="25"/>
      <c r="E446" s="26"/>
      <c r="F446" s="26"/>
      <c r="G446" s="26"/>
      <c r="H446" s="26"/>
      <c r="I446" s="26"/>
      <c r="J446" s="26"/>
      <c r="K446" s="26"/>
      <c r="L446" s="26"/>
      <c r="M446" s="26"/>
      <c r="N446" s="26"/>
      <c r="O446" s="26"/>
      <c r="P446" s="26"/>
      <c r="Q446" s="26"/>
      <c r="R446" s="26"/>
      <c r="S446" s="26"/>
      <c r="T446" s="26"/>
      <c r="U446" s="26"/>
      <c r="V446" s="26"/>
      <c r="W446" s="30"/>
      <c r="X446" s="30">
        <v>0</v>
      </c>
      <c r="Y446" s="30">
        <v>0</v>
      </c>
      <c r="Z446" s="30">
        <v>0</v>
      </c>
      <c r="AA446" s="30">
        <v>0</v>
      </c>
      <c r="AB446" s="30">
        <v>0</v>
      </c>
      <c r="AC446" s="30">
        <v>0</v>
      </c>
      <c r="AD446" s="30">
        <v>0</v>
      </c>
      <c r="AE446" s="30">
        <v>0</v>
      </c>
      <c r="AF446" s="30">
        <v>0</v>
      </c>
      <c r="AG446" s="30">
        <v>0</v>
      </c>
      <c r="AH446" s="30">
        <v>0</v>
      </c>
      <c r="AI446" s="30"/>
      <c r="AJ446" s="30"/>
      <c r="AK446" s="30"/>
      <c r="AL446" s="30"/>
      <c r="AM446" s="30"/>
      <c r="AN446" s="30"/>
      <c r="AO446" s="30"/>
      <c r="AP446" s="30"/>
      <c r="AQ446" s="30"/>
      <c r="AR446" s="30"/>
      <c r="AS446" s="30"/>
      <c r="AT446" s="30"/>
      <c r="AU446" s="30"/>
      <c r="AV446" s="30"/>
      <c r="AW446" s="30"/>
      <c r="AX446" s="30"/>
      <c r="AY446" s="30"/>
      <c r="AZ446" s="30"/>
      <c r="BA446" s="30"/>
      <c r="BB446" s="30"/>
      <c r="BC446" s="30"/>
      <c r="BD446" s="30"/>
      <c r="BE446" s="30"/>
      <c r="BF446" s="30"/>
      <c r="BG446" s="30"/>
      <c r="BH446" s="30"/>
      <c r="BI446" s="30"/>
      <c r="BJ446" s="30"/>
      <c r="BK446" s="30"/>
      <c r="BL446" s="43"/>
      <c r="BM446" t="s">
        <v>100</v>
      </c>
    </row>
    <row r="447" spans="1:65" x14ac:dyDescent="0.2">
      <c r="A447" s="249"/>
      <c r="B447" s="40" t="s">
        <v>108</v>
      </c>
      <c r="C447" s="24" t="s">
        <v>75</v>
      </c>
      <c r="D447" s="25"/>
      <c r="E447" s="26"/>
      <c r="F447" s="26"/>
      <c r="G447" s="26"/>
      <c r="H447" s="26"/>
      <c r="I447" s="26"/>
      <c r="J447" s="26"/>
      <c r="K447" s="26"/>
      <c r="L447" s="26"/>
      <c r="M447" s="26"/>
      <c r="N447" s="26"/>
      <c r="O447" s="26"/>
      <c r="P447" s="26"/>
      <c r="Q447" s="26"/>
      <c r="R447" s="26"/>
      <c r="S447" s="26"/>
      <c r="T447" s="26"/>
      <c r="U447" s="26"/>
      <c r="V447" s="26"/>
      <c r="W447" s="26"/>
      <c r="X447" s="26"/>
      <c r="Y447" s="26"/>
      <c r="Z447" s="26"/>
      <c r="AA447" s="26"/>
      <c r="AB447" s="26"/>
      <c r="AC447" s="26"/>
      <c r="AD447" s="26"/>
      <c r="AE447" s="26"/>
      <c r="AF447" s="26"/>
      <c r="AG447" s="26"/>
      <c r="AH447" s="26"/>
      <c r="AI447" s="26"/>
      <c r="AJ447" s="26"/>
      <c r="AK447" s="26"/>
      <c r="AL447" s="26"/>
      <c r="AM447" s="26"/>
      <c r="AN447" s="26"/>
      <c r="AO447" s="26"/>
      <c r="AP447" s="26"/>
      <c r="AQ447" s="26"/>
      <c r="AR447" s="26"/>
      <c r="AS447" s="26"/>
      <c r="AT447" s="26"/>
      <c r="AU447" s="26"/>
      <c r="AV447" s="26"/>
      <c r="AW447" s="26"/>
      <c r="AX447" s="26"/>
      <c r="AY447" s="26"/>
      <c r="AZ447" s="26"/>
      <c r="BA447" s="26"/>
      <c r="BB447" s="26"/>
      <c r="BC447" s="26"/>
      <c r="BD447" s="26"/>
      <c r="BE447" s="26"/>
      <c r="BF447" s="26"/>
      <c r="BG447" s="26"/>
      <c r="BH447" s="26"/>
      <c r="BI447" s="26"/>
      <c r="BJ447" s="26"/>
      <c r="BK447" s="26"/>
      <c r="BL447" s="41"/>
      <c r="BM447" t="s">
        <v>100</v>
      </c>
    </row>
    <row r="448" spans="1:65" x14ac:dyDescent="0.2">
      <c r="A448" s="249"/>
      <c r="B448" s="40" t="s">
        <v>108</v>
      </c>
      <c r="C448" s="24" t="s">
        <v>79</v>
      </c>
      <c r="D448" s="25"/>
      <c r="E448" s="26"/>
      <c r="F448" s="26"/>
      <c r="G448" s="26"/>
      <c r="H448" s="26"/>
      <c r="I448" s="26"/>
      <c r="J448" s="26"/>
      <c r="K448" s="26"/>
      <c r="L448" s="26"/>
      <c r="M448" s="26"/>
      <c r="N448" s="26"/>
      <c r="O448" s="26"/>
      <c r="P448" s="26"/>
      <c r="Q448" s="26"/>
      <c r="R448" s="26"/>
      <c r="S448" s="26"/>
      <c r="T448" s="26"/>
      <c r="U448" s="26"/>
      <c r="V448" s="26"/>
      <c r="W448" s="26"/>
      <c r="X448" s="26"/>
      <c r="Y448" s="26"/>
      <c r="Z448" s="26"/>
      <c r="AA448" s="26"/>
      <c r="AB448" s="26"/>
      <c r="AC448" s="26"/>
      <c r="AD448" s="26"/>
      <c r="AE448" s="26"/>
      <c r="AF448" s="26"/>
      <c r="AG448" s="26"/>
      <c r="AH448" s="26"/>
      <c r="AI448" s="26"/>
      <c r="AJ448" s="26"/>
      <c r="AK448" s="26"/>
      <c r="AL448" s="26"/>
      <c r="AM448" s="26"/>
      <c r="AN448" s="26"/>
      <c r="AO448" s="26"/>
      <c r="AP448" s="26"/>
      <c r="AQ448" s="26"/>
      <c r="AR448" s="26"/>
      <c r="AS448" s="26"/>
      <c r="AT448" s="26"/>
      <c r="AU448" s="26"/>
      <c r="AV448" s="26"/>
      <c r="AW448" s="26"/>
      <c r="AX448" s="26"/>
      <c r="AY448" s="26"/>
      <c r="AZ448" s="26"/>
      <c r="BA448" s="26"/>
      <c r="BB448" s="26"/>
      <c r="BC448" s="26"/>
      <c r="BD448" s="26"/>
      <c r="BE448" s="26"/>
      <c r="BF448" s="26"/>
      <c r="BG448" s="26"/>
      <c r="BH448" s="26"/>
      <c r="BI448" s="26"/>
      <c r="BJ448" s="26"/>
      <c r="BK448" s="26"/>
      <c r="BL448" s="41"/>
      <c r="BM448" t="s">
        <v>100</v>
      </c>
    </row>
    <row r="449" spans="1:65" x14ac:dyDescent="0.2">
      <c r="A449" s="249"/>
      <c r="B449" s="40" t="s">
        <v>108</v>
      </c>
      <c r="C449" s="24" t="s">
        <v>240</v>
      </c>
      <c r="D449" s="25"/>
      <c r="E449" s="26"/>
      <c r="F449" s="26"/>
      <c r="G449" s="26"/>
      <c r="H449" s="26"/>
      <c r="I449" s="26"/>
      <c r="J449" s="26"/>
      <c r="K449" s="26"/>
      <c r="L449" s="26"/>
      <c r="M449" s="26"/>
      <c r="N449" s="26"/>
      <c r="O449" s="26"/>
      <c r="P449" s="26"/>
      <c r="Q449" s="26"/>
      <c r="R449" s="26"/>
      <c r="S449" s="26"/>
      <c r="T449" s="26"/>
      <c r="U449" s="26"/>
      <c r="V449" s="26"/>
      <c r="W449" s="33">
        <v>0</v>
      </c>
      <c r="X449" s="33">
        <v>0</v>
      </c>
      <c r="Y449" s="33">
        <v>0</v>
      </c>
      <c r="Z449" s="33">
        <v>0</v>
      </c>
      <c r="AA449" s="33">
        <v>0</v>
      </c>
      <c r="AB449" s="33">
        <v>0</v>
      </c>
      <c r="AC449" s="33">
        <v>0</v>
      </c>
      <c r="AD449" s="33">
        <v>0</v>
      </c>
      <c r="AE449" s="33">
        <v>0</v>
      </c>
      <c r="AF449" s="33">
        <v>0</v>
      </c>
      <c r="AG449" s="33">
        <v>0</v>
      </c>
      <c r="AH449" s="33">
        <v>0</v>
      </c>
      <c r="AI449" s="26"/>
      <c r="AJ449" s="26"/>
      <c r="AK449" s="26"/>
      <c r="AL449" s="26"/>
      <c r="AM449" s="26"/>
      <c r="AN449" s="26"/>
      <c r="AO449" s="26"/>
      <c r="AP449" s="26"/>
      <c r="AQ449" s="26"/>
      <c r="AR449" s="26"/>
      <c r="AS449" s="26"/>
      <c r="AT449" s="26"/>
      <c r="AU449" s="26"/>
      <c r="AV449" s="26"/>
      <c r="AW449" s="26"/>
      <c r="AX449" s="26"/>
      <c r="AY449" s="26"/>
      <c r="AZ449" s="26"/>
      <c r="BA449" s="26"/>
      <c r="BB449" s="26"/>
      <c r="BC449" s="26"/>
      <c r="BD449" s="26"/>
      <c r="BE449" s="26"/>
      <c r="BF449" s="26"/>
      <c r="BG449" s="26"/>
      <c r="BH449" s="26"/>
      <c r="BI449" s="26"/>
      <c r="BJ449" s="26"/>
      <c r="BK449" s="26"/>
      <c r="BL449" s="41"/>
      <c r="BM449" t="s">
        <v>100</v>
      </c>
    </row>
    <row r="450" spans="1:65" x14ac:dyDescent="0.2">
      <c r="A450" s="249"/>
      <c r="B450" s="40" t="s">
        <v>108</v>
      </c>
      <c r="C450" s="24" t="s">
        <v>78</v>
      </c>
      <c r="D450" s="25"/>
      <c r="E450" s="26"/>
      <c r="F450" s="26"/>
      <c r="G450" s="26"/>
      <c r="H450" s="26"/>
      <c r="I450" s="26"/>
      <c r="J450" s="26"/>
      <c r="K450" s="26"/>
      <c r="L450" s="26"/>
      <c r="M450" s="26"/>
      <c r="N450" s="26"/>
      <c r="O450" s="26"/>
      <c r="P450" s="26"/>
      <c r="Q450" s="26"/>
      <c r="R450" s="26"/>
      <c r="S450" s="26"/>
      <c r="T450" s="26"/>
      <c r="U450" s="26"/>
      <c r="V450" s="26"/>
      <c r="W450" s="26"/>
      <c r="X450" s="26"/>
      <c r="Y450" s="26"/>
      <c r="Z450" s="26"/>
      <c r="AA450" s="26"/>
      <c r="AB450" s="26"/>
      <c r="AC450" s="26"/>
      <c r="AD450" s="26"/>
      <c r="AE450" s="26"/>
      <c r="AF450" s="26"/>
      <c r="AG450" s="26"/>
      <c r="AH450" s="26"/>
      <c r="AI450" s="26"/>
      <c r="AJ450" s="26"/>
      <c r="AK450" s="26"/>
      <c r="AL450" s="26"/>
      <c r="AM450" s="26"/>
      <c r="AN450" s="26"/>
      <c r="AO450" s="26"/>
      <c r="AP450" s="26"/>
      <c r="AQ450" s="26"/>
      <c r="AR450" s="26"/>
      <c r="AS450" s="26"/>
      <c r="AT450" s="26"/>
      <c r="AU450" s="26"/>
      <c r="AV450" s="26"/>
      <c r="AW450" s="26"/>
      <c r="AX450" s="26"/>
      <c r="AY450" s="26"/>
      <c r="AZ450" s="26"/>
      <c r="BA450" s="26"/>
      <c r="BB450" s="26"/>
      <c r="BC450" s="26"/>
      <c r="BD450" s="26"/>
      <c r="BE450" s="26"/>
      <c r="BF450" s="26"/>
      <c r="BG450" s="26"/>
      <c r="BH450" s="26"/>
      <c r="BI450" s="26"/>
      <c r="BJ450" s="26"/>
      <c r="BK450" s="26"/>
      <c r="BL450" s="41"/>
      <c r="BM450" t="s">
        <v>100</v>
      </c>
    </row>
    <row r="451" spans="1:65" x14ac:dyDescent="0.2">
      <c r="A451" s="249"/>
      <c r="B451" s="40" t="s">
        <v>108</v>
      </c>
      <c r="C451" s="31" t="s">
        <v>36</v>
      </c>
      <c r="D451" s="27">
        <v>0.1</v>
      </c>
      <c r="E451" s="28">
        <v>0.1</v>
      </c>
      <c r="F451" s="28">
        <v>0.2</v>
      </c>
      <c r="G451" s="28">
        <v>0.3</v>
      </c>
      <c r="H451" s="28">
        <v>0.4</v>
      </c>
      <c r="I451" s="28">
        <v>0.6</v>
      </c>
      <c r="J451" s="28">
        <v>0.8</v>
      </c>
      <c r="K451" s="28">
        <v>4</v>
      </c>
      <c r="L451" s="28">
        <v>39.5</v>
      </c>
      <c r="M451" s="28">
        <v>464.6</v>
      </c>
      <c r="N451" s="28">
        <v>1727</v>
      </c>
      <c r="O451" s="28">
        <v>1913</v>
      </c>
      <c r="P451" s="28">
        <v>2022</v>
      </c>
      <c r="Q451" s="28">
        <v>2063.5</v>
      </c>
      <c r="R451" s="28">
        <v>2067.4</v>
      </c>
      <c r="S451" s="28">
        <v>2074.9</v>
      </c>
      <c r="T451" s="28">
        <v>2067.9</v>
      </c>
      <c r="U451" s="28">
        <v>2069.5</v>
      </c>
      <c r="V451" s="28">
        <v>2075.1</v>
      </c>
      <c r="W451" s="28">
        <v>2070.5</v>
      </c>
      <c r="X451" s="28">
        <v>2082</v>
      </c>
      <c r="Y451" s="28">
        <v>2153</v>
      </c>
      <c r="Z451" s="28">
        <v>2236</v>
      </c>
      <c r="AA451" s="28">
        <v>2340</v>
      </c>
      <c r="AB451" s="28">
        <v>2470</v>
      </c>
      <c r="AC451" s="28">
        <v>2628</v>
      </c>
      <c r="AD451" s="28">
        <v>2822</v>
      </c>
      <c r="AE451" s="28">
        <v>3051</v>
      </c>
      <c r="AF451" s="28">
        <v>3319</v>
      </c>
      <c r="AG451" s="28">
        <v>3625</v>
      </c>
      <c r="AH451" s="28">
        <v>3975</v>
      </c>
      <c r="AI451" s="28">
        <v>3975</v>
      </c>
      <c r="AJ451" s="28">
        <v>3975</v>
      </c>
      <c r="AK451" s="28">
        <v>3975</v>
      </c>
      <c r="AL451" s="28">
        <v>3975</v>
      </c>
      <c r="AM451" s="28">
        <v>3975</v>
      </c>
      <c r="AN451" s="28">
        <v>3975</v>
      </c>
      <c r="AO451" s="28">
        <v>3975</v>
      </c>
      <c r="AP451" s="28">
        <v>3975</v>
      </c>
      <c r="AQ451" s="28">
        <v>3975</v>
      </c>
      <c r="AR451" s="28">
        <v>3975</v>
      </c>
      <c r="AS451" s="28">
        <v>3975</v>
      </c>
      <c r="AT451" s="28">
        <v>3975</v>
      </c>
      <c r="AU451" s="28">
        <v>3975</v>
      </c>
      <c r="AV451" s="28">
        <v>3975</v>
      </c>
      <c r="AW451" s="28">
        <v>3975</v>
      </c>
      <c r="AX451" s="28">
        <v>3975</v>
      </c>
      <c r="AY451" s="28">
        <v>3975</v>
      </c>
      <c r="AZ451" s="28">
        <v>3975</v>
      </c>
      <c r="BA451" s="28">
        <v>3975</v>
      </c>
      <c r="BB451" s="28">
        <v>3975</v>
      </c>
      <c r="BC451" s="28">
        <v>3975</v>
      </c>
      <c r="BD451" s="28">
        <v>3975</v>
      </c>
      <c r="BE451" s="28">
        <v>3975</v>
      </c>
      <c r="BF451" s="28">
        <v>3975</v>
      </c>
      <c r="BG451" s="28">
        <v>3975</v>
      </c>
      <c r="BH451" s="28">
        <v>3975</v>
      </c>
      <c r="BI451" s="28">
        <v>3975</v>
      </c>
      <c r="BJ451" s="28">
        <v>3975</v>
      </c>
      <c r="BK451" s="28">
        <v>3975</v>
      </c>
      <c r="BL451" s="42">
        <v>3975</v>
      </c>
      <c r="BM451" t="s">
        <v>100</v>
      </c>
    </row>
    <row r="452" spans="1:65" x14ac:dyDescent="0.2">
      <c r="A452" s="249"/>
      <c r="B452" s="40" t="s">
        <v>108</v>
      </c>
      <c r="C452" s="24" t="s">
        <v>74</v>
      </c>
      <c r="D452" s="35">
        <v>0.1</v>
      </c>
      <c r="E452" s="29">
        <v>0.1</v>
      </c>
      <c r="F452" s="29">
        <v>0.2</v>
      </c>
      <c r="G452" s="29">
        <v>0.3</v>
      </c>
      <c r="H452" s="29">
        <v>0.4</v>
      </c>
      <c r="I452" s="29">
        <v>0.6</v>
      </c>
      <c r="J452" s="29">
        <v>0.8</v>
      </c>
      <c r="K452" s="29">
        <v>4</v>
      </c>
      <c r="L452" s="29">
        <v>39.5</v>
      </c>
      <c r="M452" s="29">
        <v>464.6</v>
      </c>
      <c r="N452" s="29">
        <v>1727</v>
      </c>
      <c r="O452" s="29">
        <v>1913</v>
      </c>
      <c r="P452" s="29">
        <v>2022</v>
      </c>
      <c r="Q452" s="29">
        <v>2063.5</v>
      </c>
      <c r="R452" s="29">
        <v>2067.4</v>
      </c>
      <c r="S452" s="29">
        <v>2074.9</v>
      </c>
      <c r="T452" s="29">
        <v>2067.9</v>
      </c>
      <c r="U452" s="29">
        <v>2069.5</v>
      </c>
      <c r="V452" s="29">
        <v>2075.1</v>
      </c>
      <c r="W452" s="29">
        <v>2070.5</v>
      </c>
      <c r="X452" s="26">
        <v>2082</v>
      </c>
      <c r="Y452" s="26">
        <v>2153</v>
      </c>
      <c r="Z452" s="26">
        <v>2236</v>
      </c>
      <c r="AA452" s="26">
        <v>2340</v>
      </c>
      <c r="AB452" s="26">
        <v>2470</v>
      </c>
      <c r="AC452" s="26">
        <v>2628</v>
      </c>
      <c r="AD452" s="26">
        <v>2822</v>
      </c>
      <c r="AE452" s="26">
        <v>3051</v>
      </c>
      <c r="AF452" s="26">
        <v>3319</v>
      </c>
      <c r="AG452" s="26">
        <v>3625</v>
      </c>
      <c r="AH452" s="26">
        <v>3975</v>
      </c>
      <c r="AI452" s="26"/>
      <c r="AJ452" s="26"/>
      <c r="AK452" s="26"/>
      <c r="AL452" s="26"/>
      <c r="AM452" s="26"/>
      <c r="AN452" s="26"/>
      <c r="AO452" s="26"/>
      <c r="AP452" s="26"/>
      <c r="AQ452" s="26"/>
      <c r="AR452" s="26"/>
      <c r="AS452" s="26"/>
      <c r="AT452" s="26"/>
      <c r="AU452" s="26"/>
      <c r="AV452" s="26"/>
      <c r="AW452" s="26"/>
      <c r="AX452" s="26"/>
      <c r="AY452" s="26"/>
      <c r="AZ452" s="26"/>
      <c r="BA452" s="26"/>
      <c r="BB452" s="26"/>
      <c r="BC452" s="26"/>
      <c r="BD452" s="26"/>
      <c r="BE452" s="26"/>
      <c r="BF452" s="26"/>
      <c r="BG452" s="26"/>
      <c r="BH452" s="26"/>
      <c r="BI452" s="26"/>
      <c r="BJ452" s="26"/>
      <c r="BK452" s="26"/>
      <c r="BL452" s="41"/>
      <c r="BM452" t="s">
        <v>100</v>
      </c>
    </row>
    <row r="453" spans="1:65" x14ac:dyDescent="0.2">
      <c r="A453" s="249"/>
      <c r="B453" s="40" t="s">
        <v>108</v>
      </c>
      <c r="C453" s="24" t="s">
        <v>83</v>
      </c>
      <c r="D453" s="25"/>
      <c r="E453" s="26"/>
      <c r="F453" s="26"/>
      <c r="G453" s="26"/>
      <c r="H453" s="26"/>
      <c r="I453" s="26"/>
      <c r="J453" s="26"/>
      <c r="K453" s="26"/>
      <c r="L453" s="26"/>
      <c r="M453" s="26"/>
      <c r="N453" s="26"/>
      <c r="O453" s="26"/>
      <c r="P453" s="26"/>
      <c r="Q453" s="26"/>
      <c r="R453" s="26"/>
      <c r="S453" s="26"/>
      <c r="T453" s="26"/>
      <c r="U453" s="26"/>
      <c r="V453" s="26"/>
      <c r="W453" s="44"/>
      <c r="X453" s="30">
        <v>11.5</v>
      </c>
      <c r="Y453" s="30">
        <v>71</v>
      </c>
      <c r="Z453" s="30">
        <v>83</v>
      </c>
      <c r="AA453" s="30">
        <v>104</v>
      </c>
      <c r="AB453" s="30">
        <v>130</v>
      </c>
      <c r="AC453" s="30">
        <v>158</v>
      </c>
      <c r="AD453" s="30">
        <v>194</v>
      </c>
      <c r="AE453" s="30">
        <v>229</v>
      </c>
      <c r="AF453" s="30">
        <v>268</v>
      </c>
      <c r="AG453" s="30">
        <v>306</v>
      </c>
      <c r="AH453" s="30">
        <v>350</v>
      </c>
      <c r="AI453" s="30"/>
      <c r="AJ453" s="30"/>
      <c r="AK453" s="30"/>
      <c r="AL453" s="30"/>
      <c r="AM453" s="30"/>
      <c r="AN453" s="30"/>
      <c r="AO453" s="30"/>
      <c r="AP453" s="30"/>
      <c r="AQ453" s="30"/>
      <c r="AR453" s="30"/>
      <c r="AS453" s="30"/>
      <c r="AT453" s="30"/>
      <c r="AU453" s="30"/>
      <c r="AV453" s="30"/>
      <c r="AW453" s="30"/>
      <c r="AX453" s="30"/>
      <c r="AY453" s="30"/>
      <c r="AZ453" s="30"/>
      <c r="BA453" s="30"/>
      <c r="BB453" s="30"/>
      <c r="BC453" s="30"/>
      <c r="BD453" s="30"/>
      <c r="BE453" s="30"/>
      <c r="BF453" s="30"/>
      <c r="BG453" s="30"/>
      <c r="BH453" s="30"/>
      <c r="BI453" s="30"/>
      <c r="BJ453" s="30"/>
      <c r="BK453" s="30"/>
      <c r="BL453" s="43"/>
      <c r="BM453" t="s">
        <v>100</v>
      </c>
    </row>
    <row r="454" spans="1:65" x14ac:dyDescent="0.2">
      <c r="A454" s="249"/>
      <c r="B454" s="40" t="s">
        <v>108</v>
      </c>
      <c r="C454" s="24" t="s">
        <v>75</v>
      </c>
      <c r="D454" s="25"/>
      <c r="E454" s="26"/>
      <c r="F454" s="26"/>
      <c r="G454" s="26"/>
      <c r="H454" s="26"/>
      <c r="I454" s="26"/>
      <c r="J454" s="26"/>
      <c r="K454" s="26"/>
      <c r="L454" s="26"/>
      <c r="M454" s="26"/>
      <c r="N454" s="26"/>
      <c r="O454" s="26"/>
      <c r="P454" s="26"/>
      <c r="Q454" s="26"/>
      <c r="R454" s="26"/>
      <c r="S454" s="26"/>
      <c r="T454" s="26"/>
      <c r="U454" s="26"/>
      <c r="V454" s="26"/>
      <c r="W454" s="26"/>
      <c r="X454" s="26"/>
      <c r="Y454" s="26"/>
      <c r="Z454" s="26"/>
      <c r="AA454" s="26"/>
      <c r="AB454" s="26"/>
      <c r="AC454" s="26"/>
      <c r="AD454" s="26"/>
      <c r="AE454" s="26"/>
      <c r="AF454" s="26"/>
      <c r="AG454" s="26"/>
      <c r="AH454" s="26"/>
      <c r="AI454" s="26"/>
      <c r="AJ454" s="26"/>
      <c r="AK454" s="26"/>
      <c r="AL454" s="26"/>
      <c r="AM454" s="26"/>
      <c r="AN454" s="26"/>
      <c r="AO454" s="26"/>
      <c r="AP454" s="26"/>
      <c r="AQ454" s="26"/>
      <c r="AR454" s="26"/>
      <c r="AS454" s="26"/>
      <c r="AT454" s="26"/>
      <c r="AU454" s="26"/>
      <c r="AV454" s="26"/>
      <c r="AW454" s="26"/>
      <c r="AX454" s="26"/>
      <c r="AY454" s="26"/>
      <c r="AZ454" s="26"/>
      <c r="BA454" s="26"/>
      <c r="BB454" s="26"/>
      <c r="BC454" s="26"/>
      <c r="BD454" s="26"/>
      <c r="BE454" s="26"/>
      <c r="BF454" s="26"/>
      <c r="BG454" s="26"/>
      <c r="BH454" s="26"/>
      <c r="BI454" s="26"/>
      <c r="BJ454" s="26"/>
      <c r="BK454" s="26"/>
      <c r="BL454" s="41"/>
      <c r="BM454" t="s">
        <v>100</v>
      </c>
    </row>
    <row r="455" spans="1:65" x14ac:dyDescent="0.2">
      <c r="A455" s="249"/>
      <c r="B455" s="40" t="s">
        <v>108</v>
      </c>
      <c r="C455" s="24" t="s">
        <v>79</v>
      </c>
      <c r="D455" s="25"/>
      <c r="E455" s="26"/>
      <c r="F455" s="26"/>
      <c r="G455" s="26"/>
      <c r="H455" s="26"/>
      <c r="I455" s="26"/>
      <c r="J455" s="26"/>
      <c r="K455" s="26"/>
      <c r="L455" s="26"/>
      <c r="M455" s="26"/>
      <c r="N455" s="26"/>
      <c r="O455" s="26"/>
      <c r="P455" s="26"/>
      <c r="Q455" s="26"/>
      <c r="R455" s="26"/>
      <c r="S455" s="26"/>
      <c r="T455" s="26"/>
      <c r="U455" s="26"/>
      <c r="V455" s="26"/>
      <c r="W455" s="26"/>
      <c r="X455" s="26"/>
      <c r="Y455" s="26"/>
      <c r="Z455" s="26"/>
      <c r="AA455" s="26"/>
      <c r="AB455" s="26"/>
      <c r="AC455" s="26"/>
      <c r="AD455" s="26"/>
      <c r="AE455" s="26"/>
      <c r="AF455" s="26"/>
      <c r="AG455" s="26"/>
      <c r="AH455" s="26"/>
      <c r="AI455" s="26"/>
      <c r="AJ455" s="26"/>
      <c r="AK455" s="26"/>
      <c r="AL455" s="26"/>
      <c r="AM455" s="26"/>
      <c r="AN455" s="26"/>
      <c r="AO455" s="26"/>
      <c r="AP455" s="26"/>
      <c r="AQ455" s="26"/>
      <c r="AR455" s="26"/>
      <c r="AS455" s="26"/>
      <c r="AT455" s="26"/>
      <c r="AU455" s="26"/>
      <c r="AV455" s="26"/>
      <c r="AW455" s="26"/>
      <c r="AX455" s="26"/>
      <c r="AY455" s="26"/>
      <c r="AZ455" s="26"/>
      <c r="BA455" s="26"/>
      <c r="BB455" s="26"/>
      <c r="BC455" s="26"/>
      <c r="BD455" s="26"/>
      <c r="BE455" s="26"/>
      <c r="BF455" s="26"/>
      <c r="BG455" s="26"/>
      <c r="BH455" s="26"/>
      <c r="BI455" s="26"/>
      <c r="BJ455" s="26"/>
      <c r="BK455" s="26"/>
      <c r="BL455" s="41"/>
      <c r="BM455" t="s">
        <v>100</v>
      </c>
    </row>
    <row r="456" spans="1:65" x14ac:dyDescent="0.2">
      <c r="A456" s="249"/>
      <c r="B456" s="40" t="s">
        <v>108</v>
      </c>
      <c r="C456" s="24" t="s">
        <v>240</v>
      </c>
      <c r="D456" s="25"/>
      <c r="E456" s="26"/>
      <c r="F456" s="26"/>
      <c r="G456" s="26"/>
      <c r="H456" s="26"/>
      <c r="I456" s="26"/>
      <c r="J456" s="26"/>
      <c r="K456" s="26"/>
      <c r="L456" s="26"/>
      <c r="M456" s="26"/>
      <c r="N456" s="26"/>
      <c r="O456" s="26"/>
      <c r="P456" s="26"/>
      <c r="Q456" s="26"/>
      <c r="R456" s="26"/>
      <c r="S456" s="26"/>
      <c r="T456" s="26"/>
      <c r="U456" s="26"/>
      <c r="V456" s="26"/>
      <c r="W456" s="33">
        <v>0</v>
      </c>
      <c r="X456" s="33">
        <v>0</v>
      </c>
      <c r="Y456" s="33">
        <v>0</v>
      </c>
      <c r="Z456" s="33">
        <v>0</v>
      </c>
      <c r="AA456" s="33">
        <v>0</v>
      </c>
      <c r="AB456" s="33">
        <v>0</v>
      </c>
      <c r="AC456" s="33">
        <v>0</v>
      </c>
      <c r="AD456" s="33">
        <v>0</v>
      </c>
      <c r="AE456" s="33">
        <v>0</v>
      </c>
      <c r="AF456" s="33">
        <v>0</v>
      </c>
      <c r="AG456" s="33">
        <v>0</v>
      </c>
      <c r="AH456" s="33">
        <v>0</v>
      </c>
      <c r="AI456" s="26"/>
      <c r="AJ456" s="26"/>
      <c r="AK456" s="26"/>
      <c r="AL456" s="26"/>
      <c r="AM456" s="26"/>
      <c r="AN456" s="26"/>
      <c r="AO456" s="26"/>
      <c r="AP456" s="26"/>
      <c r="AQ456" s="26"/>
      <c r="AR456" s="26"/>
      <c r="AS456" s="26"/>
      <c r="AT456" s="26"/>
      <c r="AU456" s="26"/>
      <c r="AV456" s="26"/>
      <c r="AW456" s="26"/>
      <c r="AX456" s="26"/>
      <c r="AY456" s="26"/>
      <c r="AZ456" s="26"/>
      <c r="BA456" s="26"/>
      <c r="BB456" s="26"/>
      <c r="BC456" s="26"/>
      <c r="BD456" s="26"/>
      <c r="BE456" s="26"/>
      <c r="BF456" s="26"/>
      <c r="BG456" s="26"/>
      <c r="BH456" s="26"/>
      <c r="BI456" s="26"/>
      <c r="BJ456" s="26"/>
      <c r="BK456" s="26"/>
      <c r="BL456" s="41"/>
      <c r="BM456" t="s">
        <v>100</v>
      </c>
    </row>
    <row r="457" spans="1:65" x14ac:dyDescent="0.2">
      <c r="A457" s="249"/>
      <c r="B457" s="40" t="s">
        <v>108</v>
      </c>
      <c r="C457" s="24" t="s">
        <v>81</v>
      </c>
      <c r="D457" s="25"/>
      <c r="E457" s="26"/>
      <c r="F457" s="26"/>
      <c r="G457" s="26"/>
      <c r="H457" s="26"/>
      <c r="I457" s="26"/>
      <c r="J457" s="26"/>
      <c r="K457" s="26"/>
      <c r="L457" s="26"/>
      <c r="M457" s="26"/>
      <c r="N457" s="26"/>
      <c r="O457" s="26"/>
      <c r="P457" s="26"/>
      <c r="Q457" s="26"/>
      <c r="R457" s="26"/>
      <c r="S457" s="26"/>
      <c r="T457" s="26"/>
      <c r="U457" s="26"/>
      <c r="V457" s="26"/>
      <c r="W457" s="26"/>
      <c r="X457" s="26"/>
      <c r="Y457" s="26"/>
      <c r="Z457" s="26"/>
      <c r="AA457" s="26"/>
      <c r="AB457" s="26"/>
      <c r="AC457" s="26"/>
      <c r="AD457" s="26"/>
      <c r="AE457" s="26"/>
      <c r="AF457" s="26"/>
      <c r="AG457" s="26"/>
      <c r="AH457" s="26"/>
      <c r="AI457" s="26"/>
      <c r="AJ457" s="26"/>
      <c r="AK457" s="26"/>
      <c r="AL457" s="26"/>
      <c r="AM457" s="26"/>
      <c r="AN457" s="26"/>
      <c r="AO457" s="26"/>
      <c r="AP457" s="26"/>
      <c r="AQ457" s="26"/>
      <c r="AR457" s="26"/>
      <c r="AS457" s="26"/>
      <c r="AT457" s="26"/>
      <c r="AU457" s="26"/>
      <c r="AV457" s="26"/>
      <c r="AW457" s="26"/>
      <c r="AX457" s="26"/>
      <c r="AY457" s="26"/>
      <c r="AZ457" s="26"/>
      <c r="BA457" s="26"/>
      <c r="BB457" s="26"/>
      <c r="BC457" s="26"/>
      <c r="BD457" s="26"/>
      <c r="BE457" s="26"/>
      <c r="BF457" s="26"/>
      <c r="BG457" s="26"/>
      <c r="BH457" s="26"/>
      <c r="BI457" s="26"/>
      <c r="BJ457" s="26"/>
      <c r="BK457" s="26"/>
      <c r="BL457" s="41"/>
      <c r="BM457" t="s">
        <v>100</v>
      </c>
    </row>
    <row r="458" spans="1:65" x14ac:dyDescent="0.2">
      <c r="A458" s="249"/>
      <c r="B458" s="40" t="s">
        <v>108</v>
      </c>
      <c r="C458" s="24" t="s">
        <v>78</v>
      </c>
      <c r="D458" s="25"/>
      <c r="E458" s="26"/>
      <c r="F458" s="26"/>
      <c r="G458" s="26"/>
      <c r="H458" s="26"/>
      <c r="I458" s="26"/>
      <c r="J458" s="26"/>
      <c r="K458" s="26"/>
      <c r="L458" s="26"/>
      <c r="M458" s="26"/>
      <c r="N458" s="26"/>
      <c r="O458" s="26"/>
      <c r="P458" s="26"/>
      <c r="Q458" s="26"/>
      <c r="R458" s="26"/>
      <c r="S458" s="26"/>
      <c r="T458" s="26"/>
      <c r="U458" s="26"/>
      <c r="V458" s="26"/>
      <c r="W458" s="26"/>
      <c r="X458" s="26"/>
      <c r="Y458" s="26"/>
      <c r="Z458" s="26"/>
      <c r="AA458" s="26"/>
      <c r="AB458" s="26"/>
      <c r="AC458" s="26"/>
      <c r="AD458" s="26"/>
      <c r="AE458" s="26"/>
      <c r="AF458" s="26"/>
      <c r="AG458" s="26"/>
      <c r="AH458" s="26"/>
      <c r="AI458" s="26"/>
      <c r="AJ458" s="26"/>
      <c r="AK458" s="26"/>
      <c r="AL458" s="26"/>
      <c r="AM458" s="26"/>
      <c r="AN458" s="26"/>
      <c r="AO458" s="26"/>
      <c r="AP458" s="26"/>
      <c r="AQ458" s="26"/>
      <c r="AR458" s="26"/>
      <c r="AS458" s="26"/>
      <c r="AT458" s="26"/>
      <c r="AU458" s="26"/>
      <c r="AV458" s="26"/>
      <c r="AW458" s="26"/>
      <c r="AX458" s="26"/>
      <c r="AY458" s="26"/>
      <c r="AZ458" s="26"/>
      <c r="BA458" s="26"/>
      <c r="BB458" s="26"/>
      <c r="BC458" s="26"/>
      <c r="BD458" s="26"/>
      <c r="BE458" s="26"/>
      <c r="BF458" s="26"/>
      <c r="BG458" s="26"/>
      <c r="BH458" s="26"/>
      <c r="BI458" s="26"/>
      <c r="BJ458" s="26"/>
      <c r="BK458" s="26"/>
      <c r="BL458" s="41"/>
      <c r="BM458" t="s">
        <v>100</v>
      </c>
    </row>
    <row r="459" spans="1:65" x14ac:dyDescent="0.2">
      <c r="A459" s="249"/>
      <c r="B459" s="40" t="s">
        <v>108</v>
      </c>
      <c r="C459" s="31" t="s">
        <v>45</v>
      </c>
      <c r="D459" s="27">
        <v>0</v>
      </c>
      <c r="E459" s="28">
        <v>0</v>
      </c>
      <c r="F459" s="28">
        <v>0</v>
      </c>
      <c r="G459" s="28">
        <v>0</v>
      </c>
      <c r="H459" s="28">
        <v>0</v>
      </c>
      <c r="I459" s="28">
        <v>0</v>
      </c>
      <c r="J459" s="28">
        <v>0</v>
      </c>
      <c r="K459" s="28">
        <v>0</v>
      </c>
      <c r="L459" s="28">
        <v>0</v>
      </c>
      <c r="M459" s="28">
        <v>0</v>
      </c>
      <c r="N459" s="28">
        <v>0</v>
      </c>
      <c r="O459" s="28">
        <v>0</v>
      </c>
      <c r="P459" s="28">
        <v>0</v>
      </c>
      <c r="Q459" s="28">
        <v>0</v>
      </c>
      <c r="R459" s="28">
        <v>0</v>
      </c>
      <c r="S459" s="28">
        <v>0</v>
      </c>
      <c r="T459" s="28">
        <v>0</v>
      </c>
      <c r="U459" s="28">
        <v>0</v>
      </c>
      <c r="V459" s="28">
        <v>0</v>
      </c>
      <c r="W459" s="28">
        <v>0</v>
      </c>
      <c r="X459" s="28">
        <v>0</v>
      </c>
      <c r="Y459" s="28">
        <v>0</v>
      </c>
      <c r="Z459" s="28">
        <v>0</v>
      </c>
      <c r="AA459" s="28">
        <v>0</v>
      </c>
      <c r="AB459" s="28">
        <v>0</v>
      </c>
      <c r="AC459" s="28">
        <v>0</v>
      </c>
      <c r="AD459" s="28">
        <v>0</v>
      </c>
      <c r="AE459" s="28">
        <v>0</v>
      </c>
      <c r="AF459" s="28">
        <v>0</v>
      </c>
      <c r="AG459" s="28">
        <v>0</v>
      </c>
      <c r="AH459" s="28">
        <v>0</v>
      </c>
      <c r="AI459" s="28">
        <v>0</v>
      </c>
      <c r="AJ459" s="28">
        <v>0</v>
      </c>
      <c r="AK459" s="28">
        <v>0</v>
      </c>
      <c r="AL459" s="28">
        <v>0</v>
      </c>
      <c r="AM459" s="28">
        <v>0</v>
      </c>
      <c r="AN459" s="28">
        <v>0</v>
      </c>
      <c r="AO459" s="28">
        <v>0</v>
      </c>
      <c r="AP459" s="28">
        <v>0</v>
      </c>
      <c r="AQ459" s="28">
        <v>0</v>
      </c>
      <c r="AR459" s="28">
        <v>0</v>
      </c>
      <c r="AS459" s="28">
        <v>0</v>
      </c>
      <c r="AT459" s="28">
        <v>0</v>
      </c>
      <c r="AU459" s="28">
        <v>0</v>
      </c>
      <c r="AV459" s="28">
        <v>0</v>
      </c>
      <c r="AW459" s="28">
        <v>0</v>
      </c>
      <c r="AX459" s="28">
        <v>0</v>
      </c>
      <c r="AY459" s="28">
        <v>0</v>
      </c>
      <c r="AZ459" s="28">
        <v>0</v>
      </c>
      <c r="BA459" s="28">
        <v>0</v>
      </c>
      <c r="BB459" s="28">
        <v>0</v>
      </c>
      <c r="BC459" s="28">
        <v>0</v>
      </c>
      <c r="BD459" s="28">
        <v>0</v>
      </c>
      <c r="BE459" s="28">
        <v>0</v>
      </c>
      <c r="BF459" s="28">
        <v>0</v>
      </c>
      <c r="BG459" s="28">
        <v>0</v>
      </c>
      <c r="BH459" s="28">
        <v>0</v>
      </c>
      <c r="BI459" s="28">
        <v>0</v>
      </c>
      <c r="BJ459" s="28">
        <v>0</v>
      </c>
      <c r="BK459" s="28">
        <v>0</v>
      </c>
      <c r="BL459" s="42">
        <v>0</v>
      </c>
      <c r="BM459" t="s">
        <v>100</v>
      </c>
    </row>
    <row r="460" spans="1:65" x14ac:dyDescent="0.2">
      <c r="A460" s="249"/>
      <c r="B460" s="40" t="s">
        <v>108</v>
      </c>
      <c r="C460" s="24" t="s">
        <v>74</v>
      </c>
      <c r="D460" s="35">
        <v>0</v>
      </c>
      <c r="E460" s="29">
        <v>0</v>
      </c>
      <c r="F460" s="29">
        <v>0</v>
      </c>
      <c r="G460" s="29">
        <v>0</v>
      </c>
      <c r="H460" s="29">
        <v>0</v>
      </c>
      <c r="I460" s="29">
        <v>0</v>
      </c>
      <c r="J460" s="29">
        <v>0</v>
      </c>
      <c r="K460" s="29">
        <v>0</v>
      </c>
      <c r="L460" s="29">
        <v>0</v>
      </c>
      <c r="M460" s="29">
        <v>0</v>
      </c>
      <c r="N460" s="29">
        <v>0</v>
      </c>
      <c r="O460" s="29">
        <v>0</v>
      </c>
      <c r="P460" s="29">
        <v>0</v>
      </c>
      <c r="Q460" s="29">
        <v>0</v>
      </c>
      <c r="R460" s="29">
        <v>0</v>
      </c>
      <c r="S460" s="29">
        <v>0</v>
      </c>
      <c r="T460" s="29">
        <v>0</v>
      </c>
      <c r="U460" s="29">
        <v>0</v>
      </c>
      <c r="V460" s="29">
        <v>0</v>
      </c>
      <c r="W460" s="29">
        <v>0</v>
      </c>
      <c r="X460" s="26">
        <v>0</v>
      </c>
      <c r="Y460" s="26">
        <v>0</v>
      </c>
      <c r="Z460" s="26">
        <v>0</v>
      </c>
      <c r="AA460" s="26">
        <v>0</v>
      </c>
      <c r="AB460" s="26">
        <v>0</v>
      </c>
      <c r="AC460" s="26">
        <v>0</v>
      </c>
      <c r="AD460" s="26">
        <v>0</v>
      </c>
      <c r="AE460" s="26">
        <v>0</v>
      </c>
      <c r="AF460" s="26">
        <v>0</v>
      </c>
      <c r="AG460" s="26">
        <v>0</v>
      </c>
      <c r="AH460" s="26">
        <v>0</v>
      </c>
      <c r="AI460" s="26"/>
      <c r="AJ460" s="26"/>
      <c r="AK460" s="26"/>
      <c r="AL460" s="26"/>
      <c r="AM460" s="26"/>
      <c r="AN460" s="26"/>
      <c r="AO460" s="26"/>
      <c r="AP460" s="26"/>
      <c r="AQ460" s="26"/>
      <c r="AR460" s="26"/>
      <c r="AS460" s="26"/>
      <c r="AT460" s="26"/>
      <c r="AU460" s="26"/>
      <c r="AV460" s="26"/>
      <c r="AW460" s="26"/>
      <c r="AX460" s="26"/>
      <c r="AY460" s="26"/>
      <c r="AZ460" s="26"/>
      <c r="BA460" s="26"/>
      <c r="BB460" s="26"/>
      <c r="BC460" s="26"/>
      <c r="BD460" s="26"/>
      <c r="BE460" s="26"/>
      <c r="BF460" s="26"/>
      <c r="BG460" s="26"/>
      <c r="BH460" s="26"/>
      <c r="BI460" s="26"/>
      <c r="BJ460" s="26"/>
      <c r="BK460" s="26"/>
      <c r="BL460" s="41"/>
      <c r="BM460" t="s">
        <v>100</v>
      </c>
    </row>
    <row r="461" spans="1:65" x14ac:dyDescent="0.2">
      <c r="A461" s="249"/>
      <c r="B461" s="40" t="s">
        <v>108</v>
      </c>
      <c r="C461" s="24" t="s">
        <v>83</v>
      </c>
      <c r="D461" s="25"/>
      <c r="E461" s="26"/>
      <c r="F461" s="26"/>
      <c r="G461" s="26"/>
      <c r="H461" s="26"/>
      <c r="I461" s="26"/>
      <c r="J461" s="26"/>
      <c r="K461" s="26"/>
      <c r="L461" s="26"/>
      <c r="M461" s="26"/>
      <c r="N461" s="26"/>
      <c r="O461" s="26"/>
      <c r="P461" s="26"/>
      <c r="Q461" s="26"/>
      <c r="R461" s="26"/>
      <c r="S461" s="26"/>
      <c r="T461" s="26"/>
      <c r="U461" s="26"/>
      <c r="V461" s="26"/>
      <c r="W461" s="30"/>
      <c r="X461" s="30">
        <v>0</v>
      </c>
      <c r="Y461" s="30">
        <v>0</v>
      </c>
      <c r="Z461" s="30">
        <v>0</v>
      </c>
      <c r="AA461" s="30">
        <v>0</v>
      </c>
      <c r="AB461" s="30">
        <v>0</v>
      </c>
      <c r="AC461" s="30">
        <v>0</v>
      </c>
      <c r="AD461" s="30">
        <v>0</v>
      </c>
      <c r="AE461" s="30">
        <v>0</v>
      </c>
      <c r="AF461" s="30">
        <v>0</v>
      </c>
      <c r="AG461" s="30">
        <v>0</v>
      </c>
      <c r="AH461" s="30">
        <v>0</v>
      </c>
      <c r="AI461" s="30"/>
      <c r="AJ461" s="30"/>
      <c r="AK461" s="30"/>
      <c r="AL461" s="30"/>
      <c r="AM461" s="30"/>
      <c r="AN461" s="30"/>
      <c r="AO461" s="30"/>
      <c r="AP461" s="30"/>
      <c r="AQ461" s="30"/>
      <c r="AR461" s="30"/>
      <c r="AS461" s="30"/>
      <c r="AT461" s="30"/>
      <c r="AU461" s="30"/>
      <c r="AV461" s="30"/>
      <c r="AW461" s="30"/>
      <c r="AX461" s="30"/>
      <c r="AY461" s="30"/>
      <c r="AZ461" s="30"/>
      <c r="BA461" s="30"/>
      <c r="BB461" s="30"/>
      <c r="BC461" s="30"/>
      <c r="BD461" s="30"/>
      <c r="BE461" s="30"/>
      <c r="BF461" s="30"/>
      <c r="BG461" s="30"/>
      <c r="BH461" s="30"/>
      <c r="BI461" s="30"/>
      <c r="BJ461" s="30"/>
      <c r="BK461" s="30"/>
      <c r="BL461" s="43"/>
      <c r="BM461" t="s">
        <v>100</v>
      </c>
    </row>
    <row r="462" spans="1:65" x14ac:dyDescent="0.2">
      <c r="A462" s="249"/>
      <c r="B462" s="40" t="s">
        <v>108</v>
      </c>
      <c r="C462" s="24" t="s">
        <v>75</v>
      </c>
      <c r="D462" s="25"/>
      <c r="E462" s="26"/>
      <c r="F462" s="26"/>
      <c r="G462" s="26"/>
      <c r="H462" s="26"/>
      <c r="I462" s="26"/>
      <c r="J462" s="26"/>
      <c r="K462" s="26"/>
      <c r="L462" s="26"/>
      <c r="M462" s="26"/>
      <c r="N462" s="26"/>
      <c r="O462" s="26"/>
      <c r="P462" s="26"/>
      <c r="Q462" s="26"/>
      <c r="R462" s="26"/>
      <c r="S462" s="26"/>
      <c r="T462" s="26"/>
      <c r="U462" s="26"/>
      <c r="V462" s="26"/>
      <c r="W462" s="26"/>
      <c r="X462" s="26"/>
      <c r="Y462" s="26"/>
      <c r="Z462" s="26"/>
      <c r="AA462" s="26"/>
      <c r="AB462" s="26"/>
      <c r="AC462" s="26"/>
      <c r="AD462" s="26"/>
      <c r="AE462" s="26"/>
      <c r="AF462" s="26"/>
      <c r="AG462" s="26"/>
      <c r="AH462" s="26"/>
      <c r="AI462" s="26"/>
      <c r="AJ462" s="26"/>
      <c r="AK462" s="26"/>
      <c r="AL462" s="26"/>
      <c r="AM462" s="26"/>
      <c r="AN462" s="26"/>
      <c r="AO462" s="26"/>
      <c r="AP462" s="26"/>
      <c r="AQ462" s="26"/>
      <c r="AR462" s="26"/>
      <c r="AS462" s="26"/>
      <c r="AT462" s="26"/>
      <c r="AU462" s="26"/>
      <c r="AV462" s="26"/>
      <c r="AW462" s="26"/>
      <c r="AX462" s="26"/>
      <c r="AY462" s="26"/>
      <c r="AZ462" s="26"/>
      <c r="BA462" s="26"/>
      <c r="BB462" s="26"/>
      <c r="BC462" s="26"/>
      <c r="BD462" s="26"/>
      <c r="BE462" s="26"/>
      <c r="BF462" s="26"/>
      <c r="BG462" s="26"/>
      <c r="BH462" s="26"/>
      <c r="BI462" s="26"/>
      <c r="BJ462" s="26"/>
      <c r="BK462" s="26"/>
      <c r="BL462" s="41"/>
      <c r="BM462" t="s">
        <v>100</v>
      </c>
    </row>
    <row r="463" spans="1:65" x14ac:dyDescent="0.2">
      <c r="A463" s="249"/>
      <c r="B463" s="40" t="s">
        <v>108</v>
      </c>
      <c r="C463" s="24" t="s">
        <v>79</v>
      </c>
      <c r="D463" s="25"/>
      <c r="E463" s="26"/>
      <c r="F463" s="26"/>
      <c r="G463" s="26"/>
      <c r="H463" s="26"/>
      <c r="I463" s="26"/>
      <c r="J463" s="26"/>
      <c r="K463" s="26"/>
      <c r="L463" s="26"/>
      <c r="M463" s="26"/>
      <c r="N463" s="26"/>
      <c r="O463" s="26"/>
      <c r="P463" s="26"/>
      <c r="Q463" s="26"/>
      <c r="R463" s="26"/>
      <c r="S463" s="26"/>
      <c r="T463" s="26"/>
      <c r="U463" s="26"/>
      <c r="V463" s="26"/>
      <c r="W463" s="26"/>
      <c r="X463" s="26"/>
      <c r="Y463" s="26"/>
      <c r="Z463" s="26"/>
      <c r="AA463" s="26"/>
      <c r="AB463" s="26"/>
      <c r="AC463" s="26"/>
      <c r="AD463" s="26"/>
      <c r="AE463" s="26"/>
      <c r="AF463" s="26"/>
      <c r="AG463" s="26"/>
      <c r="AH463" s="26"/>
      <c r="AI463" s="26"/>
      <c r="AJ463" s="26"/>
      <c r="AK463" s="26"/>
      <c r="AL463" s="26"/>
      <c r="AM463" s="26"/>
      <c r="AN463" s="26"/>
      <c r="AO463" s="26"/>
      <c r="AP463" s="26"/>
      <c r="AQ463" s="26"/>
      <c r="AR463" s="26"/>
      <c r="AS463" s="26"/>
      <c r="AT463" s="26"/>
      <c r="AU463" s="26"/>
      <c r="AV463" s="26"/>
      <c r="AW463" s="26"/>
      <c r="AX463" s="26"/>
      <c r="AY463" s="26"/>
      <c r="AZ463" s="26"/>
      <c r="BA463" s="26"/>
      <c r="BB463" s="26"/>
      <c r="BC463" s="26"/>
      <c r="BD463" s="26"/>
      <c r="BE463" s="26"/>
      <c r="BF463" s="26"/>
      <c r="BG463" s="26"/>
      <c r="BH463" s="26"/>
      <c r="BI463" s="26"/>
      <c r="BJ463" s="26"/>
      <c r="BK463" s="26"/>
      <c r="BL463" s="41"/>
      <c r="BM463" t="s">
        <v>100</v>
      </c>
    </row>
    <row r="464" spans="1:65" x14ac:dyDescent="0.2">
      <c r="A464" s="249"/>
      <c r="B464" s="40" t="s">
        <v>108</v>
      </c>
      <c r="C464" s="24" t="s">
        <v>240</v>
      </c>
      <c r="D464" s="25"/>
      <c r="E464" s="26"/>
      <c r="F464" s="26"/>
      <c r="G464" s="26"/>
      <c r="H464" s="26"/>
      <c r="I464" s="26"/>
      <c r="J464" s="26"/>
      <c r="K464" s="26"/>
      <c r="L464" s="26"/>
      <c r="M464" s="26"/>
      <c r="N464" s="26"/>
      <c r="O464" s="26"/>
      <c r="P464" s="26"/>
      <c r="Q464" s="26"/>
      <c r="R464" s="26"/>
      <c r="S464" s="26"/>
      <c r="T464" s="26"/>
      <c r="U464" s="26"/>
      <c r="V464" s="26"/>
      <c r="W464" s="33">
        <v>0</v>
      </c>
      <c r="X464" s="33">
        <v>0</v>
      </c>
      <c r="Y464" s="33">
        <v>0</v>
      </c>
      <c r="Z464" s="33">
        <v>0</v>
      </c>
      <c r="AA464" s="33">
        <v>0</v>
      </c>
      <c r="AB464" s="33">
        <v>0</v>
      </c>
      <c r="AC464" s="33">
        <v>0</v>
      </c>
      <c r="AD464" s="33">
        <v>0</v>
      </c>
      <c r="AE464" s="33">
        <v>0</v>
      </c>
      <c r="AF464" s="33">
        <v>0</v>
      </c>
      <c r="AG464" s="33">
        <v>0</v>
      </c>
      <c r="AH464" s="33">
        <v>0</v>
      </c>
      <c r="AI464" s="26"/>
      <c r="AJ464" s="26"/>
      <c r="AK464" s="26"/>
      <c r="AL464" s="26"/>
      <c r="AM464" s="26"/>
      <c r="AN464" s="26"/>
      <c r="AO464" s="26"/>
      <c r="AP464" s="26"/>
      <c r="AQ464" s="26"/>
      <c r="AR464" s="26"/>
      <c r="AS464" s="26"/>
      <c r="AT464" s="26"/>
      <c r="AU464" s="26"/>
      <c r="AV464" s="26"/>
      <c r="AW464" s="26"/>
      <c r="AX464" s="26"/>
      <c r="AY464" s="26"/>
      <c r="AZ464" s="26"/>
      <c r="BA464" s="26"/>
      <c r="BB464" s="26"/>
      <c r="BC464" s="26"/>
      <c r="BD464" s="26"/>
      <c r="BE464" s="26"/>
      <c r="BF464" s="26"/>
      <c r="BG464" s="26"/>
      <c r="BH464" s="26"/>
      <c r="BI464" s="26"/>
      <c r="BJ464" s="26"/>
      <c r="BK464" s="26"/>
      <c r="BL464" s="41"/>
      <c r="BM464" t="s">
        <v>100</v>
      </c>
    </row>
    <row r="465" spans="1:65" x14ac:dyDescent="0.2">
      <c r="A465" s="249"/>
      <c r="B465" s="40" t="s">
        <v>108</v>
      </c>
      <c r="C465" s="24" t="s">
        <v>78</v>
      </c>
      <c r="D465" s="25"/>
      <c r="E465" s="26"/>
      <c r="F465" s="26"/>
      <c r="G465" s="26"/>
      <c r="H465" s="26"/>
      <c r="I465" s="26"/>
      <c r="J465" s="26"/>
      <c r="K465" s="26"/>
      <c r="L465" s="26"/>
      <c r="M465" s="26"/>
      <c r="N465" s="26"/>
      <c r="O465" s="26"/>
      <c r="P465" s="26"/>
      <c r="Q465" s="26"/>
      <c r="R465" s="26"/>
      <c r="S465" s="26"/>
      <c r="T465" s="26"/>
      <c r="U465" s="26"/>
      <c r="V465" s="26"/>
      <c r="W465" s="26"/>
      <c r="X465" s="26"/>
      <c r="Y465" s="26"/>
      <c r="Z465" s="26"/>
      <c r="AA465" s="26"/>
      <c r="AB465" s="26"/>
      <c r="AC465" s="26"/>
      <c r="AD465" s="26"/>
      <c r="AE465" s="26"/>
      <c r="AF465" s="26"/>
      <c r="AG465" s="26"/>
      <c r="AH465" s="26"/>
      <c r="AI465" s="26"/>
      <c r="AJ465" s="26"/>
      <c r="AK465" s="26"/>
      <c r="AL465" s="26"/>
      <c r="AM465" s="26"/>
      <c r="AN465" s="26"/>
      <c r="AO465" s="26"/>
      <c r="AP465" s="26"/>
      <c r="AQ465" s="26"/>
      <c r="AR465" s="26"/>
      <c r="AS465" s="26"/>
      <c r="AT465" s="26"/>
      <c r="AU465" s="26"/>
      <c r="AV465" s="26"/>
      <c r="AW465" s="26"/>
      <c r="AX465" s="26"/>
      <c r="AY465" s="26"/>
      <c r="AZ465" s="26"/>
      <c r="BA465" s="26"/>
      <c r="BB465" s="26"/>
      <c r="BC465" s="26"/>
      <c r="BD465" s="26"/>
      <c r="BE465" s="26"/>
      <c r="BF465" s="26"/>
      <c r="BG465" s="26"/>
      <c r="BH465" s="26"/>
      <c r="BI465" s="26"/>
      <c r="BJ465" s="26"/>
      <c r="BK465" s="26"/>
      <c r="BL465" s="41"/>
      <c r="BM465" t="s">
        <v>100</v>
      </c>
    </row>
    <row r="466" spans="1:65" x14ac:dyDescent="0.2">
      <c r="A466" s="249"/>
      <c r="B466" s="40" t="s">
        <v>108</v>
      </c>
      <c r="C466" s="31" t="s">
        <v>42</v>
      </c>
      <c r="D466" s="27">
        <v>952</v>
      </c>
      <c r="E466" s="28">
        <v>1000</v>
      </c>
      <c r="F466" s="28">
        <v>1000</v>
      </c>
      <c r="G466" s="28">
        <v>1004</v>
      </c>
      <c r="H466" s="28">
        <v>1015</v>
      </c>
      <c r="I466" s="28">
        <v>1020</v>
      </c>
      <c r="J466" s="28">
        <v>1016</v>
      </c>
      <c r="K466" s="28">
        <v>1024</v>
      </c>
      <c r="L466" s="28">
        <v>1029</v>
      </c>
      <c r="M466" s="28">
        <v>1037</v>
      </c>
      <c r="N466" s="28">
        <v>1049</v>
      </c>
      <c r="O466" s="28">
        <v>1050</v>
      </c>
      <c r="P466" s="28">
        <v>1065</v>
      </c>
      <c r="Q466" s="28">
        <v>1080</v>
      </c>
      <c r="R466" s="28">
        <v>1080</v>
      </c>
      <c r="S466" s="28">
        <v>1088</v>
      </c>
      <c r="T466" s="28">
        <v>1090</v>
      </c>
      <c r="U466" s="28">
        <v>1092.7</v>
      </c>
      <c r="V466" s="28">
        <v>1092.5</v>
      </c>
      <c r="W466" s="28">
        <v>1091.8</v>
      </c>
      <c r="X466" s="28">
        <v>1106</v>
      </c>
      <c r="Y466" s="28">
        <v>1109</v>
      </c>
      <c r="Z466" s="28">
        <v>1111</v>
      </c>
      <c r="AA466" s="28">
        <v>1113</v>
      </c>
      <c r="AB466" s="28">
        <v>1115</v>
      </c>
      <c r="AC466" s="28">
        <v>1117</v>
      </c>
      <c r="AD466" s="28">
        <v>1119</v>
      </c>
      <c r="AE466" s="28">
        <v>1121</v>
      </c>
      <c r="AF466" s="28">
        <v>1123</v>
      </c>
      <c r="AG466" s="28">
        <v>1125</v>
      </c>
      <c r="AH466" s="28">
        <v>1127</v>
      </c>
      <c r="AI466" s="28">
        <v>1127</v>
      </c>
      <c r="AJ466" s="28">
        <v>1127</v>
      </c>
      <c r="AK466" s="28">
        <v>1127</v>
      </c>
      <c r="AL466" s="28">
        <v>1127</v>
      </c>
      <c r="AM466" s="28">
        <v>1127</v>
      </c>
      <c r="AN466" s="28">
        <v>1127</v>
      </c>
      <c r="AO466" s="28">
        <v>1127</v>
      </c>
      <c r="AP466" s="28">
        <v>1127</v>
      </c>
      <c r="AQ466" s="28">
        <v>1127</v>
      </c>
      <c r="AR466" s="28">
        <v>1127</v>
      </c>
      <c r="AS466" s="28">
        <v>1127</v>
      </c>
      <c r="AT466" s="28">
        <v>1127</v>
      </c>
      <c r="AU466" s="28">
        <v>1127</v>
      </c>
      <c r="AV466" s="28">
        <v>1127</v>
      </c>
      <c r="AW466" s="28">
        <v>1127</v>
      </c>
      <c r="AX466" s="28">
        <v>1127</v>
      </c>
      <c r="AY466" s="28">
        <v>1127</v>
      </c>
      <c r="AZ466" s="28">
        <v>1127</v>
      </c>
      <c r="BA466" s="28">
        <v>1127</v>
      </c>
      <c r="BB466" s="28">
        <v>1127</v>
      </c>
      <c r="BC466" s="28">
        <v>1127</v>
      </c>
      <c r="BD466" s="28">
        <v>1127</v>
      </c>
      <c r="BE466" s="28">
        <v>1127</v>
      </c>
      <c r="BF466" s="28">
        <v>1127</v>
      </c>
      <c r="BG466" s="28">
        <v>1127</v>
      </c>
      <c r="BH466" s="28">
        <v>1127</v>
      </c>
      <c r="BI466" s="28">
        <v>1127</v>
      </c>
      <c r="BJ466" s="28">
        <v>1127</v>
      </c>
      <c r="BK466" s="28">
        <v>1127</v>
      </c>
      <c r="BL466" s="42">
        <v>1127</v>
      </c>
      <c r="BM466" t="s">
        <v>100</v>
      </c>
    </row>
    <row r="467" spans="1:65" x14ac:dyDescent="0.2">
      <c r="A467" s="249"/>
      <c r="B467" s="40" t="s">
        <v>108</v>
      </c>
      <c r="C467" s="24" t="s">
        <v>74</v>
      </c>
      <c r="D467" s="35">
        <v>952</v>
      </c>
      <c r="E467" s="29">
        <v>1000</v>
      </c>
      <c r="F467" s="29">
        <v>1000</v>
      </c>
      <c r="G467" s="29">
        <v>1004</v>
      </c>
      <c r="H467" s="29">
        <v>1015</v>
      </c>
      <c r="I467" s="29">
        <v>1020</v>
      </c>
      <c r="J467" s="29">
        <v>1016</v>
      </c>
      <c r="K467" s="29">
        <v>1024</v>
      </c>
      <c r="L467" s="29">
        <v>1029</v>
      </c>
      <c r="M467" s="29">
        <v>1037</v>
      </c>
      <c r="N467" s="29">
        <v>1049</v>
      </c>
      <c r="O467" s="29">
        <v>1050</v>
      </c>
      <c r="P467" s="29">
        <v>1065</v>
      </c>
      <c r="Q467" s="29">
        <v>1080</v>
      </c>
      <c r="R467" s="29">
        <v>1080</v>
      </c>
      <c r="S467" s="29">
        <v>1088</v>
      </c>
      <c r="T467" s="29">
        <v>1090</v>
      </c>
      <c r="U467" s="29">
        <v>1092.7</v>
      </c>
      <c r="V467" s="29">
        <v>1092.5</v>
      </c>
      <c r="W467" s="29">
        <v>1091.8</v>
      </c>
      <c r="X467" s="26">
        <v>1106</v>
      </c>
      <c r="Y467" s="26">
        <v>1109</v>
      </c>
      <c r="Z467" s="26">
        <v>1111</v>
      </c>
      <c r="AA467" s="26">
        <v>1113</v>
      </c>
      <c r="AB467" s="26">
        <v>1115</v>
      </c>
      <c r="AC467" s="26">
        <v>1117</v>
      </c>
      <c r="AD467" s="26">
        <v>1119</v>
      </c>
      <c r="AE467" s="26">
        <v>1121</v>
      </c>
      <c r="AF467" s="26">
        <v>1123</v>
      </c>
      <c r="AG467" s="26">
        <v>1125</v>
      </c>
      <c r="AH467" s="26">
        <v>1127</v>
      </c>
      <c r="AI467" s="26"/>
      <c r="AJ467" s="26"/>
      <c r="AK467" s="26"/>
      <c r="AL467" s="26"/>
      <c r="AM467" s="26"/>
      <c r="AN467" s="26"/>
      <c r="AO467" s="26"/>
      <c r="AP467" s="26"/>
      <c r="AQ467" s="26"/>
      <c r="AR467" s="26"/>
      <c r="AS467" s="26"/>
      <c r="AT467" s="26"/>
      <c r="AU467" s="26"/>
      <c r="AV467" s="26"/>
      <c r="AW467" s="26"/>
      <c r="AX467" s="26"/>
      <c r="AY467" s="26"/>
      <c r="AZ467" s="26"/>
      <c r="BA467" s="26"/>
      <c r="BB467" s="26"/>
      <c r="BC467" s="26"/>
      <c r="BD467" s="26"/>
      <c r="BE467" s="26"/>
      <c r="BF467" s="26"/>
      <c r="BG467" s="26"/>
      <c r="BH467" s="26"/>
      <c r="BI467" s="26"/>
      <c r="BJ467" s="26"/>
      <c r="BK467" s="26"/>
      <c r="BL467" s="41"/>
      <c r="BM467" t="s">
        <v>100</v>
      </c>
    </row>
    <row r="468" spans="1:65" x14ac:dyDescent="0.2">
      <c r="A468" s="249"/>
      <c r="B468" s="40" t="s">
        <v>108</v>
      </c>
      <c r="C468" s="24" t="s">
        <v>83</v>
      </c>
      <c r="D468" s="25"/>
      <c r="E468" s="26"/>
      <c r="F468" s="26"/>
      <c r="G468" s="26"/>
      <c r="H468" s="26"/>
      <c r="I468" s="26"/>
      <c r="J468" s="26"/>
      <c r="K468" s="26"/>
      <c r="L468" s="26"/>
      <c r="M468" s="26"/>
      <c r="N468" s="26"/>
      <c r="O468" s="26"/>
      <c r="P468" s="26"/>
      <c r="Q468" s="26"/>
      <c r="R468" s="26"/>
      <c r="S468" s="26"/>
      <c r="T468" s="26"/>
      <c r="U468" s="26"/>
      <c r="V468" s="26"/>
      <c r="W468" s="44"/>
      <c r="X468" s="30">
        <v>14.200000000000045</v>
      </c>
      <c r="Y468" s="30">
        <v>3</v>
      </c>
      <c r="Z468" s="30">
        <v>2</v>
      </c>
      <c r="AA468" s="30">
        <v>2</v>
      </c>
      <c r="AB468" s="30">
        <v>2</v>
      </c>
      <c r="AC468" s="30">
        <v>2</v>
      </c>
      <c r="AD468" s="30">
        <v>2</v>
      </c>
      <c r="AE468" s="30">
        <v>2</v>
      </c>
      <c r="AF468" s="30">
        <v>2</v>
      </c>
      <c r="AG468" s="30">
        <v>2</v>
      </c>
      <c r="AH468" s="30">
        <v>2</v>
      </c>
      <c r="AI468" s="30"/>
      <c r="AJ468" s="30"/>
      <c r="AK468" s="30"/>
      <c r="AL468" s="30"/>
      <c r="AM468" s="30"/>
      <c r="AN468" s="30"/>
      <c r="AO468" s="30"/>
      <c r="AP468" s="30"/>
      <c r="AQ468" s="30"/>
      <c r="AR468" s="30"/>
      <c r="AS468" s="30"/>
      <c r="AT468" s="30"/>
      <c r="AU468" s="30"/>
      <c r="AV468" s="30"/>
      <c r="AW468" s="30"/>
      <c r="AX468" s="30"/>
      <c r="AY468" s="30"/>
      <c r="AZ468" s="30"/>
      <c r="BA468" s="30"/>
      <c r="BB468" s="30"/>
      <c r="BC468" s="30"/>
      <c r="BD468" s="30"/>
      <c r="BE468" s="30"/>
      <c r="BF468" s="30"/>
      <c r="BG468" s="30"/>
      <c r="BH468" s="30"/>
      <c r="BI468" s="30"/>
      <c r="BJ468" s="30"/>
      <c r="BK468" s="30"/>
      <c r="BL468" s="43"/>
      <c r="BM468" t="s">
        <v>100</v>
      </c>
    </row>
    <row r="469" spans="1:65" x14ac:dyDescent="0.2">
      <c r="A469" s="249"/>
      <c r="B469" s="40" t="s">
        <v>108</v>
      </c>
      <c r="C469" s="24" t="s">
        <v>75</v>
      </c>
      <c r="D469" s="25"/>
      <c r="E469" s="26"/>
      <c r="F469" s="26"/>
      <c r="G469" s="26"/>
      <c r="H469" s="26"/>
      <c r="I469" s="26"/>
      <c r="J469" s="26"/>
      <c r="K469" s="26"/>
      <c r="L469" s="26"/>
      <c r="M469" s="26"/>
      <c r="N469" s="26"/>
      <c r="O469" s="26"/>
      <c r="P469" s="26"/>
      <c r="Q469" s="26"/>
      <c r="R469" s="26"/>
      <c r="S469" s="26"/>
      <c r="T469" s="26"/>
      <c r="U469" s="26"/>
      <c r="V469" s="26"/>
      <c r="W469" s="26"/>
      <c r="X469" s="26"/>
      <c r="Y469" s="26"/>
      <c r="Z469" s="26"/>
      <c r="AA469" s="26"/>
      <c r="AB469" s="26"/>
      <c r="AC469" s="26"/>
      <c r="AD469" s="26"/>
      <c r="AE469" s="26"/>
      <c r="AF469" s="26"/>
      <c r="AG469" s="26"/>
      <c r="AH469" s="26"/>
      <c r="AI469" s="26"/>
      <c r="AJ469" s="26"/>
      <c r="AK469" s="26"/>
      <c r="AL469" s="26"/>
      <c r="AM469" s="26"/>
      <c r="AN469" s="26"/>
      <c r="AO469" s="26"/>
      <c r="AP469" s="26"/>
      <c r="AQ469" s="26"/>
      <c r="AR469" s="26"/>
      <c r="AS469" s="26"/>
      <c r="AT469" s="26"/>
      <c r="AU469" s="26"/>
      <c r="AV469" s="26"/>
      <c r="AW469" s="26"/>
      <c r="AX469" s="26"/>
      <c r="AY469" s="26"/>
      <c r="AZ469" s="26"/>
      <c r="BA469" s="26"/>
      <c r="BB469" s="26"/>
      <c r="BC469" s="26"/>
      <c r="BD469" s="26"/>
      <c r="BE469" s="26"/>
      <c r="BF469" s="26"/>
      <c r="BG469" s="26"/>
      <c r="BH469" s="26"/>
      <c r="BI469" s="26"/>
      <c r="BJ469" s="26"/>
      <c r="BK469" s="26"/>
      <c r="BL469" s="41"/>
      <c r="BM469" t="s">
        <v>100</v>
      </c>
    </row>
    <row r="470" spans="1:65" x14ac:dyDescent="0.2">
      <c r="A470" s="249"/>
      <c r="B470" s="40" t="s">
        <v>108</v>
      </c>
      <c r="C470" s="24" t="s">
        <v>79</v>
      </c>
      <c r="D470" s="25"/>
      <c r="E470" s="26"/>
      <c r="F470" s="26"/>
      <c r="G470" s="26"/>
      <c r="H470" s="26"/>
      <c r="I470" s="26"/>
      <c r="J470" s="26"/>
      <c r="K470" s="26"/>
      <c r="L470" s="26"/>
      <c r="M470" s="26"/>
      <c r="N470" s="26"/>
      <c r="O470" s="26"/>
      <c r="P470" s="26"/>
      <c r="Q470" s="26"/>
      <c r="R470" s="26"/>
      <c r="S470" s="26"/>
      <c r="T470" s="26"/>
      <c r="U470" s="26"/>
      <c r="V470" s="26"/>
      <c r="W470" s="26"/>
      <c r="X470" s="26"/>
      <c r="Y470" s="26"/>
      <c r="Z470" s="26"/>
      <c r="AA470" s="26"/>
      <c r="AB470" s="26"/>
      <c r="AC470" s="26"/>
      <c r="AD470" s="26"/>
      <c r="AE470" s="26"/>
      <c r="AF470" s="26"/>
      <c r="AG470" s="26"/>
      <c r="AH470" s="26"/>
      <c r="AI470" s="26"/>
      <c r="AJ470" s="26"/>
      <c r="AK470" s="26"/>
      <c r="AL470" s="26"/>
      <c r="AM470" s="26"/>
      <c r="AN470" s="26"/>
      <c r="AO470" s="26"/>
      <c r="AP470" s="26"/>
      <c r="AQ470" s="26"/>
      <c r="AR470" s="26"/>
      <c r="AS470" s="26"/>
      <c r="AT470" s="26"/>
      <c r="AU470" s="26"/>
      <c r="AV470" s="26"/>
      <c r="AW470" s="26"/>
      <c r="AX470" s="26"/>
      <c r="AY470" s="26"/>
      <c r="AZ470" s="26"/>
      <c r="BA470" s="26"/>
      <c r="BB470" s="26"/>
      <c r="BC470" s="26"/>
      <c r="BD470" s="26"/>
      <c r="BE470" s="26"/>
      <c r="BF470" s="26"/>
      <c r="BG470" s="26"/>
      <c r="BH470" s="26"/>
      <c r="BI470" s="26"/>
      <c r="BJ470" s="26"/>
      <c r="BK470" s="26"/>
      <c r="BL470" s="41"/>
      <c r="BM470" t="s">
        <v>100</v>
      </c>
    </row>
    <row r="471" spans="1:65" x14ac:dyDescent="0.2">
      <c r="A471" s="249"/>
      <c r="B471" s="40" t="s">
        <v>108</v>
      </c>
      <c r="C471" s="24" t="s">
        <v>80</v>
      </c>
      <c r="D471" s="25"/>
      <c r="E471" s="26"/>
      <c r="F471" s="26"/>
      <c r="G471" s="26"/>
      <c r="H471" s="26"/>
      <c r="I471" s="26"/>
      <c r="J471" s="26"/>
      <c r="K471" s="26"/>
      <c r="L471" s="26"/>
      <c r="M471" s="26"/>
      <c r="N471" s="26"/>
      <c r="O471" s="26"/>
      <c r="P471" s="26"/>
      <c r="Q471" s="26"/>
      <c r="R471" s="26"/>
      <c r="S471" s="26"/>
      <c r="T471" s="26"/>
      <c r="U471" s="26"/>
      <c r="V471" s="26"/>
      <c r="W471" s="26"/>
      <c r="X471" s="26"/>
      <c r="Y471" s="26"/>
      <c r="Z471" s="26"/>
      <c r="AA471" s="26"/>
      <c r="AB471" s="26"/>
      <c r="AC471" s="26"/>
      <c r="AD471" s="26"/>
      <c r="AE471" s="26"/>
      <c r="AF471" s="26"/>
      <c r="AG471" s="26"/>
      <c r="AH471" s="26"/>
      <c r="AI471" s="26"/>
      <c r="AJ471" s="26"/>
      <c r="AK471" s="26"/>
      <c r="AL471" s="26"/>
      <c r="AM471" s="26"/>
      <c r="AN471" s="26"/>
      <c r="AO471" s="26"/>
      <c r="AP471" s="26"/>
      <c r="AQ471" s="26"/>
      <c r="AR471" s="26"/>
      <c r="AS471" s="26"/>
      <c r="AT471" s="26"/>
      <c r="AU471" s="26"/>
      <c r="AV471" s="26"/>
      <c r="AW471" s="26"/>
      <c r="AX471" s="26"/>
      <c r="AY471" s="26"/>
      <c r="AZ471" s="26"/>
      <c r="BA471" s="26"/>
      <c r="BB471" s="26"/>
      <c r="BC471" s="26"/>
      <c r="BD471" s="26"/>
      <c r="BE471" s="26"/>
      <c r="BF471" s="26"/>
      <c r="BG471" s="26"/>
      <c r="BH471" s="26"/>
      <c r="BI471" s="26"/>
      <c r="BJ471" s="26"/>
      <c r="BK471" s="26"/>
      <c r="BL471" s="41"/>
      <c r="BM471" t="s">
        <v>100</v>
      </c>
    </row>
    <row r="472" spans="1:65" x14ac:dyDescent="0.2">
      <c r="A472" s="249"/>
      <c r="B472" s="40" t="s">
        <v>108</v>
      </c>
      <c r="C472" s="24" t="s">
        <v>78</v>
      </c>
      <c r="D472" s="25"/>
      <c r="E472" s="26"/>
      <c r="F472" s="26"/>
      <c r="G472" s="26"/>
      <c r="H472" s="26"/>
      <c r="I472" s="26"/>
      <c r="J472" s="26"/>
      <c r="K472" s="26"/>
      <c r="L472" s="26"/>
      <c r="M472" s="26"/>
      <c r="N472" s="26"/>
      <c r="O472" s="26"/>
      <c r="P472" s="26"/>
      <c r="Q472" s="26"/>
      <c r="R472" s="26"/>
      <c r="S472" s="26"/>
      <c r="T472" s="26"/>
      <c r="U472" s="26"/>
      <c r="V472" s="26"/>
      <c r="W472" s="26"/>
      <c r="X472" s="26"/>
      <c r="Y472" s="26"/>
      <c r="Z472" s="26"/>
      <c r="AA472" s="26"/>
      <c r="AB472" s="26"/>
      <c r="AC472" s="26"/>
      <c r="AD472" s="26"/>
      <c r="AE472" s="26"/>
      <c r="AF472" s="26"/>
      <c r="AG472" s="26"/>
      <c r="AH472" s="26"/>
      <c r="AI472" s="26"/>
      <c r="AJ472" s="26"/>
      <c r="AK472" s="26"/>
      <c r="AL472" s="26"/>
      <c r="AM472" s="26"/>
      <c r="AN472" s="26"/>
      <c r="AO472" s="26"/>
      <c r="AP472" s="26"/>
      <c r="AQ472" s="26"/>
      <c r="AR472" s="26"/>
      <c r="AS472" s="26"/>
      <c r="AT472" s="26"/>
      <c r="AU472" s="26"/>
      <c r="AV472" s="26"/>
      <c r="AW472" s="26"/>
      <c r="AX472" s="26"/>
      <c r="AY472" s="26"/>
      <c r="AZ472" s="26"/>
      <c r="BA472" s="26"/>
      <c r="BB472" s="26"/>
      <c r="BC472" s="26"/>
      <c r="BD472" s="26"/>
      <c r="BE472" s="26"/>
      <c r="BF472" s="26"/>
      <c r="BG472" s="26"/>
      <c r="BH472" s="26"/>
      <c r="BI472" s="26"/>
      <c r="BJ472" s="26"/>
      <c r="BK472" s="26"/>
      <c r="BL472" s="41"/>
      <c r="BM472" t="s">
        <v>100</v>
      </c>
    </row>
    <row r="473" spans="1:65" x14ac:dyDescent="0.2">
      <c r="A473" s="249"/>
      <c r="B473" s="40" t="s">
        <v>108</v>
      </c>
      <c r="C473" s="31" t="s">
        <v>43</v>
      </c>
      <c r="D473" s="27">
        <v>1145</v>
      </c>
      <c r="E473" s="28">
        <v>1145</v>
      </c>
      <c r="F473" s="28">
        <v>1145</v>
      </c>
      <c r="G473" s="28">
        <v>1145</v>
      </c>
      <c r="H473" s="28">
        <v>1145</v>
      </c>
      <c r="I473" s="28">
        <v>1147</v>
      </c>
      <c r="J473" s="28">
        <v>1147</v>
      </c>
      <c r="K473" s="28">
        <v>1147</v>
      </c>
      <c r="L473" s="28">
        <v>1147</v>
      </c>
      <c r="M473" s="28">
        <v>1147</v>
      </c>
      <c r="N473" s="28">
        <v>1147</v>
      </c>
      <c r="O473" s="28">
        <v>1147</v>
      </c>
      <c r="P473" s="28">
        <v>1147</v>
      </c>
      <c r="Q473" s="28">
        <v>1172</v>
      </c>
      <c r="R473" s="28">
        <v>1172</v>
      </c>
      <c r="S473" s="28">
        <v>1172</v>
      </c>
      <c r="T473" s="28">
        <v>1172</v>
      </c>
      <c r="U473" s="28">
        <v>1172</v>
      </c>
      <c r="V473" s="28">
        <v>1171.5</v>
      </c>
      <c r="W473" s="28">
        <v>1171.5</v>
      </c>
      <c r="X473" s="28">
        <v>1171.5</v>
      </c>
      <c r="Y473" s="28">
        <v>1171.5</v>
      </c>
      <c r="Z473" s="28">
        <v>1171.5</v>
      </c>
      <c r="AA473" s="28">
        <v>1171.5</v>
      </c>
      <c r="AB473" s="28">
        <v>1171.5</v>
      </c>
      <c r="AC473" s="28">
        <v>1171.5</v>
      </c>
      <c r="AD473" s="28">
        <v>1171.5</v>
      </c>
      <c r="AE473" s="28">
        <v>1171.5</v>
      </c>
      <c r="AF473" s="28">
        <v>1171.5</v>
      </c>
      <c r="AG473" s="28">
        <v>1171.5</v>
      </c>
      <c r="AH473" s="28">
        <v>1171.5</v>
      </c>
      <c r="AI473" s="28">
        <v>1171.5</v>
      </c>
      <c r="AJ473" s="28">
        <v>1171.5</v>
      </c>
      <c r="AK473" s="28">
        <v>1171.5</v>
      </c>
      <c r="AL473" s="28">
        <v>1171.5</v>
      </c>
      <c r="AM473" s="28">
        <v>1171.5</v>
      </c>
      <c r="AN473" s="28">
        <v>1171.5</v>
      </c>
      <c r="AO473" s="28">
        <v>1171.5</v>
      </c>
      <c r="AP473" s="28">
        <v>1171.5</v>
      </c>
      <c r="AQ473" s="28">
        <v>1171.5</v>
      </c>
      <c r="AR473" s="28">
        <v>1171.5</v>
      </c>
      <c r="AS473" s="28">
        <v>1171.5</v>
      </c>
      <c r="AT473" s="28">
        <v>1171.5</v>
      </c>
      <c r="AU473" s="28">
        <v>1171.5</v>
      </c>
      <c r="AV473" s="28">
        <v>1171.5</v>
      </c>
      <c r="AW473" s="28">
        <v>1171.5</v>
      </c>
      <c r="AX473" s="28">
        <v>1171.5</v>
      </c>
      <c r="AY473" s="28">
        <v>1171.5</v>
      </c>
      <c r="AZ473" s="28">
        <v>1171.5</v>
      </c>
      <c r="BA473" s="28">
        <v>1171.5</v>
      </c>
      <c r="BB473" s="28">
        <v>1171.5</v>
      </c>
      <c r="BC473" s="28">
        <v>1171.5</v>
      </c>
      <c r="BD473" s="28">
        <v>1171.5</v>
      </c>
      <c r="BE473" s="28">
        <v>1171.5</v>
      </c>
      <c r="BF473" s="28">
        <v>1171.5</v>
      </c>
      <c r="BG473" s="28">
        <v>1171.5</v>
      </c>
      <c r="BH473" s="28">
        <v>1171.5</v>
      </c>
      <c r="BI473" s="28">
        <v>1171.5</v>
      </c>
      <c r="BJ473" s="28">
        <v>1171.5</v>
      </c>
      <c r="BK473" s="28">
        <v>1171.5</v>
      </c>
      <c r="BL473" s="42">
        <v>1171.5</v>
      </c>
      <c r="BM473" t="s">
        <v>100</v>
      </c>
    </row>
    <row r="474" spans="1:65" x14ac:dyDescent="0.2">
      <c r="A474" s="249"/>
      <c r="B474" s="40" t="s">
        <v>108</v>
      </c>
      <c r="C474" s="24" t="s">
        <v>74</v>
      </c>
      <c r="D474" s="35">
        <v>1145</v>
      </c>
      <c r="E474" s="29">
        <v>1145</v>
      </c>
      <c r="F474" s="29">
        <v>1145</v>
      </c>
      <c r="G474" s="29">
        <v>1145</v>
      </c>
      <c r="H474" s="29">
        <v>1145</v>
      </c>
      <c r="I474" s="29">
        <v>1147</v>
      </c>
      <c r="J474" s="29">
        <v>1147</v>
      </c>
      <c r="K474" s="29">
        <v>1147</v>
      </c>
      <c r="L474" s="29">
        <v>1147</v>
      </c>
      <c r="M474" s="29">
        <v>1147</v>
      </c>
      <c r="N474" s="29">
        <v>1147</v>
      </c>
      <c r="O474" s="29">
        <v>1147</v>
      </c>
      <c r="P474" s="29">
        <v>1147</v>
      </c>
      <c r="Q474" s="29">
        <v>1172</v>
      </c>
      <c r="R474" s="29">
        <v>1172</v>
      </c>
      <c r="S474" s="29">
        <v>1172</v>
      </c>
      <c r="T474" s="29">
        <v>1172</v>
      </c>
      <c r="U474" s="29">
        <v>1172</v>
      </c>
      <c r="V474" s="29">
        <v>1171.5</v>
      </c>
      <c r="W474" s="29">
        <v>1171.5</v>
      </c>
      <c r="X474" s="26">
        <v>0</v>
      </c>
      <c r="Y474" s="26">
        <v>0</v>
      </c>
      <c r="Z474" s="26">
        <v>0</v>
      </c>
      <c r="AA474" s="26">
        <v>0</v>
      </c>
      <c r="AB474" s="26">
        <v>0</v>
      </c>
      <c r="AC474" s="26">
        <v>0</v>
      </c>
      <c r="AD474" s="26">
        <v>0</v>
      </c>
      <c r="AE474" s="26">
        <v>0</v>
      </c>
      <c r="AF474" s="26">
        <v>0</v>
      </c>
      <c r="AG474" s="26">
        <v>0</v>
      </c>
      <c r="AH474" s="26">
        <v>0</v>
      </c>
      <c r="AI474" s="26"/>
      <c r="AJ474" s="26"/>
      <c r="AK474" s="26"/>
      <c r="AL474" s="26"/>
      <c r="AM474" s="26"/>
      <c r="AN474" s="26"/>
      <c r="AO474" s="26"/>
      <c r="AP474" s="26"/>
      <c r="AQ474" s="26"/>
      <c r="AR474" s="26"/>
      <c r="AS474" s="26"/>
      <c r="AT474" s="26"/>
      <c r="AU474" s="26"/>
      <c r="AV474" s="26"/>
      <c r="AW474" s="26"/>
      <c r="AX474" s="26"/>
      <c r="AY474" s="26"/>
      <c r="AZ474" s="26"/>
      <c r="BA474" s="26"/>
      <c r="BB474" s="26"/>
      <c r="BC474" s="26"/>
      <c r="BD474" s="26"/>
      <c r="BE474" s="26"/>
      <c r="BF474" s="26"/>
      <c r="BG474" s="26"/>
      <c r="BH474" s="26"/>
      <c r="BI474" s="26"/>
      <c r="BJ474" s="26"/>
      <c r="BK474" s="26"/>
      <c r="BL474" s="41"/>
      <c r="BM474" t="s">
        <v>100</v>
      </c>
    </row>
    <row r="475" spans="1:65" x14ac:dyDescent="0.2">
      <c r="A475" s="249"/>
      <c r="B475" s="40" t="s">
        <v>108</v>
      </c>
      <c r="C475" s="24" t="s">
        <v>83</v>
      </c>
      <c r="D475" s="25"/>
      <c r="E475" s="26"/>
      <c r="F475" s="26"/>
      <c r="G475" s="26"/>
      <c r="H475" s="26"/>
      <c r="I475" s="26"/>
      <c r="J475" s="26"/>
      <c r="K475" s="26"/>
      <c r="L475" s="26"/>
      <c r="M475" s="26"/>
      <c r="N475" s="26"/>
      <c r="O475" s="26"/>
      <c r="P475" s="26"/>
      <c r="Q475" s="26"/>
      <c r="R475" s="26"/>
      <c r="S475" s="26"/>
      <c r="T475" s="26"/>
      <c r="U475" s="26"/>
      <c r="V475" s="26"/>
      <c r="W475" s="30"/>
      <c r="X475" s="30"/>
      <c r="Y475" s="30"/>
      <c r="Z475" s="30"/>
      <c r="AA475" s="30"/>
      <c r="AB475" s="30"/>
      <c r="AC475" s="30"/>
      <c r="AD475" s="30"/>
      <c r="AE475" s="30"/>
      <c r="AF475" s="30"/>
      <c r="AG475" s="30"/>
      <c r="AH475" s="30"/>
      <c r="AI475" s="30"/>
      <c r="AJ475" s="30"/>
      <c r="AK475" s="30"/>
      <c r="AL475" s="30"/>
      <c r="AM475" s="30"/>
      <c r="AN475" s="30"/>
      <c r="AO475" s="30"/>
      <c r="AP475" s="30"/>
      <c r="AQ475" s="30"/>
      <c r="AR475" s="30"/>
      <c r="AS475" s="30"/>
      <c r="AT475" s="30"/>
      <c r="AU475" s="30"/>
      <c r="AV475" s="30"/>
      <c r="AW475" s="30"/>
      <c r="AX475" s="30"/>
      <c r="AY475" s="30"/>
      <c r="AZ475" s="30"/>
      <c r="BA475" s="30"/>
      <c r="BB475" s="30"/>
      <c r="BC475" s="30"/>
      <c r="BD475" s="30"/>
      <c r="BE475" s="30"/>
      <c r="BF475" s="30"/>
      <c r="BG475" s="30"/>
      <c r="BH475" s="30"/>
      <c r="BI475" s="30"/>
      <c r="BJ475" s="30"/>
      <c r="BK475" s="30"/>
      <c r="BL475" s="43"/>
      <c r="BM475" t="s">
        <v>100</v>
      </c>
    </row>
    <row r="476" spans="1:65" x14ac:dyDescent="0.2">
      <c r="A476" s="249"/>
      <c r="B476" s="40" t="s">
        <v>108</v>
      </c>
      <c r="C476" s="24" t="s">
        <v>75</v>
      </c>
      <c r="D476" s="25"/>
      <c r="E476" s="26"/>
      <c r="F476" s="26"/>
      <c r="G476" s="26"/>
      <c r="H476" s="26"/>
      <c r="I476" s="26"/>
      <c r="J476" s="26"/>
      <c r="K476" s="26"/>
      <c r="L476" s="26"/>
      <c r="M476" s="26"/>
      <c r="N476" s="26"/>
      <c r="O476" s="26"/>
      <c r="P476" s="26"/>
      <c r="Q476" s="26"/>
      <c r="R476" s="26"/>
      <c r="S476" s="26"/>
      <c r="T476" s="26"/>
      <c r="U476" s="26"/>
      <c r="V476" s="26"/>
      <c r="W476" s="26"/>
      <c r="X476" s="26"/>
      <c r="Y476" s="26"/>
      <c r="Z476" s="26"/>
      <c r="AA476" s="26"/>
      <c r="AB476" s="26"/>
      <c r="AC476" s="26"/>
      <c r="AD476" s="26"/>
      <c r="AE476" s="26"/>
      <c r="AF476" s="26"/>
      <c r="AG476" s="26"/>
      <c r="AH476" s="26"/>
      <c r="AI476" s="26"/>
      <c r="AJ476" s="26"/>
      <c r="AK476" s="26"/>
      <c r="AL476" s="26"/>
      <c r="AM476" s="26"/>
      <c r="AN476" s="26"/>
      <c r="AO476" s="26"/>
      <c r="AP476" s="26"/>
      <c r="AQ476" s="26"/>
      <c r="AR476" s="26"/>
      <c r="AS476" s="26"/>
      <c r="AT476" s="26"/>
      <c r="AU476" s="26"/>
      <c r="AV476" s="26"/>
      <c r="AW476" s="26"/>
      <c r="AX476" s="26"/>
      <c r="AY476" s="26"/>
      <c r="AZ476" s="26"/>
      <c r="BA476" s="26"/>
      <c r="BB476" s="26"/>
      <c r="BC476" s="26"/>
      <c r="BD476" s="26"/>
      <c r="BE476" s="26"/>
      <c r="BF476" s="26"/>
      <c r="BG476" s="26"/>
      <c r="BH476" s="26"/>
      <c r="BI476" s="26"/>
      <c r="BJ476" s="26"/>
      <c r="BK476" s="26"/>
      <c r="BL476" s="41"/>
      <c r="BM476" t="s">
        <v>100</v>
      </c>
    </row>
    <row r="477" spans="1:65" x14ac:dyDescent="0.2">
      <c r="A477" s="249"/>
      <c r="B477" s="40" t="s">
        <v>108</v>
      </c>
      <c r="C477" s="24" t="s">
        <v>79</v>
      </c>
      <c r="D477" s="25"/>
      <c r="E477" s="26"/>
      <c r="F477" s="26"/>
      <c r="G477" s="26"/>
      <c r="H477" s="26"/>
      <c r="I477" s="26"/>
      <c r="J477" s="26"/>
      <c r="K477" s="26"/>
      <c r="L477" s="26"/>
      <c r="M477" s="26"/>
      <c r="N477" s="26"/>
      <c r="O477" s="26"/>
      <c r="P477" s="26"/>
      <c r="Q477" s="26"/>
      <c r="R477" s="26"/>
      <c r="S477" s="26"/>
      <c r="T477" s="26"/>
      <c r="U477" s="26"/>
      <c r="V477" s="26"/>
      <c r="W477" s="26"/>
      <c r="X477" s="26"/>
      <c r="Y477" s="26"/>
      <c r="Z477" s="26"/>
      <c r="AA477" s="26"/>
      <c r="AB477" s="26"/>
      <c r="AC477" s="26"/>
      <c r="AD477" s="26"/>
      <c r="AE477" s="26"/>
      <c r="AF477" s="26"/>
      <c r="AG477" s="26"/>
      <c r="AH477" s="26"/>
      <c r="AI477" s="26"/>
      <c r="AJ477" s="26"/>
      <c r="AK477" s="26"/>
      <c r="AL477" s="26"/>
      <c r="AM477" s="26"/>
      <c r="AN477" s="26"/>
      <c r="AO477" s="26"/>
      <c r="AP477" s="26"/>
      <c r="AQ477" s="26"/>
      <c r="AR477" s="26"/>
      <c r="AS477" s="26"/>
      <c r="AT477" s="26"/>
      <c r="AU477" s="26"/>
      <c r="AV477" s="26"/>
      <c r="AW477" s="26"/>
      <c r="AX477" s="26"/>
      <c r="AY477" s="26"/>
      <c r="AZ477" s="26"/>
      <c r="BA477" s="26"/>
      <c r="BB477" s="26"/>
      <c r="BC477" s="26"/>
      <c r="BD477" s="26"/>
      <c r="BE477" s="26"/>
      <c r="BF477" s="26"/>
      <c r="BG477" s="26"/>
      <c r="BH477" s="26"/>
      <c r="BI477" s="26"/>
      <c r="BJ477" s="26"/>
      <c r="BK477" s="26"/>
      <c r="BL477" s="41"/>
      <c r="BM477" t="s">
        <v>100</v>
      </c>
    </row>
    <row r="478" spans="1:65" x14ac:dyDescent="0.2">
      <c r="A478" s="249"/>
      <c r="B478" s="40" t="s">
        <v>108</v>
      </c>
      <c r="C478" s="24" t="s">
        <v>80</v>
      </c>
      <c r="D478" s="25"/>
      <c r="E478" s="26"/>
      <c r="F478" s="26"/>
      <c r="G478" s="26"/>
      <c r="H478" s="26"/>
      <c r="I478" s="26"/>
      <c r="J478" s="26"/>
      <c r="K478" s="26"/>
      <c r="L478" s="26"/>
      <c r="M478" s="26"/>
      <c r="N478" s="26"/>
      <c r="O478" s="26"/>
      <c r="P478" s="26"/>
      <c r="Q478" s="26"/>
      <c r="R478" s="26"/>
      <c r="S478" s="26"/>
      <c r="T478" s="26"/>
      <c r="U478" s="26"/>
      <c r="V478" s="26"/>
      <c r="W478" s="26"/>
      <c r="X478" s="26"/>
      <c r="Y478" s="26"/>
      <c r="Z478" s="26"/>
      <c r="AA478" s="26"/>
      <c r="AB478" s="26"/>
      <c r="AC478" s="26"/>
      <c r="AD478" s="26"/>
      <c r="AE478" s="26"/>
      <c r="AF478" s="26"/>
      <c r="AG478" s="26"/>
      <c r="AH478" s="26"/>
      <c r="AI478" s="26"/>
      <c r="AJ478" s="26"/>
      <c r="AK478" s="26"/>
      <c r="AL478" s="26"/>
      <c r="AM478" s="26"/>
      <c r="AN478" s="26"/>
      <c r="AO478" s="26"/>
      <c r="AP478" s="26"/>
      <c r="AQ478" s="26"/>
      <c r="AR478" s="26"/>
      <c r="AS478" s="26"/>
      <c r="AT478" s="26"/>
      <c r="AU478" s="26"/>
      <c r="AV478" s="26"/>
      <c r="AW478" s="26"/>
      <c r="AX478" s="26"/>
      <c r="AY478" s="26"/>
      <c r="AZ478" s="26"/>
      <c r="BA478" s="26"/>
      <c r="BB478" s="26"/>
      <c r="BC478" s="26"/>
      <c r="BD478" s="26"/>
      <c r="BE478" s="26"/>
      <c r="BF478" s="26"/>
      <c r="BG478" s="26"/>
      <c r="BH478" s="26"/>
      <c r="BI478" s="26"/>
      <c r="BJ478" s="26"/>
      <c r="BK478" s="26"/>
      <c r="BL478" s="41"/>
      <c r="BM478" t="s">
        <v>100</v>
      </c>
    </row>
    <row r="479" spans="1:65" x14ac:dyDescent="0.2">
      <c r="A479" s="249"/>
      <c r="B479" s="40" t="s">
        <v>108</v>
      </c>
      <c r="C479" s="24" t="s">
        <v>78</v>
      </c>
      <c r="D479" s="25"/>
      <c r="E479" s="26"/>
      <c r="F479" s="26"/>
      <c r="G479" s="26"/>
      <c r="H479" s="26"/>
      <c r="I479" s="26"/>
      <c r="J479" s="26"/>
      <c r="K479" s="26"/>
      <c r="L479" s="26"/>
      <c r="M479" s="26"/>
      <c r="N479" s="26"/>
      <c r="O479" s="26"/>
      <c r="P479" s="26"/>
      <c r="Q479" s="26"/>
      <c r="R479" s="26"/>
      <c r="S479" s="26"/>
      <c r="T479" s="26"/>
      <c r="U479" s="26"/>
      <c r="V479" s="26"/>
      <c r="W479" s="26"/>
      <c r="X479" s="26"/>
      <c r="Y479" s="26"/>
      <c r="Z479" s="26"/>
      <c r="AA479" s="26"/>
      <c r="AB479" s="26"/>
      <c r="AC479" s="26"/>
      <c r="AD479" s="26"/>
      <c r="AE479" s="26"/>
      <c r="AF479" s="26"/>
      <c r="AG479" s="26"/>
      <c r="AH479" s="26"/>
      <c r="AI479" s="26"/>
      <c r="AJ479" s="26"/>
      <c r="AK479" s="26"/>
      <c r="AL479" s="26"/>
      <c r="AM479" s="26"/>
      <c r="AN479" s="26"/>
      <c r="AO479" s="26"/>
      <c r="AP479" s="26"/>
      <c r="AQ479" s="26"/>
      <c r="AR479" s="26"/>
      <c r="AS479" s="26"/>
      <c r="AT479" s="26"/>
      <c r="AU479" s="26"/>
      <c r="AV479" s="26"/>
      <c r="AW479" s="26"/>
      <c r="AX479" s="26"/>
      <c r="AY479" s="26"/>
      <c r="AZ479" s="26"/>
      <c r="BA479" s="26"/>
      <c r="BB479" s="26"/>
      <c r="BC479" s="26"/>
      <c r="BD479" s="26"/>
      <c r="BE479" s="26"/>
      <c r="BF479" s="26"/>
      <c r="BG479" s="26"/>
      <c r="BH479" s="26"/>
      <c r="BI479" s="26"/>
      <c r="BJ479" s="26"/>
      <c r="BK479" s="26"/>
      <c r="BL479" s="41"/>
      <c r="BM479" t="s">
        <v>100</v>
      </c>
    </row>
    <row r="480" spans="1:65" x14ac:dyDescent="0.2">
      <c r="A480" s="249"/>
      <c r="B480" s="40" t="s">
        <v>108</v>
      </c>
      <c r="C480" s="31" t="s">
        <v>46</v>
      </c>
      <c r="D480" s="27">
        <v>94.5</v>
      </c>
      <c r="E480" s="28">
        <v>94.5</v>
      </c>
      <c r="F480" s="28">
        <v>94.5</v>
      </c>
      <c r="G480" s="28">
        <v>94.5</v>
      </c>
      <c r="H480" s="28">
        <v>129.5</v>
      </c>
      <c r="I480" s="28">
        <v>139.5</v>
      </c>
      <c r="J480" s="28">
        <v>177.5</v>
      </c>
      <c r="K480" s="28">
        <v>227.5</v>
      </c>
      <c r="L480" s="28">
        <v>285.5</v>
      </c>
      <c r="M480" s="28">
        <v>351.5</v>
      </c>
      <c r="N480" s="28">
        <v>410.5</v>
      </c>
      <c r="O480" s="28">
        <v>504.5</v>
      </c>
      <c r="P480" s="28">
        <v>652.5</v>
      </c>
      <c r="Q480" s="28">
        <v>689.5</v>
      </c>
      <c r="R480" s="28">
        <v>744.5</v>
      </c>
      <c r="S480" s="28">
        <v>770.5</v>
      </c>
      <c r="T480" s="28">
        <v>772.5</v>
      </c>
      <c r="U480" s="28">
        <v>801.5</v>
      </c>
      <c r="V480" s="28">
        <v>781.5</v>
      </c>
      <c r="W480" s="28">
        <v>847.8</v>
      </c>
      <c r="X480" s="28">
        <v>825</v>
      </c>
      <c r="Y480" s="28">
        <v>824</v>
      </c>
      <c r="Z480" s="28">
        <v>815</v>
      </c>
      <c r="AA480" s="28">
        <v>809</v>
      </c>
      <c r="AB480" s="28">
        <v>808</v>
      </c>
      <c r="AC480" s="28">
        <v>807</v>
      </c>
      <c r="AD480" s="28">
        <v>792</v>
      </c>
      <c r="AE480" s="28">
        <v>784</v>
      </c>
      <c r="AF480" s="28">
        <v>777</v>
      </c>
      <c r="AG480" s="28">
        <v>769</v>
      </c>
      <c r="AH480" s="28">
        <v>757</v>
      </c>
      <c r="AI480" s="28">
        <v>757</v>
      </c>
      <c r="AJ480" s="28">
        <v>757</v>
      </c>
      <c r="AK480" s="28">
        <v>757</v>
      </c>
      <c r="AL480" s="28">
        <v>757</v>
      </c>
      <c r="AM480" s="28">
        <v>757</v>
      </c>
      <c r="AN480" s="28">
        <v>757</v>
      </c>
      <c r="AO480" s="28">
        <v>757</v>
      </c>
      <c r="AP480" s="28">
        <v>757</v>
      </c>
      <c r="AQ480" s="28">
        <v>757</v>
      </c>
      <c r="AR480" s="28">
        <v>757</v>
      </c>
      <c r="AS480" s="28">
        <v>757</v>
      </c>
      <c r="AT480" s="28">
        <v>757</v>
      </c>
      <c r="AU480" s="28">
        <v>757</v>
      </c>
      <c r="AV480" s="28">
        <v>757</v>
      </c>
      <c r="AW480" s="28">
        <v>757</v>
      </c>
      <c r="AX480" s="28">
        <v>757</v>
      </c>
      <c r="AY480" s="28">
        <v>757</v>
      </c>
      <c r="AZ480" s="28">
        <v>757</v>
      </c>
      <c r="BA480" s="28">
        <v>757</v>
      </c>
      <c r="BB480" s="28">
        <v>757</v>
      </c>
      <c r="BC480" s="28">
        <v>757</v>
      </c>
      <c r="BD480" s="28">
        <v>757</v>
      </c>
      <c r="BE480" s="28">
        <v>757</v>
      </c>
      <c r="BF480" s="28">
        <v>757</v>
      </c>
      <c r="BG480" s="28">
        <v>757</v>
      </c>
      <c r="BH480" s="28">
        <v>757</v>
      </c>
      <c r="BI480" s="28">
        <v>757</v>
      </c>
      <c r="BJ480" s="28">
        <v>757</v>
      </c>
      <c r="BK480" s="28">
        <v>757</v>
      </c>
      <c r="BL480" s="42">
        <v>757</v>
      </c>
      <c r="BM480" t="s">
        <v>100</v>
      </c>
    </row>
    <row r="481" spans="1:65" x14ac:dyDescent="0.2">
      <c r="A481" s="249"/>
      <c r="B481" s="40" t="s">
        <v>108</v>
      </c>
      <c r="C481" s="24" t="s">
        <v>74</v>
      </c>
      <c r="D481" s="35">
        <v>94.5</v>
      </c>
      <c r="E481" s="29">
        <v>94.5</v>
      </c>
      <c r="F481" s="29">
        <v>94.5</v>
      </c>
      <c r="G481" s="29">
        <v>94.5</v>
      </c>
      <c r="H481" s="29">
        <v>129.5</v>
      </c>
      <c r="I481" s="29">
        <v>139.5</v>
      </c>
      <c r="J481" s="29">
        <v>177.5</v>
      </c>
      <c r="K481" s="29">
        <v>227.5</v>
      </c>
      <c r="L481" s="29">
        <v>285.5</v>
      </c>
      <c r="M481" s="29">
        <v>351.5</v>
      </c>
      <c r="N481" s="29">
        <v>410.5</v>
      </c>
      <c r="O481" s="29">
        <v>504.5</v>
      </c>
      <c r="P481" s="29">
        <v>652.5</v>
      </c>
      <c r="Q481" s="29">
        <v>689.5</v>
      </c>
      <c r="R481" s="29">
        <v>744.5</v>
      </c>
      <c r="S481" s="29">
        <v>770.5</v>
      </c>
      <c r="T481" s="29">
        <v>772.5</v>
      </c>
      <c r="U481" s="29">
        <v>801.5</v>
      </c>
      <c r="V481" s="29">
        <v>781.5</v>
      </c>
      <c r="W481" s="29">
        <v>847.8</v>
      </c>
      <c r="X481" s="26">
        <v>0</v>
      </c>
      <c r="Y481" s="26">
        <v>0</v>
      </c>
      <c r="Z481" s="26">
        <v>0</v>
      </c>
      <c r="AA481" s="26">
        <v>0</v>
      </c>
      <c r="AB481" s="26">
        <v>0</v>
      </c>
      <c r="AC481" s="26">
        <v>0</v>
      </c>
      <c r="AD481" s="26">
        <v>0</v>
      </c>
      <c r="AE481" s="26">
        <v>0</v>
      </c>
      <c r="AF481" s="26">
        <v>0</v>
      </c>
      <c r="AG481" s="26">
        <v>0</v>
      </c>
      <c r="AH481" s="26">
        <v>0</v>
      </c>
      <c r="AI481" s="26"/>
      <c r="AJ481" s="26"/>
      <c r="AK481" s="26"/>
      <c r="AL481" s="26"/>
      <c r="AM481" s="26"/>
      <c r="AN481" s="26"/>
      <c r="AO481" s="26"/>
      <c r="AP481" s="26"/>
      <c r="AQ481" s="26"/>
      <c r="AR481" s="26"/>
      <c r="AS481" s="26"/>
      <c r="AT481" s="26"/>
      <c r="AU481" s="26"/>
      <c r="AV481" s="26"/>
      <c r="AW481" s="26"/>
      <c r="AX481" s="26"/>
      <c r="AY481" s="26"/>
      <c r="AZ481" s="26"/>
      <c r="BA481" s="26"/>
      <c r="BB481" s="26"/>
      <c r="BC481" s="26"/>
      <c r="BD481" s="26"/>
      <c r="BE481" s="26"/>
      <c r="BF481" s="26"/>
      <c r="BG481" s="26"/>
      <c r="BH481" s="26"/>
      <c r="BI481" s="26"/>
      <c r="BJ481" s="26"/>
      <c r="BK481" s="26"/>
      <c r="BL481" s="41"/>
      <c r="BM481" t="s">
        <v>100</v>
      </c>
    </row>
    <row r="482" spans="1:65" x14ac:dyDescent="0.2">
      <c r="A482" s="249"/>
      <c r="B482" s="40" t="s">
        <v>108</v>
      </c>
      <c r="C482" s="24" t="s">
        <v>83</v>
      </c>
      <c r="D482" s="25"/>
      <c r="E482" s="26"/>
      <c r="F482" s="26"/>
      <c r="G482" s="26"/>
      <c r="H482" s="26"/>
      <c r="I482" s="26"/>
      <c r="J482" s="26"/>
      <c r="K482" s="26"/>
      <c r="L482" s="26"/>
      <c r="M482" s="26"/>
      <c r="N482" s="26"/>
      <c r="O482" s="26"/>
      <c r="P482" s="26"/>
      <c r="Q482" s="26"/>
      <c r="R482" s="26"/>
      <c r="S482" s="26"/>
      <c r="T482" s="26"/>
      <c r="U482" s="26"/>
      <c r="V482" s="26"/>
      <c r="W482" s="44"/>
      <c r="X482" s="30">
        <v>-847.8</v>
      </c>
      <c r="Y482" s="30">
        <v>-825</v>
      </c>
      <c r="Z482" s="30">
        <v>-824</v>
      </c>
      <c r="AA482" s="30">
        <v>-815</v>
      </c>
      <c r="AB482" s="30">
        <v>-809</v>
      </c>
      <c r="AC482" s="30">
        <v>-808</v>
      </c>
      <c r="AD482" s="30">
        <v>-807</v>
      </c>
      <c r="AE482" s="30">
        <v>-792</v>
      </c>
      <c r="AF482" s="30">
        <v>-784</v>
      </c>
      <c r="AG482" s="30">
        <v>-777</v>
      </c>
      <c r="AH482" s="30">
        <v>-769</v>
      </c>
      <c r="AI482" s="30"/>
      <c r="AJ482" s="30"/>
      <c r="AK482" s="30"/>
      <c r="AL482" s="30"/>
      <c r="AM482" s="30"/>
      <c r="AN482" s="30"/>
      <c r="AO482" s="30"/>
      <c r="AP482" s="30"/>
      <c r="AQ482" s="30"/>
      <c r="AR482" s="30"/>
      <c r="AS482" s="30"/>
      <c r="AT482" s="30"/>
      <c r="AU482" s="30"/>
      <c r="AV482" s="30"/>
      <c r="AW482" s="30"/>
      <c r="AX482" s="30"/>
      <c r="AY482" s="30"/>
      <c r="AZ482" s="30"/>
      <c r="BA482" s="30"/>
      <c r="BB482" s="30"/>
      <c r="BC482" s="30"/>
      <c r="BD482" s="30"/>
      <c r="BE482" s="30"/>
      <c r="BF482" s="30"/>
      <c r="BG482" s="30"/>
      <c r="BH482" s="30"/>
      <c r="BI482" s="30"/>
      <c r="BJ482" s="30"/>
      <c r="BK482" s="30"/>
      <c r="BL482" s="43"/>
      <c r="BM482" t="s">
        <v>100</v>
      </c>
    </row>
    <row r="483" spans="1:65" x14ac:dyDescent="0.2">
      <c r="A483" s="249"/>
      <c r="B483" s="40" t="s">
        <v>108</v>
      </c>
      <c r="C483" s="24" t="s">
        <v>75</v>
      </c>
      <c r="D483" s="25"/>
      <c r="E483" s="26"/>
      <c r="F483" s="26"/>
      <c r="G483" s="26"/>
      <c r="H483" s="26"/>
      <c r="I483" s="26"/>
      <c r="J483" s="26"/>
      <c r="K483" s="26"/>
      <c r="L483" s="26"/>
      <c r="M483" s="26"/>
      <c r="N483" s="26"/>
      <c r="O483" s="26"/>
      <c r="P483" s="26"/>
      <c r="Q483" s="26"/>
      <c r="R483" s="26"/>
      <c r="S483" s="26"/>
      <c r="T483" s="26"/>
      <c r="U483" s="26"/>
      <c r="V483" s="26"/>
      <c r="W483" s="26"/>
      <c r="X483" s="26"/>
      <c r="Y483" s="26"/>
      <c r="Z483" s="26"/>
      <c r="AA483" s="26"/>
      <c r="AB483" s="26"/>
      <c r="AC483" s="26"/>
      <c r="AD483" s="26"/>
      <c r="AE483" s="26"/>
      <c r="AF483" s="26"/>
      <c r="AG483" s="26"/>
      <c r="AH483" s="26"/>
      <c r="AI483" s="26"/>
      <c r="AJ483" s="26"/>
      <c r="AK483" s="26"/>
      <c r="AL483" s="26"/>
      <c r="AM483" s="26"/>
      <c r="AN483" s="26"/>
      <c r="AO483" s="26"/>
      <c r="AP483" s="26"/>
      <c r="AQ483" s="26"/>
      <c r="AR483" s="26"/>
      <c r="AS483" s="26"/>
      <c r="AT483" s="26"/>
      <c r="AU483" s="26"/>
      <c r="AV483" s="26"/>
      <c r="AW483" s="26"/>
      <c r="AX483" s="26"/>
      <c r="AY483" s="26"/>
      <c r="AZ483" s="26"/>
      <c r="BA483" s="26"/>
      <c r="BB483" s="26"/>
      <c r="BC483" s="26"/>
      <c r="BD483" s="26"/>
      <c r="BE483" s="26"/>
      <c r="BF483" s="26"/>
      <c r="BG483" s="26"/>
      <c r="BH483" s="26"/>
      <c r="BI483" s="26"/>
      <c r="BJ483" s="26"/>
      <c r="BK483" s="26"/>
      <c r="BL483" s="41"/>
      <c r="BM483" t="s">
        <v>100</v>
      </c>
    </row>
    <row r="484" spans="1:65" x14ac:dyDescent="0.2">
      <c r="A484" s="249"/>
      <c r="B484" s="40" t="s">
        <v>108</v>
      </c>
      <c r="C484" s="24" t="s">
        <v>79</v>
      </c>
      <c r="D484" s="25"/>
      <c r="E484" s="26"/>
      <c r="F484" s="26"/>
      <c r="G484" s="26"/>
      <c r="H484" s="26"/>
      <c r="I484" s="26"/>
      <c r="J484" s="26"/>
      <c r="K484" s="26"/>
      <c r="L484" s="26"/>
      <c r="M484" s="26"/>
      <c r="N484" s="26"/>
      <c r="O484" s="26"/>
      <c r="P484" s="26"/>
      <c r="Q484" s="26"/>
      <c r="R484" s="26"/>
      <c r="S484" s="26"/>
      <c r="T484" s="26"/>
      <c r="U484" s="26"/>
      <c r="V484" s="26"/>
      <c r="W484" s="26"/>
      <c r="X484" s="26"/>
      <c r="Y484" s="26"/>
      <c r="Z484" s="26"/>
      <c r="AA484" s="26"/>
      <c r="AB484" s="26"/>
      <c r="AC484" s="26"/>
      <c r="AD484" s="26"/>
      <c r="AE484" s="26"/>
      <c r="AF484" s="26"/>
      <c r="AG484" s="26"/>
      <c r="AH484" s="26"/>
      <c r="AI484" s="26"/>
      <c r="AJ484" s="26"/>
      <c r="AK484" s="26"/>
      <c r="AL484" s="26"/>
      <c r="AM484" s="26"/>
      <c r="AN484" s="26"/>
      <c r="AO484" s="26"/>
      <c r="AP484" s="26"/>
      <c r="AQ484" s="26"/>
      <c r="AR484" s="26"/>
      <c r="AS484" s="26"/>
      <c r="AT484" s="26"/>
      <c r="AU484" s="26"/>
      <c r="AV484" s="26"/>
      <c r="AW484" s="26"/>
      <c r="AX484" s="26"/>
      <c r="AY484" s="26"/>
      <c r="AZ484" s="26"/>
      <c r="BA484" s="26"/>
      <c r="BB484" s="26"/>
      <c r="BC484" s="26"/>
      <c r="BD484" s="26"/>
      <c r="BE484" s="26"/>
      <c r="BF484" s="26"/>
      <c r="BG484" s="26"/>
      <c r="BH484" s="26"/>
      <c r="BI484" s="26"/>
      <c r="BJ484" s="26"/>
      <c r="BK484" s="26"/>
      <c r="BL484" s="41"/>
      <c r="BM484" t="s">
        <v>100</v>
      </c>
    </row>
    <row r="485" spans="1:65" x14ac:dyDescent="0.2">
      <c r="A485" s="249"/>
      <c r="B485" s="40" t="s">
        <v>108</v>
      </c>
      <c r="C485" s="24" t="s">
        <v>80</v>
      </c>
      <c r="D485" s="25"/>
      <c r="E485" s="26"/>
      <c r="F485" s="26"/>
      <c r="G485" s="26"/>
      <c r="H485" s="26"/>
      <c r="I485" s="26"/>
      <c r="J485" s="26"/>
      <c r="K485" s="26"/>
      <c r="L485" s="26"/>
      <c r="M485" s="26"/>
      <c r="N485" s="26"/>
      <c r="O485" s="26"/>
      <c r="P485" s="26"/>
      <c r="Q485" s="26"/>
      <c r="R485" s="26"/>
      <c r="S485" s="26"/>
      <c r="T485" s="26"/>
      <c r="U485" s="26"/>
      <c r="V485" s="26"/>
      <c r="W485" s="26"/>
      <c r="X485" s="26"/>
      <c r="Y485" s="26"/>
      <c r="Z485" s="26"/>
      <c r="AA485" s="26"/>
      <c r="AB485" s="26"/>
      <c r="AC485" s="26"/>
      <c r="AD485" s="26"/>
      <c r="AE485" s="26"/>
      <c r="AF485" s="26"/>
      <c r="AG485" s="26"/>
      <c r="AH485" s="26"/>
      <c r="AI485" s="26"/>
      <c r="AJ485" s="26"/>
      <c r="AK485" s="26"/>
      <c r="AL485" s="26"/>
      <c r="AM485" s="26"/>
      <c r="AN485" s="26"/>
      <c r="AO485" s="26"/>
      <c r="AP485" s="26"/>
      <c r="AQ485" s="26"/>
      <c r="AR485" s="26"/>
      <c r="AS485" s="26"/>
      <c r="AT485" s="26"/>
      <c r="AU485" s="26"/>
      <c r="AV485" s="26"/>
      <c r="AW485" s="26"/>
      <c r="AX485" s="26"/>
      <c r="AY485" s="26"/>
      <c r="AZ485" s="26"/>
      <c r="BA485" s="26"/>
      <c r="BB485" s="26"/>
      <c r="BC485" s="26"/>
      <c r="BD485" s="26"/>
      <c r="BE485" s="26"/>
      <c r="BF485" s="26"/>
      <c r="BG485" s="26"/>
      <c r="BH485" s="26"/>
      <c r="BI485" s="26"/>
      <c r="BJ485" s="26"/>
      <c r="BK485" s="26"/>
      <c r="BL485" s="41"/>
      <c r="BM485" t="s">
        <v>100</v>
      </c>
    </row>
    <row r="486" spans="1:65" x14ac:dyDescent="0.2">
      <c r="A486" s="249"/>
      <c r="B486" s="40" t="s">
        <v>108</v>
      </c>
      <c r="C486" s="24" t="s">
        <v>78</v>
      </c>
      <c r="D486" s="25"/>
      <c r="E486" s="26"/>
      <c r="F486" s="26"/>
      <c r="G486" s="26"/>
      <c r="H486" s="26"/>
      <c r="I486" s="26"/>
      <c r="J486" s="26"/>
      <c r="K486" s="26"/>
      <c r="L486" s="26"/>
      <c r="M486" s="26"/>
      <c r="N486" s="26"/>
      <c r="O486" s="26"/>
      <c r="P486" s="26"/>
      <c r="Q486" s="26"/>
      <c r="R486" s="26"/>
      <c r="S486" s="26"/>
      <c r="T486" s="26"/>
      <c r="U486" s="26"/>
      <c r="V486" s="26"/>
      <c r="W486" s="26"/>
      <c r="X486" s="26"/>
      <c r="Y486" s="26"/>
      <c r="Z486" s="26"/>
      <c r="AA486" s="26"/>
      <c r="AB486" s="26"/>
      <c r="AC486" s="26"/>
      <c r="AD486" s="26"/>
      <c r="AE486" s="26"/>
      <c r="AF486" s="26"/>
      <c r="AG486" s="26"/>
      <c r="AH486" s="26"/>
      <c r="AI486" s="26"/>
      <c r="AJ486" s="26"/>
      <c r="AK486" s="26"/>
      <c r="AL486" s="26"/>
      <c r="AM486" s="26"/>
      <c r="AN486" s="26"/>
      <c r="AO486" s="26"/>
      <c r="AP486" s="26"/>
      <c r="AQ486" s="26"/>
      <c r="AR486" s="26"/>
      <c r="AS486" s="26"/>
      <c r="AT486" s="26"/>
      <c r="AU486" s="26"/>
      <c r="AV486" s="26"/>
      <c r="AW486" s="26"/>
      <c r="AX486" s="26"/>
      <c r="AY486" s="26"/>
      <c r="AZ486" s="26"/>
      <c r="BA486" s="26"/>
      <c r="BB486" s="26"/>
      <c r="BC486" s="26"/>
      <c r="BD486" s="26"/>
      <c r="BE486" s="26"/>
      <c r="BF486" s="26"/>
      <c r="BG486" s="26"/>
      <c r="BH486" s="26"/>
      <c r="BI486" s="26"/>
      <c r="BJ486" s="26"/>
      <c r="BK486" s="26"/>
      <c r="BL486" s="41"/>
      <c r="BM486" t="s">
        <v>100</v>
      </c>
    </row>
    <row r="487" spans="1:65" x14ac:dyDescent="0.2">
      <c r="A487" s="249"/>
      <c r="B487" s="40" t="s">
        <v>108</v>
      </c>
      <c r="C487" s="31" t="s">
        <v>5</v>
      </c>
      <c r="D487" s="27">
        <v>69.5</v>
      </c>
      <c r="E487" s="28">
        <v>69.5</v>
      </c>
      <c r="F487" s="28">
        <v>69.5</v>
      </c>
      <c r="G487" s="28">
        <v>69.5</v>
      </c>
      <c r="H487" s="28">
        <v>104.5</v>
      </c>
      <c r="I487" s="28">
        <v>103.5</v>
      </c>
      <c r="J487" s="28">
        <v>134.5</v>
      </c>
      <c r="K487" s="28">
        <v>177.5</v>
      </c>
      <c r="L487" s="28">
        <v>214.5</v>
      </c>
      <c r="M487" s="28">
        <v>255.5</v>
      </c>
      <c r="N487" s="28">
        <v>292.5</v>
      </c>
      <c r="O487" s="28">
        <v>327.5</v>
      </c>
      <c r="P487" s="28">
        <v>352.5</v>
      </c>
      <c r="Q487" s="28">
        <v>328.5</v>
      </c>
      <c r="R487" s="28">
        <v>377.5</v>
      </c>
      <c r="S487" s="28">
        <v>402.5</v>
      </c>
      <c r="T487" s="28">
        <v>403.5</v>
      </c>
      <c r="U487" s="28">
        <v>429.5</v>
      </c>
      <c r="V487" s="28">
        <v>412.5</v>
      </c>
      <c r="W487" s="28">
        <v>470</v>
      </c>
      <c r="X487" s="28">
        <v>470</v>
      </c>
      <c r="Y487" s="28">
        <v>470</v>
      </c>
      <c r="Z487" s="28">
        <v>470</v>
      </c>
      <c r="AA487" s="28">
        <v>470</v>
      </c>
      <c r="AB487" s="28">
        <v>470</v>
      </c>
      <c r="AC487" s="28">
        <v>470</v>
      </c>
      <c r="AD487" s="28">
        <v>470</v>
      </c>
      <c r="AE487" s="28">
        <v>470</v>
      </c>
      <c r="AF487" s="28">
        <v>470</v>
      </c>
      <c r="AG487" s="28">
        <v>470</v>
      </c>
      <c r="AH487" s="28">
        <v>470</v>
      </c>
      <c r="AI487" s="28">
        <v>470</v>
      </c>
      <c r="AJ487" s="28">
        <v>470</v>
      </c>
      <c r="AK487" s="28">
        <v>470</v>
      </c>
      <c r="AL487" s="28">
        <v>470</v>
      </c>
      <c r="AM487" s="28">
        <v>470</v>
      </c>
      <c r="AN487" s="28">
        <v>470</v>
      </c>
      <c r="AO487" s="28">
        <v>470</v>
      </c>
      <c r="AP487" s="28">
        <v>470</v>
      </c>
      <c r="AQ487" s="28">
        <v>470</v>
      </c>
      <c r="AR487" s="28">
        <v>470</v>
      </c>
      <c r="AS487" s="28">
        <v>470</v>
      </c>
      <c r="AT487" s="28">
        <v>470</v>
      </c>
      <c r="AU487" s="28">
        <v>470</v>
      </c>
      <c r="AV487" s="28">
        <v>470</v>
      </c>
      <c r="AW487" s="28">
        <v>470</v>
      </c>
      <c r="AX487" s="28">
        <v>470</v>
      </c>
      <c r="AY487" s="28">
        <v>470</v>
      </c>
      <c r="AZ487" s="28">
        <v>470</v>
      </c>
      <c r="BA487" s="28">
        <v>470</v>
      </c>
      <c r="BB487" s="28">
        <v>470</v>
      </c>
      <c r="BC487" s="28">
        <v>470</v>
      </c>
      <c r="BD487" s="28">
        <v>470</v>
      </c>
      <c r="BE487" s="28">
        <v>470</v>
      </c>
      <c r="BF487" s="28">
        <v>470</v>
      </c>
      <c r="BG487" s="28">
        <v>470</v>
      </c>
      <c r="BH487" s="28">
        <v>470</v>
      </c>
      <c r="BI487" s="28">
        <v>470</v>
      </c>
      <c r="BJ487" s="28">
        <v>470</v>
      </c>
      <c r="BK487" s="28">
        <v>470</v>
      </c>
      <c r="BL487" s="42">
        <v>470</v>
      </c>
      <c r="BM487" t="s">
        <v>100</v>
      </c>
    </row>
    <row r="488" spans="1:65" x14ac:dyDescent="0.2">
      <c r="A488" s="249"/>
      <c r="B488" s="40" t="s">
        <v>108</v>
      </c>
      <c r="C488" s="24" t="s">
        <v>74</v>
      </c>
      <c r="D488" s="35">
        <v>69.5</v>
      </c>
      <c r="E488" s="29">
        <v>69.5</v>
      </c>
      <c r="F488" s="29">
        <v>69.5</v>
      </c>
      <c r="G488" s="29">
        <v>69.5</v>
      </c>
      <c r="H488" s="29">
        <v>104.5</v>
      </c>
      <c r="I488" s="29">
        <v>103.5</v>
      </c>
      <c r="J488" s="29">
        <v>134.5</v>
      </c>
      <c r="K488" s="29">
        <v>177.5</v>
      </c>
      <c r="L488" s="29">
        <v>214.5</v>
      </c>
      <c r="M488" s="29">
        <v>255.5</v>
      </c>
      <c r="N488" s="29">
        <v>292.5</v>
      </c>
      <c r="O488" s="29">
        <v>327.5</v>
      </c>
      <c r="P488" s="29">
        <v>352.5</v>
      </c>
      <c r="Q488" s="29">
        <v>328.5</v>
      </c>
      <c r="R488" s="29">
        <v>377.5</v>
      </c>
      <c r="S488" s="29">
        <v>402.5</v>
      </c>
      <c r="T488" s="29">
        <v>403.5</v>
      </c>
      <c r="U488" s="29">
        <v>429.5</v>
      </c>
      <c r="V488" s="29">
        <v>412.5</v>
      </c>
      <c r="W488" s="29">
        <v>470</v>
      </c>
      <c r="X488" s="26">
        <v>414</v>
      </c>
      <c r="Y488" s="26">
        <v>414</v>
      </c>
      <c r="Z488" s="26">
        <v>414</v>
      </c>
      <c r="AA488" s="26">
        <v>431</v>
      </c>
      <c r="AB488" s="26">
        <v>431</v>
      </c>
      <c r="AC488" s="26">
        <v>435</v>
      </c>
      <c r="AD488" s="26">
        <v>435</v>
      </c>
      <c r="AE488" s="26">
        <v>436</v>
      </c>
      <c r="AF488" s="26">
        <v>436</v>
      </c>
      <c r="AG488" s="26">
        <v>436</v>
      </c>
      <c r="AH488" s="26">
        <v>454</v>
      </c>
      <c r="AI488" s="26"/>
      <c r="AJ488" s="26"/>
      <c r="AK488" s="26"/>
      <c r="AL488" s="26"/>
      <c r="AM488" s="26"/>
      <c r="AN488" s="26"/>
      <c r="AO488" s="26"/>
      <c r="AP488" s="26"/>
      <c r="AQ488" s="26"/>
      <c r="AR488" s="26"/>
      <c r="AS488" s="26"/>
      <c r="AT488" s="26"/>
      <c r="AU488" s="26"/>
      <c r="AV488" s="26"/>
      <c r="AW488" s="26"/>
      <c r="AX488" s="26"/>
      <c r="AY488" s="26"/>
      <c r="AZ488" s="26"/>
      <c r="BA488" s="26"/>
      <c r="BB488" s="26"/>
      <c r="BC488" s="26"/>
      <c r="BD488" s="26"/>
      <c r="BE488" s="26"/>
      <c r="BF488" s="26"/>
      <c r="BG488" s="26"/>
      <c r="BH488" s="26"/>
      <c r="BI488" s="26"/>
      <c r="BJ488" s="26"/>
      <c r="BK488" s="26"/>
      <c r="BL488" s="41"/>
      <c r="BM488" t="s">
        <v>100</v>
      </c>
    </row>
    <row r="489" spans="1:65" x14ac:dyDescent="0.2">
      <c r="A489" s="249"/>
      <c r="B489" s="40" t="s">
        <v>108</v>
      </c>
      <c r="C489" s="24" t="s">
        <v>83</v>
      </c>
      <c r="D489" s="25"/>
      <c r="E489" s="26"/>
      <c r="F489" s="26"/>
      <c r="G489" s="26"/>
      <c r="H489" s="26"/>
      <c r="I489" s="26"/>
      <c r="J489" s="26"/>
      <c r="K489" s="26"/>
      <c r="L489" s="26"/>
      <c r="M489" s="26"/>
      <c r="N489" s="26"/>
      <c r="O489" s="26"/>
      <c r="P489" s="26"/>
      <c r="Q489" s="26"/>
      <c r="R489" s="26"/>
      <c r="S489" s="26"/>
      <c r="T489" s="26"/>
      <c r="U489" s="26"/>
      <c r="V489" s="26"/>
      <c r="W489" s="44"/>
      <c r="X489" s="30"/>
      <c r="Y489" s="30"/>
      <c r="Z489" s="30"/>
      <c r="AA489" s="30"/>
      <c r="AB489" s="30"/>
      <c r="AC489" s="30"/>
      <c r="AD489" s="30"/>
      <c r="AE489" s="30"/>
      <c r="AF489" s="30"/>
      <c r="AG489" s="30"/>
      <c r="AH489" s="30"/>
      <c r="AI489" s="30"/>
      <c r="AJ489" s="30"/>
      <c r="AK489" s="30"/>
      <c r="AL489" s="30"/>
      <c r="AM489" s="30"/>
      <c r="AN489" s="30"/>
      <c r="AO489" s="30"/>
      <c r="AP489" s="30"/>
      <c r="AQ489" s="30"/>
      <c r="AR489" s="30"/>
      <c r="AS489" s="30"/>
      <c r="AT489" s="30"/>
      <c r="AU489" s="30"/>
      <c r="AV489" s="30"/>
      <c r="AW489" s="30"/>
      <c r="AX489" s="30"/>
      <c r="AY489" s="30"/>
      <c r="AZ489" s="30"/>
      <c r="BA489" s="30"/>
      <c r="BB489" s="30"/>
      <c r="BC489" s="30"/>
      <c r="BD489" s="30"/>
      <c r="BE489" s="30"/>
      <c r="BF489" s="30"/>
      <c r="BG489" s="30"/>
      <c r="BH489" s="30"/>
      <c r="BI489" s="30"/>
      <c r="BJ489" s="30"/>
      <c r="BK489" s="30"/>
      <c r="BL489" s="43"/>
      <c r="BM489" t="s">
        <v>100</v>
      </c>
    </row>
    <row r="490" spans="1:65" x14ac:dyDescent="0.2">
      <c r="A490" s="249"/>
      <c r="B490" s="40" t="s">
        <v>108</v>
      </c>
      <c r="C490" s="24" t="s">
        <v>75</v>
      </c>
      <c r="D490" s="25"/>
      <c r="E490" s="26"/>
      <c r="F490" s="26"/>
      <c r="G490" s="26"/>
      <c r="H490" s="26"/>
      <c r="I490" s="26"/>
      <c r="J490" s="26"/>
      <c r="K490" s="26"/>
      <c r="L490" s="26"/>
      <c r="M490" s="26"/>
      <c r="N490" s="26"/>
      <c r="O490" s="26"/>
      <c r="P490" s="26"/>
      <c r="Q490" s="26"/>
      <c r="R490" s="26"/>
      <c r="S490" s="26"/>
      <c r="T490" s="26"/>
      <c r="U490" s="26"/>
      <c r="V490" s="26"/>
      <c r="W490" s="26"/>
      <c r="X490" s="26"/>
      <c r="Y490" s="26"/>
      <c r="Z490" s="26"/>
      <c r="AA490" s="26"/>
      <c r="AB490" s="26"/>
      <c r="AC490" s="26"/>
      <c r="AD490" s="26"/>
      <c r="AE490" s="26"/>
      <c r="AF490" s="26"/>
      <c r="AG490" s="26"/>
      <c r="AH490" s="26"/>
      <c r="AI490" s="26"/>
      <c r="AJ490" s="26"/>
      <c r="AK490" s="26"/>
      <c r="AL490" s="26"/>
      <c r="AM490" s="26"/>
      <c r="AN490" s="26"/>
      <c r="AO490" s="26"/>
      <c r="AP490" s="26"/>
      <c r="AQ490" s="26"/>
      <c r="AR490" s="26"/>
      <c r="AS490" s="26"/>
      <c r="AT490" s="26"/>
      <c r="AU490" s="26"/>
      <c r="AV490" s="26"/>
      <c r="AW490" s="26"/>
      <c r="AX490" s="26"/>
      <c r="AY490" s="26"/>
      <c r="AZ490" s="26"/>
      <c r="BA490" s="26"/>
      <c r="BB490" s="26"/>
      <c r="BC490" s="26"/>
      <c r="BD490" s="26"/>
      <c r="BE490" s="26"/>
      <c r="BF490" s="26"/>
      <c r="BG490" s="26"/>
      <c r="BH490" s="26"/>
      <c r="BI490" s="26"/>
      <c r="BJ490" s="26"/>
      <c r="BK490" s="26"/>
      <c r="BL490" s="41"/>
      <c r="BM490" t="s">
        <v>100</v>
      </c>
    </row>
    <row r="491" spans="1:65" x14ac:dyDescent="0.2">
      <c r="A491" s="249"/>
      <c r="B491" s="40" t="s">
        <v>108</v>
      </c>
      <c r="C491" s="24" t="s">
        <v>79</v>
      </c>
      <c r="D491" s="25"/>
      <c r="E491" s="26"/>
      <c r="F491" s="26"/>
      <c r="G491" s="26"/>
      <c r="H491" s="26"/>
      <c r="I491" s="26"/>
      <c r="J491" s="26"/>
      <c r="K491" s="26"/>
      <c r="L491" s="26"/>
      <c r="M491" s="26"/>
      <c r="N491" s="26"/>
      <c r="O491" s="26"/>
      <c r="P491" s="26"/>
      <c r="Q491" s="26"/>
      <c r="R491" s="26"/>
      <c r="S491" s="26"/>
      <c r="T491" s="26"/>
      <c r="U491" s="26"/>
      <c r="V491" s="26"/>
      <c r="W491" s="26"/>
      <c r="X491" s="26"/>
      <c r="Y491" s="26"/>
      <c r="Z491" s="26"/>
      <c r="AA491" s="26"/>
      <c r="AB491" s="26"/>
      <c r="AC491" s="26"/>
      <c r="AD491" s="26"/>
      <c r="AE491" s="26"/>
      <c r="AF491" s="26"/>
      <c r="AG491" s="26"/>
      <c r="AH491" s="26"/>
      <c r="AI491" s="26"/>
      <c r="AJ491" s="26"/>
      <c r="AK491" s="26"/>
      <c r="AL491" s="26"/>
      <c r="AM491" s="26"/>
      <c r="AN491" s="26"/>
      <c r="AO491" s="26"/>
      <c r="AP491" s="26"/>
      <c r="AQ491" s="26"/>
      <c r="AR491" s="26"/>
      <c r="AS491" s="26"/>
      <c r="AT491" s="26"/>
      <c r="AU491" s="26"/>
      <c r="AV491" s="26"/>
      <c r="AW491" s="26"/>
      <c r="AX491" s="26"/>
      <c r="AY491" s="26"/>
      <c r="AZ491" s="26"/>
      <c r="BA491" s="26"/>
      <c r="BB491" s="26"/>
      <c r="BC491" s="26"/>
      <c r="BD491" s="26"/>
      <c r="BE491" s="26"/>
      <c r="BF491" s="26"/>
      <c r="BG491" s="26"/>
      <c r="BH491" s="26"/>
      <c r="BI491" s="26"/>
      <c r="BJ491" s="26"/>
      <c r="BK491" s="26"/>
      <c r="BL491" s="41"/>
      <c r="BM491" t="s">
        <v>100</v>
      </c>
    </row>
    <row r="492" spans="1:65" x14ac:dyDescent="0.2">
      <c r="A492" s="249"/>
      <c r="B492" s="40" t="s">
        <v>108</v>
      </c>
      <c r="C492" s="24" t="s">
        <v>80</v>
      </c>
      <c r="D492" s="25"/>
      <c r="E492" s="26"/>
      <c r="F492" s="26"/>
      <c r="G492" s="26"/>
      <c r="H492" s="26"/>
      <c r="I492" s="26"/>
      <c r="J492" s="26"/>
      <c r="K492" s="26"/>
      <c r="L492" s="26"/>
      <c r="M492" s="26"/>
      <c r="N492" s="26"/>
      <c r="O492" s="26"/>
      <c r="P492" s="26"/>
      <c r="Q492" s="26"/>
      <c r="R492" s="26"/>
      <c r="S492" s="26"/>
      <c r="T492" s="26"/>
      <c r="U492" s="26"/>
      <c r="V492" s="26"/>
      <c r="W492" s="26"/>
      <c r="X492" s="26"/>
      <c r="Y492" s="26"/>
      <c r="Z492" s="26"/>
      <c r="AA492" s="26"/>
      <c r="AB492" s="26"/>
      <c r="AC492" s="26"/>
      <c r="AD492" s="26"/>
      <c r="AE492" s="26"/>
      <c r="AF492" s="26"/>
      <c r="AG492" s="26"/>
      <c r="AH492" s="26"/>
      <c r="AI492" s="26"/>
      <c r="AJ492" s="26"/>
      <c r="AK492" s="26"/>
      <c r="AL492" s="26"/>
      <c r="AM492" s="26"/>
      <c r="AN492" s="26"/>
      <c r="AO492" s="26"/>
      <c r="AP492" s="26"/>
      <c r="AQ492" s="26"/>
      <c r="AR492" s="26"/>
      <c r="AS492" s="26"/>
      <c r="AT492" s="26"/>
      <c r="AU492" s="26"/>
      <c r="AV492" s="26"/>
      <c r="AW492" s="26"/>
      <c r="AX492" s="26"/>
      <c r="AY492" s="26"/>
      <c r="AZ492" s="26"/>
      <c r="BA492" s="26"/>
      <c r="BB492" s="26"/>
      <c r="BC492" s="26"/>
      <c r="BD492" s="26"/>
      <c r="BE492" s="26"/>
      <c r="BF492" s="26"/>
      <c r="BG492" s="26"/>
      <c r="BH492" s="26"/>
      <c r="BI492" s="26"/>
      <c r="BJ492" s="26"/>
      <c r="BK492" s="26"/>
      <c r="BL492" s="41"/>
      <c r="BM492" t="s">
        <v>100</v>
      </c>
    </row>
    <row r="493" spans="1:65" x14ac:dyDescent="0.2">
      <c r="A493" s="249"/>
      <c r="B493" s="40" t="s">
        <v>108</v>
      </c>
      <c r="C493" s="24" t="s">
        <v>78</v>
      </c>
      <c r="D493" s="25"/>
      <c r="E493" s="26"/>
      <c r="F493" s="26"/>
      <c r="G493" s="26"/>
      <c r="H493" s="26"/>
      <c r="I493" s="26"/>
      <c r="J493" s="26"/>
      <c r="K493" s="26"/>
      <c r="L493" s="26"/>
      <c r="M493" s="26"/>
      <c r="N493" s="26"/>
      <c r="O493" s="26"/>
      <c r="P493" s="26"/>
      <c r="Q493" s="26"/>
      <c r="R493" s="26"/>
      <c r="S493" s="26"/>
      <c r="T493" s="26"/>
      <c r="U493" s="26"/>
      <c r="V493" s="26"/>
      <c r="W493" s="26"/>
      <c r="X493" s="26"/>
      <c r="Y493" s="26"/>
      <c r="Z493" s="26"/>
      <c r="AA493" s="26"/>
      <c r="AB493" s="26"/>
      <c r="AC493" s="26"/>
      <c r="AD493" s="26"/>
      <c r="AE493" s="26"/>
      <c r="AF493" s="26"/>
      <c r="AG493" s="26"/>
      <c r="AH493" s="26"/>
      <c r="AI493" s="26"/>
      <c r="AJ493" s="26"/>
      <c r="AK493" s="26"/>
      <c r="AL493" s="26"/>
      <c r="AM493" s="26"/>
      <c r="AN493" s="26"/>
      <c r="AO493" s="26"/>
      <c r="AP493" s="26"/>
      <c r="AQ493" s="26"/>
      <c r="AR493" s="26"/>
      <c r="AS493" s="26"/>
      <c r="AT493" s="26"/>
      <c r="AU493" s="26"/>
      <c r="AV493" s="26"/>
      <c r="AW493" s="26"/>
      <c r="AX493" s="26"/>
      <c r="AY493" s="26"/>
      <c r="AZ493" s="26"/>
      <c r="BA493" s="26"/>
      <c r="BB493" s="26"/>
      <c r="BC493" s="26"/>
      <c r="BD493" s="26"/>
      <c r="BE493" s="26"/>
      <c r="BF493" s="26"/>
      <c r="BG493" s="26"/>
      <c r="BH493" s="26"/>
      <c r="BI493" s="26"/>
      <c r="BJ493" s="26"/>
      <c r="BK493" s="26"/>
      <c r="BL493" s="41"/>
      <c r="BM493" t="s">
        <v>100</v>
      </c>
    </row>
    <row r="494" spans="1:65" x14ac:dyDescent="0.2">
      <c r="A494" s="249"/>
      <c r="B494" s="40" t="s">
        <v>108</v>
      </c>
      <c r="C494" s="31" t="s">
        <v>47</v>
      </c>
      <c r="D494" s="27">
        <v>25</v>
      </c>
      <c r="E494" s="28">
        <v>25</v>
      </c>
      <c r="F494" s="28">
        <v>25</v>
      </c>
      <c r="G494" s="28">
        <v>25</v>
      </c>
      <c r="H494" s="28">
        <v>25</v>
      </c>
      <c r="I494" s="28">
        <v>36</v>
      </c>
      <c r="J494" s="28">
        <v>43</v>
      </c>
      <c r="K494" s="28">
        <v>50</v>
      </c>
      <c r="L494" s="28">
        <v>71</v>
      </c>
      <c r="M494" s="28">
        <v>96</v>
      </c>
      <c r="N494" s="28">
        <v>118</v>
      </c>
      <c r="O494" s="28">
        <v>177</v>
      </c>
      <c r="P494" s="28">
        <v>300</v>
      </c>
      <c r="Q494" s="28">
        <v>361</v>
      </c>
      <c r="R494" s="28">
        <v>367</v>
      </c>
      <c r="S494" s="28">
        <v>368</v>
      </c>
      <c r="T494" s="28">
        <v>369</v>
      </c>
      <c r="U494" s="28">
        <v>372</v>
      </c>
      <c r="V494" s="28">
        <v>369</v>
      </c>
      <c r="W494" s="28">
        <v>377.8</v>
      </c>
      <c r="X494" s="28">
        <v>355</v>
      </c>
      <c r="Y494" s="28">
        <v>354</v>
      </c>
      <c r="Z494" s="28">
        <v>345</v>
      </c>
      <c r="AA494" s="28">
        <v>339</v>
      </c>
      <c r="AB494" s="28">
        <v>338</v>
      </c>
      <c r="AC494" s="28">
        <v>337</v>
      </c>
      <c r="AD494" s="28">
        <v>322</v>
      </c>
      <c r="AE494" s="28">
        <v>314</v>
      </c>
      <c r="AF494" s="28">
        <v>307</v>
      </c>
      <c r="AG494" s="28">
        <v>299</v>
      </c>
      <c r="AH494" s="28">
        <v>287</v>
      </c>
      <c r="AI494" s="28">
        <v>287</v>
      </c>
      <c r="AJ494" s="28">
        <v>287</v>
      </c>
      <c r="AK494" s="28">
        <v>287</v>
      </c>
      <c r="AL494" s="28">
        <v>287</v>
      </c>
      <c r="AM494" s="28">
        <v>287</v>
      </c>
      <c r="AN494" s="28">
        <v>287</v>
      </c>
      <c r="AO494" s="28">
        <v>287</v>
      </c>
      <c r="AP494" s="28">
        <v>287</v>
      </c>
      <c r="AQ494" s="28">
        <v>287</v>
      </c>
      <c r="AR494" s="28">
        <v>287</v>
      </c>
      <c r="AS494" s="28">
        <v>287</v>
      </c>
      <c r="AT494" s="28">
        <v>287</v>
      </c>
      <c r="AU494" s="28">
        <v>287</v>
      </c>
      <c r="AV494" s="28">
        <v>287</v>
      </c>
      <c r="AW494" s="28">
        <v>287</v>
      </c>
      <c r="AX494" s="28">
        <v>287</v>
      </c>
      <c r="AY494" s="28">
        <v>287</v>
      </c>
      <c r="AZ494" s="28">
        <v>287</v>
      </c>
      <c r="BA494" s="28">
        <v>287</v>
      </c>
      <c r="BB494" s="28">
        <v>287</v>
      </c>
      <c r="BC494" s="28">
        <v>287</v>
      </c>
      <c r="BD494" s="28">
        <v>287</v>
      </c>
      <c r="BE494" s="28">
        <v>287</v>
      </c>
      <c r="BF494" s="28">
        <v>287</v>
      </c>
      <c r="BG494" s="28">
        <v>287</v>
      </c>
      <c r="BH494" s="28">
        <v>287</v>
      </c>
      <c r="BI494" s="28">
        <v>287</v>
      </c>
      <c r="BJ494" s="28">
        <v>287</v>
      </c>
      <c r="BK494" s="28">
        <v>287</v>
      </c>
      <c r="BL494" s="42">
        <v>287</v>
      </c>
      <c r="BM494" t="s">
        <v>100</v>
      </c>
    </row>
    <row r="495" spans="1:65" x14ac:dyDescent="0.2">
      <c r="A495" s="249"/>
      <c r="B495" s="40" t="s">
        <v>108</v>
      </c>
      <c r="C495" s="24" t="s">
        <v>74</v>
      </c>
      <c r="D495" s="35">
        <v>25</v>
      </c>
      <c r="E495" s="29">
        <v>25</v>
      </c>
      <c r="F495" s="29">
        <v>25</v>
      </c>
      <c r="G495" s="29">
        <v>25</v>
      </c>
      <c r="H495" s="29">
        <v>25</v>
      </c>
      <c r="I495" s="29">
        <v>36</v>
      </c>
      <c r="J495" s="29">
        <v>43</v>
      </c>
      <c r="K495" s="29">
        <v>50</v>
      </c>
      <c r="L495" s="29">
        <v>71</v>
      </c>
      <c r="M495" s="29">
        <v>96</v>
      </c>
      <c r="N495" s="29">
        <v>118</v>
      </c>
      <c r="O495" s="29">
        <v>177</v>
      </c>
      <c r="P495" s="29">
        <v>300</v>
      </c>
      <c r="Q495" s="29">
        <v>361</v>
      </c>
      <c r="R495" s="29">
        <v>367</v>
      </c>
      <c r="S495" s="29">
        <v>368</v>
      </c>
      <c r="T495" s="29">
        <v>369</v>
      </c>
      <c r="U495" s="29">
        <v>372</v>
      </c>
      <c r="V495" s="29">
        <v>369</v>
      </c>
      <c r="W495" s="29">
        <v>377.8</v>
      </c>
      <c r="X495" s="26">
        <v>355</v>
      </c>
      <c r="Y495" s="26">
        <v>354</v>
      </c>
      <c r="Z495" s="26">
        <v>345</v>
      </c>
      <c r="AA495" s="26">
        <v>339</v>
      </c>
      <c r="AB495" s="26">
        <v>338</v>
      </c>
      <c r="AC495" s="26">
        <v>337</v>
      </c>
      <c r="AD495" s="26">
        <v>322</v>
      </c>
      <c r="AE495" s="26">
        <v>314</v>
      </c>
      <c r="AF495" s="26">
        <v>307</v>
      </c>
      <c r="AG495" s="26">
        <v>299</v>
      </c>
      <c r="AH495" s="26">
        <v>287</v>
      </c>
      <c r="AI495" s="26"/>
      <c r="AJ495" s="26"/>
      <c r="AK495" s="26"/>
      <c r="AL495" s="26"/>
      <c r="AM495" s="26"/>
      <c r="AN495" s="26"/>
      <c r="AO495" s="26"/>
      <c r="AP495" s="26"/>
      <c r="AQ495" s="26"/>
      <c r="AR495" s="26"/>
      <c r="AS495" s="26"/>
      <c r="AT495" s="26"/>
      <c r="AU495" s="26"/>
      <c r="AV495" s="26"/>
      <c r="AW495" s="26"/>
      <c r="AX495" s="26"/>
      <c r="AY495" s="26"/>
      <c r="AZ495" s="26"/>
      <c r="BA495" s="26"/>
      <c r="BB495" s="26"/>
      <c r="BC495" s="26"/>
      <c r="BD495" s="26"/>
      <c r="BE495" s="26"/>
      <c r="BF495" s="26"/>
      <c r="BG495" s="26"/>
      <c r="BH495" s="26"/>
      <c r="BI495" s="26"/>
      <c r="BJ495" s="26"/>
      <c r="BK495" s="26"/>
      <c r="BL495" s="41"/>
      <c r="BM495" t="s">
        <v>100</v>
      </c>
    </row>
    <row r="496" spans="1:65" x14ac:dyDescent="0.2">
      <c r="A496" s="249"/>
      <c r="B496" s="40" t="s">
        <v>108</v>
      </c>
      <c r="C496" s="24" t="s">
        <v>83</v>
      </c>
      <c r="D496" s="25"/>
      <c r="E496" s="26"/>
      <c r="F496" s="26"/>
      <c r="G496" s="26"/>
      <c r="H496" s="26"/>
      <c r="I496" s="26"/>
      <c r="J496" s="26"/>
      <c r="K496" s="26"/>
      <c r="L496" s="26"/>
      <c r="M496" s="26"/>
      <c r="N496" s="26"/>
      <c r="O496" s="26"/>
      <c r="P496" s="26"/>
      <c r="Q496" s="26"/>
      <c r="R496" s="26"/>
      <c r="S496" s="26"/>
      <c r="T496" s="26"/>
      <c r="U496" s="26"/>
      <c r="V496" s="26"/>
      <c r="W496" s="44"/>
      <c r="X496" s="30">
        <v>-22.800000000000011</v>
      </c>
      <c r="Y496" s="30">
        <v>-1</v>
      </c>
      <c r="Z496" s="30">
        <v>-9</v>
      </c>
      <c r="AA496" s="30">
        <v>-6</v>
      </c>
      <c r="AB496" s="30">
        <v>-1</v>
      </c>
      <c r="AC496" s="30">
        <v>-1</v>
      </c>
      <c r="AD496" s="30">
        <v>-15</v>
      </c>
      <c r="AE496" s="30">
        <v>-8</v>
      </c>
      <c r="AF496" s="30">
        <v>-7</v>
      </c>
      <c r="AG496" s="30">
        <v>-8</v>
      </c>
      <c r="AH496" s="30">
        <v>-12</v>
      </c>
      <c r="AI496" s="30"/>
      <c r="AJ496" s="30"/>
      <c r="AK496" s="30"/>
      <c r="AL496" s="30"/>
      <c r="AM496" s="30"/>
      <c r="AN496" s="30"/>
      <c r="AO496" s="30"/>
      <c r="AP496" s="30"/>
      <c r="AQ496" s="30"/>
      <c r="AR496" s="30"/>
      <c r="AS496" s="30"/>
      <c r="AT496" s="30"/>
      <c r="AU496" s="30"/>
      <c r="AV496" s="30"/>
      <c r="AW496" s="30"/>
      <c r="AX496" s="30"/>
      <c r="AY496" s="30"/>
      <c r="AZ496" s="30"/>
      <c r="BA496" s="30"/>
      <c r="BB496" s="30"/>
      <c r="BC496" s="30"/>
      <c r="BD496" s="30"/>
      <c r="BE496" s="30"/>
      <c r="BF496" s="30"/>
      <c r="BG496" s="30"/>
      <c r="BH496" s="30"/>
      <c r="BI496" s="30"/>
      <c r="BJ496" s="30"/>
      <c r="BK496" s="30"/>
      <c r="BL496" s="43"/>
      <c r="BM496" t="s">
        <v>100</v>
      </c>
    </row>
    <row r="497" spans="1:65" x14ac:dyDescent="0.2">
      <c r="A497" s="249"/>
      <c r="B497" s="40" t="s">
        <v>108</v>
      </c>
      <c r="C497" s="24" t="s">
        <v>75</v>
      </c>
      <c r="D497" s="25"/>
      <c r="E497" s="26"/>
      <c r="F497" s="26"/>
      <c r="G497" s="26"/>
      <c r="H497" s="26"/>
      <c r="I497" s="26"/>
      <c r="J497" s="26"/>
      <c r="K497" s="26"/>
      <c r="L497" s="26"/>
      <c r="M497" s="26"/>
      <c r="N497" s="26"/>
      <c r="O497" s="26"/>
      <c r="P497" s="26"/>
      <c r="Q497" s="26"/>
      <c r="R497" s="26"/>
      <c r="S497" s="26"/>
      <c r="T497" s="26"/>
      <c r="U497" s="26"/>
      <c r="V497" s="26"/>
      <c r="W497" s="26"/>
      <c r="X497" s="26"/>
      <c r="Y497" s="26"/>
      <c r="Z497" s="26"/>
      <c r="AA497" s="26"/>
      <c r="AB497" s="26"/>
      <c r="AC497" s="26"/>
      <c r="AD497" s="26"/>
      <c r="AE497" s="26"/>
      <c r="AF497" s="26"/>
      <c r="AG497" s="26"/>
      <c r="AH497" s="26"/>
      <c r="AI497" s="26"/>
      <c r="AJ497" s="26"/>
      <c r="AK497" s="26"/>
      <c r="AL497" s="26"/>
      <c r="AM497" s="26"/>
      <c r="AN497" s="26"/>
      <c r="AO497" s="26"/>
      <c r="AP497" s="26"/>
      <c r="AQ497" s="26"/>
      <c r="AR497" s="26"/>
      <c r="AS497" s="26"/>
      <c r="AT497" s="26"/>
      <c r="AU497" s="26"/>
      <c r="AV497" s="26"/>
      <c r="AW497" s="26"/>
      <c r="AX497" s="26"/>
      <c r="AY497" s="26"/>
      <c r="AZ497" s="26"/>
      <c r="BA497" s="26"/>
      <c r="BB497" s="26"/>
      <c r="BC497" s="26"/>
      <c r="BD497" s="26"/>
      <c r="BE497" s="26"/>
      <c r="BF497" s="26"/>
      <c r="BG497" s="26"/>
      <c r="BH497" s="26"/>
      <c r="BI497" s="26"/>
      <c r="BJ497" s="26"/>
      <c r="BK497" s="26"/>
      <c r="BL497" s="41"/>
      <c r="BM497" t="s">
        <v>100</v>
      </c>
    </row>
    <row r="498" spans="1:65" x14ac:dyDescent="0.2">
      <c r="A498" s="249"/>
      <c r="B498" s="40" t="s">
        <v>108</v>
      </c>
      <c r="C498" s="24" t="s">
        <v>79</v>
      </c>
      <c r="D498" s="25"/>
      <c r="E498" s="26"/>
      <c r="F498" s="26"/>
      <c r="G498" s="26"/>
      <c r="H498" s="26"/>
      <c r="I498" s="26"/>
      <c r="J498" s="26"/>
      <c r="K498" s="26"/>
      <c r="L498" s="26"/>
      <c r="M498" s="26"/>
      <c r="N498" s="26"/>
      <c r="O498" s="26"/>
      <c r="P498" s="26"/>
      <c r="Q498" s="26"/>
      <c r="R498" s="26"/>
      <c r="S498" s="26"/>
      <c r="T498" s="26"/>
      <c r="U498" s="26"/>
      <c r="V498" s="26"/>
      <c r="W498" s="26"/>
      <c r="X498" s="26"/>
      <c r="Y498" s="26"/>
      <c r="Z498" s="26"/>
      <c r="AA498" s="26"/>
      <c r="AB498" s="26"/>
      <c r="AC498" s="26"/>
      <c r="AD498" s="26"/>
      <c r="AE498" s="26"/>
      <c r="AF498" s="26"/>
      <c r="AG498" s="26"/>
      <c r="AH498" s="26"/>
      <c r="AI498" s="26"/>
      <c r="AJ498" s="26"/>
      <c r="AK498" s="26"/>
      <c r="AL498" s="26"/>
      <c r="AM498" s="26"/>
      <c r="AN498" s="26"/>
      <c r="AO498" s="26"/>
      <c r="AP498" s="26"/>
      <c r="AQ498" s="26"/>
      <c r="AR498" s="26"/>
      <c r="AS498" s="26"/>
      <c r="AT498" s="26"/>
      <c r="AU498" s="26"/>
      <c r="AV498" s="26"/>
      <c r="AW498" s="26"/>
      <c r="AX498" s="26"/>
      <c r="AY498" s="26"/>
      <c r="AZ498" s="26"/>
      <c r="BA498" s="26"/>
      <c r="BB498" s="26"/>
      <c r="BC498" s="26"/>
      <c r="BD498" s="26"/>
      <c r="BE498" s="26"/>
      <c r="BF498" s="26"/>
      <c r="BG498" s="26"/>
      <c r="BH498" s="26"/>
      <c r="BI498" s="26"/>
      <c r="BJ498" s="26"/>
      <c r="BK498" s="26"/>
      <c r="BL498" s="41"/>
      <c r="BM498" t="s">
        <v>100</v>
      </c>
    </row>
    <row r="499" spans="1:65" x14ac:dyDescent="0.2">
      <c r="A499" s="249"/>
      <c r="B499" s="40" t="s">
        <v>108</v>
      </c>
      <c r="C499" s="24" t="s">
        <v>80</v>
      </c>
      <c r="D499" s="25"/>
      <c r="E499" s="26"/>
      <c r="F499" s="26"/>
      <c r="G499" s="26"/>
      <c r="H499" s="26"/>
      <c r="I499" s="26"/>
      <c r="J499" s="26"/>
      <c r="K499" s="26"/>
      <c r="L499" s="26"/>
      <c r="M499" s="26"/>
      <c r="N499" s="26"/>
      <c r="O499" s="26"/>
      <c r="P499" s="26"/>
      <c r="Q499" s="26"/>
      <c r="R499" s="26"/>
      <c r="S499" s="26"/>
      <c r="T499" s="26"/>
      <c r="U499" s="26"/>
      <c r="V499" s="26"/>
      <c r="W499" s="26"/>
      <c r="X499" s="26"/>
      <c r="Y499" s="26"/>
      <c r="Z499" s="26"/>
      <c r="AA499" s="26"/>
      <c r="AB499" s="26"/>
      <c r="AC499" s="26"/>
      <c r="AD499" s="26"/>
      <c r="AE499" s="26"/>
      <c r="AF499" s="26"/>
      <c r="AG499" s="26"/>
      <c r="AH499" s="26"/>
      <c r="AI499" s="26"/>
      <c r="AJ499" s="26"/>
      <c r="AK499" s="26"/>
      <c r="AL499" s="26"/>
      <c r="AM499" s="26"/>
      <c r="AN499" s="26"/>
      <c r="AO499" s="26"/>
      <c r="AP499" s="26"/>
      <c r="AQ499" s="26"/>
      <c r="AR499" s="26"/>
      <c r="AS499" s="26"/>
      <c r="AT499" s="26"/>
      <c r="AU499" s="26"/>
      <c r="AV499" s="26"/>
      <c r="AW499" s="26"/>
      <c r="AX499" s="26"/>
      <c r="AY499" s="26"/>
      <c r="AZ499" s="26"/>
      <c r="BA499" s="26"/>
      <c r="BB499" s="26"/>
      <c r="BC499" s="26"/>
      <c r="BD499" s="26"/>
      <c r="BE499" s="26"/>
      <c r="BF499" s="26"/>
      <c r="BG499" s="26"/>
      <c r="BH499" s="26"/>
      <c r="BI499" s="26"/>
      <c r="BJ499" s="26"/>
      <c r="BK499" s="26"/>
      <c r="BL499" s="41"/>
      <c r="BM499" t="s">
        <v>100</v>
      </c>
    </row>
    <row r="500" spans="1:65" x14ac:dyDescent="0.2">
      <c r="A500" s="249"/>
      <c r="B500" s="40" t="s">
        <v>108</v>
      </c>
      <c r="C500" s="24" t="s">
        <v>78</v>
      </c>
      <c r="D500" s="25"/>
      <c r="E500" s="26"/>
      <c r="F500" s="26"/>
      <c r="G500" s="26"/>
      <c r="H500" s="26"/>
      <c r="I500" s="26"/>
      <c r="J500" s="26"/>
      <c r="K500" s="26"/>
      <c r="L500" s="26"/>
      <c r="M500" s="26"/>
      <c r="N500" s="26"/>
      <c r="O500" s="26"/>
      <c r="P500" s="26"/>
      <c r="Q500" s="26"/>
      <c r="R500" s="26"/>
      <c r="S500" s="26"/>
      <c r="T500" s="26"/>
      <c r="U500" s="26"/>
      <c r="V500" s="26"/>
      <c r="W500" s="26"/>
      <c r="X500" s="26"/>
      <c r="Y500" s="26"/>
      <c r="Z500" s="26"/>
      <c r="AA500" s="26"/>
      <c r="AB500" s="26"/>
      <c r="AC500" s="26"/>
      <c r="AD500" s="26"/>
      <c r="AE500" s="26"/>
      <c r="AF500" s="26"/>
      <c r="AG500" s="26"/>
      <c r="AH500" s="26"/>
      <c r="AI500" s="26"/>
      <c r="AJ500" s="26"/>
      <c r="AK500" s="26"/>
      <c r="AL500" s="26"/>
      <c r="AM500" s="26"/>
      <c r="AN500" s="26"/>
      <c r="AO500" s="26"/>
      <c r="AP500" s="26"/>
      <c r="AQ500" s="26"/>
      <c r="AR500" s="26"/>
      <c r="AS500" s="26"/>
      <c r="AT500" s="26"/>
      <c r="AU500" s="26"/>
      <c r="AV500" s="26"/>
      <c r="AW500" s="26"/>
      <c r="AX500" s="26"/>
      <c r="AY500" s="26"/>
      <c r="AZ500" s="26"/>
      <c r="BA500" s="26"/>
      <c r="BB500" s="26"/>
      <c r="BC500" s="26"/>
      <c r="BD500" s="26"/>
      <c r="BE500" s="26"/>
      <c r="BF500" s="26"/>
      <c r="BG500" s="26"/>
      <c r="BH500" s="26"/>
      <c r="BI500" s="26"/>
      <c r="BJ500" s="26"/>
      <c r="BK500" s="26"/>
      <c r="BL500" s="41"/>
      <c r="BM500" t="s">
        <v>100</v>
      </c>
    </row>
    <row r="501" spans="1:65" x14ac:dyDescent="0.2">
      <c r="A501" s="249"/>
      <c r="B501" s="40" t="s">
        <v>108</v>
      </c>
      <c r="C501" s="31" t="s">
        <v>93</v>
      </c>
      <c r="D501" s="27">
        <v>0</v>
      </c>
      <c r="E501" s="28">
        <v>0</v>
      </c>
      <c r="F501" s="28">
        <v>0</v>
      </c>
      <c r="G501" s="28">
        <v>0</v>
      </c>
      <c r="H501" s="28">
        <v>0</v>
      </c>
      <c r="I501" s="28">
        <v>0</v>
      </c>
      <c r="J501" s="28">
        <v>0</v>
      </c>
      <c r="K501" s="28">
        <v>0</v>
      </c>
      <c r="L501" s="28">
        <v>0</v>
      </c>
      <c r="M501" s="28">
        <v>0</v>
      </c>
      <c r="N501" s="28">
        <v>0</v>
      </c>
      <c r="O501" s="28">
        <v>0</v>
      </c>
      <c r="P501" s="28">
        <v>0</v>
      </c>
      <c r="Q501" s="28">
        <v>0</v>
      </c>
      <c r="R501" s="28">
        <v>0</v>
      </c>
      <c r="S501" s="28">
        <v>0</v>
      </c>
      <c r="T501" s="28">
        <v>0</v>
      </c>
      <c r="U501" s="28">
        <v>0</v>
      </c>
      <c r="V501" s="28">
        <v>0</v>
      </c>
      <c r="W501" s="28">
        <v>0</v>
      </c>
      <c r="X501" s="28">
        <v>0</v>
      </c>
      <c r="Y501" s="28">
        <v>0</v>
      </c>
      <c r="Z501" s="28">
        <v>0</v>
      </c>
      <c r="AA501" s="28">
        <v>0</v>
      </c>
      <c r="AB501" s="28">
        <v>0</v>
      </c>
      <c r="AC501" s="28">
        <v>0</v>
      </c>
      <c r="AD501" s="28">
        <v>0</v>
      </c>
      <c r="AE501" s="28">
        <v>0</v>
      </c>
      <c r="AF501" s="28">
        <v>0</v>
      </c>
      <c r="AG501" s="28">
        <v>0</v>
      </c>
      <c r="AH501" s="28">
        <v>0</v>
      </c>
      <c r="AI501" s="28">
        <v>0</v>
      </c>
      <c r="AJ501" s="28">
        <v>0</v>
      </c>
      <c r="AK501" s="28">
        <v>0</v>
      </c>
      <c r="AL501" s="28">
        <v>0</v>
      </c>
      <c r="AM501" s="28">
        <v>0</v>
      </c>
      <c r="AN501" s="28">
        <v>0</v>
      </c>
      <c r="AO501" s="28">
        <v>0</v>
      </c>
      <c r="AP501" s="28">
        <v>0</v>
      </c>
      <c r="AQ501" s="28">
        <v>0</v>
      </c>
      <c r="AR501" s="28">
        <v>0</v>
      </c>
      <c r="AS501" s="28">
        <v>0</v>
      </c>
      <c r="AT501" s="28">
        <v>0</v>
      </c>
      <c r="AU501" s="28">
        <v>0</v>
      </c>
      <c r="AV501" s="28">
        <v>0</v>
      </c>
      <c r="AW501" s="28">
        <v>0</v>
      </c>
      <c r="AX501" s="28">
        <v>0</v>
      </c>
      <c r="AY501" s="28">
        <v>0</v>
      </c>
      <c r="AZ501" s="28">
        <v>0</v>
      </c>
      <c r="BA501" s="28">
        <v>0</v>
      </c>
      <c r="BB501" s="28">
        <v>0</v>
      </c>
      <c r="BC501" s="28">
        <v>0</v>
      </c>
      <c r="BD501" s="28">
        <v>0</v>
      </c>
      <c r="BE501" s="28">
        <v>0</v>
      </c>
      <c r="BF501" s="28">
        <v>0</v>
      </c>
      <c r="BG501" s="28">
        <v>0</v>
      </c>
      <c r="BH501" s="28">
        <v>0</v>
      </c>
      <c r="BI501" s="28">
        <v>0</v>
      </c>
      <c r="BJ501" s="28">
        <v>0</v>
      </c>
      <c r="BK501" s="28">
        <v>0</v>
      </c>
      <c r="BL501" s="42">
        <v>0</v>
      </c>
      <c r="BM501" t="s">
        <v>100</v>
      </c>
    </row>
    <row r="502" spans="1:65" x14ac:dyDescent="0.2">
      <c r="A502" s="249"/>
      <c r="B502" s="40" t="s">
        <v>108</v>
      </c>
      <c r="C502" s="24" t="s">
        <v>74</v>
      </c>
      <c r="D502" s="35">
        <v>0</v>
      </c>
      <c r="E502" s="29">
        <v>0</v>
      </c>
      <c r="F502" s="29">
        <v>0</v>
      </c>
      <c r="G502" s="29">
        <v>0</v>
      </c>
      <c r="H502" s="29">
        <v>0</v>
      </c>
      <c r="I502" s="29">
        <v>0</v>
      </c>
      <c r="J502" s="29">
        <v>0</v>
      </c>
      <c r="K502" s="29">
        <v>0</v>
      </c>
      <c r="L502" s="29">
        <v>0</v>
      </c>
      <c r="M502" s="29">
        <v>0</v>
      </c>
      <c r="N502" s="29">
        <v>0</v>
      </c>
      <c r="O502" s="29">
        <v>0</v>
      </c>
      <c r="P502" s="29">
        <v>0</v>
      </c>
      <c r="Q502" s="29">
        <v>0</v>
      </c>
      <c r="R502" s="29">
        <v>0</v>
      </c>
      <c r="S502" s="29">
        <v>0</v>
      </c>
      <c r="T502" s="29">
        <v>0</v>
      </c>
      <c r="U502" s="29">
        <v>0</v>
      </c>
      <c r="V502" s="29">
        <v>0</v>
      </c>
      <c r="W502" s="29">
        <v>0</v>
      </c>
      <c r="X502" s="26">
        <v>0</v>
      </c>
      <c r="Y502" s="26">
        <v>0</v>
      </c>
      <c r="Z502" s="26">
        <v>0</v>
      </c>
      <c r="AA502" s="26">
        <v>0</v>
      </c>
      <c r="AB502" s="26">
        <v>0</v>
      </c>
      <c r="AC502" s="26">
        <v>0</v>
      </c>
      <c r="AD502" s="26">
        <v>0</v>
      </c>
      <c r="AE502" s="26">
        <v>0</v>
      </c>
      <c r="AF502" s="26">
        <v>0</v>
      </c>
      <c r="AG502" s="26">
        <v>0</v>
      </c>
      <c r="AH502" s="26">
        <v>0</v>
      </c>
      <c r="AI502" s="26"/>
      <c r="AJ502" s="26"/>
      <c r="AK502" s="26"/>
      <c r="AL502" s="26"/>
      <c r="AM502" s="26"/>
      <c r="AN502" s="26"/>
      <c r="AO502" s="26"/>
      <c r="AP502" s="26"/>
      <c r="AQ502" s="26"/>
      <c r="AR502" s="26"/>
      <c r="AS502" s="26"/>
      <c r="AT502" s="26"/>
      <c r="AU502" s="26"/>
      <c r="AV502" s="26"/>
      <c r="AW502" s="26"/>
      <c r="AX502" s="26"/>
      <c r="AY502" s="26"/>
      <c r="AZ502" s="26"/>
      <c r="BA502" s="26"/>
      <c r="BB502" s="26"/>
      <c r="BC502" s="26"/>
      <c r="BD502" s="26"/>
      <c r="BE502" s="26"/>
      <c r="BF502" s="26"/>
      <c r="BG502" s="26"/>
      <c r="BH502" s="26"/>
      <c r="BI502" s="26"/>
      <c r="BJ502" s="26"/>
      <c r="BK502" s="26"/>
      <c r="BL502" s="41"/>
      <c r="BM502" t="s">
        <v>100</v>
      </c>
    </row>
    <row r="503" spans="1:65" x14ac:dyDescent="0.2">
      <c r="A503" s="249"/>
      <c r="B503" s="40" t="s">
        <v>108</v>
      </c>
      <c r="C503" s="24" t="s">
        <v>83</v>
      </c>
      <c r="D503" s="25"/>
      <c r="E503" s="26"/>
      <c r="F503" s="26"/>
      <c r="G503" s="26"/>
      <c r="H503" s="26"/>
      <c r="I503" s="26"/>
      <c r="J503" s="26"/>
      <c r="K503" s="26"/>
      <c r="L503" s="26"/>
      <c r="M503" s="26"/>
      <c r="N503" s="26"/>
      <c r="O503" s="26"/>
      <c r="P503" s="26"/>
      <c r="Q503" s="26"/>
      <c r="R503" s="26"/>
      <c r="S503" s="26"/>
      <c r="T503" s="26"/>
      <c r="U503" s="26"/>
      <c r="V503" s="26"/>
      <c r="W503" s="30"/>
      <c r="X503" s="30">
        <v>0</v>
      </c>
      <c r="Y503" s="30">
        <v>0</v>
      </c>
      <c r="Z503" s="30">
        <v>0</v>
      </c>
      <c r="AA503" s="30">
        <v>0</v>
      </c>
      <c r="AB503" s="30">
        <v>0</v>
      </c>
      <c r="AC503" s="30">
        <v>0</v>
      </c>
      <c r="AD503" s="30">
        <v>0</v>
      </c>
      <c r="AE503" s="30">
        <v>0</v>
      </c>
      <c r="AF503" s="30">
        <v>0</v>
      </c>
      <c r="AG503" s="30">
        <v>0</v>
      </c>
      <c r="AH503" s="30">
        <v>0</v>
      </c>
      <c r="AI503" s="30"/>
      <c r="AJ503" s="30"/>
      <c r="AK503" s="30"/>
      <c r="AL503" s="30"/>
      <c r="AM503" s="30"/>
      <c r="AN503" s="30"/>
      <c r="AO503" s="30"/>
      <c r="AP503" s="30"/>
      <c r="AQ503" s="30"/>
      <c r="AR503" s="30"/>
      <c r="AS503" s="30"/>
      <c r="AT503" s="30"/>
      <c r="AU503" s="30"/>
      <c r="AV503" s="30"/>
      <c r="AW503" s="30"/>
      <c r="AX503" s="30"/>
      <c r="AY503" s="30"/>
      <c r="AZ503" s="30"/>
      <c r="BA503" s="30"/>
      <c r="BB503" s="30"/>
      <c r="BC503" s="30"/>
      <c r="BD503" s="30"/>
      <c r="BE503" s="30"/>
      <c r="BF503" s="30"/>
      <c r="BG503" s="30"/>
      <c r="BH503" s="30"/>
      <c r="BI503" s="30"/>
      <c r="BJ503" s="30"/>
      <c r="BK503" s="30"/>
      <c r="BL503" s="43"/>
      <c r="BM503" t="s">
        <v>100</v>
      </c>
    </row>
    <row r="504" spans="1:65" x14ac:dyDescent="0.2">
      <c r="A504" s="249"/>
      <c r="B504" s="40" t="s">
        <v>108</v>
      </c>
      <c r="C504" s="24" t="s">
        <v>75</v>
      </c>
      <c r="D504" s="25"/>
      <c r="E504" s="26"/>
      <c r="F504" s="26"/>
      <c r="G504" s="26"/>
      <c r="H504" s="26"/>
      <c r="I504" s="26"/>
      <c r="J504" s="26"/>
      <c r="K504" s="26"/>
      <c r="L504" s="26"/>
      <c r="M504" s="26"/>
      <c r="N504" s="26"/>
      <c r="O504" s="26"/>
      <c r="P504" s="26"/>
      <c r="Q504" s="26"/>
      <c r="R504" s="26"/>
      <c r="S504" s="26"/>
      <c r="T504" s="26"/>
      <c r="U504" s="26"/>
      <c r="V504" s="26"/>
      <c r="W504" s="26"/>
      <c r="X504" s="26"/>
      <c r="Y504" s="26"/>
      <c r="Z504" s="26"/>
      <c r="AA504" s="26"/>
      <c r="AB504" s="26"/>
      <c r="AC504" s="26"/>
      <c r="AD504" s="26"/>
      <c r="AE504" s="26"/>
      <c r="AF504" s="26"/>
      <c r="AG504" s="26"/>
      <c r="AH504" s="26"/>
      <c r="AI504" s="26"/>
      <c r="AJ504" s="26"/>
      <c r="AK504" s="26"/>
      <c r="AL504" s="26"/>
      <c r="AM504" s="26"/>
      <c r="AN504" s="26"/>
      <c r="AO504" s="26"/>
      <c r="AP504" s="26"/>
      <c r="AQ504" s="26"/>
      <c r="AR504" s="26"/>
      <c r="AS504" s="26"/>
      <c r="AT504" s="26"/>
      <c r="AU504" s="26"/>
      <c r="AV504" s="26"/>
      <c r="AW504" s="26"/>
      <c r="AX504" s="26"/>
      <c r="AY504" s="26"/>
      <c r="AZ504" s="26"/>
      <c r="BA504" s="26"/>
      <c r="BB504" s="26"/>
      <c r="BC504" s="26"/>
      <c r="BD504" s="26"/>
      <c r="BE504" s="26"/>
      <c r="BF504" s="26"/>
      <c r="BG504" s="26"/>
      <c r="BH504" s="26"/>
      <c r="BI504" s="26"/>
      <c r="BJ504" s="26"/>
      <c r="BK504" s="26"/>
      <c r="BL504" s="41"/>
      <c r="BM504" t="s">
        <v>100</v>
      </c>
    </row>
    <row r="505" spans="1:65" x14ac:dyDescent="0.2">
      <c r="A505" s="249"/>
      <c r="B505" s="40" t="s">
        <v>108</v>
      </c>
      <c r="C505" s="24" t="s">
        <v>79</v>
      </c>
      <c r="D505" s="25"/>
      <c r="E505" s="26"/>
      <c r="F505" s="26"/>
      <c r="G505" s="26"/>
      <c r="H505" s="26"/>
      <c r="I505" s="26"/>
      <c r="J505" s="26"/>
      <c r="K505" s="26"/>
      <c r="L505" s="26"/>
      <c r="M505" s="26"/>
      <c r="N505" s="26"/>
      <c r="O505" s="26"/>
      <c r="P505" s="26"/>
      <c r="Q505" s="26"/>
      <c r="R505" s="26"/>
      <c r="S505" s="26"/>
      <c r="T505" s="26"/>
      <c r="U505" s="26"/>
      <c r="V505" s="26"/>
      <c r="W505" s="26"/>
      <c r="X505" s="26"/>
      <c r="Y505" s="26"/>
      <c r="Z505" s="26"/>
      <c r="AA505" s="26"/>
      <c r="AB505" s="26"/>
      <c r="AC505" s="26"/>
      <c r="AD505" s="26"/>
      <c r="AE505" s="26"/>
      <c r="AF505" s="26"/>
      <c r="AG505" s="26"/>
      <c r="AH505" s="26"/>
      <c r="AI505" s="26"/>
      <c r="AJ505" s="26"/>
      <c r="AK505" s="26"/>
      <c r="AL505" s="26"/>
      <c r="AM505" s="26"/>
      <c r="AN505" s="26"/>
      <c r="AO505" s="26"/>
      <c r="AP505" s="26"/>
      <c r="AQ505" s="26"/>
      <c r="AR505" s="26"/>
      <c r="AS505" s="26"/>
      <c r="AT505" s="26"/>
      <c r="AU505" s="26"/>
      <c r="AV505" s="26"/>
      <c r="AW505" s="26"/>
      <c r="AX505" s="26"/>
      <c r="AY505" s="26"/>
      <c r="AZ505" s="26"/>
      <c r="BA505" s="26"/>
      <c r="BB505" s="26"/>
      <c r="BC505" s="26"/>
      <c r="BD505" s="26"/>
      <c r="BE505" s="26"/>
      <c r="BF505" s="26"/>
      <c r="BG505" s="26"/>
      <c r="BH505" s="26"/>
      <c r="BI505" s="26"/>
      <c r="BJ505" s="26"/>
      <c r="BK505" s="26"/>
      <c r="BL505" s="41"/>
      <c r="BM505" t="s">
        <v>100</v>
      </c>
    </row>
    <row r="506" spans="1:65" x14ac:dyDescent="0.2">
      <c r="A506" s="249"/>
      <c r="B506" s="40" t="s">
        <v>108</v>
      </c>
      <c r="C506" s="24" t="s">
        <v>80</v>
      </c>
      <c r="D506" s="25"/>
      <c r="E506" s="26"/>
      <c r="F506" s="26"/>
      <c r="G506" s="26"/>
      <c r="H506" s="26"/>
      <c r="I506" s="26"/>
      <c r="J506" s="26"/>
      <c r="K506" s="26"/>
      <c r="L506" s="26"/>
      <c r="M506" s="26"/>
      <c r="N506" s="26"/>
      <c r="O506" s="26"/>
      <c r="P506" s="26"/>
      <c r="Q506" s="26"/>
      <c r="R506" s="26"/>
      <c r="S506" s="26"/>
      <c r="T506" s="26"/>
      <c r="U506" s="26"/>
      <c r="V506" s="26"/>
      <c r="W506" s="26"/>
      <c r="X506" s="26"/>
      <c r="Y506" s="26"/>
      <c r="Z506" s="26"/>
      <c r="AA506" s="26"/>
      <c r="AB506" s="26"/>
      <c r="AC506" s="26"/>
      <c r="AD506" s="26"/>
      <c r="AE506" s="26"/>
      <c r="AF506" s="26"/>
      <c r="AG506" s="26"/>
      <c r="AH506" s="26"/>
      <c r="AI506" s="26"/>
      <c r="AJ506" s="26"/>
      <c r="AK506" s="26"/>
      <c r="AL506" s="26"/>
      <c r="AM506" s="26"/>
      <c r="AN506" s="26"/>
      <c r="AO506" s="26"/>
      <c r="AP506" s="26"/>
      <c r="AQ506" s="26"/>
      <c r="AR506" s="26"/>
      <c r="AS506" s="26"/>
      <c r="AT506" s="26"/>
      <c r="AU506" s="26"/>
      <c r="AV506" s="26"/>
      <c r="AW506" s="26"/>
      <c r="AX506" s="26"/>
      <c r="AY506" s="26"/>
      <c r="AZ506" s="26"/>
      <c r="BA506" s="26"/>
      <c r="BB506" s="26"/>
      <c r="BC506" s="26"/>
      <c r="BD506" s="26"/>
      <c r="BE506" s="26"/>
      <c r="BF506" s="26"/>
      <c r="BG506" s="26"/>
      <c r="BH506" s="26"/>
      <c r="BI506" s="26"/>
      <c r="BJ506" s="26"/>
      <c r="BK506" s="26"/>
      <c r="BL506" s="41"/>
      <c r="BM506" t="s">
        <v>100</v>
      </c>
    </row>
    <row r="507" spans="1:65" x14ac:dyDescent="0.2">
      <c r="A507" s="249"/>
      <c r="B507" s="46" t="s">
        <v>108</v>
      </c>
      <c r="C507" s="24" t="s">
        <v>78</v>
      </c>
      <c r="D507" s="25"/>
      <c r="E507" s="26"/>
      <c r="F507" s="26"/>
      <c r="G507" s="26"/>
      <c r="H507" s="26"/>
      <c r="I507" s="26"/>
      <c r="J507" s="26"/>
      <c r="K507" s="26"/>
      <c r="L507" s="26"/>
      <c r="M507" s="26"/>
      <c r="N507" s="26"/>
      <c r="O507" s="26"/>
      <c r="P507" s="26"/>
      <c r="Q507" s="26"/>
      <c r="R507" s="26"/>
      <c r="S507" s="26"/>
      <c r="T507" s="26"/>
      <c r="U507" s="26"/>
      <c r="V507" s="26"/>
      <c r="W507" s="26"/>
      <c r="X507" s="26"/>
      <c r="Y507" s="26"/>
      <c r="Z507" s="26"/>
      <c r="AA507" s="26"/>
      <c r="AB507" s="26"/>
      <c r="AC507" s="26"/>
      <c r="AD507" s="26"/>
      <c r="AE507" s="26"/>
      <c r="AF507" s="26"/>
      <c r="AG507" s="26"/>
      <c r="AH507" s="26"/>
      <c r="AI507" s="26"/>
      <c r="AJ507" s="26"/>
      <c r="AK507" s="26"/>
      <c r="AL507" s="26"/>
      <c r="AM507" s="26"/>
      <c r="AN507" s="26"/>
      <c r="AO507" s="26"/>
      <c r="AP507" s="26"/>
      <c r="AQ507" s="26"/>
      <c r="AR507" s="26"/>
      <c r="AS507" s="26"/>
      <c r="AT507" s="26"/>
      <c r="AU507" s="26"/>
      <c r="AV507" s="26"/>
      <c r="AW507" s="26"/>
      <c r="AX507" s="26"/>
      <c r="AY507" s="26"/>
      <c r="AZ507" s="26"/>
      <c r="BA507" s="26"/>
      <c r="BB507" s="26"/>
      <c r="BC507" s="26"/>
      <c r="BD507" s="26"/>
      <c r="BE507" s="26"/>
      <c r="BF507" s="26"/>
      <c r="BG507" s="26"/>
      <c r="BH507" s="26"/>
      <c r="BI507" s="26"/>
      <c r="BJ507" s="26"/>
      <c r="BK507" s="26"/>
      <c r="BL507" s="41"/>
      <c r="BM507" t="s">
        <v>100</v>
      </c>
    </row>
    <row r="508" spans="1:65" x14ac:dyDescent="0.2">
      <c r="A508" s="249"/>
      <c r="B508" s="40" t="s">
        <v>108</v>
      </c>
      <c r="C508" s="31" t="s">
        <v>48</v>
      </c>
      <c r="D508" s="27">
        <v>0</v>
      </c>
      <c r="E508" s="28">
        <v>0</v>
      </c>
      <c r="F508" s="28">
        <v>0</v>
      </c>
      <c r="G508" s="28">
        <v>0</v>
      </c>
      <c r="H508" s="28">
        <v>0</v>
      </c>
      <c r="I508" s="28">
        <v>0</v>
      </c>
      <c r="J508" s="28">
        <v>0</v>
      </c>
      <c r="K508" s="28">
        <v>0</v>
      </c>
      <c r="L508" s="28">
        <v>0</v>
      </c>
      <c r="M508" s="28">
        <v>0</v>
      </c>
      <c r="N508" s="28">
        <v>0</v>
      </c>
      <c r="O508" s="28">
        <v>0</v>
      </c>
      <c r="P508" s="28">
        <v>0</v>
      </c>
      <c r="Q508" s="28">
        <v>0</v>
      </c>
      <c r="R508" s="28">
        <v>0</v>
      </c>
      <c r="S508" s="28">
        <v>0</v>
      </c>
      <c r="T508" s="28">
        <v>0</v>
      </c>
      <c r="U508" s="28">
        <v>0</v>
      </c>
      <c r="V508" s="28">
        <v>0</v>
      </c>
      <c r="W508" s="28">
        <v>0</v>
      </c>
      <c r="X508" s="28">
        <v>10</v>
      </c>
      <c r="Y508" s="28">
        <v>10</v>
      </c>
      <c r="Z508" s="28">
        <v>10</v>
      </c>
      <c r="AA508" s="28">
        <v>10</v>
      </c>
      <c r="AB508" s="28">
        <v>10</v>
      </c>
      <c r="AC508" s="28">
        <v>10</v>
      </c>
      <c r="AD508" s="28">
        <v>10</v>
      </c>
      <c r="AE508" s="28">
        <v>10</v>
      </c>
      <c r="AF508" s="28">
        <v>10</v>
      </c>
      <c r="AG508" s="28">
        <v>10</v>
      </c>
      <c r="AH508" s="28">
        <v>10</v>
      </c>
      <c r="AI508" s="28">
        <v>10</v>
      </c>
      <c r="AJ508" s="28">
        <v>10</v>
      </c>
      <c r="AK508" s="28">
        <v>10</v>
      </c>
      <c r="AL508" s="28">
        <v>10</v>
      </c>
      <c r="AM508" s="28">
        <v>10</v>
      </c>
      <c r="AN508" s="28">
        <v>10</v>
      </c>
      <c r="AO508" s="28">
        <v>10</v>
      </c>
      <c r="AP508" s="28">
        <v>10</v>
      </c>
      <c r="AQ508" s="28">
        <v>10</v>
      </c>
      <c r="AR508" s="28">
        <v>10</v>
      </c>
      <c r="AS508" s="28">
        <v>10</v>
      </c>
      <c r="AT508" s="28">
        <v>10</v>
      </c>
      <c r="AU508" s="28">
        <v>10</v>
      </c>
      <c r="AV508" s="28">
        <v>10</v>
      </c>
      <c r="AW508" s="28">
        <v>10</v>
      </c>
      <c r="AX508" s="28">
        <v>10</v>
      </c>
      <c r="AY508" s="28">
        <v>10</v>
      </c>
      <c r="AZ508" s="28">
        <v>10</v>
      </c>
      <c r="BA508" s="28">
        <v>10</v>
      </c>
      <c r="BB508" s="28">
        <v>10</v>
      </c>
      <c r="BC508" s="28">
        <v>10</v>
      </c>
      <c r="BD508" s="28">
        <v>10</v>
      </c>
      <c r="BE508" s="28">
        <v>10</v>
      </c>
      <c r="BF508" s="28">
        <v>10</v>
      </c>
      <c r="BG508" s="28">
        <v>10</v>
      </c>
      <c r="BH508" s="28">
        <v>10</v>
      </c>
      <c r="BI508" s="28">
        <v>10</v>
      </c>
      <c r="BJ508" s="28">
        <v>10</v>
      </c>
      <c r="BK508" s="28">
        <v>10</v>
      </c>
      <c r="BL508" s="42">
        <v>10</v>
      </c>
      <c r="BM508" t="s">
        <v>100</v>
      </c>
    </row>
    <row r="509" spans="1:65" x14ac:dyDescent="0.2">
      <c r="A509" s="249"/>
      <c r="B509" s="40" t="s">
        <v>108</v>
      </c>
      <c r="C509" s="24" t="s">
        <v>74</v>
      </c>
      <c r="D509" s="35">
        <v>0</v>
      </c>
      <c r="E509" s="29">
        <v>0</v>
      </c>
      <c r="F509" s="29">
        <v>0</v>
      </c>
      <c r="G509" s="29">
        <v>0</v>
      </c>
      <c r="H509" s="29">
        <v>0</v>
      </c>
      <c r="I509" s="29">
        <v>0</v>
      </c>
      <c r="J509" s="29">
        <v>0</v>
      </c>
      <c r="K509" s="29">
        <v>0</v>
      </c>
      <c r="L509" s="29">
        <v>0</v>
      </c>
      <c r="M509" s="29">
        <v>0</v>
      </c>
      <c r="N509" s="29">
        <v>0</v>
      </c>
      <c r="O509" s="29">
        <v>0</v>
      </c>
      <c r="P509" s="29">
        <v>0</v>
      </c>
      <c r="Q509" s="29">
        <v>0</v>
      </c>
      <c r="R509" s="29">
        <v>0</v>
      </c>
      <c r="S509" s="29">
        <v>0</v>
      </c>
      <c r="T509" s="29">
        <v>0</v>
      </c>
      <c r="U509" s="29">
        <v>0</v>
      </c>
      <c r="V509" s="29">
        <v>0</v>
      </c>
      <c r="W509" s="29">
        <v>0</v>
      </c>
      <c r="X509" s="26">
        <v>10</v>
      </c>
      <c r="Y509" s="26">
        <v>10</v>
      </c>
      <c r="Z509" s="26">
        <v>10</v>
      </c>
      <c r="AA509" s="26">
        <v>10</v>
      </c>
      <c r="AB509" s="26">
        <v>10</v>
      </c>
      <c r="AC509" s="26">
        <v>10</v>
      </c>
      <c r="AD509" s="26">
        <v>10</v>
      </c>
      <c r="AE509" s="26">
        <v>10</v>
      </c>
      <c r="AF509" s="26">
        <v>10</v>
      </c>
      <c r="AG509" s="26">
        <v>10</v>
      </c>
      <c r="AH509" s="26">
        <v>10</v>
      </c>
      <c r="AI509" s="26"/>
      <c r="AJ509" s="26"/>
      <c r="AK509" s="26"/>
      <c r="AL509" s="26"/>
      <c r="AM509" s="26"/>
      <c r="AN509" s="26"/>
      <c r="AO509" s="26"/>
      <c r="AP509" s="26"/>
      <c r="AQ509" s="26"/>
      <c r="AR509" s="26"/>
      <c r="AS509" s="26"/>
      <c r="AT509" s="26"/>
      <c r="AU509" s="26"/>
      <c r="AV509" s="26"/>
      <c r="AW509" s="26"/>
      <c r="AX509" s="26"/>
      <c r="AY509" s="26"/>
      <c r="AZ509" s="26"/>
      <c r="BA509" s="26"/>
      <c r="BB509" s="26"/>
      <c r="BC509" s="26"/>
      <c r="BD509" s="26"/>
      <c r="BE509" s="26"/>
      <c r="BF509" s="26"/>
      <c r="BG509" s="26"/>
      <c r="BH509" s="26"/>
      <c r="BI509" s="26"/>
      <c r="BJ509" s="26"/>
      <c r="BK509" s="26"/>
      <c r="BL509" s="41"/>
      <c r="BM509" t="s">
        <v>100</v>
      </c>
    </row>
    <row r="510" spans="1:65" x14ac:dyDescent="0.2">
      <c r="A510" s="249"/>
      <c r="B510" s="40" t="s">
        <v>108</v>
      </c>
      <c r="C510" s="24" t="s">
        <v>83</v>
      </c>
      <c r="D510" s="25"/>
      <c r="E510" s="26"/>
      <c r="F510" s="26"/>
      <c r="G510" s="26"/>
      <c r="H510" s="26"/>
      <c r="I510" s="26"/>
      <c r="J510" s="26"/>
      <c r="K510" s="26"/>
      <c r="L510" s="26"/>
      <c r="M510" s="26"/>
      <c r="N510" s="26"/>
      <c r="O510" s="26"/>
      <c r="P510" s="26"/>
      <c r="Q510" s="26"/>
      <c r="R510" s="26"/>
      <c r="S510" s="26"/>
      <c r="T510" s="26"/>
      <c r="U510" s="26"/>
      <c r="V510" s="26"/>
      <c r="W510" s="44"/>
      <c r="X510" s="30">
        <v>10</v>
      </c>
      <c r="Y510" s="30">
        <v>0</v>
      </c>
      <c r="Z510" s="30">
        <v>0</v>
      </c>
      <c r="AA510" s="30">
        <v>0</v>
      </c>
      <c r="AB510" s="30">
        <v>0</v>
      </c>
      <c r="AC510" s="30">
        <v>0</v>
      </c>
      <c r="AD510" s="30">
        <v>0</v>
      </c>
      <c r="AE510" s="30">
        <v>0</v>
      </c>
      <c r="AF510" s="30">
        <v>0</v>
      </c>
      <c r="AG510" s="30">
        <v>0</v>
      </c>
      <c r="AH510" s="30">
        <v>0</v>
      </c>
      <c r="AI510" s="30"/>
      <c r="AJ510" s="30"/>
      <c r="AK510" s="30"/>
      <c r="AL510" s="30"/>
      <c r="AM510" s="30"/>
      <c r="AN510" s="30"/>
      <c r="AO510" s="30"/>
      <c r="AP510" s="30"/>
      <c r="AQ510" s="30"/>
      <c r="AR510" s="30"/>
      <c r="AS510" s="30"/>
      <c r="AT510" s="30"/>
      <c r="AU510" s="30"/>
      <c r="AV510" s="30"/>
      <c r="AW510" s="30"/>
      <c r="AX510" s="30"/>
      <c r="AY510" s="30"/>
      <c r="AZ510" s="30"/>
      <c r="BA510" s="30"/>
      <c r="BB510" s="30"/>
      <c r="BC510" s="30"/>
      <c r="BD510" s="30"/>
      <c r="BE510" s="30"/>
      <c r="BF510" s="30"/>
      <c r="BG510" s="30"/>
      <c r="BH510" s="30"/>
      <c r="BI510" s="30"/>
      <c r="BJ510" s="30"/>
      <c r="BK510" s="30"/>
      <c r="BL510" s="43"/>
      <c r="BM510" t="s">
        <v>100</v>
      </c>
    </row>
    <row r="511" spans="1:65" x14ac:dyDescent="0.2">
      <c r="A511" s="249"/>
      <c r="B511" s="40" t="s">
        <v>108</v>
      </c>
      <c r="C511" s="24" t="s">
        <v>75</v>
      </c>
      <c r="D511" s="25"/>
      <c r="E511" s="26"/>
      <c r="F511" s="26"/>
      <c r="G511" s="26"/>
      <c r="H511" s="26"/>
      <c r="I511" s="26"/>
      <c r="J511" s="26"/>
      <c r="K511" s="26"/>
      <c r="L511" s="26"/>
      <c r="M511" s="26"/>
      <c r="N511" s="26"/>
      <c r="O511" s="26"/>
      <c r="P511" s="26"/>
      <c r="Q511" s="26"/>
      <c r="R511" s="26"/>
      <c r="S511" s="26"/>
      <c r="T511" s="26"/>
      <c r="U511" s="26"/>
      <c r="V511" s="26"/>
      <c r="W511" s="26"/>
      <c r="X511" s="26"/>
      <c r="Y511" s="26"/>
      <c r="Z511" s="26"/>
      <c r="AA511" s="26"/>
      <c r="AB511" s="26"/>
      <c r="AC511" s="26"/>
      <c r="AD511" s="26"/>
      <c r="AE511" s="26"/>
      <c r="AF511" s="26"/>
      <c r="AG511" s="26"/>
      <c r="AH511" s="26"/>
      <c r="AI511" s="26"/>
      <c r="AJ511" s="26"/>
      <c r="AK511" s="26"/>
      <c r="AL511" s="26"/>
      <c r="AM511" s="26"/>
      <c r="AN511" s="26"/>
      <c r="AO511" s="26"/>
      <c r="AP511" s="26"/>
      <c r="AQ511" s="26"/>
      <c r="AR511" s="26"/>
      <c r="AS511" s="26"/>
      <c r="AT511" s="26"/>
      <c r="AU511" s="26"/>
      <c r="AV511" s="26"/>
      <c r="AW511" s="26"/>
      <c r="AX511" s="26"/>
      <c r="AY511" s="26"/>
      <c r="AZ511" s="26"/>
      <c r="BA511" s="26"/>
      <c r="BB511" s="26"/>
      <c r="BC511" s="26"/>
      <c r="BD511" s="26"/>
      <c r="BE511" s="26"/>
      <c r="BF511" s="26"/>
      <c r="BG511" s="26"/>
      <c r="BH511" s="26"/>
      <c r="BI511" s="26"/>
      <c r="BJ511" s="26"/>
      <c r="BK511" s="26"/>
      <c r="BL511" s="41"/>
      <c r="BM511" t="s">
        <v>100</v>
      </c>
    </row>
    <row r="512" spans="1:65" x14ac:dyDescent="0.2">
      <c r="A512" s="249"/>
      <c r="B512" s="40" t="s">
        <v>108</v>
      </c>
      <c r="C512" s="24" t="s">
        <v>79</v>
      </c>
      <c r="D512" s="25"/>
      <c r="E512" s="26"/>
      <c r="F512" s="26"/>
      <c r="G512" s="26"/>
      <c r="H512" s="26"/>
      <c r="I512" s="26"/>
      <c r="J512" s="26"/>
      <c r="K512" s="26"/>
      <c r="L512" s="26"/>
      <c r="M512" s="26"/>
      <c r="N512" s="26"/>
      <c r="O512" s="26"/>
      <c r="P512" s="26"/>
      <c r="Q512" s="26"/>
      <c r="R512" s="26"/>
      <c r="S512" s="26"/>
      <c r="T512" s="26"/>
      <c r="U512" s="26"/>
      <c r="V512" s="26"/>
      <c r="W512" s="26"/>
      <c r="X512" s="26"/>
      <c r="Y512" s="26"/>
      <c r="Z512" s="26"/>
      <c r="AA512" s="26"/>
      <c r="AB512" s="26"/>
      <c r="AC512" s="26"/>
      <c r="AD512" s="26"/>
      <c r="AE512" s="26"/>
      <c r="AF512" s="26"/>
      <c r="AG512" s="26"/>
      <c r="AH512" s="26"/>
      <c r="AI512" s="26"/>
      <c r="AJ512" s="26"/>
      <c r="AK512" s="26"/>
      <c r="AL512" s="26"/>
      <c r="AM512" s="26"/>
      <c r="AN512" s="26"/>
      <c r="AO512" s="26"/>
      <c r="AP512" s="26"/>
      <c r="AQ512" s="26"/>
      <c r="AR512" s="26"/>
      <c r="AS512" s="26"/>
      <c r="AT512" s="26"/>
      <c r="AU512" s="26"/>
      <c r="AV512" s="26"/>
      <c r="AW512" s="26"/>
      <c r="AX512" s="26"/>
      <c r="AY512" s="26"/>
      <c r="AZ512" s="26"/>
      <c r="BA512" s="26"/>
      <c r="BB512" s="26"/>
      <c r="BC512" s="26"/>
      <c r="BD512" s="26"/>
      <c r="BE512" s="26"/>
      <c r="BF512" s="26"/>
      <c r="BG512" s="26"/>
      <c r="BH512" s="26"/>
      <c r="BI512" s="26"/>
      <c r="BJ512" s="26"/>
      <c r="BK512" s="26"/>
      <c r="BL512" s="41"/>
      <c r="BM512" t="s">
        <v>100</v>
      </c>
    </row>
    <row r="513" spans="1:65" x14ac:dyDescent="0.2">
      <c r="A513" s="249"/>
      <c r="B513" s="40" t="s">
        <v>108</v>
      </c>
      <c r="C513" s="24" t="s">
        <v>80</v>
      </c>
      <c r="D513" s="25"/>
      <c r="E513" s="26"/>
      <c r="F513" s="26"/>
      <c r="G513" s="26"/>
      <c r="H513" s="26"/>
      <c r="I513" s="26"/>
      <c r="J513" s="26"/>
      <c r="K513" s="26"/>
      <c r="L513" s="26"/>
      <c r="M513" s="26"/>
      <c r="N513" s="26"/>
      <c r="O513" s="26"/>
      <c r="P513" s="26"/>
      <c r="Q513" s="26"/>
      <c r="R513" s="26"/>
      <c r="S513" s="26"/>
      <c r="T513" s="26"/>
      <c r="U513" s="26"/>
      <c r="V513" s="26"/>
      <c r="W513" s="26"/>
      <c r="X513" s="26"/>
      <c r="Y513" s="26"/>
      <c r="Z513" s="26"/>
      <c r="AA513" s="26"/>
      <c r="AB513" s="26"/>
      <c r="AC513" s="26"/>
      <c r="AD513" s="26"/>
      <c r="AE513" s="26"/>
      <c r="AF513" s="26"/>
      <c r="AG513" s="26"/>
      <c r="AH513" s="26"/>
      <c r="AI513" s="26"/>
      <c r="AJ513" s="26"/>
      <c r="AK513" s="26"/>
      <c r="AL513" s="26"/>
      <c r="AM513" s="26"/>
      <c r="AN513" s="26"/>
      <c r="AO513" s="26"/>
      <c r="AP513" s="26"/>
      <c r="AQ513" s="26"/>
      <c r="AR513" s="26"/>
      <c r="AS513" s="26"/>
      <c r="AT513" s="26"/>
      <c r="AU513" s="26"/>
      <c r="AV513" s="26"/>
      <c r="AW513" s="26"/>
      <c r="AX513" s="26"/>
      <c r="AY513" s="26"/>
      <c r="AZ513" s="26"/>
      <c r="BA513" s="26"/>
      <c r="BB513" s="26"/>
      <c r="BC513" s="26"/>
      <c r="BD513" s="26"/>
      <c r="BE513" s="26"/>
      <c r="BF513" s="26"/>
      <c r="BG513" s="26"/>
      <c r="BH513" s="26"/>
      <c r="BI513" s="26"/>
      <c r="BJ513" s="26"/>
      <c r="BK513" s="26"/>
      <c r="BL513" s="41"/>
      <c r="BM513" t="s">
        <v>100</v>
      </c>
    </row>
    <row r="514" spans="1:65" x14ac:dyDescent="0.2">
      <c r="A514" s="249"/>
      <c r="B514" s="46" t="s">
        <v>108</v>
      </c>
      <c r="C514" s="24" t="s">
        <v>78</v>
      </c>
      <c r="D514" s="25"/>
      <c r="E514" s="26"/>
      <c r="F514" s="26"/>
      <c r="G514" s="26"/>
      <c r="H514" s="26"/>
      <c r="I514" s="26"/>
      <c r="J514" s="26"/>
      <c r="K514" s="26"/>
      <c r="L514" s="26"/>
      <c r="M514" s="26"/>
      <c r="N514" s="26"/>
      <c r="O514" s="26"/>
      <c r="P514" s="26"/>
      <c r="Q514" s="26"/>
      <c r="R514" s="26"/>
      <c r="S514" s="26"/>
      <c r="T514" s="26"/>
      <c r="U514" s="26"/>
      <c r="V514" s="26"/>
      <c r="W514" s="26"/>
      <c r="X514" s="26"/>
      <c r="Y514" s="26"/>
      <c r="Z514" s="26"/>
      <c r="AA514" s="26"/>
      <c r="AB514" s="26"/>
      <c r="AC514" s="26"/>
      <c r="AD514" s="26"/>
      <c r="AE514" s="26"/>
      <c r="AF514" s="26"/>
      <c r="AG514" s="26"/>
      <c r="AH514" s="26"/>
      <c r="AI514" s="26"/>
      <c r="AJ514" s="26"/>
      <c r="AK514" s="26"/>
      <c r="AL514" s="26"/>
      <c r="AM514" s="26"/>
      <c r="AN514" s="26"/>
      <c r="AO514" s="26"/>
      <c r="AP514" s="26"/>
      <c r="AQ514" s="26"/>
      <c r="AR514" s="26"/>
      <c r="AS514" s="26"/>
      <c r="AT514" s="26"/>
      <c r="AU514" s="26"/>
      <c r="AV514" s="26"/>
      <c r="AW514" s="26"/>
      <c r="AX514" s="26"/>
      <c r="AY514" s="26"/>
      <c r="AZ514" s="26"/>
      <c r="BA514" s="26"/>
      <c r="BB514" s="26"/>
      <c r="BC514" s="26"/>
      <c r="BD514" s="26"/>
      <c r="BE514" s="26"/>
      <c r="BF514" s="26"/>
      <c r="BG514" s="26"/>
      <c r="BH514" s="26"/>
      <c r="BI514" s="26"/>
      <c r="BJ514" s="26"/>
      <c r="BK514" s="26"/>
      <c r="BL514" s="41"/>
      <c r="BM514" t="s">
        <v>100</v>
      </c>
    </row>
    <row r="515" spans="1:65" x14ac:dyDescent="0.2">
      <c r="A515" s="249"/>
      <c r="B515" s="40" t="s">
        <v>108</v>
      </c>
      <c r="C515" s="31" t="s">
        <v>44</v>
      </c>
      <c r="D515" s="27">
        <v>0</v>
      </c>
      <c r="E515" s="28">
        <v>0</v>
      </c>
      <c r="F515" s="28">
        <v>0</v>
      </c>
      <c r="G515" s="28">
        <v>0</v>
      </c>
      <c r="H515" s="28">
        <v>0</v>
      </c>
      <c r="I515" s="28">
        <v>0</v>
      </c>
      <c r="J515" s="28">
        <v>0</v>
      </c>
      <c r="K515" s="28">
        <v>0</v>
      </c>
      <c r="L515" s="28">
        <v>0</v>
      </c>
      <c r="M515" s="28">
        <v>0</v>
      </c>
      <c r="N515" s="28">
        <v>0</v>
      </c>
      <c r="O515" s="28">
        <v>0</v>
      </c>
      <c r="P515" s="28">
        <v>0</v>
      </c>
      <c r="Q515" s="28">
        <v>0</v>
      </c>
      <c r="R515" s="28">
        <v>0</v>
      </c>
      <c r="S515" s="28">
        <v>0</v>
      </c>
      <c r="T515" s="28">
        <v>0</v>
      </c>
      <c r="U515" s="28">
        <v>0</v>
      </c>
      <c r="V515" s="28">
        <v>0</v>
      </c>
      <c r="W515" s="28">
        <v>0</v>
      </c>
      <c r="X515" s="28">
        <v>0</v>
      </c>
      <c r="Y515" s="28">
        <v>0</v>
      </c>
      <c r="Z515" s="28">
        <v>0</v>
      </c>
      <c r="AA515" s="28">
        <v>0</v>
      </c>
      <c r="AB515" s="28">
        <v>0</v>
      </c>
      <c r="AC515" s="28">
        <v>0</v>
      </c>
      <c r="AD515" s="28">
        <v>0</v>
      </c>
      <c r="AE515" s="28">
        <v>0</v>
      </c>
      <c r="AF515" s="28">
        <v>0</v>
      </c>
      <c r="AG515" s="28">
        <v>0</v>
      </c>
      <c r="AH515" s="28">
        <v>0</v>
      </c>
      <c r="AI515" s="28">
        <v>0</v>
      </c>
      <c r="AJ515" s="28">
        <v>0</v>
      </c>
      <c r="AK515" s="28">
        <v>0</v>
      </c>
      <c r="AL515" s="28">
        <v>0</v>
      </c>
      <c r="AM515" s="28">
        <v>0</v>
      </c>
      <c r="AN515" s="28">
        <v>0</v>
      </c>
      <c r="AO515" s="28">
        <v>0</v>
      </c>
      <c r="AP515" s="28">
        <v>0</v>
      </c>
      <c r="AQ515" s="28">
        <v>0</v>
      </c>
      <c r="AR515" s="28">
        <v>0</v>
      </c>
      <c r="AS515" s="28">
        <v>0</v>
      </c>
      <c r="AT515" s="28">
        <v>0</v>
      </c>
      <c r="AU515" s="28">
        <v>0</v>
      </c>
      <c r="AV515" s="28">
        <v>0</v>
      </c>
      <c r="AW515" s="28">
        <v>0</v>
      </c>
      <c r="AX515" s="28">
        <v>0</v>
      </c>
      <c r="AY515" s="28">
        <v>0</v>
      </c>
      <c r="AZ515" s="28">
        <v>0</v>
      </c>
      <c r="BA515" s="28">
        <v>0</v>
      </c>
      <c r="BB515" s="28">
        <v>0</v>
      </c>
      <c r="BC515" s="28">
        <v>0</v>
      </c>
      <c r="BD515" s="28">
        <v>0</v>
      </c>
      <c r="BE515" s="28">
        <v>0</v>
      </c>
      <c r="BF515" s="28">
        <v>0</v>
      </c>
      <c r="BG515" s="28">
        <v>0</v>
      </c>
      <c r="BH515" s="28">
        <v>0</v>
      </c>
      <c r="BI515" s="28">
        <v>0</v>
      </c>
      <c r="BJ515" s="28">
        <v>0</v>
      </c>
      <c r="BK515" s="28">
        <v>0</v>
      </c>
      <c r="BL515" s="42">
        <v>0</v>
      </c>
      <c r="BM515" t="s">
        <v>100</v>
      </c>
    </row>
    <row r="516" spans="1:65" x14ac:dyDescent="0.2">
      <c r="A516" s="249"/>
      <c r="B516" s="40" t="s">
        <v>108</v>
      </c>
      <c r="C516" s="24" t="s">
        <v>74</v>
      </c>
      <c r="D516" s="35">
        <v>0</v>
      </c>
      <c r="E516" s="29">
        <v>0</v>
      </c>
      <c r="F516" s="29">
        <v>0</v>
      </c>
      <c r="G516" s="29">
        <v>0</v>
      </c>
      <c r="H516" s="29">
        <v>0</v>
      </c>
      <c r="I516" s="29">
        <v>0</v>
      </c>
      <c r="J516" s="29">
        <v>0</v>
      </c>
      <c r="K516" s="29">
        <v>0</v>
      </c>
      <c r="L516" s="29">
        <v>0</v>
      </c>
      <c r="M516" s="29">
        <v>0</v>
      </c>
      <c r="N516" s="29">
        <v>0</v>
      </c>
      <c r="O516" s="29">
        <v>0</v>
      </c>
      <c r="P516" s="29">
        <v>0</v>
      </c>
      <c r="Q516" s="29">
        <v>0</v>
      </c>
      <c r="R516" s="29">
        <v>0</v>
      </c>
      <c r="S516" s="29">
        <v>0</v>
      </c>
      <c r="T516" s="29">
        <v>0</v>
      </c>
      <c r="U516" s="29">
        <v>0</v>
      </c>
      <c r="V516" s="29">
        <v>0</v>
      </c>
      <c r="W516" s="29">
        <v>0</v>
      </c>
      <c r="X516" s="26">
        <v>0</v>
      </c>
      <c r="Y516" s="26">
        <v>0</v>
      </c>
      <c r="Z516" s="26">
        <v>0</v>
      </c>
      <c r="AA516" s="26">
        <v>0</v>
      </c>
      <c r="AB516" s="26">
        <v>0</v>
      </c>
      <c r="AC516" s="26">
        <v>0</v>
      </c>
      <c r="AD516" s="26">
        <v>0</v>
      </c>
      <c r="AE516" s="26">
        <v>0</v>
      </c>
      <c r="AF516" s="26">
        <v>0</v>
      </c>
      <c r="AG516" s="26">
        <v>0</v>
      </c>
      <c r="AH516" s="26">
        <v>0</v>
      </c>
      <c r="AI516" s="26"/>
      <c r="AJ516" s="26"/>
      <c r="AK516" s="26"/>
      <c r="AL516" s="26"/>
      <c r="AM516" s="26"/>
      <c r="AN516" s="26"/>
      <c r="AO516" s="26"/>
      <c r="AP516" s="26"/>
      <c r="AQ516" s="26"/>
      <c r="AR516" s="26"/>
      <c r="AS516" s="26"/>
      <c r="AT516" s="26"/>
      <c r="AU516" s="26"/>
      <c r="AV516" s="26"/>
      <c r="AW516" s="26"/>
      <c r="AX516" s="26"/>
      <c r="AY516" s="26"/>
      <c r="AZ516" s="26"/>
      <c r="BA516" s="26"/>
      <c r="BB516" s="26"/>
      <c r="BC516" s="26"/>
      <c r="BD516" s="26"/>
      <c r="BE516" s="26"/>
      <c r="BF516" s="26"/>
      <c r="BG516" s="26"/>
      <c r="BH516" s="26"/>
      <c r="BI516" s="26"/>
      <c r="BJ516" s="26"/>
      <c r="BK516" s="26"/>
      <c r="BL516" s="41"/>
      <c r="BM516" t="s">
        <v>100</v>
      </c>
    </row>
    <row r="517" spans="1:65" x14ac:dyDescent="0.2">
      <c r="A517" s="249"/>
      <c r="B517" s="40" t="s">
        <v>108</v>
      </c>
      <c r="C517" s="24" t="s">
        <v>83</v>
      </c>
      <c r="D517" s="25"/>
      <c r="E517" s="26"/>
      <c r="F517" s="26"/>
      <c r="G517" s="26"/>
      <c r="H517" s="26"/>
      <c r="I517" s="26"/>
      <c r="J517" s="26"/>
      <c r="K517" s="26"/>
      <c r="L517" s="26"/>
      <c r="M517" s="26"/>
      <c r="N517" s="26"/>
      <c r="O517" s="26"/>
      <c r="P517" s="26"/>
      <c r="Q517" s="26"/>
      <c r="R517" s="26"/>
      <c r="S517" s="26"/>
      <c r="T517" s="26"/>
      <c r="U517" s="26"/>
      <c r="V517" s="26"/>
      <c r="W517" s="30"/>
      <c r="X517" s="30">
        <v>0</v>
      </c>
      <c r="Y517" s="30">
        <v>0</v>
      </c>
      <c r="Z517" s="30">
        <v>0</v>
      </c>
      <c r="AA517" s="30">
        <v>0</v>
      </c>
      <c r="AB517" s="30">
        <v>0</v>
      </c>
      <c r="AC517" s="30">
        <v>0</v>
      </c>
      <c r="AD517" s="30">
        <v>0</v>
      </c>
      <c r="AE517" s="30">
        <v>0</v>
      </c>
      <c r="AF517" s="30">
        <v>0</v>
      </c>
      <c r="AG517" s="30">
        <v>0</v>
      </c>
      <c r="AH517" s="30">
        <v>0</v>
      </c>
      <c r="AI517" s="30"/>
      <c r="AJ517" s="30"/>
      <c r="AK517" s="30"/>
      <c r="AL517" s="30"/>
      <c r="AM517" s="30"/>
      <c r="AN517" s="30"/>
      <c r="AO517" s="30"/>
      <c r="AP517" s="30"/>
      <c r="AQ517" s="30"/>
      <c r="AR517" s="30"/>
      <c r="AS517" s="30"/>
      <c r="AT517" s="30"/>
      <c r="AU517" s="30"/>
      <c r="AV517" s="30"/>
      <c r="AW517" s="30"/>
      <c r="AX517" s="30"/>
      <c r="AY517" s="30"/>
      <c r="AZ517" s="30"/>
      <c r="BA517" s="30"/>
      <c r="BB517" s="30"/>
      <c r="BC517" s="30"/>
      <c r="BD517" s="30"/>
      <c r="BE517" s="30"/>
      <c r="BF517" s="30"/>
      <c r="BG517" s="30"/>
      <c r="BH517" s="30"/>
      <c r="BI517" s="30"/>
      <c r="BJ517" s="30"/>
      <c r="BK517" s="30"/>
      <c r="BL517" s="43"/>
      <c r="BM517" t="s">
        <v>100</v>
      </c>
    </row>
    <row r="518" spans="1:65" x14ac:dyDescent="0.2">
      <c r="A518" s="249"/>
      <c r="B518" s="40" t="s">
        <v>108</v>
      </c>
      <c r="C518" s="24" t="s">
        <v>75</v>
      </c>
      <c r="D518" s="25"/>
      <c r="E518" s="26"/>
      <c r="F518" s="26"/>
      <c r="G518" s="26"/>
      <c r="H518" s="26"/>
      <c r="I518" s="26"/>
      <c r="J518" s="26"/>
      <c r="K518" s="26"/>
      <c r="L518" s="26"/>
      <c r="M518" s="26"/>
      <c r="N518" s="26"/>
      <c r="O518" s="26"/>
      <c r="P518" s="26"/>
      <c r="Q518" s="26"/>
      <c r="R518" s="26"/>
      <c r="S518" s="26"/>
      <c r="T518" s="26"/>
      <c r="U518" s="26"/>
      <c r="V518" s="26"/>
      <c r="W518" s="26"/>
      <c r="X518" s="26"/>
      <c r="Y518" s="26"/>
      <c r="Z518" s="26"/>
      <c r="AA518" s="26"/>
      <c r="AB518" s="26"/>
      <c r="AC518" s="26"/>
      <c r="AD518" s="26"/>
      <c r="AE518" s="26"/>
      <c r="AF518" s="26"/>
      <c r="AG518" s="26"/>
      <c r="AH518" s="26"/>
      <c r="AI518" s="26"/>
      <c r="AJ518" s="26"/>
      <c r="AK518" s="26"/>
      <c r="AL518" s="26"/>
      <c r="AM518" s="26"/>
      <c r="AN518" s="26"/>
      <c r="AO518" s="26"/>
      <c r="AP518" s="26"/>
      <c r="AQ518" s="26"/>
      <c r="AR518" s="26"/>
      <c r="AS518" s="26"/>
      <c r="AT518" s="26"/>
      <c r="AU518" s="26"/>
      <c r="AV518" s="26"/>
      <c r="AW518" s="26"/>
      <c r="AX518" s="26"/>
      <c r="AY518" s="26"/>
      <c r="AZ518" s="26"/>
      <c r="BA518" s="26"/>
      <c r="BB518" s="26"/>
      <c r="BC518" s="26"/>
      <c r="BD518" s="26"/>
      <c r="BE518" s="26"/>
      <c r="BF518" s="26"/>
      <c r="BG518" s="26"/>
      <c r="BH518" s="26"/>
      <c r="BI518" s="26"/>
      <c r="BJ518" s="26"/>
      <c r="BK518" s="26"/>
      <c r="BL518" s="41"/>
      <c r="BM518" t="s">
        <v>100</v>
      </c>
    </row>
    <row r="519" spans="1:65" x14ac:dyDescent="0.2">
      <c r="A519" s="249"/>
      <c r="B519" s="40" t="s">
        <v>108</v>
      </c>
      <c r="C519" s="24" t="s">
        <v>79</v>
      </c>
      <c r="D519" s="25"/>
      <c r="E519" s="26"/>
      <c r="F519" s="26"/>
      <c r="G519" s="26"/>
      <c r="H519" s="26"/>
      <c r="I519" s="26"/>
      <c r="J519" s="26"/>
      <c r="K519" s="26"/>
      <c r="L519" s="26"/>
      <c r="M519" s="26"/>
      <c r="N519" s="26"/>
      <c r="O519" s="26"/>
      <c r="P519" s="26"/>
      <c r="Q519" s="26"/>
      <c r="R519" s="26"/>
      <c r="S519" s="26"/>
      <c r="T519" s="26"/>
      <c r="U519" s="26"/>
      <c r="V519" s="26"/>
      <c r="W519" s="26"/>
      <c r="X519" s="26"/>
      <c r="Y519" s="26"/>
      <c r="Z519" s="26"/>
      <c r="AA519" s="26"/>
      <c r="AB519" s="26"/>
      <c r="AC519" s="26"/>
      <c r="AD519" s="26"/>
      <c r="AE519" s="26"/>
      <c r="AF519" s="26"/>
      <c r="AG519" s="26"/>
      <c r="AH519" s="26"/>
      <c r="AI519" s="26"/>
      <c r="AJ519" s="26"/>
      <c r="AK519" s="26"/>
      <c r="AL519" s="26"/>
      <c r="AM519" s="26"/>
      <c r="AN519" s="26"/>
      <c r="AO519" s="26"/>
      <c r="AP519" s="26"/>
      <c r="AQ519" s="26"/>
      <c r="AR519" s="26"/>
      <c r="AS519" s="26"/>
      <c r="AT519" s="26"/>
      <c r="AU519" s="26"/>
      <c r="AV519" s="26"/>
      <c r="AW519" s="26"/>
      <c r="AX519" s="26"/>
      <c r="AY519" s="26"/>
      <c r="AZ519" s="26"/>
      <c r="BA519" s="26"/>
      <c r="BB519" s="26"/>
      <c r="BC519" s="26"/>
      <c r="BD519" s="26"/>
      <c r="BE519" s="26"/>
      <c r="BF519" s="26"/>
      <c r="BG519" s="26"/>
      <c r="BH519" s="26"/>
      <c r="BI519" s="26"/>
      <c r="BJ519" s="26"/>
      <c r="BK519" s="26"/>
      <c r="BL519" s="41"/>
      <c r="BM519" t="s">
        <v>100</v>
      </c>
    </row>
    <row r="520" spans="1:65" x14ac:dyDescent="0.2">
      <c r="A520" s="249"/>
      <c r="B520" s="40" t="s">
        <v>108</v>
      </c>
      <c r="C520" s="24" t="s">
        <v>80</v>
      </c>
      <c r="D520" s="25"/>
      <c r="E520" s="26"/>
      <c r="F520" s="26"/>
      <c r="G520" s="26"/>
      <c r="H520" s="26"/>
      <c r="I520" s="26"/>
      <c r="J520" s="26"/>
      <c r="K520" s="26"/>
      <c r="L520" s="26"/>
      <c r="M520" s="26"/>
      <c r="N520" s="26"/>
      <c r="O520" s="26"/>
      <c r="P520" s="26"/>
      <c r="Q520" s="26"/>
      <c r="R520" s="26"/>
      <c r="S520" s="26"/>
      <c r="T520" s="26"/>
      <c r="U520" s="26"/>
      <c r="V520" s="26"/>
      <c r="W520" s="26"/>
      <c r="X520" s="26"/>
      <c r="Y520" s="26"/>
      <c r="Z520" s="26"/>
      <c r="AA520" s="26"/>
      <c r="AB520" s="26"/>
      <c r="AC520" s="26"/>
      <c r="AD520" s="26"/>
      <c r="AE520" s="26"/>
      <c r="AF520" s="26"/>
      <c r="AG520" s="26"/>
      <c r="AH520" s="26"/>
      <c r="AI520" s="26"/>
      <c r="AJ520" s="26"/>
      <c r="AK520" s="26"/>
      <c r="AL520" s="26"/>
      <c r="AM520" s="26"/>
      <c r="AN520" s="26"/>
      <c r="AO520" s="26"/>
      <c r="AP520" s="26"/>
      <c r="AQ520" s="26"/>
      <c r="AR520" s="26"/>
      <c r="AS520" s="26"/>
      <c r="AT520" s="26"/>
      <c r="AU520" s="26"/>
      <c r="AV520" s="26"/>
      <c r="AW520" s="26"/>
      <c r="AX520" s="26"/>
      <c r="AY520" s="26"/>
      <c r="AZ520" s="26"/>
      <c r="BA520" s="26"/>
      <c r="BB520" s="26"/>
      <c r="BC520" s="26"/>
      <c r="BD520" s="26"/>
      <c r="BE520" s="26"/>
      <c r="BF520" s="26"/>
      <c r="BG520" s="26"/>
      <c r="BH520" s="26"/>
      <c r="BI520" s="26"/>
      <c r="BJ520" s="26"/>
      <c r="BK520" s="26"/>
      <c r="BL520" s="41"/>
      <c r="BM520" t="s">
        <v>100</v>
      </c>
    </row>
    <row r="521" spans="1:65" ht="13.5" thickBot="1" x14ac:dyDescent="0.25">
      <c r="A521" s="249"/>
      <c r="B521" s="46" t="s">
        <v>108</v>
      </c>
      <c r="C521" s="24" t="s">
        <v>78</v>
      </c>
      <c r="D521" s="25"/>
      <c r="E521" s="26"/>
      <c r="F521" s="26"/>
      <c r="G521" s="26"/>
      <c r="H521" s="26"/>
      <c r="I521" s="26"/>
      <c r="J521" s="26"/>
      <c r="K521" s="26"/>
      <c r="L521" s="26"/>
      <c r="M521" s="26"/>
      <c r="N521" s="26"/>
      <c r="O521" s="26"/>
      <c r="P521" s="26"/>
      <c r="Q521" s="26"/>
      <c r="R521" s="26"/>
      <c r="S521" s="26"/>
      <c r="T521" s="26"/>
      <c r="U521" s="26"/>
      <c r="V521" s="26"/>
      <c r="W521" s="26"/>
      <c r="X521" s="26"/>
      <c r="Y521" s="26"/>
      <c r="Z521" s="26"/>
      <c r="AA521" s="26"/>
      <c r="AB521" s="26"/>
      <c r="AC521" s="26"/>
      <c r="AD521" s="26"/>
      <c r="AE521" s="26"/>
      <c r="AF521" s="26"/>
      <c r="AG521" s="26"/>
      <c r="AH521" s="26"/>
      <c r="AI521" s="26"/>
      <c r="AJ521" s="26"/>
      <c r="AK521" s="26"/>
      <c r="AL521" s="26"/>
      <c r="AM521" s="26"/>
      <c r="AN521" s="26"/>
      <c r="AO521" s="26"/>
      <c r="AP521" s="26"/>
      <c r="AQ521" s="26"/>
      <c r="AR521" s="26"/>
      <c r="AS521" s="26"/>
      <c r="AT521" s="26"/>
      <c r="AU521" s="26"/>
      <c r="AV521" s="26"/>
      <c r="AW521" s="26"/>
      <c r="AX521" s="26"/>
      <c r="AY521" s="26"/>
      <c r="AZ521" s="26"/>
      <c r="BA521" s="26"/>
      <c r="BB521" s="26"/>
      <c r="BC521" s="26"/>
      <c r="BD521" s="26"/>
      <c r="BE521" s="26"/>
      <c r="BF521" s="26"/>
      <c r="BG521" s="26"/>
      <c r="BH521" s="26"/>
      <c r="BI521" s="26"/>
      <c r="BJ521" s="26"/>
      <c r="BK521" s="26"/>
      <c r="BL521" s="41"/>
      <c r="BM521" t="s">
        <v>100</v>
      </c>
    </row>
    <row r="522" spans="1:65" x14ac:dyDescent="0.2">
      <c r="A522" s="217"/>
      <c r="B522" s="204" t="s">
        <v>16</v>
      </c>
      <c r="C522" s="37" t="s">
        <v>6</v>
      </c>
      <c r="D522" s="38">
        <v>2340.1</v>
      </c>
      <c r="E522" s="38">
        <v>2447.1999999999998</v>
      </c>
      <c r="F522" s="38">
        <v>2680.6</v>
      </c>
      <c r="G522" s="38">
        <v>2696.6</v>
      </c>
      <c r="H522" s="38">
        <v>2700.4</v>
      </c>
      <c r="I522" s="38">
        <v>2704.5</v>
      </c>
      <c r="J522" s="38">
        <v>2712.3</v>
      </c>
      <c r="K522" s="38">
        <v>2700.9</v>
      </c>
      <c r="L522" s="38">
        <v>2739.5</v>
      </c>
      <c r="M522" s="38">
        <v>2821.2</v>
      </c>
      <c r="N522" s="38">
        <v>2934</v>
      </c>
      <c r="O522" s="38">
        <v>3080.5</v>
      </c>
      <c r="P522" s="38">
        <v>3240.1</v>
      </c>
      <c r="Q522" s="38">
        <v>3547.9</v>
      </c>
      <c r="R522" s="38">
        <v>3615.4</v>
      </c>
      <c r="S522" s="38">
        <v>3805.9</v>
      </c>
      <c r="T522" s="38">
        <v>3974.5</v>
      </c>
      <c r="U522" s="38">
        <v>4225.8</v>
      </c>
      <c r="V522" s="38">
        <v>4419.8</v>
      </c>
      <c r="W522" s="38">
        <v>4415.8</v>
      </c>
      <c r="X522" s="38">
        <v>4652.5</v>
      </c>
      <c r="Y522" s="38">
        <v>4889.2</v>
      </c>
      <c r="Z522" s="38">
        <v>5268.2</v>
      </c>
      <c r="AA522" s="38">
        <v>4850.2</v>
      </c>
      <c r="AB522" s="38">
        <v>5598.2</v>
      </c>
      <c r="AC522" s="38">
        <v>5959.2</v>
      </c>
      <c r="AD522" s="38">
        <v>5920.2</v>
      </c>
      <c r="AE522" s="38">
        <v>5473.2</v>
      </c>
      <c r="AF522" s="38">
        <v>5022.2</v>
      </c>
      <c r="AG522" s="38">
        <v>5175.2</v>
      </c>
      <c r="AH522" s="38">
        <v>4696.2</v>
      </c>
      <c r="AI522" s="38">
        <v>4696.2</v>
      </c>
      <c r="AJ522" s="38">
        <v>4696.2</v>
      </c>
      <c r="AK522" s="38">
        <v>4696.2</v>
      </c>
      <c r="AL522" s="38">
        <v>4696.2</v>
      </c>
      <c r="AM522" s="38">
        <v>4696.2</v>
      </c>
      <c r="AN522" s="38">
        <v>4696.2</v>
      </c>
      <c r="AO522" s="38">
        <v>4696.2</v>
      </c>
      <c r="AP522" s="38">
        <v>4696.2</v>
      </c>
      <c r="AQ522" s="38">
        <v>4696.2</v>
      </c>
      <c r="AR522" s="38">
        <v>4696.2</v>
      </c>
      <c r="AS522" s="38">
        <v>4696.2</v>
      </c>
      <c r="AT522" s="38">
        <v>4696.2</v>
      </c>
      <c r="AU522" s="38">
        <v>4696.2</v>
      </c>
      <c r="AV522" s="38">
        <v>4696.2</v>
      </c>
      <c r="AW522" s="38">
        <v>4696.2</v>
      </c>
      <c r="AX522" s="38">
        <v>4696.2</v>
      </c>
      <c r="AY522" s="38">
        <v>4696.2</v>
      </c>
      <c r="AZ522" s="38">
        <v>4696.2</v>
      </c>
      <c r="BA522" s="38">
        <v>4696.2</v>
      </c>
      <c r="BB522" s="38">
        <v>4696.2</v>
      </c>
      <c r="BC522" s="38">
        <v>4696.2</v>
      </c>
      <c r="BD522" s="38">
        <v>4696.2</v>
      </c>
      <c r="BE522" s="38">
        <v>4696.2</v>
      </c>
      <c r="BF522" s="38">
        <v>4696.2</v>
      </c>
      <c r="BG522" s="38">
        <v>4696.2</v>
      </c>
      <c r="BH522" s="38">
        <v>4696.2</v>
      </c>
      <c r="BI522" s="38">
        <v>4696.2</v>
      </c>
      <c r="BJ522" s="38">
        <v>4696.2</v>
      </c>
      <c r="BK522" s="38">
        <v>4696.2</v>
      </c>
      <c r="BL522" s="39">
        <v>4696.2</v>
      </c>
      <c r="BM522" t="s">
        <v>100</v>
      </c>
    </row>
    <row r="523" spans="1:65" x14ac:dyDescent="0.2">
      <c r="A523" s="249"/>
      <c r="B523" s="40" t="s">
        <v>16</v>
      </c>
      <c r="C523" s="24" t="s">
        <v>74</v>
      </c>
      <c r="D523" s="35">
        <v>2340.1</v>
      </c>
      <c r="E523" s="29">
        <v>2447.1999999999998</v>
      </c>
      <c r="F523" s="29">
        <v>2680.6</v>
      </c>
      <c r="G523" s="29">
        <v>2696.6</v>
      </c>
      <c r="H523" s="29">
        <v>2700.4</v>
      </c>
      <c r="I523" s="29">
        <v>2704.5</v>
      </c>
      <c r="J523" s="29">
        <v>2712.3</v>
      </c>
      <c r="K523" s="29">
        <v>2700.9</v>
      </c>
      <c r="L523" s="29">
        <v>2739.5</v>
      </c>
      <c r="M523" s="29">
        <v>2821.2</v>
      </c>
      <c r="N523" s="29">
        <v>2934</v>
      </c>
      <c r="O523" s="29">
        <v>3080.5</v>
      </c>
      <c r="P523" s="29">
        <v>3240.1</v>
      </c>
      <c r="Q523" s="29">
        <v>3547.9</v>
      </c>
      <c r="R523" s="29">
        <v>3615.4</v>
      </c>
      <c r="S523" s="29">
        <v>3805.9</v>
      </c>
      <c r="T523" s="29">
        <v>3974.5</v>
      </c>
      <c r="U523" s="29">
        <v>4225.8</v>
      </c>
      <c r="V523" s="29">
        <v>4419.8</v>
      </c>
      <c r="W523" s="29">
        <v>4415.8</v>
      </c>
      <c r="X523" s="26">
        <v>0</v>
      </c>
      <c r="Y523" s="26">
        <v>4889.2</v>
      </c>
      <c r="Z523" s="26">
        <v>5268.2</v>
      </c>
      <c r="AA523" s="26">
        <v>4850.2</v>
      </c>
      <c r="AB523" s="26">
        <v>5598.2</v>
      </c>
      <c r="AC523" s="26">
        <v>5959.2</v>
      </c>
      <c r="AD523" s="26">
        <v>5920.2</v>
      </c>
      <c r="AE523" s="26">
        <v>5473.2</v>
      </c>
      <c r="AF523" s="26">
        <v>5022.2</v>
      </c>
      <c r="AG523" s="26">
        <v>5175.2</v>
      </c>
      <c r="AH523" s="26">
        <v>4696.2</v>
      </c>
      <c r="AI523" s="26"/>
      <c r="AJ523" s="26"/>
      <c r="AK523" s="26"/>
      <c r="AL523" s="26"/>
      <c r="AM523" s="26"/>
      <c r="AN523" s="26"/>
      <c r="AO523" s="26"/>
      <c r="AP523" s="26"/>
      <c r="AQ523" s="26"/>
      <c r="AR523" s="26"/>
      <c r="AS523" s="26"/>
      <c r="AT523" s="26"/>
      <c r="AU523" s="26"/>
      <c r="AV523" s="26"/>
      <c r="AW523" s="26"/>
      <c r="AX523" s="26"/>
      <c r="AY523" s="26"/>
      <c r="AZ523" s="26"/>
      <c r="BA523" s="26"/>
      <c r="BB523" s="26"/>
      <c r="BC523" s="26"/>
      <c r="BD523" s="26"/>
      <c r="BE523" s="26"/>
      <c r="BF523" s="26"/>
      <c r="BG523" s="26"/>
      <c r="BH523" s="26"/>
      <c r="BI523" s="26"/>
      <c r="BJ523" s="26"/>
      <c r="BK523" s="26"/>
      <c r="BL523" s="41"/>
      <c r="BM523" t="s">
        <v>100</v>
      </c>
    </row>
    <row r="524" spans="1:65" x14ac:dyDescent="0.2">
      <c r="A524" s="249"/>
      <c r="B524" s="40" t="s">
        <v>16</v>
      </c>
      <c r="C524" s="24" t="s">
        <v>83</v>
      </c>
      <c r="D524" s="25"/>
      <c r="E524" s="26"/>
      <c r="F524" s="26"/>
      <c r="G524" s="26"/>
      <c r="H524" s="26"/>
      <c r="I524" s="26"/>
      <c r="J524" s="26"/>
      <c r="K524" s="26"/>
      <c r="L524" s="26"/>
      <c r="M524" s="26"/>
      <c r="N524" s="26"/>
      <c r="O524" s="26"/>
      <c r="P524" s="26"/>
      <c r="Q524" s="26"/>
      <c r="R524" s="26"/>
      <c r="S524" s="26"/>
      <c r="T524" s="26"/>
      <c r="U524" s="26"/>
      <c r="V524" s="26"/>
      <c r="W524" s="4"/>
      <c r="X524" s="30">
        <v>236.69999999999982</v>
      </c>
      <c r="Y524" s="30">
        <v>236.69999999999982</v>
      </c>
      <c r="Z524" s="30">
        <v>379</v>
      </c>
      <c r="AA524" s="30">
        <v>-418</v>
      </c>
      <c r="AB524" s="30">
        <v>748</v>
      </c>
      <c r="AC524" s="30">
        <v>361</v>
      </c>
      <c r="AD524" s="30">
        <v>-39</v>
      </c>
      <c r="AE524" s="30">
        <v>-447</v>
      </c>
      <c r="AF524" s="30">
        <v>-451</v>
      </c>
      <c r="AG524" s="30">
        <v>153</v>
      </c>
      <c r="AH524" s="30">
        <v>-479</v>
      </c>
      <c r="AI524" s="30"/>
      <c r="AJ524" s="30"/>
      <c r="AK524" s="30"/>
      <c r="AL524" s="30"/>
      <c r="AM524" s="30"/>
      <c r="AN524" s="30"/>
      <c r="AO524" s="30"/>
      <c r="AP524" s="30"/>
      <c r="AQ524" s="30"/>
      <c r="AR524" s="30"/>
      <c r="AS524" s="30"/>
      <c r="AT524" s="30"/>
      <c r="AU524" s="30"/>
      <c r="AV524" s="30"/>
      <c r="AW524" s="30"/>
      <c r="AX524" s="30"/>
      <c r="AY524" s="30"/>
      <c r="AZ524" s="30"/>
      <c r="BA524" s="30"/>
      <c r="BB524" s="30"/>
      <c r="BC524" s="30"/>
      <c r="BD524" s="30"/>
      <c r="BE524" s="30"/>
      <c r="BF524" s="30"/>
      <c r="BG524" s="30"/>
      <c r="BH524" s="30"/>
      <c r="BI524" s="30"/>
      <c r="BJ524" s="30"/>
      <c r="BK524" s="30"/>
      <c r="BL524" s="43"/>
      <c r="BM524" t="s">
        <v>100</v>
      </c>
    </row>
    <row r="525" spans="1:65" x14ac:dyDescent="0.2">
      <c r="A525" s="249"/>
      <c r="B525" s="40" t="s">
        <v>16</v>
      </c>
      <c r="C525" s="24" t="s">
        <v>75</v>
      </c>
      <c r="D525" s="25"/>
      <c r="E525" s="26"/>
      <c r="F525" s="26"/>
      <c r="G525" s="26"/>
      <c r="H525" s="26"/>
      <c r="I525" s="26"/>
      <c r="J525" s="26"/>
      <c r="K525" s="26"/>
      <c r="L525" s="26"/>
      <c r="M525" s="26"/>
      <c r="N525" s="26"/>
      <c r="O525" s="26"/>
      <c r="P525" s="26"/>
      <c r="Q525" s="26"/>
      <c r="R525" s="26"/>
      <c r="S525" s="26"/>
      <c r="T525" s="26"/>
      <c r="U525" s="26"/>
      <c r="V525" s="26"/>
      <c r="W525" s="26"/>
      <c r="X525" s="26"/>
      <c r="Y525" s="26"/>
      <c r="Z525" s="26"/>
      <c r="AA525" s="26"/>
      <c r="AB525" s="26"/>
      <c r="AC525" s="26"/>
      <c r="AD525" s="26"/>
      <c r="AE525" s="26"/>
      <c r="AF525" s="26"/>
      <c r="AG525" s="26"/>
      <c r="AH525" s="26"/>
      <c r="AI525" s="26"/>
      <c r="AJ525" s="26"/>
      <c r="AK525" s="26"/>
      <c r="AL525" s="26"/>
      <c r="AM525" s="26"/>
      <c r="AN525" s="26"/>
      <c r="AO525" s="26"/>
      <c r="AP525" s="26"/>
      <c r="AQ525" s="26"/>
      <c r="AR525" s="26"/>
      <c r="AS525" s="26"/>
      <c r="AT525" s="26"/>
      <c r="AU525" s="26"/>
      <c r="AV525" s="26"/>
      <c r="AW525" s="26"/>
      <c r="AX525" s="26"/>
      <c r="AY525" s="26"/>
      <c r="AZ525" s="26"/>
      <c r="BA525" s="26"/>
      <c r="BB525" s="26"/>
      <c r="BC525" s="26"/>
      <c r="BD525" s="26"/>
      <c r="BE525" s="26"/>
      <c r="BF525" s="26"/>
      <c r="BG525" s="26"/>
      <c r="BH525" s="26"/>
      <c r="BI525" s="26"/>
      <c r="BJ525" s="26"/>
      <c r="BK525" s="26"/>
      <c r="BL525" s="41"/>
      <c r="BM525" t="s">
        <v>100</v>
      </c>
    </row>
    <row r="526" spans="1:65" x14ac:dyDescent="0.2">
      <c r="A526" s="249"/>
      <c r="B526" s="40" t="s">
        <v>16</v>
      </c>
      <c r="C526" s="24" t="s">
        <v>79</v>
      </c>
      <c r="D526" s="25"/>
      <c r="E526" s="26"/>
      <c r="F526" s="26"/>
      <c r="G526" s="26"/>
      <c r="H526" s="26"/>
      <c r="I526" s="26"/>
      <c r="J526" s="26"/>
      <c r="K526" s="26"/>
      <c r="L526" s="26"/>
      <c r="M526" s="26"/>
      <c r="N526" s="26"/>
      <c r="O526" s="26"/>
      <c r="P526" s="26"/>
      <c r="Q526" s="26"/>
      <c r="R526" s="26"/>
      <c r="S526" s="26"/>
      <c r="T526" s="26"/>
      <c r="U526" s="26"/>
      <c r="V526" s="26"/>
      <c r="W526" s="26"/>
      <c r="X526" s="26"/>
      <c r="Y526" s="26"/>
      <c r="Z526" s="26"/>
      <c r="AA526" s="26"/>
      <c r="AB526" s="26"/>
      <c r="AC526" s="26"/>
      <c r="AD526" s="26"/>
      <c r="AE526" s="26"/>
      <c r="AF526" s="26"/>
      <c r="AG526" s="26"/>
      <c r="AH526" s="26"/>
      <c r="AI526" s="26"/>
      <c r="AJ526" s="26"/>
      <c r="AK526" s="26"/>
      <c r="AL526" s="26"/>
      <c r="AM526" s="26"/>
      <c r="AN526" s="26"/>
      <c r="AO526" s="26"/>
      <c r="AP526" s="26"/>
      <c r="AQ526" s="26"/>
      <c r="AR526" s="26"/>
      <c r="AS526" s="26"/>
      <c r="AT526" s="26"/>
      <c r="AU526" s="26"/>
      <c r="AV526" s="26"/>
      <c r="AW526" s="26"/>
      <c r="AX526" s="26"/>
      <c r="AY526" s="26"/>
      <c r="AZ526" s="26"/>
      <c r="BA526" s="26"/>
      <c r="BB526" s="26"/>
      <c r="BC526" s="26"/>
      <c r="BD526" s="26"/>
      <c r="BE526" s="26"/>
      <c r="BF526" s="26"/>
      <c r="BG526" s="26"/>
      <c r="BH526" s="26"/>
      <c r="BI526" s="26"/>
      <c r="BJ526" s="26"/>
      <c r="BK526" s="26"/>
      <c r="BL526" s="41"/>
      <c r="BM526" t="s">
        <v>100</v>
      </c>
    </row>
    <row r="527" spans="1:65" x14ac:dyDescent="0.2">
      <c r="A527" s="249"/>
      <c r="B527" s="40" t="s">
        <v>16</v>
      </c>
      <c r="C527" s="24" t="s">
        <v>240</v>
      </c>
      <c r="D527" s="25"/>
      <c r="E527" s="26"/>
      <c r="F527" s="26"/>
      <c r="G527" s="26"/>
      <c r="H527" s="26"/>
      <c r="I527" s="26"/>
      <c r="J527" s="26"/>
      <c r="K527" s="26"/>
      <c r="L527" s="26"/>
      <c r="M527" s="26"/>
      <c r="N527" s="26"/>
      <c r="O527" s="26"/>
      <c r="P527" s="26"/>
      <c r="Q527" s="26"/>
      <c r="R527" s="26"/>
      <c r="S527" s="26"/>
      <c r="T527" s="26"/>
      <c r="U527" s="26"/>
      <c r="V527" s="26"/>
      <c r="W527" s="33">
        <v>17</v>
      </c>
      <c r="X527" s="33">
        <v>0</v>
      </c>
      <c r="Y527" s="33">
        <v>0</v>
      </c>
      <c r="Z527" s="33">
        <v>0</v>
      </c>
      <c r="AA527" s="33">
        <v>0</v>
      </c>
      <c r="AB527" s="33">
        <v>0</v>
      </c>
      <c r="AC527" s="33">
        <v>0</v>
      </c>
      <c r="AD527" s="33">
        <v>0</v>
      </c>
      <c r="AE527" s="33">
        <v>0</v>
      </c>
      <c r="AF527" s="33">
        <v>0</v>
      </c>
      <c r="AG527" s="33">
        <v>0</v>
      </c>
      <c r="AH527" s="33">
        <v>0</v>
      </c>
      <c r="AI527" s="26"/>
      <c r="AJ527" s="26"/>
      <c r="AK527" s="26"/>
      <c r="AL527" s="26"/>
      <c r="AM527" s="26"/>
      <c r="AN527" s="26"/>
      <c r="AO527" s="26"/>
      <c r="AP527" s="26"/>
      <c r="AQ527" s="26"/>
      <c r="AR527" s="26"/>
      <c r="AS527" s="26"/>
      <c r="AT527" s="26"/>
      <c r="AU527" s="26"/>
      <c r="AV527" s="26"/>
      <c r="AW527" s="26"/>
      <c r="AX527" s="26"/>
      <c r="AY527" s="26"/>
      <c r="AZ527" s="26"/>
      <c r="BA527" s="26"/>
      <c r="BB527" s="26"/>
      <c r="BC527" s="26"/>
      <c r="BD527" s="26"/>
      <c r="BE527" s="26"/>
      <c r="BF527" s="26"/>
      <c r="BG527" s="26"/>
      <c r="BH527" s="26"/>
      <c r="BI527" s="26"/>
      <c r="BJ527" s="26"/>
      <c r="BK527" s="26"/>
      <c r="BL527" s="41"/>
      <c r="BM527" t="s">
        <v>100</v>
      </c>
    </row>
    <row r="528" spans="1:65" x14ac:dyDescent="0.2">
      <c r="A528" s="249"/>
      <c r="B528" s="40" t="s">
        <v>16</v>
      </c>
      <c r="C528" s="24" t="s">
        <v>78</v>
      </c>
      <c r="D528" s="25"/>
      <c r="E528" s="26"/>
      <c r="F528" s="26"/>
      <c r="G528" s="26"/>
      <c r="H528" s="26"/>
      <c r="I528" s="26"/>
      <c r="J528" s="26"/>
      <c r="K528" s="26"/>
      <c r="L528" s="26"/>
      <c r="M528" s="26"/>
      <c r="N528" s="26"/>
      <c r="O528" s="26"/>
      <c r="P528" s="26"/>
      <c r="Q528" s="26"/>
      <c r="R528" s="26"/>
      <c r="S528" s="26"/>
      <c r="T528" s="26"/>
      <c r="U528" s="26"/>
      <c r="V528" s="26"/>
      <c r="W528" s="26"/>
      <c r="X528" s="26"/>
      <c r="Y528" s="26"/>
      <c r="Z528" s="26"/>
      <c r="AA528" s="26"/>
      <c r="AB528" s="26"/>
      <c r="AC528" s="26"/>
      <c r="AD528" s="26"/>
      <c r="AE528" s="26"/>
      <c r="AF528" s="26"/>
      <c r="AG528" s="81"/>
      <c r="AH528" s="26"/>
      <c r="AI528" s="26"/>
      <c r="AJ528" s="26"/>
      <c r="AK528" s="26"/>
      <c r="AL528" s="26"/>
      <c r="AM528" s="26"/>
      <c r="AN528" s="26"/>
      <c r="AO528" s="26"/>
      <c r="AP528" s="26"/>
      <c r="AQ528" s="26"/>
      <c r="AR528" s="26"/>
      <c r="AS528" s="26"/>
      <c r="AT528" s="26"/>
      <c r="AU528" s="26"/>
      <c r="AV528" s="26"/>
      <c r="AW528" s="26"/>
      <c r="AX528" s="26"/>
      <c r="AY528" s="26"/>
      <c r="AZ528" s="26"/>
      <c r="BA528" s="26"/>
      <c r="BB528" s="26"/>
      <c r="BC528" s="26"/>
      <c r="BD528" s="26"/>
      <c r="BE528" s="26"/>
      <c r="BF528" s="26"/>
      <c r="BG528" s="26"/>
      <c r="BH528" s="26"/>
      <c r="BI528" s="26"/>
      <c r="BJ528" s="26"/>
      <c r="BK528" s="26"/>
      <c r="BL528" s="41"/>
      <c r="BM528" t="s">
        <v>100</v>
      </c>
    </row>
    <row r="529" spans="1:65" x14ac:dyDescent="0.2">
      <c r="A529" s="249"/>
      <c r="B529" s="40" t="s">
        <v>16</v>
      </c>
      <c r="C529" s="31" t="s">
        <v>1</v>
      </c>
      <c r="D529" s="27">
        <v>50</v>
      </c>
      <c r="E529" s="28">
        <v>50</v>
      </c>
      <c r="F529" s="28">
        <v>214</v>
      </c>
      <c r="G529" s="28">
        <v>423.4</v>
      </c>
      <c r="H529" s="28">
        <v>423.4</v>
      </c>
      <c r="I529" s="28">
        <v>423.4</v>
      </c>
      <c r="J529" s="28">
        <v>423.4</v>
      </c>
      <c r="K529" s="28">
        <v>423.4</v>
      </c>
      <c r="L529" s="28">
        <v>423.4</v>
      </c>
      <c r="M529" s="28">
        <v>660.9</v>
      </c>
      <c r="N529" s="28">
        <v>867.9</v>
      </c>
      <c r="O529" s="28">
        <v>871.5</v>
      </c>
      <c r="P529" s="28">
        <v>921.9</v>
      </c>
      <c r="Q529" s="28">
        <v>1271.0999999999999</v>
      </c>
      <c r="R529" s="28">
        <v>1271.0999999999999</v>
      </c>
      <c r="S529" s="28">
        <v>1271.0999999999999</v>
      </c>
      <c r="T529" s="28">
        <v>1271.0999999999999</v>
      </c>
      <c r="U529" s="28">
        <v>1263.8</v>
      </c>
      <c r="V529" s="28">
        <v>1700.8</v>
      </c>
      <c r="W529" s="28">
        <v>2100.8000000000002</v>
      </c>
      <c r="X529" s="28">
        <v>2100.8000000000002</v>
      </c>
      <c r="Y529" s="28">
        <v>2700.8</v>
      </c>
      <c r="Z529" s="28">
        <v>2700.8</v>
      </c>
      <c r="AA529" s="28">
        <v>3050.8</v>
      </c>
      <c r="AB529" s="28">
        <v>3050.8</v>
      </c>
      <c r="AC529" s="28">
        <v>3050.8</v>
      </c>
      <c r="AD529" s="28">
        <v>3050.8</v>
      </c>
      <c r="AE529" s="28">
        <v>3850.8</v>
      </c>
      <c r="AF529" s="28">
        <v>4650.8</v>
      </c>
      <c r="AG529" s="28">
        <v>5450.8</v>
      </c>
      <c r="AH529" s="28">
        <v>5450.8</v>
      </c>
      <c r="AI529" s="28">
        <v>5450.8</v>
      </c>
      <c r="AJ529" s="28">
        <v>5450.8</v>
      </c>
      <c r="AK529" s="28">
        <v>5450.8</v>
      </c>
      <c r="AL529" s="28">
        <v>5450.8</v>
      </c>
      <c r="AM529" s="28">
        <v>5450.8</v>
      </c>
      <c r="AN529" s="28">
        <v>5450.8</v>
      </c>
      <c r="AO529" s="28">
        <v>5450.8</v>
      </c>
      <c r="AP529" s="28">
        <v>5450.8</v>
      </c>
      <c r="AQ529" s="28">
        <v>5450.8</v>
      </c>
      <c r="AR529" s="28">
        <v>5450.8</v>
      </c>
      <c r="AS529" s="28">
        <v>5450.8</v>
      </c>
      <c r="AT529" s="28">
        <v>5450.8</v>
      </c>
      <c r="AU529" s="28">
        <v>5450.8</v>
      </c>
      <c r="AV529" s="28">
        <v>5450.8</v>
      </c>
      <c r="AW529" s="28">
        <v>5450.8</v>
      </c>
      <c r="AX529" s="28">
        <v>5450.8</v>
      </c>
      <c r="AY529" s="28">
        <v>5450.8</v>
      </c>
      <c r="AZ529" s="28">
        <v>5450.8</v>
      </c>
      <c r="BA529" s="28">
        <v>5450.8</v>
      </c>
      <c r="BB529" s="28">
        <v>5450.8</v>
      </c>
      <c r="BC529" s="28">
        <v>5450.8</v>
      </c>
      <c r="BD529" s="28">
        <v>5450.8</v>
      </c>
      <c r="BE529" s="28">
        <v>5450.8</v>
      </c>
      <c r="BF529" s="28">
        <v>5450.8</v>
      </c>
      <c r="BG529" s="28">
        <v>5450.8</v>
      </c>
      <c r="BH529" s="28">
        <v>5450.8</v>
      </c>
      <c r="BI529" s="28">
        <v>5450.8</v>
      </c>
      <c r="BJ529" s="28">
        <v>5450.8</v>
      </c>
      <c r="BK529" s="28">
        <v>5450.8</v>
      </c>
      <c r="BL529" s="42">
        <v>5450.8</v>
      </c>
      <c r="BM529" t="s">
        <v>100</v>
      </c>
    </row>
    <row r="530" spans="1:65" x14ac:dyDescent="0.2">
      <c r="A530" s="249"/>
      <c r="B530" s="40" t="s">
        <v>16</v>
      </c>
      <c r="C530" s="24" t="s">
        <v>74</v>
      </c>
      <c r="D530" s="35">
        <v>50</v>
      </c>
      <c r="E530" s="29">
        <v>50</v>
      </c>
      <c r="F530" s="29">
        <v>214</v>
      </c>
      <c r="G530" s="29">
        <v>423.4</v>
      </c>
      <c r="H530" s="29">
        <v>423.4</v>
      </c>
      <c r="I530" s="29">
        <v>423.4</v>
      </c>
      <c r="J530" s="29">
        <v>423.4</v>
      </c>
      <c r="K530" s="29">
        <v>423.4</v>
      </c>
      <c r="L530" s="29">
        <v>423.4</v>
      </c>
      <c r="M530" s="29">
        <v>660.9</v>
      </c>
      <c r="N530" s="29">
        <v>867.9</v>
      </c>
      <c r="O530" s="29">
        <v>871.5</v>
      </c>
      <c r="P530" s="29">
        <v>921.9</v>
      </c>
      <c r="Q530" s="29">
        <v>1271.0999999999999</v>
      </c>
      <c r="R530" s="29">
        <v>1271.0999999999999</v>
      </c>
      <c r="S530" s="29">
        <v>1271.0999999999999</v>
      </c>
      <c r="T530" s="29">
        <v>1271.0999999999999</v>
      </c>
      <c r="U530" s="29">
        <v>1263.8</v>
      </c>
      <c r="V530" s="29">
        <v>1700.8</v>
      </c>
      <c r="W530" s="29">
        <v>1700.8</v>
      </c>
      <c r="X530" s="26">
        <v>2100.8000000000002</v>
      </c>
      <c r="Y530" s="26">
        <v>2700.8</v>
      </c>
      <c r="Z530" s="26">
        <v>2700.8</v>
      </c>
      <c r="AA530" s="26">
        <v>3050.8</v>
      </c>
      <c r="AB530" s="26">
        <v>3050.8</v>
      </c>
      <c r="AC530" s="26">
        <v>3050.8</v>
      </c>
      <c r="AD530" s="26">
        <v>3050.8</v>
      </c>
      <c r="AE530" s="26">
        <v>3850.8</v>
      </c>
      <c r="AF530" s="26">
        <v>4650.8</v>
      </c>
      <c r="AG530" s="26">
        <v>5450.8</v>
      </c>
      <c r="AH530" s="26">
        <v>5450.8</v>
      </c>
      <c r="AI530" s="26"/>
      <c r="AJ530" s="26"/>
      <c r="AK530" s="26"/>
      <c r="AL530" s="26"/>
      <c r="AM530" s="26"/>
      <c r="AN530" s="26"/>
      <c r="AO530" s="26"/>
      <c r="AP530" s="26"/>
      <c r="AQ530" s="26"/>
      <c r="AR530" s="26"/>
      <c r="AS530" s="26"/>
      <c r="AT530" s="26"/>
      <c r="AU530" s="26"/>
      <c r="AV530" s="26"/>
      <c r="AW530" s="26"/>
      <c r="AX530" s="26"/>
      <c r="AY530" s="26"/>
      <c r="AZ530" s="26"/>
      <c r="BA530" s="26"/>
      <c r="BB530" s="26"/>
      <c r="BC530" s="26"/>
      <c r="BD530" s="26"/>
      <c r="BE530" s="26"/>
      <c r="BF530" s="26"/>
      <c r="BG530" s="26"/>
      <c r="BH530" s="26"/>
      <c r="BI530" s="26"/>
      <c r="BJ530" s="26"/>
      <c r="BK530" s="26"/>
      <c r="BL530" s="41"/>
      <c r="BM530" t="s">
        <v>100</v>
      </c>
    </row>
    <row r="531" spans="1:65" x14ac:dyDescent="0.2">
      <c r="A531" s="249"/>
      <c r="B531" s="40" t="s">
        <v>16</v>
      </c>
      <c r="C531" s="24" t="s">
        <v>83</v>
      </c>
      <c r="D531" s="25"/>
      <c r="E531" s="26"/>
      <c r="F531" s="26"/>
      <c r="G531" s="26"/>
      <c r="H531" s="26"/>
      <c r="I531" s="26"/>
      <c r="J531" s="26"/>
      <c r="K531" s="26"/>
      <c r="L531" s="26"/>
      <c r="M531" s="26"/>
      <c r="N531" s="26"/>
      <c r="O531" s="26"/>
      <c r="P531" s="26"/>
      <c r="Q531" s="26"/>
      <c r="R531" s="26"/>
      <c r="S531" s="26"/>
      <c r="T531" s="26"/>
      <c r="U531" s="26"/>
      <c r="V531" s="26"/>
      <c r="W531" s="30">
        <v>400</v>
      </c>
      <c r="X531" s="30"/>
      <c r="Y531" s="30">
        <v>600</v>
      </c>
      <c r="Z531" s="30"/>
      <c r="AA531" s="30">
        <v>350</v>
      </c>
      <c r="AB531" s="30">
        <v>0</v>
      </c>
      <c r="AC531" s="30">
        <v>0</v>
      </c>
      <c r="AD531" s="30">
        <v>0</v>
      </c>
      <c r="AE531" s="30">
        <v>800</v>
      </c>
      <c r="AF531" s="30">
        <v>800</v>
      </c>
      <c r="AG531" s="30">
        <v>800</v>
      </c>
      <c r="AH531" s="30">
        <v>0</v>
      </c>
      <c r="AI531" s="30"/>
      <c r="AJ531" s="30"/>
      <c r="AK531" s="30"/>
      <c r="AL531" s="30"/>
      <c r="AM531" s="30"/>
      <c r="AN531" s="30"/>
      <c r="AO531" s="30"/>
      <c r="AP531" s="30"/>
      <c r="AQ531" s="30"/>
      <c r="AR531" s="30"/>
      <c r="AS531" s="30"/>
      <c r="AT531" s="30"/>
      <c r="AU531" s="30"/>
      <c r="AV531" s="30"/>
      <c r="AW531" s="30"/>
      <c r="AX531" s="30"/>
      <c r="AY531" s="30"/>
      <c r="AZ531" s="30"/>
      <c r="BA531" s="30"/>
      <c r="BB531" s="30"/>
      <c r="BC531" s="30"/>
      <c r="BD531" s="30"/>
      <c r="BE531" s="30"/>
      <c r="BF531" s="30"/>
      <c r="BG531" s="30"/>
      <c r="BH531" s="30"/>
      <c r="BI531" s="30"/>
      <c r="BJ531" s="30"/>
      <c r="BK531" s="30"/>
      <c r="BL531" s="43"/>
      <c r="BM531" t="s">
        <v>100</v>
      </c>
    </row>
    <row r="532" spans="1:65" x14ac:dyDescent="0.2">
      <c r="A532" s="249"/>
      <c r="B532" s="40" t="s">
        <v>16</v>
      </c>
      <c r="C532" s="24" t="s">
        <v>75</v>
      </c>
      <c r="D532" s="25"/>
      <c r="E532" s="26"/>
      <c r="F532" s="26"/>
      <c r="G532" s="26"/>
      <c r="H532" s="26"/>
      <c r="I532" s="26"/>
      <c r="J532" s="26"/>
      <c r="K532" s="26"/>
      <c r="L532" s="26"/>
      <c r="M532" s="26"/>
      <c r="N532" s="26"/>
      <c r="O532" s="26"/>
      <c r="P532" s="26"/>
      <c r="Q532" s="26"/>
      <c r="R532" s="26"/>
      <c r="S532" s="26"/>
      <c r="T532" s="26"/>
      <c r="U532" s="26"/>
      <c r="V532" s="26"/>
      <c r="W532" s="26"/>
      <c r="X532" s="26"/>
      <c r="Y532" s="26"/>
      <c r="Z532" s="26"/>
      <c r="AA532" s="26"/>
      <c r="AB532" s="26"/>
      <c r="AC532" s="26"/>
      <c r="AD532" s="26"/>
      <c r="AE532" s="26"/>
      <c r="AF532" s="26"/>
      <c r="AG532" s="26"/>
      <c r="AH532" s="26"/>
      <c r="AI532" s="26"/>
      <c r="AJ532" s="26"/>
      <c r="AK532" s="26"/>
      <c r="AL532" s="26"/>
      <c r="AM532" s="26"/>
      <c r="AN532" s="26"/>
      <c r="AO532" s="26"/>
      <c r="AP532" s="26"/>
      <c r="AQ532" s="26"/>
      <c r="AR532" s="26"/>
      <c r="AS532" s="26"/>
      <c r="AT532" s="26"/>
      <c r="AU532" s="26"/>
      <c r="AV532" s="26"/>
      <c r="AW532" s="26"/>
      <c r="AX532" s="26"/>
      <c r="AY532" s="26"/>
      <c r="AZ532" s="26"/>
      <c r="BA532" s="26"/>
      <c r="BB532" s="26"/>
      <c r="BC532" s="26"/>
      <c r="BD532" s="26"/>
      <c r="BE532" s="26"/>
      <c r="BF532" s="26"/>
      <c r="BG532" s="26"/>
      <c r="BH532" s="26"/>
      <c r="BI532" s="26"/>
      <c r="BJ532" s="26"/>
      <c r="BK532" s="26"/>
      <c r="BL532" s="41"/>
      <c r="BM532" t="s">
        <v>100</v>
      </c>
    </row>
    <row r="533" spans="1:65" x14ac:dyDescent="0.2">
      <c r="A533" s="249"/>
      <c r="B533" s="40" t="s">
        <v>16</v>
      </c>
      <c r="C533" s="24" t="s">
        <v>79</v>
      </c>
      <c r="D533" s="25"/>
      <c r="E533" s="26"/>
      <c r="F533" s="26"/>
      <c r="G533" s="26"/>
      <c r="H533" s="26"/>
      <c r="I533" s="26"/>
      <c r="J533" s="26"/>
      <c r="K533" s="26"/>
      <c r="L533" s="26"/>
      <c r="M533" s="26"/>
      <c r="N533" s="26"/>
      <c r="O533" s="26"/>
      <c r="P533" s="26"/>
      <c r="Q533" s="26"/>
      <c r="R533" s="26"/>
      <c r="S533" s="26"/>
      <c r="T533" s="26"/>
      <c r="U533" s="26"/>
      <c r="V533" s="26"/>
      <c r="W533" s="26"/>
      <c r="X533" s="26"/>
      <c r="Y533" s="26"/>
      <c r="Z533" s="26"/>
      <c r="AA533" s="26"/>
      <c r="AB533" s="26"/>
      <c r="AC533" s="26"/>
      <c r="AD533" s="26"/>
      <c r="AE533" s="26"/>
      <c r="AF533" s="26"/>
      <c r="AG533" s="26"/>
      <c r="AH533" s="26"/>
      <c r="AI533" s="26"/>
      <c r="AJ533" s="26"/>
      <c r="AK533" s="26"/>
      <c r="AL533" s="26"/>
      <c r="AM533" s="26"/>
      <c r="AN533" s="26"/>
      <c r="AO533" s="26"/>
      <c r="AP533" s="26"/>
      <c r="AQ533" s="26"/>
      <c r="AR533" s="26"/>
      <c r="AS533" s="26"/>
      <c r="AT533" s="26"/>
      <c r="AU533" s="26"/>
      <c r="AV533" s="26"/>
      <c r="AW533" s="26"/>
      <c r="AX533" s="26"/>
      <c r="AY533" s="26"/>
      <c r="AZ533" s="26"/>
      <c r="BA533" s="26"/>
      <c r="BB533" s="26"/>
      <c r="BC533" s="26"/>
      <c r="BD533" s="26"/>
      <c r="BE533" s="26"/>
      <c r="BF533" s="26"/>
      <c r="BG533" s="26"/>
      <c r="BH533" s="26"/>
      <c r="BI533" s="26"/>
      <c r="BJ533" s="26"/>
      <c r="BK533" s="26"/>
      <c r="BL533" s="41"/>
      <c r="BM533" t="s">
        <v>100</v>
      </c>
    </row>
    <row r="534" spans="1:65" x14ac:dyDescent="0.2">
      <c r="A534" s="249"/>
      <c r="B534" s="40" t="s">
        <v>16</v>
      </c>
      <c r="C534" s="24" t="s">
        <v>240</v>
      </c>
      <c r="D534" s="25"/>
      <c r="E534" s="26"/>
      <c r="F534" s="26"/>
      <c r="G534" s="26"/>
      <c r="H534" s="26"/>
      <c r="I534" s="26"/>
      <c r="J534" s="26"/>
      <c r="K534" s="26"/>
      <c r="L534" s="26"/>
      <c r="M534" s="26"/>
      <c r="N534" s="26"/>
      <c r="O534" s="26"/>
      <c r="P534" s="26"/>
      <c r="Q534" s="26"/>
      <c r="R534" s="26"/>
      <c r="S534" s="26"/>
      <c r="T534" s="26"/>
      <c r="U534" s="26"/>
      <c r="V534" s="26"/>
      <c r="W534" s="33">
        <v>0</v>
      </c>
      <c r="X534" s="33">
        <v>0</v>
      </c>
      <c r="Y534" s="33">
        <v>121</v>
      </c>
      <c r="Z534" s="33">
        <v>0</v>
      </c>
      <c r="AA534" s="33">
        <v>0</v>
      </c>
      <c r="AB534" s="33">
        <v>0</v>
      </c>
      <c r="AC534" s="33">
        <v>0</v>
      </c>
      <c r="AD534" s="33">
        <v>0</v>
      </c>
      <c r="AE534" s="33">
        <v>0</v>
      </c>
      <c r="AF534" s="33">
        <v>0</v>
      </c>
      <c r="AG534" s="33">
        <v>0</v>
      </c>
      <c r="AH534" s="33">
        <v>0</v>
      </c>
      <c r="AI534" s="26"/>
      <c r="AJ534" s="26"/>
      <c r="AK534" s="26"/>
      <c r="AL534" s="26"/>
      <c r="AM534" s="26"/>
      <c r="AN534" s="26"/>
      <c r="AO534" s="26"/>
      <c r="AP534" s="26"/>
      <c r="AQ534" s="26"/>
      <c r="AR534" s="26"/>
      <c r="AS534" s="26"/>
      <c r="AT534" s="26"/>
      <c r="AU534" s="26"/>
      <c r="AV534" s="26"/>
      <c r="AW534" s="26"/>
      <c r="AX534" s="26"/>
      <c r="AY534" s="26"/>
      <c r="AZ534" s="26"/>
      <c r="BA534" s="26"/>
      <c r="BB534" s="26"/>
      <c r="BC534" s="26"/>
      <c r="BD534" s="26"/>
      <c r="BE534" s="26"/>
      <c r="BF534" s="26"/>
      <c r="BG534" s="26"/>
      <c r="BH534" s="26"/>
      <c r="BI534" s="26"/>
      <c r="BJ534" s="26"/>
      <c r="BK534" s="26"/>
      <c r="BL534" s="41"/>
      <c r="BM534" t="s">
        <v>100</v>
      </c>
    </row>
    <row r="535" spans="1:65" x14ac:dyDescent="0.2">
      <c r="A535" s="249"/>
      <c r="B535" s="40" t="s">
        <v>16</v>
      </c>
      <c r="C535" s="24" t="s">
        <v>78</v>
      </c>
      <c r="D535" s="25"/>
      <c r="E535" s="26"/>
      <c r="F535" s="26"/>
      <c r="G535" s="26"/>
      <c r="H535" s="26"/>
      <c r="I535" s="26"/>
      <c r="J535" s="26"/>
      <c r="K535" s="26"/>
      <c r="L535" s="26"/>
      <c r="M535" s="26"/>
      <c r="N535" s="26"/>
      <c r="O535" s="26"/>
      <c r="P535" s="26"/>
      <c r="Q535" s="26"/>
      <c r="R535" s="26"/>
      <c r="S535" s="26"/>
      <c r="T535" s="26"/>
      <c r="U535" s="26"/>
      <c r="V535" s="26"/>
      <c r="W535" s="26"/>
      <c r="X535" s="26"/>
      <c r="Y535" s="26"/>
      <c r="Z535" s="26"/>
      <c r="AA535" s="26"/>
      <c r="AB535" s="26"/>
      <c r="AC535" s="26"/>
      <c r="AD535" s="26"/>
      <c r="AE535" s="26"/>
      <c r="AF535" s="26"/>
      <c r="AG535" s="26"/>
      <c r="AH535" s="26"/>
      <c r="AI535" s="26"/>
      <c r="AJ535" s="26"/>
      <c r="AK535" s="26"/>
      <c r="AL535" s="26"/>
      <c r="AM535" s="26"/>
      <c r="AN535" s="26"/>
      <c r="AO535" s="26"/>
      <c r="AP535" s="26"/>
      <c r="AQ535" s="26"/>
      <c r="AR535" s="26"/>
      <c r="AS535" s="26"/>
      <c r="AT535" s="26"/>
      <c r="AU535" s="26"/>
      <c r="AV535" s="26"/>
      <c r="AW535" s="26"/>
      <c r="AX535" s="26"/>
      <c r="AY535" s="26"/>
      <c r="AZ535" s="26"/>
      <c r="BA535" s="26"/>
      <c r="BB535" s="26"/>
      <c r="BC535" s="26"/>
      <c r="BD535" s="26"/>
      <c r="BE535" s="26"/>
      <c r="BF535" s="26"/>
      <c r="BG535" s="26"/>
      <c r="BH535" s="26"/>
      <c r="BI535" s="26"/>
      <c r="BJ535" s="26"/>
      <c r="BK535" s="26"/>
      <c r="BL535" s="41"/>
      <c r="BM535" t="s">
        <v>100</v>
      </c>
    </row>
    <row r="536" spans="1:65" x14ac:dyDescent="0.2">
      <c r="A536" s="249"/>
      <c r="B536" s="40" t="s">
        <v>16</v>
      </c>
      <c r="C536" s="31" t="s">
        <v>36</v>
      </c>
      <c r="D536" s="27">
        <v>1</v>
      </c>
      <c r="E536" s="28">
        <v>1</v>
      </c>
      <c r="F536" s="28">
        <v>2</v>
      </c>
      <c r="G536" s="28">
        <v>2</v>
      </c>
      <c r="H536" s="28">
        <v>2</v>
      </c>
      <c r="I536" s="28">
        <v>3</v>
      </c>
      <c r="J536" s="28">
        <v>3</v>
      </c>
      <c r="K536" s="28">
        <v>3</v>
      </c>
      <c r="L536" s="28">
        <v>3</v>
      </c>
      <c r="M536" s="28">
        <v>5</v>
      </c>
      <c r="N536" s="28">
        <v>7</v>
      </c>
      <c r="O536" s="28">
        <v>17</v>
      </c>
      <c r="P536" s="28">
        <v>402</v>
      </c>
      <c r="Q536" s="28">
        <v>571</v>
      </c>
      <c r="R536" s="28">
        <v>607</v>
      </c>
      <c r="S536" s="28">
        <v>782.1</v>
      </c>
      <c r="T536" s="28">
        <v>851</v>
      </c>
      <c r="U536" s="28">
        <v>906.4</v>
      </c>
      <c r="V536" s="28">
        <v>998</v>
      </c>
      <c r="W536" s="28">
        <v>1079</v>
      </c>
      <c r="X536" s="28">
        <v>1879.5</v>
      </c>
      <c r="Y536" s="28">
        <v>2464</v>
      </c>
      <c r="Z536" s="28">
        <v>2671</v>
      </c>
      <c r="AA536" s="28">
        <v>3096</v>
      </c>
      <c r="AB536" s="28">
        <v>3522</v>
      </c>
      <c r="AC536" s="28">
        <v>3902</v>
      </c>
      <c r="AD536" s="28">
        <v>4237</v>
      </c>
      <c r="AE536" s="28">
        <v>4576</v>
      </c>
      <c r="AF536" s="28">
        <v>4923</v>
      </c>
      <c r="AG536" s="28">
        <v>6492</v>
      </c>
      <c r="AH536" s="28">
        <v>7842</v>
      </c>
      <c r="AI536" s="28">
        <v>7842</v>
      </c>
      <c r="AJ536" s="28">
        <v>7842</v>
      </c>
      <c r="AK536" s="28">
        <v>7842</v>
      </c>
      <c r="AL536" s="28">
        <v>7842</v>
      </c>
      <c r="AM536" s="28">
        <v>7842</v>
      </c>
      <c r="AN536" s="28">
        <v>7842</v>
      </c>
      <c r="AO536" s="28">
        <v>7842</v>
      </c>
      <c r="AP536" s="28">
        <v>7842</v>
      </c>
      <c r="AQ536" s="28">
        <v>7842</v>
      </c>
      <c r="AR536" s="28">
        <v>7842</v>
      </c>
      <c r="AS536" s="28">
        <v>7842</v>
      </c>
      <c r="AT536" s="28">
        <v>7842</v>
      </c>
      <c r="AU536" s="28">
        <v>7842</v>
      </c>
      <c r="AV536" s="28">
        <v>7842</v>
      </c>
      <c r="AW536" s="28">
        <v>7842</v>
      </c>
      <c r="AX536" s="28">
        <v>7842</v>
      </c>
      <c r="AY536" s="28">
        <v>7842</v>
      </c>
      <c r="AZ536" s="28">
        <v>7842</v>
      </c>
      <c r="BA536" s="28">
        <v>7842</v>
      </c>
      <c r="BB536" s="28">
        <v>7842</v>
      </c>
      <c r="BC536" s="28">
        <v>7842</v>
      </c>
      <c r="BD536" s="28">
        <v>7842</v>
      </c>
      <c r="BE536" s="28">
        <v>7842</v>
      </c>
      <c r="BF536" s="28">
        <v>7842</v>
      </c>
      <c r="BG536" s="28">
        <v>7842</v>
      </c>
      <c r="BH536" s="28">
        <v>7842</v>
      </c>
      <c r="BI536" s="28">
        <v>7842</v>
      </c>
      <c r="BJ536" s="28">
        <v>7842</v>
      </c>
      <c r="BK536" s="28">
        <v>7842</v>
      </c>
      <c r="BL536" s="42">
        <v>7842</v>
      </c>
    </row>
    <row r="537" spans="1:65" x14ac:dyDescent="0.2">
      <c r="A537" s="249"/>
      <c r="B537" s="40" t="s">
        <v>16</v>
      </c>
      <c r="C537" s="24" t="s">
        <v>74</v>
      </c>
      <c r="D537" s="35">
        <v>1</v>
      </c>
      <c r="E537" s="29">
        <v>1</v>
      </c>
      <c r="F537" s="29">
        <v>2</v>
      </c>
      <c r="G537" s="29">
        <v>2</v>
      </c>
      <c r="H537" s="29">
        <v>2</v>
      </c>
      <c r="I537" s="29">
        <v>3</v>
      </c>
      <c r="J537" s="29">
        <v>3</v>
      </c>
      <c r="K537" s="29">
        <v>3</v>
      </c>
      <c r="L537" s="29">
        <v>3</v>
      </c>
      <c r="M537" s="29">
        <v>5</v>
      </c>
      <c r="N537" s="29">
        <v>7</v>
      </c>
      <c r="O537" s="29">
        <v>17</v>
      </c>
      <c r="P537" s="29">
        <v>402</v>
      </c>
      <c r="Q537" s="29">
        <v>571</v>
      </c>
      <c r="R537" s="29">
        <v>607</v>
      </c>
      <c r="S537" s="29">
        <v>782.1</v>
      </c>
      <c r="T537" s="29">
        <v>851</v>
      </c>
      <c r="U537" s="29">
        <v>906.4</v>
      </c>
      <c r="V537" s="29">
        <v>998</v>
      </c>
      <c r="W537" s="29">
        <v>1079</v>
      </c>
      <c r="X537" s="26">
        <v>0</v>
      </c>
      <c r="Y537" s="26">
        <v>2248</v>
      </c>
      <c r="Z537" s="26">
        <v>2671</v>
      </c>
      <c r="AA537" s="26">
        <v>3096</v>
      </c>
      <c r="AB537" s="26">
        <v>3522</v>
      </c>
      <c r="AC537" s="26">
        <v>3902</v>
      </c>
      <c r="AD537" s="26">
        <v>4237</v>
      </c>
      <c r="AE537" s="26">
        <v>4576</v>
      </c>
      <c r="AF537" s="26">
        <v>4923</v>
      </c>
      <c r="AG537" s="26">
        <v>6492</v>
      </c>
      <c r="AH537" s="26">
        <v>7842</v>
      </c>
      <c r="AI537" s="26"/>
      <c r="AJ537" s="26"/>
      <c r="AK537" s="26"/>
      <c r="AL537" s="26"/>
      <c r="AM537" s="26"/>
      <c r="AN537" s="26"/>
      <c r="AO537" s="26"/>
      <c r="AP537" s="26"/>
      <c r="AQ537" s="26"/>
      <c r="AR537" s="26"/>
      <c r="AS537" s="26"/>
      <c r="AT537" s="26"/>
      <c r="AU537" s="26"/>
      <c r="AV537" s="26"/>
      <c r="AW537" s="26"/>
      <c r="AX537" s="26"/>
      <c r="AY537" s="26"/>
      <c r="AZ537" s="26"/>
      <c r="BA537" s="26"/>
      <c r="BB537" s="26"/>
      <c r="BC537" s="26"/>
      <c r="BD537" s="26"/>
      <c r="BE537" s="26"/>
      <c r="BF537" s="26"/>
      <c r="BG537" s="26"/>
      <c r="BH537" s="26"/>
      <c r="BI537" s="26"/>
      <c r="BJ537" s="26"/>
      <c r="BK537" s="26"/>
      <c r="BL537" s="41"/>
      <c r="BM537" t="s">
        <v>100</v>
      </c>
    </row>
    <row r="538" spans="1:65" x14ac:dyDescent="0.2">
      <c r="A538" s="249"/>
      <c r="B538" s="40" t="s">
        <v>16</v>
      </c>
      <c r="C538" s="24" t="s">
        <v>83</v>
      </c>
      <c r="D538" s="25"/>
      <c r="E538" s="26"/>
      <c r="F538" s="26"/>
      <c r="G538" s="26"/>
      <c r="H538" s="26"/>
      <c r="I538" s="26"/>
      <c r="J538" s="26"/>
      <c r="K538" s="26"/>
      <c r="L538" s="26"/>
      <c r="M538" s="26"/>
      <c r="N538" s="26"/>
      <c r="O538" s="26"/>
      <c r="P538" s="26"/>
      <c r="Q538" s="26"/>
      <c r="R538" s="26"/>
      <c r="S538" s="26"/>
      <c r="T538" s="26"/>
      <c r="U538" s="26"/>
      <c r="V538" s="26"/>
      <c r="W538" s="4"/>
      <c r="X538" s="30">
        <v>584.5</v>
      </c>
      <c r="Y538" s="30">
        <v>584.5</v>
      </c>
      <c r="Z538" s="30">
        <v>207</v>
      </c>
      <c r="AA538" s="30">
        <v>425</v>
      </c>
      <c r="AB538" s="30">
        <v>426</v>
      </c>
      <c r="AC538" s="30">
        <v>380</v>
      </c>
      <c r="AD538" s="30">
        <v>335</v>
      </c>
      <c r="AE538" s="30">
        <v>339</v>
      </c>
      <c r="AF538" s="30">
        <v>347</v>
      </c>
      <c r="AG538" s="30">
        <v>1569</v>
      </c>
      <c r="AH538" s="30">
        <v>1350</v>
      </c>
      <c r="AI538" s="30"/>
      <c r="AJ538" s="30"/>
      <c r="AK538" s="30"/>
      <c r="AL538" s="30"/>
      <c r="AM538" s="30"/>
      <c r="AN538" s="30"/>
      <c r="AO538" s="30"/>
      <c r="AP538" s="30"/>
      <c r="AQ538" s="30"/>
      <c r="AR538" s="30"/>
      <c r="AS538" s="30"/>
      <c r="AT538" s="30"/>
      <c r="AU538" s="30"/>
      <c r="AV538" s="30"/>
      <c r="AW538" s="30"/>
      <c r="AX538" s="30"/>
      <c r="AY538" s="30"/>
      <c r="AZ538" s="30"/>
      <c r="BA538" s="30"/>
      <c r="BB538" s="30"/>
      <c r="BC538" s="30"/>
      <c r="BD538" s="30"/>
      <c r="BE538" s="30"/>
      <c r="BF538" s="30"/>
      <c r="BG538" s="30"/>
      <c r="BH538" s="30"/>
      <c r="BI538" s="30"/>
      <c r="BJ538" s="30"/>
      <c r="BK538" s="30"/>
      <c r="BL538" s="43"/>
      <c r="BM538" t="s">
        <v>100</v>
      </c>
    </row>
    <row r="539" spans="1:65" x14ac:dyDescent="0.2">
      <c r="A539" s="249"/>
      <c r="B539" s="40" t="s">
        <v>16</v>
      </c>
      <c r="C539" s="24" t="s">
        <v>75</v>
      </c>
      <c r="D539" s="25"/>
      <c r="E539" s="26"/>
      <c r="F539" s="26"/>
      <c r="G539" s="26"/>
      <c r="H539" s="26"/>
      <c r="I539" s="26"/>
      <c r="J539" s="26"/>
      <c r="K539" s="26"/>
      <c r="L539" s="26"/>
      <c r="M539" s="26"/>
      <c r="N539" s="26"/>
      <c r="O539" s="26"/>
      <c r="P539" s="26"/>
      <c r="Q539" s="26"/>
      <c r="R539" s="26"/>
      <c r="S539" s="26"/>
      <c r="T539" s="26"/>
      <c r="U539" s="26"/>
      <c r="V539" s="26"/>
      <c r="W539" s="26"/>
      <c r="X539" s="26"/>
      <c r="Y539" s="26"/>
      <c r="Z539" s="26"/>
      <c r="AA539" s="26"/>
      <c r="AB539" s="26"/>
      <c r="AC539" s="26"/>
      <c r="AD539" s="26"/>
      <c r="AE539" s="26"/>
      <c r="AF539" s="26"/>
      <c r="AG539" s="26"/>
      <c r="AH539" s="26"/>
      <c r="AI539" s="26"/>
      <c r="AJ539" s="26"/>
      <c r="AK539" s="26"/>
      <c r="AL539" s="26"/>
      <c r="AM539" s="26"/>
      <c r="AN539" s="26"/>
      <c r="AO539" s="26"/>
      <c r="AP539" s="26"/>
      <c r="AQ539" s="26"/>
      <c r="AR539" s="26"/>
      <c r="AS539" s="26"/>
      <c r="AT539" s="26"/>
      <c r="AU539" s="26"/>
      <c r="AV539" s="26"/>
      <c r="AW539" s="26"/>
      <c r="AX539" s="26"/>
      <c r="AY539" s="26"/>
      <c r="AZ539" s="26"/>
      <c r="BA539" s="26"/>
      <c r="BB539" s="26"/>
      <c r="BC539" s="26"/>
      <c r="BD539" s="26"/>
      <c r="BE539" s="26"/>
      <c r="BF539" s="26"/>
      <c r="BG539" s="26"/>
      <c r="BH539" s="26"/>
      <c r="BI539" s="26"/>
      <c r="BJ539" s="26"/>
      <c r="BK539" s="26"/>
      <c r="BL539" s="41"/>
      <c r="BM539" t="s">
        <v>100</v>
      </c>
    </row>
    <row r="540" spans="1:65" x14ac:dyDescent="0.2">
      <c r="A540" s="249"/>
      <c r="B540" s="40" t="s">
        <v>16</v>
      </c>
      <c r="C540" s="24" t="s">
        <v>79</v>
      </c>
      <c r="D540" s="25"/>
      <c r="E540" s="26"/>
      <c r="F540" s="26"/>
      <c r="G540" s="26"/>
      <c r="H540" s="26"/>
      <c r="I540" s="26"/>
      <c r="J540" s="26"/>
      <c r="K540" s="26"/>
      <c r="L540" s="26"/>
      <c r="M540" s="26"/>
      <c r="N540" s="26"/>
      <c r="O540" s="26"/>
      <c r="P540" s="26"/>
      <c r="Q540" s="26"/>
      <c r="R540" s="26"/>
      <c r="S540" s="26"/>
      <c r="T540" s="26"/>
      <c r="U540" s="26"/>
      <c r="V540" s="26"/>
      <c r="W540" s="26"/>
      <c r="X540" s="26"/>
      <c r="Y540" s="26"/>
      <c r="Z540" s="26"/>
      <c r="AA540" s="26"/>
      <c r="AB540" s="26"/>
      <c r="AC540" s="26"/>
      <c r="AD540" s="26"/>
      <c r="AE540" s="26"/>
      <c r="AF540" s="26"/>
      <c r="AG540" s="26"/>
      <c r="AH540" s="26"/>
      <c r="AI540" s="26"/>
      <c r="AJ540" s="26"/>
      <c r="AK540" s="26"/>
      <c r="AL540" s="26"/>
      <c r="AM540" s="26"/>
      <c r="AN540" s="26"/>
      <c r="AO540" s="26"/>
      <c r="AP540" s="26"/>
      <c r="AQ540" s="26"/>
      <c r="AR540" s="26"/>
      <c r="AS540" s="26"/>
      <c r="AT540" s="26"/>
      <c r="AU540" s="26"/>
      <c r="AV540" s="26"/>
      <c r="AW540" s="26"/>
      <c r="AX540" s="26"/>
      <c r="AY540" s="26"/>
      <c r="AZ540" s="26"/>
      <c r="BA540" s="26"/>
      <c r="BB540" s="26"/>
      <c r="BC540" s="26"/>
      <c r="BD540" s="26"/>
      <c r="BE540" s="26"/>
      <c r="BF540" s="26"/>
      <c r="BG540" s="26"/>
      <c r="BH540" s="26"/>
      <c r="BI540" s="26"/>
      <c r="BJ540" s="26"/>
      <c r="BK540" s="26"/>
      <c r="BL540" s="41"/>
      <c r="BM540" t="s">
        <v>100</v>
      </c>
    </row>
    <row r="541" spans="1:65" x14ac:dyDescent="0.2">
      <c r="A541" s="249"/>
      <c r="B541" s="40" t="s">
        <v>16</v>
      </c>
      <c r="C541" s="24" t="s">
        <v>240</v>
      </c>
      <c r="D541" s="25"/>
      <c r="E541" s="26"/>
      <c r="F541" s="26"/>
      <c r="G541" s="26"/>
      <c r="H541" s="26"/>
      <c r="I541" s="26"/>
      <c r="J541" s="26"/>
      <c r="K541" s="26"/>
      <c r="L541" s="26"/>
      <c r="M541" s="26"/>
      <c r="N541" s="26"/>
      <c r="O541" s="26"/>
      <c r="P541" s="26"/>
      <c r="Q541" s="26"/>
      <c r="R541" s="26"/>
      <c r="S541" s="26"/>
      <c r="T541" s="26"/>
      <c r="U541" s="26"/>
      <c r="V541" s="26"/>
      <c r="W541" s="33">
        <v>0</v>
      </c>
      <c r="X541" s="33">
        <v>216</v>
      </c>
      <c r="Y541" s="33">
        <v>0</v>
      </c>
      <c r="Z541" s="33">
        <v>0</v>
      </c>
      <c r="AA541" s="33">
        <v>0</v>
      </c>
      <c r="AB541" s="33">
        <v>0</v>
      </c>
      <c r="AC541" s="33">
        <v>0</v>
      </c>
      <c r="AD541" s="33">
        <v>0</v>
      </c>
      <c r="AE541" s="33">
        <v>0</v>
      </c>
      <c r="AF541" s="33">
        <v>0</v>
      </c>
      <c r="AG541" s="33">
        <v>0</v>
      </c>
      <c r="AH541" s="33">
        <v>0</v>
      </c>
      <c r="AI541" s="26"/>
      <c r="AJ541" s="26"/>
      <c r="AK541" s="26"/>
      <c r="AL541" s="26"/>
      <c r="AM541" s="26"/>
      <c r="AN541" s="26"/>
      <c r="AO541" s="26"/>
      <c r="AP541" s="26"/>
      <c r="AQ541" s="26"/>
      <c r="AR541" s="26"/>
      <c r="AS541" s="26"/>
      <c r="AT541" s="26"/>
      <c r="AU541" s="26"/>
      <c r="AV541" s="26"/>
      <c r="AW541" s="26"/>
      <c r="AX541" s="26"/>
      <c r="AY541" s="26"/>
      <c r="AZ541" s="26"/>
      <c r="BA541" s="26"/>
      <c r="BB541" s="26"/>
      <c r="BC541" s="26"/>
      <c r="BD541" s="26"/>
      <c r="BE541" s="26"/>
      <c r="BF541" s="26"/>
      <c r="BG541" s="26"/>
      <c r="BH541" s="26"/>
      <c r="BI541" s="26"/>
      <c r="BJ541" s="26"/>
      <c r="BK541" s="26"/>
      <c r="BL541" s="41"/>
      <c r="BM541" t="s">
        <v>100</v>
      </c>
    </row>
    <row r="542" spans="1:65" x14ac:dyDescent="0.2">
      <c r="A542" s="249"/>
      <c r="B542" s="40" t="s">
        <v>16</v>
      </c>
      <c r="C542" s="24" t="s">
        <v>81</v>
      </c>
      <c r="D542" s="25"/>
      <c r="E542" s="26"/>
      <c r="F542" s="26"/>
      <c r="G542" s="26"/>
      <c r="H542" s="26"/>
      <c r="I542" s="26"/>
      <c r="J542" s="26"/>
      <c r="K542" s="26"/>
      <c r="L542" s="26"/>
      <c r="M542" s="26"/>
      <c r="N542" s="26"/>
      <c r="O542" s="26"/>
      <c r="P542" s="26"/>
      <c r="Q542" s="26"/>
      <c r="R542" s="26"/>
      <c r="S542" s="26"/>
      <c r="T542" s="26"/>
      <c r="U542" s="26"/>
      <c r="V542" s="26"/>
      <c r="W542" s="26"/>
      <c r="X542" s="26"/>
      <c r="Y542" s="26"/>
      <c r="Z542" s="26"/>
      <c r="AA542" s="26"/>
      <c r="AB542" s="26"/>
      <c r="AC542" s="26"/>
      <c r="AD542" s="26"/>
      <c r="AE542" s="26"/>
      <c r="AF542" s="26"/>
      <c r="AG542" s="26"/>
      <c r="AH542" s="26"/>
      <c r="AI542" s="26"/>
      <c r="AJ542" s="26"/>
      <c r="AK542" s="26"/>
      <c r="AL542" s="26"/>
      <c r="AM542" s="26"/>
      <c r="AN542" s="26"/>
      <c r="AO542" s="26"/>
      <c r="AP542" s="26"/>
      <c r="AQ542" s="26"/>
      <c r="AR542" s="26"/>
      <c r="AS542" s="26"/>
      <c r="AT542" s="26"/>
      <c r="AU542" s="26"/>
      <c r="AV542" s="26"/>
      <c r="AW542" s="26"/>
      <c r="AX542" s="26"/>
      <c r="AY542" s="26"/>
      <c r="AZ542" s="26"/>
      <c r="BA542" s="26"/>
      <c r="BB542" s="26"/>
      <c r="BC542" s="26"/>
      <c r="BD542" s="26"/>
      <c r="BE542" s="26"/>
      <c r="BF542" s="26"/>
      <c r="BG542" s="26"/>
      <c r="BH542" s="26"/>
      <c r="BI542" s="26"/>
      <c r="BJ542" s="26"/>
      <c r="BK542" s="26"/>
      <c r="BL542" s="41"/>
      <c r="BM542" t="s">
        <v>100</v>
      </c>
    </row>
    <row r="543" spans="1:65" x14ac:dyDescent="0.2">
      <c r="A543" s="249"/>
      <c r="B543" s="40" t="s">
        <v>16</v>
      </c>
      <c r="C543" s="24" t="s">
        <v>78</v>
      </c>
      <c r="D543" s="25"/>
      <c r="E543" s="26"/>
      <c r="F543" s="26"/>
      <c r="G543" s="26"/>
      <c r="H543" s="26"/>
      <c r="I543" s="26"/>
      <c r="J543" s="26"/>
      <c r="K543" s="26"/>
      <c r="L543" s="26"/>
      <c r="M543" s="26"/>
      <c r="N543" s="26"/>
      <c r="O543" s="26"/>
      <c r="P543" s="26"/>
      <c r="Q543" s="26"/>
      <c r="R543" s="26"/>
      <c r="S543" s="26"/>
      <c r="T543" s="26"/>
      <c r="U543" s="26"/>
      <c r="V543" s="26"/>
      <c r="W543" s="26"/>
      <c r="X543" s="26"/>
      <c r="Y543" s="26"/>
      <c r="Z543" s="26"/>
      <c r="AA543" s="26"/>
      <c r="AB543" s="26"/>
      <c r="AC543" s="26"/>
      <c r="AD543" s="26"/>
      <c r="AE543" s="26"/>
      <c r="AF543" s="26"/>
      <c r="AG543" s="26"/>
      <c r="AH543" s="26"/>
      <c r="AI543" s="26"/>
      <c r="AJ543" s="26"/>
      <c r="AK543" s="26"/>
      <c r="AL543" s="26"/>
      <c r="AM543" s="26"/>
      <c r="AN543" s="26"/>
      <c r="AO543" s="26"/>
      <c r="AP543" s="26"/>
      <c r="AQ543" s="26"/>
      <c r="AR543" s="26"/>
      <c r="AS543" s="26"/>
      <c r="AT543" s="26"/>
      <c r="AU543" s="26"/>
      <c r="AV543" s="26"/>
      <c r="AW543" s="26"/>
      <c r="AX543" s="26"/>
      <c r="AY543" s="26"/>
      <c r="AZ543" s="26"/>
      <c r="BA543" s="26"/>
      <c r="BB543" s="26"/>
      <c r="BC543" s="26"/>
      <c r="BD543" s="26"/>
      <c r="BE543" s="26"/>
      <c r="BF543" s="26"/>
      <c r="BG543" s="26"/>
      <c r="BH543" s="26"/>
      <c r="BI543" s="26"/>
      <c r="BJ543" s="26"/>
      <c r="BK543" s="26"/>
      <c r="BL543" s="41"/>
      <c r="BM543" t="s">
        <v>100</v>
      </c>
    </row>
    <row r="544" spans="1:65" x14ac:dyDescent="0.2">
      <c r="A544" s="249"/>
      <c r="B544" s="40" t="s">
        <v>16</v>
      </c>
      <c r="C544" s="31" t="s">
        <v>45</v>
      </c>
      <c r="D544" s="27">
        <v>0</v>
      </c>
      <c r="E544" s="28">
        <v>0</v>
      </c>
      <c r="F544" s="28">
        <v>0</v>
      </c>
      <c r="G544" s="28">
        <v>0</v>
      </c>
      <c r="H544" s="28">
        <v>0</v>
      </c>
      <c r="I544" s="28">
        <v>0</v>
      </c>
      <c r="J544" s="28">
        <v>0</v>
      </c>
      <c r="K544" s="28">
        <v>0</v>
      </c>
      <c r="L544" s="28">
        <v>0</v>
      </c>
      <c r="M544" s="28">
        <v>0</v>
      </c>
      <c r="N544" s="28">
        <v>0</v>
      </c>
      <c r="O544" s="28">
        <v>0</v>
      </c>
      <c r="P544" s="28">
        <v>0</v>
      </c>
      <c r="Q544" s="28">
        <v>0</v>
      </c>
      <c r="R544" s="28">
        <v>0</v>
      </c>
      <c r="S544" s="28">
        <v>0</v>
      </c>
      <c r="T544" s="28">
        <v>0</v>
      </c>
      <c r="U544" s="28">
        <v>0</v>
      </c>
      <c r="V544" s="28">
        <v>0</v>
      </c>
      <c r="W544" s="28">
        <v>0</v>
      </c>
      <c r="X544" s="28">
        <v>0</v>
      </c>
      <c r="Y544" s="28">
        <v>0</v>
      </c>
      <c r="Z544" s="28">
        <v>0</v>
      </c>
      <c r="AA544" s="28">
        <v>0</v>
      </c>
      <c r="AB544" s="28">
        <v>0</v>
      </c>
      <c r="AC544" s="28">
        <v>0</v>
      </c>
      <c r="AD544" s="28">
        <v>0</v>
      </c>
      <c r="AE544" s="28">
        <v>0</v>
      </c>
      <c r="AF544" s="28">
        <v>0</v>
      </c>
      <c r="AG544" s="28">
        <v>0</v>
      </c>
      <c r="AH544" s="28">
        <v>0</v>
      </c>
      <c r="AI544" s="28">
        <v>0</v>
      </c>
      <c r="AJ544" s="28">
        <v>0</v>
      </c>
      <c r="AK544" s="28">
        <v>0</v>
      </c>
      <c r="AL544" s="28">
        <v>0</v>
      </c>
      <c r="AM544" s="28">
        <v>0</v>
      </c>
      <c r="AN544" s="28">
        <v>0</v>
      </c>
      <c r="AO544" s="28">
        <v>0</v>
      </c>
      <c r="AP544" s="28">
        <v>0</v>
      </c>
      <c r="AQ544" s="28">
        <v>0</v>
      </c>
      <c r="AR544" s="28">
        <v>0</v>
      </c>
      <c r="AS544" s="28">
        <v>0</v>
      </c>
      <c r="AT544" s="28">
        <v>0</v>
      </c>
      <c r="AU544" s="28">
        <v>0</v>
      </c>
      <c r="AV544" s="28">
        <v>0</v>
      </c>
      <c r="AW544" s="28">
        <v>0</v>
      </c>
      <c r="AX544" s="28">
        <v>0</v>
      </c>
      <c r="AY544" s="28">
        <v>0</v>
      </c>
      <c r="AZ544" s="28">
        <v>0</v>
      </c>
      <c r="BA544" s="28">
        <v>0</v>
      </c>
      <c r="BB544" s="28">
        <v>0</v>
      </c>
      <c r="BC544" s="28">
        <v>0</v>
      </c>
      <c r="BD544" s="28">
        <v>0</v>
      </c>
      <c r="BE544" s="28">
        <v>0</v>
      </c>
      <c r="BF544" s="28">
        <v>0</v>
      </c>
      <c r="BG544" s="28">
        <v>0</v>
      </c>
      <c r="BH544" s="28">
        <v>0</v>
      </c>
      <c r="BI544" s="28">
        <v>0</v>
      </c>
      <c r="BJ544" s="28">
        <v>0</v>
      </c>
      <c r="BK544" s="28">
        <v>0</v>
      </c>
      <c r="BL544" s="42">
        <v>0</v>
      </c>
      <c r="BM544" t="s">
        <v>100</v>
      </c>
    </row>
    <row r="545" spans="1:65" x14ac:dyDescent="0.2">
      <c r="A545" s="249"/>
      <c r="B545" s="40" t="s">
        <v>16</v>
      </c>
      <c r="C545" s="24" t="s">
        <v>74</v>
      </c>
      <c r="D545" s="35">
        <v>0</v>
      </c>
      <c r="E545" s="29">
        <v>0</v>
      </c>
      <c r="F545" s="29">
        <v>0</v>
      </c>
      <c r="G545" s="29">
        <v>0</v>
      </c>
      <c r="H545" s="29">
        <v>0</v>
      </c>
      <c r="I545" s="29">
        <v>0</v>
      </c>
      <c r="J545" s="29">
        <v>0</v>
      </c>
      <c r="K545" s="29">
        <v>0</v>
      </c>
      <c r="L545" s="29">
        <v>0</v>
      </c>
      <c r="M545" s="29">
        <v>0</v>
      </c>
      <c r="N545" s="29">
        <v>0</v>
      </c>
      <c r="O545" s="29">
        <v>0</v>
      </c>
      <c r="P545" s="29">
        <v>0</v>
      </c>
      <c r="Q545" s="29">
        <v>0</v>
      </c>
      <c r="R545" s="29">
        <v>0</v>
      </c>
      <c r="S545" s="29">
        <v>0</v>
      </c>
      <c r="T545" s="29">
        <v>0</v>
      </c>
      <c r="U545" s="29">
        <v>0</v>
      </c>
      <c r="V545" s="29">
        <v>0</v>
      </c>
      <c r="W545" s="29">
        <v>0</v>
      </c>
      <c r="X545" s="26">
        <v>0</v>
      </c>
      <c r="Y545" s="26">
        <v>0</v>
      </c>
      <c r="Z545" s="26">
        <v>0</v>
      </c>
      <c r="AA545" s="26">
        <v>0</v>
      </c>
      <c r="AB545" s="26">
        <v>0</v>
      </c>
      <c r="AC545" s="26">
        <v>0</v>
      </c>
      <c r="AD545" s="26">
        <v>0</v>
      </c>
      <c r="AE545" s="26">
        <v>0</v>
      </c>
      <c r="AF545" s="26">
        <v>0</v>
      </c>
      <c r="AG545" s="26">
        <v>0</v>
      </c>
      <c r="AH545" s="26">
        <v>0</v>
      </c>
      <c r="AI545" s="26"/>
      <c r="AJ545" s="26"/>
      <c r="AK545" s="26"/>
      <c r="AL545" s="26"/>
      <c r="AM545" s="26"/>
      <c r="AN545" s="26"/>
      <c r="AO545" s="26"/>
      <c r="AP545" s="26"/>
      <c r="AQ545" s="26"/>
      <c r="AR545" s="26"/>
      <c r="AS545" s="26"/>
      <c r="AT545" s="26"/>
      <c r="AU545" s="26"/>
      <c r="AV545" s="26"/>
      <c r="AW545" s="26"/>
      <c r="AX545" s="26"/>
      <c r="AY545" s="26"/>
      <c r="AZ545" s="26"/>
      <c r="BA545" s="26"/>
      <c r="BB545" s="26"/>
      <c r="BC545" s="26"/>
      <c r="BD545" s="26"/>
      <c r="BE545" s="26"/>
      <c r="BF545" s="26"/>
      <c r="BG545" s="26"/>
      <c r="BH545" s="26"/>
      <c r="BI545" s="26"/>
      <c r="BJ545" s="26"/>
      <c r="BK545" s="26"/>
      <c r="BL545" s="41"/>
      <c r="BM545" t="s">
        <v>100</v>
      </c>
    </row>
    <row r="546" spans="1:65" x14ac:dyDescent="0.2">
      <c r="A546" s="249"/>
      <c r="B546" s="40" t="s">
        <v>16</v>
      </c>
      <c r="C546" s="24" t="s">
        <v>83</v>
      </c>
      <c r="D546" s="25"/>
      <c r="E546" s="26"/>
      <c r="F546" s="26"/>
      <c r="G546" s="26"/>
      <c r="H546" s="26"/>
      <c r="I546" s="26"/>
      <c r="J546" s="26"/>
      <c r="K546" s="26"/>
      <c r="L546" s="26"/>
      <c r="M546" s="26"/>
      <c r="N546" s="26"/>
      <c r="O546" s="26"/>
      <c r="P546" s="26"/>
      <c r="Q546" s="26"/>
      <c r="R546" s="26"/>
      <c r="S546" s="26"/>
      <c r="T546" s="26"/>
      <c r="U546" s="26"/>
      <c r="V546" s="26"/>
      <c r="W546" s="30"/>
      <c r="X546" s="30"/>
      <c r="Y546" s="30"/>
      <c r="Z546" s="30"/>
      <c r="AA546" s="30"/>
      <c r="AB546" s="30"/>
      <c r="AC546" s="30"/>
      <c r="AD546" s="30"/>
      <c r="AE546" s="30"/>
      <c r="AF546" s="30"/>
      <c r="AG546" s="30"/>
      <c r="AH546" s="30"/>
      <c r="AI546" s="30"/>
      <c r="AJ546" s="30"/>
      <c r="AK546" s="30"/>
      <c r="AL546" s="30"/>
      <c r="AM546" s="30"/>
      <c r="AN546" s="30"/>
      <c r="AO546" s="30"/>
      <c r="AP546" s="30"/>
      <c r="AQ546" s="30"/>
      <c r="AR546" s="30"/>
      <c r="AS546" s="30"/>
      <c r="AT546" s="30"/>
      <c r="AU546" s="30"/>
      <c r="AV546" s="30"/>
      <c r="AW546" s="30"/>
      <c r="AX546" s="30"/>
      <c r="AY546" s="30"/>
      <c r="AZ546" s="30"/>
      <c r="BA546" s="30"/>
      <c r="BB546" s="30"/>
      <c r="BC546" s="30"/>
      <c r="BD546" s="30"/>
      <c r="BE546" s="30"/>
      <c r="BF546" s="30"/>
      <c r="BG546" s="30"/>
      <c r="BH546" s="30"/>
      <c r="BI546" s="30"/>
      <c r="BJ546" s="30"/>
      <c r="BK546" s="30"/>
      <c r="BL546" s="43"/>
      <c r="BM546" t="s">
        <v>100</v>
      </c>
    </row>
    <row r="547" spans="1:65" x14ac:dyDescent="0.2">
      <c r="A547" s="249"/>
      <c r="B547" s="40" t="s">
        <v>16</v>
      </c>
      <c r="C547" s="24" t="s">
        <v>75</v>
      </c>
      <c r="D547" s="25"/>
      <c r="E547" s="26"/>
      <c r="F547" s="26"/>
      <c r="G547" s="26"/>
      <c r="H547" s="26"/>
      <c r="I547" s="26"/>
      <c r="J547" s="26"/>
      <c r="K547" s="26"/>
      <c r="L547" s="26"/>
      <c r="M547" s="26"/>
      <c r="N547" s="26"/>
      <c r="O547" s="26"/>
      <c r="P547" s="26"/>
      <c r="Q547" s="26"/>
      <c r="R547" s="26"/>
      <c r="S547" s="26"/>
      <c r="T547" s="26"/>
      <c r="U547" s="26"/>
      <c r="V547" s="26"/>
      <c r="W547" s="26"/>
      <c r="X547" s="26"/>
      <c r="Y547" s="26"/>
      <c r="Z547" s="26"/>
      <c r="AA547" s="26"/>
      <c r="AB547" s="26"/>
      <c r="AC547" s="26"/>
      <c r="AD547" s="26"/>
      <c r="AE547" s="26"/>
      <c r="AF547" s="26"/>
      <c r="AG547" s="26"/>
      <c r="AH547" s="26"/>
      <c r="AI547" s="26"/>
      <c r="AJ547" s="26"/>
      <c r="AK547" s="26"/>
      <c r="AL547" s="26"/>
      <c r="AM547" s="26"/>
      <c r="AN547" s="26"/>
      <c r="AO547" s="26"/>
      <c r="AP547" s="26"/>
      <c r="AQ547" s="26"/>
      <c r="AR547" s="26"/>
      <c r="AS547" s="26"/>
      <c r="AT547" s="26"/>
      <c r="AU547" s="26"/>
      <c r="AV547" s="26"/>
      <c r="AW547" s="26"/>
      <c r="AX547" s="26"/>
      <c r="AY547" s="26"/>
      <c r="AZ547" s="26"/>
      <c r="BA547" s="26"/>
      <c r="BB547" s="26"/>
      <c r="BC547" s="26"/>
      <c r="BD547" s="26"/>
      <c r="BE547" s="26"/>
      <c r="BF547" s="26"/>
      <c r="BG547" s="26"/>
      <c r="BH547" s="26"/>
      <c r="BI547" s="26"/>
      <c r="BJ547" s="26"/>
      <c r="BK547" s="26"/>
      <c r="BL547" s="41"/>
      <c r="BM547" t="s">
        <v>100</v>
      </c>
    </row>
    <row r="548" spans="1:65" x14ac:dyDescent="0.2">
      <c r="A548" s="249"/>
      <c r="B548" s="40" t="s">
        <v>16</v>
      </c>
      <c r="C548" s="24" t="s">
        <v>79</v>
      </c>
      <c r="D548" s="25"/>
      <c r="E548" s="26"/>
      <c r="F548" s="26"/>
      <c r="G548" s="26"/>
      <c r="H548" s="26"/>
      <c r="I548" s="26"/>
      <c r="J548" s="26"/>
      <c r="K548" s="26"/>
      <c r="L548" s="26"/>
      <c r="M548" s="26"/>
      <c r="N548" s="26"/>
      <c r="O548" s="26"/>
      <c r="P548" s="26"/>
      <c r="Q548" s="26"/>
      <c r="R548" s="26"/>
      <c r="S548" s="26"/>
      <c r="T548" s="26"/>
      <c r="U548" s="26"/>
      <c r="V548" s="26"/>
      <c r="W548" s="26"/>
      <c r="X548" s="26"/>
      <c r="Y548" s="26"/>
      <c r="Z548" s="26"/>
      <c r="AA548" s="26"/>
      <c r="AB548" s="26"/>
      <c r="AC548" s="26"/>
      <c r="AD548" s="26"/>
      <c r="AE548" s="26"/>
      <c r="AF548" s="26"/>
      <c r="AG548" s="26"/>
      <c r="AH548" s="26"/>
      <c r="AI548" s="26"/>
      <c r="AJ548" s="26"/>
      <c r="AK548" s="26"/>
      <c r="AL548" s="26"/>
      <c r="AM548" s="26"/>
      <c r="AN548" s="26"/>
      <c r="AO548" s="26"/>
      <c r="AP548" s="26"/>
      <c r="AQ548" s="26"/>
      <c r="AR548" s="26"/>
      <c r="AS548" s="26"/>
      <c r="AT548" s="26"/>
      <c r="AU548" s="26"/>
      <c r="AV548" s="26"/>
      <c r="AW548" s="26"/>
      <c r="AX548" s="26"/>
      <c r="AY548" s="26"/>
      <c r="AZ548" s="26"/>
      <c r="BA548" s="26"/>
      <c r="BB548" s="26"/>
      <c r="BC548" s="26"/>
      <c r="BD548" s="26"/>
      <c r="BE548" s="26"/>
      <c r="BF548" s="26"/>
      <c r="BG548" s="26"/>
      <c r="BH548" s="26"/>
      <c r="BI548" s="26"/>
      <c r="BJ548" s="26"/>
      <c r="BK548" s="26"/>
      <c r="BL548" s="41"/>
      <c r="BM548" t="s">
        <v>100</v>
      </c>
    </row>
    <row r="549" spans="1:65" x14ac:dyDescent="0.2">
      <c r="A549" s="249"/>
      <c r="B549" s="40" t="s">
        <v>16</v>
      </c>
      <c r="C549" s="24" t="s">
        <v>80</v>
      </c>
      <c r="D549" s="25"/>
      <c r="E549" s="26"/>
      <c r="F549" s="26"/>
      <c r="G549" s="26"/>
      <c r="H549" s="26"/>
      <c r="I549" s="26"/>
      <c r="J549" s="26"/>
      <c r="K549" s="26"/>
      <c r="L549" s="26"/>
      <c r="M549" s="26"/>
      <c r="N549" s="26"/>
      <c r="O549" s="26"/>
      <c r="P549" s="26"/>
      <c r="Q549" s="26"/>
      <c r="R549" s="26"/>
      <c r="S549" s="26"/>
      <c r="T549" s="26"/>
      <c r="U549" s="26"/>
      <c r="V549" s="26"/>
      <c r="W549" s="26"/>
      <c r="X549" s="26"/>
      <c r="Y549" s="26"/>
      <c r="Z549" s="26"/>
      <c r="AA549" s="26"/>
      <c r="AB549" s="26"/>
      <c r="AC549" s="26"/>
      <c r="AD549" s="26"/>
      <c r="AE549" s="26"/>
      <c r="AF549" s="26"/>
      <c r="AG549" s="26"/>
      <c r="AH549" s="26"/>
      <c r="AI549" s="26"/>
      <c r="AJ549" s="26"/>
      <c r="AK549" s="26"/>
      <c r="AL549" s="26"/>
      <c r="AM549" s="26"/>
      <c r="AN549" s="26"/>
      <c r="AO549" s="26"/>
      <c r="AP549" s="26"/>
      <c r="AQ549" s="26"/>
      <c r="AR549" s="26"/>
      <c r="AS549" s="26"/>
      <c r="AT549" s="26"/>
      <c r="AU549" s="26"/>
      <c r="AV549" s="26"/>
      <c r="AW549" s="26"/>
      <c r="AX549" s="26"/>
      <c r="AY549" s="26"/>
      <c r="AZ549" s="26"/>
      <c r="BA549" s="26"/>
      <c r="BB549" s="26"/>
      <c r="BC549" s="26"/>
      <c r="BD549" s="26"/>
      <c r="BE549" s="26"/>
      <c r="BF549" s="26"/>
      <c r="BG549" s="26"/>
      <c r="BH549" s="26"/>
      <c r="BI549" s="26"/>
      <c r="BJ549" s="26"/>
      <c r="BK549" s="26"/>
      <c r="BL549" s="41"/>
      <c r="BM549" t="s">
        <v>100</v>
      </c>
    </row>
    <row r="550" spans="1:65" x14ac:dyDescent="0.2">
      <c r="A550" s="249"/>
      <c r="B550" s="40" t="s">
        <v>16</v>
      </c>
      <c r="C550" s="24" t="s">
        <v>78</v>
      </c>
      <c r="D550" s="25"/>
      <c r="E550" s="26"/>
      <c r="F550" s="26"/>
      <c r="G550" s="26"/>
      <c r="H550" s="26"/>
      <c r="I550" s="26"/>
      <c r="J550" s="26"/>
      <c r="K550" s="26"/>
      <c r="L550" s="26"/>
      <c r="M550" s="26"/>
      <c r="N550" s="26"/>
      <c r="O550" s="26"/>
      <c r="P550" s="26"/>
      <c r="Q550" s="26"/>
      <c r="R550" s="26"/>
      <c r="S550" s="26"/>
      <c r="T550" s="26"/>
      <c r="U550" s="26"/>
      <c r="V550" s="26"/>
      <c r="W550" s="26"/>
      <c r="X550" s="26"/>
      <c r="Y550" s="26"/>
      <c r="Z550" s="26"/>
      <c r="AA550" s="26"/>
      <c r="AB550" s="26"/>
      <c r="AC550" s="26"/>
      <c r="AD550" s="26"/>
      <c r="AE550" s="26"/>
      <c r="AF550" s="26"/>
      <c r="AG550" s="26"/>
      <c r="AH550" s="26"/>
      <c r="AI550" s="26"/>
      <c r="AJ550" s="26"/>
      <c r="AK550" s="26"/>
      <c r="AL550" s="26"/>
      <c r="AM550" s="26"/>
      <c r="AN550" s="26"/>
      <c r="AO550" s="26"/>
      <c r="AP550" s="26"/>
      <c r="AQ550" s="26"/>
      <c r="AR550" s="26"/>
      <c r="AS550" s="26"/>
      <c r="AT550" s="26"/>
      <c r="AU550" s="26"/>
      <c r="AV550" s="26"/>
      <c r="AW550" s="26"/>
      <c r="AX550" s="26"/>
      <c r="AY550" s="26"/>
      <c r="AZ550" s="26"/>
      <c r="BA550" s="26"/>
      <c r="BB550" s="26"/>
      <c r="BC550" s="26"/>
      <c r="BD550" s="26"/>
      <c r="BE550" s="26"/>
      <c r="BF550" s="26"/>
      <c r="BG550" s="26"/>
      <c r="BH550" s="26"/>
      <c r="BI550" s="26"/>
      <c r="BJ550" s="26"/>
      <c r="BK550" s="26"/>
      <c r="BL550" s="41"/>
      <c r="BM550" t="s">
        <v>100</v>
      </c>
    </row>
    <row r="551" spans="1:65" x14ac:dyDescent="0.2">
      <c r="A551" s="249"/>
      <c r="B551" s="40" t="s">
        <v>16</v>
      </c>
      <c r="C551" s="31" t="s">
        <v>42</v>
      </c>
      <c r="D551" s="27">
        <v>10</v>
      </c>
      <c r="E551" s="28">
        <v>11</v>
      </c>
      <c r="F551" s="28">
        <v>11</v>
      </c>
      <c r="G551" s="28">
        <v>11</v>
      </c>
      <c r="H551" s="28">
        <v>11</v>
      </c>
      <c r="I551" s="28">
        <v>11</v>
      </c>
      <c r="J551" s="28">
        <v>9</v>
      </c>
      <c r="K551" s="28">
        <v>9</v>
      </c>
      <c r="L551" s="28">
        <v>9</v>
      </c>
      <c r="M551" s="28">
        <v>9</v>
      </c>
      <c r="N551" s="28">
        <v>9.1999999999999993</v>
      </c>
      <c r="O551" s="28">
        <v>9.3000000000000007</v>
      </c>
      <c r="P551" s="28">
        <v>9.3000000000000007</v>
      </c>
      <c r="Q551" s="28">
        <v>8.6999999999999993</v>
      </c>
      <c r="R551" s="28">
        <v>8.6</v>
      </c>
      <c r="S551" s="28">
        <v>6.9</v>
      </c>
      <c r="T551" s="28">
        <v>9.3000000000000007</v>
      </c>
      <c r="U551" s="28">
        <v>9.1999999999999993</v>
      </c>
      <c r="V551" s="28">
        <v>9.1999999999999993</v>
      </c>
      <c r="W551" s="28">
        <v>9.1999999999999993</v>
      </c>
      <c r="X551" s="28">
        <v>8.1</v>
      </c>
      <c r="Y551" s="28">
        <v>7</v>
      </c>
      <c r="Z551" s="28">
        <v>7</v>
      </c>
      <c r="AA551" s="28">
        <v>7</v>
      </c>
      <c r="AB551" s="28">
        <v>7</v>
      </c>
      <c r="AC551" s="28">
        <v>7</v>
      </c>
      <c r="AD551" s="28">
        <v>7</v>
      </c>
      <c r="AE551" s="28">
        <v>7</v>
      </c>
      <c r="AF551" s="28">
        <v>7</v>
      </c>
      <c r="AG551" s="28">
        <v>7</v>
      </c>
      <c r="AH551" s="28">
        <v>7</v>
      </c>
      <c r="AI551" s="28">
        <v>7</v>
      </c>
      <c r="AJ551" s="28">
        <v>7</v>
      </c>
      <c r="AK551" s="28">
        <v>7</v>
      </c>
      <c r="AL551" s="28">
        <v>7</v>
      </c>
      <c r="AM551" s="28">
        <v>7</v>
      </c>
      <c r="AN551" s="28">
        <v>7</v>
      </c>
      <c r="AO551" s="28">
        <v>7</v>
      </c>
      <c r="AP551" s="28">
        <v>7</v>
      </c>
      <c r="AQ551" s="28">
        <v>7</v>
      </c>
      <c r="AR551" s="28">
        <v>7</v>
      </c>
      <c r="AS551" s="28">
        <v>7</v>
      </c>
      <c r="AT551" s="28">
        <v>7</v>
      </c>
      <c r="AU551" s="28">
        <v>7</v>
      </c>
      <c r="AV551" s="28">
        <v>7</v>
      </c>
      <c r="AW551" s="28">
        <v>7</v>
      </c>
      <c r="AX551" s="28">
        <v>7</v>
      </c>
      <c r="AY551" s="28">
        <v>7</v>
      </c>
      <c r="AZ551" s="28">
        <v>7</v>
      </c>
      <c r="BA551" s="28">
        <v>7</v>
      </c>
      <c r="BB551" s="28">
        <v>7</v>
      </c>
      <c r="BC551" s="28">
        <v>7</v>
      </c>
      <c r="BD551" s="28">
        <v>7</v>
      </c>
      <c r="BE551" s="28">
        <v>7</v>
      </c>
      <c r="BF551" s="28">
        <v>7</v>
      </c>
      <c r="BG551" s="28">
        <v>7</v>
      </c>
      <c r="BH551" s="28">
        <v>7</v>
      </c>
      <c r="BI551" s="28">
        <v>7</v>
      </c>
      <c r="BJ551" s="28">
        <v>7</v>
      </c>
      <c r="BK551" s="28">
        <v>7</v>
      </c>
      <c r="BL551" s="42">
        <v>7</v>
      </c>
      <c r="BM551" t="s">
        <v>100</v>
      </c>
    </row>
    <row r="552" spans="1:65" x14ac:dyDescent="0.2">
      <c r="A552" s="249"/>
      <c r="B552" s="40" t="s">
        <v>16</v>
      </c>
      <c r="C552" s="24" t="s">
        <v>74</v>
      </c>
      <c r="D552" s="35">
        <v>10</v>
      </c>
      <c r="E552" s="29">
        <v>11</v>
      </c>
      <c r="F552" s="29">
        <v>11</v>
      </c>
      <c r="G552" s="29">
        <v>11</v>
      </c>
      <c r="H552" s="29">
        <v>11</v>
      </c>
      <c r="I552" s="29">
        <v>11</v>
      </c>
      <c r="J552" s="29">
        <v>9</v>
      </c>
      <c r="K552" s="29">
        <v>9</v>
      </c>
      <c r="L552" s="29">
        <v>9</v>
      </c>
      <c r="M552" s="29">
        <v>9</v>
      </c>
      <c r="N552" s="29">
        <v>9.1999999999999993</v>
      </c>
      <c r="O552" s="29">
        <v>9.3000000000000007</v>
      </c>
      <c r="P552" s="29">
        <v>9.3000000000000007</v>
      </c>
      <c r="Q552" s="29">
        <v>8.6999999999999993</v>
      </c>
      <c r="R552" s="29">
        <v>8.6</v>
      </c>
      <c r="S552" s="29">
        <v>6.9</v>
      </c>
      <c r="T552" s="29">
        <v>9.3000000000000007</v>
      </c>
      <c r="U552" s="29">
        <v>9.1999999999999993</v>
      </c>
      <c r="V552" s="29">
        <v>9.1999999999999993</v>
      </c>
      <c r="W552" s="29">
        <v>9.1999999999999993</v>
      </c>
      <c r="X552" s="26">
        <v>0</v>
      </c>
      <c r="Y552" s="26">
        <v>7</v>
      </c>
      <c r="Z552" s="26">
        <v>7</v>
      </c>
      <c r="AA552" s="26">
        <v>7</v>
      </c>
      <c r="AB552" s="26">
        <v>7</v>
      </c>
      <c r="AC552" s="26">
        <v>7</v>
      </c>
      <c r="AD552" s="26">
        <v>7</v>
      </c>
      <c r="AE552" s="26">
        <v>7</v>
      </c>
      <c r="AF552" s="26">
        <v>7</v>
      </c>
      <c r="AG552" s="26">
        <v>7</v>
      </c>
      <c r="AH552" s="26">
        <v>7</v>
      </c>
      <c r="AI552" s="26"/>
      <c r="AJ552" s="26"/>
      <c r="AK552" s="26"/>
      <c r="AL552" s="26"/>
      <c r="AM552" s="26"/>
      <c r="AN552" s="26"/>
      <c r="AO552" s="26"/>
      <c r="AP552" s="26"/>
      <c r="AQ552" s="26"/>
      <c r="AR552" s="26"/>
      <c r="AS552" s="26"/>
      <c r="AT552" s="26"/>
      <c r="AU552" s="26"/>
      <c r="AV552" s="26"/>
      <c r="AW552" s="26"/>
      <c r="AX552" s="26"/>
      <c r="AY552" s="26"/>
      <c r="AZ552" s="26"/>
      <c r="BA552" s="26"/>
      <c r="BB552" s="26"/>
      <c r="BC552" s="26"/>
      <c r="BD552" s="26"/>
      <c r="BE552" s="26"/>
      <c r="BF552" s="26"/>
      <c r="BG552" s="26"/>
      <c r="BH552" s="26"/>
      <c r="BI552" s="26"/>
      <c r="BJ552" s="26"/>
      <c r="BK552" s="26"/>
      <c r="BL552" s="41"/>
      <c r="BM552" t="s">
        <v>100</v>
      </c>
    </row>
    <row r="553" spans="1:65" x14ac:dyDescent="0.2">
      <c r="A553" s="249"/>
      <c r="B553" s="40" t="s">
        <v>16</v>
      </c>
      <c r="C553" s="24" t="s">
        <v>83</v>
      </c>
      <c r="D553" s="25"/>
      <c r="E553" s="26"/>
      <c r="F553" s="26"/>
      <c r="G553" s="26"/>
      <c r="H553" s="26"/>
      <c r="I553" s="26"/>
      <c r="J553" s="26"/>
      <c r="K553" s="26"/>
      <c r="L553" s="26"/>
      <c r="M553" s="26"/>
      <c r="N553" s="26"/>
      <c r="O553" s="26"/>
      <c r="P553" s="26"/>
      <c r="Q553" s="26"/>
      <c r="R553" s="26"/>
      <c r="S553" s="26"/>
      <c r="T553" s="26"/>
      <c r="U553" s="26"/>
      <c r="V553" s="26"/>
      <c r="W553" s="30"/>
      <c r="X553" s="30">
        <v>-1.0999999999999996</v>
      </c>
      <c r="Y553" s="30">
        <v>-1.0999999999999996</v>
      </c>
      <c r="Z553" s="30">
        <v>0</v>
      </c>
      <c r="AA553" s="30">
        <v>0</v>
      </c>
      <c r="AB553" s="30">
        <v>0</v>
      </c>
      <c r="AC553" s="30">
        <v>0</v>
      </c>
      <c r="AD553" s="30">
        <v>0</v>
      </c>
      <c r="AE553" s="30">
        <v>0</v>
      </c>
      <c r="AF553" s="30">
        <v>0</v>
      </c>
      <c r="AG553" s="30">
        <v>0</v>
      </c>
      <c r="AH553" s="30">
        <v>0</v>
      </c>
      <c r="AI553" s="30"/>
      <c r="AJ553" s="30"/>
      <c r="AK553" s="30"/>
      <c r="AL553" s="30"/>
      <c r="AM553" s="30"/>
      <c r="AN553" s="30"/>
      <c r="AO553" s="30"/>
      <c r="AP553" s="30"/>
      <c r="AQ553" s="30"/>
      <c r="AR553" s="30"/>
      <c r="AS553" s="30"/>
      <c r="AT553" s="30"/>
      <c r="AU553" s="30"/>
      <c r="AV553" s="30"/>
      <c r="AW553" s="30"/>
      <c r="AX553" s="30"/>
      <c r="AY553" s="30"/>
      <c r="AZ553" s="30"/>
      <c r="BA553" s="30"/>
      <c r="BB553" s="30"/>
      <c r="BC553" s="30"/>
      <c r="BD553" s="30"/>
      <c r="BE553" s="30"/>
      <c r="BF553" s="30"/>
      <c r="BG553" s="30"/>
      <c r="BH553" s="30"/>
      <c r="BI553" s="30"/>
      <c r="BJ553" s="30"/>
      <c r="BK553" s="30"/>
      <c r="BL553" s="43"/>
      <c r="BM553" t="s">
        <v>100</v>
      </c>
    </row>
    <row r="554" spans="1:65" x14ac:dyDescent="0.2">
      <c r="A554" s="249"/>
      <c r="B554" s="40" t="s">
        <v>16</v>
      </c>
      <c r="C554" s="24" t="s">
        <v>75</v>
      </c>
      <c r="D554" s="25"/>
      <c r="E554" s="26"/>
      <c r="F554" s="26"/>
      <c r="G554" s="26"/>
      <c r="H554" s="26"/>
      <c r="I554" s="26"/>
      <c r="J554" s="26"/>
      <c r="K554" s="26"/>
      <c r="L554" s="26"/>
      <c r="M554" s="26"/>
      <c r="N554" s="26"/>
      <c r="O554" s="26"/>
      <c r="P554" s="26"/>
      <c r="Q554" s="26"/>
      <c r="R554" s="26"/>
      <c r="S554" s="26"/>
      <c r="T554" s="26"/>
      <c r="U554" s="26"/>
      <c r="V554" s="26"/>
      <c r="W554" s="26"/>
      <c r="X554" s="26"/>
      <c r="Y554" s="26"/>
      <c r="Z554" s="26"/>
      <c r="AA554" s="26"/>
      <c r="AB554" s="26"/>
      <c r="AC554" s="26"/>
      <c r="AD554" s="26"/>
      <c r="AE554" s="26"/>
      <c r="AF554" s="26"/>
      <c r="AG554" s="26"/>
      <c r="AH554" s="26"/>
      <c r="AI554" s="26"/>
      <c r="AJ554" s="26"/>
      <c r="AK554" s="26"/>
      <c r="AL554" s="26"/>
      <c r="AM554" s="26"/>
      <c r="AN554" s="26"/>
      <c r="AO554" s="26"/>
      <c r="AP554" s="26"/>
      <c r="AQ554" s="26"/>
      <c r="AR554" s="26"/>
      <c r="AS554" s="26"/>
      <c r="AT554" s="26"/>
      <c r="AU554" s="26"/>
      <c r="AV554" s="26"/>
      <c r="AW554" s="26"/>
      <c r="AX554" s="26"/>
      <c r="AY554" s="26"/>
      <c r="AZ554" s="26"/>
      <c r="BA554" s="26"/>
      <c r="BB554" s="26"/>
      <c r="BC554" s="26"/>
      <c r="BD554" s="26"/>
      <c r="BE554" s="26"/>
      <c r="BF554" s="26"/>
      <c r="BG554" s="26"/>
      <c r="BH554" s="26"/>
      <c r="BI554" s="26"/>
      <c r="BJ554" s="26"/>
      <c r="BK554" s="26"/>
      <c r="BL554" s="41"/>
      <c r="BM554" t="s">
        <v>100</v>
      </c>
    </row>
    <row r="555" spans="1:65" x14ac:dyDescent="0.2">
      <c r="A555" s="249"/>
      <c r="B555" s="40" t="s">
        <v>16</v>
      </c>
      <c r="C555" s="24" t="s">
        <v>79</v>
      </c>
      <c r="D555" s="25"/>
      <c r="E555" s="26"/>
      <c r="F555" s="26"/>
      <c r="G555" s="26"/>
      <c r="H555" s="26"/>
      <c r="I555" s="26"/>
      <c r="J555" s="26"/>
      <c r="K555" s="26"/>
      <c r="L555" s="26"/>
      <c r="M555" s="26"/>
      <c r="N555" s="26"/>
      <c r="O555" s="26"/>
      <c r="P555" s="26"/>
      <c r="Q555" s="26"/>
      <c r="R555" s="26"/>
      <c r="S555" s="26"/>
      <c r="T555" s="26"/>
      <c r="U555" s="26"/>
      <c r="V555" s="26"/>
      <c r="W555" s="26"/>
      <c r="X555" s="26"/>
      <c r="Y555" s="26"/>
      <c r="Z555" s="26"/>
      <c r="AA555" s="26"/>
      <c r="AB555" s="26"/>
      <c r="AC555" s="26"/>
      <c r="AD555" s="26"/>
      <c r="AE555" s="26"/>
      <c r="AF555" s="26"/>
      <c r="AG555" s="26"/>
      <c r="AH555" s="26"/>
      <c r="AI555" s="26"/>
      <c r="AJ555" s="26"/>
      <c r="AK555" s="26"/>
      <c r="AL555" s="26"/>
      <c r="AM555" s="26"/>
      <c r="AN555" s="26"/>
      <c r="AO555" s="26"/>
      <c r="AP555" s="26"/>
      <c r="AQ555" s="26"/>
      <c r="AR555" s="26"/>
      <c r="AS555" s="26"/>
      <c r="AT555" s="26"/>
      <c r="AU555" s="26"/>
      <c r="AV555" s="26"/>
      <c r="AW555" s="26"/>
      <c r="AX555" s="26"/>
      <c r="AY555" s="26"/>
      <c r="AZ555" s="26"/>
      <c r="BA555" s="26"/>
      <c r="BB555" s="26"/>
      <c r="BC555" s="26"/>
      <c r="BD555" s="26"/>
      <c r="BE555" s="26"/>
      <c r="BF555" s="26"/>
      <c r="BG555" s="26"/>
      <c r="BH555" s="26"/>
      <c r="BI555" s="26"/>
      <c r="BJ555" s="26"/>
      <c r="BK555" s="26"/>
      <c r="BL555" s="41"/>
      <c r="BM555" t="s">
        <v>100</v>
      </c>
    </row>
    <row r="556" spans="1:65" x14ac:dyDescent="0.2">
      <c r="A556" s="249"/>
      <c r="B556" s="40" t="s">
        <v>16</v>
      </c>
      <c r="C556" s="24" t="s">
        <v>80</v>
      </c>
      <c r="D556" s="25"/>
      <c r="E556" s="26"/>
      <c r="F556" s="26"/>
      <c r="G556" s="26"/>
      <c r="H556" s="26"/>
      <c r="I556" s="26"/>
      <c r="J556" s="26"/>
      <c r="K556" s="26"/>
      <c r="L556" s="26"/>
      <c r="M556" s="26"/>
      <c r="N556" s="26"/>
      <c r="O556" s="26"/>
      <c r="P556" s="26"/>
      <c r="Q556" s="26"/>
      <c r="R556" s="26"/>
      <c r="S556" s="26"/>
      <c r="T556" s="26"/>
      <c r="U556" s="26"/>
      <c r="V556" s="26"/>
      <c r="W556" s="26"/>
      <c r="X556" s="26"/>
      <c r="Y556" s="26"/>
      <c r="Z556" s="26"/>
      <c r="AA556" s="26"/>
      <c r="AB556" s="26"/>
      <c r="AC556" s="26"/>
      <c r="AD556" s="26"/>
      <c r="AE556" s="26"/>
      <c r="AF556" s="26"/>
      <c r="AG556" s="26"/>
      <c r="AH556" s="26"/>
      <c r="AI556" s="26"/>
      <c r="AJ556" s="26"/>
      <c r="AK556" s="26"/>
      <c r="AL556" s="26"/>
      <c r="AM556" s="26"/>
      <c r="AN556" s="26"/>
      <c r="AO556" s="26"/>
      <c r="AP556" s="26"/>
      <c r="AQ556" s="26"/>
      <c r="AR556" s="26"/>
      <c r="AS556" s="26"/>
      <c r="AT556" s="26"/>
      <c r="AU556" s="26"/>
      <c r="AV556" s="26"/>
      <c r="AW556" s="26"/>
      <c r="AX556" s="26"/>
      <c r="AY556" s="26"/>
      <c r="AZ556" s="26"/>
      <c r="BA556" s="26"/>
      <c r="BB556" s="26"/>
      <c r="BC556" s="26"/>
      <c r="BD556" s="26"/>
      <c r="BE556" s="26"/>
      <c r="BF556" s="26"/>
      <c r="BG556" s="26"/>
      <c r="BH556" s="26"/>
      <c r="BI556" s="26"/>
      <c r="BJ556" s="26"/>
      <c r="BK556" s="26"/>
      <c r="BL556" s="41"/>
      <c r="BM556" t="s">
        <v>100</v>
      </c>
    </row>
    <row r="557" spans="1:65" x14ac:dyDescent="0.2">
      <c r="A557" s="249"/>
      <c r="B557" s="40" t="s">
        <v>16</v>
      </c>
      <c r="C557" s="24" t="s">
        <v>78</v>
      </c>
      <c r="D557" s="25"/>
      <c r="E557" s="26"/>
      <c r="F557" s="26"/>
      <c r="G557" s="26"/>
      <c r="H557" s="26"/>
      <c r="I557" s="26"/>
      <c r="J557" s="26"/>
      <c r="K557" s="26"/>
      <c r="L557" s="26"/>
      <c r="M557" s="26"/>
      <c r="N557" s="26"/>
      <c r="O557" s="26"/>
      <c r="P557" s="26"/>
      <c r="Q557" s="26"/>
      <c r="R557" s="26"/>
      <c r="S557" s="26"/>
      <c r="T557" s="26"/>
      <c r="U557" s="26"/>
      <c r="V557" s="26"/>
      <c r="W557" s="26"/>
      <c r="X557" s="26"/>
      <c r="Y557" s="26"/>
      <c r="Z557" s="26"/>
      <c r="AA557" s="26"/>
      <c r="AB557" s="26"/>
      <c r="AC557" s="26"/>
      <c r="AD557" s="26"/>
      <c r="AE557" s="26"/>
      <c r="AF557" s="26"/>
      <c r="AG557" s="26"/>
      <c r="AH557" s="26"/>
      <c r="AI557" s="26"/>
      <c r="AJ557" s="26"/>
      <c r="AK557" s="26"/>
      <c r="AL557" s="26"/>
      <c r="AM557" s="26"/>
      <c r="AN557" s="26"/>
      <c r="AO557" s="26"/>
      <c r="AP557" s="26"/>
      <c r="AQ557" s="26"/>
      <c r="AR557" s="26"/>
      <c r="AS557" s="26"/>
      <c r="AT557" s="26"/>
      <c r="AU557" s="26"/>
      <c r="AV557" s="26"/>
      <c r="AW557" s="26"/>
      <c r="AX557" s="26"/>
      <c r="AY557" s="26"/>
      <c r="AZ557" s="26"/>
      <c r="BA557" s="26"/>
      <c r="BB557" s="26"/>
      <c r="BC557" s="26"/>
      <c r="BD557" s="26"/>
      <c r="BE557" s="26"/>
      <c r="BF557" s="26"/>
      <c r="BG557" s="26"/>
      <c r="BH557" s="26"/>
      <c r="BI557" s="26"/>
      <c r="BJ557" s="26"/>
      <c r="BK557" s="26"/>
      <c r="BL557" s="41"/>
      <c r="BM557" t="s">
        <v>100</v>
      </c>
    </row>
    <row r="558" spans="1:65" x14ac:dyDescent="0.2">
      <c r="A558" s="249"/>
      <c r="B558" s="40" t="s">
        <v>16</v>
      </c>
      <c r="C558" s="31" t="s">
        <v>43</v>
      </c>
      <c r="D558" s="27">
        <v>0</v>
      </c>
      <c r="E558" s="28">
        <v>0</v>
      </c>
      <c r="F558" s="28">
        <v>0</v>
      </c>
      <c r="G558" s="28">
        <v>0</v>
      </c>
      <c r="H558" s="28">
        <v>0</v>
      </c>
      <c r="I558" s="28">
        <v>0</v>
      </c>
      <c r="J558" s="28">
        <v>0</v>
      </c>
      <c r="K558" s="28">
        <v>0</v>
      </c>
      <c r="L558" s="28">
        <v>0</v>
      </c>
      <c r="M558" s="28">
        <v>0</v>
      </c>
      <c r="N558" s="28">
        <v>0</v>
      </c>
      <c r="O558" s="28">
        <v>0</v>
      </c>
      <c r="P558" s="28">
        <v>0</v>
      </c>
      <c r="Q558" s="28">
        <v>0</v>
      </c>
      <c r="R558" s="28">
        <v>0</v>
      </c>
      <c r="S558" s="28">
        <v>0</v>
      </c>
      <c r="T558" s="28">
        <v>0</v>
      </c>
      <c r="U558" s="28">
        <v>0</v>
      </c>
      <c r="V558" s="28">
        <v>0</v>
      </c>
      <c r="W558" s="28">
        <v>0</v>
      </c>
      <c r="X558" s="28">
        <v>0</v>
      </c>
      <c r="Y558" s="28">
        <v>0</v>
      </c>
      <c r="Z558" s="28">
        <v>0</v>
      </c>
      <c r="AA558" s="28">
        <v>0</v>
      </c>
      <c r="AB558" s="28">
        <v>0</v>
      </c>
      <c r="AC558" s="28">
        <v>0</v>
      </c>
      <c r="AD558" s="28">
        <v>0</v>
      </c>
      <c r="AE558" s="28">
        <v>0</v>
      </c>
      <c r="AF558" s="28">
        <v>0</v>
      </c>
      <c r="AG558" s="28">
        <v>0</v>
      </c>
      <c r="AH558" s="28">
        <v>0</v>
      </c>
      <c r="AI558" s="28">
        <v>0</v>
      </c>
      <c r="AJ558" s="28">
        <v>0</v>
      </c>
      <c r="AK558" s="28">
        <v>0</v>
      </c>
      <c r="AL558" s="28">
        <v>0</v>
      </c>
      <c r="AM558" s="28">
        <v>0</v>
      </c>
      <c r="AN558" s="28">
        <v>0</v>
      </c>
      <c r="AO558" s="28">
        <v>0</v>
      </c>
      <c r="AP558" s="28">
        <v>0</v>
      </c>
      <c r="AQ558" s="28">
        <v>0</v>
      </c>
      <c r="AR558" s="28">
        <v>0</v>
      </c>
      <c r="AS558" s="28">
        <v>0</v>
      </c>
      <c r="AT558" s="28">
        <v>0</v>
      </c>
      <c r="AU558" s="28">
        <v>0</v>
      </c>
      <c r="AV558" s="28">
        <v>0</v>
      </c>
      <c r="AW558" s="28">
        <v>0</v>
      </c>
      <c r="AX558" s="28">
        <v>0</v>
      </c>
      <c r="AY558" s="28">
        <v>0</v>
      </c>
      <c r="AZ558" s="28">
        <v>0</v>
      </c>
      <c r="BA558" s="28">
        <v>0</v>
      </c>
      <c r="BB558" s="28">
        <v>0</v>
      </c>
      <c r="BC558" s="28">
        <v>0</v>
      </c>
      <c r="BD558" s="28">
        <v>0</v>
      </c>
      <c r="BE558" s="28">
        <v>0</v>
      </c>
      <c r="BF558" s="28">
        <v>0</v>
      </c>
      <c r="BG558" s="28">
        <v>0</v>
      </c>
      <c r="BH558" s="28">
        <v>0</v>
      </c>
      <c r="BI558" s="28">
        <v>0</v>
      </c>
      <c r="BJ558" s="28">
        <v>0</v>
      </c>
      <c r="BK558" s="28">
        <v>0</v>
      </c>
      <c r="BL558" s="42">
        <v>0</v>
      </c>
      <c r="BM558" t="s">
        <v>100</v>
      </c>
    </row>
    <row r="559" spans="1:65" x14ac:dyDescent="0.2">
      <c r="A559" s="249"/>
      <c r="B559" s="40" t="s">
        <v>16</v>
      </c>
      <c r="C559" s="24" t="s">
        <v>74</v>
      </c>
      <c r="D559" s="35">
        <v>0</v>
      </c>
      <c r="E559" s="29">
        <v>0</v>
      </c>
      <c r="F559" s="29">
        <v>0</v>
      </c>
      <c r="G559" s="29">
        <v>0</v>
      </c>
      <c r="H559" s="29">
        <v>0</v>
      </c>
      <c r="I559" s="29">
        <v>0</v>
      </c>
      <c r="J559" s="29">
        <v>0</v>
      </c>
      <c r="K559" s="29">
        <v>0</v>
      </c>
      <c r="L559" s="29">
        <v>0</v>
      </c>
      <c r="M559" s="29">
        <v>0</v>
      </c>
      <c r="N559" s="29">
        <v>0</v>
      </c>
      <c r="O559" s="29">
        <v>0</v>
      </c>
      <c r="P559" s="29">
        <v>0</v>
      </c>
      <c r="Q559" s="29">
        <v>0</v>
      </c>
      <c r="R559" s="29">
        <v>0</v>
      </c>
      <c r="S559" s="29">
        <v>0</v>
      </c>
      <c r="T559" s="29">
        <v>0</v>
      </c>
      <c r="U559" s="29">
        <v>0</v>
      </c>
      <c r="V559" s="29">
        <v>0</v>
      </c>
      <c r="W559" s="29">
        <v>0</v>
      </c>
      <c r="X559" s="26">
        <v>0</v>
      </c>
      <c r="Y559" s="26">
        <v>0</v>
      </c>
      <c r="Z559" s="26">
        <v>0</v>
      </c>
      <c r="AA559" s="26">
        <v>0</v>
      </c>
      <c r="AB559" s="26">
        <v>0</v>
      </c>
      <c r="AC559" s="26">
        <v>0</v>
      </c>
      <c r="AD559" s="26">
        <v>0</v>
      </c>
      <c r="AE559" s="26">
        <v>0</v>
      </c>
      <c r="AF559" s="26">
        <v>0</v>
      </c>
      <c r="AG559" s="26">
        <v>0</v>
      </c>
      <c r="AH559" s="26">
        <v>0</v>
      </c>
      <c r="AI559" s="26"/>
      <c r="AJ559" s="26"/>
      <c r="AK559" s="26"/>
      <c r="AL559" s="26"/>
      <c r="AM559" s="26"/>
      <c r="AN559" s="26"/>
      <c r="AO559" s="26"/>
      <c r="AP559" s="26"/>
      <c r="AQ559" s="26"/>
      <c r="AR559" s="26"/>
      <c r="AS559" s="26"/>
      <c r="AT559" s="26"/>
      <c r="AU559" s="26"/>
      <c r="AV559" s="26"/>
      <c r="AW559" s="26"/>
      <c r="AX559" s="26"/>
      <c r="AY559" s="26"/>
      <c r="AZ559" s="26"/>
      <c r="BA559" s="26"/>
      <c r="BB559" s="26"/>
      <c r="BC559" s="26"/>
      <c r="BD559" s="26"/>
      <c r="BE559" s="26"/>
      <c r="BF559" s="26"/>
      <c r="BG559" s="26"/>
      <c r="BH559" s="26"/>
      <c r="BI559" s="26"/>
      <c r="BJ559" s="26"/>
      <c r="BK559" s="26"/>
      <c r="BL559" s="41"/>
      <c r="BM559" t="s">
        <v>100</v>
      </c>
    </row>
    <row r="560" spans="1:65" x14ac:dyDescent="0.2">
      <c r="A560" s="249"/>
      <c r="B560" s="40" t="s">
        <v>16</v>
      </c>
      <c r="C560" s="24" t="s">
        <v>83</v>
      </c>
      <c r="D560" s="25"/>
      <c r="E560" s="26"/>
      <c r="F560" s="26"/>
      <c r="G560" s="26"/>
      <c r="H560" s="26"/>
      <c r="I560" s="26"/>
      <c r="J560" s="26"/>
      <c r="K560" s="26"/>
      <c r="L560" s="26"/>
      <c r="M560" s="26"/>
      <c r="N560" s="26"/>
      <c r="O560" s="26"/>
      <c r="P560" s="26"/>
      <c r="Q560" s="26"/>
      <c r="R560" s="26"/>
      <c r="S560" s="26"/>
      <c r="T560" s="26"/>
      <c r="U560" s="26"/>
      <c r="V560" s="26"/>
      <c r="W560" s="4">
        <v>0</v>
      </c>
      <c r="X560" s="30">
        <v>0</v>
      </c>
      <c r="Y560" s="30">
        <v>0</v>
      </c>
      <c r="Z560" s="30">
        <v>0</v>
      </c>
      <c r="AA560" s="30">
        <v>0</v>
      </c>
      <c r="AB560" s="30">
        <v>0</v>
      </c>
      <c r="AC560" s="30">
        <v>0</v>
      </c>
      <c r="AD560" s="30">
        <v>0</v>
      </c>
      <c r="AE560" s="30">
        <v>0</v>
      </c>
      <c r="AF560" s="30">
        <v>0</v>
      </c>
      <c r="AG560" s="30">
        <v>0</v>
      </c>
      <c r="AH560" s="30">
        <v>0</v>
      </c>
      <c r="AI560" s="30"/>
      <c r="AJ560" s="30"/>
      <c r="AK560" s="30"/>
      <c r="AL560" s="30"/>
      <c r="AM560" s="30"/>
      <c r="AN560" s="30"/>
      <c r="AO560" s="30"/>
      <c r="AP560" s="30"/>
      <c r="AQ560" s="30"/>
      <c r="AR560" s="30"/>
      <c r="AS560" s="30"/>
      <c r="AT560" s="30"/>
      <c r="AU560" s="30"/>
      <c r="AV560" s="30"/>
      <c r="AW560" s="30"/>
      <c r="AX560" s="30"/>
      <c r="AY560" s="30"/>
      <c r="AZ560" s="30"/>
      <c r="BA560" s="30"/>
      <c r="BB560" s="30"/>
      <c r="BC560" s="30"/>
      <c r="BD560" s="30"/>
      <c r="BE560" s="30"/>
      <c r="BF560" s="30"/>
      <c r="BG560" s="30"/>
      <c r="BH560" s="30"/>
      <c r="BI560" s="30"/>
      <c r="BJ560" s="30"/>
      <c r="BK560" s="30"/>
      <c r="BL560" s="43"/>
      <c r="BM560" t="s">
        <v>100</v>
      </c>
    </row>
    <row r="561" spans="1:65" x14ac:dyDescent="0.2">
      <c r="A561" s="249"/>
      <c r="B561" s="40" t="s">
        <v>16</v>
      </c>
      <c r="C561" s="24" t="s">
        <v>75</v>
      </c>
      <c r="D561" s="25"/>
      <c r="E561" s="26"/>
      <c r="F561" s="26"/>
      <c r="G561" s="26"/>
      <c r="H561" s="26"/>
      <c r="I561" s="26"/>
      <c r="J561" s="26"/>
      <c r="K561" s="26"/>
      <c r="L561" s="26"/>
      <c r="M561" s="26"/>
      <c r="N561" s="26"/>
      <c r="O561" s="26"/>
      <c r="P561" s="26"/>
      <c r="Q561" s="26"/>
      <c r="R561" s="26"/>
      <c r="S561" s="26"/>
      <c r="T561" s="26"/>
      <c r="U561" s="26"/>
      <c r="V561" s="26"/>
      <c r="W561" s="26"/>
      <c r="X561" s="26"/>
      <c r="Y561" s="26"/>
      <c r="Z561" s="26"/>
      <c r="AA561" s="26"/>
      <c r="AB561" s="26"/>
      <c r="AC561" s="26"/>
      <c r="AD561" s="26"/>
      <c r="AE561" s="26"/>
      <c r="AF561" s="26"/>
      <c r="AG561" s="26"/>
      <c r="AH561" s="26"/>
      <c r="AI561" s="26"/>
      <c r="AJ561" s="26"/>
      <c r="AK561" s="26"/>
      <c r="AL561" s="26"/>
      <c r="AM561" s="26"/>
      <c r="AN561" s="26"/>
      <c r="AO561" s="26"/>
      <c r="AP561" s="26"/>
      <c r="AQ561" s="26"/>
      <c r="AR561" s="26"/>
      <c r="AS561" s="26"/>
      <c r="AT561" s="26"/>
      <c r="AU561" s="26"/>
      <c r="AV561" s="26"/>
      <c r="AW561" s="26"/>
      <c r="AX561" s="26"/>
      <c r="AY561" s="26"/>
      <c r="AZ561" s="26"/>
      <c r="BA561" s="26"/>
      <c r="BB561" s="26"/>
      <c r="BC561" s="26"/>
      <c r="BD561" s="26"/>
      <c r="BE561" s="26"/>
      <c r="BF561" s="26"/>
      <c r="BG561" s="26"/>
      <c r="BH561" s="26"/>
      <c r="BI561" s="26"/>
      <c r="BJ561" s="26"/>
      <c r="BK561" s="26"/>
      <c r="BL561" s="41"/>
      <c r="BM561" t="s">
        <v>100</v>
      </c>
    </row>
    <row r="562" spans="1:65" x14ac:dyDescent="0.2">
      <c r="A562" s="249"/>
      <c r="B562" s="40" t="s">
        <v>16</v>
      </c>
      <c r="C562" s="24" t="s">
        <v>79</v>
      </c>
      <c r="D562" s="25"/>
      <c r="E562" s="26"/>
      <c r="F562" s="26"/>
      <c r="G562" s="26"/>
      <c r="H562" s="26"/>
      <c r="I562" s="26"/>
      <c r="J562" s="26"/>
      <c r="K562" s="26"/>
      <c r="L562" s="26"/>
      <c r="M562" s="26"/>
      <c r="N562" s="26"/>
      <c r="O562" s="26"/>
      <c r="P562" s="26"/>
      <c r="Q562" s="26"/>
      <c r="R562" s="26"/>
      <c r="S562" s="26"/>
      <c r="T562" s="26"/>
      <c r="U562" s="26"/>
      <c r="V562" s="26"/>
      <c r="W562" s="26"/>
      <c r="X562" s="26"/>
      <c r="Y562" s="26"/>
      <c r="Z562" s="26"/>
      <c r="AA562" s="26"/>
      <c r="AB562" s="26"/>
      <c r="AC562" s="26"/>
      <c r="AD562" s="26"/>
      <c r="AE562" s="26"/>
      <c r="AF562" s="26"/>
      <c r="AG562" s="26"/>
      <c r="AH562" s="26"/>
      <c r="AI562" s="26"/>
      <c r="AJ562" s="26"/>
      <c r="AK562" s="26"/>
      <c r="AL562" s="26"/>
      <c r="AM562" s="26"/>
      <c r="AN562" s="26"/>
      <c r="AO562" s="26"/>
      <c r="AP562" s="26"/>
      <c r="AQ562" s="26"/>
      <c r="AR562" s="26"/>
      <c r="AS562" s="26"/>
      <c r="AT562" s="26"/>
      <c r="AU562" s="26"/>
      <c r="AV562" s="26"/>
      <c r="AW562" s="26"/>
      <c r="AX562" s="26"/>
      <c r="AY562" s="26"/>
      <c r="AZ562" s="26"/>
      <c r="BA562" s="26"/>
      <c r="BB562" s="26"/>
      <c r="BC562" s="26"/>
      <c r="BD562" s="26"/>
      <c r="BE562" s="26"/>
      <c r="BF562" s="26"/>
      <c r="BG562" s="26"/>
      <c r="BH562" s="26"/>
      <c r="BI562" s="26"/>
      <c r="BJ562" s="26"/>
      <c r="BK562" s="26"/>
      <c r="BL562" s="41"/>
      <c r="BM562" t="s">
        <v>100</v>
      </c>
    </row>
    <row r="563" spans="1:65" x14ac:dyDescent="0.2">
      <c r="A563" s="249"/>
      <c r="B563" s="40" t="s">
        <v>16</v>
      </c>
      <c r="C563" s="24" t="s">
        <v>80</v>
      </c>
      <c r="D563" s="25"/>
      <c r="E563" s="26"/>
      <c r="F563" s="26"/>
      <c r="G563" s="26"/>
      <c r="H563" s="26"/>
      <c r="I563" s="26"/>
      <c r="J563" s="26"/>
      <c r="K563" s="26"/>
      <c r="L563" s="26"/>
      <c r="M563" s="26"/>
      <c r="N563" s="26"/>
      <c r="O563" s="26"/>
      <c r="P563" s="26"/>
      <c r="Q563" s="26"/>
      <c r="R563" s="26"/>
      <c r="S563" s="26"/>
      <c r="T563" s="26"/>
      <c r="U563" s="26"/>
      <c r="V563" s="26"/>
      <c r="W563" s="26"/>
      <c r="X563" s="26"/>
      <c r="Y563" s="26"/>
      <c r="Z563" s="26"/>
      <c r="AA563" s="26"/>
      <c r="AB563" s="26"/>
      <c r="AC563" s="26"/>
      <c r="AD563" s="26"/>
      <c r="AE563" s="26"/>
      <c r="AF563" s="26"/>
      <c r="AG563" s="26"/>
      <c r="AH563" s="26"/>
      <c r="AI563" s="26"/>
      <c r="AJ563" s="26"/>
      <c r="AK563" s="26"/>
      <c r="AL563" s="26"/>
      <c r="AM563" s="26"/>
      <c r="AN563" s="26"/>
      <c r="AO563" s="26"/>
      <c r="AP563" s="26"/>
      <c r="AQ563" s="26"/>
      <c r="AR563" s="26"/>
      <c r="AS563" s="26"/>
      <c r="AT563" s="26"/>
      <c r="AU563" s="26"/>
      <c r="AV563" s="26"/>
      <c r="AW563" s="26"/>
      <c r="AX563" s="26"/>
      <c r="AY563" s="26"/>
      <c r="AZ563" s="26"/>
      <c r="BA563" s="26"/>
      <c r="BB563" s="26"/>
      <c r="BC563" s="26"/>
      <c r="BD563" s="26"/>
      <c r="BE563" s="26"/>
      <c r="BF563" s="26"/>
      <c r="BG563" s="26"/>
      <c r="BH563" s="26"/>
      <c r="BI563" s="26"/>
      <c r="BJ563" s="26"/>
      <c r="BK563" s="26"/>
      <c r="BL563" s="41"/>
      <c r="BM563" t="s">
        <v>100</v>
      </c>
    </row>
    <row r="564" spans="1:65" x14ac:dyDescent="0.2">
      <c r="A564" s="249"/>
      <c r="B564" s="40" t="s">
        <v>16</v>
      </c>
      <c r="C564" s="24" t="s">
        <v>78</v>
      </c>
      <c r="D564" s="25"/>
      <c r="E564" s="26"/>
      <c r="F564" s="26"/>
      <c r="G564" s="26"/>
      <c r="H564" s="26"/>
      <c r="I564" s="26"/>
      <c r="J564" s="26"/>
      <c r="K564" s="26"/>
      <c r="L564" s="26"/>
      <c r="M564" s="26"/>
      <c r="N564" s="26"/>
      <c r="O564" s="26"/>
      <c r="P564" s="26"/>
      <c r="Q564" s="26"/>
      <c r="R564" s="26"/>
      <c r="S564" s="26"/>
      <c r="T564" s="26"/>
      <c r="U564" s="26"/>
      <c r="V564" s="26"/>
      <c r="W564" s="26"/>
      <c r="X564" s="26"/>
      <c r="Y564" s="26"/>
      <c r="Z564" s="26"/>
      <c r="AA564" s="26"/>
      <c r="AB564" s="26"/>
      <c r="AC564" s="26"/>
      <c r="AD564" s="26"/>
      <c r="AE564" s="26"/>
      <c r="AF564" s="26"/>
      <c r="AG564" s="26"/>
      <c r="AH564" s="26"/>
      <c r="AI564" s="26"/>
      <c r="AJ564" s="26"/>
      <c r="AK564" s="26"/>
      <c r="AL564" s="26"/>
      <c r="AM564" s="26"/>
      <c r="AN564" s="26"/>
      <c r="AO564" s="26"/>
      <c r="AP564" s="26"/>
      <c r="AQ564" s="26"/>
      <c r="AR564" s="26"/>
      <c r="AS564" s="26"/>
      <c r="AT564" s="26"/>
      <c r="AU564" s="26"/>
      <c r="AV564" s="26"/>
      <c r="AW564" s="26"/>
      <c r="AX564" s="26"/>
      <c r="AY564" s="26"/>
      <c r="AZ564" s="26"/>
      <c r="BA564" s="26"/>
      <c r="BB564" s="26"/>
      <c r="BC564" s="26"/>
      <c r="BD564" s="26"/>
      <c r="BE564" s="26"/>
      <c r="BF564" s="26"/>
      <c r="BG564" s="26"/>
      <c r="BH564" s="26"/>
      <c r="BI564" s="26"/>
      <c r="BJ564" s="26"/>
      <c r="BK564" s="26"/>
      <c r="BL564" s="41"/>
      <c r="BM564" t="s">
        <v>100</v>
      </c>
    </row>
    <row r="565" spans="1:65" x14ac:dyDescent="0.2">
      <c r="A565" s="249"/>
      <c r="B565" s="40" t="s">
        <v>16</v>
      </c>
      <c r="C565" s="31" t="s">
        <v>46</v>
      </c>
      <c r="D565" s="27">
        <v>242</v>
      </c>
      <c r="E565" s="28">
        <v>300.5</v>
      </c>
      <c r="F565" s="28">
        <v>403</v>
      </c>
      <c r="G565" s="28">
        <v>511.5</v>
      </c>
      <c r="H565" s="28">
        <v>693</v>
      </c>
      <c r="I565" s="28">
        <v>802</v>
      </c>
      <c r="J565" s="28">
        <v>665.5</v>
      </c>
      <c r="K565" s="28">
        <v>508.5</v>
      </c>
      <c r="L565" s="28">
        <v>778.5</v>
      </c>
      <c r="M565" s="28">
        <v>938.5</v>
      </c>
      <c r="N565" s="28">
        <v>1097.8</v>
      </c>
      <c r="O565" s="28">
        <v>1145.0999999999999</v>
      </c>
      <c r="P565" s="28">
        <v>1375.7</v>
      </c>
      <c r="Q565" s="28">
        <v>1184.9000000000001</v>
      </c>
      <c r="R565" s="28">
        <v>1247.8</v>
      </c>
      <c r="S565" s="28">
        <v>1243.5</v>
      </c>
      <c r="T565" s="28">
        <v>1304.5999999999999</v>
      </c>
      <c r="U565" s="28">
        <v>1791.3</v>
      </c>
      <c r="V565" s="28">
        <v>1796.9</v>
      </c>
      <c r="W565" s="28">
        <v>1806.9</v>
      </c>
      <c r="X565" s="28">
        <v>1805.95</v>
      </c>
      <c r="Y565" s="28">
        <v>1805</v>
      </c>
      <c r="Z565" s="28">
        <v>1802</v>
      </c>
      <c r="AA565" s="28">
        <v>1801</v>
      </c>
      <c r="AB565" s="28">
        <v>1796</v>
      </c>
      <c r="AC565" s="28">
        <v>1796</v>
      </c>
      <c r="AD565" s="28">
        <v>1796</v>
      </c>
      <c r="AE565" s="28">
        <v>1719</v>
      </c>
      <c r="AF565" s="28">
        <v>1719</v>
      </c>
      <c r="AG565" s="28">
        <v>1719</v>
      </c>
      <c r="AH565" s="28">
        <v>1719</v>
      </c>
      <c r="AI565" s="28">
        <v>1719</v>
      </c>
      <c r="AJ565" s="28">
        <v>1719</v>
      </c>
      <c r="AK565" s="28">
        <v>1719</v>
      </c>
      <c r="AL565" s="28">
        <v>1719</v>
      </c>
      <c r="AM565" s="28">
        <v>1719</v>
      </c>
      <c r="AN565" s="28">
        <v>1719</v>
      </c>
      <c r="AO565" s="28">
        <v>1719</v>
      </c>
      <c r="AP565" s="28">
        <v>1719</v>
      </c>
      <c r="AQ565" s="28">
        <v>1719</v>
      </c>
      <c r="AR565" s="28">
        <v>1719</v>
      </c>
      <c r="AS565" s="28">
        <v>1719</v>
      </c>
      <c r="AT565" s="28">
        <v>1719</v>
      </c>
      <c r="AU565" s="28">
        <v>1719</v>
      </c>
      <c r="AV565" s="28">
        <v>1719</v>
      </c>
      <c r="AW565" s="28">
        <v>1719</v>
      </c>
      <c r="AX565" s="28">
        <v>1719</v>
      </c>
      <c r="AY565" s="28">
        <v>1719</v>
      </c>
      <c r="AZ565" s="28">
        <v>1719</v>
      </c>
      <c r="BA565" s="28">
        <v>1719</v>
      </c>
      <c r="BB565" s="28">
        <v>1719</v>
      </c>
      <c r="BC565" s="28">
        <v>1719</v>
      </c>
      <c r="BD565" s="28">
        <v>1719</v>
      </c>
      <c r="BE565" s="28">
        <v>1719</v>
      </c>
      <c r="BF565" s="28">
        <v>1719</v>
      </c>
      <c r="BG565" s="28">
        <v>1719</v>
      </c>
      <c r="BH565" s="28">
        <v>1719</v>
      </c>
      <c r="BI565" s="28">
        <v>1719</v>
      </c>
      <c r="BJ565" s="28">
        <v>1719</v>
      </c>
      <c r="BK565" s="28">
        <v>1719</v>
      </c>
      <c r="BL565" s="42">
        <v>1719</v>
      </c>
      <c r="BM565" t="s">
        <v>100</v>
      </c>
    </row>
    <row r="566" spans="1:65" x14ac:dyDescent="0.2">
      <c r="A566" s="249"/>
      <c r="B566" s="40" t="s">
        <v>16</v>
      </c>
      <c r="C566" s="24" t="s">
        <v>74</v>
      </c>
      <c r="D566" s="35">
        <v>242</v>
      </c>
      <c r="E566" s="29">
        <v>300.5</v>
      </c>
      <c r="F566" s="29">
        <v>403</v>
      </c>
      <c r="G566" s="29">
        <v>511.5</v>
      </c>
      <c r="H566" s="29">
        <v>693</v>
      </c>
      <c r="I566" s="29">
        <v>802</v>
      </c>
      <c r="J566" s="29">
        <v>665.5</v>
      </c>
      <c r="K566" s="29">
        <v>508.5</v>
      </c>
      <c r="L566" s="29">
        <v>778.5</v>
      </c>
      <c r="M566" s="29">
        <v>938.5</v>
      </c>
      <c r="N566" s="29">
        <v>1097.8</v>
      </c>
      <c r="O566" s="29">
        <v>1145.0999999999999</v>
      </c>
      <c r="P566" s="29">
        <v>1375.7</v>
      </c>
      <c r="Q566" s="29">
        <v>1184.9000000000001</v>
      </c>
      <c r="R566" s="29">
        <v>1247.8</v>
      </c>
      <c r="S566" s="29">
        <v>1243.5</v>
      </c>
      <c r="T566" s="29">
        <v>1304.5999999999999</v>
      </c>
      <c r="U566" s="29">
        <v>1791.3</v>
      </c>
      <c r="V566" s="29">
        <v>1796.9</v>
      </c>
      <c r="W566" s="29">
        <v>1806.9</v>
      </c>
      <c r="X566" s="26">
        <v>0</v>
      </c>
      <c r="Y566" s="26">
        <v>1805</v>
      </c>
      <c r="Z566" s="26">
        <v>1802</v>
      </c>
      <c r="AA566" s="26">
        <v>1801</v>
      </c>
      <c r="AB566" s="26">
        <v>1796</v>
      </c>
      <c r="AC566" s="26">
        <v>1796</v>
      </c>
      <c r="AD566" s="26">
        <v>1796</v>
      </c>
      <c r="AE566" s="26">
        <v>1719</v>
      </c>
      <c r="AF566" s="26">
        <v>1719</v>
      </c>
      <c r="AG566" s="26">
        <v>1719</v>
      </c>
      <c r="AH566" s="26">
        <v>1719</v>
      </c>
      <c r="AI566" s="26"/>
      <c r="AJ566" s="26"/>
      <c r="AK566" s="26"/>
      <c r="AL566" s="26"/>
      <c r="AM566" s="26"/>
      <c r="AN566" s="26"/>
      <c r="AO566" s="26"/>
      <c r="AP566" s="26"/>
      <c r="AQ566" s="26"/>
      <c r="AR566" s="26"/>
      <c r="AS566" s="26"/>
      <c r="AT566" s="26"/>
      <c r="AU566" s="26"/>
      <c r="AV566" s="26"/>
      <c r="AW566" s="26"/>
      <c r="AX566" s="26"/>
      <c r="AY566" s="26"/>
      <c r="AZ566" s="26"/>
      <c r="BA566" s="26"/>
      <c r="BB566" s="26"/>
      <c r="BC566" s="26"/>
      <c r="BD566" s="26"/>
      <c r="BE566" s="26"/>
      <c r="BF566" s="26"/>
      <c r="BG566" s="26"/>
      <c r="BH566" s="26"/>
      <c r="BI566" s="26"/>
      <c r="BJ566" s="26"/>
      <c r="BK566" s="26"/>
      <c r="BL566" s="41"/>
      <c r="BM566" t="s">
        <v>100</v>
      </c>
    </row>
    <row r="567" spans="1:65" x14ac:dyDescent="0.2">
      <c r="A567" s="249"/>
      <c r="B567" s="40" t="s">
        <v>16</v>
      </c>
      <c r="C567" s="24" t="s">
        <v>83</v>
      </c>
      <c r="D567" s="25"/>
      <c r="E567" s="26"/>
      <c r="F567" s="26"/>
      <c r="G567" s="26"/>
      <c r="H567" s="26"/>
      <c r="I567" s="26"/>
      <c r="J567" s="26"/>
      <c r="K567" s="26"/>
      <c r="L567" s="26"/>
      <c r="M567" s="26"/>
      <c r="N567" s="26"/>
      <c r="O567" s="26"/>
      <c r="P567" s="26"/>
      <c r="Q567" s="26"/>
      <c r="R567" s="26"/>
      <c r="S567" s="26"/>
      <c r="T567" s="26"/>
      <c r="U567" s="26"/>
      <c r="V567" s="26"/>
      <c r="W567" s="4"/>
      <c r="X567" s="30">
        <v>-0.95000000000004547</v>
      </c>
      <c r="Y567" s="30">
        <v>-0.95000000000004547</v>
      </c>
      <c r="Z567" s="30">
        <v>-3</v>
      </c>
      <c r="AA567" s="30">
        <v>-1</v>
      </c>
      <c r="AB567" s="30">
        <v>-5</v>
      </c>
      <c r="AC567" s="30">
        <v>0</v>
      </c>
      <c r="AD567" s="30">
        <v>0</v>
      </c>
      <c r="AE567" s="30">
        <v>-77</v>
      </c>
      <c r="AF567" s="30">
        <v>0</v>
      </c>
      <c r="AG567" s="30">
        <v>0</v>
      </c>
      <c r="AH567" s="30">
        <v>0</v>
      </c>
      <c r="AI567" s="4"/>
      <c r="AJ567" s="4"/>
      <c r="AK567" s="4"/>
      <c r="AL567" s="4"/>
      <c r="AM567" s="4"/>
      <c r="AN567" s="4"/>
      <c r="AO567" s="4"/>
      <c r="AP567" s="4"/>
      <c r="AQ567" s="4"/>
      <c r="AR567" s="4"/>
      <c r="AS567" s="4"/>
      <c r="AT567" s="4"/>
      <c r="AU567" s="4"/>
      <c r="AV567" s="4"/>
      <c r="AW567" s="4"/>
      <c r="AX567" s="4"/>
      <c r="AY567" s="4"/>
      <c r="AZ567" s="4"/>
      <c r="BA567" s="4"/>
      <c r="BB567" s="4"/>
      <c r="BC567" s="4"/>
      <c r="BD567" s="4"/>
      <c r="BE567" s="4"/>
      <c r="BF567" s="4"/>
      <c r="BG567" s="4"/>
      <c r="BH567" s="4"/>
      <c r="BI567" s="4"/>
      <c r="BJ567" s="4"/>
      <c r="BK567" s="4"/>
      <c r="BL567" s="13"/>
      <c r="BM567" t="s">
        <v>100</v>
      </c>
    </row>
    <row r="568" spans="1:65" x14ac:dyDescent="0.2">
      <c r="A568" s="249"/>
      <c r="B568" s="40" t="s">
        <v>16</v>
      </c>
      <c r="C568" s="24" t="s">
        <v>75</v>
      </c>
      <c r="D568" s="25"/>
      <c r="E568" s="26"/>
      <c r="F568" s="26"/>
      <c r="G568" s="26"/>
      <c r="H568" s="26"/>
      <c r="I568" s="26"/>
      <c r="J568" s="26"/>
      <c r="K568" s="26"/>
      <c r="L568" s="26"/>
      <c r="M568" s="26"/>
      <c r="N568" s="26"/>
      <c r="O568" s="26"/>
      <c r="P568" s="26"/>
      <c r="Q568" s="26"/>
      <c r="R568" s="26"/>
      <c r="S568" s="26"/>
      <c r="T568" s="26"/>
      <c r="U568" s="26"/>
      <c r="V568" s="26"/>
      <c r="W568" s="26"/>
      <c r="X568" s="26"/>
      <c r="Y568" s="26"/>
      <c r="Z568" s="26"/>
      <c r="AA568" s="26"/>
      <c r="AB568" s="26"/>
      <c r="AC568" s="26"/>
      <c r="AD568" s="26"/>
      <c r="AE568" s="26"/>
      <c r="AF568" s="26"/>
      <c r="AG568" s="26"/>
      <c r="AH568" s="26"/>
      <c r="AI568" s="26"/>
      <c r="AJ568" s="26"/>
      <c r="AK568" s="26"/>
      <c r="AL568" s="26"/>
      <c r="AM568" s="26"/>
      <c r="AN568" s="26"/>
      <c r="AO568" s="26"/>
      <c r="AP568" s="26"/>
      <c r="AQ568" s="26"/>
      <c r="AR568" s="26"/>
      <c r="AS568" s="26"/>
      <c r="AT568" s="26"/>
      <c r="AU568" s="26"/>
      <c r="AV568" s="26"/>
      <c r="AW568" s="26"/>
      <c r="AX568" s="26"/>
      <c r="AY568" s="26"/>
      <c r="AZ568" s="26"/>
      <c r="BA568" s="26"/>
      <c r="BB568" s="26"/>
      <c r="BC568" s="26"/>
      <c r="BD568" s="26"/>
      <c r="BE568" s="26"/>
      <c r="BF568" s="26"/>
      <c r="BG568" s="26"/>
      <c r="BH568" s="26"/>
      <c r="BI568" s="26"/>
      <c r="BJ568" s="26"/>
      <c r="BK568" s="26"/>
      <c r="BL568" s="41"/>
      <c r="BM568" t="s">
        <v>100</v>
      </c>
    </row>
    <row r="569" spans="1:65" x14ac:dyDescent="0.2">
      <c r="A569" s="249"/>
      <c r="B569" s="40" t="s">
        <v>16</v>
      </c>
      <c r="C569" s="24" t="s">
        <v>79</v>
      </c>
      <c r="D569" s="25"/>
      <c r="E569" s="26"/>
      <c r="F569" s="26"/>
      <c r="G569" s="26"/>
      <c r="H569" s="26"/>
      <c r="I569" s="26"/>
      <c r="J569" s="26"/>
      <c r="K569" s="26"/>
      <c r="L569" s="26"/>
      <c r="M569" s="26"/>
      <c r="N569" s="26"/>
      <c r="O569" s="26"/>
      <c r="P569" s="26"/>
      <c r="Q569" s="26"/>
      <c r="R569" s="26"/>
      <c r="S569" s="26"/>
      <c r="T569" s="26"/>
      <c r="U569" s="26"/>
      <c r="V569" s="26"/>
      <c r="W569" s="26"/>
      <c r="X569" s="26"/>
      <c r="Y569" s="26"/>
      <c r="Z569" s="26"/>
      <c r="AA569" s="26"/>
      <c r="AB569" s="26"/>
      <c r="AC569" s="26"/>
      <c r="AD569" s="26"/>
      <c r="AE569" s="26"/>
      <c r="AF569" s="26"/>
      <c r="AG569" s="26"/>
      <c r="AH569" s="26"/>
      <c r="AI569" s="26"/>
      <c r="AJ569" s="26"/>
      <c r="AK569" s="26"/>
      <c r="AL569" s="26"/>
      <c r="AM569" s="26"/>
      <c r="AN569" s="26"/>
      <c r="AO569" s="26"/>
      <c r="AP569" s="26"/>
      <c r="AQ569" s="26"/>
      <c r="AR569" s="26"/>
      <c r="AS569" s="26"/>
      <c r="AT569" s="26"/>
      <c r="AU569" s="26"/>
      <c r="AV569" s="26"/>
      <c r="AW569" s="26"/>
      <c r="AX569" s="26"/>
      <c r="AY569" s="26"/>
      <c r="AZ569" s="26"/>
      <c r="BA569" s="26"/>
      <c r="BB569" s="26"/>
      <c r="BC569" s="26"/>
      <c r="BD569" s="26"/>
      <c r="BE569" s="26"/>
      <c r="BF569" s="26"/>
      <c r="BG569" s="26"/>
      <c r="BH569" s="26"/>
      <c r="BI569" s="26"/>
      <c r="BJ569" s="26"/>
      <c r="BK569" s="26"/>
      <c r="BL569" s="41"/>
      <c r="BM569" t="s">
        <v>100</v>
      </c>
    </row>
    <row r="570" spans="1:65" x14ac:dyDescent="0.2">
      <c r="A570" s="249"/>
      <c r="B570" s="40" t="s">
        <v>16</v>
      </c>
      <c r="C570" s="24" t="s">
        <v>80</v>
      </c>
      <c r="D570" s="25"/>
      <c r="E570" s="26"/>
      <c r="F570" s="26"/>
      <c r="G570" s="26"/>
      <c r="H570" s="26"/>
      <c r="I570" s="26"/>
      <c r="J570" s="26"/>
      <c r="K570" s="26"/>
      <c r="L570" s="26"/>
      <c r="M570" s="26"/>
      <c r="N570" s="26"/>
      <c r="O570" s="26"/>
      <c r="P570" s="26"/>
      <c r="Q570" s="26"/>
      <c r="R570" s="26"/>
      <c r="S570" s="26"/>
      <c r="T570" s="26"/>
      <c r="U570" s="26"/>
      <c r="V570" s="26"/>
      <c r="W570" s="26"/>
      <c r="X570" s="26"/>
      <c r="Y570" s="26"/>
      <c r="Z570" s="26"/>
      <c r="AA570" s="26"/>
      <c r="AB570" s="26"/>
      <c r="AC570" s="26"/>
      <c r="AD570" s="26"/>
      <c r="AE570" s="26"/>
      <c r="AF570" s="26"/>
      <c r="AG570" s="26"/>
      <c r="AH570" s="26"/>
      <c r="AI570" s="26"/>
      <c r="AJ570" s="26"/>
      <c r="AK570" s="26"/>
      <c r="AL570" s="26"/>
      <c r="AM570" s="26"/>
      <c r="AN570" s="26"/>
      <c r="AO570" s="26"/>
      <c r="AP570" s="26"/>
      <c r="AQ570" s="26"/>
      <c r="AR570" s="26"/>
      <c r="AS570" s="26"/>
      <c r="AT570" s="26"/>
      <c r="AU570" s="26"/>
      <c r="AV570" s="26"/>
      <c r="AW570" s="26"/>
      <c r="AX570" s="26"/>
      <c r="AY570" s="26"/>
      <c r="AZ570" s="26"/>
      <c r="BA570" s="26"/>
      <c r="BB570" s="26"/>
      <c r="BC570" s="26"/>
      <c r="BD570" s="26"/>
      <c r="BE570" s="26"/>
      <c r="BF570" s="26"/>
      <c r="BG570" s="26"/>
      <c r="BH570" s="26"/>
      <c r="BI570" s="26"/>
      <c r="BJ570" s="26"/>
      <c r="BK570" s="26"/>
      <c r="BL570" s="41"/>
      <c r="BM570" t="s">
        <v>100</v>
      </c>
    </row>
    <row r="571" spans="1:65" x14ac:dyDescent="0.2">
      <c r="A571" s="249"/>
      <c r="B571" s="40" t="s">
        <v>16</v>
      </c>
      <c r="C571" s="24" t="s">
        <v>78</v>
      </c>
      <c r="D571" s="25"/>
      <c r="E571" s="26"/>
      <c r="F571" s="26"/>
      <c r="G571" s="26"/>
      <c r="H571" s="26"/>
      <c r="I571" s="26"/>
      <c r="J571" s="26"/>
      <c r="K571" s="26"/>
      <c r="L571" s="26"/>
      <c r="M571" s="26"/>
      <c r="N571" s="26"/>
      <c r="O571" s="26"/>
      <c r="P571" s="26"/>
      <c r="Q571" s="26"/>
      <c r="R571" s="26"/>
      <c r="S571" s="26"/>
      <c r="T571" s="26"/>
      <c r="U571" s="26"/>
      <c r="V571" s="26"/>
      <c r="W571" s="26"/>
      <c r="X571" s="26"/>
      <c r="Y571" s="26"/>
      <c r="Z571" s="26"/>
      <c r="AA571" s="26"/>
      <c r="AB571" s="26"/>
      <c r="AC571" s="26"/>
      <c r="AD571" s="26"/>
      <c r="AE571" s="26"/>
      <c r="AF571" s="26"/>
      <c r="AG571" s="26"/>
      <c r="AH571" s="26"/>
      <c r="AI571" s="26"/>
      <c r="AJ571" s="26"/>
      <c r="AK571" s="26"/>
      <c r="AL571" s="26"/>
      <c r="AM571" s="26"/>
      <c r="AN571" s="26"/>
      <c r="AO571" s="26"/>
      <c r="AP571" s="26"/>
      <c r="AQ571" s="26"/>
      <c r="AR571" s="26"/>
      <c r="AS571" s="26"/>
      <c r="AT571" s="26"/>
      <c r="AU571" s="26"/>
      <c r="AV571" s="26"/>
      <c r="AW571" s="26"/>
      <c r="AX571" s="26"/>
      <c r="AY571" s="26"/>
      <c r="AZ571" s="26"/>
      <c r="BA571" s="26"/>
      <c r="BB571" s="26"/>
      <c r="BC571" s="26"/>
      <c r="BD571" s="26"/>
      <c r="BE571" s="26"/>
      <c r="BF571" s="26"/>
      <c r="BG571" s="26"/>
      <c r="BH571" s="26"/>
      <c r="BI571" s="26"/>
      <c r="BJ571" s="26"/>
      <c r="BK571" s="26"/>
      <c r="BL571" s="41"/>
      <c r="BM571" t="s">
        <v>100</v>
      </c>
    </row>
    <row r="572" spans="1:65" x14ac:dyDescent="0.2">
      <c r="A572" s="249"/>
      <c r="B572" s="40" t="s">
        <v>16</v>
      </c>
      <c r="C572" s="31" t="s">
        <v>5</v>
      </c>
      <c r="D572" s="27">
        <v>201</v>
      </c>
      <c r="E572" s="28">
        <v>253.5</v>
      </c>
      <c r="F572" s="28">
        <v>350</v>
      </c>
      <c r="G572" s="28">
        <v>453.5</v>
      </c>
      <c r="H572" s="28">
        <v>630</v>
      </c>
      <c r="I572" s="28">
        <v>737</v>
      </c>
      <c r="J572" s="28">
        <v>604.5</v>
      </c>
      <c r="K572" s="28">
        <v>449.5</v>
      </c>
      <c r="L572" s="28">
        <v>704.5</v>
      </c>
      <c r="M572" s="28">
        <v>861.5</v>
      </c>
      <c r="N572" s="28">
        <v>1017.8</v>
      </c>
      <c r="O572" s="28">
        <v>1068.0999999999999</v>
      </c>
      <c r="P572" s="28">
        <v>1295.9000000000001</v>
      </c>
      <c r="Q572" s="28">
        <v>1084.8</v>
      </c>
      <c r="R572" s="28">
        <v>1152</v>
      </c>
      <c r="S572" s="28">
        <v>1138.9000000000001</v>
      </c>
      <c r="T572" s="28">
        <v>1197.7</v>
      </c>
      <c r="U572" s="28">
        <v>1683.1</v>
      </c>
      <c r="V572" s="28">
        <v>1675.4</v>
      </c>
      <c r="W572" s="28">
        <v>1685.4</v>
      </c>
      <c r="X572" s="28">
        <v>1685.4</v>
      </c>
      <c r="Y572" s="28">
        <v>1685.4</v>
      </c>
      <c r="Z572" s="28">
        <v>1685.4</v>
      </c>
      <c r="AA572" s="28">
        <v>1685.4</v>
      </c>
      <c r="AB572" s="28">
        <v>1685.4</v>
      </c>
      <c r="AC572" s="28">
        <v>1685.4</v>
      </c>
      <c r="AD572" s="28">
        <v>1685.4</v>
      </c>
      <c r="AE572" s="28">
        <v>1685.4</v>
      </c>
      <c r="AF572" s="28">
        <v>1685.4</v>
      </c>
      <c r="AG572" s="28">
        <v>1685.4</v>
      </c>
      <c r="AH572" s="28">
        <v>1685.4</v>
      </c>
      <c r="AI572" s="28">
        <v>1685.4</v>
      </c>
      <c r="AJ572" s="28">
        <v>1685.4</v>
      </c>
      <c r="AK572" s="28">
        <v>1685.4</v>
      </c>
      <c r="AL572" s="28">
        <v>1685.4</v>
      </c>
      <c r="AM572" s="28">
        <v>1685.4</v>
      </c>
      <c r="AN572" s="28">
        <v>1685.4</v>
      </c>
      <c r="AO572" s="28">
        <v>1685.4</v>
      </c>
      <c r="AP572" s="28">
        <v>1685.4</v>
      </c>
      <c r="AQ572" s="28">
        <v>1685.4</v>
      </c>
      <c r="AR572" s="28">
        <v>1685.4</v>
      </c>
      <c r="AS572" s="28">
        <v>1685.4</v>
      </c>
      <c r="AT572" s="28">
        <v>1685.4</v>
      </c>
      <c r="AU572" s="28">
        <v>1685.4</v>
      </c>
      <c r="AV572" s="28">
        <v>1685.4</v>
      </c>
      <c r="AW572" s="28">
        <v>1685.4</v>
      </c>
      <c r="AX572" s="28">
        <v>1685.4</v>
      </c>
      <c r="AY572" s="28">
        <v>1685.4</v>
      </c>
      <c r="AZ572" s="28">
        <v>1685.4</v>
      </c>
      <c r="BA572" s="28">
        <v>1685.4</v>
      </c>
      <c r="BB572" s="28">
        <v>1685.4</v>
      </c>
      <c r="BC572" s="28">
        <v>1685.4</v>
      </c>
      <c r="BD572" s="28">
        <v>1685.4</v>
      </c>
      <c r="BE572" s="28">
        <v>1685.4</v>
      </c>
      <c r="BF572" s="28">
        <v>1685.4</v>
      </c>
      <c r="BG572" s="28">
        <v>1685.4</v>
      </c>
      <c r="BH572" s="28">
        <v>1685.4</v>
      </c>
      <c r="BI572" s="28">
        <v>1685.4</v>
      </c>
      <c r="BJ572" s="28">
        <v>1685.4</v>
      </c>
      <c r="BK572" s="28">
        <v>1685.4</v>
      </c>
      <c r="BL572" s="42">
        <v>1685.4</v>
      </c>
      <c r="BM572" t="s">
        <v>100</v>
      </c>
    </row>
    <row r="573" spans="1:65" x14ac:dyDescent="0.2">
      <c r="A573" s="249"/>
      <c r="B573" s="40" t="s">
        <v>16</v>
      </c>
      <c r="C573" s="24" t="s">
        <v>74</v>
      </c>
      <c r="D573" s="35">
        <v>201</v>
      </c>
      <c r="E573" s="29">
        <v>253.5</v>
      </c>
      <c r="F573" s="29">
        <v>350</v>
      </c>
      <c r="G573" s="29">
        <v>453.5</v>
      </c>
      <c r="H573" s="29">
        <v>630</v>
      </c>
      <c r="I573" s="29">
        <v>737</v>
      </c>
      <c r="J573" s="29">
        <v>604.5</v>
      </c>
      <c r="K573" s="29">
        <v>449.5</v>
      </c>
      <c r="L573" s="29">
        <v>704.5</v>
      </c>
      <c r="M573" s="29">
        <v>861.5</v>
      </c>
      <c r="N573" s="29">
        <v>1017.8</v>
      </c>
      <c r="O573" s="29">
        <v>1068.0999999999999</v>
      </c>
      <c r="P573" s="29">
        <v>1295.9000000000001</v>
      </c>
      <c r="Q573" s="29">
        <v>1084.8</v>
      </c>
      <c r="R573" s="29">
        <v>1152</v>
      </c>
      <c r="S573" s="29">
        <v>1138.9000000000001</v>
      </c>
      <c r="T573" s="29">
        <v>1197.7</v>
      </c>
      <c r="U573" s="29">
        <v>1683.1</v>
      </c>
      <c r="V573" s="29">
        <v>1675.4</v>
      </c>
      <c r="W573" s="29">
        <v>1685.4</v>
      </c>
      <c r="X573" s="26">
        <v>0</v>
      </c>
      <c r="Y573" s="26">
        <v>0</v>
      </c>
      <c r="Z573" s="26">
        <v>0</v>
      </c>
      <c r="AA573" s="26">
        <v>0</v>
      </c>
      <c r="AB573" s="26">
        <v>0</v>
      </c>
      <c r="AC573" s="26">
        <v>0</v>
      </c>
      <c r="AD573" s="26">
        <v>0</v>
      </c>
      <c r="AE573" s="26">
        <v>0</v>
      </c>
      <c r="AF573" s="26">
        <v>0</v>
      </c>
      <c r="AG573" s="26">
        <v>0</v>
      </c>
      <c r="AH573" s="26">
        <v>0</v>
      </c>
      <c r="AI573" s="26"/>
      <c r="AJ573" s="26"/>
      <c r="AK573" s="26"/>
      <c r="AL573" s="26"/>
      <c r="AM573" s="26"/>
      <c r="AN573" s="26"/>
      <c r="AO573" s="26"/>
      <c r="AP573" s="26"/>
      <c r="AQ573" s="26"/>
      <c r="AR573" s="26"/>
      <c r="AS573" s="26"/>
      <c r="AT573" s="26"/>
      <c r="AU573" s="26"/>
      <c r="AV573" s="26"/>
      <c r="AW573" s="26"/>
      <c r="AX573" s="26"/>
      <c r="AY573" s="26"/>
      <c r="AZ573" s="26"/>
      <c r="BA573" s="26"/>
      <c r="BB573" s="26"/>
      <c r="BC573" s="26"/>
      <c r="BD573" s="26"/>
      <c r="BE573" s="26"/>
      <c r="BF573" s="26"/>
      <c r="BG573" s="26"/>
      <c r="BH573" s="26"/>
      <c r="BI573" s="26"/>
      <c r="BJ573" s="26"/>
      <c r="BK573" s="26"/>
      <c r="BL573" s="41"/>
      <c r="BM573" t="s">
        <v>100</v>
      </c>
    </row>
    <row r="574" spans="1:65" x14ac:dyDescent="0.2">
      <c r="A574" s="249"/>
      <c r="B574" s="40" t="s">
        <v>16</v>
      </c>
      <c r="C574" s="24" t="s">
        <v>83</v>
      </c>
      <c r="D574" s="25"/>
      <c r="E574" s="26"/>
      <c r="F574" s="26"/>
      <c r="G574" s="26"/>
      <c r="H574" s="26"/>
      <c r="I574" s="26"/>
      <c r="J574" s="26"/>
      <c r="K574" s="26"/>
      <c r="L574" s="26"/>
      <c r="M574" s="26"/>
      <c r="N574" s="26"/>
      <c r="O574" s="26"/>
      <c r="P574" s="26"/>
      <c r="Q574" s="26"/>
      <c r="R574" s="26"/>
      <c r="S574" s="26"/>
      <c r="T574" s="26"/>
      <c r="U574" s="26"/>
      <c r="V574" s="26"/>
      <c r="W574" s="30"/>
      <c r="X574" s="30"/>
      <c r="Y574" s="30"/>
      <c r="Z574" s="30"/>
      <c r="AA574" s="30"/>
      <c r="AB574" s="30"/>
      <c r="AC574" s="30"/>
      <c r="AD574" s="30"/>
      <c r="AE574" s="30"/>
      <c r="AF574" s="30"/>
      <c r="AG574" s="30"/>
      <c r="AH574" s="30"/>
      <c r="AI574" s="30"/>
      <c r="AJ574" s="30"/>
      <c r="AK574" s="30"/>
      <c r="AL574" s="30"/>
      <c r="AM574" s="30"/>
      <c r="AN574" s="30"/>
      <c r="AO574" s="30"/>
      <c r="AP574" s="30"/>
      <c r="AQ574" s="30"/>
      <c r="AR574" s="30"/>
      <c r="AS574" s="30"/>
      <c r="AT574" s="30"/>
      <c r="AU574" s="30"/>
      <c r="AV574" s="30"/>
      <c r="AW574" s="30"/>
      <c r="AX574" s="30"/>
      <c r="AY574" s="30"/>
      <c r="AZ574" s="30"/>
      <c r="BA574" s="30"/>
      <c r="BB574" s="30"/>
      <c r="BC574" s="30"/>
      <c r="BD574" s="30"/>
      <c r="BE574" s="30"/>
      <c r="BF574" s="30"/>
      <c r="BG574" s="30"/>
      <c r="BH574" s="30"/>
      <c r="BI574" s="30"/>
      <c r="BJ574" s="30"/>
      <c r="BK574" s="30"/>
      <c r="BL574" s="43"/>
      <c r="BM574" t="s">
        <v>100</v>
      </c>
    </row>
    <row r="575" spans="1:65" x14ac:dyDescent="0.2">
      <c r="A575" s="249"/>
      <c r="B575" s="40" t="s">
        <v>16</v>
      </c>
      <c r="C575" s="24" t="s">
        <v>75</v>
      </c>
      <c r="D575" s="25"/>
      <c r="E575" s="26"/>
      <c r="F575" s="26"/>
      <c r="G575" s="26"/>
      <c r="H575" s="26"/>
      <c r="I575" s="26"/>
      <c r="J575" s="26"/>
      <c r="K575" s="26"/>
      <c r="L575" s="26"/>
      <c r="M575" s="26"/>
      <c r="N575" s="26"/>
      <c r="O575" s="26"/>
      <c r="P575" s="26"/>
      <c r="Q575" s="26"/>
      <c r="R575" s="26"/>
      <c r="S575" s="26"/>
      <c r="T575" s="26"/>
      <c r="U575" s="26"/>
      <c r="V575" s="26"/>
      <c r="W575" s="26"/>
      <c r="X575" s="26"/>
      <c r="Y575" s="26"/>
      <c r="Z575" s="26"/>
      <c r="AA575" s="26"/>
      <c r="AB575" s="26"/>
      <c r="AC575" s="26"/>
      <c r="AD575" s="26"/>
      <c r="AE575" s="26"/>
      <c r="AF575" s="26"/>
      <c r="AG575" s="26"/>
      <c r="AH575" s="26"/>
      <c r="AI575" s="26"/>
      <c r="AJ575" s="26"/>
      <c r="AK575" s="26"/>
      <c r="AL575" s="26"/>
      <c r="AM575" s="26"/>
      <c r="AN575" s="26"/>
      <c r="AO575" s="26"/>
      <c r="AP575" s="26"/>
      <c r="AQ575" s="26"/>
      <c r="AR575" s="26"/>
      <c r="AS575" s="26"/>
      <c r="AT575" s="26"/>
      <c r="AU575" s="26"/>
      <c r="AV575" s="26"/>
      <c r="AW575" s="26"/>
      <c r="AX575" s="26"/>
      <c r="AY575" s="26"/>
      <c r="AZ575" s="26"/>
      <c r="BA575" s="26"/>
      <c r="BB575" s="26"/>
      <c r="BC575" s="26"/>
      <c r="BD575" s="26"/>
      <c r="BE575" s="26"/>
      <c r="BF575" s="26"/>
      <c r="BG575" s="26"/>
      <c r="BH575" s="26"/>
      <c r="BI575" s="26"/>
      <c r="BJ575" s="26"/>
      <c r="BK575" s="26"/>
      <c r="BL575" s="41"/>
      <c r="BM575" t="s">
        <v>100</v>
      </c>
    </row>
    <row r="576" spans="1:65" x14ac:dyDescent="0.2">
      <c r="A576" s="249"/>
      <c r="B576" s="40" t="s">
        <v>16</v>
      </c>
      <c r="C576" s="24" t="s">
        <v>79</v>
      </c>
      <c r="D576" s="25"/>
      <c r="E576" s="26"/>
      <c r="F576" s="26"/>
      <c r="G576" s="26"/>
      <c r="H576" s="26"/>
      <c r="I576" s="26"/>
      <c r="J576" s="26"/>
      <c r="K576" s="26"/>
      <c r="L576" s="26"/>
      <c r="M576" s="26"/>
      <c r="N576" s="26"/>
      <c r="O576" s="26"/>
      <c r="P576" s="26"/>
      <c r="Q576" s="26"/>
      <c r="R576" s="26"/>
      <c r="S576" s="26"/>
      <c r="T576" s="26"/>
      <c r="U576" s="26"/>
      <c r="V576" s="26"/>
      <c r="W576" s="26"/>
      <c r="X576" s="26"/>
      <c r="Y576" s="26"/>
      <c r="Z576" s="26"/>
      <c r="AA576" s="26"/>
      <c r="AB576" s="26"/>
      <c r="AC576" s="26"/>
      <c r="AD576" s="26"/>
      <c r="AE576" s="26"/>
      <c r="AF576" s="26"/>
      <c r="AG576" s="26"/>
      <c r="AH576" s="26"/>
      <c r="AI576" s="26"/>
      <c r="AJ576" s="26"/>
      <c r="AK576" s="26"/>
      <c r="AL576" s="26"/>
      <c r="AM576" s="26"/>
      <c r="AN576" s="26"/>
      <c r="AO576" s="26"/>
      <c r="AP576" s="26"/>
      <c r="AQ576" s="26"/>
      <c r="AR576" s="26"/>
      <c r="AS576" s="26"/>
      <c r="AT576" s="26"/>
      <c r="AU576" s="26"/>
      <c r="AV576" s="26"/>
      <c r="AW576" s="26"/>
      <c r="AX576" s="26"/>
      <c r="AY576" s="26"/>
      <c r="AZ576" s="26"/>
      <c r="BA576" s="26"/>
      <c r="BB576" s="26"/>
      <c r="BC576" s="26"/>
      <c r="BD576" s="26"/>
      <c r="BE576" s="26"/>
      <c r="BF576" s="26"/>
      <c r="BG576" s="26"/>
      <c r="BH576" s="26"/>
      <c r="BI576" s="26"/>
      <c r="BJ576" s="26"/>
      <c r="BK576" s="26"/>
      <c r="BL576" s="41"/>
      <c r="BM576" t="s">
        <v>100</v>
      </c>
    </row>
    <row r="577" spans="1:65" x14ac:dyDescent="0.2">
      <c r="A577" s="249"/>
      <c r="B577" s="40" t="s">
        <v>16</v>
      </c>
      <c r="C577" s="24" t="s">
        <v>80</v>
      </c>
      <c r="D577" s="25"/>
      <c r="E577" s="26"/>
      <c r="F577" s="26"/>
      <c r="G577" s="26"/>
      <c r="H577" s="26"/>
      <c r="I577" s="26"/>
      <c r="J577" s="26"/>
      <c r="K577" s="26"/>
      <c r="L577" s="26"/>
      <c r="M577" s="26"/>
      <c r="N577" s="26"/>
      <c r="O577" s="26"/>
      <c r="P577" s="26"/>
      <c r="Q577" s="26"/>
      <c r="R577" s="26"/>
      <c r="S577" s="26"/>
      <c r="T577" s="26"/>
      <c r="U577" s="26"/>
      <c r="V577" s="26"/>
      <c r="W577" s="26"/>
      <c r="X577" s="26"/>
      <c r="Y577" s="26"/>
      <c r="Z577" s="26"/>
      <c r="AA577" s="26"/>
      <c r="AB577" s="26"/>
      <c r="AC577" s="26"/>
      <c r="AD577" s="26"/>
      <c r="AE577" s="26"/>
      <c r="AF577" s="26"/>
      <c r="AG577" s="26"/>
      <c r="AH577" s="26"/>
      <c r="AI577" s="26"/>
      <c r="AJ577" s="26"/>
      <c r="AK577" s="26"/>
      <c r="AL577" s="26"/>
      <c r="AM577" s="26"/>
      <c r="AN577" s="26"/>
      <c r="AO577" s="26"/>
      <c r="AP577" s="26"/>
      <c r="AQ577" s="26"/>
      <c r="AR577" s="26"/>
      <c r="AS577" s="26"/>
      <c r="AT577" s="26"/>
      <c r="AU577" s="26"/>
      <c r="AV577" s="26"/>
      <c r="AW577" s="26"/>
      <c r="AX577" s="26"/>
      <c r="AY577" s="26"/>
      <c r="AZ577" s="26"/>
      <c r="BA577" s="26"/>
      <c r="BB577" s="26"/>
      <c r="BC577" s="26"/>
      <c r="BD577" s="26"/>
      <c r="BE577" s="26"/>
      <c r="BF577" s="26"/>
      <c r="BG577" s="26"/>
      <c r="BH577" s="26"/>
      <c r="BI577" s="26"/>
      <c r="BJ577" s="26"/>
      <c r="BK577" s="26"/>
      <c r="BL577" s="41"/>
      <c r="BM577" t="s">
        <v>100</v>
      </c>
    </row>
    <row r="578" spans="1:65" x14ac:dyDescent="0.2">
      <c r="A578" s="249"/>
      <c r="B578" s="40" t="s">
        <v>16</v>
      </c>
      <c r="C578" s="24" t="s">
        <v>78</v>
      </c>
      <c r="D578" s="25"/>
      <c r="E578" s="26"/>
      <c r="F578" s="26"/>
      <c r="G578" s="26"/>
      <c r="H578" s="26"/>
      <c r="I578" s="26"/>
      <c r="J578" s="26"/>
      <c r="K578" s="26"/>
      <c r="L578" s="26"/>
      <c r="M578" s="26"/>
      <c r="N578" s="26"/>
      <c r="O578" s="26"/>
      <c r="P578" s="26"/>
      <c r="Q578" s="26"/>
      <c r="R578" s="26"/>
      <c r="S578" s="26"/>
      <c r="T578" s="26"/>
      <c r="U578" s="26"/>
      <c r="V578" s="26"/>
      <c r="W578" s="26"/>
      <c r="X578" s="26"/>
      <c r="Y578" s="26"/>
      <c r="Z578" s="26"/>
      <c r="AA578" s="26"/>
      <c r="AB578" s="26"/>
      <c r="AC578" s="26"/>
      <c r="AD578" s="26"/>
      <c r="AE578" s="26"/>
      <c r="AF578" s="26"/>
      <c r="AG578" s="26"/>
      <c r="AH578" s="26"/>
      <c r="AI578" s="26"/>
      <c r="AJ578" s="26"/>
      <c r="AK578" s="26"/>
      <c r="AL578" s="26"/>
      <c r="AM578" s="26"/>
      <c r="AN578" s="26"/>
      <c r="AO578" s="26"/>
      <c r="AP578" s="26"/>
      <c r="AQ578" s="26"/>
      <c r="AR578" s="26"/>
      <c r="AS578" s="26"/>
      <c r="AT578" s="26"/>
      <c r="AU578" s="26"/>
      <c r="AV578" s="26"/>
      <c r="AW578" s="26"/>
      <c r="AX578" s="26"/>
      <c r="AY578" s="26"/>
      <c r="AZ578" s="26"/>
      <c r="BA578" s="26"/>
      <c r="BB578" s="26"/>
      <c r="BC578" s="26"/>
      <c r="BD578" s="26"/>
      <c r="BE578" s="26"/>
      <c r="BF578" s="26"/>
      <c r="BG578" s="26"/>
      <c r="BH578" s="26"/>
      <c r="BI578" s="26"/>
      <c r="BJ578" s="26"/>
      <c r="BK578" s="26"/>
      <c r="BL578" s="41"/>
      <c r="BM578" t="s">
        <v>100</v>
      </c>
    </row>
    <row r="579" spans="1:65" x14ac:dyDescent="0.2">
      <c r="A579" s="249"/>
      <c r="B579" s="40" t="s">
        <v>16</v>
      </c>
      <c r="C579" s="31" t="s">
        <v>47</v>
      </c>
      <c r="D579" s="27">
        <v>41</v>
      </c>
      <c r="E579" s="28">
        <v>47</v>
      </c>
      <c r="F579" s="28">
        <v>53</v>
      </c>
      <c r="G579" s="28">
        <v>58</v>
      </c>
      <c r="H579" s="28">
        <v>63</v>
      </c>
      <c r="I579" s="28">
        <v>65</v>
      </c>
      <c r="J579" s="28">
        <v>61</v>
      </c>
      <c r="K579" s="28">
        <v>59</v>
      </c>
      <c r="L579" s="28">
        <v>74</v>
      </c>
      <c r="M579" s="28">
        <v>77</v>
      </c>
      <c r="N579" s="28">
        <v>80</v>
      </c>
      <c r="O579" s="28">
        <v>77</v>
      </c>
      <c r="P579" s="28">
        <v>79.8</v>
      </c>
      <c r="Q579" s="28">
        <v>93.2</v>
      </c>
      <c r="R579" s="28">
        <v>95.8</v>
      </c>
      <c r="S579" s="28">
        <v>103.7</v>
      </c>
      <c r="T579" s="28">
        <v>106.5</v>
      </c>
      <c r="U579" s="28">
        <v>107.6</v>
      </c>
      <c r="V579" s="28">
        <v>121.3</v>
      </c>
      <c r="W579" s="28">
        <v>121.3</v>
      </c>
      <c r="X579" s="28">
        <v>121.3</v>
      </c>
      <c r="Y579" s="28">
        <v>121.3</v>
      </c>
      <c r="Z579" s="28">
        <v>121.3</v>
      </c>
      <c r="AA579" s="28">
        <v>121.3</v>
      </c>
      <c r="AB579" s="28">
        <v>121.3</v>
      </c>
      <c r="AC579" s="28">
        <v>121.3</v>
      </c>
      <c r="AD579" s="28">
        <v>121.3</v>
      </c>
      <c r="AE579" s="28">
        <v>121.3</v>
      </c>
      <c r="AF579" s="28">
        <v>121.3</v>
      </c>
      <c r="AG579" s="28">
        <v>121.3</v>
      </c>
      <c r="AH579" s="28">
        <v>121.3</v>
      </c>
      <c r="AI579" s="28">
        <v>121.3</v>
      </c>
      <c r="AJ579" s="28">
        <v>121.3</v>
      </c>
      <c r="AK579" s="28">
        <v>121.3</v>
      </c>
      <c r="AL579" s="28">
        <v>121.3</v>
      </c>
      <c r="AM579" s="28">
        <v>121.3</v>
      </c>
      <c r="AN579" s="28">
        <v>121.3</v>
      </c>
      <c r="AO579" s="28">
        <v>121.3</v>
      </c>
      <c r="AP579" s="28">
        <v>121.3</v>
      </c>
      <c r="AQ579" s="28">
        <v>121.3</v>
      </c>
      <c r="AR579" s="28">
        <v>121.3</v>
      </c>
      <c r="AS579" s="28">
        <v>121.3</v>
      </c>
      <c r="AT579" s="28">
        <v>121.3</v>
      </c>
      <c r="AU579" s="28">
        <v>121.3</v>
      </c>
      <c r="AV579" s="28">
        <v>121.3</v>
      </c>
      <c r="AW579" s="28">
        <v>121.3</v>
      </c>
      <c r="AX579" s="28">
        <v>121.3</v>
      </c>
      <c r="AY579" s="28">
        <v>121.3</v>
      </c>
      <c r="AZ579" s="28">
        <v>121.3</v>
      </c>
      <c r="BA579" s="28">
        <v>121.3</v>
      </c>
      <c r="BB579" s="28">
        <v>121.3</v>
      </c>
      <c r="BC579" s="28">
        <v>121.3</v>
      </c>
      <c r="BD579" s="28">
        <v>121.3</v>
      </c>
      <c r="BE579" s="28">
        <v>121.3</v>
      </c>
      <c r="BF579" s="28">
        <v>121.3</v>
      </c>
      <c r="BG579" s="28">
        <v>121.3</v>
      </c>
      <c r="BH579" s="28">
        <v>121.3</v>
      </c>
      <c r="BI579" s="28">
        <v>121.3</v>
      </c>
      <c r="BJ579" s="28">
        <v>121.3</v>
      </c>
      <c r="BK579" s="28">
        <v>121.3</v>
      </c>
      <c r="BL579" s="42">
        <v>121.3</v>
      </c>
      <c r="BM579" t="s">
        <v>100</v>
      </c>
    </row>
    <row r="580" spans="1:65" x14ac:dyDescent="0.2">
      <c r="A580" s="249"/>
      <c r="B580" s="40" t="s">
        <v>16</v>
      </c>
      <c r="C580" s="24" t="s">
        <v>74</v>
      </c>
      <c r="D580" s="35">
        <v>41</v>
      </c>
      <c r="E580" s="29">
        <v>47</v>
      </c>
      <c r="F580" s="29">
        <v>53</v>
      </c>
      <c r="G580" s="29">
        <v>58</v>
      </c>
      <c r="H580" s="29">
        <v>63</v>
      </c>
      <c r="I580" s="29">
        <v>65</v>
      </c>
      <c r="J580" s="29">
        <v>61</v>
      </c>
      <c r="K580" s="29">
        <v>59</v>
      </c>
      <c r="L580" s="29">
        <v>74</v>
      </c>
      <c r="M580" s="29">
        <v>77</v>
      </c>
      <c r="N580" s="29">
        <v>80</v>
      </c>
      <c r="O580" s="29">
        <v>77</v>
      </c>
      <c r="P580" s="29">
        <v>79.8</v>
      </c>
      <c r="Q580" s="29">
        <v>93.2</v>
      </c>
      <c r="R580" s="29">
        <v>95.8</v>
      </c>
      <c r="S580" s="29">
        <v>103.7</v>
      </c>
      <c r="T580" s="29">
        <v>106.5</v>
      </c>
      <c r="U580" s="29">
        <v>107.6</v>
      </c>
      <c r="V580" s="29">
        <v>121.3</v>
      </c>
      <c r="W580" s="29">
        <v>121.3</v>
      </c>
      <c r="X580" s="26">
        <v>0</v>
      </c>
      <c r="Y580" s="26">
        <v>0</v>
      </c>
      <c r="Z580" s="26">
        <v>0</v>
      </c>
      <c r="AA580" s="26">
        <v>0</v>
      </c>
      <c r="AB580" s="26">
        <v>0</v>
      </c>
      <c r="AC580" s="26">
        <v>0</v>
      </c>
      <c r="AD580" s="26">
        <v>0</v>
      </c>
      <c r="AE580" s="26">
        <v>0</v>
      </c>
      <c r="AF580" s="26">
        <v>0</v>
      </c>
      <c r="AG580" s="26">
        <v>0</v>
      </c>
      <c r="AH580" s="26">
        <v>0</v>
      </c>
      <c r="AI580" s="26"/>
      <c r="AJ580" s="26"/>
      <c r="AK580" s="26"/>
      <c r="AL580" s="26"/>
      <c r="AM580" s="26"/>
      <c r="AN580" s="26"/>
      <c r="AO580" s="26"/>
      <c r="AP580" s="26"/>
      <c r="AQ580" s="26"/>
      <c r="AR580" s="26"/>
      <c r="AS580" s="26"/>
      <c r="AT580" s="26"/>
      <c r="AU580" s="26"/>
      <c r="AV580" s="26"/>
      <c r="AW580" s="26"/>
      <c r="AX580" s="26"/>
      <c r="AY580" s="26"/>
      <c r="AZ580" s="26"/>
      <c r="BA580" s="26"/>
      <c r="BB580" s="26"/>
      <c r="BC580" s="26"/>
      <c r="BD580" s="26"/>
      <c r="BE580" s="26"/>
      <c r="BF580" s="26"/>
      <c r="BG580" s="26"/>
      <c r="BH580" s="26"/>
      <c r="BI580" s="26"/>
      <c r="BJ580" s="26"/>
      <c r="BK580" s="26"/>
      <c r="BL580" s="41"/>
      <c r="BM580" t="s">
        <v>100</v>
      </c>
    </row>
    <row r="581" spans="1:65" x14ac:dyDescent="0.2">
      <c r="A581" s="249"/>
      <c r="B581" s="40" t="s">
        <v>16</v>
      </c>
      <c r="C581" s="24" t="s">
        <v>83</v>
      </c>
      <c r="D581" s="25"/>
      <c r="E581" s="26"/>
      <c r="F581" s="26"/>
      <c r="G581" s="26"/>
      <c r="H581" s="26"/>
      <c r="I581" s="26"/>
      <c r="J581" s="26"/>
      <c r="K581" s="26"/>
      <c r="L581" s="26"/>
      <c r="M581" s="26"/>
      <c r="N581" s="26"/>
      <c r="O581" s="26"/>
      <c r="P581" s="26"/>
      <c r="Q581" s="26"/>
      <c r="R581" s="26"/>
      <c r="S581" s="26"/>
      <c r="T581" s="26"/>
      <c r="U581" s="26"/>
      <c r="V581" s="26"/>
      <c r="W581" s="30"/>
      <c r="X581" s="30"/>
      <c r="Y581" s="30"/>
      <c r="Z581" s="30"/>
      <c r="AA581" s="30"/>
      <c r="AB581" s="30"/>
      <c r="AC581" s="30"/>
      <c r="AD581" s="30"/>
      <c r="AE581" s="30"/>
      <c r="AF581" s="30"/>
      <c r="AG581" s="30"/>
      <c r="AH581" s="30"/>
      <c r="AI581" s="30"/>
      <c r="AJ581" s="30"/>
      <c r="AK581" s="30"/>
      <c r="AL581" s="30"/>
      <c r="AM581" s="30"/>
      <c r="AN581" s="30"/>
      <c r="AO581" s="30"/>
      <c r="AP581" s="30"/>
      <c r="AQ581" s="30"/>
      <c r="AR581" s="30"/>
      <c r="AS581" s="30"/>
      <c r="AT581" s="30"/>
      <c r="AU581" s="30"/>
      <c r="AV581" s="30"/>
      <c r="AW581" s="30"/>
      <c r="AX581" s="30"/>
      <c r="AY581" s="30"/>
      <c r="AZ581" s="30"/>
      <c r="BA581" s="30"/>
      <c r="BB581" s="30"/>
      <c r="BC581" s="30"/>
      <c r="BD581" s="30"/>
      <c r="BE581" s="30"/>
      <c r="BF581" s="30"/>
      <c r="BG581" s="30"/>
      <c r="BH581" s="30"/>
      <c r="BI581" s="30"/>
      <c r="BJ581" s="30"/>
      <c r="BK581" s="30"/>
      <c r="BL581" s="43"/>
      <c r="BM581" t="s">
        <v>100</v>
      </c>
    </row>
    <row r="582" spans="1:65" x14ac:dyDescent="0.2">
      <c r="A582" s="249"/>
      <c r="B582" s="40" t="s">
        <v>16</v>
      </c>
      <c r="C582" s="24" t="s">
        <v>75</v>
      </c>
      <c r="D582" s="25"/>
      <c r="E582" s="26"/>
      <c r="F582" s="26"/>
      <c r="G582" s="26"/>
      <c r="H582" s="26"/>
      <c r="I582" s="26"/>
      <c r="J582" s="26"/>
      <c r="K582" s="26"/>
      <c r="L582" s="26"/>
      <c r="M582" s="26"/>
      <c r="N582" s="26"/>
      <c r="O582" s="26"/>
      <c r="P582" s="26"/>
      <c r="Q582" s="26"/>
      <c r="R582" s="26"/>
      <c r="S582" s="26"/>
      <c r="T582" s="26"/>
      <c r="U582" s="26"/>
      <c r="V582" s="26"/>
      <c r="W582" s="26"/>
      <c r="X582" s="26"/>
      <c r="Y582" s="26"/>
      <c r="Z582" s="26"/>
      <c r="AA582" s="26"/>
      <c r="AB582" s="26"/>
      <c r="AC582" s="26"/>
      <c r="AD582" s="26"/>
      <c r="AE582" s="26"/>
      <c r="AF582" s="26"/>
      <c r="AG582" s="26"/>
      <c r="AH582" s="26"/>
      <c r="AI582" s="26"/>
      <c r="AJ582" s="26"/>
      <c r="AK582" s="26"/>
      <c r="AL582" s="26"/>
      <c r="AM582" s="26"/>
      <c r="AN582" s="26"/>
      <c r="AO582" s="26"/>
      <c r="AP582" s="26"/>
      <c r="AQ582" s="26"/>
      <c r="AR582" s="26"/>
      <c r="AS582" s="26"/>
      <c r="AT582" s="26"/>
      <c r="AU582" s="26"/>
      <c r="AV582" s="26"/>
      <c r="AW582" s="26"/>
      <c r="AX582" s="26"/>
      <c r="AY582" s="26"/>
      <c r="AZ582" s="26"/>
      <c r="BA582" s="26"/>
      <c r="BB582" s="26"/>
      <c r="BC582" s="26"/>
      <c r="BD582" s="26"/>
      <c r="BE582" s="26"/>
      <c r="BF582" s="26"/>
      <c r="BG582" s="26"/>
      <c r="BH582" s="26"/>
      <c r="BI582" s="26"/>
      <c r="BJ582" s="26"/>
      <c r="BK582" s="26"/>
      <c r="BL582" s="41"/>
      <c r="BM582" t="s">
        <v>100</v>
      </c>
    </row>
    <row r="583" spans="1:65" x14ac:dyDescent="0.2">
      <c r="A583" s="249"/>
      <c r="B583" s="40" t="s">
        <v>16</v>
      </c>
      <c r="C583" s="24" t="s">
        <v>79</v>
      </c>
      <c r="D583" s="25"/>
      <c r="E583" s="26"/>
      <c r="F583" s="26"/>
      <c r="G583" s="26"/>
      <c r="H583" s="26"/>
      <c r="I583" s="26"/>
      <c r="J583" s="26"/>
      <c r="K583" s="26"/>
      <c r="L583" s="26"/>
      <c r="M583" s="26"/>
      <c r="N583" s="26"/>
      <c r="O583" s="26"/>
      <c r="P583" s="26"/>
      <c r="Q583" s="26"/>
      <c r="R583" s="26"/>
      <c r="S583" s="26"/>
      <c r="T583" s="26"/>
      <c r="U583" s="26"/>
      <c r="V583" s="26"/>
      <c r="W583" s="26"/>
      <c r="X583" s="26"/>
      <c r="Y583" s="26"/>
      <c r="Z583" s="26"/>
      <c r="AA583" s="26"/>
      <c r="AB583" s="26"/>
      <c r="AC583" s="26"/>
      <c r="AD583" s="26"/>
      <c r="AE583" s="26"/>
      <c r="AF583" s="26"/>
      <c r="AG583" s="26"/>
      <c r="AH583" s="26"/>
      <c r="AI583" s="26"/>
      <c r="AJ583" s="26"/>
      <c r="AK583" s="26"/>
      <c r="AL583" s="26"/>
      <c r="AM583" s="26"/>
      <c r="AN583" s="26"/>
      <c r="AO583" s="26"/>
      <c r="AP583" s="26"/>
      <c r="AQ583" s="26"/>
      <c r="AR583" s="26"/>
      <c r="AS583" s="26"/>
      <c r="AT583" s="26"/>
      <c r="AU583" s="26"/>
      <c r="AV583" s="26"/>
      <c r="AW583" s="26"/>
      <c r="AX583" s="26"/>
      <c r="AY583" s="26"/>
      <c r="AZ583" s="26"/>
      <c r="BA583" s="26"/>
      <c r="BB583" s="26"/>
      <c r="BC583" s="26"/>
      <c r="BD583" s="26"/>
      <c r="BE583" s="26"/>
      <c r="BF583" s="26"/>
      <c r="BG583" s="26"/>
      <c r="BH583" s="26"/>
      <c r="BI583" s="26"/>
      <c r="BJ583" s="26"/>
      <c r="BK583" s="26"/>
      <c r="BL583" s="41"/>
      <c r="BM583" t="s">
        <v>100</v>
      </c>
    </row>
    <row r="584" spans="1:65" x14ac:dyDescent="0.2">
      <c r="A584" s="249"/>
      <c r="B584" s="40" t="s">
        <v>16</v>
      </c>
      <c r="C584" s="24" t="s">
        <v>80</v>
      </c>
      <c r="D584" s="25"/>
      <c r="E584" s="26"/>
      <c r="F584" s="26"/>
      <c r="G584" s="26"/>
      <c r="H584" s="26"/>
      <c r="I584" s="26"/>
      <c r="J584" s="26"/>
      <c r="K584" s="26"/>
      <c r="L584" s="26"/>
      <c r="M584" s="26"/>
      <c r="N584" s="26"/>
      <c r="O584" s="26"/>
      <c r="P584" s="26"/>
      <c r="Q584" s="26"/>
      <c r="R584" s="26"/>
      <c r="S584" s="26"/>
      <c r="T584" s="26"/>
      <c r="U584" s="26"/>
      <c r="V584" s="26"/>
      <c r="W584" s="26"/>
      <c r="X584" s="26"/>
      <c r="Y584" s="26"/>
      <c r="Z584" s="26"/>
      <c r="AA584" s="26"/>
      <c r="AB584" s="26"/>
      <c r="AC584" s="26"/>
      <c r="AD584" s="26"/>
      <c r="AE584" s="26"/>
      <c r="AF584" s="26"/>
      <c r="AG584" s="26"/>
      <c r="AH584" s="26"/>
      <c r="AI584" s="26"/>
      <c r="AJ584" s="26"/>
      <c r="AK584" s="26"/>
      <c r="AL584" s="26"/>
      <c r="AM584" s="26"/>
      <c r="AN584" s="26"/>
      <c r="AO584" s="26"/>
      <c r="AP584" s="26"/>
      <c r="AQ584" s="26"/>
      <c r="AR584" s="26"/>
      <c r="AS584" s="26"/>
      <c r="AT584" s="26"/>
      <c r="AU584" s="26"/>
      <c r="AV584" s="26"/>
      <c r="AW584" s="26"/>
      <c r="AX584" s="26"/>
      <c r="AY584" s="26"/>
      <c r="AZ584" s="26"/>
      <c r="BA584" s="26"/>
      <c r="BB584" s="26"/>
      <c r="BC584" s="26"/>
      <c r="BD584" s="26"/>
      <c r="BE584" s="26"/>
      <c r="BF584" s="26"/>
      <c r="BG584" s="26"/>
      <c r="BH584" s="26"/>
      <c r="BI584" s="26"/>
      <c r="BJ584" s="26"/>
      <c r="BK584" s="26"/>
      <c r="BL584" s="41"/>
      <c r="BM584" t="s">
        <v>100</v>
      </c>
    </row>
    <row r="585" spans="1:65" x14ac:dyDescent="0.2">
      <c r="A585" s="249"/>
      <c r="B585" s="40" t="s">
        <v>16</v>
      </c>
      <c r="C585" s="24" t="s">
        <v>78</v>
      </c>
      <c r="D585" s="25"/>
      <c r="E585" s="26"/>
      <c r="F585" s="26"/>
      <c r="G585" s="26"/>
      <c r="H585" s="26"/>
      <c r="I585" s="26"/>
      <c r="J585" s="26"/>
      <c r="K585" s="26"/>
      <c r="L585" s="26"/>
      <c r="M585" s="26"/>
      <c r="N585" s="26"/>
      <c r="O585" s="26"/>
      <c r="P585" s="26"/>
      <c r="Q585" s="26"/>
      <c r="R585" s="26"/>
      <c r="S585" s="26"/>
      <c r="T585" s="26"/>
      <c r="U585" s="26"/>
      <c r="V585" s="26"/>
      <c r="W585" s="26"/>
      <c r="X585" s="26"/>
      <c r="Y585" s="26"/>
      <c r="Z585" s="26"/>
      <c r="AA585" s="26"/>
      <c r="AB585" s="26"/>
      <c r="AC585" s="26"/>
      <c r="AD585" s="26"/>
      <c r="AE585" s="26"/>
      <c r="AF585" s="26"/>
      <c r="AG585" s="26"/>
      <c r="AH585" s="26"/>
      <c r="AI585" s="26"/>
      <c r="AJ585" s="26"/>
      <c r="AK585" s="26"/>
      <c r="AL585" s="26"/>
      <c r="AM585" s="26"/>
      <c r="AN585" s="26"/>
      <c r="AO585" s="26"/>
      <c r="AP585" s="26"/>
      <c r="AQ585" s="26"/>
      <c r="AR585" s="26"/>
      <c r="AS585" s="26"/>
      <c r="AT585" s="26"/>
      <c r="AU585" s="26"/>
      <c r="AV585" s="26"/>
      <c r="AW585" s="26"/>
      <c r="AX585" s="26"/>
      <c r="AY585" s="26"/>
      <c r="AZ585" s="26"/>
      <c r="BA585" s="26"/>
      <c r="BB585" s="26"/>
      <c r="BC585" s="26"/>
      <c r="BD585" s="26"/>
      <c r="BE585" s="26"/>
      <c r="BF585" s="26"/>
      <c r="BG585" s="26"/>
      <c r="BH585" s="26"/>
      <c r="BI585" s="26"/>
      <c r="BJ585" s="26"/>
      <c r="BK585" s="26"/>
      <c r="BL585" s="41"/>
      <c r="BM585" t="s">
        <v>100</v>
      </c>
    </row>
    <row r="586" spans="1:65" x14ac:dyDescent="0.2">
      <c r="A586" s="249"/>
      <c r="B586" s="40" t="s">
        <v>16</v>
      </c>
      <c r="C586" s="31" t="s">
        <v>93</v>
      </c>
      <c r="D586" s="27">
        <v>0</v>
      </c>
      <c r="E586" s="28">
        <v>0</v>
      </c>
      <c r="F586" s="28">
        <v>0</v>
      </c>
      <c r="G586" s="28">
        <v>0</v>
      </c>
      <c r="H586" s="28">
        <v>0</v>
      </c>
      <c r="I586" s="28">
        <v>0</v>
      </c>
      <c r="J586" s="28">
        <v>0</v>
      </c>
      <c r="K586" s="28">
        <v>0</v>
      </c>
      <c r="L586" s="28">
        <v>0</v>
      </c>
      <c r="M586" s="28">
        <v>0</v>
      </c>
      <c r="N586" s="28">
        <v>0</v>
      </c>
      <c r="O586" s="28">
        <v>0</v>
      </c>
      <c r="P586" s="28">
        <v>0</v>
      </c>
      <c r="Q586" s="28">
        <v>7</v>
      </c>
      <c r="R586" s="28">
        <v>0</v>
      </c>
      <c r="S586" s="28">
        <v>0.8</v>
      </c>
      <c r="T586" s="28">
        <v>0.4</v>
      </c>
      <c r="U586" s="28">
        <v>0.5</v>
      </c>
      <c r="V586" s="28">
        <v>0.2</v>
      </c>
      <c r="W586" s="28">
        <v>0.2</v>
      </c>
      <c r="X586" s="28">
        <v>0.2</v>
      </c>
      <c r="Y586" s="28">
        <v>0.2</v>
      </c>
      <c r="Z586" s="28">
        <v>0.2</v>
      </c>
      <c r="AA586" s="28">
        <v>0.2</v>
      </c>
      <c r="AB586" s="28">
        <v>0.2</v>
      </c>
      <c r="AC586" s="28">
        <v>0.2</v>
      </c>
      <c r="AD586" s="28">
        <v>0.2</v>
      </c>
      <c r="AE586" s="28">
        <v>0.2</v>
      </c>
      <c r="AF586" s="28">
        <v>0.2</v>
      </c>
      <c r="AG586" s="28">
        <v>0.2</v>
      </c>
      <c r="AH586" s="28">
        <v>0.2</v>
      </c>
      <c r="AI586" s="28">
        <v>0.2</v>
      </c>
      <c r="AJ586" s="28">
        <v>0.2</v>
      </c>
      <c r="AK586" s="28">
        <v>0.2</v>
      </c>
      <c r="AL586" s="28">
        <v>0.2</v>
      </c>
      <c r="AM586" s="28">
        <v>0.2</v>
      </c>
      <c r="AN586" s="28">
        <v>0.2</v>
      </c>
      <c r="AO586" s="28">
        <v>0.2</v>
      </c>
      <c r="AP586" s="28">
        <v>0.2</v>
      </c>
      <c r="AQ586" s="28">
        <v>0.2</v>
      </c>
      <c r="AR586" s="28">
        <v>0.2</v>
      </c>
      <c r="AS586" s="28">
        <v>0.2</v>
      </c>
      <c r="AT586" s="28">
        <v>0.2</v>
      </c>
      <c r="AU586" s="28">
        <v>0.2</v>
      </c>
      <c r="AV586" s="28">
        <v>0.2</v>
      </c>
      <c r="AW586" s="28">
        <v>0.2</v>
      </c>
      <c r="AX586" s="28">
        <v>0.2</v>
      </c>
      <c r="AY586" s="28">
        <v>0.2</v>
      </c>
      <c r="AZ586" s="28">
        <v>0.2</v>
      </c>
      <c r="BA586" s="28">
        <v>0.2</v>
      </c>
      <c r="BB586" s="28">
        <v>0.2</v>
      </c>
      <c r="BC586" s="28">
        <v>0.2</v>
      </c>
      <c r="BD586" s="28">
        <v>0.2</v>
      </c>
      <c r="BE586" s="28">
        <v>0.2</v>
      </c>
      <c r="BF586" s="28">
        <v>0.2</v>
      </c>
      <c r="BG586" s="28">
        <v>0.2</v>
      </c>
      <c r="BH586" s="28">
        <v>0.2</v>
      </c>
      <c r="BI586" s="28">
        <v>0.2</v>
      </c>
      <c r="BJ586" s="28">
        <v>0.2</v>
      </c>
      <c r="BK586" s="28">
        <v>0.2</v>
      </c>
      <c r="BL586" s="42">
        <v>0.2</v>
      </c>
      <c r="BM586" t="s">
        <v>100</v>
      </c>
    </row>
    <row r="587" spans="1:65" x14ac:dyDescent="0.2">
      <c r="A587" s="249"/>
      <c r="B587" s="40" t="s">
        <v>16</v>
      </c>
      <c r="C587" s="24" t="s">
        <v>74</v>
      </c>
      <c r="D587" s="35">
        <v>0</v>
      </c>
      <c r="E587" s="29">
        <v>0</v>
      </c>
      <c r="F587" s="29">
        <v>0</v>
      </c>
      <c r="G587" s="29">
        <v>0</v>
      </c>
      <c r="H587" s="29">
        <v>0</v>
      </c>
      <c r="I587" s="29">
        <v>0</v>
      </c>
      <c r="J587" s="29">
        <v>0</v>
      </c>
      <c r="K587" s="29">
        <v>0</v>
      </c>
      <c r="L587" s="29">
        <v>0</v>
      </c>
      <c r="M587" s="29">
        <v>0</v>
      </c>
      <c r="N587" s="29">
        <v>0</v>
      </c>
      <c r="O587" s="29">
        <v>0</v>
      </c>
      <c r="P587" s="29">
        <v>0</v>
      </c>
      <c r="Q587" s="29">
        <v>7</v>
      </c>
      <c r="R587" s="29">
        <v>0</v>
      </c>
      <c r="S587" s="29">
        <v>0.8</v>
      </c>
      <c r="T587" s="29">
        <v>0.4</v>
      </c>
      <c r="U587" s="29">
        <v>0.5</v>
      </c>
      <c r="V587" s="29">
        <v>0.2</v>
      </c>
      <c r="W587" s="29">
        <v>0.2</v>
      </c>
      <c r="X587" s="26">
        <v>0</v>
      </c>
      <c r="Y587" s="26">
        <v>0</v>
      </c>
      <c r="Z587" s="26">
        <v>0</v>
      </c>
      <c r="AA587" s="26">
        <v>0</v>
      </c>
      <c r="AB587" s="26">
        <v>0</v>
      </c>
      <c r="AC587" s="26">
        <v>0</v>
      </c>
      <c r="AD587" s="26">
        <v>0</v>
      </c>
      <c r="AE587" s="26">
        <v>0</v>
      </c>
      <c r="AF587" s="26">
        <v>0</v>
      </c>
      <c r="AG587" s="26">
        <v>0</v>
      </c>
      <c r="AH587" s="26">
        <v>0</v>
      </c>
      <c r="AI587" s="26"/>
      <c r="AJ587" s="26"/>
      <c r="AK587" s="26"/>
      <c r="AL587" s="26"/>
      <c r="AM587" s="26"/>
      <c r="AN587" s="26"/>
      <c r="AO587" s="26"/>
      <c r="AP587" s="26"/>
      <c r="AQ587" s="26"/>
      <c r="AR587" s="26"/>
      <c r="AS587" s="26"/>
      <c r="AT587" s="26"/>
      <c r="AU587" s="26"/>
      <c r="AV587" s="26"/>
      <c r="AW587" s="26"/>
      <c r="AX587" s="26"/>
      <c r="AY587" s="26"/>
      <c r="AZ587" s="26"/>
      <c r="BA587" s="26"/>
      <c r="BB587" s="26"/>
      <c r="BC587" s="26"/>
      <c r="BD587" s="26"/>
      <c r="BE587" s="26"/>
      <c r="BF587" s="26"/>
      <c r="BG587" s="26"/>
      <c r="BH587" s="26"/>
      <c r="BI587" s="26"/>
      <c r="BJ587" s="26"/>
      <c r="BK587" s="26"/>
      <c r="BL587" s="41"/>
      <c r="BM587" t="s">
        <v>100</v>
      </c>
    </row>
    <row r="588" spans="1:65" x14ac:dyDescent="0.2">
      <c r="A588" s="249"/>
      <c r="B588" s="40" t="s">
        <v>16</v>
      </c>
      <c r="C588" s="24" t="s">
        <v>83</v>
      </c>
      <c r="D588" s="25"/>
      <c r="E588" s="26"/>
      <c r="F588" s="26"/>
      <c r="G588" s="26"/>
      <c r="H588" s="26"/>
      <c r="I588" s="26"/>
      <c r="J588" s="26"/>
      <c r="K588" s="26"/>
      <c r="L588" s="26"/>
      <c r="M588" s="26"/>
      <c r="N588" s="26"/>
      <c r="O588" s="26"/>
      <c r="P588" s="26"/>
      <c r="Q588" s="26"/>
      <c r="R588" s="26"/>
      <c r="S588" s="26"/>
      <c r="T588" s="26"/>
      <c r="U588" s="26"/>
      <c r="V588" s="26"/>
      <c r="W588" s="30"/>
      <c r="X588" s="30"/>
      <c r="Y588" s="30"/>
      <c r="Z588" s="30"/>
      <c r="AA588" s="30"/>
      <c r="AB588" s="30"/>
      <c r="AC588" s="30"/>
      <c r="AD588" s="30"/>
      <c r="AE588" s="30"/>
      <c r="AF588" s="30"/>
      <c r="AG588" s="30"/>
      <c r="AH588" s="30"/>
      <c r="AI588" s="30"/>
      <c r="AJ588" s="30"/>
      <c r="AK588" s="30"/>
      <c r="AL588" s="30"/>
      <c r="AM588" s="30"/>
      <c r="AN588" s="30"/>
      <c r="AO588" s="30"/>
      <c r="AP588" s="30"/>
      <c r="AQ588" s="30"/>
      <c r="AR588" s="30"/>
      <c r="AS588" s="30"/>
      <c r="AT588" s="30"/>
      <c r="AU588" s="30"/>
      <c r="AV588" s="30"/>
      <c r="AW588" s="30"/>
      <c r="AX588" s="30"/>
      <c r="AY588" s="30"/>
      <c r="AZ588" s="30"/>
      <c r="BA588" s="30"/>
      <c r="BB588" s="30"/>
      <c r="BC588" s="30"/>
      <c r="BD588" s="30"/>
      <c r="BE588" s="30"/>
      <c r="BF588" s="30"/>
      <c r="BG588" s="30"/>
      <c r="BH588" s="30"/>
      <c r="BI588" s="30"/>
      <c r="BJ588" s="30"/>
      <c r="BK588" s="30"/>
      <c r="BL588" s="43"/>
      <c r="BM588" t="s">
        <v>100</v>
      </c>
    </row>
    <row r="589" spans="1:65" x14ac:dyDescent="0.2">
      <c r="A589" s="249"/>
      <c r="B589" s="40" t="s">
        <v>16</v>
      </c>
      <c r="C589" s="24" t="s">
        <v>75</v>
      </c>
      <c r="D589" s="25"/>
      <c r="E589" s="26"/>
      <c r="F589" s="26"/>
      <c r="G589" s="26"/>
      <c r="H589" s="26"/>
      <c r="I589" s="26"/>
      <c r="J589" s="26"/>
      <c r="K589" s="26"/>
      <c r="L589" s="26"/>
      <c r="M589" s="26"/>
      <c r="N589" s="26"/>
      <c r="O589" s="26"/>
      <c r="P589" s="26"/>
      <c r="Q589" s="26"/>
      <c r="R589" s="26"/>
      <c r="S589" s="26"/>
      <c r="T589" s="26"/>
      <c r="U589" s="26"/>
      <c r="V589" s="26"/>
      <c r="W589" s="26"/>
      <c r="X589" s="26"/>
      <c r="Y589" s="26"/>
      <c r="Z589" s="26"/>
      <c r="AA589" s="26"/>
      <c r="AB589" s="26"/>
      <c r="AC589" s="26"/>
      <c r="AD589" s="26"/>
      <c r="AE589" s="26"/>
      <c r="AF589" s="26"/>
      <c r="AG589" s="26"/>
      <c r="AH589" s="26"/>
      <c r="AI589" s="26"/>
      <c r="AJ589" s="26"/>
      <c r="AK589" s="26"/>
      <c r="AL589" s="26"/>
      <c r="AM589" s="26"/>
      <c r="AN589" s="26"/>
      <c r="AO589" s="26"/>
      <c r="AP589" s="26"/>
      <c r="AQ589" s="26"/>
      <c r="AR589" s="26"/>
      <c r="AS589" s="26"/>
      <c r="AT589" s="26"/>
      <c r="AU589" s="26"/>
      <c r="AV589" s="26"/>
      <c r="AW589" s="26"/>
      <c r="AX589" s="26"/>
      <c r="AY589" s="26"/>
      <c r="AZ589" s="26"/>
      <c r="BA589" s="26"/>
      <c r="BB589" s="26"/>
      <c r="BC589" s="26"/>
      <c r="BD589" s="26"/>
      <c r="BE589" s="26"/>
      <c r="BF589" s="26"/>
      <c r="BG589" s="26"/>
      <c r="BH589" s="26"/>
      <c r="BI589" s="26"/>
      <c r="BJ589" s="26"/>
      <c r="BK589" s="26"/>
      <c r="BL589" s="41"/>
      <c r="BM589" t="s">
        <v>100</v>
      </c>
    </row>
    <row r="590" spans="1:65" x14ac:dyDescent="0.2">
      <c r="A590" s="249"/>
      <c r="B590" s="40" t="s">
        <v>16</v>
      </c>
      <c r="C590" s="24" t="s">
        <v>79</v>
      </c>
      <c r="D590" s="25"/>
      <c r="E590" s="26"/>
      <c r="F590" s="26"/>
      <c r="G590" s="26"/>
      <c r="H590" s="26"/>
      <c r="I590" s="26"/>
      <c r="J590" s="26"/>
      <c r="K590" s="26"/>
      <c r="L590" s="26"/>
      <c r="M590" s="26"/>
      <c r="N590" s="26"/>
      <c r="O590" s="26"/>
      <c r="P590" s="26"/>
      <c r="Q590" s="26"/>
      <c r="R590" s="26"/>
      <c r="S590" s="26"/>
      <c r="T590" s="26"/>
      <c r="U590" s="26"/>
      <c r="V590" s="26"/>
      <c r="W590" s="26"/>
      <c r="X590" s="26"/>
      <c r="Y590" s="26"/>
      <c r="Z590" s="26"/>
      <c r="AA590" s="26"/>
      <c r="AB590" s="26"/>
      <c r="AC590" s="26"/>
      <c r="AD590" s="26"/>
      <c r="AE590" s="26"/>
      <c r="AF590" s="26"/>
      <c r="AG590" s="26"/>
      <c r="AH590" s="26"/>
      <c r="AI590" s="26"/>
      <c r="AJ590" s="26"/>
      <c r="AK590" s="26"/>
      <c r="AL590" s="26"/>
      <c r="AM590" s="26"/>
      <c r="AN590" s="26"/>
      <c r="AO590" s="26"/>
      <c r="AP590" s="26"/>
      <c r="AQ590" s="26"/>
      <c r="AR590" s="26"/>
      <c r="AS590" s="26"/>
      <c r="AT590" s="26"/>
      <c r="AU590" s="26"/>
      <c r="AV590" s="26"/>
      <c r="AW590" s="26"/>
      <c r="AX590" s="26"/>
      <c r="AY590" s="26"/>
      <c r="AZ590" s="26"/>
      <c r="BA590" s="26"/>
      <c r="BB590" s="26"/>
      <c r="BC590" s="26"/>
      <c r="BD590" s="26"/>
      <c r="BE590" s="26"/>
      <c r="BF590" s="26"/>
      <c r="BG590" s="26"/>
      <c r="BH590" s="26"/>
      <c r="BI590" s="26"/>
      <c r="BJ590" s="26"/>
      <c r="BK590" s="26"/>
      <c r="BL590" s="41"/>
      <c r="BM590" t="s">
        <v>100</v>
      </c>
    </row>
    <row r="591" spans="1:65" x14ac:dyDescent="0.2">
      <c r="A591" s="249"/>
      <c r="B591" s="40" t="s">
        <v>16</v>
      </c>
      <c r="C591" s="24" t="s">
        <v>80</v>
      </c>
      <c r="D591" s="25"/>
      <c r="E591" s="26"/>
      <c r="F591" s="26"/>
      <c r="G591" s="26"/>
      <c r="H591" s="26"/>
      <c r="I591" s="26"/>
      <c r="J591" s="26"/>
      <c r="K591" s="26"/>
      <c r="L591" s="26"/>
      <c r="M591" s="26"/>
      <c r="N591" s="26"/>
      <c r="O591" s="26"/>
      <c r="P591" s="26"/>
      <c r="Q591" s="26"/>
      <c r="R591" s="26"/>
      <c r="S591" s="26"/>
      <c r="T591" s="26"/>
      <c r="U591" s="26"/>
      <c r="V591" s="26"/>
      <c r="W591" s="26"/>
      <c r="X591" s="26"/>
      <c r="Y591" s="26"/>
      <c r="Z591" s="26"/>
      <c r="AA591" s="26"/>
      <c r="AB591" s="26"/>
      <c r="AC591" s="26"/>
      <c r="AD591" s="26"/>
      <c r="AE591" s="26"/>
      <c r="AF591" s="26"/>
      <c r="AG591" s="26"/>
      <c r="AH591" s="26"/>
      <c r="AI591" s="26"/>
      <c r="AJ591" s="26"/>
      <c r="AK591" s="26"/>
      <c r="AL591" s="26"/>
      <c r="AM591" s="26"/>
      <c r="AN591" s="26"/>
      <c r="AO591" s="26"/>
      <c r="AP591" s="26"/>
      <c r="AQ591" s="26"/>
      <c r="AR591" s="26"/>
      <c r="AS591" s="26"/>
      <c r="AT591" s="26"/>
      <c r="AU591" s="26"/>
      <c r="AV591" s="26"/>
      <c r="AW591" s="26"/>
      <c r="AX591" s="26"/>
      <c r="AY591" s="26"/>
      <c r="AZ591" s="26"/>
      <c r="BA591" s="26"/>
      <c r="BB591" s="26"/>
      <c r="BC591" s="26"/>
      <c r="BD591" s="26"/>
      <c r="BE591" s="26"/>
      <c r="BF591" s="26"/>
      <c r="BG591" s="26"/>
      <c r="BH591" s="26"/>
      <c r="BI591" s="26"/>
      <c r="BJ591" s="26"/>
      <c r="BK591" s="26"/>
      <c r="BL591" s="41"/>
      <c r="BM591" t="s">
        <v>100</v>
      </c>
    </row>
    <row r="592" spans="1:65" x14ac:dyDescent="0.2">
      <c r="A592" s="249"/>
      <c r="B592" s="46" t="s">
        <v>16</v>
      </c>
      <c r="C592" s="24" t="s">
        <v>78</v>
      </c>
      <c r="D592" s="25"/>
      <c r="E592" s="26"/>
      <c r="F592" s="26"/>
      <c r="G592" s="26"/>
      <c r="H592" s="26"/>
      <c r="I592" s="26"/>
      <c r="J592" s="26"/>
      <c r="K592" s="26"/>
      <c r="L592" s="26"/>
      <c r="M592" s="26"/>
      <c r="N592" s="26"/>
      <c r="O592" s="26"/>
      <c r="P592" s="26"/>
      <c r="Q592" s="26"/>
      <c r="R592" s="26"/>
      <c r="S592" s="26"/>
      <c r="T592" s="26"/>
      <c r="U592" s="26"/>
      <c r="V592" s="26"/>
      <c r="W592" s="26"/>
      <c r="X592" s="26"/>
      <c r="Y592" s="26"/>
      <c r="Z592" s="26"/>
      <c r="AA592" s="26"/>
      <c r="AB592" s="26"/>
      <c r="AC592" s="26"/>
      <c r="AD592" s="26"/>
      <c r="AE592" s="26"/>
      <c r="AF592" s="26"/>
      <c r="AG592" s="26"/>
      <c r="AH592" s="26"/>
      <c r="AI592" s="26"/>
      <c r="AJ592" s="26"/>
      <c r="AK592" s="26"/>
      <c r="AL592" s="26"/>
      <c r="AM592" s="26"/>
      <c r="AN592" s="26"/>
      <c r="AO592" s="26"/>
      <c r="AP592" s="26"/>
      <c r="AQ592" s="26"/>
      <c r="AR592" s="26"/>
      <c r="AS592" s="26"/>
      <c r="AT592" s="26"/>
      <c r="AU592" s="26"/>
      <c r="AV592" s="26"/>
      <c r="AW592" s="26"/>
      <c r="AX592" s="26"/>
      <c r="AY592" s="26"/>
      <c r="AZ592" s="26"/>
      <c r="BA592" s="26"/>
      <c r="BB592" s="26"/>
      <c r="BC592" s="26"/>
      <c r="BD592" s="26"/>
      <c r="BE592" s="26"/>
      <c r="BF592" s="26"/>
      <c r="BG592" s="26"/>
      <c r="BH592" s="26"/>
      <c r="BI592" s="26"/>
      <c r="BJ592" s="26"/>
      <c r="BK592" s="26"/>
      <c r="BL592" s="41"/>
      <c r="BM592" t="s">
        <v>100</v>
      </c>
    </row>
    <row r="593" spans="1:65" x14ac:dyDescent="0.2">
      <c r="A593" s="249"/>
      <c r="B593" s="40" t="s">
        <v>16</v>
      </c>
      <c r="C593" s="31" t="s">
        <v>48</v>
      </c>
      <c r="D593" s="27">
        <v>0</v>
      </c>
      <c r="E593" s="28">
        <v>0</v>
      </c>
      <c r="F593" s="28">
        <v>0</v>
      </c>
      <c r="G593" s="28">
        <v>0</v>
      </c>
      <c r="H593" s="28">
        <v>0</v>
      </c>
      <c r="I593" s="28">
        <v>0</v>
      </c>
      <c r="J593" s="28">
        <v>0</v>
      </c>
      <c r="K593" s="28">
        <v>0</v>
      </c>
      <c r="L593" s="28">
        <v>0</v>
      </c>
      <c r="M593" s="28">
        <v>0</v>
      </c>
      <c r="N593" s="28">
        <v>0</v>
      </c>
      <c r="O593" s="28">
        <v>0</v>
      </c>
      <c r="P593" s="28">
        <v>0</v>
      </c>
      <c r="Q593" s="28">
        <v>0</v>
      </c>
      <c r="R593" s="28">
        <v>0</v>
      </c>
      <c r="S593" s="28">
        <v>0</v>
      </c>
      <c r="T593" s="28">
        <v>0</v>
      </c>
      <c r="U593" s="28">
        <v>0</v>
      </c>
      <c r="V593" s="28">
        <v>0</v>
      </c>
      <c r="W593" s="28">
        <v>0</v>
      </c>
      <c r="X593" s="28">
        <v>0</v>
      </c>
      <c r="Y593" s="28">
        <v>0</v>
      </c>
      <c r="Z593" s="28">
        <v>0</v>
      </c>
      <c r="AA593" s="28">
        <v>0</v>
      </c>
      <c r="AB593" s="28">
        <v>0</v>
      </c>
      <c r="AC593" s="28">
        <v>0</v>
      </c>
      <c r="AD593" s="28">
        <v>0</v>
      </c>
      <c r="AE593" s="28">
        <v>0</v>
      </c>
      <c r="AF593" s="28">
        <v>0</v>
      </c>
      <c r="AG593" s="28">
        <v>0</v>
      </c>
      <c r="AH593" s="28">
        <v>0</v>
      </c>
      <c r="AI593" s="28">
        <v>0</v>
      </c>
      <c r="AJ593" s="28">
        <v>0</v>
      </c>
      <c r="AK593" s="28">
        <v>0</v>
      </c>
      <c r="AL593" s="28">
        <v>0</v>
      </c>
      <c r="AM593" s="28">
        <v>0</v>
      </c>
      <c r="AN593" s="28">
        <v>0</v>
      </c>
      <c r="AO593" s="28">
        <v>0</v>
      </c>
      <c r="AP593" s="28">
        <v>0</v>
      </c>
      <c r="AQ593" s="28">
        <v>0</v>
      </c>
      <c r="AR593" s="28">
        <v>0</v>
      </c>
      <c r="AS593" s="28">
        <v>0</v>
      </c>
      <c r="AT593" s="28">
        <v>0</v>
      </c>
      <c r="AU593" s="28">
        <v>0</v>
      </c>
      <c r="AV593" s="28">
        <v>0</v>
      </c>
      <c r="AW593" s="28">
        <v>0</v>
      </c>
      <c r="AX593" s="28">
        <v>0</v>
      </c>
      <c r="AY593" s="28">
        <v>0</v>
      </c>
      <c r="AZ593" s="28">
        <v>0</v>
      </c>
      <c r="BA593" s="28">
        <v>0</v>
      </c>
      <c r="BB593" s="28">
        <v>0</v>
      </c>
      <c r="BC593" s="28">
        <v>0</v>
      </c>
      <c r="BD593" s="28">
        <v>0</v>
      </c>
      <c r="BE593" s="28">
        <v>0</v>
      </c>
      <c r="BF593" s="28">
        <v>0</v>
      </c>
      <c r="BG593" s="28">
        <v>0</v>
      </c>
      <c r="BH593" s="28">
        <v>0</v>
      </c>
      <c r="BI593" s="28">
        <v>0</v>
      </c>
      <c r="BJ593" s="28">
        <v>0</v>
      </c>
      <c r="BK593" s="28">
        <v>0</v>
      </c>
      <c r="BL593" s="42">
        <v>0</v>
      </c>
      <c r="BM593" t="s">
        <v>100</v>
      </c>
    </row>
    <row r="594" spans="1:65" x14ac:dyDescent="0.2">
      <c r="A594" s="249"/>
      <c r="B594" s="40" t="s">
        <v>16</v>
      </c>
      <c r="C594" s="24" t="s">
        <v>74</v>
      </c>
      <c r="D594" s="35">
        <v>0</v>
      </c>
      <c r="E594" s="29">
        <v>0</v>
      </c>
      <c r="F594" s="29">
        <v>0</v>
      </c>
      <c r="G594" s="29">
        <v>0</v>
      </c>
      <c r="H594" s="29">
        <v>0</v>
      </c>
      <c r="I594" s="29">
        <v>0</v>
      </c>
      <c r="J594" s="29">
        <v>0</v>
      </c>
      <c r="K594" s="29">
        <v>0</v>
      </c>
      <c r="L594" s="29">
        <v>0</v>
      </c>
      <c r="M594" s="29">
        <v>0</v>
      </c>
      <c r="N594" s="29">
        <v>0</v>
      </c>
      <c r="O594" s="29">
        <v>0</v>
      </c>
      <c r="P594" s="29">
        <v>0</v>
      </c>
      <c r="Q594" s="29">
        <v>0</v>
      </c>
      <c r="R594" s="29">
        <v>0</v>
      </c>
      <c r="S594" s="29">
        <v>0</v>
      </c>
      <c r="T594" s="29">
        <v>0</v>
      </c>
      <c r="U594" s="29">
        <v>0</v>
      </c>
      <c r="V594" s="29">
        <v>0</v>
      </c>
      <c r="W594" s="29">
        <v>0</v>
      </c>
      <c r="X594" s="26">
        <v>0</v>
      </c>
      <c r="Y594" s="26">
        <v>0</v>
      </c>
      <c r="Z594" s="26">
        <v>0</v>
      </c>
      <c r="AA594" s="26">
        <v>0</v>
      </c>
      <c r="AB594" s="26">
        <v>0</v>
      </c>
      <c r="AC594" s="26">
        <v>0</v>
      </c>
      <c r="AD594" s="26">
        <v>0</v>
      </c>
      <c r="AE594" s="26">
        <v>0</v>
      </c>
      <c r="AF594" s="26">
        <v>0</v>
      </c>
      <c r="AG594" s="26">
        <v>0</v>
      </c>
      <c r="AH594" s="26">
        <v>0</v>
      </c>
      <c r="AI594" s="26"/>
      <c r="AJ594" s="26"/>
      <c r="AK594" s="26"/>
      <c r="AL594" s="26"/>
      <c r="AM594" s="26"/>
      <c r="AN594" s="26"/>
      <c r="AO594" s="26"/>
      <c r="AP594" s="26"/>
      <c r="AQ594" s="26"/>
      <c r="AR594" s="26"/>
      <c r="AS594" s="26"/>
      <c r="AT594" s="26"/>
      <c r="AU594" s="26"/>
      <c r="AV594" s="26"/>
      <c r="AW594" s="26"/>
      <c r="AX594" s="26"/>
      <c r="AY594" s="26"/>
      <c r="AZ594" s="26"/>
      <c r="BA594" s="26"/>
      <c r="BB594" s="26"/>
      <c r="BC594" s="26"/>
      <c r="BD594" s="26"/>
      <c r="BE594" s="26"/>
      <c r="BF594" s="26"/>
      <c r="BG594" s="26"/>
      <c r="BH594" s="26"/>
      <c r="BI594" s="26"/>
      <c r="BJ594" s="26"/>
      <c r="BK594" s="26"/>
      <c r="BL594" s="41"/>
      <c r="BM594" t="s">
        <v>100</v>
      </c>
    </row>
    <row r="595" spans="1:65" x14ac:dyDescent="0.2">
      <c r="A595" s="249"/>
      <c r="B595" s="40" t="s">
        <v>16</v>
      </c>
      <c r="C595" s="24" t="s">
        <v>83</v>
      </c>
      <c r="D595" s="25"/>
      <c r="E595" s="26"/>
      <c r="F595" s="26"/>
      <c r="G595" s="26"/>
      <c r="H595" s="26"/>
      <c r="I595" s="26"/>
      <c r="J595" s="26"/>
      <c r="K595" s="26"/>
      <c r="L595" s="26"/>
      <c r="M595" s="26"/>
      <c r="N595" s="26"/>
      <c r="O595" s="26"/>
      <c r="P595" s="26"/>
      <c r="Q595" s="26"/>
      <c r="R595" s="26"/>
      <c r="S595" s="26"/>
      <c r="T595" s="26"/>
      <c r="U595" s="26"/>
      <c r="V595" s="26"/>
      <c r="W595" s="30"/>
      <c r="X595" s="30"/>
      <c r="Y595" s="30"/>
      <c r="Z595" s="30"/>
      <c r="AA595" s="30"/>
      <c r="AB595" s="30"/>
      <c r="AC595" s="30"/>
      <c r="AD595" s="30"/>
      <c r="AE595" s="30"/>
      <c r="AF595" s="30"/>
      <c r="AG595" s="30"/>
      <c r="AH595" s="30"/>
      <c r="AI595" s="30"/>
      <c r="AJ595" s="30"/>
      <c r="AK595" s="30"/>
      <c r="AL595" s="30"/>
      <c r="AM595" s="30"/>
      <c r="AN595" s="30"/>
      <c r="AO595" s="30"/>
      <c r="AP595" s="30"/>
      <c r="AQ595" s="30"/>
      <c r="AR595" s="30"/>
      <c r="AS595" s="30"/>
      <c r="AT595" s="30"/>
      <c r="AU595" s="30"/>
      <c r="AV595" s="30"/>
      <c r="AW595" s="30"/>
      <c r="AX595" s="30"/>
      <c r="AY595" s="30"/>
      <c r="AZ595" s="30"/>
      <c r="BA595" s="30"/>
      <c r="BB595" s="30"/>
      <c r="BC595" s="30"/>
      <c r="BD595" s="30"/>
      <c r="BE595" s="30"/>
      <c r="BF595" s="30"/>
      <c r="BG595" s="30"/>
      <c r="BH595" s="30"/>
      <c r="BI595" s="30"/>
      <c r="BJ595" s="30"/>
      <c r="BK595" s="30"/>
      <c r="BL595" s="43"/>
      <c r="BM595" t="s">
        <v>100</v>
      </c>
    </row>
    <row r="596" spans="1:65" x14ac:dyDescent="0.2">
      <c r="A596" s="249"/>
      <c r="B596" s="40" t="s">
        <v>16</v>
      </c>
      <c r="C596" s="24" t="s">
        <v>75</v>
      </c>
      <c r="D596" s="25"/>
      <c r="E596" s="26"/>
      <c r="F596" s="26"/>
      <c r="G596" s="26"/>
      <c r="H596" s="26"/>
      <c r="I596" s="26"/>
      <c r="J596" s="26"/>
      <c r="K596" s="26"/>
      <c r="L596" s="26"/>
      <c r="M596" s="26"/>
      <c r="N596" s="26"/>
      <c r="O596" s="26"/>
      <c r="P596" s="26"/>
      <c r="Q596" s="26"/>
      <c r="R596" s="26"/>
      <c r="S596" s="26"/>
      <c r="T596" s="26"/>
      <c r="U596" s="26"/>
      <c r="V596" s="26"/>
      <c r="W596" s="26"/>
      <c r="X596" s="26"/>
      <c r="Y596" s="26"/>
      <c r="Z596" s="26"/>
      <c r="AA596" s="26"/>
      <c r="AB596" s="26"/>
      <c r="AC596" s="26"/>
      <c r="AD596" s="26"/>
      <c r="AE596" s="26"/>
      <c r="AF596" s="26"/>
      <c r="AG596" s="26"/>
      <c r="AH596" s="26"/>
      <c r="AI596" s="26"/>
      <c r="AJ596" s="26"/>
      <c r="AK596" s="26"/>
      <c r="AL596" s="26"/>
      <c r="AM596" s="26"/>
      <c r="AN596" s="26"/>
      <c r="AO596" s="26"/>
      <c r="AP596" s="26"/>
      <c r="AQ596" s="26"/>
      <c r="AR596" s="26"/>
      <c r="AS596" s="26"/>
      <c r="AT596" s="26"/>
      <c r="AU596" s="26"/>
      <c r="AV596" s="26"/>
      <c r="AW596" s="26"/>
      <c r="AX596" s="26"/>
      <c r="AY596" s="26"/>
      <c r="AZ596" s="26"/>
      <c r="BA596" s="26"/>
      <c r="BB596" s="26"/>
      <c r="BC596" s="26"/>
      <c r="BD596" s="26"/>
      <c r="BE596" s="26"/>
      <c r="BF596" s="26"/>
      <c r="BG596" s="26"/>
      <c r="BH596" s="26"/>
      <c r="BI596" s="26"/>
      <c r="BJ596" s="26"/>
      <c r="BK596" s="26"/>
      <c r="BL596" s="41"/>
      <c r="BM596" t="s">
        <v>100</v>
      </c>
    </row>
    <row r="597" spans="1:65" x14ac:dyDescent="0.2">
      <c r="A597" s="249"/>
      <c r="B597" s="40" t="s">
        <v>16</v>
      </c>
      <c r="C597" s="24" t="s">
        <v>79</v>
      </c>
      <c r="D597" s="25"/>
      <c r="E597" s="26"/>
      <c r="F597" s="26"/>
      <c r="G597" s="26"/>
      <c r="H597" s="26"/>
      <c r="I597" s="26"/>
      <c r="J597" s="26"/>
      <c r="K597" s="26"/>
      <c r="L597" s="26"/>
      <c r="M597" s="26"/>
      <c r="N597" s="26"/>
      <c r="O597" s="26"/>
      <c r="P597" s="26"/>
      <c r="Q597" s="26"/>
      <c r="R597" s="26"/>
      <c r="S597" s="26"/>
      <c r="T597" s="26"/>
      <c r="U597" s="26"/>
      <c r="V597" s="26"/>
      <c r="W597" s="26"/>
      <c r="X597" s="26"/>
      <c r="Y597" s="26"/>
      <c r="Z597" s="26"/>
      <c r="AA597" s="26"/>
      <c r="AB597" s="26"/>
      <c r="AC597" s="26"/>
      <c r="AD597" s="26"/>
      <c r="AE597" s="26"/>
      <c r="AF597" s="26"/>
      <c r="AG597" s="26"/>
      <c r="AH597" s="26"/>
      <c r="AI597" s="26"/>
      <c r="AJ597" s="26"/>
      <c r="AK597" s="26"/>
      <c r="AL597" s="26"/>
      <c r="AM597" s="26"/>
      <c r="AN597" s="26"/>
      <c r="AO597" s="26"/>
      <c r="AP597" s="26"/>
      <c r="AQ597" s="26"/>
      <c r="AR597" s="26"/>
      <c r="AS597" s="26"/>
      <c r="AT597" s="26"/>
      <c r="AU597" s="26"/>
      <c r="AV597" s="26"/>
      <c r="AW597" s="26"/>
      <c r="AX597" s="26"/>
      <c r="AY597" s="26"/>
      <c r="AZ597" s="26"/>
      <c r="BA597" s="26"/>
      <c r="BB597" s="26"/>
      <c r="BC597" s="26"/>
      <c r="BD597" s="26"/>
      <c r="BE597" s="26"/>
      <c r="BF597" s="26"/>
      <c r="BG597" s="26"/>
      <c r="BH597" s="26"/>
      <c r="BI597" s="26"/>
      <c r="BJ597" s="26"/>
      <c r="BK597" s="26"/>
      <c r="BL597" s="41"/>
      <c r="BM597" t="s">
        <v>100</v>
      </c>
    </row>
    <row r="598" spans="1:65" x14ac:dyDescent="0.2">
      <c r="A598" s="249"/>
      <c r="B598" s="40" t="s">
        <v>16</v>
      </c>
      <c r="C598" s="24" t="s">
        <v>80</v>
      </c>
      <c r="D598" s="25"/>
      <c r="E598" s="26"/>
      <c r="F598" s="26"/>
      <c r="G598" s="26"/>
      <c r="H598" s="26"/>
      <c r="I598" s="26"/>
      <c r="J598" s="26"/>
      <c r="K598" s="26"/>
      <c r="L598" s="26"/>
      <c r="M598" s="26"/>
      <c r="N598" s="26"/>
      <c r="O598" s="26"/>
      <c r="P598" s="26"/>
      <c r="Q598" s="26"/>
      <c r="R598" s="26"/>
      <c r="S598" s="26"/>
      <c r="T598" s="26"/>
      <c r="U598" s="26"/>
      <c r="V598" s="26"/>
      <c r="W598" s="26"/>
      <c r="X598" s="26"/>
      <c r="Y598" s="26"/>
      <c r="Z598" s="26"/>
      <c r="AA598" s="26"/>
      <c r="AB598" s="26"/>
      <c r="AC598" s="26"/>
      <c r="AD598" s="26"/>
      <c r="AE598" s="26"/>
      <c r="AF598" s="26"/>
      <c r="AG598" s="26"/>
      <c r="AH598" s="26"/>
      <c r="AI598" s="26"/>
      <c r="AJ598" s="26"/>
      <c r="AK598" s="26"/>
      <c r="AL598" s="26"/>
      <c r="AM598" s="26"/>
      <c r="AN598" s="26"/>
      <c r="AO598" s="26"/>
      <c r="AP598" s="26"/>
      <c r="AQ598" s="26"/>
      <c r="AR598" s="26"/>
      <c r="AS598" s="26"/>
      <c r="AT598" s="26"/>
      <c r="AU598" s="26"/>
      <c r="AV598" s="26"/>
      <c r="AW598" s="26"/>
      <c r="AX598" s="26"/>
      <c r="AY598" s="26"/>
      <c r="AZ598" s="26"/>
      <c r="BA598" s="26"/>
      <c r="BB598" s="26"/>
      <c r="BC598" s="26"/>
      <c r="BD598" s="26"/>
      <c r="BE598" s="26"/>
      <c r="BF598" s="26"/>
      <c r="BG598" s="26"/>
      <c r="BH598" s="26"/>
      <c r="BI598" s="26"/>
      <c r="BJ598" s="26"/>
      <c r="BK598" s="26"/>
      <c r="BL598" s="41"/>
      <c r="BM598" t="s">
        <v>100</v>
      </c>
    </row>
    <row r="599" spans="1:65" x14ac:dyDescent="0.2">
      <c r="A599" s="249"/>
      <c r="B599" s="46" t="s">
        <v>16</v>
      </c>
      <c r="C599" s="24" t="s">
        <v>78</v>
      </c>
      <c r="D599" s="25"/>
      <c r="E599" s="26"/>
      <c r="F599" s="26"/>
      <c r="G599" s="26"/>
      <c r="H599" s="26"/>
      <c r="I599" s="26"/>
      <c r="J599" s="26"/>
      <c r="K599" s="26"/>
      <c r="L599" s="26"/>
      <c r="M599" s="26"/>
      <c r="N599" s="26"/>
      <c r="O599" s="26"/>
      <c r="P599" s="26"/>
      <c r="Q599" s="26"/>
      <c r="R599" s="26"/>
      <c r="S599" s="26"/>
      <c r="T599" s="26"/>
      <c r="U599" s="26"/>
      <c r="V599" s="26"/>
      <c r="W599" s="26"/>
      <c r="X599" s="26"/>
      <c r="Y599" s="26"/>
      <c r="Z599" s="26"/>
      <c r="AA599" s="26"/>
      <c r="AB599" s="26"/>
      <c r="AC599" s="26"/>
      <c r="AD599" s="26"/>
      <c r="AE599" s="26"/>
      <c r="AF599" s="26"/>
      <c r="AG599" s="26"/>
      <c r="AH599" s="26"/>
      <c r="AI599" s="26"/>
      <c r="AJ599" s="26"/>
      <c r="AK599" s="26"/>
      <c r="AL599" s="26"/>
      <c r="AM599" s="26"/>
      <c r="AN599" s="26"/>
      <c r="AO599" s="26"/>
      <c r="AP599" s="26"/>
      <c r="AQ599" s="26"/>
      <c r="AR599" s="26"/>
      <c r="AS599" s="26"/>
      <c r="AT599" s="26"/>
      <c r="AU599" s="26"/>
      <c r="AV599" s="26"/>
      <c r="AW599" s="26"/>
      <c r="AX599" s="26"/>
      <c r="AY599" s="26"/>
      <c r="AZ599" s="26"/>
      <c r="BA599" s="26"/>
      <c r="BB599" s="26"/>
      <c r="BC599" s="26"/>
      <c r="BD599" s="26"/>
      <c r="BE599" s="26"/>
      <c r="BF599" s="26"/>
      <c r="BG599" s="26"/>
      <c r="BH599" s="26"/>
      <c r="BI599" s="26"/>
      <c r="BJ599" s="26"/>
      <c r="BK599" s="26"/>
      <c r="BL599" s="41"/>
      <c r="BM599" t="s">
        <v>100</v>
      </c>
    </row>
    <row r="600" spans="1:65" x14ac:dyDescent="0.2">
      <c r="A600" s="249"/>
      <c r="B600" s="40" t="s">
        <v>16</v>
      </c>
      <c r="C600" s="31" t="s">
        <v>44</v>
      </c>
      <c r="D600" s="27">
        <v>0</v>
      </c>
      <c r="E600" s="28">
        <v>0</v>
      </c>
      <c r="F600" s="28">
        <v>0</v>
      </c>
      <c r="G600" s="28">
        <v>0</v>
      </c>
      <c r="H600" s="28">
        <v>0</v>
      </c>
      <c r="I600" s="28">
        <v>0</v>
      </c>
      <c r="J600" s="28">
        <v>0</v>
      </c>
      <c r="K600" s="28">
        <v>0</v>
      </c>
      <c r="L600" s="28">
        <v>0</v>
      </c>
      <c r="M600" s="28">
        <v>0.2</v>
      </c>
      <c r="N600" s="28">
        <v>0.2</v>
      </c>
      <c r="O600" s="28">
        <v>0.3</v>
      </c>
      <c r="P600" s="28">
        <v>0.3</v>
      </c>
      <c r="Q600" s="28">
        <v>0</v>
      </c>
      <c r="R600" s="28">
        <v>0</v>
      </c>
      <c r="S600" s="28">
        <v>0</v>
      </c>
      <c r="T600" s="28">
        <v>0</v>
      </c>
      <c r="U600" s="28">
        <v>0</v>
      </c>
      <c r="V600" s="28">
        <v>0</v>
      </c>
      <c r="W600" s="28">
        <v>0</v>
      </c>
      <c r="X600" s="28">
        <v>0</v>
      </c>
      <c r="Y600" s="28">
        <v>0</v>
      </c>
      <c r="Z600" s="28">
        <v>0</v>
      </c>
      <c r="AA600" s="28">
        <v>0</v>
      </c>
      <c r="AB600" s="28">
        <v>0</v>
      </c>
      <c r="AC600" s="28">
        <v>0</v>
      </c>
      <c r="AD600" s="28">
        <v>0</v>
      </c>
      <c r="AE600" s="28">
        <v>0</v>
      </c>
      <c r="AF600" s="28">
        <v>0</v>
      </c>
      <c r="AG600" s="28">
        <v>0</v>
      </c>
      <c r="AH600" s="28">
        <v>0</v>
      </c>
      <c r="AI600" s="28">
        <v>0</v>
      </c>
      <c r="AJ600" s="28">
        <v>0</v>
      </c>
      <c r="AK600" s="28">
        <v>0</v>
      </c>
      <c r="AL600" s="28">
        <v>0</v>
      </c>
      <c r="AM600" s="28">
        <v>0</v>
      </c>
      <c r="AN600" s="28">
        <v>0</v>
      </c>
      <c r="AO600" s="28">
        <v>0</v>
      </c>
      <c r="AP600" s="28">
        <v>0</v>
      </c>
      <c r="AQ600" s="28">
        <v>0</v>
      </c>
      <c r="AR600" s="28">
        <v>0</v>
      </c>
      <c r="AS600" s="28">
        <v>0</v>
      </c>
      <c r="AT600" s="28">
        <v>0</v>
      </c>
      <c r="AU600" s="28">
        <v>0</v>
      </c>
      <c r="AV600" s="28">
        <v>0</v>
      </c>
      <c r="AW600" s="28">
        <v>0</v>
      </c>
      <c r="AX600" s="28">
        <v>0</v>
      </c>
      <c r="AY600" s="28">
        <v>0</v>
      </c>
      <c r="AZ600" s="28">
        <v>0</v>
      </c>
      <c r="BA600" s="28">
        <v>0</v>
      </c>
      <c r="BB600" s="28">
        <v>0</v>
      </c>
      <c r="BC600" s="28">
        <v>0</v>
      </c>
      <c r="BD600" s="28">
        <v>0</v>
      </c>
      <c r="BE600" s="28">
        <v>0</v>
      </c>
      <c r="BF600" s="28">
        <v>0</v>
      </c>
      <c r="BG600" s="28">
        <v>0</v>
      </c>
      <c r="BH600" s="28">
        <v>0</v>
      </c>
      <c r="BI600" s="28">
        <v>0</v>
      </c>
      <c r="BJ600" s="28">
        <v>0</v>
      </c>
      <c r="BK600" s="28">
        <v>0</v>
      </c>
      <c r="BL600" s="42">
        <v>0</v>
      </c>
      <c r="BM600" t="s">
        <v>100</v>
      </c>
    </row>
    <row r="601" spans="1:65" x14ac:dyDescent="0.2">
      <c r="A601" s="249"/>
      <c r="B601" s="40" t="s">
        <v>16</v>
      </c>
      <c r="C601" s="24" t="s">
        <v>74</v>
      </c>
      <c r="D601" s="35">
        <v>0</v>
      </c>
      <c r="E601" s="29">
        <v>0</v>
      </c>
      <c r="F601" s="29">
        <v>0</v>
      </c>
      <c r="G601" s="29">
        <v>0</v>
      </c>
      <c r="H601" s="29">
        <v>0</v>
      </c>
      <c r="I601" s="29">
        <v>0</v>
      </c>
      <c r="J601" s="29">
        <v>0</v>
      </c>
      <c r="K601" s="29">
        <v>0</v>
      </c>
      <c r="L601" s="29">
        <v>0</v>
      </c>
      <c r="M601" s="29">
        <v>0.2</v>
      </c>
      <c r="N601" s="29">
        <v>0.2</v>
      </c>
      <c r="O601" s="29">
        <v>0.3</v>
      </c>
      <c r="P601" s="29">
        <v>0.3</v>
      </c>
      <c r="Q601" s="29">
        <v>0</v>
      </c>
      <c r="R601" s="29">
        <v>0</v>
      </c>
      <c r="S601" s="29">
        <v>0</v>
      </c>
      <c r="T601" s="29">
        <v>0</v>
      </c>
      <c r="U601" s="29">
        <v>0</v>
      </c>
      <c r="V601" s="29">
        <v>0</v>
      </c>
      <c r="W601" s="29">
        <v>0</v>
      </c>
      <c r="X601" s="26">
        <v>0</v>
      </c>
      <c r="Y601" s="26">
        <v>0</v>
      </c>
      <c r="Z601" s="26">
        <v>0</v>
      </c>
      <c r="AA601" s="26">
        <v>0</v>
      </c>
      <c r="AB601" s="26">
        <v>0</v>
      </c>
      <c r="AC601" s="26">
        <v>0</v>
      </c>
      <c r="AD601" s="26">
        <v>0</v>
      </c>
      <c r="AE601" s="26">
        <v>0</v>
      </c>
      <c r="AF601" s="26">
        <v>0</v>
      </c>
      <c r="AG601" s="26">
        <v>0</v>
      </c>
      <c r="AH601" s="26">
        <v>0</v>
      </c>
      <c r="AI601" s="26"/>
      <c r="AJ601" s="26"/>
      <c r="AK601" s="26"/>
      <c r="AL601" s="26"/>
      <c r="AM601" s="26"/>
      <c r="AN601" s="26"/>
      <c r="AO601" s="26"/>
      <c r="AP601" s="26"/>
      <c r="AQ601" s="26"/>
      <c r="AR601" s="26"/>
      <c r="AS601" s="26"/>
      <c r="AT601" s="26"/>
      <c r="AU601" s="26"/>
      <c r="AV601" s="26"/>
      <c r="AW601" s="26"/>
      <c r="AX601" s="26"/>
      <c r="AY601" s="26"/>
      <c r="AZ601" s="26"/>
      <c r="BA601" s="26"/>
      <c r="BB601" s="26"/>
      <c r="BC601" s="26"/>
      <c r="BD601" s="26"/>
      <c r="BE601" s="26"/>
      <c r="BF601" s="26"/>
      <c r="BG601" s="26"/>
      <c r="BH601" s="26"/>
      <c r="BI601" s="26"/>
      <c r="BJ601" s="26"/>
      <c r="BK601" s="26"/>
      <c r="BL601" s="41"/>
      <c r="BM601" t="s">
        <v>100</v>
      </c>
    </row>
    <row r="602" spans="1:65" x14ac:dyDescent="0.2">
      <c r="A602" s="249"/>
      <c r="B602" s="40" t="s">
        <v>16</v>
      </c>
      <c r="C602" s="24" t="s">
        <v>83</v>
      </c>
      <c r="D602" s="25"/>
      <c r="E602" s="26"/>
      <c r="F602" s="26"/>
      <c r="G602" s="26"/>
      <c r="H602" s="26"/>
      <c r="I602" s="26"/>
      <c r="J602" s="26"/>
      <c r="K602" s="26"/>
      <c r="L602" s="26"/>
      <c r="M602" s="26"/>
      <c r="N602" s="26"/>
      <c r="O602" s="26"/>
      <c r="P602" s="26"/>
      <c r="Q602" s="26"/>
      <c r="R602" s="26"/>
      <c r="S602" s="26"/>
      <c r="T602" s="26"/>
      <c r="U602" s="26"/>
      <c r="V602" s="26"/>
      <c r="W602" s="30"/>
      <c r="X602" s="30"/>
      <c r="Y602" s="30"/>
      <c r="Z602" s="30"/>
      <c r="AA602" s="30"/>
      <c r="AB602" s="30"/>
      <c r="AC602" s="30"/>
      <c r="AD602" s="30"/>
      <c r="AE602" s="30"/>
      <c r="AF602" s="30"/>
      <c r="AG602" s="30"/>
      <c r="AH602" s="30"/>
      <c r="AI602" s="30"/>
      <c r="AJ602" s="30"/>
      <c r="AK602" s="30"/>
      <c r="AL602" s="30"/>
      <c r="AM602" s="30"/>
      <c r="AN602" s="30"/>
      <c r="AO602" s="30"/>
      <c r="AP602" s="30"/>
      <c r="AQ602" s="30"/>
      <c r="AR602" s="30"/>
      <c r="AS602" s="30"/>
      <c r="AT602" s="30"/>
      <c r="AU602" s="30"/>
      <c r="AV602" s="30"/>
      <c r="AW602" s="30"/>
      <c r="AX602" s="30"/>
      <c r="AY602" s="30"/>
      <c r="AZ602" s="30"/>
      <c r="BA602" s="30"/>
      <c r="BB602" s="30"/>
      <c r="BC602" s="30"/>
      <c r="BD602" s="30"/>
      <c r="BE602" s="30"/>
      <c r="BF602" s="30"/>
      <c r="BG602" s="30"/>
      <c r="BH602" s="30"/>
      <c r="BI602" s="30"/>
      <c r="BJ602" s="30"/>
      <c r="BK602" s="30"/>
      <c r="BL602" s="43"/>
      <c r="BM602" t="s">
        <v>100</v>
      </c>
    </row>
    <row r="603" spans="1:65" x14ac:dyDescent="0.2">
      <c r="A603" s="249"/>
      <c r="B603" s="40" t="s">
        <v>16</v>
      </c>
      <c r="C603" s="24" t="s">
        <v>75</v>
      </c>
      <c r="D603" s="25"/>
      <c r="E603" s="26"/>
      <c r="F603" s="26"/>
      <c r="G603" s="26"/>
      <c r="H603" s="26"/>
      <c r="I603" s="26"/>
      <c r="J603" s="26"/>
      <c r="K603" s="26"/>
      <c r="L603" s="26"/>
      <c r="M603" s="26"/>
      <c r="N603" s="26"/>
      <c r="O603" s="26"/>
      <c r="P603" s="26"/>
      <c r="Q603" s="26"/>
      <c r="R603" s="26"/>
      <c r="S603" s="26"/>
      <c r="T603" s="26"/>
      <c r="U603" s="26"/>
      <c r="V603" s="26"/>
      <c r="W603" s="26"/>
      <c r="X603" s="26"/>
      <c r="Y603" s="26"/>
      <c r="Z603" s="26"/>
      <c r="AA603" s="26"/>
      <c r="AB603" s="26"/>
      <c r="AC603" s="26"/>
      <c r="AD603" s="26"/>
      <c r="AE603" s="26"/>
      <c r="AF603" s="26"/>
      <c r="AG603" s="26"/>
      <c r="AH603" s="26"/>
      <c r="AI603" s="26"/>
      <c r="AJ603" s="26"/>
      <c r="AK603" s="26"/>
      <c r="AL603" s="26"/>
      <c r="AM603" s="26"/>
      <c r="AN603" s="26"/>
      <c r="AO603" s="26"/>
      <c r="AP603" s="26"/>
      <c r="AQ603" s="26"/>
      <c r="AR603" s="26"/>
      <c r="AS603" s="26"/>
      <c r="AT603" s="26"/>
      <c r="AU603" s="26"/>
      <c r="AV603" s="26"/>
      <c r="AW603" s="26"/>
      <c r="AX603" s="26"/>
      <c r="AY603" s="26"/>
      <c r="AZ603" s="26"/>
      <c r="BA603" s="26"/>
      <c r="BB603" s="26"/>
      <c r="BC603" s="26"/>
      <c r="BD603" s="26"/>
      <c r="BE603" s="26"/>
      <c r="BF603" s="26"/>
      <c r="BG603" s="26"/>
      <c r="BH603" s="26"/>
      <c r="BI603" s="26"/>
      <c r="BJ603" s="26"/>
      <c r="BK603" s="26"/>
      <c r="BL603" s="41"/>
      <c r="BM603" t="s">
        <v>100</v>
      </c>
    </row>
    <row r="604" spans="1:65" x14ac:dyDescent="0.2">
      <c r="A604" s="249"/>
      <c r="B604" s="40" t="s">
        <v>16</v>
      </c>
      <c r="C604" s="24" t="s">
        <v>79</v>
      </c>
      <c r="D604" s="25"/>
      <c r="E604" s="26"/>
      <c r="F604" s="26"/>
      <c r="G604" s="26"/>
      <c r="H604" s="26"/>
      <c r="I604" s="26"/>
      <c r="J604" s="26"/>
      <c r="K604" s="26"/>
      <c r="L604" s="26"/>
      <c r="M604" s="26"/>
      <c r="N604" s="26"/>
      <c r="O604" s="26"/>
      <c r="P604" s="26"/>
      <c r="Q604" s="26"/>
      <c r="R604" s="26"/>
      <c r="S604" s="26"/>
      <c r="T604" s="26"/>
      <c r="U604" s="26"/>
      <c r="V604" s="26"/>
      <c r="W604" s="26"/>
      <c r="X604" s="26"/>
      <c r="Y604" s="26"/>
      <c r="Z604" s="26"/>
      <c r="AA604" s="26"/>
      <c r="AB604" s="26"/>
      <c r="AC604" s="26"/>
      <c r="AD604" s="26"/>
      <c r="AE604" s="26"/>
      <c r="AF604" s="26"/>
      <c r="AG604" s="26"/>
      <c r="AH604" s="26"/>
      <c r="AI604" s="26"/>
      <c r="AJ604" s="26"/>
      <c r="AK604" s="26"/>
      <c r="AL604" s="26"/>
      <c r="AM604" s="26"/>
      <c r="AN604" s="26"/>
      <c r="AO604" s="26"/>
      <c r="AP604" s="26"/>
      <c r="AQ604" s="26"/>
      <c r="AR604" s="26"/>
      <c r="AS604" s="26"/>
      <c r="AT604" s="26"/>
      <c r="AU604" s="26"/>
      <c r="AV604" s="26"/>
      <c r="AW604" s="26"/>
      <c r="AX604" s="26"/>
      <c r="AY604" s="26"/>
      <c r="AZ604" s="26"/>
      <c r="BA604" s="26"/>
      <c r="BB604" s="26"/>
      <c r="BC604" s="26"/>
      <c r="BD604" s="26"/>
      <c r="BE604" s="26"/>
      <c r="BF604" s="26"/>
      <c r="BG604" s="26"/>
      <c r="BH604" s="26"/>
      <c r="BI604" s="26"/>
      <c r="BJ604" s="26"/>
      <c r="BK604" s="26"/>
      <c r="BL604" s="41"/>
      <c r="BM604" t="s">
        <v>100</v>
      </c>
    </row>
    <row r="605" spans="1:65" x14ac:dyDescent="0.2">
      <c r="A605" s="249"/>
      <c r="B605" s="40" t="s">
        <v>16</v>
      </c>
      <c r="C605" s="24" t="s">
        <v>80</v>
      </c>
      <c r="D605" s="25"/>
      <c r="E605" s="26"/>
      <c r="F605" s="26"/>
      <c r="G605" s="26"/>
      <c r="H605" s="26"/>
      <c r="I605" s="26"/>
      <c r="J605" s="26"/>
      <c r="K605" s="26"/>
      <c r="L605" s="26"/>
      <c r="M605" s="26"/>
      <c r="N605" s="26"/>
      <c r="O605" s="26"/>
      <c r="P605" s="26"/>
      <c r="Q605" s="26"/>
      <c r="R605" s="26"/>
      <c r="S605" s="26"/>
      <c r="T605" s="26"/>
      <c r="U605" s="26"/>
      <c r="V605" s="26"/>
      <c r="W605" s="26"/>
      <c r="X605" s="26"/>
      <c r="Y605" s="26"/>
      <c r="Z605" s="26"/>
      <c r="AA605" s="26"/>
      <c r="AB605" s="26"/>
      <c r="AC605" s="26"/>
      <c r="AD605" s="26"/>
      <c r="AE605" s="26"/>
      <c r="AF605" s="26"/>
      <c r="AG605" s="26"/>
      <c r="AH605" s="26"/>
      <c r="AI605" s="26"/>
      <c r="AJ605" s="26"/>
      <c r="AK605" s="26"/>
      <c r="AL605" s="26"/>
      <c r="AM605" s="26"/>
      <c r="AN605" s="26"/>
      <c r="AO605" s="26"/>
      <c r="AP605" s="26"/>
      <c r="AQ605" s="26"/>
      <c r="AR605" s="26"/>
      <c r="AS605" s="26"/>
      <c r="AT605" s="26"/>
      <c r="AU605" s="26"/>
      <c r="AV605" s="26"/>
      <c r="AW605" s="26"/>
      <c r="AX605" s="26"/>
      <c r="AY605" s="26"/>
      <c r="AZ605" s="26"/>
      <c r="BA605" s="26"/>
      <c r="BB605" s="26"/>
      <c r="BC605" s="26"/>
      <c r="BD605" s="26"/>
      <c r="BE605" s="26"/>
      <c r="BF605" s="26"/>
      <c r="BG605" s="26"/>
      <c r="BH605" s="26"/>
      <c r="BI605" s="26"/>
      <c r="BJ605" s="26"/>
      <c r="BK605" s="26"/>
      <c r="BL605" s="41"/>
      <c r="BM605" t="s">
        <v>100</v>
      </c>
    </row>
    <row r="606" spans="1:65" ht="13.5" thickBot="1" x14ac:dyDescent="0.25">
      <c r="A606" s="249"/>
      <c r="B606" s="46" t="s">
        <v>16</v>
      </c>
      <c r="C606" s="24" t="s">
        <v>78</v>
      </c>
      <c r="D606" s="25"/>
      <c r="E606" s="26"/>
      <c r="F606" s="26"/>
      <c r="G606" s="26"/>
      <c r="H606" s="26"/>
      <c r="I606" s="26"/>
      <c r="J606" s="26"/>
      <c r="K606" s="26"/>
      <c r="L606" s="26"/>
      <c r="M606" s="26"/>
      <c r="N606" s="26"/>
      <c r="O606" s="26"/>
      <c r="P606" s="26"/>
      <c r="Q606" s="26"/>
      <c r="R606" s="26"/>
      <c r="S606" s="26"/>
      <c r="T606" s="26"/>
      <c r="U606" s="26"/>
      <c r="V606" s="26"/>
      <c r="W606" s="26"/>
      <c r="X606" s="26"/>
      <c r="Y606" s="26"/>
      <c r="Z606" s="26"/>
      <c r="AA606" s="26"/>
      <c r="AB606" s="26"/>
      <c r="AC606" s="26"/>
      <c r="AD606" s="26"/>
      <c r="AE606" s="26"/>
      <c r="AF606" s="26"/>
      <c r="AG606" s="26"/>
      <c r="AH606" s="26"/>
      <c r="AI606" s="26"/>
      <c r="AJ606" s="26"/>
      <c r="AK606" s="26"/>
      <c r="AL606" s="26"/>
      <c r="AM606" s="26"/>
      <c r="AN606" s="26"/>
      <c r="AO606" s="26"/>
      <c r="AP606" s="26"/>
      <c r="AQ606" s="26"/>
      <c r="AR606" s="26"/>
      <c r="AS606" s="26"/>
      <c r="AT606" s="26"/>
      <c r="AU606" s="26"/>
      <c r="AV606" s="26"/>
      <c r="AW606" s="26"/>
      <c r="AX606" s="26"/>
      <c r="AY606" s="26"/>
      <c r="AZ606" s="26"/>
      <c r="BA606" s="26"/>
      <c r="BB606" s="26"/>
      <c r="BC606" s="26"/>
      <c r="BD606" s="26"/>
      <c r="BE606" s="26"/>
      <c r="BF606" s="26"/>
      <c r="BG606" s="26"/>
      <c r="BH606" s="26"/>
      <c r="BI606" s="26"/>
      <c r="BJ606" s="26"/>
      <c r="BK606" s="26"/>
      <c r="BL606" s="41"/>
      <c r="BM606" t="s">
        <v>100</v>
      </c>
    </row>
    <row r="607" spans="1:65" x14ac:dyDescent="0.2">
      <c r="A607" s="217"/>
      <c r="B607" s="204" t="s">
        <v>53</v>
      </c>
      <c r="C607" s="37" t="s">
        <v>6</v>
      </c>
      <c r="D607" s="248">
        <v>0</v>
      </c>
      <c r="E607" s="38">
        <v>0</v>
      </c>
      <c r="F607" s="38">
        <v>1</v>
      </c>
      <c r="G607" s="38">
        <v>3</v>
      </c>
      <c r="H607" s="38">
        <v>7</v>
      </c>
      <c r="I607" s="38">
        <v>31</v>
      </c>
      <c r="J607" s="38">
        <v>31</v>
      </c>
      <c r="K607" s="38">
        <v>50</v>
      </c>
      <c r="L607" s="38">
        <v>77</v>
      </c>
      <c r="M607" s="38">
        <v>104</v>
      </c>
      <c r="N607" s="38">
        <v>108</v>
      </c>
      <c r="O607" s="38">
        <v>180</v>
      </c>
      <c r="P607" s="38">
        <v>266</v>
      </c>
      <c r="Q607" s="38">
        <v>248</v>
      </c>
      <c r="R607" s="38">
        <v>275</v>
      </c>
      <c r="S607" s="38">
        <v>300</v>
      </c>
      <c r="T607" s="38">
        <v>310</v>
      </c>
      <c r="U607" s="38">
        <v>311.8</v>
      </c>
      <c r="V607" s="38">
        <v>310</v>
      </c>
      <c r="W607" s="38">
        <v>320</v>
      </c>
      <c r="X607" s="38">
        <v>353.33333333333331</v>
      </c>
      <c r="Y607" s="38">
        <v>386.66666666666663</v>
      </c>
      <c r="Z607" s="38">
        <v>419.99999999999994</v>
      </c>
      <c r="AA607" s="38">
        <v>453.33333333333326</v>
      </c>
      <c r="AB607" s="38">
        <v>486.66666666666657</v>
      </c>
      <c r="AC607" s="38">
        <v>519.99999999999989</v>
      </c>
      <c r="AD607" s="38">
        <v>665</v>
      </c>
      <c r="AE607" s="38">
        <v>810</v>
      </c>
      <c r="AF607" s="38">
        <v>940</v>
      </c>
      <c r="AG607" s="38">
        <v>1070</v>
      </c>
      <c r="AH607" s="38">
        <v>1200</v>
      </c>
      <c r="AI607" s="38">
        <v>1200</v>
      </c>
      <c r="AJ607" s="38">
        <v>1200</v>
      </c>
      <c r="AK607" s="38">
        <v>1200</v>
      </c>
      <c r="AL607" s="38">
        <v>1200</v>
      </c>
      <c r="AM607" s="38">
        <v>1200</v>
      </c>
      <c r="AN607" s="38">
        <v>1200</v>
      </c>
      <c r="AO607" s="38">
        <v>1200</v>
      </c>
      <c r="AP607" s="38">
        <v>1200</v>
      </c>
      <c r="AQ607" s="38">
        <v>1200</v>
      </c>
      <c r="AR607" s="38">
        <v>1200</v>
      </c>
      <c r="AS607" s="38">
        <v>1200</v>
      </c>
      <c r="AT607" s="38">
        <v>1200</v>
      </c>
      <c r="AU607" s="38">
        <v>1200</v>
      </c>
      <c r="AV607" s="38">
        <v>1200</v>
      </c>
      <c r="AW607" s="38">
        <v>1200</v>
      </c>
      <c r="AX607" s="38">
        <v>1200</v>
      </c>
      <c r="AY607" s="38">
        <v>1200</v>
      </c>
      <c r="AZ607" s="38">
        <v>1200</v>
      </c>
      <c r="BA607" s="38">
        <v>1200</v>
      </c>
      <c r="BB607" s="38">
        <v>1200</v>
      </c>
      <c r="BC607" s="38">
        <v>1200</v>
      </c>
      <c r="BD607" s="38">
        <v>1200</v>
      </c>
      <c r="BE607" s="38">
        <v>1200</v>
      </c>
      <c r="BF607" s="38">
        <v>1200</v>
      </c>
      <c r="BG607" s="38">
        <v>1200</v>
      </c>
      <c r="BH607" s="38">
        <v>1200</v>
      </c>
      <c r="BI607" s="38">
        <v>1200</v>
      </c>
      <c r="BJ607" s="38">
        <v>1200</v>
      </c>
      <c r="BK607" s="38">
        <v>1200</v>
      </c>
      <c r="BL607" s="39">
        <v>1200</v>
      </c>
      <c r="BM607" t="s">
        <v>100</v>
      </c>
    </row>
    <row r="608" spans="1:65" x14ac:dyDescent="0.2">
      <c r="A608" s="249"/>
      <c r="B608" s="40" t="s">
        <v>53</v>
      </c>
      <c r="C608" s="24" t="s">
        <v>74</v>
      </c>
      <c r="D608" s="35">
        <v>0</v>
      </c>
      <c r="E608" s="29">
        <v>0</v>
      </c>
      <c r="F608" s="29">
        <v>1</v>
      </c>
      <c r="G608" s="29">
        <v>3</v>
      </c>
      <c r="H608" s="29">
        <v>7</v>
      </c>
      <c r="I608" s="29">
        <v>31</v>
      </c>
      <c r="J608" s="29">
        <v>31</v>
      </c>
      <c r="K608" s="29">
        <v>50</v>
      </c>
      <c r="L608" s="29">
        <v>77</v>
      </c>
      <c r="M608" s="29">
        <v>104</v>
      </c>
      <c r="N608" s="29">
        <v>108</v>
      </c>
      <c r="O608" s="29">
        <v>180</v>
      </c>
      <c r="P608" s="29">
        <v>266</v>
      </c>
      <c r="Q608" s="29">
        <v>248</v>
      </c>
      <c r="R608" s="29">
        <v>275</v>
      </c>
      <c r="S608" s="29">
        <v>300</v>
      </c>
      <c r="T608" s="29">
        <v>310</v>
      </c>
      <c r="U608" s="29">
        <v>311.8</v>
      </c>
      <c r="V608" s="29">
        <v>310</v>
      </c>
      <c r="W608" s="29">
        <v>320</v>
      </c>
      <c r="X608" s="26"/>
      <c r="Y608" s="26"/>
      <c r="Z608" s="26"/>
      <c r="AA608" s="26"/>
      <c r="AB608" s="26"/>
      <c r="AC608" s="26">
        <v>520</v>
      </c>
      <c r="AD608" s="26">
        <v>0</v>
      </c>
      <c r="AE608" s="26">
        <v>810</v>
      </c>
      <c r="AF608" s="26">
        <v>0</v>
      </c>
      <c r="AG608" s="26">
        <v>0</v>
      </c>
      <c r="AH608" s="26">
        <v>1200</v>
      </c>
      <c r="AI608" s="26"/>
      <c r="AJ608" s="26"/>
      <c r="AK608" s="26"/>
      <c r="AL608" s="26"/>
      <c r="AM608" s="26"/>
      <c r="AN608" s="26"/>
      <c r="AO608" s="26"/>
      <c r="AP608" s="26"/>
      <c r="AQ608" s="26"/>
      <c r="AR608" s="26"/>
      <c r="AS608" s="26"/>
      <c r="AT608" s="26"/>
      <c r="AU608" s="26"/>
      <c r="AV608" s="26"/>
      <c r="AW608" s="26"/>
      <c r="AX608" s="26"/>
      <c r="AY608" s="26"/>
      <c r="AZ608" s="26"/>
      <c r="BA608" s="26"/>
      <c r="BB608" s="26"/>
      <c r="BC608" s="26"/>
      <c r="BD608" s="26"/>
      <c r="BE608" s="26"/>
      <c r="BF608" s="26"/>
      <c r="BG608" s="26"/>
      <c r="BH608" s="26"/>
      <c r="BI608" s="26"/>
      <c r="BJ608" s="26"/>
      <c r="BK608" s="26"/>
      <c r="BL608" s="41"/>
      <c r="BM608" t="s">
        <v>100</v>
      </c>
    </row>
    <row r="609" spans="1:65" x14ac:dyDescent="0.2">
      <c r="A609" s="249"/>
      <c r="B609" s="40" t="s">
        <v>53</v>
      </c>
      <c r="C609" s="24" t="s">
        <v>83</v>
      </c>
      <c r="D609" s="25"/>
      <c r="E609" s="26"/>
      <c r="F609" s="26"/>
      <c r="G609" s="26"/>
      <c r="H609" s="26"/>
      <c r="I609" s="26"/>
      <c r="J609" s="26"/>
      <c r="K609" s="26"/>
      <c r="L609" s="26"/>
      <c r="M609" s="26"/>
      <c r="N609" s="26"/>
      <c r="O609" s="26"/>
      <c r="P609" s="26"/>
      <c r="Q609" s="26"/>
      <c r="R609" s="26"/>
      <c r="S609" s="26"/>
      <c r="T609" s="26"/>
      <c r="U609" s="26"/>
      <c r="V609" s="26"/>
      <c r="W609" s="26"/>
      <c r="X609" s="26">
        <v>33.333333333333336</v>
      </c>
      <c r="Y609" s="26">
        <v>33.333333333333336</v>
      </c>
      <c r="Z609" s="26">
        <v>33.333333333333336</v>
      </c>
      <c r="AA609" s="26">
        <v>33.333333333333336</v>
      </c>
      <c r="AB609" s="26">
        <v>33.333333333333336</v>
      </c>
      <c r="AC609" s="26">
        <v>33.333333333333336</v>
      </c>
      <c r="AD609" s="26">
        <v>145.00000000000006</v>
      </c>
      <c r="AE609" s="26">
        <v>145.00000000000006</v>
      </c>
      <c r="AF609" s="26">
        <v>130</v>
      </c>
      <c r="AG609" s="26">
        <v>130</v>
      </c>
      <c r="AH609" s="26">
        <v>130</v>
      </c>
      <c r="AI609" s="44"/>
      <c r="AJ609" s="44"/>
      <c r="AK609" s="44"/>
      <c r="AL609" s="44"/>
      <c r="AM609" s="44"/>
      <c r="AN609" s="44"/>
      <c r="AO609" s="44"/>
      <c r="AP609" s="44"/>
      <c r="AQ609" s="44"/>
      <c r="AR609" s="44"/>
      <c r="AS609" s="44"/>
      <c r="AT609" s="44"/>
      <c r="AU609" s="44"/>
      <c r="AV609" s="44"/>
      <c r="AW609" s="44"/>
      <c r="AX609" s="44"/>
      <c r="AY609" s="44"/>
      <c r="AZ609" s="44"/>
      <c r="BA609" s="44"/>
      <c r="BB609" s="44"/>
      <c r="BC609" s="30"/>
      <c r="BD609" s="30"/>
      <c r="BE609" s="30"/>
      <c r="BF609" s="30"/>
      <c r="BG609" s="30"/>
      <c r="BH609" s="30"/>
      <c r="BI609" s="30"/>
      <c r="BJ609" s="30"/>
      <c r="BK609" s="30"/>
      <c r="BL609" s="43"/>
      <c r="BM609" t="s">
        <v>100</v>
      </c>
    </row>
    <row r="610" spans="1:65" x14ac:dyDescent="0.2">
      <c r="A610" s="249"/>
      <c r="B610" s="40" t="s">
        <v>53</v>
      </c>
      <c r="C610" s="24" t="s">
        <v>75</v>
      </c>
      <c r="D610" s="25"/>
      <c r="E610" s="26"/>
      <c r="F610" s="26"/>
      <c r="G610" s="26"/>
      <c r="H610" s="26"/>
      <c r="I610" s="26"/>
      <c r="J610" s="26"/>
      <c r="K610" s="26"/>
      <c r="L610" s="26"/>
      <c r="M610" s="26"/>
      <c r="N610" s="26"/>
      <c r="O610" s="26"/>
      <c r="P610" s="26"/>
      <c r="Q610" s="26"/>
      <c r="R610" s="26"/>
      <c r="S610" s="26"/>
      <c r="T610" s="26"/>
      <c r="U610" s="26"/>
      <c r="V610" s="26"/>
      <c r="W610" s="26"/>
      <c r="X610" s="26"/>
      <c r="Y610" s="26"/>
      <c r="Z610" s="26"/>
      <c r="AA610" s="26"/>
      <c r="AB610" s="26"/>
      <c r="AC610" s="26"/>
      <c r="AD610" s="26"/>
      <c r="AE610" s="26"/>
      <c r="AF610" s="26"/>
      <c r="AG610" s="26"/>
      <c r="AH610" s="26"/>
      <c r="AI610" s="26"/>
      <c r="AJ610" s="26"/>
      <c r="AK610" s="26"/>
      <c r="AL610" s="26"/>
      <c r="AM610" s="26"/>
      <c r="AN610" s="26"/>
      <c r="AO610" s="26"/>
      <c r="AP610" s="26"/>
      <c r="AQ610" s="26"/>
      <c r="AR610" s="26"/>
      <c r="AS610" s="26"/>
      <c r="AT610" s="26"/>
      <c r="AU610" s="26"/>
      <c r="AV610" s="26"/>
      <c r="AW610" s="26"/>
      <c r="AX610" s="26"/>
      <c r="AY610" s="26"/>
      <c r="AZ610" s="26"/>
      <c r="BA610" s="26"/>
      <c r="BB610" s="26"/>
      <c r="BC610" s="26"/>
      <c r="BD610" s="26"/>
      <c r="BE610" s="26"/>
      <c r="BF610" s="26"/>
      <c r="BG610" s="26"/>
      <c r="BH610" s="26"/>
      <c r="BI610" s="26"/>
      <c r="BJ610" s="26"/>
      <c r="BK610" s="26"/>
      <c r="BL610" s="41"/>
      <c r="BM610" t="s">
        <v>100</v>
      </c>
    </row>
    <row r="611" spans="1:65" x14ac:dyDescent="0.2">
      <c r="A611" s="249"/>
      <c r="B611" s="40" t="s">
        <v>53</v>
      </c>
      <c r="C611" s="24" t="s">
        <v>79</v>
      </c>
      <c r="D611" s="25"/>
      <c r="E611" s="26"/>
      <c r="F611" s="26"/>
      <c r="G611" s="26"/>
      <c r="H611" s="26"/>
      <c r="I611" s="26"/>
      <c r="J611" s="26"/>
      <c r="K611" s="26"/>
      <c r="L611" s="26"/>
      <c r="M611" s="26"/>
      <c r="N611" s="26"/>
      <c r="O611" s="26"/>
      <c r="P611" s="26"/>
      <c r="Q611" s="26"/>
      <c r="R611" s="26"/>
      <c r="S611" s="26"/>
      <c r="T611" s="26"/>
      <c r="U611" s="26"/>
      <c r="V611" s="26"/>
      <c r="W611" s="26"/>
      <c r="X611" s="26"/>
      <c r="Y611" s="26"/>
      <c r="Z611" s="26"/>
      <c r="AA611" s="26"/>
      <c r="AB611" s="26"/>
      <c r="AC611" s="26"/>
      <c r="AD611" s="26"/>
      <c r="AE611" s="26"/>
      <c r="AF611" s="26"/>
      <c r="AG611" s="26"/>
      <c r="AH611" s="26"/>
      <c r="AI611" s="26"/>
      <c r="AJ611" s="26"/>
      <c r="AK611" s="26"/>
      <c r="AL611" s="26"/>
      <c r="AM611" s="26"/>
      <c r="AN611" s="26"/>
      <c r="AO611" s="26"/>
      <c r="AP611" s="26"/>
      <c r="AQ611" s="26"/>
      <c r="AR611" s="26"/>
      <c r="AS611" s="26"/>
      <c r="AT611" s="26"/>
      <c r="AU611" s="26"/>
      <c r="AV611" s="26"/>
      <c r="AW611" s="26"/>
      <c r="AX611" s="26"/>
      <c r="AY611" s="26"/>
      <c r="AZ611" s="26"/>
      <c r="BA611" s="26"/>
      <c r="BB611" s="26"/>
      <c r="BC611" s="26"/>
      <c r="BD611" s="26"/>
      <c r="BE611" s="26"/>
      <c r="BF611" s="26"/>
      <c r="BG611" s="26"/>
      <c r="BH611" s="26"/>
      <c r="BI611" s="26"/>
      <c r="BJ611" s="26"/>
      <c r="BK611" s="26"/>
      <c r="BL611" s="41"/>
      <c r="BM611" t="s">
        <v>100</v>
      </c>
    </row>
    <row r="612" spans="1:65" x14ac:dyDescent="0.2">
      <c r="A612" s="249"/>
      <c r="B612" s="40" t="s">
        <v>53</v>
      </c>
      <c r="C612" s="24" t="s">
        <v>240</v>
      </c>
      <c r="D612" s="25"/>
      <c r="E612" s="26"/>
      <c r="F612" s="26"/>
      <c r="G612" s="26"/>
      <c r="H612" s="26"/>
      <c r="I612" s="26"/>
      <c r="J612" s="26"/>
      <c r="K612" s="26"/>
      <c r="L612" s="26"/>
      <c r="M612" s="26"/>
      <c r="N612" s="26"/>
      <c r="O612" s="26"/>
      <c r="P612" s="26"/>
      <c r="Q612" s="26"/>
      <c r="R612" s="26"/>
      <c r="S612" s="26"/>
      <c r="T612" s="26"/>
      <c r="U612" s="26"/>
      <c r="V612" s="26"/>
      <c r="W612" s="33">
        <v>0</v>
      </c>
      <c r="X612" s="33">
        <v>0</v>
      </c>
      <c r="Y612" s="33">
        <v>0</v>
      </c>
      <c r="Z612" s="33">
        <v>0</v>
      </c>
      <c r="AA612" s="33">
        <v>0</v>
      </c>
      <c r="AB612" s="33">
        <v>0</v>
      </c>
      <c r="AC612" s="33">
        <v>0</v>
      </c>
      <c r="AD612" s="33">
        <v>0</v>
      </c>
      <c r="AE612" s="33">
        <v>0</v>
      </c>
      <c r="AF612" s="33">
        <v>0</v>
      </c>
      <c r="AG612" s="33">
        <v>0</v>
      </c>
      <c r="AH612" s="33">
        <v>0</v>
      </c>
      <c r="AI612" s="26"/>
      <c r="AJ612" s="26"/>
      <c r="AK612" s="26"/>
      <c r="AL612" s="26"/>
      <c r="AM612" s="26"/>
      <c r="AN612" s="26"/>
      <c r="AO612" s="26"/>
      <c r="AP612" s="26"/>
      <c r="AQ612" s="26"/>
      <c r="AR612" s="26"/>
      <c r="AS612" s="26"/>
      <c r="AT612" s="26"/>
      <c r="AU612" s="26"/>
      <c r="AV612" s="26"/>
      <c r="AW612" s="26"/>
      <c r="AX612" s="26"/>
      <c r="AY612" s="26"/>
      <c r="AZ612" s="26"/>
      <c r="BA612" s="26"/>
      <c r="BB612" s="26"/>
      <c r="BC612" s="26"/>
      <c r="BD612" s="26"/>
      <c r="BE612" s="26"/>
      <c r="BF612" s="26"/>
      <c r="BG612" s="26"/>
      <c r="BH612" s="26"/>
      <c r="BI612" s="26"/>
      <c r="BJ612" s="26"/>
      <c r="BK612" s="26"/>
      <c r="BL612" s="41"/>
      <c r="BM612" t="s">
        <v>100</v>
      </c>
    </row>
    <row r="613" spans="1:65" x14ac:dyDescent="0.2">
      <c r="A613" s="249"/>
      <c r="B613" s="40" t="s">
        <v>53</v>
      </c>
      <c r="C613" s="24" t="s">
        <v>78</v>
      </c>
      <c r="D613" s="25"/>
      <c r="E613" s="26"/>
      <c r="F613" s="26"/>
      <c r="G613" s="26"/>
      <c r="H613" s="26"/>
      <c r="I613" s="26"/>
      <c r="J613" s="26"/>
      <c r="K613" s="26"/>
      <c r="L613" s="26"/>
      <c r="M613" s="26"/>
      <c r="N613" s="26"/>
      <c r="O613" s="26"/>
      <c r="P613" s="26"/>
      <c r="Q613" s="26"/>
      <c r="R613" s="26"/>
      <c r="S613" s="26"/>
      <c r="T613" s="26"/>
      <c r="U613" s="26"/>
      <c r="V613" s="26"/>
      <c r="W613" s="26"/>
      <c r="X613" s="26"/>
      <c r="Y613" s="26"/>
      <c r="Z613" s="26"/>
      <c r="AA613" s="26"/>
      <c r="AB613" s="26"/>
      <c r="AC613" s="26"/>
      <c r="AD613" s="26"/>
      <c r="AE613" s="26"/>
      <c r="AF613" s="26"/>
      <c r="AG613" s="26"/>
      <c r="AH613" s="26"/>
      <c r="AI613" s="26"/>
      <c r="AJ613" s="26"/>
      <c r="AK613" s="26"/>
      <c r="AL613" s="26"/>
      <c r="AM613" s="26"/>
      <c r="AN613" s="26"/>
      <c r="AO613" s="26"/>
      <c r="AP613" s="26"/>
      <c r="AQ613" s="26"/>
      <c r="AR613" s="26"/>
      <c r="AS613" s="26"/>
      <c r="AT613" s="26"/>
      <c r="AU613" s="26"/>
      <c r="AV613" s="26"/>
      <c r="AW613" s="26"/>
      <c r="AX613" s="26"/>
      <c r="AY613" s="26"/>
      <c r="AZ613" s="26"/>
      <c r="BA613" s="26"/>
      <c r="BB613" s="26"/>
      <c r="BC613" s="26"/>
      <c r="BD613" s="26"/>
      <c r="BE613" s="26"/>
      <c r="BF613" s="26"/>
      <c r="BG613" s="26"/>
      <c r="BH613" s="26"/>
      <c r="BI613" s="26"/>
      <c r="BJ613" s="26"/>
      <c r="BK613" s="26"/>
      <c r="BL613" s="41"/>
      <c r="BM613" t="s">
        <v>100</v>
      </c>
    </row>
    <row r="614" spans="1:65" x14ac:dyDescent="0.2">
      <c r="A614" s="249"/>
      <c r="B614" s="40" t="s">
        <v>53</v>
      </c>
      <c r="C614" s="31" t="s">
        <v>1</v>
      </c>
      <c r="D614" s="27">
        <v>0</v>
      </c>
      <c r="E614" s="28">
        <v>0</v>
      </c>
      <c r="F614" s="28">
        <v>0</v>
      </c>
      <c r="G614" s="28">
        <v>0</v>
      </c>
      <c r="H614" s="28">
        <v>0</v>
      </c>
      <c r="I614" s="28">
        <v>0</v>
      </c>
      <c r="J614" s="28">
        <v>0</v>
      </c>
      <c r="K614" s="28">
        <v>0</v>
      </c>
      <c r="L614" s="28">
        <v>0</v>
      </c>
      <c r="M614" s="28">
        <v>0</v>
      </c>
      <c r="N614" s="28">
        <v>0</v>
      </c>
      <c r="O614" s="28">
        <v>0</v>
      </c>
      <c r="P614" s="28">
        <v>0</v>
      </c>
      <c r="Q614" s="28">
        <v>0</v>
      </c>
      <c r="R614" s="28">
        <v>0</v>
      </c>
      <c r="S614" s="28">
        <v>0</v>
      </c>
      <c r="T614" s="28">
        <v>0</v>
      </c>
      <c r="U614" s="28">
        <v>0</v>
      </c>
      <c r="V614" s="28">
        <v>0</v>
      </c>
      <c r="W614" s="28">
        <v>0</v>
      </c>
      <c r="X614" s="28">
        <v>0</v>
      </c>
      <c r="Y614" s="28">
        <v>0</v>
      </c>
      <c r="Z614" s="28">
        <v>0</v>
      </c>
      <c r="AA614" s="28">
        <v>0</v>
      </c>
      <c r="AB614" s="28">
        <v>0</v>
      </c>
      <c r="AC614" s="28">
        <v>0</v>
      </c>
      <c r="AD614" s="28">
        <v>0</v>
      </c>
      <c r="AE614" s="28">
        <v>0</v>
      </c>
      <c r="AF614" s="28">
        <v>0</v>
      </c>
      <c r="AG614" s="28">
        <v>0</v>
      </c>
      <c r="AH614" s="28">
        <v>0</v>
      </c>
      <c r="AI614" s="28">
        <v>0</v>
      </c>
      <c r="AJ614" s="28">
        <v>0</v>
      </c>
      <c r="AK614" s="28">
        <v>0</v>
      </c>
      <c r="AL614" s="28">
        <v>0</v>
      </c>
      <c r="AM614" s="28">
        <v>0</v>
      </c>
      <c r="AN614" s="28">
        <v>0</v>
      </c>
      <c r="AO614" s="28">
        <v>0</v>
      </c>
      <c r="AP614" s="28">
        <v>0</v>
      </c>
      <c r="AQ614" s="28">
        <v>0</v>
      </c>
      <c r="AR614" s="28">
        <v>0</v>
      </c>
      <c r="AS614" s="28">
        <v>0</v>
      </c>
      <c r="AT614" s="28">
        <v>0</v>
      </c>
      <c r="AU614" s="28">
        <v>0</v>
      </c>
      <c r="AV614" s="28">
        <v>0</v>
      </c>
      <c r="AW614" s="28">
        <v>0</v>
      </c>
      <c r="AX614" s="28">
        <v>0</v>
      </c>
      <c r="AY614" s="28">
        <v>0</v>
      </c>
      <c r="AZ614" s="28">
        <v>0</v>
      </c>
      <c r="BA614" s="28">
        <v>0</v>
      </c>
      <c r="BB614" s="28">
        <v>0</v>
      </c>
      <c r="BC614" s="28">
        <v>0</v>
      </c>
      <c r="BD614" s="28">
        <v>0</v>
      </c>
      <c r="BE614" s="28">
        <v>0</v>
      </c>
      <c r="BF614" s="28">
        <v>0</v>
      </c>
      <c r="BG614" s="28">
        <v>0</v>
      </c>
      <c r="BH614" s="28">
        <v>0</v>
      </c>
      <c r="BI614" s="28">
        <v>0</v>
      </c>
      <c r="BJ614" s="28">
        <v>0</v>
      </c>
      <c r="BK614" s="28">
        <v>0</v>
      </c>
      <c r="BL614" s="42">
        <v>0</v>
      </c>
      <c r="BM614" t="s">
        <v>100</v>
      </c>
    </row>
    <row r="615" spans="1:65" x14ac:dyDescent="0.2">
      <c r="A615" s="249"/>
      <c r="B615" s="40" t="s">
        <v>53</v>
      </c>
      <c r="C615" s="24" t="s">
        <v>74</v>
      </c>
      <c r="D615" s="35">
        <v>0</v>
      </c>
      <c r="E615" s="29">
        <v>0</v>
      </c>
      <c r="F615" s="29">
        <v>0</v>
      </c>
      <c r="G615" s="29">
        <v>0</v>
      </c>
      <c r="H615" s="29">
        <v>0</v>
      </c>
      <c r="I615" s="29">
        <v>0</v>
      </c>
      <c r="J615" s="29">
        <v>0</v>
      </c>
      <c r="K615" s="29">
        <v>0</v>
      </c>
      <c r="L615" s="29">
        <v>0</v>
      </c>
      <c r="M615" s="29">
        <v>0</v>
      </c>
      <c r="N615" s="29">
        <v>0</v>
      </c>
      <c r="O615" s="29">
        <v>0</v>
      </c>
      <c r="P615" s="29">
        <v>0</v>
      </c>
      <c r="Q615" s="29">
        <v>0</v>
      </c>
      <c r="R615" s="29">
        <v>0</v>
      </c>
      <c r="S615" s="29">
        <v>0</v>
      </c>
      <c r="T615" s="29">
        <v>0</v>
      </c>
      <c r="U615" s="29">
        <v>0</v>
      </c>
      <c r="V615" s="29">
        <v>0</v>
      </c>
      <c r="W615" s="29">
        <v>0</v>
      </c>
      <c r="X615" s="26">
        <v>0</v>
      </c>
      <c r="Y615" s="26">
        <v>0</v>
      </c>
      <c r="Z615" s="26">
        <v>0</v>
      </c>
      <c r="AA615" s="26">
        <v>0</v>
      </c>
      <c r="AB615" s="26">
        <v>0</v>
      </c>
      <c r="AC615" s="26">
        <v>0</v>
      </c>
      <c r="AD615" s="26">
        <v>0</v>
      </c>
      <c r="AE615" s="26">
        <v>0</v>
      </c>
      <c r="AF615" s="26">
        <v>0</v>
      </c>
      <c r="AG615" s="26">
        <v>0</v>
      </c>
      <c r="AH615" s="26">
        <v>0</v>
      </c>
      <c r="AI615" s="26"/>
      <c r="AJ615" s="26"/>
      <c r="AK615" s="26"/>
      <c r="AL615" s="26"/>
      <c r="AM615" s="26"/>
      <c r="AN615" s="26"/>
      <c r="AO615" s="26"/>
      <c r="AP615" s="26"/>
      <c r="AQ615" s="26"/>
      <c r="AR615" s="26"/>
      <c r="AS615" s="26"/>
      <c r="AT615" s="26"/>
      <c r="AU615" s="26"/>
      <c r="AV615" s="26"/>
      <c r="AW615" s="26"/>
      <c r="AX615" s="26"/>
      <c r="AY615" s="26"/>
      <c r="AZ615" s="26"/>
      <c r="BA615" s="26"/>
      <c r="BB615" s="26"/>
      <c r="BC615" s="26"/>
      <c r="BD615" s="26"/>
      <c r="BE615" s="26"/>
      <c r="BF615" s="26"/>
      <c r="BG615" s="26"/>
      <c r="BH615" s="26"/>
      <c r="BI615" s="26"/>
      <c r="BJ615" s="26"/>
      <c r="BK615" s="26"/>
      <c r="BL615" s="41"/>
      <c r="BM615" t="s">
        <v>100</v>
      </c>
    </row>
    <row r="616" spans="1:65" x14ac:dyDescent="0.2">
      <c r="A616" s="249"/>
      <c r="B616" s="40" t="s">
        <v>53</v>
      </c>
      <c r="C616" s="24" t="s">
        <v>83</v>
      </c>
      <c r="D616" s="25"/>
      <c r="E616" s="26"/>
      <c r="F616" s="26"/>
      <c r="G616" s="26"/>
      <c r="H616" s="26"/>
      <c r="I616" s="26"/>
      <c r="J616" s="26"/>
      <c r="K616" s="26"/>
      <c r="L616" s="26"/>
      <c r="M616" s="26"/>
      <c r="N616" s="26"/>
      <c r="O616" s="26"/>
      <c r="P616" s="26"/>
      <c r="Q616" s="26"/>
      <c r="R616" s="26"/>
      <c r="S616" s="26"/>
      <c r="T616" s="26"/>
      <c r="U616" s="26"/>
      <c r="V616" s="26"/>
      <c r="W616" s="26"/>
      <c r="X616" s="26">
        <v>0</v>
      </c>
      <c r="Y616" s="26">
        <v>0</v>
      </c>
      <c r="Z616" s="26">
        <v>0</v>
      </c>
      <c r="AA616" s="26">
        <v>0</v>
      </c>
      <c r="AB616" s="26">
        <v>0</v>
      </c>
      <c r="AC616" s="26">
        <v>0</v>
      </c>
      <c r="AD616" s="26">
        <v>0</v>
      </c>
      <c r="AE616" s="26">
        <v>0</v>
      </c>
      <c r="AF616" s="26">
        <v>0</v>
      </c>
      <c r="AG616" s="26">
        <v>0</v>
      </c>
      <c r="AH616" s="26">
        <v>0</v>
      </c>
      <c r="AI616" s="26"/>
      <c r="AJ616" s="26"/>
      <c r="AK616" s="26"/>
      <c r="AL616" s="26"/>
      <c r="AM616" s="26"/>
      <c r="AN616" s="26"/>
      <c r="AO616" s="26"/>
      <c r="AP616" s="26"/>
      <c r="AQ616" s="26"/>
      <c r="AR616" s="26"/>
      <c r="AS616" s="26"/>
      <c r="AT616" s="26"/>
      <c r="AU616" s="26"/>
      <c r="AV616" s="26"/>
      <c r="AW616" s="26"/>
      <c r="AX616" s="26"/>
      <c r="AY616" s="26"/>
      <c r="AZ616" s="26"/>
      <c r="BA616" s="26"/>
      <c r="BB616" s="26"/>
      <c r="BC616" s="26"/>
      <c r="BD616" s="26"/>
      <c r="BE616" s="26"/>
      <c r="BF616" s="26"/>
      <c r="BG616" s="26"/>
      <c r="BH616" s="26"/>
      <c r="BI616" s="26"/>
      <c r="BJ616" s="26"/>
      <c r="BK616" s="26"/>
      <c r="BL616" s="41"/>
      <c r="BM616" t="s">
        <v>100</v>
      </c>
    </row>
    <row r="617" spans="1:65" x14ac:dyDescent="0.2">
      <c r="A617" s="249"/>
      <c r="B617" s="40" t="s">
        <v>53</v>
      </c>
      <c r="C617" s="24" t="s">
        <v>75</v>
      </c>
      <c r="D617" s="25"/>
      <c r="E617" s="26"/>
      <c r="F617" s="26"/>
      <c r="G617" s="26"/>
      <c r="H617" s="26"/>
      <c r="I617" s="26"/>
      <c r="J617" s="26"/>
      <c r="K617" s="26"/>
      <c r="L617" s="26"/>
      <c r="M617" s="26"/>
      <c r="N617" s="26"/>
      <c r="O617" s="26"/>
      <c r="P617" s="26"/>
      <c r="Q617" s="26"/>
      <c r="R617" s="26"/>
      <c r="S617" s="26"/>
      <c r="T617" s="26"/>
      <c r="U617" s="26"/>
      <c r="V617" s="26"/>
      <c r="W617" s="26"/>
      <c r="X617" s="26"/>
      <c r="Y617" s="26"/>
      <c r="Z617" s="26"/>
      <c r="AA617" s="26"/>
      <c r="AB617" s="26"/>
      <c r="AC617" s="26"/>
      <c r="AD617" s="26"/>
      <c r="AE617" s="26"/>
      <c r="AF617" s="26"/>
      <c r="AG617" s="26"/>
      <c r="AH617" s="26"/>
      <c r="AI617" s="26"/>
      <c r="AJ617" s="26"/>
      <c r="AK617" s="26"/>
      <c r="AL617" s="26"/>
      <c r="AM617" s="26"/>
      <c r="AN617" s="26"/>
      <c r="AO617" s="26"/>
      <c r="AP617" s="26"/>
      <c r="AQ617" s="26"/>
      <c r="AR617" s="26"/>
      <c r="AS617" s="26"/>
      <c r="AT617" s="26"/>
      <c r="AU617" s="26"/>
      <c r="AV617" s="26"/>
      <c r="AW617" s="26"/>
      <c r="AX617" s="26"/>
      <c r="AY617" s="26"/>
      <c r="AZ617" s="26"/>
      <c r="BA617" s="26"/>
      <c r="BB617" s="26"/>
      <c r="BC617" s="26"/>
      <c r="BD617" s="26"/>
      <c r="BE617" s="26"/>
      <c r="BF617" s="26"/>
      <c r="BG617" s="26"/>
      <c r="BH617" s="26"/>
      <c r="BI617" s="26"/>
      <c r="BJ617" s="26"/>
      <c r="BK617" s="26"/>
      <c r="BL617" s="41"/>
      <c r="BM617" t="s">
        <v>100</v>
      </c>
    </row>
    <row r="618" spans="1:65" x14ac:dyDescent="0.2">
      <c r="A618" s="249"/>
      <c r="B618" s="40" t="s">
        <v>53</v>
      </c>
      <c r="C618" s="24" t="s">
        <v>79</v>
      </c>
      <c r="D618" s="25"/>
      <c r="E618" s="26"/>
      <c r="F618" s="26"/>
      <c r="G618" s="26"/>
      <c r="H618" s="26"/>
      <c r="I618" s="26"/>
      <c r="J618" s="26"/>
      <c r="K618" s="26"/>
      <c r="L618" s="26"/>
      <c r="M618" s="26"/>
      <c r="N618" s="26"/>
      <c r="O618" s="26"/>
      <c r="P618" s="26"/>
      <c r="Q618" s="26"/>
      <c r="R618" s="26"/>
      <c r="S618" s="26"/>
      <c r="T618" s="26"/>
      <c r="U618" s="26"/>
      <c r="V618" s="26"/>
      <c r="W618" s="26"/>
      <c r="X618" s="26"/>
      <c r="Y618" s="26"/>
      <c r="Z618" s="26"/>
      <c r="AA618" s="26"/>
      <c r="AB618" s="26"/>
      <c r="AC618" s="26"/>
      <c r="AD618" s="26"/>
      <c r="AE618" s="26"/>
      <c r="AF618" s="26"/>
      <c r="AG618" s="26"/>
      <c r="AH618" s="26"/>
      <c r="AI618" s="26"/>
      <c r="AJ618" s="26"/>
      <c r="AK618" s="26"/>
      <c r="AL618" s="26"/>
      <c r="AM618" s="26"/>
      <c r="AN618" s="26"/>
      <c r="AO618" s="26"/>
      <c r="AP618" s="26"/>
      <c r="AQ618" s="26"/>
      <c r="AR618" s="26"/>
      <c r="AS618" s="26"/>
      <c r="AT618" s="26"/>
      <c r="AU618" s="26"/>
      <c r="AV618" s="26"/>
      <c r="AW618" s="26"/>
      <c r="AX618" s="26"/>
      <c r="AY618" s="26"/>
      <c r="AZ618" s="26"/>
      <c r="BA618" s="26"/>
      <c r="BB618" s="26"/>
      <c r="BC618" s="26"/>
      <c r="BD618" s="26"/>
      <c r="BE618" s="26"/>
      <c r="BF618" s="26"/>
      <c r="BG618" s="26"/>
      <c r="BH618" s="26"/>
      <c r="BI618" s="26"/>
      <c r="BJ618" s="26"/>
      <c r="BK618" s="26"/>
      <c r="BL618" s="41"/>
      <c r="BM618" t="s">
        <v>100</v>
      </c>
    </row>
    <row r="619" spans="1:65" x14ac:dyDescent="0.2">
      <c r="A619" s="249"/>
      <c r="B619" s="40" t="s">
        <v>53</v>
      </c>
      <c r="C619" s="24" t="s">
        <v>240</v>
      </c>
      <c r="D619" s="25"/>
      <c r="E619" s="26"/>
      <c r="F619" s="26"/>
      <c r="G619" s="26"/>
      <c r="H619" s="26"/>
      <c r="I619" s="26"/>
      <c r="J619" s="26"/>
      <c r="K619" s="26"/>
      <c r="L619" s="26"/>
      <c r="M619" s="26"/>
      <c r="N619" s="26"/>
      <c r="O619" s="26"/>
      <c r="P619" s="26"/>
      <c r="Q619" s="26"/>
      <c r="R619" s="26"/>
      <c r="S619" s="26"/>
      <c r="T619" s="26"/>
      <c r="U619" s="26"/>
      <c r="V619" s="26"/>
      <c r="W619" s="33">
        <v>0</v>
      </c>
      <c r="X619" s="33">
        <v>0</v>
      </c>
      <c r="Y619" s="33">
        <v>0</v>
      </c>
      <c r="Z619" s="33">
        <v>0</v>
      </c>
      <c r="AA619" s="33">
        <v>0</v>
      </c>
      <c r="AB619" s="33">
        <v>0</v>
      </c>
      <c r="AC619" s="33">
        <v>0</v>
      </c>
      <c r="AD619" s="33">
        <v>0</v>
      </c>
      <c r="AE619" s="33">
        <v>0</v>
      </c>
      <c r="AF619" s="33">
        <v>0</v>
      </c>
      <c r="AG619" s="33">
        <v>0</v>
      </c>
      <c r="AH619" s="33">
        <v>0</v>
      </c>
      <c r="AI619" s="26"/>
      <c r="AJ619" s="26"/>
      <c r="AK619" s="26"/>
      <c r="AL619" s="26"/>
      <c r="AM619" s="26"/>
      <c r="AN619" s="26"/>
      <c r="AO619" s="26"/>
      <c r="AP619" s="26"/>
      <c r="AQ619" s="26"/>
      <c r="AR619" s="26"/>
      <c r="AS619" s="26"/>
      <c r="AT619" s="26"/>
      <c r="AU619" s="26"/>
      <c r="AV619" s="26"/>
      <c r="AW619" s="26"/>
      <c r="AX619" s="26"/>
      <c r="AY619" s="26"/>
      <c r="AZ619" s="26"/>
      <c r="BA619" s="26"/>
      <c r="BB619" s="26"/>
      <c r="BC619" s="26"/>
      <c r="BD619" s="26"/>
      <c r="BE619" s="26"/>
      <c r="BF619" s="26"/>
      <c r="BG619" s="26"/>
      <c r="BH619" s="26"/>
      <c r="BI619" s="26"/>
      <c r="BJ619" s="26"/>
      <c r="BK619" s="26"/>
      <c r="BL619" s="41"/>
      <c r="BM619" t="s">
        <v>100</v>
      </c>
    </row>
    <row r="620" spans="1:65" x14ac:dyDescent="0.2">
      <c r="A620" s="249"/>
      <c r="B620" s="40" t="s">
        <v>53</v>
      </c>
      <c r="C620" s="24" t="s">
        <v>78</v>
      </c>
      <c r="D620" s="25"/>
      <c r="E620" s="26"/>
      <c r="F620" s="26"/>
      <c r="G620" s="26"/>
      <c r="H620" s="26"/>
      <c r="I620" s="26"/>
      <c r="J620" s="26"/>
      <c r="K620" s="26"/>
      <c r="L620" s="26"/>
      <c r="M620" s="26"/>
      <c r="N620" s="26"/>
      <c r="O620" s="26"/>
      <c r="P620" s="26"/>
      <c r="Q620" s="26"/>
      <c r="R620" s="26"/>
      <c r="S620" s="26"/>
      <c r="T620" s="26"/>
      <c r="U620" s="26"/>
      <c r="V620" s="26"/>
      <c r="W620" s="26"/>
      <c r="X620" s="26"/>
      <c r="Y620" s="26"/>
      <c r="Z620" s="26"/>
      <c r="AA620" s="26"/>
      <c r="AB620" s="26"/>
      <c r="AC620" s="26"/>
      <c r="AD620" s="26"/>
      <c r="AE620" s="26"/>
      <c r="AF620" s="26"/>
      <c r="AG620" s="26"/>
      <c r="AH620" s="26"/>
      <c r="AI620" s="26"/>
      <c r="AJ620" s="26"/>
      <c r="AK620" s="26"/>
      <c r="AL620" s="26"/>
      <c r="AM620" s="26"/>
      <c r="AN620" s="26"/>
      <c r="AO620" s="26"/>
      <c r="AP620" s="26"/>
      <c r="AQ620" s="26"/>
      <c r="AR620" s="26"/>
      <c r="AS620" s="26"/>
      <c r="AT620" s="26"/>
      <c r="AU620" s="26"/>
      <c r="AV620" s="26"/>
      <c r="AW620" s="26"/>
      <c r="AX620" s="26"/>
      <c r="AY620" s="26"/>
      <c r="AZ620" s="26"/>
      <c r="BA620" s="26"/>
      <c r="BB620" s="26"/>
      <c r="BC620" s="26"/>
      <c r="BD620" s="26"/>
      <c r="BE620" s="26"/>
      <c r="BF620" s="26"/>
      <c r="BG620" s="26"/>
      <c r="BH620" s="26"/>
      <c r="BI620" s="26"/>
      <c r="BJ620" s="26"/>
      <c r="BK620" s="26"/>
      <c r="BL620" s="41"/>
      <c r="BM620" t="s">
        <v>100</v>
      </c>
    </row>
    <row r="621" spans="1:65" x14ac:dyDescent="0.2">
      <c r="A621" s="249"/>
      <c r="B621" s="40" t="s">
        <v>53</v>
      </c>
      <c r="C621" s="31" t="s">
        <v>36</v>
      </c>
      <c r="D621" s="27">
        <v>0</v>
      </c>
      <c r="E621" s="28">
        <v>0</v>
      </c>
      <c r="F621" s="28">
        <v>0</v>
      </c>
      <c r="G621" s="28">
        <v>0</v>
      </c>
      <c r="H621" s="28">
        <v>0</v>
      </c>
      <c r="I621" s="28">
        <v>0</v>
      </c>
      <c r="J621" s="28">
        <v>0</v>
      </c>
      <c r="K621" s="28">
        <v>0</v>
      </c>
      <c r="L621" s="28">
        <v>0</v>
      </c>
      <c r="M621" s="28">
        <v>0.1</v>
      </c>
      <c r="N621" s="28">
        <v>0.1</v>
      </c>
      <c r="O621" s="28">
        <v>0.2</v>
      </c>
      <c r="P621" s="28">
        <v>0.4</v>
      </c>
      <c r="Q621" s="28">
        <v>1.5</v>
      </c>
      <c r="R621" s="28">
        <v>3.3</v>
      </c>
      <c r="S621" s="28">
        <v>6.5</v>
      </c>
      <c r="T621" s="28">
        <v>10</v>
      </c>
      <c r="U621" s="28">
        <v>15</v>
      </c>
      <c r="V621" s="28">
        <v>31.9</v>
      </c>
      <c r="W621" s="28">
        <v>107</v>
      </c>
      <c r="X621" s="28">
        <v>124.66666666666667</v>
      </c>
      <c r="Y621" s="28">
        <v>142.33333333333334</v>
      </c>
      <c r="Z621" s="28">
        <v>160</v>
      </c>
      <c r="AA621" s="28">
        <v>193.33333333333334</v>
      </c>
      <c r="AB621" s="28">
        <v>226.66666666666669</v>
      </c>
      <c r="AC621" s="28">
        <v>260</v>
      </c>
      <c r="AD621" s="28">
        <v>291</v>
      </c>
      <c r="AE621" s="28">
        <v>322</v>
      </c>
      <c r="AF621" s="28">
        <v>353</v>
      </c>
      <c r="AG621" s="28">
        <v>384</v>
      </c>
      <c r="AH621" s="28">
        <v>415</v>
      </c>
      <c r="AI621" s="28">
        <v>415</v>
      </c>
      <c r="AJ621" s="28">
        <v>415</v>
      </c>
      <c r="AK621" s="28">
        <v>415</v>
      </c>
      <c r="AL621" s="28">
        <v>415</v>
      </c>
      <c r="AM621" s="28">
        <v>415</v>
      </c>
      <c r="AN621" s="28">
        <v>415</v>
      </c>
      <c r="AO621" s="28">
        <v>415</v>
      </c>
      <c r="AP621" s="28">
        <v>415</v>
      </c>
      <c r="AQ621" s="28">
        <v>415</v>
      </c>
      <c r="AR621" s="28">
        <v>415</v>
      </c>
      <c r="AS621" s="28">
        <v>415</v>
      </c>
      <c r="AT621" s="28">
        <v>415</v>
      </c>
      <c r="AU621" s="28">
        <v>415</v>
      </c>
      <c r="AV621" s="28">
        <v>415</v>
      </c>
      <c r="AW621" s="28">
        <v>415</v>
      </c>
      <c r="AX621" s="28">
        <v>415</v>
      </c>
      <c r="AY621" s="28">
        <v>415</v>
      </c>
      <c r="AZ621" s="28">
        <v>415</v>
      </c>
      <c r="BA621" s="28">
        <v>415</v>
      </c>
      <c r="BB621" s="28">
        <v>415</v>
      </c>
      <c r="BC621" s="28">
        <v>415</v>
      </c>
      <c r="BD621" s="28">
        <v>415</v>
      </c>
      <c r="BE621" s="28">
        <v>415</v>
      </c>
      <c r="BF621" s="28">
        <v>415</v>
      </c>
      <c r="BG621" s="28">
        <v>415</v>
      </c>
      <c r="BH621" s="28">
        <v>415</v>
      </c>
      <c r="BI621" s="28">
        <v>415</v>
      </c>
      <c r="BJ621" s="28">
        <v>415</v>
      </c>
      <c r="BK621" s="28">
        <v>415</v>
      </c>
      <c r="BL621" s="42">
        <v>415</v>
      </c>
      <c r="BM621" t="s">
        <v>100</v>
      </c>
    </row>
    <row r="622" spans="1:65" x14ac:dyDescent="0.2">
      <c r="A622" s="249"/>
      <c r="B622" s="40" t="s">
        <v>53</v>
      </c>
      <c r="C622" s="24" t="s">
        <v>74</v>
      </c>
      <c r="D622" s="35">
        <v>0</v>
      </c>
      <c r="E622" s="29">
        <v>0</v>
      </c>
      <c r="F622" s="29">
        <v>0</v>
      </c>
      <c r="G622" s="29">
        <v>0</v>
      </c>
      <c r="H622" s="29">
        <v>0</v>
      </c>
      <c r="I622" s="29">
        <v>0</v>
      </c>
      <c r="J622" s="29">
        <v>0</v>
      </c>
      <c r="K622" s="29">
        <v>0</v>
      </c>
      <c r="L622" s="29">
        <v>0</v>
      </c>
      <c r="M622" s="29">
        <v>0.1</v>
      </c>
      <c r="N622" s="29">
        <v>0.1</v>
      </c>
      <c r="O622" s="29">
        <v>0.2</v>
      </c>
      <c r="P622" s="29">
        <v>0.4</v>
      </c>
      <c r="Q622" s="29">
        <v>1.5</v>
      </c>
      <c r="R622" s="29">
        <v>3.3</v>
      </c>
      <c r="S622" s="29">
        <v>6.5</v>
      </c>
      <c r="T622" s="29">
        <v>10</v>
      </c>
      <c r="U622" s="29">
        <v>15</v>
      </c>
      <c r="V622" s="29">
        <v>31.9</v>
      </c>
      <c r="W622" s="29">
        <v>107</v>
      </c>
      <c r="X622" s="26"/>
      <c r="Y622" s="26"/>
      <c r="Z622" s="26">
        <v>160</v>
      </c>
      <c r="AA622" s="26">
        <v>0</v>
      </c>
      <c r="AB622" s="26">
        <v>0</v>
      </c>
      <c r="AC622" s="26">
        <v>260</v>
      </c>
      <c r="AD622" s="26">
        <v>0</v>
      </c>
      <c r="AE622" s="26">
        <v>322</v>
      </c>
      <c r="AF622" s="26">
        <v>0</v>
      </c>
      <c r="AG622" s="26">
        <v>0</v>
      </c>
      <c r="AH622" s="26">
        <v>415</v>
      </c>
      <c r="AI622" s="26"/>
      <c r="AJ622" s="26"/>
      <c r="AK622" s="26"/>
      <c r="AL622" s="26"/>
      <c r="AM622" s="26"/>
      <c r="AN622" s="26"/>
      <c r="AO622" s="26"/>
      <c r="AP622" s="26"/>
      <c r="AQ622" s="26"/>
      <c r="AR622" s="26"/>
      <c r="AS622" s="26"/>
      <c r="AT622" s="26"/>
      <c r="AU622" s="26"/>
      <c r="AV622" s="26"/>
      <c r="AW622" s="26"/>
      <c r="AX622" s="26"/>
      <c r="AY622" s="26"/>
      <c r="AZ622" s="26"/>
      <c r="BA622" s="26"/>
      <c r="BB622" s="26"/>
      <c r="BC622" s="26"/>
      <c r="BD622" s="26"/>
      <c r="BE622" s="26"/>
      <c r="BF622" s="26"/>
      <c r="BG622" s="26"/>
      <c r="BH622" s="26"/>
      <c r="BI622" s="26"/>
      <c r="BJ622" s="26"/>
      <c r="BK622" s="26"/>
      <c r="BL622" s="41"/>
      <c r="BM622" t="s">
        <v>100</v>
      </c>
    </row>
    <row r="623" spans="1:65" x14ac:dyDescent="0.2">
      <c r="A623" s="249"/>
      <c r="B623" s="40" t="s">
        <v>53</v>
      </c>
      <c r="C623" s="24" t="s">
        <v>83</v>
      </c>
      <c r="D623" s="25"/>
      <c r="E623" s="26"/>
      <c r="F623" s="26"/>
      <c r="G623" s="26"/>
      <c r="H623" s="26"/>
      <c r="I623" s="26"/>
      <c r="J623" s="26"/>
      <c r="K623" s="26"/>
      <c r="L623" s="26"/>
      <c r="M623" s="26"/>
      <c r="N623" s="26"/>
      <c r="O623" s="26"/>
      <c r="P623" s="26"/>
      <c r="Q623" s="26"/>
      <c r="R623" s="26"/>
      <c r="S623" s="26"/>
      <c r="T623" s="26"/>
      <c r="U623" s="26"/>
      <c r="V623" s="26"/>
      <c r="W623" s="26"/>
      <c r="X623" s="26">
        <v>17.666666666666668</v>
      </c>
      <c r="Y623" s="26">
        <v>17.666666666666668</v>
      </c>
      <c r="Z623" s="26">
        <v>17.666666666666668</v>
      </c>
      <c r="AA623" s="26">
        <v>33.333333333333336</v>
      </c>
      <c r="AB623" s="26">
        <v>33.333333333333336</v>
      </c>
      <c r="AC623" s="26">
        <v>33.333333333333336</v>
      </c>
      <c r="AD623" s="26">
        <v>31</v>
      </c>
      <c r="AE623" s="26">
        <v>31</v>
      </c>
      <c r="AF623" s="26">
        <v>31</v>
      </c>
      <c r="AG623" s="26">
        <v>31</v>
      </c>
      <c r="AH623" s="26">
        <v>31</v>
      </c>
      <c r="AI623" s="26"/>
      <c r="AJ623" s="26"/>
      <c r="AK623" s="26"/>
      <c r="AL623" s="26"/>
      <c r="AM623" s="26"/>
      <c r="AN623" s="26"/>
      <c r="AO623" s="26"/>
      <c r="AP623" s="26"/>
      <c r="AQ623" s="26"/>
      <c r="AR623" s="26"/>
      <c r="AS623" s="26"/>
      <c r="AT623" s="26"/>
      <c r="AU623" s="26"/>
      <c r="AV623" s="26"/>
      <c r="AW623" s="26"/>
      <c r="AX623" s="26"/>
      <c r="AY623" s="26"/>
      <c r="AZ623" s="26"/>
      <c r="BA623" s="26"/>
      <c r="BB623" s="26"/>
      <c r="BC623" s="26"/>
      <c r="BD623" s="26"/>
      <c r="BE623" s="26"/>
      <c r="BF623" s="26"/>
      <c r="BG623" s="26"/>
      <c r="BH623" s="26"/>
      <c r="BI623" s="26"/>
      <c r="BJ623" s="26"/>
      <c r="BK623" s="26"/>
      <c r="BL623" s="41"/>
      <c r="BM623" s="2" t="s">
        <v>100</v>
      </c>
    </row>
    <row r="624" spans="1:65" x14ac:dyDescent="0.2">
      <c r="A624" s="249"/>
      <c r="B624" s="40" t="s">
        <v>53</v>
      </c>
      <c r="C624" s="24" t="s">
        <v>75</v>
      </c>
      <c r="D624" s="25"/>
      <c r="E624" s="26"/>
      <c r="F624" s="26"/>
      <c r="G624" s="26"/>
      <c r="H624" s="26"/>
      <c r="I624" s="26"/>
      <c r="J624" s="26"/>
      <c r="K624" s="26"/>
      <c r="L624" s="26"/>
      <c r="M624" s="26"/>
      <c r="N624" s="26"/>
      <c r="O624" s="26"/>
      <c r="P624" s="26"/>
      <c r="Q624" s="26"/>
      <c r="R624" s="26"/>
      <c r="S624" s="26"/>
      <c r="T624" s="26"/>
      <c r="U624" s="26"/>
      <c r="V624" s="26"/>
      <c r="W624" s="26"/>
      <c r="X624" s="26"/>
      <c r="Y624" s="26"/>
      <c r="Z624" s="26"/>
      <c r="AA624" s="26"/>
      <c r="AB624" s="26"/>
      <c r="AC624" s="26"/>
      <c r="AD624" s="26"/>
      <c r="AE624" s="26"/>
      <c r="AF624" s="26"/>
      <c r="AG624" s="26"/>
      <c r="AH624" s="26"/>
      <c r="AI624" s="26"/>
      <c r="AJ624" s="26"/>
      <c r="AK624" s="26"/>
      <c r="AL624" s="26"/>
      <c r="AM624" s="26"/>
      <c r="AN624" s="26"/>
      <c r="AO624" s="26"/>
      <c r="AP624" s="26"/>
      <c r="AQ624" s="26"/>
      <c r="AR624" s="26"/>
      <c r="AS624" s="26"/>
      <c r="AT624" s="26"/>
      <c r="AU624" s="26"/>
      <c r="AV624" s="26"/>
      <c r="AW624" s="26"/>
      <c r="AX624" s="26"/>
      <c r="AY624" s="26"/>
      <c r="AZ624" s="26"/>
      <c r="BA624" s="26"/>
      <c r="BB624" s="26"/>
      <c r="BC624" s="26"/>
      <c r="BD624" s="26"/>
      <c r="BE624" s="26"/>
      <c r="BF624" s="26"/>
      <c r="BG624" s="26"/>
      <c r="BH624" s="26"/>
      <c r="BI624" s="26"/>
      <c r="BJ624" s="26"/>
      <c r="BK624" s="26"/>
      <c r="BL624" s="41"/>
      <c r="BM624" t="s">
        <v>100</v>
      </c>
    </row>
    <row r="625" spans="1:65" x14ac:dyDescent="0.2">
      <c r="A625" s="249"/>
      <c r="B625" s="40" t="s">
        <v>53</v>
      </c>
      <c r="C625" s="24" t="s">
        <v>79</v>
      </c>
      <c r="D625" s="25"/>
      <c r="E625" s="26"/>
      <c r="F625" s="26"/>
      <c r="G625" s="26"/>
      <c r="H625" s="26"/>
      <c r="I625" s="26"/>
      <c r="J625" s="26"/>
      <c r="K625" s="26"/>
      <c r="L625" s="26"/>
      <c r="M625" s="26"/>
      <c r="N625" s="26"/>
      <c r="O625" s="26"/>
      <c r="P625" s="26"/>
      <c r="Q625" s="26"/>
      <c r="R625" s="26"/>
      <c r="S625" s="26"/>
      <c r="T625" s="26"/>
      <c r="U625" s="26"/>
      <c r="V625" s="26"/>
      <c r="W625" s="26"/>
      <c r="X625" s="26"/>
      <c r="Y625" s="26"/>
      <c r="Z625" s="26"/>
      <c r="AA625" s="26"/>
      <c r="AB625" s="26"/>
      <c r="AC625" s="26"/>
      <c r="AD625" s="26"/>
      <c r="AE625" s="26"/>
      <c r="AF625" s="26"/>
      <c r="AG625" s="26"/>
      <c r="AH625" s="26"/>
      <c r="AI625" s="26"/>
      <c r="AJ625" s="26"/>
      <c r="AK625" s="26"/>
      <c r="AL625" s="26"/>
      <c r="AM625" s="26"/>
      <c r="AN625" s="26"/>
      <c r="AO625" s="26"/>
      <c r="AP625" s="26"/>
      <c r="AQ625" s="26"/>
      <c r="AR625" s="26"/>
      <c r="AS625" s="26"/>
      <c r="AT625" s="26"/>
      <c r="AU625" s="26"/>
      <c r="AV625" s="26"/>
      <c r="AW625" s="26"/>
      <c r="AX625" s="26"/>
      <c r="AY625" s="26"/>
      <c r="AZ625" s="26"/>
      <c r="BA625" s="26"/>
      <c r="BB625" s="26"/>
      <c r="BC625" s="26"/>
      <c r="BD625" s="26"/>
      <c r="BE625" s="26"/>
      <c r="BF625" s="26"/>
      <c r="BG625" s="26"/>
      <c r="BH625" s="26"/>
      <c r="BI625" s="26"/>
      <c r="BJ625" s="26"/>
      <c r="BK625" s="26"/>
      <c r="BL625" s="41"/>
      <c r="BM625" t="s">
        <v>100</v>
      </c>
    </row>
    <row r="626" spans="1:65" x14ac:dyDescent="0.2">
      <c r="A626" s="249"/>
      <c r="B626" s="40" t="s">
        <v>53</v>
      </c>
      <c r="C626" s="24" t="s">
        <v>240</v>
      </c>
      <c r="D626" s="25"/>
      <c r="E626" s="26"/>
      <c r="F626" s="26"/>
      <c r="G626" s="26"/>
      <c r="H626" s="26"/>
      <c r="I626" s="26"/>
      <c r="J626" s="26"/>
      <c r="K626" s="26"/>
      <c r="L626" s="26"/>
      <c r="M626" s="26"/>
      <c r="N626" s="26"/>
      <c r="O626" s="26"/>
      <c r="P626" s="26"/>
      <c r="Q626" s="26"/>
      <c r="R626" s="26"/>
      <c r="S626" s="26"/>
      <c r="T626" s="26"/>
      <c r="U626" s="26"/>
      <c r="V626" s="26"/>
      <c r="W626" s="33">
        <v>0</v>
      </c>
      <c r="X626" s="33">
        <v>0</v>
      </c>
      <c r="Y626" s="33">
        <v>0</v>
      </c>
      <c r="Z626" s="33">
        <v>0</v>
      </c>
      <c r="AA626" s="33">
        <v>0</v>
      </c>
      <c r="AB626" s="33">
        <v>0</v>
      </c>
      <c r="AC626" s="33">
        <v>0</v>
      </c>
      <c r="AD626" s="33">
        <v>0</v>
      </c>
      <c r="AE626" s="33">
        <v>0</v>
      </c>
      <c r="AF626" s="33">
        <v>0</v>
      </c>
      <c r="AG626" s="33">
        <v>0</v>
      </c>
      <c r="AH626" s="33">
        <v>0</v>
      </c>
      <c r="AI626" s="26"/>
      <c r="AJ626" s="26"/>
      <c r="AK626" s="26"/>
      <c r="AL626" s="26"/>
      <c r="AM626" s="26"/>
      <c r="AN626" s="26"/>
      <c r="AO626" s="26"/>
      <c r="AP626" s="26"/>
      <c r="AQ626" s="26"/>
      <c r="AR626" s="26"/>
      <c r="AS626" s="26"/>
      <c r="AT626" s="26"/>
      <c r="AU626" s="26"/>
      <c r="AV626" s="26"/>
      <c r="AW626" s="26"/>
      <c r="AX626" s="26"/>
      <c r="AY626" s="26"/>
      <c r="AZ626" s="26"/>
      <c r="BA626" s="26"/>
      <c r="BB626" s="26"/>
      <c r="BC626" s="26"/>
      <c r="BD626" s="26"/>
      <c r="BE626" s="26"/>
      <c r="BF626" s="26"/>
      <c r="BG626" s="26"/>
      <c r="BH626" s="26"/>
      <c r="BI626" s="26"/>
      <c r="BJ626" s="26"/>
      <c r="BK626" s="26"/>
      <c r="BL626" s="41"/>
      <c r="BM626" t="s">
        <v>100</v>
      </c>
    </row>
    <row r="627" spans="1:65" x14ac:dyDescent="0.2">
      <c r="A627" s="249"/>
      <c r="B627" s="40" t="s">
        <v>53</v>
      </c>
      <c r="C627" s="24" t="s">
        <v>81</v>
      </c>
      <c r="D627" s="25"/>
      <c r="E627" s="26"/>
      <c r="F627" s="26"/>
      <c r="G627" s="26"/>
      <c r="H627" s="26"/>
      <c r="I627" s="26"/>
      <c r="J627" s="26"/>
      <c r="K627" s="26"/>
      <c r="L627" s="26"/>
      <c r="M627" s="26"/>
      <c r="N627" s="26"/>
      <c r="O627" s="26"/>
      <c r="P627" s="26"/>
      <c r="Q627" s="26"/>
      <c r="R627" s="26"/>
      <c r="S627" s="26"/>
      <c r="T627" s="26"/>
      <c r="U627" s="26"/>
      <c r="V627" s="26"/>
      <c r="W627" s="26"/>
      <c r="X627" s="26"/>
      <c r="Y627" s="26"/>
      <c r="Z627" s="26"/>
      <c r="AA627" s="26"/>
      <c r="AB627" s="26"/>
      <c r="AC627" s="26"/>
      <c r="AD627" s="26"/>
      <c r="AE627" s="26"/>
      <c r="AF627" s="26"/>
      <c r="AG627" s="26"/>
      <c r="AH627" s="26"/>
      <c r="AI627" s="26"/>
      <c r="AJ627" s="26"/>
      <c r="AK627" s="26"/>
      <c r="AL627" s="26"/>
      <c r="AM627" s="26"/>
      <c r="AN627" s="26"/>
      <c r="AO627" s="26"/>
      <c r="AP627" s="26"/>
      <c r="AQ627" s="26"/>
      <c r="AR627" s="26"/>
      <c r="AS627" s="26"/>
      <c r="AT627" s="26"/>
      <c r="AU627" s="26"/>
      <c r="AV627" s="26"/>
      <c r="AW627" s="26"/>
      <c r="AX627" s="26"/>
      <c r="AY627" s="26"/>
      <c r="AZ627" s="26"/>
      <c r="BA627" s="26"/>
      <c r="BB627" s="26"/>
      <c r="BC627" s="26"/>
      <c r="BD627" s="26"/>
      <c r="BE627" s="26"/>
      <c r="BF627" s="26"/>
      <c r="BG627" s="26"/>
      <c r="BH627" s="26"/>
      <c r="BI627" s="26"/>
      <c r="BJ627" s="26"/>
      <c r="BK627" s="26"/>
      <c r="BL627" s="41"/>
      <c r="BM627" t="s">
        <v>100</v>
      </c>
    </row>
    <row r="628" spans="1:65" x14ac:dyDescent="0.2">
      <c r="A628" s="249"/>
      <c r="B628" s="40" t="s">
        <v>53</v>
      </c>
      <c r="C628" s="24" t="s">
        <v>78</v>
      </c>
      <c r="D628" s="25"/>
      <c r="E628" s="26"/>
      <c r="F628" s="26"/>
      <c r="G628" s="26"/>
      <c r="H628" s="26"/>
      <c r="I628" s="26"/>
      <c r="J628" s="26"/>
      <c r="K628" s="26"/>
      <c r="L628" s="26"/>
      <c r="M628" s="26"/>
      <c r="N628" s="26"/>
      <c r="O628" s="26"/>
      <c r="P628" s="26"/>
      <c r="Q628" s="26"/>
      <c r="R628" s="26"/>
      <c r="S628" s="26"/>
      <c r="T628" s="26"/>
      <c r="U628" s="26"/>
      <c r="V628" s="26"/>
      <c r="W628" s="26"/>
      <c r="X628" s="26"/>
      <c r="Y628" s="26"/>
      <c r="Z628" s="26"/>
      <c r="AA628" s="26"/>
      <c r="AB628" s="26"/>
      <c r="AC628" s="26"/>
      <c r="AD628" s="26"/>
      <c r="AE628" s="26"/>
      <c r="AF628" s="26"/>
      <c r="AG628" s="26"/>
      <c r="AH628" s="26"/>
      <c r="AI628" s="26"/>
      <c r="AJ628" s="26"/>
      <c r="AK628" s="26"/>
      <c r="AL628" s="26"/>
      <c r="AM628" s="26"/>
      <c r="AN628" s="26"/>
      <c r="AO628" s="26"/>
      <c r="AP628" s="26"/>
      <c r="AQ628" s="26"/>
      <c r="AR628" s="26"/>
      <c r="AS628" s="26"/>
      <c r="AT628" s="26"/>
      <c r="AU628" s="26"/>
      <c r="AV628" s="26"/>
      <c r="AW628" s="26"/>
      <c r="AX628" s="26"/>
      <c r="AY628" s="26"/>
      <c r="AZ628" s="26"/>
      <c r="BA628" s="26"/>
      <c r="BB628" s="26"/>
      <c r="BC628" s="26"/>
      <c r="BD628" s="26"/>
      <c r="BE628" s="26"/>
      <c r="BF628" s="26"/>
      <c r="BG628" s="26"/>
      <c r="BH628" s="26"/>
      <c r="BI628" s="26"/>
      <c r="BJ628" s="26"/>
      <c r="BK628" s="26"/>
      <c r="BL628" s="41"/>
      <c r="BM628" t="s">
        <v>100</v>
      </c>
    </row>
    <row r="629" spans="1:65" x14ac:dyDescent="0.2">
      <c r="A629" s="249"/>
      <c r="B629" s="40" t="s">
        <v>53</v>
      </c>
      <c r="C629" s="31" t="s">
        <v>45</v>
      </c>
      <c r="D629" s="27">
        <v>0</v>
      </c>
      <c r="E629" s="28">
        <v>0</v>
      </c>
      <c r="F629" s="28">
        <v>0</v>
      </c>
      <c r="G629" s="28">
        <v>0</v>
      </c>
      <c r="H629" s="28">
        <v>0</v>
      </c>
      <c r="I629" s="28">
        <v>0</v>
      </c>
      <c r="J629" s="28">
        <v>0</v>
      </c>
      <c r="K629" s="28">
        <v>0</v>
      </c>
      <c r="L629" s="28">
        <v>0</v>
      </c>
      <c r="M629" s="28">
        <v>0</v>
      </c>
      <c r="N629" s="28">
        <v>0</v>
      </c>
      <c r="O629" s="28">
        <v>0</v>
      </c>
      <c r="P629" s="28">
        <v>0</v>
      </c>
      <c r="Q629" s="28">
        <v>0</v>
      </c>
      <c r="R629" s="28">
        <v>0</v>
      </c>
      <c r="S629" s="28">
        <v>0</v>
      </c>
      <c r="T629" s="28">
        <v>0</v>
      </c>
      <c r="U629" s="28">
        <v>0</v>
      </c>
      <c r="V629" s="28">
        <v>0</v>
      </c>
      <c r="W629" s="28">
        <v>0</v>
      </c>
      <c r="X629" s="28">
        <v>0</v>
      </c>
      <c r="Y629" s="28">
        <v>0</v>
      </c>
      <c r="Z629" s="28">
        <v>0</v>
      </c>
      <c r="AA629" s="28">
        <v>0</v>
      </c>
      <c r="AB629" s="28">
        <v>0</v>
      </c>
      <c r="AC629" s="28">
        <v>0</v>
      </c>
      <c r="AD629" s="28">
        <v>0</v>
      </c>
      <c r="AE629" s="28">
        <v>0</v>
      </c>
      <c r="AF629" s="28">
        <v>0</v>
      </c>
      <c r="AG629" s="28">
        <v>0</v>
      </c>
      <c r="AH629" s="28">
        <v>0</v>
      </c>
      <c r="AI629" s="28">
        <v>0</v>
      </c>
      <c r="AJ629" s="28">
        <v>0</v>
      </c>
      <c r="AK629" s="28">
        <v>0</v>
      </c>
      <c r="AL629" s="28">
        <v>0</v>
      </c>
      <c r="AM629" s="28">
        <v>0</v>
      </c>
      <c r="AN629" s="28">
        <v>0</v>
      </c>
      <c r="AO629" s="28">
        <v>0</v>
      </c>
      <c r="AP629" s="28">
        <v>0</v>
      </c>
      <c r="AQ629" s="28">
        <v>0</v>
      </c>
      <c r="AR629" s="28">
        <v>0</v>
      </c>
      <c r="AS629" s="28">
        <v>0</v>
      </c>
      <c r="AT629" s="28">
        <v>0</v>
      </c>
      <c r="AU629" s="28">
        <v>0</v>
      </c>
      <c r="AV629" s="28">
        <v>0</v>
      </c>
      <c r="AW629" s="28">
        <v>0</v>
      </c>
      <c r="AX629" s="28">
        <v>0</v>
      </c>
      <c r="AY629" s="28">
        <v>0</v>
      </c>
      <c r="AZ629" s="28">
        <v>0</v>
      </c>
      <c r="BA629" s="28">
        <v>0</v>
      </c>
      <c r="BB629" s="28">
        <v>0</v>
      </c>
      <c r="BC629" s="28">
        <v>0</v>
      </c>
      <c r="BD629" s="28">
        <v>0</v>
      </c>
      <c r="BE629" s="28">
        <v>0</v>
      </c>
      <c r="BF629" s="28">
        <v>0</v>
      </c>
      <c r="BG629" s="28">
        <v>0</v>
      </c>
      <c r="BH629" s="28">
        <v>0</v>
      </c>
      <c r="BI629" s="28">
        <v>0</v>
      </c>
      <c r="BJ629" s="28">
        <v>0</v>
      </c>
      <c r="BK629" s="28">
        <v>0</v>
      </c>
      <c r="BL629" s="42">
        <v>0</v>
      </c>
      <c r="BM629" t="s">
        <v>100</v>
      </c>
    </row>
    <row r="630" spans="1:65" x14ac:dyDescent="0.2">
      <c r="A630" s="249"/>
      <c r="B630" s="40" t="s">
        <v>53</v>
      </c>
      <c r="C630" s="24" t="s">
        <v>74</v>
      </c>
      <c r="D630" s="35">
        <v>0</v>
      </c>
      <c r="E630" s="29">
        <v>0</v>
      </c>
      <c r="F630" s="29">
        <v>0</v>
      </c>
      <c r="G630" s="29">
        <v>0</v>
      </c>
      <c r="H630" s="29">
        <v>0</v>
      </c>
      <c r="I630" s="29">
        <v>0</v>
      </c>
      <c r="J630" s="29">
        <v>0</v>
      </c>
      <c r="K630" s="29">
        <v>0</v>
      </c>
      <c r="L630" s="29">
        <v>0</v>
      </c>
      <c r="M630" s="29">
        <v>0</v>
      </c>
      <c r="N630" s="29">
        <v>0</v>
      </c>
      <c r="O630" s="29">
        <v>0</v>
      </c>
      <c r="P630" s="29">
        <v>0</v>
      </c>
      <c r="Q630" s="29">
        <v>0</v>
      </c>
      <c r="R630" s="29">
        <v>0</v>
      </c>
      <c r="S630" s="29">
        <v>0</v>
      </c>
      <c r="T630" s="29">
        <v>0</v>
      </c>
      <c r="U630" s="29">
        <v>0</v>
      </c>
      <c r="V630" s="29">
        <v>0</v>
      </c>
      <c r="W630" s="29">
        <v>0</v>
      </c>
      <c r="X630" s="26">
        <v>0</v>
      </c>
      <c r="Y630" s="26">
        <v>0</v>
      </c>
      <c r="Z630" s="26">
        <v>0</v>
      </c>
      <c r="AA630" s="26">
        <v>0</v>
      </c>
      <c r="AB630" s="26">
        <v>0</v>
      </c>
      <c r="AC630" s="26">
        <v>0</v>
      </c>
      <c r="AD630" s="26">
        <v>0</v>
      </c>
      <c r="AE630" s="26">
        <v>0</v>
      </c>
      <c r="AF630" s="26">
        <v>0</v>
      </c>
      <c r="AG630" s="26">
        <v>0</v>
      </c>
      <c r="AH630" s="26">
        <v>0</v>
      </c>
      <c r="AI630" s="26"/>
      <c r="AJ630" s="26"/>
      <c r="AK630" s="26"/>
      <c r="AL630" s="26"/>
      <c r="AM630" s="26"/>
      <c r="AN630" s="26"/>
      <c r="AO630" s="26"/>
      <c r="AP630" s="26"/>
      <c r="AQ630" s="26"/>
      <c r="AR630" s="26"/>
      <c r="AS630" s="26"/>
      <c r="AT630" s="26"/>
      <c r="AU630" s="26"/>
      <c r="AV630" s="26"/>
      <c r="AW630" s="26"/>
      <c r="AX630" s="26"/>
      <c r="AY630" s="26"/>
      <c r="AZ630" s="26"/>
      <c r="BA630" s="26"/>
      <c r="BB630" s="26"/>
      <c r="BC630" s="26"/>
      <c r="BD630" s="26"/>
      <c r="BE630" s="26"/>
      <c r="BF630" s="26"/>
      <c r="BG630" s="26"/>
      <c r="BH630" s="26"/>
      <c r="BI630" s="26"/>
      <c r="BJ630" s="26"/>
      <c r="BK630" s="26"/>
      <c r="BL630" s="41"/>
      <c r="BM630" t="s">
        <v>100</v>
      </c>
    </row>
    <row r="631" spans="1:65" x14ac:dyDescent="0.2">
      <c r="A631" s="249"/>
      <c r="B631" s="40" t="s">
        <v>53</v>
      </c>
      <c r="C631" s="24" t="s">
        <v>83</v>
      </c>
      <c r="D631" s="25"/>
      <c r="E631" s="26"/>
      <c r="F631" s="26"/>
      <c r="G631" s="26"/>
      <c r="H631" s="26"/>
      <c r="I631" s="26"/>
      <c r="J631" s="26"/>
      <c r="K631" s="26"/>
      <c r="L631" s="26"/>
      <c r="M631" s="26"/>
      <c r="N631" s="26"/>
      <c r="O631" s="26"/>
      <c r="P631" s="26"/>
      <c r="Q631" s="26"/>
      <c r="R631" s="26"/>
      <c r="S631" s="26"/>
      <c r="T631" s="26"/>
      <c r="U631" s="26"/>
      <c r="V631" s="26"/>
      <c r="W631" s="30"/>
      <c r="X631" s="30"/>
      <c r="Y631" s="30"/>
      <c r="Z631" s="30"/>
      <c r="AA631" s="30"/>
      <c r="AB631" s="30"/>
      <c r="AC631" s="30"/>
      <c r="AD631" s="30"/>
      <c r="AE631" s="30"/>
      <c r="AF631" s="30"/>
      <c r="AG631" s="30"/>
      <c r="AH631" s="30"/>
      <c r="AI631" s="30"/>
      <c r="AJ631" s="30"/>
      <c r="AK631" s="30"/>
      <c r="AL631" s="30"/>
      <c r="AM631" s="30"/>
      <c r="AN631" s="30"/>
      <c r="AO631" s="30"/>
      <c r="AP631" s="30"/>
      <c r="AQ631" s="30"/>
      <c r="AR631" s="30"/>
      <c r="AS631" s="30"/>
      <c r="AT631" s="30"/>
      <c r="AU631" s="30"/>
      <c r="AV631" s="30"/>
      <c r="AW631" s="30"/>
      <c r="AX631" s="30"/>
      <c r="AY631" s="30"/>
      <c r="AZ631" s="30"/>
      <c r="BA631" s="30"/>
      <c r="BB631" s="30"/>
      <c r="BC631" s="30"/>
      <c r="BD631" s="30"/>
      <c r="BE631" s="30"/>
      <c r="BF631" s="30"/>
      <c r="BG631" s="30"/>
      <c r="BH631" s="30"/>
      <c r="BI631" s="30"/>
      <c r="BJ631" s="30"/>
      <c r="BK631" s="30"/>
      <c r="BL631" s="43"/>
      <c r="BM631" t="s">
        <v>100</v>
      </c>
    </row>
    <row r="632" spans="1:65" x14ac:dyDescent="0.2">
      <c r="A632" s="249"/>
      <c r="B632" s="40" t="s">
        <v>53</v>
      </c>
      <c r="C632" s="24" t="s">
        <v>75</v>
      </c>
      <c r="D632" s="25"/>
      <c r="E632" s="26"/>
      <c r="F632" s="26"/>
      <c r="G632" s="26"/>
      <c r="H632" s="26"/>
      <c r="I632" s="26"/>
      <c r="J632" s="26"/>
      <c r="K632" s="26"/>
      <c r="L632" s="26"/>
      <c r="M632" s="26"/>
      <c r="N632" s="26"/>
      <c r="O632" s="26"/>
      <c r="P632" s="26"/>
      <c r="Q632" s="26"/>
      <c r="R632" s="26"/>
      <c r="S632" s="26"/>
      <c r="T632" s="26"/>
      <c r="U632" s="26"/>
      <c r="V632" s="26"/>
      <c r="W632" s="26"/>
      <c r="X632" s="26"/>
      <c r="Y632" s="26"/>
      <c r="Z632" s="26"/>
      <c r="AA632" s="26"/>
      <c r="AB632" s="26"/>
      <c r="AC632" s="26"/>
      <c r="AD632" s="26"/>
      <c r="AE632" s="26"/>
      <c r="AF632" s="26"/>
      <c r="AG632" s="26"/>
      <c r="AH632" s="26"/>
      <c r="AI632" s="26"/>
      <c r="AJ632" s="26"/>
      <c r="AK632" s="26"/>
      <c r="AL632" s="26"/>
      <c r="AM632" s="26"/>
      <c r="AN632" s="26"/>
      <c r="AO632" s="26"/>
      <c r="AP632" s="26"/>
      <c r="AQ632" s="26"/>
      <c r="AR632" s="26"/>
      <c r="AS632" s="26"/>
      <c r="AT632" s="26"/>
      <c r="AU632" s="26"/>
      <c r="AV632" s="26"/>
      <c r="AW632" s="26"/>
      <c r="AX632" s="26"/>
      <c r="AY632" s="26"/>
      <c r="AZ632" s="26"/>
      <c r="BA632" s="26"/>
      <c r="BB632" s="26"/>
      <c r="BC632" s="26"/>
      <c r="BD632" s="26"/>
      <c r="BE632" s="26"/>
      <c r="BF632" s="26"/>
      <c r="BG632" s="26"/>
      <c r="BH632" s="26"/>
      <c r="BI632" s="26"/>
      <c r="BJ632" s="26"/>
      <c r="BK632" s="26"/>
      <c r="BL632" s="41"/>
      <c r="BM632" t="s">
        <v>100</v>
      </c>
    </row>
    <row r="633" spans="1:65" x14ac:dyDescent="0.2">
      <c r="A633" s="249"/>
      <c r="B633" s="40" t="s">
        <v>53</v>
      </c>
      <c r="C633" s="24" t="s">
        <v>79</v>
      </c>
      <c r="D633" s="25"/>
      <c r="E633" s="26"/>
      <c r="F633" s="26"/>
      <c r="G633" s="26"/>
      <c r="H633" s="26"/>
      <c r="I633" s="26"/>
      <c r="J633" s="26"/>
      <c r="K633" s="26"/>
      <c r="L633" s="26"/>
      <c r="M633" s="26"/>
      <c r="N633" s="26"/>
      <c r="O633" s="26"/>
      <c r="P633" s="26"/>
      <c r="Q633" s="26"/>
      <c r="R633" s="26"/>
      <c r="S633" s="26"/>
      <c r="T633" s="26"/>
      <c r="U633" s="26"/>
      <c r="V633" s="26"/>
      <c r="W633" s="26"/>
      <c r="X633" s="26"/>
      <c r="Y633" s="26"/>
      <c r="Z633" s="26"/>
      <c r="AA633" s="26"/>
      <c r="AB633" s="26"/>
      <c r="AC633" s="26"/>
      <c r="AD633" s="26"/>
      <c r="AE633" s="26"/>
      <c r="AF633" s="26"/>
      <c r="AG633" s="26"/>
      <c r="AH633" s="26"/>
      <c r="AI633" s="26"/>
      <c r="AJ633" s="26"/>
      <c r="AK633" s="26"/>
      <c r="AL633" s="26"/>
      <c r="AM633" s="26"/>
      <c r="AN633" s="26"/>
      <c r="AO633" s="26"/>
      <c r="AP633" s="26"/>
      <c r="AQ633" s="26"/>
      <c r="AR633" s="26"/>
      <c r="AS633" s="26"/>
      <c r="AT633" s="26"/>
      <c r="AU633" s="26"/>
      <c r="AV633" s="26"/>
      <c r="AW633" s="26"/>
      <c r="AX633" s="26"/>
      <c r="AY633" s="26"/>
      <c r="AZ633" s="26"/>
      <c r="BA633" s="26"/>
      <c r="BB633" s="26"/>
      <c r="BC633" s="26"/>
      <c r="BD633" s="26"/>
      <c r="BE633" s="26"/>
      <c r="BF633" s="26"/>
      <c r="BG633" s="26"/>
      <c r="BH633" s="26"/>
      <c r="BI633" s="26"/>
      <c r="BJ633" s="26"/>
      <c r="BK633" s="26"/>
      <c r="BL633" s="41"/>
      <c r="BM633" t="s">
        <v>100</v>
      </c>
    </row>
    <row r="634" spans="1:65" x14ac:dyDescent="0.2">
      <c r="A634" s="249"/>
      <c r="B634" s="40" t="s">
        <v>53</v>
      </c>
      <c r="C634" s="24" t="s">
        <v>80</v>
      </c>
      <c r="D634" s="25"/>
      <c r="E634" s="26"/>
      <c r="F634" s="26"/>
      <c r="G634" s="26"/>
      <c r="H634" s="26"/>
      <c r="I634" s="26"/>
      <c r="J634" s="26"/>
      <c r="K634" s="26"/>
      <c r="L634" s="26"/>
      <c r="M634" s="26"/>
      <c r="N634" s="26"/>
      <c r="O634" s="26"/>
      <c r="P634" s="26"/>
      <c r="Q634" s="26"/>
      <c r="R634" s="26"/>
      <c r="S634" s="26"/>
      <c r="T634" s="26"/>
      <c r="U634" s="26"/>
      <c r="V634" s="26"/>
      <c r="W634" s="26"/>
      <c r="X634" s="26"/>
      <c r="Y634" s="26"/>
      <c r="Z634" s="26"/>
      <c r="AA634" s="26"/>
      <c r="AB634" s="26"/>
      <c r="AC634" s="26"/>
      <c r="AD634" s="26"/>
      <c r="AE634" s="26"/>
      <c r="AF634" s="26"/>
      <c r="AG634" s="26"/>
      <c r="AH634" s="26"/>
      <c r="AI634" s="26"/>
      <c r="AJ634" s="26"/>
      <c r="AK634" s="26"/>
      <c r="AL634" s="26"/>
      <c r="AM634" s="26"/>
      <c r="AN634" s="26"/>
      <c r="AO634" s="26"/>
      <c r="AP634" s="26"/>
      <c r="AQ634" s="26"/>
      <c r="AR634" s="26"/>
      <c r="AS634" s="26"/>
      <c r="AT634" s="26"/>
      <c r="AU634" s="26"/>
      <c r="AV634" s="26"/>
      <c r="AW634" s="26"/>
      <c r="AX634" s="26"/>
      <c r="AY634" s="26"/>
      <c r="AZ634" s="26"/>
      <c r="BA634" s="26"/>
      <c r="BB634" s="26"/>
      <c r="BC634" s="26"/>
      <c r="BD634" s="26"/>
      <c r="BE634" s="26"/>
      <c r="BF634" s="26"/>
      <c r="BG634" s="26"/>
      <c r="BH634" s="26"/>
      <c r="BI634" s="26"/>
      <c r="BJ634" s="26"/>
      <c r="BK634" s="26"/>
      <c r="BL634" s="41"/>
      <c r="BM634" t="s">
        <v>100</v>
      </c>
    </row>
    <row r="635" spans="1:65" x14ac:dyDescent="0.2">
      <c r="A635" s="249"/>
      <c r="B635" s="40" t="s">
        <v>53</v>
      </c>
      <c r="C635" s="24" t="s">
        <v>78</v>
      </c>
      <c r="D635" s="25"/>
      <c r="E635" s="26"/>
      <c r="F635" s="26"/>
      <c r="G635" s="26"/>
      <c r="H635" s="26"/>
      <c r="I635" s="26"/>
      <c r="J635" s="26"/>
      <c r="K635" s="26"/>
      <c r="L635" s="26"/>
      <c r="M635" s="26"/>
      <c r="N635" s="26"/>
      <c r="O635" s="26"/>
      <c r="P635" s="26"/>
      <c r="Q635" s="26"/>
      <c r="R635" s="26"/>
      <c r="S635" s="26"/>
      <c r="T635" s="26"/>
      <c r="U635" s="26"/>
      <c r="V635" s="26"/>
      <c r="W635" s="26"/>
      <c r="X635" s="26"/>
      <c r="Y635" s="26"/>
      <c r="Z635" s="26"/>
      <c r="AA635" s="26"/>
      <c r="AB635" s="26"/>
      <c r="AC635" s="26"/>
      <c r="AD635" s="26"/>
      <c r="AE635" s="26"/>
      <c r="AF635" s="26"/>
      <c r="AG635" s="26"/>
      <c r="AH635" s="26"/>
      <c r="AI635" s="26"/>
      <c r="AJ635" s="26"/>
      <c r="AK635" s="26"/>
      <c r="AL635" s="26"/>
      <c r="AM635" s="26"/>
      <c r="AN635" s="26"/>
      <c r="AO635" s="26"/>
      <c r="AP635" s="26"/>
      <c r="AQ635" s="26"/>
      <c r="AR635" s="26"/>
      <c r="AS635" s="26"/>
      <c r="AT635" s="26"/>
      <c r="AU635" s="26"/>
      <c r="AV635" s="26"/>
      <c r="AW635" s="26"/>
      <c r="AX635" s="26"/>
      <c r="AY635" s="26"/>
      <c r="AZ635" s="26"/>
      <c r="BA635" s="26"/>
      <c r="BB635" s="26"/>
      <c r="BC635" s="26"/>
      <c r="BD635" s="26"/>
      <c r="BE635" s="26"/>
      <c r="BF635" s="26"/>
      <c r="BG635" s="26"/>
      <c r="BH635" s="26"/>
      <c r="BI635" s="26"/>
      <c r="BJ635" s="26"/>
      <c r="BK635" s="26"/>
      <c r="BL635" s="41"/>
      <c r="BM635" t="s">
        <v>100</v>
      </c>
    </row>
    <row r="636" spans="1:65" x14ac:dyDescent="0.2">
      <c r="A636" s="249"/>
      <c r="B636" s="40" t="s">
        <v>53</v>
      </c>
      <c r="C636" s="31" t="s">
        <v>42</v>
      </c>
      <c r="D636" s="27">
        <v>2</v>
      </c>
      <c r="E636" s="28">
        <v>2</v>
      </c>
      <c r="F636" s="28">
        <v>3</v>
      </c>
      <c r="G636" s="28">
        <v>4</v>
      </c>
      <c r="H636" s="28">
        <v>4</v>
      </c>
      <c r="I636" s="28">
        <v>5</v>
      </c>
      <c r="J636" s="28">
        <v>5</v>
      </c>
      <c r="K636" s="28">
        <v>5</v>
      </c>
      <c r="L636" s="28">
        <v>5</v>
      </c>
      <c r="M636" s="28">
        <v>7</v>
      </c>
      <c r="N636" s="28">
        <v>6</v>
      </c>
      <c r="O636" s="28">
        <v>5</v>
      </c>
      <c r="P636" s="28">
        <v>8</v>
      </c>
      <c r="Q636" s="28">
        <v>8</v>
      </c>
      <c r="R636" s="28">
        <v>5</v>
      </c>
      <c r="S636" s="28">
        <v>6</v>
      </c>
      <c r="T636" s="28">
        <v>6</v>
      </c>
      <c r="U636" s="28">
        <v>7.3</v>
      </c>
      <c r="V636" s="28">
        <v>7.3</v>
      </c>
      <c r="W636" s="28">
        <v>7.3</v>
      </c>
      <c r="X636" s="28">
        <v>8</v>
      </c>
      <c r="Y636" s="28">
        <v>8</v>
      </c>
      <c r="Z636" s="28">
        <v>8</v>
      </c>
      <c r="AA636" s="28">
        <v>8</v>
      </c>
      <c r="AB636" s="28">
        <v>8</v>
      </c>
      <c r="AC636" s="28">
        <v>8</v>
      </c>
      <c r="AD636" s="28">
        <v>8</v>
      </c>
      <c r="AE636" s="28">
        <v>8</v>
      </c>
      <c r="AF636" s="28">
        <v>8</v>
      </c>
      <c r="AG636" s="28">
        <v>8</v>
      </c>
      <c r="AH636" s="28">
        <v>8</v>
      </c>
      <c r="AI636" s="28">
        <v>8</v>
      </c>
      <c r="AJ636" s="28">
        <v>8</v>
      </c>
      <c r="AK636" s="28">
        <v>8</v>
      </c>
      <c r="AL636" s="28">
        <v>8</v>
      </c>
      <c r="AM636" s="28">
        <v>8</v>
      </c>
      <c r="AN636" s="28">
        <v>8</v>
      </c>
      <c r="AO636" s="28">
        <v>8</v>
      </c>
      <c r="AP636" s="28">
        <v>8</v>
      </c>
      <c r="AQ636" s="28">
        <v>8</v>
      </c>
      <c r="AR636" s="28">
        <v>8</v>
      </c>
      <c r="AS636" s="28">
        <v>8</v>
      </c>
      <c r="AT636" s="28">
        <v>8</v>
      </c>
      <c r="AU636" s="28">
        <v>8</v>
      </c>
      <c r="AV636" s="28">
        <v>8</v>
      </c>
      <c r="AW636" s="28">
        <v>8</v>
      </c>
      <c r="AX636" s="28">
        <v>8</v>
      </c>
      <c r="AY636" s="28">
        <v>8</v>
      </c>
      <c r="AZ636" s="28">
        <v>8</v>
      </c>
      <c r="BA636" s="28">
        <v>8</v>
      </c>
      <c r="BB636" s="28">
        <v>8</v>
      </c>
      <c r="BC636" s="28">
        <v>8</v>
      </c>
      <c r="BD636" s="28">
        <v>8</v>
      </c>
      <c r="BE636" s="28">
        <v>8</v>
      </c>
      <c r="BF636" s="28">
        <v>8</v>
      </c>
      <c r="BG636" s="28">
        <v>8</v>
      </c>
      <c r="BH636" s="28">
        <v>8</v>
      </c>
      <c r="BI636" s="28">
        <v>8</v>
      </c>
      <c r="BJ636" s="28">
        <v>8</v>
      </c>
      <c r="BK636" s="28">
        <v>8</v>
      </c>
      <c r="BL636" s="42">
        <v>8</v>
      </c>
      <c r="BM636" t="s">
        <v>100</v>
      </c>
    </row>
    <row r="637" spans="1:65" x14ac:dyDescent="0.2">
      <c r="A637" s="249"/>
      <c r="B637" s="40" t="s">
        <v>53</v>
      </c>
      <c r="C637" s="24" t="s">
        <v>74</v>
      </c>
      <c r="D637" s="35">
        <v>2</v>
      </c>
      <c r="E637" s="29">
        <v>2</v>
      </c>
      <c r="F637" s="29">
        <v>3</v>
      </c>
      <c r="G637" s="29">
        <v>4</v>
      </c>
      <c r="H637" s="29">
        <v>4</v>
      </c>
      <c r="I637" s="29">
        <v>5</v>
      </c>
      <c r="J637" s="29">
        <v>5</v>
      </c>
      <c r="K637" s="29">
        <v>5</v>
      </c>
      <c r="L637" s="29">
        <v>5</v>
      </c>
      <c r="M637" s="29">
        <v>7</v>
      </c>
      <c r="N637" s="29">
        <v>6</v>
      </c>
      <c r="O637" s="29">
        <v>5</v>
      </c>
      <c r="P637" s="29">
        <v>8</v>
      </c>
      <c r="Q637" s="29">
        <v>8</v>
      </c>
      <c r="R637" s="29">
        <v>5</v>
      </c>
      <c r="S637" s="29">
        <v>6</v>
      </c>
      <c r="T637" s="29">
        <v>6</v>
      </c>
      <c r="U637" s="29">
        <v>7.3</v>
      </c>
      <c r="V637" s="29">
        <v>7.3</v>
      </c>
      <c r="W637" s="29">
        <v>7.3</v>
      </c>
      <c r="X637" s="26">
        <v>8</v>
      </c>
      <c r="Y637" s="26">
        <v>0</v>
      </c>
      <c r="Z637" s="26">
        <v>8</v>
      </c>
      <c r="AA637" s="26">
        <v>0</v>
      </c>
      <c r="AB637" s="26">
        <v>0</v>
      </c>
      <c r="AC637" s="26">
        <v>8</v>
      </c>
      <c r="AD637" s="26">
        <v>0</v>
      </c>
      <c r="AE637" s="26">
        <v>8</v>
      </c>
      <c r="AF637" s="26">
        <v>0</v>
      </c>
      <c r="AG637" s="26">
        <v>0</v>
      </c>
      <c r="AH637" s="26">
        <v>8</v>
      </c>
      <c r="AI637" s="26"/>
      <c r="AJ637" s="26"/>
      <c r="AK637" s="26"/>
      <c r="AL637" s="26"/>
      <c r="AM637" s="26"/>
      <c r="AN637" s="26"/>
      <c r="AO637" s="26"/>
      <c r="AP637" s="26"/>
      <c r="AQ637" s="26"/>
      <c r="AR637" s="26"/>
      <c r="AS637" s="26"/>
      <c r="AT637" s="26"/>
      <c r="AU637" s="26"/>
      <c r="AV637" s="26"/>
      <c r="AW637" s="26"/>
      <c r="AX637" s="26"/>
      <c r="AY637" s="26"/>
      <c r="AZ637" s="26"/>
      <c r="BA637" s="26"/>
      <c r="BB637" s="26"/>
      <c r="BC637" s="26"/>
      <c r="BD637" s="26"/>
      <c r="BE637" s="26"/>
      <c r="BF637" s="26"/>
      <c r="BG637" s="26"/>
      <c r="BH637" s="26"/>
      <c r="BI637" s="26"/>
      <c r="BJ637" s="26"/>
      <c r="BK637" s="26"/>
      <c r="BL637" s="41"/>
      <c r="BM637" t="s">
        <v>100</v>
      </c>
    </row>
    <row r="638" spans="1:65" x14ac:dyDescent="0.2">
      <c r="A638" s="249"/>
      <c r="B638" s="40" t="s">
        <v>53</v>
      </c>
      <c r="C638" s="24" t="s">
        <v>83</v>
      </c>
      <c r="D638" s="25"/>
      <c r="E638" s="26"/>
      <c r="F638" s="26"/>
      <c r="G638" s="26"/>
      <c r="H638" s="26"/>
      <c r="I638" s="26"/>
      <c r="J638" s="26"/>
      <c r="K638" s="26"/>
      <c r="L638" s="26"/>
      <c r="M638" s="26"/>
      <c r="N638" s="26"/>
      <c r="O638" s="26"/>
      <c r="P638" s="26"/>
      <c r="Q638" s="26"/>
      <c r="R638" s="26"/>
      <c r="S638" s="26"/>
      <c r="T638" s="26"/>
      <c r="U638" s="26"/>
      <c r="V638" s="26"/>
      <c r="W638" s="81"/>
      <c r="X638" s="26">
        <v>0.70000000000000018</v>
      </c>
      <c r="Y638" s="26">
        <v>0</v>
      </c>
      <c r="Z638" s="26">
        <v>0</v>
      </c>
      <c r="AA638" s="26">
        <v>0</v>
      </c>
      <c r="AB638" s="26">
        <v>0</v>
      </c>
      <c r="AC638" s="26">
        <v>0</v>
      </c>
      <c r="AD638" s="26">
        <v>0</v>
      </c>
      <c r="AE638" s="26">
        <v>0</v>
      </c>
      <c r="AF638" s="26">
        <v>0</v>
      </c>
      <c r="AG638" s="26">
        <v>0</v>
      </c>
      <c r="AH638" s="26">
        <v>0</v>
      </c>
      <c r="AI638" s="26"/>
      <c r="AJ638" s="26"/>
      <c r="AK638" s="26"/>
      <c r="AL638" s="26"/>
      <c r="AM638" s="26"/>
      <c r="AN638" s="26"/>
      <c r="AO638" s="26"/>
      <c r="AP638" s="26"/>
      <c r="AQ638" s="26"/>
      <c r="AR638" s="26"/>
      <c r="AS638" s="26"/>
      <c r="AT638" s="26"/>
      <c r="AU638" s="26"/>
      <c r="AV638" s="26"/>
      <c r="AW638" s="26"/>
      <c r="AX638" s="26"/>
      <c r="AY638" s="26"/>
      <c r="AZ638" s="26"/>
      <c r="BA638" s="26"/>
      <c r="BB638" s="26"/>
      <c r="BC638" s="26"/>
      <c r="BD638" s="26"/>
      <c r="BE638" s="26"/>
      <c r="BF638" s="26"/>
      <c r="BG638" s="26"/>
      <c r="BH638" s="26"/>
      <c r="BI638" s="26"/>
      <c r="BJ638" s="26"/>
      <c r="BK638" s="26"/>
      <c r="BL638" s="41"/>
      <c r="BM638" s="2"/>
    </row>
    <row r="639" spans="1:65" x14ac:dyDescent="0.2">
      <c r="A639" s="249"/>
      <c r="B639" s="40" t="s">
        <v>53</v>
      </c>
      <c r="C639" s="24" t="s">
        <v>75</v>
      </c>
      <c r="D639" s="25"/>
      <c r="E639" s="26"/>
      <c r="F639" s="26"/>
      <c r="G639" s="26"/>
      <c r="H639" s="26"/>
      <c r="I639" s="26"/>
      <c r="J639" s="26"/>
      <c r="K639" s="26"/>
      <c r="L639" s="26"/>
      <c r="M639" s="26"/>
      <c r="N639" s="26"/>
      <c r="O639" s="26"/>
      <c r="P639" s="26"/>
      <c r="Q639" s="26"/>
      <c r="R639" s="26"/>
      <c r="S639" s="26"/>
      <c r="T639" s="26"/>
      <c r="U639" s="26"/>
      <c r="V639" s="26"/>
      <c r="W639" s="26"/>
      <c r="X639" s="26"/>
      <c r="Y639" s="26"/>
      <c r="Z639" s="26"/>
      <c r="AA639" s="26"/>
      <c r="AB639" s="26"/>
      <c r="AC639" s="26"/>
      <c r="AD639" s="26"/>
      <c r="AE639" s="26"/>
      <c r="AF639" s="26"/>
      <c r="AG639" s="26"/>
      <c r="AH639" s="26"/>
      <c r="AI639" s="26"/>
      <c r="AJ639" s="26"/>
      <c r="AK639" s="26"/>
      <c r="AL639" s="26"/>
      <c r="AM639" s="26"/>
      <c r="AN639" s="26"/>
      <c r="AO639" s="26"/>
      <c r="AP639" s="26"/>
      <c r="AQ639" s="26"/>
      <c r="AR639" s="26"/>
      <c r="AS639" s="26"/>
      <c r="AT639" s="26"/>
      <c r="AU639" s="26"/>
      <c r="AV639" s="26"/>
      <c r="AW639" s="26"/>
      <c r="AX639" s="26"/>
      <c r="AY639" s="26"/>
      <c r="AZ639" s="26"/>
      <c r="BA639" s="26"/>
      <c r="BB639" s="26"/>
      <c r="BC639" s="26"/>
      <c r="BD639" s="26"/>
      <c r="BE639" s="26"/>
      <c r="BF639" s="26"/>
      <c r="BG639" s="26"/>
      <c r="BH639" s="26"/>
      <c r="BI639" s="26"/>
      <c r="BJ639" s="26"/>
      <c r="BK639" s="26"/>
      <c r="BL639" s="41"/>
      <c r="BM639" t="s">
        <v>100</v>
      </c>
    </row>
    <row r="640" spans="1:65" x14ac:dyDescent="0.2">
      <c r="A640" s="249"/>
      <c r="B640" s="40" t="s">
        <v>53</v>
      </c>
      <c r="C640" s="24" t="s">
        <v>79</v>
      </c>
      <c r="D640" s="25"/>
      <c r="E640" s="26"/>
      <c r="F640" s="26"/>
      <c r="G640" s="26"/>
      <c r="H640" s="26"/>
      <c r="I640" s="26"/>
      <c r="J640" s="26"/>
      <c r="K640" s="26"/>
      <c r="L640" s="26"/>
      <c r="M640" s="26"/>
      <c r="N640" s="26"/>
      <c r="O640" s="26"/>
      <c r="P640" s="26"/>
      <c r="Q640" s="26"/>
      <c r="R640" s="26"/>
      <c r="S640" s="26"/>
      <c r="T640" s="26"/>
      <c r="U640" s="26"/>
      <c r="V640" s="26"/>
      <c r="W640" s="26"/>
      <c r="X640" s="26"/>
      <c r="Y640" s="26"/>
      <c r="Z640" s="26"/>
      <c r="AA640" s="26"/>
      <c r="AB640" s="26"/>
      <c r="AC640" s="26"/>
      <c r="AD640" s="26"/>
      <c r="AE640" s="26"/>
      <c r="AF640" s="26"/>
      <c r="AG640" s="26"/>
      <c r="AH640" s="26"/>
      <c r="AI640" s="26"/>
      <c r="AJ640" s="26"/>
      <c r="AK640" s="26"/>
      <c r="AL640" s="26"/>
      <c r="AM640" s="26"/>
      <c r="AN640" s="26"/>
      <c r="AO640" s="26"/>
      <c r="AP640" s="26"/>
      <c r="AQ640" s="26"/>
      <c r="AR640" s="26"/>
      <c r="AS640" s="26"/>
      <c r="AT640" s="26"/>
      <c r="AU640" s="26"/>
      <c r="AV640" s="26"/>
      <c r="AW640" s="26"/>
      <c r="AX640" s="26"/>
      <c r="AY640" s="26"/>
      <c r="AZ640" s="26"/>
      <c r="BA640" s="26"/>
      <c r="BB640" s="26"/>
      <c r="BC640" s="26"/>
      <c r="BD640" s="26"/>
      <c r="BE640" s="26"/>
      <c r="BF640" s="26"/>
      <c r="BG640" s="26"/>
      <c r="BH640" s="26"/>
      <c r="BI640" s="26"/>
      <c r="BJ640" s="26"/>
      <c r="BK640" s="26"/>
      <c r="BL640" s="41"/>
      <c r="BM640" t="s">
        <v>100</v>
      </c>
    </row>
    <row r="641" spans="1:65" x14ac:dyDescent="0.2">
      <c r="A641" s="249"/>
      <c r="B641" s="40" t="s">
        <v>53</v>
      </c>
      <c r="C641" s="24" t="s">
        <v>80</v>
      </c>
      <c r="D641" s="25"/>
      <c r="E641" s="26"/>
      <c r="F641" s="26"/>
      <c r="G641" s="26"/>
      <c r="H641" s="26"/>
      <c r="I641" s="26"/>
      <c r="J641" s="26"/>
      <c r="K641" s="26"/>
      <c r="L641" s="26"/>
      <c r="M641" s="26"/>
      <c r="N641" s="26"/>
      <c r="O641" s="26"/>
      <c r="P641" s="26"/>
      <c r="Q641" s="26"/>
      <c r="R641" s="26"/>
      <c r="S641" s="26"/>
      <c r="T641" s="26"/>
      <c r="U641" s="26"/>
      <c r="V641" s="26"/>
      <c r="W641" s="26"/>
      <c r="X641" s="26"/>
      <c r="Y641" s="26"/>
      <c r="Z641" s="26"/>
      <c r="AA641" s="26"/>
      <c r="AB641" s="26"/>
      <c r="AC641" s="26"/>
      <c r="AD641" s="26"/>
      <c r="AE641" s="26"/>
      <c r="AF641" s="26"/>
      <c r="AG641" s="26"/>
      <c r="AH641" s="26"/>
      <c r="AI641" s="26"/>
      <c r="AJ641" s="26"/>
      <c r="AK641" s="26"/>
      <c r="AL641" s="26"/>
      <c r="AM641" s="26"/>
      <c r="AN641" s="26"/>
      <c r="AO641" s="26"/>
      <c r="AP641" s="26"/>
      <c r="AQ641" s="26"/>
      <c r="AR641" s="26"/>
      <c r="AS641" s="26"/>
      <c r="AT641" s="26"/>
      <c r="AU641" s="26"/>
      <c r="AV641" s="26"/>
      <c r="AW641" s="26"/>
      <c r="AX641" s="26"/>
      <c r="AY641" s="26"/>
      <c r="AZ641" s="26"/>
      <c r="BA641" s="26"/>
      <c r="BB641" s="26"/>
      <c r="BC641" s="26"/>
      <c r="BD641" s="26"/>
      <c r="BE641" s="26"/>
      <c r="BF641" s="26"/>
      <c r="BG641" s="26"/>
      <c r="BH641" s="26"/>
      <c r="BI641" s="26"/>
      <c r="BJ641" s="26"/>
      <c r="BK641" s="26"/>
      <c r="BL641" s="41"/>
      <c r="BM641" t="s">
        <v>100</v>
      </c>
    </row>
    <row r="642" spans="1:65" x14ac:dyDescent="0.2">
      <c r="A642" s="249"/>
      <c r="B642" s="40" t="s">
        <v>53</v>
      </c>
      <c r="C642" s="24" t="s">
        <v>78</v>
      </c>
      <c r="D642" s="25"/>
      <c r="E642" s="26"/>
      <c r="F642" s="26"/>
      <c r="G642" s="26"/>
      <c r="H642" s="26"/>
      <c r="I642" s="26"/>
      <c r="J642" s="26"/>
      <c r="K642" s="26"/>
      <c r="L642" s="26"/>
      <c r="M642" s="26"/>
      <c r="N642" s="26"/>
      <c r="O642" s="26"/>
      <c r="P642" s="26"/>
      <c r="Q642" s="26"/>
      <c r="R642" s="26"/>
      <c r="S642" s="26"/>
      <c r="T642" s="26"/>
      <c r="U642" s="26"/>
      <c r="V642" s="26"/>
      <c r="W642" s="26"/>
      <c r="X642" s="26"/>
      <c r="Y642" s="26"/>
      <c r="Z642" s="26"/>
      <c r="AA642" s="26"/>
      <c r="AB642" s="26"/>
      <c r="AC642" s="26"/>
      <c r="AD642" s="26"/>
      <c r="AE642" s="26"/>
      <c r="AF642" s="26"/>
      <c r="AG642" s="26"/>
      <c r="AH642" s="26"/>
      <c r="AI642" s="26"/>
      <c r="AJ642" s="26"/>
      <c r="AK642" s="26"/>
      <c r="AL642" s="26"/>
      <c r="AM642" s="26"/>
      <c r="AN642" s="26"/>
      <c r="AO642" s="26"/>
      <c r="AP642" s="26"/>
      <c r="AQ642" s="26"/>
      <c r="AR642" s="26"/>
      <c r="AS642" s="26"/>
      <c r="AT642" s="26"/>
      <c r="AU642" s="26"/>
      <c r="AV642" s="26"/>
      <c r="AW642" s="26"/>
      <c r="AX642" s="26"/>
      <c r="AY642" s="26"/>
      <c r="AZ642" s="26"/>
      <c r="BA642" s="26"/>
      <c r="BB642" s="26"/>
      <c r="BC642" s="26"/>
      <c r="BD642" s="26"/>
      <c r="BE642" s="26"/>
      <c r="BF642" s="26"/>
      <c r="BG642" s="26"/>
      <c r="BH642" s="26"/>
      <c r="BI642" s="26"/>
      <c r="BJ642" s="26"/>
      <c r="BK642" s="26"/>
      <c r="BL642" s="41"/>
      <c r="BM642" t="s">
        <v>100</v>
      </c>
    </row>
    <row r="643" spans="1:65" x14ac:dyDescent="0.2">
      <c r="A643" s="249"/>
      <c r="B643" s="40" t="s">
        <v>53</v>
      </c>
      <c r="C643" s="31" t="s">
        <v>43</v>
      </c>
      <c r="D643" s="27">
        <v>0</v>
      </c>
      <c r="E643" s="28">
        <v>0</v>
      </c>
      <c r="F643" s="28">
        <v>0</v>
      </c>
      <c r="G643" s="28">
        <v>0</v>
      </c>
      <c r="H643" s="28">
        <v>0</v>
      </c>
      <c r="I643" s="28">
        <v>0</v>
      </c>
      <c r="J643" s="28">
        <v>0</v>
      </c>
      <c r="K643" s="28">
        <v>0</v>
      </c>
      <c r="L643" s="28">
        <v>0</v>
      </c>
      <c r="M643" s="28">
        <v>0</v>
      </c>
      <c r="N643" s="28">
        <v>0</v>
      </c>
      <c r="O643" s="28">
        <v>0</v>
      </c>
      <c r="P643" s="28">
        <v>0</v>
      </c>
      <c r="Q643" s="28">
        <v>0</v>
      </c>
      <c r="R643" s="28">
        <v>0</v>
      </c>
      <c r="S643" s="28">
        <v>0</v>
      </c>
      <c r="T643" s="28">
        <v>0</v>
      </c>
      <c r="U643" s="28">
        <v>0</v>
      </c>
      <c r="V643" s="28">
        <v>0</v>
      </c>
      <c r="W643" s="28">
        <v>0</v>
      </c>
      <c r="X643" s="28">
        <v>0</v>
      </c>
      <c r="Y643" s="28">
        <v>0</v>
      </c>
      <c r="Z643" s="28">
        <v>0</v>
      </c>
      <c r="AA643" s="28">
        <v>0</v>
      </c>
      <c r="AB643" s="28">
        <v>0</v>
      </c>
      <c r="AC643" s="28">
        <v>0</v>
      </c>
      <c r="AD643" s="28">
        <v>0</v>
      </c>
      <c r="AE643" s="28">
        <v>0</v>
      </c>
      <c r="AF643" s="28">
        <v>0</v>
      </c>
      <c r="AG643" s="28">
        <v>0</v>
      </c>
      <c r="AH643" s="28">
        <v>0</v>
      </c>
      <c r="AI643" s="28">
        <v>0</v>
      </c>
      <c r="AJ643" s="28">
        <v>0</v>
      </c>
      <c r="AK643" s="28">
        <v>0</v>
      </c>
      <c r="AL643" s="28">
        <v>0</v>
      </c>
      <c r="AM643" s="28">
        <v>0</v>
      </c>
      <c r="AN643" s="28">
        <v>0</v>
      </c>
      <c r="AO643" s="28">
        <v>0</v>
      </c>
      <c r="AP643" s="28">
        <v>0</v>
      </c>
      <c r="AQ643" s="28">
        <v>0</v>
      </c>
      <c r="AR643" s="28">
        <v>0</v>
      </c>
      <c r="AS643" s="28">
        <v>0</v>
      </c>
      <c r="AT643" s="28">
        <v>0</v>
      </c>
      <c r="AU643" s="28">
        <v>0</v>
      </c>
      <c r="AV643" s="28">
        <v>0</v>
      </c>
      <c r="AW643" s="28">
        <v>0</v>
      </c>
      <c r="AX643" s="28">
        <v>0</v>
      </c>
      <c r="AY643" s="28">
        <v>0</v>
      </c>
      <c r="AZ643" s="28">
        <v>0</v>
      </c>
      <c r="BA643" s="28">
        <v>0</v>
      </c>
      <c r="BB643" s="28">
        <v>0</v>
      </c>
      <c r="BC643" s="28">
        <v>0</v>
      </c>
      <c r="BD643" s="28">
        <v>0</v>
      </c>
      <c r="BE643" s="28">
        <v>0</v>
      </c>
      <c r="BF643" s="28">
        <v>0</v>
      </c>
      <c r="BG643" s="28">
        <v>0</v>
      </c>
      <c r="BH643" s="28">
        <v>0</v>
      </c>
      <c r="BI643" s="28">
        <v>0</v>
      </c>
      <c r="BJ643" s="28">
        <v>0</v>
      </c>
      <c r="BK643" s="28">
        <v>0</v>
      </c>
      <c r="BL643" s="42">
        <v>0</v>
      </c>
      <c r="BM643" t="s">
        <v>100</v>
      </c>
    </row>
    <row r="644" spans="1:65" x14ac:dyDescent="0.2">
      <c r="A644" s="249"/>
      <c r="B644" s="40" t="s">
        <v>53</v>
      </c>
      <c r="C644" s="24" t="s">
        <v>74</v>
      </c>
      <c r="D644" s="35">
        <v>0</v>
      </c>
      <c r="E644" s="29">
        <v>0</v>
      </c>
      <c r="F644" s="29">
        <v>0</v>
      </c>
      <c r="G644" s="29">
        <v>0</v>
      </c>
      <c r="H644" s="29">
        <v>0</v>
      </c>
      <c r="I644" s="29">
        <v>0</v>
      </c>
      <c r="J644" s="29">
        <v>0</v>
      </c>
      <c r="K644" s="29">
        <v>0</v>
      </c>
      <c r="L644" s="29">
        <v>0</v>
      </c>
      <c r="M644" s="29">
        <v>0</v>
      </c>
      <c r="N644" s="29">
        <v>0</v>
      </c>
      <c r="O644" s="29">
        <v>0</v>
      </c>
      <c r="P644" s="29">
        <v>0</v>
      </c>
      <c r="Q644" s="29">
        <v>0</v>
      </c>
      <c r="R644" s="29">
        <v>0</v>
      </c>
      <c r="S644" s="29">
        <v>0</v>
      </c>
      <c r="T644" s="29">
        <v>0</v>
      </c>
      <c r="U644" s="29">
        <v>0</v>
      </c>
      <c r="V644" s="29">
        <v>0</v>
      </c>
      <c r="W644" s="29">
        <v>0</v>
      </c>
      <c r="X644" s="26">
        <v>0</v>
      </c>
      <c r="Y644" s="26">
        <v>0</v>
      </c>
      <c r="Z644" s="26">
        <v>0</v>
      </c>
      <c r="AA644" s="26">
        <v>0</v>
      </c>
      <c r="AB644" s="26">
        <v>0</v>
      </c>
      <c r="AC644" s="26">
        <v>0</v>
      </c>
      <c r="AD644" s="26">
        <v>0</v>
      </c>
      <c r="AE644" s="26">
        <v>0</v>
      </c>
      <c r="AF644" s="26">
        <v>0</v>
      </c>
      <c r="AG644" s="26">
        <v>0</v>
      </c>
      <c r="AH644" s="26">
        <v>0</v>
      </c>
      <c r="AI644" s="26"/>
      <c r="AJ644" s="26"/>
      <c r="AK644" s="26"/>
      <c r="AL644" s="26"/>
      <c r="AM644" s="26"/>
      <c r="AN644" s="26"/>
      <c r="AO644" s="26"/>
      <c r="AP644" s="26"/>
      <c r="AQ644" s="26"/>
      <c r="AR644" s="26"/>
      <c r="AS644" s="26"/>
      <c r="AT644" s="26"/>
      <c r="AU644" s="26"/>
      <c r="AV644" s="26"/>
      <c r="AW644" s="26"/>
      <c r="AX644" s="26"/>
      <c r="AY644" s="26"/>
      <c r="AZ644" s="26"/>
      <c r="BA644" s="26"/>
      <c r="BB644" s="26"/>
      <c r="BC644" s="26"/>
      <c r="BD644" s="26"/>
      <c r="BE644" s="26"/>
      <c r="BF644" s="26"/>
      <c r="BG644" s="26"/>
      <c r="BH644" s="26"/>
      <c r="BI644" s="26"/>
      <c r="BJ644" s="26"/>
      <c r="BK644" s="26"/>
      <c r="BL644" s="41"/>
      <c r="BM644" t="s">
        <v>100</v>
      </c>
    </row>
    <row r="645" spans="1:65" x14ac:dyDescent="0.2">
      <c r="A645" s="249"/>
      <c r="B645" s="40" t="s">
        <v>53</v>
      </c>
      <c r="C645" s="24" t="s">
        <v>83</v>
      </c>
      <c r="D645" s="25"/>
      <c r="E645" s="26"/>
      <c r="F645" s="26"/>
      <c r="G645" s="26"/>
      <c r="H645" s="26"/>
      <c r="I645" s="26"/>
      <c r="J645" s="26"/>
      <c r="K645" s="26"/>
      <c r="L645" s="26"/>
      <c r="M645" s="26"/>
      <c r="N645" s="26"/>
      <c r="O645" s="26"/>
      <c r="P645" s="26"/>
      <c r="Q645" s="26"/>
      <c r="R645" s="26"/>
      <c r="S645" s="26"/>
      <c r="T645" s="26"/>
      <c r="U645" s="26"/>
      <c r="V645" s="26"/>
      <c r="W645" s="81"/>
      <c r="X645" s="26">
        <v>0</v>
      </c>
      <c r="Y645" s="26">
        <v>0</v>
      </c>
      <c r="Z645" s="26">
        <v>0</v>
      </c>
      <c r="AA645" s="26">
        <v>0</v>
      </c>
      <c r="AB645" s="26">
        <v>0</v>
      </c>
      <c r="AC645" s="26">
        <v>0</v>
      </c>
      <c r="AD645" s="26">
        <v>0</v>
      </c>
      <c r="AE645" s="26">
        <v>0</v>
      </c>
      <c r="AF645" s="26">
        <v>0</v>
      </c>
      <c r="AG645" s="26">
        <v>0</v>
      </c>
      <c r="AH645" s="26">
        <v>0</v>
      </c>
      <c r="AI645" s="30"/>
      <c r="AJ645" s="30"/>
      <c r="AK645" s="30"/>
      <c r="AL645" s="30"/>
      <c r="AM645" s="30"/>
      <c r="AN645" s="30"/>
      <c r="AO645" s="30"/>
      <c r="AP645" s="30"/>
      <c r="AQ645" s="30"/>
      <c r="AR645" s="30"/>
      <c r="AS645" s="30"/>
      <c r="AT645" s="30"/>
      <c r="AU645" s="30"/>
      <c r="AV645" s="30"/>
      <c r="AW645" s="30"/>
      <c r="AX645" s="30"/>
      <c r="AY645" s="30"/>
      <c r="AZ645" s="30"/>
      <c r="BA645" s="30"/>
      <c r="BB645" s="30"/>
      <c r="BC645" s="30"/>
      <c r="BD645" s="30"/>
      <c r="BE645" s="30"/>
      <c r="BF645" s="30"/>
      <c r="BG645" s="30"/>
      <c r="BH645" s="30"/>
      <c r="BI645" s="30"/>
      <c r="BJ645" s="30"/>
      <c r="BK645" s="30"/>
      <c r="BL645" s="43"/>
      <c r="BM645" t="s">
        <v>100</v>
      </c>
    </row>
    <row r="646" spans="1:65" x14ac:dyDescent="0.2">
      <c r="A646" s="249"/>
      <c r="B646" s="40" t="s">
        <v>53</v>
      </c>
      <c r="C646" s="24" t="s">
        <v>75</v>
      </c>
      <c r="D646" s="25"/>
      <c r="E646" s="26"/>
      <c r="F646" s="26"/>
      <c r="G646" s="26"/>
      <c r="H646" s="26"/>
      <c r="I646" s="26"/>
      <c r="J646" s="26"/>
      <c r="K646" s="26"/>
      <c r="L646" s="26"/>
      <c r="M646" s="26"/>
      <c r="N646" s="26"/>
      <c r="O646" s="26"/>
      <c r="P646" s="26"/>
      <c r="Q646" s="26"/>
      <c r="R646" s="26"/>
      <c r="S646" s="26"/>
      <c r="T646" s="26"/>
      <c r="U646" s="26"/>
      <c r="V646" s="26"/>
      <c r="W646" s="26"/>
      <c r="X646" s="26"/>
      <c r="Y646" s="26"/>
      <c r="Z646" s="26"/>
      <c r="AA646" s="26"/>
      <c r="AB646" s="26"/>
      <c r="AC646" s="26"/>
      <c r="AD646" s="26"/>
      <c r="AE646" s="26"/>
      <c r="AF646" s="26"/>
      <c r="AG646" s="26"/>
      <c r="AH646" s="26"/>
      <c r="AI646" s="26"/>
      <c r="AJ646" s="26"/>
      <c r="AK646" s="26"/>
      <c r="AL646" s="26"/>
      <c r="AM646" s="26"/>
      <c r="AN646" s="26"/>
      <c r="AO646" s="26"/>
      <c r="AP646" s="26"/>
      <c r="AQ646" s="26"/>
      <c r="AR646" s="26"/>
      <c r="AS646" s="26"/>
      <c r="AT646" s="26"/>
      <c r="AU646" s="26"/>
      <c r="AV646" s="26"/>
      <c r="AW646" s="26"/>
      <c r="AX646" s="26"/>
      <c r="AY646" s="26"/>
      <c r="AZ646" s="26"/>
      <c r="BA646" s="26"/>
      <c r="BB646" s="26"/>
      <c r="BC646" s="26"/>
      <c r="BD646" s="26"/>
      <c r="BE646" s="26"/>
      <c r="BF646" s="26"/>
      <c r="BG646" s="26"/>
      <c r="BH646" s="26"/>
      <c r="BI646" s="26"/>
      <c r="BJ646" s="26"/>
      <c r="BK646" s="26"/>
      <c r="BL646" s="41"/>
      <c r="BM646" t="s">
        <v>100</v>
      </c>
    </row>
    <row r="647" spans="1:65" x14ac:dyDescent="0.2">
      <c r="A647" s="249"/>
      <c r="B647" s="40" t="s">
        <v>53</v>
      </c>
      <c r="C647" s="24" t="s">
        <v>79</v>
      </c>
      <c r="D647" s="25"/>
      <c r="E647" s="26"/>
      <c r="F647" s="26"/>
      <c r="G647" s="26"/>
      <c r="H647" s="26"/>
      <c r="I647" s="26"/>
      <c r="J647" s="26"/>
      <c r="K647" s="26"/>
      <c r="L647" s="26"/>
      <c r="M647" s="26"/>
      <c r="N647" s="26"/>
      <c r="O647" s="26"/>
      <c r="P647" s="26"/>
      <c r="Q647" s="26"/>
      <c r="R647" s="26"/>
      <c r="S647" s="26"/>
      <c r="T647" s="26"/>
      <c r="U647" s="26"/>
      <c r="V647" s="26"/>
      <c r="W647" s="26"/>
      <c r="X647" s="26"/>
      <c r="Y647" s="26"/>
      <c r="Z647" s="26"/>
      <c r="AA647" s="26"/>
      <c r="AB647" s="26"/>
      <c r="AC647" s="26"/>
      <c r="AD647" s="26"/>
      <c r="AE647" s="26"/>
      <c r="AF647" s="26"/>
      <c r="AG647" s="26"/>
      <c r="AH647" s="26"/>
      <c r="AI647" s="26"/>
      <c r="AJ647" s="26"/>
      <c r="AK647" s="26"/>
      <c r="AL647" s="26"/>
      <c r="AM647" s="26"/>
      <c r="AN647" s="26"/>
      <c r="AO647" s="26"/>
      <c r="AP647" s="26"/>
      <c r="AQ647" s="26"/>
      <c r="AR647" s="26"/>
      <c r="AS647" s="26"/>
      <c r="AT647" s="26"/>
      <c r="AU647" s="26"/>
      <c r="AV647" s="26"/>
      <c r="AW647" s="26"/>
      <c r="AX647" s="26"/>
      <c r="AY647" s="26"/>
      <c r="AZ647" s="26"/>
      <c r="BA647" s="26"/>
      <c r="BB647" s="26"/>
      <c r="BC647" s="26"/>
      <c r="BD647" s="26"/>
      <c r="BE647" s="26"/>
      <c r="BF647" s="26"/>
      <c r="BG647" s="26"/>
      <c r="BH647" s="26"/>
      <c r="BI647" s="26"/>
      <c r="BJ647" s="26"/>
      <c r="BK647" s="26"/>
      <c r="BL647" s="41"/>
      <c r="BM647" t="s">
        <v>100</v>
      </c>
    </row>
    <row r="648" spans="1:65" x14ac:dyDescent="0.2">
      <c r="A648" s="249"/>
      <c r="B648" s="40" t="s">
        <v>53</v>
      </c>
      <c r="C648" s="24" t="s">
        <v>80</v>
      </c>
      <c r="D648" s="25"/>
      <c r="E648" s="26"/>
      <c r="F648" s="26"/>
      <c r="G648" s="26"/>
      <c r="H648" s="26"/>
      <c r="I648" s="26"/>
      <c r="J648" s="26"/>
      <c r="K648" s="26"/>
      <c r="L648" s="26"/>
      <c r="M648" s="26"/>
      <c r="N648" s="26"/>
      <c r="O648" s="26"/>
      <c r="P648" s="26"/>
      <c r="Q648" s="26"/>
      <c r="R648" s="26"/>
      <c r="S648" s="26"/>
      <c r="T648" s="26"/>
      <c r="U648" s="26"/>
      <c r="V648" s="26"/>
      <c r="W648" s="26"/>
      <c r="X648" s="26"/>
      <c r="Y648" s="26"/>
      <c r="Z648" s="26"/>
      <c r="AA648" s="26"/>
      <c r="AB648" s="26"/>
      <c r="AC648" s="26"/>
      <c r="AD648" s="26"/>
      <c r="AE648" s="26"/>
      <c r="AF648" s="26"/>
      <c r="AG648" s="26"/>
      <c r="AH648" s="26"/>
      <c r="AI648" s="26"/>
      <c r="AJ648" s="26"/>
      <c r="AK648" s="26"/>
      <c r="AL648" s="26"/>
      <c r="AM648" s="26"/>
      <c r="AN648" s="26"/>
      <c r="AO648" s="26"/>
      <c r="AP648" s="26"/>
      <c r="AQ648" s="26"/>
      <c r="AR648" s="26"/>
      <c r="AS648" s="26"/>
      <c r="AT648" s="26"/>
      <c r="AU648" s="26"/>
      <c r="AV648" s="26"/>
      <c r="AW648" s="26"/>
      <c r="AX648" s="26"/>
      <c r="AY648" s="26"/>
      <c r="AZ648" s="26"/>
      <c r="BA648" s="26"/>
      <c r="BB648" s="26"/>
      <c r="BC648" s="26"/>
      <c r="BD648" s="26"/>
      <c r="BE648" s="26"/>
      <c r="BF648" s="26"/>
      <c r="BG648" s="26"/>
      <c r="BH648" s="26"/>
      <c r="BI648" s="26"/>
      <c r="BJ648" s="26"/>
      <c r="BK648" s="26"/>
      <c r="BL648" s="41"/>
      <c r="BM648" t="s">
        <v>100</v>
      </c>
    </row>
    <row r="649" spans="1:65" x14ac:dyDescent="0.2">
      <c r="A649" s="249"/>
      <c r="B649" s="40" t="s">
        <v>53</v>
      </c>
      <c r="C649" s="24" t="s">
        <v>78</v>
      </c>
      <c r="D649" s="25"/>
      <c r="E649" s="26"/>
      <c r="F649" s="26"/>
      <c r="G649" s="26"/>
      <c r="H649" s="26"/>
      <c r="I649" s="26"/>
      <c r="J649" s="26"/>
      <c r="K649" s="26"/>
      <c r="L649" s="26"/>
      <c r="M649" s="26"/>
      <c r="N649" s="26"/>
      <c r="O649" s="26"/>
      <c r="P649" s="26"/>
      <c r="Q649" s="26"/>
      <c r="R649" s="26"/>
      <c r="S649" s="26"/>
      <c r="T649" s="26"/>
      <c r="U649" s="26"/>
      <c r="V649" s="26"/>
      <c r="W649" s="26"/>
      <c r="X649" s="26"/>
      <c r="Y649" s="26"/>
      <c r="Z649" s="26"/>
      <c r="AA649" s="26"/>
      <c r="AB649" s="26"/>
      <c r="AC649" s="26"/>
      <c r="AD649" s="26"/>
      <c r="AE649" s="26"/>
      <c r="AF649" s="26"/>
      <c r="AG649" s="26"/>
      <c r="AH649" s="26"/>
      <c r="AI649" s="26"/>
      <c r="AJ649" s="26"/>
      <c r="AK649" s="26"/>
      <c r="AL649" s="26"/>
      <c r="AM649" s="26"/>
      <c r="AN649" s="26"/>
      <c r="AO649" s="26"/>
      <c r="AP649" s="26"/>
      <c r="AQ649" s="26"/>
      <c r="AR649" s="26"/>
      <c r="AS649" s="26"/>
      <c r="AT649" s="26"/>
      <c r="AU649" s="26"/>
      <c r="AV649" s="26"/>
      <c r="AW649" s="26"/>
      <c r="AX649" s="26"/>
      <c r="AY649" s="26"/>
      <c r="AZ649" s="26"/>
      <c r="BA649" s="26"/>
      <c r="BB649" s="26"/>
      <c r="BC649" s="26"/>
      <c r="BD649" s="26"/>
      <c r="BE649" s="26"/>
      <c r="BF649" s="26"/>
      <c r="BG649" s="26"/>
      <c r="BH649" s="26"/>
      <c r="BI649" s="26"/>
      <c r="BJ649" s="26"/>
      <c r="BK649" s="26"/>
      <c r="BL649" s="41"/>
      <c r="BM649" t="s">
        <v>100</v>
      </c>
    </row>
    <row r="650" spans="1:65" x14ac:dyDescent="0.2">
      <c r="A650" s="249"/>
      <c r="B650" s="40" t="s">
        <v>53</v>
      </c>
      <c r="C650" s="31" t="s">
        <v>46</v>
      </c>
      <c r="D650" s="27">
        <v>5</v>
      </c>
      <c r="E650" s="28">
        <v>5</v>
      </c>
      <c r="F650" s="28">
        <v>6</v>
      </c>
      <c r="G650" s="28">
        <v>11</v>
      </c>
      <c r="H650" s="28">
        <v>11</v>
      </c>
      <c r="I650" s="28">
        <v>12</v>
      </c>
      <c r="J650" s="28">
        <v>12</v>
      </c>
      <c r="K650" s="28">
        <v>12</v>
      </c>
      <c r="L650" s="28">
        <v>12</v>
      </c>
      <c r="M650" s="28">
        <v>60</v>
      </c>
      <c r="N650" s="28">
        <v>142</v>
      </c>
      <c r="O650" s="28">
        <v>149</v>
      </c>
      <c r="P650" s="28">
        <v>167</v>
      </c>
      <c r="Q650" s="28">
        <v>261</v>
      </c>
      <c r="R650" s="28">
        <v>278</v>
      </c>
      <c r="S650" s="28">
        <v>281</v>
      </c>
      <c r="T650" s="28">
        <v>281</v>
      </c>
      <c r="U650" s="28">
        <v>281</v>
      </c>
      <c r="V650" s="28">
        <v>259.39999999999998</v>
      </c>
      <c r="W650" s="28">
        <v>259.39999999999998</v>
      </c>
      <c r="X650" s="28">
        <v>264.95555555555552</v>
      </c>
      <c r="Y650" s="28">
        <v>270.51111111111106</v>
      </c>
      <c r="Z650" s="28">
        <v>276.06666666666661</v>
      </c>
      <c r="AA650" s="28">
        <v>276.06666666666661</v>
      </c>
      <c r="AB650" s="28">
        <v>276.06666666666661</v>
      </c>
      <c r="AC650" s="28">
        <v>276.06666666666661</v>
      </c>
      <c r="AD650" s="28">
        <v>276.06666666666661</v>
      </c>
      <c r="AE650" s="28">
        <v>276.06666666666661</v>
      </c>
      <c r="AF650" s="28">
        <v>276.06666666666661</v>
      </c>
      <c r="AG650" s="28">
        <v>276.06666666666661</v>
      </c>
      <c r="AH650" s="28">
        <v>276.06666666666661</v>
      </c>
      <c r="AI650" s="28">
        <v>276.06666666666661</v>
      </c>
      <c r="AJ650" s="28">
        <v>276.06666666666661</v>
      </c>
      <c r="AK650" s="28">
        <v>276.06666666666661</v>
      </c>
      <c r="AL650" s="28">
        <v>276.06666666666661</v>
      </c>
      <c r="AM650" s="28">
        <v>276.06666666666661</v>
      </c>
      <c r="AN650" s="28">
        <v>276.06666666666661</v>
      </c>
      <c r="AO650" s="28">
        <v>276.06666666666661</v>
      </c>
      <c r="AP650" s="28">
        <v>276.06666666666661</v>
      </c>
      <c r="AQ650" s="28">
        <v>276.06666666666661</v>
      </c>
      <c r="AR650" s="28">
        <v>276.06666666666661</v>
      </c>
      <c r="AS650" s="28">
        <v>276.06666666666661</v>
      </c>
      <c r="AT650" s="28">
        <v>276.06666666666661</v>
      </c>
      <c r="AU650" s="28">
        <v>276.06666666666661</v>
      </c>
      <c r="AV650" s="28">
        <v>276.06666666666661</v>
      </c>
      <c r="AW650" s="28">
        <v>276.06666666666661</v>
      </c>
      <c r="AX650" s="28">
        <v>276.06666666666661</v>
      </c>
      <c r="AY650" s="28">
        <v>276.06666666666661</v>
      </c>
      <c r="AZ650" s="28">
        <v>276.06666666666661</v>
      </c>
      <c r="BA650" s="28">
        <v>276.06666666666661</v>
      </c>
      <c r="BB650" s="28">
        <v>276.06666666666661</v>
      </c>
      <c r="BC650" s="28">
        <v>276.06666666666661</v>
      </c>
      <c r="BD650" s="28">
        <v>276.06666666666661</v>
      </c>
      <c r="BE650" s="28">
        <v>276.06666666666661</v>
      </c>
      <c r="BF650" s="28">
        <v>276.06666666666661</v>
      </c>
      <c r="BG650" s="28">
        <v>276.06666666666661</v>
      </c>
      <c r="BH650" s="28">
        <v>276.06666666666661</v>
      </c>
      <c r="BI650" s="28">
        <v>276.06666666666661</v>
      </c>
      <c r="BJ650" s="28">
        <v>276.06666666666661</v>
      </c>
      <c r="BK650" s="28">
        <v>276.06666666666661</v>
      </c>
      <c r="BL650" s="42">
        <v>276.06666666666661</v>
      </c>
      <c r="BM650" t="s">
        <v>100</v>
      </c>
    </row>
    <row r="651" spans="1:65" x14ac:dyDescent="0.2">
      <c r="A651" s="249"/>
      <c r="B651" s="40" t="s">
        <v>53</v>
      </c>
      <c r="C651" s="24" t="s">
        <v>74</v>
      </c>
      <c r="D651" s="35">
        <v>5</v>
      </c>
      <c r="E651" s="29">
        <v>5</v>
      </c>
      <c r="F651" s="29">
        <v>6</v>
      </c>
      <c r="G651" s="29">
        <v>11</v>
      </c>
      <c r="H651" s="29">
        <v>11</v>
      </c>
      <c r="I651" s="29">
        <v>12</v>
      </c>
      <c r="J651" s="29">
        <v>12</v>
      </c>
      <c r="K651" s="29">
        <v>12</v>
      </c>
      <c r="L651" s="29">
        <v>12</v>
      </c>
      <c r="M651" s="29">
        <v>60</v>
      </c>
      <c r="N651" s="29">
        <v>142</v>
      </c>
      <c r="O651" s="29">
        <v>149</v>
      </c>
      <c r="P651" s="29">
        <v>167</v>
      </c>
      <c r="Q651" s="29">
        <v>261</v>
      </c>
      <c r="R651" s="29">
        <v>278</v>
      </c>
      <c r="S651" s="29">
        <v>281</v>
      </c>
      <c r="T651" s="29">
        <v>281</v>
      </c>
      <c r="U651" s="29">
        <v>281</v>
      </c>
      <c r="V651" s="29">
        <v>259.39999999999998</v>
      </c>
      <c r="W651" s="29">
        <v>259.39999999999998</v>
      </c>
      <c r="X651" s="26">
        <v>0</v>
      </c>
      <c r="Y651" s="26">
        <v>0</v>
      </c>
      <c r="Z651" s="26">
        <v>0</v>
      </c>
      <c r="AA651" s="26">
        <v>0</v>
      </c>
      <c r="AB651" s="26">
        <v>0</v>
      </c>
      <c r="AC651" s="26">
        <v>0</v>
      </c>
      <c r="AD651" s="26">
        <v>0</v>
      </c>
      <c r="AE651" s="26">
        <v>0</v>
      </c>
      <c r="AF651" s="26">
        <v>0</v>
      </c>
      <c r="AG651" s="26">
        <v>0</v>
      </c>
      <c r="AH651" s="26">
        <v>0</v>
      </c>
      <c r="AI651" s="26"/>
      <c r="AJ651" s="26"/>
      <c r="AK651" s="26"/>
      <c r="AL651" s="26"/>
      <c r="AM651" s="26"/>
      <c r="AN651" s="26"/>
      <c r="AO651" s="26"/>
      <c r="AP651" s="26"/>
      <c r="AQ651" s="26"/>
      <c r="AR651" s="26"/>
      <c r="AS651" s="26"/>
      <c r="AT651" s="26"/>
      <c r="AU651" s="26"/>
      <c r="AV651" s="26"/>
      <c r="AW651" s="26"/>
      <c r="AX651" s="26"/>
      <c r="AY651" s="26"/>
      <c r="AZ651" s="26"/>
      <c r="BA651" s="26"/>
      <c r="BB651" s="26"/>
      <c r="BC651" s="26"/>
      <c r="BD651" s="26"/>
      <c r="BE651" s="26"/>
      <c r="BF651" s="26"/>
      <c r="BG651" s="26"/>
      <c r="BH651" s="26"/>
      <c r="BI651" s="26"/>
      <c r="BJ651" s="26"/>
      <c r="BK651" s="26"/>
      <c r="BL651" s="41"/>
      <c r="BM651" t="s">
        <v>100</v>
      </c>
    </row>
    <row r="652" spans="1:65" x14ac:dyDescent="0.2">
      <c r="A652" s="249"/>
      <c r="B652" s="40" t="s">
        <v>53</v>
      </c>
      <c r="C652" s="24" t="s">
        <v>83</v>
      </c>
      <c r="D652" s="25"/>
      <c r="E652" s="26"/>
      <c r="F652" s="26"/>
      <c r="G652" s="26"/>
      <c r="H652" s="26"/>
      <c r="I652" s="26"/>
      <c r="J652" s="26"/>
      <c r="K652" s="26"/>
      <c r="L652" s="26"/>
      <c r="M652" s="26"/>
      <c r="N652" s="26"/>
      <c r="O652" s="26"/>
      <c r="P652" s="26"/>
      <c r="Q652" s="26"/>
      <c r="R652" s="26"/>
      <c r="S652" s="26"/>
      <c r="T652" s="26"/>
      <c r="U652" s="26"/>
      <c r="V652" s="26"/>
      <c r="W652" s="26"/>
      <c r="X652" s="26"/>
      <c r="Y652" s="26"/>
      <c r="Z652" s="26"/>
      <c r="AA652" s="26"/>
      <c r="AB652" s="26"/>
      <c r="AC652" s="26"/>
      <c r="AD652" s="26"/>
      <c r="AE652" s="26"/>
      <c r="AF652" s="26"/>
      <c r="AG652" s="26"/>
      <c r="AH652" s="26"/>
      <c r="AI652" s="26"/>
      <c r="AJ652" s="26"/>
      <c r="AK652" s="26"/>
      <c r="AL652" s="26"/>
      <c r="AM652" s="26"/>
      <c r="AN652" s="26"/>
      <c r="AO652" s="26"/>
      <c r="AP652" s="26"/>
      <c r="AQ652" s="26"/>
      <c r="AR652" s="26"/>
      <c r="AS652" s="26"/>
      <c r="AT652" s="26"/>
      <c r="AU652" s="26"/>
      <c r="AV652" s="26"/>
      <c r="AW652" s="26"/>
      <c r="AX652" s="26"/>
      <c r="AY652" s="26"/>
      <c r="AZ652" s="26"/>
      <c r="BA652" s="26"/>
      <c r="BB652" s="26"/>
      <c r="BC652" s="26"/>
      <c r="BD652" s="26"/>
      <c r="BE652" s="26"/>
      <c r="BF652" s="26"/>
      <c r="BG652" s="26"/>
      <c r="BH652" s="26"/>
      <c r="BI652" s="26"/>
      <c r="BJ652" s="26"/>
      <c r="BK652" s="26"/>
      <c r="BL652" s="41"/>
      <c r="BM652" s="2" t="s">
        <v>100</v>
      </c>
    </row>
    <row r="653" spans="1:65" x14ac:dyDescent="0.2">
      <c r="A653" s="249"/>
      <c r="B653" s="40" t="s">
        <v>53</v>
      </c>
      <c r="C653" s="24" t="s">
        <v>75</v>
      </c>
      <c r="D653" s="25"/>
      <c r="E653" s="26"/>
      <c r="F653" s="26"/>
      <c r="G653" s="26"/>
      <c r="H653" s="26"/>
      <c r="I653" s="26"/>
      <c r="J653" s="26"/>
      <c r="K653" s="26"/>
      <c r="L653" s="26"/>
      <c r="M653" s="26"/>
      <c r="N653" s="26"/>
      <c r="O653" s="26"/>
      <c r="P653" s="26"/>
      <c r="Q653" s="26"/>
      <c r="R653" s="26"/>
      <c r="S653" s="26"/>
      <c r="T653" s="26"/>
      <c r="U653" s="26"/>
      <c r="V653" s="26"/>
      <c r="W653" s="26"/>
      <c r="X653" s="26"/>
      <c r="Y653" s="26"/>
      <c r="Z653" s="26"/>
      <c r="AA653" s="26"/>
      <c r="AB653" s="26"/>
      <c r="AC653" s="26"/>
      <c r="AD653" s="26"/>
      <c r="AE653" s="26"/>
      <c r="AF653" s="26"/>
      <c r="AG653" s="26"/>
      <c r="AH653" s="26"/>
      <c r="AI653" s="26"/>
      <c r="AJ653" s="26"/>
      <c r="AK653" s="26"/>
      <c r="AL653" s="26"/>
      <c r="AM653" s="26"/>
      <c r="AN653" s="26"/>
      <c r="AO653" s="26"/>
      <c r="AP653" s="26"/>
      <c r="AQ653" s="26"/>
      <c r="AR653" s="26"/>
      <c r="AS653" s="26"/>
      <c r="AT653" s="26"/>
      <c r="AU653" s="26"/>
      <c r="AV653" s="26"/>
      <c r="AW653" s="26"/>
      <c r="AX653" s="26"/>
      <c r="AY653" s="26"/>
      <c r="AZ653" s="26"/>
      <c r="BA653" s="26"/>
      <c r="BB653" s="26"/>
      <c r="BC653" s="26"/>
      <c r="BD653" s="26"/>
      <c r="BE653" s="26"/>
      <c r="BF653" s="26"/>
      <c r="BG653" s="26"/>
      <c r="BH653" s="26"/>
      <c r="BI653" s="26"/>
      <c r="BJ653" s="26"/>
      <c r="BK653" s="26"/>
      <c r="BL653" s="41"/>
      <c r="BM653" t="s">
        <v>100</v>
      </c>
    </row>
    <row r="654" spans="1:65" x14ac:dyDescent="0.2">
      <c r="A654" s="249"/>
      <c r="B654" s="40" t="s">
        <v>53</v>
      </c>
      <c r="C654" s="24" t="s">
        <v>79</v>
      </c>
      <c r="D654" s="25"/>
      <c r="E654" s="26"/>
      <c r="F654" s="26"/>
      <c r="G654" s="26"/>
      <c r="H654" s="26"/>
      <c r="I654" s="26"/>
      <c r="J654" s="26"/>
      <c r="K654" s="26"/>
      <c r="L654" s="26"/>
      <c r="M654" s="26"/>
      <c r="N654" s="26"/>
      <c r="O654" s="26"/>
      <c r="P654" s="26"/>
      <c r="Q654" s="26"/>
      <c r="R654" s="26"/>
      <c r="S654" s="26"/>
      <c r="T654" s="26"/>
      <c r="U654" s="26"/>
      <c r="V654" s="26"/>
      <c r="W654" s="26"/>
      <c r="X654" s="26"/>
      <c r="Y654" s="26"/>
      <c r="Z654" s="26"/>
      <c r="AA654" s="26"/>
      <c r="AB654" s="26"/>
      <c r="AC654" s="26"/>
      <c r="AD654" s="26"/>
      <c r="AE654" s="26"/>
      <c r="AF654" s="26"/>
      <c r="AG654" s="26"/>
      <c r="AH654" s="26"/>
      <c r="AI654" s="26"/>
      <c r="AJ654" s="26"/>
      <c r="AK654" s="26"/>
      <c r="AL654" s="26"/>
      <c r="AM654" s="26"/>
      <c r="AN654" s="26"/>
      <c r="AO654" s="26"/>
      <c r="AP654" s="26"/>
      <c r="AQ654" s="26"/>
      <c r="AR654" s="26"/>
      <c r="AS654" s="26"/>
      <c r="AT654" s="26"/>
      <c r="AU654" s="26"/>
      <c r="AV654" s="26"/>
      <c r="AW654" s="26"/>
      <c r="AX654" s="26"/>
      <c r="AY654" s="26"/>
      <c r="AZ654" s="26"/>
      <c r="BA654" s="26"/>
      <c r="BB654" s="26"/>
      <c r="BC654" s="26"/>
      <c r="BD654" s="26"/>
      <c r="BE654" s="26"/>
      <c r="BF654" s="26"/>
      <c r="BG654" s="26"/>
      <c r="BH654" s="26"/>
      <c r="BI654" s="26"/>
      <c r="BJ654" s="26"/>
      <c r="BK654" s="26"/>
      <c r="BL654" s="41"/>
      <c r="BM654" t="s">
        <v>100</v>
      </c>
    </row>
    <row r="655" spans="1:65" x14ac:dyDescent="0.2">
      <c r="A655" s="249"/>
      <c r="B655" s="40" t="s">
        <v>53</v>
      </c>
      <c r="C655" s="24" t="s">
        <v>80</v>
      </c>
      <c r="D655" s="25"/>
      <c r="E655" s="26"/>
      <c r="F655" s="26"/>
      <c r="G655" s="26"/>
      <c r="H655" s="26"/>
      <c r="I655" s="26"/>
      <c r="J655" s="26"/>
      <c r="K655" s="26"/>
      <c r="L655" s="26"/>
      <c r="M655" s="26"/>
      <c r="N655" s="26"/>
      <c r="O655" s="26"/>
      <c r="P655" s="26"/>
      <c r="Q655" s="26"/>
      <c r="R655" s="26"/>
      <c r="S655" s="26"/>
      <c r="T655" s="26"/>
      <c r="U655" s="26"/>
      <c r="V655" s="26"/>
      <c r="W655" s="26"/>
      <c r="X655" s="26"/>
      <c r="Y655" s="26"/>
      <c r="Z655" s="26"/>
      <c r="AA655" s="26"/>
      <c r="AB655" s="26"/>
      <c r="AC655" s="26"/>
      <c r="AD655" s="26"/>
      <c r="AE655" s="26"/>
      <c r="AF655" s="26"/>
      <c r="AG655" s="26"/>
      <c r="AH655" s="26"/>
      <c r="AI655" s="26"/>
      <c r="AJ655" s="26"/>
      <c r="AK655" s="26"/>
      <c r="AL655" s="26"/>
      <c r="AM655" s="26"/>
      <c r="AN655" s="26"/>
      <c r="AO655" s="26"/>
      <c r="AP655" s="26"/>
      <c r="AQ655" s="26"/>
      <c r="AR655" s="26"/>
      <c r="AS655" s="26"/>
      <c r="AT655" s="26"/>
      <c r="AU655" s="26"/>
      <c r="AV655" s="26"/>
      <c r="AW655" s="26"/>
      <c r="AX655" s="26"/>
      <c r="AY655" s="26"/>
      <c r="AZ655" s="26"/>
      <c r="BA655" s="26"/>
      <c r="BB655" s="26"/>
      <c r="BC655" s="26"/>
      <c r="BD655" s="26"/>
      <c r="BE655" s="26"/>
      <c r="BF655" s="26"/>
      <c r="BG655" s="26"/>
      <c r="BH655" s="26"/>
      <c r="BI655" s="26"/>
      <c r="BJ655" s="26"/>
      <c r="BK655" s="26"/>
      <c r="BL655" s="41"/>
      <c r="BM655" t="s">
        <v>100</v>
      </c>
    </row>
    <row r="656" spans="1:65" x14ac:dyDescent="0.2">
      <c r="A656" s="249"/>
      <c r="B656" s="40" t="s">
        <v>53</v>
      </c>
      <c r="C656" s="24" t="s">
        <v>78</v>
      </c>
      <c r="D656" s="25"/>
      <c r="E656" s="26"/>
      <c r="F656" s="26"/>
      <c r="G656" s="26"/>
      <c r="H656" s="26"/>
      <c r="I656" s="26"/>
      <c r="J656" s="26"/>
      <c r="K656" s="26"/>
      <c r="L656" s="26"/>
      <c r="M656" s="26"/>
      <c r="N656" s="26"/>
      <c r="O656" s="26"/>
      <c r="P656" s="26"/>
      <c r="Q656" s="26"/>
      <c r="R656" s="26"/>
      <c r="S656" s="26"/>
      <c r="T656" s="26"/>
      <c r="U656" s="26"/>
      <c r="V656" s="26"/>
      <c r="W656" s="26"/>
      <c r="X656" s="26"/>
      <c r="Y656" s="26"/>
      <c r="Z656" s="26"/>
      <c r="AA656" s="26"/>
      <c r="AB656" s="26"/>
      <c r="AC656" s="26"/>
      <c r="AD656" s="26"/>
      <c r="AE656" s="26"/>
      <c r="AF656" s="26"/>
      <c r="AG656" s="26"/>
      <c r="AH656" s="26"/>
      <c r="AI656" s="26"/>
      <c r="AJ656" s="26"/>
      <c r="AK656" s="26"/>
      <c r="AL656" s="26"/>
      <c r="AM656" s="26"/>
      <c r="AN656" s="26"/>
      <c r="AO656" s="26"/>
      <c r="AP656" s="26"/>
      <c r="AQ656" s="26"/>
      <c r="AR656" s="26"/>
      <c r="AS656" s="26"/>
      <c r="AT656" s="26"/>
      <c r="AU656" s="26"/>
      <c r="AV656" s="26"/>
      <c r="AW656" s="26"/>
      <c r="AX656" s="26"/>
      <c r="AY656" s="26"/>
      <c r="AZ656" s="26"/>
      <c r="BA656" s="26"/>
      <c r="BB656" s="26"/>
      <c r="BC656" s="26"/>
      <c r="BD656" s="26"/>
      <c r="BE656" s="26"/>
      <c r="BF656" s="26"/>
      <c r="BG656" s="26"/>
      <c r="BH656" s="26"/>
      <c r="BI656" s="26"/>
      <c r="BJ656" s="26"/>
      <c r="BK656" s="26"/>
      <c r="BL656" s="41"/>
      <c r="BM656" t="s">
        <v>100</v>
      </c>
    </row>
    <row r="657" spans="1:65" x14ac:dyDescent="0.2">
      <c r="A657" s="249"/>
      <c r="B657" s="40" t="s">
        <v>53</v>
      </c>
      <c r="C657" s="31" t="s">
        <v>5</v>
      </c>
      <c r="D657" s="27">
        <v>5</v>
      </c>
      <c r="E657" s="28">
        <v>5</v>
      </c>
      <c r="F657" s="28">
        <v>5</v>
      </c>
      <c r="G657" s="28">
        <v>10</v>
      </c>
      <c r="H657" s="28">
        <v>10</v>
      </c>
      <c r="I657" s="28">
        <v>10</v>
      </c>
      <c r="J657" s="28">
        <v>10</v>
      </c>
      <c r="K657" s="28">
        <v>10</v>
      </c>
      <c r="L657" s="28">
        <v>10</v>
      </c>
      <c r="M657" s="28">
        <v>58</v>
      </c>
      <c r="N657" s="28">
        <v>138</v>
      </c>
      <c r="O657" s="28">
        <v>145</v>
      </c>
      <c r="P657" s="28">
        <v>163</v>
      </c>
      <c r="Q657" s="28">
        <v>255</v>
      </c>
      <c r="R657" s="28">
        <v>270</v>
      </c>
      <c r="S657" s="28">
        <v>270</v>
      </c>
      <c r="T657" s="28">
        <v>270</v>
      </c>
      <c r="U657" s="28">
        <v>270</v>
      </c>
      <c r="V657" s="28">
        <v>250</v>
      </c>
      <c r="W657" s="28">
        <v>250</v>
      </c>
      <c r="X657" s="28">
        <v>255.55555555555554</v>
      </c>
      <c r="Y657" s="28">
        <v>261.11111111111109</v>
      </c>
      <c r="Z657" s="28">
        <v>266.66666666666663</v>
      </c>
      <c r="AA657" s="28">
        <v>266.66666666666663</v>
      </c>
      <c r="AB657" s="28">
        <v>266.66666666666663</v>
      </c>
      <c r="AC657" s="28">
        <v>266.66666666666663</v>
      </c>
      <c r="AD657" s="28">
        <v>266.66666666666663</v>
      </c>
      <c r="AE657" s="28">
        <v>266.66666666666663</v>
      </c>
      <c r="AF657" s="28">
        <v>266.66666666666663</v>
      </c>
      <c r="AG657" s="28">
        <v>266.66666666666663</v>
      </c>
      <c r="AH657" s="28">
        <v>266.66666666666663</v>
      </c>
      <c r="AI657" s="28">
        <v>266.66666666666663</v>
      </c>
      <c r="AJ657" s="28">
        <v>266.66666666666663</v>
      </c>
      <c r="AK657" s="28">
        <v>266.66666666666663</v>
      </c>
      <c r="AL657" s="28">
        <v>266.66666666666663</v>
      </c>
      <c r="AM657" s="28">
        <v>266.66666666666663</v>
      </c>
      <c r="AN657" s="28">
        <v>266.66666666666663</v>
      </c>
      <c r="AO657" s="28">
        <v>266.66666666666663</v>
      </c>
      <c r="AP657" s="28">
        <v>266.66666666666663</v>
      </c>
      <c r="AQ657" s="28">
        <v>266.66666666666663</v>
      </c>
      <c r="AR657" s="28">
        <v>266.66666666666663</v>
      </c>
      <c r="AS657" s="28">
        <v>266.66666666666663</v>
      </c>
      <c r="AT657" s="28">
        <v>266.66666666666663</v>
      </c>
      <c r="AU657" s="28">
        <v>266.66666666666663</v>
      </c>
      <c r="AV657" s="28">
        <v>266.66666666666663</v>
      </c>
      <c r="AW657" s="28">
        <v>266.66666666666663</v>
      </c>
      <c r="AX657" s="28">
        <v>266.66666666666663</v>
      </c>
      <c r="AY657" s="28">
        <v>266.66666666666663</v>
      </c>
      <c r="AZ657" s="28">
        <v>266.66666666666663</v>
      </c>
      <c r="BA657" s="28">
        <v>266.66666666666663</v>
      </c>
      <c r="BB657" s="28">
        <v>266.66666666666663</v>
      </c>
      <c r="BC657" s="28">
        <v>266.66666666666663</v>
      </c>
      <c r="BD657" s="28">
        <v>266.66666666666663</v>
      </c>
      <c r="BE657" s="28">
        <v>266.66666666666663</v>
      </c>
      <c r="BF657" s="28">
        <v>266.66666666666663</v>
      </c>
      <c r="BG657" s="28">
        <v>266.66666666666663</v>
      </c>
      <c r="BH657" s="28">
        <v>266.66666666666663</v>
      </c>
      <c r="BI657" s="28">
        <v>266.66666666666663</v>
      </c>
      <c r="BJ657" s="28">
        <v>266.66666666666663</v>
      </c>
      <c r="BK657" s="28">
        <v>266.66666666666663</v>
      </c>
      <c r="BL657" s="42">
        <v>266.66666666666663</v>
      </c>
      <c r="BM657" t="s">
        <v>100</v>
      </c>
    </row>
    <row r="658" spans="1:65" x14ac:dyDescent="0.2">
      <c r="A658" s="249"/>
      <c r="B658" s="40" t="s">
        <v>53</v>
      </c>
      <c r="C658" s="24" t="s">
        <v>74</v>
      </c>
      <c r="D658" s="35">
        <v>5</v>
      </c>
      <c r="E658" s="29">
        <v>5</v>
      </c>
      <c r="F658" s="29">
        <v>5</v>
      </c>
      <c r="G658" s="29">
        <v>10</v>
      </c>
      <c r="H658" s="29">
        <v>10</v>
      </c>
      <c r="I658" s="29">
        <v>10</v>
      </c>
      <c r="J658" s="29">
        <v>10</v>
      </c>
      <c r="K658" s="29">
        <v>10</v>
      </c>
      <c r="L658" s="29">
        <v>10</v>
      </c>
      <c r="M658" s="29">
        <v>58</v>
      </c>
      <c r="N658" s="29">
        <v>138</v>
      </c>
      <c r="O658" s="29">
        <v>145</v>
      </c>
      <c r="P658" s="29">
        <v>163</v>
      </c>
      <c r="Q658" s="29">
        <v>255</v>
      </c>
      <c r="R658" s="29">
        <v>270</v>
      </c>
      <c r="S658" s="29">
        <v>270</v>
      </c>
      <c r="T658" s="29">
        <v>270</v>
      </c>
      <c r="U658" s="29">
        <v>270</v>
      </c>
      <c r="V658" s="29">
        <v>250</v>
      </c>
      <c r="W658" s="29">
        <v>250</v>
      </c>
      <c r="X658" s="26">
        <v>255.55555555555554</v>
      </c>
      <c r="Y658" s="26">
        <v>0</v>
      </c>
      <c r="Z658" s="26">
        <v>266.66666666666669</v>
      </c>
      <c r="AA658" s="26">
        <v>0</v>
      </c>
      <c r="AB658" s="26">
        <v>0</v>
      </c>
      <c r="AC658" s="26">
        <v>266.66666666666669</v>
      </c>
      <c r="AD658" s="26">
        <v>0</v>
      </c>
      <c r="AE658" s="26">
        <v>266.66666666666669</v>
      </c>
      <c r="AF658" s="26">
        <v>0</v>
      </c>
      <c r="AG658" s="26">
        <v>0</v>
      </c>
      <c r="AH658" s="26">
        <v>266.66666666666669</v>
      </c>
      <c r="AI658" s="26"/>
      <c r="AJ658" s="26"/>
      <c r="AK658" s="26"/>
      <c r="AL658" s="26"/>
      <c r="AM658" s="26"/>
      <c r="AN658" s="26"/>
      <c r="AO658" s="26"/>
      <c r="AP658" s="26"/>
      <c r="AQ658" s="26"/>
      <c r="AR658" s="26"/>
      <c r="AS658" s="26"/>
      <c r="AT658" s="26"/>
      <c r="AU658" s="26"/>
      <c r="AV658" s="26"/>
      <c r="AW658" s="26"/>
      <c r="AX658" s="26"/>
      <c r="AY658" s="26"/>
      <c r="AZ658" s="26"/>
      <c r="BA658" s="26"/>
      <c r="BB658" s="26"/>
      <c r="BC658" s="26"/>
      <c r="BD658" s="26"/>
      <c r="BE658" s="26"/>
      <c r="BF658" s="26"/>
      <c r="BG658" s="26"/>
      <c r="BH658" s="26"/>
      <c r="BI658" s="26"/>
      <c r="BJ658" s="26"/>
      <c r="BK658" s="26"/>
      <c r="BL658" s="41"/>
      <c r="BM658" t="s">
        <v>100</v>
      </c>
    </row>
    <row r="659" spans="1:65" x14ac:dyDescent="0.2">
      <c r="A659" s="249"/>
      <c r="B659" s="40" t="s">
        <v>53</v>
      </c>
      <c r="C659" s="24" t="s">
        <v>83</v>
      </c>
      <c r="D659" s="25"/>
      <c r="E659" s="26"/>
      <c r="F659" s="26"/>
      <c r="G659" s="26"/>
      <c r="H659" s="26"/>
      <c r="I659" s="26"/>
      <c r="J659" s="26"/>
      <c r="K659" s="26"/>
      <c r="L659" s="26"/>
      <c r="M659" s="26"/>
      <c r="N659" s="26"/>
      <c r="O659" s="26"/>
      <c r="P659" s="26"/>
      <c r="Q659" s="26"/>
      <c r="R659" s="26"/>
      <c r="S659" s="26"/>
      <c r="T659" s="26"/>
      <c r="U659" s="26"/>
      <c r="V659" s="26"/>
      <c r="W659" s="30"/>
      <c r="X659" s="30">
        <v>5.5555555555555429</v>
      </c>
      <c r="Y659" s="30">
        <v>5.5555555555555713</v>
      </c>
      <c r="Z659" s="30">
        <v>5.5555555555555713</v>
      </c>
      <c r="AA659" s="30">
        <v>1.8947806286936004E-14</v>
      </c>
      <c r="AB659" s="30">
        <v>1.8947806286936004E-14</v>
      </c>
      <c r="AC659" s="30">
        <v>1.8947806286936004E-14</v>
      </c>
      <c r="AD659" s="30">
        <v>2.8421709430404007E-14</v>
      </c>
      <c r="AE659" s="30">
        <v>2.8421709430404007E-14</v>
      </c>
      <c r="AF659" s="30">
        <v>1.8947806286936004E-14</v>
      </c>
      <c r="AG659" s="30">
        <v>1.8947806286936004E-14</v>
      </c>
      <c r="AH659" s="30">
        <v>1.8947806286936004E-14</v>
      </c>
      <c r="AI659" s="30"/>
      <c r="AJ659" s="30"/>
      <c r="AK659" s="30"/>
      <c r="AL659" s="30"/>
      <c r="AM659" s="30"/>
      <c r="AN659" s="30"/>
      <c r="AO659" s="30"/>
      <c r="AP659" s="30"/>
      <c r="AQ659" s="30"/>
      <c r="AR659" s="30"/>
      <c r="AS659" s="30"/>
      <c r="AT659" s="30"/>
      <c r="AU659" s="30"/>
      <c r="AV659" s="30"/>
      <c r="AW659" s="30"/>
      <c r="AX659" s="30"/>
      <c r="AY659" s="30"/>
      <c r="AZ659" s="30"/>
      <c r="BA659" s="30"/>
      <c r="BB659" s="30"/>
      <c r="BC659" s="30"/>
      <c r="BD659" s="30"/>
      <c r="BE659" s="30"/>
      <c r="BF659" s="30"/>
      <c r="BG659" s="30"/>
      <c r="BH659" s="30"/>
      <c r="BI659" s="30"/>
      <c r="BJ659" s="30"/>
      <c r="BK659" s="30"/>
      <c r="BL659" s="43"/>
      <c r="BM659" t="s">
        <v>100</v>
      </c>
    </row>
    <row r="660" spans="1:65" x14ac:dyDescent="0.2">
      <c r="A660" s="249"/>
      <c r="B660" s="40" t="s">
        <v>53</v>
      </c>
      <c r="C660" s="24" t="s">
        <v>75</v>
      </c>
      <c r="D660" s="25"/>
      <c r="E660" s="26"/>
      <c r="F660" s="26"/>
      <c r="G660" s="26"/>
      <c r="H660" s="26"/>
      <c r="I660" s="26"/>
      <c r="J660" s="26"/>
      <c r="K660" s="26"/>
      <c r="L660" s="26"/>
      <c r="M660" s="26"/>
      <c r="N660" s="26"/>
      <c r="O660" s="26"/>
      <c r="P660" s="26"/>
      <c r="Q660" s="26"/>
      <c r="R660" s="26"/>
      <c r="S660" s="26"/>
      <c r="T660" s="26"/>
      <c r="U660" s="26"/>
      <c r="V660" s="26"/>
      <c r="W660" s="26"/>
      <c r="X660" s="26"/>
      <c r="Y660" s="26"/>
      <c r="Z660" s="26"/>
      <c r="AA660" s="26"/>
      <c r="AB660" s="26"/>
      <c r="AC660" s="26"/>
      <c r="AD660" s="26"/>
      <c r="AE660" s="26"/>
      <c r="AF660" s="26"/>
      <c r="AG660" s="26"/>
      <c r="AH660" s="26"/>
      <c r="AI660" s="26"/>
      <c r="AJ660" s="26"/>
      <c r="AK660" s="26"/>
      <c r="AL660" s="26"/>
      <c r="AM660" s="26"/>
      <c r="AN660" s="26"/>
      <c r="AO660" s="26"/>
      <c r="AP660" s="26"/>
      <c r="AQ660" s="26"/>
      <c r="AR660" s="26"/>
      <c r="AS660" s="26"/>
      <c r="AT660" s="26"/>
      <c r="AU660" s="26"/>
      <c r="AV660" s="26"/>
      <c r="AW660" s="26"/>
      <c r="AX660" s="26"/>
      <c r="AY660" s="26"/>
      <c r="AZ660" s="26"/>
      <c r="BA660" s="26"/>
      <c r="BB660" s="26"/>
      <c r="BC660" s="26"/>
      <c r="BD660" s="26"/>
      <c r="BE660" s="26"/>
      <c r="BF660" s="26"/>
      <c r="BG660" s="26"/>
      <c r="BH660" s="26"/>
      <c r="BI660" s="26"/>
      <c r="BJ660" s="26"/>
      <c r="BK660" s="26"/>
      <c r="BL660" s="41"/>
      <c r="BM660" t="s">
        <v>100</v>
      </c>
    </row>
    <row r="661" spans="1:65" x14ac:dyDescent="0.2">
      <c r="A661" s="249"/>
      <c r="B661" s="40" t="s">
        <v>53</v>
      </c>
      <c r="C661" s="24" t="s">
        <v>79</v>
      </c>
      <c r="D661" s="25"/>
      <c r="E661" s="26"/>
      <c r="F661" s="26"/>
      <c r="G661" s="26"/>
      <c r="H661" s="26"/>
      <c r="I661" s="26"/>
      <c r="J661" s="26"/>
      <c r="K661" s="26"/>
      <c r="L661" s="26"/>
      <c r="M661" s="26"/>
      <c r="N661" s="26"/>
      <c r="O661" s="26"/>
      <c r="P661" s="26"/>
      <c r="Q661" s="26"/>
      <c r="R661" s="26"/>
      <c r="S661" s="26"/>
      <c r="T661" s="26"/>
      <c r="U661" s="26"/>
      <c r="V661" s="26"/>
      <c r="W661" s="26"/>
      <c r="X661" s="26"/>
      <c r="Y661" s="26"/>
      <c r="Z661" s="26"/>
      <c r="AA661" s="26"/>
      <c r="AB661" s="26"/>
      <c r="AC661" s="26"/>
      <c r="AD661" s="26"/>
      <c r="AE661" s="26"/>
      <c r="AF661" s="26"/>
      <c r="AG661" s="26"/>
      <c r="AH661" s="26"/>
      <c r="AI661" s="26"/>
      <c r="AJ661" s="26"/>
      <c r="AK661" s="26"/>
      <c r="AL661" s="26"/>
      <c r="AM661" s="26"/>
      <c r="AN661" s="26"/>
      <c r="AO661" s="26"/>
      <c r="AP661" s="26"/>
      <c r="AQ661" s="26"/>
      <c r="AR661" s="26"/>
      <c r="AS661" s="26"/>
      <c r="AT661" s="26"/>
      <c r="AU661" s="26"/>
      <c r="AV661" s="26"/>
      <c r="AW661" s="26"/>
      <c r="AX661" s="26"/>
      <c r="AY661" s="26"/>
      <c r="AZ661" s="26"/>
      <c r="BA661" s="26"/>
      <c r="BB661" s="26"/>
      <c r="BC661" s="26"/>
      <c r="BD661" s="26"/>
      <c r="BE661" s="26"/>
      <c r="BF661" s="26"/>
      <c r="BG661" s="26"/>
      <c r="BH661" s="26"/>
      <c r="BI661" s="26"/>
      <c r="BJ661" s="26"/>
      <c r="BK661" s="26"/>
      <c r="BL661" s="41"/>
      <c r="BM661" t="s">
        <v>100</v>
      </c>
    </row>
    <row r="662" spans="1:65" x14ac:dyDescent="0.2">
      <c r="A662" s="249"/>
      <c r="B662" s="40" t="s">
        <v>53</v>
      </c>
      <c r="C662" s="24" t="s">
        <v>80</v>
      </c>
      <c r="D662" s="25"/>
      <c r="E662" s="26"/>
      <c r="F662" s="26"/>
      <c r="G662" s="26"/>
      <c r="H662" s="26"/>
      <c r="I662" s="26"/>
      <c r="J662" s="26"/>
      <c r="K662" s="26"/>
      <c r="L662" s="26"/>
      <c r="M662" s="26"/>
      <c r="N662" s="26"/>
      <c r="O662" s="26"/>
      <c r="P662" s="26"/>
      <c r="Q662" s="26"/>
      <c r="R662" s="26"/>
      <c r="S662" s="26"/>
      <c r="T662" s="26"/>
      <c r="U662" s="26"/>
      <c r="V662" s="26"/>
      <c r="W662" s="26"/>
      <c r="X662" s="26"/>
      <c r="Y662" s="26"/>
      <c r="Z662" s="26"/>
      <c r="AA662" s="26"/>
      <c r="AB662" s="26"/>
      <c r="AC662" s="26"/>
      <c r="AD662" s="26"/>
      <c r="AE662" s="26"/>
      <c r="AF662" s="26"/>
      <c r="AG662" s="26"/>
      <c r="AH662" s="26"/>
      <c r="AI662" s="26"/>
      <c r="AJ662" s="26"/>
      <c r="AK662" s="26"/>
      <c r="AL662" s="26"/>
      <c r="AM662" s="26"/>
      <c r="AN662" s="26"/>
      <c r="AO662" s="26"/>
      <c r="AP662" s="26"/>
      <c r="AQ662" s="26"/>
      <c r="AR662" s="26"/>
      <c r="AS662" s="26"/>
      <c r="AT662" s="26"/>
      <c r="AU662" s="26"/>
      <c r="AV662" s="26"/>
      <c r="AW662" s="26"/>
      <c r="AX662" s="26"/>
      <c r="AY662" s="26"/>
      <c r="AZ662" s="26"/>
      <c r="BA662" s="26"/>
      <c r="BB662" s="26"/>
      <c r="BC662" s="26"/>
      <c r="BD662" s="26"/>
      <c r="BE662" s="26"/>
      <c r="BF662" s="26"/>
      <c r="BG662" s="26"/>
      <c r="BH662" s="26"/>
      <c r="BI662" s="26"/>
      <c r="BJ662" s="26"/>
      <c r="BK662" s="26"/>
      <c r="BL662" s="41"/>
      <c r="BM662" t="s">
        <v>100</v>
      </c>
    </row>
    <row r="663" spans="1:65" x14ac:dyDescent="0.2">
      <c r="A663" s="249"/>
      <c r="B663" s="40" t="s">
        <v>53</v>
      </c>
      <c r="C663" s="24" t="s">
        <v>78</v>
      </c>
      <c r="D663" s="25"/>
      <c r="E663" s="26"/>
      <c r="F663" s="26"/>
      <c r="G663" s="26"/>
      <c r="H663" s="26"/>
      <c r="I663" s="26"/>
      <c r="J663" s="26"/>
      <c r="K663" s="26"/>
      <c r="L663" s="26"/>
      <c r="M663" s="26"/>
      <c r="N663" s="26"/>
      <c r="O663" s="26"/>
      <c r="P663" s="26"/>
      <c r="Q663" s="26"/>
      <c r="R663" s="26"/>
      <c r="S663" s="26"/>
      <c r="T663" s="26"/>
      <c r="U663" s="26"/>
      <c r="V663" s="26"/>
      <c r="W663" s="26"/>
      <c r="X663" s="26"/>
      <c r="Y663" s="26"/>
      <c r="Z663" s="26"/>
      <c r="AA663" s="26"/>
      <c r="AB663" s="26"/>
      <c r="AC663" s="26"/>
      <c r="AD663" s="26"/>
      <c r="AE663" s="26"/>
      <c r="AF663" s="26"/>
      <c r="AG663" s="26"/>
      <c r="AH663" s="26"/>
      <c r="AI663" s="26"/>
      <c r="AJ663" s="26"/>
      <c r="AK663" s="26"/>
      <c r="AL663" s="26"/>
      <c r="AM663" s="26"/>
      <c r="AN663" s="26"/>
      <c r="AO663" s="26"/>
      <c r="AP663" s="26"/>
      <c r="AQ663" s="26"/>
      <c r="AR663" s="26"/>
      <c r="AS663" s="26"/>
      <c r="AT663" s="26"/>
      <c r="AU663" s="26"/>
      <c r="AV663" s="26"/>
      <c r="AW663" s="26"/>
      <c r="AX663" s="26"/>
      <c r="AY663" s="26"/>
      <c r="AZ663" s="26"/>
      <c r="BA663" s="26"/>
      <c r="BB663" s="26"/>
      <c r="BC663" s="26"/>
      <c r="BD663" s="26"/>
      <c r="BE663" s="26"/>
      <c r="BF663" s="26"/>
      <c r="BG663" s="26"/>
      <c r="BH663" s="26"/>
      <c r="BI663" s="26"/>
      <c r="BJ663" s="26"/>
      <c r="BK663" s="26"/>
      <c r="BL663" s="41"/>
      <c r="BM663" t="s">
        <v>100</v>
      </c>
    </row>
    <row r="664" spans="1:65" x14ac:dyDescent="0.2">
      <c r="A664" s="249"/>
      <c r="B664" s="40" t="s">
        <v>53</v>
      </c>
      <c r="C664" s="31" t="s">
        <v>47</v>
      </c>
      <c r="D664" s="27">
        <v>0</v>
      </c>
      <c r="E664" s="28">
        <v>0</v>
      </c>
      <c r="F664" s="28">
        <v>1</v>
      </c>
      <c r="G664" s="28">
        <v>1</v>
      </c>
      <c r="H664" s="28">
        <v>1</v>
      </c>
      <c r="I664" s="28">
        <v>2</v>
      </c>
      <c r="J664" s="28">
        <v>2</v>
      </c>
      <c r="K664" s="28">
        <v>2</v>
      </c>
      <c r="L664" s="28">
        <v>2</v>
      </c>
      <c r="M664" s="28">
        <v>2</v>
      </c>
      <c r="N664" s="28">
        <v>4</v>
      </c>
      <c r="O664" s="28">
        <v>4</v>
      </c>
      <c r="P664" s="28">
        <v>4</v>
      </c>
      <c r="Q664" s="28">
        <v>6</v>
      </c>
      <c r="R664" s="28">
        <v>8</v>
      </c>
      <c r="S664" s="28">
        <v>11</v>
      </c>
      <c r="T664" s="28">
        <v>11</v>
      </c>
      <c r="U664" s="28">
        <v>11</v>
      </c>
      <c r="V664" s="28">
        <v>9.4</v>
      </c>
      <c r="W664" s="28">
        <v>9.4</v>
      </c>
      <c r="X664" s="28">
        <v>9.4</v>
      </c>
      <c r="Y664" s="28">
        <v>9.4</v>
      </c>
      <c r="Z664" s="28">
        <v>9.4</v>
      </c>
      <c r="AA664" s="28">
        <v>9.4</v>
      </c>
      <c r="AB664" s="28">
        <v>9.4</v>
      </c>
      <c r="AC664" s="28">
        <v>9.4</v>
      </c>
      <c r="AD664" s="28">
        <v>9.4</v>
      </c>
      <c r="AE664" s="28">
        <v>9.4</v>
      </c>
      <c r="AF664" s="28">
        <v>9.4</v>
      </c>
      <c r="AG664" s="28">
        <v>9.4</v>
      </c>
      <c r="AH664" s="28">
        <v>9.4</v>
      </c>
      <c r="AI664" s="28">
        <v>9.4</v>
      </c>
      <c r="AJ664" s="28">
        <v>9.4</v>
      </c>
      <c r="AK664" s="28">
        <v>9.4</v>
      </c>
      <c r="AL664" s="28">
        <v>9.4</v>
      </c>
      <c r="AM664" s="28">
        <v>9.4</v>
      </c>
      <c r="AN664" s="28">
        <v>9.4</v>
      </c>
      <c r="AO664" s="28">
        <v>9.4</v>
      </c>
      <c r="AP664" s="28">
        <v>9.4</v>
      </c>
      <c r="AQ664" s="28">
        <v>9.4</v>
      </c>
      <c r="AR664" s="28">
        <v>9.4</v>
      </c>
      <c r="AS664" s="28">
        <v>9.4</v>
      </c>
      <c r="AT664" s="28">
        <v>9.4</v>
      </c>
      <c r="AU664" s="28">
        <v>9.4</v>
      </c>
      <c r="AV664" s="28">
        <v>9.4</v>
      </c>
      <c r="AW664" s="28">
        <v>9.4</v>
      </c>
      <c r="AX664" s="28">
        <v>9.4</v>
      </c>
      <c r="AY664" s="28">
        <v>9.4</v>
      </c>
      <c r="AZ664" s="28">
        <v>9.4</v>
      </c>
      <c r="BA664" s="28">
        <v>9.4</v>
      </c>
      <c r="BB664" s="28">
        <v>9.4</v>
      </c>
      <c r="BC664" s="28">
        <v>9.4</v>
      </c>
      <c r="BD664" s="28">
        <v>9.4</v>
      </c>
      <c r="BE664" s="28">
        <v>9.4</v>
      </c>
      <c r="BF664" s="28">
        <v>9.4</v>
      </c>
      <c r="BG664" s="28">
        <v>9.4</v>
      </c>
      <c r="BH664" s="28">
        <v>9.4</v>
      </c>
      <c r="BI664" s="28">
        <v>9.4</v>
      </c>
      <c r="BJ664" s="28">
        <v>9.4</v>
      </c>
      <c r="BK664" s="28">
        <v>9.4</v>
      </c>
      <c r="BL664" s="42">
        <v>9.4</v>
      </c>
      <c r="BM664" t="s">
        <v>100</v>
      </c>
    </row>
    <row r="665" spans="1:65" x14ac:dyDescent="0.2">
      <c r="A665" s="249"/>
      <c r="B665" s="40" t="s">
        <v>53</v>
      </c>
      <c r="C665" s="24" t="s">
        <v>74</v>
      </c>
      <c r="D665" s="35">
        <v>0</v>
      </c>
      <c r="E665" s="29">
        <v>0</v>
      </c>
      <c r="F665" s="29">
        <v>1</v>
      </c>
      <c r="G665" s="29">
        <v>1</v>
      </c>
      <c r="H665" s="29">
        <v>1</v>
      </c>
      <c r="I665" s="29">
        <v>2</v>
      </c>
      <c r="J665" s="29">
        <v>2</v>
      </c>
      <c r="K665" s="29">
        <v>2</v>
      </c>
      <c r="L665" s="29">
        <v>2</v>
      </c>
      <c r="M665" s="29">
        <v>2</v>
      </c>
      <c r="N665" s="29">
        <v>4</v>
      </c>
      <c r="O665" s="29">
        <v>4</v>
      </c>
      <c r="P665" s="29">
        <v>4</v>
      </c>
      <c r="Q665" s="29">
        <v>6</v>
      </c>
      <c r="R665" s="29">
        <v>8</v>
      </c>
      <c r="S665" s="29">
        <v>11</v>
      </c>
      <c r="T665" s="29">
        <v>11</v>
      </c>
      <c r="U665" s="29">
        <v>11</v>
      </c>
      <c r="V665" s="29">
        <v>9.4</v>
      </c>
      <c r="W665" s="29">
        <v>9.4</v>
      </c>
      <c r="X665" s="26">
        <v>0</v>
      </c>
      <c r="Y665" s="26">
        <v>0</v>
      </c>
      <c r="Z665" s="26">
        <v>0</v>
      </c>
      <c r="AA665" s="26">
        <v>0</v>
      </c>
      <c r="AB665" s="26">
        <v>0</v>
      </c>
      <c r="AC665" s="26">
        <v>0</v>
      </c>
      <c r="AD665" s="26">
        <v>0</v>
      </c>
      <c r="AE665" s="26">
        <v>0</v>
      </c>
      <c r="AF665" s="26">
        <v>0</v>
      </c>
      <c r="AG665" s="26">
        <v>0</v>
      </c>
      <c r="AH665" s="26">
        <v>0</v>
      </c>
      <c r="AI665" s="26"/>
      <c r="AJ665" s="26"/>
      <c r="AK665" s="26"/>
      <c r="AL665" s="26"/>
      <c r="AM665" s="26"/>
      <c r="AN665" s="26"/>
      <c r="AO665" s="26"/>
      <c r="AP665" s="26"/>
      <c r="AQ665" s="26"/>
      <c r="AR665" s="26"/>
      <c r="AS665" s="26"/>
      <c r="AT665" s="26"/>
      <c r="AU665" s="26"/>
      <c r="AV665" s="26"/>
      <c r="AW665" s="26"/>
      <c r="AX665" s="26"/>
      <c r="AY665" s="26"/>
      <c r="AZ665" s="26"/>
      <c r="BA665" s="26"/>
      <c r="BB665" s="26"/>
      <c r="BC665" s="26"/>
      <c r="BD665" s="26"/>
      <c r="BE665" s="26"/>
      <c r="BF665" s="26"/>
      <c r="BG665" s="26"/>
      <c r="BH665" s="26"/>
      <c r="BI665" s="26"/>
      <c r="BJ665" s="26"/>
      <c r="BK665" s="26"/>
      <c r="BL665" s="41"/>
      <c r="BM665" t="s">
        <v>100</v>
      </c>
    </row>
    <row r="666" spans="1:65" x14ac:dyDescent="0.2">
      <c r="A666" s="249"/>
      <c r="B666" s="40" t="s">
        <v>53</v>
      </c>
      <c r="C666" s="24" t="s">
        <v>83</v>
      </c>
      <c r="D666" s="25"/>
      <c r="E666" s="26"/>
      <c r="F666" s="26"/>
      <c r="G666" s="26"/>
      <c r="H666" s="26"/>
      <c r="I666" s="26"/>
      <c r="J666" s="26"/>
      <c r="K666" s="26"/>
      <c r="L666" s="26"/>
      <c r="M666" s="26"/>
      <c r="N666" s="26"/>
      <c r="O666" s="26"/>
      <c r="P666" s="26"/>
      <c r="Q666" s="26"/>
      <c r="R666" s="26"/>
      <c r="S666" s="26"/>
      <c r="T666" s="26"/>
      <c r="U666" s="26"/>
      <c r="V666" s="26"/>
      <c r="W666" s="30"/>
      <c r="X666" s="30"/>
      <c r="Y666" s="30"/>
      <c r="Z666" s="30"/>
      <c r="AA666" s="30"/>
      <c r="AB666" s="30"/>
      <c r="AC666" s="30"/>
      <c r="AD666" s="30"/>
      <c r="AE666" s="30"/>
      <c r="AF666" s="30"/>
      <c r="AG666" s="30"/>
      <c r="AH666" s="30"/>
      <c r="AI666" s="30"/>
      <c r="AJ666" s="30"/>
      <c r="AK666" s="30"/>
      <c r="AL666" s="30"/>
      <c r="AM666" s="30"/>
      <c r="AN666" s="30"/>
      <c r="AO666" s="30"/>
      <c r="AP666" s="30"/>
      <c r="AQ666" s="30"/>
      <c r="AR666" s="30"/>
      <c r="AS666" s="30"/>
      <c r="AT666" s="30"/>
      <c r="AU666" s="30"/>
      <c r="AV666" s="30"/>
      <c r="AW666" s="30"/>
      <c r="AX666" s="30"/>
      <c r="AY666" s="30"/>
      <c r="AZ666" s="30"/>
      <c r="BA666" s="30"/>
      <c r="BB666" s="30"/>
      <c r="BC666" s="30"/>
      <c r="BD666" s="30"/>
      <c r="BE666" s="30"/>
      <c r="BF666" s="30"/>
      <c r="BG666" s="30"/>
      <c r="BH666" s="30"/>
      <c r="BI666" s="30"/>
      <c r="BJ666" s="30"/>
      <c r="BK666" s="30"/>
      <c r="BL666" s="43"/>
      <c r="BM666" t="s">
        <v>100</v>
      </c>
    </row>
    <row r="667" spans="1:65" x14ac:dyDescent="0.2">
      <c r="A667" s="249"/>
      <c r="B667" s="40" t="s">
        <v>53</v>
      </c>
      <c r="C667" s="24" t="s">
        <v>75</v>
      </c>
      <c r="D667" s="25"/>
      <c r="E667" s="26"/>
      <c r="F667" s="26"/>
      <c r="G667" s="26"/>
      <c r="H667" s="26"/>
      <c r="I667" s="26"/>
      <c r="J667" s="26"/>
      <c r="K667" s="26"/>
      <c r="L667" s="26"/>
      <c r="M667" s="26"/>
      <c r="N667" s="26"/>
      <c r="O667" s="26"/>
      <c r="P667" s="26"/>
      <c r="Q667" s="26"/>
      <c r="R667" s="26"/>
      <c r="S667" s="26"/>
      <c r="T667" s="26"/>
      <c r="U667" s="26"/>
      <c r="V667" s="26"/>
      <c r="W667" s="26"/>
      <c r="X667" s="26"/>
      <c r="Y667" s="26"/>
      <c r="Z667" s="26"/>
      <c r="AA667" s="26"/>
      <c r="AB667" s="26"/>
      <c r="AC667" s="26"/>
      <c r="AD667" s="26"/>
      <c r="AE667" s="26"/>
      <c r="AF667" s="26"/>
      <c r="AG667" s="26"/>
      <c r="AH667" s="26"/>
      <c r="AI667" s="26"/>
      <c r="AJ667" s="26"/>
      <c r="AK667" s="26"/>
      <c r="AL667" s="26"/>
      <c r="AM667" s="26"/>
      <c r="AN667" s="26"/>
      <c r="AO667" s="26"/>
      <c r="AP667" s="26"/>
      <c r="AQ667" s="26"/>
      <c r="AR667" s="26"/>
      <c r="AS667" s="26"/>
      <c r="AT667" s="26"/>
      <c r="AU667" s="26"/>
      <c r="AV667" s="26"/>
      <c r="AW667" s="26"/>
      <c r="AX667" s="26"/>
      <c r="AY667" s="26"/>
      <c r="AZ667" s="26"/>
      <c r="BA667" s="26"/>
      <c r="BB667" s="26"/>
      <c r="BC667" s="26"/>
      <c r="BD667" s="26"/>
      <c r="BE667" s="26"/>
      <c r="BF667" s="26"/>
      <c r="BG667" s="26"/>
      <c r="BH667" s="26"/>
      <c r="BI667" s="26"/>
      <c r="BJ667" s="26"/>
      <c r="BK667" s="26"/>
      <c r="BL667" s="41"/>
      <c r="BM667" t="s">
        <v>100</v>
      </c>
    </row>
    <row r="668" spans="1:65" x14ac:dyDescent="0.2">
      <c r="A668" s="249"/>
      <c r="B668" s="40" t="s">
        <v>53</v>
      </c>
      <c r="C668" s="24" t="s">
        <v>79</v>
      </c>
      <c r="D668" s="25"/>
      <c r="E668" s="26"/>
      <c r="F668" s="26"/>
      <c r="G668" s="26"/>
      <c r="H668" s="26"/>
      <c r="I668" s="26"/>
      <c r="J668" s="26"/>
      <c r="K668" s="26"/>
      <c r="L668" s="26"/>
      <c r="M668" s="26"/>
      <c r="N668" s="26"/>
      <c r="O668" s="26"/>
      <c r="P668" s="26"/>
      <c r="Q668" s="26"/>
      <c r="R668" s="26"/>
      <c r="S668" s="26"/>
      <c r="T668" s="26"/>
      <c r="U668" s="26"/>
      <c r="V668" s="26"/>
      <c r="W668" s="26"/>
      <c r="X668" s="26"/>
      <c r="Y668" s="26"/>
      <c r="Z668" s="26"/>
      <c r="AA668" s="26"/>
      <c r="AB668" s="26"/>
      <c r="AC668" s="26"/>
      <c r="AD668" s="26"/>
      <c r="AE668" s="26"/>
      <c r="AF668" s="26"/>
      <c r="AG668" s="26"/>
      <c r="AH668" s="26"/>
      <c r="AI668" s="26"/>
      <c r="AJ668" s="26"/>
      <c r="AK668" s="26"/>
      <c r="AL668" s="26"/>
      <c r="AM668" s="26"/>
      <c r="AN668" s="26"/>
      <c r="AO668" s="26"/>
      <c r="AP668" s="26"/>
      <c r="AQ668" s="26"/>
      <c r="AR668" s="26"/>
      <c r="AS668" s="26"/>
      <c r="AT668" s="26"/>
      <c r="AU668" s="26"/>
      <c r="AV668" s="26"/>
      <c r="AW668" s="26"/>
      <c r="AX668" s="26"/>
      <c r="AY668" s="26"/>
      <c r="AZ668" s="26"/>
      <c r="BA668" s="26"/>
      <c r="BB668" s="26"/>
      <c r="BC668" s="26"/>
      <c r="BD668" s="26"/>
      <c r="BE668" s="26"/>
      <c r="BF668" s="26"/>
      <c r="BG668" s="26"/>
      <c r="BH668" s="26"/>
      <c r="BI668" s="26"/>
      <c r="BJ668" s="26"/>
      <c r="BK668" s="26"/>
      <c r="BL668" s="41"/>
      <c r="BM668" t="s">
        <v>100</v>
      </c>
    </row>
    <row r="669" spans="1:65" x14ac:dyDescent="0.2">
      <c r="A669" s="249"/>
      <c r="B669" s="40" t="s">
        <v>53</v>
      </c>
      <c r="C669" s="24" t="s">
        <v>80</v>
      </c>
      <c r="D669" s="25"/>
      <c r="E669" s="26"/>
      <c r="F669" s="26"/>
      <c r="G669" s="26"/>
      <c r="H669" s="26"/>
      <c r="I669" s="26"/>
      <c r="J669" s="26"/>
      <c r="K669" s="26"/>
      <c r="L669" s="26"/>
      <c r="M669" s="26"/>
      <c r="N669" s="26"/>
      <c r="O669" s="26"/>
      <c r="P669" s="26"/>
      <c r="Q669" s="26"/>
      <c r="R669" s="26"/>
      <c r="S669" s="26"/>
      <c r="T669" s="26"/>
      <c r="U669" s="26"/>
      <c r="V669" s="26"/>
      <c r="W669" s="26"/>
      <c r="X669" s="26"/>
      <c r="Y669" s="26"/>
      <c r="Z669" s="26"/>
      <c r="AA669" s="26"/>
      <c r="AB669" s="26"/>
      <c r="AC669" s="26"/>
      <c r="AD669" s="26"/>
      <c r="AE669" s="26"/>
      <c r="AF669" s="26"/>
      <c r="AG669" s="26"/>
      <c r="AH669" s="26"/>
      <c r="AI669" s="26"/>
      <c r="AJ669" s="26"/>
      <c r="AK669" s="26"/>
      <c r="AL669" s="26"/>
      <c r="AM669" s="26"/>
      <c r="AN669" s="26"/>
      <c r="AO669" s="26"/>
      <c r="AP669" s="26"/>
      <c r="AQ669" s="26"/>
      <c r="AR669" s="26"/>
      <c r="AS669" s="26"/>
      <c r="AT669" s="26"/>
      <c r="AU669" s="26"/>
      <c r="AV669" s="26"/>
      <c r="AW669" s="26"/>
      <c r="AX669" s="26"/>
      <c r="AY669" s="26"/>
      <c r="AZ669" s="26"/>
      <c r="BA669" s="26"/>
      <c r="BB669" s="26"/>
      <c r="BC669" s="26"/>
      <c r="BD669" s="26"/>
      <c r="BE669" s="26"/>
      <c r="BF669" s="26"/>
      <c r="BG669" s="26"/>
      <c r="BH669" s="26"/>
      <c r="BI669" s="26"/>
      <c r="BJ669" s="26"/>
      <c r="BK669" s="26"/>
      <c r="BL669" s="41"/>
      <c r="BM669" t="s">
        <v>100</v>
      </c>
    </row>
    <row r="670" spans="1:65" x14ac:dyDescent="0.2">
      <c r="A670" s="249"/>
      <c r="B670" s="40" t="s">
        <v>53</v>
      </c>
      <c r="C670" s="24" t="s">
        <v>78</v>
      </c>
      <c r="D670" s="25"/>
      <c r="E670" s="26"/>
      <c r="F670" s="26"/>
      <c r="G670" s="26"/>
      <c r="H670" s="26"/>
      <c r="I670" s="26"/>
      <c r="J670" s="26"/>
      <c r="K670" s="26"/>
      <c r="L670" s="26"/>
      <c r="M670" s="26"/>
      <c r="N670" s="26"/>
      <c r="O670" s="26"/>
      <c r="P670" s="26"/>
      <c r="Q670" s="26"/>
      <c r="R670" s="26"/>
      <c r="S670" s="26"/>
      <c r="T670" s="26"/>
      <c r="U670" s="26"/>
      <c r="V670" s="26"/>
      <c r="W670" s="26"/>
      <c r="X670" s="26"/>
      <c r="Y670" s="26"/>
      <c r="Z670" s="26"/>
      <c r="AA670" s="26"/>
      <c r="AB670" s="26"/>
      <c r="AC670" s="26"/>
      <c r="AD670" s="26"/>
      <c r="AE670" s="26"/>
      <c r="AF670" s="26"/>
      <c r="AG670" s="26"/>
      <c r="AH670" s="26"/>
      <c r="AI670" s="26"/>
      <c r="AJ670" s="26"/>
      <c r="AK670" s="26"/>
      <c r="AL670" s="26"/>
      <c r="AM670" s="26"/>
      <c r="AN670" s="26"/>
      <c r="AO670" s="26"/>
      <c r="AP670" s="26"/>
      <c r="AQ670" s="26"/>
      <c r="AR670" s="26"/>
      <c r="AS670" s="26"/>
      <c r="AT670" s="26"/>
      <c r="AU670" s="26"/>
      <c r="AV670" s="26"/>
      <c r="AW670" s="26"/>
      <c r="AX670" s="26"/>
      <c r="AY670" s="26"/>
      <c r="AZ670" s="26"/>
      <c r="BA670" s="26"/>
      <c r="BB670" s="26"/>
      <c r="BC670" s="26"/>
      <c r="BD670" s="26"/>
      <c r="BE670" s="26"/>
      <c r="BF670" s="26"/>
      <c r="BG670" s="26"/>
      <c r="BH670" s="26"/>
      <c r="BI670" s="26"/>
      <c r="BJ670" s="26"/>
      <c r="BK670" s="26"/>
      <c r="BL670" s="41"/>
      <c r="BM670" t="s">
        <v>100</v>
      </c>
    </row>
    <row r="671" spans="1:65" x14ac:dyDescent="0.2">
      <c r="A671" s="249"/>
      <c r="B671" s="40" t="s">
        <v>53</v>
      </c>
      <c r="C671" s="31" t="s">
        <v>93</v>
      </c>
      <c r="D671" s="27">
        <v>0</v>
      </c>
      <c r="E671" s="28">
        <v>0</v>
      </c>
      <c r="F671" s="28">
        <v>0</v>
      </c>
      <c r="G671" s="28">
        <v>0</v>
      </c>
      <c r="H671" s="28">
        <v>0</v>
      </c>
      <c r="I671" s="28">
        <v>0</v>
      </c>
      <c r="J671" s="28">
        <v>0</v>
      </c>
      <c r="K671" s="28">
        <v>0</v>
      </c>
      <c r="L671" s="28">
        <v>0</v>
      </c>
      <c r="M671" s="28">
        <v>0</v>
      </c>
      <c r="N671" s="28">
        <v>0</v>
      </c>
      <c r="O671" s="28">
        <v>0</v>
      </c>
      <c r="P671" s="28">
        <v>0</v>
      </c>
      <c r="Q671" s="28">
        <v>0</v>
      </c>
      <c r="R671" s="28">
        <v>0</v>
      </c>
      <c r="S671" s="28">
        <v>0</v>
      </c>
      <c r="T671" s="28">
        <v>0</v>
      </c>
      <c r="U671" s="28">
        <v>0</v>
      </c>
      <c r="V671" s="28">
        <v>0</v>
      </c>
      <c r="W671" s="28">
        <v>0</v>
      </c>
      <c r="X671" s="28">
        <v>0</v>
      </c>
      <c r="Y671" s="28">
        <v>0</v>
      </c>
      <c r="Z671" s="28">
        <v>0</v>
      </c>
      <c r="AA671" s="28">
        <v>0</v>
      </c>
      <c r="AB671" s="28">
        <v>0</v>
      </c>
      <c r="AC671" s="28">
        <v>0</v>
      </c>
      <c r="AD671" s="28">
        <v>0</v>
      </c>
      <c r="AE671" s="28">
        <v>0</v>
      </c>
      <c r="AF671" s="28">
        <v>0</v>
      </c>
      <c r="AG671" s="28">
        <v>0</v>
      </c>
      <c r="AH671" s="28">
        <v>0</v>
      </c>
      <c r="AI671" s="28">
        <v>0</v>
      </c>
      <c r="AJ671" s="28">
        <v>0</v>
      </c>
      <c r="AK671" s="28">
        <v>0</v>
      </c>
      <c r="AL671" s="28">
        <v>0</v>
      </c>
      <c r="AM671" s="28">
        <v>0</v>
      </c>
      <c r="AN671" s="28">
        <v>0</v>
      </c>
      <c r="AO671" s="28">
        <v>0</v>
      </c>
      <c r="AP671" s="28">
        <v>0</v>
      </c>
      <c r="AQ671" s="28">
        <v>0</v>
      </c>
      <c r="AR671" s="28">
        <v>0</v>
      </c>
      <c r="AS671" s="28">
        <v>0</v>
      </c>
      <c r="AT671" s="28">
        <v>0</v>
      </c>
      <c r="AU671" s="28">
        <v>0</v>
      </c>
      <c r="AV671" s="28">
        <v>0</v>
      </c>
      <c r="AW671" s="28">
        <v>0</v>
      </c>
      <c r="AX671" s="28">
        <v>0</v>
      </c>
      <c r="AY671" s="28">
        <v>0</v>
      </c>
      <c r="AZ671" s="28">
        <v>0</v>
      </c>
      <c r="BA671" s="28">
        <v>0</v>
      </c>
      <c r="BB671" s="28">
        <v>0</v>
      </c>
      <c r="BC671" s="28">
        <v>0</v>
      </c>
      <c r="BD671" s="28">
        <v>0</v>
      </c>
      <c r="BE671" s="28">
        <v>0</v>
      </c>
      <c r="BF671" s="28">
        <v>0</v>
      </c>
      <c r="BG671" s="28">
        <v>0</v>
      </c>
      <c r="BH671" s="28">
        <v>0</v>
      </c>
      <c r="BI671" s="28">
        <v>0</v>
      </c>
      <c r="BJ671" s="28">
        <v>0</v>
      </c>
      <c r="BK671" s="28">
        <v>0</v>
      </c>
      <c r="BL671" s="42">
        <v>0</v>
      </c>
      <c r="BM671" t="s">
        <v>100</v>
      </c>
    </row>
    <row r="672" spans="1:65" x14ac:dyDescent="0.2">
      <c r="A672" s="249"/>
      <c r="B672" s="40" t="s">
        <v>53</v>
      </c>
      <c r="C672" s="24" t="s">
        <v>74</v>
      </c>
      <c r="D672" s="35">
        <v>0</v>
      </c>
      <c r="E672" s="29">
        <v>0</v>
      </c>
      <c r="F672" s="29">
        <v>0</v>
      </c>
      <c r="G672" s="29">
        <v>0</v>
      </c>
      <c r="H672" s="29">
        <v>0</v>
      </c>
      <c r="I672" s="29">
        <v>0</v>
      </c>
      <c r="J672" s="29">
        <v>0</v>
      </c>
      <c r="K672" s="29">
        <v>0</v>
      </c>
      <c r="L672" s="29">
        <v>0</v>
      </c>
      <c r="M672" s="29">
        <v>0</v>
      </c>
      <c r="N672" s="29">
        <v>0</v>
      </c>
      <c r="O672" s="29">
        <v>0</v>
      </c>
      <c r="P672" s="29">
        <v>0</v>
      </c>
      <c r="Q672" s="29">
        <v>0</v>
      </c>
      <c r="R672" s="29">
        <v>0</v>
      </c>
      <c r="S672" s="29">
        <v>0</v>
      </c>
      <c r="T672" s="29">
        <v>0</v>
      </c>
      <c r="U672" s="29">
        <v>0</v>
      </c>
      <c r="V672" s="29">
        <v>0</v>
      </c>
      <c r="W672" s="29">
        <v>0</v>
      </c>
      <c r="X672" s="26">
        <v>0</v>
      </c>
      <c r="Y672" s="26">
        <v>0</v>
      </c>
      <c r="Z672" s="26">
        <v>0</v>
      </c>
      <c r="AA672" s="26">
        <v>0</v>
      </c>
      <c r="AB672" s="26">
        <v>0</v>
      </c>
      <c r="AC672" s="26">
        <v>0</v>
      </c>
      <c r="AD672" s="26">
        <v>0</v>
      </c>
      <c r="AE672" s="26">
        <v>0</v>
      </c>
      <c r="AF672" s="26">
        <v>0</v>
      </c>
      <c r="AG672" s="26">
        <v>0</v>
      </c>
      <c r="AH672" s="26">
        <v>0</v>
      </c>
      <c r="AI672" s="26"/>
      <c r="AJ672" s="26"/>
      <c r="AK672" s="26"/>
      <c r="AL672" s="26"/>
      <c r="AM672" s="26"/>
      <c r="AN672" s="26"/>
      <c r="AO672" s="26"/>
      <c r="AP672" s="26"/>
      <c r="AQ672" s="26"/>
      <c r="AR672" s="26"/>
      <c r="AS672" s="26"/>
      <c r="AT672" s="26"/>
      <c r="AU672" s="26"/>
      <c r="AV672" s="26"/>
      <c r="AW672" s="26"/>
      <c r="AX672" s="26"/>
      <c r="AY672" s="26"/>
      <c r="AZ672" s="26"/>
      <c r="BA672" s="26"/>
      <c r="BB672" s="26"/>
      <c r="BC672" s="26"/>
      <c r="BD672" s="26"/>
      <c r="BE672" s="26"/>
      <c r="BF672" s="26"/>
      <c r="BG672" s="26"/>
      <c r="BH672" s="26"/>
      <c r="BI672" s="26"/>
      <c r="BJ672" s="26"/>
      <c r="BK672" s="26"/>
      <c r="BL672" s="41"/>
      <c r="BM672" t="s">
        <v>100</v>
      </c>
    </row>
    <row r="673" spans="1:65" x14ac:dyDescent="0.2">
      <c r="A673" s="249"/>
      <c r="B673" s="40" t="s">
        <v>53</v>
      </c>
      <c r="C673" s="24" t="s">
        <v>83</v>
      </c>
      <c r="D673" s="25"/>
      <c r="E673" s="26"/>
      <c r="F673" s="26"/>
      <c r="G673" s="26"/>
      <c r="H673" s="26"/>
      <c r="I673" s="26"/>
      <c r="J673" s="26"/>
      <c r="K673" s="26"/>
      <c r="L673" s="26"/>
      <c r="M673" s="26"/>
      <c r="N673" s="26"/>
      <c r="O673" s="26"/>
      <c r="P673" s="26"/>
      <c r="Q673" s="26"/>
      <c r="R673" s="26"/>
      <c r="S673" s="26"/>
      <c r="T673" s="26"/>
      <c r="U673" s="26"/>
      <c r="V673" s="26"/>
      <c r="W673" s="30"/>
      <c r="X673" s="30"/>
      <c r="Y673" s="30"/>
      <c r="Z673" s="30"/>
      <c r="AA673" s="30"/>
      <c r="AB673" s="30"/>
      <c r="AC673" s="30"/>
      <c r="AD673" s="30"/>
      <c r="AE673" s="30"/>
      <c r="AF673" s="30"/>
      <c r="AG673" s="30"/>
      <c r="AH673" s="30"/>
      <c r="AI673" s="30"/>
      <c r="AJ673" s="30"/>
      <c r="AK673" s="30"/>
      <c r="AL673" s="30"/>
      <c r="AM673" s="30"/>
      <c r="AN673" s="30"/>
      <c r="AO673" s="30"/>
      <c r="AP673" s="30"/>
      <c r="AQ673" s="30"/>
      <c r="AR673" s="30"/>
      <c r="AS673" s="30"/>
      <c r="AT673" s="30"/>
      <c r="AU673" s="30"/>
      <c r="AV673" s="30"/>
      <c r="AW673" s="30"/>
      <c r="AX673" s="30"/>
      <c r="AY673" s="30"/>
      <c r="AZ673" s="30"/>
      <c r="BA673" s="30"/>
      <c r="BB673" s="30"/>
      <c r="BC673" s="30"/>
      <c r="BD673" s="30"/>
      <c r="BE673" s="30"/>
      <c r="BF673" s="30"/>
      <c r="BG673" s="30"/>
      <c r="BH673" s="30"/>
      <c r="BI673" s="30"/>
      <c r="BJ673" s="30"/>
      <c r="BK673" s="30"/>
      <c r="BL673" s="43"/>
      <c r="BM673" t="s">
        <v>100</v>
      </c>
    </row>
    <row r="674" spans="1:65" x14ac:dyDescent="0.2">
      <c r="A674" s="249"/>
      <c r="B674" s="40" t="s">
        <v>53</v>
      </c>
      <c r="C674" s="24" t="s">
        <v>75</v>
      </c>
      <c r="D674" s="25"/>
      <c r="E674" s="26"/>
      <c r="F674" s="26"/>
      <c r="G674" s="26"/>
      <c r="H674" s="26"/>
      <c r="I674" s="26"/>
      <c r="J674" s="26"/>
      <c r="K674" s="26"/>
      <c r="L674" s="26"/>
      <c r="M674" s="26"/>
      <c r="N674" s="26"/>
      <c r="O674" s="26"/>
      <c r="P674" s="26"/>
      <c r="Q674" s="26"/>
      <c r="R674" s="26"/>
      <c r="S674" s="26"/>
      <c r="T674" s="26"/>
      <c r="U674" s="26"/>
      <c r="V674" s="26"/>
      <c r="W674" s="26"/>
      <c r="X674" s="26"/>
      <c r="Y674" s="26"/>
      <c r="Z674" s="26"/>
      <c r="AA674" s="26"/>
      <c r="AB674" s="26"/>
      <c r="AC674" s="26"/>
      <c r="AD674" s="26"/>
      <c r="AE674" s="26"/>
      <c r="AF674" s="26"/>
      <c r="AG674" s="26"/>
      <c r="AH674" s="26"/>
      <c r="AI674" s="26"/>
      <c r="AJ674" s="26"/>
      <c r="AK674" s="26"/>
      <c r="AL674" s="26"/>
      <c r="AM674" s="26"/>
      <c r="AN674" s="26"/>
      <c r="AO674" s="26"/>
      <c r="AP674" s="26"/>
      <c r="AQ674" s="26"/>
      <c r="AR674" s="26"/>
      <c r="AS674" s="26"/>
      <c r="AT674" s="26"/>
      <c r="AU674" s="26"/>
      <c r="AV674" s="26"/>
      <c r="AW674" s="26"/>
      <c r="AX674" s="26"/>
      <c r="AY674" s="26"/>
      <c r="AZ674" s="26"/>
      <c r="BA674" s="26"/>
      <c r="BB674" s="26"/>
      <c r="BC674" s="26"/>
      <c r="BD674" s="26"/>
      <c r="BE674" s="26"/>
      <c r="BF674" s="26"/>
      <c r="BG674" s="26"/>
      <c r="BH674" s="26"/>
      <c r="BI674" s="26"/>
      <c r="BJ674" s="26"/>
      <c r="BK674" s="26"/>
      <c r="BL674" s="41"/>
      <c r="BM674" t="s">
        <v>100</v>
      </c>
    </row>
    <row r="675" spans="1:65" x14ac:dyDescent="0.2">
      <c r="A675" s="249"/>
      <c r="B675" s="40" t="s">
        <v>53</v>
      </c>
      <c r="C675" s="24" t="s">
        <v>79</v>
      </c>
      <c r="D675" s="25"/>
      <c r="E675" s="26"/>
      <c r="F675" s="26"/>
      <c r="G675" s="26"/>
      <c r="H675" s="26"/>
      <c r="I675" s="26"/>
      <c r="J675" s="26"/>
      <c r="K675" s="26"/>
      <c r="L675" s="26"/>
      <c r="M675" s="26"/>
      <c r="N675" s="26"/>
      <c r="O675" s="26"/>
      <c r="P675" s="26"/>
      <c r="Q675" s="26"/>
      <c r="R675" s="26"/>
      <c r="S675" s="26"/>
      <c r="T675" s="26"/>
      <c r="U675" s="26"/>
      <c r="V675" s="26"/>
      <c r="W675" s="26"/>
      <c r="X675" s="26"/>
      <c r="Y675" s="26"/>
      <c r="Z675" s="26"/>
      <c r="AA675" s="26"/>
      <c r="AB675" s="26"/>
      <c r="AC675" s="26"/>
      <c r="AD675" s="26"/>
      <c r="AE675" s="26"/>
      <c r="AF675" s="26"/>
      <c r="AG675" s="26"/>
      <c r="AH675" s="26"/>
      <c r="AI675" s="26"/>
      <c r="AJ675" s="26"/>
      <c r="AK675" s="26"/>
      <c r="AL675" s="26"/>
      <c r="AM675" s="26"/>
      <c r="AN675" s="26"/>
      <c r="AO675" s="26"/>
      <c r="AP675" s="26"/>
      <c r="AQ675" s="26"/>
      <c r="AR675" s="26"/>
      <c r="AS675" s="26"/>
      <c r="AT675" s="26"/>
      <c r="AU675" s="26"/>
      <c r="AV675" s="26"/>
      <c r="AW675" s="26"/>
      <c r="AX675" s="26"/>
      <c r="AY675" s="26"/>
      <c r="AZ675" s="26"/>
      <c r="BA675" s="26"/>
      <c r="BB675" s="26"/>
      <c r="BC675" s="26"/>
      <c r="BD675" s="26"/>
      <c r="BE675" s="26"/>
      <c r="BF675" s="26"/>
      <c r="BG675" s="26"/>
      <c r="BH675" s="26"/>
      <c r="BI675" s="26"/>
      <c r="BJ675" s="26"/>
      <c r="BK675" s="26"/>
      <c r="BL675" s="41"/>
      <c r="BM675" t="s">
        <v>100</v>
      </c>
    </row>
    <row r="676" spans="1:65" x14ac:dyDescent="0.2">
      <c r="A676" s="249"/>
      <c r="B676" s="40" t="s">
        <v>53</v>
      </c>
      <c r="C676" s="24" t="s">
        <v>80</v>
      </c>
      <c r="D676" s="25"/>
      <c r="E676" s="26"/>
      <c r="F676" s="26"/>
      <c r="G676" s="26"/>
      <c r="H676" s="26"/>
      <c r="I676" s="26"/>
      <c r="J676" s="26"/>
      <c r="K676" s="26"/>
      <c r="L676" s="26"/>
      <c r="M676" s="26"/>
      <c r="N676" s="26"/>
      <c r="O676" s="26"/>
      <c r="P676" s="26"/>
      <c r="Q676" s="26"/>
      <c r="R676" s="26"/>
      <c r="S676" s="26"/>
      <c r="T676" s="26"/>
      <c r="U676" s="26"/>
      <c r="V676" s="26"/>
      <c r="W676" s="26"/>
      <c r="X676" s="26"/>
      <c r="Y676" s="26"/>
      <c r="Z676" s="26"/>
      <c r="AA676" s="26"/>
      <c r="AB676" s="26"/>
      <c r="AC676" s="26"/>
      <c r="AD676" s="26"/>
      <c r="AE676" s="26"/>
      <c r="AF676" s="26"/>
      <c r="AG676" s="26"/>
      <c r="AH676" s="26"/>
      <c r="AI676" s="26"/>
      <c r="AJ676" s="26"/>
      <c r="AK676" s="26"/>
      <c r="AL676" s="26"/>
      <c r="AM676" s="26"/>
      <c r="AN676" s="26"/>
      <c r="AO676" s="26"/>
      <c r="AP676" s="26"/>
      <c r="AQ676" s="26"/>
      <c r="AR676" s="26"/>
      <c r="AS676" s="26"/>
      <c r="AT676" s="26"/>
      <c r="AU676" s="26"/>
      <c r="AV676" s="26"/>
      <c r="AW676" s="26"/>
      <c r="AX676" s="26"/>
      <c r="AY676" s="26"/>
      <c r="AZ676" s="26"/>
      <c r="BA676" s="26"/>
      <c r="BB676" s="26"/>
      <c r="BC676" s="26"/>
      <c r="BD676" s="26"/>
      <c r="BE676" s="26"/>
      <c r="BF676" s="26"/>
      <c r="BG676" s="26"/>
      <c r="BH676" s="26"/>
      <c r="BI676" s="26"/>
      <c r="BJ676" s="26"/>
      <c r="BK676" s="26"/>
      <c r="BL676" s="41"/>
      <c r="BM676" t="s">
        <v>100</v>
      </c>
    </row>
    <row r="677" spans="1:65" x14ac:dyDescent="0.2">
      <c r="A677" s="249"/>
      <c r="B677" s="46" t="s">
        <v>53</v>
      </c>
      <c r="C677" s="24" t="s">
        <v>78</v>
      </c>
      <c r="D677" s="25"/>
      <c r="E677" s="26"/>
      <c r="F677" s="26"/>
      <c r="G677" s="26"/>
      <c r="H677" s="26"/>
      <c r="I677" s="26"/>
      <c r="J677" s="26"/>
      <c r="K677" s="26"/>
      <c r="L677" s="26"/>
      <c r="M677" s="26"/>
      <c r="N677" s="26"/>
      <c r="O677" s="26"/>
      <c r="P677" s="26"/>
      <c r="Q677" s="26"/>
      <c r="R677" s="26"/>
      <c r="S677" s="26"/>
      <c r="T677" s="26"/>
      <c r="U677" s="26"/>
      <c r="V677" s="26"/>
      <c r="W677" s="26"/>
      <c r="X677" s="26"/>
      <c r="Y677" s="26"/>
      <c r="Z677" s="26"/>
      <c r="AA677" s="26"/>
      <c r="AB677" s="26"/>
      <c r="AC677" s="26"/>
      <c r="AD677" s="26"/>
      <c r="AE677" s="26"/>
      <c r="AF677" s="26"/>
      <c r="AG677" s="26"/>
      <c r="AH677" s="26"/>
      <c r="AI677" s="26"/>
      <c r="AJ677" s="26"/>
      <c r="AK677" s="26"/>
      <c r="AL677" s="26"/>
      <c r="AM677" s="26"/>
      <c r="AN677" s="26"/>
      <c r="AO677" s="26"/>
      <c r="AP677" s="26"/>
      <c r="AQ677" s="26"/>
      <c r="AR677" s="26"/>
      <c r="AS677" s="26"/>
      <c r="AT677" s="26"/>
      <c r="AU677" s="26"/>
      <c r="AV677" s="26"/>
      <c r="AW677" s="26"/>
      <c r="AX677" s="26"/>
      <c r="AY677" s="26"/>
      <c r="AZ677" s="26"/>
      <c r="BA677" s="26"/>
      <c r="BB677" s="26"/>
      <c r="BC677" s="26"/>
      <c r="BD677" s="26"/>
      <c r="BE677" s="26"/>
      <c r="BF677" s="26"/>
      <c r="BG677" s="26"/>
      <c r="BH677" s="26"/>
      <c r="BI677" s="26"/>
      <c r="BJ677" s="26"/>
      <c r="BK677" s="26"/>
      <c r="BL677" s="41"/>
      <c r="BM677" t="s">
        <v>100</v>
      </c>
    </row>
    <row r="678" spans="1:65" x14ac:dyDescent="0.2">
      <c r="A678" s="249"/>
      <c r="B678" s="40" t="s">
        <v>53</v>
      </c>
      <c r="C678" s="31" t="s">
        <v>48</v>
      </c>
      <c r="D678" s="27">
        <v>0</v>
      </c>
      <c r="E678" s="28">
        <v>0</v>
      </c>
      <c r="F678" s="28">
        <v>0</v>
      </c>
      <c r="G678" s="28">
        <v>0</v>
      </c>
      <c r="H678" s="28">
        <v>0</v>
      </c>
      <c r="I678" s="28">
        <v>0</v>
      </c>
      <c r="J678" s="28">
        <v>0</v>
      </c>
      <c r="K678" s="28">
        <v>0</v>
      </c>
      <c r="L678" s="28">
        <v>0</v>
      </c>
      <c r="M678" s="28">
        <v>0</v>
      </c>
      <c r="N678" s="28">
        <v>0</v>
      </c>
      <c r="O678" s="28">
        <v>0</v>
      </c>
      <c r="P678" s="28">
        <v>0</v>
      </c>
      <c r="Q678" s="28">
        <v>0</v>
      </c>
      <c r="R678" s="28">
        <v>0</v>
      </c>
      <c r="S678" s="28">
        <v>0</v>
      </c>
      <c r="T678" s="28">
        <v>0</v>
      </c>
      <c r="U678" s="28">
        <v>0</v>
      </c>
      <c r="V678" s="28">
        <v>0</v>
      </c>
      <c r="W678" s="28">
        <v>0</v>
      </c>
      <c r="X678" s="28">
        <v>0</v>
      </c>
      <c r="Y678" s="28">
        <v>0</v>
      </c>
      <c r="Z678" s="28">
        <v>0</v>
      </c>
      <c r="AA678" s="28">
        <v>0</v>
      </c>
      <c r="AB678" s="28">
        <v>0</v>
      </c>
      <c r="AC678" s="28">
        <v>0</v>
      </c>
      <c r="AD678" s="28">
        <v>0</v>
      </c>
      <c r="AE678" s="28">
        <v>0</v>
      </c>
      <c r="AF678" s="28">
        <v>0</v>
      </c>
      <c r="AG678" s="28">
        <v>0</v>
      </c>
      <c r="AH678" s="28">
        <v>0</v>
      </c>
      <c r="AI678" s="28">
        <v>0</v>
      </c>
      <c r="AJ678" s="28">
        <v>0</v>
      </c>
      <c r="AK678" s="28">
        <v>0</v>
      </c>
      <c r="AL678" s="28">
        <v>0</v>
      </c>
      <c r="AM678" s="28">
        <v>0</v>
      </c>
      <c r="AN678" s="28">
        <v>0</v>
      </c>
      <c r="AO678" s="28">
        <v>0</v>
      </c>
      <c r="AP678" s="28">
        <v>0</v>
      </c>
      <c r="AQ678" s="28">
        <v>0</v>
      </c>
      <c r="AR678" s="28">
        <v>0</v>
      </c>
      <c r="AS678" s="28">
        <v>0</v>
      </c>
      <c r="AT678" s="28">
        <v>0</v>
      </c>
      <c r="AU678" s="28">
        <v>0</v>
      </c>
      <c r="AV678" s="28">
        <v>0</v>
      </c>
      <c r="AW678" s="28">
        <v>0</v>
      </c>
      <c r="AX678" s="28">
        <v>0</v>
      </c>
      <c r="AY678" s="28">
        <v>0</v>
      </c>
      <c r="AZ678" s="28">
        <v>0</v>
      </c>
      <c r="BA678" s="28">
        <v>0</v>
      </c>
      <c r="BB678" s="28">
        <v>0</v>
      </c>
      <c r="BC678" s="28">
        <v>0</v>
      </c>
      <c r="BD678" s="28">
        <v>0</v>
      </c>
      <c r="BE678" s="28">
        <v>0</v>
      </c>
      <c r="BF678" s="28">
        <v>0</v>
      </c>
      <c r="BG678" s="28">
        <v>0</v>
      </c>
      <c r="BH678" s="28">
        <v>0</v>
      </c>
      <c r="BI678" s="28">
        <v>0</v>
      </c>
      <c r="BJ678" s="28">
        <v>0</v>
      </c>
      <c r="BK678" s="28">
        <v>0</v>
      </c>
      <c r="BL678" s="42">
        <v>0</v>
      </c>
      <c r="BM678" t="s">
        <v>100</v>
      </c>
    </row>
    <row r="679" spans="1:65" x14ac:dyDescent="0.2">
      <c r="A679" s="249"/>
      <c r="B679" s="40" t="s">
        <v>53</v>
      </c>
      <c r="C679" s="24" t="s">
        <v>74</v>
      </c>
      <c r="D679" s="35">
        <v>0</v>
      </c>
      <c r="E679" s="29">
        <v>0</v>
      </c>
      <c r="F679" s="29">
        <v>0</v>
      </c>
      <c r="G679" s="29">
        <v>0</v>
      </c>
      <c r="H679" s="29">
        <v>0</v>
      </c>
      <c r="I679" s="29">
        <v>0</v>
      </c>
      <c r="J679" s="29">
        <v>0</v>
      </c>
      <c r="K679" s="29">
        <v>0</v>
      </c>
      <c r="L679" s="29">
        <v>0</v>
      </c>
      <c r="M679" s="29">
        <v>0</v>
      </c>
      <c r="N679" s="29">
        <v>0</v>
      </c>
      <c r="O679" s="29">
        <v>0</v>
      </c>
      <c r="P679" s="29">
        <v>0</v>
      </c>
      <c r="Q679" s="29">
        <v>0</v>
      </c>
      <c r="R679" s="29">
        <v>0</v>
      </c>
      <c r="S679" s="29">
        <v>0</v>
      </c>
      <c r="T679" s="29">
        <v>0</v>
      </c>
      <c r="U679" s="29">
        <v>0</v>
      </c>
      <c r="V679" s="29">
        <v>0</v>
      </c>
      <c r="W679" s="29">
        <v>0</v>
      </c>
      <c r="X679" s="26">
        <v>0</v>
      </c>
      <c r="Y679" s="26">
        <v>0</v>
      </c>
      <c r="Z679" s="26">
        <v>0</v>
      </c>
      <c r="AA679" s="26">
        <v>0</v>
      </c>
      <c r="AB679" s="26">
        <v>0</v>
      </c>
      <c r="AC679" s="26">
        <v>0</v>
      </c>
      <c r="AD679" s="26">
        <v>0</v>
      </c>
      <c r="AE679" s="26">
        <v>0</v>
      </c>
      <c r="AF679" s="26">
        <v>0</v>
      </c>
      <c r="AG679" s="26">
        <v>0</v>
      </c>
      <c r="AH679" s="26">
        <v>0</v>
      </c>
      <c r="AI679" s="26"/>
      <c r="AJ679" s="26"/>
      <c r="AK679" s="26"/>
      <c r="AL679" s="26"/>
      <c r="AM679" s="26"/>
      <c r="AN679" s="26"/>
      <c r="AO679" s="26"/>
      <c r="AP679" s="26"/>
      <c r="AQ679" s="26"/>
      <c r="AR679" s="26"/>
      <c r="AS679" s="26"/>
      <c r="AT679" s="26"/>
      <c r="AU679" s="26"/>
      <c r="AV679" s="26"/>
      <c r="AW679" s="26"/>
      <c r="AX679" s="26"/>
      <c r="AY679" s="26"/>
      <c r="AZ679" s="26"/>
      <c r="BA679" s="26"/>
      <c r="BB679" s="26"/>
      <c r="BC679" s="26"/>
      <c r="BD679" s="26"/>
      <c r="BE679" s="26"/>
      <c r="BF679" s="26"/>
      <c r="BG679" s="26"/>
      <c r="BH679" s="26"/>
      <c r="BI679" s="26"/>
      <c r="BJ679" s="26"/>
      <c r="BK679" s="26"/>
      <c r="BL679" s="41"/>
      <c r="BM679" t="s">
        <v>100</v>
      </c>
    </row>
    <row r="680" spans="1:65" x14ac:dyDescent="0.2">
      <c r="A680" s="249"/>
      <c r="B680" s="40" t="s">
        <v>53</v>
      </c>
      <c r="C680" s="24" t="s">
        <v>83</v>
      </c>
      <c r="D680" s="25"/>
      <c r="E680" s="26"/>
      <c r="F680" s="26"/>
      <c r="G680" s="26"/>
      <c r="H680" s="26"/>
      <c r="I680" s="26"/>
      <c r="J680" s="26"/>
      <c r="K680" s="26"/>
      <c r="L680" s="26"/>
      <c r="M680" s="26"/>
      <c r="N680" s="26"/>
      <c r="O680" s="26"/>
      <c r="P680" s="26"/>
      <c r="Q680" s="26"/>
      <c r="R680" s="26"/>
      <c r="S680" s="26"/>
      <c r="T680" s="26"/>
      <c r="U680" s="26"/>
      <c r="V680" s="26"/>
      <c r="W680" s="30"/>
      <c r="X680" s="30"/>
      <c r="Y680" s="30"/>
      <c r="Z680" s="30"/>
      <c r="AA680" s="30"/>
      <c r="AB680" s="30"/>
      <c r="AC680" s="30"/>
      <c r="AD680" s="30"/>
      <c r="AE680" s="30"/>
      <c r="AF680" s="30"/>
      <c r="AG680" s="30"/>
      <c r="AH680" s="30"/>
      <c r="AI680" s="30"/>
      <c r="AJ680" s="30"/>
      <c r="AK680" s="30"/>
      <c r="AL680" s="30"/>
      <c r="AM680" s="30"/>
      <c r="AN680" s="30"/>
      <c r="AO680" s="30"/>
      <c r="AP680" s="30"/>
      <c r="AQ680" s="30"/>
      <c r="AR680" s="30"/>
      <c r="AS680" s="30"/>
      <c r="AT680" s="30"/>
      <c r="AU680" s="30"/>
      <c r="AV680" s="30"/>
      <c r="AW680" s="30"/>
      <c r="AX680" s="30"/>
      <c r="AY680" s="30"/>
      <c r="AZ680" s="30"/>
      <c r="BA680" s="30"/>
      <c r="BB680" s="30"/>
      <c r="BC680" s="30"/>
      <c r="BD680" s="30"/>
      <c r="BE680" s="30"/>
      <c r="BF680" s="30"/>
      <c r="BG680" s="30"/>
      <c r="BH680" s="30"/>
      <c r="BI680" s="30"/>
      <c r="BJ680" s="30"/>
      <c r="BK680" s="30"/>
      <c r="BL680" s="43"/>
      <c r="BM680" t="s">
        <v>100</v>
      </c>
    </row>
    <row r="681" spans="1:65" x14ac:dyDescent="0.2">
      <c r="A681" s="249"/>
      <c r="B681" s="40" t="s">
        <v>53</v>
      </c>
      <c r="C681" s="24" t="s">
        <v>75</v>
      </c>
      <c r="D681" s="25"/>
      <c r="E681" s="26"/>
      <c r="F681" s="26"/>
      <c r="G681" s="26"/>
      <c r="H681" s="26"/>
      <c r="I681" s="26"/>
      <c r="J681" s="26"/>
      <c r="K681" s="26"/>
      <c r="L681" s="26"/>
      <c r="M681" s="26"/>
      <c r="N681" s="26"/>
      <c r="O681" s="26"/>
      <c r="P681" s="26"/>
      <c r="Q681" s="26"/>
      <c r="R681" s="26"/>
      <c r="S681" s="26"/>
      <c r="T681" s="26"/>
      <c r="U681" s="26"/>
      <c r="V681" s="26"/>
      <c r="W681" s="26"/>
      <c r="X681" s="26"/>
      <c r="Y681" s="26"/>
      <c r="Z681" s="26"/>
      <c r="AA681" s="26"/>
      <c r="AB681" s="26"/>
      <c r="AC681" s="26"/>
      <c r="AD681" s="26"/>
      <c r="AE681" s="26"/>
      <c r="AF681" s="26"/>
      <c r="AG681" s="26"/>
      <c r="AH681" s="26"/>
      <c r="AI681" s="26"/>
      <c r="AJ681" s="26"/>
      <c r="AK681" s="26"/>
      <c r="AL681" s="26"/>
      <c r="AM681" s="26"/>
      <c r="AN681" s="26"/>
      <c r="AO681" s="26"/>
      <c r="AP681" s="26"/>
      <c r="AQ681" s="26"/>
      <c r="AR681" s="26"/>
      <c r="AS681" s="26"/>
      <c r="AT681" s="26"/>
      <c r="AU681" s="26"/>
      <c r="AV681" s="26"/>
      <c r="AW681" s="26"/>
      <c r="AX681" s="26"/>
      <c r="AY681" s="26"/>
      <c r="AZ681" s="26"/>
      <c r="BA681" s="26"/>
      <c r="BB681" s="26"/>
      <c r="BC681" s="26"/>
      <c r="BD681" s="26"/>
      <c r="BE681" s="26"/>
      <c r="BF681" s="26"/>
      <c r="BG681" s="26"/>
      <c r="BH681" s="26"/>
      <c r="BI681" s="26"/>
      <c r="BJ681" s="26"/>
      <c r="BK681" s="26"/>
      <c r="BL681" s="41"/>
      <c r="BM681" t="s">
        <v>100</v>
      </c>
    </row>
    <row r="682" spans="1:65" x14ac:dyDescent="0.2">
      <c r="A682" s="249"/>
      <c r="B682" s="40" t="s">
        <v>53</v>
      </c>
      <c r="C682" s="24" t="s">
        <v>79</v>
      </c>
      <c r="D682" s="25"/>
      <c r="E682" s="26"/>
      <c r="F682" s="26"/>
      <c r="G682" s="26"/>
      <c r="H682" s="26"/>
      <c r="I682" s="26"/>
      <c r="J682" s="26"/>
      <c r="K682" s="26"/>
      <c r="L682" s="26"/>
      <c r="M682" s="26"/>
      <c r="N682" s="26"/>
      <c r="O682" s="26"/>
      <c r="P682" s="26"/>
      <c r="Q682" s="26"/>
      <c r="R682" s="26"/>
      <c r="S682" s="26"/>
      <c r="T682" s="26"/>
      <c r="U682" s="26"/>
      <c r="V682" s="26"/>
      <c r="W682" s="26"/>
      <c r="X682" s="26"/>
      <c r="Y682" s="26"/>
      <c r="Z682" s="26"/>
      <c r="AA682" s="26"/>
      <c r="AB682" s="26"/>
      <c r="AC682" s="26"/>
      <c r="AD682" s="26"/>
      <c r="AE682" s="26"/>
      <c r="AF682" s="26"/>
      <c r="AG682" s="26"/>
      <c r="AH682" s="26"/>
      <c r="AI682" s="26"/>
      <c r="AJ682" s="26"/>
      <c r="AK682" s="26"/>
      <c r="AL682" s="26"/>
      <c r="AM682" s="26"/>
      <c r="AN682" s="26"/>
      <c r="AO682" s="26"/>
      <c r="AP682" s="26"/>
      <c r="AQ682" s="26"/>
      <c r="AR682" s="26"/>
      <c r="AS682" s="26"/>
      <c r="AT682" s="26"/>
      <c r="AU682" s="26"/>
      <c r="AV682" s="26"/>
      <c r="AW682" s="26"/>
      <c r="AX682" s="26"/>
      <c r="AY682" s="26"/>
      <c r="AZ682" s="26"/>
      <c r="BA682" s="26"/>
      <c r="BB682" s="26"/>
      <c r="BC682" s="26"/>
      <c r="BD682" s="26"/>
      <c r="BE682" s="26"/>
      <c r="BF682" s="26"/>
      <c r="BG682" s="26"/>
      <c r="BH682" s="26"/>
      <c r="BI682" s="26"/>
      <c r="BJ682" s="26"/>
      <c r="BK682" s="26"/>
      <c r="BL682" s="41"/>
      <c r="BM682" t="s">
        <v>100</v>
      </c>
    </row>
    <row r="683" spans="1:65" x14ac:dyDescent="0.2">
      <c r="A683" s="249"/>
      <c r="B683" s="40" t="s">
        <v>53</v>
      </c>
      <c r="C683" s="24" t="s">
        <v>80</v>
      </c>
      <c r="D683" s="25"/>
      <c r="E683" s="26"/>
      <c r="F683" s="26"/>
      <c r="G683" s="26"/>
      <c r="H683" s="26"/>
      <c r="I683" s="26"/>
      <c r="J683" s="26"/>
      <c r="K683" s="26"/>
      <c r="L683" s="26"/>
      <c r="M683" s="26"/>
      <c r="N683" s="26"/>
      <c r="O683" s="26"/>
      <c r="P683" s="26"/>
      <c r="Q683" s="26"/>
      <c r="R683" s="26"/>
      <c r="S683" s="26"/>
      <c r="T683" s="26"/>
      <c r="U683" s="26"/>
      <c r="V683" s="26"/>
      <c r="W683" s="26"/>
      <c r="X683" s="26"/>
      <c r="Y683" s="26"/>
      <c r="Z683" s="26"/>
      <c r="AA683" s="26"/>
      <c r="AB683" s="26"/>
      <c r="AC683" s="26"/>
      <c r="AD683" s="26"/>
      <c r="AE683" s="26"/>
      <c r="AF683" s="26"/>
      <c r="AG683" s="26"/>
      <c r="AH683" s="26"/>
      <c r="AI683" s="26"/>
      <c r="AJ683" s="26"/>
      <c r="AK683" s="26"/>
      <c r="AL683" s="26"/>
      <c r="AM683" s="26"/>
      <c r="AN683" s="26"/>
      <c r="AO683" s="26"/>
      <c r="AP683" s="26"/>
      <c r="AQ683" s="26"/>
      <c r="AR683" s="26"/>
      <c r="AS683" s="26"/>
      <c r="AT683" s="26"/>
      <c r="AU683" s="26"/>
      <c r="AV683" s="26"/>
      <c r="AW683" s="26"/>
      <c r="AX683" s="26"/>
      <c r="AY683" s="26"/>
      <c r="AZ683" s="26"/>
      <c r="BA683" s="26"/>
      <c r="BB683" s="26"/>
      <c r="BC683" s="26"/>
      <c r="BD683" s="26"/>
      <c r="BE683" s="26"/>
      <c r="BF683" s="26"/>
      <c r="BG683" s="26"/>
      <c r="BH683" s="26"/>
      <c r="BI683" s="26"/>
      <c r="BJ683" s="26"/>
      <c r="BK683" s="26"/>
      <c r="BL683" s="41"/>
      <c r="BM683" t="s">
        <v>100</v>
      </c>
    </row>
    <row r="684" spans="1:65" x14ac:dyDescent="0.2">
      <c r="A684" s="249"/>
      <c r="B684" s="46" t="s">
        <v>53</v>
      </c>
      <c r="C684" s="24" t="s">
        <v>78</v>
      </c>
      <c r="D684" s="25"/>
      <c r="E684" s="26"/>
      <c r="F684" s="26"/>
      <c r="G684" s="26"/>
      <c r="H684" s="26"/>
      <c r="I684" s="26"/>
      <c r="J684" s="26"/>
      <c r="K684" s="26"/>
      <c r="L684" s="26"/>
      <c r="M684" s="26"/>
      <c r="N684" s="26"/>
      <c r="O684" s="26"/>
      <c r="P684" s="26"/>
      <c r="Q684" s="26"/>
      <c r="R684" s="26"/>
      <c r="S684" s="26"/>
      <c r="T684" s="26"/>
      <c r="U684" s="26"/>
      <c r="V684" s="26"/>
      <c r="W684" s="26"/>
      <c r="X684" s="26"/>
      <c r="Y684" s="26"/>
      <c r="Z684" s="26"/>
      <c r="AA684" s="26"/>
      <c r="AB684" s="26"/>
      <c r="AC684" s="26"/>
      <c r="AD684" s="26"/>
      <c r="AE684" s="26"/>
      <c r="AF684" s="26"/>
      <c r="AG684" s="26"/>
      <c r="AH684" s="26"/>
      <c r="AI684" s="26"/>
      <c r="AJ684" s="26"/>
      <c r="AK684" s="26"/>
      <c r="AL684" s="26"/>
      <c r="AM684" s="26"/>
      <c r="AN684" s="26"/>
      <c r="AO684" s="26"/>
      <c r="AP684" s="26"/>
      <c r="AQ684" s="26"/>
      <c r="AR684" s="26"/>
      <c r="AS684" s="26"/>
      <c r="AT684" s="26"/>
      <c r="AU684" s="26"/>
      <c r="AV684" s="26"/>
      <c r="AW684" s="26"/>
      <c r="AX684" s="26"/>
      <c r="AY684" s="26"/>
      <c r="AZ684" s="26"/>
      <c r="BA684" s="26"/>
      <c r="BB684" s="26"/>
      <c r="BC684" s="26"/>
      <c r="BD684" s="26"/>
      <c r="BE684" s="26"/>
      <c r="BF684" s="26"/>
      <c r="BG684" s="26"/>
      <c r="BH684" s="26"/>
      <c r="BI684" s="26"/>
      <c r="BJ684" s="26"/>
      <c r="BK684" s="26"/>
      <c r="BL684" s="41"/>
      <c r="BM684" t="s">
        <v>100</v>
      </c>
    </row>
    <row r="685" spans="1:65" x14ac:dyDescent="0.2">
      <c r="A685" s="249"/>
      <c r="B685" s="40" t="s">
        <v>53</v>
      </c>
      <c r="C685" s="31" t="s">
        <v>44</v>
      </c>
      <c r="D685" s="27">
        <v>0</v>
      </c>
      <c r="E685" s="28">
        <v>0</v>
      </c>
      <c r="F685" s="28">
        <v>0</v>
      </c>
      <c r="G685" s="28">
        <v>0</v>
      </c>
      <c r="H685" s="28">
        <v>0</v>
      </c>
      <c r="I685" s="28">
        <v>0</v>
      </c>
      <c r="J685" s="28">
        <v>0</v>
      </c>
      <c r="K685" s="28">
        <v>0</v>
      </c>
      <c r="L685" s="28">
        <v>0</v>
      </c>
      <c r="M685" s="28">
        <v>0</v>
      </c>
      <c r="N685" s="28">
        <v>0</v>
      </c>
      <c r="O685" s="28">
        <v>0</v>
      </c>
      <c r="P685" s="28">
        <v>0</v>
      </c>
      <c r="Q685" s="28">
        <v>0</v>
      </c>
      <c r="R685" s="28">
        <v>0</v>
      </c>
      <c r="S685" s="28">
        <v>0</v>
      </c>
      <c r="T685" s="28">
        <v>0</v>
      </c>
      <c r="U685" s="28">
        <v>0</v>
      </c>
      <c r="V685" s="28">
        <v>0</v>
      </c>
      <c r="W685" s="28">
        <v>0</v>
      </c>
      <c r="X685" s="28">
        <v>0</v>
      </c>
      <c r="Y685" s="28">
        <v>0</v>
      </c>
      <c r="Z685" s="28">
        <v>0</v>
      </c>
      <c r="AA685" s="28">
        <v>0</v>
      </c>
      <c r="AB685" s="28">
        <v>0</v>
      </c>
      <c r="AC685" s="28">
        <v>0</v>
      </c>
      <c r="AD685" s="28">
        <v>0</v>
      </c>
      <c r="AE685" s="28">
        <v>0</v>
      </c>
      <c r="AF685" s="28">
        <v>0</v>
      </c>
      <c r="AG685" s="28">
        <v>0</v>
      </c>
      <c r="AH685" s="28">
        <v>0</v>
      </c>
      <c r="AI685" s="28">
        <v>0</v>
      </c>
      <c r="AJ685" s="28">
        <v>0</v>
      </c>
      <c r="AK685" s="28">
        <v>0</v>
      </c>
      <c r="AL685" s="28">
        <v>0</v>
      </c>
      <c r="AM685" s="28">
        <v>0</v>
      </c>
      <c r="AN685" s="28">
        <v>0</v>
      </c>
      <c r="AO685" s="28">
        <v>0</v>
      </c>
      <c r="AP685" s="28">
        <v>0</v>
      </c>
      <c r="AQ685" s="28">
        <v>0</v>
      </c>
      <c r="AR685" s="28">
        <v>0</v>
      </c>
      <c r="AS685" s="28">
        <v>0</v>
      </c>
      <c r="AT685" s="28">
        <v>0</v>
      </c>
      <c r="AU685" s="28">
        <v>0</v>
      </c>
      <c r="AV685" s="28">
        <v>0</v>
      </c>
      <c r="AW685" s="28">
        <v>0</v>
      </c>
      <c r="AX685" s="28">
        <v>0</v>
      </c>
      <c r="AY685" s="28">
        <v>0</v>
      </c>
      <c r="AZ685" s="28">
        <v>0</v>
      </c>
      <c r="BA685" s="28">
        <v>0</v>
      </c>
      <c r="BB685" s="28">
        <v>0</v>
      </c>
      <c r="BC685" s="28">
        <v>0</v>
      </c>
      <c r="BD685" s="28">
        <v>0</v>
      </c>
      <c r="BE685" s="28">
        <v>0</v>
      </c>
      <c r="BF685" s="28">
        <v>0</v>
      </c>
      <c r="BG685" s="28">
        <v>0</v>
      </c>
      <c r="BH685" s="28">
        <v>0</v>
      </c>
      <c r="BI685" s="28">
        <v>0</v>
      </c>
      <c r="BJ685" s="28">
        <v>0</v>
      </c>
      <c r="BK685" s="28">
        <v>0</v>
      </c>
      <c r="BL685" s="42">
        <v>0</v>
      </c>
      <c r="BM685" t="s">
        <v>100</v>
      </c>
    </row>
    <row r="686" spans="1:65" x14ac:dyDescent="0.2">
      <c r="A686" s="249"/>
      <c r="B686" s="40" t="s">
        <v>53</v>
      </c>
      <c r="C686" s="24" t="s">
        <v>74</v>
      </c>
      <c r="D686" s="35">
        <v>0</v>
      </c>
      <c r="E686" s="29">
        <v>0</v>
      </c>
      <c r="F686" s="29">
        <v>0</v>
      </c>
      <c r="G686" s="29">
        <v>0</v>
      </c>
      <c r="H686" s="29">
        <v>0</v>
      </c>
      <c r="I686" s="29">
        <v>0</v>
      </c>
      <c r="J686" s="29">
        <v>0</v>
      </c>
      <c r="K686" s="29">
        <v>0</v>
      </c>
      <c r="L686" s="29">
        <v>0</v>
      </c>
      <c r="M686" s="29">
        <v>0</v>
      </c>
      <c r="N686" s="29">
        <v>0</v>
      </c>
      <c r="O686" s="29">
        <v>0</v>
      </c>
      <c r="P686" s="29">
        <v>0</v>
      </c>
      <c r="Q686" s="29">
        <v>0</v>
      </c>
      <c r="R686" s="29">
        <v>0</v>
      </c>
      <c r="S686" s="29">
        <v>0</v>
      </c>
      <c r="T686" s="29">
        <v>0</v>
      </c>
      <c r="U686" s="29">
        <v>0</v>
      </c>
      <c r="V686" s="29">
        <v>0</v>
      </c>
      <c r="W686" s="29">
        <v>0</v>
      </c>
      <c r="X686" s="26">
        <v>0</v>
      </c>
      <c r="Y686" s="26">
        <v>0</v>
      </c>
      <c r="Z686" s="26">
        <v>0</v>
      </c>
      <c r="AA686" s="26">
        <v>0</v>
      </c>
      <c r="AB686" s="26">
        <v>0</v>
      </c>
      <c r="AC686" s="26">
        <v>0</v>
      </c>
      <c r="AD686" s="26">
        <v>0</v>
      </c>
      <c r="AE686" s="26">
        <v>0</v>
      </c>
      <c r="AF686" s="26">
        <v>0</v>
      </c>
      <c r="AG686" s="26">
        <v>0</v>
      </c>
      <c r="AH686" s="26">
        <v>0</v>
      </c>
      <c r="AI686" s="26"/>
      <c r="AJ686" s="26"/>
      <c r="AK686" s="26"/>
      <c r="AL686" s="26"/>
      <c r="AM686" s="26"/>
      <c r="AN686" s="26"/>
      <c r="AO686" s="26"/>
      <c r="AP686" s="26"/>
      <c r="AQ686" s="26"/>
      <c r="AR686" s="26"/>
      <c r="AS686" s="26"/>
      <c r="AT686" s="26"/>
      <c r="AU686" s="26"/>
      <c r="AV686" s="26"/>
      <c r="AW686" s="26"/>
      <c r="AX686" s="26"/>
      <c r="AY686" s="26"/>
      <c r="AZ686" s="26"/>
      <c r="BA686" s="26"/>
      <c r="BB686" s="26"/>
      <c r="BC686" s="26"/>
      <c r="BD686" s="26"/>
      <c r="BE686" s="26"/>
      <c r="BF686" s="26"/>
      <c r="BG686" s="26"/>
      <c r="BH686" s="26"/>
      <c r="BI686" s="26"/>
      <c r="BJ686" s="26"/>
      <c r="BK686" s="26"/>
      <c r="BL686" s="41"/>
      <c r="BM686" t="s">
        <v>100</v>
      </c>
    </row>
    <row r="687" spans="1:65" x14ac:dyDescent="0.2">
      <c r="A687" s="249"/>
      <c r="B687" s="40" t="s">
        <v>53</v>
      </c>
      <c r="C687" s="24" t="s">
        <v>83</v>
      </c>
      <c r="D687" s="25"/>
      <c r="E687" s="26"/>
      <c r="F687" s="26"/>
      <c r="G687" s="26"/>
      <c r="H687" s="26"/>
      <c r="I687" s="26"/>
      <c r="J687" s="26"/>
      <c r="K687" s="26"/>
      <c r="L687" s="26"/>
      <c r="M687" s="26"/>
      <c r="N687" s="26"/>
      <c r="O687" s="26"/>
      <c r="P687" s="26"/>
      <c r="Q687" s="26"/>
      <c r="R687" s="26"/>
      <c r="S687" s="26"/>
      <c r="T687" s="26"/>
      <c r="U687" s="26"/>
      <c r="V687" s="26"/>
      <c r="W687" s="30"/>
      <c r="X687" s="30"/>
      <c r="Y687" s="30"/>
      <c r="Z687" s="30"/>
      <c r="AA687" s="30"/>
      <c r="AB687" s="30"/>
      <c r="AC687" s="30"/>
      <c r="AD687" s="30"/>
      <c r="AE687" s="30"/>
      <c r="AF687" s="30"/>
      <c r="AG687" s="30"/>
      <c r="AH687" s="30"/>
      <c r="AI687" s="30"/>
      <c r="AJ687" s="30"/>
      <c r="AK687" s="30"/>
      <c r="AL687" s="30"/>
      <c r="AM687" s="30"/>
      <c r="AN687" s="30"/>
      <c r="AO687" s="30"/>
      <c r="AP687" s="30"/>
      <c r="AQ687" s="30"/>
      <c r="AR687" s="30"/>
      <c r="AS687" s="30"/>
      <c r="AT687" s="30"/>
      <c r="AU687" s="30"/>
      <c r="AV687" s="30"/>
      <c r="AW687" s="30"/>
      <c r="AX687" s="30"/>
      <c r="AY687" s="30"/>
      <c r="AZ687" s="30"/>
      <c r="BA687" s="30"/>
      <c r="BB687" s="30"/>
      <c r="BC687" s="30"/>
      <c r="BD687" s="30"/>
      <c r="BE687" s="30"/>
      <c r="BF687" s="30"/>
      <c r="BG687" s="30"/>
      <c r="BH687" s="30"/>
      <c r="BI687" s="30"/>
      <c r="BJ687" s="30"/>
      <c r="BK687" s="30"/>
      <c r="BL687" s="43"/>
      <c r="BM687" t="s">
        <v>100</v>
      </c>
    </row>
    <row r="688" spans="1:65" x14ac:dyDescent="0.2">
      <c r="A688" s="249"/>
      <c r="B688" s="40" t="s">
        <v>53</v>
      </c>
      <c r="C688" s="24" t="s">
        <v>75</v>
      </c>
      <c r="D688" s="25"/>
      <c r="E688" s="26"/>
      <c r="F688" s="26"/>
      <c r="G688" s="26"/>
      <c r="H688" s="26"/>
      <c r="I688" s="26"/>
      <c r="J688" s="26"/>
      <c r="K688" s="26"/>
      <c r="L688" s="26"/>
      <c r="M688" s="26"/>
      <c r="N688" s="26"/>
      <c r="O688" s="26"/>
      <c r="P688" s="26"/>
      <c r="Q688" s="26"/>
      <c r="R688" s="26"/>
      <c r="S688" s="26"/>
      <c r="T688" s="26"/>
      <c r="U688" s="26"/>
      <c r="V688" s="26"/>
      <c r="W688" s="26"/>
      <c r="X688" s="26"/>
      <c r="Y688" s="26"/>
      <c r="Z688" s="26"/>
      <c r="AA688" s="26"/>
      <c r="AB688" s="26"/>
      <c r="AC688" s="26"/>
      <c r="AD688" s="26"/>
      <c r="AE688" s="26"/>
      <c r="AF688" s="26"/>
      <c r="AG688" s="26"/>
      <c r="AH688" s="26"/>
      <c r="AI688" s="26"/>
      <c r="AJ688" s="26"/>
      <c r="AK688" s="26"/>
      <c r="AL688" s="26"/>
      <c r="AM688" s="26"/>
      <c r="AN688" s="26"/>
      <c r="AO688" s="26"/>
      <c r="AP688" s="26"/>
      <c r="AQ688" s="26"/>
      <c r="AR688" s="26"/>
      <c r="AS688" s="26"/>
      <c r="AT688" s="26"/>
      <c r="AU688" s="26"/>
      <c r="AV688" s="26"/>
      <c r="AW688" s="26"/>
      <c r="AX688" s="26"/>
      <c r="AY688" s="26"/>
      <c r="AZ688" s="26"/>
      <c r="BA688" s="26"/>
      <c r="BB688" s="26"/>
      <c r="BC688" s="26"/>
      <c r="BD688" s="26"/>
      <c r="BE688" s="26"/>
      <c r="BF688" s="26"/>
      <c r="BG688" s="26"/>
      <c r="BH688" s="26"/>
      <c r="BI688" s="26"/>
      <c r="BJ688" s="26"/>
      <c r="BK688" s="26"/>
      <c r="BL688" s="41"/>
      <c r="BM688" t="s">
        <v>100</v>
      </c>
    </row>
    <row r="689" spans="1:65" x14ac:dyDescent="0.2">
      <c r="A689" s="249"/>
      <c r="B689" s="40" t="s">
        <v>53</v>
      </c>
      <c r="C689" s="24" t="s">
        <v>79</v>
      </c>
      <c r="D689" s="25"/>
      <c r="E689" s="26"/>
      <c r="F689" s="26"/>
      <c r="G689" s="26"/>
      <c r="H689" s="26"/>
      <c r="I689" s="26"/>
      <c r="J689" s="26"/>
      <c r="K689" s="26"/>
      <c r="L689" s="26"/>
      <c r="M689" s="26"/>
      <c r="N689" s="26"/>
      <c r="O689" s="26"/>
      <c r="P689" s="26"/>
      <c r="Q689" s="26"/>
      <c r="R689" s="26"/>
      <c r="S689" s="26"/>
      <c r="T689" s="26"/>
      <c r="U689" s="26"/>
      <c r="V689" s="26"/>
      <c r="W689" s="26"/>
      <c r="X689" s="26"/>
      <c r="Y689" s="26"/>
      <c r="Z689" s="26"/>
      <c r="AA689" s="26"/>
      <c r="AB689" s="26"/>
      <c r="AC689" s="26"/>
      <c r="AD689" s="26"/>
      <c r="AE689" s="26"/>
      <c r="AF689" s="26"/>
      <c r="AG689" s="26"/>
      <c r="AH689" s="26"/>
      <c r="AI689" s="26"/>
      <c r="AJ689" s="26"/>
      <c r="AK689" s="26"/>
      <c r="AL689" s="26"/>
      <c r="AM689" s="26"/>
      <c r="AN689" s="26"/>
      <c r="AO689" s="26"/>
      <c r="AP689" s="26"/>
      <c r="AQ689" s="26"/>
      <c r="AR689" s="26"/>
      <c r="AS689" s="26"/>
      <c r="AT689" s="26"/>
      <c r="AU689" s="26"/>
      <c r="AV689" s="26"/>
      <c r="AW689" s="26"/>
      <c r="AX689" s="26"/>
      <c r="AY689" s="26"/>
      <c r="AZ689" s="26"/>
      <c r="BA689" s="26"/>
      <c r="BB689" s="26"/>
      <c r="BC689" s="26"/>
      <c r="BD689" s="26"/>
      <c r="BE689" s="26"/>
      <c r="BF689" s="26"/>
      <c r="BG689" s="26"/>
      <c r="BH689" s="26"/>
      <c r="BI689" s="26"/>
      <c r="BJ689" s="26"/>
      <c r="BK689" s="26"/>
      <c r="BL689" s="41"/>
      <c r="BM689" t="s">
        <v>100</v>
      </c>
    </row>
    <row r="690" spans="1:65" x14ac:dyDescent="0.2">
      <c r="A690" s="249"/>
      <c r="B690" s="40" t="s">
        <v>53</v>
      </c>
      <c r="C690" s="24" t="s">
        <v>80</v>
      </c>
      <c r="D690" s="25"/>
      <c r="E690" s="26"/>
      <c r="F690" s="26"/>
      <c r="G690" s="26"/>
      <c r="H690" s="26"/>
      <c r="I690" s="26"/>
      <c r="J690" s="26"/>
      <c r="K690" s="26"/>
      <c r="L690" s="26"/>
      <c r="M690" s="26"/>
      <c r="N690" s="26"/>
      <c r="O690" s="26"/>
      <c r="P690" s="26"/>
      <c r="Q690" s="26"/>
      <c r="R690" s="26"/>
      <c r="S690" s="26"/>
      <c r="T690" s="26"/>
      <c r="U690" s="26"/>
      <c r="V690" s="26"/>
      <c r="W690" s="26"/>
      <c r="X690" s="26"/>
      <c r="Y690" s="26"/>
      <c r="Z690" s="26"/>
      <c r="AA690" s="26"/>
      <c r="AB690" s="26"/>
      <c r="AC690" s="26"/>
      <c r="AD690" s="26"/>
      <c r="AE690" s="26"/>
      <c r="AF690" s="26"/>
      <c r="AG690" s="26"/>
      <c r="AH690" s="26"/>
      <c r="AI690" s="26"/>
      <c r="AJ690" s="26"/>
      <c r="AK690" s="26"/>
      <c r="AL690" s="26"/>
      <c r="AM690" s="26"/>
      <c r="AN690" s="26"/>
      <c r="AO690" s="26"/>
      <c r="AP690" s="26"/>
      <c r="AQ690" s="26"/>
      <c r="AR690" s="26"/>
      <c r="AS690" s="26"/>
      <c r="AT690" s="26"/>
      <c r="AU690" s="26"/>
      <c r="AV690" s="26"/>
      <c r="AW690" s="26"/>
      <c r="AX690" s="26"/>
      <c r="AY690" s="26"/>
      <c r="AZ690" s="26"/>
      <c r="BA690" s="26"/>
      <c r="BB690" s="26"/>
      <c r="BC690" s="26"/>
      <c r="BD690" s="26"/>
      <c r="BE690" s="26"/>
      <c r="BF690" s="26"/>
      <c r="BG690" s="26"/>
      <c r="BH690" s="26"/>
      <c r="BI690" s="26"/>
      <c r="BJ690" s="26"/>
      <c r="BK690" s="26"/>
      <c r="BL690" s="41"/>
      <c r="BM690" t="s">
        <v>100</v>
      </c>
    </row>
    <row r="691" spans="1:65" ht="13.5" thickBot="1" x14ac:dyDescent="0.25">
      <c r="A691" s="249"/>
      <c r="B691" s="46" t="s">
        <v>53</v>
      </c>
      <c r="C691" s="24" t="s">
        <v>78</v>
      </c>
      <c r="D691" s="25"/>
      <c r="E691" s="26"/>
      <c r="F691" s="26"/>
      <c r="G691" s="26"/>
      <c r="H691" s="26"/>
      <c r="I691" s="26"/>
      <c r="J691" s="26"/>
      <c r="K691" s="26"/>
      <c r="L691" s="26"/>
      <c r="M691" s="26"/>
      <c r="N691" s="26"/>
      <c r="O691" s="26"/>
      <c r="P691" s="26"/>
      <c r="Q691" s="26"/>
      <c r="R691" s="26"/>
      <c r="S691" s="26"/>
      <c r="T691" s="26"/>
      <c r="U691" s="26"/>
      <c r="V691" s="26"/>
      <c r="W691" s="26"/>
      <c r="X691" s="26"/>
      <c r="Y691" s="26"/>
      <c r="Z691" s="26"/>
      <c r="AA691" s="26"/>
      <c r="AB691" s="26"/>
      <c r="AC691" s="26"/>
      <c r="AD691" s="26"/>
      <c r="AE691" s="26"/>
      <c r="AF691" s="26"/>
      <c r="AG691" s="26"/>
      <c r="AH691" s="26"/>
      <c r="AI691" s="26"/>
      <c r="AJ691" s="26"/>
      <c r="AK691" s="26"/>
      <c r="AL691" s="26"/>
      <c r="AM691" s="26"/>
      <c r="AN691" s="26"/>
      <c r="AO691" s="26"/>
      <c r="AP691" s="26"/>
      <c r="AQ691" s="26"/>
      <c r="AR691" s="26"/>
      <c r="AS691" s="26"/>
      <c r="AT691" s="26"/>
      <c r="AU691" s="26"/>
      <c r="AV691" s="26"/>
      <c r="AW691" s="26"/>
      <c r="AX691" s="26"/>
      <c r="AY691" s="26"/>
      <c r="AZ691" s="26"/>
      <c r="BA691" s="26"/>
      <c r="BB691" s="26"/>
      <c r="BC691" s="26"/>
      <c r="BD691" s="26"/>
      <c r="BE691" s="26"/>
      <c r="BF691" s="26"/>
      <c r="BG691" s="26"/>
      <c r="BH691" s="26"/>
      <c r="BI691" s="26"/>
      <c r="BJ691" s="26"/>
      <c r="BK691" s="26"/>
      <c r="BL691" s="41"/>
      <c r="BM691" t="s">
        <v>100</v>
      </c>
    </row>
    <row r="692" spans="1:65" x14ac:dyDescent="0.2">
      <c r="A692" s="217"/>
      <c r="B692" s="204" t="s">
        <v>10</v>
      </c>
      <c r="C692" s="37" t="s">
        <v>6</v>
      </c>
      <c r="D692" s="38">
        <v>38</v>
      </c>
      <c r="E692" s="38">
        <v>39</v>
      </c>
      <c r="F692" s="38">
        <v>43</v>
      </c>
      <c r="G692" s="38">
        <v>52</v>
      </c>
      <c r="H692" s="38">
        <v>82</v>
      </c>
      <c r="I692" s="38">
        <v>82</v>
      </c>
      <c r="J692" s="38">
        <v>86</v>
      </c>
      <c r="K692" s="38">
        <v>110</v>
      </c>
      <c r="L692" s="38">
        <v>119</v>
      </c>
      <c r="M692" s="38">
        <v>123</v>
      </c>
      <c r="N692" s="38">
        <v>170.7</v>
      </c>
      <c r="O692" s="38">
        <v>172.7</v>
      </c>
      <c r="P692" s="38">
        <v>230.7</v>
      </c>
      <c r="Q692" s="38">
        <v>420.7</v>
      </c>
      <c r="R692" s="38">
        <v>600.70000000000005</v>
      </c>
      <c r="S692" s="38">
        <v>973</v>
      </c>
      <c r="T692" s="38">
        <v>1533</v>
      </c>
      <c r="U692" s="38">
        <v>1971.3</v>
      </c>
      <c r="V692" s="38">
        <v>1968.3</v>
      </c>
      <c r="W692" s="38">
        <v>2208.9</v>
      </c>
      <c r="X692" s="38">
        <v>2782.3</v>
      </c>
      <c r="Y692" s="38">
        <v>3200.3</v>
      </c>
      <c r="Z692" s="38">
        <v>3535.6333333333337</v>
      </c>
      <c r="AA692" s="38">
        <v>3711.2555555555559</v>
      </c>
      <c r="AB692" s="38">
        <v>3886.8777777777782</v>
      </c>
      <c r="AC692" s="38">
        <v>4062.5000000000005</v>
      </c>
      <c r="AD692" s="38">
        <v>4375</v>
      </c>
      <c r="AE692" s="38">
        <v>4687.5</v>
      </c>
      <c r="AF692" s="38">
        <v>5000</v>
      </c>
      <c r="AG692" s="38">
        <v>5312.5</v>
      </c>
      <c r="AH692" s="38">
        <v>5625</v>
      </c>
      <c r="AI692" s="38">
        <v>5625</v>
      </c>
      <c r="AJ692" s="38">
        <v>5625</v>
      </c>
      <c r="AK692" s="38">
        <v>5625</v>
      </c>
      <c r="AL692" s="38">
        <v>5625</v>
      </c>
      <c r="AM692" s="38">
        <v>5625</v>
      </c>
      <c r="AN692" s="38">
        <v>5625</v>
      </c>
      <c r="AO692" s="38">
        <v>5625</v>
      </c>
      <c r="AP692" s="38">
        <v>5625</v>
      </c>
      <c r="AQ692" s="38">
        <v>5625</v>
      </c>
      <c r="AR692" s="38">
        <v>5625</v>
      </c>
      <c r="AS692" s="38">
        <v>5625</v>
      </c>
      <c r="AT692" s="38">
        <v>5625</v>
      </c>
      <c r="AU692" s="38">
        <v>5625</v>
      </c>
      <c r="AV692" s="38">
        <v>5625</v>
      </c>
      <c r="AW692" s="38">
        <v>5625</v>
      </c>
      <c r="AX692" s="38">
        <v>5625</v>
      </c>
      <c r="AY692" s="38">
        <v>5625</v>
      </c>
      <c r="AZ692" s="38">
        <v>5625</v>
      </c>
      <c r="BA692" s="38">
        <v>5625</v>
      </c>
      <c r="BB692" s="38">
        <v>5625</v>
      </c>
      <c r="BC692" s="38">
        <v>5625</v>
      </c>
      <c r="BD692" s="38">
        <v>5625</v>
      </c>
      <c r="BE692" s="38">
        <v>5625</v>
      </c>
      <c r="BF692" s="38">
        <v>5625</v>
      </c>
      <c r="BG692" s="38">
        <v>5625</v>
      </c>
      <c r="BH692" s="38">
        <v>5625</v>
      </c>
      <c r="BI692" s="38">
        <v>5625</v>
      </c>
      <c r="BJ692" s="38">
        <v>5625</v>
      </c>
      <c r="BK692" s="38">
        <v>5625</v>
      </c>
      <c r="BL692" s="39">
        <v>5625</v>
      </c>
      <c r="BM692" t="s">
        <v>100</v>
      </c>
    </row>
    <row r="693" spans="1:65" x14ac:dyDescent="0.2">
      <c r="A693" s="249"/>
      <c r="B693" s="40" t="s">
        <v>10</v>
      </c>
      <c r="C693" s="24" t="s">
        <v>74</v>
      </c>
      <c r="D693" s="35">
        <v>38</v>
      </c>
      <c r="E693" s="29">
        <v>39</v>
      </c>
      <c r="F693" s="29">
        <v>43</v>
      </c>
      <c r="G693" s="29">
        <v>52</v>
      </c>
      <c r="H693" s="29">
        <v>82</v>
      </c>
      <c r="I693" s="29">
        <v>82</v>
      </c>
      <c r="J693" s="29">
        <v>86</v>
      </c>
      <c r="K693" s="29">
        <v>110</v>
      </c>
      <c r="L693" s="29">
        <v>119</v>
      </c>
      <c r="M693" s="29">
        <v>123</v>
      </c>
      <c r="N693" s="29">
        <v>170.7</v>
      </c>
      <c r="O693" s="29">
        <v>172.7</v>
      </c>
      <c r="P693" s="29">
        <v>230.7</v>
      </c>
      <c r="Q693" s="29">
        <v>420.7</v>
      </c>
      <c r="R693" s="29">
        <v>600.70000000000005</v>
      </c>
      <c r="S693" s="29">
        <v>973</v>
      </c>
      <c r="T693" s="29">
        <v>1533</v>
      </c>
      <c r="U693" s="29">
        <v>1971.3</v>
      </c>
      <c r="V693" s="29">
        <v>1968.3</v>
      </c>
      <c r="W693" s="29">
        <v>2208.9</v>
      </c>
      <c r="X693" s="26">
        <v>2500</v>
      </c>
      <c r="Y693" s="26">
        <v>0</v>
      </c>
      <c r="Z693" s="26">
        <v>3437.5</v>
      </c>
      <c r="AA693" s="26">
        <v>0</v>
      </c>
      <c r="AB693" s="26">
        <v>0</v>
      </c>
      <c r="AC693" s="26">
        <v>4062.5</v>
      </c>
      <c r="AD693" s="26">
        <v>0</v>
      </c>
      <c r="AE693" s="26">
        <v>4687.5</v>
      </c>
      <c r="AF693" s="26">
        <v>0</v>
      </c>
      <c r="AG693" s="26">
        <v>0</v>
      </c>
      <c r="AH693" s="26">
        <v>5625</v>
      </c>
      <c r="AI693" s="26"/>
      <c r="AJ693" s="26"/>
      <c r="AK693" s="26"/>
      <c r="AL693" s="26"/>
      <c r="AM693" s="26"/>
      <c r="AN693" s="26"/>
      <c r="AO693" s="26"/>
      <c r="AP693" s="26"/>
      <c r="AQ693" s="26"/>
      <c r="AR693" s="26"/>
      <c r="AS693" s="26"/>
      <c r="AT693" s="26"/>
      <c r="AU693" s="26"/>
      <c r="AV693" s="26"/>
      <c r="AW693" s="26"/>
      <c r="AX693" s="26"/>
      <c r="AY693" s="26"/>
      <c r="AZ693" s="26"/>
      <c r="BA693" s="26"/>
      <c r="BB693" s="26"/>
      <c r="BC693" s="26"/>
      <c r="BD693" s="26"/>
      <c r="BE693" s="26"/>
      <c r="BF693" s="26"/>
      <c r="BG693" s="26"/>
      <c r="BH693" s="26"/>
      <c r="BI693" s="26"/>
      <c r="BJ693" s="26"/>
      <c r="BK693" s="26"/>
      <c r="BL693" s="41"/>
      <c r="BM693" t="s">
        <v>100</v>
      </c>
    </row>
    <row r="694" spans="1:65" x14ac:dyDescent="0.2">
      <c r="A694" s="249"/>
      <c r="B694" s="40" t="s">
        <v>10</v>
      </c>
      <c r="C694" s="24" t="s">
        <v>83</v>
      </c>
      <c r="D694" s="25"/>
      <c r="E694" s="26"/>
      <c r="F694" s="26"/>
      <c r="G694" s="26"/>
      <c r="H694" s="26"/>
      <c r="I694" s="26"/>
      <c r="J694" s="26"/>
      <c r="K694" s="26"/>
      <c r="L694" s="26"/>
      <c r="M694" s="26"/>
      <c r="N694" s="26"/>
      <c r="O694" s="26"/>
      <c r="P694" s="26"/>
      <c r="Q694" s="26"/>
      <c r="R694" s="26"/>
      <c r="S694" s="26"/>
      <c r="T694" s="26"/>
      <c r="U694" s="26"/>
      <c r="V694" s="26"/>
      <c r="W694" s="30"/>
      <c r="X694" s="30"/>
      <c r="Y694" s="30"/>
      <c r="Z694" s="30"/>
      <c r="AA694" s="30">
        <v>175.62222222222212</v>
      </c>
      <c r="AB694" s="30">
        <v>175.62222222222212</v>
      </c>
      <c r="AC694" s="30">
        <v>175.62222222222212</v>
      </c>
      <c r="AD694" s="30">
        <v>312.49999999999977</v>
      </c>
      <c r="AE694" s="30">
        <v>312.49999999999977</v>
      </c>
      <c r="AF694" s="30">
        <v>312.5</v>
      </c>
      <c r="AG694" s="30">
        <v>312.5</v>
      </c>
      <c r="AH694" s="30">
        <v>312.5</v>
      </c>
      <c r="AI694" s="44"/>
      <c r="AJ694" s="44"/>
      <c r="AK694" s="44"/>
      <c r="AL694" s="44"/>
      <c r="AM694" s="44"/>
      <c r="AN694" s="44"/>
      <c r="AO694" s="44"/>
      <c r="AP694" s="44"/>
      <c r="AQ694" s="44"/>
      <c r="AR694" s="44"/>
      <c r="AS694" s="44"/>
      <c r="AT694" s="44"/>
      <c r="AU694" s="44"/>
      <c r="AV694" s="44"/>
      <c r="AW694" s="44"/>
      <c r="AX694" s="44"/>
      <c r="AY694" s="44"/>
      <c r="AZ694" s="44"/>
      <c r="BA694" s="44"/>
      <c r="BB694" s="44"/>
      <c r="BC694" s="30"/>
      <c r="BD694" s="30"/>
      <c r="BE694" s="30"/>
      <c r="BF694" s="30"/>
      <c r="BG694" s="30"/>
      <c r="BH694" s="30"/>
      <c r="BI694" s="30"/>
      <c r="BJ694" s="30"/>
      <c r="BK694" s="30"/>
      <c r="BL694" s="43"/>
      <c r="BM694" t="s">
        <v>100</v>
      </c>
    </row>
    <row r="695" spans="1:65" x14ac:dyDescent="0.2">
      <c r="A695" s="249"/>
      <c r="B695" s="40" t="s">
        <v>10</v>
      </c>
      <c r="C695" s="24" t="s">
        <v>75</v>
      </c>
      <c r="D695" s="25"/>
      <c r="E695" s="26"/>
      <c r="F695" s="26"/>
      <c r="G695" s="26"/>
      <c r="H695" s="26"/>
      <c r="I695" s="26"/>
      <c r="J695" s="26"/>
      <c r="K695" s="26"/>
      <c r="L695" s="26"/>
      <c r="M695" s="26"/>
      <c r="N695" s="26"/>
      <c r="O695" s="26"/>
      <c r="P695" s="26"/>
      <c r="Q695" s="26"/>
      <c r="R695" s="26"/>
      <c r="S695" s="26"/>
      <c r="T695" s="26"/>
      <c r="U695" s="26"/>
      <c r="V695" s="26"/>
      <c r="W695" s="26"/>
      <c r="X695" s="26"/>
      <c r="Y695" s="26"/>
      <c r="Z695" s="26"/>
      <c r="AA695" s="26"/>
      <c r="AB695" s="26"/>
      <c r="AC695" s="26"/>
      <c r="AD695" s="26"/>
      <c r="AE695" s="26"/>
      <c r="AF695" s="26"/>
      <c r="AG695" s="26"/>
      <c r="AH695" s="26"/>
      <c r="AI695" s="26"/>
      <c r="AJ695" s="26"/>
      <c r="AK695" s="26"/>
      <c r="AL695" s="26"/>
      <c r="AM695" s="26"/>
      <c r="AN695" s="26"/>
      <c r="AO695" s="26"/>
      <c r="AP695" s="26"/>
      <c r="AQ695" s="26"/>
      <c r="AR695" s="26"/>
      <c r="AS695" s="26"/>
      <c r="AT695" s="26"/>
      <c r="AU695" s="26"/>
      <c r="AV695" s="26"/>
      <c r="AW695" s="26"/>
      <c r="AX695" s="26"/>
      <c r="AY695" s="26"/>
      <c r="AZ695" s="26"/>
      <c r="BA695" s="26"/>
      <c r="BB695" s="26"/>
      <c r="BC695" s="26"/>
      <c r="BD695" s="26"/>
      <c r="BE695" s="26"/>
      <c r="BF695" s="26"/>
      <c r="BG695" s="26"/>
      <c r="BH695" s="26"/>
      <c r="BI695" s="26"/>
      <c r="BJ695" s="26"/>
      <c r="BK695" s="26"/>
      <c r="BL695" s="41"/>
      <c r="BM695" t="s">
        <v>100</v>
      </c>
    </row>
    <row r="696" spans="1:65" x14ac:dyDescent="0.2">
      <c r="A696" s="249"/>
      <c r="B696" s="40" t="s">
        <v>10</v>
      </c>
      <c r="C696" s="24" t="s">
        <v>79</v>
      </c>
      <c r="D696" s="25"/>
      <c r="E696" s="26"/>
      <c r="F696" s="26"/>
      <c r="G696" s="26"/>
      <c r="H696" s="26"/>
      <c r="I696" s="26"/>
      <c r="J696" s="26"/>
      <c r="K696" s="26"/>
      <c r="L696" s="26"/>
      <c r="M696" s="26"/>
      <c r="N696" s="26"/>
      <c r="O696" s="26"/>
      <c r="P696" s="26"/>
      <c r="Q696" s="26"/>
      <c r="R696" s="26"/>
      <c r="S696" s="26"/>
      <c r="T696" s="26"/>
      <c r="U696" s="26"/>
      <c r="V696" s="26"/>
      <c r="W696" s="26"/>
      <c r="X696" s="26"/>
      <c r="Y696" s="26"/>
      <c r="Z696" s="26"/>
      <c r="AA696" s="26"/>
      <c r="AB696" s="26"/>
      <c r="AC696" s="26"/>
      <c r="AD696" s="26"/>
      <c r="AE696" s="26"/>
      <c r="AF696" s="26"/>
      <c r="AG696" s="26"/>
      <c r="AH696" s="26"/>
      <c r="AI696" s="26"/>
      <c r="AJ696" s="26"/>
      <c r="AK696" s="26"/>
      <c r="AL696" s="26"/>
      <c r="AM696" s="26"/>
      <c r="AN696" s="26"/>
      <c r="AO696" s="26"/>
      <c r="AP696" s="26"/>
      <c r="AQ696" s="26"/>
      <c r="AR696" s="26"/>
      <c r="AS696" s="26"/>
      <c r="AT696" s="26"/>
      <c r="AU696" s="26"/>
      <c r="AV696" s="26"/>
      <c r="AW696" s="26"/>
      <c r="AX696" s="26"/>
      <c r="AY696" s="26"/>
      <c r="AZ696" s="26"/>
      <c r="BA696" s="26"/>
      <c r="BB696" s="26"/>
      <c r="BC696" s="26"/>
      <c r="BD696" s="26"/>
      <c r="BE696" s="26"/>
      <c r="BF696" s="26"/>
      <c r="BG696" s="26"/>
      <c r="BH696" s="26"/>
      <c r="BI696" s="26"/>
      <c r="BJ696" s="26"/>
      <c r="BK696" s="26"/>
      <c r="BL696" s="41"/>
      <c r="BM696" t="s">
        <v>100</v>
      </c>
    </row>
    <row r="697" spans="1:65" x14ac:dyDescent="0.2">
      <c r="A697" s="249"/>
      <c r="B697" s="40" t="s">
        <v>10</v>
      </c>
      <c r="C697" s="24" t="s">
        <v>240</v>
      </c>
      <c r="D697" s="25"/>
      <c r="E697" s="26"/>
      <c r="F697" s="26"/>
      <c r="G697" s="26"/>
      <c r="H697" s="26"/>
      <c r="I697" s="26"/>
      <c r="J697" s="26"/>
      <c r="K697" s="26"/>
      <c r="L697" s="26"/>
      <c r="M697" s="26"/>
      <c r="N697" s="26"/>
      <c r="O697" s="26"/>
      <c r="P697" s="26"/>
      <c r="Q697" s="26"/>
      <c r="R697" s="26"/>
      <c r="S697" s="26"/>
      <c r="T697" s="26"/>
      <c r="U697" s="26"/>
      <c r="V697" s="26"/>
      <c r="W697" s="33">
        <v>114.6</v>
      </c>
      <c r="X697" s="33">
        <v>573.4</v>
      </c>
      <c r="Y697" s="33">
        <v>418</v>
      </c>
      <c r="Z697" s="33">
        <v>335.33333333333337</v>
      </c>
      <c r="AA697" s="33">
        <v>0</v>
      </c>
      <c r="AB697" s="33">
        <v>0</v>
      </c>
      <c r="AC697" s="33">
        <v>0</v>
      </c>
      <c r="AD697" s="33">
        <v>0</v>
      </c>
      <c r="AE697" s="33">
        <v>0</v>
      </c>
      <c r="AF697" s="33">
        <v>0</v>
      </c>
      <c r="AG697" s="33">
        <v>0</v>
      </c>
      <c r="AH697" s="33">
        <v>0</v>
      </c>
      <c r="AI697" s="26"/>
      <c r="AJ697" s="26"/>
      <c r="AK697" s="26"/>
      <c r="AL697" s="26"/>
      <c r="AM697" s="26"/>
      <c r="AN697" s="26"/>
      <c r="AO697" s="26"/>
      <c r="AP697" s="26"/>
      <c r="AQ697" s="26"/>
      <c r="AR697" s="26"/>
      <c r="AS697" s="26"/>
      <c r="AT697" s="26"/>
      <c r="AU697" s="26"/>
      <c r="AV697" s="26"/>
      <c r="AW697" s="26"/>
      <c r="AX697" s="26"/>
      <c r="AY697" s="26"/>
      <c r="AZ697" s="26"/>
      <c r="BA697" s="26"/>
      <c r="BB697" s="26"/>
      <c r="BC697" s="26"/>
      <c r="BD697" s="26"/>
      <c r="BE697" s="26"/>
      <c r="BF697" s="26"/>
      <c r="BG697" s="26"/>
      <c r="BH697" s="26"/>
      <c r="BI697" s="26"/>
      <c r="BJ697" s="26"/>
      <c r="BK697" s="26"/>
      <c r="BL697" s="41"/>
      <c r="BM697" t="s">
        <v>100</v>
      </c>
    </row>
    <row r="698" spans="1:65" x14ac:dyDescent="0.2">
      <c r="A698" s="249"/>
      <c r="B698" s="40" t="s">
        <v>10</v>
      </c>
      <c r="C698" s="24" t="s">
        <v>78</v>
      </c>
      <c r="D698" s="25"/>
      <c r="E698" s="26"/>
      <c r="F698" s="26"/>
      <c r="G698" s="26"/>
      <c r="H698" s="26"/>
      <c r="I698" s="26"/>
      <c r="J698" s="26"/>
      <c r="K698" s="26"/>
      <c r="L698" s="26"/>
      <c r="M698" s="26"/>
      <c r="N698" s="26"/>
      <c r="O698" s="26"/>
      <c r="P698" s="26"/>
      <c r="Q698" s="26"/>
      <c r="R698" s="26"/>
      <c r="S698" s="26"/>
      <c r="T698" s="26"/>
      <c r="U698" s="26"/>
      <c r="V698" s="26"/>
      <c r="W698" s="26"/>
      <c r="X698" s="26"/>
      <c r="Y698" s="26"/>
      <c r="Z698" s="26"/>
      <c r="AA698" s="26"/>
      <c r="AB698" s="26"/>
      <c r="AC698" s="26"/>
      <c r="AD698" s="26"/>
      <c r="AE698" s="26"/>
      <c r="AF698" s="26"/>
      <c r="AG698" s="26"/>
      <c r="AH698" s="26"/>
      <c r="AI698" s="26"/>
      <c r="AJ698" s="26"/>
      <c r="AK698" s="26"/>
      <c r="AL698" s="26"/>
      <c r="AM698" s="26"/>
      <c r="AN698" s="26"/>
      <c r="AO698" s="26"/>
      <c r="AP698" s="26"/>
      <c r="AQ698" s="26"/>
      <c r="AR698" s="26"/>
      <c r="AS698" s="26"/>
      <c r="AT698" s="26"/>
      <c r="AU698" s="26"/>
      <c r="AV698" s="26"/>
      <c r="AW698" s="26"/>
      <c r="AX698" s="26"/>
      <c r="AY698" s="26"/>
      <c r="AZ698" s="26"/>
      <c r="BA698" s="26"/>
      <c r="BB698" s="26"/>
      <c r="BC698" s="26"/>
      <c r="BD698" s="26"/>
      <c r="BE698" s="26"/>
      <c r="BF698" s="26"/>
      <c r="BG698" s="26"/>
      <c r="BH698" s="26"/>
      <c r="BI698" s="26"/>
      <c r="BJ698" s="26"/>
      <c r="BK698" s="26"/>
      <c r="BL698" s="41"/>
      <c r="BM698" t="s">
        <v>100</v>
      </c>
    </row>
    <row r="699" spans="1:65" x14ac:dyDescent="0.2">
      <c r="A699" s="249"/>
      <c r="B699" s="40" t="s">
        <v>10</v>
      </c>
      <c r="C699" s="31" t="s">
        <v>1</v>
      </c>
      <c r="D699" s="27">
        <v>0</v>
      </c>
      <c r="E699" s="28">
        <v>0</v>
      </c>
      <c r="F699" s="28">
        <v>0</v>
      </c>
      <c r="G699" s="28">
        <v>0</v>
      </c>
      <c r="H699" s="28">
        <v>0</v>
      </c>
      <c r="I699" s="28">
        <v>0</v>
      </c>
      <c r="J699" s="28">
        <v>0</v>
      </c>
      <c r="K699" s="28">
        <v>0</v>
      </c>
      <c r="L699" s="28">
        <v>24</v>
      </c>
      <c r="M699" s="28">
        <v>24</v>
      </c>
      <c r="N699" s="28">
        <v>26.3</v>
      </c>
      <c r="O699" s="28">
        <v>26.3</v>
      </c>
      <c r="P699" s="28">
        <v>26.3</v>
      </c>
      <c r="Q699" s="28">
        <v>26.3</v>
      </c>
      <c r="R699" s="28">
        <v>26.3</v>
      </c>
      <c r="S699" s="28">
        <v>32</v>
      </c>
      <c r="T699" s="28">
        <v>32</v>
      </c>
      <c r="U699" s="28">
        <v>72.7</v>
      </c>
      <c r="V699" s="28">
        <v>72.7</v>
      </c>
      <c r="W699" s="28">
        <v>72.7</v>
      </c>
      <c r="X699" s="28">
        <v>72.7</v>
      </c>
      <c r="Y699" s="28">
        <v>72.7</v>
      </c>
      <c r="Z699" s="28">
        <v>72.7</v>
      </c>
      <c r="AA699" s="28">
        <v>72.7</v>
      </c>
      <c r="AB699" s="28">
        <v>72.7</v>
      </c>
      <c r="AC699" s="28">
        <v>72.7</v>
      </c>
      <c r="AD699" s="28">
        <v>72.7</v>
      </c>
      <c r="AE699" s="28">
        <v>72.7</v>
      </c>
      <c r="AF699" s="28">
        <v>72.7</v>
      </c>
      <c r="AG699" s="28">
        <v>72.7</v>
      </c>
      <c r="AH699" s="28">
        <v>2812.7</v>
      </c>
      <c r="AI699" s="28">
        <v>2812.7</v>
      </c>
      <c r="AJ699" s="28">
        <v>2812.7</v>
      </c>
      <c r="AK699" s="28">
        <v>2812.7</v>
      </c>
      <c r="AL699" s="28">
        <v>2812.7</v>
      </c>
      <c r="AM699" s="28">
        <v>2812.7</v>
      </c>
      <c r="AN699" s="28">
        <v>2812.7</v>
      </c>
      <c r="AO699" s="28">
        <v>2812.7</v>
      </c>
      <c r="AP699" s="28">
        <v>2812.7</v>
      </c>
      <c r="AQ699" s="28">
        <v>2812.7</v>
      </c>
      <c r="AR699" s="28">
        <v>2812.7</v>
      </c>
      <c r="AS699" s="28">
        <v>2812.7</v>
      </c>
      <c r="AT699" s="28">
        <v>2812.7</v>
      </c>
      <c r="AU699" s="28">
        <v>2812.7</v>
      </c>
      <c r="AV699" s="28">
        <v>2812.7</v>
      </c>
      <c r="AW699" s="28">
        <v>2812.7</v>
      </c>
      <c r="AX699" s="28">
        <v>2812.7</v>
      </c>
      <c r="AY699" s="28">
        <v>2812.7</v>
      </c>
      <c r="AZ699" s="28">
        <v>2812.7</v>
      </c>
      <c r="BA699" s="28">
        <v>2812.7</v>
      </c>
      <c r="BB699" s="28">
        <v>2812.7</v>
      </c>
      <c r="BC699" s="28">
        <v>2812.7</v>
      </c>
      <c r="BD699" s="28">
        <v>2812.7</v>
      </c>
      <c r="BE699" s="28">
        <v>2812.7</v>
      </c>
      <c r="BF699" s="28">
        <v>2812.7</v>
      </c>
      <c r="BG699" s="28">
        <v>2812.7</v>
      </c>
      <c r="BH699" s="28">
        <v>2812.7</v>
      </c>
      <c r="BI699" s="28">
        <v>2812.7</v>
      </c>
      <c r="BJ699" s="28">
        <v>2812.7</v>
      </c>
      <c r="BK699" s="28">
        <v>2812.7</v>
      </c>
      <c r="BL699" s="42">
        <v>2812.7</v>
      </c>
      <c r="BM699" t="s">
        <v>100</v>
      </c>
    </row>
    <row r="700" spans="1:65" x14ac:dyDescent="0.2">
      <c r="A700" s="249"/>
      <c r="B700" s="40" t="s">
        <v>10</v>
      </c>
      <c r="C700" s="24" t="s">
        <v>74</v>
      </c>
      <c r="D700" s="35">
        <v>0</v>
      </c>
      <c r="E700" s="29">
        <v>0</v>
      </c>
      <c r="F700" s="29">
        <v>0</v>
      </c>
      <c r="G700" s="29">
        <v>0</v>
      </c>
      <c r="H700" s="29">
        <v>0</v>
      </c>
      <c r="I700" s="29">
        <v>0</v>
      </c>
      <c r="J700" s="29">
        <v>0</v>
      </c>
      <c r="K700" s="29">
        <v>0</v>
      </c>
      <c r="L700" s="29">
        <v>24</v>
      </c>
      <c r="M700" s="29">
        <v>24</v>
      </c>
      <c r="N700" s="29">
        <v>26.3</v>
      </c>
      <c r="O700" s="29">
        <v>26.3</v>
      </c>
      <c r="P700" s="29">
        <v>26.3</v>
      </c>
      <c r="Q700" s="29">
        <v>26.3</v>
      </c>
      <c r="R700" s="29">
        <v>26.3</v>
      </c>
      <c r="S700" s="29">
        <v>32</v>
      </c>
      <c r="T700" s="29">
        <v>32</v>
      </c>
      <c r="U700" s="29">
        <v>72.7</v>
      </c>
      <c r="V700" s="29">
        <v>72.7</v>
      </c>
      <c r="W700" s="29">
        <v>72.7</v>
      </c>
      <c r="X700" s="26">
        <v>0</v>
      </c>
      <c r="Y700" s="26">
        <v>0</v>
      </c>
      <c r="Z700" s="26">
        <v>0</v>
      </c>
      <c r="AA700" s="26">
        <v>0</v>
      </c>
      <c r="AB700" s="26">
        <v>0</v>
      </c>
      <c r="AC700" s="26">
        <v>0</v>
      </c>
      <c r="AD700" s="26">
        <v>0</v>
      </c>
      <c r="AE700" s="26">
        <v>0</v>
      </c>
      <c r="AF700" s="26">
        <v>0</v>
      </c>
      <c r="AG700" s="26">
        <v>0</v>
      </c>
      <c r="AH700" s="26">
        <v>0</v>
      </c>
      <c r="AI700" s="26"/>
      <c r="AJ700" s="26"/>
      <c r="AK700" s="26"/>
      <c r="AL700" s="26"/>
      <c r="AM700" s="26"/>
      <c r="AN700" s="26"/>
      <c r="AO700" s="26"/>
      <c r="AP700" s="26"/>
      <c r="AQ700" s="26"/>
      <c r="AR700" s="26"/>
      <c r="AS700" s="26"/>
      <c r="AT700" s="26"/>
      <c r="AU700" s="26"/>
      <c r="AV700" s="26"/>
      <c r="AW700" s="26"/>
      <c r="AX700" s="26"/>
      <c r="AY700" s="26"/>
      <c r="AZ700" s="26"/>
      <c r="BA700" s="26"/>
      <c r="BB700" s="26"/>
      <c r="BC700" s="26"/>
      <c r="BD700" s="26"/>
      <c r="BE700" s="26"/>
      <c r="BF700" s="26"/>
      <c r="BG700" s="26"/>
      <c r="BH700" s="26"/>
      <c r="BI700" s="26"/>
      <c r="BJ700" s="26"/>
      <c r="BK700" s="26"/>
      <c r="BL700" s="41"/>
      <c r="BM700" t="s">
        <v>100</v>
      </c>
    </row>
    <row r="701" spans="1:65" x14ac:dyDescent="0.2">
      <c r="A701" s="249"/>
      <c r="B701" s="40" t="s">
        <v>10</v>
      </c>
      <c r="C701" s="24" t="s">
        <v>83</v>
      </c>
      <c r="D701" s="25"/>
      <c r="E701" s="26"/>
      <c r="F701" s="26"/>
      <c r="G701" s="26"/>
      <c r="H701" s="26"/>
      <c r="I701" s="26"/>
      <c r="J701" s="26"/>
      <c r="K701" s="26"/>
      <c r="L701" s="26"/>
      <c r="M701" s="26"/>
      <c r="N701" s="26"/>
      <c r="O701" s="26"/>
      <c r="P701" s="26"/>
      <c r="Q701" s="26"/>
      <c r="R701" s="26"/>
      <c r="S701" s="26"/>
      <c r="T701" s="26"/>
      <c r="U701" s="26"/>
      <c r="V701" s="26"/>
      <c r="W701" s="30"/>
      <c r="X701" s="30"/>
      <c r="Y701" s="30"/>
      <c r="Z701" s="30"/>
      <c r="AA701" s="30"/>
      <c r="AB701" s="30"/>
      <c r="AC701" s="30"/>
      <c r="AD701" s="30"/>
      <c r="AE701" s="30"/>
      <c r="AF701" s="30"/>
      <c r="AG701" s="30"/>
      <c r="AH701" s="30"/>
      <c r="AI701" s="30"/>
      <c r="AJ701" s="30"/>
      <c r="AK701" s="30"/>
      <c r="AL701" s="30"/>
      <c r="AM701" s="30"/>
      <c r="AN701" s="30"/>
      <c r="AO701" s="30"/>
      <c r="AP701" s="30"/>
      <c r="AQ701" s="30"/>
      <c r="AR701" s="30"/>
      <c r="AS701" s="30"/>
      <c r="AT701" s="30"/>
      <c r="AU701" s="30"/>
      <c r="AV701" s="30"/>
      <c r="AW701" s="30"/>
      <c r="AX701" s="30"/>
      <c r="AY701" s="30"/>
      <c r="AZ701" s="30"/>
      <c r="BA701" s="30"/>
      <c r="BB701" s="30"/>
      <c r="BC701" s="30"/>
      <c r="BD701" s="30"/>
      <c r="BE701" s="30"/>
      <c r="BF701" s="30"/>
      <c r="BG701" s="30"/>
      <c r="BH701" s="30"/>
      <c r="BI701" s="30"/>
      <c r="BJ701" s="30"/>
      <c r="BK701" s="30"/>
      <c r="BL701" s="43"/>
      <c r="BM701" t="s">
        <v>100</v>
      </c>
    </row>
    <row r="702" spans="1:65" x14ac:dyDescent="0.2">
      <c r="A702" s="249"/>
      <c r="B702" s="40" t="s">
        <v>10</v>
      </c>
      <c r="C702" s="24" t="s">
        <v>75</v>
      </c>
      <c r="D702" s="25"/>
      <c r="E702" s="26"/>
      <c r="F702" s="26"/>
      <c r="G702" s="26"/>
      <c r="H702" s="26"/>
      <c r="I702" s="26"/>
      <c r="J702" s="26"/>
      <c r="K702" s="26"/>
      <c r="L702" s="26"/>
      <c r="M702" s="26"/>
      <c r="N702" s="26"/>
      <c r="O702" s="26"/>
      <c r="P702" s="26"/>
      <c r="Q702" s="26"/>
      <c r="R702" s="26"/>
      <c r="S702" s="26"/>
      <c r="T702" s="26"/>
      <c r="U702" s="26"/>
      <c r="V702" s="26"/>
      <c r="W702" s="26"/>
      <c r="X702" s="26"/>
      <c r="Y702" s="26"/>
      <c r="Z702" s="26"/>
      <c r="AA702" s="26"/>
      <c r="AB702" s="26"/>
      <c r="AC702" s="26"/>
      <c r="AD702" s="26"/>
      <c r="AE702" s="26"/>
      <c r="AF702" s="26"/>
      <c r="AG702" s="26"/>
      <c r="AH702" s="26"/>
      <c r="AI702" s="26"/>
      <c r="AJ702" s="26"/>
      <c r="AK702" s="26"/>
      <c r="AL702" s="26"/>
      <c r="AM702" s="26"/>
      <c r="AN702" s="26"/>
      <c r="AO702" s="26"/>
      <c r="AP702" s="26"/>
      <c r="AQ702" s="26"/>
      <c r="AR702" s="26"/>
      <c r="AS702" s="26"/>
      <c r="AT702" s="26"/>
      <c r="AU702" s="26"/>
      <c r="AV702" s="26"/>
      <c r="AW702" s="26"/>
      <c r="AX702" s="26"/>
      <c r="AY702" s="26"/>
      <c r="AZ702" s="26"/>
      <c r="BA702" s="26"/>
      <c r="BB702" s="26"/>
      <c r="BC702" s="26"/>
      <c r="BD702" s="26"/>
      <c r="BE702" s="26"/>
      <c r="BF702" s="26"/>
      <c r="BG702" s="26"/>
      <c r="BH702" s="26"/>
      <c r="BI702" s="26"/>
      <c r="BJ702" s="26"/>
      <c r="BK702" s="26"/>
      <c r="BL702" s="41"/>
      <c r="BM702" t="s">
        <v>100</v>
      </c>
    </row>
    <row r="703" spans="1:65" x14ac:dyDescent="0.2">
      <c r="A703" s="249"/>
      <c r="B703" s="40" t="s">
        <v>10</v>
      </c>
      <c r="C703" s="24" t="s">
        <v>79</v>
      </c>
      <c r="D703" s="25"/>
      <c r="E703" s="26"/>
      <c r="F703" s="26"/>
      <c r="G703" s="26"/>
      <c r="H703" s="26"/>
      <c r="I703" s="26"/>
      <c r="J703" s="26"/>
      <c r="K703" s="26"/>
      <c r="L703" s="26"/>
      <c r="M703" s="26"/>
      <c r="N703" s="26"/>
      <c r="O703" s="26"/>
      <c r="P703" s="26"/>
      <c r="Q703" s="26"/>
      <c r="R703" s="26"/>
      <c r="S703" s="26"/>
      <c r="T703" s="26"/>
      <c r="U703" s="26"/>
      <c r="V703" s="26"/>
      <c r="W703" s="26"/>
      <c r="X703" s="26"/>
      <c r="Y703" s="26"/>
      <c r="Z703" s="26"/>
      <c r="AA703" s="26"/>
      <c r="AB703" s="26"/>
      <c r="AC703" s="26"/>
      <c r="AD703" s="26"/>
      <c r="AE703" s="26"/>
      <c r="AF703" s="26"/>
      <c r="AG703" s="26"/>
      <c r="AH703" s="26"/>
      <c r="AI703" s="26"/>
      <c r="AJ703" s="26"/>
      <c r="AK703" s="26"/>
      <c r="AL703" s="26"/>
      <c r="AM703" s="26"/>
      <c r="AN703" s="26"/>
      <c r="AO703" s="26"/>
      <c r="AP703" s="26"/>
      <c r="AQ703" s="26"/>
      <c r="AR703" s="26"/>
      <c r="AS703" s="26"/>
      <c r="AT703" s="26"/>
      <c r="AU703" s="26"/>
      <c r="AV703" s="26"/>
      <c r="AW703" s="26"/>
      <c r="AX703" s="26"/>
      <c r="AY703" s="26"/>
      <c r="AZ703" s="26"/>
      <c r="BA703" s="26"/>
      <c r="BB703" s="26"/>
      <c r="BC703" s="26"/>
      <c r="BD703" s="26"/>
      <c r="BE703" s="26"/>
      <c r="BF703" s="26"/>
      <c r="BG703" s="26"/>
      <c r="BH703" s="26"/>
      <c r="BI703" s="26"/>
      <c r="BJ703" s="26"/>
      <c r="BK703" s="26"/>
      <c r="BL703" s="41"/>
      <c r="BM703" t="s">
        <v>100</v>
      </c>
    </row>
    <row r="704" spans="1:65" x14ac:dyDescent="0.2">
      <c r="A704" s="249"/>
      <c r="B704" s="40" t="s">
        <v>10</v>
      </c>
      <c r="C704" s="24" t="s">
        <v>240</v>
      </c>
      <c r="D704" s="25"/>
      <c r="E704" s="26"/>
      <c r="F704" s="26"/>
      <c r="G704" s="26"/>
      <c r="H704" s="26"/>
      <c r="I704" s="26"/>
      <c r="J704" s="26"/>
      <c r="K704" s="26"/>
      <c r="L704" s="26"/>
      <c r="M704" s="26"/>
      <c r="N704" s="26"/>
      <c r="O704" s="26"/>
      <c r="P704" s="26"/>
      <c r="Q704" s="26"/>
      <c r="R704" s="26"/>
      <c r="S704" s="26"/>
      <c r="T704" s="26"/>
      <c r="U704" s="26"/>
      <c r="V704" s="26"/>
      <c r="W704" s="33">
        <v>0</v>
      </c>
      <c r="X704" s="33">
        <v>0</v>
      </c>
      <c r="Y704" s="33">
        <v>0</v>
      </c>
      <c r="Z704" s="33">
        <v>0</v>
      </c>
      <c r="AA704" s="33">
        <v>0</v>
      </c>
      <c r="AB704" s="33">
        <v>0</v>
      </c>
      <c r="AC704" s="33">
        <v>0</v>
      </c>
      <c r="AD704" s="33">
        <v>0</v>
      </c>
      <c r="AE704" s="33">
        <v>0</v>
      </c>
      <c r="AF704" s="33">
        <v>0</v>
      </c>
      <c r="AG704" s="33">
        <v>0</v>
      </c>
      <c r="AH704" s="33">
        <v>0</v>
      </c>
      <c r="AI704" s="26"/>
      <c r="AJ704" s="26"/>
      <c r="AK704" s="26"/>
      <c r="AL704" s="26"/>
      <c r="AM704" s="26"/>
      <c r="AN704" s="26"/>
      <c r="AO704" s="26"/>
      <c r="AP704" s="26"/>
      <c r="AQ704" s="26"/>
      <c r="AR704" s="26"/>
      <c r="AS704" s="26"/>
      <c r="AT704" s="26"/>
      <c r="AU704" s="26"/>
      <c r="AV704" s="26"/>
      <c r="AW704" s="26"/>
      <c r="AX704" s="26"/>
      <c r="AY704" s="26"/>
      <c r="AZ704" s="26"/>
      <c r="BA704" s="26"/>
      <c r="BB704" s="26"/>
      <c r="BC704" s="26"/>
      <c r="BD704" s="26"/>
      <c r="BE704" s="26"/>
      <c r="BF704" s="26"/>
      <c r="BG704" s="26"/>
      <c r="BH704" s="26"/>
      <c r="BI704" s="26"/>
      <c r="BJ704" s="26"/>
      <c r="BK704" s="26"/>
      <c r="BL704" s="41"/>
      <c r="BM704" t="s">
        <v>100</v>
      </c>
    </row>
    <row r="705" spans="1:65" x14ac:dyDescent="0.2">
      <c r="A705" s="249"/>
      <c r="B705" s="40" t="s">
        <v>10</v>
      </c>
      <c r="C705" s="24" t="s">
        <v>239</v>
      </c>
      <c r="D705" s="25"/>
      <c r="E705" s="26"/>
      <c r="F705" s="26"/>
      <c r="G705" s="26"/>
      <c r="H705" s="26"/>
      <c r="I705" s="26"/>
      <c r="J705" s="26"/>
      <c r="K705" s="26"/>
      <c r="L705" s="26"/>
      <c r="M705" s="26"/>
      <c r="N705" s="26"/>
      <c r="O705" s="26"/>
      <c r="P705" s="26"/>
      <c r="Q705" s="26"/>
      <c r="R705" s="26"/>
      <c r="S705" s="26"/>
      <c r="T705" s="26"/>
      <c r="U705" s="26"/>
      <c r="V705" s="26"/>
      <c r="W705" s="26"/>
      <c r="X705" s="26"/>
      <c r="Y705" s="26"/>
      <c r="Z705" s="26"/>
      <c r="AA705" s="26"/>
      <c r="AB705" s="26"/>
      <c r="AC705" s="26"/>
      <c r="AD705" s="26"/>
      <c r="AE705" s="26"/>
      <c r="AF705" s="26"/>
      <c r="AG705" s="26"/>
      <c r="AH705" s="26">
        <v>2740</v>
      </c>
      <c r="AI705" s="26"/>
      <c r="AJ705" s="26"/>
      <c r="AK705" s="26"/>
      <c r="AL705" s="26"/>
      <c r="AM705" s="26"/>
      <c r="AN705" s="26"/>
      <c r="AO705" s="26"/>
      <c r="AP705" s="26"/>
      <c r="AQ705" s="26"/>
      <c r="AR705" s="26"/>
      <c r="AS705" s="26"/>
      <c r="AT705" s="26"/>
      <c r="AU705" s="26"/>
      <c r="AV705" s="26"/>
      <c r="AW705" s="26"/>
      <c r="AX705" s="26"/>
      <c r="AY705" s="26"/>
      <c r="AZ705" s="26"/>
      <c r="BA705" s="26"/>
      <c r="BB705" s="26"/>
      <c r="BC705" s="26"/>
      <c r="BD705" s="26"/>
      <c r="BE705" s="26"/>
      <c r="BF705" s="26"/>
      <c r="BG705" s="26"/>
      <c r="BH705" s="26"/>
      <c r="BI705" s="26"/>
      <c r="BJ705" s="26"/>
      <c r="BK705" s="26"/>
      <c r="BL705" s="41"/>
      <c r="BM705" t="s">
        <v>100</v>
      </c>
    </row>
    <row r="706" spans="1:65" x14ac:dyDescent="0.2">
      <c r="A706" s="249"/>
      <c r="B706" s="40" t="s">
        <v>10</v>
      </c>
      <c r="C706" s="31" t="s">
        <v>36</v>
      </c>
      <c r="D706" s="27">
        <v>2</v>
      </c>
      <c r="E706" s="28">
        <v>3</v>
      </c>
      <c r="F706" s="28">
        <v>3</v>
      </c>
      <c r="G706" s="28">
        <v>3</v>
      </c>
      <c r="H706" s="28">
        <v>4</v>
      </c>
      <c r="I706" s="28">
        <v>4</v>
      </c>
      <c r="J706" s="28">
        <v>5</v>
      </c>
      <c r="K706" s="28">
        <v>5</v>
      </c>
      <c r="L706" s="28">
        <v>6</v>
      </c>
      <c r="M706" s="28">
        <v>6</v>
      </c>
      <c r="N706" s="28">
        <v>7</v>
      </c>
      <c r="O706" s="28">
        <v>7</v>
      </c>
      <c r="P706" s="28">
        <v>8</v>
      </c>
      <c r="Q706" s="28">
        <v>9</v>
      </c>
      <c r="R706" s="28">
        <v>11</v>
      </c>
      <c r="S706" s="28">
        <v>17</v>
      </c>
      <c r="T706" s="28">
        <v>39</v>
      </c>
      <c r="U706" s="28">
        <v>82</v>
      </c>
      <c r="V706" s="28">
        <v>140</v>
      </c>
      <c r="W706" s="28">
        <v>215.4</v>
      </c>
      <c r="X706" s="28">
        <v>222.2222222222222</v>
      </c>
      <c r="Y706" s="28">
        <v>277.77777777777777</v>
      </c>
      <c r="Z706" s="28">
        <v>333.33333333333331</v>
      </c>
      <c r="AA706" s="28">
        <v>370.37037037037032</v>
      </c>
      <c r="AB706" s="28">
        <v>407.40740740740733</v>
      </c>
      <c r="AC706" s="28">
        <v>444.44444444444434</v>
      </c>
      <c r="AD706" s="28">
        <v>611.11111111111109</v>
      </c>
      <c r="AE706" s="28">
        <v>777.77777777777783</v>
      </c>
      <c r="AF706" s="28">
        <v>925.92592592592598</v>
      </c>
      <c r="AG706" s="28">
        <v>1074.0740740740741</v>
      </c>
      <c r="AH706" s="28">
        <v>1222.2222222222224</v>
      </c>
      <c r="AI706" s="28">
        <v>1222.2222222222224</v>
      </c>
      <c r="AJ706" s="28">
        <v>1222.2222222222224</v>
      </c>
      <c r="AK706" s="28">
        <v>1222.2222222222224</v>
      </c>
      <c r="AL706" s="28">
        <v>1222.2222222222224</v>
      </c>
      <c r="AM706" s="28">
        <v>1222.2222222222224</v>
      </c>
      <c r="AN706" s="28">
        <v>1222.2222222222224</v>
      </c>
      <c r="AO706" s="28">
        <v>1222.2222222222224</v>
      </c>
      <c r="AP706" s="28">
        <v>1222.2222222222224</v>
      </c>
      <c r="AQ706" s="28">
        <v>1222.2222222222224</v>
      </c>
      <c r="AR706" s="28">
        <v>1222.2222222222224</v>
      </c>
      <c r="AS706" s="28">
        <v>1222.2222222222224</v>
      </c>
      <c r="AT706" s="28">
        <v>1222.2222222222224</v>
      </c>
      <c r="AU706" s="28">
        <v>1222.2222222222224</v>
      </c>
      <c r="AV706" s="28">
        <v>1222.2222222222224</v>
      </c>
      <c r="AW706" s="28">
        <v>1222.2222222222224</v>
      </c>
      <c r="AX706" s="28">
        <v>1222.2222222222224</v>
      </c>
      <c r="AY706" s="28">
        <v>1222.2222222222224</v>
      </c>
      <c r="AZ706" s="28">
        <v>1222.2222222222224</v>
      </c>
      <c r="BA706" s="28">
        <v>1222.2222222222224</v>
      </c>
      <c r="BB706" s="28">
        <v>1222.2222222222224</v>
      </c>
      <c r="BC706" s="28">
        <v>1222.2222222222224</v>
      </c>
      <c r="BD706" s="28">
        <v>1222.2222222222224</v>
      </c>
      <c r="BE706" s="28">
        <v>1222.2222222222224</v>
      </c>
      <c r="BF706" s="28">
        <v>1222.2222222222224</v>
      </c>
      <c r="BG706" s="28">
        <v>1222.2222222222224</v>
      </c>
      <c r="BH706" s="28">
        <v>1222.2222222222224</v>
      </c>
      <c r="BI706" s="28">
        <v>1222.2222222222224</v>
      </c>
      <c r="BJ706" s="28">
        <v>1222.2222222222224</v>
      </c>
      <c r="BK706" s="28">
        <v>1222.2222222222224</v>
      </c>
      <c r="BL706" s="42">
        <v>1222.2222222222224</v>
      </c>
      <c r="BM706" t="s">
        <v>100</v>
      </c>
    </row>
    <row r="707" spans="1:65" x14ac:dyDescent="0.2">
      <c r="A707" s="249"/>
      <c r="B707" s="40" t="s">
        <v>10</v>
      </c>
      <c r="C707" s="24" t="s">
        <v>74</v>
      </c>
      <c r="D707" s="35">
        <v>2</v>
      </c>
      <c r="E707" s="29">
        <v>3</v>
      </c>
      <c r="F707" s="29">
        <v>3</v>
      </c>
      <c r="G707" s="29">
        <v>3</v>
      </c>
      <c r="H707" s="29">
        <v>4</v>
      </c>
      <c r="I707" s="29">
        <v>4</v>
      </c>
      <c r="J707" s="29">
        <v>5</v>
      </c>
      <c r="K707" s="29">
        <v>5</v>
      </c>
      <c r="L707" s="29">
        <v>6</v>
      </c>
      <c r="M707" s="29">
        <v>6</v>
      </c>
      <c r="N707" s="29">
        <v>7</v>
      </c>
      <c r="O707" s="29">
        <v>7</v>
      </c>
      <c r="P707" s="29">
        <v>8</v>
      </c>
      <c r="Q707" s="29">
        <v>9</v>
      </c>
      <c r="R707" s="29">
        <v>11</v>
      </c>
      <c r="S707" s="29">
        <v>17</v>
      </c>
      <c r="T707" s="29">
        <v>39</v>
      </c>
      <c r="U707" s="29">
        <v>82</v>
      </c>
      <c r="V707" s="29">
        <v>140</v>
      </c>
      <c r="W707" s="29">
        <v>215.4</v>
      </c>
      <c r="X707" s="26">
        <v>222.2222222222222</v>
      </c>
      <c r="Y707" s="26">
        <v>0</v>
      </c>
      <c r="Z707" s="26">
        <v>333.33333333333331</v>
      </c>
      <c r="AA707" s="26">
        <v>0</v>
      </c>
      <c r="AB707" s="26">
        <v>0</v>
      </c>
      <c r="AC707" s="26">
        <v>444.4444444444444</v>
      </c>
      <c r="AD707" s="26">
        <v>0</v>
      </c>
      <c r="AE707" s="26">
        <v>777.77777777777783</v>
      </c>
      <c r="AF707" s="26">
        <v>0</v>
      </c>
      <c r="AG707" s="26">
        <v>0</v>
      </c>
      <c r="AH707" s="26">
        <v>1222.2222222222224</v>
      </c>
      <c r="AI707" s="26"/>
      <c r="AJ707" s="26"/>
      <c r="AK707" s="26"/>
      <c r="AL707" s="26"/>
      <c r="AM707" s="26"/>
      <c r="AN707" s="26"/>
      <c r="AO707" s="26"/>
      <c r="AP707" s="26"/>
      <c r="AQ707" s="26"/>
      <c r="AR707" s="26"/>
      <c r="AS707" s="26"/>
      <c r="AT707" s="26"/>
      <c r="AU707" s="26"/>
      <c r="AV707" s="26"/>
      <c r="AW707" s="26"/>
      <c r="AX707" s="26"/>
      <c r="AY707" s="26"/>
      <c r="AZ707" s="26"/>
      <c r="BA707" s="26"/>
      <c r="BB707" s="26"/>
      <c r="BC707" s="26"/>
      <c r="BD707" s="26"/>
      <c r="BE707" s="26"/>
      <c r="BF707" s="26"/>
      <c r="BG707" s="26"/>
      <c r="BH707" s="26"/>
      <c r="BI707" s="26"/>
      <c r="BJ707" s="26"/>
      <c r="BK707" s="26"/>
      <c r="BL707" s="41"/>
      <c r="BM707" t="s">
        <v>100</v>
      </c>
    </row>
    <row r="708" spans="1:65" x14ac:dyDescent="0.2">
      <c r="A708" s="249"/>
      <c r="B708" s="40" t="s">
        <v>10</v>
      </c>
      <c r="C708" s="24" t="s">
        <v>83</v>
      </c>
      <c r="D708" s="25"/>
      <c r="E708" s="26"/>
      <c r="F708" s="26"/>
      <c r="G708" s="26"/>
      <c r="H708" s="26"/>
      <c r="I708" s="26"/>
      <c r="J708" s="26"/>
      <c r="K708" s="26"/>
      <c r="L708" s="26"/>
      <c r="M708" s="26"/>
      <c r="N708" s="26"/>
      <c r="O708" s="26"/>
      <c r="P708" s="26"/>
      <c r="Q708" s="26"/>
      <c r="R708" s="26"/>
      <c r="S708" s="26"/>
      <c r="T708" s="26"/>
      <c r="U708" s="26"/>
      <c r="V708" s="26"/>
      <c r="W708" s="30"/>
      <c r="X708" s="30">
        <v>6.8222222222221944</v>
      </c>
      <c r="Y708" s="30">
        <v>55.555555555555557</v>
      </c>
      <c r="Z708" s="30">
        <v>55.555555555555557</v>
      </c>
      <c r="AA708" s="30">
        <v>37.037037037037031</v>
      </c>
      <c r="AB708" s="30">
        <v>37.037037037037031</v>
      </c>
      <c r="AC708" s="30">
        <v>37.037037037037031</v>
      </c>
      <c r="AD708" s="30">
        <v>166.66666666666674</v>
      </c>
      <c r="AE708" s="30">
        <v>166.66666666666674</v>
      </c>
      <c r="AF708" s="30">
        <v>148.14814814814818</v>
      </c>
      <c r="AG708" s="30">
        <v>148.14814814814818</v>
      </c>
      <c r="AH708" s="30">
        <v>148.14814814814818</v>
      </c>
      <c r="AI708" s="30"/>
      <c r="AJ708" s="30"/>
      <c r="AK708" s="30"/>
      <c r="AL708" s="30"/>
      <c r="AM708" s="30"/>
      <c r="AN708" s="30"/>
      <c r="AO708" s="30"/>
      <c r="AP708" s="30"/>
      <c r="AQ708" s="30"/>
      <c r="AR708" s="30"/>
      <c r="AS708" s="30"/>
      <c r="AT708" s="30"/>
      <c r="AU708" s="30"/>
      <c r="AV708" s="30"/>
      <c r="AW708" s="30"/>
      <c r="AX708" s="30"/>
      <c r="AY708" s="30"/>
      <c r="AZ708" s="30"/>
      <c r="BA708" s="30"/>
      <c r="BB708" s="30"/>
      <c r="BC708" s="30"/>
      <c r="BD708" s="30"/>
      <c r="BE708" s="30"/>
      <c r="BF708" s="30"/>
      <c r="BG708" s="30"/>
      <c r="BH708" s="30"/>
      <c r="BI708" s="30"/>
      <c r="BJ708" s="30"/>
      <c r="BK708" s="30"/>
      <c r="BL708" s="43"/>
      <c r="BM708" t="s">
        <v>100</v>
      </c>
    </row>
    <row r="709" spans="1:65" x14ac:dyDescent="0.2">
      <c r="A709" s="249"/>
      <c r="B709" s="40" t="s">
        <v>10</v>
      </c>
      <c r="C709" s="24" t="s">
        <v>75</v>
      </c>
      <c r="D709" s="25"/>
      <c r="E709" s="26"/>
      <c r="F709" s="26"/>
      <c r="G709" s="26"/>
      <c r="H709" s="26"/>
      <c r="I709" s="26"/>
      <c r="J709" s="26"/>
      <c r="K709" s="26"/>
      <c r="L709" s="26"/>
      <c r="M709" s="26"/>
      <c r="N709" s="26"/>
      <c r="O709" s="26"/>
      <c r="P709" s="26"/>
      <c r="Q709" s="26"/>
      <c r="R709" s="26"/>
      <c r="S709" s="26"/>
      <c r="T709" s="26"/>
      <c r="U709" s="26"/>
      <c r="V709" s="26"/>
      <c r="W709" s="26"/>
      <c r="X709" s="26"/>
      <c r="Y709" s="26"/>
      <c r="Z709" s="26"/>
      <c r="AA709" s="26"/>
      <c r="AB709" s="26"/>
      <c r="AC709" s="26"/>
      <c r="AD709" s="26"/>
      <c r="AE709" s="26"/>
      <c r="AF709" s="26"/>
      <c r="AG709" s="26"/>
      <c r="AH709" s="26"/>
      <c r="AI709" s="26"/>
      <c r="AJ709" s="26"/>
      <c r="AK709" s="26"/>
      <c r="AL709" s="26"/>
      <c r="AM709" s="26"/>
      <c r="AN709" s="26"/>
      <c r="AO709" s="26"/>
      <c r="AP709" s="26"/>
      <c r="AQ709" s="26"/>
      <c r="AR709" s="26"/>
      <c r="AS709" s="26"/>
      <c r="AT709" s="26"/>
      <c r="AU709" s="26"/>
      <c r="AV709" s="26"/>
      <c r="AW709" s="26"/>
      <c r="AX709" s="26"/>
      <c r="AY709" s="26"/>
      <c r="AZ709" s="26"/>
      <c r="BA709" s="26"/>
      <c r="BB709" s="26"/>
      <c r="BC709" s="26"/>
      <c r="BD709" s="26"/>
      <c r="BE709" s="26"/>
      <c r="BF709" s="26"/>
      <c r="BG709" s="26"/>
      <c r="BH709" s="26"/>
      <c r="BI709" s="26"/>
      <c r="BJ709" s="26"/>
      <c r="BK709" s="26"/>
      <c r="BL709" s="41"/>
      <c r="BM709" t="s">
        <v>100</v>
      </c>
    </row>
    <row r="710" spans="1:65" x14ac:dyDescent="0.2">
      <c r="A710" s="249"/>
      <c r="B710" s="40" t="s">
        <v>10</v>
      </c>
      <c r="C710" s="24" t="s">
        <v>79</v>
      </c>
      <c r="D710" s="25"/>
      <c r="E710" s="26"/>
      <c r="F710" s="26"/>
      <c r="G710" s="26"/>
      <c r="H710" s="26"/>
      <c r="I710" s="26"/>
      <c r="J710" s="26"/>
      <c r="K710" s="26"/>
      <c r="L710" s="26"/>
      <c r="M710" s="26"/>
      <c r="N710" s="26"/>
      <c r="O710" s="26"/>
      <c r="P710" s="26"/>
      <c r="Q710" s="26"/>
      <c r="R710" s="26"/>
      <c r="S710" s="26"/>
      <c r="T710" s="26"/>
      <c r="U710" s="26"/>
      <c r="V710" s="26"/>
      <c r="W710" s="26"/>
      <c r="X710" s="26"/>
      <c r="Y710" s="26"/>
      <c r="Z710" s="26"/>
      <c r="AA710" s="26"/>
      <c r="AB710" s="26"/>
      <c r="AC710" s="26"/>
      <c r="AD710" s="26"/>
      <c r="AE710" s="26"/>
      <c r="AF710" s="26"/>
      <c r="AG710" s="26"/>
      <c r="AH710" s="26"/>
      <c r="AI710" s="26"/>
      <c r="AJ710" s="26"/>
      <c r="AK710" s="26"/>
      <c r="AL710" s="26"/>
      <c r="AM710" s="26"/>
      <c r="AN710" s="26"/>
      <c r="AO710" s="26"/>
      <c r="AP710" s="26"/>
      <c r="AQ710" s="26"/>
      <c r="AR710" s="26"/>
      <c r="AS710" s="26"/>
      <c r="AT710" s="26"/>
      <c r="AU710" s="26"/>
      <c r="AV710" s="26"/>
      <c r="AW710" s="26"/>
      <c r="AX710" s="26"/>
      <c r="AY710" s="26"/>
      <c r="AZ710" s="26"/>
      <c r="BA710" s="26"/>
      <c r="BB710" s="26"/>
      <c r="BC710" s="26"/>
      <c r="BD710" s="26"/>
      <c r="BE710" s="26"/>
      <c r="BF710" s="26"/>
      <c r="BG710" s="26"/>
      <c r="BH710" s="26"/>
      <c r="BI710" s="26"/>
      <c r="BJ710" s="26"/>
      <c r="BK710" s="26"/>
      <c r="BL710" s="41"/>
      <c r="BM710" t="s">
        <v>100</v>
      </c>
    </row>
    <row r="711" spans="1:65" x14ac:dyDescent="0.2">
      <c r="A711" s="249"/>
      <c r="B711" s="40" t="s">
        <v>10</v>
      </c>
      <c r="C711" s="24" t="s">
        <v>240</v>
      </c>
      <c r="D711" s="25"/>
      <c r="E711" s="26"/>
      <c r="F711" s="26"/>
      <c r="G711" s="26"/>
      <c r="H711" s="26"/>
      <c r="I711" s="26"/>
      <c r="J711" s="26"/>
      <c r="K711" s="26"/>
      <c r="L711" s="26"/>
      <c r="M711" s="26"/>
      <c r="N711" s="26"/>
      <c r="O711" s="26"/>
      <c r="P711" s="26"/>
      <c r="Q711" s="26"/>
      <c r="R711" s="26"/>
      <c r="S711" s="26"/>
      <c r="T711" s="26"/>
      <c r="U711" s="26"/>
      <c r="V711" s="26"/>
      <c r="W711" s="33">
        <v>0</v>
      </c>
      <c r="X711" s="33">
        <v>0</v>
      </c>
      <c r="Y711" s="33">
        <v>0</v>
      </c>
      <c r="Z711" s="33">
        <v>0</v>
      </c>
      <c r="AA711" s="33">
        <v>0</v>
      </c>
      <c r="AB711" s="33">
        <v>0</v>
      </c>
      <c r="AC711" s="33">
        <v>0</v>
      </c>
      <c r="AD711" s="33">
        <v>0</v>
      </c>
      <c r="AE711" s="33">
        <v>0</v>
      </c>
      <c r="AF711" s="33">
        <v>0</v>
      </c>
      <c r="AG711" s="33">
        <v>0</v>
      </c>
      <c r="AH711" s="33">
        <v>0</v>
      </c>
      <c r="AI711" s="26"/>
      <c r="AJ711" s="26"/>
      <c r="AK711" s="26"/>
      <c r="AL711" s="26"/>
      <c r="AM711" s="26"/>
      <c r="AN711" s="26"/>
      <c r="AO711" s="26"/>
      <c r="AP711" s="26"/>
      <c r="AQ711" s="26"/>
      <c r="AR711" s="26"/>
      <c r="AS711" s="26"/>
      <c r="AT711" s="26"/>
      <c r="AU711" s="26"/>
      <c r="AV711" s="26"/>
      <c r="AW711" s="26"/>
      <c r="AX711" s="26"/>
      <c r="AY711" s="26"/>
      <c r="AZ711" s="26"/>
      <c r="BA711" s="26"/>
      <c r="BB711" s="26"/>
      <c r="BC711" s="26"/>
      <c r="BD711" s="26"/>
      <c r="BE711" s="26"/>
      <c r="BF711" s="26"/>
      <c r="BG711" s="26"/>
      <c r="BH711" s="26"/>
      <c r="BI711" s="26"/>
      <c r="BJ711" s="26"/>
      <c r="BK711" s="26"/>
      <c r="BL711" s="41"/>
      <c r="BM711" t="s">
        <v>100</v>
      </c>
    </row>
    <row r="712" spans="1:65" x14ac:dyDescent="0.2">
      <c r="A712" s="249"/>
      <c r="B712" s="40" t="s">
        <v>10</v>
      </c>
      <c r="C712" s="24" t="s">
        <v>81</v>
      </c>
      <c r="D712" s="25"/>
      <c r="E712" s="26"/>
      <c r="F712" s="26"/>
      <c r="G712" s="26"/>
      <c r="H712" s="26"/>
      <c r="I712" s="26"/>
      <c r="J712" s="26"/>
      <c r="K712" s="26"/>
      <c r="L712" s="26"/>
      <c r="M712" s="26"/>
      <c r="N712" s="26"/>
      <c r="O712" s="26"/>
      <c r="P712" s="26"/>
      <c r="Q712" s="26"/>
      <c r="R712" s="26"/>
      <c r="S712" s="26"/>
      <c r="T712" s="26"/>
      <c r="U712" s="26"/>
      <c r="V712" s="26"/>
      <c r="W712" s="26"/>
      <c r="X712" s="26"/>
      <c r="Y712" s="26"/>
      <c r="Z712" s="26"/>
      <c r="AA712" s="26"/>
      <c r="AB712" s="26"/>
      <c r="AC712" s="26"/>
      <c r="AD712" s="26"/>
      <c r="AE712" s="26"/>
      <c r="AF712" s="26"/>
      <c r="AG712" s="26"/>
      <c r="AH712" s="26"/>
      <c r="AI712" s="26"/>
      <c r="AJ712" s="26"/>
      <c r="AK712" s="26"/>
      <c r="AL712" s="26"/>
      <c r="AM712" s="26"/>
      <c r="AN712" s="26"/>
      <c r="AO712" s="26"/>
      <c r="AP712" s="26"/>
      <c r="AQ712" s="26"/>
      <c r="AR712" s="26"/>
      <c r="AS712" s="26"/>
      <c r="AT712" s="26"/>
      <c r="AU712" s="26"/>
      <c r="AV712" s="26"/>
      <c r="AW712" s="26"/>
      <c r="AX712" s="26"/>
      <c r="AY712" s="26"/>
      <c r="AZ712" s="26"/>
      <c r="BA712" s="26"/>
      <c r="BB712" s="26"/>
      <c r="BC712" s="26"/>
      <c r="BD712" s="26"/>
      <c r="BE712" s="26"/>
      <c r="BF712" s="26"/>
      <c r="BG712" s="26"/>
      <c r="BH712" s="26"/>
      <c r="BI712" s="26"/>
      <c r="BJ712" s="26"/>
      <c r="BK712" s="26"/>
      <c r="BL712" s="41"/>
      <c r="BM712" t="s">
        <v>100</v>
      </c>
    </row>
    <row r="713" spans="1:65" x14ac:dyDescent="0.2">
      <c r="A713" s="249"/>
      <c r="B713" s="40" t="s">
        <v>10</v>
      </c>
      <c r="C713" s="24" t="s">
        <v>78</v>
      </c>
      <c r="D713" s="25"/>
      <c r="E713" s="26"/>
      <c r="F713" s="26"/>
      <c r="G713" s="26"/>
      <c r="H713" s="26"/>
      <c r="I713" s="26"/>
      <c r="J713" s="26"/>
      <c r="K713" s="26"/>
      <c r="L713" s="26"/>
      <c r="M713" s="26"/>
      <c r="N713" s="26"/>
      <c r="O713" s="26"/>
      <c r="P713" s="26"/>
      <c r="Q713" s="26"/>
      <c r="R713" s="26"/>
      <c r="S713" s="26"/>
      <c r="T713" s="26"/>
      <c r="U713" s="26"/>
      <c r="V713" s="26"/>
      <c r="W713" s="26"/>
      <c r="X713" s="26"/>
      <c r="Y713" s="26"/>
      <c r="Z713" s="26"/>
      <c r="AA713" s="26"/>
      <c r="AB713" s="26"/>
      <c r="AC713" s="26"/>
      <c r="AD713" s="26"/>
      <c r="AE713" s="26"/>
      <c r="AF713" s="26"/>
      <c r="AG713" s="26"/>
      <c r="AH713" s="26"/>
      <c r="AI713" s="26"/>
      <c r="AJ713" s="26"/>
      <c r="AK713" s="26"/>
      <c r="AL713" s="26"/>
      <c r="AM713" s="26"/>
      <c r="AN713" s="26"/>
      <c r="AO713" s="26"/>
      <c r="AP713" s="26"/>
      <c r="AQ713" s="26"/>
      <c r="AR713" s="26"/>
      <c r="AS713" s="26"/>
      <c r="AT713" s="26"/>
      <c r="AU713" s="26"/>
      <c r="AV713" s="26"/>
      <c r="AW713" s="26"/>
      <c r="AX713" s="26"/>
      <c r="AY713" s="26"/>
      <c r="AZ713" s="26"/>
      <c r="BA713" s="26"/>
      <c r="BB713" s="26"/>
      <c r="BC713" s="26"/>
      <c r="BD713" s="26"/>
      <c r="BE713" s="26"/>
      <c r="BF713" s="26"/>
      <c r="BG713" s="26"/>
      <c r="BH713" s="26"/>
      <c r="BI713" s="26"/>
      <c r="BJ713" s="26"/>
      <c r="BK713" s="26"/>
      <c r="BL713" s="41"/>
      <c r="BM713" t="s">
        <v>100</v>
      </c>
    </row>
    <row r="714" spans="1:65" x14ac:dyDescent="0.2">
      <c r="A714" s="249"/>
      <c r="B714" s="40" t="s">
        <v>10</v>
      </c>
      <c r="C714" s="31" t="s">
        <v>45</v>
      </c>
      <c r="D714" s="27">
        <v>0</v>
      </c>
      <c r="E714" s="28">
        <v>0</v>
      </c>
      <c r="F714" s="28">
        <v>0</v>
      </c>
      <c r="G714" s="28">
        <v>0</v>
      </c>
      <c r="H714" s="28">
        <v>0</v>
      </c>
      <c r="I714" s="28">
        <v>0</v>
      </c>
      <c r="J714" s="28">
        <v>0</v>
      </c>
      <c r="K714" s="28">
        <v>0</v>
      </c>
      <c r="L714" s="28">
        <v>0</v>
      </c>
      <c r="M714" s="28">
        <v>0</v>
      </c>
      <c r="N714" s="28">
        <v>0</v>
      </c>
      <c r="O714" s="28">
        <v>0</v>
      </c>
      <c r="P714" s="28">
        <v>0</v>
      </c>
      <c r="Q714" s="28">
        <v>0</v>
      </c>
      <c r="R714" s="28">
        <v>0</v>
      </c>
      <c r="S714" s="28">
        <v>0</v>
      </c>
      <c r="T714" s="28">
        <v>0</v>
      </c>
      <c r="U714" s="28">
        <v>0</v>
      </c>
      <c r="V714" s="28">
        <v>0</v>
      </c>
      <c r="W714" s="28">
        <v>0</v>
      </c>
      <c r="X714" s="28">
        <v>0</v>
      </c>
      <c r="Y714" s="28">
        <v>0</v>
      </c>
      <c r="Z714" s="28">
        <v>0</v>
      </c>
      <c r="AA714" s="28">
        <v>0</v>
      </c>
      <c r="AB714" s="28">
        <v>0</v>
      </c>
      <c r="AC714" s="28">
        <v>0</v>
      </c>
      <c r="AD714" s="28">
        <v>0</v>
      </c>
      <c r="AE714" s="28">
        <v>0</v>
      </c>
      <c r="AF714" s="28">
        <v>0</v>
      </c>
      <c r="AG714" s="28">
        <v>0</v>
      </c>
      <c r="AH714" s="28">
        <v>0</v>
      </c>
      <c r="AI714" s="28">
        <v>0</v>
      </c>
      <c r="AJ714" s="28">
        <v>0</v>
      </c>
      <c r="AK714" s="28">
        <v>0</v>
      </c>
      <c r="AL714" s="28">
        <v>0</v>
      </c>
      <c r="AM714" s="28">
        <v>0</v>
      </c>
      <c r="AN714" s="28">
        <v>0</v>
      </c>
      <c r="AO714" s="28">
        <v>0</v>
      </c>
      <c r="AP714" s="28">
        <v>0</v>
      </c>
      <c r="AQ714" s="28">
        <v>0</v>
      </c>
      <c r="AR714" s="28">
        <v>0</v>
      </c>
      <c r="AS714" s="28">
        <v>0</v>
      </c>
      <c r="AT714" s="28">
        <v>0</v>
      </c>
      <c r="AU714" s="28">
        <v>0</v>
      </c>
      <c r="AV714" s="28">
        <v>0</v>
      </c>
      <c r="AW714" s="28">
        <v>0</v>
      </c>
      <c r="AX714" s="28">
        <v>0</v>
      </c>
      <c r="AY714" s="28">
        <v>0</v>
      </c>
      <c r="AZ714" s="28">
        <v>0</v>
      </c>
      <c r="BA714" s="28">
        <v>0</v>
      </c>
      <c r="BB714" s="28">
        <v>0</v>
      </c>
      <c r="BC714" s="28">
        <v>0</v>
      </c>
      <c r="BD714" s="28">
        <v>0</v>
      </c>
      <c r="BE714" s="28">
        <v>0</v>
      </c>
      <c r="BF714" s="28">
        <v>0</v>
      </c>
      <c r="BG714" s="28">
        <v>0</v>
      </c>
      <c r="BH714" s="28">
        <v>0</v>
      </c>
      <c r="BI714" s="28">
        <v>0</v>
      </c>
      <c r="BJ714" s="28">
        <v>0</v>
      </c>
      <c r="BK714" s="28">
        <v>0</v>
      </c>
      <c r="BL714" s="42">
        <v>0</v>
      </c>
      <c r="BM714" t="s">
        <v>100</v>
      </c>
    </row>
    <row r="715" spans="1:65" x14ac:dyDescent="0.2">
      <c r="A715" s="249"/>
      <c r="B715" s="40" t="s">
        <v>10</v>
      </c>
      <c r="C715" s="24" t="s">
        <v>74</v>
      </c>
      <c r="D715" s="35">
        <v>0</v>
      </c>
      <c r="E715" s="29">
        <v>0</v>
      </c>
      <c r="F715" s="29">
        <v>0</v>
      </c>
      <c r="G715" s="29">
        <v>0</v>
      </c>
      <c r="H715" s="29">
        <v>0</v>
      </c>
      <c r="I715" s="29">
        <v>0</v>
      </c>
      <c r="J715" s="29">
        <v>0</v>
      </c>
      <c r="K715" s="29">
        <v>0</v>
      </c>
      <c r="L715" s="29">
        <v>0</v>
      </c>
      <c r="M715" s="29">
        <v>0</v>
      </c>
      <c r="N715" s="29">
        <v>0</v>
      </c>
      <c r="O715" s="29">
        <v>0</v>
      </c>
      <c r="P715" s="29">
        <v>0</v>
      </c>
      <c r="Q715" s="29">
        <v>0</v>
      </c>
      <c r="R715" s="29">
        <v>0</v>
      </c>
      <c r="S715" s="29">
        <v>0</v>
      </c>
      <c r="T715" s="29">
        <v>0</v>
      </c>
      <c r="U715" s="29">
        <v>0</v>
      </c>
      <c r="V715" s="29">
        <v>0</v>
      </c>
      <c r="W715" s="29">
        <v>0</v>
      </c>
      <c r="X715" s="26">
        <v>0</v>
      </c>
      <c r="Y715" s="26">
        <v>0</v>
      </c>
      <c r="Z715" s="26">
        <v>0</v>
      </c>
      <c r="AA715" s="26">
        <v>0</v>
      </c>
      <c r="AB715" s="26">
        <v>0</v>
      </c>
      <c r="AC715" s="26">
        <v>0</v>
      </c>
      <c r="AD715" s="26">
        <v>0</v>
      </c>
      <c r="AE715" s="26">
        <v>0</v>
      </c>
      <c r="AF715" s="26">
        <v>0</v>
      </c>
      <c r="AG715" s="26">
        <v>0</v>
      </c>
      <c r="AH715" s="26">
        <v>0</v>
      </c>
      <c r="AI715" s="26"/>
      <c r="AJ715" s="26"/>
      <c r="AK715" s="26"/>
      <c r="AL715" s="26"/>
      <c r="AM715" s="26"/>
      <c r="AN715" s="26"/>
      <c r="AO715" s="26"/>
      <c r="AP715" s="26"/>
      <c r="AQ715" s="26"/>
      <c r="AR715" s="26"/>
      <c r="AS715" s="26"/>
      <c r="AT715" s="26"/>
      <c r="AU715" s="26"/>
      <c r="AV715" s="26"/>
      <c r="AW715" s="26"/>
      <c r="AX715" s="26"/>
      <c r="AY715" s="26"/>
      <c r="AZ715" s="26"/>
      <c r="BA715" s="26"/>
      <c r="BB715" s="26"/>
      <c r="BC715" s="26"/>
      <c r="BD715" s="26"/>
      <c r="BE715" s="26"/>
      <c r="BF715" s="26"/>
      <c r="BG715" s="26"/>
      <c r="BH715" s="26"/>
      <c r="BI715" s="26"/>
      <c r="BJ715" s="26"/>
      <c r="BK715" s="26"/>
      <c r="BL715" s="41"/>
      <c r="BM715" t="s">
        <v>100</v>
      </c>
    </row>
    <row r="716" spans="1:65" x14ac:dyDescent="0.2">
      <c r="A716" s="249"/>
      <c r="B716" s="40" t="s">
        <v>10</v>
      </c>
      <c r="C716" s="24" t="s">
        <v>83</v>
      </c>
      <c r="D716" s="25"/>
      <c r="E716" s="26"/>
      <c r="F716" s="26"/>
      <c r="G716" s="26"/>
      <c r="H716" s="26"/>
      <c r="I716" s="26"/>
      <c r="J716" s="26"/>
      <c r="K716" s="26"/>
      <c r="L716" s="26"/>
      <c r="M716" s="26"/>
      <c r="N716" s="26"/>
      <c r="O716" s="26"/>
      <c r="P716" s="26"/>
      <c r="Q716" s="26"/>
      <c r="R716" s="26"/>
      <c r="S716" s="26"/>
      <c r="T716" s="26"/>
      <c r="U716" s="26"/>
      <c r="V716" s="26"/>
      <c r="W716" s="30"/>
      <c r="X716" s="30"/>
      <c r="Y716" s="30"/>
      <c r="Z716" s="30"/>
      <c r="AA716" s="30"/>
      <c r="AB716" s="30"/>
      <c r="AC716" s="30"/>
      <c r="AD716" s="30"/>
      <c r="AE716" s="30"/>
      <c r="AF716" s="30"/>
      <c r="AG716" s="30"/>
      <c r="AH716" s="30"/>
      <c r="AI716" s="30"/>
      <c r="AJ716" s="30"/>
      <c r="AK716" s="30"/>
      <c r="AL716" s="30"/>
      <c r="AM716" s="30"/>
      <c r="AN716" s="30"/>
      <c r="AO716" s="30"/>
      <c r="AP716" s="30"/>
      <c r="AQ716" s="30"/>
      <c r="AR716" s="30"/>
      <c r="AS716" s="30"/>
      <c r="AT716" s="30"/>
      <c r="AU716" s="30"/>
      <c r="AV716" s="30"/>
      <c r="AW716" s="30"/>
      <c r="AX716" s="30"/>
      <c r="AY716" s="30"/>
      <c r="AZ716" s="30"/>
      <c r="BA716" s="30"/>
      <c r="BB716" s="30"/>
      <c r="BC716" s="30"/>
      <c r="BD716" s="30"/>
      <c r="BE716" s="30"/>
      <c r="BF716" s="30"/>
      <c r="BG716" s="30"/>
      <c r="BH716" s="30"/>
      <c r="BI716" s="30"/>
      <c r="BJ716" s="30"/>
      <c r="BK716" s="30"/>
      <c r="BL716" s="43"/>
      <c r="BM716" t="s">
        <v>100</v>
      </c>
    </row>
    <row r="717" spans="1:65" x14ac:dyDescent="0.2">
      <c r="A717" s="249"/>
      <c r="B717" s="40" t="s">
        <v>10</v>
      </c>
      <c r="C717" s="24" t="s">
        <v>75</v>
      </c>
      <c r="D717" s="25"/>
      <c r="E717" s="26"/>
      <c r="F717" s="26"/>
      <c r="G717" s="26"/>
      <c r="H717" s="26"/>
      <c r="I717" s="26"/>
      <c r="J717" s="26"/>
      <c r="K717" s="26"/>
      <c r="L717" s="26"/>
      <c r="M717" s="26"/>
      <c r="N717" s="26"/>
      <c r="O717" s="26"/>
      <c r="P717" s="26"/>
      <c r="Q717" s="26"/>
      <c r="R717" s="26"/>
      <c r="S717" s="26"/>
      <c r="T717" s="26"/>
      <c r="U717" s="26"/>
      <c r="V717" s="26"/>
      <c r="W717" s="26"/>
      <c r="X717" s="26"/>
      <c r="Y717" s="26"/>
      <c r="Z717" s="26"/>
      <c r="AA717" s="26"/>
      <c r="AB717" s="26"/>
      <c r="AC717" s="26"/>
      <c r="AD717" s="26"/>
      <c r="AE717" s="26"/>
      <c r="AF717" s="26"/>
      <c r="AG717" s="26"/>
      <c r="AH717" s="26"/>
      <c r="AI717" s="26"/>
      <c r="AJ717" s="26"/>
      <c r="AK717" s="26"/>
      <c r="AL717" s="26"/>
      <c r="AM717" s="26"/>
      <c r="AN717" s="26"/>
      <c r="AO717" s="26"/>
      <c r="AP717" s="26"/>
      <c r="AQ717" s="26"/>
      <c r="AR717" s="26"/>
      <c r="AS717" s="26"/>
      <c r="AT717" s="26"/>
      <c r="AU717" s="26"/>
      <c r="AV717" s="26"/>
      <c r="AW717" s="26"/>
      <c r="AX717" s="26"/>
      <c r="AY717" s="26"/>
      <c r="AZ717" s="26"/>
      <c r="BA717" s="26"/>
      <c r="BB717" s="26"/>
      <c r="BC717" s="26"/>
      <c r="BD717" s="26"/>
      <c r="BE717" s="26"/>
      <c r="BF717" s="26"/>
      <c r="BG717" s="26"/>
      <c r="BH717" s="26"/>
      <c r="BI717" s="26"/>
      <c r="BJ717" s="26"/>
      <c r="BK717" s="26"/>
      <c r="BL717" s="41"/>
      <c r="BM717" t="s">
        <v>100</v>
      </c>
    </row>
    <row r="718" spans="1:65" x14ac:dyDescent="0.2">
      <c r="A718" s="249"/>
      <c r="B718" s="40" t="s">
        <v>10</v>
      </c>
      <c r="C718" s="24" t="s">
        <v>79</v>
      </c>
      <c r="D718" s="25"/>
      <c r="E718" s="26"/>
      <c r="F718" s="26"/>
      <c r="G718" s="26"/>
      <c r="H718" s="26"/>
      <c r="I718" s="26"/>
      <c r="J718" s="26"/>
      <c r="K718" s="26"/>
      <c r="L718" s="26"/>
      <c r="M718" s="26"/>
      <c r="N718" s="26"/>
      <c r="O718" s="26"/>
      <c r="P718" s="26"/>
      <c r="Q718" s="26"/>
      <c r="R718" s="26"/>
      <c r="S718" s="26"/>
      <c r="T718" s="26"/>
      <c r="U718" s="26"/>
      <c r="V718" s="26"/>
      <c r="W718" s="26"/>
      <c r="X718" s="26"/>
      <c r="Y718" s="26"/>
      <c r="Z718" s="26"/>
      <c r="AA718" s="26"/>
      <c r="AB718" s="26"/>
      <c r="AC718" s="26"/>
      <c r="AD718" s="26"/>
      <c r="AE718" s="26"/>
      <c r="AF718" s="26"/>
      <c r="AG718" s="26"/>
      <c r="AH718" s="26"/>
      <c r="AI718" s="26"/>
      <c r="AJ718" s="26"/>
      <c r="AK718" s="26"/>
      <c r="AL718" s="26"/>
      <c r="AM718" s="26"/>
      <c r="AN718" s="26"/>
      <c r="AO718" s="26"/>
      <c r="AP718" s="26"/>
      <c r="AQ718" s="26"/>
      <c r="AR718" s="26"/>
      <c r="AS718" s="26"/>
      <c r="AT718" s="26"/>
      <c r="AU718" s="26"/>
      <c r="AV718" s="26"/>
      <c r="AW718" s="26"/>
      <c r="AX718" s="26"/>
      <c r="AY718" s="26"/>
      <c r="AZ718" s="26"/>
      <c r="BA718" s="26"/>
      <c r="BB718" s="26"/>
      <c r="BC718" s="26"/>
      <c r="BD718" s="26"/>
      <c r="BE718" s="26"/>
      <c r="BF718" s="26"/>
      <c r="BG718" s="26"/>
      <c r="BH718" s="26"/>
      <c r="BI718" s="26"/>
      <c r="BJ718" s="26"/>
      <c r="BK718" s="26"/>
      <c r="BL718" s="41"/>
      <c r="BM718" t="s">
        <v>100</v>
      </c>
    </row>
    <row r="719" spans="1:65" x14ac:dyDescent="0.2">
      <c r="A719" s="249"/>
      <c r="B719" s="40" t="s">
        <v>10</v>
      </c>
      <c r="C719" s="24" t="s">
        <v>80</v>
      </c>
      <c r="D719" s="25"/>
      <c r="E719" s="26"/>
      <c r="F719" s="26"/>
      <c r="G719" s="26"/>
      <c r="H719" s="26"/>
      <c r="I719" s="26"/>
      <c r="J719" s="26"/>
      <c r="K719" s="26"/>
      <c r="L719" s="26"/>
      <c r="M719" s="26"/>
      <c r="N719" s="26"/>
      <c r="O719" s="26"/>
      <c r="P719" s="26"/>
      <c r="Q719" s="26"/>
      <c r="R719" s="26"/>
      <c r="S719" s="26"/>
      <c r="T719" s="26"/>
      <c r="U719" s="26"/>
      <c r="V719" s="26"/>
      <c r="W719" s="26"/>
      <c r="X719" s="26"/>
      <c r="Y719" s="26"/>
      <c r="Z719" s="26"/>
      <c r="AA719" s="26"/>
      <c r="AB719" s="26"/>
      <c r="AC719" s="26"/>
      <c r="AD719" s="26"/>
      <c r="AE719" s="26"/>
      <c r="AF719" s="26"/>
      <c r="AG719" s="26"/>
      <c r="AH719" s="26"/>
      <c r="AI719" s="26"/>
      <c r="AJ719" s="26"/>
      <c r="AK719" s="26"/>
      <c r="AL719" s="26"/>
      <c r="AM719" s="26"/>
      <c r="AN719" s="26"/>
      <c r="AO719" s="26"/>
      <c r="AP719" s="26"/>
      <c r="AQ719" s="26"/>
      <c r="AR719" s="26"/>
      <c r="AS719" s="26"/>
      <c r="AT719" s="26"/>
      <c r="AU719" s="26"/>
      <c r="AV719" s="26"/>
      <c r="AW719" s="26"/>
      <c r="AX719" s="26"/>
      <c r="AY719" s="26"/>
      <c r="AZ719" s="26"/>
      <c r="BA719" s="26"/>
      <c r="BB719" s="26"/>
      <c r="BC719" s="26"/>
      <c r="BD719" s="26"/>
      <c r="BE719" s="26"/>
      <c r="BF719" s="26"/>
      <c r="BG719" s="26"/>
      <c r="BH719" s="26"/>
      <c r="BI719" s="26"/>
      <c r="BJ719" s="26"/>
      <c r="BK719" s="26"/>
      <c r="BL719" s="41"/>
      <c r="BM719" t="s">
        <v>100</v>
      </c>
    </row>
    <row r="720" spans="1:65" x14ac:dyDescent="0.2">
      <c r="A720" s="249"/>
      <c r="B720" s="40" t="s">
        <v>10</v>
      </c>
      <c r="C720" s="24" t="s">
        <v>78</v>
      </c>
      <c r="D720" s="25"/>
      <c r="E720" s="26"/>
      <c r="F720" s="26"/>
      <c r="G720" s="26"/>
      <c r="H720" s="26"/>
      <c r="I720" s="26"/>
      <c r="J720" s="26"/>
      <c r="K720" s="26"/>
      <c r="L720" s="26"/>
      <c r="M720" s="26"/>
      <c r="N720" s="26"/>
      <c r="O720" s="26"/>
      <c r="P720" s="26"/>
      <c r="Q720" s="26"/>
      <c r="R720" s="26"/>
      <c r="S720" s="26"/>
      <c r="T720" s="26"/>
      <c r="U720" s="26"/>
      <c r="V720" s="26"/>
      <c r="W720" s="26"/>
      <c r="X720" s="26"/>
      <c r="Y720" s="26"/>
      <c r="Z720" s="26"/>
      <c r="AA720" s="26"/>
      <c r="AB720" s="26"/>
      <c r="AC720" s="26"/>
      <c r="AD720" s="26"/>
      <c r="AE720" s="26"/>
      <c r="AF720" s="26"/>
      <c r="AG720" s="26"/>
      <c r="AH720" s="26"/>
      <c r="AI720" s="26"/>
      <c r="AJ720" s="26"/>
      <c r="AK720" s="26"/>
      <c r="AL720" s="26"/>
      <c r="AM720" s="26"/>
      <c r="AN720" s="26"/>
      <c r="AO720" s="26"/>
      <c r="AP720" s="26"/>
      <c r="AQ720" s="26"/>
      <c r="AR720" s="26"/>
      <c r="AS720" s="26"/>
      <c r="AT720" s="26"/>
      <c r="AU720" s="26"/>
      <c r="AV720" s="26"/>
      <c r="AW720" s="26"/>
      <c r="AX720" s="26"/>
      <c r="AY720" s="26"/>
      <c r="AZ720" s="26"/>
      <c r="BA720" s="26"/>
      <c r="BB720" s="26"/>
      <c r="BC720" s="26"/>
      <c r="BD720" s="26"/>
      <c r="BE720" s="26"/>
      <c r="BF720" s="26"/>
      <c r="BG720" s="26"/>
      <c r="BH720" s="26"/>
      <c r="BI720" s="26"/>
      <c r="BJ720" s="26"/>
      <c r="BK720" s="26"/>
      <c r="BL720" s="41"/>
      <c r="BM720" t="s">
        <v>100</v>
      </c>
    </row>
    <row r="721" spans="1:65" x14ac:dyDescent="0.2">
      <c r="A721" s="249"/>
      <c r="B721" s="40" t="s">
        <v>10</v>
      </c>
      <c r="C721" s="31" t="s">
        <v>42</v>
      </c>
      <c r="D721" s="27">
        <v>2882</v>
      </c>
      <c r="E721" s="28">
        <v>2926</v>
      </c>
      <c r="F721" s="28">
        <v>2964</v>
      </c>
      <c r="G721" s="28">
        <v>2966</v>
      </c>
      <c r="H721" s="28">
        <v>2999</v>
      </c>
      <c r="I721" s="28">
        <v>3035</v>
      </c>
      <c r="J721" s="28">
        <v>3062</v>
      </c>
      <c r="K721" s="28">
        <v>3102</v>
      </c>
      <c r="L721" s="28">
        <v>3122</v>
      </c>
      <c r="M721" s="28">
        <v>3145</v>
      </c>
      <c r="N721" s="28">
        <v>3155</v>
      </c>
      <c r="O721" s="28">
        <v>3196</v>
      </c>
      <c r="P721" s="28">
        <v>3196</v>
      </c>
      <c r="Q721" s="28">
        <v>3224</v>
      </c>
      <c r="R721" s="28">
        <v>3248</v>
      </c>
      <c r="S721" s="28">
        <v>3249</v>
      </c>
      <c r="T721" s="28">
        <v>3250</v>
      </c>
      <c r="U721" s="28">
        <v>3272</v>
      </c>
      <c r="V721" s="28">
        <v>3286.5</v>
      </c>
      <c r="W721" s="28">
        <v>3286.5</v>
      </c>
      <c r="X721" s="28">
        <v>3287.0000000000005</v>
      </c>
      <c r="Y721" s="28">
        <v>3287.0000000000005</v>
      </c>
      <c r="Z721" s="28">
        <v>3287.0000000000005</v>
      </c>
      <c r="AA721" s="28">
        <v>3365.261904761905</v>
      </c>
      <c r="AB721" s="28">
        <v>3443.5238095238096</v>
      </c>
      <c r="AC721" s="28">
        <v>3521.7857142857142</v>
      </c>
      <c r="AD721" s="28">
        <v>3521.7857142857147</v>
      </c>
      <c r="AE721" s="28">
        <v>3521.7857142857147</v>
      </c>
      <c r="AF721" s="28">
        <v>3521.7857142857147</v>
      </c>
      <c r="AG721" s="28">
        <v>3521.7857142857147</v>
      </c>
      <c r="AH721" s="28">
        <v>3521.7857142857147</v>
      </c>
      <c r="AI721" s="28">
        <v>3521.7857142857147</v>
      </c>
      <c r="AJ721" s="28">
        <v>3521.7857142857147</v>
      </c>
      <c r="AK721" s="28">
        <v>3521.7857142857147</v>
      </c>
      <c r="AL721" s="28">
        <v>3521.7857142857147</v>
      </c>
      <c r="AM721" s="28">
        <v>3521.7857142857147</v>
      </c>
      <c r="AN721" s="28">
        <v>3521.7857142857147</v>
      </c>
      <c r="AO721" s="28">
        <v>3521.7857142857147</v>
      </c>
      <c r="AP721" s="28">
        <v>3521.7857142857147</v>
      </c>
      <c r="AQ721" s="28">
        <v>3521.7857142857147</v>
      </c>
      <c r="AR721" s="28">
        <v>3521.7857142857147</v>
      </c>
      <c r="AS721" s="28">
        <v>3521.7857142857147</v>
      </c>
      <c r="AT721" s="28">
        <v>3521.7857142857147</v>
      </c>
      <c r="AU721" s="28">
        <v>3521.7857142857147</v>
      </c>
      <c r="AV721" s="28">
        <v>3521.7857142857147</v>
      </c>
      <c r="AW721" s="28">
        <v>3521.7857142857147</v>
      </c>
      <c r="AX721" s="28">
        <v>3521.7857142857147</v>
      </c>
      <c r="AY721" s="28">
        <v>3521.7857142857147</v>
      </c>
      <c r="AZ721" s="28">
        <v>3521.7857142857147</v>
      </c>
      <c r="BA721" s="28">
        <v>3521.7857142857147</v>
      </c>
      <c r="BB721" s="28">
        <v>3521.7857142857147</v>
      </c>
      <c r="BC721" s="28">
        <v>3521.7857142857147</v>
      </c>
      <c r="BD721" s="28">
        <v>3521.7857142857147</v>
      </c>
      <c r="BE721" s="28">
        <v>3521.7857142857147</v>
      </c>
      <c r="BF721" s="28">
        <v>3521.7857142857147</v>
      </c>
      <c r="BG721" s="28">
        <v>3521.7857142857147</v>
      </c>
      <c r="BH721" s="28">
        <v>3521.7857142857147</v>
      </c>
      <c r="BI721" s="28">
        <v>3521.7857142857147</v>
      </c>
      <c r="BJ721" s="28">
        <v>3521.7857142857147</v>
      </c>
      <c r="BK721" s="28">
        <v>3521.7857142857147</v>
      </c>
      <c r="BL721" s="42">
        <v>3521.7857142857147</v>
      </c>
      <c r="BM721" t="s">
        <v>100</v>
      </c>
    </row>
    <row r="722" spans="1:65" x14ac:dyDescent="0.2">
      <c r="A722" s="249"/>
      <c r="B722" s="40" t="s">
        <v>10</v>
      </c>
      <c r="C722" s="24" t="s">
        <v>74</v>
      </c>
      <c r="D722" s="35">
        <v>2882</v>
      </c>
      <c r="E722" s="29">
        <v>2926</v>
      </c>
      <c r="F722" s="29">
        <v>2964</v>
      </c>
      <c r="G722" s="29">
        <v>2966</v>
      </c>
      <c r="H722" s="29">
        <v>2999</v>
      </c>
      <c r="I722" s="29">
        <v>3035</v>
      </c>
      <c r="J722" s="29">
        <v>3062</v>
      </c>
      <c r="K722" s="29">
        <v>3102</v>
      </c>
      <c r="L722" s="29">
        <v>3122</v>
      </c>
      <c r="M722" s="29">
        <v>3145</v>
      </c>
      <c r="N722" s="29">
        <v>3155</v>
      </c>
      <c r="O722" s="29">
        <v>3196</v>
      </c>
      <c r="P722" s="29">
        <v>3196</v>
      </c>
      <c r="Q722" s="29">
        <v>3224</v>
      </c>
      <c r="R722" s="29">
        <v>3248</v>
      </c>
      <c r="S722" s="29">
        <v>3249</v>
      </c>
      <c r="T722" s="29">
        <v>3250</v>
      </c>
      <c r="U722" s="29">
        <v>3272</v>
      </c>
      <c r="V722" s="29">
        <v>3286.5</v>
      </c>
      <c r="W722" s="29">
        <v>3286.5</v>
      </c>
      <c r="X722" s="26">
        <v>3287.0000000000005</v>
      </c>
      <c r="Y722" s="26">
        <v>0</v>
      </c>
      <c r="Z722" s="26">
        <v>3287.0000000000005</v>
      </c>
      <c r="AA722" s="26">
        <v>0</v>
      </c>
      <c r="AB722" s="26">
        <v>0</v>
      </c>
      <c r="AC722" s="26">
        <v>3521.7857142857147</v>
      </c>
      <c r="AD722" s="26">
        <v>0</v>
      </c>
      <c r="AE722" s="26">
        <v>3521.7857142857147</v>
      </c>
      <c r="AF722" s="26">
        <v>0</v>
      </c>
      <c r="AG722" s="26">
        <v>0</v>
      </c>
      <c r="AH722" s="26">
        <v>3521.7857142857147</v>
      </c>
      <c r="AI722" s="26"/>
      <c r="AJ722" s="26"/>
      <c r="AK722" s="26"/>
      <c r="AL722" s="26"/>
      <c r="AM722" s="26"/>
      <c r="AN722" s="26"/>
      <c r="AO722" s="26"/>
      <c r="AP722" s="26"/>
      <c r="AQ722" s="26"/>
      <c r="AR722" s="26"/>
      <c r="AS722" s="26"/>
      <c r="AT722" s="26"/>
      <c r="AU722" s="26"/>
      <c r="AV722" s="26"/>
      <c r="AW722" s="26"/>
      <c r="AX722" s="26"/>
      <c r="AY722" s="26"/>
      <c r="AZ722" s="26"/>
      <c r="BA722" s="26"/>
      <c r="BB722" s="26"/>
      <c r="BC722" s="26"/>
      <c r="BD722" s="26"/>
      <c r="BE722" s="26"/>
      <c r="BF722" s="26"/>
      <c r="BG722" s="26"/>
      <c r="BH722" s="26"/>
      <c r="BI722" s="26"/>
      <c r="BJ722" s="26"/>
      <c r="BK722" s="26"/>
      <c r="BL722" s="41"/>
      <c r="BM722" t="s">
        <v>100</v>
      </c>
    </row>
    <row r="723" spans="1:65" x14ac:dyDescent="0.2">
      <c r="A723" s="249"/>
      <c r="B723" s="40" t="s">
        <v>10</v>
      </c>
      <c r="C723" s="24" t="s">
        <v>83</v>
      </c>
      <c r="D723" s="25"/>
      <c r="E723" s="26"/>
      <c r="F723" s="26"/>
      <c r="G723" s="26"/>
      <c r="H723" s="26"/>
      <c r="I723" s="26"/>
      <c r="J723" s="26"/>
      <c r="K723" s="26"/>
      <c r="L723" s="26"/>
      <c r="M723" s="26"/>
      <c r="N723" s="26"/>
      <c r="O723" s="26"/>
      <c r="P723" s="26"/>
      <c r="Q723" s="26"/>
      <c r="R723" s="26"/>
      <c r="S723" s="26"/>
      <c r="T723" s="26"/>
      <c r="U723" s="26"/>
      <c r="V723" s="26"/>
      <c r="W723" s="30"/>
      <c r="X723" s="30">
        <v>0.50000000000045475</v>
      </c>
      <c r="Y723" s="30">
        <v>0</v>
      </c>
      <c r="Z723" s="30">
        <v>0</v>
      </c>
      <c r="AA723" s="30">
        <v>78.261904761904745</v>
      </c>
      <c r="AB723" s="30">
        <v>78.261904761904745</v>
      </c>
      <c r="AC723" s="30">
        <v>78.261904761904745</v>
      </c>
      <c r="AD723" s="30">
        <v>2.2737367544323206E-13</v>
      </c>
      <c r="AE723" s="30">
        <v>2.2737367544323206E-13</v>
      </c>
      <c r="AF723" s="30">
        <v>0</v>
      </c>
      <c r="AG723" s="30">
        <v>0</v>
      </c>
      <c r="AH723" s="30">
        <v>0</v>
      </c>
      <c r="AI723" s="30"/>
      <c r="AJ723" s="30"/>
      <c r="AK723" s="30"/>
      <c r="AL723" s="30"/>
      <c r="AM723" s="30"/>
      <c r="AN723" s="30"/>
      <c r="AO723" s="30"/>
      <c r="AP723" s="30"/>
      <c r="AQ723" s="30"/>
      <c r="AR723" s="30"/>
      <c r="AS723" s="30"/>
      <c r="AT723" s="30"/>
      <c r="AU723" s="30"/>
      <c r="AV723" s="30"/>
      <c r="AW723" s="30"/>
      <c r="AX723" s="30"/>
      <c r="AY723" s="30"/>
      <c r="AZ723" s="30"/>
      <c r="BA723" s="30"/>
      <c r="BB723" s="30"/>
      <c r="BC723" s="30"/>
      <c r="BD723" s="30"/>
      <c r="BE723" s="30"/>
      <c r="BF723" s="30"/>
      <c r="BG723" s="30"/>
      <c r="BH723" s="30"/>
      <c r="BI723" s="30"/>
      <c r="BJ723" s="30"/>
      <c r="BK723" s="30"/>
      <c r="BL723" s="43"/>
      <c r="BM723" t="s">
        <v>100</v>
      </c>
    </row>
    <row r="724" spans="1:65" x14ac:dyDescent="0.2">
      <c r="A724" s="249"/>
      <c r="B724" s="40" t="s">
        <v>10</v>
      </c>
      <c r="C724" s="24" t="s">
        <v>75</v>
      </c>
      <c r="D724" s="25"/>
      <c r="E724" s="26"/>
      <c r="F724" s="26"/>
      <c r="G724" s="26"/>
      <c r="H724" s="26"/>
      <c r="I724" s="26"/>
      <c r="J724" s="26"/>
      <c r="K724" s="26"/>
      <c r="L724" s="26"/>
      <c r="M724" s="26"/>
      <c r="N724" s="26"/>
      <c r="O724" s="26"/>
      <c r="P724" s="26"/>
      <c r="Q724" s="26"/>
      <c r="R724" s="26"/>
      <c r="S724" s="26"/>
      <c r="T724" s="26"/>
      <c r="U724" s="26"/>
      <c r="V724" s="26"/>
      <c r="W724" s="26"/>
      <c r="X724" s="26"/>
      <c r="Y724" s="26"/>
      <c r="Z724" s="26"/>
      <c r="AA724" s="26"/>
      <c r="AB724" s="26"/>
      <c r="AC724" s="26"/>
      <c r="AD724" s="26"/>
      <c r="AE724" s="26"/>
      <c r="AF724" s="26"/>
      <c r="AG724" s="26"/>
      <c r="AH724" s="26"/>
      <c r="AI724" s="26"/>
      <c r="AJ724" s="26"/>
      <c r="AK724" s="26"/>
      <c r="AL724" s="26"/>
      <c r="AM724" s="26"/>
      <c r="AN724" s="26"/>
      <c r="AO724" s="26"/>
      <c r="AP724" s="26"/>
      <c r="AQ724" s="26"/>
      <c r="AR724" s="26"/>
      <c r="AS724" s="26"/>
      <c r="AT724" s="26"/>
      <c r="AU724" s="26"/>
      <c r="AV724" s="26"/>
      <c r="AW724" s="26"/>
      <c r="AX724" s="26"/>
      <c r="AY724" s="26"/>
      <c r="AZ724" s="26"/>
      <c r="BA724" s="26"/>
      <c r="BB724" s="26"/>
      <c r="BC724" s="26"/>
      <c r="BD724" s="26"/>
      <c r="BE724" s="26"/>
      <c r="BF724" s="26"/>
      <c r="BG724" s="26"/>
      <c r="BH724" s="26"/>
      <c r="BI724" s="26"/>
      <c r="BJ724" s="26"/>
      <c r="BK724" s="26"/>
      <c r="BL724" s="41"/>
      <c r="BM724" t="s">
        <v>100</v>
      </c>
    </row>
    <row r="725" spans="1:65" x14ac:dyDescent="0.2">
      <c r="A725" s="249"/>
      <c r="B725" s="40" t="s">
        <v>10</v>
      </c>
      <c r="C725" s="24" t="s">
        <v>79</v>
      </c>
      <c r="D725" s="25"/>
      <c r="E725" s="26"/>
      <c r="F725" s="26"/>
      <c r="G725" s="26"/>
      <c r="H725" s="26"/>
      <c r="I725" s="26"/>
      <c r="J725" s="26"/>
      <c r="K725" s="26"/>
      <c r="L725" s="26"/>
      <c r="M725" s="26"/>
      <c r="N725" s="26"/>
      <c r="O725" s="26"/>
      <c r="P725" s="26"/>
      <c r="Q725" s="26"/>
      <c r="R725" s="26"/>
      <c r="S725" s="26"/>
      <c r="T725" s="26"/>
      <c r="U725" s="26"/>
      <c r="V725" s="26"/>
      <c r="W725" s="26"/>
      <c r="X725" s="26"/>
      <c r="Y725" s="26"/>
      <c r="Z725" s="26"/>
      <c r="AA725" s="26"/>
      <c r="AB725" s="26"/>
      <c r="AC725" s="26"/>
      <c r="AD725" s="26"/>
      <c r="AE725" s="26"/>
      <c r="AF725" s="26"/>
      <c r="AG725" s="26"/>
      <c r="AH725" s="26"/>
      <c r="AI725" s="26"/>
      <c r="AJ725" s="26"/>
      <c r="AK725" s="26"/>
      <c r="AL725" s="26"/>
      <c r="AM725" s="26"/>
      <c r="AN725" s="26"/>
      <c r="AO725" s="26"/>
      <c r="AP725" s="26"/>
      <c r="AQ725" s="26"/>
      <c r="AR725" s="26"/>
      <c r="AS725" s="26"/>
      <c r="AT725" s="26"/>
      <c r="AU725" s="26"/>
      <c r="AV725" s="26"/>
      <c r="AW725" s="26"/>
      <c r="AX725" s="26"/>
      <c r="AY725" s="26"/>
      <c r="AZ725" s="26"/>
      <c r="BA725" s="26"/>
      <c r="BB725" s="26"/>
      <c r="BC725" s="26"/>
      <c r="BD725" s="26"/>
      <c r="BE725" s="26"/>
      <c r="BF725" s="26"/>
      <c r="BG725" s="26"/>
      <c r="BH725" s="26"/>
      <c r="BI725" s="26"/>
      <c r="BJ725" s="26"/>
      <c r="BK725" s="26"/>
      <c r="BL725" s="41"/>
      <c r="BM725" t="s">
        <v>100</v>
      </c>
    </row>
    <row r="726" spans="1:65" x14ac:dyDescent="0.2">
      <c r="A726" s="249"/>
      <c r="B726" s="40" t="s">
        <v>10</v>
      </c>
      <c r="C726" s="24" t="s">
        <v>80</v>
      </c>
      <c r="D726" s="25"/>
      <c r="E726" s="26"/>
      <c r="F726" s="26"/>
      <c r="G726" s="26"/>
      <c r="H726" s="26"/>
      <c r="I726" s="26"/>
      <c r="J726" s="26"/>
      <c r="K726" s="26"/>
      <c r="L726" s="26"/>
      <c r="M726" s="26"/>
      <c r="N726" s="26"/>
      <c r="O726" s="26"/>
      <c r="P726" s="26"/>
      <c r="Q726" s="26"/>
      <c r="R726" s="26"/>
      <c r="S726" s="26"/>
      <c r="T726" s="26"/>
      <c r="U726" s="26"/>
      <c r="V726" s="26"/>
      <c r="W726" s="26">
        <v>0</v>
      </c>
      <c r="X726" s="26">
        <v>0</v>
      </c>
      <c r="Y726" s="26">
        <v>0</v>
      </c>
      <c r="Z726" s="26">
        <v>0</v>
      </c>
      <c r="AA726" s="26">
        <v>0</v>
      </c>
      <c r="AB726" s="26">
        <v>0</v>
      </c>
      <c r="AC726" s="26">
        <v>0</v>
      </c>
      <c r="AD726" s="26">
        <v>0</v>
      </c>
      <c r="AE726" s="26">
        <v>0</v>
      </c>
      <c r="AF726" s="26">
        <v>0</v>
      </c>
      <c r="AG726" s="26">
        <v>0</v>
      </c>
      <c r="AH726" s="26">
        <v>0</v>
      </c>
      <c r="AI726" s="26"/>
      <c r="AJ726" s="26"/>
      <c r="AK726" s="26"/>
      <c r="AL726" s="26"/>
      <c r="AM726" s="26"/>
      <c r="AN726" s="26"/>
      <c r="AO726" s="26"/>
      <c r="AP726" s="26"/>
      <c r="AQ726" s="26"/>
      <c r="AR726" s="26"/>
      <c r="AS726" s="26"/>
      <c r="AT726" s="26"/>
      <c r="AU726" s="26"/>
      <c r="AV726" s="26"/>
      <c r="AW726" s="26"/>
      <c r="AX726" s="26"/>
      <c r="AY726" s="26"/>
      <c r="AZ726" s="26"/>
      <c r="BA726" s="26"/>
      <c r="BB726" s="26"/>
      <c r="BC726" s="26"/>
      <c r="BD726" s="26"/>
      <c r="BE726" s="26"/>
      <c r="BF726" s="26"/>
      <c r="BG726" s="26"/>
      <c r="BH726" s="26"/>
      <c r="BI726" s="26"/>
      <c r="BJ726" s="26"/>
      <c r="BK726" s="26"/>
      <c r="BL726" s="41"/>
      <c r="BM726" t="s">
        <v>100</v>
      </c>
    </row>
    <row r="727" spans="1:65" x14ac:dyDescent="0.2">
      <c r="A727" s="249"/>
      <c r="B727" s="40" t="s">
        <v>10</v>
      </c>
      <c r="C727" s="24" t="s">
        <v>78</v>
      </c>
      <c r="D727" s="25"/>
      <c r="E727" s="26"/>
      <c r="F727" s="26"/>
      <c r="G727" s="26"/>
      <c r="H727" s="26"/>
      <c r="I727" s="26"/>
      <c r="J727" s="26"/>
      <c r="K727" s="26"/>
      <c r="L727" s="26"/>
      <c r="M727" s="26"/>
      <c r="N727" s="26"/>
      <c r="O727" s="26"/>
      <c r="P727" s="26"/>
      <c r="Q727" s="26"/>
      <c r="R727" s="26"/>
      <c r="S727" s="26"/>
      <c r="T727" s="26"/>
      <c r="U727" s="26"/>
      <c r="V727" s="26"/>
      <c r="W727" s="26"/>
      <c r="X727" s="26"/>
      <c r="Y727" s="26"/>
      <c r="Z727" s="26"/>
      <c r="AA727" s="26"/>
      <c r="AB727" s="26"/>
      <c r="AC727" s="26"/>
      <c r="AD727" s="26"/>
      <c r="AE727" s="26"/>
      <c r="AF727" s="26"/>
      <c r="AG727" s="26"/>
      <c r="AH727" s="26"/>
      <c r="AI727" s="26"/>
      <c r="AJ727" s="26"/>
      <c r="AK727" s="26"/>
      <c r="AL727" s="26"/>
      <c r="AM727" s="26"/>
      <c r="AN727" s="26"/>
      <c r="AO727" s="26"/>
      <c r="AP727" s="26"/>
      <c r="AQ727" s="26"/>
      <c r="AR727" s="26"/>
      <c r="AS727" s="26"/>
      <c r="AT727" s="26"/>
      <c r="AU727" s="26"/>
      <c r="AV727" s="26"/>
      <c r="AW727" s="26"/>
      <c r="AX727" s="26"/>
      <c r="AY727" s="26"/>
      <c r="AZ727" s="26"/>
      <c r="BA727" s="26"/>
      <c r="BB727" s="26"/>
      <c r="BC727" s="26"/>
      <c r="BD727" s="26"/>
      <c r="BE727" s="26"/>
      <c r="BF727" s="26"/>
      <c r="BG727" s="26"/>
      <c r="BH727" s="26"/>
      <c r="BI727" s="26"/>
      <c r="BJ727" s="26"/>
      <c r="BK727" s="26"/>
      <c r="BL727" s="41"/>
      <c r="BM727" t="s">
        <v>100</v>
      </c>
    </row>
    <row r="728" spans="1:65" x14ac:dyDescent="0.2">
      <c r="A728" s="249"/>
      <c r="B728" s="40" t="s">
        <v>10</v>
      </c>
      <c r="C728" s="31" t="s">
        <v>43</v>
      </c>
      <c r="D728" s="27">
        <v>0</v>
      </c>
      <c r="E728" s="28">
        <v>0</v>
      </c>
      <c r="F728" s="28">
        <v>0</v>
      </c>
      <c r="G728" s="28">
        <v>0</v>
      </c>
      <c r="H728" s="28">
        <v>0</v>
      </c>
      <c r="I728" s="28">
        <v>0</v>
      </c>
      <c r="J728" s="28">
        <v>0</v>
      </c>
      <c r="K728" s="28">
        <v>0</v>
      </c>
      <c r="L728" s="28">
        <v>0</v>
      </c>
      <c r="M728" s="28">
        <v>0</v>
      </c>
      <c r="N728" s="28">
        <v>0</v>
      </c>
      <c r="O728" s="28">
        <v>0</v>
      </c>
      <c r="P728" s="28">
        <v>0</v>
      </c>
      <c r="Q728" s="28">
        <v>0</v>
      </c>
      <c r="R728" s="28">
        <v>0</v>
      </c>
      <c r="S728" s="28">
        <v>0</v>
      </c>
      <c r="T728" s="28">
        <v>0</v>
      </c>
      <c r="U728" s="28">
        <v>0</v>
      </c>
      <c r="V728" s="28">
        <v>0</v>
      </c>
      <c r="W728" s="28">
        <v>0</v>
      </c>
      <c r="X728" s="28">
        <v>0</v>
      </c>
      <c r="Y728" s="28">
        <v>0</v>
      </c>
      <c r="Z728" s="28">
        <v>0</v>
      </c>
      <c r="AA728" s="28">
        <v>0</v>
      </c>
      <c r="AB728" s="28">
        <v>0</v>
      </c>
      <c r="AC728" s="28">
        <v>0</v>
      </c>
      <c r="AD728" s="28">
        <v>0</v>
      </c>
      <c r="AE728" s="28">
        <v>0</v>
      </c>
      <c r="AF728" s="28">
        <v>0</v>
      </c>
      <c r="AG728" s="28">
        <v>0</v>
      </c>
      <c r="AH728" s="28">
        <v>0</v>
      </c>
      <c r="AI728" s="28">
        <v>0</v>
      </c>
      <c r="AJ728" s="28">
        <v>0</v>
      </c>
      <c r="AK728" s="28">
        <v>0</v>
      </c>
      <c r="AL728" s="28">
        <v>0</v>
      </c>
      <c r="AM728" s="28">
        <v>0</v>
      </c>
      <c r="AN728" s="28">
        <v>0</v>
      </c>
      <c r="AO728" s="28">
        <v>0</v>
      </c>
      <c r="AP728" s="28">
        <v>0</v>
      </c>
      <c r="AQ728" s="28">
        <v>0</v>
      </c>
      <c r="AR728" s="28">
        <v>0</v>
      </c>
      <c r="AS728" s="28">
        <v>0</v>
      </c>
      <c r="AT728" s="28">
        <v>0</v>
      </c>
      <c r="AU728" s="28">
        <v>0</v>
      </c>
      <c r="AV728" s="28">
        <v>0</v>
      </c>
      <c r="AW728" s="28">
        <v>0</v>
      </c>
      <c r="AX728" s="28">
        <v>0</v>
      </c>
      <c r="AY728" s="28">
        <v>0</v>
      </c>
      <c r="AZ728" s="28">
        <v>0</v>
      </c>
      <c r="BA728" s="28">
        <v>0</v>
      </c>
      <c r="BB728" s="28">
        <v>0</v>
      </c>
      <c r="BC728" s="28">
        <v>0</v>
      </c>
      <c r="BD728" s="28">
        <v>0</v>
      </c>
      <c r="BE728" s="28">
        <v>0</v>
      </c>
      <c r="BF728" s="28">
        <v>0</v>
      </c>
      <c r="BG728" s="28">
        <v>0</v>
      </c>
      <c r="BH728" s="28">
        <v>0</v>
      </c>
      <c r="BI728" s="28">
        <v>0</v>
      </c>
      <c r="BJ728" s="28">
        <v>0</v>
      </c>
      <c r="BK728" s="28">
        <v>0</v>
      </c>
      <c r="BL728" s="42">
        <v>0</v>
      </c>
      <c r="BM728" t="s">
        <v>100</v>
      </c>
    </row>
    <row r="729" spans="1:65" x14ac:dyDescent="0.2">
      <c r="A729" s="249"/>
      <c r="B729" s="40" t="s">
        <v>10</v>
      </c>
      <c r="C729" s="24" t="s">
        <v>74</v>
      </c>
      <c r="D729" s="35">
        <v>0</v>
      </c>
      <c r="E729" s="29">
        <v>0</v>
      </c>
      <c r="F729" s="29">
        <v>0</v>
      </c>
      <c r="G729" s="29">
        <v>0</v>
      </c>
      <c r="H729" s="29">
        <v>0</v>
      </c>
      <c r="I729" s="29">
        <v>0</v>
      </c>
      <c r="J729" s="29">
        <v>0</v>
      </c>
      <c r="K729" s="29">
        <v>0</v>
      </c>
      <c r="L729" s="29">
        <v>0</v>
      </c>
      <c r="M729" s="29">
        <v>0</v>
      </c>
      <c r="N729" s="29">
        <v>0</v>
      </c>
      <c r="O729" s="29">
        <v>0</v>
      </c>
      <c r="P729" s="29">
        <v>0</v>
      </c>
      <c r="Q729" s="29">
        <v>0</v>
      </c>
      <c r="R729" s="29">
        <v>0</v>
      </c>
      <c r="S729" s="29">
        <v>0</v>
      </c>
      <c r="T729" s="29">
        <v>0</v>
      </c>
      <c r="U729" s="29">
        <v>0</v>
      </c>
      <c r="V729" s="29">
        <v>0</v>
      </c>
      <c r="W729" s="29">
        <v>0</v>
      </c>
      <c r="X729" s="26">
        <v>0</v>
      </c>
      <c r="Y729" s="26">
        <v>0</v>
      </c>
      <c r="Z729" s="26">
        <v>0</v>
      </c>
      <c r="AA729" s="26">
        <v>0</v>
      </c>
      <c r="AB729" s="26">
        <v>0</v>
      </c>
      <c r="AC729" s="26">
        <v>0</v>
      </c>
      <c r="AD729" s="26">
        <v>0</v>
      </c>
      <c r="AE729" s="26">
        <v>0</v>
      </c>
      <c r="AF729" s="26">
        <v>0</v>
      </c>
      <c r="AG729" s="26">
        <v>0</v>
      </c>
      <c r="AH729" s="26">
        <v>0</v>
      </c>
      <c r="AI729" s="26"/>
      <c r="AJ729" s="26"/>
      <c r="AK729" s="26"/>
      <c r="AL729" s="26"/>
      <c r="AM729" s="26"/>
      <c r="AN729" s="26"/>
      <c r="AO729" s="26"/>
      <c r="AP729" s="26"/>
      <c r="AQ729" s="26"/>
      <c r="AR729" s="26"/>
      <c r="AS729" s="26"/>
      <c r="AT729" s="26"/>
      <c r="AU729" s="26"/>
      <c r="AV729" s="26"/>
      <c r="AW729" s="26"/>
      <c r="AX729" s="26"/>
      <c r="AY729" s="26"/>
      <c r="AZ729" s="26"/>
      <c r="BA729" s="26"/>
      <c r="BB729" s="26"/>
      <c r="BC729" s="26"/>
      <c r="BD729" s="26"/>
      <c r="BE729" s="26"/>
      <c r="BF729" s="26"/>
      <c r="BG729" s="26"/>
      <c r="BH729" s="26"/>
      <c r="BI729" s="26"/>
      <c r="BJ729" s="26"/>
      <c r="BK729" s="26"/>
      <c r="BL729" s="41"/>
      <c r="BM729" t="s">
        <v>100</v>
      </c>
    </row>
    <row r="730" spans="1:65" x14ac:dyDescent="0.2">
      <c r="A730" s="249"/>
      <c r="B730" s="40" t="s">
        <v>10</v>
      </c>
      <c r="C730" s="24" t="s">
        <v>83</v>
      </c>
      <c r="D730" s="25"/>
      <c r="E730" s="26"/>
      <c r="F730" s="26"/>
      <c r="G730" s="26"/>
      <c r="H730" s="26"/>
      <c r="I730" s="26"/>
      <c r="J730" s="26"/>
      <c r="K730" s="26"/>
      <c r="L730" s="26"/>
      <c r="M730" s="26"/>
      <c r="N730" s="26"/>
      <c r="O730" s="26"/>
      <c r="P730" s="26"/>
      <c r="Q730" s="26"/>
      <c r="R730" s="26"/>
      <c r="S730" s="26"/>
      <c r="T730" s="26"/>
      <c r="U730" s="26"/>
      <c r="V730" s="26"/>
      <c r="W730" s="30"/>
      <c r="X730" s="30"/>
      <c r="Y730" s="30"/>
      <c r="Z730" s="30"/>
      <c r="AA730" s="30"/>
      <c r="AB730" s="30"/>
      <c r="AC730" s="30"/>
      <c r="AD730" s="30"/>
      <c r="AE730" s="30"/>
      <c r="AF730" s="30"/>
      <c r="AG730" s="30"/>
      <c r="AH730" s="30"/>
      <c r="AI730" s="30"/>
      <c r="AJ730" s="30"/>
      <c r="AK730" s="30"/>
      <c r="AL730" s="30"/>
      <c r="AM730" s="30"/>
      <c r="AN730" s="30"/>
      <c r="AO730" s="30"/>
      <c r="AP730" s="30"/>
      <c r="AQ730" s="30"/>
      <c r="AR730" s="30"/>
      <c r="AS730" s="30"/>
      <c r="AT730" s="30"/>
      <c r="AU730" s="30"/>
      <c r="AV730" s="30"/>
      <c r="AW730" s="30"/>
      <c r="AX730" s="30"/>
      <c r="AY730" s="30"/>
      <c r="AZ730" s="30"/>
      <c r="BA730" s="30"/>
      <c r="BB730" s="30"/>
      <c r="BC730" s="30"/>
      <c r="BD730" s="30"/>
      <c r="BE730" s="30"/>
      <c r="BF730" s="30"/>
      <c r="BG730" s="30"/>
      <c r="BH730" s="30"/>
      <c r="BI730" s="30"/>
      <c r="BJ730" s="30"/>
      <c r="BK730" s="30"/>
      <c r="BL730" s="43"/>
      <c r="BM730" t="s">
        <v>100</v>
      </c>
    </row>
    <row r="731" spans="1:65" x14ac:dyDescent="0.2">
      <c r="A731" s="249"/>
      <c r="B731" s="40" t="s">
        <v>10</v>
      </c>
      <c r="C731" s="24" t="s">
        <v>75</v>
      </c>
      <c r="D731" s="25"/>
      <c r="E731" s="26"/>
      <c r="F731" s="26"/>
      <c r="G731" s="26"/>
      <c r="H731" s="26"/>
      <c r="I731" s="26"/>
      <c r="J731" s="26"/>
      <c r="K731" s="26"/>
      <c r="L731" s="26"/>
      <c r="M731" s="26"/>
      <c r="N731" s="26"/>
      <c r="O731" s="26"/>
      <c r="P731" s="26"/>
      <c r="Q731" s="26"/>
      <c r="R731" s="26"/>
      <c r="S731" s="26"/>
      <c r="T731" s="26"/>
      <c r="U731" s="26"/>
      <c r="V731" s="26"/>
      <c r="W731" s="26"/>
      <c r="X731" s="26"/>
      <c r="Y731" s="26"/>
      <c r="Z731" s="26"/>
      <c r="AA731" s="26"/>
      <c r="AB731" s="26"/>
      <c r="AC731" s="26"/>
      <c r="AD731" s="26"/>
      <c r="AE731" s="26"/>
      <c r="AF731" s="26"/>
      <c r="AG731" s="26"/>
      <c r="AH731" s="26"/>
      <c r="AI731" s="26"/>
      <c r="AJ731" s="26"/>
      <c r="AK731" s="26"/>
      <c r="AL731" s="26"/>
      <c r="AM731" s="26"/>
      <c r="AN731" s="26"/>
      <c r="AO731" s="26"/>
      <c r="AP731" s="26"/>
      <c r="AQ731" s="26"/>
      <c r="AR731" s="26"/>
      <c r="AS731" s="26"/>
      <c r="AT731" s="26"/>
      <c r="AU731" s="26"/>
      <c r="AV731" s="26"/>
      <c r="AW731" s="26"/>
      <c r="AX731" s="26"/>
      <c r="AY731" s="26"/>
      <c r="AZ731" s="26"/>
      <c r="BA731" s="26"/>
      <c r="BB731" s="26"/>
      <c r="BC731" s="26"/>
      <c r="BD731" s="26"/>
      <c r="BE731" s="26"/>
      <c r="BF731" s="26"/>
      <c r="BG731" s="26"/>
      <c r="BH731" s="26"/>
      <c r="BI731" s="26"/>
      <c r="BJ731" s="26"/>
      <c r="BK731" s="26"/>
      <c r="BL731" s="41"/>
      <c r="BM731" t="s">
        <v>100</v>
      </c>
    </row>
    <row r="732" spans="1:65" x14ac:dyDescent="0.2">
      <c r="A732" s="249"/>
      <c r="B732" s="40" t="s">
        <v>10</v>
      </c>
      <c r="C732" s="24" t="s">
        <v>79</v>
      </c>
      <c r="D732" s="25"/>
      <c r="E732" s="26"/>
      <c r="F732" s="26"/>
      <c r="G732" s="26"/>
      <c r="H732" s="26"/>
      <c r="I732" s="26"/>
      <c r="J732" s="26"/>
      <c r="K732" s="26"/>
      <c r="L732" s="26"/>
      <c r="M732" s="26"/>
      <c r="N732" s="26"/>
      <c r="O732" s="26"/>
      <c r="P732" s="26"/>
      <c r="Q732" s="26"/>
      <c r="R732" s="26"/>
      <c r="S732" s="26"/>
      <c r="T732" s="26"/>
      <c r="U732" s="26"/>
      <c r="V732" s="26"/>
      <c r="W732" s="26"/>
      <c r="X732" s="26"/>
      <c r="Y732" s="26"/>
      <c r="Z732" s="26"/>
      <c r="AA732" s="26"/>
      <c r="AB732" s="26"/>
      <c r="AC732" s="26"/>
      <c r="AD732" s="26"/>
      <c r="AE732" s="26"/>
      <c r="AF732" s="26"/>
      <c r="AG732" s="26"/>
      <c r="AH732" s="26"/>
      <c r="AI732" s="26"/>
      <c r="AJ732" s="26"/>
      <c r="AK732" s="26"/>
      <c r="AL732" s="26"/>
      <c r="AM732" s="26"/>
      <c r="AN732" s="26"/>
      <c r="AO732" s="26"/>
      <c r="AP732" s="26"/>
      <c r="AQ732" s="26"/>
      <c r="AR732" s="26"/>
      <c r="AS732" s="26"/>
      <c r="AT732" s="26"/>
      <c r="AU732" s="26"/>
      <c r="AV732" s="26"/>
      <c r="AW732" s="26"/>
      <c r="AX732" s="26"/>
      <c r="AY732" s="26"/>
      <c r="AZ732" s="26"/>
      <c r="BA732" s="26"/>
      <c r="BB732" s="26"/>
      <c r="BC732" s="26"/>
      <c r="BD732" s="26"/>
      <c r="BE732" s="26"/>
      <c r="BF732" s="26"/>
      <c r="BG732" s="26"/>
      <c r="BH732" s="26"/>
      <c r="BI732" s="26"/>
      <c r="BJ732" s="26"/>
      <c r="BK732" s="26"/>
      <c r="BL732" s="41"/>
      <c r="BM732" t="s">
        <v>100</v>
      </c>
    </row>
    <row r="733" spans="1:65" x14ac:dyDescent="0.2">
      <c r="A733" s="249"/>
      <c r="B733" s="40" t="s">
        <v>10</v>
      </c>
      <c r="C733" s="24" t="s">
        <v>80</v>
      </c>
      <c r="D733" s="25"/>
      <c r="E733" s="26"/>
      <c r="F733" s="26"/>
      <c r="G733" s="26"/>
      <c r="H733" s="26"/>
      <c r="I733" s="26"/>
      <c r="J733" s="26"/>
      <c r="K733" s="26"/>
      <c r="L733" s="26"/>
      <c r="M733" s="26"/>
      <c r="N733" s="26"/>
      <c r="O733" s="26"/>
      <c r="P733" s="26"/>
      <c r="Q733" s="26"/>
      <c r="R733" s="26"/>
      <c r="S733" s="26"/>
      <c r="T733" s="26"/>
      <c r="U733" s="26"/>
      <c r="V733" s="26"/>
      <c r="W733" s="26">
        <v>0</v>
      </c>
      <c r="X733" s="26">
        <v>0</v>
      </c>
      <c r="Y733" s="26">
        <v>0</v>
      </c>
      <c r="Z733" s="26">
        <v>0</v>
      </c>
      <c r="AA733" s="26">
        <v>0</v>
      </c>
      <c r="AB733" s="26">
        <v>0</v>
      </c>
      <c r="AC733" s="26">
        <v>0</v>
      </c>
      <c r="AD733" s="26">
        <v>0</v>
      </c>
      <c r="AE733" s="26">
        <v>0</v>
      </c>
      <c r="AF733" s="26">
        <v>0</v>
      </c>
      <c r="AG733" s="26">
        <v>0</v>
      </c>
      <c r="AH733" s="26">
        <v>0</v>
      </c>
      <c r="AI733" s="26"/>
      <c r="AJ733" s="26"/>
      <c r="AK733" s="26"/>
      <c r="AL733" s="26"/>
      <c r="AM733" s="26"/>
      <c r="AN733" s="26"/>
      <c r="AO733" s="26"/>
      <c r="AP733" s="26"/>
      <c r="AQ733" s="26"/>
      <c r="AR733" s="26"/>
      <c r="AS733" s="26"/>
      <c r="AT733" s="26"/>
      <c r="AU733" s="26"/>
      <c r="AV733" s="26"/>
      <c r="AW733" s="26"/>
      <c r="AX733" s="26"/>
      <c r="AY733" s="26"/>
      <c r="AZ733" s="26"/>
      <c r="BA733" s="26"/>
      <c r="BB733" s="26"/>
      <c r="BC733" s="26"/>
      <c r="BD733" s="26"/>
      <c r="BE733" s="26"/>
      <c r="BF733" s="26"/>
      <c r="BG733" s="26"/>
      <c r="BH733" s="26"/>
      <c r="BI733" s="26"/>
      <c r="BJ733" s="26"/>
      <c r="BK733" s="26"/>
      <c r="BL733" s="41"/>
      <c r="BM733" t="s">
        <v>100</v>
      </c>
    </row>
    <row r="734" spans="1:65" x14ac:dyDescent="0.2">
      <c r="A734" s="249"/>
      <c r="B734" s="40" t="s">
        <v>10</v>
      </c>
      <c r="C734" s="24" t="s">
        <v>78</v>
      </c>
      <c r="D734" s="25"/>
      <c r="E734" s="26"/>
      <c r="F734" s="26"/>
      <c r="G734" s="26"/>
      <c r="H734" s="26"/>
      <c r="I734" s="26"/>
      <c r="J734" s="26"/>
      <c r="K734" s="26"/>
      <c r="L734" s="26"/>
      <c r="M734" s="26"/>
      <c r="N734" s="26"/>
      <c r="O734" s="26"/>
      <c r="P734" s="26"/>
      <c r="Q734" s="26"/>
      <c r="R734" s="26"/>
      <c r="S734" s="26"/>
      <c r="T734" s="26"/>
      <c r="U734" s="26"/>
      <c r="V734" s="26"/>
      <c r="W734" s="26"/>
      <c r="X734" s="26"/>
      <c r="Y734" s="26"/>
      <c r="Z734" s="26"/>
      <c r="AA734" s="26"/>
      <c r="AB734" s="26"/>
      <c r="AC734" s="26"/>
      <c r="AD734" s="26"/>
      <c r="AE734" s="26"/>
      <c r="AF734" s="26"/>
      <c r="AG734" s="26"/>
      <c r="AH734" s="26"/>
      <c r="AI734" s="26"/>
      <c r="AJ734" s="26"/>
      <c r="AK734" s="26"/>
      <c r="AL734" s="26"/>
      <c r="AM734" s="26"/>
      <c r="AN734" s="26"/>
      <c r="AO734" s="26"/>
      <c r="AP734" s="26"/>
      <c r="AQ734" s="26"/>
      <c r="AR734" s="26"/>
      <c r="AS734" s="26"/>
      <c r="AT734" s="26"/>
      <c r="AU734" s="26"/>
      <c r="AV734" s="26"/>
      <c r="AW734" s="26"/>
      <c r="AX734" s="26"/>
      <c r="AY734" s="26"/>
      <c r="AZ734" s="26"/>
      <c r="BA734" s="26"/>
      <c r="BB734" s="26"/>
      <c r="BC734" s="26"/>
      <c r="BD734" s="26"/>
      <c r="BE734" s="26"/>
      <c r="BF734" s="26"/>
      <c r="BG734" s="26"/>
      <c r="BH734" s="26"/>
      <c r="BI734" s="26"/>
      <c r="BJ734" s="26"/>
      <c r="BK734" s="26"/>
      <c r="BL734" s="41"/>
      <c r="BM734" t="s">
        <v>100</v>
      </c>
    </row>
    <row r="735" spans="1:65" x14ac:dyDescent="0.2">
      <c r="A735" s="249"/>
      <c r="B735" s="40" t="s">
        <v>10</v>
      </c>
      <c r="C735" s="31" t="s">
        <v>46</v>
      </c>
      <c r="D735" s="27">
        <v>1540</v>
      </c>
      <c r="E735" s="28">
        <v>1651</v>
      </c>
      <c r="F735" s="28">
        <v>1651</v>
      </c>
      <c r="G735" s="28">
        <v>1763</v>
      </c>
      <c r="H735" s="28">
        <v>1776</v>
      </c>
      <c r="I735" s="28">
        <v>1806</v>
      </c>
      <c r="J735" s="28">
        <v>1806</v>
      </c>
      <c r="K735" s="28">
        <v>1851</v>
      </c>
      <c r="L735" s="28">
        <v>1852</v>
      </c>
      <c r="M735" s="28">
        <v>1749</v>
      </c>
      <c r="N735" s="28">
        <v>1768</v>
      </c>
      <c r="O735" s="28">
        <v>1880</v>
      </c>
      <c r="P735" s="28">
        <v>1868</v>
      </c>
      <c r="Q735" s="28">
        <v>1952</v>
      </c>
      <c r="R735" s="28">
        <v>1977</v>
      </c>
      <c r="S735" s="28">
        <v>1987</v>
      </c>
      <c r="T735" s="28">
        <v>2008</v>
      </c>
      <c r="U735" s="28">
        <v>2231</v>
      </c>
      <c r="V735" s="28">
        <v>2231</v>
      </c>
      <c r="W735" s="28">
        <v>2279.6999999999998</v>
      </c>
      <c r="X735" s="28">
        <v>2279.6999999999998</v>
      </c>
      <c r="Y735" s="28">
        <v>2279.6999999999998</v>
      </c>
      <c r="Z735" s="28">
        <v>2279.6999999999998</v>
      </c>
      <c r="AA735" s="28">
        <v>2279.6999999999998</v>
      </c>
      <c r="AB735" s="28">
        <v>2279.6999999999998</v>
      </c>
      <c r="AC735" s="28">
        <v>2279.6999999999998</v>
      </c>
      <c r="AD735" s="28">
        <v>2279.6999999999998</v>
      </c>
      <c r="AE735" s="28">
        <v>2279.6999999999998</v>
      </c>
      <c r="AF735" s="28">
        <v>2279.6999999999998</v>
      </c>
      <c r="AG735" s="28">
        <v>2279.6999999999998</v>
      </c>
      <c r="AH735" s="28">
        <v>2279.6999999999998</v>
      </c>
      <c r="AI735" s="28">
        <v>2279.6999999999998</v>
      </c>
      <c r="AJ735" s="28">
        <v>2279.6999999999998</v>
      </c>
      <c r="AK735" s="28">
        <v>2279.6999999999998</v>
      </c>
      <c r="AL735" s="28">
        <v>2279.6999999999998</v>
      </c>
      <c r="AM735" s="28">
        <v>2279.6999999999998</v>
      </c>
      <c r="AN735" s="28">
        <v>2279.6999999999998</v>
      </c>
      <c r="AO735" s="28">
        <v>2279.6999999999998</v>
      </c>
      <c r="AP735" s="28">
        <v>2279.6999999999998</v>
      </c>
      <c r="AQ735" s="28">
        <v>2279.6999999999998</v>
      </c>
      <c r="AR735" s="28">
        <v>2279.6999999999998</v>
      </c>
      <c r="AS735" s="28">
        <v>2279.6999999999998</v>
      </c>
      <c r="AT735" s="28">
        <v>2279.6999999999998</v>
      </c>
      <c r="AU735" s="28">
        <v>2279.6999999999998</v>
      </c>
      <c r="AV735" s="28">
        <v>2279.6999999999998</v>
      </c>
      <c r="AW735" s="28">
        <v>2279.6999999999998</v>
      </c>
      <c r="AX735" s="28">
        <v>2279.6999999999998</v>
      </c>
      <c r="AY735" s="28">
        <v>2279.6999999999998</v>
      </c>
      <c r="AZ735" s="28">
        <v>2279.6999999999998</v>
      </c>
      <c r="BA735" s="28">
        <v>2279.6999999999998</v>
      </c>
      <c r="BB735" s="28">
        <v>2279.6999999999998</v>
      </c>
      <c r="BC735" s="28">
        <v>2279.6999999999998</v>
      </c>
      <c r="BD735" s="28">
        <v>2279.6999999999998</v>
      </c>
      <c r="BE735" s="28">
        <v>2279.6999999999998</v>
      </c>
      <c r="BF735" s="28">
        <v>2279.6999999999998</v>
      </c>
      <c r="BG735" s="28">
        <v>2279.6999999999998</v>
      </c>
      <c r="BH735" s="28">
        <v>2279.6999999999998</v>
      </c>
      <c r="BI735" s="28">
        <v>2279.6999999999998</v>
      </c>
      <c r="BJ735" s="28">
        <v>2279.6999999999998</v>
      </c>
      <c r="BK735" s="28">
        <v>2279.6999999999998</v>
      </c>
      <c r="BL735" s="42">
        <v>2279.6999999999998</v>
      </c>
      <c r="BM735" t="s">
        <v>100</v>
      </c>
    </row>
    <row r="736" spans="1:65" x14ac:dyDescent="0.2">
      <c r="A736" s="249"/>
      <c r="B736" s="40" t="s">
        <v>10</v>
      </c>
      <c r="C736" s="24" t="s">
        <v>74</v>
      </c>
      <c r="D736" s="35">
        <v>1540</v>
      </c>
      <c r="E736" s="29">
        <v>1651</v>
      </c>
      <c r="F736" s="29">
        <v>1651</v>
      </c>
      <c r="G736" s="29">
        <v>1763</v>
      </c>
      <c r="H736" s="29">
        <v>1776</v>
      </c>
      <c r="I736" s="29">
        <v>1806</v>
      </c>
      <c r="J736" s="29">
        <v>1806</v>
      </c>
      <c r="K736" s="29">
        <v>1851</v>
      </c>
      <c r="L736" s="29">
        <v>1852</v>
      </c>
      <c r="M736" s="29">
        <v>1749</v>
      </c>
      <c r="N736" s="29">
        <v>1768</v>
      </c>
      <c r="O736" s="29">
        <v>1880</v>
      </c>
      <c r="P736" s="29">
        <v>1868</v>
      </c>
      <c r="Q736" s="29">
        <v>1952</v>
      </c>
      <c r="R736" s="29">
        <v>1977</v>
      </c>
      <c r="S736" s="29">
        <v>1987</v>
      </c>
      <c r="T736" s="29">
        <v>2008</v>
      </c>
      <c r="U736" s="29">
        <v>2231</v>
      </c>
      <c r="V736" s="29">
        <v>2231</v>
      </c>
      <c r="W736" s="29">
        <v>2279.6999999999998</v>
      </c>
      <c r="X736" s="26">
        <v>0</v>
      </c>
      <c r="Y736" s="26">
        <v>0</v>
      </c>
      <c r="Z736" s="26">
        <v>0</v>
      </c>
      <c r="AA736" s="26">
        <v>0</v>
      </c>
      <c r="AB736" s="26">
        <v>0</v>
      </c>
      <c r="AC736" s="26">
        <v>0</v>
      </c>
      <c r="AD736" s="26">
        <v>0</v>
      </c>
      <c r="AE736" s="26">
        <v>0</v>
      </c>
      <c r="AF736" s="26">
        <v>0</v>
      </c>
      <c r="AG736" s="26">
        <v>0</v>
      </c>
      <c r="AH736" s="26">
        <v>0</v>
      </c>
      <c r="AI736" s="26"/>
      <c r="AJ736" s="26"/>
      <c r="AK736" s="26"/>
      <c r="AL736" s="26"/>
      <c r="AM736" s="26"/>
      <c r="AN736" s="26"/>
      <c r="AO736" s="26"/>
      <c r="AP736" s="26"/>
      <c r="AQ736" s="26"/>
      <c r="AR736" s="26"/>
      <c r="AS736" s="26"/>
      <c r="AT736" s="26"/>
      <c r="AU736" s="26"/>
      <c r="AV736" s="26"/>
      <c r="AW736" s="26"/>
      <c r="AX736" s="26"/>
      <c r="AY736" s="26"/>
      <c r="AZ736" s="26"/>
      <c r="BA736" s="26"/>
      <c r="BB736" s="26"/>
      <c r="BC736" s="26"/>
      <c r="BD736" s="26"/>
      <c r="BE736" s="26"/>
      <c r="BF736" s="26"/>
      <c r="BG736" s="26"/>
      <c r="BH736" s="26"/>
      <c r="BI736" s="26"/>
      <c r="BJ736" s="26"/>
      <c r="BK736" s="26"/>
      <c r="BL736" s="41"/>
      <c r="BM736" t="s">
        <v>100</v>
      </c>
    </row>
    <row r="737" spans="1:65" x14ac:dyDescent="0.2">
      <c r="A737" s="249"/>
      <c r="B737" s="40" t="s">
        <v>10</v>
      </c>
      <c r="C737" s="24" t="s">
        <v>83</v>
      </c>
      <c r="D737" s="25"/>
      <c r="E737" s="26"/>
      <c r="F737" s="26"/>
      <c r="G737" s="26"/>
      <c r="H737" s="26"/>
      <c r="I737" s="26"/>
      <c r="J737" s="26"/>
      <c r="K737" s="26"/>
      <c r="L737" s="26"/>
      <c r="M737" s="26"/>
      <c r="N737" s="26"/>
      <c r="O737" s="26"/>
      <c r="P737" s="26"/>
      <c r="Q737" s="26"/>
      <c r="R737" s="26"/>
      <c r="S737" s="26"/>
      <c r="T737" s="26"/>
      <c r="U737" s="26"/>
      <c r="V737" s="26"/>
      <c r="W737" s="30"/>
      <c r="X737" s="30"/>
      <c r="Y737" s="30"/>
      <c r="Z737" s="30"/>
      <c r="AA737" s="30"/>
      <c r="AB737" s="30"/>
      <c r="AC737" s="30"/>
      <c r="AD737" s="30"/>
      <c r="AE737" s="30"/>
      <c r="AF737" s="30"/>
      <c r="AG737" s="30"/>
      <c r="AH737" s="30"/>
      <c r="AI737" s="30"/>
      <c r="AJ737" s="30"/>
      <c r="AK737" s="30"/>
      <c r="AL737" s="30"/>
      <c r="AM737" s="30"/>
      <c r="AN737" s="30"/>
      <c r="AO737" s="30"/>
      <c r="AP737" s="30"/>
      <c r="AQ737" s="30"/>
      <c r="AR737" s="30"/>
      <c r="AS737" s="30"/>
      <c r="AT737" s="30"/>
      <c r="AU737" s="30"/>
      <c r="AV737" s="30"/>
      <c r="AW737" s="30"/>
      <c r="AX737" s="30"/>
      <c r="AY737" s="30"/>
      <c r="AZ737" s="30"/>
      <c r="BA737" s="30"/>
      <c r="BB737" s="30"/>
      <c r="BC737" s="30"/>
      <c r="BD737" s="30"/>
      <c r="BE737" s="30"/>
      <c r="BF737" s="30"/>
      <c r="BG737" s="30"/>
      <c r="BH737" s="30"/>
      <c r="BI737" s="30"/>
      <c r="BJ737" s="30"/>
      <c r="BK737" s="30"/>
      <c r="BL737" s="43"/>
      <c r="BM737" t="s">
        <v>100</v>
      </c>
    </row>
    <row r="738" spans="1:65" x14ac:dyDescent="0.2">
      <c r="A738" s="249"/>
      <c r="B738" s="40" t="s">
        <v>10</v>
      </c>
      <c r="C738" s="24" t="s">
        <v>75</v>
      </c>
      <c r="D738" s="25"/>
      <c r="E738" s="26"/>
      <c r="F738" s="26"/>
      <c r="G738" s="26"/>
      <c r="H738" s="26"/>
      <c r="I738" s="26"/>
      <c r="J738" s="26"/>
      <c r="K738" s="26"/>
      <c r="L738" s="26"/>
      <c r="M738" s="26"/>
      <c r="N738" s="26"/>
      <c r="O738" s="26"/>
      <c r="P738" s="26"/>
      <c r="Q738" s="26"/>
      <c r="R738" s="26"/>
      <c r="S738" s="26"/>
      <c r="T738" s="26"/>
      <c r="U738" s="26"/>
      <c r="V738" s="26"/>
      <c r="W738" s="26"/>
      <c r="X738" s="26"/>
      <c r="Y738" s="26"/>
      <c r="Z738" s="26"/>
      <c r="AA738" s="26"/>
      <c r="AB738" s="26"/>
      <c r="AC738" s="26"/>
      <c r="AD738" s="26"/>
      <c r="AE738" s="26"/>
      <c r="AF738" s="26"/>
      <c r="AG738" s="26"/>
      <c r="AH738" s="26"/>
      <c r="AI738" s="26"/>
      <c r="AJ738" s="26"/>
      <c r="AK738" s="26"/>
      <c r="AL738" s="26"/>
      <c r="AM738" s="26"/>
      <c r="AN738" s="26"/>
      <c r="AO738" s="26"/>
      <c r="AP738" s="26"/>
      <c r="AQ738" s="26"/>
      <c r="AR738" s="26"/>
      <c r="AS738" s="26"/>
      <c r="AT738" s="26"/>
      <c r="AU738" s="26"/>
      <c r="AV738" s="26"/>
      <c r="AW738" s="26"/>
      <c r="AX738" s="26"/>
      <c r="AY738" s="26"/>
      <c r="AZ738" s="26"/>
      <c r="BA738" s="26"/>
      <c r="BB738" s="26"/>
      <c r="BC738" s="26"/>
      <c r="BD738" s="26"/>
      <c r="BE738" s="26"/>
      <c r="BF738" s="26"/>
      <c r="BG738" s="26"/>
      <c r="BH738" s="26"/>
      <c r="BI738" s="26"/>
      <c r="BJ738" s="26"/>
      <c r="BK738" s="26"/>
      <c r="BL738" s="41"/>
      <c r="BM738" t="s">
        <v>100</v>
      </c>
    </row>
    <row r="739" spans="1:65" x14ac:dyDescent="0.2">
      <c r="A739" s="249"/>
      <c r="B739" s="40" t="s">
        <v>10</v>
      </c>
      <c r="C739" s="24" t="s">
        <v>79</v>
      </c>
      <c r="D739" s="25"/>
      <c r="E739" s="26"/>
      <c r="F739" s="26"/>
      <c r="G739" s="26"/>
      <c r="H739" s="26"/>
      <c r="I739" s="26"/>
      <c r="J739" s="26"/>
      <c r="K739" s="26"/>
      <c r="L739" s="26"/>
      <c r="M739" s="26"/>
      <c r="N739" s="26"/>
      <c r="O739" s="26"/>
      <c r="P739" s="26"/>
      <c r="Q739" s="26"/>
      <c r="R739" s="26"/>
      <c r="S739" s="26"/>
      <c r="T739" s="26"/>
      <c r="U739" s="26"/>
      <c r="V739" s="26"/>
      <c r="W739" s="26"/>
      <c r="X739" s="26"/>
      <c r="Y739" s="26"/>
      <c r="Z739" s="26"/>
      <c r="AA739" s="26"/>
      <c r="AB739" s="26"/>
      <c r="AC739" s="26"/>
      <c r="AD739" s="26"/>
      <c r="AE739" s="26"/>
      <c r="AF739" s="26"/>
      <c r="AG739" s="26"/>
      <c r="AH739" s="26"/>
      <c r="AI739" s="26"/>
      <c r="AJ739" s="26"/>
      <c r="AK739" s="26"/>
      <c r="AL739" s="26"/>
      <c r="AM739" s="26"/>
      <c r="AN739" s="26"/>
      <c r="AO739" s="26"/>
      <c r="AP739" s="26"/>
      <c r="AQ739" s="26"/>
      <c r="AR739" s="26"/>
      <c r="AS739" s="26"/>
      <c r="AT739" s="26"/>
      <c r="AU739" s="26"/>
      <c r="AV739" s="26"/>
      <c r="AW739" s="26"/>
      <c r="AX739" s="26"/>
      <c r="AY739" s="26"/>
      <c r="AZ739" s="26"/>
      <c r="BA739" s="26"/>
      <c r="BB739" s="26"/>
      <c r="BC739" s="26"/>
      <c r="BD739" s="26"/>
      <c r="BE739" s="26"/>
      <c r="BF739" s="26"/>
      <c r="BG739" s="26"/>
      <c r="BH739" s="26"/>
      <c r="BI739" s="26"/>
      <c r="BJ739" s="26"/>
      <c r="BK739" s="26"/>
      <c r="BL739" s="41"/>
      <c r="BM739" t="s">
        <v>100</v>
      </c>
    </row>
    <row r="740" spans="1:65" x14ac:dyDescent="0.2">
      <c r="A740" s="249"/>
      <c r="B740" s="40" t="s">
        <v>10</v>
      </c>
      <c r="C740" s="24" t="s">
        <v>80</v>
      </c>
      <c r="D740" s="25"/>
      <c r="E740" s="26"/>
      <c r="F740" s="26"/>
      <c r="G740" s="26"/>
      <c r="H740" s="26"/>
      <c r="I740" s="26"/>
      <c r="J740" s="26"/>
      <c r="K740" s="26"/>
      <c r="L740" s="26"/>
      <c r="M740" s="26"/>
      <c r="N740" s="26"/>
      <c r="O740" s="26"/>
      <c r="P740" s="26"/>
      <c r="Q740" s="26"/>
      <c r="R740" s="26"/>
      <c r="S740" s="26"/>
      <c r="T740" s="26"/>
      <c r="U740" s="26"/>
      <c r="V740" s="26"/>
      <c r="W740" s="26">
        <v>0</v>
      </c>
      <c r="X740" s="26">
        <v>0</v>
      </c>
      <c r="Y740" s="26">
        <v>0</v>
      </c>
      <c r="Z740" s="26">
        <v>0</v>
      </c>
      <c r="AA740" s="26">
        <v>0</v>
      </c>
      <c r="AB740" s="26">
        <v>0</v>
      </c>
      <c r="AC740" s="26">
        <v>0</v>
      </c>
      <c r="AD740" s="26">
        <v>0</v>
      </c>
      <c r="AE740" s="26">
        <v>0</v>
      </c>
      <c r="AF740" s="26">
        <v>0</v>
      </c>
      <c r="AG740" s="26">
        <v>0</v>
      </c>
      <c r="AH740" s="26">
        <v>0</v>
      </c>
      <c r="AI740" s="26"/>
      <c r="AJ740" s="26"/>
      <c r="AK740" s="26"/>
      <c r="AL740" s="26"/>
      <c r="AM740" s="26"/>
      <c r="AN740" s="26"/>
      <c r="AO740" s="26"/>
      <c r="AP740" s="26"/>
      <c r="AQ740" s="26"/>
      <c r="AR740" s="26"/>
      <c r="AS740" s="26"/>
      <c r="AT740" s="26"/>
      <c r="AU740" s="26"/>
      <c r="AV740" s="26"/>
      <c r="AW740" s="26"/>
      <c r="AX740" s="26"/>
      <c r="AY740" s="26"/>
      <c r="AZ740" s="26"/>
      <c r="BA740" s="26"/>
      <c r="BB740" s="26"/>
      <c r="BC740" s="26"/>
      <c r="BD740" s="26"/>
      <c r="BE740" s="26"/>
      <c r="BF740" s="26"/>
      <c r="BG740" s="26"/>
      <c r="BH740" s="26"/>
      <c r="BI740" s="26"/>
      <c r="BJ740" s="26"/>
      <c r="BK740" s="26"/>
      <c r="BL740" s="41"/>
      <c r="BM740" t="s">
        <v>100</v>
      </c>
    </row>
    <row r="741" spans="1:65" x14ac:dyDescent="0.2">
      <c r="A741" s="249"/>
      <c r="B741" s="40" t="s">
        <v>10</v>
      </c>
      <c r="C741" s="24" t="s">
        <v>78</v>
      </c>
      <c r="D741" s="25"/>
      <c r="E741" s="26"/>
      <c r="F741" s="26"/>
      <c r="G741" s="26"/>
      <c r="H741" s="26"/>
      <c r="I741" s="26"/>
      <c r="J741" s="26"/>
      <c r="K741" s="26"/>
      <c r="L741" s="26"/>
      <c r="M741" s="26"/>
      <c r="N741" s="26"/>
      <c r="O741" s="26"/>
      <c r="P741" s="26"/>
      <c r="Q741" s="26"/>
      <c r="R741" s="26"/>
      <c r="S741" s="26"/>
      <c r="T741" s="26"/>
      <c r="U741" s="26"/>
      <c r="V741" s="26"/>
      <c r="W741" s="26"/>
      <c r="X741" s="26"/>
      <c r="Y741" s="26"/>
      <c r="Z741" s="26"/>
      <c r="AA741" s="26"/>
      <c r="AB741" s="26"/>
      <c r="AC741" s="26"/>
      <c r="AD741" s="26"/>
      <c r="AE741" s="26"/>
      <c r="AF741" s="26"/>
      <c r="AG741" s="26"/>
      <c r="AH741" s="26"/>
      <c r="AI741" s="26"/>
      <c r="AJ741" s="26"/>
      <c r="AK741" s="26"/>
      <c r="AL741" s="26"/>
      <c r="AM741" s="26"/>
      <c r="AN741" s="26"/>
      <c r="AO741" s="26"/>
      <c r="AP741" s="26"/>
      <c r="AQ741" s="26"/>
      <c r="AR741" s="26"/>
      <c r="AS741" s="26"/>
      <c r="AT741" s="26"/>
      <c r="AU741" s="26"/>
      <c r="AV741" s="26"/>
      <c r="AW741" s="26"/>
      <c r="AX741" s="26"/>
      <c r="AY741" s="26"/>
      <c r="AZ741" s="26"/>
      <c r="BA741" s="26"/>
      <c r="BB741" s="26"/>
      <c r="BC741" s="26"/>
      <c r="BD741" s="26"/>
      <c r="BE741" s="26"/>
      <c r="BF741" s="26"/>
      <c r="BG741" s="26"/>
      <c r="BH741" s="26"/>
      <c r="BI741" s="26"/>
      <c r="BJ741" s="26"/>
      <c r="BK741" s="26"/>
      <c r="BL741" s="41"/>
      <c r="BM741" t="s">
        <v>100</v>
      </c>
    </row>
    <row r="742" spans="1:65" x14ac:dyDescent="0.2">
      <c r="A742" s="249"/>
      <c r="B742" s="40" t="s">
        <v>10</v>
      </c>
      <c r="C742" s="31" t="s">
        <v>5</v>
      </c>
      <c r="D742" s="27">
        <v>1531</v>
      </c>
      <c r="E742" s="28">
        <v>1643</v>
      </c>
      <c r="F742" s="28">
        <v>1641</v>
      </c>
      <c r="G742" s="28">
        <v>1752</v>
      </c>
      <c r="H742" s="28">
        <v>1765</v>
      </c>
      <c r="I742" s="28">
        <v>1796</v>
      </c>
      <c r="J742" s="28">
        <v>1794</v>
      </c>
      <c r="K742" s="28">
        <v>1839</v>
      </c>
      <c r="L742" s="28">
        <v>1839</v>
      </c>
      <c r="M742" s="28">
        <v>1736</v>
      </c>
      <c r="N742" s="28">
        <v>1738</v>
      </c>
      <c r="O742" s="28">
        <v>1835</v>
      </c>
      <c r="P742" s="28">
        <v>1822</v>
      </c>
      <c r="Q742" s="28">
        <v>1864</v>
      </c>
      <c r="R742" s="28">
        <v>1877</v>
      </c>
      <c r="S742" s="28">
        <v>1885</v>
      </c>
      <c r="T742" s="28">
        <v>1895</v>
      </c>
      <c r="U742" s="28">
        <v>2114</v>
      </c>
      <c r="V742" s="28">
        <v>2114</v>
      </c>
      <c r="W742" s="28">
        <v>2162.6999999999998</v>
      </c>
      <c r="X742" s="28">
        <v>2163</v>
      </c>
      <c r="Y742" s="28">
        <v>2163</v>
      </c>
      <c r="Z742" s="28">
        <v>2163</v>
      </c>
      <c r="AA742" s="28">
        <v>2214.5</v>
      </c>
      <c r="AB742" s="28">
        <v>2266</v>
      </c>
      <c r="AC742" s="28">
        <v>2317.5</v>
      </c>
      <c r="AD742" s="28">
        <v>2394.75</v>
      </c>
      <c r="AE742" s="28">
        <v>2472</v>
      </c>
      <c r="AF742" s="28">
        <v>2472</v>
      </c>
      <c r="AG742" s="28">
        <v>2472</v>
      </c>
      <c r="AH742" s="28">
        <v>2472</v>
      </c>
      <c r="AI742" s="28">
        <v>2472</v>
      </c>
      <c r="AJ742" s="28">
        <v>2472</v>
      </c>
      <c r="AK742" s="28">
        <v>2472</v>
      </c>
      <c r="AL742" s="28">
        <v>2472</v>
      </c>
      <c r="AM742" s="28">
        <v>2472</v>
      </c>
      <c r="AN742" s="28">
        <v>2472</v>
      </c>
      <c r="AO742" s="28">
        <v>2472</v>
      </c>
      <c r="AP742" s="28">
        <v>2472</v>
      </c>
      <c r="AQ742" s="28">
        <v>2472</v>
      </c>
      <c r="AR742" s="28">
        <v>2472</v>
      </c>
      <c r="AS742" s="28">
        <v>2472</v>
      </c>
      <c r="AT742" s="28">
        <v>2472</v>
      </c>
      <c r="AU742" s="28">
        <v>2472</v>
      </c>
      <c r="AV742" s="28">
        <v>2472</v>
      </c>
      <c r="AW742" s="28">
        <v>2472</v>
      </c>
      <c r="AX742" s="28">
        <v>2472</v>
      </c>
      <c r="AY742" s="28">
        <v>2472</v>
      </c>
      <c r="AZ742" s="28">
        <v>2472</v>
      </c>
      <c r="BA742" s="28">
        <v>2472</v>
      </c>
      <c r="BB742" s="28">
        <v>2472</v>
      </c>
      <c r="BC742" s="28">
        <v>2472</v>
      </c>
      <c r="BD742" s="28">
        <v>2472</v>
      </c>
      <c r="BE742" s="28">
        <v>2472</v>
      </c>
      <c r="BF742" s="28">
        <v>2472</v>
      </c>
      <c r="BG742" s="28">
        <v>2472</v>
      </c>
      <c r="BH742" s="28">
        <v>2472</v>
      </c>
      <c r="BI742" s="28">
        <v>2472</v>
      </c>
      <c r="BJ742" s="28">
        <v>2472</v>
      </c>
      <c r="BK742" s="28">
        <v>2472</v>
      </c>
      <c r="BL742" s="42">
        <v>2472</v>
      </c>
      <c r="BM742" t="s">
        <v>100</v>
      </c>
    </row>
    <row r="743" spans="1:65" x14ac:dyDescent="0.2">
      <c r="A743" s="249"/>
      <c r="B743" s="40" t="s">
        <v>10</v>
      </c>
      <c r="C743" s="24" t="s">
        <v>74</v>
      </c>
      <c r="D743" s="35">
        <v>1531</v>
      </c>
      <c r="E743" s="29">
        <v>1643</v>
      </c>
      <c r="F743" s="29">
        <v>1641</v>
      </c>
      <c r="G743" s="29">
        <v>1752</v>
      </c>
      <c r="H743" s="29">
        <v>1765</v>
      </c>
      <c r="I743" s="29">
        <v>1796</v>
      </c>
      <c r="J743" s="29">
        <v>1794</v>
      </c>
      <c r="K743" s="29">
        <v>1839</v>
      </c>
      <c r="L743" s="29">
        <v>1839</v>
      </c>
      <c r="M743" s="29">
        <v>1736</v>
      </c>
      <c r="N743" s="29">
        <v>1738</v>
      </c>
      <c r="O743" s="29">
        <v>1835</v>
      </c>
      <c r="P743" s="29">
        <v>1822</v>
      </c>
      <c r="Q743" s="29">
        <v>1864</v>
      </c>
      <c r="R743" s="29">
        <v>1877</v>
      </c>
      <c r="S743" s="29">
        <v>1885</v>
      </c>
      <c r="T743" s="29">
        <v>1895</v>
      </c>
      <c r="U743" s="29">
        <v>2114</v>
      </c>
      <c r="V743" s="29">
        <v>2114</v>
      </c>
      <c r="W743" s="29">
        <v>2162.6999999999998</v>
      </c>
      <c r="X743" s="26">
        <v>2163</v>
      </c>
      <c r="Y743" s="26">
        <v>0</v>
      </c>
      <c r="Z743" s="26">
        <v>2163</v>
      </c>
      <c r="AA743" s="26">
        <v>0</v>
      </c>
      <c r="AB743" s="26">
        <v>0</v>
      </c>
      <c r="AC743" s="26">
        <v>2317.5</v>
      </c>
      <c r="AD743" s="26">
        <v>0</v>
      </c>
      <c r="AE743" s="26">
        <v>2471.9999999999995</v>
      </c>
      <c r="AF743" s="26">
        <v>0</v>
      </c>
      <c r="AG743" s="26">
        <v>0</v>
      </c>
      <c r="AH743" s="26">
        <v>2471.9999999999995</v>
      </c>
      <c r="AI743" s="26"/>
      <c r="AJ743" s="26"/>
      <c r="AK743" s="26"/>
      <c r="AL743" s="26"/>
      <c r="AM743" s="26"/>
      <c r="AN743" s="26"/>
      <c r="AO743" s="26"/>
      <c r="AP743" s="26"/>
      <c r="AQ743" s="26"/>
      <c r="AR743" s="26"/>
      <c r="AS743" s="26"/>
      <c r="AT743" s="26"/>
      <c r="AU743" s="26"/>
      <c r="AV743" s="26"/>
      <c r="AW743" s="26"/>
      <c r="AX743" s="26"/>
      <c r="AY743" s="26"/>
      <c r="AZ743" s="26"/>
      <c r="BA743" s="26"/>
      <c r="BB743" s="26"/>
      <c r="BC743" s="26"/>
      <c r="BD743" s="26"/>
      <c r="BE743" s="26"/>
      <c r="BF743" s="26"/>
      <c r="BG743" s="26"/>
      <c r="BH743" s="26"/>
      <c r="BI743" s="26"/>
      <c r="BJ743" s="26"/>
      <c r="BK743" s="26"/>
      <c r="BL743" s="41"/>
      <c r="BM743" t="s">
        <v>100</v>
      </c>
    </row>
    <row r="744" spans="1:65" x14ac:dyDescent="0.2">
      <c r="A744" s="249"/>
      <c r="B744" s="40" t="s">
        <v>10</v>
      </c>
      <c r="C744" s="24" t="s">
        <v>83</v>
      </c>
      <c r="D744" s="25"/>
      <c r="E744" s="26"/>
      <c r="F744" s="26"/>
      <c r="G744" s="26"/>
      <c r="H744" s="26"/>
      <c r="I744" s="26"/>
      <c r="J744" s="26"/>
      <c r="K744" s="26"/>
      <c r="L744" s="26"/>
      <c r="M744" s="26"/>
      <c r="N744" s="26"/>
      <c r="O744" s="26"/>
      <c r="P744" s="26"/>
      <c r="Q744" s="26"/>
      <c r="R744" s="26"/>
      <c r="S744" s="26"/>
      <c r="T744" s="26"/>
      <c r="U744" s="26"/>
      <c r="V744" s="26"/>
      <c r="W744" s="30"/>
      <c r="X744" s="30">
        <v>0.3000000000001819</v>
      </c>
      <c r="Y744" s="30">
        <v>0</v>
      </c>
      <c r="Z744" s="30">
        <v>0</v>
      </c>
      <c r="AA744" s="30">
        <v>51.5</v>
      </c>
      <c r="AB744" s="30">
        <v>51.5</v>
      </c>
      <c r="AC744" s="30">
        <v>51.5</v>
      </c>
      <c r="AD744" s="30">
        <v>77.249999999999773</v>
      </c>
      <c r="AE744" s="30">
        <v>77.249999999999773</v>
      </c>
      <c r="AF744" s="30">
        <v>-1.5158245029548803E-13</v>
      </c>
      <c r="AG744" s="30">
        <v>-1.5158245029548803E-13</v>
      </c>
      <c r="AH744" s="30">
        <v>-1.5158245029548803E-13</v>
      </c>
      <c r="AI744" s="30"/>
      <c r="AJ744" s="30"/>
      <c r="AK744" s="30"/>
      <c r="AL744" s="30"/>
      <c r="AM744" s="30"/>
      <c r="AN744" s="30"/>
      <c r="AO744" s="30"/>
      <c r="AP744" s="30"/>
      <c r="AQ744" s="30"/>
      <c r="AR744" s="30"/>
      <c r="AS744" s="30"/>
      <c r="AT744" s="30"/>
      <c r="AU744" s="30"/>
      <c r="AV744" s="30"/>
      <c r="AW744" s="30"/>
      <c r="AX744" s="30"/>
      <c r="AY744" s="30"/>
      <c r="AZ744" s="30"/>
      <c r="BA744" s="30"/>
      <c r="BB744" s="30"/>
      <c r="BC744" s="30"/>
      <c r="BD744" s="30"/>
      <c r="BE744" s="30"/>
      <c r="BF744" s="30"/>
      <c r="BG744" s="30"/>
      <c r="BH744" s="30"/>
      <c r="BI744" s="30"/>
      <c r="BJ744" s="30"/>
      <c r="BK744" s="30"/>
      <c r="BL744" s="43"/>
      <c r="BM744" t="s">
        <v>100</v>
      </c>
    </row>
    <row r="745" spans="1:65" x14ac:dyDescent="0.2">
      <c r="A745" s="249"/>
      <c r="B745" s="40" t="s">
        <v>10</v>
      </c>
      <c r="C745" s="24" t="s">
        <v>75</v>
      </c>
      <c r="D745" s="25"/>
      <c r="E745" s="26"/>
      <c r="F745" s="26"/>
      <c r="G745" s="26"/>
      <c r="H745" s="26"/>
      <c r="I745" s="26"/>
      <c r="J745" s="26"/>
      <c r="K745" s="26"/>
      <c r="L745" s="26"/>
      <c r="M745" s="26"/>
      <c r="N745" s="26"/>
      <c r="O745" s="26"/>
      <c r="P745" s="26"/>
      <c r="Q745" s="26"/>
      <c r="R745" s="26"/>
      <c r="S745" s="26"/>
      <c r="T745" s="26"/>
      <c r="U745" s="26"/>
      <c r="V745" s="26"/>
      <c r="W745" s="26"/>
      <c r="X745" s="26"/>
      <c r="Y745" s="26"/>
      <c r="Z745" s="26"/>
      <c r="AA745" s="26"/>
      <c r="AB745" s="26"/>
      <c r="AC745" s="26"/>
      <c r="AD745" s="26"/>
      <c r="AE745" s="26"/>
      <c r="AF745" s="26"/>
      <c r="AG745" s="26"/>
      <c r="AH745" s="26"/>
      <c r="AI745" s="26"/>
      <c r="AJ745" s="26"/>
      <c r="AK745" s="26"/>
      <c r="AL745" s="26"/>
      <c r="AM745" s="26"/>
      <c r="AN745" s="26"/>
      <c r="AO745" s="26"/>
      <c r="AP745" s="26"/>
      <c r="AQ745" s="26"/>
      <c r="AR745" s="26"/>
      <c r="AS745" s="26"/>
      <c r="AT745" s="26"/>
      <c r="AU745" s="26"/>
      <c r="AV745" s="26"/>
      <c r="AW745" s="26"/>
      <c r="AX745" s="26"/>
      <c r="AY745" s="26"/>
      <c r="AZ745" s="26"/>
      <c r="BA745" s="26"/>
      <c r="BB745" s="26"/>
      <c r="BC745" s="26"/>
      <c r="BD745" s="26"/>
      <c r="BE745" s="26"/>
      <c r="BF745" s="26"/>
      <c r="BG745" s="26"/>
      <c r="BH745" s="26"/>
      <c r="BI745" s="26"/>
      <c r="BJ745" s="26"/>
      <c r="BK745" s="26"/>
      <c r="BL745" s="41"/>
      <c r="BM745" t="s">
        <v>100</v>
      </c>
    </row>
    <row r="746" spans="1:65" x14ac:dyDescent="0.2">
      <c r="A746" s="249"/>
      <c r="B746" s="40" t="s">
        <v>10</v>
      </c>
      <c r="C746" s="24" t="s">
        <v>79</v>
      </c>
      <c r="D746" s="25"/>
      <c r="E746" s="26"/>
      <c r="F746" s="26"/>
      <c r="G746" s="26"/>
      <c r="H746" s="26"/>
      <c r="I746" s="26"/>
      <c r="J746" s="26"/>
      <c r="K746" s="26"/>
      <c r="L746" s="26"/>
      <c r="M746" s="26"/>
      <c r="N746" s="26"/>
      <c r="O746" s="26"/>
      <c r="P746" s="26"/>
      <c r="Q746" s="26"/>
      <c r="R746" s="26"/>
      <c r="S746" s="26"/>
      <c r="T746" s="26"/>
      <c r="U746" s="26"/>
      <c r="V746" s="26"/>
      <c r="W746" s="26"/>
      <c r="X746" s="26"/>
      <c r="Y746" s="26"/>
      <c r="Z746" s="26"/>
      <c r="AA746" s="26"/>
      <c r="AB746" s="26"/>
      <c r="AC746" s="26"/>
      <c r="AD746" s="26"/>
      <c r="AE746" s="26"/>
      <c r="AF746" s="26"/>
      <c r="AG746" s="26"/>
      <c r="AH746" s="26"/>
      <c r="AI746" s="26"/>
      <c r="AJ746" s="26"/>
      <c r="AK746" s="26"/>
      <c r="AL746" s="26"/>
      <c r="AM746" s="26"/>
      <c r="AN746" s="26"/>
      <c r="AO746" s="26"/>
      <c r="AP746" s="26"/>
      <c r="AQ746" s="26"/>
      <c r="AR746" s="26"/>
      <c r="AS746" s="26"/>
      <c r="AT746" s="26"/>
      <c r="AU746" s="26"/>
      <c r="AV746" s="26"/>
      <c r="AW746" s="26"/>
      <c r="AX746" s="26"/>
      <c r="AY746" s="26"/>
      <c r="AZ746" s="26"/>
      <c r="BA746" s="26"/>
      <c r="BB746" s="26"/>
      <c r="BC746" s="26"/>
      <c r="BD746" s="26"/>
      <c r="BE746" s="26"/>
      <c r="BF746" s="26"/>
      <c r="BG746" s="26"/>
      <c r="BH746" s="26"/>
      <c r="BI746" s="26"/>
      <c r="BJ746" s="26"/>
      <c r="BK746" s="26"/>
      <c r="BL746" s="41"/>
      <c r="BM746" t="s">
        <v>100</v>
      </c>
    </row>
    <row r="747" spans="1:65" x14ac:dyDescent="0.2">
      <c r="A747" s="249"/>
      <c r="B747" s="40" t="s">
        <v>10</v>
      </c>
      <c r="C747" s="24" t="s">
        <v>80</v>
      </c>
      <c r="D747" s="25"/>
      <c r="E747" s="26"/>
      <c r="F747" s="26"/>
      <c r="G747" s="26"/>
      <c r="H747" s="26"/>
      <c r="I747" s="26"/>
      <c r="J747" s="26"/>
      <c r="K747" s="26"/>
      <c r="L747" s="26"/>
      <c r="M747" s="26"/>
      <c r="N747" s="26"/>
      <c r="O747" s="26"/>
      <c r="P747" s="26"/>
      <c r="Q747" s="26"/>
      <c r="R747" s="26"/>
      <c r="S747" s="26"/>
      <c r="T747" s="26"/>
      <c r="U747" s="26"/>
      <c r="V747" s="26"/>
      <c r="W747" s="26">
        <v>0</v>
      </c>
      <c r="X747" s="26">
        <v>0</v>
      </c>
      <c r="Y747" s="26">
        <v>0</v>
      </c>
      <c r="Z747" s="26">
        <v>0</v>
      </c>
      <c r="AA747" s="26">
        <v>0</v>
      </c>
      <c r="AB747" s="26">
        <v>0</v>
      </c>
      <c r="AC747" s="26">
        <v>0</v>
      </c>
      <c r="AD747" s="26">
        <v>0</v>
      </c>
      <c r="AE747" s="26">
        <v>0</v>
      </c>
      <c r="AF747" s="26">
        <v>0</v>
      </c>
      <c r="AG747" s="26">
        <v>0</v>
      </c>
      <c r="AH747" s="26">
        <v>0</v>
      </c>
      <c r="AI747" s="26"/>
      <c r="AJ747" s="26"/>
      <c r="AK747" s="26"/>
      <c r="AL747" s="26"/>
      <c r="AM747" s="26"/>
      <c r="AN747" s="26"/>
      <c r="AO747" s="26"/>
      <c r="AP747" s="26"/>
      <c r="AQ747" s="26"/>
      <c r="AR747" s="26"/>
      <c r="AS747" s="26"/>
      <c r="AT747" s="26"/>
      <c r="AU747" s="26"/>
      <c r="AV747" s="26"/>
      <c r="AW747" s="26"/>
      <c r="AX747" s="26"/>
      <c r="AY747" s="26"/>
      <c r="AZ747" s="26"/>
      <c r="BA747" s="26"/>
      <c r="BB747" s="26"/>
      <c r="BC747" s="26"/>
      <c r="BD747" s="26"/>
      <c r="BE747" s="26"/>
      <c r="BF747" s="26"/>
      <c r="BG747" s="26"/>
      <c r="BH747" s="26"/>
      <c r="BI747" s="26"/>
      <c r="BJ747" s="26"/>
      <c r="BK747" s="26"/>
      <c r="BL747" s="41"/>
      <c r="BM747" t="s">
        <v>100</v>
      </c>
    </row>
    <row r="748" spans="1:65" x14ac:dyDescent="0.2">
      <c r="A748" s="249"/>
      <c r="B748" s="40" t="s">
        <v>10</v>
      </c>
      <c r="C748" s="24" t="s">
        <v>78</v>
      </c>
      <c r="D748" s="25"/>
      <c r="E748" s="26"/>
      <c r="F748" s="26"/>
      <c r="G748" s="26"/>
      <c r="H748" s="26"/>
      <c r="I748" s="26"/>
      <c r="J748" s="26"/>
      <c r="K748" s="26"/>
      <c r="L748" s="26"/>
      <c r="M748" s="26"/>
      <c r="N748" s="26"/>
      <c r="O748" s="26"/>
      <c r="P748" s="26"/>
      <c r="Q748" s="26"/>
      <c r="R748" s="26"/>
      <c r="S748" s="26"/>
      <c r="T748" s="26"/>
      <c r="U748" s="26"/>
      <c r="V748" s="26"/>
      <c r="W748" s="26"/>
      <c r="X748" s="26"/>
      <c r="Y748" s="26"/>
      <c r="Z748" s="26"/>
      <c r="AA748" s="26"/>
      <c r="AB748" s="26"/>
      <c r="AC748" s="26"/>
      <c r="AD748" s="26"/>
      <c r="AE748" s="26"/>
      <c r="AF748" s="26"/>
      <c r="AG748" s="26"/>
      <c r="AH748" s="26"/>
      <c r="AI748" s="26"/>
      <c r="AJ748" s="26"/>
      <c r="AK748" s="26"/>
      <c r="AL748" s="26"/>
      <c r="AM748" s="26"/>
      <c r="AN748" s="26"/>
      <c r="AO748" s="26"/>
      <c r="AP748" s="26"/>
      <c r="AQ748" s="26"/>
      <c r="AR748" s="26"/>
      <c r="AS748" s="26"/>
      <c r="AT748" s="26"/>
      <c r="AU748" s="26"/>
      <c r="AV748" s="26"/>
      <c r="AW748" s="26"/>
      <c r="AX748" s="26"/>
      <c r="AY748" s="26"/>
      <c r="AZ748" s="26"/>
      <c r="BA748" s="26"/>
      <c r="BB748" s="26"/>
      <c r="BC748" s="26"/>
      <c r="BD748" s="26"/>
      <c r="BE748" s="26"/>
      <c r="BF748" s="26"/>
      <c r="BG748" s="26"/>
      <c r="BH748" s="26"/>
      <c r="BI748" s="26"/>
      <c r="BJ748" s="26"/>
      <c r="BK748" s="26"/>
      <c r="BL748" s="41"/>
      <c r="BM748" t="s">
        <v>100</v>
      </c>
    </row>
    <row r="749" spans="1:65" x14ac:dyDescent="0.2">
      <c r="A749" s="249"/>
      <c r="B749" s="40" t="s">
        <v>10</v>
      </c>
      <c r="C749" s="31" t="s">
        <v>47</v>
      </c>
      <c r="D749" s="27">
        <v>9</v>
      </c>
      <c r="E749" s="28">
        <v>8</v>
      </c>
      <c r="F749" s="28">
        <v>10</v>
      </c>
      <c r="G749" s="28">
        <v>11</v>
      </c>
      <c r="H749" s="28">
        <v>11</v>
      </c>
      <c r="I749" s="28">
        <v>10</v>
      </c>
      <c r="J749" s="28">
        <v>12</v>
      </c>
      <c r="K749" s="28">
        <v>12</v>
      </c>
      <c r="L749" s="28">
        <v>13</v>
      </c>
      <c r="M749" s="28">
        <v>13</v>
      </c>
      <c r="N749" s="28">
        <v>30</v>
      </c>
      <c r="O749" s="28">
        <v>45</v>
      </c>
      <c r="P749" s="28">
        <v>46</v>
      </c>
      <c r="Q749" s="28">
        <v>88</v>
      </c>
      <c r="R749" s="28">
        <v>100</v>
      </c>
      <c r="S749" s="28">
        <v>102</v>
      </c>
      <c r="T749" s="28">
        <v>113</v>
      </c>
      <c r="U749" s="28">
        <v>117</v>
      </c>
      <c r="V749" s="28">
        <v>117</v>
      </c>
      <c r="W749" s="28">
        <v>117</v>
      </c>
      <c r="X749" s="28">
        <v>117</v>
      </c>
      <c r="Y749" s="28">
        <v>117</v>
      </c>
      <c r="Z749" s="28">
        <v>117</v>
      </c>
      <c r="AA749" s="28">
        <v>117</v>
      </c>
      <c r="AB749" s="28">
        <v>117</v>
      </c>
      <c r="AC749" s="28">
        <v>117</v>
      </c>
      <c r="AD749" s="28">
        <v>117</v>
      </c>
      <c r="AE749" s="28">
        <v>117</v>
      </c>
      <c r="AF749" s="28">
        <v>117</v>
      </c>
      <c r="AG749" s="28">
        <v>117</v>
      </c>
      <c r="AH749" s="28">
        <v>117</v>
      </c>
      <c r="AI749" s="28">
        <v>117</v>
      </c>
      <c r="AJ749" s="28">
        <v>117</v>
      </c>
      <c r="AK749" s="28">
        <v>117</v>
      </c>
      <c r="AL749" s="28">
        <v>117</v>
      </c>
      <c r="AM749" s="28">
        <v>117</v>
      </c>
      <c r="AN749" s="28">
        <v>117</v>
      </c>
      <c r="AO749" s="28">
        <v>117</v>
      </c>
      <c r="AP749" s="28">
        <v>117</v>
      </c>
      <c r="AQ749" s="28">
        <v>117</v>
      </c>
      <c r="AR749" s="28">
        <v>117</v>
      </c>
      <c r="AS749" s="28">
        <v>117</v>
      </c>
      <c r="AT749" s="28">
        <v>117</v>
      </c>
      <c r="AU749" s="28">
        <v>117</v>
      </c>
      <c r="AV749" s="28">
        <v>117</v>
      </c>
      <c r="AW749" s="28">
        <v>117</v>
      </c>
      <c r="AX749" s="28">
        <v>117</v>
      </c>
      <c r="AY749" s="28">
        <v>117</v>
      </c>
      <c r="AZ749" s="28">
        <v>117</v>
      </c>
      <c r="BA749" s="28">
        <v>117</v>
      </c>
      <c r="BB749" s="28">
        <v>117</v>
      </c>
      <c r="BC749" s="28">
        <v>117</v>
      </c>
      <c r="BD749" s="28">
        <v>117</v>
      </c>
      <c r="BE749" s="28">
        <v>117</v>
      </c>
      <c r="BF749" s="28">
        <v>117</v>
      </c>
      <c r="BG749" s="28">
        <v>117</v>
      </c>
      <c r="BH749" s="28">
        <v>117</v>
      </c>
      <c r="BI749" s="28">
        <v>117</v>
      </c>
      <c r="BJ749" s="28">
        <v>117</v>
      </c>
      <c r="BK749" s="28">
        <v>117</v>
      </c>
      <c r="BL749" s="42">
        <v>117</v>
      </c>
      <c r="BM749" t="s">
        <v>100</v>
      </c>
    </row>
    <row r="750" spans="1:65" x14ac:dyDescent="0.2">
      <c r="A750" s="249"/>
      <c r="B750" s="40" t="s">
        <v>10</v>
      </c>
      <c r="C750" s="24" t="s">
        <v>74</v>
      </c>
      <c r="D750" s="35">
        <v>9</v>
      </c>
      <c r="E750" s="29">
        <v>8</v>
      </c>
      <c r="F750" s="29">
        <v>10</v>
      </c>
      <c r="G750" s="29">
        <v>11</v>
      </c>
      <c r="H750" s="29">
        <v>11</v>
      </c>
      <c r="I750" s="29">
        <v>10</v>
      </c>
      <c r="J750" s="29">
        <v>12</v>
      </c>
      <c r="K750" s="29">
        <v>12</v>
      </c>
      <c r="L750" s="29">
        <v>13</v>
      </c>
      <c r="M750" s="29">
        <v>13</v>
      </c>
      <c r="N750" s="29">
        <v>30</v>
      </c>
      <c r="O750" s="29">
        <v>45</v>
      </c>
      <c r="P750" s="29">
        <v>46</v>
      </c>
      <c r="Q750" s="29">
        <v>88</v>
      </c>
      <c r="R750" s="29">
        <v>100</v>
      </c>
      <c r="S750" s="29">
        <v>102</v>
      </c>
      <c r="T750" s="29">
        <v>113</v>
      </c>
      <c r="U750" s="29">
        <v>117</v>
      </c>
      <c r="V750" s="29">
        <v>117</v>
      </c>
      <c r="W750" s="29">
        <v>117</v>
      </c>
      <c r="X750" s="26">
        <v>0</v>
      </c>
      <c r="Y750" s="26">
        <v>0</v>
      </c>
      <c r="Z750" s="26">
        <v>0</v>
      </c>
      <c r="AA750" s="26">
        <v>0</v>
      </c>
      <c r="AB750" s="26">
        <v>0</v>
      </c>
      <c r="AC750" s="26">
        <v>0</v>
      </c>
      <c r="AD750" s="26">
        <v>0</v>
      </c>
      <c r="AE750" s="26">
        <v>0</v>
      </c>
      <c r="AF750" s="26">
        <v>0</v>
      </c>
      <c r="AG750" s="26">
        <v>0</v>
      </c>
      <c r="AH750" s="26">
        <v>0</v>
      </c>
      <c r="AI750" s="26"/>
      <c r="AJ750" s="26"/>
      <c r="AK750" s="26"/>
      <c r="AL750" s="26"/>
      <c r="AM750" s="26"/>
      <c r="AN750" s="26"/>
      <c r="AO750" s="26"/>
      <c r="AP750" s="26"/>
      <c r="AQ750" s="26"/>
      <c r="AR750" s="26"/>
      <c r="AS750" s="26"/>
      <c r="AT750" s="26"/>
      <c r="AU750" s="26"/>
      <c r="AV750" s="26"/>
      <c r="AW750" s="26"/>
      <c r="AX750" s="26"/>
      <c r="AY750" s="26"/>
      <c r="AZ750" s="26"/>
      <c r="BA750" s="26"/>
      <c r="BB750" s="26"/>
      <c r="BC750" s="26"/>
      <c r="BD750" s="26"/>
      <c r="BE750" s="26"/>
      <c r="BF750" s="26"/>
      <c r="BG750" s="26"/>
      <c r="BH750" s="26"/>
      <c r="BI750" s="26"/>
      <c r="BJ750" s="26"/>
      <c r="BK750" s="26"/>
      <c r="BL750" s="41"/>
      <c r="BM750" t="s">
        <v>100</v>
      </c>
    </row>
    <row r="751" spans="1:65" x14ac:dyDescent="0.2">
      <c r="A751" s="249"/>
      <c r="B751" s="40" t="s">
        <v>10</v>
      </c>
      <c r="C751" s="24" t="s">
        <v>83</v>
      </c>
      <c r="D751" s="25"/>
      <c r="E751" s="26"/>
      <c r="F751" s="26"/>
      <c r="G751" s="26"/>
      <c r="H751" s="26"/>
      <c r="I751" s="26"/>
      <c r="J751" s="26"/>
      <c r="K751" s="26"/>
      <c r="L751" s="26"/>
      <c r="M751" s="26"/>
      <c r="N751" s="26"/>
      <c r="O751" s="26"/>
      <c r="P751" s="26"/>
      <c r="Q751" s="26"/>
      <c r="R751" s="26"/>
      <c r="S751" s="26"/>
      <c r="T751" s="26"/>
      <c r="U751" s="26"/>
      <c r="V751" s="26"/>
      <c r="W751" s="30"/>
      <c r="X751" s="30"/>
      <c r="Y751" s="30"/>
      <c r="Z751" s="30"/>
      <c r="AA751" s="30"/>
      <c r="AB751" s="30"/>
      <c r="AC751" s="30"/>
      <c r="AD751" s="30"/>
      <c r="AE751" s="30"/>
      <c r="AF751" s="30"/>
      <c r="AG751" s="30"/>
      <c r="AH751" s="30"/>
      <c r="AI751" s="30"/>
      <c r="AJ751" s="30"/>
      <c r="AK751" s="30"/>
      <c r="AL751" s="30"/>
      <c r="AM751" s="30"/>
      <c r="AN751" s="30"/>
      <c r="AO751" s="30"/>
      <c r="AP751" s="30"/>
      <c r="AQ751" s="30"/>
      <c r="AR751" s="30"/>
      <c r="AS751" s="30"/>
      <c r="AT751" s="30"/>
      <c r="AU751" s="30"/>
      <c r="AV751" s="30"/>
      <c r="AW751" s="30"/>
      <c r="AX751" s="30"/>
      <c r="AY751" s="30"/>
      <c r="AZ751" s="30"/>
      <c r="BA751" s="30"/>
      <c r="BB751" s="30"/>
      <c r="BC751" s="30"/>
      <c r="BD751" s="30"/>
      <c r="BE751" s="30"/>
      <c r="BF751" s="30"/>
      <c r="BG751" s="30"/>
      <c r="BH751" s="30"/>
      <c r="BI751" s="30"/>
      <c r="BJ751" s="30"/>
      <c r="BK751" s="30"/>
      <c r="BL751" s="43"/>
      <c r="BM751" t="s">
        <v>100</v>
      </c>
    </row>
    <row r="752" spans="1:65" x14ac:dyDescent="0.2">
      <c r="A752" s="249"/>
      <c r="B752" s="40" t="s">
        <v>10</v>
      </c>
      <c r="C752" s="24" t="s">
        <v>75</v>
      </c>
      <c r="D752" s="25"/>
      <c r="E752" s="26"/>
      <c r="F752" s="26"/>
      <c r="G752" s="26"/>
      <c r="H752" s="26"/>
      <c r="I752" s="26"/>
      <c r="J752" s="26"/>
      <c r="K752" s="26"/>
      <c r="L752" s="26"/>
      <c r="M752" s="26"/>
      <c r="N752" s="26"/>
      <c r="O752" s="26"/>
      <c r="P752" s="26"/>
      <c r="Q752" s="26"/>
      <c r="R752" s="26"/>
      <c r="S752" s="26"/>
      <c r="T752" s="26"/>
      <c r="U752" s="26"/>
      <c r="V752" s="26"/>
      <c r="W752" s="26"/>
      <c r="X752" s="26"/>
      <c r="Y752" s="26"/>
      <c r="Z752" s="26"/>
      <c r="AA752" s="26"/>
      <c r="AB752" s="26"/>
      <c r="AC752" s="26"/>
      <c r="AD752" s="26"/>
      <c r="AE752" s="26"/>
      <c r="AF752" s="26"/>
      <c r="AG752" s="26"/>
      <c r="AH752" s="26"/>
      <c r="AI752" s="26"/>
      <c r="AJ752" s="26"/>
      <c r="AK752" s="26"/>
      <c r="AL752" s="26"/>
      <c r="AM752" s="26"/>
      <c r="AN752" s="26"/>
      <c r="AO752" s="26"/>
      <c r="AP752" s="26"/>
      <c r="AQ752" s="26"/>
      <c r="AR752" s="26"/>
      <c r="AS752" s="26"/>
      <c r="AT752" s="26"/>
      <c r="AU752" s="26"/>
      <c r="AV752" s="26"/>
      <c r="AW752" s="26"/>
      <c r="AX752" s="26"/>
      <c r="AY752" s="26"/>
      <c r="AZ752" s="26"/>
      <c r="BA752" s="26"/>
      <c r="BB752" s="26"/>
      <c r="BC752" s="26"/>
      <c r="BD752" s="26"/>
      <c r="BE752" s="26"/>
      <c r="BF752" s="26"/>
      <c r="BG752" s="26"/>
      <c r="BH752" s="26"/>
      <c r="BI752" s="26"/>
      <c r="BJ752" s="26"/>
      <c r="BK752" s="26"/>
      <c r="BL752" s="41"/>
      <c r="BM752" t="s">
        <v>100</v>
      </c>
    </row>
    <row r="753" spans="1:65" x14ac:dyDescent="0.2">
      <c r="A753" s="249"/>
      <c r="B753" s="40" t="s">
        <v>10</v>
      </c>
      <c r="C753" s="24" t="s">
        <v>79</v>
      </c>
      <c r="D753" s="25"/>
      <c r="E753" s="26"/>
      <c r="F753" s="26"/>
      <c r="G753" s="26"/>
      <c r="H753" s="26"/>
      <c r="I753" s="26"/>
      <c r="J753" s="26"/>
      <c r="K753" s="26"/>
      <c r="L753" s="26"/>
      <c r="M753" s="26"/>
      <c r="N753" s="26"/>
      <c r="O753" s="26"/>
      <c r="P753" s="26"/>
      <c r="Q753" s="26"/>
      <c r="R753" s="26"/>
      <c r="S753" s="26"/>
      <c r="T753" s="26"/>
      <c r="U753" s="26"/>
      <c r="V753" s="26"/>
      <c r="W753" s="26"/>
      <c r="X753" s="26"/>
      <c r="Y753" s="26"/>
      <c r="Z753" s="26"/>
      <c r="AA753" s="26"/>
      <c r="AB753" s="26"/>
      <c r="AC753" s="26"/>
      <c r="AD753" s="26"/>
      <c r="AE753" s="26"/>
      <c r="AF753" s="26"/>
      <c r="AG753" s="26"/>
      <c r="AH753" s="26"/>
      <c r="AI753" s="26"/>
      <c r="AJ753" s="26"/>
      <c r="AK753" s="26"/>
      <c r="AL753" s="26"/>
      <c r="AM753" s="26"/>
      <c r="AN753" s="26"/>
      <c r="AO753" s="26"/>
      <c r="AP753" s="26"/>
      <c r="AQ753" s="26"/>
      <c r="AR753" s="26"/>
      <c r="AS753" s="26"/>
      <c r="AT753" s="26"/>
      <c r="AU753" s="26"/>
      <c r="AV753" s="26"/>
      <c r="AW753" s="26"/>
      <c r="AX753" s="26"/>
      <c r="AY753" s="26"/>
      <c r="AZ753" s="26"/>
      <c r="BA753" s="26"/>
      <c r="BB753" s="26"/>
      <c r="BC753" s="26"/>
      <c r="BD753" s="26"/>
      <c r="BE753" s="26"/>
      <c r="BF753" s="26"/>
      <c r="BG753" s="26"/>
      <c r="BH753" s="26"/>
      <c r="BI753" s="26"/>
      <c r="BJ753" s="26"/>
      <c r="BK753" s="26"/>
      <c r="BL753" s="41"/>
      <c r="BM753" t="s">
        <v>100</v>
      </c>
    </row>
    <row r="754" spans="1:65" x14ac:dyDescent="0.2">
      <c r="A754" s="249"/>
      <c r="B754" s="40" t="s">
        <v>10</v>
      </c>
      <c r="C754" s="24" t="s">
        <v>80</v>
      </c>
      <c r="D754" s="25"/>
      <c r="E754" s="26"/>
      <c r="F754" s="26"/>
      <c r="G754" s="26"/>
      <c r="H754" s="26"/>
      <c r="I754" s="26"/>
      <c r="J754" s="26"/>
      <c r="K754" s="26"/>
      <c r="L754" s="26"/>
      <c r="M754" s="26"/>
      <c r="N754" s="26"/>
      <c r="O754" s="26"/>
      <c r="P754" s="26"/>
      <c r="Q754" s="26"/>
      <c r="R754" s="26"/>
      <c r="S754" s="26"/>
      <c r="T754" s="26"/>
      <c r="U754" s="26"/>
      <c r="V754" s="26"/>
      <c r="W754" s="26">
        <v>0</v>
      </c>
      <c r="X754" s="26">
        <v>0</v>
      </c>
      <c r="Y754" s="26">
        <v>0</v>
      </c>
      <c r="Z754" s="26">
        <v>0</v>
      </c>
      <c r="AA754" s="26">
        <v>0</v>
      </c>
      <c r="AB754" s="26">
        <v>0</v>
      </c>
      <c r="AC754" s="26">
        <v>0</v>
      </c>
      <c r="AD754" s="26">
        <v>0</v>
      </c>
      <c r="AE754" s="26">
        <v>0</v>
      </c>
      <c r="AF754" s="26">
        <v>0</v>
      </c>
      <c r="AG754" s="26">
        <v>0</v>
      </c>
      <c r="AH754" s="26">
        <v>0</v>
      </c>
      <c r="AI754" s="26"/>
      <c r="AJ754" s="26"/>
      <c r="AK754" s="26"/>
      <c r="AL754" s="26"/>
      <c r="AM754" s="26"/>
      <c r="AN754" s="26"/>
      <c r="AO754" s="26"/>
      <c r="AP754" s="26"/>
      <c r="AQ754" s="26"/>
      <c r="AR754" s="26"/>
      <c r="AS754" s="26"/>
      <c r="AT754" s="26"/>
      <c r="AU754" s="26"/>
      <c r="AV754" s="26"/>
      <c r="AW754" s="26"/>
      <c r="AX754" s="26"/>
      <c r="AY754" s="26"/>
      <c r="AZ754" s="26"/>
      <c r="BA754" s="26"/>
      <c r="BB754" s="26"/>
      <c r="BC754" s="26"/>
      <c r="BD754" s="26"/>
      <c r="BE754" s="26"/>
      <c r="BF754" s="26"/>
      <c r="BG754" s="26"/>
      <c r="BH754" s="26"/>
      <c r="BI754" s="26"/>
      <c r="BJ754" s="26"/>
      <c r="BK754" s="26"/>
      <c r="BL754" s="41"/>
      <c r="BM754" t="s">
        <v>100</v>
      </c>
    </row>
    <row r="755" spans="1:65" x14ac:dyDescent="0.2">
      <c r="A755" s="249"/>
      <c r="B755" s="40" t="s">
        <v>10</v>
      </c>
      <c r="C755" s="24" t="s">
        <v>78</v>
      </c>
      <c r="D755" s="25"/>
      <c r="E755" s="26"/>
      <c r="F755" s="26"/>
      <c r="G755" s="26"/>
      <c r="H755" s="26"/>
      <c r="I755" s="26"/>
      <c r="J755" s="26"/>
      <c r="K755" s="26"/>
      <c r="L755" s="26"/>
      <c r="M755" s="26"/>
      <c r="N755" s="26"/>
      <c r="O755" s="26"/>
      <c r="P755" s="26"/>
      <c r="Q755" s="26"/>
      <c r="R755" s="26"/>
      <c r="S755" s="26"/>
      <c r="T755" s="26"/>
      <c r="U755" s="26"/>
      <c r="V755" s="26"/>
      <c r="W755" s="26"/>
      <c r="X755" s="26"/>
      <c r="Y755" s="26"/>
      <c r="Z755" s="26"/>
      <c r="AA755" s="26"/>
      <c r="AB755" s="26"/>
      <c r="AC755" s="26"/>
      <c r="AD755" s="26"/>
      <c r="AE755" s="26"/>
      <c r="AF755" s="26"/>
      <c r="AG755" s="26"/>
      <c r="AH755" s="26"/>
      <c r="AI755" s="26"/>
      <c r="AJ755" s="26"/>
      <c r="AK755" s="26"/>
      <c r="AL755" s="26"/>
      <c r="AM755" s="26"/>
      <c r="AN755" s="26"/>
      <c r="AO755" s="26"/>
      <c r="AP755" s="26"/>
      <c r="AQ755" s="26"/>
      <c r="AR755" s="26"/>
      <c r="AS755" s="26"/>
      <c r="AT755" s="26"/>
      <c r="AU755" s="26"/>
      <c r="AV755" s="26"/>
      <c r="AW755" s="26"/>
      <c r="AX755" s="26"/>
      <c r="AY755" s="26"/>
      <c r="AZ755" s="26"/>
      <c r="BA755" s="26"/>
      <c r="BB755" s="26"/>
      <c r="BC755" s="26"/>
      <c r="BD755" s="26"/>
      <c r="BE755" s="26"/>
      <c r="BF755" s="26"/>
      <c r="BG755" s="26"/>
      <c r="BH755" s="26"/>
      <c r="BI755" s="26"/>
      <c r="BJ755" s="26"/>
      <c r="BK755" s="26"/>
      <c r="BL755" s="41"/>
      <c r="BM755" t="s">
        <v>100</v>
      </c>
    </row>
    <row r="756" spans="1:65" x14ac:dyDescent="0.2">
      <c r="A756" s="249"/>
      <c r="B756" s="40" t="s">
        <v>10</v>
      </c>
      <c r="C756" s="31" t="s">
        <v>93</v>
      </c>
      <c r="D756" s="27">
        <v>0</v>
      </c>
      <c r="E756" s="28">
        <v>0</v>
      </c>
      <c r="F756" s="28">
        <v>0</v>
      </c>
      <c r="G756" s="28">
        <v>0</v>
      </c>
      <c r="H756" s="28">
        <v>0</v>
      </c>
      <c r="I756" s="28">
        <v>0</v>
      </c>
      <c r="J756" s="28">
        <v>0</v>
      </c>
      <c r="K756" s="28">
        <v>0</v>
      </c>
      <c r="L756" s="28">
        <v>0</v>
      </c>
      <c r="M756" s="28">
        <v>0</v>
      </c>
      <c r="N756" s="28">
        <v>0</v>
      </c>
      <c r="O756" s="28">
        <v>0</v>
      </c>
      <c r="P756" s="28">
        <v>0</v>
      </c>
      <c r="Q756" s="28">
        <v>0</v>
      </c>
      <c r="R756" s="28">
        <v>0</v>
      </c>
      <c r="S756" s="28">
        <v>0</v>
      </c>
      <c r="T756" s="28">
        <v>0</v>
      </c>
      <c r="U756" s="28">
        <v>0</v>
      </c>
      <c r="V756" s="28">
        <v>0</v>
      </c>
      <c r="W756" s="28">
        <v>0</v>
      </c>
      <c r="X756" s="28">
        <v>0</v>
      </c>
      <c r="Y756" s="28">
        <v>0</v>
      </c>
      <c r="Z756" s="28">
        <v>0</v>
      </c>
      <c r="AA756" s="28">
        <v>0</v>
      </c>
      <c r="AB756" s="28">
        <v>0</v>
      </c>
      <c r="AC756" s="28">
        <v>0</v>
      </c>
      <c r="AD756" s="28">
        <v>0</v>
      </c>
      <c r="AE756" s="28">
        <v>0</v>
      </c>
      <c r="AF756" s="28">
        <v>0</v>
      </c>
      <c r="AG756" s="28">
        <v>0</v>
      </c>
      <c r="AH756" s="28">
        <v>0</v>
      </c>
      <c r="AI756" s="28">
        <v>0</v>
      </c>
      <c r="AJ756" s="28">
        <v>0</v>
      </c>
      <c r="AK756" s="28">
        <v>0</v>
      </c>
      <c r="AL756" s="28">
        <v>0</v>
      </c>
      <c r="AM756" s="28">
        <v>0</v>
      </c>
      <c r="AN756" s="28">
        <v>0</v>
      </c>
      <c r="AO756" s="28">
        <v>0</v>
      </c>
      <c r="AP756" s="28">
        <v>0</v>
      </c>
      <c r="AQ756" s="28">
        <v>0</v>
      </c>
      <c r="AR756" s="28">
        <v>0</v>
      </c>
      <c r="AS756" s="28">
        <v>0</v>
      </c>
      <c r="AT756" s="28">
        <v>0</v>
      </c>
      <c r="AU756" s="28">
        <v>0</v>
      </c>
      <c r="AV756" s="28">
        <v>0</v>
      </c>
      <c r="AW756" s="28">
        <v>0</v>
      </c>
      <c r="AX756" s="28">
        <v>0</v>
      </c>
      <c r="AY756" s="28">
        <v>0</v>
      </c>
      <c r="AZ756" s="28">
        <v>0</v>
      </c>
      <c r="BA756" s="28">
        <v>0</v>
      </c>
      <c r="BB756" s="28">
        <v>0</v>
      </c>
      <c r="BC756" s="28">
        <v>0</v>
      </c>
      <c r="BD756" s="28">
        <v>0</v>
      </c>
      <c r="BE756" s="28">
        <v>0</v>
      </c>
      <c r="BF756" s="28">
        <v>0</v>
      </c>
      <c r="BG756" s="28">
        <v>0</v>
      </c>
      <c r="BH756" s="28">
        <v>0</v>
      </c>
      <c r="BI756" s="28">
        <v>0</v>
      </c>
      <c r="BJ756" s="28">
        <v>0</v>
      </c>
      <c r="BK756" s="28">
        <v>0</v>
      </c>
      <c r="BL756" s="42">
        <v>0</v>
      </c>
      <c r="BM756" t="s">
        <v>100</v>
      </c>
    </row>
    <row r="757" spans="1:65" x14ac:dyDescent="0.2">
      <c r="A757" s="249"/>
      <c r="B757" s="40" t="s">
        <v>10</v>
      </c>
      <c r="C757" s="24" t="s">
        <v>74</v>
      </c>
      <c r="D757" s="35">
        <v>0</v>
      </c>
      <c r="E757" s="29">
        <v>0</v>
      </c>
      <c r="F757" s="29">
        <v>0</v>
      </c>
      <c r="G757" s="29">
        <v>0</v>
      </c>
      <c r="H757" s="29">
        <v>0</v>
      </c>
      <c r="I757" s="29">
        <v>0</v>
      </c>
      <c r="J757" s="29">
        <v>0</v>
      </c>
      <c r="K757" s="29">
        <v>0</v>
      </c>
      <c r="L757" s="29">
        <v>0</v>
      </c>
      <c r="M757" s="29">
        <v>0</v>
      </c>
      <c r="N757" s="29">
        <v>0</v>
      </c>
      <c r="O757" s="29">
        <v>0</v>
      </c>
      <c r="P757" s="29">
        <v>0</v>
      </c>
      <c r="Q757" s="29">
        <v>0</v>
      </c>
      <c r="R757" s="29">
        <v>0</v>
      </c>
      <c r="S757" s="29">
        <v>0</v>
      </c>
      <c r="T757" s="29">
        <v>0</v>
      </c>
      <c r="U757" s="29">
        <v>0</v>
      </c>
      <c r="V757" s="29">
        <v>0</v>
      </c>
      <c r="W757" s="29">
        <v>0</v>
      </c>
      <c r="X757" s="26">
        <v>0</v>
      </c>
      <c r="Y757" s="26">
        <v>0</v>
      </c>
      <c r="Z757" s="26">
        <v>0</v>
      </c>
      <c r="AA757" s="26">
        <v>0</v>
      </c>
      <c r="AB757" s="26">
        <v>0</v>
      </c>
      <c r="AC757" s="26">
        <v>0</v>
      </c>
      <c r="AD757" s="26">
        <v>0</v>
      </c>
      <c r="AE757" s="26">
        <v>0</v>
      </c>
      <c r="AF757" s="26">
        <v>0</v>
      </c>
      <c r="AG757" s="26">
        <v>0</v>
      </c>
      <c r="AH757" s="26">
        <v>0</v>
      </c>
      <c r="AI757" s="26"/>
      <c r="AJ757" s="26"/>
      <c r="AK757" s="26"/>
      <c r="AL757" s="26"/>
      <c r="AM757" s="26"/>
      <c r="AN757" s="26"/>
      <c r="AO757" s="26"/>
      <c r="AP757" s="26"/>
      <c r="AQ757" s="26"/>
      <c r="AR757" s="26"/>
      <c r="AS757" s="26"/>
      <c r="AT757" s="26"/>
      <c r="AU757" s="26"/>
      <c r="AV757" s="26"/>
      <c r="AW757" s="26"/>
      <c r="AX757" s="26"/>
      <c r="AY757" s="26"/>
      <c r="AZ757" s="26"/>
      <c r="BA757" s="26"/>
      <c r="BB757" s="26"/>
      <c r="BC757" s="26"/>
      <c r="BD757" s="26"/>
      <c r="BE757" s="26"/>
      <c r="BF757" s="26"/>
      <c r="BG757" s="26"/>
      <c r="BH757" s="26"/>
      <c r="BI757" s="26"/>
      <c r="BJ757" s="26"/>
      <c r="BK757" s="26"/>
      <c r="BL757" s="41"/>
      <c r="BM757" t="s">
        <v>100</v>
      </c>
    </row>
    <row r="758" spans="1:65" x14ac:dyDescent="0.2">
      <c r="A758" s="249"/>
      <c r="B758" s="40" t="s">
        <v>10</v>
      </c>
      <c r="C758" s="24" t="s">
        <v>83</v>
      </c>
      <c r="D758" s="25"/>
      <c r="E758" s="26"/>
      <c r="F758" s="26"/>
      <c r="G758" s="26"/>
      <c r="H758" s="26"/>
      <c r="I758" s="26"/>
      <c r="J758" s="26"/>
      <c r="K758" s="26"/>
      <c r="L758" s="26"/>
      <c r="M758" s="26"/>
      <c r="N758" s="26"/>
      <c r="O758" s="26"/>
      <c r="P758" s="26"/>
      <c r="Q758" s="26"/>
      <c r="R758" s="26"/>
      <c r="S758" s="26"/>
      <c r="T758" s="26"/>
      <c r="U758" s="26"/>
      <c r="V758" s="26"/>
      <c r="W758" s="30"/>
      <c r="X758" s="30"/>
      <c r="Y758" s="30"/>
      <c r="Z758" s="30"/>
      <c r="AA758" s="30"/>
      <c r="AB758" s="30"/>
      <c r="AC758" s="30"/>
      <c r="AD758" s="30"/>
      <c r="AE758" s="30"/>
      <c r="AF758" s="30"/>
      <c r="AG758" s="30"/>
      <c r="AH758" s="30"/>
      <c r="AI758" s="30"/>
      <c r="AJ758" s="30"/>
      <c r="AK758" s="30"/>
      <c r="AL758" s="30"/>
      <c r="AM758" s="30"/>
      <c r="AN758" s="30"/>
      <c r="AO758" s="30"/>
      <c r="AP758" s="30"/>
      <c r="AQ758" s="30"/>
      <c r="AR758" s="30"/>
      <c r="AS758" s="30"/>
      <c r="AT758" s="30"/>
      <c r="AU758" s="30"/>
      <c r="AV758" s="30"/>
      <c r="AW758" s="30"/>
      <c r="AX758" s="30"/>
      <c r="AY758" s="30"/>
      <c r="AZ758" s="30"/>
      <c r="BA758" s="30"/>
      <c r="BB758" s="30"/>
      <c r="BC758" s="30"/>
      <c r="BD758" s="30"/>
      <c r="BE758" s="30"/>
      <c r="BF758" s="30"/>
      <c r="BG758" s="30"/>
      <c r="BH758" s="30"/>
      <c r="BI758" s="30"/>
      <c r="BJ758" s="30"/>
      <c r="BK758" s="30"/>
      <c r="BL758" s="43"/>
      <c r="BM758" t="s">
        <v>100</v>
      </c>
    </row>
    <row r="759" spans="1:65" x14ac:dyDescent="0.2">
      <c r="A759" s="249"/>
      <c r="B759" s="40" t="s">
        <v>10</v>
      </c>
      <c r="C759" s="24" t="s">
        <v>75</v>
      </c>
      <c r="D759" s="25"/>
      <c r="E759" s="26"/>
      <c r="F759" s="26"/>
      <c r="G759" s="26"/>
      <c r="H759" s="26"/>
      <c r="I759" s="26"/>
      <c r="J759" s="26"/>
      <c r="K759" s="26"/>
      <c r="L759" s="26"/>
      <c r="M759" s="26"/>
      <c r="N759" s="26"/>
      <c r="O759" s="26"/>
      <c r="P759" s="26"/>
      <c r="Q759" s="26"/>
      <c r="R759" s="26"/>
      <c r="S759" s="26"/>
      <c r="T759" s="26"/>
      <c r="U759" s="26"/>
      <c r="V759" s="26"/>
      <c r="W759" s="26"/>
      <c r="X759" s="26"/>
      <c r="Y759" s="26"/>
      <c r="Z759" s="26"/>
      <c r="AA759" s="26"/>
      <c r="AB759" s="26"/>
      <c r="AC759" s="26"/>
      <c r="AD759" s="26"/>
      <c r="AE759" s="26"/>
      <c r="AF759" s="26"/>
      <c r="AG759" s="26"/>
      <c r="AH759" s="26"/>
      <c r="AI759" s="26"/>
      <c r="AJ759" s="26"/>
      <c r="AK759" s="26"/>
      <c r="AL759" s="26"/>
      <c r="AM759" s="26"/>
      <c r="AN759" s="26"/>
      <c r="AO759" s="26"/>
      <c r="AP759" s="26"/>
      <c r="AQ759" s="26"/>
      <c r="AR759" s="26"/>
      <c r="AS759" s="26"/>
      <c r="AT759" s="26"/>
      <c r="AU759" s="26"/>
      <c r="AV759" s="26"/>
      <c r="AW759" s="26"/>
      <c r="AX759" s="26"/>
      <c r="AY759" s="26"/>
      <c r="AZ759" s="26"/>
      <c r="BA759" s="26"/>
      <c r="BB759" s="26"/>
      <c r="BC759" s="26"/>
      <c r="BD759" s="26"/>
      <c r="BE759" s="26"/>
      <c r="BF759" s="26"/>
      <c r="BG759" s="26"/>
      <c r="BH759" s="26"/>
      <c r="BI759" s="26"/>
      <c r="BJ759" s="26"/>
      <c r="BK759" s="26"/>
      <c r="BL759" s="41"/>
      <c r="BM759" t="s">
        <v>100</v>
      </c>
    </row>
    <row r="760" spans="1:65" x14ac:dyDescent="0.2">
      <c r="A760" s="249"/>
      <c r="B760" s="40" t="s">
        <v>10</v>
      </c>
      <c r="C760" s="24" t="s">
        <v>79</v>
      </c>
      <c r="D760" s="25"/>
      <c r="E760" s="26"/>
      <c r="F760" s="26"/>
      <c r="G760" s="26"/>
      <c r="H760" s="26"/>
      <c r="I760" s="26"/>
      <c r="J760" s="26"/>
      <c r="K760" s="26"/>
      <c r="L760" s="26"/>
      <c r="M760" s="26"/>
      <c r="N760" s="26"/>
      <c r="O760" s="26"/>
      <c r="P760" s="26"/>
      <c r="Q760" s="26"/>
      <c r="R760" s="26"/>
      <c r="S760" s="26"/>
      <c r="T760" s="26"/>
      <c r="U760" s="26"/>
      <c r="V760" s="26"/>
      <c r="W760" s="26"/>
      <c r="X760" s="26"/>
      <c r="Y760" s="26"/>
      <c r="Z760" s="26"/>
      <c r="AA760" s="26"/>
      <c r="AB760" s="26"/>
      <c r="AC760" s="26"/>
      <c r="AD760" s="26"/>
      <c r="AE760" s="26"/>
      <c r="AF760" s="26"/>
      <c r="AG760" s="26"/>
      <c r="AH760" s="26"/>
      <c r="AI760" s="26"/>
      <c r="AJ760" s="26"/>
      <c r="AK760" s="26"/>
      <c r="AL760" s="26"/>
      <c r="AM760" s="26"/>
      <c r="AN760" s="26"/>
      <c r="AO760" s="26"/>
      <c r="AP760" s="26"/>
      <c r="AQ760" s="26"/>
      <c r="AR760" s="26"/>
      <c r="AS760" s="26"/>
      <c r="AT760" s="26"/>
      <c r="AU760" s="26"/>
      <c r="AV760" s="26"/>
      <c r="AW760" s="26"/>
      <c r="AX760" s="26"/>
      <c r="AY760" s="26"/>
      <c r="AZ760" s="26"/>
      <c r="BA760" s="26"/>
      <c r="BB760" s="26"/>
      <c r="BC760" s="26"/>
      <c r="BD760" s="26"/>
      <c r="BE760" s="26"/>
      <c r="BF760" s="26"/>
      <c r="BG760" s="26"/>
      <c r="BH760" s="26"/>
      <c r="BI760" s="26"/>
      <c r="BJ760" s="26"/>
      <c r="BK760" s="26"/>
      <c r="BL760" s="41"/>
      <c r="BM760" t="s">
        <v>100</v>
      </c>
    </row>
    <row r="761" spans="1:65" x14ac:dyDescent="0.2">
      <c r="A761" s="249"/>
      <c r="B761" s="40" t="s">
        <v>10</v>
      </c>
      <c r="C761" s="24" t="s">
        <v>80</v>
      </c>
      <c r="D761" s="25"/>
      <c r="E761" s="26"/>
      <c r="F761" s="26"/>
      <c r="G761" s="26"/>
      <c r="H761" s="26"/>
      <c r="I761" s="26"/>
      <c r="J761" s="26"/>
      <c r="K761" s="26"/>
      <c r="L761" s="26"/>
      <c r="M761" s="26"/>
      <c r="N761" s="26"/>
      <c r="O761" s="26"/>
      <c r="P761" s="26"/>
      <c r="Q761" s="26"/>
      <c r="R761" s="26"/>
      <c r="S761" s="26"/>
      <c r="T761" s="26"/>
      <c r="U761" s="26"/>
      <c r="V761" s="26"/>
      <c r="W761" s="26"/>
      <c r="X761" s="26"/>
      <c r="Y761" s="26"/>
      <c r="Z761" s="26"/>
      <c r="AA761" s="26"/>
      <c r="AB761" s="26"/>
      <c r="AC761" s="26"/>
      <c r="AD761" s="26"/>
      <c r="AE761" s="26"/>
      <c r="AF761" s="26"/>
      <c r="AG761" s="26"/>
      <c r="AH761" s="26"/>
      <c r="AI761" s="26"/>
      <c r="AJ761" s="26"/>
      <c r="AK761" s="26"/>
      <c r="AL761" s="26"/>
      <c r="AM761" s="26"/>
      <c r="AN761" s="26"/>
      <c r="AO761" s="26"/>
      <c r="AP761" s="26"/>
      <c r="AQ761" s="26"/>
      <c r="AR761" s="26"/>
      <c r="AS761" s="26"/>
      <c r="AT761" s="26"/>
      <c r="AU761" s="26"/>
      <c r="AV761" s="26"/>
      <c r="AW761" s="26"/>
      <c r="AX761" s="26"/>
      <c r="AY761" s="26"/>
      <c r="AZ761" s="26"/>
      <c r="BA761" s="26"/>
      <c r="BB761" s="26"/>
      <c r="BC761" s="26"/>
      <c r="BD761" s="26"/>
      <c r="BE761" s="26"/>
      <c r="BF761" s="26"/>
      <c r="BG761" s="26"/>
      <c r="BH761" s="26"/>
      <c r="BI761" s="26"/>
      <c r="BJ761" s="26"/>
      <c r="BK761" s="26"/>
      <c r="BL761" s="41"/>
      <c r="BM761" t="s">
        <v>100</v>
      </c>
    </row>
    <row r="762" spans="1:65" x14ac:dyDescent="0.2">
      <c r="A762" s="249"/>
      <c r="B762" s="46" t="s">
        <v>10</v>
      </c>
      <c r="C762" s="24" t="s">
        <v>78</v>
      </c>
      <c r="D762" s="25"/>
      <c r="E762" s="26"/>
      <c r="F762" s="26"/>
      <c r="G762" s="26"/>
      <c r="H762" s="26"/>
      <c r="I762" s="26"/>
      <c r="J762" s="26"/>
      <c r="K762" s="26"/>
      <c r="L762" s="26"/>
      <c r="M762" s="26"/>
      <c r="N762" s="26"/>
      <c r="O762" s="26"/>
      <c r="P762" s="26"/>
      <c r="Q762" s="26"/>
      <c r="R762" s="26"/>
      <c r="S762" s="26"/>
      <c r="T762" s="26"/>
      <c r="U762" s="26"/>
      <c r="V762" s="26"/>
      <c r="W762" s="26"/>
      <c r="X762" s="26"/>
      <c r="Y762" s="26"/>
      <c r="Z762" s="26"/>
      <c r="AA762" s="26"/>
      <c r="AB762" s="26"/>
      <c r="AC762" s="26"/>
      <c r="AD762" s="26"/>
      <c r="AE762" s="26"/>
      <c r="AF762" s="26"/>
      <c r="AG762" s="26"/>
      <c r="AH762" s="26"/>
      <c r="AI762" s="26"/>
      <c r="AJ762" s="26"/>
      <c r="AK762" s="26"/>
      <c r="AL762" s="26"/>
      <c r="AM762" s="26"/>
      <c r="AN762" s="26"/>
      <c r="AO762" s="26"/>
      <c r="AP762" s="26"/>
      <c r="AQ762" s="26"/>
      <c r="AR762" s="26"/>
      <c r="AS762" s="26"/>
      <c r="AT762" s="26"/>
      <c r="AU762" s="26"/>
      <c r="AV762" s="26"/>
      <c r="AW762" s="26"/>
      <c r="AX762" s="26"/>
      <c r="AY762" s="26"/>
      <c r="AZ762" s="26"/>
      <c r="BA762" s="26"/>
      <c r="BB762" s="26"/>
      <c r="BC762" s="26"/>
      <c r="BD762" s="26"/>
      <c r="BE762" s="26"/>
      <c r="BF762" s="26"/>
      <c r="BG762" s="26"/>
      <c r="BH762" s="26"/>
      <c r="BI762" s="26"/>
      <c r="BJ762" s="26"/>
      <c r="BK762" s="26"/>
      <c r="BL762" s="41"/>
      <c r="BM762" t="s">
        <v>100</v>
      </c>
    </row>
    <row r="763" spans="1:65" x14ac:dyDescent="0.2">
      <c r="A763" s="249"/>
      <c r="B763" s="40" t="s">
        <v>10</v>
      </c>
      <c r="C763" s="31" t="s">
        <v>48</v>
      </c>
      <c r="D763" s="27">
        <v>0</v>
      </c>
      <c r="E763" s="28">
        <v>0</v>
      </c>
      <c r="F763" s="28">
        <v>0</v>
      </c>
      <c r="G763" s="28">
        <v>0</v>
      </c>
      <c r="H763" s="28">
        <v>0</v>
      </c>
      <c r="I763" s="28">
        <v>0</v>
      </c>
      <c r="J763" s="28">
        <v>0</v>
      </c>
      <c r="K763" s="28">
        <v>0</v>
      </c>
      <c r="L763" s="28">
        <v>0</v>
      </c>
      <c r="M763" s="28">
        <v>0</v>
      </c>
      <c r="N763" s="28">
        <v>0</v>
      </c>
      <c r="O763" s="28">
        <v>0</v>
      </c>
      <c r="P763" s="28">
        <v>0</v>
      </c>
      <c r="Q763" s="28">
        <v>0</v>
      </c>
      <c r="R763" s="28">
        <v>0</v>
      </c>
      <c r="S763" s="28">
        <v>0</v>
      </c>
      <c r="T763" s="28">
        <v>0</v>
      </c>
      <c r="U763" s="28">
        <v>0</v>
      </c>
      <c r="V763" s="28">
        <v>0</v>
      </c>
      <c r="W763" s="28">
        <v>0</v>
      </c>
      <c r="X763" s="28">
        <v>0</v>
      </c>
      <c r="Y763" s="28">
        <v>0</v>
      </c>
      <c r="Z763" s="28">
        <v>0</v>
      </c>
      <c r="AA763" s="28">
        <v>0</v>
      </c>
      <c r="AB763" s="28">
        <v>0</v>
      </c>
      <c r="AC763" s="28">
        <v>0</v>
      </c>
      <c r="AD763" s="28">
        <v>0</v>
      </c>
      <c r="AE763" s="28">
        <v>0</v>
      </c>
      <c r="AF763" s="28">
        <v>0</v>
      </c>
      <c r="AG763" s="28">
        <v>0</v>
      </c>
      <c r="AH763" s="28">
        <v>0</v>
      </c>
      <c r="AI763" s="28">
        <v>0</v>
      </c>
      <c r="AJ763" s="28">
        <v>0</v>
      </c>
      <c r="AK763" s="28">
        <v>0</v>
      </c>
      <c r="AL763" s="28">
        <v>0</v>
      </c>
      <c r="AM763" s="28">
        <v>0</v>
      </c>
      <c r="AN763" s="28">
        <v>0</v>
      </c>
      <c r="AO763" s="28">
        <v>0</v>
      </c>
      <c r="AP763" s="28">
        <v>0</v>
      </c>
      <c r="AQ763" s="28">
        <v>0</v>
      </c>
      <c r="AR763" s="28">
        <v>0</v>
      </c>
      <c r="AS763" s="28">
        <v>0</v>
      </c>
      <c r="AT763" s="28">
        <v>0</v>
      </c>
      <c r="AU763" s="28">
        <v>0</v>
      </c>
      <c r="AV763" s="28">
        <v>0</v>
      </c>
      <c r="AW763" s="28">
        <v>0</v>
      </c>
      <c r="AX763" s="28">
        <v>0</v>
      </c>
      <c r="AY763" s="28">
        <v>0</v>
      </c>
      <c r="AZ763" s="28">
        <v>0</v>
      </c>
      <c r="BA763" s="28">
        <v>0</v>
      </c>
      <c r="BB763" s="28">
        <v>0</v>
      </c>
      <c r="BC763" s="28">
        <v>0</v>
      </c>
      <c r="BD763" s="28">
        <v>0</v>
      </c>
      <c r="BE763" s="28">
        <v>0</v>
      </c>
      <c r="BF763" s="28">
        <v>0</v>
      </c>
      <c r="BG763" s="28">
        <v>0</v>
      </c>
      <c r="BH763" s="28">
        <v>0</v>
      </c>
      <c r="BI763" s="28">
        <v>0</v>
      </c>
      <c r="BJ763" s="28">
        <v>0</v>
      </c>
      <c r="BK763" s="28">
        <v>0</v>
      </c>
      <c r="BL763" s="42">
        <v>0</v>
      </c>
      <c r="BM763" t="s">
        <v>100</v>
      </c>
    </row>
    <row r="764" spans="1:65" x14ac:dyDescent="0.2">
      <c r="A764" s="249"/>
      <c r="B764" s="40" t="s">
        <v>10</v>
      </c>
      <c r="C764" s="24" t="s">
        <v>74</v>
      </c>
      <c r="D764" s="35">
        <v>0</v>
      </c>
      <c r="E764" s="29">
        <v>0</v>
      </c>
      <c r="F764" s="29">
        <v>0</v>
      </c>
      <c r="G764" s="29">
        <v>0</v>
      </c>
      <c r="H764" s="29">
        <v>0</v>
      </c>
      <c r="I764" s="29">
        <v>0</v>
      </c>
      <c r="J764" s="29">
        <v>0</v>
      </c>
      <c r="K764" s="29">
        <v>0</v>
      </c>
      <c r="L764" s="29">
        <v>0</v>
      </c>
      <c r="M764" s="29">
        <v>0</v>
      </c>
      <c r="N764" s="29">
        <v>0</v>
      </c>
      <c r="O764" s="29">
        <v>0</v>
      </c>
      <c r="P764" s="29">
        <v>0</v>
      </c>
      <c r="Q764" s="29">
        <v>0</v>
      </c>
      <c r="R764" s="29">
        <v>0</v>
      </c>
      <c r="S764" s="29">
        <v>0</v>
      </c>
      <c r="T764" s="29">
        <v>0</v>
      </c>
      <c r="U764" s="29">
        <v>0</v>
      </c>
      <c r="V764" s="29">
        <v>0</v>
      </c>
      <c r="W764" s="29">
        <v>0</v>
      </c>
      <c r="X764" s="26">
        <v>0</v>
      </c>
      <c r="Y764" s="26">
        <v>0</v>
      </c>
      <c r="Z764" s="26">
        <v>0</v>
      </c>
      <c r="AA764" s="26">
        <v>0</v>
      </c>
      <c r="AB764" s="26">
        <v>0</v>
      </c>
      <c r="AC764" s="26">
        <v>0</v>
      </c>
      <c r="AD764" s="26">
        <v>0</v>
      </c>
      <c r="AE764" s="26">
        <v>0</v>
      </c>
      <c r="AF764" s="26">
        <v>0</v>
      </c>
      <c r="AG764" s="26">
        <v>0</v>
      </c>
      <c r="AH764" s="26">
        <v>0</v>
      </c>
      <c r="AI764" s="26"/>
      <c r="AJ764" s="26"/>
      <c r="AK764" s="26"/>
      <c r="AL764" s="26"/>
      <c r="AM764" s="26"/>
      <c r="AN764" s="26"/>
      <c r="AO764" s="26"/>
      <c r="AP764" s="26"/>
      <c r="AQ764" s="26"/>
      <c r="AR764" s="26"/>
      <c r="AS764" s="26"/>
      <c r="AT764" s="26"/>
      <c r="AU764" s="26"/>
      <c r="AV764" s="26"/>
      <c r="AW764" s="26"/>
      <c r="AX764" s="26"/>
      <c r="AY764" s="26"/>
      <c r="AZ764" s="26"/>
      <c r="BA764" s="26"/>
      <c r="BB764" s="26"/>
      <c r="BC764" s="26"/>
      <c r="BD764" s="26"/>
      <c r="BE764" s="26"/>
      <c r="BF764" s="26"/>
      <c r="BG764" s="26"/>
      <c r="BH764" s="26"/>
      <c r="BI764" s="26"/>
      <c r="BJ764" s="26"/>
      <c r="BK764" s="26"/>
      <c r="BL764" s="41"/>
      <c r="BM764" t="s">
        <v>100</v>
      </c>
    </row>
    <row r="765" spans="1:65" x14ac:dyDescent="0.2">
      <c r="A765" s="249"/>
      <c r="B765" s="40" t="s">
        <v>10</v>
      </c>
      <c r="C765" s="24" t="s">
        <v>83</v>
      </c>
      <c r="D765" s="25"/>
      <c r="E765" s="26"/>
      <c r="F765" s="26"/>
      <c r="G765" s="26"/>
      <c r="H765" s="26"/>
      <c r="I765" s="26"/>
      <c r="J765" s="26"/>
      <c r="K765" s="26"/>
      <c r="L765" s="26"/>
      <c r="M765" s="26"/>
      <c r="N765" s="26"/>
      <c r="O765" s="26"/>
      <c r="P765" s="26"/>
      <c r="Q765" s="26"/>
      <c r="R765" s="26"/>
      <c r="S765" s="26"/>
      <c r="T765" s="26"/>
      <c r="U765" s="26"/>
      <c r="V765" s="26"/>
      <c r="W765" s="30"/>
      <c r="X765" s="30"/>
      <c r="Y765" s="30"/>
      <c r="Z765" s="30"/>
      <c r="AA765" s="30"/>
      <c r="AB765" s="30"/>
      <c r="AC765" s="30"/>
      <c r="AD765" s="30"/>
      <c r="AE765" s="30"/>
      <c r="AF765" s="30"/>
      <c r="AG765" s="30"/>
      <c r="AH765" s="30"/>
      <c r="AI765" s="30"/>
      <c r="AJ765" s="30"/>
      <c r="AK765" s="30"/>
      <c r="AL765" s="30"/>
      <c r="AM765" s="30"/>
      <c r="AN765" s="30"/>
      <c r="AO765" s="30"/>
      <c r="AP765" s="30"/>
      <c r="AQ765" s="30"/>
      <c r="AR765" s="30"/>
      <c r="AS765" s="30"/>
      <c r="AT765" s="30"/>
      <c r="AU765" s="30"/>
      <c r="AV765" s="30"/>
      <c r="AW765" s="30"/>
      <c r="AX765" s="30"/>
      <c r="AY765" s="30"/>
      <c r="AZ765" s="30"/>
      <c r="BA765" s="30"/>
      <c r="BB765" s="30"/>
      <c r="BC765" s="30"/>
      <c r="BD765" s="30"/>
      <c r="BE765" s="30"/>
      <c r="BF765" s="30"/>
      <c r="BG765" s="30"/>
      <c r="BH765" s="30"/>
      <c r="BI765" s="30"/>
      <c r="BJ765" s="30"/>
      <c r="BK765" s="30"/>
      <c r="BL765" s="43"/>
      <c r="BM765" t="s">
        <v>100</v>
      </c>
    </row>
    <row r="766" spans="1:65" x14ac:dyDescent="0.2">
      <c r="A766" s="249"/>
      <c r="B766" s="40" t="s">
        <v>10</v>
      </c>
      <c r="C766" s="24" t="s">
        <v>75</v>
      </c>
      <c r="D766" s="25"/>
      <c r="E766" s="26"/>
      <c r="F766" s="26"/>
      <c r="G766" s="26"/>
      <c r="H766" s="26"/>
      <c r="I766" s="26"/>
      <c r="J766" s="26"/>
      <c r="K766" s="26"/>
      <c r="L766" s="26"/>
      <c r="M766" s="26"/>
      <c r="N766" s="26"/>
      <c r="O766" s="26"/>
      <c r="P766" s="26"/>
      <c r="Q766" s="26"/>
      <c r="R766" s="26"/>
      <c r="S766" s="26"/>
      <c r="T766" s="26"/>
      <c r="U766" s="26"/>
      <c r="V766" s="26"/>
      <c r="W766" s="26"/>
      <c r="X766" s="26"/>
      <c r="Y766" s="26"/>
      <c r="Z766" s="26"/>
      <c r="AA766" s="26"/>
      <c r="AB766" s="26"/>
      <c r="AC766" s="26"/>
      <c r="AD766" s="26"/>
      <c r="AE766" s="26"/>
      <c r="AF766" s="26"/>
      <c r="AG766" s="26"/>
      <c r="AH766" s="26"/>
      <c r="AI766" s="26"/>
      <c r="AJ766" s="26"/>
      <c r="AK766" s="26"/>
      <c r="AL766" s="26"/>
      <c r="AM766" s="26"/>
      <c r="AN766" s="26"/>
      <c r="AO766" s="26"/>
      <c r="AP766" s="26"/>
      <c r="AQ766" s="26"/>
      <c r="AR766" s="26"/>
      <c r="AS766" s="26"/>
      <c r="AT766" s="26"/>
      <c r="AU766" s="26"/>
      <c r="AV766" s="26"/>
      <c r="AW766" s="26"/>
      <c r="AX766" s="26"/>
      <c r="AY766" s="26"/>
      <c r="AZ766" s="26"/>
      <c r="BA766" s="26"/>
      <c r="BB766" s="26"/>
      <c r="BC766" s="26"/>
      <c r="BD766" s="26"/>
      <c r="BE766" s="26"/>
      <c r="BF766" s="26"/>
      <c r="BG766" s="26"/>
      <c r="BH766" s="26"/>
      <c r="BI766" s="26"/>
      <c r="BJ766" s="26"/>
      <c r="BK766" s="26"/>
      <c r="BL766" s="41"/>
      <c r="BM766" t="s">
        <v>100</v>
      </c>
    </row>
    <row r="767" spans="1:65" x14ac:dyDescent="0.2">
      <c r="A767" s="249"/>
      <c r="B767" s="40" t="s">
        <v>10</v>
      </c>
      <c r="C767" s="24" t="s">
        <v>79</v>
      </c>
      <c r="D767" s="25"/>
      <c r="E767" s="26"/>
      <c r="F767" s="26"/>
      <c r="G767" s="26"/>
      <c r="H767" s="26"/>
      <c r="I767" s="26"/>
      <c r="J767" s="26"/>
      <c r="K767" s="26"/>
      <c r="L767" s="26"/>
      <c r="M767" s="26"/>
      <c r="N767" s="26"/>
      <c r="O767" s="26"/>
      <c r="P767" s="26"/>
      <c r="Q767" s="26"/>
      <c r="R767" s="26"/>
      <c r="S767" s="26"/>
      <c r="T767" s="26"/>
      <c r="U767" s="26"/>
      <c r="V767" s="26"/>
      <c r="W767" s="26"/>
      <c r="X767" s="26"/>
      <c r="Y767" s="26"/>
      <c r="Z767" s="26"/>
      <c r="AA767" s="26"/>
      <c r="AB767" s="26"/>
      <c r="AC767" s="26"/>
      <c r="AD767" s="26"/>
      <c r="AE767" s="26"/>
      <c r="AF767" s="26"/>
      <c r="AG767" s="26"/>
      <c r="AH767" s="26"/>
      <c r="AI767" s="26"/>
      <c r="AJ767" s="26"/>
      <c r="AK767" s="26"/>
      <c r="AL767" s="26"/>
      <c r="AM767" s="26"/>
      <c r="AN767" s="26"/>
      <c r="AO767" s="26"/>
      <c r="AP767" s="26"/>
      <c r="AQ767" s="26"/>
      <c r="AR767" s="26"/>
      <c r="AS767" s="26"/>
      <c r="AT767" s="26"/>
      <c r="AU767" s="26"/>
      <c r="AV767" s="26"/>
      <c r="AW767" s="26"/>
      <c r="AX767" s="26"/>
      <c r="AY767" s="26"/>
      <c r="AZ767" s="26"/>
      <c r="BA767" s="26"/>
      <c r="BB767" s="26"/>
      <c r="BC767" s="26"/>
      <c r="BD767" s="26"/>
      <c r="BE767" s="26"/>
      <c r="BF767" s="26"/>
      <c r="BG767" s="26"/>
      <c r="BH767" s="26"/>
      <c r="BI767" s="26"/>
      <c r="BJ767" s="26"/>
      <c r="BK767" s="26"/>
      <c r="BL767" s="41"/>
      <c r="BM767" t="s">
        <v>100</v>
      </c>
    </row>
    <row r="768" spans="1:65" x14ac:dyDescent="0.2">
      <c r="A768" s="249"/>
      <c r="B768" s="40" t="s">
        <v>10</v>
      </c>
      <c r="C768" s="24" t="s">
        <v>80</v>
      </c>
      <c r="D768" s="25"/>
      <c r="E768" s="26"/>
      <c r="F768" s="26"/>
      <c r="G768" s="26"/>
      <c r="H768" s="26"/>
      <c r="I768" s="26"/>
      <c r="J768" s="26"/>
      <c r="K768" s="26"/>
      <c r="L768" s="26"/>
      <c r="M768" s="26"/>
      <c r="N768" s="26"/>
      <c r="O768" s="26"/>
      <c r="P768" s="26"/>
      <c r="Q768" s="26"/>
      <c r="R768" s="26"/>
      <c r="S768" s="26"/>
      <c r="T768" s="26"/>
      <c r="U768" s="26"/>
      <c r="V768" s="26"/>
      <c r="W768" s="26"/>
      <c r="X768" s="26"/>
      <c r="Y768" s="26"/>
      <c r="Z768" s="26"/>
      <c r="AA768" s="26"/>
      <c r="AB768" s="26"/>
      <c r="AC768" s="26"/>
      <c r="AD768" s="26"/>
      <c r="AE768" s="26"/>
      <c r="AF768" s="26"/>
      <c r="AG768" s="26"/>
      <c r="AH768" s="26"/>
      <c r="AI768" s="26"/>
      <c r="AJ768" s="26"/>
      <c r="AK768" s="26"/>
      <c r="AL768" s="26"/>
      <c r="AM768" s="26"/>
      <c r="AN768" s="26"/>
      <c r="AO768" s="26"/>
      <c r="AP768" s="26"/>
      <c r="AQ768" s="26"/>
      <c r="AR768" s="26"/>
      <c r="AS768" s="26"/>
      <c r="AT768" s="26"/>
      <c r="AU768" s="26"/>
      <c r="AV768" s="26"/>
      <c r="AW768" s="26"/>
      <c r="AX768" s="26"/>
      <c r="AY768" s="26"/>
      <c r="AZ768" s="26"/>
      <c r="BA768" s="26"/>
      <c r="BB768" s="26"/>
      <c r="BC768" s="26"/>
      <c r="BD768" s="26"/>
      <c r="BE768" s="26"/>
      <c r="BF768" s="26"/>
      <c r="BG768" s="26"/>
      <c r="BH768" s="26"/>
      <c r="BI768" s="26"/>
      <c r="BJ768" s="26"/>
      <c r="BK768" s="26"/>
      <c r="BL768" s="41"/>
      <c r="BM768" t="s">
        <v>100</v>
      </c>
    </row>
    <row r="769" spans="1:65" x14ac:dyDescent="0.2">
      <c r="A769" s="249"/>
      <c r="B769" s="46" t="s">
        <v>10</v>
      </c>
      <c r="C769" s="24" t="s">
        <v>78</v>
      </c>
      <c r="D769" s="25"/>
      <c r="E769" s="26"/>
      <c r="F769" s="26"/>
      <c r="G769" s="26"/>
      <c r="H769" s="26"/>
      <c r="I769" s="26"/>
      <c r="J769" s="26"/>
      <c r="K769" s="26"/>
      <c r="L769" s="26"/>
      <c r="M769" s="26"/>
      <c r="N769" s="26"/>
      <c r="O769" s="26"/>
      <c r="P769" s="26"/>
      <c r="Q769" s="26"/>
      <c r="R769" s="26"/>
      <c r="S769" s="26"/>
      <c r="T769" s="26"/>
      <c r="U769" s="26"/>
      <c r="V769" s="26"/>
      <c r="W769" s="26"/>
      <c r="X769" s="26"/>
      <c r="Y769" s="26"/>
      <c r="Z769" s="26"/>
      <c r="AA769" s="26"/>
      <c r="AB769" s="26"/>
      <c r="AC769" s="26"/>
      <c r="AD769" s="26"/>
      <c r="AE769" s="26"/>
      <c r="AF769" s="26"/>
      <c r="AG769" s="26"/>
      <c r="AH769" s="26"/>
      <c r="AI769" s="26"/>
      <c r="AJ769" s="26"/>
      <c r="AK769" s="26"/>
      <c r="AL769" s="26"/>
      <c r="AM769" s="26"/>
      <c r="AN769" s="26"/>
      <c r="AO769" s="26"/>
      <c r="AP769" s="26"/>
      <c r="AQ769" s="26"/>
      <c r="AR769" s="26"/>
      <c r="AS769" s="26"/>
      <c r="AT769" s="26"/>
      <c r="AU769" s="26"/>
      <c r="AV769" s="26"/>
      <c r="AW769" s="26"/>
      <c r="AX769" s="26"/>
      <c r="AY769" s="26"/>
      <c r="AZ769" s="26"/>
      <c r="BA769" s="26"/>
      <c r="BB769" s="26"/>
      <c r="BC769" s="26"/>
      <c r="BD769" s="26"/>
      <c r="BE769" s="26"/>
      <c r="BF769" s="26"/>
      <c r="BG769" s="26"/>
      <c r="BH769" s="26"/>
      <c r="BI769" s="26"/>
      <c r="BJ769" s="26"/>
      <c r="BK769" s="26"/>
      <c r="BL769" s="41"/>
      <c r="BM769" t="s">
        <v>100</v>
      </c>
    </row>
    <row r="770" spans="1:65" x14ac:dyDescent="0.2">
      <c r="A770" s="249"/>
      <c r="B770" s="40" t="s">
        <v>10</v>
      </c>
      <c r="C770" s="31" t="s">
        <v>44</v>
      </c>
      <c r="D770" s="27">
        <v>0</v>
      </c>
      <c r="E770" s="28">
        <v>0</v>
      </c>
      <c r="F770" s="28">
        <v>0</v>
      </c>
      <c r="G770" s="28">
        <v>0</v>
      </c>
      <c r="H770" s="28">
        <v>0</v>
      </c>
      <c r="I770" s="28">
        <v>0</v>
      </c>
      <c r="J770" s="28">
        <v>0</v>
      </c>
      <c r="K770" s="28">
        <v>0</v>
      </c>
      <c r="L770" s="28">
        <v>0</v>
      </c>
      <c r="M770" s="28">
        <v>0</v>
      </c>
      <c r="N770" s="28">
        <v>0</v>
      </c>
      <c r="O770" s="28">
        <v>0</v>
      </c>
      <c r="P770" s="28">
        <v>0</v>
      </c>
      <c r="Q770" s="28">
        <v>0</v>
      </c>
      <c r="R770" s="28">
        <v>0</v>
      </c>
      <c r="S770" s="28">
        <v>0</v>
      </c>
      <c r="T770" s="28">
        <v>0</v>
      </c>
      <c r="U770" s="28">
        <v>0</v>
      </c>
      <c r="V770" s="28">
        <v>0</v>
      </c>
      <c r="W770" s="28">
        <v>0</v>
      </c>
      <c r="X770" s="28">
        <v>0</v>
      </c>
      <c r="Y770" s="28">
        <v>0</v>
      </c>
      <c r="Z770" s="28">
        <v>0</v>
      </c>
      <c r="AA770" s="28">
        <v>0</v>
      </c>
      <c r="AB770" s="28">
        <v>0</v>
      </c>
      <c r="AC770" s="28">
        <v>0</v>
      </c>
      <c r="AD770" s="28">
        <v>0</v>
      </c>
      <c r="AE770" s="28">
        <v>0</v>
      </c>
      <c r="AF770" s="28">
        <v>0</v>
      </c>
      <c r="AG770" s="28">
        <v>0</v>
      </c>
      <c r="AH770" s="28">
        <v>0</v>
      </c>
      <c r="AI770" s="28">
        <v>0</v>
      </c>
      <c r="AJ770" s="28">
        <v>0</v>
      </c>
      <c r="AK770" s="28">
        <v>0</v>
      </c>
      <c r="AL770" s="28">
        <v>0</v>
      </c>
      <c r="AM770" s="28">
        <v>0</v>
      </c>
      <c r="AN770" s="28">
        <v>0</v>
      </c>
      <c r="AO770" s="28">
        <v>0</v>
      </c>
      <c r="AP770" s="28">
        <v>0</v>
      </c>
      <c r="AQ770" s="28">
        <v>0</v>
      </c>
      <c r="AR770" s="28">
        <v>0</v>
      </c>
      <c r="AS770" s="28">
        <v>0</v>
      </c>
      <c r="AT770" s="28">
        <v>0</v>
      </c>
      <c r="AU770" s="28">
        <v>0</v>
      </c>
      <c r="AV770" s="28">
        <v>0</v>
      </c>
      <c r="AW770" s="28">
        <v>0</v>
      </c>
      <c r="AX770" s="28">
        <v>0</v>
      </c>
      <c r="AY770" s="28">
        <v>0</v>
      </c>
      <c r="AZ770" s="28">
        <v>0</v>
      </c>
      <c r="BA770" s="28">
        <v>0</v>
      </c>
      <c r="BB770" s="28">
        <v>0</v>
      </c>
      <c r="BC770" s="28">
        <v>0</v>
      </c>
      <c r="BD770" s="28">
        <v>0</v>
      </c>
      <c r="BE770" s="28">
        <v>0</v>
      </c>
      <c r="BF770" s="28">
        <v>0</v>
      </c>
      <c r="BG770" s="28">
        <v>0</v>
      </c>
      <c r="BH770" s="28">
        <v>0</v>
      </c>
      <c r="BI770" s="28">
        <v>0</v>
      </c>
      <c r="BJ770" s="28">
        <v>0</v>
      </c>
      <c r="BK770" s="28">
        <v>0</v>
      </c>
      <c r="BL770" s="42">
        <v>0</v>
      </c>
      <c r="BM770" t="s">
        <v>100</v>
      </c>
    </row>
    <row r="771" spans="1:65" x14ac:dyDescent="0.2">
      <c r="A771" s="249"/>
      <c r="B771" s="40" t="s">
        <v>10</v>
      </c>
      <c r="C771" s="24" t="s">
        <v>74</v>
      </c>
      <c r="D771" s="35">
        <v>0</v>
      </c>
      <c r="E771" s="29">
        <v>0</v>
      </c>
      <c r="F771" s="29">
        <v>0</v>
      </c>
      <c r="G771" s="29">
        <v>0</v>
      </c>
      <c r="H771" s="29">
        <v>0</v>
      </c>
      <c r="I771" s="29">
        <v>0</v>
      </c>
      <c r="J771" s="29">
        <v>0</v>
      </c>
      <c r="K771" s="29">
        <v>0</v>
      </c>
      <c r="L771" s="29">
        <v>0</v>
      </c>
      <c r="M771" s="29">
        <v>0</v>
      </c>
      <c r="N771" s="29">
        <v>0</v>
      </c>
      <c r="O771" s="29">
        <v>0</v>
      </c>
      <c r="P771" s="29">
        <v>0</v>
      </c>
      <c r="Q771" s="29">
        <v>0</v>
      </c>
      <c r="R771" s="29">
        <v>0</v>
      </c>
      <c r="S771" s="29">
        <v>0</v>
      </c>
      <c r="T771" s="29">
        <v>0</v>
      </c>
      <c r="U771" s="29">
        <v>0</v>
      </c>
      <c r="V771" s="29">
        <v>0</v>
      </c>
      <c r="W771" s="29">
        <v>0</v>
      </c>
      <c r="X771" s="26">
        <v>0</v>
      </c>
      <c r="Y771" s="26">
        <v>0</v>
      </c>
      <c r="Z771" s="26">
        <v>0</v>
      </c>
      <c r="AA771" s="26">
        <v>0</v>
      </c>
      <c r="AB771" s="26">
        <v>0</v>
      </c>
      <c r="AC771" s="26">
        <v>0</v>
      </c>
      <c r="AD771" s="26">
        <v>0</v>
      </c>
      <c r="AE771" s="26">
        <v>0</v>
      </c>
      <c r="AF771" s="26">
        <v>0</v>
      </c>
      <c r="AG771" s="26">
        <v>0</v>
      </c>
      <c r="AH771" s="26">
        <v>0</v>
      </c>
      <c r="AI771" s="26"/>
      <c r="AJ771" s="26"/>
      <c r="AK771" s="26"/>
      <c r="AL771" s="26"/>
      <c r="AM771" s="26"/>
      <c r="AN771" s="26"/>
      <c r="AO771" s="26"/>
      <c r="AP771" s="26"/>
      <c r="AQ771" s="26"/>
      <c r="AR771" s="26"/>
      <c r="AS771" s="26"/>
      <c r="AT771" s="26"/>
      <c r="AU771" s="26"/>
      <c r="AV771" s="26"/>
      <c r="AW771" s="26"/>
      <c r="AX771" s="26"/>
      <c r="AY771" s="26"/>
      <c r="AZ771" s="26"/>
      <c r="BA771" s="26"/>
      <c r="BB771" s="26"/>
      <c r="BC771" s="26"/>
      <c r="BD771" s="26"/>
      <c r="BE771" s="26"/>
      <c r="BF771" s="26"/>
      <c r="BG771" s="26"/>
      <c r="BH771" s="26"/>
      <c r="BI771" s="26"/>
      <c r="BJ771" s="26"/>
      <c r="BK771" s="26"/>
      <c r="BL771" s="41"/>
      <c r="BM771" t="s">
        <v>100</v>
      </c>
    </row>
    <row r="772" spans="1:65" x14ac:dyDescent="0.2">
      <c r="A772" s="249"/>
      <c r="B772" s="40" t="s">
        <v>10</v>
      </c>
      <c r="C772" s="24" t="s">
        <v>83</v>
      </c>
      <c r="D772" s="25"/>
      <c r="E772" s="26"/>
      <c r="F772" s="26"/>
      <c r="G772" s="26"/>
      <c r="H772" s="26"/>
      <c r="I772" s="26"/>
      <c r="J772" s="26"/>
      <c r="K772" s="26"/>
      <c r="L772" s="26"/>
      <c r="M772" s="26"/>
      <c r="N772" s="26"/>
      <c r="O772" s="26"/>
      <c r="P772" s="26"/>
      <c r="Q772" s="26"/>
      <c r="R772" s="26"/>
      <c r="S772" s="26"/>
      <c r="T772" s="26"/>
      <c r="U772" s="26"/>
      <c r="V772" s="26"/>
      <c r="W772" s="30"/>
      <c r="X772" s="30"/>
      <c r="Y772" s="30"/>
      <c r="Z772" s="30"/>
      <c r="AA772" s="30"/>
      <c r="AB772" s="30"/>
      <c r="AC772" s="30"/>
      <c r="AD772" s="30"/>
      <c r="AE772" s="30"/>
      <c r="AF772" s="30"/>
      <c r="AG772" s="30"/>
      <c r="AH772" s="30"/>
      <c r="AI772" s="30"/>
      <c r="AJ772" s="30"/>
      <c r="AK772" s="30"/>
      <c r="AL772" s="30"/>
      <c r="AM772" s="30"/>
      <c r="AN772" s="30"/>
      <c r="AO772" s="30"/>
      <c r="AP772" s="30"/>
      <c r="AQ772" s="30"/>
      <c r="AR772" s="30"/>
      <c r="AS772" s="30"/>
      <c r="AT772" s="30"/>
      <c r="AU772" s="30"/>
      <c r="AV772" s="30"/>
      <c r="AW772" s="30"/>
      <c r="AX772" s="30"/>
      <c r="AY772" s="30"/>
      <c r="AZ772" s="30"/>
      <c r="BA772" s="30"/>
      <c r="BB772" s="30"/>
      <c r="BC772" s="30"/>
      <c r="BD772" s="30"/>
      <c r="BE772" s="30"/>
      <c r="BF772" s="30"/>
      <c r="BG772" s="30"/>
      <c r="BH772" s="30"/>
      <c r="BI772" s="30"/>
      <c r="BJ772" s="30"/>
      <c r="BK772" s="30"/>
      <c r="BL772" s="43"/>
      <c r="BM772" t="s">
        <v>100</v>
      </c>
    </row>
    <row r="773" spans="1:65" x14ac:dyDescent="0.2">
      <c r="A773" s="249"/>
      <c r="B773" s="40" t="s">
        <v>10</v>
      </c>
      <c r="C773" s="24" t="s">
        <v>75</v>
      </c>
      <c r="D773" s="25"/>
      <c r="E773" s="26"/>
      <c r="F773" s="26"/>
      <c r="G773" s="26"/>
      <c r="H773" s="26"/>
      <c r="I773" s="26"/>
      <c r="J773" s="26"/>
      <c r="K773" s="26"/>
      <c r="L773" s="26"/>
      <c r="M773" s="26"/>
      <c r="N773" s="26"/>
      <c r="O773" s="26"/>
      <c r="P773" s="26"/>
      <c r="Q773" s="26"/>
      <c r="R773" s="26"/>
      <c r="S773" s="26"/>
      <c r="T773" s="26"/>
      <c r="U773" s="26"/>
      <c r="V773" s="26"/>
      <c r="W773" s="26"/>
      <c r="X773" s="26"/>
      <c r="Y773" s="26"/>
      <c r="Z773" s="26"/>
      <c r="AA773" s="26"/>
      <c r="AB773" s="26"/>
      <c r="AC773" s="26"/>
      <c r="AD773" s="26"/>
      <c r="AE773" s="26"/>
      <c r="AF773" s="26"/>
      <c r="AG773" s="26"/>
      <c r="AH773" s="26"/>
      <c r="AI773" s="26"/>
      <c r="AJ773" s="26"/>
      <c r="AK773" s="26"/>
      <c r="AL773" s="26"/>
      <c r="AM773" s="26"/>
      <c r="AN773" s="26"/>
      <c r="AO773" s="26"/>
      <c r="AP773" s="26"/>
      <c r="AQ773" s="26"/>
      <c r="AR773" s="26"/>
      <c r="AS773" s="26"/>
      <c r="AT773" s="26"/>
      <c r="AU773" s="26"/>
      <c r="AV773" s="26"/>
      <c r="AW773" s="26"/>
      <c r="AX773" s="26"/>
      <c r="AY773" s="26"/>
      <c r="AZ773" s="26"/>
      <c r="BA773" s="26"/>
      <c r="BB773" s="26"/>
      <c r="BC773" s="26"/>
      <c r="BD773" s="26"/>
      <c r="BE773" s="26"/>
      <c r="BF773" s="26"/>
      <c r="BG773" s="26"/>
      <c r="BH773" s="26"/>
      <c r="BI773" s="26"/>
      <c r="BJ773" s="26"/>
      <c r="BK773" s="26"/>
      <c r="BL773" s="41"/>
      <c r="BM773" t="s">
        <v>100</v>
      </c>
    </row>
    <row r="774" spans="1:65" x14ac:dyDescent="0.2">
      <c r="A774" s="249"/>
      <c r="B774" s="40" t="s">
        <v>10</v>
      </c>
      <c r="C774" s="24" t="s">
        <v>79</v>
      </c>
      <c r="D774" s="25"/>
      <c r="E774" s="26"/>
      <c r="F774" s="26"/>
      <c r="G774" s="26"/>
      <c r="H774" s="26"/>
      <c r="I774" s="26"/>
      <c r="J774" s="26"/>
      <c r="K774" s="26"/>
      <c r="L774" s="26"/>
      <c r="M774" s="26"/>
      <c r="N774" s="26"/>
      <c r="O774" s="26"/>
      <c r="P774" s="26"/>
      <c r="Q774" s="26"/>
      <c r="R774" s="26"/>
      <c r="S774" s="26"/>
      <c r="T774" s="26"/>
      <c r="U774" s="26"/>
      <c r="V774" s="26"/>
      <c r="W774" s="26"/>
      <c r="X774" s="26"/>
      <c r="Y774" s="26"/>
      <c r="Z774" s="26"/>
      <c r="AA774" s="26"/>
      <c r="AB774" s="26"/>
      <c r="AC774" s="26"/>
      <c r="AD774" s="26"/>
      <c r="AE774" s="26"/>
      <c r="AF774" s="26"/>
      <c r="AG774" s="26"/>
      <c r="AH774" s="26"/>
      <c r="AI774" s="26"/>
      <c r="AJ774" s="26"/>
      <c r="AK774" s="26"/>
      <c r="AL774" s="26"/>
      <c r="AM774" s="26"/>
      <c r="AN774" s="26"/>
      <c r="AO774" s="26"/>
      <c r="AP774" s="26"/>
      <c r="AQ774" s="26"/>
      <c r="AR774" s="26"/>
      <c r="AS774" s="26"/>
      <c r="AT774" s="26"/>
      <c r="AU774" s="26"/>
      <c r="AV774" s="26"/>
      <c r="AW774" s="26"/>
      <c r="AX774" s="26"/>
      <c r="AY774" s="26"/>
      <c r="AZ774" s="26"/>
      <c r="BA774" s="26"/>
      <c r="BB774" s="26"/>
      <c r="BC774" s="26"/>
      <c r="BD774" s="26"/>
      <c r="BE774" s="26"/>
      <c r="BF774" s="26"/>
      <c r="BG774" s="26"/>
      <c r="BH774" s="26"/>
      <c r="BI774" s="26"/>
      <c r="BJ774" s="26"/>
      <c r="BK774" s="26"/>
      <c r="BL774" s="41"/>
      <c r="BM774" t="s">
        <v>100</v>
      </c>
    </row>
    <row r="775" spans="1:65" x14ac:dyDescent="0.2">
      <c r="A775" s="249"/>
      <c r="B775" s="40" t="s">
        <v>10</v>
      </c>
      <c r="C775" s="24" t="s">
        <v>80</v>
      </c>
      <c r="D775" s="25"/>
      <c r="E775" s="26"/>
      <c r="F775" s="26"/>
      <c r="G775" s="26"/>
      <c r="H775" s="26"/>
      <c r="I775" s="26"/>
      <c r="J775" s="26"/>
      <c r="K775" s="26"/>
      <c r="L775" s="26"/>
      <c r="M775" s="26"/>
      <c r="N775" s="26"/>
      <c r="O775" s="26"/>
      <c r="P775" s="26"/>
      <c r="Q775" s="26"/>
      <c r="R775" s="26"/>
      <c r="S775" s="26"/>
      <c r="T775" s="26"/>
      <c r="U775" s="26"/>
      <c r="V775" s="26"/>
      <c r="W775" s="26"/>
      <c r="X775" s="26"/>
      <c r="Y775" s="26"/>
      <c r="Z775" s="26"/>
      <c r="AA775" s="26"/>
      <c r="AB775" s="26"/>
      <c r="AC775" s="26"/>
      <c r="AD775" s="26"/>
      <c r="AE775" s="26"/>
      <c r="AF775" s="26"/>
      <c r="AG775" s="26"/>
      <c r="AH775" s="26"/>
      <c r="AI775" s="26"/>
      <c r="AJ775" s="26"/>
      <c r="AK775" s="26"/>
      <c r="AL775" s="26"/>
      <c r="AM775" s="26"/>
      <c r="AN775" s="26"/>
      <c r="AO775" s="26"/>
      <c r="AP775" s="26"/>
      <c r="AQ775" s="26"/>
      <c r="AR775" s="26"/>
      <c r="AS775" s="26"/>
      <c r="AT775" s="26"/>
      <c r="AU775" s="26"/>
      <c r="AV775" s="26"/>
      <c r="AW775" s="26"/>
      <c r="AX775" s="26"/>
      <c r="AY775" s="26"/>
      <c r="AZ775" s="26"/>
      <c r="BA775" s="26"/>
      <c r="BB775" s="26"/>
      <c r="BC775" s="26"/>
      <c r="BD775" s="26"/>
      <c r="BE775" s="26"/>
      <c r="BF775" s="26"/>
      <c r="BG775" s="26"/>
      <c r="BH775" s="26"/>
      <c r="BI775" s="26"/>
      <c r="BJ775" s="26"/>
      <c r="BK775" s="26"/>
      <c r="BL775" s="41"/>
      <c r="BM775" t="s">
        <v>100</v>
      </c>
    </row>
    <row r="776" spans="1:65" x14ac:dyDescent="0.2">
      <c r="A776" s="249"/>
      <c r="B776" s="46" t="s">
        <v>10</v>
      </c>
      <c r="C776" s="24" t="s">
        <v>78</v>
      </c>
      <c r="D776" s="25"/>
      <c r="E776" s="26"/>
      <c r="F776" s="26"/>
      <c r="G776" s="26"/>
      <c r="H776" s="26"/>
      <c r="I776" s="26"/>
      <c r="J776" s="26"/>
      <c r="K776" s="26"/>
      <c r="L776" s="26"/>
      <c r="M776" s="26"/>
      <c r="N776" s="26"/>
      <c r="O776" s="26"/>
      <c r="P776" s="26"/>
      <c r="Q776" s="26"/>
      <c r="R776" s="26"/>
      <c r="S776" s="26"/>
      <c r="T776" s="26"/>
      <c r="U776" s="26"/>
      <c r="V776" s="26"/>
      <c r="W776" s="26"/>
      <c r="X776" s="26"/>
      <c r="Y776" s="26"/>
      <c r="Z776" s="26"/>
      <c r="AA776" s="26"/>
      <c r="AB776" s="26"/>
      <c r="AC776" s="26"/>
      <c r="AD776" s="26"/>
      <c r="AE776" s="26"/>
      <c r="AF776" s="26"/>
      <c r="AG776" s="26"/>
      <c r="AH776" s="26"/>
      <c r="AI776" s="26"/>
      <c r="AJ776" s="26"/>
      <c r="AK776" s="26"/>
      <c r="AL776" s="26"/>
      <c r="AM776" s="26"/>
      <c r="AN776" s="26"/>
      <c r="AO776" s="26"/>
      <c r="AP776" s="26"/>
      <c r="AQ776" s="26"/>
      <c r="AR776" s="26"/>
      <c r="AS776" s="26"/>
      <c r="AT776" s="26"/>
      <c r="AU776" s="26"/>
      <c r="AV776" s="26"/>
      <c r="AW776" s="26"/>
      <c r="AX776" s="26"/>
      <c r="AY776" s="26"/>
      <c r="AZ776" s="26"/>
      <c r="BA776" s="26"/>
      <c r="BB776" s="26"/>
      <c r="BC776" s="26"/>
      <c r="BD776" s="26"/>
      <c r="BE776" s="26"/>
      <c r="BF776" s="26"/>
      <c r="BG776" s="26"/>
      <c r="BH776" s="26"/>
      <c r="BI776" s="26"/>
      <c r="BJ776" s="26"/>
      <c r="BK776" s="26"/>
      <c r="BL776" s="41"/>
      <c r="BM776" t="s">
        <v>100</v>
      </c>
    </row>
    <row r="777" spans="1:65" x14ac:dyDescent="0.2">
      <c r="B777" s="247" t="s">
        <v>17</v>
      </c>
      <c r="C777" s="28" t="s">
        <v>6</v>
      </c>
      <c r="D777" s="28">
        <v>38</v>
      </c>
      <c r="E777" s="28">
        <v>66</v>
      </c>
      <c r="F777" s="28">
        <v>138</v>
      </c>
      <c r="G777" s="28">
        <v>218</v>
      </c>
      <c r="H777" s="28">
        <v>358</v>
      </c>
      <c r="I777" s="28">
        <v>690</v>
      </c>
      <c r="J777" s="28">
        <v>1412</v>
      </c>
      <c r="K777" s="28">
        <v>2223</v>
      </c>
      <c r="L777" s="28">
        <v>3403</v>
      </c>
      <c r="M777" s="28">
        <v>4582</v>
      </c>
      <c r="N777" s="28">
        <v>5912</v>
      </c>
      <c r="O777" s="28">
        <v>6758</v>
      </c>
      <c r="P777" s="28">
        <v>7607.5</v>
      </c>
      <c r="Q777" s="28">
        <v>8156</v>
      </c>
      <c r="R777" s="28">
        <v>9201.4</v>
      </c>
      <c r="S777" s="28">
        <v>10298.200000000001</v>
      </c>
      <c r="T777" s="28">
        <v>11566.6</v>
      </c>
      <c r="U777" s="28">
        <v>13497.4</v>
      </c>
      <c r="V777" s="28">
        <v>14898.1</v>
      </c>
      <c r="W777" s="28">
        <v>16258.1</v>
      </c>
      <c r="X777" s="28">
        <v>16876.099999999999</v>
      </c>
      <c r="Y777" s="28">
        <v>17968.099999999999</v>
      </c>
      <c r="Z777" s="28">
        <v>18893.099999999999</v>
      </c>
      <c r="AA777" s="28">
        <v>20743.099999999999</v>
      </c>
      <c r="AB777" s="28">
        <v>22593.1</v>
      </c>
      <c r="AC777" s="28">
        <v>25432.324999999997</v>
      </c>
      <c r="AD777" s="28">
        <v>28271.549999999996</v>
      </c>
      <c r="AE777" s="28">
        <v>31110.774999999994</v>
      </c>
      <c r="AF777" s="28">
        <v>33949.999999999993</v>
      </c>
      <c r="AG777" s="28">
        <v>33949.999999999993</v>
      </c>
      <c r="AH777" s="28">
        <v>33949.999999999993</v>
      </c>
      <c r="AI777" s="28">
        <v>33949.999999999993</v>
      </c>
      <c r="AJ777" s="28">
        <v>33949.999999999993</v>
      </c>
      <c r="AK777" s="28">
        <v>33949.999999999993</v>
      </c>
      <c r="AL777" s="28">
        <v>33949.999999999993</v>
      </c>
      <c r="AM777" s="28">
        <v>33949.999999999993</v>
      </c>
      <c r="AN777" s="28">
        <v>33949.999999999993</v>
      </c>
      <c r="AO777" s="28">
        <v>33949.999999999993</v>
      </c>
      <c r="AP777" s="28">
        <v>33949.999999999993</v>
      </c>
      <c r="AQ777" s="28">
        <v>33949.999999999993</v>
      </c>
      <c r="AR777" s="28">
        <v>33949.999999999993</v>
      </c>
      <c r="AS777" s="28">
        <v>33949.999999999993</v>
      </c>
      <c r="AT777" s="28">
        <v>33949.999999999993</v>
      </c>
      <c r="AU777" s="28">
        <v>33949.999999999993</v>
      </c>
      <c r="AV777" s="28">
        <v>33949.999999999993</v>
      </c>
      <c r="AW777" s="28">
        <v>33949.999999999993</v>
      </c>
      <c r="AX777" s="28">
        <v>33949.999999999993</v>
      </c>
      <c r="AY777" s="28">
        <v>33949.999999999993</v>
      </c>
      <c r="AZ777" s="28">
        <v>33949.999999999993</v>
      </c>
      <c r="BA777" s="28">
        <v>33949.999999999993</v>
      </c>
      <c r="BB777" s="28">
        <v>33949.999999999993</v>
      </c>
      <c r="BC777" s="28">
        <v>33949.999999999993</v>
      </c>
      <c r="BD777" s="28">
        <v>33949.999999999993</v>
      </c>
      <c r="BE777" s="28">
        <v>33949.999999999993</v>
      </c>
      <c r="BF777" s="28">
        <v>33949.999999999993</v>
      </c>
      <c r="BG777" s="28">
        <v>33949.999999999993</v>
      </c>
      <c r="BH777" s="28">
        <v>33949.999999999993</v>
      </c>
      <c r="BI777" s="28">
        <v>33949.999999999993</v>
      </c>
      <c r="BJ777" s="28">
        <v>33949.999999999993</v>
      </c>
      <c r="BK777" s="28">
        <v>33949.999999999993</v>
      </c>
      <c r="BL777" s="42">
        <v>33949.999999999993</v>
      </c>
      <c r="BM777" t="s">
        <v>100</v>
      </c>
    </row>
    <row r="778" spans="1:65" x14ac:dyDescent="0.2">
      <c r="A778" s="6"/>
      <c r="B778" s="40" t="s">
        <v>17</v>
      </c>
      <c r="C778" s="24" t="s">
        <v>74</v>
      </c>
      <c r="D778" s="35">
        <v>38</v>
      </c>
      <c r="E778" s="29">
        <v>66</v>
      </c>
      <c r="F778" s="29">
        <v>138</v>
      </c>
      <c r="G778" s="29">
        <v>218</v>
      </c>
      <c r="H778" s="29">
        <v>358</v>
      </c>
      <c r="I778" s="29">
        <v>690</v>
      </c>
      <c r="J778" s="29">
        <v>1412</v>
      </c>
      <c r="K778" s="29">
        <v>2223</v>
      </c>
      <c r="L778" s="29">
        <v>3403</v>
      </c>
      <c r="M778" s="29">
        <v>4582</v>
      </c>
      <c r="N778" s="29">
        <v>5912</v>
      </c>
      <c r="O778" s="29">
        <v>6758</v>
      </c>
      <c r="P778" s="29">
        <v>7607.5</v>
      </c>
      <c r="Q778" s="29">
        <v>8156</v>
      </c>
      <c r="R778" s="29">
        <v>9201.4</v>
      </c>
      <c r="S778" s="29">
        <v>10298.200000000001</v>
      </c>
      <c r="T778" s="29">
        <v>11566.6</v>
      </c>
      <c r="U778" s="29">
        <v>13497.4</v>
      </c>
      <c r="V778" s="29">
        <v>14898.1</v>
      </c>
      <c r="W778" s="29">
        <v>16258.1</v>
      </c>
      <c r="X778" s="26">
        <v>0</v>
      </c>
      <c r="Y778" s="26">
        <v>0</v>
      </c>
      <c r="Z778" s="26">
        <v>0</v>
      </c>
      <c r="AA778" s="26">
        <v>24100</v>
      </c>
      <c r="AB778" s="26">
        <v>0</v>
      </c>
      <c r="AC778" s="26">
        <v>0</v>
      </c>
      <c r="AD778" s="26">
        <v>0</v>
      </c>
      <c r="AE778" s="26">
        <v>0</v>
      </c>
      <c r="AF778" s="26">
        <v>33950</v>
      </c>
      <c r="AG778" s="26">
        <v>0</v>
      </c>
      <c r="AH778" s="26">
        <v>0</v>
      </c>
      <c r="AI778" s="26"/>
      <c r="AJ778" s="26"/>
      <c r="AK778" s="26"/>
      <c r="AL778" s="26"/>
      <c r="AM778" s="26"/>
      <c r="AN778" s="26"/>
      <c r="AO778" s="26"/>
      <c r="AP778" s="26"/>
      <c r="AQ778" s="26"/>
      <c r="AR778" s="26"/>
      <c r="AS778" s="26"/>
      <c r="AT778" s="26"/>
      <c r="AU778" s="26"/>
      <c r="AV778" s="26"/>
      <c r="AW778" s="26"/>
      <c r="AX778" s="26"/>
      <c r="AY778" s="26"/>
      <c r="AZ778" s="26"/>
      <c r="BA778" s="26"/>
      <c r="BB778" s="26"/>
      <c r="BC778" s="26"/>
      <c r="BD778" s="26"/>
      <c r="BE778" s="26"/>
      <c r="BF778" s="26"/>
      <c r="BG778" s="26"/>
      <c r="BH778" s="26"/>
      <c r="BI778" s="26"/>
      <c r="BJ778" s="26"/>
      <c r="BK778" s="26"/>
      <c r="BL778" s="41"/>
      <c r="BM778" t="s">
        <v>100</v>
      </c>
    </row>
    <row r="779" spans="1:65" x14ac:dyDescent="0.2">
      <c r="A779" s="6"/>
      <c r="B779" s="40" t="s">
        <v>17</v>
      </c>
      <c r="C779" s="24" t="s">
        <v>83</v>
      </c>
      <c r="D779" s="25"/>
      <c r="E779" s="26"/>
      <c r="F779" s="26"/>
      <c r="G779" s="26"/>
      <c r="H779" s="26"/>
      <c r="I779" s="26"/>
      <c r="J779" s="26"/>
      <c r="K779" s="26"/>
      <c r="L779" s="26"/>
      <c r="M779" s="26"/>
      <c r="N779" s="26"/>
      <c r="O779" s="26"/>
      <c r="P779" s="26"/>
      <c r="Q779" s="26"/>
      <c r="R779" s="26"/>
      <c r="S779" s="26"/>
      <c r="T779" s="26"/>
      <c r="U779" s="26"/>
      <c r="V779" s="26"/>
      <c r="AC779" s="44">
        <v>2839.2250000000004</v>
      </c>
      <c r="AD779" s="44">
        <v>2839.2250000000004</v>
      </c>
      <c r="AE779" s="44">
        <v>2839.2250000000004</v>
      </c>
      <c r="AF779" s="44">
        <v>2839.2250000000004</v>
      </c>
      <c r="AG779" s="44"/>
      <c r="AH779" s="44"/>
      <c r="AI779" s="44"/>
      <c r="AJ779" s="44"/>
      <c r="AK779" s="44"/>
      <c r="AL779" s="44"/>
      <c r="AM779" s="44"/>
      <c r="AN779" s="44"/>
      <c r="AO779" s="44"/>
      <c r="AP779" s="44"/>
      <c r="AQ779" s="44"/>
      <c r="AR779" s="44"/>
      <c r="AS779" s="44"/>
      <c r="AT779" s="44"/>
      <c r="AU779" s="44"/>
      <c r="AV779" s="44"/>
      <c r="AW779" s="44"/>
      <c r="AX779" s="44"/>
      <c r="AY779" s="44"/>
      <c r="AZ779" s="44"/>
      <c r="BA779" s="44"/>
      <c r="BB779" s="44"/>
      <c r="BC779" s="30"/>
      <c r="BD779" s="30"/>
      <c r="BE779" s="30"/>
      <c r="BF779" s="30"/>
      <c r="BG779" s="30"/>
      <c r="BH779" s="30"/>
      <c r="BI779" s="30"/>
      <c r="BJ779" s="30"/>
      <c r="BK779" s="30"/>
      <c r="BL779" s="43"/>
      <c r="BM779" t="s">
        <v>100</v>
      </c>
    </row>
    <row r="780" spans="1:65" x14ac:dyDescent="0.2">
      <c r="A780" s="6"/>
      <c r="B780" s="40" t="s">
        <v>17</v>
      </c>
      <c r="C780" s="24" t="s">
        <v>75</v>
      </c>
      <c r="D780" s="25"/>
      <c r="E780" s="26"/>
      <c r="F780" s="26"/>
      <c r="G780" s="26"/>
      <c r="H780" s="26"/>
      <c r="I780" s="26"/>
      <c r="J780" s="26"/>
      <c r="K780" s="26"/>
      <c r="L780" s="26"/>
      <c r="M780" s="26"/>
      <c r="N780" s="26"/>
      <c r="O780" s="26"/>
      <c r="P780" s="26"/>
      <c r="Q780" s="26"/>
      <c r="R780" s="26"/>
      <c r="S780" s="26"/>
      <c r="T780" s="26"/>
      <c r="U780" s="26"/>
      <c r="V780" s="26"/>
      <c r="W780" s="26"/>
      <c r="X780" s="26"/>
      <c r="Y780" s="74">
        <v>1600</v>
      </c>
      <c r="Z780" s="74">
        <v>925</v>
      </c>
      <c r="AA780" s="74">
        <v>1850</v>
      </c>
      <c r="AB780" s="74">
        <v>1850</v>
      </c>
      <c r="AC780" s="26"/>
      <c r="AD780" s="26"/>
      <c r="AE780" s="26"/>
      <c r="AF780" s="26"/>
      <c r="AG780" s="26"/>
      <c r="AH780" s="26"/>
      <c r="AI780" s="26"/>
      <c r="AJ780" s="26"/>
      <c r="AK780" s="26"/>
      <c r="AL780" s="26"/>
      <c r="AM780" s="26"/>
      <c r="AN780" s="26"/>
      <c r="AO780" s="26"/>
      <c r="AP780" s="26"/>
      <c r="AQ780" s="26"/>
      <c r="AR780" s="26"/>
      <c r="AS780" s="26"/>
      <c r="AT780" s="26"/>
      <c r="AU780" s="26"/>
      <c r="AV780" s="26"/>
      <c r="AW780" s="26"/>
      <c r="AX780" s="26"/>
      <c r="AY780" s="26"/>
      <c r="AZ780" s="26"/>
      <c r="BA780" s="26"/>
      <c r="BB780" s="26"/>
      <c r="BC780" s="26"/>
      <c r="BD780" s="26"/>
      <c r="BE780" s="26"/>
      <c r="BF780" s="26"/>
      <c r="BG780" s="26"/>
      <c r="BH780" s="26"/>
      <c r="BI780" s="26"/>
      <c r="BJ780" s="26"/>
      <c r="BK780" s="26"/>
      <c r="BL780" s="41"/>
      <c r="BM780" t="s">
        <v>100</v>
      </c>
    </row>
    <row r="781" spans="1:65" x14ac:dyDescent="0.2">
      <c r="A781" s="6"/>
      <c r="B781" s="40" t="s">
        <v>17</v>
      </c>
      <c r="C781" s="24" t="s">
        <v>244</v>
      </c>
      <c r="D781" s="25"/>
      <c r="E781" s="26"/>
      <c r="F781" s="26"/>
      <c r="G781" s="26"/>
      <c r="H781" s="26"/>
      <c r="I781" s="26"/>
      <c r="J781" s="26"/>
      <c r="K781" s="26"/>
      <c r="L781" s="26"/>
      <c r="M781" s="26"/>
      <c r="N781" s="26"/>
      <c r="O781" s="26"/>
      <c r="P781" s="26"/>
      <c r="Q781" s="26"/>
      <c r="R781" s="26"/>
      <c r="S781" s="26"/>
      <c r="T781" s="26"/>
      <c r="U781" s="26"/>
      <c r="V781" s="26"/>
      <c r="W781" s="26"/>
      <c r="X781" s="26">
        <v>618</v>
      </c>
      <c r="Y781" s="26">
        <v>1092</v>
      </c>
      <c r="Z781" s="26"/>
      <c r="AA781" s="26"/>
      <c r="AB781" s="26"/>
      <c r="AC781" s="26"/>
      <c r="AD781" s="26"/>
      <c r="AE781" s="26"/>
      <c r="AF781" s="26"/>
      <c r="AG781" s="26"/>
      <c r="AH781" s="26"/>
      <c r="AI781" s="26"/>
      <c r="AJ781" s="26"/>
      <c r="AK781" s="26"/>
      <c r="AL781" s="26"/>
      <c r="AM781" s="26"/>
      <c r="AN781" s="26"/>
      <c r="AO781" s="26"/>
      <c r="AP781" s="26"/>
      <c r="AQ781" s="26"/>
      <c r="AR781" s="26"/>
      <c r="AS781" s="26"/>
      <c r="AT781" s="26"/>
      <c r="AU781" s="26"/>
      <c r="AV781" s="26"/>
      <c r="AW781" s="26"/>
      <c r="AX781" s="26"/>
      <c r="AY781" s="26"/>
      <c r="AZ781" s="26"/>
      <c r="BA781" s="26"/>
      <c r="BB781" s="26"/>
      <c r="BC781" s="26"/>
      <c r="BD781" s="26"/>
      <c r="BE781" s="26"/>
      <c r="BF781" s="26"/>
      <c r="BG781" s="26"/>
      <c r="BH781" s="26"/>
      <c r="BI781" s="26"/>
      <c r="BJ781" s="26"/>
      <c r="BK781" s="26"/>
      <c r="BL781" s="41"/>
      <c r="BM781" t="s">
        <v>100</v>
      </c>
    </row>
    <row r="782" spans="1:65" x14ac:dyDescent="0.2">
      <c r="A782" s="6"/>
      <c r="B782" s="40" t="s">
        <v>17</v>
      </c>
      <c r="C782" s="24" t="s">
        <v>240</v>
      </c>
      <c r="D782" s="25"/>
      <c r="E782" s="26"/>
      <c r="F782" s="26"/>
      <c r="G782" s="26"/>
      <c r="H782" s="26"/>
      <c r="I782" s="26"/>
      <c r="J782" s="26"/>
      <c r="K782" s="26"/>
      <c r="L782" s="26"/>
      <c r="M782" s="26"/>
      <c r="N782" s="26"/>
      <c r="O782" s="26"/>
      <c r="P782" s="26"/>
      <c r="Q782" s="26"/>
      <c r="R782" s="26"/>
      <c r="S782" s="26"/>
      <c r="T782" s="26"/>
      <c r="U782" s="26"/>
      <c r="V782" s="26"/>
      <c r="W782" s="33">
        <v>104</v>
      </c>
      <c r="X782" s="33">
        <v>0</v>
      </c>
      <c r="Y782" s="33">
        <v>0</v>
      </c>
      <c r="Z782" s="33">
        <v>0</v>
      </c>
      <c r="AA782" s="33">
        <v>0</v>
      </c>
      <c r="AB782" s="33">
        <v>0</v>
      </c>
      <c r="AC782" s="33">
        <v>0</v>
      </c>
      <c r="AD782" s="33">
        <v>0</v>
      </c>
      <c r="AE782" s="33">
        <v>0</v>
      </c>
      <c r="AF782" s="33">
        <v>0</v>
      </c>
      <c r="AG782" s="33">
        <v>0</v>
      </c>
      <c r="AH782" s="33">
        <v>0</v>
      </c>
      <c r="AI782" s="26"/>
      <c r="AJ782" s="26"/>
      <c r="AK782" s="26"/>
      <c r="AL782" s="26"/>
      <c r="AM782" s="26"/>
      <c r="AN782" s="26"/>
      <c r="AO782" s="26"/>
      <c r="AP782" s="26"/>
      <c r="AQ782" s="26"/>
      <c r="AR782" s="26"/>
      <c r="AS782" s="26"/>
      <c r="AT782" s="26"/>
      <c r="AU782" s="26"/>
      <c r="AV782" s="26"/>
      <c r="AW782" s="26"/>
      <c r="AX782" s="26"/>
      <c r="AY782" s="26"/>
      <c r="AZ782" s="26"/>
      <c r="BA782" s="26"/>
      <c r="BB782" s="26"/>
      <c r="BC782" s="26"/>
      <c r="BD782" s="26"/>
      <c r="BE782" s="26"/>
      <c r="BF782" s="26"/>
      <c r="BG782" s="26"/>
      <c r="BH782" s="26"/>
      <c r="BI782" s="26"/>
      <c r="BJ782" s="26"/>
      <c r="BK782" s="26"/>
      <c r="BL782" s="41"/>
      <c r="BM782" t="s">
        <v>100</v>
      </c>
    </row>
    <row r="783" spans="1:65" x14ac:dyDescent="0.2">
      <c r="A783" s="6"/>
      <c r="B783" s="40" t="s">
        <v>17</v>
      </c>
      <c r="C783" s="24" t="s">
        <v>122</v>
      </c>
      <c r="D783" s="25"/>
      <c r="E783" s="26"/>
      <c r="F783" s="26"/>
      <c r="G783" s="26"/>
      <c r="H783" s="26"/>
      <c r="I783" s="26"/>
      <c r="J783" s="26"/>
      <c r="K783" s="26"/>
      <c r="L783" s="26"/>
      <c r="M783" s="26"/>
      <c r="N783" s="26"/>
      <c r="O783" s="26"/>
      <c r="P783" s="26"/>
      <c r="Q783" s="26"/>
      <c r="R783" s="26"/>
      <c r="S783" s="26"/>
      <c r="T783" s="26"/>
      <c r="U783" s="26"/>
      <c r="V783" s="26"/>
      <c r="W783" s="26">
        <v>1000</v>
      </c>
      <c r="X783" s="26"/>
      <c r="Y783" s="26"/>
      <c r="Z783" s="26"/>
      <c r="AA783" s="26"/>
      <c r="AB783" s="26"/>
      <c r="AC783" s="26"/>
      <c r="AD783" s="26"/>
      <c r="AE783" s="26"/>
      <c r="AF783" s="26"/>
      <c r="AG783" s="26"/>
      <c r="AH783" s="26"/>
      <c r="AI783" s="26"/>
      <c r="AJ783" s="26"/>
      <c r="AK783" s="26"/>
      <c r="AL783" s="26"/>
      <c r="AM783" s="26"/>
      <c r="AN783" s="26"/>
      <c r="AO783" s="26"/>
      <c r="AP783" s="26"/>
      <c r="AQ783" s="26"/>
      <c r="AR783" s="26"/>
      <c r="AS783" s="26"/>
      <c r="AT783" s="26"/>
      <c r="AU783" s="26"/>
      <c r="AV783" s="26"/>
      <c r="AW783" s="26"/>
      <c r="AX783" s="26"/>
      <c r="AY783" s="26"/>
      <c r="AZ783" s="26"/>
      <c r="BA783" s="26"/>
      <c r="BB783" s="26"/>
      <c r="BC783" s="26"/>
      <c r="BD783" s="26"/>
      <c r="BE783" s="26"/>
      <c r="BF783" s="26"/>
      <c r="BG783" s="26"/>
      <c r="BH783" s="26"/>
      <c r="BI783" s="26"/>
      <c r="BJ783" s="26"/>
      <c r="BK783" s="26"/>
      <c r="BL783" s="41"/>
      <c r="BM783" t="s">
        <v>100</v>
      </c>
    </row>
    <row r="784" spans="1:65" x14ac:dyDescent="0.2">
      <c r="A784" s="6"/>
      <c r="B784" s="40" t="s">
        <v>17</v>
      </c>
      <c r="C784" s="31" t="s">
        <v>1</v>
      </c>
      <c r="D784" s="27">
        <v>0</v>
      </c>
      <c r="E784" s="28">
        <v>0</v>
      </c>
      <c r="F784" s="28">
        <v>0</v>
      </c>
      <c r="G784" s="28">
        <v>0</v>
      </c>
      <c r="H784" s="28">
        <v>0</v>
      </c>
      <c r="I784" s="28">
        <v>0</v>
      </c>
      <c r="J784" s="28">
        <v>0</v>
      </c>
      <c r="K784" s="28">
        <v>0</v>
      </c>
      <c r="L784" s="28">
        <v>0</v>
      </c>
      <c r="M784" s="28">
        <v>0</v>
      </c>
      <c r="N784" s="28">
        <v>0</v>
      </c>
      <c r="O784" s="28">
        <v>0</v>
      </c>
      <c r="P784" s="28">
        <v>0</v>
      </c>
      <c r="Q784" s="28">
        <v>0</v>
      </c>
      <c r="R784" s="28">
        <v>0</v>
      </c>
      <c r="S784" s="28">
        <v>0</v>
      </c>
      <c r="T784" s="28">
        <v>0</v>
      </c>
      <c r="U784" s="28">
        <v>2</v>
      </c>
      <c r="V784" s="28">
        <v>2</v>
      </c>
      <c r="W784" s="28">
        <v>2</v>
      </c>
      <c r="X784" s="28">
        <v>2</v>
      </c>
      <c r="Y784" s="28">
        <v>523.20000000000005</v>
      </c>
      <c r="Z784" s="28">
        <v>1499.2</v>
      </c>
      <c r="AA784" s="28">
        <v>2995.2</v>
      </c>
      <c r="AB784" s="28">
        <v>2995.2</v>
      </c>
      <c r="AC784" s="28">
        <v>2995.2</v>
      </c>
      <c r="AD784" s="28">
        <v>4595.2</v>
      </c>
      <c r="AE784" s="28">
        <v>5345.2</v>
      </c>
      <c r="AF784" s="28">
        <v>6345.2</v>
      </c>
      <c r="AG784" s="28">
        <v>7095.2</v>
      </c>
      <c r="AH784" s="28">
        <v>8095.2</v>
      </c>
      <c r="AI784" s="28">
        <v>9095.2000000000007</v>
      </c>
      <c r="AJ784" s="28">
        <v>10095.200000000001</v>
      </c>
      <c r="AK784" s="28">
        <v>11095.2</v>
      </c>
      <c r="AL784" s="28">
        <v>12095.2</v>
      </c>
      <c r="AM784" s="28">
        <v>12095.2</v>
      </c>
      <c r="AN784" s="28">
        <v>12095.2</v>
      </c>
      <c r="AO784" s="28">
        <v>12095.2</v>
      </c>
      <c r="AP784" s="28">
        <v>12095.2</v>
      </c>
      <c r="AQ784" s="28">
        <v>12095.2</v>
      </c>
      <c r="AR784" s="28">
        <v>12095.2</v>
      </c>
      <c r="AS784" s="28">
        <v>12095.2</v>
      </c>
      <c r="AT784" s="28">
        <v>12095.2</v>
      </c>
      <c r="AU784" s="28">
        <v>12095.2</v>
      </c>
      <c r="AV784" s="28">
        <v>12095.2</v>
      </c>
      <c r="AW784" s="28">
        <v>12095.2</v>
      </c>
      <c r="AX784" s="28">
        <v>12095.2</v>
      </c>
      <c r="AY784" s="28">
        <v>12095.2</v>
      </c>
      <c r="AZ784" s="28">
        <v>12095.2</v>
      </c>
      <c r="BA784" s="28">
        <v>12095.2</v>
      </c>
      <c r="BB784" s="28">
        <v>12095.2</v>
      </c>
      <c r="BC784" s="28">
        <v>12095.2</v>
      </c>
      <c r="BD784" s="28">
        <v>12095.2</v>
      </c>
      <c r="BE784" s="28">
        <v>12095.2</v>
      </c>
      <c r="BF784" s="28">
        <v>12095.2</v>
      </c>
      <c r="BG784" s="28">
        <v>12095.2</v>
      </c>
      <c r="BH784" s="28">
        <v>12095.2</v>
      </c>
      <c r="BI784" s="28">
        <v>12095.2</v>
      </c>
      <c r="BJ784" s="28">
        <v>12095.2</v>
      </c>
      <c r="BK784" s="28">
        <v>12095.2</v>
      </c>
      <c r="BL784" s="28">
        <v>12095.2</v>
      </c>
      <c r="BM784" t="s">
        <v>100</v>
      </c>
    </row>
    <row r="785" spans="1:65" x14ac:dyDescent="0.2">
      <c r="A785" s="6"/>
      <c r="B785" s="40" t="s">
        <v>17</v>
      </c>
      <c r="C785" s="24" t="s">
        <v>74</v>
      </c>
      <c r="D785" s="35">
        <v>0</v>
      </c>
      <c r="E785" s="29">
        <v>0</v>
      </c>
      <c r="F785" s="29">
        <v>0</v>
      </c>
      <c r="G785" s="29">
        <v>0</v>
      </c>
      <c r="H785" s="29">
        <v>0</v>
      </c>
      <c r="I785" s="29">
        <v>0</v>
      </c>
      <c r="J785" s="29">
        <v>0</v>
      </c>
      <c r="K785" s="29">
        <v>0</v>
      </c>
      <c r="L785" s="29">
        <v>0</v>
      </c>
      <c r="M785" s="29">
        <v>0</v>
      </c>
      <c r="N785" s="29">
        <v>0</v>
      </c>
      <c r="O785" s="29">
        <v>0</v>
      </c>
      <c r="P785" s="29">
        <v>0</v>
      </c>
      <c r="Q785" s="29">
        <v>0</v>
      </c>
      <c r="R785" s="29">
        <v>0</v>
      </c>
      <c r="S785" s="29">
        <v>0</v>
      </c>
      <c r="T785" s="29">
        <v>0</v>
      </c>
      <c r="U785" s="29">
        <v>2</v>
      </c>
      <c r="V785" s="29">
        <v>2</v>
      </c>
      <c r="W785" s="29">
        <v>2</v>
      </c>
      <c r="X785" s="26">
        <v>0</v>
      </c>
      <c r="Y785" s="26">
        <v>0</v>
      </c>
      <c r="Z785" s="26">
        <v>0</v>
      </c>
      <c r="AA785" s="26">
        <v>2400</v>
      </c>
      <c r="AB785" s="26">
        <v>0</v>
      </c>
      <c r="AC785" s="26">
        <v>0</v>
      </c>
      <c r="AD785" s="26">
        <v>0</v>
      </c>
      <c r="AE785" s="26">
        <v>0</v>
      </c>
      <c r="AF785" s="26">
        <v>5700</v>
      </c>
      <c r="AG785" s="26">
        <v>0</v>
      </c>
      <c r="AH785" s="26">
        <v>0</v>
      </c>
      <c r="AI785" s="26"/>
      <c r="AJ785" s="26"/>
      <c r="AK785" s="26"/>
      <c r="AL785" s="26"/>
      <c r="AM785" s="26"/>
      <c r="AN785" s="26"/>
      <c r="AO785" s="26"/>
      <c r="AP785" s="26"/>
      <c r="AQ785" s="26"/>
      <c r="AR785" s="26"/>
      <c r="AS785" s="26"/>
      <c r="AT785" s="26"/>
      <c r="AU785" s="26"/>
      <c r="AV785" s="26"/>
      <c r="AW785" s="26"/>
      <c r="AX785" s="26"/>
      <c r="AY785" s="26"/>
      <c r="AZ785" s="26"/>
      <c r="BA785" s="26"/>
      <c r="BB785" s="26"/>
      <c r="BC785" s="26"/>
      <c r="BD785" s="26"/>
      <c r="BE785" s="26"/>
      <c r="BF785" s="26"/>
      <c r="BG785" s="26"/>
      <c r="BH785" s="26"/>
      <c r="BI785" s="26"/>
      <c r="BJ785" s="26"/>
      <c r="BK785" s="26"/>
      <c r="BL785" s="41"/>
      <c r="BM785" t="s">
        <v>100</v>
      </c>
    </row>
    <row r="786" spans="1:65" x14ac:dyDescent="0.2">
      <c r="A786" s="6"/>
      <c r="B786" s="40" t="s">
        <v>17</v>
      </c>
      <c r="C786" s="24" t="s">
        <v>243</v>
      </c>
      <c r="D786" s="25"/>
      <c r="E786" s="26"/>
      <c r="F786" s="26"/>
      <c r="G786" s="26"/>
      <c r="H786" s="26"/>
      <c r="I786" s="26"/>
      <c r="J786" s="26"/>
      <c r="K786" s="26"/>
      <c r="L786" s="26"/>
      <c r="M786" s="26"/>
      <c r="N786" s="26"/>
      <c r="O786" s="26"/>
      <c r="P786" s="26"/>
      <c r="Q786" s="26"/>
      <c r="R786" s="26"/>
      <c r="S786" s="26"/>
      <c r="T786" s="26"/>
      <c r="U786" s="26"/>
      <c r="V786" s="26"/>
      <c r="W786" s="44">
        <v>600</v>
      </c>
      <c r="X786" s="44">
        <v>1000</v>
      </c>
      <c r="Y786" s="44">
        <v>750</v>
      </c>
      <c r="Z786" s="44">
        <v>1000</v>
      </c>
      <c r="AA786" s="44">
        <v>750</v>
      </c>
      <c r="AB786" s="44">
        <v>1000</v>
      </c>
      <c r="AC786" s="44">
        <v>1000</v>
      </c>
      <c r="AD786" s="44">
        <v>1000</v>
      </c>
      <c r="AE786" s="44">
        <v>1000</v>
      </c>
      <c r="AF786" s="44">
        <v>1000</v>
      </c>
      <c r="AG786" s="30"/>
      <c r="AH786" s="30"/>
      <c r="AI786" s="30"/>
      <c r="AJ786" s="30"/>
      <c r="AK786" s="30"/>
      <c r="AL786" s="30"/>
      <c r="AM786" s="30"/>
      <c r="AN786" s="30"/>
      <c r="AO786" s="30"/>
      <c r="AP786" s="30"/>
      <c r="AQ786" s="30"/>
      <c r="AR786" s="30"/>
      <c r="AS786" s="30"/>
      <c r="AT786" s="30"/>
      <c r="AU786" s="30"/>
      <c r="AV786" s="30"/>
      <c r="AW786" s="30"/>
      <c r="AX786" s="30"/>
      <c r="AY786" s="30"/>
      <c r="AZ786" s="30"/>
      <c r="BA786" s="30"/>
      <c r="BB786" s="30"/>
      <c r="BC786" s="30"/>
      <c r="BD786" s="30"/>
      <c r="BE786" s="30"/>
      <c r="BF786" s="30"/>
      <c r="BG786" s="30"/>
      <c r="BH786" s="30"/>
      <c r="BI786" s="30"/>
      <c r="BJ786" s="30"/>
      <c r="BK786" s="30"/>
      <c r="BL786" s="43"/>
      <c r="BM786" t="s">
        <v>100</v>
      </c>
    </row>
    <row r="787" spans="1:65" x14ac:dyDescent="0.2">
      <c r="A787" s="6"/>
      <c r="B787" s="40" t="s">
        <v>17</v>
      </c>
      <c r="C787" s="24" t="s">
        <v>246</v>
      </c>
      <c r="D787" s="25"/>
      <c r="E787" s="26"/>
      <c r="F787" s="26"/>
      <c r="G787" s="26"/>
      <c r="H787" s="26"/>
      <c r="I787" s="26"/>
      <c r="J787" s="26"/>
      <c r="K787" s="26"/>
      <c r="L787" s="26"/>
      <c r="M787" s="26"/>
      <c r="N787" s="26"/>
      <c r="O787" s="26"/>
      <c r="P787" s="26"/>
      <c r="Q787" s="26"/>
      <c r="R787" s="26"/>
      <c r="S787" s="26"/>
      <c r="T787" s="26"/>
      <c r="U787" s="26"/>
      <c r="V787" s="26"/>
      <c r="W787" s="26"/>
      <c r="X787" s="26"/>
      <c r="Y787" s="26"/>
      <c r="Z787" s="26"/>
      <c r="AA787" s="26"/>
      <c r="AB787" s="26"/>
      <c r="AC787" s="26"/>
      <c r="AD787" s="26">
        <v>1000</v>
      </c>
      <c r="AE787" s="26">
        <v>750</v>
      </c>
      <c r="AF787" s="26">
        <v>1000</v>
      </c>
      <c r="AG787" s="26">
        <v>750</v>
      </c>
      <c r="AH787" s="26">
        <v>1000</v>
      </c>
      <c r="AI787" s="26">
        <v>1000</v>
      </c>
      <c r="AJ787" s="26">
        <v>1000</v>
      </c>
      <c r="AK787" s="26">
        <v>1000</v>
      </c>
      <c r="AL787" s="26">
        <v>1000</v>
      </c>
      <c r="AM787" s="26"/>
      <c r="AN787" s="26"/>
      <c r="AO787" s="26"/>
      <c r="AP787" s="26"/>
      <c r="AQ787" s="26"/>
      <c r="AR787" s="26"/>
      <c r="AS787" s="26"/>
      <c r="AT787" s="26"/>
      <c r="AU787" s="26"/>
      <c r="AV787" s="26"/>
      <c r="AW787" s="26"/>
      <c r="AX787" s="26"/>
      <c r="AY787" s="26"/>
      <c r="AZ787" s="26"/>
      <c r="BA787" s="26"/>
      <c r="BB787" s="26"/>
      <c r="BC787" s="26"/>
      <c r="BD787" s="26"/>
      <c r="BE787" s="26"/>
      <c r="BF787" s="26"/>
      <c r="BG787" s="26"/>
      <c r="BH787" s="26"/>
      <c r="BI787" s="26"/>
      <c r="BJ787" s="26"/>
      <c r="BK787" s="26"/>
      <c r="BL787" s="41"/>
      <c r="BM787" t="s">
        <v>100</v>
      </c>
    </row>
    <row r="788" spans="1:65" x14ac:dyDescent="0.2">
      <c r="A788" s="6"/>
      <c r="B788" s="40" t="s">
        <v>17</v>
      </c>
      <c r="C788" s="24" t="s">
        <v>120</v>
      </c>
      <c r="D788" s="25"/>
      <c r="E788" s="26"/>
      <c r="F788" s="26"/>
      <c r="G788" s="26"/>
      <c r="H788" s="26"/>
      <c r="I788" s="26"/>
      <c r="J788" s="26"/>
      <c r="K788" s="26"/>
      <c r="L788" s="26"/>
      <c r="M788" s="26"/>
      <c r="N788" s="26"/>
      <c r="O788" s="26"/>
      <c r="P788" s="26"/>
      <c r="Q788" s="26"/>
      <c r="R788" s="26"/>
      <c r="S788" s="26"/>
      <c r="T788" s="26"/>
      <c r="U788" s="26"/>
      <c r="V788" s="26"/>
      <c r="W788" s="26"/>
      <c r="X788" s="26"/>
      <c r="Y788" s="26">
        <v>521.20000000000005</v>
      </c>
      <c r="Z788" s="26">
        <v>976</v>
      </c>
      <c r="AA788" s="26">
        <v>1496</v>
      </c>
      <c r="AB788" s="26"/>
      <c r="AC788" s="26"/>
      <c r="AD788" s="26">
        <v>600</v>
      </c>
      <c r="AE788" s="26"/>
      <c r="AF788" s="26"/>
      <c r="AG788" s="26"/>
      <c r="AH788" s="26"/>
      <c r="AI788" s="26"/>
      <c r="AJ788" s="26"/>
      <c r="AK788" s="26"/>
      <c r="AL788" s="26"/>
      <c r="AM788" s="26"/>
      <c r="AN788" s="26"/>
      <c r="AO788" s="26"/>
      <c r="AP788" s="26"/>
      <c r="AQ788" s="26"/>
      <c r="AR788" s="26"/>
      <c r="AS788" s="26"/>
      <c r="AT788" s="26"/>
      <c r="AU788" s="26"/>
      <c r="AV788" s="26"/>
      <c r="AW788" s="26"/>
      <c r="AX788" s="26"/>
      <c r="AY788" s="26"/>
      <c r="AZ788" s="26"/>
      <c r="BA788" s="26"/>
      <c r="BB788" s="26"/>
      <c r="BC788" s="26"/>
      <c r="BD788" s="26"/>
      <c r="BE788" s="26"/>
      <c r="BF788" s="26"/>
      <c r="BG788" s="26"/>
      <c r="BH788" s="26"/>
      <c r="BI788" s="26"/>
      <c r="BJ788" s="26"/>
      <c r="BK788" s="26"/>
      <c r="BL788" s="41"/>
      <c r="BM788" t="s">
        <v>100</v>
      </c>
    </row>
    <row r="789" spans="1:65" x14ac:dyDescent="0.2">
      <c r="A789" s="6"/>
      <c r="B789" s="40" t="s">
        <v>17</v>
      </c>
      <c r="C789" s="24" t="s">
        <v>121</v>
      </c>
      <c r="D789" s="25"/>
      <c r="E789" s="26"/>
      <c r="F789" s="26"/>
      <c r="G789" s="26"/>
      <c r="H789" s="26"/>
      <c r="I789" s="26"/>
      <c r="J789" s="26"/>
      <c r="K789" s="26"/>
      <c r="L789" s="26"/>
      <c r="M789" s="26"/>
      <c r="N789" s="26"/>
      <c r="O789" s="26"/>
      <c r="P789" s="26"/>
      <c r="Q789" s="26"/>
      <c r="R789" s="26"/>
      <c r="S789" s="26"/>
      <c r="T789" s="26"/>
      <c r="U789" s="26"/>
      <c r="V789" s="26"/>
      <c r="W789" s="26"/>
      <c r="X789" s="26"/>
      <c r="Y789" s="26"/>
      <c r="Z789" s="26"/>
      <c r="AA789" s="26"/>
      <c r="AB789" s="26"/>
      <c r="AC789" s="26"/>
      <c r="AD789" s="26"/>
      <c r="AE789" s="26"/>
      <c r="AF789" s="26"/>
      <c r="AG789" s="26"/>
      <c r="AH789" s="26"/>
      <c r="AI789" s="26"/>
      <c r="AJ789" s="26"/>
      <c r="AK789" s="26"/>
      <c r="AL789" s="26"/>
      <c r="AM789" s="26"/>
      <c r="AN789" s="26"/>
      <c r="AO789" s="26"/>
      <c r="AP789" s="26"/>
      <c r="AQ789" s="26"/>
      <c r="AR789" s="26"/>
      <c r="AS789" s="26"/>
      <c r="AT789" s="26"/>
      <c r="AU789" s="26"/>
      <c r="AV789" s="26"/>
      <c r="AW789" s="26"/>
      <c r="AX789" s="26"/>
      <c r="AY789" s="26"/>
      <c r="AZ789" s="26"/>
      <c r="BA789" s="26"/>
      <c r="BB789" s="26"/>
      <c r="BC789" s="26"/>
      <c r="BD789" s="26"/>
      <c r="BE789" s="26"/>
      <c r="BF789" s="26"/>
      <c r="BG789" s="26"/>
      <c r="BH789" s="26"/>
      <c r="BI789" s="26"/>
      <c r="BJ789" s="26"/>
      <c r="BK789" s="26"/>
      <c r="BL789" s="41"/>
      <c r="BM789" t="s">
        <v>100</v>
      </c>
    </row>
    <row r="790" spans="1:65" x14ac:dyDescent="0.2">
      <c r="A790" s="6"/>
      <c r="B790" s="40" t="s">
        <v>17</v>
      </c>
      <c r="C790" s="24" t="s">
        <v>240</v>
      </c>
      <c r="D790" s="25"/>
      <c r="E790" s="26"/>
      <c r="F790" s="26"/>
      <c r="G790" s="26"/>
      <c r="H790" s="26"/>
      <c r="I790" s="26"/>
      <c r="J790" s="26"/>
      <c r="K790" s="26"/>
      <c r="L790" s="26"/>
      <c r="M790" s="26"/>
      <c r="N790" s="26"/>
      <c r="O790" s="26"/>
      <c r="P790" s="26"/>
      <c r="Q790" s="26"/>
      <c r="R790" s="26"/>
      <c r="S790" s="26"/>
      <c r="T790" s="26"/>
      <c r="U790" s="26"/>
      <c r="V790" s="26"/>
      <c r="W790" s="33">
        <v>0</v>
      </c>
      <c r="X790" s="33">
        <v>0</v>
      </c>
      <c r="Y790" s="33">
        <v>0</v>
      </c>
      <c r="Z790" s="33">
        <v>0</v>
      </c>
      <c r="AA790" s="33">
        <v>0</v>
      </c>
      <c r="AB790" s="33">
        <v>0</v>
      </c>
      <c r="AC790" s="33">
        <v>0</v>
      </c>
      <c r="AD790" s="33">
        <v>0</v>
      </c>
      <c r="AE790" s="33">
        <v>0</v>
      </c>
      <c r="AF790" s="33">
        <v>0</v>
      </c>
      <c r="AG790" s="33">
        <v>0</v>
      </c>
      <c r="AH790" s="33">
        <v>0</v>
      </c>
      <c r="AI790" s="26"/>
      <c r="AJ790" s="26"/>
      <c r="AK790" s="26"/>
      <c r="AL790" s="26"/>
      <c r="AM790" s="26"/>
      <c r="AN790" s="26"/>
      <c r="AO790" s="26"/>
      <c r="AP790" s="26"/>
      <c r="AQ790" s="26"/>
      <c r="AR790" s="26"/>
      <c r="AS790" s="26"/>
      <c r="AT790" s="26"/>
      <c r="AU790" s="26"/>
      <c r="AV790" s="26"/>
      <c r="AW790" s="26"/>
      <c r="AX790" s="26"/>
      <c r="AY790" s="26"/>
      <c r="AZ790" s="26"/>
      <c r="BA790" s="26"/>
      <c r="BB790" s="26"/>
      <c r="BC790" s="26"/>
      <c r="BD790" s="26"/>
      <c r="BE790" s="26"/>
      <c r="BF790" s="26"/>
      <c r="BG790" s="26"/>
      <c r="BH790" s="26"/>
      <c r="BI790" s="26"/>
      <c r="BJ790" s="26"/>
      <c r="BK790" s="26"/>
      <c r="BL790" s="41"/>
      <c r="BM790" t="s">
        <v>100</v>
      </c>
    </row>
    <row r="791" spans="1:65" x14ac:dyDescent="0.2">
      <c r="A791" s="6"/>
      <c r="B791" s="40" t="s">
        <v>17</v>
      </c>
      <c r="C791" s="31" t="s">
        <v>36</v>
      </c>
      <c r="D791" s="27">
        <v>7</v>
      </c>
      <c r="E791" s="28">
        <v>7</v>
      </c>
      <c r="F791" s="28">
        <v>8</v>
      </c>
      <c r="G791" s="28">
        <v>9</v>
      </c>
      <c r="H791" s="28">
        <v>11</v>
      </c>
      <c r="I791" s="28">
        <v>13</v>
      </c>
      <c r="J791" s="28">
        <v>15</v>
      </c>
      <c r="K791" s="28">
        <v>26</v>
      </c>
      <c r="L791" s="28">
        <v>80</v>
      </c>
      <c r="M791" s="28">
        <v>277</v>
      </c>
      <c r="N791" s="28">
        <v>1044</v>
      </c>
      <c r="O791" s="28">
        <v>3003.6</v>
      </c>
      <c r="P791" s="28">
        <v>4358.8</v>
      </c>
      <c r="Q791" s="28">
        <v>5277.3</v>
      </c>
      <c r="R791" s="28">
        <v>6034.4</v>
      </c>
      <c r="S791" s="28">
        <v>7137.5</v>
      </c>
      <c r="T791" s="28">
        <v>7702.1</v>
      </c>
      <c r="U791" s="28">
        <v>8610.4</v>
      </c>
      <c r="V791" s="28">
        <v>9617</v>
      </c>
      <c r="W791" s="28">
        <v>10562</v>
      </c>
      <c r="X791" s="28">
        <v>11566</v>
      </c>
      <c r="Y791" s="28">
        <v>14568.761904761905</v>
      </c>
      <c r="Z791" s="28">
        <v>17534.761904761905</v>
      </c>
      <c r="AA791" s="28">
        <v>20720.761904761905</v>
      </c>
      <c r="AB791" s="28">
        <v>23620.761904761905</v>
      </c>
      <c r="AC791" s="28">
        <v>26521.761904761905</v>
      </c>
      <c r="AD791" s="28">
        <v>29423.761904761905</v>
      </c>
      <c r="AE791" s="28">
        <v>34486.880952380954</v>
      </c>
      <c r="AF791" s="28">
        <v>39550</v>
      </c>
      <c r="AG791" s="28">
        <v>39550</v>
      </c>
      <c r="AH791" s="28">
        <v>39550</v>
      </c>
      <c r="AI791" s="28">
        <v>39550</v>
      </c>
      <c r="AJ791" s="28">
        <v>39550</v>
      </c>
      <c r="AK791" s="28">
        <v>39550</v>
      </c>
      <c r="AL791" s="28">
        <v>39550</v>
      </c>
      <c r="AM791" s="28">
        <v>39550</v>
      </c>
      <c r="AN791" s="28">
        <v>39550</v>
      </c>
      <c r="AO791" s="28">
        <v>39550</v>
      </c>
      <c r="AP791" s="28">
        <v>39550</v>
      </c>
      <c r="AQ791" s="28">
        <v>39550</v>
      </c>
      <c r="AR791" s="28">
        <v>39550</v>
      </c>
      <c r="AS791" s="28">
        <v>39550</v>
      </c>
      <c r="AT791" s="28">
        <v>39550</v>
      </c>
      <c r="AU791" s="28">
        <v>39550</v>
      </c>
      <c r="AV791" s="28">
        <v>39550</v>
      </c>
      <c r="AW791" s="28">
        <v>39550</v>
      </c>
      <c r="AX791" s="28">
        <v>39550</v>
      </c>
      <c r="AY791" s="28">
        <v>39550</v>
      </c>
      <c r="AZ791" s="28">
        <v>39550</v>
      </c>
      <c r="BA791" s="28">
        <v>39550</v>
      </c>
      <c r="BB791" s="28">
        <v>39550</v>
      </c>
      <c r="BC791" s="28">
        <v>39550</v>
      </c>
      <c r="BD791" s="28">
        <v>39550</v>
      </c>
      <c r="BE791" s="28">
        <v>39550</v>
      </c>
      <c r="BF791" s="28">
        <v>39550</v>
      </c>
      <c r="BG791" s="28">
        <v>39550</v>
      </c>
      <c r="BH791" s="28">
        <v>39550</v>
      </c>
      <c r="BI791" s="28">
        <v>39550</v>
      </c>
      <c r="BJ791" s="28">
        <v>39550</v>
      </c>
      <c r="BK791" s="28">
        <v>39550</v>
      </c>
      <c r="BL791" s="42">
        <v>39550</v>
      </c>
      <c r="BM791" t="s">
        <v>100</v>
      </c>
    </row>
    <row r="792" spans="1:65" x14ac:dyDescent="0.2">
      <c r="A792" s="6"/>
      <c r="B792" s="40" t="s">
        <v>17</v>
      </c>
      <c r="C792" s="24" t="s">
        <v>74</v>
      </c>
      <c r="D792" s="35">
        <v>7</v>
      </c>
      <c r="E792" s="29">
        <v>7</v>
      </c>
      <c r="F792" s="29">
        <v>8</v>
      </c>
      <c r="G792" s="29">
        <v>9</v>
      </c>
      <c r="H792" s="29">
        <v>11</v>
      </c>
      <c r="I792" s="29">
        <v>13</v>
      </c>
      <c r="J792" s="29">
        <v>15</v>
      </c>
      <c r="K792" s="29">
        <v>26</v>
      </c>
      <c r="L792" s="29">
        <v>80</v>
      </c>
      <c r="M792" s="29">
        <v>277</v>
      </c>
      <c r="N792" s="29">
        <v>1044</v>
      </c>
      <c r="O792" s="29">
        <v>3003.6</v>
      </c>
      <c r="P792" s="29">
        <v>4358.8</v>
      </c>
      <c r="Q792" s="29">
        <v>5277.3</v>
      </c>
      <c r="R792" s="29">
        <v>6034.4</v>
      </c>
      <c r="S792" s="29">
        <v>7137.5</v>
      </c>
      <c r="T792" s="29">
        <v>7702.1</v>
      </c>
      <c r="U792" s="29">
        <v>8610.4</v>
      </c>
      <c r="V792" s="29">
        <v>9617</v>
      </c>
      <c r="W792" s="29">
        <v>10562</v>
      </c>
      <c r="X792" s="26">
        <v>0</v>
      </c>
      <c r="Y792" s="26">
        <v>0</v>
      </c>
      <c r="Z792" s="26">
        <v>0</v>
      </c>
      <c r="AA792" s="26">
        <v>20100</v>
      </c>
      <c r="AB792" s="26">
        <v>0</v>
      </c>
      <c r="AC792" s="26">
        <v>0</v>
      </c>
      <c r="AD792" s="26">
        <v>0</v>
      </c>
      <c r="AE792" s="26">
        <v>0</v>
      </c>
      <c r="AF792" s="26">
        <v>39550</v>
      </c>
      <c r="AG792" s="26">
        <v>0</v>
      </c>
      <c r="AH792" s="26">
        <v>0</v>
      </c>
      <c r="AI792" s="26"/>
      <c r="AJ792" s="26"/>
      <c r="AK792" s="26"/>
      <c r="AL792" s="26"/>
      <c r="AM792" s="26"/>
      <c r="AN792" s="26"/>
      <c r="AO792" s="26"/>
      <c r="AP792" s="26"/>
      <c r="AQ792" s="26"/>
      <c r="AR792" s="26"/>
      <c r="AS792" s="26"/>
      <c r="AT792" s="26"/>
      <c r="AU792" s="26"/>
      <c r="AV792" s="26"/>
      <c r="AW792" s="26"/>
      <c r="AX792" s="26"/>
      <c r="AY792" s="26"/>
      <c r="AZ792" s="26"/>
      <c r="BA792" s="26"/>
      <c r="BB792" s="26"/>
      <c r="BC792" s="26"/>
      <c r="BD792" s="26"/>
      <c r="BE792" s="26"/>
      <c r="BF792" s="26"/>
      <c r="BG792" s="26"/>
      <c r="BH792" s="26"/>
      <c r="BI792" s="26"/>
      <c r="BJ792" s="26"/>
      <c r="BK792" s="26"/>
      <c r="BL792" s="41"/>
      <c r="BM792" t="s">
        <v>100</v>
      </c>
    </row>
    <row r="793" spans="1:65" x14ac:dyDescent="0.2">
      <c r="A793" s="6"/>
      <c r="B793" s="40" t="s">
        <v>17</v>
      </c>
      <c r="C793" s="24" t="s">
        <v>83</v>
      </c>
      <c r="D793" s="25"/>
      <c r="E793" s="26"/>
      <c r="F793" s="26"/>
      <c r="G793" s="26"/>
      <c r="H793" s="26"/>
      <c r="I793" s="26"/>
      <c r="J793" s="26"/>
      <c r="K793" s="26"/>
      <c r="L793" s="26"/>
      <c r="M793" s="26"/>
      <c r="N793" s="26"/>
      <c r="O793" s="26"/>
      <c r="P793" s="26"/>
      <c r="Q793" s="26"/>
      <c r="R793" s="26"/>
      <c r="S793" s="26"/>
      <c r="T793" s="26"/>
      <c r="U793" s="26"/>
      <c r="V793" s="26"/>
      <c r="W793" s="44"/>
      <c r="X793" s="44"/>
      <c r="Y793" s="44"/>
      <c r="Z793" s="44"/>
      <c r="AA793" s="44"/>
      <c r="AB793" s="44"/>
      <c r="AC793" s="44"/>
      <c r="AD793" s="44"/>
      <c r="AE793" s="44">
        <v>5063.1190476190477</v>
      </c>
      <c r="AF793" s="44">
        <v>5063.1190476190477</v>
      </c>
      <c r="AG793" s="30"/>
      <c r="AH793" s="30"/>
      <c r="AI793" s="30"/>
      <c r="AJ793" s="30"/>
      <c r="AK793" s="30"/>
      <c r="AL793" s="30"/>
      <c r="AM793" s="30"/>
      <c r="AN793" s="30"/>
      <c r="AO793" s="30"/>
      <c r="AP793" s="30"/>
      <c r="AQ793" s="30"/>
      <c r="AR793" s="30"/>
      <c r="AS793" s="30"/>
      <c r="AT793" s="30"/>
      <c r="AU793" s="30"/>
      <c r="AV793" s="30"/>
      <c r="AW793" s="30"/>
      <c r="AX793" s="30"/>
      <c r="AY793" s="30"/>
      <c r="AZ793" s="30"/>
      <c r="BA793" s="30"/>
      <c r="BB793" s="30"/>
      <c r="BC793" s="30"/>
      <c r="BD793" s="30"/>
      <c r="BE793" s="30"/>
      <c r="BF793" s="30"/>
      <c r="BG793" s="30"/>
      <c r="BH793" s="30"/>
      <c r="BI793" s="30"/>
      <c r="BJ793" s="30"/>
      <c r="BK793" s="30"/>
      <c r="BL793" s="43"/>
      <c r="BM793" t="s">
        <v>100</v>
      </c>
    </row>
    <row r="794" spans="1:65" x14ac:dyDescent="0.2">
      <c r="A794" s="6"/>
      <c r="B794" s="40" t="s">
        <v>17</v>
      </c>
      <c r="C794" s="24" t="s">
        <v>110</v>
      </c>
      <c r="D794" s="25"/>
      <c r="E794" s="26"/>
      <c r="F794" s="26"/>
      <c r="G794" s="26"/>
      <c r="H794" s="26"/>
      <c r="I794" s="26"/>
      <c r="J794" s="26"/>
      <c r="K794" s="26"/>
      <c r="L794" s="26"/>
      <c r="M794" s="26"/>
      <c r="N794" s="26"/>
      <c r="O794" s="26"/>
      <c r="P794" s="26"/>
      <c r="Q794" s="26"/>
      <c r="R794" s="26"/>
      <c r="S794" s="26"/>
      <c r="T794" s="26"/>
      <c r="U794" s="26"/>
      <c r="V794" s="207" t="s">
        <v>247</v>
      </c>
      <c r="X794" s="26"/>
      <c r="Y794" s="74">
        <v>2000</v>
      </c>
      <c r="Z794" s="74">
        <v>2000</v>
      </c>
      <c r="AA794" s="74">
        <v>2000</v>
      </c>
      <c r="AB794" s="74">
        <v>2000</v>
      </c>
      <c r="AC794" s="74">
        <v>2000</v>
      </c>
      <c r="AD794" s="74">
        <v>2000</v>
      </c>
      <c r="AE794" s="26"/>
      <c r="AF794" s="26"/>
      <c r="AG794" s="26"/>
      <c r="AH794" s="26"/>
      <c r="AI794" s="26"/>
      <c r="AJ794" s="26"/>
      <c r="AK794" s="26"/>
      <c r="AL794" s="26"/>
      <c r="AM794" s="26"/>
      <c r="AN794" s="26"/>
      <c r="AO794" s="26"/>
      <c r="AP794" s="26"/>
      <c r="AQ794" s="26"/>
      <c r="AR794" s="26"/>
      <c r="AS794" s="26"/>
      <c r="AT794" s="26"/>
      <c r="AU794" s="26"/>
      <c r="AV794" s="26"/>
      <c r="AW794" s="26"/>
      <c r="AX794" s="26"/>
      <c r="AY794" s="26"/>
      <c r="AZ794" s="26"/>
      <c r="BA794" s="26"/>
      <c r="BB794" s="26"/>
      <c r="BC794" s="26"/>
      <c r="BD794" s="26"/>
      <c r="BE794" s="26"/>
      <c r="BF794" s="26"/>
      <c r="BG794" s="26"/>
      <c r="BH794" s="26"/>
      <c r="BI794" s="26"/>
      <c r="BJ794" s="26"/>
      <c r="BK794" s="26"/>
      <c r="BL794" s="41"/>
      <c r="BM794" t="s">
        <v>100</v>
      </c>
    </row>
    <row r="795" spans="1:65" x14ac:dyDescent="0.2">
      <c r="A795" s="6"/>
      <c r="B795" s="40" t="s">
        <v>17</v>
      </c>
      <c r="C795" s="24" t="s">
        <v>111</v>
      </c>
      <c r="D795" s="25"/>
      <c r="E795" s="26"/>
      <c r="F795" s="26"/>
      <c r="G795" s="26"/>
      <c r="H795" s="26"/>
      <c r="I795" s="26"/>
      <c r="J795" s="26"/>
      <c r="K795" s="26"/>
      <c r="L795" s="26"/>
      <c r="M795" s="26"/>
      <c r="N795" s="26"/>
      <c r="O795" s="26"/>
      <c r="P795" s="26"/>
      <c r="Q795" s="26"/>
      <c r="R795" s="26"/>
      <c r="S795" s="26"/>
      <c r="T795" s="26"/>
      <c r="U795" s="26"/>
      <c r="V795" s="207" t="s">
        <v>247</v>
      </c>
      <c r="W795" s="26"/>
      <c r="X795" s="26"/>
      <c r="Y795" s="74">
        <v>900</v>
      </c>
      <c r="Z795" s="74">
        <v>900</v>
      </c>
      <c r="AA795" s="74">
        <v>900</v>
      </c>
      <c r="AB795" s="74">
        <v>900</v>
      </c>
      <c r="AC795" s="74">
        <v>901</v>
      </c>
      <c r="AD795" s="74">
        <v>902</v>
      </c>
      <c r="AE795" s="26"/>
      <c r="AF795" s="26"/>
      <c r="AG795" s="26"/>
      <c r="AH795" s="26"/>
      <c r="AI795" s="26"/>
      <c r="AJ795" s="26"/>
      <c r="AK795" s="26"/>
      <c r="AL795" s="26"/>
      <c r="AM795" s="26"/>
      <c r="AN795" s="26"/>
      <c r="AO795" s="26"/>
      <c r="AP795" s="26"/>
      <c r="AQ795" s="26"/>
      <c r="AR795" s="26"/>
      <c r="AS795" s="26"/>
      <c r="AT795" s="26"/>
      <c r="AU795" s="26"/>
      <c r="AV795" s="26"/>
      <c r="AW795" s="26"/>
      <c r="AX795" s="26"/>
      <c r="AY795" s="26"/>
      <c r="AZ795" s="26"/>
      <c r="BA795" s="26"/>
      <c r="BB795" s="26"/>
      <c r="BC795" s="26"/>
      <c r="BD795" s="26"/>
      <c r="BE795" s="26"/>
      <c r="BF795" s="26"/>
      <c r="BG795" s="26"/>
      <c r="BH795" s="26"/>
      <c r="BI795" s="26"/>
      <c r="BJ795" s="26"/>
      <c r="BK795" s="26"/>
      <c r="BL795" s="41"/>
      <c r="BM795" t="s">
        <v>100</v>
      </c>
    </row>
    <row r="796" spans="1:65" x14ac:dyDescent="0.2">
      <c r="A796" s="6"/>
      <c r="B796" s="40" t="s">
        <v>17</v>
      </c>
      <c r="C796" s="24" t="s">
        <v>122</v>
      </c>
      <c r="D796" s="25"/>
      <c r="E796" s="26"/>
      <c r="F796" s="26"/>
      <c r="G796" s="26"/>
      <c r="H796" s="26"/>
      <c r="I796" s="26"/>
      <c r="J796" s="26"/>
      <c r="K796" s="26"/>
      <c r="L796" s="26"/>
      <c r="M796" s="26"/>
      <c r="N796" s="26"/>
      <c r="O796" s="26"/>
      <c r="P796" s="26"/>
      <c r="Q796" s="26"/>
      <c r="R796" s="26"/>
      <c r="S796" s="26"/>
      <c r="T796" s="26"/>
      <c r="U796" s="26"/>
      <c r="V796" s="26"/>
      <c r="W796" s="26"/>
      <c r="X796" s="26">
        <v>987</v>
      </c>
      <c r="Y796" s="26"/>
      <c r="Z796" s="26"/>
      <c r="AA796" s="26"/>
      <c r="AB796" s="26"/>
      <c r="AC796" s="26"/>
      <c r="AD796" s="26"/>
      <c r="AE796" s="26"/>
      <c r="AF796" s="26"/>
      <c r="AG796" s="26"/>
      <c r="AH796" s="26"/>
      <c r="AI796" s="26"/>
      <c r="AJ796" s="26"/>
      <c r="AK796" s="26"/>
      <c r="AL796" s="26"/>
      <c r="AM796" s="26"/>
      <c r="AN796" s="26"/>
      <c r="AO796" s="26"/>
      <c r="AP796" s="26"/>
      <c r="AQ796" s="26"/>
      <c r="AR796" s="26"/>
      <c r="AS796" s="26"/>
      <c r="AT796" s="26"/>
      <c r="AU796" s="26"/>
      <c r="AV796" s="26"/>
      <c r="AW796" s="26"/>
      <c r="AX796" s="26"/>
      <c r="AY796" s="26"/>
      <c r="AZ796" s="26"/>
      <c r="BA796" s="26"/>
      <c r="BB796" s="26"/>
      <c r="BC796" s="26"/>
      <c r="BD796" s="26"/>
      <c r="BE796" s="26"/>
      <c r="BF796" s="26"/>
      <c r="BG796" s="26"/>
      <c r="BH796" s="26"/>
      <c r="BI796" s="26"/>
      <c r="BJ796" s="26"/>
      <c r="BK796" s="26"/>
      <c r="BL796" s="41"/>
      <c r="BM796" t="s">
        <v>100</v>
      </c>
    </row>
    <row r="797" spans="1:65" x14ac:dyDescent="0.2">
      <c r="A797" s="6"/>
      <c r="B797" s="40" t="s">
        <v>17</v>
      </c>
      <c r="C797" s="24" t="s">
        <v>240</v>
      </c>
      <c r="D797" s="25"/>
      <c r="E797" s="26"/>
      <c r="F797" s="26"/>
      <c r="G797" s="26"/>
      <c r="H797" s="26"/>
      <c r="I797" s="26"/>
      <c r="J797" s="26"/>
      <c r="K797" s="26"/>
      <c r="L797" s="26"/>
      <c r="M797" s="26"/>
      <c r="N797" s="26"/>
      <c r="O797" s="26"/>
      <c r="P797" s="26"/>
      <c r="Q797" s="26"/>
      <c r="R797" s="26"/>
      <c r="S797" s="26"/>
      <c r="T797" s="26"/>
      <c r="U797" s="26"/>
      <c r="V797" s="26"/>
      <c r="W797" s="33">
        <v>0</v>
      </c>
      <c r="X797" s="33">
        <v>17</v>
      </c>
      <c r="Y797" s="33">
        <v>102.76190476190476</v>
      </c>
      <c r="Z797" s="33">
        <v>66</v>
      </c>
      <c r="AA797" s="33">
        <v>286</v>
      </c>
      <c r="AB797" s="33">
        <v>0</v>
      </c>
      <c r="AC797" s="33">
        <v>0</v>
      </c>
      <c r="AD797" s="33">
        <v>0</v>
      </c>
      <c r="AE797" s="33">
        <v>0</v>
      </c>
      <c r="AF797" s="33">
        <v>0</v>
      </c>
      <c r="AG797" s="33">
        <v>0</v>
      </c>
      <c r="AH797" s="33">
        <v>0</v>
      </c>
      <c r="AI797" s="26"/>
      <c r="AJ797" s="26"/>
      <c r="AK797" s="26"/>
      <c r="AL797" s="26"/>
      <c r="AM797" s="26"/>
      <c r="AN797" s="26"/>
      <c r="AO797" s="26"/>
      <c r="AP797" s="26"/>
      <c r="AQ797" s="26"/>
      <c r="AR797" s="26"/>
      <c r="AS797" s="26"/>
      <c r="AT797" s="26"/>
      <c r="AU797" s="26"/>
      <c r="AV797" s="26"/>
      <c r="AW797" s="26"/>
      <c r="AX797" s="26"/>
      <c r="AY797" s="26"/>
      <c r="AZ797" s="26"/>
      <c r="BA797" s="26"/>
      <c r="BB797" s="26"/>
      <c r="BC797" s="26"/>
      <c r="BD797" s="26"/>
      <c r="BE797" s="26"/>
      <c r="BF797" s="26"/>
      <c r="BG797" s="26"/>
      <c r="BH797" s="26"/>
      <c r="BI797" s="26"/>
      <c r="BJ797" s="26"/>
      <c r="BK797" s="26"/>
      <c r="BL797" s="41"/>
      <c r="BM797" t="s">
        <v>100</v>
      </c>
    </row>
    <row r="798" spans="1:65" x14ac:dyDescent="0.2">
      <c r="A798" s="6"/>
      <c r="B798" s="40" t="s">
        <v>17</v>
      </c>
      <c r="C798" s="24" t="s">
        <v>81</v>
      </c>
      <c r="D798" s="25"/>
      <c r="E798" s="26"/>
      <c r="F798" s="26"/>
      <c r="G798" s="26"/>
      <c r="H798" s="26"/>
      <c r="I798" s="26"/>
      <c r="J798" s="26"/>
      <c r="K798" s="26"/>
      <c r="L798" s="26"/>
      <c r="M798" s="26"/>
      <c r="N798" s="26"/>
      <c r="O798" s="26"/>
      <c r="P798" s="26"/>
      <c r="Q798" s="26"/>
      <c r="R798" s="26"/>
      <c r="S798" s="26"/>
      <c r="T798" s="26"/>
      <c r="U798" s="26"/>
      <c r="V798" s="26"/>
      <c r="W798" s="26">
        <v>1000</v>
      </c>
      <c r="X798" s="26"/>
      <c r="Y798" s="26"/>
      <c r="Z798" s="26"/>
      <c r="AA798" s="26"/>
      <c r="AB798" s="26"/>
      <c r="AC798" s="26"/>
      <c r="AD798" s="26"/>
      <c r="AE798" s="26"/>
      <c r="AF798" s="26"/>
      <c r="AG798" s="26"/>
      <c r="AH798" s="26"/>
      <c r="AI798" s="26"/>
      <c r="AJ798" s="26"/>
      <c r="AK798" s="26"/>
      <c r="AL798" s="26"/>
      <c r="AM798" s="26"/>
      <c r="AN798" s="26"/>
      <c r="AO798" s="26"/>
      <c r="AP798" s="26"/>
      <c r="AQ798" s="26"/>
      <c r="AR798" s="26"/>
      <c r="AS798" s="26"/>
      <c r="AT798" s="26"/>
      <c r="AU798" s="26"/>
      <c r="AV798" s="26"/>
      <c r="AW798" s="26"/>
      <c r="AX798" s="26"/>
      <c r="AY798" s="26"/>
      <c r="AZ798" s="26"/>
      <c r="BA798" s="26"/>
      <c r="BB798" s="26"/>
      <c r="BC798" s="26"/>
      <c r="BD798" s="26"/>
      <c r="BE798" s="26"/>
      <c r="BF798" s="26"/>
      <c r="BG798" s="26"/>
      <c r="BH798" s="26"/>
      <c r="BI798" s="26"/>
      <c r="BJ798" s="26"/>
      <c r="BK798" s="26"/>
      <c r="BL798" s="41"/>
      <c r="BM798" t="s">
        <v>100</v>
      </c>
    </row>
    <row r="799" spans="1:65" x14ac:dyDescent="0.2">
      <c r="A799" s="6"/>
      <c r="B799" s="40" t="s">
        <v>17</v>
      </c>
      <c r="C799" s="24" t="s">
        <v>78</v>
      </c>
      <c r="D799" s="25"/>
      <c r="E799" s="26"/>
      <c r="F799" s="26"/>
      <c r="G799" s="26"/>
      <c r="H799" s="26"/>
      <c r="I799" s="26"/>
      <c r="J799" s="26"/>
      <c r="K799" s="26"/>
      <c r="L799" s="26"/>
      <c r="M799" s="26"/>
      <c r="N799" s="26"/>
      <c r="O799" s="26"/>
      <c r="P799" s="26"/>
      <c r="Q799" s="26"/>
      <c r="R799" s="26"/>
      <c r="S799" s="26"/>
      <c r="T799" s="26"/>
      <c r="U799" s="26"/>
      <c r="V799" s="26"/>
      <c r="W799" s="26"/>
      <c r="X799" s="26"/>
      <c r="Y799" s="26"/>
      <c r="Z799" s="26"/>
      <c r="AA799" s="26"/>
      <c r="AB799" s="26"/>
      <c r="AC799" s="26"/>
      <c r="AD799" s="26"/>
      <c r="AE799" s="26"/>
      <c r="AF799" s="26"/>
      <c r="AG799" s="26"/>
      <c r="AH799" s="26"/>
      <c r="AI799" s="26"/>
      <c r="AJ799" s="26"/>
      <c r="AK799" s="26"/>
      <c r="AL799" s="26"/>
      <c r="AM799" s="26"/>
      <c r="AN799" s="26"/>
      <c r="AO799" s="26"/>
      <c r="AP799" s="26"/>
      <c r="AQ799" s="26"/>
      <c r="AR799" s="26"/>
      <c r="AS799" s="26"/>
      <c r="AT799" s="26"/>
      <c r="AU799" s="26"/>
      <c r="AV799" s="26"/>
      <c r="AW799" s="26"/>
      <c r="AX799" s="26"/>
      <c r="AY799" s="26"/>
      <c r="AZ799" s="26"/>
      <c r="BA799" s="26"/>
      <c r="BB799" s="26"/>
      <c r="BC799" s="26"/>
      <c r="BD799" s="26"/>
      <c r="BE799" s="26"/>
      <c r="BF799" s="26"/>
      <c r="BG799" s="26"/>
      <c r="BH799" s="26"/>
      <c r="BI799" s="26"/>
      <c r="BJ799" s="26"/>
      <c r="BK799" s="26"/>
      <c r="BL799" s="41"/>
      <c r="BM799" t="s">
        <v>100</v>
      </c>
    </row>
    <row r="800" spans="1:65" x14ac:dyDescent="0.2">
      <c r="A800" s="6"/>
      <c r="B800" s="40" t="s">
        <v>17</v>
      </c>
      <c r="C800" s="31" t="s">
        <v>45</v>
      </c>
      <c r="D800" s="27">
        <v>0</v>
      </c>
      <c r="E800" s="28">
        <v>0</v>
      </c>
      <c r="F800" s="28">
        <v>0</v>
      </c>
      <c r="G800" s="28">
        <v>0</v>
      </c>
      <c r="H800" s="28">
        <v>0</v>
      </c>
      <c r="I800" s="28">
        <v>0</v>
      </c>
      <c r="J800" s="28">
        <v>0</v>
      </c>
      <c r="K800" s="28">
        <v>0</v>
      </c>
      <c r="L800" s="28">
        <v>0</v>
      </c>
      <c r="M800" s="28">
        <v>0</v>
      </c>
      <c r="N800" s="28">
        <v>0</v>
      </c>
      <c r="O800" s="28">
        <v>0</v>
      </c>
      <c r="P800" s="28">
        <v>0</v>
      </c>
      <c r="Q800" s="28">
        <v>0</v>
      </c>
      <c r="R800" s="28">
        <v>0</v>
      </c>
      <c r="S800" s="28">
        <v>0</v>
      </c>
      <c r="T800" s="28">
        <v>0</v>
      </c>
      <c r="U800" s="28">
        <v>0</v>
      </c>
      <c r="V800" s="28">
        <v>0</v>
      </c>
      <c r="W800" s="28">
        <v>9</v>
      </c>
      <c r="X800" s="28">
        <v>9</v>
      </c>
      <c r="Y800" s="28">
        <v>9</v>
      </c>
      <c r="Z800" s="28">
        <v>9</v>
      </c>
      <c r="AA800" s="28">
        <v>9</v>
      </c>
      <c r="AB800" s="28">
        <v>9</v>
      </c>
      <c r="AC800" s="28">
        <v>9</v>
      </c>
      <c r="AD800" s="28">
        <v>9</v>
      </c>
      <c r="AE800" s="28">
        <v>9</v>
      </c>
      <c r="AF800" s="28">
        <v>9</v>
      </c>
      <c r="AG800" s="28">
        <v>9</v>
      </c>
      <c r="AH800" s="28">
        <v>9</v>
      </c>
      <c r="AI800" s="28">
        <v>9</v>
      </c>
      <c r="AJ800" s="28">
        <v>9</v>
      </c>
      <c r="AK800" s="28">
        <v>9</v>
      </c>
      <c r="AL800" s="28">
        <v>9</v>
      </c>
      <c r="AM800" s="28">
        <v>9</v>
      </c>
      <c r="AN800" s="28">
        <v>9</v>
      </c>
      <c r="AO800" s="28">
        <v>9</v>
      </c>
      <c r="AP800" s="28">
        <v>9</v>
      </c>
      <c r="AQ800" s="28">
        <v>9</v>
      </c>
      <c r="AR800" s="28">
        <v>9</v>
      </c>
      <c r="AS800" s="28">
        <v>9</v>
      </c>
      <c r="AT800" s="28">
        <v>9</v>
      </c>
      <c r="AU800" s="28">
        <v>9</v>
      </c>
      <c r="AV800" s="28">
        <v>9</v>
      </c>
      <c r="AW800" s="28">
        <v>9</v>
      </c>
      <c r="AX800" s="28">
        <v>9</v>
      </c>
      <c r="AY800" s="28">
        <v>9</v>
      </c>
      <c r="AZ800" s="28">
        <v>9</v>
      </c>
      <c r="BA800" s="28">
        <v>9</v>
      </c>
      <c r="BB800" s="28">
        <v>9</v>
      </c>
      <c r="BC800" s="28">
        <v>9</v>
      </c>
      <c r="BD800" s="28">
        <v>9</v>
      </c>
      <c r="BE800" s="28">
        <v>9</v>
      </c>
      <c r="BF800" s="28">
        <v>9</v>
      </c>
      <c r="BG800" s="28">
        <v>9</v>
      </c>
      <c r="BH800" s="28">
        <v>9</v>
      </c>
      <c r="BI800" s="28">
        <v>9</v>
      </c>
      <c r="BJ800" s="28">
        <v>9</v>
      </c>
      <c r="BK800" s="28">
        <v>9</v>
      </c>
      <c r="BL800" s="42">
        <v>9</v>
      </c>
      <c r="BM800" t="s">
        <v>100</v>
      </c>
    </row>
    <row r="801" spans="1:65" x14ac:dyDescent="0.2">
      <c r="A801" s="6"/>
      <c r="B801" s="40" t="s">
        <v>17</v>
      </c>
      <c r="C801" s="24" t="s">
        <v>74</v>
      </c>
      <c r="D801" s="35">
        <v>0</v>
      </c>
      <c r="E801" s="29">
        <v>0</v>
      </c>
      <c r="F801" s="29">
        <v>0</v>
      </c>
      <c r="G801" s="29">
        <v>0</v>
      </c>
      <c r="H801" s="29">
        <v>0</v>
      </c>
      <c r="I801" s="29">
        <v>0</v>
      </c>
      <c r="J801" s="29">
        <v>0</v>
      </c>
      <c r="K801" s="29">
        <v>0</v>
      </c>
      <c r="L801" s="29">
        <v>0</v>
      </c>
      <c r="M801" s="29">
        <v>0</v>
      </c>
      <c r="N801" s="29">
        <v>0</v>
      </c>
      <c r="O801" s="29">
        <v>0</v>
      </c>
      <c r="P801" s="29">
        <v>0</v>
      </c>
      <c r="Q801" s="29">
        <v>0</v>
      </c>
      <c r="R801" s="29">
        <v>0</v>
      </c>
      <c r="S801" s="29">
        <v>0</v>
      </c>
      <c r="T801" s="29">
        <v>0</v>
      </c>
      <c r="U801" s="29">
        <v>0</v>
      </c>
      <c r="V801" s="29">
        <v>0</v>
      </c>
      <c r="W801" s="29">
        <v>9</v>
      </c>
      <c r="X801" s="26">
        <v>0</v>
      </c>
      <c r="Y801" s="26">
        <v>0</v>
      </c>
      <c r="Z801" s="26">
        <v>0</v>
      </c>
      <c r="AA801" s="26">
        <v>0</v>
      </c>
      <c r="AB801" s="26">
        <v>0</v>
      </c>
      <c r="AC801" s="26">
        <v>0</v>
      </c>
      <c r="AD801" s="26">
        <v>0</v>
      </c>
      <c r="AE801" s="26">
        <v>0</v>
      </c>
      <c r="AF801" s="26">
        <v>0</v>
      </c>
      <c r="AG801" s="26">
        <v>0</v>
      </c>
      <c r="AH801" s="26">
        <v>0</v>
      </c>
      <c r="AI801" s="26"/>
      <c r="AJ801" s="26"/>
      <c r="AK801" s="26"/>
      <c r="AL801" s="26"/>
      <c r="AM801" s="26"/>
      <c r="AN801" s="26"/>
      <c r="AO801" s="26"/>
      <c r="AP801" s="26"/>
      <c r="AQ801" s="26"/>
      <c r="AR801" s="26"/>
      <c r="AS801" s="26"/>
      <c r="AT801" s="26"/>
      <c r="AU801" s="26"/>
      <c r="AV801" s="26"/>
      <c r="AW801" s="26"/>
      <c r="AX801" s="26"/>
      <c r="AY801" s="26"/>
      <c r="AZ801" s="26"/>
      <c r="BA801" s="26"/>
      <c r="BB801" s="26"/>
      <c r="BC801" s="26"/>
      <c r="BD801" s="26"/>
      <c r="BE801" s="26"/>
      <c r="BF801" s="26"/>
      <c r="BG801" s="26"/>
      <c r="BH801" s="26"/>
      <c r="BI801" s="26"/>
      <c r="BJ801" s="26"/>
      <c r="BK801" s="26"/>
      <c r="BL801" s="41"/>
      <c r="BM801" t="s">
        <v>100</v>
      </c>
    </row>
    <row r="802" spans="1:65" x14ac:dyDescent="0.2">
      <c r="A802" s="6"/>
      <c r="B802" s="40" t="s">
        <v>17</v>
      </c>
      <c r="C802" s="24" t="s">
        <v>83</v>
      </c>
      <c r="D802" s="25"/>
      <c r="E802" s="26"/>
      <c r="F802" s="26"/>
      <c r="G802" s="26"/>
      <c r="H802" s="26"/>
      <c r="I802" s="26"/>
      <c r="J802" s="26"/>
      <c r="K802" s="26"/>
      <c r="L802" s="26"/>
      <c r="M802" s="26"/>
      <c r="N802" s="26"/>
      <c r="O802" s="26"/>
      <c r="P802" s="26"/>
      <c r="Q802" s="26"/>
      <c r="R802" s="26"/>
      <c r="S802" s="26"/>
      <c r="T802" s="26"/>
      <c r="U802" s="26"/>
      <c r="V802" s="26"/>
      <c r="W802" s="30"/>
      <c r="X802" s="30"/>
      <c r="Y802" s="30"/>
      <c r="Z802" s="30"/>
      <c r="AA802" s="30"/>
      <c r="AB802" s="30"/>
      <c r="AC802" s="30"/>
      <c r="AD802" s="30"/>
      <c r="AE802" s="30"/>
      <c r="AF802" s="30"/>
      <c r="AG802" s="30"/>
      <c r="AH802" s="30"/>
      <c r="AI802" s="30"/>
      <c r="AJ802" s="30"/>
      <c r="AK802" s="30"/>
      <c r="AL802" s="30"/>
      <c r="AM802" s="30"/>
      <c r="AN802" s="30"/>
      <c r="AO802" s="30"/>
      <c r="AP802" s="30"/>
      <c r="AQ802" s="30"/>
      <c r="AR802" s="30"/>
      <c r="AS802" s="30"/>
      <c r="AT802" s="30"/>
      <c r="AU802" s="30"/>
      <c r="AV802" s="30"/>
      <c r="AW802" s="30"/>
      <c r="AX802" s="30"/>
      <c r="AY802" s="30"/>
      <c r="AZ802" s="30"/>
      <c r="BA802" s="30"/>
      <c r="BB802" s="30"/>
      <c r="BC802" s="30"/>
      <c r="BD802" s="30"/>
      <c r="BE802" s="30"/>
      <c r="BF802" s="30"/>
      <c r="BG802" s="30"/>
      <c r="BH802" s="30"/>
      <c r="BI802" s="30"/>
      <c r="BJ802" s="30"/>
      <c r="BK802" s="30"/>
      <c r="BL802" s="43"/>
      <c r="BM802" t="s">
        <v>100</v>
      </c>
    </row>
    <row r="803" spans="1:65" x14ac:dyDescent="0.2">
      <c r="A803" s="6"/>
      <c r="B803" s="40" t="s">
        <v>17</v>
      </c>
      <c r="C803" s="24" t="s">
        <v>75</v>
      </c>
      <c r="D803" s="25"/>
      <c r="E803" s="26"/>
      <c r="F803" s="26"/>
      <c r="G803" s="26"/>
      <c r="H803" s="26"/>
      <c r="I803" s="26"/>
      <c r="J803" s="26"/>
      <c r="K803" s="26"/>
      <c r="L803" s="26"/>
      <c r="M803" s="26"/>
      <c r="N803" s="26"/>
      <c r="O803" s="26"/>
      <c r="P803" s="26"/>
      <c r="Q803" s="26"/>
      <c r="R803" s="26"/>
      <c r="S803" s="26"/>
      <c r="T803" s="26"/>
      <c r="U803" s="26"/>
      <c r="V803" s="26"/>
      <c r="W803" s="26"/>
      <c r="X803" s="26"/>
      <c r="Y803" s="26"/>
      <c r="Z803" s="26"/>
      <c r="AA803" s="26"/>
      <c r="AB803" s="26"/>
      <c r="AC803" s="26"/>
      <c r="AD803" s="26"/>
      <c r="AE803" s="26"/>
      <c r="AF803" s="26"/>
      <c r="AG803" s="26"/>
      <c r="AH803" s="26"/>
      <c r="AI803" s="26"/>
      <c r="AJ803" s="26"/>
      <c r="AK803" s="26"/>
      <c r="AL803" s="26"/>
      <c r="AM803" s="26"/>
      <c r="AN803" s="26"/>
      <c r="AO803" s="26"/>
      <c r="AP803" s="26"/>
      <c r="AQ803" s="26"/>
      <c r="AR803" s="26"/>
      <c r="AS803" s="26"/>
      <c r="AT803" s="26"/>
      <c r="AU803" s="26"/>
      <c r="AV803" s="26"/>
      <c r="AW803" s="26"/>
      <c r="AX803" s="26"/>
      <c r="AY803" s="26"/>
      <c r="AZ803" s="26"/>
      <c r="BA803" s="26"/>
      <c r="BB803" s="26"/>
      <c r="BC803" s="26"/>
      <c r="BD803" s="26"/>
      <c r="BE803" s="26"/>
      <c r="BF803" s="26"/>
      <c r="BG803" s="26"/>
      <c r="BH803" s="26"/>
      <c r="BI803" s="26"/>
      <c r="BJ803" s="26"/>
      <c r="BK803" s="26"/>
      <c r="BL803" s="41"/>
      <c r="BM803" t="s">
        <v>100</v>
      </c>
    </row>
    <row r="804" spans="1:65" x14ac:dyDescent="0.2">
      <c r="A804" s="6"/>
      <c r="B804" s="40" t="s">
        <v>17</v>
      </c>
      <c r="C804" s="24" t="s">
        <v>79</v>
      </c>
      <c r="D804" s="25"/>
      <c r="E804" s="26"/>
      <c r="F804" s="26"/>
      <c r="G804" s="26"/>
      <c r="H804" s="26"/>
      <c r="I804" s="26"/>
      <c r="J804" s="26"/>
      <c r="K804" s="26"/>
      <c r="L804" s="26"/>
      <c r="M804" s="26"/>
      <c r="N804" s="26"/>
      <c r="O804" s="26"/>
      <c r="P804" s="26"/>
      <c r="Q804" s="26"/>
      <c r="R804" s="26"/>
      <c r="S804" s="26"/>
      <c r="T804" s="26"/>
      <c r="U804" s="26"/>
      <c r="V804" s="26"/>
      <c r="W804" s="26"/>
      <c r="X804" s="26"/>
      <c r="Y804" s="26"/>
      <c r="Z804" s="26"/>
      <c r="AA804" s="26"/>
      <c r="AB804" s="26"/>
      <c r="AC804" s="26"/>
      <c r="AD804" s="26"/>
      <c r="AE804" s="26"/>
      <c r="AF804" s="26"/>
      <c r="AG804" s="26"/>
      <c r="AH804" s="26"/>
      <c r="AI804" s="26"/>
      <c r="AJ804" s="26"/>
      <c r="AK804" s="26"/>
      <c r="AL804" s="26"/>
      <c r="AM804" s="26"/>
      <c r="AN804" s="26"/>
      <c r="AO804" s="26"/>
      <c r="AP804" s="26"/>
      <c r="AQ804" s="26"/>
      <c r="AR804" s="26"/>
      <c r="AS804" s="26"/>
      <c r="AT804" s="26"/>
      <c r="AU804" s="26"/>
      <c r="AV804" s="26"/>
      <c r="AW804" s="26"/>
      <c r="AX804" s="26"/>
      <c r="AY804" s="26"/>
      <c r="AZ804" s="26"/>
      <c r="BA804" s="26"/>
      <c r="BB804" s="26"/>
      <c r="BC804" s="26"/>
      <c r="BD804" s="26"/>
      <c r="BE804" s="26"/>
      <c r="BF804" s="26"/>
      <c r="BG804" s="26"/>
      <c r="BH804" s="26"/>
      <c r="BI804" s="26"/>
      <c r="BJ804" s="26"/>
      <c r="BK804" s="26"/>
      <c r="BL804" s="41"/>
      <c r="BM804" t="s">
        <v>100</v>
      </c>
    </row>
    <row r="805" spans="1:65" x14ac:dyDescent="0.2">
      <c r="A805" s="6"/>
      <c r="B805" s="40" t="s">
        <v>17</v>
      </c>
      <c r="C805" s="24" t="s">
        <v>80</v>
      </c>
      <c r="D805" s="25"/>
      <c r="E805" s="26"/>
      <c r="F805" s="26"/>
      <c r="G805" s="26"/>
      <c r="H805" s="26"/>
      <c r="I805" s="26"/>
      <c r="J805" s="26"/>
      <c r="K805" s="26"/>
      <c r="L805" s="26"/>
      <c r="M805" s="26"/>
      <c r="N805" s="26"/>
      <c r="O805" s="26"/>
      <c r="P805" s="26"/>
      <c r="Q805" s="26"/>
      <c r="R805" s="26"/>
      <c r="S805" s="26"/>
      <c r="T805" s="26"/>
      <c r="U805" s="26"/>
      <c r="V805" s="26"/>
      <c r="W805" s="26"/>
      <c r="X805" s="26"/>
      <c r="Y805" s="26"/>
      <c r="Z805" s="26"/>
      <c r="AA805" s="26"/>
      <c r="AB805" s="26"/>
      <c r="AC805" s="26"/>
      <c r="AD805" s="26"/>
      <c r="AE805" s="26"/>
      <c r="AF805" s="26"/>
      <c r="AG805" s="26"/>
      <c r="AH805" s="26"/>
      <c r="AI805" s="26"/>
      <c r="AJ805" s="26"/>
      <c r="AK805" s="26"/>
      <c r="AL805" s="26"/>
      <c r="AM805" s="26"/>
      <c r="AN805" s="26"/>
      <c r="AO805" s="26"/>
      <c r="AP805" s="26"/>
      <c r="AQ805" s="26"/>
      <c r="AR805" s="26"/>
      <c r="AS805" s="26"/>
      <c r="AT805" s="26"/>
      <c r="AU805" s="26"/>
      <c r="AV805" s="26"/>
      <c r="AW805" s="26"/>
      <c r="AX805" s="26"/>
      <c r="AY805" s="26"/>
      <c r="AZ805" s="26"/>
      <c r="BA805" s="26"/>
      <c r="BB805" s="26"/>
      <c r="BC805" s="26"/>
      <c r="BD805" s="26"/>
      <c r="BE805" s="26"/>
      <c r="BF805" s="26"/>
      <c r="BG805" s="26"/>
      <c r="BH805" s="26"/>
      <c r="BI805" s="26"/>
      <c r="BJ805" s="26"/>
      <c r="BK805" s="26"/>
      <c r="BL805" s="41"/>
      <c r="BM805" t="s">
        <v>100</v>
      </c>
    </row>
    <row r="806" spans="1:65" x14ac:dyDescent="0.2">
      <c r="A806" s="6"/>
      <c r="B806" s="40" t="s">
        <v>17</v>
      </c>
      <c r="C806" s="24" t="s">
        <v>78</v>
      </c>
      <c r="D806" s="25"/>
      <c r="E806" s="26"/>
      <c r="F806" s="26"/>
      <c r="G806" s="26"/>
      <c r="H806" s="26"/>
      <c r="I806" s="26"/>
      <c r="J806" s="26"/>
      <c r="K806" s="26"/>
      <c r="L806" s="26"/>
      <c r="M806" s="26"/>
      <c r="N806" s="26"/>
      <c r="O806" s="26"/>
      <c r="P806" s="26"/>
      <c r="Q806" s="26"/>
      <c r="R806" s="26"/>
      <c r="S806" s="26"/>
      <c r="T806" s="26"/>
      <c r="U806" s="26"/>
      <c r="V806" s="26"/>
      <c r="W806" s="26"/>
      <c r="X806" s="26"/>
      <c r="Y806" s="26"/>
      <c r="Z806" s="26"/>
      <c r="AA806" s="26"/>
      <c r="AB806" s="26"/>
      <c r="AC806" s="26"/>
      <c r="AD806" s="26"/>
      <c r="AE806" s="26"/>
      <c r="AF806" s="26"/>
      <c r="AG806" s="26"/>
      <c r="AH806" s="26"/>
      <c r="AI806" s="26"/>
      <c r="AJ806" s="26"/>
      <c r="AK806" s="26"/>
      <c r="AL806" s="26"/>
      <c r="AM806" s="26"/>
      <c r="AN806" s="26"/>
      <c r="AO806" s="26"/>
      <c r="AP806" s="26"/>
      <c r="AQ806" s="26"/>
      <c r="AR806" s="26"/>
      <c r="AS806" s="26"/>
      <c r="AT806" s="26"/>
      <c r="AU806" s="26"/>
      <c r="AV806" s="26"/>
      <c r="AW806" s="26"/>
      <c r="AX806" s="26"/>
      <c r="AY806" s="26"/>
      <c r="AZ806" s="26"/>
      <c r="BA806" s="26"/>
      <c r="BB806" s="26"/>
      <c r="BC806" s="26"/>
      <c r="BD806" s="26"/>
      <c r="BE806" s="26"/>
      <c r="BF806" s="26"/>
      <c r="BG806" s="26"/>
      <c r="BH806" s="26"/>
      <c r="BI806" s="26"/>
      <c r="BJ806" s="26"/>
      <c r="BK806" s="26"/>
      <c r="BL806" s="41"/>
      <c r="BM806" t="s">
        <v>100</v>
      </c>
    </row>
    <row r="807" spans="1:65" x14ac:dyDescent="0.2">
      <c r="A807" s="6"/>
      <c r="B807" s="40" t="s">
        <v>17</v>
      </c>
      <c r="C807" s="31" t="s">
        <v>42</v>
      </c>
      <c r="D807" s="27">
        <v>23297</v>
      </c>
      <c r="E807" s="28">
        <v>23322</v>
      </c>
      <c r="F807" s="28">
        <v>23421</v>
      </c>
      <c r="G807" s="28">
        <v>23429</v>
      </c>
      <c r="H807" s="28">
        <v>23316</v>
      </c>
      <c r="I807" s="28">
        <v>23329</v>
      </c>
      <c r="J807" s="28">
        <v>23341</v>
      </c>
      <c r="K807" s="28">
        <v>23354</v>
      </c>
      <c r="L807" s="28">
        <v>23312</v>
      </c>
      <c r="M807" s="28">
        <v>23400</v>
      </c>
      <c r="N807" s="28">
        <v>23617</v>
      </c>
      <c r="O807" s="28">
        <v>23834.7</v>
      </c>
      <c r="P807" s="28">
        <v>23849.1</v>
      </c>
      <c r="Q807" s="28">
        <v>23838.5</v>
      </c>
      <c r="R807" s="28">
        <v>23849.4</v>
      </c>
      <c r="S807" s="28">
        <v>23824.2</v>
      </c>
      <c r="T807" s="28">
        <v>23893.200000000001</v>
      </c>
      <c r="U807" s="28">
        <v>23979.200000000001</v>
      </c>
      <c r="V807" s="28">
        <v>24065.1</v>
      </c>
      <c r="W807" s="28">
        <v>24086.1</v>
      </c>
      <c r="X807" s="28">
        <v>24121.1</v>
      </c>
      <c r="Y807" s="28">
        <v>24156.1</v>
      </c>
      <c r="Z807" s="28">
        <v>24191.1</v>
      </c>
      <c r="AA807" s="28">
        <v>24226.1</v>
      </c>
      <c r="AB807" s="28">
        <v>24261.1</v>
      </c>
      <c r="AC807" s="28">
        <v>24833.324999999997</v>
      </c>
      <c r="AD807" s="28">
        <v>25405.549999999996</v>
      </c>
      <c r="AE807" s="28">
        <v>25977.774999999994</v>
      </c>
      <c r="AF807" s="28">
        <v>26549.999999999993</v>
      </c>
      <c r="AG807" s="28">
        <v>26549.999999999993</v>
      </c>
      <c r="AH807" s="28">
        <v>26549.999999999993</v>
      </c>
      <c r="AI807" s="28">
        <v>26549.999999999993</v>
      </c>
      <c r="AJ807" s="28">
        <v>26549.999999999993</v>
      </c>
      <c r="AK807" s="28">
        <v>26549.999999999993</v>
      </c>
      <c r="AL807" s="28">
        <v>26549.999999999993</v>
      </c>
      <c r="AM807" s="28">
        <v>26549.999999999993</v>
      </c>
      <c r="AN807" s="28">
        <v>26549.999999999993</v>
      </c>
      <c r="AO807" s="28">
        <v>26549.999999999993</v>
      </c>
      <c r="AP807" s="28">
        <v>26549.999999999993</v>
      </c>
      <c r="AQ807" s="28">
        <v>26549.999999999993</v>
      </c>
      <c r="AR807" s="28">
        <v>26549.999999999993</v>
      </c>
      <c r="AS807" s="28">
        <v>26549.999999999993</v>
      </c>
      <c r="AT807" s="28">
        <v>26549.999999999993</v>
      </c>
      <c r="AU807" s="28">
        <v>26549.999999999993</v>
      </c>
      <c r="AV807" s="28">
        <v>26549.999999999993</v>
      </c>
      <c r="AW807" s="28">
        <v>26549.999999999993</v>
      </c>
      <c r="AX807" s="28">
        <v>26549.999999999993</v>
      </c>
      <c r="AY807" s="28">
        <v>26549.999999999993</v>
      </c>
      <c r="AZ807" s="28">
        <v>26549.999999999993</v>
      </c>
      <c r="BA807" s="28">
        <v>26549.999999999993</v>
      </c>
      <c r="BB807" s="28">
        <v>26549.999999999993</v>
      </c>
      <c r="BC807" s="28">
        <v>26549.999999999993</v>
      </c>
      <c r="BD807" s="28">
        <v>26549.999999999993</v>
      </c>
      <c r="BE807" s="28">
        <v>26549.999999999993</v>
      </c>
      <c r="BF807" s="28">
        <v>26549.999999999993</v>
      </c>
      <c r="BG807" s="28">
        <v>26549.999999999993</v>
      </c>
      <c r="BH807" s="28">
        <v>26549.999999999993</v>
      </c>
      <c r="BI807" s="28">
        <v>26549.999999999993</v>
      </c>
      <c r="BJ807" s="28">
        <v>26549.999999999993</v>
      </c>
      <c r="BK807" s="28">
        <v>26549.999999999993</v>
      </c>
      <c r="BL807" s="42">
        <v>26549.999999999993</v>
      </c>
      <c r="BM807" t="s">
        <v>100</v>
      </c>
    </row>
    <row r="808" spans="1:65" x14ac:dyDescent="0.2">
      <c r="A808" s="6"/>
      <c r="B808" s="40" t="s">
        <v>17</v>
      </c>
      <c r="C808" s="24" t="s">
        <v>74</v>
      </c>
      <c r="D808" s="35">
        <v>23297</v>
      </c>
      <c r="E808" s="29">
        <v>23322</v>
      </c>
      <c r="F808" s="29">
        <v>23421</v>
      </c>
      <c r="G808" s="29">
        <v>23429</v>
      </c>
      <c r="H808" s="29">
        <v>23316</v>
      </c>
      <c r="I808" s="29">
        <v>23329</v>
      </c>
      <c r="J808" s="29">
        <v>23341</v>
      </c>
      <c r="K808" s="29">
        <v>23354</v>
      </c>
      <c r="L808" s="29">
        <v>23312</v>
      </c>
      <c r="M808" s="29">
        <v>23400</v>
      </c>
      <c r="N808" s="29">
        <v>23617</v>
      </c>
      <c r="O808" s="29">
        <v>23834.7</v>
      </c>
      <c r="P808" s="29">
        <v>23849.1</v>
      </c>
      <c r="Q808" s="29">
        <v>23838.5</v>
      </c>
      <c r="R808" s="29">
        <v>23849.4</v>
      </c>
      <c r="S808" s="29">
        <v>23824.2</v>
      </c>
      <c r="T808" s="29">
        <v>23893.200000000001</v>
      </c>
      <c r="U808" s="29">
        <v>23979.200000000001</v>
      </c>
      <c r="V808" s="29">
        <v>24065.1</v>
      </c>
      <c r="W808" s="29">
        <v>24086.1</v>
      </c>
      <c r="X808" s="26">
        <v>0</v>
      </c>
      <c r="Y808" s="26">
        <v>0</v>
      </c>
      <c r="Z808" s="26">
        <v>0</v>
      </c>
      <c r="AA808" s="26">
        <v>25700</v>
      </c>
      <c r="AB808" s="26">
        <v>0</v>
      </c>
      <c r="AC808" s="26">
        <v>0</v>
      </c>
      <c r="AD808" s="26">
        <v>0</v>
      </c>
      <c r="AE808" s="26">
        <v>0</v>
      </c>
      <c r="AF808" s="26">
        <v>26550</v>
      </c>
      <c r="AG808" s="26">
        <v>0</v>
      </c>
      <c r="AH808" s="26">
        <v>0</v>
      </c>
      <c r="AI808" s="26"/>
      <c r="AJ808" s="26"/>
      <c r="AK808" s="26"/>
      <c r="AL808" s="26"/>
      <c r="AM808" s="26"/>
      <c r="AN808" s="26"/>
      <c r="AO808" s="26"/>
      <c r="AP808" s="26"/>
      <c r="AQ808" s="26"/>
      <c r="AR808" s="26"/>
      <c r="AS808" s="26"/>
      <c r="AT808" s="26"/>
      <c r="AU808" s="26"/>
      <c r="AV808" s="26"/>
      <c r="AW808" s="26"/>
      <c r="AX808" s="26"/>
      <c r="AY808" s="26"/>
      <c r="AZ808" s="26"/>
      <c r="BA808" s="26"/>
      <c r="BB808" s="26"/>
      <c r="BC808" s="26"/>
      <c r="BD808" s="26"/>
      <c r="BE808" s="26"/>
      <c r="BF808" s="26"/>
      <c r="BG808" s="26"/>
      <c r="BH808" s="26"/>
      <c r="BI808" s="26"/>
      <c r="BJ808" s="26"/>
      <c r="BK808" s="26"/>
      <c r="BL808" s="41"/>
      <c r="BM808" t="s">
        <v>100</v>
      </c>
    </row>
    <row r="809" spans="1:65" x14ac:dyDescent="0.2">
      <c r="A809" s="6"/>
      <c r="B809" s="40" t="s">
        <v>17</v>
      </c>
      <c r="C809" s="24" t="s">
        <v>83</v>
      </c>
      <c r="D809" s="25"/>
      <c r="E809" s="26"/>
      <c r="F809" s="26"/>
      <c r="G809" s="26"/>
      <c r="H809" s="26"/>
      <c r="I809" s="26"/>
      <c r="J809" s="26"/>
      <c r="K809" s="26"/>
      <c r="L809" s="26"/>
      <c r="M809" s="26"/>
      <c r="N809" s="26"/>
      <c r="O809" s="26"/>
      <c r="P809" s="26"/>
      <c r="Q809" s="26"/>
      <c r="R809" s="26"/>
      <c r="S809" s="26"/>
      <c r="T809" s="26"/>
      <c r="U809" s="26"/>
      <c r="V809" s="26"/>
      <c r="W809" s="44"/>
      <c r="X809" s="44">
        <v>35</v>
      </c>
      <c r="Y809" s="44">
        <v>35</v>
      </c>
      <c r="Z809" s="44">
        <v>35</v>
      </c>
      <c r="AA809" s="44">
        <v>35</v>
      </c>
      <c r="AB809" s="44">
        <v>35</v>
      </c>
      <c r="AC809" s="44">
        <v>572.22500000000036</v>
      </c>
      <c r="AD809" s="44">
        <v>572.22500000000036</v>
      </c>
      <c r="AE809" s="44">
        <v>572.22500000000036</v>
      </c>
      <c r="AF809" s="44">
        <v>572.22500000000036</v>
      </c>
      <c r="AG809" s="30"/>
      <c r="AH809" s="30"/>
      <c r="AI809" s="30"/>
      <c r="AJ809" s="30"/>
      <c r="AK809" s="30"/>
      <c r="AL809" s="30"/>
      <c r="AM809" s="30"/>
      <c r="AN809" s="30"/>
      <c r="AO809" s="30"/>
      <c r="AP809" s="30"/>
      <c r="AQ809" s="30"/>
      <c r="AR809" s="30"/>
      <c r="AS809" s="30"/>
      <c r="AT809" s="30"/>
      <c r="AU809" s="30"/>
      <c r="AV809" s="30"/>
      <c r="AW809" s="30"/>
      <c r="AX809" s="30"/>
      <c r="AY809" s="30"/>
      <c r="AZ809" s="30"/>
      <c r="BA809" s="30"/>
      <c r="BB809" s="30"/>
      <c r="BC809" s="30"/>
      <c r="BD809" s="30"/>
      <c r="BE809" s="30"/>
      <c r="BF809" s="30"/>
      <c r="BG809" s="30"/>
      <c r="BH809" s="30"/>
      <c r="BI809" s="30"/>
      <c r="BJ809" s="30"/>
      <c r="BK809" s="30"/>
      <c r="BL809" s="43"/>
      <c r="BM809" t="s">
        <v>100</v>
      </c>
    </row>
    <row r="810" spans="1:65" x14ac:dyDescent="0.2">
      <c r="A810" s="6"/>
      <c r="B810" s="40" t="s">
        <v>17</v>
      </c>
      <c r="C810" s="24" t="s">
        <v>75</v>
      </c>
      <c r="D810" s="25"/>
      <c r="E810" s="26"/>
      <c r="F810" s="26"/>
      <c r="G810" s="26"/>
      <c r="H810" s="26"/>
      <c r="I810" s="26"/>
      <c r="J810" s="26"/>
      <c r="K810" s="26"/>
      <c r="L810" s="26"/>
      <c r="M810" s="26"/>
      <c r="N810" s="26"/>
      <c r="O810" s="26"/>
      <c r="P810" s="26"/>
      <c r="Q810" s="26"/>
      <c r="R810" s="26"/>
      <c r="S810" s="26"/>
      <c r="T810" s="26"/>
      <c r="U810" s="26"/>
      <c r="V810" s="26"/>
      <c r="W810" s="26"/>
      <c r="X810" s="26"/>
      <c r="Y810" s="26"/>
      <c r="Z810" s="26"/>
      <c r="AA810" s="26"/>
      <c r="AB810" s="26"/>
      <c r="AC810" s="26"/>
      <c r="AD810" s="26"/>
      <c r="AE810" s="26"/>
      <c r="AF810" s="26"/>
      <c r="AG810" s="26"/>
      <c r="AH810" s="26"/>
      <c r="AI810" s="26"/>
      <c r="AJ810" s="26"/>
      <c r="AK810" s="26"/>
      <c r="AL810" s="26"/>
      <c r="AM810" s="26"/>
      <c r="AN810" s="26"/>
      <c r="AO810" s="26"/>
      <c r="AP810" s="26"/>
      <c r="AQ810" s="26"/>
      <c r="AR810" s="26"/>
      <c r="AS810" s="26"/>
      <c r="AT810" s="26"/>
      <c r="AU810" s="26"/>
      <c r="AV810" s="26"/>
      <c r="AW810" s="26"/>
      <c r="AX810" s="26"/>
      <c r="AY810" s="26"/>
      <c r="AZ810" s="26"/>
      <c r="BA810" s="26"/>
      <c r="BB810" s="26"/>
      <c r="BC810" s="26"/>
      <c r="BD810" s="26"/>
      <c r="BE810" s="26"/>
      <c r="BF810" s="26"/>
      <c r="BG810" s="26"/>
      <c r="BH810" s="26"/>
      <c r="BI810" s="26"/>
      <c r="BJ810" s="26"/>
      <c r="BK810" s="26"/>
      <c r="BL810" s="41"/>
      <c r="BM810" t="s">
        <v>100</v>
      </c>
    </row>
    <row r="811" spans="1:65" x14ac:dyDescent="0.2">
      <c r="A811" s="6"/>
      <c r="B811" s="40" t="s">
        <v>17</v>
      </c>
      <c r="C811" s="24" t="s">
        <v>79</v>
      </c>
      <c r="D811" s="25"/>
      <c r="E811" s="26"/>
      <c r="F811" s="26"/>
      <c r="G811" s="26"/>
      <c r="H811" s="26"/>
      <c r="I811" s="26"/>
      <c r="J811" s="26"/>
      <c r="K811" s="26"/>
      <c r="L811" s="26"/>
      <c r="M811" s="26"/>
      <c r="N811" s="26"/>
      <c r="O811" s="26"/>
      <c r="P811" s="26"/>
      <c r="Q811" s="26"/>
      <c r="R811" s="26"/>
      <c r="S811" s="26"/>
      <c r="T811" s="26"/>
      <c r="U811" s="26"/>
      <c r="V811" s="26"/>
      <c r="W811" s="26"/>
      <c r="X811" s="26"/>
      <c r="Y811" s="26"/>
      <c r="Z811" s="26"/>
      <c r="AA811" s="26"/>
      <c r="AB811" s="26"/>
      <c r="AC811" s="26"/>
      <c r="AD811" s="26"/>
      <c r="AE811" s="26"/>
      <c r="AF811" s="26"/>
      <c r="AG811" s="26"/>
      <c r="AH811" s="26"/>
      <c r="AI811" s="26"/>
      <c r="AJ811" s="26"/>
      <c r="AK811" s="26"/>
      <c r="AL811" s="26"/>
      <c r="AM811" s="26"/>
      <c r="AN811" s="26"/>
      <c r="AO811" s="26"/>
      <c r="AP811" s="26"/>
      <c r="AQ811" s="26"/>
      <c r="AR811" s="26"/>
      <c r="AS811" s="26"/>
      <c r="AT811" s="26"/>
      <c r="AU811" s="26"/>
      <c r="AV811" s="26"/>
      <c r="AW811" s="26"/>
      <c r="AX811" s="26"/>
      <c r="AY811" s="26"/>
      <c r="AZ811" s="26"/>
      <c r="BA811" s="26"/>
      <c r="BB811" s="26"/>
      <c r="BC811" s="26"/>
      <c r="BD811" s="26"/>
      <c r="BE811" s="26"/>
      <c r="BF811" s="26"/>
      <c r="BG811" s="26"/>
      <c r="BH811" s="26"/>
      <c r="BI811" s="26"/>
      <c r="BJ811" s="26"/>
      <c r="BK811" s="26"/>
      <c r="BL811" s="41"/>
      <c r="BM811" t="s">
        <v>100</v>
      </c>
    </row>
    <row r="812" spans="1:65" x14ac:dyDescent="0.2">
      <c r="A812" s="6"/>
      <c r="B812" s="40" t="s">
        <v>17</v>
      </c>
      <c r="C812" s="24" t="s">
        <v>80</v>
      </c>
      <c r="D812" s="25"/>
      <c r="E812" s="26"/>
      <c r="F812" s="26"/>
      <c r="G812" s="26"/>
      <c r="H812" s="26"/>
      <c r="I812" s="26"/>
      <c r="J812" s="26"/>
      <c r="K812" s="26"/>
      <c r="L812" s="26"/>
      <c r="M812" s="26"/>
      <c r="N812" s="26"/>
      <c r="O812" s="26"/>
      <c r="P812" s="26"/>
      <c r="Q812" s="26"/>
      <c r="R812" s="26"/>
      <c r="S812" s="26"/>
      <c r="T812" s="26"/>
      <c r="U812" s="26"/>
      <c r="V812" s="26"/>
      <c r="W812" s="26"/>
      <c r="X812" s="26"/>
      <c r="Y812" s="26"/>
      <c r="Z812" s="26"/>
      <c r="AA812" s="26"/>
      <c r="AB812" s="26"/>
      <c r="AC812" s="26"/>
      <c r="AD812" s="26"/>
      <c r="AE812" s="26"/>
      <c r="AF812" s="26"/>
      <c r="AG812" s="26"/>
      <c r="AH812" s="26"/>
      <c r="AI812" s="26"/>
      <c r="AJ812" s="26"/>
      <c r="AK812" s="26"/>
      <c r="AL812" s="26"/>
      <c r="AM812" s="26"/>
      <c r="AN812" s="26"/>
      <c r="AO812" s="26"/>
      <c r="AP812" s="26"/>
      <c r="AQ812" s="26"/>
      <c r="AR812" s="26"/>
      <c r="AS812" s="26"/>
      <c r="AT812" s="26"/>
      <c r="AU812" s="26"/>
      <c r="AV812" s="26"/>
      <c r="AW812" s="26"/>
      <c r="AX812" s="26"/>
      <c r="AY812" s="26"/>
      <c r="AZ812" s="26"/>
      <c r="BA812" s="26"/>
      <c r="BB812" s="26"/>
      <c r="BC812" s="26"/>
      <c r="BD812" s="26"/>
      <c r="BE812" s="26"/>
      <c r="BF812" s="26"/>
      <c r="BG812" s="26"/>
      <c r="BH812" s="26"/>
      <c r="BI812" s="26"/>
      <c r="BJ812" s="26"/>
      <c r="BK812" s="26"/>
      <c r="BL812" s="41"/>
      <c r="BM812" t="s">
        <v>100</v>
      </c>
    </row>
    <row r="813" spans="1:65" x14ac:dyDescent="0.2">
      <c r="A813" s="6"/>
      <c r="B813" s="40" t="s">
        <v>17</v>
      </c>
      <c r="C813" s="24" t="s">
        <v>78</v>
      </c>
      <c r="D813" s="25"/>
      <c r="E813" s="26"/>
      <c r="F813" s="26"/>
      <c r="G813" s="26"/>
      <c r="H813" s="26"/>
      <c r="I813" s="26"/>
      <c r="J813" s="26"/>
      <c r="K813" s="26"/>
      <c r="L813" s="26"/>
      <c r="M813" s="26"/>
      <c r="N813" s="26"/>
      <c r="O813" s="26"/>
      <c r="P813" s="26"/>
      <c r="Q813" s="26"/>
      <c r="R813" s="26"/>
      <c r="S813" s="26"/>
      <c r="T813" s="26"/>
      <c r="U813" s="26"/>
      <c r="V813" s="26"/>
      <c r="W813" s="26"/>
      <c r="X813" s="26"/>
      <c r="Y813" s="26"/>
      <c r="Z813" s="26"/>
      <c r="AA813" s="26"/>
      <c r="AB813" s="26"/>
      <c r="AC813" s="26"/>
      <c r="AD813" s="26"/>
      <c r="AE813" s="26"/>
      <c r="AF813" s="26"/>
      <c r="AG813" s="26"/>
      <c r="AH813" s="26"/>
      <c r="AI813" s="26"/>
      <c r="AJ813" s="26"/>
      <c r="AK813" s="26"/>
      <c r="AL813" s="26"/>
      <c r="AM813" s="26"/>
      <c r="AN813" s="26"/>
      <c r="AO813" s="26"/>
      <c r="AP813" s="26"/>
      <c r="AQ813" s="26"/>
      <c r="AR813" s="26"/>
      <c r="AS813" s="26"/>
      <c r="AT813" s="26"/>
      <c r="AU813" s="26"/>
      <c r="AV813" s="26"/>
      <c r="AW813" s="26"/>
      <c r="AX813" s="26"/>
      <c r="AY813" s="26"/>
      <c r="AZ813" s="26"/>
      <c r="BA813" s="26"/>
      <c r="BB813" s="26"/>
      <c r="BC813" s="26"/>
      <c r="BD813" s="26"/>
      <c r="BE813" s="26"/>
      <c r="BF813" s="26"/>
      <c r="BG813" s="26"/>
      <c r="BH813" s="26"/>
      <c r="BI813" s="26"/>
      <c r="BJ813" s="26"/>
      <c r="BK813" s="26"/>
      <c r="BL813" s="41"/>
      <c r="BM813" t="s">
        <v>100</v>
      </c>
    </row>
    <row r="814" spans="1:65" x14ac:dyDescent="0.2">
      <c r="A814" s="6"/>
      <c r="B814" s="40" t="s">
        <v>17</v>
      </c>
      <c r="C814" s="31" t="s">
        <v>43</v>
      </c>
      <c r="D814" s="27">
        <v>1857</v>
      </c>
      <c r="E814" s="28">
        <v>0</v>
      </c>
      <c r="F814" s="28">
        <v>0</v>
      </c>
      <c r="G814" s="28">
        <v>0</v>
      </c>
      <c r="H814" s="28">
        <v>0</v>
      </c>
      <c r="I814" s="28">
        <v>0</v>
      </c>
      <c r="J814" s="28">
        <v>0</v>
      </c>
      <c r="K814" s="28">
        <v>0</v>
      </c>
      <c r="L814" s="28">
        <v>1808</v>
      </c>
      <c r="M814" s="28">
        <v>1808</v>
      </c>
      <c r="N814" s="28">
        <v>1808</v>
      </c>
      <c r="O814" s="28">
        <v>1807.7</v>
      </c>
      <c r="P814" s="28">
        <v>1807.7</v>
      </c>
      <c r="Q814" s="28">
        <v>1807.7</v>
      </c>
      <c r="R814" s="28">
        <v>1727.7</v>
      </c>
      <c r="S814" s="28">
        <v>1727.7</v>
      </c>
      <c r="T814" s="28">
        <v>1727.7</v>
      </c>
      <c r="U814" s="28">
        <v>1727.7</v>
      </c>
      <c r="V814" s="28">
        <v>1727.7</v>
      </c>
      <c r="W814" s="28">
        <v>1727.7</v>
      </c>
      <c r="X814" s="28">
        <v>1727.7</v>
      </c>
      <c r="Y814" s="28">
        <v>1727.7</v>
      </c>
      <c r="Z814" s="28">
        <v>1727.7</v>
      </c>
      <c r="AA814" s="28">
        <v>1727.7</v>
      </c>
      <c r="AB814" s="28">
        <v>1727.7</v>
      </c>
      <c r="AC814" s="28">
        <v>1727.7</v>
      </c>
      <c r="AD814" s="28">
        <v>1727.7</v>
      </c>
      <c r="AE814" s="28">
        <v>1727.7</v>
      </c>
      <c r="AF814" s="28">
        <v>1727.7</v>
      </c>
      <c r="AG814" s="28">
        <v>1727.7</v>
      </c>
      <c r="AH814" s="28">
        <v>1727.7</v>
      </c>
      <c r="AI814" s="28">
        <v>1727.7</v>
      </c>
      <c r="AJ814" s="28">
        <v>1727.7</v>
      </c>
      <c r="AK814" s="28">
        <v>1727.7</v>
      </c>
      <c r="AL814" s="28">
        <v>1727.7</v>
      </c>
      <c r="AM814" s="28">
        <v>1727.7</v>
      </c>
      <c r="AN814" s="28">
        <v>1727.7</v>
      </c>
      <c r="AO814" s="28">
        <v>1727.7</v>
      </c>
      <c r="AP814" s="28">
        <v>1727.7</v>
      </c>
      <c r="AQ814" s="28">
        <v>1727.7</v>
      </c>
      <c r="AR814" s="28">
        <v>1727.7</v>
      </c>
      <c r="AS814" s="28">
        <v>1727.7</v>
      </c>
      <c r="AT814" s="28">
        <v>1727.7</v>
      </c>
      <c r="AU814" s="28">
        <v>1727.7</v>
      </c>
      <c r="AV814" s="28">
        <v>1727.7</v>
      </c>
      <c r="AW814" s="28">
        <v>1727.7</v>
      </c>
      <c r="AX814" s="28">
        <v>1727.7</v>
      </c>
      <c r="AY814" s="28">
        <v>1727.7</v>
      </c>
      <c r="AZ814" s="28">
        <v>1727.7</v>
      </c>
      <c r="BA814" s="28">
        <v>1727.7</v>
      </c>
      <c r="BB814" s="28">
        <v>1727.7</v>
      </c>
      <c r="BC814" s="28">
        <v>1727.7</v>
      </c>
      <c r="BD814" s="28">
        <v>1727.7</v>
      </c>
      <c r="BE814" s="28">
        <v>1727.7</v>
      </c>
      <c r="BF814" s="28">
        <v>1727.7</v>
      </c>
      <c r="BG814" s="28">
        <v>1727.7</v>
      </c>
      <c r="BH814" s="28">
        <v>1727.7</v>
      </c>
      <c r="BI814" s="28">
        <v>1727.7</v>
      </c>
      <c r="BJ814" s="28">
        <v>1727.7</v>
      </c>
      <c r="BK814" s="28">
        <v>1727.7</v>
      </c>
      <c r="BL814" s="42">
        <v>1727.7</v>
      </c>
      <c r="BM814" t="s">
        <v>100</v>
      </c>
    </row>
    <row r="815" spans="1:65" x14ac:dyDescent="0.2">
      <c r="A815" s="6"/>
      <c r="B815" s="40" t="s">
        <v>17</v>
      </c>
      <c r="C815" s="24" t="s">
        <v>74</v>
      </c>
      <c r="D815" s="35">
        <v>1857</v>
      </c>
      <c r="E815" s="29">
        <v>0</v>
      </c>
      <c r="F815" s="29">
        <v>0</v>
      </c>
      <c r="G815" s="29">
        <v>0</v>
      </c>
      <c r="H815" s="29">
        <v>0</v>
      </c>
      <c r="I815" s="29">
        <v>0</v>
      </c>
      <c r="J815" s="29">
        <v>0</v>
      </c>
      <c r="K815" s="29">
        <v>0</v>
      </c>
      <c r="L815" s="29">
        <v>1808</v>
      </c>
      <c r="M815" s="29">
        <v>1808</v>
      </c>
      <c r="N815" s="29">
        <v>1808</v>
      </c>
      <c r="O815" s="29">
        <v>1807.7</v>
      </c>
      <c r="P815" s="29">
        <v>1807.7</v>
      </c>
      <c r="Q815" s="29">
        <v>1807.7</v>
      </c>
      <c r="R815" s="29">
        <v>1727.7</v>
      </c>
      <c r="S815" s="29">
        <v>1727.7</v>
      </c>
      <c r="T815" s="29">
        <v>1727.7</v>
      </c>
      <c r="U815" s="29">
        <v>1727.7</v>
      </c>
      <c r="V815" s="29">
        <v>1727.7</v>
      </c>
      <c r="W815" s="29">
        <v>1727.7</v>
      </c>
      <c r="X815" s="26">
        <v>0</v>
      </c>
      <c r="Y815" s="26">
        <v>0</v>
      </c>
      <c r="Z815" s="26">
        <v>0</v>
      </c>
      <c r="AA815" s="26">
        <v>0</v>
      </c>
      <c r="AB815" s="26">
        <v>0</v>
      </c>
      <c r="AC815" s="26">
        <v>0</v>
      </c>
      <c r="AD815" s="26">
        <v>0</v>
      </c>
      <c r="AE815" s="26">
        <v>0</v>
      </c>
      <c r="AF815" s="26">
        <v>0</v>
      </c>
      <c r="AG815" s="26">
        <v>0</v>
      </c>
      <c r="AH815" s="26">
        <v>0</v>
      </c>
      <c r="AI815" s="26"/>
      <c r="AJ815" s="26"/>
      <c r="AK815" s="26"/>
      <c r="AL815" s="26"/>
      <c r="AM815" s="26"/>
      <c r="AN815" s="26"/>
      <c r="AO815" s="26"/>
      <c r="AP815" s="26"/>
      <c r="AQ815" s="26"/>
      <c r="AR815" s="26"/>
      <c r="AS815" s="26"/>
      <c r="AT815" s="26"/>
      <c r="AU815" s="26"/>
      <c r="AV815" s="26"/>
      <c r="AW815" s="26"/>
      <c r="AX815" s="26"/>
      <c r="AY815" s="26"/>
      <c r="AZ815" s="26"/>
      <c r="BA815" s="26"/>
      <c r="BB815" s="26"/>
      <c r="BC815" s="26"/>
      <c r="BD815" s="26"/>
      <c r="BE815" s="26"/>
      <c r="BF815" s="26"/>
      <c r="BG815" s="26"/>
      <c r="BH815" s="26"/>
      <c r="BI815" s="26"/>
      <c r="BJ815" s="26"/>
      <c r="BK815" s="26"/>
      <c r="BL815" s="41"/>
      <c r="BM815" t="s">
        <v>100</v>
      </c>
    </row>
    <row r="816" spans="1:65" x14ac:dyDescent="0.2">
      <c r="A816" s="6"/>
      <c r="B816" s="40" t="s">
        <v>17</v>
      </c>
      <c r="C816" s="24" t="s">
        <v>83</v>
      </c>
      <c r="D816" s="25"/>
      <c r="E816" s="26"/>
      <c r="F816" s="26"/>
      <c r="G816" s="26"/>
      <c r="H816" s="26"/>
      <c r="I816" s="26"/>
      <c r="J816" s="26"/>
      <c r="K816" s="26"/>
      <c r="L816" s="26"/>
      <c r="M816" s="26"/>
      <c r="N816" s="26"/>
      <c r="O816" s="26"/>
      <c r="P816" s="26"/>
      <c r="Q816" s="26"/>
      <c r="R816" s="26"/>
      <c r="S816" s="26"/>
      <c r="T816" s="26"/>
      <c r="U816" s="26"/>
      <c r="V816" s="26"/>
      <c r="W816" s="44"/>
      <c r="X816" s="44"/>
      <c r="Y816" s="44"/>
      <c r="Z816" s="44"/>
      <c r="AA816" s="44"/>
      <c r="AB816" s="44"/>
      <c r="AC816" s="44"/>
      <c r="AD816" s="44"/>
      <c r="AE816" s="44"/>
      <c r="AF816" s="44"/>
      <c r="AG816" s="30"/>
      <c r="AH816" s="30"/>
      <c r="AI816" s="30"/>
      <c r="AJ816" s="30"/>
      <c r="AK816" s="30"/>
      <c r="AL816" s="30"/>
      <c r="AM816" s="30"/>
      <c r="AN816" s="30"/>
      <c r="AO816" s="30"/>
      <c r="AP816" s="30"/>
      <c r="AQ816" s="30"/>
      <c r="AR816" s="30"/>
      <c r="AS816" s="30"/>
      <c r="AT816" s="30"/>
      <c r="AU816" s="30"/>
      <c r="AV816" s="30"/>
      <c r="AW816" s="30"/>
      <c r="AX816" s="30"/>
      <c r="AY816" s="30"/>
      <c r="AZ816" s="30"/>
      <c r="BA816" s="30"/>
      <c r="BB816" s="30"/>
      <c r="BC816" s="30"/>
      <c r="BD816" s="30"/>
      <c r="BE816" s="30"/>
      <c r="BF816" s="30"/>
      <c r="BG816" s="30"/>
      <c r="BH816" s="30"/>
      <c r="BI816" s="30"/>
      <c r="BJ816" s="30"/>
      <c r="BK816" s="30"/>
      <c r="BL816" s="43"/>
      <c r="BM816" t="s">
        <v>100</v>
      </c>
    </row>
    <row r="817" spans="1:65" x14ac:dyDescent="0.2">
      <c r="A817" s="6"/>
      <c r="B817" s="40" t="s">
        <v>17</v>
      </c>
      <c r="C817" s="24" t="s">
        <v>75</v>
      </c>
      <c r="D817" s="25"/>
      <c r="E817" s="26"/>
      <c r="F817" s="26"/>
      <c r="G817" s="26"/>
      <c r="H817" s="26"/>
      <c r="I817" s="26"/>
      <c r="J817" s="26"/>
      <c r="K817" s="26"/>
      <c r="L817" s="26"/>
      <c r="M817" s="26"/>
      <c r="N817" s="26"/>
      <c r="O817" s="26"/>
      <c r="P817" s="26"/>
      <c r="Q817" s="26"/>
      <c r="R817" s="26"/>
      <c r="S817" s="26"/>
      <c r="T817" s="26"/>
      <c r="U817" s="26"/>
      <c r="V817" s="26"/>
      <c r="W817" s="26"/>
      <c r="X817" s="26"/>
      <c r="Y817" s="26"/>
      <c r="Z817" s="26"/>
      <c r="AA817" s="26"/>
      <c r="AB817" s="26"/>
      <c r="AC817" s="26"/>
      <c r="AD817" s="26"/>
      <c r="AE817" s="26"/>
      <c r="AF817" s="26"/>
      <c r="AG817" s="26"/>
      <c r="AH817" s="26"/>
      <c r="AI817" s="26"/>
      <c r="AJ817" s="26"/>
      <c r="AK817" s="26"/>
      <c r="AL817" s="26"/>
      <c r="AM817" s="26"/>
      <c r="AN817" s="26"/>
      <c r="AO817" s="26"/>
      <c r="AP817" s="26"/>
      <c r="AQ817" s="26"/>
      <c r="AR817" s="26"/>
      <c r="AS817" s="26"/>
      <c r="AT817" s="26"/>
      <c r="AU817" s="26"/>
      <c r="AV817" s="26"/>
      <c r="AW817" s="26"/>
      <c r="AX817" s="26"/>
      <c r="AY817" s="26"/>
      <c r="AZ817" s="26"/>
      <c r="BA817" s="26"/>
      <c r="BB817" s="26"/>
      <c r="BC817" s="26"/>
      <c r="BD817" s="26"/>
      <c r="BE817" s="26"/>
      <c r="BF817" s="26"/>
      <c r="BG817" s="26"/>
      <c r="BH817" s="26"/>
      <c r="BI817" s="26"/>
      <c r="BJ817" s="26"/>
      <c r="BK817" s="26"/>
      <c r="BL817" s="41"/>
      <c r="BM817" t="s">
        <v>100</v>
      </c>
    </row>
    <row r="818" spans="1:65" x14ac:dyDescent="0.2">
      <c r="A818" s="6"/>
      <c r="B818" s="40" t="s">
        <v>17</v>
      </c>
      <c r="C818" s="24" t="s">
        <v>79</v>
      </c>
      <c r="D818" s="25"/>
      <c r="E818" s="26"/>
      <c r="F818" s="26"/>
      <c r="G818" s="26"/>
      <c r="H818" s="26"/>
      <c r="I818" s="26"/>
      <c r="J818" s="26"/>
      <c r="K818" s="26"/>
      <c r="L818" s="26"/>
      <c r="M818" s="26"/>
      <c r="N818" s="26"/>
      <c r="O818" s="26"/>
      <c r="P818" s="26"/>
      <c r="Q818" s="26"/>
      <c r="R818" s="26"/>
      <c r="S818" s="26"/>
      <c r="T818" s="26"/>
      <c r="U818" s="26"/>
      <c r="V818" s="26"/>
      <c r="W818" s="26"/>
      <c r="X818" s="26"/>
      <c r="Y818" s="26"/>
      <c r="Z818" s="26"/>
      <c r="AA818" s="26"/>
      <c r="AB818" s="26"/>
      <c r="AC818" s="26"/>
      <c r="AD818" s="26"/>
      <c r="AE818" s="26"/>
      <c r="AF818" s="26"/>
      <c r="AG818" s="26"/>
      <c r="AH818" s="26"/>
      <c r="AI818" s="26"/>
      <c r="AJ818" s="26"/>
      <c r="AK818" s="26"/>
      <c r="AL818" s="26"/>
      <c r="AM818" s="26"/>
      <c r="AN818" s="26"/>
      <c r="AO818" s="26"/>
      <c r="AP818" s="26"/>
      <c r="AQ818" s="26"/>
      <c r="AR818" s="26"/>
      <c r="AS818" s="26"/>
      <c r="AT818" s="26"/>
      <c r="AU818" s="26"/>
      <c r="AV818" s="26"/>
      <c r="AW818" s="26"/>
      <c r="AX818" s="26"/>
      <c r="AY818" s="26"/>
      <c r="AZ818" s="26"/>
      <c r="BA818" s="26"/>
      <c r="BB818" s="26"/>
      <c r="BC818" s="26"/>
      <c r="BD818" s="26"/>
      <c r="BE818" s="26"/>
      <c r="BF818" s="26"/>
      <c r="BG818" s="26"/>
      <c r="BH818" s="26"/>
      <c r="BI818" s="26"/>
      <c r="BJ818" s="26"/>
      <c r="BK818" s="26"/>
      <c r="BL818" s="41"/>
      <c r="BM818" t="s">
        <v>100</v>
      </c>
    </row>
    <row r="819" spans="1:65" x14ac:dyDescent="0.2">
      <c r="A819" s="6"/>
      <c r="B819" s="40" t="s">
        <v>17</v>
      </c>
      <c r="C819" s="24" t="s">
        <v>80</v>
      </c>
      <c r="D819" s="25"/>
      <c r="E819" s="26"/>
      <c r="F819" s="26"/>
      <c r="G819" s="26"/>
      <c r="H819" s="26"/>
      <c r="I819" s="26"/>
      <c r="J819" s="26"/>
      <c r="K819" s="26"/>
      <c r="L819" s="26"/>
      <c r="M819" s="26"/>
      <c r="N819" s="26"/>
      <c r="O819" s="26"/>
      <c r="P819" s="26"/>
      <c r="Q819" s="26"/>
      <c r="R819" s="26"/>
      <c r="S819" s="26"/>
      <c r="T819" s="26"/>
      <c r="U819" s="26"/>
      <c r="V819" s="26"/>
      <c r="W819" s="26"/>
      <c r="X819" s="26"/>
      <c r="Y819" s="26"/>
      <c r="Z819" s="26"/>
      <c r="AA819" s="26"/>
      <c r="AB819" s="26"/>
      <c r="AC819" s="26"/>
      <c r="AD819" s="26"/>
      <c r="AE819" s="26"/>
      <c r="AF819" s="26"/>
      <c r="AG819" s="26"/>
      <c r="AH819" s="26"/>
      <c r="AI819" s="26"/>
      <c r="AJ819" s="26"/>
      <c r="AK819" s="26"/>
      <c r="AL819" s="26"/>
      <c r="AM819" s="26"/>
      <c r="AN819" s="26"/>
      <c r="AO819" s="26"/>
      <c r="AP819" s="26"/>
      <c r="AQ819" s="26"/>
      <c r="AR819" s="26"/>
      <c r="AS819" s="26"/>
      <c r="AT819" s="26"/>
      <c r="AU819" s="26"/>
      <c r="AV819" s="26"/>
      <c r="AW819" s="26"/>
      <c r="AX819" s="26"/>
      <c r="AY819" s="26"/>
      <c r="AZ819" s="26"/>
      <c r="BA819" s="26"/>
      <c r="BB819" s="26"/>
      <c r="BC819" s="26"/>
      <c r="BD819" s="26"/>
      <c r="BE819" s="26"/>
      <c r="BF819" s="26"/>
      <c r="BG819" s="26"/>
      <c r="BH819" s="26"/>
      <c r="BI819" s="26"/>
      <c r="BJ819" s="26"/>
      <c r="BK819" s="26"/>
      <c r="BL819" s="41"/>
      <c r="BM819" t="s">
        <v>100</v>
      </c>
    </row>
    <row r="820" spans="1:65" x14ac:dyDescent="0.2">
      <c r="A820" s="6"/>
      <c r="B820" s="40" t="s">
        <v>17</v>
      </c>
      <c r="C820" s="24" t="s">
        <v>78</v>
      </c>
      <c r="D820" s="25"/>
      <c r="E820" s="26"/>
      <c r="F820" s="26"/>
      <c r="G820" s="26"/>
      <c r="H820" s="26"/>
      <c r="I820" s="26"/>
      <c r="J820" s="26"/>
      <c r="K820" s="26"/>
      <c r="L820" s="26"/>
      <c r="M820" s="26"/>
      <c r="N820" s="26"/>
      <c r="O820" s="26"/>
      <c r="P820" s="26"/>
      <c r="Q820" s="26"/>
      <c r="R820" s="26"/>
      <c r="S820" s="26"/>
      <c r="T820" s="26"/>
      <c r="U820" s="26"/>
      <c r="V820" s="26"/>
      <c r="W820" s="26"/>
      <c r="X820" s="26"/>
      <c r="Y820" s="26"/>
      <c r="Z820" s="26"/>
      <c r="AA820" s="26"/>
      <c r="AB820" s="26"/>
      <c r="AC820" s="26"/>
      <c r="AD820" s="26"/>
      <c r="AE820" s="26"/>
      <c r="AF820" s="26"/>
      <c r="AG820" s="26"/>
      <c r="AH820" s="26"/>
      <c r="AI820" s="26"/>
      <c r="AJ820" s="26"/>
      <c r="AK820" s="26"/>
      <c r="AL820" s="26"/>
      <c r="AM820" s="26"/>
      <c r="AN820" s="26"/>
      <c r="AO820" s="26"/>
      <c r="AP820" s="26"/>
      <c r="AQ820" s="26"/>
      <c r="AR820" s="26"/>
      <c r="AS820" s="26"/>
      <c r="AT820" s="26"/>
      <c r="AU820" s="26"/>
      <c r="AV820" s="26"/>
      <c r="AW820" s="26"/>
      <c r="AX820" s="26"/>
      <c r="AY820" s="26"/>
      <c r="AZ820" s="26"/>
      <c r="BA820" s="26"/>
      <c r="BB820" s="26"/>
      <c r="BC820" s="26"/>
      <c r="BD820" s="26"/>
      <c r="BE820" s="26"/>
      <c r="BF820" s="26"/>
      <c r="BG820" s="26"/>
      <c r="BH820" s="26"/>
      <c r="BI820" s="26"/>
      <c r="BJ820" s="26"/>
      <c r="BK820" s="26"/>
      <c r="BL820" s="41"/>
      <c r="BM820" t="s">
        <v>100</v>
      </c>
    </row>
    <row r="821" spans="1:65" x14ac:dyDescent="0.2">
      <c r="A821" s="6"/>
      <c r="B821" s="40" t="s">
        <v>17</v>
      </c>
      <c r="C821" s="31" t="s">
        <v>46</v>
      </c>
      <c r="D821" s="27">
        <v>432</v>
      </c>
      <c r="E821" s="28">
        <v>459</v>
      </c>
      <c r="F821" s="28">
        <v>528.5</v>
      </c>
      <c r="G821" s="28">
        <v>551.5</v>
      </c>
      <c r="H821" s="28">
        <v>605.5</v>
      </c>
      <c r="I821" s="28">
        <v>633</v>
      </c>
      <c r="J821" s="28">
        <v>667.5</v>
      </c>
      <c r="K821" s="28">
        <v>724</v>
      </c>
      <c r="L821" s="28">
        <v>787.5</v>
      </c>
      <c r="M821" s="28">
        <v>817.5</v>
      </c>
      <c r="N821" s="28">
        <v>927.5</v>
      </c>
      <c r="O821" s="28">
        <v>960.5</v>
      </c>
      <c r="P821" s="28">
        <v>1038.2</v>
      </c>
      <c r="Q821" s="28">
        <v>1150.9000000000001</v>
      </c>
      <c r="R821" s="28">
        <v>1221.4000000000001</v>
      </c>
      <c r="S821" s="28">
        <v>1297.5999999999999</v>
      </c>
      <c r="T821" s="28">
        <v>1442.5</v>
      </c>
      <c r="U821" s="28">
        <v>1490.4</v>
      </c>
      <c r="V821" s="28">
        <v>1710.7</v>
      </c>
      <c r="W821" s="28">
        <v>1776.5</v>
      </c>
      <c r="X821" s="28">
        <v>1776.5</v>
      </c>
      <c r="Y821" s="28">
        <v>1776.5</v>
      </c>
      <c r="Z821" s="28">
        <v>1776.5</v>
      </c>
      <c r="AA821" s="28">
        <v>1776.5</v>
      </c>
      <c r="AB821" s="28">
        <v>1776.5</v>
      </c>
      <c r="AC821" s="28">
        <v>1776.5</v>
      </c>
      <c r="AD821" s="28">
        <v>1776.5</v>
      </c>
      <c r="AE821" s="28">
        <v>1776.5</v>
      </c>
      <c r="AF821" s="28">
        <v>1776.5</v>
      </c>
      <c r="AG821" s="28">
        <v>1776.5</v>
      </c>
      <c r="AH821" s="28">
        <v>1776.5</v>
      </c>
      <c r="AI821" s="28">
        <v>1776.5</v>
      </c>
      <c r="AJ821" s="28">
        <v>1776.5</v>
      </c>
      <c r="AK821" s="28">
        <v>1776.5</v>
      </c>
      <c r="AL821" s="28">
        <v>1776.5</v>
      </c>
      <c r="AM821" s="28">
        <v>1776.5</v>
      </c>
      <c r="AN821" s="28">
        <v>1776.5</v>
      </c>
      <c r="AO821" s="28">
        <v>1776.5</v>
      </c>
      <c r="AP821" s="28">
        <v>1776.5</v>
      </c>
      <c r="AQ821" s="28">
        <v>1776.5</v>
      </c>
      <c r="AR821" s="28">
        <v>1776.5</v>
      </c>
      <c r="AS821" s="28">
        <v>1776.5</v>
      </c>
      <c r="AT821" s="28">
        <v>1776.5</v>
      </c>
      <c r="AU821" s="28">
        <v>1776.5</v>
      </c>
      <c r="AV821" s="28">
        <v>1776.5</v>
      </c>
      <c r="AW821" s="28">
        <v>1776.5</v>
      </c>
      <c r="AX821" s="28">
        <v>1776.5</v>
      </c>
      <c r="AY821" s="28">
        <v>1776.5</v>
      </c>
      <c r="AZ821" s="28">
        <v>1776.5</v>
      </c>
      <c r="BA821" s="28">
        <v>1776.5</v>
      </c>
      <c r="BB821" s="28">
        <v>1776.5</v>
      </c>
      <c r="BC821" s="28">
        <v>1776.5</v>
      </c>
      <c r="BD821" s="28">
        <v>1776.5</v>
      </c>
      <c r="BE821" s="28">
        <v>1776.5</v>
      </c>
      <c r="BF821" s="28">
        <v>1776.5</v>
      </c>
      <c r="BG821" s="28">
        <v>1776.5</v>
      </c>
      <c r="BH821" s="28">
        <v>1776.5</v>
      </c>
      <c r="BI821" s="28">
        <v>1776.5</v>
      </c>
      <c r="BJ821" s="28">
        <v>1776.5</v>
      </c>
      <c r="BK821" s="28">
        <v>1776.5</v>
      </c>
      <c r="BL821" s="42">
        <v>1776.5</v>
      </c>
      <c r="BM821" t="s">
        <v>100</v>
      </c>
    </row>
    <row r="822" spans="1:65" x14ac:dyDescent="0.2">
      <c r="A822" s="6"/>
      <c r="B822" s="40" t="s">
        <v>17</v>
      </c>
      <c r="C822" s="24" t="s">
        <v>74</v>
      </c>
      <c r="D822" s="35">
        <v>432</v>
      </c>
      <c r="E822" s="29">
        <v>459</v>
      </c>
      <c r="F822" s="29">
        <v>528.5</v>
      </c>
      <c r="G822" s="29">
        <v>551.5</v>
      </c>
      <c r="H822" s="29">
        <v>605.5</v>
      </c>
      <c r="I822" s="29">
        <v>633</v>
      </c>
      <c r="J822" s="29">
        <v>667.5</v>
      </c>
      <c r="K822" s="29">
        <v>724</v>
      </c>
      <c r="L822" s="29">
        <v>787.5</v>
      </c>
      <c r="M822" s="29">
        <v>817.5</v>
      </c>
      <c r="N822" s="29">
        <v>927.5</v>
      </c>
      <c r="O822" s="29">
        <v>960.5</v>
      </c>
      <c r="P822" s="29">
        <v>1038.2</v>
      </c>
      <c r="Q822" s="29">
        <v>1150.9000000000001</v>
      </c>
      <c r="R822" s="29">
        <v>1221.4000000000001</v>
      </c>
      <c r="S822" s="29">
        <v>1297.5999999999999</v>
      </c>
      <c r="T822" s="29">
        <v>1442.5</v>
      </c>
      <c r="U822" s="29">
        <v>1490.4</v>
      </c>
      <c r="V822" s="29">
        <v>1710.7</v>
      </c>
      <c r="W822" s="29">
        <v>1776.5</v>
      </c>
      <c r="X822" s="26">
        <v>0</v>
      </c>
      <c r="Y822" s="26">
        <v>0</v>
      </c>
      <c r="Z822" s="26">
        <v>0</v>
      </c>
      <c r="AA822" s="26">
        <v>0</v>
      </c>
      <c r="AB822" s="26">
        <v>0</v>
      </c>
      <c r="AC822" s="26">
        <v>0</v>
      </c>
      <c r="AD822" s="26">
        <v>0</v>
      </c>
      <c r="AE822" s="26">
        <v>0</v>
      </c>
      <c r="AF822" s="26">
        <v>0</v>
      </c>
      <c r="AG822" s="26">
        <v>0</v>
      </c>
      <c r="AH822" s="26">
        <v>0</v>
      </c>
      <c r="AI822" s="26"/>
      <c r="AJ822" s="26"/>
      <c r="AK822" s="26"/>
      <c r="AL822" s="26"/>
      <c r="AM822" s="26"/>
      <c r="AN822" s="26"/>
      <c r="AO822" s="26"/>
      <c r="AP822" s="26"/>
      <c r="AQ822" s="26"/>
      <c r="AR822" s="26"/>
      <c r="AS822" s="26"/>
      <c r="AT822" s="26"/>
      <c r="AU822" s="26"/>
      <c r="AV822" s="26"/>
      <c r="AW822" s="26"/>
      <c r="AX822" s="26"/>
      <c r="AY822" s="26"/>
      <c r="AZ822" s="26"/>
      <c r="BA822" s="26"/>
      <c r="BB822" s="26"/>
      <c r="BC822" s="26"/>
      <c r="BD822" s="26"/>
      <c r="BE822" s="26"/>
      <c r="BF822" s="26"/>
      <c r="BG822" s="26"/>
      <c r="BH822" s="26"/>
      <c r="BI822" s="26"/>
      <c r="BJ822" s="26"/>
      <c r="BK822" s="26"/>
      <c r="BL822" s="41"/>
      <c r="BM822" t="s">
        <v>100</v>
      </c>
    </row>
    <row r="823" spans="1:65" x14ac:dyDescent="0.2">
      <c r="A823" s="6"/>
      <c r="B823" s="40" t="s">
        <v>17</v>
      </c>
      <c r="C823" s="24" t="s">
        <v>83</v>
      </c>
      <c r="D823" s="25"/>
      <c r="E823" s="26"/>
      <c r="F823" s="26"/>
      <c r="G823" s="26"/>
      <c r="H823" s="26"/>
      <c r="I823" s="26"/>
      <c r="J823" s="26"/>
      <c r="K823" s="26"/>
      <c r="L823" s="26"/>
      <c r="M823" s="26"/>
      <c r="N823" s="26"/>
      <c r="O823" s="26"/>
      <c r="P823" s="26"/>
      <c r="Q823" s="26"/>
      <c r="R823" s="26"/>
      <c r="S823" s="26"/>
      <c r="T823" s="26"/>
      <c r="U823" s="26"/>
      <c r="V823" s="26"/>
      <c r="W823" s="26"/>
      <c r="X823" s="26"/>
      <c r="Y823" s="26"/>
      <c r="Z823" s="26"/>
      <c r="AA823" s="26"/>
      <c r="AB823" s="26"/>
      <c r="AC823" s="26"/>
      <c r="AD823" s="26"/>
      <c r="AE823" s="26"/>
      <c r="AF823" s="26"/>
      <c r="AG823" s="26"/>
      <c r="AH823" s="26"/>
      <c r="AI823" s="30"/>
      <c r="AJ823" s="30"/>
      <c r="AK823" s="30"/>
      <c r="AL823" s="30"/>
      <c r="AM823" s="30"/>
      <c r="AN823" s="30"/>
      <c r="AO823" s="30"/>
      <c r="AP823" s="30"/>
      <c r="AQ823" s="30"/>
      <c r="AR823" s="30"/>
      <c r="AS823" s="30"/>
      <c r="AT823" s="30"/>
      <c r="AU823" s="30"/>
      <c r="AV823" s="30"/>
      <c r="AW823" s="30"/>
      <c r="AX823" s="30"/>
      <c r="AY823" s="30"/>
      <c r="AZ823" s="30"/>
      <c r="BA823" s="30"/>
      <c r="BB823" s="30"/>
      <c r="BC823" s="30"/>
      <c r="BD823" s="30"/>
      <c r="BE823" s="30"/>
      <c r="BF823" s="30"/>
      <c r="BG823" s="30"/>
      <c r="BH823" s="30"/>
      <c r="BI823" s="30"/>
      <c r="BJ823" s="30"/>
      <c r="BK823" s="30"/>
      <c r="BL823" s="43"/>
      <c r="BM823" t="s">
        <v>100</v>
      </c>
    </row>
    <row r="824" spans="1:65" x14ac:dyDescent="0.2">
      <c r="A824" s="6"/>
      <c r="B824" s="40" t="s">
        <v>17</v>
      </c>
      <c r="C824" s="24" t="s">
        <v>75</v>
      </c>
      <c r="D824" s="25"/>
      <c r="E824" s="26"/>
      <c r="F824" s="26"/>
      <c r="G824" s="26"/>
      <c r="H824" s="26"/>
      <c r="I824" s="26"/>
      <c r="J824" s="26"/>
      <c r="K824" s="26"/>
      <c r="L824" s="26"/>
      <c r="M824" s="26"/>
      <c r="N824" s="26"/>
      <c r="O824" s="26"/>
      <c r="P824" s="26"/>
      <c r="Q824" s="26"/>
      <c r="R824" s="26"/>
      <c r="S824" s="26"/>
      <c r="T824" s="26"/>
      <c r="U824" s="26"/>
      <c r="V824" s="26"/>
      <c r="W824" s="26"/>
      <c r="X824" s="26"/>
      <c r="Y824" s="26"/>
      <c r="Z824" s="26"/>
      <c r="AA824" s="26"/>
      <c r="AB824" s="26"/>
      <c r="AC824" s="26"/>
      <c r="AD824" s="26"/>
      <c r="AE824" s="26"/>
      <c r="AF824" s="26"/>
      <c r="AG824" s="26"/>
      <c r="AH824" s="26"/>
      <c r="AI824" s="26"/>
      <c r="AJ824" s="26"/>
      <c r="AK824" s="26"/>
      <c r="AL824" s="26"/>
      <c r="AM824" s="26"/>
      <c r="AN824" s="26"/>
      <c r="AO824" s="26"/>
      <c r="AP824" s="26"/>
      <c r="AQ824" s="26"/>
      <c r="AR824" s="26"/>
      <c r="AS824" s="26"/>
      <c r="AT824" s="26"/>
      <c r="AU824" s="26"/>
      <c r="AV824" s="26"/>
      <c r="AW824" s="26"/>
      <c r="AX824" s="26"/>
      <c r="AY824" s="26"/>
      <c r="AZ824" s="26"/>
      <c r="BA824" s="26"/>
      <c r="BB824" s="26"/>
      <c r="BC824" s="26"/>
      <c r="BD824" s="26"/>
      <c r="BE824" s="26"/>
      <c r="BF824" s="26"/>
      <c r="BG824" s="26"/>
      <c r="BH824" s="26"/>
      <c r="BI824" s="26"/>
      <c r="BJ824" s="26"/>
      <c r="BK824" s="26"/>
      <c r="BL824" s="41"/>
      <c r="BM824" t="s">
        <v>100</v>
      </c>
    </row>
    <row r="825" spans="1:65" x14ac:dyDescent="0.2">
      <c r="A825" s="6"/>
      <c r="B825" s="40" t="s">
        <v>17</v>
      </c>
      <c r="C825" s="24" t="s">
        <v>79</v>
      </c>
      <c r="D825" s="25"/>
      <c r="E825" s="26"/>
      <c r="F825" s="26"/>
      <c r="G825" s="26"/>
      <c r="H825" s="26"/>
      <c r="I825" s="26"/>
      <c r="J825" s="26"/>
      <c r="K825" s="26"/>
      <c r="L825" s="26"/>
      <c r="M825" s="26"/>
      <c r="N825" s="26"/>
      <c r="O825" s="26"/>
      <c r="P825" s="26"/>
      <c r="Q825" s="26"/>
      <c r="R825" s="26"/>
      <c r="S825" s="26"/>
      <c r="T825" s="26"/>
      <c r="U825" s="26"/>
      <c r="V825" s="26"/>
      <c r="W825" s="26"/>
      <c r="X825" s="26"/>
      <c r="Y825" s="26"/>
      <c r="Z825" s="26"/>
      <c r="AA825" s="26"/>
      <c r="AB825" s="26"/>
      <c r="AC825" s="26"/>
      <c r="AD825" s="26"/>
      <c r="AE825" s="26"/>
      <c r="AF825" s="26"/>
      <c r="AG825" s="26"/>
      <c r="AH825" s="26"/>
      <c r="AI825" s="26"/>
      <c r="AJ825" s="26"/>
      <c r="AK825" s="26"/>
      <c r="AL825" s="26"/>
      <c r="AM825" s="26"/>
      <c r="AN825" s="26"/>
      <c r="AO825" s="26"/>
      <c r="AP825" s="26"/>
      <c r="AQ825" s="26"/>
      <c r="AR825" s="26"/>
      <c r="AS825" s="26"/>
      <c r="AT825" s="26"/>
      <c r="AU825" s="26"/>
      <c r="AV825" s="26"/>
      <c r="AW825" s="26"/>
      <c r="AX825" s="26"/>
      <c r="AY825" s="26"/>
      <c r="AZ825" s="26"/>
      <c r="BA825" s="26"/>
      <c r="BB825" s="26"/>
      <c r="BC825" s="26"/>
      <c r="BD825" s="26"/>
      <c r="BE825" s="26"/>
      <c r="BF825" s="26"/>
      <c r="BG825" s="26"/>
      <c r="BH825" s="26"/>
      <c r="BI825" s="26"/>
      <c r="BJ825" s="26"/>
      <c r="BK825" s="26"/>
      <c r="BL825" s="41"/>
      <c r="BM825" t="s">
        <v>100</v>
      </c>
    </row>
    <row r="826" spans="1:65" x14ac:dyDescent="0.2">
      <c r="A826" s="6"/>
      <c r="B826" s="40" t="s">
        <v>17</v>
      </c>
      <c r="C826" s="24" t="s">
        <v>80</v>
      </c>
      <c r="D826" s="25"/>
      <c r="E826" s="26"/>
      <c r="F826" s="26"/>
      <c r="G826" s="26"/>
      <c r="H826" s="26"/>
      <c r="I826" s="26"/>
      <c r="J826" s="26"/>
      <c r="K826" s="26"/>
      <c r="L826" s="26"/>
      <c r="M826" s="26"/>
      <c r="N826" s="26"/>
      <c r="O826" s="26"/>
      <c r="P826" s="26"/>
      <c r="Q826" s="26"/>
      <c r="R826" s="26"/>
      <c r="S826" s="26"/>
      <c r="T826" s="26"/>
      <c r="U826" s="26"/>
      <c r="V826" s="26"/>
      <c r="W826" s="26"/>
      <c r="X826" s="26"/>
      <c r="Y826" s="26"/>
      <c r="Z826" s="26"/>
      <c r="AA826" s="26"/>
      <c r="AB826" s="26"/>
      <c r="AC826" s="26"/>
      <c r="AD826" s="26"/>
      <c r="AE826" s="26"/>
      <c r="AF826" s="26"/>
      <c r="AG826" s="26"/>
      <c r="AH826" s="26"/>
      <c r="AI826" s="26"/>
      <c r="AJ826" s="26"/>
      <c r="AK826" s="26"/>
      <c r="AL826" s="26"/>
      <c r="AM826" s="26"/>
      <c r="AN826" s="26"/>
      <c r="AO826" s="26"/>
      <c r="AP826" s="26"/>
      <c r="AQ826" s="26"/>
      <c r="AR826" s="26"/>
      <c r="AS826" s="26"/>
      <c r="AT826" s="26"/>
      <c r="AU826" s="26"/>
      <c r="AV826" s="26"/>
      <c r="AW826" s="26"/>
      <c r="AX826" s="26"/>
      <c r="AY826" s="26"/>
      <c r="AZ826" s="26"/>
      <c r="BA826" s="26"/>
      <c r="BB826" s="26"/>
      <c r="BC826" s="26"/>
      <c r="BD826" s="26"/>
      <c r="BE826" s="26"/>
      <c r="BF826" s="26"/>
      <c r="BG826" s="26"/>
      <c r="BH826" s="26"/>
      <c r="BI826" s="26"/>
      <c r="BJ826" s="26"/>
      <c r="BK826" s="26"/>
      <c r="BL826" s="41"/>
      <c r="BM826" t="s">
        <v>100</v>
      </c>
    </row>
    <row r="827" spans="1:65" x14ac:dyDescent="0.2">
      <c r="A827" s="6"/>
      <c r="B827" s="40" t="s">
        <v>17</v>
      </c>
      <c r="C827" s="24" t="s">
        <v>78</v>
      </c>
      <c r="D827" s="25"/>
      <c r="E827" s="26"/>
      <c r="F827" s="26"/>
      <c r="G827" s="26"/>
      <c r="H827" s="26"/>
      <c r="I827" s="26"/>
      <c r="J827" s="26"/>
      <c r="K827" s="26"/>
      <c r="L827" s="26"/>
      <c r="M827" s="26"/>
      <c r="N827" s="26"/>
      <c r="O827" s="26"/>
      <c r="P827" s="26"/>
      <c r="Q827" s="26"/>
      <c r="R827" s="26"/>
      <c r="S827" s="26"/>
      <c r="T827" s="26"/>
      <c r="U827" s="26"/>
      <c r="V827" s="26"/>
      <c r="W827" s="26"/>
      <c r="X827" s="26"/>
      <c r="Y827" s="26"/>
      <c r="Z827" s="26"/>
      <c r="AA827" s="26"/>
      <c r="AB827" s="26"/>
      <c r="AC827" s="26"/>
      <c r="AD827" s="26"/>
      <c r="AE827" s="26"/>
      <c r="AF827" s="26"/>
      <c r="AG827" s="26"/>
      <c r="AH827" s="26"/>
      <c r="AI827" s="26"/>
      <c r="AJ827" s="26"/>
      <c r="AK827" s="26"/>
      <c r="AL827" s="26"/>
      <c r="AM827" s="26"/>
      <c r="AN827" s="26"/>
      <c r="AO827" s="26"/>
      <c r="AP827" s="26"/>
      <c r="AQ827" s="26"/>
      <c r="AR827" s="26"/>
      <c r="AS827" s="26"/>
      <c r="AT827" s="26"/>
      <c r="AU827" s="26"/>
      <c r="AV827" s="26"/>
      <c r="AW827" s="26"/>
      <c r="AX827" s="26"/>
      <c r="AY827" s="26"/>
      <c r="AZ827" s="26"/>
      <c r="BA827" s="26"/>
      <c r="BB827" s="26"/>
      <c r="BC827" s="26"/>
      <c r="BD827" s="26"/>
      <c r="BE827" s="26"/>
      <c r="BF827" s="26"/>
      <c r="BG827" s="26"/>
      <c r="BH827" s="26"/>
      <c r="BI827" s="26"/>
      <c r="BJ827" s="26"/>
      <c r="BK827" s="26"/>
      <c r="BL827" s="41"/>
      <c r="BM827" t="s">
        <v>100</v>
      </c>
    </row>
    <row r="828" spans="1:65" x14ac:dyDescent="0.2">
      <c r="A828" s="6"/>
      <c r="B828" s="40" t="s">
        <v>17</v>
      </c>
      <c r="C828" s="31" t="s">
        <v>5</v>
      </c>
      <c r="D828" s="27">
        <v>398</v>
      </c>
      <c r="E828" s="28">
        <v>424</v>
      </c>
      <c r="F828" s="28">
        <v>462.5</v>
      </c>
      <c r="G828" s="28">
        <v>482.5</v>
      </c>
      <c r="H828" s="28">
        <v>532.5</v>
      </c>
      <c r="I828" s="28">
        <v>549</v>
      </c>
      <c r="J828" s="28">
        <v>577.5</v>
      </c>
      <c r="K828" s="28">
        <v>617</v>
      </c>
      <c r="L828" s="28">
        <v>660.5</v>
      </c>
      <c r="M828" s="28">
        <v>658.5</v>
      </c>
      <c r="N828" s="28">
        <v>756.5</v>
      </c>
      <c r="O828" s="28">
        <v>748.7</v>
      </c>
      <c r="P828" s="28">
        <v>786.3</v>
      </c>
      <c r="Q828" s="28">
        <v>856.9</v>
      </c>
      <c r="R828" s="28">
        <v>882.7</v>
      </c>
      <c r="S828" s="28">
        <v>916.1</v>
      </c>
      <c r="T828" s="28">
        <v>1034.8</v>
      </c>
      <c r="U828" s="28">
        <v>1052.0999999999999</v>
      </c>
      <c r="V828" s="28">
        <v>1253.4000000000001</v>
      </c>
      <c r="W828" s="28">
        <v>1280.2</v>
      </c>
      <c r="X828" s="28">
        <v>1280.2</v>
      </c>
      <c r="Y828" s="28">
        <v>1280.2</v>
      </c>
      <c r="Z828" s="28">
        <v>1280.2</v>
      </c>
      <c r="AA828" s="28">
        <v>1280.2</v>
      </c>
      <c r="AB828" s="28">
        <v>1280.2</v>
      </c>
      <c r="AC828" s="28">
        <v>1280.2</v>
      </c>
      <c r="AD828" s="28">
        <v>1280.2</v>
      </c>
      <c r="AE828" s="28">
        <v>1280.2</v>
      </c>
      <c r="AF828" s="28">
        <v>1280.2</v>
      </c>
      <c r="AG828" s="28">
        <v>1280.2</v>
      </c>
      <c r="AH828" s="28">
        <v>1280.2</v>
      </c>
      <c r="AI828" s="28">
        <v>1280.2</v>
      </c>
      <c r="AJ828" s="28">
        <v>1280.2</v>
      </c>
      <c r="AK828" s="28">
        <v>1280.2</v>
      </c>
      <c r="AL828" s="28">
        <v>1280.2</v>
      </c>
      <c r="AM828" s="28">
        <v>1280.2</v>
      </c>
      <c r="AN828" s="28">
        <v>1280.2</v>
      </c>
      <c r="AO828" s="28">
        <v>1280.2</v>
      </c>
      <c r="AP828" s="28">
        <v>1280.2</v>
      </c>
      <c r="AQ828" s="28">
        <v>1280.2</v>
      </c>
      <c r="AR828" s="28">
        <v>1280.2</v>
      </c>
      <c r="AS828" s="28">
        <v>1280.2</v>
      </c>
      <c r="AT828" s="28">
        <v>1280.2</v>
      </c>
      <c r="AU828" s="28">
        <v>1280.2</v>
      </c>
      <c r="AV828" s="28">
        <v>1280.2</v>
      </c>
      <c r="AW828" s="28">
        <v>1280.2</v>
      </c>
      <c r="AX828" s="28">
        <v>1280.2</v>
      </c>
      <c r="AY828" s="28">
        <v>1280.2</v>
      </c>
      <c r="AZ828" s="28">
        <v>1280.2</v>
      </c>
      <c r="BA828" s="28">
        <v>1280.2</v>
      </c>
      <c r="BB828" s="28">
        <v>1280.2</v>
      </c>
      <c r="BC828" s="28">
        <v>1280.2</v>
      </c>
      <c r="BD828" s="28">
        <v>1280.2</v>
      </c>
      <c r="BE828" s="28">
        <v>1280.2</v>
      </c>
      <c r="BF828" s="28">
        <v>1280.2</v>
      </c>
      <c r="BG828" s="28">
        <v>1280.2</v>
      </c>
      <c r="BH828" s="28">
        <v>1280.2</v>
      </c>
      <c r="BI828" s="28">
        <v>1280.2</v>
      </c>
      <c r="BJ828" s="28">
        <v>1280.2</v>
      </c>
      <c r="BK828" s="28">
        <v>1280.2</v>
      </c>
      <c r="BL828" s="42">
        <v>1280.2</v>
      </c>
      <c r="BM828" t="s">
        <v>100</v>
      </c>
    </row>
    <row r="829" spans="1:65" x14ac:dyDescent="0.2">
      <c r="A829" s="6"/>
      <c r="B829" s="40" t="s">
        <v>17</v>
      </c>
      <c r="C829" s="24" t="s">
        <v>74</v>
      </c>
      <c r="D829" s="35">
        <v>398</v>
      </c>
      <c r="E829" s="29">
        <v>424</v>
      </c>
      <c r="F829" s="29">
        <v>462.5</v>
      </c>
      <c r="G829" s="29">
        <v>482.5</v>
      </c>
      <c r="H829" s="29">
        <v>532.5</v>
      </c>
      <c r="I829" s="29">
        <v>549</v>
      </c>
      <c r="J829" s="29">
        <v>577.5</v>
      </c>
      <c r="K829" s="29">
        <v>617</v>
      </c>
      <c r="L829" s="29">
        <v>660.5</v>
      </c>
      <c r="M829" s="29">
        <v>658.5</v>
      </c>
      <c r="N829" s="29">
        <v>756.5</v>
      </c>
      <c r="O829" s="29">
        <v>748.7</v>
      </c>
      <c r="P829" s="29">
        <v>786.3</v>
      </c>
      <c r="Q829" s="29">
        <v>856.9</v>
      </c>
      <c r="R829" s="29">
        <v>882.7</v>
      </c>
      <c r="S829" s="29">
        <v>916.1</v>
      </c>
      <c r="T829" s="29">
        <v>1034.8</v>
      </c>
      <c r="U829" s="29">
        <v>1052.0999999999999</v>
      </c>
      <c r="V829" s="29">
        <v>1253.4000000000001</v>
      </c>
      <c r="W829" s="29">
        <v>1280.2</v>
      </c>
      <c r="X829" s="26">
        <v>0</v>
      </c>
      <c r="Y829" s="26">
        <v>0</v>
      </c>
      <c r="Z829" s="26">
        <v>0</v>
      </c>
      <c r="AA829" s="26">
        <v>800</v>
      </c>
      <c r="AB829" s="26">
        <v>0</v>
      </c>
      <c r="AC829" s="26">
        <v>0</v>
      </c>
      <c r="AD829" s="26">
        <v>0</v>
      </c>
      <c r="AE829" s="26">
        <v>0</v>
      </c>
      <c r="AF829" s="26">
        <v>800</v>
      </c>
      <c r="AG829" s="26">
        <v>0</v>
      </c>
      <c r="AH829" s="26">
        <v>0</v>
      </c>
      <c r="AI829" s="26"/>
      <c r="AJ829" s="26"/>
      <c r="AK829" s="26"/>
      <c r="AL829" s="26"/>
      <c r="AM829" s="26"/>
      <c r="AN829" s="26"/>
      <c r="AO829" s="26"/>
      <c r="AP829" s="26"/>
      <c r="AQ829" s="26"/>
      <c r="AR829" s="26"/>
      <c r="AS829" s="26"/>
      <c r="AT829" s="26"/>
      <c r="AU829" s="26"/>
      <c r="AV829" s="26"/>
      <c r="AW829" s="26"/>
      <c r="AX829" s="26"/>
      <c r="AY829" s="26"/>
      <c r="AZ829" s="26"/>
      <c r="BA829" s="26"/>
      <c r="BB829" s="26"/>
      <c r="BC829" s="26"/>
      <c r="BD829" s="26"/>
      <c r="BE829" s="26"/>
      <c r="BF829" s="26"/>
      <c r="BG829" s="26"/>
      <c r="BH829" s="26"/>
      <c r="BI829" s="26"/>
      <c r="BJ829" s="26"/>
      <c r="BK829" s="26"/>
      <c r="BL829" s="41"/>
      <c r="BM829" t="s">
        <v>100</v>
      </c>
    </row>
    <row r="830" spans="1:65" x14ac:dyDescent="0.2">
      <c r="A830" s="6"/>
      <c r="B830" s="40" t="s">
        <v>17</v>
      </c>
      <c r="C830" s="24" t="s">
        <v>83</v>
      </c>
      <c r="D830" s="25"/>
      <c r="E830" s="26"/>
      <c r="F830" s="26"/>
      <c r="G830" s="26"/>
      <c r="H830" s="26"/>
      <c r="I830" s="26"/>
      <c r="J830" s="26"/>
      <c r="K830" s="26"/>
      <c r="L830" s="26"/>
      <c r="M830" s="26"/>
      <c r="N830" s="26"/>
      <c r="O830" s="26"/>
      <c r="P830" s="26"/>
      <c r="Q830" s="26"/>
      <c r="R830" s="26"/>
      <c r="S830" s="26"/>
      <c r="T830" s="26"/>
      <c r="U830" s="26"/>
      <c r="V830" s="26"/>
      <c r="W830" s="30"/>
      <c r="X830" s="30"/>
      <c r="Y830" s="30"/>
      <c r="Z830" s="30"/>
      <c r="AA830" s="30"/>
      <c r="AB830" s="30"/>
      <c r="AC830" s="30"/>
      <c r="AD830" s="30"/>
      <c r="AE830" s="30"/>
      <c r="AF830" s="30"/>
      <c r="AG830" s="30"/>
      <c r="AH830" s="30"/>
      <c r="AI830" s="30"/>
      <c r="AJ830" s="30"/>
      <c r="AK830" s="30"/>
      <c r="AL830" s="30"/>
      <c r="AM830" s="30"/>
      <c r="AN830" s="30"/>
      <c r="AO830" s="30"/>
      <c r="AP830" s="30"/>
      <c r="AQ830" s="30"/>
      <c r="AR830" s="30"/>
      <c r="AS830" s="30"/>
      <c r="AT830" s="30"/>
      <c r="AU830" s="30"/>
      <c r="AV830" s="30"/>
      <c r="AW830" s="30"/>
      <c r="AX830" s="30"/>
      <c r="AY830" s="30"/>
      <c r="AZ830" s="30"/>
      <c r="BA830" s="30"/>
      <c r="BB830" s="30"/>
      <c r="BC830" s="30"/>
      <c r="BD830" s="30"/>
      <c r="BE830" s="30"/>
      <c r="BF830" s="30"/>
      <c r="BG830" s="30"/>
      <c r="BH830" s="30"/>
      <c r="BI830" s="30"/>
      <c r="BJ830" s="30"/>
      <c r="BK830" s="30"/>
      <c r="BL830" s="43"/>
      <c r="BM830" t="s">
        <v>100</v>
      </c>
    </row>
    <row r="831" spans="1:65" x14ac:dyDescent="0.2">
      <c r="A831" s="6"/>
      <c r="B831" s="40" t="s">
        <v>17</v>
      </c>
      <c r="C831" s="24" t="s">
        <v>75</v>
      </c>
      <c r="D831" s="25"/>
      <c r="E831" s="26"/>
      <c r="F831" s="26"/>
      <c r="G831" s="26"/>
      <c r="H831" s="26"/>
      <c r="I831" s="26"/>
      <c r="J831" s="26"/>
      <c r="K831" s="26"/>
      <c r="L831" s="26"/>
      <c r="M831" s="26"/>
      <c r="N831" s="26"/>
      <c r="O831" s="26"/>
      <c r="P831" s="26"/>
      <c r="Q831" s="26"/>
      <c r="R831" s="26"/>
      <c r="S831" s="26"/>
      <c r="T831" s="26"/>
      <c r="U831" s="26"/>
      <c r="V831" s="26"/>
      <c r="W831" s="26"/>
      <c r="X831" s="26"/>
      <c r="Y831" s="26"/>
      <c r="Z831" s="26"/>
      <c r="AA831" s="26"/>
      <c r="AB831" s="26"/>
      <c r="AC831" s="26"/>
      <c r="AD831" s="26"/>
      <c r="AE831" s="26"/>
      <c r="AF831" s="26"/>
      <c r="AG831" s="26"/>
      <c r="AH831" s="26"/>
      <c r="AI831" s="26"/>
      <c r="AJ831" s="26"/>
      <c r="AK831" s="26"/>
      <c r="AL831" s="26"/>
      <c r="AM831" s="26"/>
      <c r="AN831" s="26"/>
      <c r="AO831" s="26"/>
      <c r="AP831" s="26"/>
      <c r="AQ831" s="26"/>
      <c r="AR831" s="26"/>
      <c r="AS831" s="26"/>
      <c r="AT831" s="26"/>
      <c r="AU831" s="26"/>
      <c r="AV831" s="26"/>
      <c r="AW831" s="26"/>
      <c r="AX831" s="26"/>
      <c r="AY831" s="26"/>
      <c r="AZ831" s="26"/>
      <c r="BA831" s="26"/>
      <c r="BB831" s="26"/>
      <c r="BC831" s="26"/>
      <c r="BD831" s="26"/>
      <c r="BE831" s="26"/>
      <c r="BF831" s="26"/>
      <c r="BG831" s="26"/>
      <c r="BH831" s="26"/>
      <c r="BI831" s="26"/>
      <c r="BJ831" s="26"/>
      <c r="BK831" s="26"/>
      <c r="BL831" s="41"/>
      <c r="BM831" t="s">
        <v>100</v>
      </c>
    </row>
    <row r="832" spans="1:65" x14ac:dyDescent="0.2">
      <c r="A832" s="6"/>
      <c r="B832" s="40" t="s">
        <v>17</v>
      </c>
      <c r="C832" s="24" t="s">
        <v>79</v>
      </c>
      <c r="D832" s="25"/>
      <c r="E832" s="26"/>
      <c r="F832" s="26"/>
      <c r="G832" s="26"/>
      <c r="H832" s="26"/>
      <c r="I832" s="26"/>
      <c r="J832" s="26"/>
      <c r="K832" s="26"/>
      <c r="L832" s="26"/>
      <c r="M832" s="26"/>
      <c r="N832" s="26"/>
      <c r="O832" s="26"/>
      <c r="P832" s="26"/>
      <c r="Q832" s="26"/>
      <c r="R832" s="26"/>
      <c r="S832" s="26"/>
      <c r="T832" s="26"/>
      <c r="U832" s="26"/>
      <c r="V832" s="26"/>
      <c r="W832" s="26"/>
      <c r="X832" s="26"/>
      <c r="Y832" s="26"/>
      <c r="Z832" s="26"/>
      <c r="AA832" s="26"/>
      <c r="AB832" s="26"/>
      <c r="AC832" s="26"/>
      <c r="AD832" s="26"/>
      <c r="AE832" s="26"/>
      <c r="AF832" s="26"/>
      <c r="AG832" s="26"/>
      <c r="AH832" s="26"/>
      <c r="AI832" s="26"/>
      <c r="AJ832" s="26"/>
      <c r="AK832" s="26"/>
      <c r="AL832" s="26"/>
      <c r="AM832" s="26"/>
      <c r="AN832" s="26"/>
      <c r="AO832" s="26"/>
      <c r="AP832" s="26"/>
      <c r="AQ832" s="26"/>
      <c r="AR832" s="26"/>
      <c r="AS832" s="26"/>
      <c r="AT832" s="26"/>
      <c r="AU832" s="26"/>
      <c r="AV832" s="26"/>
      <c r="AW832" s="26"/>
      <c r="AX832" s="26"/>
      <c r="AY832" s="26"/>
      <c r="AZ832" s="26"/>
      <c r="BA832" s="26"/>
      <c r="BB832" s="26"/>
      <c r="BC832" s="26"/>
      <c r="BD832" s="26"/>
      <c r="BE832" s="26"/>
      <c r="BF832" s="26"/>
      <c r="BG832" s="26"/>
      <c r="BH832" s="26"/>
      <c r="BI832" s="26"/>
      <c r="BJ832" s="26"/>
      <c r="BK832" s="26"/>
      <c r="BL832" s="41"/>
      <c r="BM832" t="s">
        <v>100</v>
      </c>
    </row>
    <row r="833" spans="1:65" x14ac:dyDescent="0.2">
      <c r="A833" s="6"/>
      <c r="B833" s="40" t="s">
        <v>17</v>
      </c>
      <c r="C833" s="24" t="s">
        <v>80</v>
      </c>
      <c r="D833" s="25"/>
      <c r="E833" s="26"/>
      <c r="F833" s="26"/>
      <c r="G833" s="26"/>
      <c r="H833" s="26"/>
      <c r="I833" s="26"/>
      <c r="J833" s="26"/>
      <c r="K833" s="26"/>
      <c r="L833" s="26"/>
      <c r="M833" s="26"/>
      <c r="N833" s="26"/>
      <c r="O833" s="26"/>
      <c r="P833" s="26"/>
      <c r="Q833" s="26"/>
      <c r="R833" s="26"/>
      <c r="S833" s="26"/>
      <c r="T833" s="26"/>
      <c r="U833" s="26"/>
      <c r="V833" s="26"/>
      <c r="W833" s="26"/>
      <c r="X833" s="26"/>
      <c r="Y833" s="26"/>
      <c r="Z833" s="26"/>
      <c r="AA833" s="26"/>
      <c r="AB833" s="26"/>
      <c r="AC833" s="26"/>
      <c r="AD833" s="26"/>
      <c r="AE833" s="26"/>
      <c r="AF833" s="26"/>
      <c r="AG833" s="26"/>
      <c r="AH833" s="26"/>
      <c r="AI833" s="26"/>
      <c r="AJ833" s="26"/>
      <c r="AK833" s="26"/>
      <c r="AL833" s="26"/>
      <c r="AM833" s="26"/>
      <c r="AN833" s="26"/>
      <c r="AO833" s="26"/>
      <c r="AP833" s="26"/>
      <c r="AQ833" s="26"/>
      <c r="AR833" s="26"/>
      <c r="AS833" s="26"/>
      <c r="AT833" s="26"/>
      <c r="AU833" s="26"/>
      <c r="AV833" s="26"/>
      <c r="AW833" s="26"/>
      <c r="AX833" s="26"/>
      <c r="AY833" s="26"/>
      <c r="AZ833" s="26"/>
      <c r="BA833" s="26"/>
      <c r="BB833" s="26"/>
      <c r="BC833" s="26"/>
      <c r="BD833" s="26"/>
      <c r="BE833" s="26"/>
      <c r="BF833" s="26"/>
      <c r="BG833" s="26"/>
      <c r="BH833" s="26"/>
      <c r="BI833" s="26"/>
      <c r="BJ833" s="26"/>
      <c r="BK833" s="26"/>
      <c r="BL833" s="41"/>
      <c r="BM833" t="s">
        <v>100</v>
      </c>
    </row>
    <row r="834" spans="1:65" x14ac:dyDescent="0.2">
      <c r="A834" s="6"/>
      <c r="B834" s="40" t="s">
        <v>17</v>
      </c>
      <c r="C834" s="24" t="s">
        <v>78</v>
      </c>
      <c r="D834" s="25"/>
      <c r="E834" s="26"/>
      <c r="F834" s="26"/>
      <c r="G834" s="26"/>
      <c r="H834" s="26"/>
      <c r="I834" s="26"/>
      <c r="J834" s="26"/>
      <c r="K834" s="26"/>
      <c r="L834" s="26"/>
      <c r="M834" s="26"/>
      <c r="N834" s="26"/>
      <c r="O834" s="26"/>
      <c r="P834" s="26"/>
      <c r="Q834" s="26"/>
      <c r="R834" s="26"/>
      <c r="S834" s="26"/>
      <c r="T834" s="26"/>
      <c r="U834" s="26"/>
      <c r="V834" s="26"/>
      <c r="W834" s="26"/>
      <c r="X834" s="26"/>
      <c r="Y834" s="26"/>
      <c r="Z834" s="26"/>
      <c r="AA834" s="26"/>
      <c r="AB834" s="26"/>
      <c r="AC834" s="26"/>
      <c r="AD834" s="26"/>
      <c r="AE834" s="26"/>
      <c r="AF834" s="26"/>
      <c r="AG834" s="26"/>
      <c r="AH834" s="26"/>
      <c r="AI834" s="26"/>
      <c r="AJ834" s="26"/>
      <c r="AK834" s="26"/>
      <c r="AL834" s="26"/>
      <c r="AM834" s="26"/>
      <c r="AN834" s="26"/>
      <c r="AO834" s="26"/>
      <c r="AP834" s="26"/>
      <c r="AQ834" s="26"/>
      <c r="AR834" s="26"/>
      <c r="AS834" s="26"/>
      <c r="AT834" s="26"/>
      <c r="AU834" s="26"/>
      <c r="AV834" s="26"/>
      <c r="AW834" s="26"/>
      <c r="AX834" s="26"/>
      <c r="AY834" s="26"/>
      <c r="AZ834" s="26"/>
      <c r="BA834" s="26"/>
      <c r="BB834" s="26"/>
      <c r="BC834" s="26"/>
      <c r="BD834" s="26"/>
      <c r="BE834" s="26"/>
      <c r="BF834" s="26"/>
      <c r="BG834" s="26"/>
      <c r="BH834" s="26"/>
      <c r="BI834" s="26"/>
      <c r="BJ834" s="26"/>
      <c r="BK834" s="26"/>
      <c r="BL834" s="41"/>
      <c r="BM834" t="s">
        <v>100</v>
      </c>
    </row>
    <row r="835" spans="1:65" x14ac:dyDescent="0.2">
      <c r="A835" s="6"/>
      <c r="B835" s="40" t="s">
        <v>17</v>
      </c>
      <c r="C835" s="31" t="s">
        <v>47</v>
      </c>
      <c r="D835" s="27">
        <v>34</v>
      </c>
      <c r="E835" s="28">
        <v>35</v>
      </c>
      <c r="F835" s="28">
        <v>66</v>
      </c>
      <c r="G835" s="28">
        <v>69</v>
      </c>
      <c r="H835" s="28">
        <v>73</v>
      </c>
      <c r="I835" s="28">
        <v>84</v>
      </c>
      <c r="J835" s="28">
        <v>90</v>
      </c>
      <c r="K835" s="28">
        <v>107</v>
      </c>
      <c r="L835" s="28">
        <v>127</v>
      </c>
      <c r="M835" s="28">
        <v>159</v>
      </c>
      <c r="N835" s="28">
        <v>171</v>
      </c>
      <c r="O835" s="28">
        <v>211.8</v>
      </c>
      <c r="P835" s="28">
        <v>251.8</v>
      </c>
      <c r="Q835" s="28">
        <v>294</v>
      </c>
      <c r="R835" s="28">
        <v>338.7</v>
      </c>
      <c r="S835" s="28">
        <v>378.9</v>
      </c>
      <c r="T835" s="28">
        <v>404</v>
      </c>
      <c r="U835" s="28">
        <v>438.2</v>
      </c>
      <c r="V835" s="28">
        <v>457.3</v>
      </c>
      <c r="W835" s="28">
        <v>496.3</v>
      </c>
      <c r="X835" s="28">
        <v>496.3</v>
      </c>
      <c r="Y835" s="28">
        <v>496.3</v>
      </c>
      <c r="Z835" s="28">
        <v>496.3</v>
      </c>
      <c r="AA835" s="28">
        <v>496.3</v>
      </c>
      <c r="AB835" s="28">
        <v>496.3</v>
      </c>
      <c r="AC835" s="28">
        <v>496.3</v>
      </c>
      <c r="AD835" s="28">
        <v>496.3</v>
      </c>
      <c r="AE835" s="28">
        <v>496.3</v>
      </c>
      <c r="AF835" s="28">
        <v>496.3</v>
      </c>
      <c r="AG835" s="28">
        <v>496.3</v>
      </c>
      <c r="AH835" s="28">
        <v>496.3</v>
      </c>
      <c r="AI835" s="28">
        <v>496.3</v>
      </c>
      <c r="AJ835" s="28">
        <v>496.3</v>
      </c>
      <c r="AK835" s="28">
        <v>496.3</v>
      </c>
      <c r="AL835" s="28">
        <v>496.3</v>
      </c>
      <c r="AM835" s="28">
        <v>496.3</v>
      </c>
      <c r="AN835" s="28">
        <v>496.3</v>
      </c>
      <c r="AO835" s="28">
        <v>496.3</v>
      </c>
      <c r="AP835" s="28">
        <v>496.3</v>
      </c>
      <c r="AQ835" s="28">
        <v>496.3</v>
      </c>
      <c r="AR835" s="28">
        <v>496.3</v>
      </c>
      <c r="AS835" s="28">
        <v>496.3</v>
      </c>
      <c r="AT835" s="28">
        <v>496.3</v>
      </c>
      <c r="AU835" s="28">
        <v>496.3</v>
      </c>
      <c r="AV835" s="28">
        <v>496.3</v>
      </c>
      <c r="AW835" s="28">
        <v>496.3</v>
      </c>
      <c r="AX835" s="28">
        <v>496.3</v>
      </c>
      <c r="AY835" s="28">
        <v>496.3</v>
      </c>
      <c r="AZ835" s="28">
        <v>496.3</v>
      </c>
      <c r="BA835" s="28">
        <v>496.3</v>
      </c>
      <c r="BB835" s="28">
        <v>496.3</v>
      </c>
      <c r="BC835" s="28">
        <v>496.3</v>
      </c>
      <c r="BD835" s="28">
        <v>496.3</v>
      </c>
      <c r="BE835" s="28">
        <v>496.3</v>
      </c>
      <c r="BF835" s="28">
        <v>496.3</v>
      </c>
      <c r="BG835" s="28">
        <v>496.3</v>
      </c>
      <c r="BH835" s="28">
        <v>496.3</v>
      </c>
      <c r="BI835" s="28">
        <v>496.3</v>
      </c>
      <c r="BJ835" s="28">
        <v>496.3</v>
      </c>
      <c r="BK835" s="28">
        <v>496.3</v>
      </c>
      <c r="BL835" s="42">
        <v>496.3</v>
      </c>
      <c r="BM835" t="s">
        <v>100</v>
      </c>
    </row>
    <row r="836" spans="1:65" x14ac:dyDescent="0.2">
      <c r="A836" s="6"/>
      <c r="B836" s="40" t="s">
        <v>17</v>
      </c>
      <c r="C836" s="24" t="s">
        <v>74</v>
      </c>
      <c r="D836" s="35">
        <v>34</v>
      </c>
      <c r="E836" s="29">
        <v>35</v>
      </c>
      <c r="F836" s="29">
        <v>66</v>
      </c>
      <c r="G836" s="29">
        <v>69</v>
      </c>
      <c r="H836" s="29">
        <v>73</v>
      </c>
      <c r="I836" s="29">
        <v>84</v>
      </c>
      <c r="J836" s="29">
        <v>90</v>
      </c>
      <c r="K836" s="29">
        <v>107</v>
      </c>
      <c r="L836" s="29">
        <v>127</v>
      </c>
      <c r="M836" s="29">
        <v>159</v>
      </c>
      <c r="N836" s="29">
        <v>171</v>
      </c>
      <c r="O836" s="29">
        <v>211.8</v>
      </c>
      <c r="P836" s="29">
        <v>251.8</v>
      </c>
      <c r="Q836" s="29">
        <v>294</v>
      </c>
      <c r="R836" s="29">
        <v>338.7</v>
      </c>
      <c r="S836" s="29">
        <v>378.9</v>
      </c>
      <c r="T836" s="29">
        <v>404</v>
      </c>
      <c r="U836" s="29">
        <v>438.2</v>
      </c>
      <c r="V836" s="29">
        <v>457.3</v>
      </c>
      <c r="W836" s="29">
        <v>496.3</v>
      </c>
      <c r="X836" s="26">
        <v>0</v>
      </c>
      <c r="Y836" s="26">
        <v>0</v>
      </c>
      <c r="Z836" s="26">
        <v>0</v>
      </c>
      <c r="AA836" s="26">
        <v>270</v>
      </c>
      <c r="AB836" s="26">
        <v>0</v>
      </c>
      <c r="AC836" s="26">
        <v>0</v>
      </c>
      <c r="AD836" s="26">
        <v>0</v>
      </c>
      <c r="AE836" s="26">
        <v>0</v>
      </c>
      <c r="AF836" s="26">
        <v>375</v>
      </c>
      <c r="AG836" s="26">
        <v>0</v>
      </c>
      <c r="AH836" s="26">
        <v>0</v>
      </c>
      <c r="AI836" s="26"/>
      <c r="AJ836" s="26"/>
      <c r="AK836" s="26"/>
      <c r="AL836" s="26"/>
      <c r="AM836" s="26"/>
      <c r="AN836" s="26"/>
      <c r="AO836" s="26"/>
      <c r="AP836" s="26"/>
      <c r="AQ836" s="26"/>
      <c r="AR836" s="26"/>
      <c r="AS836" s="26"/>
      <c r="AT836" s="26"/>
      <c r="AU836" s="26"/>
      <c r="AV836" s="26"/>
      <c r="AW836" s="26"/>
      <c r="AX836" s="26"/>
      <c r="AY836" s="26"/>
      <c r="AZ836" s="26"/>
      <c r="BA836" s="26"/>
      <c r="BB836" s="26"/>
      <c r="BC836" s="26"/>
      <c r="BD836" s="26"/>
      <c r="BE836" s="26"/>
      <c r="BF836" s="26"/>
      <c r="BG836" s="26"/>
      <c r="BH836" s="26"/>
      <c r="BI836" s="26"/>
      <c r="BJ836" s="26"/>
      <c r="BK836" s="26"/>
      <c r="BL836" s="41"/>
      <c r="BM836" t="s">
        <v>100</v>
      </c>
    </row>
    <row r="837" spans="1:65" x14ac:dyDescent="0.2">
      <c r="A837" s="6"/>
      <c r="B837" s="40" t="s">
        <v>17</v>
      </c>
      <c r="C837" s="24" t="s">
        <v>83</v>
      </c>
      <c r="D837" s="25"/>
      <c r="E837" s="26"/>
      <c r="F837" s="26"/>
      <c r="G837" s="26"/>
      <c r="H837" s="26"/>
      <c r="I837" s="26"/>
      <c r="J837" s="26"/>
      <c r="K837" s="26"/>
      <c r="L837" s="26"/>
      <c r="M837" s="26"/>
      <c r="N837" s="26"/>
      <c r="O837" s="26"/>
      <c r="P837" s="26"/>
      <c r="Q837" s="26"/>
      <c r="R837" s="26"/>
      <c r="S837" s="26"/>
      <c r="T837" s="26"/>
      <c r="U837" s="26"/>
      <c r="V837" s="26"/>
      <c r="W837" s="30"/>
      <c r="X837" s="30"/>
      <c r="Y837" s="30"/>
      <c r="Z837" s="30"/>
      <c r="AA837" s="30"/>
      <c r="AB837" s="30"/>
      <c r="AC837" s="30"/>
      <c r="AD837" s="30"/>
      <c r="AE837" s="30"/>
      <c r="AF837" s="30"/>
      <c r="AG837" s="30"/>
      <c r="AH837" s="30"/>
      <c r="AI837" s="30"/>
      <c r="AJ837" s="30"/>
      <c r="AK837" s="30"/>
      <c r="AL837" s="30"/>
      <c r="AM837" s="30"/>
      <c r="AN837" s="30"/>
      <c r="AO837" s="30"/>
      <c r="AP837" s="30"/>
      <c r="AQ837" s="30"/>
      <c r="AR837" s="30"/>
      <c r="AS837" s="30"/>
      <c r="AT837" s="30"/>
      <c r="AU837" s="30"/>
      <c r="AV837" s="30"/>
      <c r="AW837" s="30"/>
      <c r="AX837" s="30"/>
      <c r="AY837" s="30"/>
      <c r="AZ837" s="30"/>
      <c r="BA837" s="30"/>
      <c r="BB837" s="30"/>
      <c r="BC837" s="30"/>
      <c r="BD837" s="30"/>
      <c r="BE837" s="30"/>
      <c r="BF837" s="30"/>
      <c r="BG837" s="30"/>
      <c r="BH837" s="30"/>
      <c r="BI837" s="30"/>
      <c r="BJ837" s="30"/>
      <c r="BK837" s="30"/>
      <c r="BL837" s="43"/>
      <c r="BM837" t="s">
        <v>100</v>
      </c>
    </row>
    <row r="838" spans="1:65" x14ac:dyDescent="0.2">
      <c r="A838" s="6"/>
      <c r="B838" s="40" t="s">
        <v>17</v>
      </c>
      <c r="C838" s="24" t="s">
        <v>75</v>
      </c>
      <c r="D838" s="25"/>
      <c r="E838" s="26"/>
      <c r="F838" s="26"/>
      <c r="G838" s="26"/>
      <c r="H838" s="26"/>
      <c r="I838" s="26"/>
      <c r="J838" s="26"/>
      <c r="K838" s="26"/>
      <c r="L838" s="26"/>
      <c r="M838" s="26"/>
      <c r="N838" s="26"/>
      <c r="O838" s="26"/>
      <c r="P838" s="26"/>
      <c r="Q838" s="26"/>
      <c r="R838" s="26"/>
      <c r="S838" s="26"/>
      <c r="T838" s="26"/>
      <c r="U838" s="26"/>
      <c r="V838" s="26"/>
      <c r="W838" s="26"/>
      <c r="X838" s="26"/>
      <c r="Y838" s="26"/>
      <c r="Z838" s="26"/>
      <c r="AA838" s="26"/>
      <c r="AB838" s="26"/>
      <c r="AC838" s="26"/>
      <c r="AD838" s="26"/>
      <c r="AE838" s="26"/>
      <c r="AF838" s="26"/>
      <c r="AG838" s="26"/>
      <c r="AH838" s="26"/>
      <c r="AI838" s="26"/>
      <c r="AJ838" s="26"/>
      <c r="AK838" s="26"/>
      <c r="AL838" s="26"/>
      <c r="AM838" s="26"/>
      <c r="AN838" s="26"/>
      <c r="AO838" s="26"/>
      <c r="AP838" s="26"/>
      <c r="AQ838" s="26"/>
      <c r="AR838" s="26"/>
      <c r="AS838" s="26"/>
      <c r="AT838" s="26"/>
      <c r="AU838" s="26"/>
      <c r="AV838" s="26"/>
      <c r="AW838" s="26"/>
      <c r="AX838" s="26"/>
      <c r="AY838" s="26"/>
      <c r="AZ838" s="26"/>
      <c r="BA838" s="26"/>
      <c r="BB838" s="26"/>
      <c r="BC838" s="26"/>
      <c r="BD838" s="26"/>
      <c r="BE838" s="26"/>
      <c r="BF838" s="26"/>
      <c r="BG838" s="26"/>
      <c r="BH838" s="26"/>
      <c r="BI838" s="26"/>
      <c r="BJ838" s="26"/>
      <c r="BK838" s="26"/>
      <c r="BL838" s="41"/>
      <c r="BM838" t="s">
        <v>100</v>
      </c>
    </row>
    <row r="839" spans="1:65" x14ac:dyDescent="0.2">
      <c r="A839" s="6"/>
      <c r="B839" s="40" t="s">
        <v>17</v>
      </c>
      <c r="C839" s="24" t="s">
        <v>79</v>
      </c>
      <c r="D839" s="25"/>
      <c r="E839" s="26"/>
      <c r="F839" s="26"/>
      <c r="G839" s="26"/>
      <c r="H839" s="26"/>
      <c r="I839" s="26"/>
      <c r="J839" s="26"/>
      <c r="K839" s="26"/>
      <c r="L839" s="26"/>
      <c r="M839" s="26"/>
      <c r="N839" s="26"/>
      <c r="O839" s="26"/>
      <c r="P839" s="26"/>
      <c r="Q839" s="26"/>
      <c r="R839" s="26"/>
      <c r="S839" s="26"/>
      <c r="T839" s="26"/>
      <c r="U839" s="26"/>
      <c r="V839" s="26"/>
      <c r="W839" s="26"/>
      <c r="X839" s="26"/>
      <c r="Y839" s="26"/>
      <c r="Z839" s="26"/>
      <c r="AA839" s="26"/>
      <c r="AB839" s="26"/>
      <c r="AC839" s="26"/>
      <c r="AD839" s="26"/>
      <c r="AE839" s="26"/>
      <c r="AF839" s="26"/>
      <c r="AG839" s="26"/>
      <c r="AH839" s="26"/>
      <c r="AI839" s="26"/>
      <c r="AJ839" s="26"/>
      <c r="AK839" s="26"/>
      <c r="AL839" s="26"/>
      <c r="AM839" s="26"/>
      <c r="AN839" s="26"/>
      <c r="AO839" s="26"/>
      <c r="AP839" s="26"/>
      <c r="AQ839" s="26"/>
      <c r="AR839" s="26"/>
      <c r="AS839" s="26"/>
      <c r="AT839" s="26"/>
      <c r="AU839" s="26"/>
      <c r="AV839" s="26"/>
      <c r="AW839" s="26"/>
      <c r="AX839" s="26"/>
      <c r="AY839" s="26"/>
      <c r="AZ839" s="26"/>
      <c r="BA839" s="26"/>
      <c r="BB839" s="26"/>
      <c r="BC839" s="26"/>
      <c r="BD839" s="26"/>
      <c r="BE839" s="26"/>
      <c r="BF839" s="26"/>
      <c r="BG839" s="26"/>
      <c r="BH839" s="26"/>
      <c r="BI839" s="26"/>
      <c r="BJ839" s="26"/>
      <c r="BK839" s="26"/>
      <c r="BL839" s="41"/>
      <c r="BM839" t="s">
        <v>100</v>
      </c>
    </row>
    <row r="840" spans="1:65" x14ac:dyDescent="0.2">
      <c r="A840" s="6"/>
      <c r="B840" s="40" t="s">
        <v>17</v>
      </c>
      <c r="C840" s="24" t="s">
        <v>80</v>
      </c>
      <c r="D840" s="25"/>
      <c r="E840" s="26"/>
      <c r="F840" s="26"/>
      <c r="G840" s="26"/>
      <c r="H840" s="26"/>
      <c r="I840" s="26"/>
      <c r="J840" s="26"/>
      <c r="K840" s="26"/>
      <c r="L840" s="26"/>
      <c r="M840" s="26"/>
      <c r="N840" s="26"/>
      <c r="O840" s="26"/>
      <c r="P840" s="26"/>
      <c r="Q840" s="26"/>
      <c r="R840" s="26"/>
      <c r="S840" s="26"/>
      <c r="T840" s="26"/>
      <c r="U840" s="26"/>
      <c r="V840" s="26"/>
      <c r="W840" s="26"/>
      <c r="X840" s="26"/>
      <c r="Y840" s="26"/>
      <c r="Z840" s="26"/>
      <c r="AA840" s="26"/>
      <c r="AB840" s="26"/>
      <c r="AC840" s="26"/>
      <c r="AD840" s="26"/>
      <c r="AE840" s="26"/>
      <c r="AF840" s="26"/>
      <c r="AG840" s="26"/>
      <c r="AH840" s="26"/>
      <c r="AI840" s="26"/>
      <c r="AJ840" s="26"/>
      <c r="AK840" s="26"/>
      <c r="AL840" s="26"/>
      <c r="AM840" s="26"/>
      <c r="AN840" s="26"/>
      <c r="AO840" s="26"/>
      <c r="AP840" s="26"/>
      <c r="AQ840" s="26"/>
      <c r="AR840" s="26"/>
      <c r="AS840" s="26"/>
      <c r="AT840" s="26"/>
      <c r="AU840" s="26"/>
      <c r="AV840" s="26"/>
      <c r="AW840" s="26"/>
      <c r="AX840" s="26"/>
      <c r="AY840" s="26"/>
      <c r="AZ840" s="26"/>
      <c r="BA840" s="26"/>
      <c r="BB840" s="26"/>
      <c r="BC840" s="26"/>
      <c r="BD840" s="26"/>
      <c r="BE840" s="26"/>
      <c r="BF840" s="26"/>
      <c r="BG840" s="26"/>
      <c r="BH840" s="26"/>
      <c r="BI840" s="26"/>
      <c r="BJ840" s="26"/>
      <c r="BK840" s="26"/>
      <c r="BL840" s="41"/>
      <c r="BM840" t="s">
        <v>100</v>
      </c>
    </row>
    <row r="841" spans="1:65" x14ac:dyDescent="0.2">
      <c r="A841" s="6"/>
      <c r="B841" s="40" t="s">
        <v>17</v>
      </c>
      <c r="C841" s="24" t="s">
        <v>78</v>
      </c>
      <c r="D841" s="25"/>
      <c r="E841" s="26"/>
      <c r="F841" s="26"/>
      <c r="G841" s="26"/>
      <c r="H841" s="26"/>
      <c r="I841" s="26"/>
      <c r="J841" s="26"/>
      <c r="K841" s="26"/>
      <c r="L841" s="26"/>
      <c r="M841" s="26"/>
      <c r="N841" s="26"/>
      <c r="O841" s="26"/>
      <c r="P841" s="26"/>
      <c r="Q841" s="26"/>
      <c r="R841" s="26"/>
      <c r="S841" s="26"/>
      <c r="T841" s="26"/>
      <c r="U841" s="26"/>
      <c r="V841" s="26"/>
      <c r="W841" s="26"/>
      <c r="X841" s="26"/>
      <c r="Y841" s="26"/>
      <c r="Z841" s="26"/>
      <c r="AA841" s="26"/>
      <c r="AB841" s="26"/>
      <c r="AC841" s="26"/>
      <c r="AD841" s="26"/>
      <c r="AE841" s="26"/>
      <c r="AF841" s="26"/>
      <c r="AG841" s="26"/>
      <c r="AH841" s="26"/>
      <c r="AI841" s="26"/>
      <c r="AJ841" s="26"/>
      <c r="AK841" s="26"/>
      <c r="AL841" s="26"/>
      <c r="AM841" s="26"/>
      <c r="AN841" s="26"/>
      <c r="AO841" s="26"/>
      <c r="AP841" s="26"/>
      <c r="AQ841" s="26"/>
      <c r="AR841" s="26"/>
      <c r="AS841" s="26"/>
      <c r="AT841" s="26"/>
      <c r="AU841" s="26"/>
      <c r="AV841" s="26"/>
      <c r="AW841" s="26"/>
      <c r="AX841" s="26"/>
      <c r="AY841" s="26"/>
      <c r="AZ841" s="26"/>
      <c r="BA841" s="26"/>
      <c r="BB841" s="26"/>
      <c r="BC841" s="26"/>
      <c r="BD841" s="26"/>
      <c r="BE841" s="26"/>
      <c r="BF841" s="26"/>
      <c r="BG841" s="26"/>
      <c r="BH841" s="26"/>
      <c r="BI841" s="26"/>
      <c r="BJ841" s="26"/>
      <c r="BK841" s="26"/>
      <c r="BL841" s="41"/>
      <c r="BM841" t="s">
        <v>100</v>
      </c>
    </row>
    <row r="842" spans="1:65" x14ac:dyDescent="0.2">
      <c r="A842" s="6"/>
      <c r="B842" s="40" t="s">
        <v>17</v>
      </c>
      <c r="C842" s="31" t="s">
        <v>93</v>
      </c>
      <c r="D842" s="27">
        <v>0</v>
      </c>
      <c r="E842" s="28">
        <v>0</v>
      </c>
      <c r="F842" s="28">
        <v>0</v>
      </c>
      <c r="G842" s="28">
        <v>0</v>
      </c>
      <c r="H842" s="28">
        <v>0</v>
      </c>
      <c r="I842" s="28">
        <v>0</v>
      </c>
      <c r="J842" s="28">
        <v>0</v>
      </c>
      <c r="K842" s="28">
        <v>0</v>
      </c>
      <c r="L842" s="28">
        <v>0</v>
      </c>
      <c r="M842" s="28">
        <v>0</v>
      </c>
      <c r="N842" s="28">
        <v>0</v>
      </c>
      <c r="O842" s="28">
        <v>0</v>
      </c>
      <c r="P842" s="28">
        <v>0</v>
      </c>
      <c r="Q842" s="28">
        <v>0</v>
      </c>
      <c r="R842" s="28">
        <v>0</v>
      </c>
      <c r="S842" s="28">
        <v>2.7</v>
      </c>
      <c r="T842" s="28">
        <v>3.7</v>
      </c>
      <c r="U842" s="28">
        <v>0.1</v>
      </c>
      <c r="V842" s="28">
        <v>0.1</v>
      </c>
      <c r="W842" s="28">
        <v>0</v>
      </c>
      <c r="X842" s="28">
        <v>0</v>
      </c>
      <c r="Y842" s="28">
        <v>0</v>
      </c>
      <c r="Z842" s="28">
        <v>0</v>
      </c>
      <c r="AA842" s="28">
        <v>0</v>
      </c>
      <c r="AB842" s="28">
        <v>0</v>
      </c>
      <c r="AC842" s="28">
        <v>0</v>
      </c>
      <c r="AD842" s="28">
        <v>0</v>
      </c>
      <c r="AE842" s="28">
        <v>0</v>
      </c>
      <c r="AF842" s="28">
        <v>0</v>
      </c>
      <c r="AG842" s="28">
        <v>0</v>
      </c>
      <c r="AH842" s="28">
        <v>0</v>
      </c>
      <c r="AI842" s="28">
        <v>0</v>
      </c>
      <c r="AJ842" s="28">
        <v>0</v>
      </c>
      <c r="AK842" s="28">
        <v>0</v>
      </c>
      <c r="AL842" s="28">
        <v>0</v>
      </c>
      <c r="AM842" s="28">
        <v>0</v>
      </c>
      <c r="AN842" s="28">
        <v>0</v>
      </c>
      <c r="AO842" s="28">
        <v>0</v>
      </c>
      <c r="AP842" s="28">
        <v>0</v>
      </c>
      <c r="AQ842" s="28">
        <v>0</v>
      </c>
      <c r="AR842" s="28">
        <v>0</v>
      </c>
      <c r="AS842" s="28">
        <v>0</v>
      </c>
      <c r="AT842" s="28">
        <v>0</v>
      </c>
      <c r="AU842" s="28">
        <v>0</v>
      </c>
      <c r="AV842" s="28">
        <v>0</v>
      </c>
      <c r="AW842" s="28">
        <v>0</v>
      </c>
      <c r="AX842" s="28">
        <v>0</v>
      </c>
      <c r="AY842" s="28">
        <v>0</v>
      </c>
      <c r="AZ842" s="28">
        <v>0</v>
      </c>
      <c r="BA842" s="28">
        <v>0</v>
      </c>
      <c r="BB842" s="28">
        <v>0</v>
      </c>
      <c r="BC842" s="28">
        <v>0</v>
      </c>
      <c r="BD842" s="28">
        <v>0</v>
      </c>
      <c r="BE842" s="28">
        <v>0</v>
      </c>
      <c r="BF842" s="28">
        <v>0</v>
      </c>
      <c r="BG842" s="28">
        <v>0</v>
      </c>
      <c r="BH842" s="28">
        <v>0</v>
      </c>
      <c r="BI842" s="28">
        <v>0</v>
      </c>
      <c r="BJ842" s="28">
        <v>0</v>
      </c>
      <c r="BK842" s="28">
        <v>0</v>
      </c>
      <c r="BL842" s="42">
        <v>0</v>
      </c>
      <c r="BM842" t="s">
        <v>100</v>
      </c>
    </row>
    <row r="843" spans="1:65" x14ac:dyDescent="0.2">
      <c r="A843" s="6"/>
      <c r="B843" s="40" t="s">
        <v>17</v>
      </c>
      <c r="C843" s="24" t="s">
        <v>74</v>
      </c>
      <c r="D843" s="35">
        <v>0</v>
      </c>
      <c r="E843" s="29">
        <v>0</v>
      </c>
      <c r="F843" s="29">
        <v>0</v>
      </c>
      <c r="G843" s="29">
        <v>0</v>
      </c>
      <c r="H843" s="29">
        <v>0</v>
      </c>
      <c r="I843" s="29">
        <v>0</v>
      </c>
      <c r="J843" s="29">
        <v>0</v>
      </c>
      <c r="K843" s="29">
        <v>0</v>
      </c>
      <c r="L843" s="29">
        <v>0</v>
      </c>
      <c r="M843" s="29">
        <v>0</v>
      </c>
      <c r="N843" s="29">
        <v>0</v>
      </c>
      <c r="O843" s="29">
        <v>0</v>
      </c>
      <c r="P843" s="29">
        <v>0</v>
      </c>
      <c r="Q843" s="29">
        <v>0</v>
      </c>
      <c r="R843" s="29">
        <v>0</v>
      </c>
      <c r="S843" s="29">
        <v>2.7</v>
      </c>
      <c r="T843" s="29">
        <v>3.7</v>
      </c>
      <c r="U843" s="29">
        <v>0.1</v>
      </c>
      <c r="V843" s="29">
        <v>0.1</v>
      </c>
      <c r="W843" s="29">
        <v>0</v>
      </c>
      <c r="X843" s="26">
        <v>0</v>
      </c>
      <c r="Y843" s="26">
        <v>0</v>
      </c>
      <c r="Z843" s="26">
        <v>0</v>
      </c>
      <c r="AA843" s="26">
        <v>0</v>
      </c>
      <c r="AB843" s="26">
        <v>0</v>
      </c>
      <c r="AC843" s="26">
        <v>0</v>
      </c>
      <c r="AD843" s="26">
        <v>0</v>
      </c>
      <c r="AE843" s="26">
        <v>0</v>
      </c>
      <c r="AF843" s="26">
        <v>0</v>
      </c>
      <c r="AG843" s="26">
        <v>0</v>
      </c>
      <c r="AH843" s="26">
        <v>0</v>
      </c>
      <c r="AI843" s="26"/>
      <c r="AJ843" s="26"/>
      <c r="AK843" s="26"/>
      <c r="AL843" s="26"/>
      <c r="AM843" s="26"/>
      <c r="AN843" s="26"/>
      <c r="AO843" s="26"/>
      <c r="AP843" s="26"/>
      <c r="AQ843" s="26"/>
      <c r="AR843" s="26"/>
      <c r="AS843" s="26"/>
      <c r="AT843" s="26"/>
      <c r="AU843" s="26"/>
      <c r="AV843" s="26"/>
      <c r="AW843" s="26"/>
      <c r="AX843" s="26"/>
      <c r="AY843" s="26"/>
      <c r="AZ843" s="26"/>
      <c r="BA843" s="26"/>
      <c r="BB843" s="26"/>
      <c r="BC843" s="26"/>
      <c r="BD843" s="26"/>
      <c r="BE843" s="26"/>
      <c r="BF843" s="26"/>
      <c r="BG843" s="26"/>
      <c r="BH843" s="26"/>
      <c r="BI843" s="26"/>
      <c r="BJ843" s="26"/>
      <c r="BK843" s="26"/>
      <c r="BL843" s="41"/>
      <c r="BM843" t="s">
        <v>100</v>
      </c>
    </row>
    <row r="844" spans="1:65" x14ac:dyDescent="0.2">
      <c r="A844" s="6"/>
      <c r="B844" s="40" t="s">
        <v>17</v>
      </c>
      <c r="C844" s="24" t="s">
        <v>83</v>
      </c>
      <c r="D844" s="25"/>
      <c r="E844" s="26"/>
      <c r="F844" s="26"/>
      <c r="G844" s="26"/>
      <c r="H844" s="26"/>
      <c r="I844" s="26"/>
      <c r="J844" s="26"/>
      <c r="K844" s="26"/>
      <c r="L844" s="26"/>
      <c r="M844" s="26"/>
      <c r="N844" s="26"/>
      <c r="O844" s="26"/>
      <c r="P844" s="26"/>
      <c r="Q844" s="26"/>
      <c r="R844" s="26"/>
      <c r="S844" s="26"/>
      <c r="T844" s="26"/>
      <c r="U844" s="26"/>
      <c r="V844" s="26"/>
      <c r="W844" s="30"/>
      <c r="X844" s="30"/>
      <c r="Y844" s="30"/>
      <c r="Z844" s="30"/>
      <c r="AA844" s="30"/>
      <c r="AB844" s="30"/>
      <c r="AC844" s="30"/>
      <c r="AD844" s="30"/>
      <c r="AE844" s="30"/>
      <c r="AF844" s="30"/>
      <c r="AG844" s="30"/>
      <c r="AH844" s="30"/>
      <c r="AI844" s="30"/>
      <c r="AJ844" s="30"/>
      <c r="AK844" s="30"/>
      <c r="AL844" s="30"/>
      <c r="AM844" s="30"/>
      <c r="AN844" s="30"/>
      <c r="AO844" s="30"/>
      <c r="AP844" s="30"/>
      <c r="AQ844" s="30"/>
      <c r="AR844" s="30"/>
      <c r="AS844" s="30"/>
      <c r="AT844" s="30"/>
      <c r="AU844" s="30"/>
      <c r="AV844" s="30"/>
      <c r="AW844" s="30"/>
      <c r="AX844" s="30"/>
      <c r="AY844" s="30"/>
      <c r="AZ844" s="30"/>
      <c r="BA844" s="30"/>
      <c r="BB844" s="30"/>
      <c r="BC844" s="30"/>
      <c r="BD844" s="30"/>
      <c r="BE844" s="30"/>
      <c r="BF844" s="30"/>
      <c r="BG844" s="30"/>
      <c r="BH844" s="30"/>
      <c r="BI844" s="30"/>
      <c r="BJ844" s="30"/>
      <c r="BK844" s="30"/>
      <c r="BL844" s="43"/>
      <c r="BM844" t="s">
        <v>100</v>
      </c>
    </row>
    <row r="845" spans="1:65" x14ac:dyDescent="0.2">
      <c r="A845" s="6"/>
      <c r="B845" s="40" t="s">
        <v>17</v>
      </c>
      <c r="C845" s="24" t="s">
        <v>75</v>
      </c>
      <c r="D845" s="25"/>
      <c r="E845" s="26"/>
      <c r="F845" s="26"/>
      <c r="G845" s="26"/>
      <c r="H845" s="26"/>
      <c r="I845" s="26"/>
      <c r="J845" s="26"/>
      <c r="K845" s="26"/>
      <c r="L845" s="26"/>
      <c r="M845" s="26"/>
      <c r="N845" s="26"/>
      <c r="O845" s="26"/>
      <c r="P845" s="26"/>
      <c r="Q845" s="26"/>
      <c r="R845" s="26"/>
      <c r="S845" s="26"/>
      <c r="T845" s="26"/>
      <c r="U845" s="26"/>
      <c r="V845" s="26"/>
      <c r="W845" s="26"/>
      <c r="X845" s="26"/>
      <c r="Y845" s="26"/>
      <c r="Z845" s="26"/>
      <c r="AA845" s="26"/>
      <c r="AB845" s="26"/>
      <c r="AC845" s="26"/>
      <c r="AD845" s="26"/>
      <c r="AE845" s="26"/>
      <c r="AF845" s="26"/>
      <c r="AG845" s="26"/>
      <c r="AH845" s="26"/>
      <c r="AI845" s="26"/>
      <c r="AJ845" s="26"/>
      <c r="AK845" s="26"/>
      <c r="AL845" s="26"/>
      <c r="AM845" s="26"/>
      <c r="AN845" s="26"/>
      <c r="AO845" s="26"/>
      <c r="AP845" s="26"/>
      <c r="AQ845" s="26"/>
      <c r="AR845" s="26"/>
      <c r="AS845" s="26"/>
      <c r="AT845" s="26"/>
      <c r="AU845" s="26"/>
      <c r="AV845" s="26"/>
      <c r="AW845" s="26"/>
      <c r="AX845" s="26"/>
      <c r="AY845" s="26"/>
      <c r="AZ845" s="26"/>
      <c r="BA845" s="26"/>
      <c r="BB845" s="26"/>
      <c r="BC845" s="26"/>
      <c r="BD845" s="26"/>
      <c r="BE845" s="26"/>
      <c r="BF845" s="26"/>
      <c r="BG845" s="26"/>
      <c r="BH845" s="26"/>
      <c r="BI845" s="26"/>
      <c r="BJ845" s="26"/>
      <c r="BK845" s="26"/>
      <c r="BL845" s="41"/>
      <c r="BM845" t="s">
        <v>100</v>
      </c>
    </row>
    <row r="846" spans="1:65" x14ac:dyDescent="0.2">
      <c r="A846" s="6"/>
      <c r="B846" s="40" t="s">
        <v>17</v>
      </c>
      <c r="C846" s="24" t="s">
        <v>79</v>
      </c>
      <c r="D846" s="25"/>
      <c r="E846" s="26"/>
      <c r="F846" s="26"/>
      <c r="G846" s="26"/>
      <c r="H846" s="26"/>
      <c r="I846" s="26"/>
      <c r="J846" s="26"/>
      <c r="K846" s="26"/>
      <c r="L846" s="26"/>
      <c r="M846" s="26"/>
      <c r="N846" s="26"/>
      <c r="O846" s="26"/>
      <c r="P846" s="26"/>
      <c r="Q846" s="26"/>
      <c r="R846" s="26"/>
      <c r="S846" s="26"/>
      <c r="T846" s="26"/>
      <c r="U846" s="26"/>
      <c r="V846" s="26"/>
      <c r="W846" s="26"/>
      <c r="X846" s="26"/>
      <c r="Y846" s="26"/>
      <c r="Z846" s="26"/>
      <c r="AA846" s="26"/>
      <c r="AB846" s="26"/>
      <c r="AC846" s="26"/>
      <c r="AD846" s="26"/>
      <c r="AE846" s="26"/>
      <c r="AF846" s="26"/>
      <c r="AG846" s="26"/>
      <c r="AH846" s="26"/>
      <c r="AI846" s="26"/>
      <c r="AJ846" s="26"/>
      <c r="AK846" s="26"/>
      <c r="AL846" s="26"/>
      <c r="AM846" s="26"/>
      <c r="AN846" s="26"/>
      <c r="AO846" s="26"/>
      <c r="AP846" s="26"/>
      <c r="AQ846" s="26"/>
      <c r="AR846" s="26"/>
      <c r="AS846" s="26"/>
      <c r="AT846" s="26"/>
      <c r="AU846" s="26"/>
      <c r="AV846" s="26"/>
      <c r="AW846" s="26"/>
      <c r="AX846" s="26"/>
      <c r="AY846" s="26"/>
      <c r="AZ846" s="26"/>
      <c r="BA846" s="26"/>
      <c r="BB846" s="26"/>
      <c r="BC846" s="26"/>
      <c r="BD846" s="26"/>
      <c r="BE846" s="26"/>
      <c r="BF846" s="26"/>
      <c r="BG846" s="26"/>
      <c r="BH846" s="26"/>
      <c r="BI846" s="26"/>
      <c r="BJ846" s="26"/>
      <c r="BK846" s="26"/>
      <c r="BL846" s="41"/>
      <c r="BM846" t="s">
        <v>100</v>
      </c>
    </row>
    <row r="847" spans="1:65" x14ac:dyDescent="0.2">
      <c r="A847" s="6"/>
      <c r="B847" s="40" t="s">
        <v>17</v>
      </c>
      <c r="C847" s="24" t="s">
        <v>80</v>
      </c>
      <c r="D847" s="25"/>
      <c r="E847" s="26"/>
      <c r="F847" s="26"/>
      <c r="G847" s="26"/>
      <c r="H847" s="26"/>
      <c r="I847" s="26"/>
      <c r="J847" s="26"/>
      <c r="K847" s="26"/>
      <c r="L847" s="26"/>
      <c r="M847" s="26"/>
      <c r="N847" s="26"/>
      <c r="O847" s="26"/>
      <c r="P847" s="26"/>
      <c r="Q847" s="26"/>
      <c r="R847" s="26"/>
      <c r="S847" s="26"/>
      <c r="T847" s="26"/>
      <c r="U847" s="26"/>
      <c r="V847" s="26"/>
      <c r="W847" s="26"/>
      <c r="X847" s="26"/>
      <c r="Y847" s="26"/>
      <c r="Z847" s="26"/>
      <c r="AA847" s="26"/>
      <c r="AB847" s="26"/>
      <c r="AC847" s="26"/>
      <c r="AD847" s="26"/>
      <c r="AE847" s="26"/>
      <c r="AF847" s="26"/>
      <c r="AG847" s="26"/>
      <c r="AH847" s="26"/>
      <c r="AI847" s="26"/>
      <c r="AJ847" s="26"/>
      <c r="AK847" s="26"/>
      <c r="AL847" s="26"/>
      <c r="AM847" s="26"/>
      <c r="AN847" s="26"/>
      <c r="AO847" s="26"/>
      <c r="AP847" s="26"/>
      <c r="AQ847" s="26"/>
      <c r="AR847" s="26"/>
      <c r="AS847" s="26"/>
      <c r="AT847" s="26"/>
      <c r="AU847" s="26"/>
      <c r="AV847" s="26"/>
      <c r="AW847" s="26"/>
      <c r="AX847" s="26"/>
      <c r="AY847" s="26"/>
      <c r="AZ847" s="26"/>
      <c r="BA847" s="26"/>
      <c r="BB847" s="26"/>
      <c r="BC847" s="26"/>
      <c r="BD847" s="26"/>
      <c r="BE847" s="26"/>
      <c r="BF847" s="26"/>
      <c r="BG847" s="26"/>
      <c r="BH847" s="26"/>
      <c r="BI847" s="26"/>
      <c r="BJ847" s="26"/>
      <c r="BK847" s="26"/>
      <c r="BL847" s="41"/>
      <c r="BM847" t="s">
        <v>100</v>
      </c>
    </row>
    <row r="848" spans="1:65" x14ac:dyDescent="0.2">
      <c r="A848" s="6"/>
      <c r="B848" s="46" t="s">
        <v>17</v>
      </c>
      <c r="C848" s="24" t="s">
        <v>78</v>
      </c>
      <c r="D848" s="25"/>
      <c r="E848" s="26"/>
      <c r="F848" s="26"/>
      <c r="G848" s="26"/>
      <c r="H848" s="26"/>
      <c r="I848" s="26"/>
      <c r="J848" s="26"/>
      <c r="K848" s="26"/>
      <c r="L848" s="26"/>
      <c r="M848" s="26"/>
      <c r="N848" s="26"/>
      <c r="O848" s="26"/>
      <c r="P848" s="26"/>
      <c r="Q848" s="26"/>
      <c r="R848" s="26"/>
      <c r="S848" s="26"/>
      <c r="T848" s="26"/>
      <c r="U848" s="26"/>
      <c r="V848" s="26"/>
      <c r="W848" s="26"/>
      <c r="X848" s="26"/>
      <c r="Y848" s="26"/>
      <c r="Z848" s="26"/>
      <c r="AA848" s="26"/>
      <c r="AB848" s="26"/>
      <c r="AC848" s="26"/>
      <c r="AD848" s="26"/>
      <c r="AE848" s="26"/>
      <c r="AF848" s="26"/>
      <c r="AG848" s="26"/>
      <c r="AH848" s="26"/>
      <c r="AI848" s="26"/>
      <c r="AJ848" s="26"/>
      <c r="AK848" s="26"/>
      <c r="AL848" s="26"/>
      <c r="AM848" s="26"/>
      <c r="AN848" s="26"/>
      <c r="AO848" s="26"/>
      <c r="AP848" s="26"/>
      <c r="AQ848" s="26"/>
      <c r="AR848" s="26"/>
      <c r="AS848" s="26"/>
      <c r="AT848" s="26"/>
      <c r="AU848" s="26"/>
      <c r="AV848" s="26"/>
      <c r="AW848" s="26"/>
      <c r="AX848" s="26"/>
      <c r="AY848" s="26"/>
      <c r="AZ848" s="26"/>
      <c r="BA848" s="26"/>
      <c r="BB848" s="26"/>
      <c r="BC848" s="26"/>
      <c r="BD848" s="26"/>
      <c r="BE848" s="26"/>
      <c r="BF848" s="26"/>
      <c r="BG848" s="26"/>
      <c r="BH848" s="26"/>
      <c r="BI848" s="26"/>
      <c r="BJ848" s="26"/>
      <c r="BK848" s="26"/>
      <c r="BL848" s="41"/>
      <c r="BM848" t="s">
        <v>100</v>
      </c>
    </row>
    <row r="849" spans="1:65" x14ac:dyDescent="0.2">
      <c r="A849" s="6"/>
      <c r="B849" s="40" t="s">
        <v>17</v>
      </c>
      <c r="C849" s="31" t="s">
        <v>48</v>
      </c>
      <c r="D849" s="27">
        <v>0</v>
      </c>
      <c r="E849" s="28">
        <v>0</v>
      </c>
      <c r="F849" s="28">
        <v>0</v>
      </c>
      <c r="G849" s="28">
        <v>0</v>
      </c>
      <c r="H849" s="28">
        <v>0</v>
      </c>
      <c r="I849" s="28">
        <v>0</v>
      </c>
      <c r="J849" s="28">
        <v>0</v>
      </c>
      <c r="K849" s="28">
        <v>0</v>
      </c>
      <c r="L849" s="28">
        <v>0</v>
      </c>
      <c r="M849" s="28">
        <v>0</v>
      </c>
      <c r="N849" s="28">
        <v>0</v>
      </c>
      <c r="O849" s="28">
        <v>16.3</v>
      </c>
      <c r="P849" s="28">
        <v>15.3</v>
      </c>
      <c r="Q849" s="28">
        <v>16.3</v>
      </c>
      <c r="R849" s="28">
        <v>16.3</v>
      </c>
      <c r="S849" s="28">
        <v>16.3</v>
      </c>
      <c r="T849" s="28">
        <v>15.5</v>
      </c>
      <c r="U849" s="28">
        <v>15.9</v>
      </c>
      <c r="V849" s="28">
        <v>15.9</v>
      </c>
      <c r="W849" s="28">
        <v>15.9</v>
      </c>
      <c r="X849" s="28">
        <v>15.9</v>
      </c>
      <c r="Y849" s="28">
        <v>15.9</v>
      </c>
      <c r="Z849" s="28">
        <v>15.9</v>
      </c>
      <c r="AA849" s="28">
        <v>15.9</v>
      </c>
      <c r="AB849" s="28">
        <v>15.9</v>
      </c>
      <c r="AC849" s="28">
        <v>15.9</v>
      </c>
      <c r="AD849" s="28">
        <v>15.9</v>
      </c>
      <c r="AE849" s="28">
        <v>15.9</v>
      </c>
      <c r="AF849" s="28">
        <v>15.9</v>
      </c>
      <c r="AG849" s="28">
        <v>15.9</v>
      </c>
      <c r="AH849" s="28">
        <v>15.9</v>
      </c>
      <c r="AI849" s="28">
        <v>15.9</v>
      </c>
      <c r="AJ849" s="28">
        <v>15.9</v>
      </c>
      <c r="AK849" s="28">
        <v>15.9</v>
      </c>
      <c r="AL849" s="28">
        <v>15.9</v>
      </c>
      <c r="AM849" s="28">
        <v>15.9</v>
      </c>
      <c r="AN849" s="28">
        <v>15.9</v>
      </c>
      <c r="AO849" s="28">
        <v>15.9</v>
      </c>
      <c r="AP849" s="28">
        <v>15.9</v>
      </c>
      <c r="AQ849" s="28">
        <v>15.9</v>
      </c>
      <c r="AR849" s="28">
        <v>15.9</v>
      </c>
      <c r="AS849" s="28">
        <v>15.9</v>
      </c>
      <c r="AT849" s="28">
        <v>15.9</v>
      </c>
      <c r="AU849" s="28">
        <v>15.9</v>
      </c>
      <c r="AV849" s="28">
        <v>15.9</v>
      </c>
      <c r="AW849" s="28">
        <v>15.9</v>
      </c>
      <c r="AX849" s="28">
        <v>15.9</v>
      </c>
      <c r="AY849" s="28">
        <v>15.9</v>
      </c>
      <c r="AZ849" s="28">
        <v>15.9</v>
      </c>
      <c r="BA849" s="28">
        <v>15.9</v>
      </c>
      <c r="BB849" s="28">
        <v>15.9</v>
      </c>
      <c r="BC849" s="28">
        <v>15.9</v>
      </c>
      <c r="BD849" s="28">
        <v>15.9</v>
      </c>
      <c r="BE849" s="28">
        <v>15.9</v>
      </c>
      <c r="BF849" s="28">
        <v>15.9</v>
      </c>
      <c r="BG849" s="28">
        <v>15.9</v>
      </c>
      <c r="BH849" s="28">
        <v>15.9</v>
      </c>
      <c r="BI849" s="28">
        <v>15.9</v>
      </c>
      <c r="BJ849" s="28">
        <v>15.9</v>
      </c>
      <c r="BK849" s="28">
        <v>15.9</v>
      </c>
      <c r="BL849" s="42">
        <v>15.9</v>
      </c>
      <c r="BM849" t="s">
        <v>100</v>
      </c>
    </row>
    <row r="850" spans="1:65" x14ac:dyDescent="0.2">
      <c r="A850" s="6"/>
      <c r="B850" s="40" t="s">
        <v>17</v>
      </c>
      <c r="C850" s="24" t="s">
        <v>74</v>
      </c>
      <c r="D850" s="35">
        <v>0</v>
      </c>
      <c r="E850" s="29">
        <v>0</v>
      </c>
      <c r="F850" s="29">
        <v>0</v>
      </c>
      <c r="G850" s="29">
        <v>0</v>
      </c>
      <c r="H850" s="29">
        <v>0</v>
      </c>
      <c r="I850" s="29">
        <v>0</v>
      </c>
      <c r="J850" s="29">
        <v>0</v>
      </c>
      <c r="K850" s="29">
        <v>0</v>
      </c>
      <c r="L850" s="29">
        <v>0</v>
      </c>
      <c r="M850" s="29">
        <v>0</v>
      </c>
      <c r="N850" s="29">
        <v>0</v>
      </c>
      <c r="O850" s="29">
        <v>16.3</v>
      </c>
      <c r="P850" s="29">
        <v>15.3</v>
      </c>
      <c r="Q850" s="29">
        <v>16.3</v>
      </c>
      <c r="R850" s="29">
        <v>16.3</v>
      </c>
      <c r="S850" s="29">
        <v>16.3</v>
      </c>
      <c r="T850" s="29">
        <v>15.5</v>
      </c>
      <c r="U850" s="29">
        <v>15.9</v>
      </c>
      <c r="V850" s="29">
        <v>15.9</v>
      </c>
      <c r="W850" s="29">
        <v>15.9</v>
      </c>
      <c r="X850" s="26">
        <v>0</v>
      </c>
      <c r="Y850" s="26">
        <v>0</v>
      </c>
      <c r="Z850" s="26">
        <v>0</v>
      </c>
      <c r="AA850" s="26">
        <v>24</v>
      </c>
      <c r="AB850" s="26">
        <v>0</v>
      </c>
      <c r="AC850" s="26">
        <v>0</v>
      </c>
      <c r="AD850" s="26">
        <v>0</v>
      </c>
      <c r="AE850" s="26">
        <v>0</v>
      </c>
      <c r="AF850" s="26">
        <v>24</v>
      </c>
      <c r="AG850" s="26">
        <v>0</v>
      </c>
      <c r="AH850" s="26">
        <v>0</v>
      </c>
      <c r="AI850" s="26"/>
      <c r="AJ850" s="26"/>
      <c r="AK850" s="26"/>
      <c r="AL850" s="26"/>
      <c r="AM850" s="26"/>
      <c r="AN850" s="26"/>
      <c r="AO850" s="26"/>
      <c r="AP850" s="26"/>
      <c r="AQ850" s="26"/>
      <c r="AR850" s="26"/>
      <c r="AS850" s="26"/>
      <c r="AT850" s="26"/>
      <c r="AU850" s="26"/>
      <c r="AV850" s="26"/>
      <c r="AW850" s="26"/>
      <c r="AX850" s="26"/>
      <c r="AY850" s="26"/>
      <c r="AZ850" s="26"/>
      <c r="BA850" s="26"/>
      <c r="BB850" s="26"/>
      <c r="BC850" s="26"/>
      <c r="BD850" s="26"/>
      <c r="BE850" s="26"/>
      <c r="BF850" s="26"/>
      <c r="BG850" s="26"/>
      <c r="BH850" s="26"/>
      <c r="BI850" s="26"/>
      <c r="BJ850" s="26"/>
      <c r="BK850" s="26"/>
      <c r="BL850" s="41"/>
      <c r="BM850" t="s">
        <v>100</v>
      </c>
    </row>
    <row r="851" spans="1:65" x14ac:dyDescent="0.2">
      <c r="A851" s="6"/>
      <c r="B851" s="40" t="s">
        <v>17</v>
      </c>
      <c r="C851" s="24" t="s">
        <v>83</v>
      </c>
      <c r="D851" s="25"/>
      <c r="E851" s="26"/>
      <c r="F851" s="26"/>
      <c r="G851" s="26"/>
      <c r="H851" s="26"/>
      <c r="I851" s="26"/>
      <c r="J851" s="26"/>
      <c r="K851" s="26"/>
      <c r="L851" s="26"/>
      <c r="M851" s="26"/>
      <c r="N851" s="26"/>
      <c r="O851" s="26"/>
      <c r="P851" s="26"/>
      <c r="Q851" s="26"/>
      <c r="R851" s="26"/>
      <c r="S851" s="26"/>
      <c r="T851" s="26"/>
      <c r="U851" s="26"/>
      <c r="V851" s="26"/>
      <c r="W851" s="44"/>
      <c r="X851" s="44"/>
      <c r="Y851" s="44"/>
      <c r="Z851" s="44"/>
      <c r="AA851" s="44"/>
      <c r="AB851" s="44"/>
      <c r="AC851" s="44"/>
      <c r="AD851" s="44"/>
      <c r="AE851" s="44"/>
      <c r="AF851" s="44"/>
      <c r="AG851" s="30"/>
      <c r="AH851" s="30"/>
      <c r="AI851" s="30"/>
      <c r="AJ851" s="30"/>
      <c r="AK851" s="30"/>
      <c r="AL851" s="30"/>
      <c r="AM851" s="30"/>
      <c r="AN851" s="30"/>
      <c r="AO851" s="30"/>
      <c r="AP851" s="30"/>
      <c r="AQ851" s="30"/>
      <c r="AR851" s="30"/>
      <c r="AS851" s="30"/>
      <c r="AT851" s="30"/>
      <c r="AU851" s="30"/>
      <c r="AV851" s="30"/>
      <c r="AW851" s="30"/>
      <c r="AX851" s="30"/>
      <c r="AY851" s="30"/>
      <c r="AZ851" s="30"/>
      <c r="BA851" s="30"/>
      <c r="BB851" s="30"/>
      <c r="BC851" s="30"/>
      <c r="BD851" s="30"/>
      <c r="BE851" s="30"/>
      <c r="BF851" s="30"/>
      <c r="BG851" s="30"/>
      <c r="BH851" s="30"/>
      <c r="BI851" s="30"/>
      <c r="BJ851" s="30"/>
      <c r="BK851" s="30"/>
      <c r="BL851" s="43"/>
      <c r="BM851" t="s">
        <v>100</v>
      </c>
    </row>
    <row r="852" spans="1:65" x14ac:dyDescent="0.2">
      <c r="A852" s="6"/>
      <c r="B852" s="40" t="s">
        <v>17</v>
      </c>
      <c r="C852" s="24" t="s">
        <v>75</v>
      </c>
      <c r="D852" s="25"/>
      <c r="E852" s="26"/>
      <c r="F852" s="26"/>
      <c r="G852" s="26"/>
      <c r="H852" s="26"/>
      <c r="I852" s="26"/>
      <c r="J852" s="26"/>
      <c r="K852" s="26"/>
      <c r="L852" s="26"/>
      <c r="M852" s="26"/>
      <c r="N852" s="26"/>
      <c r="O852" s="26"/>
      <c r="P852" s="26"/>
      <c r="Q852" s="26"/>
      <c r="R852" s="26"/>
      <c r="S852" s="26"/>
      <c r="T852" s="26"/>
      <c r="U852" s="26"/>
      <c r="V852" s="26"/>
      <c r="W852" s="26"/>
      <c r="X852" s="26"/>
      <c r="Y852" s="26"/>
      <c r="Z852" s="26"/>
      <c r="AA852" s="26"/>
      <c r="AB852" s="26"/>
      <c r="AC852" s="26"/>
      <c r="AD852" s="26"/>
      <c r="AE852" s="26"/>
      <c r="AF852" s="26"/>
      <c r="AG852" s="26"/>
      <c r="AH852" s="26"/>
      <c r="AI852" s="26"/>
      <c r="AJ852" s="26"/>
      <c r="AK852" s="26"/>
      <c r="AL852" s="26"/>
      <c r="AM852" s="26"/>
      <c r="AN852" s="26"/>
      <c r="AO852" s="26"/>
      <c r="AP852" s="26"/>
      <c r="AQ852" s="26"/>
      <c r="AR852" s="26"/>
      <c r="AS852" s="26"/>
      <c r="AT852" s="26"/>
      <c r="AU852" s="26"/>
      <c r="AV852" s="26"/>
      <c r="AW852" s="26"/>
      <c r="AX852" s="26"/>
      <c r="AY852" s="26"/>
      <c r="AZ852" s="26"/>
      <c r="BA852" s="26"/>
      <c r="BB852" s="26"/>
      <c r="BC852" s="26"/>
      <c r="BD852" s="26"/>
      <c r="BE852" s="26"/>
      <c r="BF852" s="26"/>
      <c r="BG852" s="26"/>
      <c r="BH852" s="26"/>
      <c r="BI852" s="26"/>
      <c r="BJ852" s="26"/>
      <c r="BK852" s="26"/>
      <c r="BL852" s="41"/>
      <c r="BM852" t="s">
        <v>100</v>
      </c>
    </row>
    <row r="853" spans="1:65" x14ac:dyDescent="0.2">
      <c r="A853" s="6"/>
      <c r="B853" s="40" t="s">
        <v>17</v>
      </c>
      <c r="C853" s="24" t="s">
        <v>79</v>
      </c>
      <c r="D853" s="25"/>
      <c r="E853" s="26"/>
      <c r="F853" s="26"/>
      <c r="G853" s="26"/>
      <c r="H853" s="26"/>
      <c r="I853" s="26"/>
      <c r="J853" s="26"/>
      <c r="K853" s="26"/>
      <c r="L853" s="26"/>
      <c r="M853" s="26"/>
      <c r="N853" s="26"/>
      <c r="O853" s="26"/>
      <c r="P853" s="26"/>
      <c r="Q853" s="26"/>
      <c r="R853" s="26"/>
      <c r="S853" s="26"/>
      <c r="T853" s="26"/>
      <c r="U853" s="26"/>
      <c r="V853" s="26"/>
      <c r="W853" s="26"/>
      <c r="X853" s="26"/>
      <c r="Y853" s="26"/>
      <c r="Z853" s="26"/>
      <c r="AA853" s="26"/>
      <c r="AB853" s="26"/>
      <c r="AC853" s="26"/>
      <c r="AD853" s="26"/>
      <c r="AE853" s="26"/>
      <c r="AF853" s="26"/>
      <c r="AG853" s="26"/>
      <c r="AH853" s="26"/>
      <c r="AI853" s="26"/>
      <c r="AJ853" s="26"/>
      <c r="AK853" s="26"/>
      <c r="AL853" s="26"/>
      <c r="AM853" s="26"/>
      <c r="AN853" s="26"/>
      <c r="AO853" s="26"/>
      <c r="AP853" s="26"/>
      <c r="AQ853" s="26"/>
      <c r="AR853" s="26"/>
      <c r="AS853" s="26"/>
      <c r="AT853" s="26"/>
      <c r="AU853" s="26"/>
      <c r="AV853" s="26"/>
      <c r="AW853" s="26"/>
      <c r="AX853" s="26"/>
      <c r="AY853" s="26"/>
      <c r="AZ853" s="26"/>
      <c r="BA853" s="26"/>
      <c r="BB853" s="26"/>
      <c r="BC853" s="26"/>
      <c r="BD853" s="26"/>
      <c r="BE853" s="26"/>
      <c r="BF853" s="26"/>
      <c r="BG853" s="26"/>
      <c r="BH853" s="26"/>
      <c r="BI853" s="26"/>
      <c r="BJ853" s="26"/>
      <c r="BK853" s="26"/>
      <c r="BL853" s="41"/>
      <c r="BM853" t="s">
        <v>100</v>
      </c>
    </row>
    <row r="854" spans="1:65" x14ac:dyDescent="0.2">
      <c r="A854" s="6"/>
      <c r="B854" s="40" t="s">
        <v>17</v>
      </c>
      <c r="C854" s="24" t="s">
        <v>80</v>
      </c>
      <c r="D854" s="25"/>
      <c r="E854" s="26"/>
      <c r="F854" s="26"/>
      <c r="G854" s="26"/>
      <c r="H854" s="26"/>
      <c r="I854" s="26"/>
      <c r="J854" s="26"/>
      <c r="K854" s="26"/>
      <c r="L854" s="26"/>
      <c r="M854" s="26"/>
      <c r="N854" s="26"/>
      <c r="O854" s="26"/>
      <c r="P854" s="26"/>
      <c r="Q854" s="26"/>
      <c r="R854" s="26"/>
      <c r="S854" s="26"/>
      <c r="T854" s="26"/>
      <c r="U854" s="26"/>
      <c r="V854" s="26"/>
      <c r="W854" s="26"/>
      <c r="X854" s="26"/>
      <c r="Y854" s="26"/>
      <c r="Z854" s="26"/>
      <c r="AA854" s="26"/>
      <c r="AB854" s="26"/>
      <c r="AC854" s="26"/>
      <c r="AD854" s="26"/>
      <c r="AE854" s="26"/>
      <c r="AF854" s="26"/>
      <c r="AG854" s="26"/>
      <c r="AH854" s="26"/>
      <c r="AI854" s="26"/>
      <c r="AJ854" s="26"/>
      <c r="AK854" s="26"/>
      <c r="AL854" s="26"/>
      <c r="AM854" s="26"/>
      <c r="AN854" s="26"/>
      <c r="AO854" s="26"/>
      <c r="AP854" s="26"/>
      <c r="AQ854" s="26"/>
      <c r="AR854" s="26"/>
      <c r="AS854" s="26"/>
      <c r="AT854" s="26"/>
      <c r="AU854" s="26"/>
      <c r="AV854" s="26"/>
      <c r="AW854" s="26"/>
      <c r="AX854" s="26"/>
      <c r="AY854" s="26"/>
      <c r="AZ854" s="26"/>
      <c r="BA854" s="26"/>
      <c r="BB854" s="26"/>
      <c r="BC854" s="26"/>
      <c r="BD854" s="26"/>
      <c r="BE854" s="26"/>
      <c r="BF854" s="26"/>
      <c r="BG854" s="26"/>
      <c r="BH854" s="26"/>
      <c r="BI854" s="26"/>
      <c r="BJ854" s="26"/>
      <c r="BK854" s="26"/>
      <c r="BL854" s="41"/>
      <c r="BM854" t="s">
        <v>100</v>
      </c>
    </row>
    <row r="855" spans="1:65" x14ac:dyDescent="0.2">
      <c r="A855" s="6"/>
      <c r="B855" s="46" t="s">
        <v>17</v>
      </c>
      <c r="C855" s="24" t="s">
        <v>78</v>
      </c>
      <c r="D855" s="25"/>
      <c r="E855" s="26"/>
      <c r="F855" s="26"/>
      <c r="G855" s="26"/>
      <c r="H855" s="26"/>
      <c r="I855" s="26"/>
      <c r="J855" s="26"/>
      <c r="K855" s="26"/>
      <c r="L855" s="26"/>
      <c r="M855" s="26"/>
      <c r="N855" s="26"/>
      <c r="O855" s="26"/>
      <c r="P855" s="26"/>
      <c r="Q855" s="26"/>
      <c r="R855" s="26"/>
      <c r="S855" s="26"/>
      <c r="T855" s="26"/>
      <c r="U855" s="26"/>
      <c r="V855" s="26"/>
      <c r="W855" s="26"/>
      <c r="X855" s="26"/>
      <c r="Y855" s="26"/>
      <c r="Z855" s="26"/>
      <c r="AA855" s="26"/>
      <c r="AB855" s="26"/>
      <c r="AC855" s="26"/>
      <c r="AD855" s="26"/>
      <c r="AE855" s="26"/>
      <c r="AF855" s="26"/>
      <c r="AG855" s="26"/>
      <c r="AH855" s="26"/>
      <c r="AI855" s="26"/>
      <c r="AJ855" s="26"/>
      <c r="AK855" s="26"/>
      <c r="AL855" s="26"/>
      <c r="AM855" s="26"/>
      <c r="AN855" s="26"/>
      <c r="AO855" s="26"/>
      <c r="AP855" s="26"/>
      <c r="AQ855" s="26"/>
      <c r="AR855" s="26"/>
      <c r="AS855" s="26"/>
      <c r="AT855" s="26"/>
      <c r="AU855" s="26"/>
      <c r="AV855" s="26"/>
      <c r="AW855" s="26"/>
      <c r="AX855" s="26"/>
      <c r="AY855" s="26"/>
      <c r="AZ855" s="26"/>
      <c r="BA855" s="26"/>
      <c r="BB855" s="26"/>
      <c r="BC855" s="26"/>
      <c r="BD855" s="26"/>
      <c r="BE855" s="26"/>
      <c r="BF855" s="26"/>
      <c r="BG855" s="26"/>
      <c r="BH855" s="26"/>
      <c r="BI855" s="26"/>
      <c r="BJ855" s="26"/>
      <c r="BK855" s="26"/>
      <c r="BL855" s="41"/>
      <c r="BM855" t="s">
        <v>100</v>
      </c>
    </row>
    <row r="856" spans="1:65" x14ac:dyDescent="0.2">
      <c r="A856" s="6"/>
      <c r="B856" s="40" t="s">
        <v>17</v>
      </c>
      <c r="C856" s="31" t="s">
        <v>44</v>
      </c>
      <c r="D856" s="27">
        <v>213</v>
      </c>
      <c r="E856" s="28">
        <v>215</v>
      </c>
      <c r="F856" s="28">
        <v>218</v>
      </c>
      <c r="G856" s="28">
        <v>219</v>
      </c>
      <c r="H856" s="28">
        <v>218</v>
      </c>
      <c r="I856" s="28">
        <v>216</v>
      </c>
      <c r="J856" s="28">
        <v>215</v>
      </c>
      <c r="K856" s="28">
        <v>215</v>
      </c>
      <c r="L856" s="28">
        <v>218</v>
      </c>
      <c r="M856" s="28">
        <v>216</v>
      </c>
      <c r="N856" s="28">
        <v>216</v>
      </c>
      <c r="O856" s="28">
        <v>214.7</v>
      </c>
      <c r="P856" s="28">
        <v>215.9</v>
      </c>
      <c r="Q856" s="28">
        <v>218.5</v>
      </c>
      <c r="R856" s="28">
        <v>220</v>
      </c>
      <c r="S856" s="28">
        <v>218.3</v>
      </c>
      <c r="T856" s="28">
        <v>220.2</v>
      </c>
      <c r="U856" s="28">
        <v>218.9</v>
      </c>
      <c r="V856" s="28">
        <v>218</v>
      </c>
      <c r="W856" s="28">
        <v>218</v>
      </c>
      <c r="X856" s="28">
        <v>218</v>
      </c>
      <c r="Y856" s="28">
        <v>218</v>
      </c>
      <c r="Z856" s="28">
        <v>218</v>
      </c>
      <c r="AA856" s="28">
        <v>218</v>
      </c>
      <c r="AB856" s="28">
        <v>218</v>
      </c>
      <c r="AC856" s="28">
        <v>218</v>
      </c>
      <c r="AD856" s="28">
        <v>218</v>
      </c>
      <c r="AE856" s="28">
        <v>218</v>
      </c>
      <c r="AF856" s="28">
        <v>218</v>
      </c>
      <c r="AG856" s="28">
        <v>218</v>
      </c>
      <c r="AH856" s="28">
        <v>218</v>
      </c>
      <c r="AI856" s="28">
        <v>218</v>
      </c>
      <c r="AJ856" s="28">
        <v>218</v>
      </c>
      <c r="AK856" s="28">
        <v>218</v>
      </c>
      <c r="AL856" s="28">
        <v>218</v>
      </c>
      <c r="AM856" s="28">
        <v>218</v>
      </c>
      <c r="AN856" s="28">
        <v>218</v>
      </c>
      <c r="AO856" s="28">
        <v>218</v>
      </c>
      <c r="AP856" s="28">
        <v>218</v>
      </c>
      <c r="AQ856" s="28">
        <v>218</v>
      </c>
      <c r="AR856" s="28">
        <v>218</v>
      </c>
      <c r="AS856" s="28">
        <v>218</v>
      </c>
      <c r="AT856" s="28">
        <v>218</v>
      </c>
      <c r="AU856" s="28">
        <v>218</v>
      </c>
      <c r="AV856" s="28">
        <v>218</v>
      </c>
      <c r="AW856" s="28">
        <v>218</v>
      </c>
      <c r="AX856" s="28">
        <v>218</v>
      </c>
      <c r="AY856" s="28">
        <v>218</v>
      </c>
      <c r="AZ856" s="28">
        <v>218</v>
      </c>
      <c r="BA856" s="28">
        <v>218</v>
      </c>
      <c r="BB856" s="28">
        <v>218</v>
      </c>
      <c r="BC856" s="28">
        <v>218</v>
      </c>
      <c r="BD856" s="28">
        <v>218</v>
      </c>
      <c r="BE856" s="28">
        <v>218</v>
      </c>
      <c r="BF856" s="28">
        <v>218</v>
      </c>
      <c r="BG856" s="28">
        <v>218</v>
      </c>
      <c r="BH856" s="28">
        <v>218</v>
      </c>
      <c r="BI856" s="28">
        <v>218</v>
      </c>
      <c r="BJ856" s="28">
        <v>218</v>
      </c>
      <c r="BK856" s="28">
        <v>218</v>
      </c>
      <c r="BL856" s="42">
        <v>218</v>
      </c>
      <c r="BM856" t="s">
        <v>100</v>
      </c>
    </row>
    <row r="857" spans="1:65" x14ac:dyDescent="0.2">
      <c r="A857" s="6"/>
      <c r="B857" s="40" t="s">
        <v>17</v>
      </c>
      <c r="C857" s="24" t="s">
        <v>74</v>
      </c>
      <c r="D857" s="35">
        <v>213</v>
      </c>
      <c r="E857" s="29">
        <v>215</v>
      </c>
      <c r="F857" s="29">
        <v>218</v>
      </c>
      <c r="G857" s="29">
        <v>219</v>
      </c>
      <c r="H857" s="29">
        <v>218</v>
      </c>
      <c r="I857" s="29">
        <v>216</v>
      </c>
      <c r="J857" s="29">
        <v>215</v>
      </c>
      <c r="K857" s="29">
        <v>215</v>
      </c>
      <c r="L857" s="29">
        <v>218</v>
      </c>
      <c r="M857" s="29">
        <v>216</v>
      </c>
      <c r="N857" s="29">
        <v>216</v>
      </c>
      <c r="O857" s="29">
        <v>214.7</v>
      </c>
      <c r="P857" s="29">
        <v>215.9</v>
      </c>
      <c r="Q857" s="29">
        <v>218.5</v>
      </c>
      <c r="R857" s="29">
        <v>220</v>
      </c>
      <c r="S857" s="29">
        <v>218.3</v>
      </c>
      <c r="T857" s="29">
        <v>220.2</v>
      </c>
      <c r="U857" s="29">
        <v>218.9</v>
      </c>
      <c r="V857" s="29">
        <v>218</v>
      </c>
      <c r="W857" s="29">
        <v>218</v>
      </c>
      <c r="X857" s="26">
        <v>0</v>
      </c>
      <c r="Y857" s="26">
        <v>0</v>
      </c>
      <c r="Z857" s="26">
        <v>0</v>
      </c>
      <c r="AA857" s="26">
        <v>0</v>
      </c>
      <c r="AB857" s="26">
        <v>0</v>
      </c>
      <c r="AC857" s="26">
        <v>0</v>
      </c>
      <c r="AD857" s="26">
        <v>0</v>
      </c>
      <c r="AE857" s="26">
        <v>0</v>
      </c>
      <c r="AF857" s="26">
        <v>0</v>
      </c>
      <c r="AG857" s="26">
        <v>0</v>
      </c>
      <c r="AH857" s="26">
        <v>0</v>
      </c>
      <c r="AI857" s="26"/>
      <c r="AJ857" s="26"/>
      <c r="AK857" s="26"/>
      <c r="AL857" s="26"/>
      <c r="AM857" s="26"/>
      <c r="AN857" s="26"/>
      <c r="AO857" s="26"/>
      <c r="AP857" s="26"/>
      <c r="AQ857" s="26"/>
      <c r="AR857" s="26"/>
      <c r="AS857" s="26"/>
      <c r="AT857" s="26"/>
      <c r="AU857" s="26"/>
      <c r="AV857" s="26"/>
      <c r="AW857" s="26"/>
      <c r="AX857" s="26"/>
      <c r="AY857" s="26"/>
      <c r="AZ857" s="26"/>
      <c r="BA857" s="26"/>
      <c r="BB857" s="26"/>
      <c r="BC857" s="26"/>
      <c r="BD857" s="26"/>
      <c r="BE857" s="26"/>
      <c r="BF857" s="26"/>
      <c r="BG857" s="26"/>
      <c r="BH857" s="26"/>
      <c r="BI857" s="26"/>
      <c r="BJ857" s="26"/>
      <c r="BK857" s="26"/>
      <c r="BL857" s="41"/>
      <c r="BM857" t="s">
        <v>100</v>
      </c>
    </row>
    <row r="858" spans="1:65" x14ac:dyDescent="0.2">
      <c r="A858" s="6"/>
      <c r="B858" s="40" t="s">
        <v>17</v>
      </c>
      <c r="C858" s="24" t="s">
        <v>83</v>
      </c>
      <c r="D858" s="25"/>
      <c r="E858" s="26"/>
      <c r="F858" s="26"/>
      <c r="G858" s="26"/>
      <c r="H858" s="26"/>
      <c r="I858" s="26"/>
      <c r="J858" s="26"/>
      <c r="K858" s="26"/>
      <c r="L858" s="26"/>
      <c r="M858" s="26"/>
      <c r="N858" s="26"/>
      <c r="O858" s="26"/>
      <c r="P858" s="26"/>
      <c r="Q858" s="26"/>
      <c r="R858" s="26"/>
      <c r="S858" s="26"/>
      <c r="T858" s="26"/>
      <c r="U858" s="26"/>
      <c r="V858" s="26"/>
      <c r="W858" s="30"/>
      <c r="X858" s="30"/>
      <c r="Y858" s="30"/>
      <c r="Z858" s="30"/>
      <c r="AA858" s="30"/>
      <c r="AB858" s="30"/>
      <c r="AC858" s="30"/>
      <c r="AD858" s="30"/>
      <c r="AE858" s="30"/>
      <c r="AF858" s="30"/>
      <c r="AG858" s="30"/>
      <c r="AH858" s="30"/>
      <c r="AI858" s="30"/>
      <c r="AJ858" s="30"/>
      <c r="AK858" s="30"/>
      <c r="AL858" s="30"/>
      <c r="AM858" s="30"/>
      <c r="AN858" s="30"/>
      <c r="AO858" s="30"/>
      <c r="AP858" s="30"/>
      <c r="AQ858" s="30"/>
      <c r="AR858" s="30"/>
      <c r="AS858" s="30"/>
      <c r="AT858" s="30"/>
      <c r="AU858" s="30"/>
      <c r="AV858" s="30"/>
      <c r="AW858" s="30"/>
      <c r="AX858" s="30"/>
      <c r="AY858" s="30"/>
      <c r="AZ858" s="30"/>
      <c r="BA858" s="30"/>
      <c r="BB858" s="30"/>
      <c r="BC858" s="30"/>
      <c r="BD858" s="30"/>
      <c r="BE858" s="30"/>
      <c r="BF858" s="30"/>
      <c r="BG858" s="30"/>
      <c r="BH858" s="30"/>
      <c r="BI858" s="30"/>
      <c r="BJ858" s="30"/>
      <c r="BK858" s="30"/>
      <c r="BL858" s="43"/>
      <c r="BM858" t="s">
        <v>100</v>
      </c>
    </row>
    <row r="859" spans="1:65" x14ac:dyDescent="0.2">
      <c r="A859" s="6"/>
      <c r="B859" s="40" t="s">
        <v>17</v>
      </c>
      <c r="C859" s="24" t="s">
        <v>75</v>
      </c>
      <c r="D859" s="25"/>
      <c r="E859" s="26"/>
      <c r="F859" s="26"/>
      <c r="G859" s="26"/>
      <c r="H859" s="26"/>
      <c r="I859" s="26"/>
      <c r="J859" s="26"/>
      <c r="K859" s="26"/>
      <c r="L859" s="26"/>
      <c r="M859" s="26"/>
      <c r="N859" s="26"/>
      <c r="O859" s="26"/>
      <c r="P859" s="26"/>
      <c r="Q859" s="26"/>
      <c r="R859" s="26"/>
      <c r="S859" s="26"/>
      <c r="T859" s="26"/>
      <c r="U859" s="26"/>
      <c r="V859" s="26"/>
      <c r="W859" s="26"/>
      <c r="X859" s="26"/>
      <c r="Y859" s="26"/>
      <c r="Z859" s="26"/>
      <c r="AA859" s="26"/>
      <c r="AB859" s="26"/>
      <c r="AC859" s="26"/>
      <c r="AD859" s="26"/>
      <c r="AE859" s="26"/>
      <c r="AF859" s="26"/>
      <c r="AG859" s="26"/>
      <c r="AH859" s="26"/>
      <c r="AI859" s="26"/>
      <c r="AJ859" s="26"/>
      <c r="AK859" s="26"/>
      <c r="AL859" s="26"/>
      <c r="AM859" s="26"/>
      <c r="AN859" s="26"/>
      <c r="AO859" s="26"/>
      <c r="AP859" s="26"/>
      <c r="AQ859" s="26"/>
      <c r="AR859" s="26"/>
      <c r="AS859" s="26"/>
      <c r="AT859" s="26"/>
      <c r="AU859" s="26"/>
      <c r="AV859" s="26"/>
      <c r="AW859" s="26"/>
      <c r="AX859" s="26"/>
      <c r="AY859" s="26"/>
      <c r="AZ859" s="26"/>
      <c r="BA859" s="26"/>
      <c r="BB859" s="26"/>
      <c r="BC859" s="26"/>
      <c r="BD859" s="26"/>
      <c r="BE859" s="26"/>
      <c r="BF859" s="26"/>
      <c r="BG859" s="26"/>
      <c r="BH859" s="26"/>
      <c r="BI859" s="26"/>
      <c r="BJ859" s="26"/>
      <c r="BK859" s="26"/>
      <c r="BL859" s="41"/>
      <c r="BM859" t="s">
        <v>100</v>
      </c>
    </row>
    <row r="860" spans="1:65" x14ac:dyDescent="0.2">
      <c r="A860" s="6"/>
      <c r="B860" s="40" t="s">
        <v>17</v>
      </c>
      <c r="C860" s="24" t="s">
        <v>79</v>
      </c>
      <c r="D860" s="25"/>
      <c r="E860" s="26"/>
      <c r="F860" s="26"/>
      <c r="G860" s="26"/>
      <c r="H860" s="26"/>
      <c r="I860" s="26"/>
      <c r="J860" s="26"/>
      <c r="K860" s="26"/>
      <c r="L860" s="26"/>
      <c r="M860" s="26"/>
      <c r="N860" s="26"/>
      <c r="O860" s="26"/>
      <c r="P860" s="26"/>
      <c r="Q860" s="26"/>
      <c r="R860" s="26"/>
      <c r="S860" s="26"/>
      <c r="T860" s="26"/>
      <c r="U860" s="26"/>
      <c r="V860" s="26"/>
      <c r="W860" s="26"/>
      <c r="X860" s="26"/>
      <c r="Y860" s="26"/>
      <c r="Z860" s="26"/>
      <c r="AA860" s="26"/>
      <c r="AB860" s="26"/>
      <c r="AC860" s="26"/>
      <c r="AD860" s="26"/>
      <c r="AE860" s="26"/>
      <c r="AF860" s="26"/>
      <c r="AG860" s="26"/>
      <c r="AH860" s="26"/>
      <c r="AI860" s="26"/>
      <c r="AJ860" s="26"/>
      <c r="AK860" s="26"/>
      <c r="AL860" s="26"/>
      <c r="AM860" s="26"/>
      <c r="AN860" s="26"/>
      <c r="AO860" s="26"/>
      <c r="AP860" s="26"/>
      <c r="AQ860" s="26"/>
      <c r="AR860" s="26"/>
      <c r="AS860" s="26"/>
      <c r="AT860" s="26"/>
      <c r="AU860" s="26"/>
      <c r="AV860" s="26"/>
      <c r="AW860" s="26"/>
      <c r="AX860" s="26"/>
      <c r="AY860" s="26"/>
      <c r="AZ860" s="26"/>
      <c r="BA860" s="26"/>
      <c r="BB860" s="26"/>
      <c r="BC860" s="26"/>
      <c r="BD860" s="26"/>
      <c r="BE860" s="26"/>
      <c r="BF860" s="26"/>
      <c r="BG860" s="26"/>
      <c r="BH860" s="26"/>
      <c r="BI860" s="26"/>
      <c r="BJ860" s="26"/>
      <c r="BK860" s="26"/>
      <c r="BL860" s="41"/>
      <c r="BM860" t="s">
        <v>100</v>
      </c>
    </row>
    <row r="861" spans="1:65" x14ac:dyDescent="0.2">
      <c r="A861" s="6"/>
      <c r="B861" s="40" t="s">
        <v>17</v>
      </c>
      <c r="C861" s="24" t="s">
        <v>80</v>
      </c>
      <c r="D861" s="25"/>
      <c r="E861" s="26"/>
      <c r="F861" s="26"/>
      <c r="G861" s="26"/>
      <c r="H861" s="26"/>
      <c r="I861" s="26"/>
      <c r="J861" s="26"/>
      <c r="K861" s="26"/>
      <c r="L861" s="26"/>
      <c r="M861" s="26"/>
      <c r="N861" s="26"/>
      <c r="O861" s="26"/>
      <c r="P861" s="26"/>
      <c r="Q861" s="26"/>
      <c r="R861" s="26"/>
      <c r="S861" s="26"/>
      <c r="T861" s="26"/>
      <c r="U861" s="26"/>
      <c r="V861" s="26"/>
      <c r="W861" s="26"/>
      <c r="X861" s="26"/>
      <c r="Y861" s="26"/>
      <c r="Z861" s="26"/>
      <c r="AA861" s="26"/>
      <c r="AB861" s="26"/>
      <c r="AC861" s="26"/>
      <c r="AD861" s="26"/>
      <c r="AE861" s="26"/>
      <c r="AF861" s="26"/>
      <c r="AG861" s="26"/>
      <c r="AH861" s="26"/>
      <c r="AI861" s="26"/>
      <c r="AJ861" s="26"/>
      <c r="AK861" s="26"/>
      <c r="AL861" s="26"/>
      <c r="AM861" s="26"/>
      <c r="AN861" s="26"/>
      <c r="AO861" s="26"/>
      <c r="AP861" s="26"/>
      <c r="AQ861" s="26"/>
      <c r="AR861" s="26"/>
      <c r="AS861" s="26"/>
      <c r="AT861" s="26"/>
      <c r="AU861" s="26"/>
      <c r="AV861" s="26"/>
      <c r="AW861" s="26"/>
      <c r="AX861" s="26"/>
      <c r="AY861" s="26"/>
      <c r="AZ861" s="26"/>
      <c r="BA861" s="26"/>
      <c r="BB861" s="26"/>
      <c r="BC861" s="26"/>
      <c r="BD861" s="26"/>
      <c r="BE861" s="26"/>
      <c r="BF861" s="26"/>
      <c r="BG861" s="26"/>
      <c r="BH861" s="26"/>
      <c r="BI861" s="26"/>
      <c r="BJ861" s="26"/>
      <c r="BK861" s="26"/>
      <c r="BL861" s="41"/>
      <c r="BM861" t="s">
        <v>100</v>
      </c>
    </row>
    <row r="862" spans="1:65" ht="13.5" thickBot="1" x14ac:dyDescent="0.25">
      <c r="A862" s="6"/>
      <c r="B862" s="46" t="s">
        <v>17</v>
      </c>
      <c r="C862" s="24" t="s">
        <v>78</v>
      </c>
      <c r="D862" s="25"/>
      <c r="E862" s="26"/>
      <c r="F862" s="26"/>
      <c r="G862" s="26"/>
      <c r="H862" s="26"/>
      <c r="I862" s="26"/>
      <c r="J862" s="26"/>
      <c r="K862" s="26"/>
      <c r="L862" s="26"/>
      <c r="M862" s="26"/>
      <c r="N862" s="26"/>
      <c r="O862" s="26"/>
      <c r="P862" s="26"/>
      <c r="Q862" s="26"/>
      <c r="R862" s="26"/>
      <c r="S862" s="26"/>
      <c r="T862" s="26"/>
      <c r="U862" s="26"/>
      <c r="V862" s="26"/>
      <c r="W862" s="26"/>
      <c r="X862" s="26"/>
      <c r="Y862" s="26"/>
      <c r="Z862" s="26"/>
      <c r="AA862" s="26"/>
      <c r="AB862" s="26"/>
      <c r="AC862" s="26"/>
      <c r="AD862" s="26"/>
      <c r="AE862" s="26"/>
      <c r="AF862" s="26"/>
      <c r="AG862" s="26"/>
      <c r="AH862" s="26"/>
      <c r="AI862" s="26"/>
      <c r="AJ862" s="26"/>
      <c r="AK862" s="26"/>
      <c r="AL862" s="26"/>
      <c r="AM862" s="26"/>
      <c r="AN862" s="26"/>
      <c r="AO862" s="26"/>
      <c r="AP862" s="26"/>
      <c r="AQ862" s="26"/>
      <c r="AR862" s="26"/>
      <c r="AS862" s="26"/>
      <c r="AT862" s="26"/>
      <c r="AU862" s="26"/>
      <c r="AV862" s="26"/>
      <c r="AW862" s="26"/>
      <c r="AX862" s="26"/>
      <c r="AY862" s="26"/>
      <c r="AZ862" s="26"/>
      <c r="BA862" s="26"/>
      <c r="BB862" s="26"/>
      <c r="BC862" s="26"/>
      <c r="BD862" s="26"/>
      <c r="BE862" s="26"/>
      <c r="BF862" s="26"/>
      <c r="BG862" s="26"/>
      <c r="BH862" s="26"/>
      <c r="BI862" s="26"/>
      <c r="BJ862" s="26"/>
      <c r="BK862" s="26"/>
      <c r="BL862" s="41"/>
      <c r="BM862" t="s">
        <v>100</v>
      </c>
    </row>
    <row r="863" spans="1:65" x14ac:dyDescent="0.2">
      <c r="B863" s="56" t="s">
        <v>11</v>
      </c>
      <c r="C863" s="37" t="s">
        <v>6</v>
      </c>
      <c r="D863" s="38">
        <v>6095</v>
      </c>
      <c r="E863" s="38">
        <v>8754</v>
      </c>
      <c r="F863" s="38">
        <v>12001</v>
      </c>
      <c r="G863" s="38">
        <v>14381</v>
      </c>
      <c r="H863" s="38">
        <v>16419</v>
      </c>
      <c r="I863" s="38">
        <v>18248</v>
      </c>
      <c r="J863" s="38">
        <v>20474</v>
      </c>
      <c r="K863" s="38">
        <v>22116</v>
      </c>
      <c r="L863" s="38">
        <v>22794</v>
      </c>
      <c r="M863" s="38">
        <v>25697</v>
      </c>
      <c r="N863" s="38">
        <v>26823</v>
      </c>
      <c r="O863" s="38">
        <v>28524</v>
      </c>
      <c r="P863" s="38">
        <v>30711</v>
      </c>
      <c r="Q863" s="38">
        <v>32969</v>
      </c>
      <c r="R863" s="38">
        <v>37620</v>
      </c>
      <c r="S863" s="38">
        <v>41297</v>
      </c>
      <c r="T863" s="38">
        <v>45303</v>
      </c>
      <c r="U863" s="38">
        <v>50174</v>
      </c>
      <c r="V863" s="38">
        <v>52447</v>
      </c>
      <c r="W863" s="38">
        <v>53315</v>
      </c>
      <c r="X863" s="250">
        <v>57688</v>
      </c>
      <c r="Y863" s="250">
        <v>55255</v>
      </c>
      <c r="Z863" s="250">
        <v>55366</v>
      </c>
      <c r="AA863" s="250">
        <v>55664</v>
      </c>
      <c r="AB863" s="250">
        <v>55875</v>
      </c>
      <c r="AC863" s="250">
        <v>55752</v>
      </c>
      <c r="AD863" s="250">
        <v>56135</v>
      </c>
      <c r="AE863" s="250">
        <v>56509</v>
      </c>
      <c r="AF863" s="250">
        <v>57184</v>
      </c>
      <c r="AG863" s="250">
        <v>58075</v>
      </c>
      <c r="AH863" s="250">
        <v>59353</v>
      </c>
      <c r="AI863" s="250">
        <v>61539</v>
      </c>
      <c r="AJ863" s="250">
        <v>63862</v>
      </c>
      <c r="AK863" s="250">
        <v>65816</v>
      </c>
      <c r="AL863" s="250">
        <v>66924</v>
      </c>
      <c r="AM863" s="250">
        <v>68715</v>
      </c>
      <c r="AN863" s="250">
        <v>69685</v>
      </c>
      <c r="AO863" s="250">
        <v>69633</v>
      </c>
      <c r="AP863" s="250">
        <v>71875</v>
      </c>
      <c r="AQ863" s="250">
        <v>73950</v>
      </c>
      <c r="AR863" s="250">
        <v>76449</v>
      </c>
      <c r="AS863" s="250">
        <v>77612</v>
      </c>
      <c r="AT863" s="250">
        <v>76842</v>
      </c>
      <c r="AU863" s="250">
        <v>78416</v>
      </c>
      <c r="AV863" s="250">
        <v>80956</v>
      </c>
      <c r="AW863" s="250">
        <v>83671</v>
      </c>
      <c r="AX863" s="250">
        <v>85975</v>
      </c>
      <c r="AY863" s="250">
        <v>88505</v>
      </c>
      <c r="AZ863" s="250">
        <v>90033</v>
      </c>
      <c r="BA863" s="250">
        <v>91554</v>
      </c>
      <c r="BB863" s="250">
        <v>92954</v>
      </c>
      <c r="BC863" s="38">
        <v>92954</v>
      </c>
      <c r="BD863" s="38">
        <v>92954</v>
      </c>
      <c r="BE863" s="38">
        <v>92954</v>
      </c>
      <c r="BF863" s="38">
        <v>92954</v>
      </c>
      <c r="BG863" s="38">
        <v>92954</v>
      </c>
      <c r="BH863" s="38">
        <v>92954</v>
      </c>
      <c r="BI863" s="38">
        <v>92954</v>
      </c>
      <c r="BJ863" s="38">
        <v>92954</v>
      </c>
      <c r="BK863" s="38">
        <v>92954</v>
      </c>
      <c r="BL863" s="39">
        <v>92954</v>
      </c>
      <c r="BM863" t="s">
        <v>261</v>
      </c>
    </row>
    <row r="864" spans="1:65" x14ac:dyDescent="0.2">
      <c r="A864" s="6"/>
      <c r="B864" s="40" t="s">
        <v>11</v>
      </c>
      <c r="C864" s="24" t="s">
        <v>74</v>
      </c>
      <c r="D864" s="35">
        <v>6095</v>
      </c>
      <c r="E864" s="29">
        <v>8754</v>
      </c>
      <c r="F864" s="29">
        <v>12001</v>
      </c>
      <c r="G864" s="29">
        <v>14381</v>
      </c>
      <c r="H864" s="29">
        <v>16419</v>
      </c>
      <c r="I864" s="29">
        <v>18248</v>
      </c>
      <c r="J864" s="29">
        <v>20474</v>
      </c>
      <c r="K864" s="29">
        <v>22116</v>
      </c>
      <c r="L864" s="29">
        <v>22794</v>
      </c>
      <c r="M864" s="29">
        <v>25697</v>
      </c>
      <c r="N864" s="29">
        <v>26823</v>
      </c>
      <c r="O864" s="29">
        <v>28524</v>
      </c>
      <c r="P864" s="29">
        <v>30711</v>
      </c>
      <c r="Q864" s="29">
        <v>32969</v>
      </c>
      <c r="R864" s="29">
        <v>37620</v>
      </c>
      <c r="S864" s="29">
        <v>41297</v>
      </c>
      <c r="T864" s="29">
        <v>45303</v>
      </c>
      <c r="U864" s="29">
        <v>50174</v>
      </c>
      <c r="V864" s="29">
        <v>52447</v>
      </c>
      <c r="W864" s="29">
        <v>53315</v>
      </c>
      <c r="X864" s="26"/>
      <c r="Y864" s="26"/>
      <c r="Z864" s="26"/>
      <c r="AA864" s="26"/>
      <c r="AB864" s="26"/>
      <c r="AC864" s="26"/>
      <c r="AD864" s="26"/>
      <c r="AE864" s="26"/>
      <c r="AF864" s="26"/>
      <c r="AG864" s="26"/>
      <c r="AH864" s="26"/>
      <c r="AI864" s="26"/>
      <c r="AJ864" s="26"/>
      <c r="AK864" s="26"/>
      <c r="AL864" s="26"/>
      <c r="AM864" s="26"/>
      <c r="AN864" s="26"/>
      <c r="AO864" s="26"/>
      <c r="AP864" s="26"/>
      <c r="AQ864" s="26"/>
      <c r="AR864" s="26"/>
      <c r="AS864" s="26"/>
      <c r="AT864" s="26"/>
      <c r="AU864" s="26"/>
      <c r="AV864" s="26"/>
      <c r="AW864" s="26"/>
      <c r="AX864" s="26"/>
      <c r="AY864" s="26"/>
      <c r="AZ864" s="26"/>
      <c r="BA864" s="26"/>
      <c r="BB864" s="26"/>
      <c r="BC864" s="26"/>
      <c r="BD864" s="26"/>
      <c r="BE864" s="26"/>
      <c r="BF864" s="26"/>
      <c r="BG864" s="26"/>
      <c r="BH864" s="26"/>
      <c r="BI864" s="26"/>
      <c r="BJ864" s="26"/>
      <c r="BK864" s="26"/>
      <c r="BL864" s="41"/>
      <c r="BM864" t="s">
        <v>100</v>
      </c>
    </row>
    <row r="865" spans="1:65" x14ac:dyDescent="0.2">
      <c r="A865" s="6"/>
      <c r="B865" s="40" t="s">
        <v>11</v>
      </c>
      <c r="C865" s="24" t="s">
        <v>83</v>
      </c>
      <c r="D865" s="25"/>
      <c r="E865" s="26"/>
      <c r="F865" s="26"/>
      <c r="G865" s="26"/>
      <c r="H865" s="26"/>
      <c r="I865" s="26"/>
      <c r="J865" s="26"/>
      <c r="K865" s="26"/>
      <c r="L865" s="26"/>
      <c r="M865" s="26"/>
      <c r="N865" s="26"/>
      <c r="O865" s="26"/>
      <c r="P865" s="26"/>
      <c r="Q865" s="26"/>
      <c r="R865" s="26"/>
      <c r="S865" s="26"/>
      <c r="T865" s="26"/>
      <c r="U865" s="26"/>
      <c r="V865" s="26"/>
      <c r="W865" s="30">
        <v>0</v>
      </c>
      <c r="X865" s="30"/>
      <c r="Y865" s="30"/>
      <c r="Z865" s="30"/>
      <c r="AA865" s="30"/>
      <c r="AB865" s="30"/>
      <c r="AC865" s="30"/>
      <c r="AD865" s="30"/>
      <c r="AE865" s="30"/>
      <c r="AF865" s="30"/>
      <c r="AG865" s="30"/>
      <c r="AH865" s="30"/>
      <c r="AI865" s="30"/>
      <c r="AJ865" s="30"/>
      <c r="AK865" s="30"/>
      <c r="AL865" s="30"/>
      <c r="AM865" s="30"/>
      <c r="AN865" s="30"/>
      <c r="AO865" s="30"/>
      <c r="AP865" s="30"/>
      <c r="AQ865" s="30"/>
      <c r="AR865" s="30"/>
      <c r="AS865" s="30"/>
      <c r="AT865" s="30"/>
      <c r="AU865" s="30"/>
      <c r="AV865" s="30"/>
      <c r="AW865" s="30"/>
      <c r="AX865" s="30"/>
      <c r="AY865" s="30"/>
      <c r="AZ865" s="30"/>
      <c r="BA865" s="30"/>
      <c r="BB865" s="30"/>
      <c r="BC865" s="30"/>
      <c r="BD865" s="30"/>
      <c r="BE865" s="30"/>
      <c r="BF865" s="30"/>
      <c r="BG865" s="30"/>
      <c r="BH865" s="30"/>
      <c r="BI865" s="30"/>
      <c r="BJ865" s="30"/>
      <c r="BK865" s="30"/>
      <c r="BL865" s="43"/>
      <c r="BM865" t="s">
        <v>100</v>
      </c>
    </row>
    <row r="866" spans="1:65" x14ac:dyDescent="0.2">
      <c r="A866" s="6"/>
      <c r="B866" s="40" t="s">
        <v>11</v>
      </c>
      <c r="C866" s="24" t="s">
        <v>75</v>
      </c>
      <c r="D866" s="25"/>
      <c r="E866" s="26"/>
      <c r="F866" s="26"/>
      <c r="G866" s="26"/>
      <c r="H866" s="26"/>
      <c r="I866" s="26"/>
      <c r="J866" s="26"/>
      <c r="K866" s="26"/>
      <c r="L866" s="26"/>
      <c r="M866" s="26"/>
      <c r="N866" s="26"/>
      <c r="O866" s="26"/>
      <c r="P866" s="26"/>
      <c r="Q866" s="26"/>
      <c r="R866" s="70" t="s">
        <v>255</v>
      </c>
      <c r="S866" s="70"/>
      <c r="T866" s="26"/>
      <c r="U866" s="26"/>
      <c r="V866" s="26"/>
      <c r="W866" s="26"/>
      <c r="X866" s="26"/>
      <c r="Y866" s="26"/>
      <c r="Z866" s="26"/>
      <c r="AA866" s="26"/>
      <c r="AB866" s="26"/>
      <c r="AC866" s="26"/>
      <c r="AD866" s="26"/>
      <c r="AE866" s="26"/>
      <c r="AF866" s="26"/>
      <c r="AG866" s="26"/>
      <c r="AH866" s="26"/>
      <c r="AI866" s="26"/>
      <c r="AJ866" s="26"/>
      <c r="AK866" s="26"/>
      <c r="AL866" s="26"/>
      <c r="AM866" s="26"/>
      <c r="AN866" s="26"/>
      <c r="AO866" s="26"/>
      <c r="AP866" s="26"/>
      <c r="AQ866" s="26"/>
      <c r="AR866" s="26"/>
      <c r="AS866" s="26"/>
      <c r="AT866" s="26"/>
      <c r="AU866" s="26"/>
      <c r="AV866" s="26"/>
      <c r="AW866" s="26"/>
      <c r="AX866" s="26"/>
      <c r="AY866" s="26"/>
      <c r="AZ866" s="26"/>
      <c r="BA866" s="26"/>
      <c r="BB866" s="26"/>
      <c r="BC866" s="26"/>
      <c r="BD866" s="26"/>
      <c r="BE866" s="26"/>
      <c r="BF866" s="26"/>
      <c r="BG866" s="26"/>
      <c r="BH866" s="26"/>
      <c r="BI866" s="26"/>
      <c r="BJ866" s="26"/>
      <c r="BK866" s="26"/>
      <c r="BL866" s="41"/>
      <c r="BM866" t="s">
        <v>100</v>
      </c>
    </row>
    <row r="867" spans="1:65" x14ac:dyDescent="0.2">
      <c r="A867" s="6"/>
      <c r="B867" s="40" t="s">
        <v>11</v>
      </c>
      <c r="C867" s="24" t="s">
        <v>79</v>
      </c>
      <c r="D867" s="25"/>
      <c r="E867" s="26"/>
      <c r="F867" s="26"/>
      <c r="G867" s="26"/>
      <c r="H867" s="26"/>
      <c r="I867" s="26"/>
      <c r="J867" s="26"/>
      <c r="K867" s="26"/>
      <c r="L867" s="26"/>
      <c r="M867" s="26"/>
      <c r="N867" s="26"/>
      <c r="O867" s="26"/>
      <c r="P867" s="26"/>
      <c r="Q867" s="26"/>
      <c r="R867" s="70"/>
      <c r="S867" s="70"/>
      <c r="T867" s="26"/>
      <c r="U867" s="26"/>
      <c r="V867" s="26"/>
      <c r="W867" s="26"/>
      <c r="X867" s="26"/>
      <c r="Y867" s="26"/>
      <c r="Z867" s="26"/>
      <c r="AA867" s="26"/>
      <c r="AB867" s="26"/>
      <c r="AC867" s="26"/>
      <c r="AD867" s="26"/>
      <c r="AE867" s="26"/>
      <c r="AF867" s="26"/>
      <c r="AG867" s="26"/>
      <c r="AH867" s="26"/>
      <c r="AI867" s="26"/>
      <c r="AJ867" s="26"/>
      <c r="AK867" s="26"/>
      <c r="AL867" s="26"/>
      <c r="AM867" s="26"/>
      <c r="AN867" s="26"/>
      <c r="AO867" s="26"/>
      <c r="AP867" s="26"/>
      <c r="AQ867" s="26"/>
      <c r="AR867" s="26"/>
      <c r="AS867" s="26"/>
      <c r="AT867" s="26"/>
      <c r="AU867" s="26"/>
      <c r="AV867" s="26"/>
      <c r="AW867" s="26"/>
      <c r="AX867" s="26"/>
      <c r="AY867" s="26"/>
      <c r="AZ867" s="26"/>
      <c r="BA867" s="26"/>
      <c r="BB867" s="26"/>
      <c r="BC867" s="26"/>
      <c r="BD867" s="26"/>
      <c r="BE867" s="26"/>
      <c r="BF867" s="26"/>
      <c r="BG867" s="26"/>
      <c r="BH867" s="26"/>
      <c r="BI867" s="26"/>
      <c r="BJ867" s="26"/>
      <c r="BK867" s="26"/>
      <c r="BL867" s="41"/>
      <c r="BM867" t="s">
        <v>100</v>
      </c>
    </row>
    <row r="868" spans="1:65" x14ac:dyDescent="0.2">
      <c r="A868" s="6"/>
      <c r="B868" s="40" t="s">
        <v>11</v>
      </c>
      <c r="C868" s="24" t="s">
        <v>240</v>
      </c>
      <c r="D868" s="25"/>
      <c r="E868" s="26"/>
      <c r="F868" s="26"/>
      <c r="G868" s="26"/>
      <c r="H868" s="26"/>
      <c r="I868" s="26"/>
      <c r="J868" s="26"/>
      <c r="K868" s="26"/>
      <c r="L868" s="26"/>
      <c r="M868" s="26"/>
      <c r="N868" s="26"/>
      <c r="O868" s="26"/>
      <c r="P868" s="26"/>
      <c r="Q868" s="26"/>
      <c r="R868" s="26"/>
      <c r="S868" s="26"/>
      <c r="T868" s="26"/>
      <c r="U868" s="26"/>
      <c r="V868" s="26"/>
      <c r="W868" s="33">
        <v>0</v>
      </c>
      <c r="X868" s="33">
        <v>0</v>
      </c>
      <c r="Y868" s="33">
        <v>0</v>
      </c>
      <c r="Z868" s="33">
        <v>0</v>
      </c>
      <c r="AA868" s="33">
        <v>0</v>
      </c>
      <c r="AB868" s="33">
        <v>0</v>
      </c>
      <c r="AC868" s="33">
        <v>0</v>
      </c>
      <c r="AD868" s="33">
        <v>0</v>
      </c>
      <c r="AE868" s="33">
        <v>0</v>
      </c>
      <c r="AF868" s="33">
        <v>0</v>
      </c>
      <c r="AG868" s="33">
        <v>0</v>
      </c>
      <c r="AH868" s="33">
        <v>0</v>
      </c>
      <c r="AI868" s="26"/>
      <c r="AJ868" s="26"/>
      <c r="AK868" s="26"/>
      <c r="AL868" s="26"/>
      <c r="AM868" s="26"/>
      <c r="AN868" s="26"/>
      <c r="AO868" s="26"/>
      <c r="AP868" s="26"/>
      <c r="AQ868" s="26"/>
      <c r="AR868" s="26"/>
      <c r="AS868" s="26"/>
      <c r="AT868" s="26"/>
      <c r="AU868" s="26"/>
      <c r="AV868" s="26"/>
      <c r="AW868" s="26"/>
      <c r="AX868" s="26"/>
      <c r="AY868" s="26"/>
      <c r="AZ868" s="26"/>
      <c r="BA868" s="26"/>
      <c r="BB868" s="26"/>
      <c r="BC868" s="26"/>
      <c r="BD868" s="26"/>
      <c r="BE868" s="26"/>
      <c r="BF868" s="26"/>
      <c r="BG868" s="26"/>
      <c r="BH868" s="26"/>
      <c r="BI868" s="26"/>
      <c r="BJ868" s="26"/>
      <c r="BK868" s="26"/>
      <c r="BL868" s="41"/>
      <c r="BM868" t="s">
        <v>100</v>
      </c>
    </row>
    <row r="869" spans="1:65" x14ac:dyDescent="0.2">
      <c r="A869" s="6"/>
      <c r="B869" s="40" t="s">
        <v>11</v>
      </c>
      <c r="C869" s="24" t="s">
        <v>78</v>
      </c>
      <c r="D869" s="25"/>
      <c r="E869" s="26"/>
      <c r="F869" s="26"/>
      <c r="G869" s="26"/>
      <c r="H869" s="26"/>
      <c r="I869" s="26"/>
      <c r="J869" s="26"/>
      <c r="K869" s="26"/>
      <c r="L869" s="26"/>
      <c r="M869" s="26"/>
      <c r="N869" s="26"/>
      <c r="O869" s="26"/>
      <c r="P869" s="26"/>
      <c r="Q869" s="26"/>
      <c r="R869" s="26"/>
      <c r="S869" s="26"/>
      <c r="T869" s="26"/>
      <c r="U869" s="26"/>
      <c r="V869" s="26"/>
      <c r="W869" s="26"/>
      <c r="X869" s="26"/>
      <c r="Y869" s="26"/>
      <c r="Z869" s="26"/>
      <c r="AA869" s="26"/>
      <c r="AB869" s="26"/>
      <c r="AC869" s="26"/>
      <c r="AD869" s="26"/>
      <c r="AE869" s="26"/>
      <c r="AF869" s="26"/>
      <c r="AG869" s="26"/>
      <c r="AH869" s="26"/>
      <c r="AI869" s="26"/>
      <c r="AJ869" s="26"/>
      <c r="AK869" s="26"/>
      <c r="AL869" s="26"/>
      <c r="AM869" s="26"/>
      <c r="AN869" s="26"/>
      <c r="AO869" s="26"/>
      <c r="AP869" s="26"/>
      <c r="AQ869" s="26"/>
      <c r="AR869" s="26"/>
      <c r="AS869" s="26"/>
      <c r="AT869" s="26"/>
      <c r="AU869" s="26"/>
      <c r="AV869" s="26"/>
      <c r="AW869" s="26"/>
      <c r="AX869" s="26"/>
      <c r="AY869" s="26"/>
      <c r="AZ869" s="26"/>
      <c r="BA869" s="26"/>
      <c r="BB869" s="26"/>
      <c r="BC869" s="26"/>
      <c r="BD869" s="26"/>
      <c r="BE869" s="26"/>
      <c r="BF869" s="26"/>
      <c r="BG869" s="26"/>
      <c r="BH869" s="26"/>
      <c r="BI869" s="26"/>
      <c r="BJ869" s="26"/>
      <c r="BK869" s="26"/>
      <c r="BL869" s="41"/>
      <c r="BM869" t="s">
        <v>100</v>
      </c>
    </row>
    <row r="870" spans="1:65" x14ac:dyDescent="0.2">
      <c r="A870" s="6"/>
      <c r="B870" s="40" t="s">
        <v>11</v>
      </c>
      <c r="C870" s="31" t="s">
        <v>1</v>
      </c>
      <c r="D870" s="27">
        <v>0</v>
      </c>
      <c r="E870" s="28">
        <v>0</v>
      </c>
      <c r="F870" s="28">
        <v>0</v>
      </c>
      <c r="G870" s="28">
        <v>0</v>
      </c>
      <c r="H870" s="28">
        <v>0</v>
      </c>
      <c r="I870" s="28">
        <v>0</v>
      </c>
      <c r="J870" s="28">
        <v>0</v>
      </c>
      <c r="K870" s="28">
        <v>0</v>
      </c>
      <c r="L870" s="28">
        <v>0</v>
      </c>
      <c r="M870" s="28">
        <v>35</v>
      </c>
      <c r="N870" s="28">
        <v>80</v>
      </c>
      <c r="O870" s="28">
        <v>188</v>
      </c>
      <c r="P870" s="28">
        <v>268</v>
      </c>
      <c r="Q870" s="28">
        <v>508</v>
      </c>
      <c r="R870" s="28">
        <v>994</v>
      </c>
      <c r="S870" s="28">
        <v>3283</v>
      </c>
      <c r="T870" s="28">
        <v>4132</v>
      </c>
      <c r="U870" s="28">
        <v>5406</v>
      </c>
      <c r="V870" s="28">
        <v>6396</v>
      </c>
      <c r="W870" s="28">
        <v>7507</v>
      </c>
      <c r="X870" s="70">
        <v>7723.3</v>
      </c>
      <c r="Y870" s="70">
        <v>7723.3</v>
      </c>
      <c r="Z870" s="70">
        <v>8295.2999999999993</v>
      </c>
      <c r="AA870" s="70">
        <v>8295.2999999999993</v>
      </c>
      <c r="AB870" s="70">
        <v>9021.2999999999993</v>
      </c>
      <c r="AC870" s="70">
        <v>10823.3</v>
      </c>
      <c r="AD870" s="70">
        <v>10823.3</v>
      </c>
      <c r="AE870" s="70">
        <v>13117.474999999999</v>
      </c>
      <c r="AF870" s="70">
        <v>15411.649999999998</v>
      </c>
      <c r="AG870" s="70">
        <v>17705.824999999997</v>
      </c>
      <c r="AH870" s="70">
        <v>19999.999999999996</v>
      </c>
      <c r="AI870" s="70">
        <v>20999.999999999996</v>
      </c>
      <c r="AJ870" s="70">
        <v>21999.999999999993</v>
      </c>
      <c r="AK870" s="70">
        <v>22999.999999999993</v>
      </c>
      <c r="AL870" s="70">
        <v>23999.999999999993</v>
      </c>
      <c r="AM870" s="70">
        <v>24999.999999999989</v>
      </c>
      <c r="AN870" s="70">
        <v>25999.999999999989</v>
      </c>
      <c r="AO870" s="70">
        <v>26999.999999999985</v>
      </c>
      <c r="AP870" s="70">
        <v>27999.999999999985</v>
      </c>
      <c r="AQ870" s="70">
        <v>28999.999999999985</v>
      </c>
      <c r="AR870" s="70">
        <v>29999.999999999985</v>
      </c>
      <c r="AS870" s="70">
        <v>30999.999999999982</v>
      </c>
      <c r="AT870" s="70">
        <v>31999.999999999982</v>
      </c>
      <c r="AU870" s="70">
        <v>32999.999999999978</v>
      </c>
      <c r="AV870" s="70">
        <v>33999.999999999978</v>
      </c>
      <c r="AW870" s="70">
        <v>34999.999999999978</v>
      </c>
      <c r="AX870" s="70">
        <v>35999.999999999978</v>
      </c>
      <c r="AY870" s="70">
        <v>36999.999999999978</v>
      </c>
      <c r="AZ870" s="70">
        <v>37999.999999999978</v>
      </c>
      <c r="BA870" s="70">
        <v>38999.999999999978</v>
      </c>
      <c r="BB870" s="70">
        <v>39999.999999999978</v>
      </c>
      <c r="BC870" s="28">
        <v>39999.999999999978</v>
      </c>
      <c r="BD870" s="28">
        <v>39999.999999999978</v>
      </c>
      <c r="BE870" s="28">
        <v>39999.999999999978</v>
      </c>
      <c r="BF870" s="28">
        <v>39999.999999999978</v>
      </c>
      <c r="BG870" s="28">
        <v>39999.999999999978</v>
      </c>
      <c r="BH870" s="28">
        <v>39999.999999999978</v>
      </c>
      <c r="BI870" s="28">
        <v>39999.999999999978</v>
      </c>
      <c r="BJ870" s="28">
        <v>39999.999999999978</v>
      </c>
      <c r="BK870" s="28">
        <v>39999.999999999978</v>
      </c>
      <c r="BL870" s="42">
        <v>39999.999999999978</v>
      </c>
      <c r="BM870" t="s">
        <v>261</v>
      </c>
    </row>
    <row r="871" spans="1:65" x14ac:dyDescent="0.2">
      <c r="A871" s="6"/>
      <c r="B871" s="40" t="s">
        <v>11</v>
      </c>
      <c r="C871" s="24" t="s">
        <v>74</v>
      </c>
      <c r="D871" s="35">
        <v>0</v>
      </c>
      <c r="E871" s="29">
        <v>0</v>
      </c>
      <c r="F871" s="29">
        <v>0</v>
      </c>
      <c r="G871" s="29">
        <v>0</v>
      </c>
      <c r="H871" s="29">
        <v>0</v>
      </c>
      <c r="I871" s="29">
        <v>0</v>
      </c>
      <c r="J871" s="29">
        <v>0</v>
      </c>
      <c r="K871" s="29">
        <v>0</v>
      </c>
      <c r="L871" s="29">
        <v>0</v>
      </c>
      <c r="M871" s="29">
        <v>35</v>
      </c>
      <c r="N871" s="29">
        <v>80</v>
      </c>
      <c r="O871" s="29">
        <v>188</v>
      </c>
      <c r="P871" s="29">
        <v>268</v>
      </c>
      <c r="Q871" s="29">
        <v>508</v>
      </c>
      <c r="R871" s="29">
        <v>994</v>
      </c>
      <c r="S871" s="29">
        <v>3283</v>
      </c>
      <c r="T871" s="29">
        <v>4132</v>
      </c>
      <c r="U871" s="29">
        <v>5406</v>
      </c>
      <c r="V871" s="29">
        <v>6396</v>
      </c>
      <c r="W871" s="29">
        <v>7507</v>
      </c>
      <c r="X871" s="26">
        <v>7696</v>
      </c>
      <c r="Y871" s="26">
        <v>0</v>
      </c>
      <c r="Z871" s="26">
        <v>0</v>
      </c>
      <c r="AA871" s="26">
        <v>0</v>
      </c>
      <c r="AB871" s="26">
        <v>0</v>
      </c>
      <c r="AC871" s="26">
        <v>10796</v>
      </c>
      <c r="AD871" s="26">
        <v>0</v>
      </c>
      <c r="AE871" s="26">
        <v>0</v>
      </c>
      <c r="AF871" s="26">
        <v>0</v>
      </c>
      <c r="AG871" s="26">
        <v>0</v>
      </c>
      <c r="AH871" s="26">
        <v>19996</v>
      </c>
      <c r="AI871" s="26"/>
      <c r="AJ871" s="26"/>
      <c r="AK871" s="26"/>
      <c r="AL871" s="26"/>
      <c r="AM871" s="26"/>
      <c r="AN871" s="26"/>
      <c r="AO871" s="26"/>
      <c r="AP871" s="26"/>
      <c r="AQ871" s="26"/>
      <c r="AR871" s="26"/>
      <c r="AS871" s="26"/>
      <c r="AT871" s="26"/>
      <c r="AU871" s="26"/>
      <c r="AV871" s="26"/>
      <c r="AW871" s="26"/>
      <c r="AX871" s="26"/>
      <c r="AY871" s="26"/>
      <c r="AZ871" s="26"/>
      <c r="BA871" s="26"/>
      <c r="BB871" s="26"/>
      <c r="BC871" s="26"/>
      <c r="BD871" s="26"/>
      <c r="BE871" s="26"/>
      <c r="BF871" s="26"/>
      <c r="BG871" s="26"/>
      <c r="BH871" s="26"/>
      <c r="BI871" s="26"/>
      <c r="BJ871" s="26"/>
      <c r="BK871" s="26"/>
      <c r="BL871" s="41"/>
      <c r="BM871" t="s">
        <v>100</v>
      </c>
    </row>
    <row r="872" spans="1:65" x14ac:dyDescent="0.2">
      <c r="A872" s="6"/>
      <c r="B872" s="40" t="s">
        <v>11</v>
      </c>
      <c r="C872" s="24" t="s">
        <v>83</v>
      </c>
      <c r="D872" s="25"/>
      <c r="E872" s="26"/>
      <c r="F872" s="26"/>
      <c r="G872" s="26"/>
      <c r="H872" s="26"/>
      <c r="I872" s="26"/>
      <c r="J872" s="26"/>
      <c r="K872" s="26"/>
      <c r="L872" s="26"/>
      <c r="M872" s="26"/>
      <c r="N872" s="26"/>
      <c r="O872" s="26"/>
      <c r="P872" s="26"/>
      <c r="Q872" s="26"/>
      <c r="R872" s="26"/>
      <c r="S872" s="26"/>
      <c r="T872" s="26"/>
      <c r="U872" s="26"/>
      <c r="V872" s="32">
        <v>1610</v>
      </c>
      <c r="W872" s="30" t="s">
        <v>100</v>
      </c>
      <c r="X872" s="30"/>
      <c r="Y872" s="30">
        <v>614.54</v>
      </c>
      <c r="Z872" s="30">
        <v>614.54</v>
      </c>
      <c r="AA872" s="30">
        <v>614.54</v>
      </c>
      <c r="AB872" s="30">
        <v>614.54</v>
      </c>
      <c r="AC872" s="30">
        <v>614.54</v>
      </c>
      <c r="AD872" s="30">
        <v>1834.5400000000002</v>
      </c>
      <c r="AE872" s="30">
        <v>1834.5400000000002</v>
      </c>
      <c r="AF872" s="30">
        <v>1834.5400000000002</v>
      </c>
      <c r="AG872" s="30">
        <v>1834.5400000000002</v>
      </c>
      <c r="AH872" s="30">
        <v>1834.5400000000002</v>
      </c>
      <c r="AI872" s="30"/>
      <c r="AJ872" s="30"/>
      <c r="AK872" s="30"/>
      <c r="AL872" s="30"/>
      <c r="AM872" s="30"/>
      <c r="AN872" s="30"/>
      <c r="AO872" s="30"/>
      <c r="AP872" s="30"/>
      <c r="AQ872" s="30"/>
      <c r="AR872" s="30"/>
      <c r="AS872" s="30"/>
      <c r="AT872" s="30"/>
      <c r="AU872" s="30"/>
      <c r="AV872" s="30"/>
      <c r="AW872" s="30"/>
      <c r="AX872" s="30"/>
      <c r="AY872" s="30"/>
      <c r="AZ872" s="30"/>
      <c r="BA872" s="30"/>
      <c r="BB872" s="30"/>
      <c r="BC872" s="30"/>
      <c r="BD872" s="30"/>
      <c r="BE872" s="30"/>
      <c r="BF872" s="30"/>
      <c r="BG872" s="30"/>
      <c r="BH872" s="30"/>
      <c r="BI872" s="30"/>
      <c r="BJ872" s="30"/>
      <c r="BK872" s="30"/>
      <c r="BL872" s="43"/>
      <c r="BM872" t="s">
        <v>100</v>
      </c>
    </row>
    <row r="873" spans="1:65" x14ac:dyDescent="0.2">
      <c r="A873" s="6"/>
      <c r="B873" s="40" t="s">
        <v>11</v>
      </c>
      <c r="C873" s="24" t="s">
        <v>75</v>
      </c>
      <c r="D873" s="25"/>
      <c r="E873" s="26"/>
      <c r="F873" s="26"/>
      <c r="G873" s="26"/>
      <c r="H873" s="26"/>
      <c r="I873" s="26"/>
      <c r="J873" s="26"/>
      <c r="K873" s="26"/>
      <c r="L873" s="26"/>
      <c r="M873" s="26"/>
      <c r="N873" s="26"/>
      <c r="O873" s="26"/>
      <c r="P873" s="26"/>
      <c r="Q873" s="26"/>
      <c r="R873" s="70" t="s">
        <v>256</v>
      </c>
      <c r="S873" s="26"/>
      <c r="T873" s="26"/>
      <c r="U873" s="26"/>
      <c r="V873" s="26"/>
      <c r="W873" s="26"/>
      <c r="X873" s="26"/>
      <c r="Y873" s="26"/>
      <c r="Z873" s="26"/>
      <c r="AA873" s="26"/>
      <c r="AB873" s="26"/>
      <c r="AC873" s="26"/>
      <c r="AD873" s="26"/>
      <c r="AE873" s="26"/>
      <c r="AF873" s="26"/>
      <c r="AG873" s="26"/>
      <c r="AH873" s="26"/>
      <c r="AI873" s="26"/>
      <c r="AJ873" s="26"/>
      <c r="AK873" s="26"/>
      <c r="AL873" s="26"/>
      <c r="AM873" s="26"/>
      <c r="AN873" s="26"/>
      <c r="AO873" s="26"/>
      <c r="AP873" s="26"/>
      <c r="AQ873" s="26"/>
      <c r="AR873" s="26"/>
      <c r="AS873" s="26"/>
      <c r="AT873" s="26"/>
      <c r="AU873" s="26"/>
      <c r="AV873" s="26"/>
      <c r="AW873" s="26"/>
      <c r="AX873" s="26"/>
      <c r="AY873" s="26"/>
      <c r="AZ873" s="26"/>
      <c r="BA873" s="26"/>
      <c r="BB873" s="26"/>
      <c r="BC873" s="26"/>
      <c r="BD873" s="26"/>
      <c r="BE873" s="26"/>
      <c r="BF873" s="26"/>
      <c r="BG873" s="26"/>
      <c r="BH873" s="26"/>
      <c r="BI873" s="26"/>
      <c r="BJ873" s="26"/>
      <c r="BK873" s="26"/>
      <c r="BL873" s="41"/>
      <c r="BM873" t="s">
        <v>100</v>
      </c>
    </row>
    <row r="874" spans="1:65" x14ac:dyDescent="0.2">
      <c r="A874" s="6"/>
      <c r="B874" s="40" t="s">
        <v>11</v>
      </c>
      <c r="C874" s="24" t="s">
        <v>79</v>
      </c>
      <c r="D874" s="25"/>
      <c r="E874" s="26"/>
      <c r="F874" s="26"/>
      <c r="G874" s="26"/>
      <c r="H874" s="26"/>
      <c r="I874" s="26"/>
      <c r="J874" s="26"/>
      <c r="K874" s="26"/>
      <c r="L874" s="26"/>
      <c r="M874" s="26"/>
      <c r="N874" s="26"/>
      <c r="O874" s="26"/>
      <c r="P874" s="26"/>
      <c r="Q874" s="26"/>
      <c r="R874" s="26"/>
      <c r="S874" s="26"/>
      <c r="T874" s="26"/>
      <c r="U874" s="26"/>
      <c r="V874" s="26"/>
      <c r="W874" s="26"/>
      <c r="X874" s="26"/>
      <c r="Y874" s="26"/>
      <c r="Z874" s="26"/>
      <c r="AA874" s="26"/>
      <c r="AB874" s="26"/>
      <c r="AC874" s="26"/>
      <c r="AD874" s="26"/>
      <c r="AE874" s="26"/>
      <c r="AF874" s="26"/>
      <c r="AG874" s="26"/>
      <c r="AH874" s="26"/>
      <c r="AI874" s="26"/>
      <c r="AJ874" s="26"/>
      <c r="AK874" s="26"/>
      <c r="AL874" s="26"/>
      <c r="AM874" s="26"/>
      <c r="AN874" s="26"/>
      <c r="AO874" s="26"/>
      <c r="AP874" s="26"/>
      <c r="AQ874" s="26"/>
      <c r="AR874" s="26"/>
      <c r="AS874" s="26"/>
      <c r="AT874" s="26"/>
      <c r="AU874" s="26"/>
      <c r="AV874" s="26"/>
      <c r="AW874" s="26"/>
      <c r="AX874" s="26"/>
      <c r="AY874" s="26"/>
      <c r="AZ874" s="26"/>
      <c r="BA874" s="26"/>
      <c r="BB874" s="26"/>
      <c r="BC874" s="26"/>
      <c r="BD874" s="26"/>
      <c r="BE874" s="26"/>
      <c r="BF874" s="26"/>
      <c r="BG874" s="26"/>
      <c r="BH874" s="26"/>
      <c r="BI874" s="26"/>
      <c r="BJ874" s="26"/>
      <c r="BK874" s="26"/>
      <c r="BL874" s="41"/>
      <c r="BM874" t="s">
        <v>100</v>
      </c>
    </row>
    <row r="875" spans="1:65" x14ac:dyDescent="0.2">
      <c r="A875" s="6"/>
      <c r="B875" s="40" t="s">
        <v>11</v>
      </c>
      <c r="C875" s="24" t="s">
        <v>240</v>
      </c>
      <c r="D875" s="25"/>
      <c r="E875" s="26"/>
      <c r="F875" s="26"/>
      <c r="G875" s="26"/>
      <c r="H875" s="26"/>
      <c r="I875" s="26"/>
      <c r="J875" s="26"/>
      <c r="K875" s="26"/>
      <c r="L875" s="26"/>
      <c r="M875" s="26"/>
      <c r="N875" s="26"/>
      <c r="O875" s="26"/>
      <c r="P875" s="26"/>
      <c r="Q875" s="26"/>
      <c r="R875" s="26"/>
      <c r="S875" s="26"/>
      <c r="T875" s="26"/>
      <c r="U875" s="26"/>
      <c r="V875" s="26"/>
      <c r="W875" s="33">
        <v>0</v>
      </c>
      <c r="X875" s="33">
        <v>0</v>
      </c>
      <c r="Y875" s="33">
        <v>0</v>
      </c>
      <c r="Z875" s="33">
        <v>0</v>
      </c>
      <c r="AA875" s="33">
        <v>0</v>
      </c>
      <c r="AB875" s="33">
        <v>0</v>
      </c>
      <c r="AC875" s="33">
        <v>0</v>
      </c>
      <c r="AD875" s="33">
        <v>0</v>
      </c>
      <c r="AE875" s="33">
        <v>0</v>
      </c>
      <c r="AF875" s="33">
        <v>0</v>
      </c>
      <c r="AG875" s="33">
        <v>0</v>
      </c>
      <c r="AH875" s="33">
        <v>0</v>
      </c>
      <c r="AI875" s="26"/>
      <c r="AJ875" s="26"/>
      <c r="AK875" s="26"/>
      <c r="AL875" s="26"/>
      <c r="AM875" s="26"/>
      <c r="AN875" s="26"/>
      <c r="AO875" s="26"/>
      <c r="AP875" s="26"/>
      <c r="AQ875" s="26"/>
      <c r="AR875" s="26"/>
      <c r="AS875" s="26"/>
      <c r="AT875" s="26"/>
      <c r="AU875" s="26"/>
      <c r="AV875" s="26"/>
      <c r="AW875" s="26"/>
      <c r="AX875" s="26"/>
      <c r="AY875" s="26"/>
      <c r="AZ875" s="26"/>
      <c r="BA875" s="26"/>
      <c r="BB875" s="26"/>
      <c r="BC875" s="26"/>
      <c r="BD875" s="26"/>
      <c r="BE875" s="26"/>
      <c r="BF875" s="26"/>
      <c r="BG875" s="26"/>
      <c r="BH875" s="26"/>
      <c r="BI875" s="26"/>
      <c r="BJ875" s="26"/>
      <c r="BK875" s="26"/>
      <c r="BL875" s="41"/>
      <c r="BM875" t="s">
        <v>100</v>
      </c>
    </row>
    <row r="876" spans="1:65" x14ac:dyDescent="0.2">
      <c r="A876" s="6"/>
      <c r="B876" s="40" t="s">
        <v>11</v>
      </c>
      <c r="C876" s="24" t="s">
        <v>78</v>
      </c>
      <c r="D876" s="25"/>
      <c r="E876" s="26"/>
      <c r="F876" s="26"/>
      <c r="G876" s="26"/>
      <c r="H876" s="26"/>
      <c r="I876" s="26"/>
      <c r="J876" s="26"/>
      <c r="K876" s="26"/>
      <c r="L876" s="26"/>
      <c r="M876" s="26"/>
      <c r="N876" s="26"/>
      <c r="O876" s="26"/>
      <c r="P876" s="26"/>
      <c r="Q876" s="26"/>
      <c r="R876" s="26"/>
      <c r="S876" s="26"/>
      <c r="T876" s="26"/>
      <c r="U876" s="26"/>
      <c r="V876" s="26"/>
      <c r="W876" s="26"/>
      <c r="X876" s="26"/>
      <c r="Y876" s="26"/>
      <c r="Z876" s="26"/>
      <c r="AA876" s="26"/>
      <c r="AB876" s="26"/>
      <c r="AC876" s="26"/>
      <c r="AD876" s="26"/>
      <c r="AE876" s="26"/>
      <c r="AF876" s="26"/>
      <c r="AG876" s="26"/>
      <c r="AH876" s="26"/>
      <c r="AI876" s="26"/>
      <c r="AJ876" s="26"/>
      <c r="AK876" s="26"/>
      <c r="AL876" s="26"/>
      <c r="AM876" s="26"/>
      <c r="AN876" s="26"/>
      <c r="AO876" s="26"/>
      <c r="AP876" s="26"/>
      <c r="AQ876" s="26"/>
      <c r="AR876" s="26"/>
      <c r="AS876" s="26"/>
      <c r="AT876" s="26"/>
      <c r="AU876" s="26"/>
      <c r="AV876" s="26"/>
      <c r="AW876" s="26"/>
      <c r="AX876" s="26"/>
      <c r="AY876" s="26"/>
      <c r="AZ876" s="26"/>
      <c r="BA876" s="26"/>
      <c r="BB876" s="26"/>
      <c r="BC876" s="26"/>
      <c r="BD876" s="26"/>
      <c r="BE876" s="26"/>
      <c r="BF876" s="26"/>
      <c r="BG876" s="26"/>
      <c r="BH876" s="26"/>
      <c r="BI876" s="26"/>
      <c r="BJ876" s="26"/>
      <c r="BK876" s="26"/>
      <c r="BL876" s="41"/>
      <c r="BM876" t="s">
        <v>100</v>
      </c>
    </row>
    <row r="877" spans="1:65" x14ac:dyDescent="0.2">
      <c r="A877" s="6"/>
      <c r="B877" s="40" t="s">
        <v>11</v>
      </c>
      <c r="C877" s="31" t="s">
        <v>36</v>
      </c>
      <c r="D877" s="27">
        <v>114</v>
      </c>
      <c r="E877" s="28">
        <v>195</v>
      </c>
      <c r="F877" s="28">
        <v>260</v>
      </c>
      <c r="G877" s="28">
        <v>435</v>
      </c>
      <c r="H877" s="28">
        <v>1105</v>
      </c>
      <c r="I877" s="28">
        <v>2056</v>
      </c>
      <c r="J877" s="28">
        <v>2899</v>
      </c>
      <c r="K877" s="28">
        <v>4170</v>
      </c>
      <c r="L877" s="28">
        <v>6120</v>
      </c>
      <c r="M877" s="28">
        <v>10564</v>
      </c>
      <c r="N877" s="28">
        <v>18004</v>
      </c>
      <c r="O877" s="28">
        <v>25914</v>
      </c>
      <c r="P877" s="28">
        <v>34075</v>
      </c>
      <c r="Q877" s="28">
        <v>36708</v>
      </c>
      <c r="R877" s="28">
        <v>37898</v>
      </c>
      <c r="S877" s="28">
        <v>39222</v>
      </c>
      <c r="T877" s="28">
        <v>40677</v>
      </c>
      <c r="U877" s="28">
        <v>42291</v>
      </c>
      <c r="V877" s="28">
        <v>45179</v>
      </c>
      <c r="W877" s="28">
        <v>48960</v>
      </c>
      <c r="X877" s="209">
        <v>52348.066024469255</v>
      </c>
      <c r="Y877" s="209">
        <v>56716.236234106313</v>
      </c>
      <c r="Z877" s="209">
        <v>61633.294002730727</v>
      </c>
      <c r="AA877" s="209">
        <v>66497.650901072149</v>
      </c>
      <c r="AB877" s="209">
        <v>70577.394260027402</v>
      </c>
      <c r="AC877" s="209">
        <v>74584.043151228034</v>
      </c>
      <c r="AD877" s="209">
        <v>78552.353923871182</v>
      </c>
      <c r="AE877" s="209">
        <v>82531.885159092315</v>
      </c>
      <c r="AF877" s="209">
        <v>86452.922008003312</v>
      </c>
      <c r="AG877" s="209">
        <v>90270.224900415837</v>
      </c>
      <c r="AH877" s="209">
        <v>93729.635840656818</v>
      </c>
      <c r="AI877" s="209">
        <v>96650.871918476347</v>
      </c>
      <c r="AJ877" s="209">
        <v>99419.608177717921</v>
      </c>
      <c r="AK877" s="209">
        <v>102328.05659178781</v>
      </c>
      <c r="AL877" s="209">
        <v>105826.68608717751</v>
      </c>
      <c r="AM877" s="209">
        <v>109128.75649422852</v>
      </c>
      <c r="AN877" s="209">
        <v>112257.43403858317</v>
      </c>
      <c r="AO877" s="209">
        <v>115441.41780936954</v>
      </c>
      <c r="AP877" s="209">
        <v>118280.54713506449</v>
      </c>
      <c r="AQ877" s="209">
        <v>120417.50542848647</v>
      </c>
      <c r="AR877" s="209">
        <v>120308.0795250877</v>
      </c>
      <c r="AS877" s="209">
        <v>117591.9107995714</v>
      </c>
      <c r="AT877" s="209">
        <v>113987.14303877841</v>
      </c>
      <c r="AU877" s="209">
        <v>111097.4597606555</v>
      </c>
      <c r="AV877" s="209">
        <v>111708.15681918999</v>
      </c>
      <c r="AW877" s="209">
        <v>113669.16361948045</v>
      </c>
      <c r="AX877" s="209">
        <v>115878.69044928298</v>
      </c>
      <c r="AY877" s="209">
        <v>118041.31770830434</v>
      </c>
      <c r="AZ877" s="209">
        <v>120128.08951665612</v>
      </c>
      <c r="BA877" s="209">
        <v>121566.90474524509</v>
      </c>
      <c r="BB877" s="209">
        <v>121768.51776713593</v>
      </c>
      <c r="BC877" s="28">
        <v>121768.51776713593</v>
      </c>
      <c r="BD877" s="28">
        <v>121768.51776713593</v>
      </c>
      <c r="BE877" s="28">
        <v>121768.51776713593</v>
      </c>
      <c r="BF877" s="28">
        <v>121768.51776713593</v>
      </c>
      <c r="BG877" s="28">
        <v>121768.51776713593</v>
      </c>
      <c r="BH877" s="28">
        <v>121768.51776713593</v>
      </c>
      <c r="BI877" s="28">
        <v>121768.51776713593</v>
      </c>
      <c r="BJ877" s="28">
        <v>121768.51776713593</v>
      </c>
      <c r="BK877" s="28">
        <v>121768.51776713593</v>
      </c>
      <c r="BL877" s="42">
        <v>121768.51776713593</v>
      </c>
      <c r="BM877" t="s">
        <v>261</v>
      </c>
    </row>
    <row r="878" spans="1:65" x14ac:dyDescent="0.2">
      <c r="A878" s="6"/>
      <c r="B878" s="40" t="s">
        <v>11</v>
      </c>
      <c r="C878" s="24" t="s">
        <v>74</v>
      </c>
      <c r="D878" s="35">
        <v>114</v>
      </c>
      <c r="E878" s="29">
        <v>195</v>
      </c>
      <c r="F878" s="29">
        <v>260</v>
      </c>
      <c r="G878" s="29">
        <v>435</v>
      </c>
      <c r="H878" s="29">
        <v>1105</v>
      </c>
      <c r="I878" s="29">
        <v>2056</v>
      </c>
      <c r="J878" s="29">
        <v>2899</v>
      </c>
      <c r="K878" s="29">
        <v>4170</v>
      </c>
      <c r="L878" s="29">
        <v>6120</v>
      </c>
      <c r="M878" s="29">
        <v>10564</v>
      </c>
      <c r="N878" s="29">
        <v>18004</v>
      </c>
      <c r="O878" s="29">
        <v>25914</v>
      </c>
      <c r="P878" s="29">
        <v>34075</v>
      </c>
      <c r="Q878" s="29">
        <v>36708</v>
      </c>
      <c r="R878" s="29">
        <v>37898</v>
      </c>
      <c r="S878" s="29">
        <v>39222</v>
      </c>
      <c r="T878" s="29">
        <v>40677</v>
      </c>
      <c r="U878" s="29">
        <v>42291</v>
      </c>
      <c r="V878" s="29">
        <v>45179</v>
      </c>
      <c r="W878" s="29">
        <v>48960</v>
      </c>
      <c r="X878" s="26"/>
      <c r="Y878" s="26"/>
      <c r="Z878" s="26"/>
      <c r="AA878" s="26"/>
      <c r="AB878" s="26"/>
      <c r="AC878" s="26"/>
      <c r="AD878" s="26"/>
      <c r="AE878" s="26"/>
      <c r="AF878" s="26"/>
      <c r="AG878" s="26"/>
      <c r="AH878" s="26"/>
      <c r="AI878" s="26"/>
      <c r="AJ878" s="26"/>
      <c r="AK878" s="26"/>
      <c r="AL878" s="26"/>
      <c r="AM878" s="26"/>
      <c r="AN878" s="26"/>
      <c r="AO878" s="26"/>
      <c r="AP878" s="26"/>
      <c r="AQ878" s="26"/>
      <c r="AR878" s="26"/>
      <c r="AS878" s="26"/>
      <c r="AT878" s="26"/>
      <c r="AU878" s="26"/>
      <c r="AV878" s="26"/>
      <c r="AW878" s="26"/>
      <c r="AX878" s="26"/>
      <c r="AY878" s="26"/>
      <c r="AZ878" s="26"/>
      <c r="BA878" s="26"/>
      <c r="BB878" s="26"/>
      <c r="BC878" s="26"/>
      <c r="BD878" s="26"/>
      <c r="BE878" s="26"/>
      <c r="BF878" s="26"/>
      <c r="BG878" s="26"/>
      <c r="BH878" s="26"/>
      <c r="BI878" s="26"/>
      <c r="BJ878" s="26"/>
      <c r="BK878" s="26"/>
      <c r="BL878" s="41"/>
      <c r="BM878" t="s">
        <v>100</v>
      </c>
    </row>
    <row r="879" spans="1:65" x14ac:dyDescent="0.2">
      <c r="A879" s="6"/>
      <c r="B879" s="40" t="s">
        <v>11</v>
      </c>
      <c r="C879" s="24" t="s">
        <v>83</v>
      </c>
      <c r="D879" s="25"/>
      <c r="E879" s="26"/>
      <c r="F879" s="26"/>
      <c r="G879" s="26"/>
      <c r="H879" s="26"/>
      <c r="I879" s="26"/>
      <c r="J879" s="26"/>
      <c r="K879" s="26"/>
      <c r="L879" s="26"/>
      <c r="M879" s="26"/>
      <c r="N879" s="26"/>
      <c r="O879" s="26"/>
      <c r="P879" s="26"/>
      <c r="Q879" s="26"/>
      <c r="R879" s="26"/>
      <c r="S879" s="26"/>
      <c r="T879" s="26"/>
      <c r="U879" s="26"/>
      <c r="V879" s="26"/>
      <c r="W879" s="30"/>
      <c r="X879" s="30"/>
      <c r="Y879" s="30"/>
      <c r="Z879" s="30"/>
      <c r="AA879" s="30"/>
      <c r="AB879" s="30"/>
      <c r="AC879" s="30"/>
      <c r="AD879" s="30"/>
      <c r="AE879" s="30"/>
      <c r="AF879" s="30"/>
      <c r="AG879" s="30"/>
      <c r="AH879" s="30"/>
      <c r="AI879" s="30"/>
      <c r="AJ879" s="30"/>
      <c r="AK879" s="30"/>
      <c r="AL879" s="30"/>
      <c r="AM879" s="30"/>
      <c r="AN879" s="30"/>
      <c r="AO879" s="30"/>
      <c r="AP879" s="30"/>
      <c r="AQ879" s="30"/>
      <c r="AR879" s="30"/>
      <c r="AS879" s="30"/>
      <c r="AT879" s="30"/>
      <c r="AU879" s="30"/>
      <c r="AV879" s="30"/>
      <c r="AW879" s="30"/>
      <c r="AX879" s="30"/>
      <c r="AY879" s="30"/>
      <c r="AZ879" s="30"/>
      <c r="BA879" s="30"/>
      <c r="BB879" s="30"/>
      <c r="BC879" s="30"/>
      <c r="BD879" s="30"/>
      <c r="BE879" s="30"/>
      <c r="BF879" s="30"/>
      <c r="BG879" s="30"/>
      <c r="BH879" s="30"/>
      <c r="BI879" s="30"/>
      <c r="BJ879" s="30"/>
      <c r="BK879" s="30"/>
      <c r="BL879" s="43"/>
      <c r="BM879" t="s">
        <v>100</v>
      </c>
    </row>
    <row r="880" spans="1:65" x14ac:dyDescent="0.2">
      <c r="A880" s="6"/>
      <c r="B880" s="40" t="s">
        <v>11</v>
      </c>
      <c r="C880" s="24" t="s">
        <v>75</v>
      </c>
      <c r="D880" s="25"/>
      <c r="E880" s="26"/>
      <c r="F880" s="26"/>
      <c r="G880" s="26"/>
      <c r="H880" s="26"/>
      <c r="I880" s="26"/>
      <c r="J880" s="26"/>
      <c r="K880" s="26"/>
      <c r="L880" s="26"/>
      <c r="M880" s="26"/>
      <c r="N880" s="26"/>
      <c r="O880" s="26"/>
      <c r="P880" s="26"/>
      <c r="Q880" s="26"/>
      <c r="R880" s="26"/>
      <c r="S880" s="26"/>
      <c r="T880" s="26"/>
      <c r="U880" s="26"/>
      <c r="V880" s="26"/>
      <c r="W880" s="26"/>
      <c r="X880" s="26"/>
      <c r="Y880" s="26"/>
      <c r="Z880" s="26"/>
      <c r="AA880" s="26"/>
      <c r="AB880" s="26"/>
      <c r="AC880" s="26"/>
      <c r="AD880" s="26"/>
      <c r="AE880" s="26"/>
      <c r="AF880" s="26"/>
      <c r="AG880" s="26"/>
      <c r="AH880" s="26"/>
      <c r="AI880" s="26"/>
      <c r="AJ880" s="26"/>
      <c r="AK880" s="26"/>
      <c r="AL880" s="26"/>
      <c r="AM880" s="26"/>
      <c r="AN880" s="26"/>
      <c r="AO880" s="26"/>
      <c r="AP880" s="26"/>
      <c r="AQ880" s="26"/>
      <c r="AR880" s="26"/>
      <c r="AS880" s="26"/>
      <c r="AT880" s="26"/>
      <c r="AU880" s="26"/>
      <c r="AV880" s="26"/>
      <c r="AW880" s="26"/>
      <c r="AX880" s="26"/>
      <c r="AY880" s="26"/>
      <c r="AZ880" s="26"/>
      <c r="BA880" s="26"/>
      <c r="BB880" s="26"/>
      <c r="BC880" s="26"/>
      <c r="BD880" s="26"/>
      <c r="BE880" s="26"/>
      <c r="BF880" s="26"/>
      <c r="BG880" s="26"/>
      <c r="BH880" s="26"/>
      <c r="BI880" s="26"/>
      <c r="BJ880" s="26"/>
      <c r="BK880" s="26"/>
      <c r="BL880" s="41"/>
      <c r="BM880" t="s">
        <v>100</v>
      </c>
    </row>
    <row r="881" spans="1:65" x14ac:dyDescent="0.2">
      <c r="A881" s="6"/>
      <c r="B881" s="40" t="s">
        <v>11</v>
      </c>
      <c r="C881" s="24" t="s">
        <v>79</v>
      </c>
      <c r="D881" s="25"/>
      <c r="E881" s="26"/>
      <c r="F881" s="26"/>
      <c r="G881" s="26"/>
      <c r="H881" s="26"/>
      <c r="I881" s="26"/>
      <c r="J881" s="26"/>
      <c r="K881" s="26"/>
      <c r="L881" s="26"/>
      <c r="M881" s="26"/>
      <c r="N881" s="26"/>
      <c r="O881" s="26"/>
      <c r="P881" s="26"/>
      <c r="Q881" s="26"/>
      <c r="R881" s="70" t="s">
        <v>258</v>
      </c>
      <c r="S881" s="26" t="s">
        <v>257</v>
      </c>
      <c r="T881" s="26"/>
      <c r="U881" s="26"/>
      <c r="V881" s="26"/>
      <c r="W881" s="26"/>
      <c r="X881" s="26"/>
      <c r="Y881" s="26"/>
      <c r="Z881" s="26"/>
      <c r="AA881" s="26"/>
      <c r="AB881" s="26"/>
      <c r="AC881" s="26"/>
      <c r="AD881" s="26"/>
      <c r="AE881" s="26"/>
      <c r="AF881" s="26"/>
      <c r="AG881" s="26"/>
      <c r="AH881" s="26"/>
      <c r="AI881" s="26"/>
      <c r="AJ881" s="26"/>
      <c r="AK881" s="26"/>
      <c r="AL881" s="26"/>
      <c r="AM881" s="26"/>
      <c r="AN881" s="26"/>
      <c r="AO881" s="26"/>
      <c r="AP881" s="26"/>
      <c r="AQ881" s="26"/>
      <c r="AR881" s="26"/>
      <c r="AS881" s="26"/>
      <c r="AT881" s="26"/>
      <c r="AU881" s="26"/>
      <c r="AV881" s="26"/>
      <c r="AW881" s="26"/>
      <c r="AX881" s="26"/>
      <c r="AY881" s="26"/>
      <c r="AZ881" s="26"/>
      <c r="BA881" s="26"/>
      <c r="BB881" s="26"/>
      <c r="BC881" s="26"/>
      <c r="BD881" s="26"/>
      <c r="BE881" s="26"/>
      <c r="BF881" s="26"/>
      <c r="BG881" s="26"/>
      <c r="BH881" s="26"/>
      <c r="BI881" s="26"/>
      <c r="BJ881" s="26"/>
      <c r="BK881" s="26"/>
      <c r="BL881" s="41"/>
      <c r="BM881" t="s">
        <v>100</v>
      </c>
    </row>
    <row r="882" spans="1:65" x14ac:dyDescent="0.2">
      <c r="A882" s="6"/>
      <c r="B882" s="40" t="s">
        <v>11</v>
      </c>
      <c r="C882" s="24" t="s">
        <v>240</v>
      </c>
      <c r="D882" s="25"/>
      <c r="E882" s="26"/>
      <c r="F882" s="26"/>
      <c r="G882" s="26"/>
      <c r="H882" s="26"/>
      <c r="I882" s="26"/>
      <c r="J882" s="26"/>
      <c r="K882" s="26"/>
      <c r="L882" s="26"/>
      <c r="M882" s="26"/>
      <c r="N882" s="26"/>
      <c r="O882" s="26"/>
      <c r="P882" s="26"/>
      <c r="Q882" s="26"/>
      <c r="R882" s="26"/>
      <c r="S882" s="26"/>
      <c r="T882" s="26"/>
      <c r="U882" s="26"/>
      <c r="V882" s="26"/>
      <c r="W882" s="33">
        <v>19.900000000000002</v>
      </c>
      <c r="X882" s="33">
        <v>336</v>
      </c>
      <c r="Y882" s="33">
        <v>80</v>
      </c>
      <c r="Z882" s="33">
        <v>0</v>
      </c>
      <c r="AA882" s="33">
        <v>500</v>
      </c>
      <c r="AB882" s="33">
        <v>0</v>
      </c>
      <c r="AC882" s="33">
        <v>0</v>
      </c>
      <c r="AD882" s="33">
        <v>0</v>
      </c>
      <c r="AE882" s="33">
        <v>0</v>
      </c>
      <c r="AF882" s="33">
        <v>0</v>
      </c>
      <c r="AG882" s="33">
        <v>0</v>
      </c>
      <c r="AH882" s="33">
        <v>0</v>
      </c>
      <c r="AI882" s="26"/>
      <c r="AJ882" s="26"/>
      <c r="AK882" s="26"/>
      <c r="AL882" s="26"/>
      <c r="AM882" s="26"/>
      <c r="AN882" s="26"/>
      <c r="AO882" s="26"/>
      <c r="AP882" s="26"/>
      <c r="AQ882" s="26"/>
      <c r="AR882" s="26"/>
      <c r="AS882" s="26"/>
      <c r="AT882" s="26"/>
      <c r="AU882" s="26"/>
      <c r="AV882" s="26"/>
      <c r="AW882" s="26"/>
      <c r="AX882" s="26"/>
      <c r="AY882" s="26"/>
      <c r="AZ882" s="26"/>
      <c r="BA882" s="26"/>
      <c r="BB882" s="26"/>
      <c r="BC882" s="26"/>
      <c r="BD882" s="26"/>
      <c r="BE882" s="26"/>
      <c r="BF882" s="26"/>
      <c r="BG882" s="26"/>
      <c r="BH882" s="26"/>
      <c r="BI882" s="26"/>
      <c r="BJ882" s="26"/>
      <c r="BK882" s="26"/>
      <c r="BL882" s="41"/>
      <c r="BM882" t="s">
        <v>100</v>
      </c>
    </row>
    <row r="883" spans="1:65" x14ac:dyDescent="0.2">
      <c r="A883" s="6"/>
      <c r="B883" s="40" t="s">
        <v>11</v>
      </c>
      <c r="C883" s="24" t="s">
        <v>81</v>
      </c>
      <c r="D883" s="25"/>
      <c r="E883" s="26"/>
      <c r="F883" s="26"/>
      <c r="G883" s="26"/>
      <c r="H883" s="26"/>
      <c r="I883" s="26"/>
      <c r="J883" s="26"/>
      <c r="K883" s="26"/>
      <c r="L883" s="26"/>
      <c r="M883" s="26"/>
      <c r="N883" s="26"/>
      <c r="O883" s="26"/>
      <c r="P883" s="26"/>
      <c r="Q883" s="26"/>
      <c r="R883" s="26"/>
      <c r="S883" s="26"/>
      <c r="T883" s="26"/>
      <c r="U883" s="26"/>
      <c r="V883" s="26"/>
      <c r="W883" s="30"/>
      <c r="X883" s="30"/>
      <c r="Y883" s="30"/>
      <c r="Z883" s="30"/>
      <c r="AA883" s="30"/>
      <c r="AB883" s="30"/>
      <c r="AC883" s="30"/>
      <c r="AD883" s="30"/>
      <c r="AE883" s="30"/>
      <c r="AF883" s="30"/>
      <c r="AG883" s="30"/>
      <c r="AH883" s="30"/>
      <c r="AI883" s="30"/>
      <c r="AJ883" s="30"/>
      <c r="AK883" s="30"/>
      <c r="AL883" s="30"/>
      <c r="AM883" s="30"/>
      <c r="AN883" s="30"/>
      <c r="AO883" s="30"/>
      <c r="AP883" s="30"/>
      <c r="AQ883" s="30"/>
      <c r="AR883" s="30"/>
      <c r="AS883" s="30"/>
      <c r="AT883" s="30"/>
      <c r="AU883" s="30"/>
      <c r="AV883" s="30"/>
      <c r="AW883" s="30"/>
      <c r="AX883" s="30"/>
      <c r="AY883" s="30"/>
      <c r="AZ883" s="30"/>
      <c r="BA883" s="30"/>
      <c r="BB883" s="30"/>
      <c r="BC883" s="26"/>
      <c r="BD883" s="26"/>
      <c r="BE883" s="26"/>
      <c r="BF883" s="26"/>
      <c r="BG883" s="26"/>
      <c r="BH883" s="26"/>
      <c r="BI883" s="26"/>
      <c r="BJ883" s="26"/>
      <c r="BK883" s="26"/>
      <c r="BL883" s="41"/>
      <c r="BM883" t="s">
        <v>100</v>
      </c>
    </row>
    <row r="884" spans="1:65" x14ac:dyDescent="0.2">
      <c r="A884" s="6"/>
      <c r="B884" s="40" t="s">
        <v>11</v>
      </c>
      <c r="C884" s="24" t="s">
        <v>78</v>
      </c>
      <c r="D884" s="25"/>
      <c r="E884" s="26"/>
      <c r="F884" s="26"/>
      <c r="G884" s="26"/>
      <c r="H884" s="26"/>
      <c r="I884" s="26"/>
      <c r="J884" s="26"/>
      <c r="K884" s="26"/>
      <c r="L884" s="26"/>
      <c r="M884" s="26"/>
      <c r="N884" s="26"/>
      <c r="O884" s="26"/>
      <c r="P884" s="26"/>
      <c r="Q884" s="26"/>
      <c r="R884" s="26"/>
      <c r="S884" s="26"/>
      <c r="T884" s="26"/>
      <c r="U884" s="26"/>
      <c r="V884" s="26"/>
      <c r="W884" s="26"/>
      <c r="X884" s="26"/>
      <c r="Y884" s="26"/>
      <c r="Z884" s="26"/>
      <c r="AA884" s="26"/>
      <c r="AB884" s="26"/>
      <c r="AC884" s="26"/>
      <c r="AD884" s="26"/>
      <c r="AE884" s="26"/>
      <c r="AF884" s="26"/>
      <c r="AG884" s="26"/>
      <c r="AH884" s="26"/>
      <c r="AI884" s="26"/>
      <c r="AJ884" s="26"/>
      <c r="AK884" s="26"/>
      <c r="AL884" s="26"/>
      <c r="AM884" s="26"/>
      <c r="AN884" s="26"/>
      <c r="AO884" s="26"/>
      <c r="AP884" s="26"/>
      <c r="AQ884" s="26"/>
      <c r="AR884" s="26"/>
      <c r="AS884" s="26"/>
      <c r="AT884" s="26"/>
      <c r="AU884" s="26"/>
      <c r="AV884" s="26"/>
      <c r="AW884" s="26"/>
      <c r="AX884" s="26"/>
      <c r="AY884" s="26"/>
      <c r="AZ884" s="26"/>
      <c r="BA884" s="26"/>
      <c r="BB884" s="26"/>
      <c r="BC884" s="26"/>
      <c r="BD884" s="26"/>
      <c r="BE884" s="26"/>
      <c r="BF884" s="26"/>
      <c r="BG884" s="26"/>
      <c r="BH884" s="26"/>
      <c r="BI884" s="26"/>
      <c r="BJ884" s="26"/>
      <c r="BK884" s="26"/>
      <c r="BL884" s="41"/>
      <c r="BM884" t="s">
        <v>100</v>
      </c>
    </row>
    <row r="885" spans="1:65" x14ac:dyDescent="0.2">
      <c r="A885" s="6"/>
      <c r="B885" s="40" t="s">
        <v>11</v>
      </c>
      <c r="C885" s="31" t="s">
        <v>45</v>
      </c>
      <c r="D885" s="27">
        <v>0</v>
      </c>
      <c r="E885" s="28">
        <v>0</v>
      </c>
      <c r="F885" s="28">
        <v>0</v>
      </c>
      <c r="G885" s="28">
        <v>0</v>
      </c>
      <c r="H885" s="28">
        <v>0</v>
      </c>
      <c r="I885" s="28">
        <v>0</v>
      </c>
      <c r="J885" s="28">
        <v>0</v>
      </c>
      <c r="K885" s="28">
        <v>0</v>
      </c>
      <c r="L885" s="28">
        <v>0</v>
      </c>
      <c r="M885" s="28">
        <v>2</v>
      </c>
      <c r="N885" s="28">
        <v>2</v>
      </c>
      <c r="O885" s="28">
        <v>2</v>
      </c>
      <c r="P885" s="28">
        <v>2</v>
      </c>
      <c r="Q885" s="28">
        <v>2</v>
      </c>
      <c r="R885" s="28">
        <v>2</v>
      </c>
      <c r="S885" s="28">
        <v>2</v>
      </c>
      <c r="T885" s="28">
        <v>2</v>
      </c>
      <c r="U885" s="28">
        <v>2</v>
      </c>
      <c r="V885" s="28">
        <v>2</v>
      </c>
      <c r="W885" s="28">
        <v>2</v>
      </c>
      <c r="X885" s="28">
        <v>2</v>
      </c>
      <c r="Y885" s="28">
        <v>2</v>
      </c>
      <c r="Z885" s="28">
        <v>2</v>
      </c>
      <c r="AA885" s="28">
        <v>2</v>
      </c>
      <c r="AB885" s="28">
        <v>2</v>
      </c>
      <c r="AC885" s="28">
        <v>2</v>
      </c>
      <c r="AD885" s="28">
        <v>2</v>
      </c>
      <c r="AE885" s="28">
        <v>2</v>
      </c>
      <c r="AF885" s="28">
        <v>2</v>
      </c>
      <c r="AG885" s="28">
        <v>2</v>
      </c>
      <c r="AH885" s="28">
        <v>2</v>
      </c>
      <c r="AI885" s="28">
        <v>2</v>
      </c>
      <c r="AJ885" s="28">
        <v>2</v>
      </c>
      <c r="AK885" s="28">
        <v>2</v>
      </c>
      <c r="AL885" s="28">
        <v>2</v>
      </c>
      <c r="AM885" s="28">
        <v>2</v>
      </c>
      <c r="AN885" s="28">
        <v>2</v>
      </c>
      <c r="AO885" s="28">
        <v>2</v>
      </c>
      <c r="AP885" s="28">
        <v>2</v>
      </c>
      <c r="AQ885" s="28">
        <v>2</v>
      </c>
      <c r="AR885" s="28">
        <v>2</v>
      </c>
      <c r="AS885" s="28">
        <v>2</v>
      </c>
      <c r="AT885" s="28">
        <v>2</v>
      </c>
      <c r="AU885" s="28">
        <v>2</v>
      </c>
      <c r="AV885" s="28">
        <v>2</v>
      </c>
      <c r="AW885" s="28">
        <v>2</v>
      </c>
      <c r="AX885" s="28">
        <v>2</v>
      </c>
      <c r="AY885" s="28">
        <v>2</v>
      </c>
      <c r="AZ885" s="28">
        <v>2</v>
      </c>
      <c r="BA885" s="28">
        <v>2</v>
      </c>
      <c r="BB885" s="28">
        <v>2</v>
      </c>
      <c r="BC885" s="28">
        <v>2</v>
      </c>
      <c r="BD885" s="28">
        <v>2</v>
      </c>
      <c r="BE885" s="28">
        <v>2</v>
      </c>
      <c r="BF885" s="28">
        <v>2</v>
      </c>
      <c r="BG885" s="28">
        <v>2</v>
      </c>
      <c r="BH885" s="28">
        <v>2</v>
      </c>
      <c r="BI885" s="28">
        <v>2</v>
      </c>
      <c r="BJ885" s="28">
        <v>2</v>
      </c>
      <c r="BK885" s="28">
        <v>2</v>
      </c>
      <c r="BL885" s="42">
        <v>2</v>
      </c>
      <c r="BM885" t="s">
        <v>100</v>
      </c>
    </row>
    <row r="886" spans="1:65" x14ac:dyDescent="0.2">
      <c r="A886" s="6"/>
      <c r="B886" s="40" t="s">
        <v>11</v>
      </c>
      <c r="C886" s="24" t="s">
        <v>74</v>
      </c>
      <c r="D886" s="35">
        <v>0</v>
      </c>
      <c r="E886" s="29">
        <v>0</v>
      </c>
      <c r="F886" s="29">
        <v>0</v>
      </c>
      <c r="G886" s="29">
        <v>0</v>
      </c>
      <c r="H886" s="29">
        <v>0</v>
      </c>
      <c r="I886" s="29">
        <v>0</v>
      </c>
      <c r="J886" s="29">
        <v>0</v>
      </c>
      <c r="K886" s="29">
        <v>0</v>
      </c>
      <c r="L886" s="29">
        <v>0</v>
      </c>
      <c r="M886" s="29">
        <v>2</v>
      </c>
      <c r="N886" s="29">
        <v>2</v>
      </c>
      <c r="O886" s="29">
        <v>2</v>
      </c>
      <c r="P886" s="29">
        <v>2</v>
      </c>
      <c r="Q886" s="29">
        <v>2</v>
      </c>
      <c r="R886" s="29">
        <v>2</v>
      </c>
      <c r="S886" s="29">
        <v>2</v>
      </c>
      <c r="T886" s="29">
        <v>2</v>
      </c>
      <c r="U886" s="29">
        <v>2</v>
      </c>
      <c r="V886" s="29">
        <v>2</v>
      </c>
      <c r="W886" s="29">
        <v>2</v>
      </c>
      <c r="X886" s="26">
        <v>0</v>
      </c>
      <c r="Y886" s="26">
        <v>0</v>
      </c>
      <c r="Z886" s="26">
        <v>0</v>
      </c>
      <c r="AA886" s="26">
        <v>0</v>
      </c>
      <c r="AB886" s="26">
        <v>0</v>
      </c>
      <c r="AC886" s="26">
        <v>0</v>
      </c>
      <c r="AD886" s="26">
        <v>0</v>
      </c>
      <c r="AE886" s="26">
        <v>0</v>
      </c>
      <c r="AF886" s="26">
        <v>0</v>
      </c>
      <c r="AG886" s="26">
        <v>0</v>
      </c>
      <c r="AH886" s="26">
        <v>0</v>
      </c>
      <c r="AI886" s="26"/>
      <c r="AJ886" s="26"/>
      <c r="AK886" s="26"/>
      <c r="AL886" s="26"/>
      <c r="AM886" s="26"/>
      <c r="AN886" s="26"/>
      <c r="AO886" s="26"/>
      <c r="AP886" s="26"/>
      <c r="AQ886" s="26"/>
      <c r="AR886" s="26"/>
      <c r="AS886" s="26"/>
      <c r="AT886" s="26"/>
      <c r="AU886" s="26"/>
      <c r="AV886" s="26"/>
      <c r="AW886" s="26"/>
      <c r="AX886" s="26"/>
      <c r="AY886" s="26"/>
      <c r="AZ886" s="26"/>
      <c r="BA886" s="26"/>
      <c r="BB886" s="26"/>
      <c r="BC886" s="26"/>
      <c r="BD886" s="26"/>
      <c r="BE886" s="26"/>
      <c r="BF886" s="26"/>
      <c r="BG886" s="26"/>
      <c r="BH886" s="26"/>
      <c r="BI886" s="26"/>
      <c r="BJ886" s="26"/>
      <c r="BK886" s="26"/>
      <c r="BL886" s="41"/>
      <c r="BM886" t="s">
        <v>100</v>
      </c>
    </row>
    <row r="887" spans="1:65" x14ac:dyDescent="0.2">
      <c r="A887" s="6"/>
      <c r="B887" s="40" t="s">
        <v>11</v>
      </c>
      <c r="C887" s="24" t="s">
        <v>83</v>
      </c>
      <c r="D887" s="25"/>
      <c r="E887" s="26"/>
      <c r="F887" s="26"/>
      <c r="G887" s="26"/>
      <c r="H887" s="26"/>
      <c r="I887" s="26"/>
      <c r="J887" s="26"/>
      <c r="K887" s="26"/>
      <c r="L887" s="26"/>
      <c r="M887" s="26"/>
      <c r="N887" s="26"/>
      <c r="O887" s="26"/>
      <c r="P887" s="26"/>
      <c r="Q887" s="26"/>
      <c r="R887" s="26"/>
      <c r="S887" s="26"/>
      <c r="T887" s="26"/>
      <c r="U887" s="26"/>
      <c r="V887" s="26"/>
      <c r="W887" s="30"/>
      <c r="X887" s="30"/>
      <c r="Y887" s="30"/>
      <c r="Z887" s="30"/>
      <c r="AA887" s="30"/>
      <c r="AB887" s="30"/>
      <c r="AC887" s="30"/>
      <c r="AD887" s="30"/>
      <c r="AE887" s="30"/>
      <c r="AF887" s="30"/>
      <c r="AG887" s="30"/>
      <c r="AH887" s="30"/>
      <c r="AI887" s="30"/>
      <c r="AJ887" s="30"/>
      <c r="AK887" s="30"/>
      <c r="AL887" s="30"/>
      <c r="AM887" s="30"/>
      <c r="AN887" s="30"/>
      <c r="AO887" s="30"/>
      <c r="AP887" s="30"/>
      <c r="AQ887" s="30"/>
      <c r="AR887" s="30"/>
      <c r="AS887" s="30"/>
      <c r="AT887" s="30"/>
      <c r="AU887" s="30"/>
      <c r="AV887" s="30"/>
      <c r="AW887" s="30"/>
      <c r="AX887" s="30"/>
      <c r="AY887" s="30"/>
      <c r="AZ887" s="30"/>
      <c r="BA887" s="30"/>
      <c r="BB887" s="30"/>
      <c r="BC887" s="30"/>
      <c r="BD887" s="30"/>
      <c r="BE887" s="30"/>
      <c r="BF887" s="30"/>
      <c r="BG887" s="30"/>
      <c r="BH887" s="30"/>
      <c r="BI887" s="30"/>
      <c r="BJ887" s="30"/>
      <c r="BK887" s="30"/>
      <c r="BL887" s="43"/>
      <c r="BM887" t="s">
        <v>100</v>
      </c>
    </row>
    <row r="888" spans="1:65" x14ac:dyDescent="0.2">
      <c r="A888" s="6"/>
      <c r="B888" s="40" t="s">
        <v>11</v>
      </c>
      <c r="C888" s="24" t="s">
        <v>75</v>
      </c>
      <c r="D888" s="25"/>
      <c r="E888" s="26"/>
      <c r="F888" s="26"/>
      <c r="G888" s="26"/>
      <c r="H888" s="26"/>
      <c r="I888" s="26"/>
      <c r="J888" s="26"/>
      <c r="K888" s="26"/>
      <c r="L888" s="26"/>
      <c r="M888" s="26"/>
      <c r="N888" s="26"/>
      <c r="O888" s="26"/>
      <c r="P888" s="26"/>
      <c r="Q888" s="26"/>
      <c r="R888" s="26"/>
      <c r="S888" s="26"/>
      <c r="T888" s="26"/>
      <c r="U888" s="26"/>
      <c r="V888" s="26"/>
      <c r="W888" s="26"/>
      <c r="X888" s="26"/>
      <c r="Y888" s="26"/>
      <c r="Z888" s="26"/>
      <c r="AA888" s="26"/>
      <c r="AB888" s="26"/>
      <c r="AC888" s="26"/>
      <c r="AD888" s="26"/>
      <c r="AE888" s="26"/>
      <c r="AF888" s="26"/>
      <c r="AG888" s="26"/>
      <c r="AH888" s="26"/>
      <c r="AI888" s="26"/>
      <c r="AJ888" s="26"/>
      <c r="AK888" s="26"/>
      <c r="AL888" s="26"/>
      <c r="AM888" s="26"/>
      <c r="AN888" s="26"/>
      <c r="AO888" s="26"/>
      <c r="AP888" s="26"/>
      <c r="AQ888" s="26"/>
      <c r="AR888" s="26"/>
      <c r="AS888" s="26"/>
      <c r="AT888" s="26"/>
      <c r="AU888" s="26"/>
      <c r="AV888" s="26"/>
      <c r="AW888" s="26"/>
      <c r="AX888" s="26"/>
      <c r="AY888" s="26"/>
      <c r="AZ888" s="26"/>
      <c r="BA888" s="26"/>
      <c r="BB888" s="26"/>
      <c r="BC888" s="26"/>
      <c r="BD888" s="26"/>
      <c r="BE888" s="26"/>
      <c r="BF888" s="26"/>
      <c r="BG888" s="26"/>
      <c r="BH888" s="26"/>
      <c r="BI888" s="26"/>
      <c r="BJ888" s="26"/>
      <c r="BK888" s="26"/>
      <c r="BL888" s="41"/>
      <c r="BM888" t="s">
        <v>100</v>
      </c>
    </row>
    <row r="889" spans="1:65" x14ac:dyDescent="0.2">
      <c r="A889" s="6"/>
      <c r="B889" s="40" t="s">
        <v>11</v>
      </c>
      <c r="C889" s="24" t="s">
        <v>79</v>
      </c>
      <c r="D889" s="25"/>
      <c r="E889" s="26"/>
      <c r="F889" s="26"/>
      <c r="G889" s="26"/>
      <c r="H889" s="26"/>
      <c r="I889" s="26"/>
      <c r="J889" s="26"/>
      <c r="K889" s="26"/>
      <c r="L889" s="26"/>
      <c r="M889" s="26"/>
      <c r="N889" s="26"/>
      <c r="O889" s="26"/>
      <c r="P889" s="26"/>
      <c r="Q889" s="26"/>
      <c r="R889" s="26"/>
      <c r="S889" s="26"/>
      <c r="T889" s="26"/>
      <c r="U889" s="26"/>
      <c r="V889" s="26"/>
      <c r="W889" s="26"/>
      <c r="X889" s="26"/>
      <c r="Y889" s="26"/>
      <c r="Z889" s="26"/>
      <c r="AA889" s="26"/>
      <c r="AB889" s="26"/>
      <c r="AC889" s="26"/>
      <c r="AD889" s="26"/>
      <c r="AE889" s="26"/>
      <c r="AF889" s="26"/>
      <c r="AG889" s="26"/>
      <c r="AH889" s="26"/>
      <c r="AI889" s="26"/>
      <c r="AJ889" s="26"/>
      <c r="AK889" s="26"/>
      <c r="AL889" s="26"/>
      <c r="AM889" s="26"/>
      <c r="AN889" s="26"/>
      <c r="AO889" s="26"/>
      <c r="AP889" s="26"/>
      <c r="AQ889" s="26"/>
      <c r="AR889" s="26"/>
      <c r="AS889" s="26"/>
      <c r="AT889" s="26"/>
      <c r="AU889" s="26"/>
      <c r="AV889" s="26"/>
      <c r="AW889" s="26"/>
      <c r="AX889" s="26"/>
      <c r="AY889" s="26"/>
      <c r="AZ889" s="26"/>
      <c r="BA889" s="26"/>
      <c r="BB889" s="26"/>
      <c r="BC889" s="26"/>
      <c r="BD889" s="26"/>
      <c r="BE889" s="26"/>
      <c r="BF889" s="26"/>
      <c r="BG889" s="26"/>
      <c r="BH889" s="26"/>
      <c r="BI889" s="26"/>
      <c r="BJ889" s="26"/>
      <c r="BK889" s="26"/>
      <c r="BL889" s="41"/>
      <c r="BM889" t="s">
        <v>100</v>
      </c>
    </row>
    <row r="890" spans="1:65" x14ac:dyDescent="0.2">
      <c r="A890" s="6"/>
      <c r="B890" s="40" t="s">
        <v>11</v>
      </c>
      <c r="C890" s="24" t="s">
        <v>240</v>
      </c>
      <c r="D890" s="25"/>
      <c r="E890" s="26"/>
      <c r="F890" s="26"/>
      <c r="G890" s="26"/>
      <c r="H890" s="26"/>
      <c r="I890" s="26"/>
      <c r="J890" s="26"/>
      <c r="K890" s="26"/>
      <c r="L890" s="26"/>
      <c r="M890" s="26"/>
      <c r="N890" s="26"/>
      <c r="O890" s="26"/>
      <c r="P890" s="26"/>
      <c r="Q890" s="26"/>
      <c r="R890" s="26"/>
      <c r="S890" s="26"/>
      <c r="T890" s="26"/>
      <c r="U890" s="26"/>
      <c r="V890" s="26"/>
      <c r="W890" s="33">
        <v>0</v>
      </c>
      <c r="X890" s="33">
        <v>0</v>
      </c>
      <c r="Y890" s="33">
        <v>0</v>
      </c>
      <c r="Z890" s="33">
        <v>0</v>
      </c>
      <c r="AA890" s="33">
        <v>0</v>
      </c>
      <c r="AB890" s="33">
        <v>0</v>
      </c>
      <c r="AC890" s="33">
        <v>0</v>
      </c>
      <c r="AD890" s="33">
        <v>0</v>
      </c>
      <c r="AE890" s="33">
        <v>0</v>
      </c>
      <c r="AF890" s="33">
        <v>0</v>
      </c>
      <c r="AG890" s="33">
        <v>0</v>
      </c>
      <c r="AH890" s="33">
        <v>0</v>
      </c>
      <c r="AI890" s="26"/>
      <c r="AJ890" s="26"/>
      <c r="AK890" s="26"/>
      <c r="AL890" s="26"/>
      <c r="AM890" s="26"/>
      <c r="AN890" s="26"/>
      <c r="AO890" s="26"/>
      <c r="AP890" s="26"/>
      <c r="AQ890" s="26"/>
      <c r="AR890" s="26"/>
      <c r="AS890" s="26"/>
      <c r="AT890" s="26"/>
      <c r="AU890" s="26"/>
      <c r="AV890" s="26"/>
      <c r="AW890" s="26"/>
      <c r="AX890" s="26"/>
      <c r="AY890" s="26"/>
      <c r="AZ890" s="26"/>
      <c r="BA890" s="26"/>
      <c r="BB890" s="26"/>
      <c r="BC890" s="26"/>
      <c r="BD890" s="26"/>
      <c r="BE890" s="26"/>
      <c r="BF890" s="26"/>
      <c r="BG890" s="26"/>
      <c r="BH890" s="26"/>
      <c r="BI890" s="26"/>
      <c r="BJ890" s="26"/>
      <c r="BK890" s="26"/>
      <c r="BL890" s="41"/>
      <c r="BM890" t="s">
        <v>100</v>
      </c>
    </row>
    <row r="891" spans="1:65" x14ac:dyDescent="0.2">
      <c r="A891" s="6"/>
      <c r="B891" s="40" t="s">
        <v>11</v>
      </c>
      <c r="C891" s="24" t="s">
        <v>78</v>
      </c>
      <c r="D891" s="25"/>
      <c r="E891" s="26"/>
      <c r="F891" s="26"/>
      <c r="G891" s="26"/>
      <c r="H891" s="26"/>
      <c r="I891" s="26"/>
      <c r="J891" s="26"/>
      <c r="K891" s="26"/>
      <c r="L891" s="26"/>
      <c r="M891" s="26"/>
      <c r="N891" s="26"/>
      <c r="O891" s="26"/>
      <c r="P891" s="26"/>
      <c r="Q891" s="26"/>
      <c r="R891" s="26"/>
      <c r="S891" s="26"/>
      <c r="T891" s="26"/>
      <c r="U891" s="26"/>
      <c r="V891" s="26"/>
      <c r="W891" s="26"/>
      <c r="X891" s="26"/>
      <c r="Y891" s="26"/>
      <c r="Z891" s="26"/>
      <c r="AA891" s="26"/>
      <c r="AB891" s="26"/>
      <c r="AC891" s="26"/>
      <c r="AD891" s="26"/>
      <c r="AE891" s="26"/>
      <c r="AF891" s="26"/>
      <c r="AG891" s="26"/>
      <c r="AH891" s="26"/>
      <c r="AI891" s="26"/>
      <c r="AJ891" s="26"/>
      <c r="AK891" s="26"/>
      <c r="AL891" s="26"/>
      <c r="AM891" s="26"/>
      <c r="AN891" s="26"/>
      <c r="AO891" s="26"/>
      <c r="AP891" s="26"/>
      <c r="AQ891" s="26"/>
      <c r="AR891" s="26"/>
      <c r="AS891" s="26"/>
      <c r="AT891" s="26"/>
      <c r="AU891" s="26"/>
      <c r="AV891" s="26"/>
      <c r="AW891" s="26"/>
      <c r="AX891" s="26"/>
      <c r="AY891" s="26"/>
      <c r="AZ891" s="26"/>
      <c r="BA891" s="26"/>
      <c r="BB891" s="26"/>
      <c r="BC891" s="26"/>
      <c r="BD891" s="26"/>
      <c r="BE891" s="26"/>
      <c r="BF891" s="26"/>
      <c r="BG891" s="26"/>
      <c r="BH891" s="26"/>
      <c r="BI891" s="26"/>
      <c r="BJ891" s="26"/>
      <c r="BK891" s="26"/>
      <c r="BL891" s="41"/>
      <c r="BM891" t="s">
        <v>100</v>
      </c>
    </row>
    <row r="892" spans="1:65" x14ac:dyDescent="0.2">
      <c r="A892" s="6"/>
      <c r="B892" s="40" t="s">
        <v>11</v>
      </c>
      <c r="C892" s="31" t="s">
        <v>42</v>
      </c>
      <c r="D892" s="27">
        <v>4831</v>
      </c>
      <c r="E892" s="28">
        <v>4831</v>
      </c>
      <c r="F892" s="28">
        <v>4937</v>
      </c>
      <c r="G892" s="28">
        <v>4953</v>
      </c>
      <c r="H892" s="28">
        <v>5186</v>
      </c>
      <c r="I892" s="28">
        <v>5210</v>
      </c>
      <c r="J892" s="28">
        <v>5193</v>
      </c>
      <c r="K892" s="28">
        <v>5137</v>
      </c>
      <c r="L892" s="28">
        <v>5164</v>
      </c>
      <c r="M892" s="28">
        <v>5340</v>
      </c>
      <c r="N892" s="28">
        <v>5407</v>
      </c>
      <c r="O892" s="28">
        <v>5625</v>
      </c>
      <c r="P892" s="28">
        <v>5607</v>
      </c>
      <c r="Q892" s="28">
        <v>5589</v>
      </c>
      <c r="R892" s="28">
        <v>5580</v>
      </c>
      <c r="S892" s="28">
        <v>5589</v>
      </c>
      <c r="T892" s="28">
        <v>5629</v>
      </c>
      <c r="U892" s="28">
        <v>5627</v>
      </c>
      <c r="V892" s="28">
        <v>5585</v>
      </c>
      <c r="W892" s="28">
        <v>5585</v>
      </c>
      <c r="X892" s="28">
        <v>5585</v>
      </c>
      <c r="Y892" s="28">
        <v>5585</v>
      </c>
      <c r="Z892" s="28">
        <v>5585</v>
      </c>
      <c r="AA892" s="28">
        <v>5585</v>
      </c>
      <c r="AB892" s="28">
        <v>5585</v>
      </c>
      <c r="AC892" s="28">
        <v>5585</v>
      </c>
      <c r="AD892" s="28">
        <v>5585</v>
      </c>
      <c r="AE892" s="28">
        <v>5585</v>
      </c>
      <c r="AF892" s="28">
        <v>5585</v>
      </c>
      <c r="AG892" s="28">
        <v>5585</v>
      </c>
      <c r="AH892" s="28">
        <v>5585</v>
      </c>
      <c r="AI892" s="28">
        <v>5585</v>
      </c>
      <c r="AJ892" s="28">
        <v>5585</v>
      </c>
      <c r="AK892" s="28">
        <v>5585</v>
      </c>
      <c r="AL892" s="28">
        <v>5585</v>
      </c>
      <c r="AM892" s="28">
        <v>5585</v>
      </c>
      <c r="AN892" s="28">
        <v>5585</v>
      </c>
      <c r="AO892" s="28">
        <v>5585</v>
      </c>
      <c r="AP892" s="28">
        <v>5585</v>
      </c>
      <c r="AQ892" s="28">
        <v>5585</v>
      </c>
      <c r="AR892" s="28">
        <v>5585</v>
      </c>
      <c r="AS892" s="28">
        <v>5585</v>
      </c>
      <c r="AT892" s="28">
        <v>5585</v>
      </c>
      <c r="AU892" s="28">
        <v>5585</v>
      </c>
      <c r="AV892" s="28">
        <v>5585</v>
      </c>
      <c r="AW892" s="28">
        <v>5585</v>
      </c>
      <c r="AX892" s="28">
        <v>5585</v>
      </c>
      <c r="AY892" s="28">
        <v>5585</v>
      </c>
      <c r="AZ892" s="28">
        <v>5585</v>
      </c>
      <c r="BA892" s="28">
        <v>5585</v>
      </c>
      <c r="BB892" s="28">
        <v>5585</v>
      </c>
      <c r="BC892" s="28">
        <v>5585</v>
      </c>
      <c r="BD892" s="28">
        <v>5585</v>
      </c>
      <c r="BE892" s="28">
        <v>5585</v>
      </c>
      <c r="BF892" s="28">
        <v>5585</v>
      </c>
      <c r="BG892" s="28">
        <v>5585</v>
      </c>
      <c r="BH892" s="28">
        <v>5585</v>
      </c>
      <c r="BI892" s="28">
        <v>5585</v>
      </c>
      <c r="BJ892" s="28">
        <v>5585</v>
      </c>
      <c r="BK892" s="28">
        <v>5585</v>
      </c>
      <c r="BL892" s="42">
        <v>5585</v>
      </c>
      <c r="BM892" t="s">
        <v>100</v>
      </c>
    </row>
    <row r="893" spans="1:65" x14ac:dyDescent="0.2">
      <c r="A893" s="6"/>
      <c r="B893" s="40" t="s">
        <v>11</v>
      </c>
      <c r="C893" s="24" t="s">
        <v>74</v>
      </c>
      <c r="D893" s="35">
        <v>4831</v>
      </c>
      <c r="E893" s="29">
        <v>4831</v>
      </c>
      <c r="F893" s="29">
        <v>4937</v>
      </c>
      <c r="G893" s="29">
        <v>4953</v>
      </c>
      <c r="H893" s="29">
        <v>5186</v>
      </c>
      <c r="I893" s="29">
        <v>5210</v>
      </c>
      <c r="J893" s="29">
        <v>5193</v>
      </c>
      <c r="K893" s="29">
        <v>5137</v>
      </c>
      <c r="L893" s="29">
        <v>5164</v>
      </c>
      <c r="M893" s="29">
        <v>5340</v>
      </c>
      <c r="N893" s="29">
        <v>5407</v>
      </c>
      <c r="O893" s="29">
        <v>5625</v>
      </c>
      <c r="P893" s="29">
        <v>5607</v>
      </c>
      <c r="Q893" s="29">
        <v>5589</v>
      </c>
      <c r="R893" s="29">
        <v>5580</v>
      </c>
      <c r="S893" s="29">
        <v>5589</v>
      </c>
      <c r="T893" s="29">
        <v>5629</v>
      </c>
      <c r="U893" s="29">
        <v>5627</v>
      </c>
      <c r="V893" s="29">
        <v>5585</v>
      </c>
      <c r="W893" s="29">
        <v>5585</v>
      </c>
      <c r="X893" s="26">
        <v>5742</v>
      </c>
      <c r="Y893" s="26">
        <v>0</v>
      </c>
      <c r="Z893" s="26">
        <v>0</v>
      </c>
      <c r="AA893" s="26">
        <v>0</v>
      </c>
      <c r="AB893" s="26">
        <v>0</v>
      </c>
      <c r="AC893" s="26">
        <v>5742</v>
      </c>
      <c r="AD893" s="26">
        <v>0</v>
      </c>
      <c r="AE893" s="26">
        <v>0</v>
      </c>
      <c r="AF893" s="26">
        <v>0</v>
      </c>
      <c r="AG893" s="26">
        <v>0</v>
      </c>
      <c r="AH893" s="26">
        <v>5742</v>
      </c>
      <c r="AI893" s="26"/>
      <c r="AJ893" s="26"/>
      <c r="AK893" s="26"/>
      <c r="AL893" s="26"/>
      <c r="AM893" s="26"/>
      <c r="AN893" s="26"/>
      <c r="AO893" s="26"/>
      <c r="AP893" s="26"/>
      <c r="AQ893" s="26"/>
      <c r="AR893" s="26"/>
      <c r="AS893" s="26"/>
      <c r="AT893" s="26"/>
      <c r="AU893" s="26"/>
      <c r="AV893" s="26"/>
      <c r="AW893" s="26"/>
      <c r="AX893" s="26"/>
      <c r="AY893" s="26"/>
      <c r="AZ893" s="26"/>
      <c r="BA893" s="26"/>
      <c r="BB893" s="26"/>
      <c r="BC893" s="26"/>
      <c r="BD893" s="26"/>
      <c r="BE893" s="26"/>
      <c r="BF893" s="26"/>
      <c r="BG893" s="26"/>
      <c r="BH893" s="26"/>
      <c r="BI893" s="26"/>
      <c r="BJ893" s="26"/>
      <c r="BK893" s="26"/>
      <c r="BL893" s="41"/>
      <c r="BM893" t="s">
        <v>100</v>
      </c>
    </row>
    <row r="894" spans="1:65" x14ac:dyDescent="0.2">
      <c r="A894" s="6"/>
      <c r="B894" s="40" t="s">
        <v>11</v>
      </c>
      <c r="C894" s="24" t="s">
        <v>83</v>
      </c>
      <c r="D894" s="25"/>
      <c r="E894" s="26"/>
      <c r="F894" s="26"/>
      <c r="G894" s="26"/>
      <c r="H894" s="26"/>
      <c r="I894" s="26"/>
      <c r="J894" s="26"/>
      <c r="K894" s="26"/>
      <c r="L894" s="26"/>
      <c r="M894" s="26"/>
      <c r="N894" s="26"/>
      <c r="O894" s="26"/>
      <c r="P894" s="26"/>
      <c r="Q894" s="26"/>
      <c r="R894" s="26"/>
      <c r="S894" s="26"/>
      <c r="T894" s="26"/>
      <c r="U894" s="26"/>
      <c r="V894" s="26"/>
      <c r="W894" s="30"/>
      <c r="X894" s="30"/>
      <c r="Y894" s="30"/>
      <c r="Z894" s="30"/>
      <c r="AA894" s="30"/>
      <c r="AB894" s="30"/>
      <c r="AC894" s="30"/>
      <c r="AD894" s="30"/>
      <c r="AE894" s="30"/>
      <c r="AF894" s="30"/>
      <c r="AG894" s="30"/>
      <c r="AH894" s="30"/>
      <c r="AI894" s="30"/>
      <c r="AJ894" s="30"/>
      <c r="AK894" s="30"/>
      <c r="AL894" s="30"/>
      <c r="AM894" s="30"/>
      <c r="AN894" s="30"/>
      <c r="AO894" s="30"/>
      <c r="AP894" s="30"/>
      <c r="AQ894" s="30"/>
      <c r="AR894" s="30"/>
      <c r="AS894" s="30"/>
      <c r="AT894" s="30"/>
      <c r="AU894" s="30"/>
      <c r="AV894" s="30"/>
      <c r="AW894" s="30"/>
      <c r="AX894" s="30"/>
      <c r="AY894" s="30"/>
      <c r="AZ894" s="30"/>
      <c r="BA894" s="30"/>
      <c r="BB894" s="30"/>
      <c r="BC894" s="30"/>
      <c r="BD894" s="30"/>
      <c r="BE894" s="30"/>
      <c r="BF894" s="30"/>
      <c r="BG894" s="30"/>
      <c r="BH894" s="30"/>
      <c r="BI894" s="30"/>
      <c r="BJ894" s="30"/>
      <c r="BK894" s="30"/>
      <c r="BL894" s="43"/>
      <c r="BM894" t="s">
        <v>100</v>
      </c>
    </row>
    <row r="895" spans="1:65" x14ac:dyDescent="0.2">
      <c r="A895" s="6"/>
      <c r="B895" s="40" t="s">
        <v>11</v>
      </c>
      <c r="C895" s="24" t="s">
        <v>75</v>
      </c>
      <c r="D895" s="25"/>
      <c r="E895" s="26"/>
      <c r="F895" s="26"/>
      <c r="G895" s="26"/>
      <c r="H895" s="26"/>
      <c r="I895" s="26"/>
      <c r="J895" s="26"/>
      <c r="K895" s="26"/>
      <c r="L895" s="26"/>
      <c r="M895" s="26"/>
      <c r="N895" s="26"/>
      <c r="O895" s="26"/>
      <c r="P895" s="26"/>
      <c r="Q895" s="26"/>
      <c r="R895" s="26"/>
      <c r="S895" s="26"/>
      <c r="T895" s="26"/>
      <c r="U895" s="26"/>
      <c r="V895" s="26"/>
      <c r="W895" s="26"/>
      <c r="X895" s="26"/>
      <c r="Y895" s="26"/>
      <c r="Z895" s="26"/>
      <c r="AA895" s="26"/>
      <c r="AB895" s="26"/>
      <c r="AC895" s="26"/>
      <c r="AD895" s="26"/>
      <c r="AE895" s="26"/>
      <c r="AF895" s="26"/>
      <c r="AG895" s="26"/>
      <c r="AH895" s="26"/>
      <c r="AI895" s="26"/>
      <c r="AJ895" s="26"/>
      <c r="AK895" s="26"/>
      <c r="AL895" s="26"/>
      <c r="AM895" s="26"/>
      <c r="AN895" s="26"/>
      <c r="AO895" s="26"/>
      <c r="AP895" s="26"/>
      <c r="AQ895" s="26"/>
      <c r="AR895" s="26"/>
      <c r="AS895" s="26"/>
      <c r="AT895" s="26"/>
      <c r="AU895" s="26"/>
      <c r="AV895" s="26"/>
      <c r="AW895" s="26"/>
      <c r="AX895" s="26"/>
      <c r="AY895" s="26"/>
      <c r="AZ895" s="26"/>
      <c r="BA895" s="26"/>
      <c r="BB895" s="26"/>
      <c r="BC895" s="26"/>
      <c r="BD895" s="26"/>
      <c r="BE895" s="26"/>
      <c r="BF895" s="26"/>
      <c r="BG895" s="26"/>
      <c r="BH895" s="26"/>
      <c r="BI895" s="26"/>
      <c r="BJ895" s="26"/>
      <c r="BK895" s="26"/>
      <c r="BL895" s="41"/>
      <c r="BM895" t="s">
        <v>100</v>
      </c>
    </row>
    <row r="896" spans="1:65" x14ac:dyDescent="0.2">
      <c r="A896" s="6"/>
      <c r="B896" s="40" t="s">
        <v>11</v>
      </c>
      <c r="C896" s="24" t="s">
        <v>79</v>
      </c>
      <c r="D896" s="25"/>
      <c r="E896" s="26"/>
      <c r="F896" s="26"/>
      <c r="G896" s="26"/>
      <c r="H896" s="26"/>
      <c r="I896" s="26"/>
      <c r="J896" s="26"/>
      <c r="K896" s="26"/>
      <c r="L896" s="26"/>
      <c r="M896" s="26"/>
      <c r="N896" s="26"/>
      <c r="O896" s="26"/>
      <c r="P896" s="26"/>
      <c r="Q896" s="26"/>
      <c r="R896" s="26"/>
      <c r="S896" s="26"/>
      <c r="T896" s="26"/>
      <c r="U896" s="26"/>
      <c r="V896" s="26"/>
      <c r="W896" s="26"/>
      <c r="X896" s="26"/>
      <c r="Y896" s="26"/>
      <c r="Z896" s="26"/>
      <c r="AA896" s="26"/>
      <c r="AB896" s="26"/>
      <c r="AC896" s="26"/>
      <c r="AD896" s="26"/>
      <c r="AE896" s="26"/>
      <c r="AF896" s="26"/>
      <c r="AG896" s="26"/>
      <c r="AH896" s="26"/>
      <c r="AI896" s="26"/>
      <c r="AJ896" s="26"/>
      <c r="AK896" s="26"/>
      <c r="AL896" s="26"/>
      <c r="AM896" s="26"/>
      <c r="AN896" s="26"/>
      <c r="AO896" s="26"/>
      <c r="AP896" s="26"/>
      <c r="AQ896" s="26"/>
      <c r="AR896" s="26"/>
      <c r="AS896" s="26"/>
      <c r="AT896" s="26"/>
      <c r="AU896" s="26"/>
      <c r="AV896" s="26"/>
      <c r="AW896" s="26"/>
      <c r="AX896" s="26"/>
      <c r="AY896" s="26"/>
      <c r="AZ896" s="26"/>
      <c r="BA896" s="26"/>
      <c r="BB896" s="26"/>
      <c r="BC896" s="26"/>
      <c r="BD896" s="26"/>
      <c r="BE896" s="26"/>
      <c r="BF896" s="26"/>
      <c r="BG896" s="26"/>
      <c r="BH896" s="26"/>
      <c r="BI896" s="26"/>
      <c r="BJ896" s="26"/>
      <c r="BK896" s="26"/>
      <c r="BL896" s="41"/>
      <c r="BM896" t="s">
        <v>100</v>
      </c>
    </row>
    <row r="897" spans="1:65" x14ac:dyDescent="0.2">
      <c r="A897" s="6"/>
      <c r="B897" s="40" t="s">
        <v>11</v>
      </c>
      <c r="C897" s="24" t="s">
        <v>80</v>
      </c>
      <c r="D897" s="25"/>
      <c r="E897" s="26"/>
      <c r="F897" s="26"/>
      <c r="G897" s="26"/>
      <c r="H897" s="26"/>
      <c r="I897" s="26"/>
      <c r="J897" s="26"/>
      <c r="K897" s="26"/>
      <c r="L897" s="26"/>
      <c r="M897" s="26"/>
      <c r="N897" s="26"/>
      <c r="O897" s="26"/>
      <c r="P897" s="26"/>
      <c r="Q897" s="26"/>
      <c r="R897" s="26"/>
      <c r="S897" s="26"/>
      <c r="T897" s="26"/>
      <c r="U897" s="26"/>
      <c r="V897" s="26"/>
      <c r="W897" s="26"/>
      <c r="X897" s="26"/>
      <c r="Y897" s="26"/>
      <c r="Z897" s="26"/>
      <c r="AA897" s="26"/>
      <c r="AB897" s="26"/>
      <c r="AC897" s="26"/>
      <c r="AD897" s="26"/>
      <c r="AE897" s="26"/>
      <c r="AF897" s="26"/>
      <c r="AG897" s="26"/>
      <c r="AH897" s="26"/>
      <c r="AI897" s="26"/>
      <c r="AJ897" s="26"/>
      <c r="AK897" s="26"/>
      <c r="AL897" s="26"/>
      <c r="AM897" s="26"/>
      <c r="AN897" s="26"/>
      <c r="AO897" s="26"/>
      <c r="AP897" s="26"/>
      <c r="AQ897" s="26"/>
      <c r="AR897" s="26"/>
      <c r="AS897" s="26"/>
      <c r="AT897" s="26"/>
      <c r="AU897" s="26"/>
      <c r="AV897" s="26"/>
      <c r="AW897" s="26"/>
      <c r="AX897" s="26"/>
      <c r="AY897" s="26"/>
      <c r="AZ897" s="26"/>
      <c r="BA897" s="26"/>
      <c r="BB897" s="26"/>
      <c r="BC897" s="26"/>
      <c r="BD897" s="26"/>
      <c r="BE897" s="26"/>
      <c r="BF897" s="26"/>
      <c r="BG897" s="26"/>
      <c r="BH897" s="26"/>
      <c r="BI897" s="26"/>
      <c r="BJ897" s="26"/>
      <c r="BK897" s="26"/>
      <c r="BL897" s="41"/>
      <c r="BM897" t="s">
        <v>100</v>
      </c>
    </row>
    <row r="898" spans="1:65" x14ac:dyDescent="0.2">
      <c r="A898" s="6"/>
      <c r="B898" s="40" t="s">
        <v>11</v>
      </c>
      <c r="C898" s="24" t="s">
        <v>78</v>
      </c>
      <c r="D898" s="25"/>
      <c r="E898" s="26"/>
      <c r="F898" s="26"/>
      <c r="G898" s="26"/>
      <c r="H898" s="26"/>
      <c r="I898" s="26"/>
      <c r="J898" s="26"/>
      <c r="K898" s="26"/>
      <c r="L898" s="26"/>
      <c r="M898" s="26"/>
      <c r="N898" s="26"/>
      <c r="O898" s="26"/>
      <c r="P898" s="26"/>
      <c r="Q898" s="26"/>
      <c r="R898" s="26"/>
      <c r="S898" s="26"/>
      <c r="T898" s="26"/>
      <c r="U898" s="26"/>
      <c r="V898" s="26"/>
      <c r="W898" s="26"/>
      <c r="X898" s="26"/>
      <c r="Y898" s="26"/>
      <c r="Z898" s="26"/>
      <c r="AA898" s="26"/>
      <c r="AB898" s="26"/>
      <c r="AC898" s="26"/>
      <c r="AD898" s="26"/>
      <c r="AE898" s="26"/>
      <c r="AF898" s="26"/>
      <c r="AG898" s="26"/>
      <c r="AH898" s="26"/>
      <c r="AI898" s="26"/>
      <c r="AJ898" s="26"/>
      <c r="AK898" s="26"/>
      <c r="AL898" s="26"/>
      <c r="AM898" s="26"/>
      <c r="AN898" s="26"/>
      <c r="AO898" s="26"/>
      <c r="AP898" s="26"/>
      <c r="AQ898" s="26"/>
      <c r="AR898" s="26"/>
      <c r="AS898" s="26"/>
      <c r="AT898" s="26"/>
      <c r="AU898" s="26"/>
      <c r="AV898" s="26"/>
      <c r="AW898" s="26"/>
      <c r="AX898" s="26"/>
      <c r="AY898" s="26"/>
      <c r="AZ898" s="26"/>
      <c r="BA898" s="26"/>
      <c r="BB898" s="26"/>
      <c r="BC898" s="26"/>
      <c r="BD898" s="26"/>
      <c r="BE898" s="26"/>
      <c r="BF898" s="26"/>
      <c r="BG898" s="26"/>
      <c r="BH898" s="26"/>
      <c r="BI898" s="26"/>
      <c r="BJ898" s="26"/>
      <c r="BK898" s="26"/>
      <c r="BL898" s="41"/>
      <c r="BM898" t="s">
        <v>100</v>
      </c>
    </row>
    <row r="899" spans="1:65" x14ac:dyDescent="0.2">
      <c r="A899" s="6"/>
      <c r="B899" s="40" t="s">
        <v>11</v>
      </c>
      <c r="C899" s="31" t="s">
        <v>43</v>
      </c>
      <c r="D899" s="27">
        <v>4654</v>
      </c>
      <c r="E899" s="28">
        <v>0</v>
      </c>
      <c r="F899" s="28">
        <v>0</v>
      </c>
      <c r="G899" s="28">
        <v>0</v>
      </c>
      <c r="H899" s="28">
        <v>0</v>
      </c>
      <c r="I899" s="28">
        <v>0</v>
      </c>
      <c r="J899" s="28">
        <v>0</v>
      </c>
      <c r="K899" s="28">
        <v>0</v>
      </c>
      <c r="L899" s="28">
        <v>5641</v>
      </c>
      <c r="M899" s="28">
        <v>5898</v>
      </c>
      <c r="N899" s="28">
        <v>5811</v>
      </c>
      <c r="O899" s="28">
        <v>5811</v>
      </c>
      <c r="P899" s="28">
        <v>5650</v>
      </c>
      <c r="Q899" s="28">
        <v>5650</v>
      </c>
      <c r="R899" s="28">
        <v>5654</v>
      </c>
      <c r="S899" s="28">
        <v>5666</v>
      </c>
      <c r="T899" s="28">
        <v>5578</v>
      </c>
      <c r="U899" s="28">
        <v>5493</v>
      </c>
      <c r="V899" s="28">
        <v>5355</v>
      </c>
      <c r="W899" s="28">
        <v>5355</v>
      </c>
      <c r="X899" s="28">
        <v>5355</v>
      </c>
      <c r="Y899" s="28">
        <v>5355</v>
      </c>
      <c r="Z899" s="28">
        <v>5355</v>
      </c>
      <c r="AA899" s="28">
        <v>5355</v>
      </c>
      <c r="AB899" s="28">
        <v>5355</v>
      </c>
      <c r="AC899" s="28">
        <v>5355</v>
      </c>
      <c r="AD899" s="28">
        <v>5355</v>
      </c>
      <c r="AE899" s="28">
        <v>5355</v>
      </c>
      <c r="AF899" s="28">
        <v>5355</v>
      </c>
      <c r="AG899" s="28">
        <v>5355</v>
      </c>
      <c r="AH899" s="28">
        <v>5355</v>
      </c>
      <c r="AI899" s="28">
        <v>5355</v>
      </c>
      <c r="AJ899" s="28">
        <v>5355</v>
      </c>
      <c r="AK899" s="28">
        <v>5355</v>
      </c>
      <c r="AL899" s="28">
        <v>5355</v>
      </c>
      <c r="AM899" s="28">
        <v>5355</v>
      </c>
      <c r="AN899" s="28">
        <v>5355</v>
      </c>
      <c r="AO899" s="28">
        <v>5355</v>
      </c>
      <c r="AP899" s="28">
        <v>5355</v>
      </c>
      <c r="AQ899" s="28">
        <v>5355</v>
      </c>
      <c r="AR899" s="28">
        <v>5355</v>
      </c>
      <c r="AS899" s="28">
        <v>5355</v>
      </c>
      <c r="AT899" s="28">
        <v>5355</v>
      </c>
      <c r="AU899" s="28">
        <v>5355</v>
      </c>
      <c r="AV899" s="28">
        <v>5355</v>
      </c>
      <c r="AW899" s="28">
        <v>5355</v>
      </c>
      <c r="AX899" s="28">
        <v>5355</v>
      </c>
      <c r="AY899" s="28">
        <v>5355</v>
      </c>
      <c r="AZ899" s="28">
        <v>5355</v>
      </c>
      <c r="BA899" s="28">
        <v>5355</v>
      </c>
      <c r="BB899" s="28">
        <v>5355</v>
      </c>
      <c r="BC899" s="28">
        <v>5355</v>
      </c>
      <c r="BD899" s="28">
        <v>5355</v>
      </c>
      <c r="BE899" s="28">
        <v>5355</v>
      </c>
      <c r="BF899" s="28">
        <v>5355</v>
      </c>
      <c r="BG899" s="28">
        <v>5355</v>
      </c>
      <c r="BH899" s="28">
        <v>5355</v>
      </c>
      <c r="BI899" s="28">
        <v>5355</v>
      </c>
      <c r="BJ899" s="28">
        <v>5355</v>
      </c>
      <c r="BK899" s="28">
        <v>5355</v>
      </c>
      <c r="BL899" s="42">
        <v>5355</v>
      </c>
      <c r="BM899" t="s">
        <v>100</v>
      </c>
    </row>
    <row r="900" spans="1:65" x14ac:dyDescent="0.2">
      <c r="A900" s="6"/>
      <c r="B900" s="40" t="s">
        <v>11</v>
      </c>
      <c r="C900" s="24" t="s">
        <v>74</v>
      </c>
      <c r="D900" s="35">
        <v>4654</v>
      </c>
      <c r="E900" s="29">
        <v>0</v>
      </c>
      <c r="F900" s="29">
        <v>0</v>
      </c>
      <c r="G900" s="29">
        <v>0</v>
      </c>
      <c r="H900" s="29">
        <v>0</v>
      </c>
      <c r="I900" s="29">
        <v>0</v>
      </c>
      <c r="J900" s="29">
        <v>0</v>
      </c>
      <c r="K900" s="29">
        <v>0</v>
      </c>
      <c r="L900" s="29">
        <v>5641</v>
      </c>
      <c r="M900" s="29">
        <v>5898</v>
      </c>
      <c r="N900" s="29">
        <v>5811</v>
      </c>
      <c r="O900" s="29">
        <v>5811</v>
      </c>
      <c r="P900" s="29">
        <v>5650</v>
      </c>
      <c r="Q900" s="29">
        <v>5650</v>
      </c>
      <c r="R900" s="29">
        <v>5654</v>
      </c>
      <c r="S900" s="29">
        <v>5666</v>
      </c>
      <c r="T900" s="29">
        <v>5578</v>
      </c>
      <c r="U900" s="29">
        <v>5493</v>
      </c>
      <c r="V900" s="29">
        <v>5355</v>
      </c>
      <c r="W900" s="29">
        <v>5355</v>
      </c>
      <c r="X900" s="26">
        <v>0</v>
      </c>
      <c r="Y900" s="26">
        <v>0</v>
      </c>
      <c r="Z900" s="26">
        <v>0</v>
      </c>
      <c r="AA900" s="26">
        <v>0</v>
      </c>
      <c r="AB900" s="26">
        <v>0</v>
      </c>
      <c r="AC900" s="26">
        <v>0</v>
      </c>
      <c r="AD900" s="26">
        <v>0</v>
      </c>
      <c r="AE900" s="26">
        <v>0</v>
      </c>
      <c r="AF900" s="26">
        <v>0</v>
      </c>
      <c r="AG900" s="26">
        <v>0</v>
      </c>
      <c r="AH900" s="26">
        <v>0</v>
      </c>
      <c r="AI900" s="26"/>
      <c r="AJ900" s="26"/>
      <c r="AK900" s="26"/>
      <c r="AL900" s="26"/>
      <c r="AM900" s="26"/>
      <c r="AN900" s="26"/>
      <c r="AO900" s="26"/>
      <c r="AP900" s="26"/>
      <c r="AQ900" s="26"/>
      <c r="AR900" s="26"/>
      <c r="AS900" s="26"/>
      <c r="AT900" s="26"/>
      <c r="AU900" s="26"/>
      <c r="AV900" s="26"/>
      <c r="AW900" s="26"/>
      <c r="AX900" s="26"/>
      <c r="AY900" s="26"/>
      <c r="AZ900" s="26"/>
      <c r="BA900" s="26"/>
      <c r="BB900" s="26"/>
      <c r="BC900" s="26"/>
      <c r="BD900" s="26"/>
      <c r="BE900" s="26"/>
      <c r="BF900" s="26"/>
      <c r="BG900" s="26"/>
      <c r="BH900" s="26"/>
      <c r="BI900" s="26"/>
      <c r="BJ900" s="26"/>
      <c r="BK900" s="26"/>
      <c r="BL900" s="41"/>
      <c r="BM900" t="s">
        <v>100</v>
      </c>
    </row>
    <row r="901" spans="1:65" x14ac:dyDescent="0.2">
      <c r="A901" s="6"/>
      <c r="B901" s="40" t="s">
        <v>11</v>
      </c>
      <c r="C901" s="24" t="s">
        <v>83</v>
      </c>
      <c r="D901" s="25"/>
      <c r="E901" s="26"/>
      <c r="F901" s="26"/>
      <c r="G901" s="26"/>
      <c r="H901" s="26"/>
      <c r="I901" s="26"/>
      <c r="J901" s="26"/>
      <c r="K901" s="26"/>
      <c r="L901" s="26"/>
      <c r="M901" s="26"/>
      <c r="N901" s="26"/>
      <c r="O901" s="26"/>
      <c r="P901" s="26"/>
      <c r="Q901" s="26"/>
      <c r="R901" s="26"/>
      <c r="S901" s="26"/>
      <c r="T901" s="26"/>
      <c r="U901" s="26"/>
      <c r="V901" s="26"/>
      <c r="W901" s="30"/>
      <c r="X901" s="30"/>
      <c r="Y901" s="30"/>
      <c r="Z901" s="30"/>
      <c r="AA901" s="30"/>
      <c r="AB901" s="30"/>
      <c r="AC901" s="30"/>
      <c r="AD901" s="30"/>
      <c r="AE901" s="30"/>
      <c r="AF901" s="30"/>
      <c r="AG901" s="30"/>
      <c r="AH901" s="30"/>
      <c r="AI901" s="30"/>
      <c r="AJ901" s="30"/>
      <c r="AK901" s="30"/>
      <c r="AL901" s="30"/>
      <c r="AM901" s="30"/>
      <c r="AN901" s="30"/>
      <c r="AO901" s="30"/>
      <c r="AP901" s="30"/>
      <c r="AQ901" s="30"/>
      <c r="AR901" s="30"/>
      <c r="AS901" s="30"/>
      <c r="AT901" s="30"/>
      <c r="AU901" s="30"/>
      <c r="AV901" s="30"/>
      <c r="AW901" s="30"/>
      <c r="AX901" s="30"/>
      <c r="AY901" s="30"/>
      <c r="AZ901" s="30"/>
      <c r="BA901" s="30"/>
      <c r="BB901" s="30"/>
      <c r="BC901" s="30"/>
      <c r="BD901" s="30"/>
      <c r="BE901" s="30"/>
      <c r="BF901" s="30"/>
      <c r="BG901" s="30"/>
      <c r="BH901" s="30"/>
      <c r="BI901" s="30"/>
      <c r="BJ901" s="30"/>
      <c r="BK901" s="30"/>
      <c r="BL901" s="43"/>
      <c r="BM901" t="s">
        <v>100</v>
      </c>
    </row>
    <row r="902" spans="1:65" x14ac:dyDescent="0.2">
      <c r="A902" s="6"/>
      <c r="B902" s="40" t="s">
        <v>11</v>
      </c>
      <c r="C902" s="24" t="s">
        <v>75</v>
      </c>
      <c r="D902" s="25"/>
      <c r="E902" s="26"/>
      <c r="F902" s="26"/>
      <c r="G902" s="26"/>
      <c r="H902" s="26"/>
      <c r="I902" s="26"/>
      <c r="J902" s="26"/>
      <c r="K902" s="26"/>
      <c r="L902" s="26"/>
      <c r="M902" s="26"/>
      <c r="N902" s="26"/>
      <c r="O902" s="26"/>
      <c r="P902" s="26"/>
      <c r="Q902" s="26"/>
      <c r="R902" s="26"/>
      <c r="S902" s="26"/>
      <c r="T902" s="26"/>
      <c r="U902" s="26"/>
      <c r="V902" s="26"/>
      <c r="W902" s="26"/>
      <c r="X902" s="26"/>
      <c r="Y902" s="26"/>
      <c r="Z902" s="26"/>
      <c r="AA902" s="26"/>
      <c r="AB902" s="26"/>
      <c r="AC902" s="26"/>
      <c r="AD902" s="26"/>
      <c r="AE902" s="26"/>
      <c r="AF902" s="26"/>
      <c r="AG902" s="26"/>
      <c r="AH902" s="26"/>
      <c r="AI902" s="26"/>
      <c r="AJ902" s="26"/>
      <c r="AK902" s="26"/>
      <c r="AL902" s="26"/>
      <c r="AM902" s="26"/>
      <c r="AN902" s="26"/>
      <c r="AO902" s="26"/>
      <c r="AP902" s="26"/>
      <c r="AQ902" s="26"/>
      <c r="AR902" s="26"/>
      <c r="AS902" s="26"/>
      <c r="AT902" s="26"/>
      <c r="AU902" s="26"/>
      <c r="AV902" s="26"/>
      <c r="AW902" s="26"/>
      <c r="AX902" s="26"/>
      <c r="AY902" s="26"/>
      <c r="AZ902" s="26"/>
      <c r="BA902" s="26"/>
      <c r="BB902" s="26"/>
      <c r="BC902" s="26"/>
      <c r="BD902" s="26"/>
      <c r="BE902" s="26"/>
      <c r="BF902" s="26"/>
      <c r="BG902" s="26"/>
      <c r="BH902" s="26"/>
      <c r="BI902" s="26"/>
      <c r="BJ902" s="26"/>
      <c r="BK902" s="26"/>
      <c r="BL902" s="41"/>
      <c r="BM902" t="s">
        <v>100</v>
      </c>
    </row>
    <row r="903" spans="1:65" x14ac:dyDescent="0.2">
      <c r="A903" s="6"/>
      <c r="B903" s="40" t="s">
        <v>11</v>
      </c>
      <c r="C903" s="24" t="s">
        <v>79</v>
      </c>
      <c r="D903" s="25"/>
      <c r="E903" s="26"/>
      <c r="F903" s="26"/>
      <c r="G903" s="26"/>
      <c r="H903" s="26"/>
      <c r="I903" s="26"/>
      <c r="J903" s="26"/>
      <c r="K903" s="26"/>
      <c r="L903" s="26"/>
      <c r="M903" s="26"/>
      <c r="N903" s="26"/>
      <c r="O903" s="26"/>
      <c r="P903" s="26"/>
      <c r="Q903" s="26"/>
      <c r="R903" s="26"/>
      <c r="S903" s="26"/>
      <c r="T903" s="26"/>
      <c r="U903" s="26"/>
      <c r="V903" s="26"/>
      <c r="W903" s="26"/>
      <c r="X903" s="26"/>
      <c r="Y903" s="26"/>
      <c r="Z903" s="26"/>
      <c r="AA903" s="26"/>
      <c r="AB903" s="26"/>
      <c r="AC903" s="26"/>
      <c r="AD903" s="26"/>
      <c r="AE903" s="26"/>
      <c r="AF903" s="26"/>
      <c r="AG903" s="26"/>
      <c r="AH903" s="26"/>
      <c r="AI903" s="26"/>
      <c r="AJ903" s="26"/>
      <c r="AK903" s="26"/>
      <c r="AL903" s="26"/>
      <c r="AM903" s="26"/>
      <c r="AN903" s="26"/>
      <c r="AO903" s="26"/>
      <c r="AP903" s="26"/>
      <c r="AQ903" s="26"/>
      <c r="AR903" s="26"/>
      <c r="AS903" s="26"/>
      <c r="AT903" s="26"/>
      <c r="AU903" s="26"/>
      <c r="AV903" s="26"/>
      <c r="AW903" s="26"/>
      <c r="AX903" s="26"/>
      <c r="AY903" s="26"/>
      <c r="AZ903" s="26"/>
      <c r="BA903" s="26"/>
      <c r="BB903" s="26"/>
      <c r="BC903" s="26"/>
      <c r="BD903" s="26"/>
      <c r="BE903" s="26"/>
      <c r="BF903" s="26"/>
      <c r="BG903" s="26"/>
      <c r="BH903" s="26"/>
      <c r="BI903" s="26"/>
      <c r="BJ903" s="26"/>
      <c r="BK903" s="26"/>
      <c r="BL903" s="41"/>
      <c r="BM903" t="s">
        <v>100</v>
      </c>
    </row>
    <row r="904" spans="1:65" x14ac:dyDescent="0.2">
      <c r="A904" s="6"/>
      <c r="B904" s="40" t="s">
        <v>11</v>
      </c>
      <c r="C904" s="24" t="s">
        <v>80</v>
      </c>
      <c r="D904" s="25"/>
      <c r="E904" s="26"/>
      <c r="F904" s="26"/>
      <c r="G904" s="26"/>
      <c r="H904" s="26"/>
      <c r="I904" s="26"/>
      <c r="J904" s="26"/>
      <c r="K904" s="26"/>
      <c r="L904" s="26"/>
      <c r="M904" s="26"/>
      <c r="N904" s="26"/>
      <c r="O904" s="26"/>
      <c r="P904" s="26"/>
      <c r="Q904" s="26"/>
      <c r="R904" s="26"/>
      <c r="S904" s="26"/>
      <c r="T904" s="26"/>
      <c r="U904" s="26"/>
      <c r="V904" s="26"/>
      <c r="W904" s="26"/>
      <c r="X904" s="26"/>
      <c r="Y904" s="26"/>
      <c r="Z904" s="26"/>
      <c r="AA904" s="26"/>
      <c r="AB904" s="26"/>
      <c r="AC904" s="26"/>
      <c r="AD904" s="26"/>
      <c r="AE904" s="26"/>
      <c r="AF904" s="26"/>
      <c r="AG904" s="26"/>
      <c r="AH904" s="26"/>
      <c r="AI904" s="26"/>
      <c r="AJ904" s="26"/>
      <c r="AK904" s="26"/>
      <c r="AL904" s="26"/>
      <c r="AM904" s="26"/>
      <c r="AN904" s="26"/>
      <c r="AO904" s="26"/>
      <c r="AP904" s="26"/>
      <c r="AQ904" s="26"/>
      <c r="AR904" s="26"/>
      <c r="AS904" s="26"/>
      <c r="AT904" s="26"/>
      <c r="AU904" s="26"/>
      <c r="AV904" s="26"/>
      <c r="AW904" s="26"/>
      <c r="AX904" s="26"/>
      <c r="AY904" s="26"/>
      <c r="AZ904" s="26"/>
      <c r="BA904" s="26"/>
      <c r="BB904" s="26"/>
      <c r="BC904" s="26"/>
      <c r="BD904" s="26"/>
      <c r="BE904" s="26"/>
      <c r="BF904" s="26"/>
      <c r="BG904" s="26"/>
      <c r="BH904" s="26"/>
      <c r="BI904" s="26"/>
      <c r="BJ904" s="26"/>
      <c r="BK904" s="26"/>
      <c r="BL904" s="41"/>
      <c r="BM904" t="s">
        <v>100</v>
      </c>
    </row>
    <row r="905" spans="1:65" x14ac:dyDescent="0.2">
      <c r="A905" s="6"/>
      <c r="B905" s="40" t="s">
        <v>11</v>
      </c>
      <c r="C905" s="24" t="s">
        <v>78</v>
      </c>
      <c r="D905" s="25"/>
      <c r="E905" s="26"/>
      <c r="F905" s="26"/>
      <c r="G905" s="26"/>
      <c r="H905" s="26"/>
      <c r="I905" s="26"/>
      <c r="J905" s="26"/>
      <c r="K905" s="26"/>
      <c r="L905" s="26"/>
      <c r="M905" s="26"/>
      <c r="N905" s="26"/>
      <c r="O905" s="26"/>
      <c r="P905" s="26"/>
      <c r="Q905" s="26"/>
      <c r="R905" s="26"/>
      <c r="S905" s="26"/>
      <c r="T905" s="26"/>
      <c r="U905" s="26"/>
      <c r="V905" s="26"/>
      <c r="W905" s="26"/>
      <c r="X905" s="26"/>
      <c r="Y905" s="26"/>
      <c r="Z905" s="26"/>
      <c r="AA905" s="26"/>
      <c r="AB905" s="26"/>
      <c r="AC905" s="26"/>
      <c r="AD905" s="26"/>
      <c r="AE905" s="26"/>
      <c r="AF905" s="26"/>
      <c r="AG905" s="26"/>
      <c r="AH905" s="26"/>
      <c r="AI905" s="26"/>
      <c r="AJ905" s="26"/>
      <c r="AK905" s="26"/>
      <c r="AL905" s="26"/>
      <c r="AM905" s="26"/>
      <c r="AN905" s="26"/>
      <c r="AO905" s="26"/>
      <c r="AP905" s="26"/>
      <c r="AQ905" s="26"/>
      <c r="AR905" s="26"/>
      <c r="AS905" s="26"/>
      <c r="AT905" s="26"/>
      <c r="AU905" s="26"/>
      <c r="AV905" s="26"/>
      <c r="AW905" s="26"/>
      <c r="AX905" s="26"/>
      <c r="AY905" s="26"/>
      <c r="AZ905" s="26"/>
      <c r="BA905" s="26"/>
      <c r="BB905" s="26"/>
      <c r="BC905" s="26"/>
      <c r="BD905" s="26"/>
      <c r="BE905" s="26"/>
      <c r="BF905" s="26"/>
      <c r="BG905" s="26"/>
      <c r="BH905" s="26"/>
      <c r="BI905" s="26"/>
      <c r="BJ905" s="26"/>
      <c r="BK905" s="26"/>
      <c r="BL905" s="41"/>
      <c r="BM905" t="s">
        <v>100</v>
      </c>
    </row>
    <row r="906" spans="1:65" x14ac:dyDescent="0.2">
      <c r="A906" s="6"/>
      <c r="B906" s="40" t="s">
        <v>11</v>
      </c>
      <c r="C906" s="31" t="s">
        <v>46</v>
      </c>
      <c r="D906" s="27">
        <v>766.5</v>
      </c>
      <c r="E906" s="28">
        <v>1047.5</v>
      </c>
      <c r="F906" s="28">
        <v>1163.5</v>
      </c>
      <c r="G906" s="28">
        <v>1889</v>
      </c>
      <c r="H906" s="28">
        <v>2165.5</v>
      </c>
      <c r="I906" s="70">
        <v>3526</v>
      </c>
      <c r="J906" s="70">
        <v>4283</v>
      </c>
      <c r="K906" s="70">
        <v>4723</v>
      </c>
      <c r="L906" s="70">
        <v>5268</v>
      </c>
      <c r="M906" s="70">
        <v>5999</v>
      </c>
      <c r="N906" s="70">
        <v>6612</v>
      </c>
      <c r="O906" s="70">
        <v>7257</v>
      </c>
      <c r="P906" s="70">
        <v>7608</v>
      </c>
      <c r="Q906" s="70">
        <v>8377</v>
      </c>
      <c r="R906" s="70">
        <v>8791</v>
      </c>
      <c r="S906" s="70">
        <v>8891</v>
      </c>
      <c r="T906" s="70">
        <v>9041</v>
      </c>
      <c r="U906" s="70">
        <v>7500</v>
      </c>
      <c r="V906" s="70">
        <v>7600</v>
      </c>
      <c r="W906" s="70">
        <v>7557.1428571428569</v>
      </c>
      <c r="X906" s="70">
        <v>7514.2857142857138</v>
      </c>
      <c r="Y906" s="70">
        <v>7471.4285714285706</v>
      </c>
      <c r="Z906" s="70">
        <v>7428.5714285714275</v>
      </c>
      <c r="AA906" s="70">
        <v>7385.7142857142844</v>
      </c>
      <c r="AB906" s="70">
        <v>7342.8571428571413</v>
      </c>
      <c r="AC906" s="70">
        <v>7300</v>
      </c>
      <c r="AD906" s="70">
        <v>7040</v>
      </c>
      <c r="AE906" s="70">
        <v>6780</v>
      </c>
      <c r="AF906" s="70">
        <v>6520</v>
      </c>
      <c r="AG906" s="70">
        <v>6260</v>
      </c>
      <c r="AH906" s="70">
        <v>6000</v>
      </c>
      <c r="AI906" s="70">
        <v>5720</v>
      </c>
      <c r="AJ906" s="70">
        <v>5440</v>
      </c>
      <c r="AK906" s="70">
        <v>5160</v>
      </c>
      <c r="AL906" s="70">
        <v>4880</v>
      </c>
      <c r="AM906" s="70">
        <v>4600</v>
      </c>
      <c r="AN906" s="70">
        <v>4475</v>
      </c>
      <c r="AO906" s="70">
        <v>4350</v>
      </c>
      <c r="AP906" s="70">
        <v>4225</v>
      </c>
      <c r="AQ906" s="70">
        <v>4100</v>
      </c>
      <c r="AR906" s="70">
        <v>3975</v>
      </c>
      <c r="AS906" s="70">
        <v>3850</v>
      </c>
      <c r="AT906" s="70">
        <v>3725</v>
      </c>
      <c r="AU906" s="70">
        <v>3600</v>
      </c>
      <c r="AV906" s="70">
        <v>3475</v>
      </c>
      <c r="AW906" s="70">
        <v>3350</v>
      </c>
      <c r="AX906" s="70">
        <v>3225</v>
      </c>
      <c r="AY906" s="70">
        <v>3100</v>
      </c>
      <c r="AZ906" s="70">
        <v>2975</v>
      </c>
      <c r="BA906" s="70">
        <v>2850</v>
      </c>
      <c r="BB906" s="70">
        <v>2725</v>
      </c>
      <c r="BC906" s="28">
        <v>2725</v>
      </c>
      <c r="BD906" s="28">
        <v>2725</v>
      </c>
      <c r="BE906" s="28">
        <v>2725</v>
      </c>
      <c r="BF906" s="28">
        <v>2725</v>
      </c>
      <c r="BG906" s="28">
        <v>2725</v>
      </c>
      <c r="BH906" s="28">
        <v>2725</v>
      </c>
      <c r="BI906" s="28">
        <v>2725</v>
      </c>
      <c r="BJ906" s="28">
        <v>2725</v>
      </c>
      <c r="BK906" s="28">
        <v>2725</v>
      </c>
      <c r="BL906" s="42">
        <v>2725</v>
      </c>
      <c r="BM906" t="s">
        <v>261</v>
      </c>
    </row>
    <row r="907" spans="1:65" x14ac:dyDescent="0.2">
      <c r="A907" s="6"/>
      <c r="B907" s="40" t="s">
        <v>11</v>
      </c>
      <c r="C907" s="24" t="s">
        <v>74</v>
      </c>
      <c r="D907" s="35">
        <v>766.5</v>
      </c>
      <c r="E907" s="29">
        <v>1047.5</v>
      </c>
      <c r="F907" s="29">
        <v>1163.5</v>
      </c>
      <c r="G907" s="29">
        <v>1889</v>
      </c>
      <c r="H907" s="29">
        <v>2165.5</v>
      </c>
      <c r="I907" s="29">
        <v>2961</v>
      </c>
      <c r="J907" s="29">
        <v>3652.5</v>
      </c>
      <c r="K907" s="29">
        <v>4001</v>
      </c>
      <c r="L907" s="29">
        <v>4367</v>
      </c>
      <c r="M907" s="29">
        <v>5589.5</v>
      </c>
      <c r="N907" s="29">
        <v>6222</v>
      </c>
      <c r="O907" s="29">
        <v>7162</v>
      </c>
      <c r="P907" s="29">
        <v>7470.5</v>
      </c>
      <c r="Q907" s="29">
        <v>7964</v>
      </c>
      <c r="R907" s="29">
        <v>8202</v>
      </c>
      <c r="S907" s="29">
        <v>8429</v>
      </c>
      <c r="T907" s="29">
        <v>8659.5</v>
      </c>
      <c r="U907" s="29">
        <v>8979</v>
      </c>
      <c r="V907" s="29">
        <v>9648</v>
      </c>
      <c r="W907" s="29">
        <v>9972</v>
      </c>
      <c r="X907" s="26">
        <v>0</v>
      </c>
      <c r="Y907" s="26">
        <v>0</v>
      </c>
      <c r="Z907" s="26">
        <v>0</v>
      </c>
      <c r="AA907" s="26">
        <v>0</v>
      </c>
      <c r="AB907" s="26">
        <v>0</v>
      </c>
      <c r="AC907" s="26">
        <v>0</v>
      </c>
      <c r="AD907" s="26">
        <v>0</v>
      </c>
      <c r="AE907" s="26">
        <v>0</v>
      </c>
      <c r="AF907" s="26">
        <v>0</v>
      </c>
      <c r="AG907" s="26">
        <v>0</v>
      </c>
      <c r="AH907" s="26">
        <v>0</v>
      </c>
      <c r="AI907" s="26"/>
      <c r="AJ907" s="26"/>
      <c r="AK907" s="26"/>
      <c r="AL907" s="26"/>
      <c r="AM907" s="26"/>
      <c r="AN907" s="26"/>
      <c r="AO907" s="26"/>
      <c r="AP907" s="26"/>
      <c r="AQ907" s="26"/>
      <c r="AR907" s="26"/>
      <c r="AS907" s="26"/>
      <c r="AT907" s="26"/>
      <c r="AU907" s="26"/>
      <c r="AV907" s="26"/>
      <c r="AW907" s="26"/>
      <c r="AX907" s="26"/>
      <c r="AY907" s="26"/>
      <c r="AZ907" s="26"/>
      <c r="BA907" s="26"/>
      <c r="BB907" s="26"/>
      <c r="BC907" s="26"/>
      <c r="BD907" s="26"/>
      <c r="BE907" s="26"/>
      <c r="BF907" s="26"/>
      <c r="BG907" s="26"/>
      <c r="BH907" s="26"/>
      <c r="BI907" s="26"/>
      <c r="BJ907" s="26"/>
      <c r="BK907" s="26"/>
      <c r="BL907" s="41"/>
      <c r="BM907" t="s">
        <v>100</v>
      </c>
    </row>
    <row r="908" spans="1:65" x14ac:dyDescent="0.2">
      <c r="A908" s="6"/>
      <c r="B908" s="40" t="s">
        <v>11</v>
      </c>
      <c r="C908" s="24" t="s">
        <v>83</v>
      </c>
      <c r="D908" s="25"/>
      <c r="E908" s="26"/>
      <c r="F908" s="26"/>
      <c r="G908" s="26"/>
      <c r="H908" s="26"/>
      <c r="I908" s="26"/>
      <c r="J908" s="26"/>
      <c r="K908" s="26"/>
      <c r="L908" s="26"/>
      <c r="M908" s="26"/>
      <c r="N908" s="26"/>
      <c r="O908" s="26"/>
      <c r="P908" s="26"/>
      <c r="Q908" s="26"/>
      <c r="R908" s="26"/>
      <c r="S908" s="26"/>
      <c r="T908" s="26"/>
      <c r="U908" s="26"/>
      <c r="V908" s="26"/>
      <c r="W908" s="30"/>
      <c r="X908" s="30"/>
      <c r="Y908" s="30"/>
      <c r="Z908" s="30"/>
      <c r="AA908" s="30"/>
      <c r="AB908" s="30"/>
      <c r="AC908" s="30"/>
      <c r="AD908" s="30"/>
      <c r="AE908" s="30"/>
      <c r="AF908" s="30"/>
      <c r="AG908" s="30"/>
      <c r="AH908" s="30"/>
      <c r="AI908" s="30"/>
      <c r="AJ908" s="30"/>
      <c r="AK908" s="30"/>
      <c r="AL908" s="30"/>
      <c r="AM908" s="30"/>
      <c r="AN908" s="30"/>
      <c r="AO908" s="30"/>
      <c r="AP908" s="30"/>
      <c r="AQ908" s="30"/>
      <c r="AR908" s="30"/>
      <c r="AS908" s="30"/>
      <c r="AT908" s="30"/>
      <c r="AU908" s="30"/>
      <c r="AV908" s="30"/>
      <c r="AW908" s="30"/>
      <c r="AX908" s="30"/>
      <c r="AY908" s="30"/>
      <c r="AZ908" s="30"/>
      <c r="BA908" s="30"/>
      <c r="BB908" s="30"/>
      <c r="BC908" s="30"/>
      <c r="BD908" s="30"/>
      <c r="BE908" s="30"/>
      <c r="BF908" s="30"/>
      <c r="BG908" s="30"/>
      <c r="BH908" s="30"/>
      <c r="BI908" s="30"/>
      <c r="BJ908" s="30"/>
      <c r="BK908" s="30"/>
      <c r="BL908" s="43"/>
      <c r="BM908" t="s">
        <v>100</v>
      </c>
    </row>
    <row r="909" spans="1:65" x14ac:dyDescent="0.2">
      <c r="A909" s="6"/>
      <c r="B909" s="40" t="s">
        <v>11</v>
      </c>
      <c r="C909" s="24" t="s">
        <v>75</v>
      </c>
      <c r="D909" s="25"/>
      <c r="E909" s="26"/>
      <c r="F909" s="26"/>
      <c r="G909" s="26"/>
      <c r="H909" s="26"/>
      <c r="I909" s="26"/>
      <c r="J909" s="26"/>
      <c r="K909" s="26"/>
      <c r="L909" s="26"/>
      <c r="M909" s="26"/>
      <c r="N909" s="26"/>
      <c r="O909" s="26"/>
      <c r="P909" s="26"/>
      <c r="Q909" s="26"/>
      <c r="R909" s="26"/>
      <c r="S909" s="26"/>
      <c r="T909" s="26"/>
      <c r="U909" s="26"/>
      <c r="V909" s="26"/>
      <c r="W909" s="26"/>
      <c r="X909" s="26"/>
      <c r="Y909" s="26"/>
      <c r="Z909" s="26"/>
      <c r="AA909" s="26"/>
      <c r="AB909" s="26"/>
      <c r="AC909" s="26"/>
      <c r="AD909" s="26"/>
      <c r="AE909" s="26"/>
      <c r="AF909" s="26"/>
      <c r="AG909" s="26"/>
      <c r="AH909" s="26"/>
      <c r="AI909" s="26"/>
      <c r="AJ909" s="26"/>
      <c r="AK909" s="26"/>
      <c r="AL909" s="26"/>
      <c r="AM909" s="26"/>
      <c r="AN909" s="26"/>
      <c r="AO909" s="26"/>
      <c r="AP909" s="26"/>
      <c r="AQ909" s="26"/>
      <c r="AR909" s="26"/>
      <c r="AS909" s="26"/>
      <c r="AT909" s="26"/>
      <c r="AU909" s="26"/>
      <c r="AV909" s="26"/>
      <c r="AW909" s="26"/>
      <c r="AX909" s="26"/>
      <c r="AY909" s="26"/>
      <c r="AZ909" s="26"/>
      <c r="BA909" s="26"/>
      <c r="BB909" s="26"/>
      <c r="BC909" s="26"/>
      <c r="BD909" s="26"/>
      <c r="BE909" s="26"/>
      <c r="BF909" s="26"/>
      <c r="BG909" s="26"/>
      <c r="BH909" s="26"/>
      <c r="BI909" s="26"/>
      <c r="BJ909" s="26"/>
      <c r="BK909" s="26"/>
      <c r="BL909" s="41"/>
      <c r="BM909" t="s">
        <v>100</v>
      </c>
    </row>
    <row r="910" spans="1:65" x14ac:dyDescent="0.2">
      <c r="A910" s="6"/>
      <c r="B910" s="40" t="s">
        <v>11</v>
      </c>
      <c r="C910" s="24" t="s">
        <v>79</v>
      </c>
      <c r="D910" s="25"/>
      <c r="E910" s="26"/>
      <c r="F910" s="26"/>
      <c r="G910" s="26"/>
      <c r="H910" s="26"/>
      <c r="I910" s="26"/>
      <c r="J910" s="26"/>
      <c r="K910" s="26"/>
      <c r="L910" s="26"/>
      <c r="M910" s="26"/>
      <c r="N910" s="26"/>
      <c r="O910" s="26"/>
      <c r="P910" s="26"/>
      <c r="Q910" s="26"/>
      <c r="R910" s="26"/>
      <c r="S910" s="26"/>
      <c r="T910" s="26"/>
      <c r="U910" s="26"/>
      <c r="V910" s="26"/>
      <c r="W910" s="26"/>
      <c r="X910" s="26"/>
      <c r="Y910" s="26"/>
      <c r="Z910" s="26"/>
      <c r="AA910" s="26"/>
      <c r="AB910" s="26"/>
      <c r="AC910" s="26"/>
      <c r="AD910" s="26"/>
      <c r="AE910" s="26"/>
      <c r="AF910" s="26"/>
      <c r="AG910" s="26"/>
      <c r="AH910" s="26"/>
      <c r="AI910" s="26"/>
      <c r="AJ910" s="26"/>
      <c r="AK910" s="26"/>
      <c r="AL910" s="26"/>
      <c r="AM910" s="26"/>
      <c r="AN910" s="26"/>
      <c r="AO910" s="26"/>
      <c r="AP910" s="26"/>
      <c r="AQ910" s="26"/>
      <c r="AR910" s="26"/>
      <c r="AS910" s="26"/>
      <c r="AT910" s="26"/>
      <c r="AU910" s="26"/>
      <c r="AV910" s="26"/>
      <c r="AW910" s="26"/>
      <c r="AX910" s="26"/>
      <c r="AY910" s="26"/>
      <c r="AZ910" s="26"/>
      <c r="BA910" s="26"/>
      <c r="BB910" s="26"/>
      <c r="BC910" s="26"/>
      <c r="BD910" s="26"/>
      <c r="BE910" s="26"/>
      <c r="BF910" s="26"/>
      <c r="BG910" s="26"/>
      <c r="BH910" s="26"/>
      <c r="BI910" s="26"/>
      <c r="BJ910" s="26"/>
      <c r="BK910" s="26"/>
      <c r="BL910" s="41"/>
      <c r="BM910" t="s">
        <v>100</v>
      </c>
    </row>
    <row r="911" spans="1:65" x14ac:dyDescent="0.2">
      <c r="A911" s="6"/>
      <c r="B911" s="40" t="s">
        <v>11</v>
      </c>
      <c r="C911" s="24" t="s">
        <v>80</v>
      </c>
      <c r="D911" s="25"/>
      <c r="E911" s="26"/>
      <c r="F911" s="26"/>
      <c r="G911" s="26"/>
      <c r="H911" s="26"/>
      <c r="I911" s="26"/>
      <c r="J911" s="26"/>
      <c r="K911" s="26"/>
      <c r="L911" s="26"/>
      <c r="M911" s="26"/>
      <c r="N911" s="26"/>
      <c r="O911" s="26"/>
      <c r="P911" s="26"/>
      <c r="Q911" s="26"/>
      <c r="R911" s="26"/>
      <c r="S911" s="26"/>
      <c r="T911" s="26"/>
      <c r="U911" s="26"/>
      <c r="V911" s="26"/>
      <c r="W911" s="26"/>
      <c r="X911" s="26"/>
      <c r="Y911" s="26"/>
      <c r="Z911" s="26"/>
      <c r="AA911" s="26"/>
      <c r="AB911" s="26"/>
      <c r="AC911" s="26"/>
      <c r="AD911" s="26"/>
      <c r="AE911" s="26"/>
      <c r="AF911" s="26"/>
      <c r="AG911" s="26"/>
      <c r="AH911" s="26"/>
      <c r="AI911" s="26"/>
      <c r="AJ911" s="26"/>
      <c r="AK911" s="26"/>
      <c r="AL911" s="26"/>
      <c r="AM911" s="26"/>
      <c r="AN911" s="26"/>
      <c r="AO911" s="26"/>
      <c r="AP911" s="26"/>
      <c r="AQ911" s="26"/>
      <c r="AR911" s="26"/>
      <c r="AS911" s="26"/>
      <c r="AT911" s="26"/>
      <c r="AU911" s="26"/>
      <c r="AV911" s="26"/>
      <c r="AW911" s="26"/>
      <c r="AX911" s="26"/>
      <c r="AY911" s="26"/>
      <c r="AZ911" s="26"/>
      <c r="BA911" s="26"/>
      <c r="BB911" s="26"/>
      <c r="BC911" s="26"/>
      <c r="BD911" s="26"/>
      <c r="BE911" s="26"/>
      <c r="BF911" s="26"/>
      <c r="BG911" s="26"/>
      <c r="BH911" s="26"/>
      <c r="BI911" s="26"/>
      <c r="BJ911" s="26"/>
      <c r="BK911" s="26"/>
      <c r="BL911" s="41"/>
      <c r="BM911" t="s">
        <v>100</v>
      </c>
    </row>
    <row r="912" spans="1:65" x14ac:dyDescent="0.2">
      <c r="A912" s="6"/>
      <c r="B912" s="40" t="s">
        <v>11</v>
      </c>
      <c r="C912" s="24" t="s">
        <v>78</v>
      </c>
      <c r="D912" s="25"/>
      <c r="E912" s="26"/>
      <c r="F912" s="26"/>
      <c r="G912" s="26"/>
      <c r="H912" s="26"/>
      <c r="I912" s="26"/>
      <c r="J912" s="26"/>
      <c r="K912" s="26"/>
      <c r="L912" s="26"/>
      <c r="M912" s="26"/>
      <c r="N912" s="26"/>
      <c r="O912" s="26"/>
      <c r="P912" s="26"/>
      <c r="Q912" s="26"/>
      <c r="R912" s="26"/>
      <c r="S912" s="26"/>
      <c r="T912" s="26"/>
      <c r="U912" s="26"/>
      <c r="V912" s="26"/>
      <c r="W912" s="26"/>
      <c r="X912" s="26"/>
      <c r="Y912" s="26"/>
      <c r="Z912" s="26"/>
      <c r="AA912" s="26"/>
      <c r="AB912" s="26"/>
      <c r="AC912" s="26"/>
      <c r="AD912" s="26"/>
      <c r="AE912" s="26"/>
      <c r="AF912" s="26"/>
      <c r="AG912" s="26"/>
      <c r="AH912" s="26"/>
      <c r="AI912" s="26"/>
      <c r="AJ912" s="26"/>
      <c r="AK912" s="26"/>
      <c r="AL912" s="26"/>
      <c r="AM912" s="26"/>
      <c r="AN912" s="26"/>
      <c r="AO912" s="26"/>
      <c r="AP912" s="26"/>
      <c r="AQ912" s="26"/>
      <c r="AR912" s="26"/>
      <c r="AS912" s="26"/>
      <c r="AT912" s="26"/>
      <c r="AU912" s="26"/>
      <c r="AV912" s="26"/>
      <c r="AW912" s="26"/>
      <c r="AX912" s="26"/>
      <c r="AY912" s="26"/>
      <c r="AZ912" s="26"/>
      <c r="BA912" s="26"/>
      <c r="BB912" s="26"/>
      <c r="BC912" s="26"/>
      <c r="BD912" s="26"/>
      <c r="BE912" s="26"/>
      <c r="BF912" s="26"/>
      <c r="BG912" s="26"/>
      <c r="BH912" s="26"/>
      <c r="BI912" s="26"/>
      <c r="BJ912" s="26"/>
      <c r="BK912" s="26"/>
      <c r="BL912" s="41"/>
      <c r="BM912" t="s">
        <v>100</v>
      </c>
    </row>
    <row r="913" spans="1:65" x14ac:dyDescent="0.2">
      <c r="A913" s="6"/>
      <c r="B913" s="40" t="s">
        <v>11</v>
      </c>
      <c r="C913" s="31" t="s">
        <v>5</v>
      </c>
      <c r="D913" s="27">
        <v>421.5</v>
      </c>
      <c r="E913" s="28">
        <v>482.5</v>
      </c>
      <c r="F913" s="28">
        <v>577.5</v>
      </c>
      <c r="G913" s="28">
        <v>1310</v>
      </c>
      <c r="H913" s="28">
        <v>1491.5</v>
      </c>
      <c r="I913" s="28">
        <v>1805</v>
      </c>
      <c r="J913" s="28">
        <v>2047.5</v>
      </c>
      <c r="K913" s="28">
        <v>2045</v>
      </c>
      <c r="L913" s="28">
        <v>2141</v>
      </c>
      <c r="M913" s="28">
        <v>2190.5</v>
      </c>
      <c r="N913" s="28">
        <v>2264</v>
      </c>
      <c r="O913" s="28">
        <v>2297</v>
      </c>
      <c r="P913" s="28">
        <v>2272.5</v>
      </c>
      <c r="Q913" s="28">
        <v>2553</v>
      </c>
      <c r="R913" s="28">
        <v>2533</v>
      </c>
      <c r="S913" s="28">
        <v>2554</v>
      </c>
      <c r="T913" s="28">
        <v>2578.5</v>
      </c>
      <c r="U913" s="28">
        <v>2602</v>
      </c>
      <c r="V913" s="28">
        <v>2664</v>
      </c>
      <c r="W913" s="28">
        <v>2664</v>
      </c>
      <c r="X913" s="28">
        <v>2664</v>
      </c>
      <c r="Y913" s="28">
        <v>2664</v>
      </c>
      <c r="Z913" s="28">
        <v>2664</v>
      </c>
      <c r="AA913" s="28">
        <v>2664</v>
      </c>
      <c r="AB913" s="28">
        <v>2664</v>
      </c>
      <c r="AC913" s="28">
        <v>2664</v>
      </c>
      <c r="AD913" s="28">
        <v>2664</v>
      </c>
      <c r="AE913" s="28">
        <v>2664</v>
      </c>
      <c r="AF913" s="28">
        <v>2664</v>
      </c>
      <c r="AG913" s="28">
        <v>2664</v>
      </c>
      <c r="AH913" s="28">
        <v>2664</v>
      </c>
      <c r="AI913" s="28">
        <v>2664</v>
      </c>
      <c r="AJ913" s="28">
        <v>2664</v>
      </c>
      <c r="AK913" s="28">
        <v>2664</v>
      </c>
      <c r="AL913" s="28">
        <v>2664</v>
      </c>
      <c r="AM913" s="28">
        <v>2664</v>
      </c>
      <c r="AN913" s="28">
        <v>2664</v>
      </c>
      <c r="AO913" s="28">
        <v>2664</v>
      </c>
      <c r="AP913" s="28">
        <v>2664</v>
      </c>
      <c r="AQ913" s="28">
        <v>2664</v>
      </c>
      <c r="AR913" s="28">
        <v>2664</v>
      </c>
      <c r="AS913" s="28">
        <v>2664</v>
      </c>
      <c r="AT913" s="28">
        <v>2664</v>
      </c>
      <c r="AU913" s="28">
        <v>2664</v>
      </c>
      <c r="AV913" s="28">
        <v>2664</v>
      </c>
      <c r="AW913" s="28">
        <v>2664</v>
      </c>
      <c r="AX913" s="28">
        <v>2664</v>
      </c>
      <c r="AY913" s="28">
        <v>2664</v>
      </c>
      <c r="AZ913" s="28">
        <v>2664</v>
      </c>
      <c r="BA913" s="28">
        <v>2664</v>
      </c>
      <c r="BB913" s="28">
        <v>2664</v>
      </c>
      <c r="BC913" s="28">
        <v>2664</v>
      </c>
      <c r="BD913" s="28">
        <v>2664</v>
      </c>
      <c r="BE913" s="28">
        <v>2664</v>
      </c>
      <c r="BF913" s="28">
        <v>2664</v>
      </c>
      <c r="BG913" s="28">
        <v>2664</v>
      </c>
      <c r="BH913" s="28">
        <v>2664</v>
      </c>
      <c r="BI913" s="28">
        <v>2664</v>
      </c>
      <c r="BJ913" s="28">
        <v>2664</v>
      </c>
      <c r="BK913" s="28">
        <v>2664</v>
      </c>
      <c r="BL913" s="42">
        <v>2664</v>
      </c>
      <c r="BM913" t="s">
        <v>100</v>
      </c>
    </row>
    <row r="914" spans="1:65" x14ac:dyDescent="0.2">
      <c r="A914" s="6"/>
      <c r="B914" s="40" t="s">
        <v>11</v>
      </c>
      <c r="C914" s="24" t="s">
        <v>74</v>
      </c>
      <c r="D914" s="35">
        <v>421.5</v>
      </c>
      <c r="E914" s="29">
        <v>482.5</v>
      </c>
      <c r="F914" s="29">
        <v>577.5</v>
      </c>
      <c r="G914" s="29">
        <v>1310</v>
      </c>
      <c r="H914" s="29">
        <v>1491.5</v>
      </c>
      <c r="I914" s="29">
        <v>1805</v>
      </c>
      <c r="J914" s="29">
        <v>2047.5</v>
      </c>
      <c r="K914" s="29">
        <v>2045</v>
      </c>
      <c r="L914" s="29">
        <v>2141</v>
      </c>
      <c r="M914" s="29">
        <v>2190.5</v>
      </c>
      <c r="N914" s="29">
        <v>2264</v>
      </c>
      <c r="O914" s="29">
        <v>2297</v>
      </c>
      <c r="P914" s="29">
        <v>2272.5</v>
      </c>
      <c r="Q914" s="29">
        <v>2553</v>
      </c>
      <c r="R914" s="29">
        <v>2533</v>
      </c>
      <c r="S914" s="29">
        <v>2554</v>
      </c>
      <c r="T914" s="29">
        <v>2578.5</v>
      </c>
      <c r="U914" s="29">
        <v>2602</v>
      </c>
      <c r="V914" s="29">
        <v>2664</v>
      </c>
      <c r="W914" s="29">
        <v>2664</v>
      </c>
      <c r="X914" s="26">
        <v>7563</v>
      </c>
      <c r="Y914" s="26">
        <v>0</v>
      </c>
      <c r="Z914" s="26">
        <v>0</v>
      </c>
      <c r="AA914" s="26">
        <v>0</v>
      </c>
      <c r="AB914" s="26">
        <v>0</v>
      </c>
      <c r="AC914" s="26">
        <v>7019</v>
      </c>
      <c r="AD914" s="26">
        <v>0</v>
      </c>
      <c r="AE914" s="26">
        <v>0</v>
      </c>
      <c r="AF914" s="26">
        <v>0</v>
      </c>
      <c r="AG914" s="26">
        <v>0</v>
      </c>
      <c r="AH914" s="26">
        <v>6226</v>
      </c>
      <c r="AI914" s="26"/>
      <c r="AJ914" s="26"/>
      <c r="AK914" s="26"/>
      <c r="AL914" s="26"/>
      <c r="AM914" s="26"/>
      <c r="AN914" s="26"/>
      <c r="AO914" s="26"/>
      <c r="AP914" s="26"/>
      <c r="AQ914" s="26"/>
      <c r="AR914" s="26"/>
      <c r="AS914" s="26"/>
      <c r="AT914" s="26"/>
      <c r="AU914" s="26"/>
      <c r="AV914" s="26"/>
      <c r="AW914" s="26"/>
      <c r="AX914" s="26"/>
      <c r="AY914" s="26"/>
      <c r="AZ914" s="26"/>
      <c r="BA914" s="26"/>
      <c r="BB914" s="26"/>
      <c r="BC914" s="26"/>
      <c r="BD914" s="26"/>
      <c r="BE914" s="26"/>
      <c r="BF914" s="26"/>
      <c r="BG914" s="26"/>
      <c r="BH914" s="26"/>
      <c r="BI914" s="26"/>
      <c r="BJ914" s="26"/>
      <c r="BK914" s="26"/>
      <c r="BL914" s="41"/>
      <c r="BM914" t="s">
        <v>100</v>
      </c>
    </row>
    <row r="915" spans="1:65" x14ac:dyDescent="0.2">
      <c r="A915" s="6"/>
      <c r="B915" s="40" t="s">
        <v>11</v>
      </c>
      <c r="C915" s="24" t="s">
        <v>83</v>
      </c>
      <c r="D915" s="25"/>
      <c r="E915" s="26"/>
      <c r="F915" s="26"/>
      <c r="G915" s="26"/>
      <c r="H915" s="26"/>
      <c r="I915" s="26"/>
      <c r="J915" s="26"/>
      <c r="K915" s="26"/>
      <c r="L915" s="26"/>
      <c r="M915" s="26"/>
      <c r="N915" s="26"/>
      <c r="O915" s="26"/>
      <c r="P915" s="26"/>
      <c r="Q915" s="26"/>
      <c r="R915" s="26"/>
      <c r="S915" s="26"/>
      <c r="T915" s="26"/>
      <c r="U915" s="26"/>
      <c r="V915" s="26"/>
      <c r="W915" s="30"/>
      <c r="X915" s="30"/>
      <c r="Y915" s="30"/>
      <c r="Z915" s="30"/>
      <c r="AA915" s="30"/>
      <c r="AB915" s="30"/>
      <c r="AC915" s="30"/>
      <c r="AD915" s="30"/>
      <c r="AE915" s="30"/>
      <c r="AF915" s="30"/>
      <c r="AG915" s="30"/>
      <c r="AH915" s="30"/>
      <c r="AI915" s="30"/>
      <c r="AJ915" s="30"/>
      <c r="AK915" s="30"/>
      <c r="AL915" s="30"/>
      <c r="AM915" s="30"/>
      <c r="AN915" s="30"/>
      <c r="AO915" s="30"/>
      <c r="AP915" s="30"/>
      <c r="AQ915" s="30"/>
      <c r="AR915" s="30"/>
      <c r="AS915" s="30"/>
      <c r="AT915" s="30"/>
      <c r="AU915" s="30"/>
      <c r="AV915" s="30"/>
      <c r="AW915" s="30"/>
      <c r="AX915" s="30"/>
      <c r="AY915" s="30"/>
      <c r="AZ915" s="30"/>
      <c r="BA915" s="30"/>
      <c r="BB915" s="30"/>
      <c r="BC915" s="30"/>
      <c r="BD915" s="30"/>
      <c r="BE915" s="30"/>
      <c r="BF915" s="30"/>
      <c r="BG915" s="30"/>
      <c r="BH915" s="30"/>
      <c r="BI915" s="30"/>
      <c r="BJ915" s="30"/>
      <c r="BK915" s="30"/>
      <c r="BL915" s="43"/>
      <c r="BM915" t="s">
        <v>100</v>
      </c>
    </row>
    <row r="916" spans="1:65" x14ac:dyDescent="0.2">
      <c r="A916" s="6"/>
      <c r="B916" s="40" t="s">
        <v>11</v>
      </c>
      <c r="C916" s="24" t="s">
        <v>75</v>
      </c>
      <c r="D916" s="25"/>
      <c r="E916" s="26"/>
      <c r="F916" s="26"/>
      <c r="G916" s="26"/>
      <c r="H916" s="26"/>
      <c r="I916" s="26"/>
      <c r="J916" s="26"/>
      <c r="K916" s="26"/>
      <c r="L916" s="26"/>
      <c r="M916" s="26"/>
      <c r="N916" s="26"/>
      <c r="O916" s="26"/>
      <c r="P916" s="26"/>
      <c r="Q916" s="26"/>
      <c r="R916" s="26"/>
      <c r="S916" s="26"/>
      <c r="T916" s="26"/>
      <c r="U916" s="26"/>
      <c r="V916" s="26"/>
      <c r="W916" s="26"/>
      <c r="X916" s="26"/>
      <c r="Y916" s="26"/>
      <c r="Z916" s="26"/>
      <c r="AA916" s="26"/>
      <c r="AB916" s="26"/>
      <c r="AC916" s="26"/>
      <c r="AD916" s="26"/>
      <c r="AE916" s="26"/>
      <c r="AF916" s="26"/>
      <c r="AG916" s="26"/>
      <c r="AH916" s="26"/>
      <c r="AI916" s="26"/>
      <c r="AJ916" s="26"/>
      <c r="AK916" s="26"/>
      <c r="AL916" s="26"/>
      <c r="AM916" s="26"/>
      <c r="AN916" s="26"/>
      <c r="AO916" s="26"/>
      <c r="AP916" s="26"/>
      <c r="AQ916" s="26"/>
      <c r="AR916" s="26"/>
      <c r="AS916" s="26"/>
      <c r="AT916" s="26"/>
      <c r="AU916" s="26"/>
      <c r="AV916" s="26"/>
      <c r="AW916" s="26"/>
      <c r="AX916" s="26"/>
      <c r="AY916" s="26"/>
      <c r="AZ916" s="26"/>
      <c r="BA916" s="26"/>
      <c r="BB916" s="26"/>
      <c r="BC916" s="26"/>
      <c r="BD916" s="26"/>
      <c r="BE916" s="26"/>
      <c r="BF916" s="26"/>
      <c r="BG916" s="26"/>
      <c r="BH916" s="26"/>
      <c r="BI916" s="26"/>
      <c r="BJ916" s="26"/>
      <c r="BK916" s="26"/>
      <c r="BL916" s="41"/>
      <c r="BM916" t="s">
        <v>100</v>
      </c>
    </row>
    <row r="917" spans="1:65" x14ac:dyDescent="0.2">
      <c r="A917" s="6"/>
      <c r="B917" s="40" t="s">
        <v>11</v>
      </c>
      <c r="C917" s="24" t="s">
        <v>79</v>
      </c>
      <c r="D917" s="25"/>
      <c r="E917" s="26"/>
      <c r="F917" s="26"/>
      <c r="G917" s="26"/>
      <c r="H917" s="26"/>
      <c r="I917" s="26"/>
      <c r="J917" s="26"/>
      <c r="K917" s="26"/>
      <c r="L917" s="26"/>
      <c r="M917" s="26"/>
      <c r="N917" s="26"/>
      <c r="O917" s="26"/>
      <c r="P917" s="26"/>
      <c r="Q917" s="26"/>
      <c r="R917" s="26"/>
      <c r="S917" s="26"/>
      <c r="T917" s="26"/>
      <c r="U917" s="26"/>
      <c r="V917" s="26"/>
      <c r="W917" s="26"/>
      <c r="X917" s="26"/>
      <c r="Y917" s="26"/>
      <c r="Z917" s="26"/>
      <c r="AA917" s="26"/>
      <c r="AB917" s="26"/>
      <c r="AC917" s="26"/>
      <c r="AD917" s="26"/>
      <c r="AE917" s="26"/>
      <c r="AF917" s="26"/>
      <c r="AG917" s="26"/>
      <c r="AH917" s="26"/>
      <c r="AI917" s="26"/>
      <c r="AJ917" s="26"/>
      <c r="AK917" s="26"/>
      <c r="AL917" s="26"/>
      <c r="AM917" s="26"/>
      <c r="AN917" s="26"/>
      <c r="AO917" s="26"/>
      <c r="AP917" s="26"/>
      <c r="AQ917" s="26"/>
      <c r="AR917" s="26"/>
      <c r="AS917" s="26"/>
      <c r="AT917" s="26"/>
      <c r="AU917" s="26"/>
      <c r="AV917" s="26"/>
      <c r="AW917" s="26"/>
      <c r="AX917" s="26"/>
      <c r="AY917" s="26"/>
      <c r="AZ917" s="26"/>
      <c r="BA917" s="26"/>
      <c r="BB917" s="26"/>
      <c r="BC917" s="26"/>
      <c r="BD917" s="26"/>
      <c r="BE917" s="26"/>
      <c r="BF917" s="26"/>
      <c r="BG917" s="26"/>
      <c r="BH917" s="26"/>
      <c r="BI917" s="26"/>
      <c r="BJ917" s="26"/>
      <c r="BK917" s="26"/>
      <c r="BL917" s="41"/>
      <c r="BM917" t="s">
        <v>100</v>
      </c>
    </row>
    <row r="918" spans="1:65" x14ac:dyDescent="0.2">
      <c r="A918" s="6"/>
      <c r="B918" s="40" t="s">
        <v>11</v>
      </c>
      <c r="C918" s="24" t="s">
        <v>80</v>
      </c>
      <c r="D918" s="25"/>
      <c r="E918" s="26"/>
      <c r="F918" s="26"/>
      <c r="G918" s="26"/>
      <c r="H918" s="26"/>
      <c r="I918" s="26"/>
      <c r="J918" s="26"/>
      <c r="K918" s="26"/>
      <c r="L918" s="26"/>
      <c r="M918" s="26"/>
      <c r="N918" s="26"/>
      <c r="O918" s="26"/>
      <c r="P918" s="26"/>
      <c r="Q918" s="26"/>
      <c r="R918" s="26"/>
      <c r="S918" s="26"/>
      <c r="T918" s="26"/>
      <c r="U918" s="26"/>
      <c r="V918" s="26"/>
      <c r="W918" s="26"/>
      <c r="X918" s="26"/>
      <c r="Y918" s="26"/>
      <c r="Z918" s="26"/>
      <c r="AA918" s="26"/>
      <c r="AB918" s="26"/>
      <c r="AC918" s="26"/>
      <c r="AD918" s="26"/>
      <c r="AE918" s="26"/>
      <c r="AF918" s="26"/>
      <c r="AG918" s="26"/>
      <c r="AH918" s="26"/>
      <c r="AI918" s="26"/>
      <c r="AJ918" s="26"/>
      <c r="AK918" s="26"/>
      <c r="AL918" s="26"/>
      <c r="AM918" s="26"/>
      <c r="AN918" s="26"/>
      <c r="AO918" s="26"/>
      <c r="AP918" s="26"/>
      <c r="AQ918" s="26"/>
      <c r="AR918" s="26"/>
      <c r="AS918" s="26"/>
      <c r="AT918" s="26"/>
      <c r="AU918" s="26"/>
      <c r="AV918" s="26"/>
      <c r="AW918" s="26"/>
      <c r="AX918" s="26"/>
      <c r="AY918" s="26"/>
      <c r="AZ918" s="26"/>
      <c r="BA918" s="26"/>
      <c r="BB918" s="26"/>
      <c r="BC918" s="26"/>
      <c r="BD918" s="26"/>
      <c r="BE918" s="26"/>
      <c r="BF918" s="26"/>
      <c r="BG918" s="26"/>
      <c r="BH918" s="26"/>
      <c r="BI918" s="26"/>
      <c r="BJ918" s="26"/>
      <c r="BK918" s="26"/>
      <c r="BL918" s="41"/>
      <c r="BM918" t="s">
        <v>100</v>
      </c>
    </row>
    <row r="919" spans="1:65" x14ac:dyDescent="0.2">
      <c r="A919" s="6"/>
      <c r="B919" s="40" t="s">
        <v>11</v>
      </c>
      <c r="C919" s="24" t="s">
        <v>78</v>
      </c>
      <c r="D919" s="25"/>
      <c r="E919" s="26"/>
      <c r="F919" s="26"/>
      <c r="G919" s="26"/>
      <c r="H919" s="26"/>
      <c r="I919" s="26"/>
      <c r="J919" s="26"/>
      <c r="K919" s="26"/>
      <c r="L919" s="26"/>
      <c r="M919" s="26"/>
      <c r="N919" s="26"/>
      <c r="O919" s="26"/>
      <c r="P919" s="26"/>
      <c r="Q919" s="26"/>
      <c r="R919" s="26"/>
      <c r="S919" s="26"/>
      <c r="T919" s="26"/>
      <c r="U919" s="26"/>
      <c r="V919" s="26"/>
      <c r="W919" s="26"/>
      <c r="X919" s="26"/>
      <c r="Y919" s="26"/>
      <c r="Z919" s="26"/>
      <c r="AA919" s="26"/>
      <c r="AB919" s="26"/>
      <c r="AC919" s="26"/>
      <c r="AD919" s="26"/>
      <c r="AE919" s="26"/>
      <c r="AF919" s="26"/>
      <c r="AG919" s="26"/>
      <c r="AH919" s="26"/>
      <c r="AI919" s="26"/>
      <c r="AJ919" s="26"/>
      <c r="AK919" s="26"/>
      <c r="AL919" s="26"/>
      <c r="AM919" s="26"/>
      <c r="AN919" s="26"/>
      <c r="AO919" s="26"/>
      <c r="AP919" s="26"/>
      <c r="AQ919" s="26"/>
      <c r="AR919" s="26"/>
      <c r="AS919" s="26"/>
      <c r="AT919" s="26"/>
      <c r="AU919" s="26"/>
      <c r="AV919" s="26"/>
      <c r="AW919" s="26"/>
      <c r="AX919" s="26"/>
      <c r="AY919" s="26"/>
      <c r="AZ919" s="26"/>
      <c r="BA919" s="26"/>
      <c r="BB919" s="26"/>
      <c r="BC919" s="26"/>
      <c r="BD919" s="26"/>
      <c r="BE919" s="26"/>
      <c r="BF919" s="26"/>
      <c r="BG919" s="26"/>
      <c r="BH919" s="26"/>
      <c r="BI919" s="26"/>
      <c r="BJ919" s="26"/>
      <c r="BK919" s="26"/>
      <c r="BL919" s="41"/>
      <c r="BM919" t="s">
        <v>100</v>
      </c>
    </row>
    <row r="920" spans="1:65" x14ac:dyDescent="0.2">
      <c r="A920" s="6"/>
      <c r="B920" s="40" t="s">
        <v>11</v>
      </c>
      <c r="C920" s="31" t="s">
        <v>47</v>
      </c>
      <c r="D920" s="27">
        <v>345</v>
      </c>
      <c r="E920" s="28">
        <v>560</v>
      </c>
      <c r="F920" s="28">
        <v>580</v>
      </c>
      <c r="G920" s="28">
        <v>561</v>
      </c>
      <c r="H920" s="28">
        <v>653</v>
      </c>
      <c r="I920" s="28">
        <v>1096</v>
      </c>
      <c r="J920" s="28">
        <v>1428</v>
      </c>
      <c r="K920" s="28">
        <v>1661</v>
      </c>
      <c r="L920" s="28">
        <v>1885</v>
      </c>
      <c r="M920" s="28">
        <v>2987</v>
      </c>
      <c r="N920" s="28">
        <v>3548</v>
      </c>
      <c r="O920" s="28">
        <v>4520</v>
      </c>
      <c r="P920" s="28">
        <v>4921</v>
      </c>
      <c r="Q920" s="28">
        <v>5148</v>
      </c>
      <c r="R920" s="28">
        <v>5437</v>
      </c>
      <c r="S920" s="28">
        <v>5643</v>
      </c>
      <c r="T920" s="28">
        <v>5850</v>
      </c>
      <c r="U920" s="28">
        <v>6147</v>
      </c>
      <c r="V920" s="28">
        <v>6754</v>
      </c>
      <c r="W920" s="28">
        <v>7078</v>
      </c>
      <c r="X920" s="28">
        <v>7078</v>
      </c>
      <c r="Y920" s="28">
        <v>7078</v>
      </c>
      <c r="Z920" s="28">
        <v>7078</v>
      </c>
      <c r="AA920" s="28">
        <v>7078</v>
      </c>
      <c r="AB920" s="28">
        <v>7078</v>
      </c>
      <c r="AC920" s="28">
        <v>7078</v>
      </c>
      <c r="AD920" s="28">
        <v>7078</v>
      </c>
      <c r="AE920" s="28">
        <v>7078</v>
      </c>
      <c r="AF920" s="28">
        <v>7078</v>
      </c>
      <c r="AG920" s="28">
        <v>7078</v>
      </c>
      <c r="AH920" s="28">
        <v>7078</v>
      </c>
      <c r="AI920" s="28">
        <v>7078</v>
      </c>
      <c r="AJ920" s="28">
        <v>7078</v>
      </c>
      <c r="AK920" s="28">
        <v>7078</v>
      </c>
      <c r="AL920" s="28">
        <v>7078</v>
      </c>
      <c r="AM920" s="28">
        <v>7078</v>
      </c>
      <c r="AN920" s="28">
        <v>7078</v>
      </c>
      <c r="AO920" s="28">
        <v>7078</v>
      </c>
      <c r="AP920" s="28">
        <v>7078</v>
      </c>
      <c r="AQ920" s="28">
        <v>7078</v>
      </c>
      <c r="AR920" s="28">
        <v>7078</v>
      </c>
      <c r="AS920" s="28">
        <v>7078</v>
      </c>
      <c r="AT920" s="28">
        <v>7078</v>
      </c>
      <c r="AU920" s="28">
        <v>7078</v>
      </c>
      <c r="AV920" s="28">
        <v>7078</v>
      </c>
      <c r="AW920" s="28">
        <v>7078</v>
      </c>
      <c r="AX920" s="28">
        <v>7078</v>
      </c>
      <c r="AY920" s="28">
        <v>7078</v>
      </c>
      <c r="AZ920" s="28">
        <v>7078</v>
      </c>
      <c r="BA920" s="28">
        <v>7078</v>
      </c>
      <c r="BB920" s="28">
        <v>7078</v>
      </c>
      <c r="BC920" s="28">
        <v>7078</v>
      </c>
      <c r="BD920" s="28">
        <v>7078</v>
      </c>
      <c r="BE920" s="28">
        <v>7078</v>
      </c>
      <c r="BF920" s="28">
        <v>7078</v>
      </c>
      <c r="BG920" s="28">
        <v>7078</v>
      </c>
      <c r="BH920" s="28">
        <v>7078</v>
      </c>
      <c r="BI920" s="28">
        <v>7078</v>
      </c>
      <c r="BJ920" s="28">
        <v>7078</v>
      </c>
      <c r="BK920" s="28">
        <v>7078</v>
      </c>
      <c r="BL920" s="42">
        <v>7078</v>
      </c>
      <c r="BM920" t="s">
        <v>100</v>
      </c>
    </row>
    <row r="921" spans="1:65" x14ac:dyDescent="0.2">
      <c r="A921" s="6"/>
      <c r="B921" s="40" t="s">
        <v>11</v>
      </c>
      <c r="C921" s="24" t="s">
        <v>74</v>
      </c>
      <c r="D921" s="35">
        <v>345</v>
      </c>
      <c r="E921" s="29">
        <v>560</v>
      </c>
      <c r="F921" s="29">
        <v>580</v>
      </c>
      <c r="G921" s="29">
        <v>561</v>
      </c>
      <c r="H921" s="29">
        <v>653</v>
      </c>
      <c r="I921" s="29">
        <v>1096</v>
      </c>
      <c r="J921" s="29">
        <v>1428</v>
      </c>
      <c r="K921" s="29">
        <v>1661</v>
      </c>
      <c r="L921" s="29">
        <v>1885</v>
      </c>
      <c r="M921" s="29">
        <v>2987</v>
      </c>
      <c r="N921" s="29">
        <v>3548</v>
      </c>
      <c r="O921" s="29">
        <v>4520</v>
      </c>
      <c r="P921" s="29">
        <v>4921</v>
      </c>
      <c r="Q921" s="29">
        <v>5148</v>
      </c>
      <c r="R921" s="29">
        <v>5437</v>
      </c>
      <c r="S921" s="29">
        <v>5643</v>
      </c>
      <c r="T921" s="29">
        <v>5850</v>
      </c>
      <c r="U921" s="29">
        <v>6147</v>
      </c>
      <c r="V921" s="29">
        <v>6754</v>
      </c>
      <c r="W921" s="29">
        <v>7078</v>
      </c>
      <c r="X921" s="26">
        <v>0</v>
      </c>
      <c r="Y921" s="26">
        <v>0</v>
      </c>
      <c r="Z921" s="26">
        <v>0</v>
      </c>
      <c r="AA921" s="26">
        <v>0</v>
      </c>
      <c r="AB921" s="26">
        <v>0</v>
      </c>
      <c r="AC921" s="26">
        <v>0</v>
      </c>
      <c r="AD921" s="26">
        <v>0</v>
      </c>
      <c r="AE921" s="26">
        <v>0</v>
      </c>
      <c r="AF921" s="26">
        <v>0</v>
      </c>
      <c r="AG921" s="26">
        <v>0</v>
      </c>
      <c r="AH921" s="26">
        <v>0</v>
      </c>
      <c r="AI921" s="26"/>
      <c r="AJ921" s="26"/>
      <c r="AK921" s="26"/>
      <c r="AL921" s="26"/>
      <c r="AM921" s="26"/>
      <c r="AN921" s="26"/>
      <c r="AO921" s="26"/>
      <c r="AP921" s="26"/>
      <c r="AQ921" s="26"/>
      <c r="AR921" s="26"/>
      <c r="AS921" s="26"/>
      <c r="AT921" s="26"/>
      <c r="AU921" s="26"/>
      <c r="AV921" s="26"/>
      <c r="AW921" s="26"/>
      <c r="AX921" s="26"/>
      <c r="AY921" s="26"/>
      <c r="AZ921" s="26"/>
      <c r="BA921" s="26"/>
      <c r="BB921" s="26"/>
      <c r="BC921" s="26"/>
      <c r="BD921" s="26"/>
      <c r="BE921" s="26"/>
      <c r="BF921" s="26"/>
      <c r="BG921" s="26"/>
      <c r="BH921" s="26"/>
      <c r="BI921" s="26"/>
      <c r="BJ921" s="26"/>
      <c r="BK921" s="26"/>
      <c r="BL921" s="41"/>
      <c r="BM921" t="s">
        <v>100</v>
      </c>
    </row>
    <row r="922" spans="1:65" x14ac:dyDescent="0.2">
      <c r="A922" s="6"/>
      <c r="B922" s="40" t="s">
        <v>11</v>
      </c>
      <c r="C922" s="24" t="s">
        <v>83</v>
      </c>
      <c r="D922" s="25"/>
      <c r="E922" s="26"/>
      <c r="F922" s="26"/>
      <c r="G922" s="26"/>
      <c r="H922" s="26"/>
      <c r="I922" s="26"/>
      <c r="J922" s="26"/>
      <c r="K922" s="26"/>
      <c r="L922" s="26"/>
      <c r="M922" s="26"/>
      <c r="N922" s="26"/>
      <c r="O922" s="26"/>
      <c r="P922" s="26"/>
      <c r="Q922" s="26"/>
      <c r="R922" s="26"/>
      <c r="S922" s="26"/>
      <c r="T922" s="26"/>
      <c r="U922" s="26"/>
      <c r="V922" s="26"/>
      <c r="W922" s="30"/>
      <c r="X922" s="30"/>
      <c r="Y922" s="30"/>
      <c r="Z922" s="30"/>
      <c r="AA922" s="30"/>
      <c r="AB922" s="30"/>
      <c r="AC922" s="30"/>
      <c r="AD922" s="30"/>
      <c r="AE922" s="30"/>
      <c r="AF922" s="30"/>
      <c r="AG922" s="30"/>
      <c r="AH922" s="30"/>
      <c r="AI922" s="30"/>
      <c r="AJ922" s="30"/>
      <c r="AK922" s="30"/>
      <c r="AL922" s="30"/>
      <c r="AM922" s="30"/>
      <c r="AN922" s="30"/>
      <c r="AO922" s="30"/>
      <c r="AP922" s="30"/>
      <c r="AQ922" s="30"/>
      <c r="AR922" s="30"/>
      <c r="AS922" s="30"/>
      <c r="AT922" s="30"/>
      <c r="AU922" s="30"/>
      <c r="AV922" s="30"/>
      <c r="AW922" s="30"/>
      <c r="AX922" s="30"/>
      <c r="AY922" s="30"/>
      <c r="AZ922" s="30"/>
      <c r="BA922" s="30"/>
      <c r="BB922" s="30"/>
      <c r="BC922" s="30"/>
      <c r="BD922" s="30"/>
      <c r="BE922" s="30"/>
      <c r="BF922" s="30"/>
      <c r="BG922" s="30"/>
      <c r="BH922" s="30"/>
      <c r="BI922" s="30"/>
      <c r="BJ922" s="30"/>
      <c r="BK922" s="30"/>
      <c r="BL922" s="43"/>
      <c r="BM922" t="s">
        <v>100</v>
      </c>
    </row>
    <row r="923" spans="1:65" x14ac:dyDescent="0.2">
      <c r="A923" s="6"/>
      <c r="B923" s="40" t="s">
        <v>11</v>
      </c>
      <c r="C923" s="24" t="s">
        <v>75</v>
      </c>
      <c r="D923" s="25"/>
      <c r="E923" s="26"/>
      <c r="F923" s="26"/>
      <c r="G923" s="26"/>
      <c r="H923" s="26"/>
      <c r="I923" s="26"/>
      <c r="J923" s="26"/>
      <c r="K923" s="26"/>
      <c r="L923" s="26"/>
      <c r="M923" s="26"/>
      <c r="N923" s="26"/>
      <c r="O923" s="26"/>
      <c r="P923" s="26"/>
      <c r="Q923" s="26"/>
      <c r="R923" s="26"/>
      <c r="S923" s="26"/>
      <c r="T923" s="26"/>
      <c r="U923" s="26"/>
      <c r="V923" s="26"/>
      <c r="W923" s="26"/>
      <c r="X923" s="26"/>
      <c r="Y923" s="26"/>
      <c r="Z923" s="26"/>
      <c r="AA923" s="26"/>
      <c r="AB923" s="26"/>
      <c r="AC923" s="26"/>
      <c r="AD923" s="26"/>
      <c r="AE923" s="26"/>
      <c r="AF923" s="26"/>
      <c r="AG923" s="26"/>
      <c r="AH923" s="26"/>
      <c r="AI923" s="26"/>
      <c r="AJ923" s="26"/>
      <c r="AK923" s="26"/>
      <c r="AL923" s="26"/>
      <c r="AM923" s="26"/>
      <c r="AN923" s="26"/>
      <c r="AO923" s="26"/>
      <c r="AP923" s="26"/>
      <c r="AQ923" s="26"/>
      <c r="AR923" s="26"/>
      <c r="AS923" s="26"/>
      <c r="AT923" s="26"/>
      <c r="AU923" s="26"/>
      <c r="AV923" s="26"/>
      <c r="AW923" s="26"/>
      <c r="AX923" s="26"/>
      <c r="AY923" s="26"/>
      <c r="AZ923" s="26"/>
      <c r="BA923" s="26"/>
      <c r="BB923" s="26"/>
      <c r="BC923" s="26"/>
      <c r="BD923" s="26"/>
      <c r="BE923" s="26"/>
      <c r="BF923" s="26"/>
      <c r="BG923" s="26"/>
      <c r="BH923" s="26"/>
      <c r="BI923" s="26"/>
      <c r="BJ923" s="26"/>
      <c r="BK923" s="26"/>
      <c r="BL923" s="41"/>
      <c r="BM923" t="s">
        <v>100</v>
      </c>
    </row>
    <row r="924" spans="1:65" x14ac:dyDescent="0.2">
      <c r="A924" s="6"/>
      <c r="B924" s="40" t="s">
        <v>11</v>
      </c>
      <c r="C924" s="24" t="s">
        <v>79</v>
      </c>
      <c r="D924" s="25"/>
      <c r="E924" s="26"/>
      <c r="F924" s="26"/>
      <c r="G924" s="26"/>
      <c r="H924" s="26"/>
      <c r="I924" s="26"/>
      <c r="J924" s="26"/>
      <c r="K924" s="26"/>
      <c r="L924" s="26"/>
      <c r="M924" s="26"/>
      <c r="N924" s="26"/>
      <c r="O924" s="26"/>
      <c r="P924" s="26"/>
      <c r="Q924" s="26"/>
      <c r="R924" s="26"/>
      <c r="S924" s="26"/>
      <c r="T924" s="26"/>
      <c r="U924" s="26"/>
      <c r="V924" s="26"/>
      <c r="W924" s="26"/>
      <c r="X924" s="26"/>
      <c r="Y924" s="26"/>
      <c r="Z924" s="26"/>
      <c r="AA924" s="26"/>
      <c r="AB924" s="26"/>
      <c r="AC924" s="26"/>
      <c r="AD924" s="26"/>
      <c r="AE924" s="26"/>
      <c r="AF924" s="26"/>
      <c r="AG924" s="26"/>
      <c r="AH924" s="26"/>
      <c r="AI924" s="26"/>
      <c r="AJ924" s="26"/>
      <c r="AK924" s="26"/>
      <c r="AL924" s="26"/>
      <c r="AM924" s="26"/>
      <c r="AN924" s="26"/>
      <c r="AO924" s="26"/>
      <c r="AP924" s="26"/>
      <c r="AQ924" s="26"/>
      <c r="AR924" s="26"/>
      <c r="AS924" s="26"/>
      <c r="AT924" s="26"/>
      <c r="AU924" s="26"/>
      <c r="AV924" s="26"/>
      <c r="AW924" s="26"/>
      <c r="AX924" s="26"/>
      <c r="AY924" s="26"/>
      <c r="AZ924" s="26"/>
      <c r="BA924" s="26"/>
      <c r="BB924" s="26"/>
      <c r="BC924" s="26"/>
      <c r="BD924" s="26"/>
      <c r="BE924" s="26"/>
      <c r="BF924" s="26"/>
      <c r="BG924" s="26"/>
      <c r="BH924" s="26"/>
      <c r="BI924" s="26"/>
      <c r="BJ924" s="26"/>
      <c r="BK924" s="26"/>
      <c r="BL924" s="41"/>
      <c r="BM924" t="s">
        <v>100</v>
      </c>
    </row>
    <row r="925" spans="1:65" x14ac:dyDescent="0.2">
      <c r="A925" s="6"/>
      <c r="B925" s="40" t="s">
        <v>11</v>
      </c>
      <c r="C925" s="24" t="s">
        <v>80</v>
      </c>
      <c r="D925" s="25"/>
      <c r="E925" s="26"/>
      <c r="F925" s="26"/>
      <c r="G925" s="26"/>
      <c r="H925" s="26"/>
      <c r="I925" s="26"/>
      <c r="J925" s="26"/>
      <c r="K925" s="26"/>
      <c r="L925" s="26"/>
      <c r="M925" s="26"/>
      <c r="N925" s="26"/>
      <c r="O925" s="26"/>
      <c r="P925" s="26"/>
      <c r="Q925" s="26"/>
      <c r="R925" s="26"/>
      <c r="S925" s="26"/>
      <c r="T925" s="26"/>
      <c r="U925" s="26"/>
      <c r="V925" s="26"/>
      <c r="W925" s="26"/>
      <c r="X925" s="26"/>
      <c r="Y925" s="26"/>
      <c r="Z925" s="26"/>
      <c r="AA925" s="26"/>
      <c r="AB925" s="26"/>
      <c r="AC925" s="26"/>
      <c r="AD925" s="26"/>
      <c r="AE925" s="26"/>
      <c r="AF925" s="26"/>
      <c r="AG925" s="26"/>
      <c r="AH925" s="26"/>
      <c r="AI925" s="26"/>
      <c r="AJ925" s="26"/>
      <c r="AK925" s="26"/>
      <c r="AL925" s="26"/>
      <c r="AM925" s="26"/>
      <c r="AN925" s="26"/>
      <c r="AO925" s="26"/>
      <c r="AP925" s="26"/>
      <c r="AQ925" s="26"/>
      <c r="AR925" s="26"/>
      <c r="AS925" s="26"/>
      <c r="AT925" s="26"/>
      <c r="AU925" s="26"/>
      <c r="AV925" s="26"/>
      <c r="AW925" s="26"/>
      <c r="AX925" s="26"/>
      <c r="AY925" s="26"/>
      <c r="AZ925" s="26"/>
      <c r="BA925" s="26"/>
      <c r="BB925" s="26"/>
      <c r="BC925" s="26"/>
      <c r="BD925" s="26"/>
      <c r="BE925" s="26"/>
      <c r="BF925" s="26"/>
      <c r="BG925" s="26"/>
      <c r="BH925" s="26"/>
      <c r="BI925" s="26"/>
      <c r="BJ925" s="26"/>
      <c r="BK925" s="26"/>
      <c r="BL925" s="41"/>
      <c r="BM925" t="s">
        <v>100</v>
      </c>
    </row>
    <row r="926" spans="1:65" x14ac:dyDescent="0.2">
      <c r="A926" s="6"/>
      <c r="B926" s="40" t="s">
        <v>11</v>
      </c>
      <c r="C926" s="24" t="s">
        <v>78</v>
      </c>
      <c r="D926" s="25"/>
      <c r="E926" s="26"/>
      <c r="F926" s="26"/>
      <c r="G926" s="26"/>
      <c r="H926" s="26"/>
      <c r="I926" s="26"/>
      <c r="J926" s="26"/>
      <c r="K926" s="26"/>
      <c r="L926" s="26"/>
      <c r="M926" s="26"/>
      <c r="N926" s="26"/>
      <c r="O926" s="26"/>
      <c r="P926" s="26"/>
      <c r="Q926" s="26"/>
      <c r="R926" s="26"/>
      <c r="S926" s="26"/>
      <c r="T926" s="26"/>
      <c r="U926" s="26"/>
      <c r="V926" s="26"/>
      <c r="W926" s="26"/>
      <c r="X926" s="26"/>
      <c r="Y926" s="26"/>
      <c r="Z926" s="26"/>
      <c r="AA926" s="26"/>
      <c r="AB926" s="26"/>
      <c r="AC926" s="26"/>
      <c r="AD926" s="26"/>
      <c r="AE926" s="26"/>
      <c r="AF926" s="26"/>
      <c r="AG926" s="26"/>
      <c r="AH926" s="26"/>
      <c r="AI926" s="26"/>
      <c r="AJ926" s="26"/>
      <c r="AK926" s="26"/>
      <c r="AL926" s="26"/>
      <c r="AM926" s="26"/>
      <c r="AN926" s="26"/>
      <c r="AO926" s="26"/>
      <c r="AP926" s="26"/>
      <c r="AQ926" s="26"/>
      <c r="AR926" s="26"/>
      <c r="AS926" s="26"/>
      <c r="AT926" s="26"/>
      <c r="AU926" s="26"/>
      <c r="AV926" s="26"/>
      <c r="AW926" s="26"/>
      <c r="AX926" s="26"/>
      <c r="AY926" s="26"/>
      <c r="AZ926" s="26"/>
      <c r="BA926" s="26"/>
      <c r="BB926" s="26"/>
      <c r="BC926" s="26"/>
      <c r="BD926" s="26"/>
      <c r="BE926" s="26"/>
      <c r="BF926" s="26"/>
      <c r="BG926" s="26"/>
      <c r="BH926" s="26"/>
      <c r="BI926" s="26"/>
      <c r="BJ926" s="26"/>
      <c r="BK926" s="26"/>
      <c r="BL926" s="41"/>
      <c r="BM926" t="s">
        <v>100</v>
      </c>
    </row>
    <row r="927" spans="1:65" x14ac:dyDescent="0.2">
      <c r="A927" s="6"/>
      <c r="B927" s="40" t="s">
        <v>11</v>
      </c>
      <c r="C927" s="31" t="s">
        <v>93</v>
      </c>
      <c r="D927" s="27">
        <v>0</v>
      </c>
      <c r="E927" s="28">
        <v>5</v>
      </c>
      <c r="F927" s="28">
        <v>6</v>
      </c>
      <c r="G927" s="28">
        <v>18</v>
      </c>
      <c r="H927" s="28">
        <v>21</v>
      </c>
      <c r="I927" s="28">
        <v>60</v>
      </c>
      <c r="J927" s="28">
        <v>177</v>
      </c>
      <c r="K927" s="28">
        <v>295</v>
      </c>
      <c r="L927" s="28">
        <v>341</v>
      </c>
      <c r="M927" s="28">
        <v>412</v>
      </c>
      <c r="N927" s="28">
        <v>410</v>
      </c>
      <c r="O927" s="28">
        <v>345</v>
      </c>
      <c r="P927" s="28">
        <v>277</v>
      </c>
      <c r="Q927" s="28">
        <v>263</v>
      </c>
      <c r="R927" s="28">
        <v>232</v>
      </c>
      <c r="S927" s="28">
        <v>232</v>
      </c>
      <c r="T927" s="28">
        <v>231</v>
      </c>
      <c r="U927" s="28">
        <v>230</v>
      </c>
      <c r="V927" s="28">
        <v>230</v>
      </c>
      <c r="W927" s="28">
        <v>230</v>
      </c>
      <c r="X927" s="28">
        <v>230</v>
      </c>
      <c r="Y927" s="28">
        <v>230</v>
      </c>
      <c r="Z927" s="28">
        <v>230</v>
      </c>
      <c r="AA927" s="28">
        <v>230</v>
      </c>
      <c r="AB927" s="28">
        <v>230</v>
      </c>
      <c r="AC927" s="28">
        <v>230</v>
      </c>
      <c r="AD927" s="28">
        <v>230</v>
      </c>
      <c r="AE927" s="28">
        <v>230</v>
      </c>
      <c r="AF927" s="28">
        <v>230</v>
      </c>
      <c r="AG927" s="28">
        <v>230</v>
      </c>
      <c r="AH927" s="28">
        <v>230</v>
      </c>
      <c r="AI927" s="28">
        <v>230</v>
      </c>
      <c r="AJ927" s="28">
        <v>230</v>
      </c>
      <c r="AK927" s="28">
        <v>230</v>
      </c>
      <c r="AL927" s="28">
        <v>230</v>
      </c>
      <c r="AM927" s="28">
        <v>230</v>
      </c>
      <c r="AN927" s="28">
        <v>230</v>
      </c>
      <c r="AO927" s="28">
        <v>230</v>
      </c>
      <c r="AP927" s="28">
        <v>230</v>
      </c>
      <c r="AQ927" s="28">
        <v>230</v>
      </c>
      <c r="AR927" s="28">
        <v>230</v>
      </c>
      <c r="AS927" s="28">
        <v>230</v>
      </c>
      <c r="AT927" s="28">
        <v>230</v>
      </c>
      <c r="AU927" s="28">
        <v>230</v>
      </c>
      <c r="AV927" s="28">
        <v>230</v>
      </c>
      <c r="AW927" s="28">
        <v>230</v>
      </c>
      <c r="AX927" s="28">
        <v>230</v>
      </c>
      <c r="AY927" s="28">
        <v>230</v>
      </c>
      <c r="AZ927" s="28">
        <v>230</v>
      </c>
      <c r="BA927" s="28">
        <v>230</v>
      </c>
      <c r="BB927" s="28">
        <v>230</v>
      </c>
      <c r="BC927" s="28">
        <v>230</v>
      </c>
      <c r="BD927" s="28">
        <v>230</v>
      </c>
      <c r="BE927" s="28">
        <v>230</v>
      </c>
      <c r="BF927" s="28">
        <v>230</v>
      </c>
      <c r="BG927" s="28">
        <v>230</v>
      </c>
      <c r="BH927" s="28">
        <v>230</v>
      </c>
      <c r="BI927" s="28">
        <v>230</v>
      </c>
      <c r="BJ927" s="28">
        <v>230</v>
      </c>
      <c r="BK927" s="28">
        <v>230</v>
      </c>
      <c r="BL927" s="42">
        <v>230</v>
      </c>
      <c r="BM927" t="s">
        <v>100</v>
      </c>
    </row>
    <row r="928" spans="1:65" x14ac:dyDescent="0.2">
      <c r="A928" s="6"/>
      <c r="B928" s="40" t="s">
        <v>11</v>
      </c>
      <c r="C928" s="24" t="s">
        <v>74</v>
      </c>
      <c r="D928" s="35">
        <v>0</v>
      </c>
      <c r="E928" s="29">
        <v>5</v>
      </c>
      <c r="F928" s="29">
        <v>6</v>
      </c>
      <c r="G928" s="29">
        <v>18</v>
      </c>
      <c r="H928" s="29">
        <v>21</v>
      </c>
      <c r="I928" s="29">
        <v>60</v>
      </c>
      <c r="J928" s="29">
        <v>177</v>
      </c>
      <c r="K928" s="29">
        <v>295</v>
      </c>
      <c r="L928" s="29">
        <v>341</v>
      </c>
      <c r="M928" s="29">
        <v>412</v>
      </c>
      <c r="N928" s="29">
        <v>410</v>
      </c>
      <c r="O928" s="29">
        <v>345</v>
      </c>
      <c r="P928" s="29">
        <v>277</v>
      </c>
      <c r="Q928" s="29">
        <v>263</v>
      </c>
      <c r="R928" s="29">
        <v>232</v>
      </c>
      <c r="S928" s="29">
        <v>232</v>
      </c>
      <c r="T928" s="29">
        <v>231</v>
      </c>
      <c r="U928" s="29">
        <v>230</v>
      </c>
      <c r="V928" s="29">
        <v>230</v>
      </c>
      <c r="W928" s="29">
        <v>230</v>
      </c>
      <c r="X928" s="26">
        <v>0</v>
      </c>
      <c r="Y928" s="26">
        <v>0</v>
      </c>
      <c r="Z928" s="26">
        <v>0</v>
      </c>
      <c r="AA928" s="26">
        <v>0</v>
      </c>
      <c r="AB928" s="26">
        <v>0</v>
      </c>
      <c r="AC928" s="26">
        <v>0</v>
      </c>
      <c r="AD928" s="26">
        <v>0</v>
      </c>
      <c r="AE928" s="26">
        <v>0</v>
      </c>
      <c r="AF928" s="26">
        <v>0</v>
      </c>
      <c r="AG928" s="26">
        <v>0</v>
      </c>
      <c r="AH928" s="26">
        <v>0</v>
      </c>
      <c r="AI928" s="26"/>
      <c r="AJ928" s="26"/>
      <c r="AK928" s="26"/>
      <c r="AL928" s="26"/>
      <c r="AM928" s="26"/>
      <c r="AN928" s="26"/>
      <c r="AO928" s="26"/>
      <c r="AP928" s="26"/>
      <c r="AQ928" s="26"/>
      <c r="AR928" s="26"/>
      <c r="AS928" s="26"/>
      <c r="AT928" s="26"/>
      <c r="AU928" s="26"/>
      <c r="AV928" s="26"/>
      <c r="AW928" s="26"/>
      <c r="AX928" s="26"/>
      <c r="AY928" s="26"/>
      <c r="AZ928" s="26"/>
      <c r="BA928" s="26"/>
      <c r="BB928" s="26"/>
      <c r="BC928" s="26"/>
      <c r="BD928" s="26"/>
      <c r="BE928" s="26"/>
      <c r="BF928" s="26"/>
      <c r="BG928" s="26"/>
      <c r="BH928" s="26"/>
      <c r="BI928" s="26"/>
      <c r="BJ928" s="26"/>
      <c r="BK928" s="26"/>
      <c r="BL928" s="41"/>
      <c r="BM928" t="s">
        <v>100</v>
      </c>
    </row>
    <row r="929" spans="1:65" x14ac:dyDescent="0.2">
      <c r="A929" s="6"/>
      <c r="B929" s="40" t="s">
        <v>11</v>
      </c>
      <c r="C929" s="24" t="s">
        <v>83</v>
      </c>
      <c r="D929" s="25"/>
      <c r="E929" s="26"/>
      <c r="F929" s="26"/>
      <c r="G929" s="26"/>
      <c r="H929" s="26"/>
      <c r="I929" s="26"/>
      <c r="J929" s="26"/>
      <c r="K929" s="26"/>
      <c r="L929" s="26"/>
      <c r="M929" s="26"/>
      <c r="N929" s="26"/>
      <c r="O929" s="26"/>
      <c r="P929" s="26"/>
      <c r="Q929" s="26"/>
      <c r="R929" s="26"/>
      <c r="S929" s="26"/>
      <c r="T929" s="26"/>
      <c r="U929" s="26"/>
      <c r="V929" s="26"/>
      <c r="W929" s="30"/>
      <c r="X929" s="30"/>
      <c r="Y929" s="30"/>
      <c r="Z929" s="30"/>
      <c r="AA929" s="30"/>
      <c r="AB929" s="30"/>
      <c r="AC929" s="30"/>
      <c r="AD929" s="30"/>
      <c r="AE929" s="30"/>
      <c r="AF929" s="30"/>
      <c r="AG929" s="30"/>
      <c r="AH929" s="30"/>
      <c r="AI929" s="30"/>
      <c r="AJ929" s="30"/>
      <c r="AK929" s="30"/>
      <c r="AL929" s="30"/>
      <c r="AM929" s="30"/>
      <c r="AN929" s="30"/>
      <c r="AO929" s="30"/>
      <c r="AP929" s="30"/>
      <c r="AQ929" s="30"/>
      <c r="AR929" s="30"/>
      <c r="AS929" s="30"/>
      <c r="AT929" s="30"/>
      <c r="AU929" s="30"/>
      <c r="AV929" s="30"/>
      <c r="AW929" s="30"/>
      <c r="AX929" s="30"/>
      <c r="AY929" s="30"/>
      <c r="AZ929" s="30"/>
      <c r="BA929" s="30"/>
      <c r="BB929" s="30"/>
      <c r="BC929" s="30"/>
      <c r="BD929" s="30"/>
      <c r="BE929" s="30"/>
      <c r="BF929" s="30"/>
      <c r="BG929" s="30"/>
      <c r="BH929" s="30"/>
      <c r="BI929" s="30"/>
      <c r="BJ929" s="30"/>
      <c r="BK929" s="30"/>
      <c r="BL929" s="43"/>
      <c r="BM929" t="s">
        <v>100</v>
      </c>
    </row>
    <row r="930" spans="1:65" x14ac:dyDescent="0.2">
      <c r="A930" s="6"/>
      <c r="B930" s="40" t="s">
        <v>11</v>
      </c>
      <c r="C930" s="24" t="s">
        <v>75</v>
      </c>
      <c r="D930" s="25"/>
      <c r="E930" s="26"/>
      <c r="F930" s="26"/>
      <c r="G930" s="26"/>
      <c r="H930" s="26"/>
      <c r="I930" s="26"/>
      <c r="J930" s="26"/>
      <c r="K930" s="26"/>
      <c r="L930" s="26"/>
      <c r="M930" s="26"/>
      <c r="N930" s="26"/>
      <c r="O930" s="26"/>
      <c r="P930" s="26"/>
      <c r="Q930" s="26"/>
      <c r="R930" s="26"/>
      <c r="S930" s="26"/>
      <c r="T930" s="26"/>
      <c r="U930" s="26"/>
      <c r="V930" s="26"/>
      <c r="W930" s="26"/>
      <c r="X930" s="26"/>
      <c r="Y930" s="26"/>
      <c r="Z930" s="26"/>
      <c r="AA930" s="26"/>
      <c r="AB930" s="26"/>
      <c r="AC930" s="26"/>
      <c r="AD930" s="26"/>
      <c r="AE930" s="26"/>
      <c r="AF930" s="26"/>
      <c r="AG930" s="26"/>
      <c r="AH930" s="26"/>
      <c r="AI930" s="26"/>
      <c r="AJ930" s="26"/>
      <c r="AK930" s="26"/>
      <c r="AL930" s="26"/>
      <c r="AM930" s="26"/>
      <c r="AN930" s="26"/>
      <c r="AO930" s="26"/>
      <c r="AP930" s="26"/>
      <c r="AQ930" s="26"/>
      <c r="AR930" s="26"/>
      <c r="AS930" s="26"/>
      <c r="AT930" s="26"/>
      <c r="AU930" s="26"/>
      <c r="AV930" s="26"/>
      <c r="AW930" s="26"/>
      <c r="AX930" s="26"/>
      <c r="AY930" s="26"/>
      <c r="AZ930" s="26"/>
      <c r="BA930" s="26"/>
      <c r="BB930" s="26"/>
      <c r="BC930" s="26"/>
      <c r="BD930" s="26"/>
      <c r="BE930" s="26"/>
      <c r="BF930" s="26"/>
      <c r="BG930" s="26"/>
      <c r="BH930" s="26"/>
      <c r="BI930" s="26"/>
      <c r="BJ930" s="26"/>
      <c r="BK930" s="26"/>
      <c r="BL930" s="41"/>
      <c r="BM930" t="s">
        <v>100</v>
      </c>
    </row>
    <row r="931" spans="1:65" x14ac:dyDescent="0.2">
      <c r="A931" s="6"/>
      <c r="B931" s="40" t="s">
        <v>11</v>
      </c>
      <c r="C931" s="24" t="s">
        <v>79</v>
      </c>
      <c r="D931" s="25"/>
      <c r="E931" s="26"/>
      <c r="F931" s="26"/>
      <c r="G931" s="26"/>
      <c r="H931" s="26"/>
      <c r="I931" s="26"/>
      <c r="J931" s="26"/>
      <c r="K931" s="26"/>
      <c r="L931" s="26"/>
      <c r="M931" s="26"/>
      <c r="N931" s="26"/>
      <c r="O931" s="26"/>
      <c r="P931" s="26"/>
      <c r="Q931" s="26"/>
      <c r="R931" s="26"/>
      <c r="S931" s="26"/>
      <c r="T931" s="26"/>
      <c r="U931" s="26"/>
      <c r="V931" s="26"/>
      <c r="W931" s="26"/>
      <c r="X931" s="26"/>
      <c r="Y931" s="26"/>
      <c r="Z931" s="26"/>
      <c r="AA931" s="26"/>
      <c r="AB931" s="26"/>
      <c r="AC931" s="26"/>
      <c r="AD931" s="26"/>
      <c r="AE931" s="26"/>
      <c r="AF931" s="26"/>
      <c r="AG931" s="26"/>
      <c r="AH931" s="26"/>
      <c r="AI931" s="26"/>
      <c r="AJ931" s="26"/>
      <c r="AK931" s="26"/>
      <c r="AL931" s="26"/>
      <c r="AM931" s="26"/>
      <c r="AN931" s="26"/>
      <c r="AO931" s="26"/>
      <c r="AP931" s="26"/>
      <c r="AQ931" s="26"/>
      <c r="AR931" s="26"/>
      <c r="AS931" s="26"/>
      <c r="AT931" s="26"/>
      <c r="AU931" s="26"/>
      <c r="AV931" s="26"/>
      <c r="AW931" s="26"/>
      <c r="AX931" s="26"/>
      <c r="AY931" s="26"/>
      <c r="AZ931" s="26"/>
      <c r="BA931" s="26"/>
      <c r="BB931" s="26"/>
      <c r="BC931" s="26"/>
      <c r="BD931" s="26"/>
      <c r="BE931" s="26"/>
      <c r="BF931" s="26"/>
      <c r="BG931" s="26"/>
      <c r="BH931" s="26"/>
      <c r="BI931" s="26"/>
      <c r="BJ931" s="26"/>
      <c r="BK931" s="26"/>
      <c r="BL931" s="41"/>
      <c r="BM931" t="s">
        <v>100</v>
      </c>
    </row>
    <row r="932" spans="1:65" x14ac:dyDescent="0.2">
      <c r="A932" s="6"/>
      <c r="B932" s="40" t="s">
        <v>11</v>
      </c>
      <c r="C932" s="24" t="s">
        <v>80</v>
      </c>
      <c r="D932" s="25"/>
      <c r="E932" s="26"/>
      <c r="F932" s="26"/>
      <c r="G932" s="26"/>
      <c r="H932" s="26"/>
      <c r="I932" s="26"/>
      <c r="J932" s="26"/>
      <c r="K932" s="26"/>
      <c r="L932" s="26"/>
      <c r="M932" s="26"/>
      <c r="N932" s="26"/>
      <c r="O932" s="26"/>
      <c r="P932" s="26"/>
      <c r="Q932" s="26"/>
      <c r="R932" s="26"/>
      <c r="S932" s="26"/>
      <c r="T932" s="26"/>
      <c r="U932" s="26"/>
      <c r="V932" s="26"/>
      <c r="W932" s="26"/>
      <c r="X932" s="26"/>
      <c r="Y932" s="26"/>
      <c r="Z932" s="26"/>
      <c r="AA932" s="26"/>
      <c r="AB932" s="26"/>
      <c r="AC932" s="26"/>
      <c r="AD932" s="26"/>
      <c r="AE932" s="26"/>
      <c r="AF932" s="26"/>
      <c r="AG932" s="26"/>
      <c r="AH932" s="26"/>
      <c r="AI932" s="26"/>
      <c r="AJ932" s="26"/>
      <c r="AK932" s="26"/>
      <c r="AL932" s="26"/>
      <c r="AM932" s="26"/>
      <c r="AN932" s="26"/>
      <c r="AO932" s="26"/>
      <c r="AP932" s="26"/>
      <c r="AQ932" s="26"/>
      <c r="AR932" s="26"/>
      <c r="AS932" s="26"/>
      <c r="AT932" s="26"/>
      <c r="AU932" s="26"/>
      <c r="AV932" s="26"/>
      <c r="AW932" s="26"/>
      <c r="AX932" s="26"/>
      <c r="AY932" s="26"/>
      <c r="AZ932" s="26"/>
      <c r="BA932" s="26"/>
      <c r="BB932" s="26"/>
      <c r="BC932" s="26"/>
      <c r="BD932" s="26"/>
      <c r="BE932" s="26"/>
      <c r="BF932" s="26"/>
      <c r="BG932" s="26"/>
      <c r="BH932" s="26"/>
      <c r="BI932" s="26"/>
      <c r="BJ932" s="26"/>
      <c r="BK932" s="26"/>
      <c r="BL932" s="41"/>
      <c r="BM932" t="s">
        <v>100</v>
      </c>
    </row>
    <row r="933" spans="1:65" x14ac:dyDescent="0.2">
      <c r="A933" s="6"/>
      <c r="B933" s="46" t="s">
        <v>11</v>
      </c>
      <c r="C933" s="24" t="s">
        <v>78</v>
      </c>
      <c r="D933" s="25"/>
      <c r="E933" s="26"/>
      <c r="F933" s="26"/>
      <c r="G933" s="26"/>
      <c r="H933" s="26"/>
      <c r="I933" s="26"/>
      <c r="J933" s="26"/>
      <c r="K933" s="26"/>
      <c r="L933" s="26"/>
      <c r="M933" s="26"/>
      <c r="N933" s="26"/>
      <c r="O933" s="26"/>
      <c r="P933" s="26"/>
      <c r="Q933" s="26"/>
      <c r="R933" s="26"/>
      <c r="S933" s="26"/>
      <c r="T933" s="26"/>
      <c r="U933" s="26"/>
      <c r="V933" s="26"/>
      <c r="W933" s="26"/>
      <c r="X933" s="26"/>
      <c r="Y933" s="26"/>
      <c r="Z933" s="26"/>
      <c r="AA933" s="26"/>
      <c r="AB933" s="26"/>
      <c r="AC933" s="26"/>
      <c r="AD933" s="26"/>
      <c r="AE933" s="26"/>
      <c r="AF933" s="26"/>
      <c r="AG933" s="26"/>
      <c r="AH933" s="26"/>
      <c r="AI933" s="26"/>
      <c r="AJ933" s="26"/>
      <c r="AK933" s="26"/>
      <c r="AL933" s="26"/>
      <c r="AM933" s="26"/>
      <c r="AN933" s="26"/>
      <c r="AO933" s="26"/>
      <c r="AP933" s="26"/>
      <c r="AQ933" s="26"/>
      <c r="AR933" s="26"/>
      <c r="AS933" s="26"/>
      <c r="AT933" s="26"/>
      <c r="AU933" s="26"/>
      <c r="AV933" s="26"/>
      <c r="AW933" s="26"/>
      <c r="AX933" s="26"/>
      <c r="AY933" s="26"/>
      <c r="AZ933" s="26"/>
      <c r="BA933" s="26"/>
      <c r="BB933" s="26"/>
      <c r="BC933" s="26"/>
      <c r="BD933" s="26"/>
      <c r="BE933" s="26"/>
      <c r="BF933" s="26"/>
      <c r="BG933" s="26"/>
      <c r="BH933" s="26"/>
      <c r="BI933" s="26"/>
      <c r="BJ933" s="26"/>
      <c r="BK933" s="26"/>
      <c r="BL933" s="41"/>
      <c r="BM933" t="s">
        <v>100</v>
      </c>
    </row>
    <row r="934" spans="1:65" x14ac:dyDescent="0.2">
      <c r="A934" s="6"/>
      <c r="B934" s="40" t="s">
        <v>11</v>
      </c>
      <c r="C934" s="31" t="s">
        <v>48</v>
      </c>
      <c r="D934" s="27">
        <v>0</v>
      </c>
      <c r="E934" s="28">
        <v>0</v>
      </c>
      <c r="F934" s="28">
        <v>0</v>
      </c>
      <c r="G934" s="28">
        <v>0</v>
      </c>
      <c r="H934" s="28">
        <v>0.2</v>
      </c>
      <c r="I934" s="28">
        <v>0.2</v>
      </c>
      <c r="J934" s="28">
        <v>0.2</v>
      </c>
      <c r="K934" s="28">
        <v>3</v>
      </c>
      <c r="L934" s="28">
        <v>3</v>
      </c>
      <c r="M934" s="28">
        <v>6</v>
      </c>
      <c r="N934" s="28">
        <v>7</v>
      </c>
      <c r="O934" s="28">
        <v>6</v>
      </c>
      <c r="P934" s="28">
        <v>16</v>
      </c>
      <c r="Q934" s="28">
        <v>26</v>
      </c>
      <c r="R934" s="28">
        <v>29</v>
      </c>
      <c r="S934" s="28">
        <v>29</v>
      </c>
      <c r="T934" s="28">
        <v>33</v>
      </c>
      <c r="U934" s="28">
        <v>32</v>
      </c>
      <c r="V934" s="28">
        <v>36</v>
      </c>
      <c r="W934" s="28">
        <v>42</v>
      </c>
      <c r="X934" s="28">
        <v>42</v>
      </c>
      <c r="Y934" s="28">
        <v>42</v>
      </c>
      <c r="Z934" s="28">
        <v>42</v>
      </c>
      <c r="AA934" s="28">
        <v>42</v>
      </c>
      <c r="AB934" s="28">
        <v>42</v>
      </c>
      <c r="AC934" s="28">
        <v>42</v>
      </c>
      <c r="AD934" s="28">
        <v>42</v>
      </c>
      <c r="AE934" s="28">
        <v>42</v>
      </c>
      <c r="AF934" s="28">
        <v>42</v>
      </c>
      <c r="AG934" s="28">
        <v>42</v>
      </c>
      <c r="AH934" s="28">
        <v>42</v>
      </c>
      <c r="AI934" s="28">
        <v>42</v>
      </c>
      <c r="AJ934" s="28">
        <v>42</v>
      </c>
      <c r="AK934" s="28">
        <v>42</v>
      </c>
      <c r="AL934" s="28">
        <v>42</v>
      </c>
      <c r="AM934" s="28">
        <v>42</v>
      </c>
      <c r="AN934" s="28">
        <v>42</v>
      </c>
      <c r="AO934" s="28">
        <v>42</v>
      </c>
      <c r="AP934" s="28">
        <v>42</v>
      </c>
      <c r="AQ934" s="28">
        <v>42</v>
      </c>
      <c r="AR934" s="28">
        <v>42</v>
      </c>
      <c r="AS934" s="28">
        <v>42</v>
      </c>
      <c r="AT934" s="28">
        <v>42</v>
      </c>
      <c r="AU934" s="28">
        <v>42</v>
      </c>
      <c r="AV934" s="28">
        <v>42</v>
      </c>
      <c r="AW934" s="28">
        <v>42</v>
      </c>
      <c r="AX934" s="28">
        <v>42</v>
      </c>
      <c r="AY934" s="28">
        <v>42</v>
      </c>
      <c r="AZ934" s="28">
        <v>42</v>
      </c>
      <c r="BA934" s="28">
        <v>42</v>
      </c>
      <c r="BB934" s="28">
        <v>42</v>
      </c>
      <c r="BC934" s="28">
        <v>42</v>
      </c>
      <c r="BD934" s="28">
        <v>42</v>
      </c>
      <c r="BE934" s="28">
        <v>42</v>
      </c>
      <c r="BF934" s="28">
        <v>42</v>
      </c>
      <c r="BG934" s="28">
        <v>42</v>
      </c>
      <c r="BH934" s="28">
        <v>42</v>
      </c>
      <c r="BI934" s="28">
        <v>42</v>
      </c>
      <c r="BJ934" s="28">
        <v>42</v>
      </c>
      <c r="BK934" s="28">
        <v>42</v>
      </c>
      <c r="BL934" s="42">
        <v>42</v>
      </c>
      <c r="BM934" t="s">
        <v>100</v>
      </c>
    </row>
    <row r="935" spans="1:65" x14ac:dyDescent="0.2">
      <c r="A935" s="6"/>
      <c r="B935" s="40" t="s">
        <v>11</v>
      </c>
      <c r="C935" s="24" t="s">
        <v>74</v>
      </c>
      <c r="D935" s="35">
        <v>0</v>
      </c>
      <c r="E935" s="29">
        <v>0</v>
      </c>
      <c r="F935" s="29">
        <v>0</v>
      </c>
      <c r="G935" s="29">
        <v>0</v>
      </c>
      <c r="H935" s="29">
        <v>0.2</v>
      </c>
      <c r="I935" s="29">
        <v>0.2</v>
      </c>
      <c r="J935" s="29">
        <v>0.2</v>
      </c>
      <c r="K935" s="29">
        <v>3</v>
      </c>
      <c r="L935" s="29">
        <v>3</v>
      </c>
      <c r="M935" s="29">
        <v>6</v>
      </c>
      <c r="N935" s="29">
        <v>7</v>
      </c>
      <c r="O935" s="29">
        <v>6</v>
      </c>
      <c r="P935" s="29">
        <v>16</v>
      </c>
      <c r="Q935" s="29">
        <v>26</v>
      </c>
      <c r="R935" s="29">
        <v>29</v>
      </c>
      <c r="S935" s="29">
        <v>29</v>
      </c>
      <c r="T935" s="29">
        <v>33</v>
      </c>
      <c r="U935" s="29">
        <v>32</v>
      </c>
      <c r="V935" s="29">
        <v>36</v>
      </c>
      <c r="W935" s="29">
        <v>42</v>
      </c>
      <c r="X935" s="26">
        <v>0</v>
      </c>
      <c r="Y935" s="26">
        <v>0</v>
      </c>
      <c r="Z935" s="26">
        <v>0</v>
      </c>
      <c r="AA935" s="26">
        <v>0</v>
      </c>
      <c r="AB935" s="26">
        <v>0</v>
      </c>
      <c r="AC935" s="26">
        <v>0</v>
      </c>
      <c r="AD935" s="26">
        <v>0</v>
      </c>
      <c r="AE935" s="26">
        <v>0</v>
      </c>
      <c r="AF935" s="26">
        <v>0</v>
      </c>
      <c r="AG935" s="26">
        <v>0</v>
      </c>
      <c r="AH935" s="26">
        <v>0</v>
      </c>
      <c r="AI935" s="26"/>
      <c r="AJ935" s="26"/>
      <c r="AK935" s="26"/>
      <c r="AL935" s="26"/>
      <c r="AM935" s="26"/>
      <c r="AN935" s="26"/>
      <c r="AO935" s="26"/>
      <c r="AP935" s="26"/>
      <c r="AQ935" s="26"/>
      <c r="AR935" s="26"/>
      <c r="AS935" s="26"/>
      <c r="AT935" s="26"/>
      <c r="AU935" s="26"/>
      <c r="AV935" s="26"/>
      <c r="AW935" s="26"/>
      <c r="AX935" s="26"/>
      <c r="AY935" s="26"/>
      <c r="AZ935" s="26"/>
      <c r="BA935" s="26"/>
      <c r="BB935" s="26"/>
      <c r="BC935" s="26"/>
      <c r="BD935" s="26"/>
      <c r="BE935" s="26"/>
      <c r="BF935" s="26"/>
      <c r="BG935" s="26"/>
      <c r="BH935" s="26"/>
      <c r="BI935" s="26"/>
      <c r="BJ935" s="26"/>
      <c r="BK935" s="26"/>
      <c r="BL935" s="41"/>
      <c r="BM935" t="s">
        <v>100</v>
      </c>
    </row>
    <row r="936" spans="1:65" x14ac:dyDescent="0.2">
      <c r="A936" s="6"/>
      <c r="B936" s="40" t="s">
        <v>11</v>
      </c>
      <c r="C936" s="24" t="s">
        <v>83</v>
      </c>
      <c r="D936" s="25"/>
      <c r="E936" s="26"/>
      <c r="F936" s="26"/>
      <c r="G936" s="26"/>
      <c r="H936" s="26"/>
      <c r="I936" s="26"/>
      <c r="J936" s="26"/>
      <c r="K936" s="26"/>
      <c r="L936" s="26"/>
      <c r="M936" s="26"/>
      <c r="N936" s="26"/>
      <c r="O936" s="26"/>
      <c r="P936" s="26"/>
      <c r="Q936" s="26"/>
      <c r="R936" s="26"/>
      <c r="S936" s="26"/>
      <c r="T936" s="26"/>
      <c r="U936" s="26"/>
      <c r="V936" s="26"/>
      <c r="W936" s="30"/>
      <c r="X936" s="30"/>
      <c r="Y936" s="30"/>
      <c r="Z936" s="30"/>
      <c r="AA936" s="30"/>
      <c r="AB936" s="30"/>
      <c r="AC936" s="30"/>
      <c r="AD936" s="30"/>
      <c r="AE936" s="30"/>
      <c r="AF936" s="30"/>
      <c r="AG936" s="30"/>
      <c r="AH936" s="30"/>
      <c r="AI936" s="30"/>
      <c r="AJ936" s="30"/>
      <c r="AK936" s="30"/>
      <c r="AL936" s="30"/>
      <c r="AM936" s="30"/>
      <c r="AN936" s="30"/>
      <c r="AO936" s="30"/>
      <c r="AP936" s="30"/>
      <c r="AQ936" s="30"/>
      <c r="AR936" s="30"/>
      <c r="AS936" s="30"/>
      <c r="AT936" s="30"/>
      <c r="AU936" s="30"/>
      <c r="AV936" s="30"/>
      <c r="AW936" s="30"/>
      <c r="AX936" s="30"/>
      <c r="AY936" s="30"/>
      <c r="AZ936" s="30"/>
      <c r="BA936" s="30"/>
      <c r="BB936" s="30"/>
      <c r="BC936" s="30"/>
      <c r="BD936" s="30"/>
      <c r="BE936" s="30"/>
      <c r="BF936" s="30"/>
      <c r="BG936" s="30"/>
      <c r="BH936" s="30"/>
      <c r="BI936" s="30"/>
      <c r="BJ936" s="30"/>
      <c r="BK936" s="30"/>
      <c r="BL936" s="43"/>
      <c r="BM936" t="s">
        <v>100</v>
      </c>
    </row>
    <row r="937" spans="1:65" x14ac:dyDescent="0.2">
      <c r="A937" s="6"/>
      <c r="B937" s="40" t="s">
        <v>11</v>
      </c>
      <c r="C937" s="24" t="s">
        <v>75</v>
      </c>
      <c r="D937" s="25"/>
      <c r="E937" s="26"/>
      <c r="F937" s="26"/>
      <c r="G937" s="26"/>
      <c r="H937" s="26"/>
      <c r="I937" s="26"/>
      <c r="J937" s="26"/>
      <c r="K937" s="26"/>
      <c r="L937" s="26"/>
      <c r="M937" s="26"/>
      <c r="N937" s="26"/>
      <c r="O937" s="26"/>
      <c r="P937" s="26"/>
      <c r="Q937" s="26"/>
      <c r="R937" s="26"/>
      <c r="S937" s="26"/>
      <c r="T937" s="26"/>
      <c r="U937" s="26"/>
      <c r="V937" s="26"/>
      <c r="W937" s="26"/>
      <c r="X937" s="26"/>
      <c r="Y937" s="26"/>
      <c r="Z937" s="26"/>
      <c r="AA937" s="26"/>
      <c r="AB937" s="26"/>
      <c r="AC937" s="26"/>
      <c r="AD937" s="26"/>
      <c r="AE937" s="26"/>
      <c r="AF937" s="26"/>
      <c r="AG937" s="26"/>
      <c r="AH937" s="26"/>
      <c r="AI937" s="26"/>
      <c r="AJ937" s="26"/>
      <c r="AK937" s="26"/>
      <c r="AL937" s="26"/>
      <c r="AM937" s="26"/>
      <c r="AN937" s="26"/>
      <c r="AO937" s="26"/>
      <c r="AP937" s="26"/>
      <c r="AQ937" s="26"/>
      <c r="AR937" s="26"/>
      <c r="AS937" s="26"/>
      <c r="AT937" s="26"/>
      <c r="AU937" s="26"/>
      <c r="AV937" s="26"/>
      <c r="AW937" s="26"/>
      <c r="AX937" s="26"/>
      <c r="AY937" s="26"/>
      <c r="AZ937" s="26"/>
      <c r="BA937" s="26"/>
      <c r="BB937" s="26"/>
      <c r="BC937" s="26"/>
      <c r="BD937" s="26"/>
      <c r="BE937" s="26"/>
      <c r="BF937" s="26"/>
      <c r="BG937" s="26"/>
      <c r="BH937" s="26"/>
      <c r="BI937" s="26"/>
      <c r="BJ937" s="26"/>
      <c r="BK937" s="26"/>
      <c r="BL937" s="41"/>
      <c r="BM937" t="s">
        <v>100</v>
      </c>
    </row>
    <row r="938" spans="1:65" x14ac:dyDescent="0.2">
      <c r="A938" s="6"/>
      <c r="B938" s="40" t="s">
        <v>11</v>
      </c>
      <c r="C938" s="24" t="s">
        <v>79</v>
      </c>
      <c r="D938" s="25"/>
      <c r="E938" s="26"/>
      <c r="F938" s="26"/>
      <c r="G938" s="26"/>
      <c r="H938" s="26"/>
      <c r="I938" s="26"/>
      <c r="J938" s="26"/>
      <c r="K938" s="26"/>
      <c r="L938" s="26"/>
      <c r="M938" s="26"/>
      <c r="N938" s="26"/>
      <c r="O938" s="26"/>
      <c r="P938" s="26"/>
      <c r="Q938" s="26"/>
      <c r="R938" s="26"/>
      <c r="S938" s="26"/>
      <c r="T938" s="26"/>
      <c r="U938" s="26"/>
      <c r="V938" s="26"/>
      <c r="W938" s="26"/>
      <c r="X938" s="26"/>
      <c r="Y938" s="26"/>
      <c r="Z938" s="26"/>
      <c r="AA938" s="26"/>
      <c r="AB938" s="26"/>
      <c r="AC938" s="26"/>
      <c r="AD938" s="26"/>
      <c r="AE938" s="26"/>
      <c r="AF938" s="26"/>
      <c r="AG938" s="26"/>
      <c r="AH938" s="26"/>
      <c r="AI938" s="26"/>
      <c r="AJ938" s="26"/>
      <c r="AK938" s="26"/>
      <c r="AL938" s="26"/>
      <c r="AM938" s="26"/>
      <c r="AN938" s="26"/>
      <c r="AO938" s="26"/>
      <c r="AP938" s="26"/>
      <c r="AQ938" s="26"/>
      <c r="AR938" s="26"/>
      <c r="AS938" s="26"/>
      <c r="AT938" s="26"/>
      <c r="AU938" s="26"/>
      <c r="AV938" s="26"/>
      <c r="AW938" s="26"/>
      <c r="AX938" s="26"/>
      <c r="AY938" s="26"/>
      <c r="AZ938" s="26"/>
      <c r="BA938" s="26"/>
      <c r="BB938" s="26"/>
      <c r="BC938" s="26"/>
      <c r="BD938" s="26"/>
      <c r="BE938" s="26"/>
      <c r="BF938" s="26"/>
      <c r="BG938" s="26"/>
      <c r="BH938" s="26"/>
      <c r="BI938" s="26"/>
      <c r="BJ938" s="26"/>
      <c r="BK938" s="26"/>
      <c r="BL938" s="41"/>
      <c r="BM938" t="s">
        <v>100</v>
      </c>
    </row>
    <row r="939" spans="1:65" x14ac:dyDescent="0.2">
      <c r="A939" s="6"/>
      <c r="B939" s="40" t="s">
        <v>11</v>
      </c>
      <c r="C939" s="24" t="s">
        <v>80</v>
      </c>
      <c r="D939" s="25"/>
      <c r="E939" s="26"/>
      <c r="F939" s="26"/>
      <c r="G939" s="26"/>
      <c r="H939" s="26"/>
      <c r="I939" s="26"/>
      <c r="J939" s="26"/>
      <c r="K939" s="26"/>
      <c r="L939" s="26"/>
      <c r="M939" s="26"/>
      <c r="N939" s="26"/>
      <c r="O939" s="26"/>
      <c r="P939" s="26"/>
      <c r="Q939" s="26"/>
      <c r="R939" s="26"/>
      <c r="S939" s="26"/>
      <c r="T939" s="26"/>
      <c r="U939" s="26"/>
      <c r="V939" s="26"/>
      <c r="W939" s="26"/>
      <c r="X939" s="26"/>
      <c r="Y939" s="26"/>
      <c r="Z939" s="26"/>
      <c r="AA939" s="26"/>
      <c r="AB939" s="26"/>
      <c r="AC939" s="26"/>
      <c r="AD939" s="26"/>
      <c r="AE939" s="26"/>
      <c r="AF939" s="26"/>
      <c r="AG939" s="26"/>
      <c r="AH939" s="26"/>
      <c r="AI939" s="26"/>
      <c r="AJ939" s="26"/>
      <c r="AK939" s="26"/>
      <c r="AL939" s="26"/>
      <c r="AM939" s="26"/>
      <c r="AN939" s="26"/>
      <c r="AO939" s="26"/>
      <c r="AP939" s="26"/>
      <c r="AQ939" s="26"/>
      <c r="AR939" s="26"/>
      <c r="AS939" s="26"/>
      <c r="AT939" s="26"/>
      <c r="AU939" s="26"/>
      <c r="AV939" s="26"/>
      <c r="AW939" s="26"/>
      <c r="AX939" s="26"/>
      <c r="AY939" s="26"/>
      <c r="AZ939" s="26"/>
      <c r="BA939" s="26"/>
      <c r="BB939" s="26"/>
      <c r="BC939" s="26"/>
      <c r="BD939" s="26"/>
      <c r="BE939" s="26"/>
      <c r="BF939" s="26"/>
      <c r="BG939" s="26"/>
      <c r="BH939" s="26"/>
      <c r="BI939" s="26"/>
      <c r="BJ939" s="26"/>
      <c r="BK939" s="26"/>
      <c r="BL939" s="41"/>
      <c r="BM939" t="s">
        <v>100</v>
      </c>
    </row>
    <row r="940" spans="1:65" x14ac:dyDescent="0.2">
      <c r="A940" s="6"/>
      <c r="B940" s="46" t="s">
        <v>11</v>
      </c>
      <c r="C940" s="24" t="s">
        <v>78</v>
      </c>
      <c r="D940" s="25"/>
      <c r="E940" s="26"/>
      <c r="F940" s="26"/>
      <c r="G940" s="26"/>
      <c r="H940" s="26"/>
      <c r="I940" s="26"/>
      <c r="J940" s="26"/>
      <c r="K940" s="26"/>
      <c r="L940" s="26"/>
      <c r="M940" s="26"/>
      <c r="N940" s="26"/>
      <c r="O940" s="26"/>
      <c r="P940" s="26"/>
      <c r="Q940" s="26"/>
      <c r="R940" s="26"/>
      <c r="S940" s="26"/>
      <c r="T940" s="26"/>
      <c r="U940" s="26"/>
      <c r="V940" s="26"/>
      <c r="W940" s="26"/>
      <c r="X940" s="26"/>
      <c r="Y940" s="26"/>
      <c r="Z940" s="26"/>
      <c r="AA940" s="26"/>
      <c r="AB940" s="26"/>
      <c r="AC940" s="26"/>
      <c r="AD940" s="26"/>
      <c r="AE940" s="26"/>
      <c r="AF940" s="26"/>
      <c r="AG940" s="26"/>
      <c r="AH940" s="26"/>
      <c r="AI940" s="26"/>
      <c r="AJ940" s="26"/>
      <c r="AK940" s="26"/>
      <c r="AL940" s="26"/>
      <c r="AM940" s="26"/>
      <c r="AN940" s="26"/>
      <c r="AO940" s="26"/>
      <c r="AP940" s="26"/>
      <c r="AQ940" s="26"/>
      <c r="AR940" s="26"/>
      <c r="AS940" s="26"/>
      <c r="AT940" s="26"/>
      <c r="AU940" s="26"/>
      <c r="AV940" s="26"/>
      <c r="AW940" s="26"/>
      <c r="AX940" s="26"/>
      <c r="AY940" s="26"/>
      <c r="AZ940" s="26"/>
      <c r="BA940" s="26"/>
      <c r="BB940" s="26"/>
      <c r="BC940" s="26"/>
      <c r="BD940" s="26"/>
      <c r="BE940" s="26"/>
      <c r="BF940" s="26"/>
      <c r="BG940" s="26"/>
      <c r="BH940" s="26"/>
      <c r="BI940" s="26"/>
      <c r="BJ940" s="26"/>
      <c r="BK940" s="26"/>
      <c r="BL940" s="41"/>
      <c r="BM940" t="s">
        <v>100</v>
      </c>
    </row>
    <row r="941" spans="1:65" x14ac:dyDescent="0.2">
      <c r="A941" s="6"/>
      <c r="B941" s="40" t="s">
        <v>11</v>
      </c>
      <c r="C941" s="31" t="s">
        <v>44</v>
      </c>
      <c r="D941" s="27">
        <v>0</v>
      </c>
      <c r="E941" s="28">
        <v>0</v>
      </c>
      <c r="F941" s="28">
        <v>0</v>
      </c>
      <c r="G941" s="28">
        <v>0</v>
      </c>
      <c r="H941" s="28">
        <v>0</v>
      </c>
      <c r="I941" s="28">
        <v>0</v>
      </c>
      <c r="J941" s="28">
        <v>0</v>
      </c>
      <c r="K941" s="28">
        <v>0</v>
      </c>
      <c r="L941" s="28">
        <v>0</v>
      </c>
      <c r="M941" s="28">
        <v>0</v>
      </c>
      <c r="N941" s="28">
        <v>0</v>
      </c>
      <c r="O941" s="28">
        <v>0</v>
      </c>
      <c r="P941" s="28">
        <v>0</v>
      </c>
      <c r="Q941" s="28">
        <v>0</v>
      </c>
      <c r="R941" s="28">
        <v>0</v>
      </c>
      <c r="S941" s="28">
        <v>0</v>
      </c>
      <c r="T941" s="28">
        <v>0</v>
      </c>
      <c r="U941" s="28">
        <v>0</v>
      </c>
      <c r="V941" s="28">
        <v>0</v>
      </c>
      <c r="W941" s="28">
        <v>0</v>
      </c>
      <c r="X941" s="28">
        <v>0</v>
      </c>
      <c r="Y941" s="28">
        <v>0</v>
      </c>
      <c r="Z941" s="28">
        <v>0</v>
      </c>
      <c r="AA941" s="28">
        <v>0</v>
      </c>
      <c r="AB941" s="28">
        <v>0</v>
      </c>
      <c r="AC941" s="28">
        <v>0</v>
      </c>
      <c r="AD941" s="28">
        <v>0</v>
      </c>
      <c r="AE941" s="28">
        <v>0</v>
      </c>
      <c r="AF941" s="28">
        <v>0</v>
      </c>
      <c r="AG941" s="28">
        <v>0</v>
      </c>
      <c r="AH941" s="28">
        <v>0</v>
      </c>
      <c r="AI941" s="28">
        <v>0</v>
      </c>
      <c r="AJ941" s="28">
        <v>0</v>
      </c>
      <c r="AK941" s="28">
        <v>0</v>
      </c>
      <c r="AL941" s="28">
        <v>0</v>
      </c>
      <c r="AM941" s="28">
        <v>0</v>
      </c>
      <c r="AN941" s="28">
        <v>0</v>
      </c>
      <c r="AO941" s="28">
        <v>0</v>
      </c>
      <c r="AP941" s="28">
        <v>0</v>
      </c>
      <c r="AQ941" s="28">
        <v>0</v>
      </c>
      <c r="AR941" s="28">
        <v>0</v>
      </c>
      <c r="AS941" s="28">
        <v>0</v>
      </c>
      <c r="AT941" s="28">
        <v>0</v>
      </c>
      <c r="AU941" s="28">
        <v>0</v>
      </c>
      <c r="AV941" s="28">
        <v>0</v>
      </c>
      <c r="AW941" s="28">
        <v>0</v>
      </c>
      <c r="AX941" s="28">
        <v>0</v>
      </c>
      <c r="AY941" s="28">
        <v>0</v>
      </c>
      <c r="AZ941" s="28">
        <v>0</v>
      </c>
      <c r="BA941" s="28">
        <v>0</v>
      </c>
      <c r="BB941" s="28">
        <v>0</v>
      </c>
      <c r="BC941" s="28">
        <v>0</v>
      </c>
      <c r="BD941" s="28">
        <v>0</v>
      </c>
      <c r="BE941" s="28">
        <v>0</v>
      </c>
      <c r="BF941" s="28">
        <v>0</v>
      </c>
      <c r="BG941" s="28">
        <v>0</v>
      </c>
      <c r="BH941" s="28">
        <v>0</v>
      </c>
      <c r="BI941" s="28">
        <v>0</v>
      </c>
      <c r="BJ941" s="28">
        <v>0</v>
      </c>
      <c r="BK941" s="28">
        <v>0</v>
      </c>
      <c r="BL941" s="42">
        <v>0</v>
      </c>
      <c r="BM941" t="s">
        <v>100</v>
      </c>
    </row>
    <row r="942" spans="1:65" x14ac:dyDescent="0.2">
      <c r="A942" s="6"/>
      <c r="B942" s="40" t="s">
        <v>11</v>
      </c>
      <c r="C942" s="24" t="s">
        <v>74</v>
      </c>
      <c r="D942" s="35">
        <v>0</v>
      </c>
      <c r="E942" s="29">
        <v>0</v>
      </c>
      <c r="F942" s="29">
        <v>0</v>
      </c>
      <c r="G942" s="29">
        <v>0</v>
      </c>
      <c r="H942" s="29">
        <v>0</v>
      </c>
      <c r="I942" s="29">
        <v>0</v>
      </c>
      <c r="J942" s="29">
        <v>0</v>
      </c>
      <c r="K942" s="29">
        <v>0</v>
      </c>
      <c r="L942" s="29">
        <v>0</v>
      </c>
      <c r="M942" s="29">
        <v>0</v>
      </c>
      <c r="N942" s="29">
        <v>0</v>
      </c>
      <c r="O942" s="29">
        <v>0</v>
      </c>
      <c r="P942" s="29">
        <v>0</v>
      </c>
      <c r="Q942" s="29">
        <v>0</v>
      </c>
      <c r="R942" s="29">
        <v>0</v>
      </c>
      <c r="S942" s="29">
        <v>0</v>
      </c>
      <c r="T942" s="29">
        <v>0</v>
      </c>
      <c r="U942" s="29">
        <v>0</v>
      </c>
      <c r="V942" s="29">
        <v>0</v>
      </c>
      <c r="W942" s="29">
        <v>0</v>
      </c>
      <c r="X942" s="26">
        <v>0</v>
      </c>
      <c r="Y942" s="26">
        <v>0</v>
      </c>
      <c r="Z942" s="26">
        <v>0</v>
      </c>
      <c r="AA942" s="26">
        <v>0</v>
      </c>
      <c r="AB942" s="26">
        <v>0</v>
      </c>
      <c r="AC942" s="26">
        <v>0</v>
      </c>
      <c r="AD942" s="26">
        <v>0</v>
      </c>
      <c r="AE942" s="26">
        <v>0</v>
      </c>
      <c r="AF942" s="26">
        <v>0</v>
      </c>
      <c r="AG942" s="26">
        <v>0</v>
      </c>
      <c r="AH942" s="26">
        <v>0</v>
      </c>
      <c r="AI942" s="26"/>
      <c r="AJ942" s="26"/>
      <c r="AK942" s="26"/>
      <c r="AL942" s="26"/>
      <c r="AM942" s="26"/>
      <c r="AN942" s="26"/>
      <c r="AO942" s="26"/>
      <c r="AP942" s="26"/>
      <c r="AQ942" s="26"/>
      <c r="AR942" s="26"/>
      <c r="AS942" s="26"/>
      <c r="AT942" s="26"/>
      <c r="AU942" s="26"/>
      <c r="AV942" s="26"/>
      <c r="AW942" s="26"/>
      <c r="AX942" s="26"/>
      <c r="AY942" s="26"/>
      <c r="AZ942" s="26"/>
      <c r="BA942" s="26"/>
      <c r="BB942" s="26"/>
      <c r="BC942" s="26"/>
      <c r="BD942" s="26"/>
      <c r="BE942" s="26"/>
      <c r="BF942" s="26"/>
      <c r="BG942" s="26"/>
      <c r="BH942" s="26"/>
      <c r="BI942" s="26"/>
      <c r="BJ942" s="26"/>
      <c r="BK942" s="26"/>
      <c r="BL942" s="41"/>
      <c r="BM942" t="s">
        <v>100</v>
      </c>
    </row>
    <row r="943" spans="1:65" x14ac:dyDescent="0.2">
      <c r="A943" s="6"/>
      <c r="B943" s="40" t="s">
        <v>11</v>
      </c>
      <c r="C943" s="24" t="s">
        <v>83</v>
      </c>
      <c r="D943" s="25"/>
      <c r="E943" s="26"/>
      <c r="F943" s="26"/>
      <c r="G943" s="26"/>
      <c r="H943" s="26"/>
      <c r="I943" s="26"/>
      <c r="J943" s="26"/>
      <c r="K943" s="26"/>
      <c r="L943" s="26"/>
      <c r="M943" s="26"/>
      <c r="N943" s="26"/>
      <c r="O943" s="26"/>
      <c r="P943" s="26"/>
      <c r="Q943" s="26"/>
      <c r="R943" s="26"/>
      <c r="S943" s="26"/>
      <c r="T943" s="26"/>
      <c r="U943" s="26"/>
      <c r="V943" s="26"/>
      <c r="W943" s="30"/>
      <c r="X943" s="30"/>
      <c r="Y943" s="30"/>
      <c r="Z943" s="30"/>
      <c r="AA943" s="30"/>
      <c r="AB943" s="30"/>
      <c r="AC943" s="30"/>
      <c r="AD943" s="30"/>
      <c r="AE943" s="30"/>
      <c r="AF943" s="30"/>
      <c r="AG943" s="30"/>
      <c r="AH943" s="30"/>
      <c r="AI943" s="30"/>
      <c r="AJ943" s="30"/>
      <c r="AK943" s="30"/>
      <c r="AL943" s="30"/>
      <c r="AM943" s="30"/>
      <c r="AN943" s="30"/>
      <c r="AO943" s="30"/>
      <c r="AP943" s="30"/>
      <c r="AQ943" s="30"/>
      <c r="AR943" s="30"/>
      <c r="AS943" s="30"/>
      <c r="AT943" s="30"/>
      <c r="AU943" s="30"/>
      <c r="AV943" s="30"/>
      <c r="AW943" s="30"/>
      <c r="AX943" s="30"/>
      <c r="AY943" s="30"/>
      <c r="AZ943" s="30"/>
      <c r="BA943" s="30"/>
      <c r="BB943" s="30"/>
      <c r="BC943" s="30"/>
      <c r="BD943" s="30"/>
      <c r="BE943" s="30"/>
      <c r="BF943" s="30"/>
      <c r="BG943" s="30"/>
      <c r="BH943" s="30"/>
      <c r="BI943" s="30"/>
      <c r="BJ943" s="30"/>
      <c r="BK943" s="30"/>
      <c r="BL943" s="43"/>
      <c r="BM943" t="s">
        <v>100</v>
      </c>
    </row>
    <row r="944" spans="1:65" x14ac:dyDescent="0.2">
      <c r="A944" s="6"/>
      <c r="B944" s="40" t="s">
        <v>11</v>
      </c>
      <c r="C944" s="24" t="s">
        <v>75</v>
      </c>
      <c r="D944" s="25"/>
      <c r="E944" s="26"/>
      <c r="F944" s="26"/>
      <c r="G944" s="26"/>
      <c r="H944" s="26"/>
      <c r="I944" s="26"/>
      <c r="J944" s="26"/>
      <c r="K944" s="26"/>
      <c r="L944" s="26"/>
      <c r="M944" s="26"/>
      <c r="N944" s="26"/>
      <c r="O944" s="26"/>
      <c r="P944" s="26"/>
      <c r="Q944" s="26"/>
      <c r="R944" s="26"/>
      <c r="S944" s="26"/>
      <c r="T944" s="26"/>
      <c r="U944" s="26"/>
      <c r="V944" s="26"/>
      <c r="W944" s="26"/>
      <c r="X944" s="26"/>
      <c r="Y944" s="26"/>
      <c r="Z944" s="26"/>
      <c r="AA944" s="26"/>
      <c r="AB944" s="26"/>
      <c r="AC944" s="26"/>
      <c r="AD944" s="26"/>
      <c r="AE944" s="26"/>
      <c r="AF944" s="26"/>
      <c r="AG944" s="26"/>
      <c r="AH944" s="26"/>
      <c r="AI944" s="26"/>
      <c r="AJ944" s="26"/>
      <c r="AK944" s="26"/>
      <c r="AL944" s="26"/>
      <c r="AM944" s="26"/>
      <c r="AN944" s="26"/>
      <c r="AO944" s="26"/>
      <c r="AP944" s="26"/>
      <c r="AQ944" s="26"/>
      <c r="AR944" s="26"/>
      <c r="AS944" s="26"/>
      <c r="AT944" s="26"/>
      <c r="AU944" s="26"/>
      <c r="AV944" s="26"/>
      <c r="AW944" s="26"/>
      <c r="AX944" s="26"/>
      <c r="AY944" s="26"/>
      <c r="AZ944" s="26"/>
      <c r="BA944" s="26"/>
      <c r="BB944" s="26"/>
      <c r="BC944" s="26"/>
      <c r="BD944" s="26"/>
      <c r="BE944" s="26"/>
      <c r="BF944" s="26"/>
      <c r="BG944" s="26"/>
      <c r="BH944" s="26"/>
      <c r="BI944" s="26"/>
      <c r="BJ944" s="26"/>
      <c r="BK944" s="26"/>
      <c r="BL944" s="41"/>
      <c r="BM944" t="s">
        <v>100</v>
      </c>
    </row>
    <row r="945" spans="1:65" x14ac:dyDescent="0.2">
      <c r="A945" s="6"/>
      <c r="B945" s="40" t="s">
        <v>11</v>
      </c>
      <c r="C945" s="24" t="s">
        <v>79</v>
      </c>
      <c r="D945" s="25"/>
      <c r="E945" s="26"/>
      <c r="F945" s="26"/>
      <c r="G945" s="26"/>
      <c r="H945" s="26"/>
      <c r="I945" s="26"/>
      <c r="J945" s="26"/>
      <c r="K945" s="26"/>
      <c r="L945" s="26"/>
      <c r="M945" s="26"/>
      <c r="N945" s="26"/>
      <c r="O945" s="26"/>
      <c r="P945" s="26"/>
      <c r="Q945" s="26"/>
      <c r="R945" s="26"/>
      <c r="S945" s="26"/>
      <c r="T945" s="26"/>
      <c r="U945" s="26"/>
      <c r="V945" s="26"/>
      <c r="W945" s="26"/>
      <c r="X945" s="26"/>
      <c r="Y945" s="26"/>
      <c r="Z945" s="26"/>
      <c r="AA945" s="26"/>
      <c r="AB945" s="26"/>
      <c r="AC945" s="26"/>
      <c r="AD945" s="26"/>
      <c r="AE945" s="26"/>
      <c r="AF945" s="26"/>
      <c r="AG945" s="26"/>
      <c r="AH945" s="26"/>
      <c r="AI945" s="26"/>
      <c r="AJ945" s="26"/>
      <c r="AK945" s="26"/>
      <c r="AL945" s="26"/>
      <c r="AM945" s="26"/>
      <c r="AN945" s="26"/>
      <c r="AO945" s="26"/>
      <c r="AP945" s="26"/>
      <c r="AQ945" s="26"/>
      <c r="AR945" s="26"/>
      <c r="AS945" s="26"/>
      <c r="AT945" s="26"/>
      <c r="AU945" s="26"/>
      <c r="AV945" s="26"/>
      <c r="AW945" s="26"/>
      <c r="AX945" s="26"/>
      <c r="AY945" s="26"/>
      <c r="AZ945" s="26"/>
      <c r="BA945" s="26"/>
      <c r="BB945" s="26"/>
      <c r="BC945" s="26"/>
      <c r="BD945" s="26"/>
      <c r="BE945" s="26"/>
      <c r="BF945" s="26"/>
      <c r="BG945" s="26"/>
      <c r="BH945" s="26"/>
      <c r="BI945" s="26"/>
      <c r="BJ945" s="26"/>
      <c r="BK945" s="26"/>
      <c r="BL945" s="41"/>
      <c r="BM945" t="s">
        <v>100</v>
      </c>
    </row>
    <row r="946" spans="1:65" x14ac:dyDescent="0.2">
      <c r="A946" s="6"/>
      <c r="B946" s="40" t="s">
        <v>11</v>
      </c>
      <c r="C946" s="24" t="s">
        <v>80</v>
      </c>
      <c r="D946" s="25"/>
      <c r="E946" s="26"/>
      <c r="F946" s="26"/>
      <c r="G946" s="26"/>
      <c r="H946" s="26"/>
      <c r="I946" s="26"/>
      <c r="J946" s="26"/>
      <c r="K946" s="26"/>
      <c r="L946" s="26"/>
      <c r="M946" s="26"/>
      <c r="N946" s="26"/>
      <c r="O946" s="26"/>
      <c r="P946" s="26"/>
      <c r="Q946" s="26"/>
      <c r="R946" s="26"/>
      <c r="S946" s="26"/>
      <c r="T946" s="26"/>
      <c r="U946" s="26"/>
      <c r="V946" s="26"/>
      <c r="W946" s="26"/>
      <c r="X946" s="26"/>
      <c r="Y946" s="26"/>
      <c r="Z946" s="26"/>
      <c r="AA946" s="26"/>
      <c r="AB946" s="26"/>
      <c r="AC946" s="26"/>
      <c r="AD946" s="26"/>
      <c r="AE946" s="26"/>
      <c r="AF946" s="26"/>
      <c r="AG946" s="26"/>
      <c r="AH946" s="26"/>
      <c r="AI946" s="26"/>
      <c r="AJ946" s="26"/>
      <c r="AK946" s="26"/>
      <c r="AL946" s="26"/>
      <c r="AM946" s="26"/>
      <c r="AN946" s="26"/>
      <c r="AO946" s="26"/>
      <c r="AP946" s="26"/>
      <c r="AQ946" s="26"/>
      <c r="AR946" s="26"/>
      <c r="AS946" s="26"/>
      <c r="AT946" s="26"/>
      <c r="AU946" s="26"/>
      <c r="AV946" s="26"/>
      <c r="AW946" s="26"/>
      <c r="AX946" s="26"/>
      <c r="AY946" s="26"/>
      <c r="AZ946" s="26"/>
      <c r="BA946" s="26"/>
      <c r="BB946" s="26"/>
      <c r="BC946" s="26"/>
      <c r="BD946" s="26"/>
      <c r="BE946" s="26"/>
      <c r="BF946" s="26"/>
      <c r="BG946" s="26"/>
      <c r="BH946" s="26"/>
      <c r="BI946" s="26"/>
      <c r="BJ946" s="26"/>
      <c r="BK946" s="26"/>
      <c r="BL946" s="41"/>
      <c r="BM946" t="s">
        <v>100</v>
      </c>
    </row>
    <row r="947" spans="1:65" ht="13.5" thickBot="1" x14ac:dyDescent="0.25">
      <c r="A947" s="6"/>
      <c r="B947" s="46" t="s">
        <v>11</v>
      </c>
      <c r="C947" s="24" t="s">
        <v>78</v>
      </c>
      <c r="D947" s="25"/>
      <c r="E947" s="26"/>
      <c r="F947" s="26"/>
      <c r="G947" s="26"/>
      <c r="H947" s="26"/>
      <c r="I947" s="26"/>
      <c r="J947" s="26"/>
      <c r="K947" s="26"/>
      <c r="L947" s="26"/>
      <c r="M947" s="26"/>
      <c r="N947" s="26"/>
      <c r="O947" s="26"/>
      <c r="P947" s="26"/>
      <c r="Q947" s="26"/>
      <c r="R947" s="26"/>
      <c r="S947" s="26"/>
      <c r="T947" s="26"/>
      <c r="U947" s="26"/>
      <c r="V947" s="26"/>
      <c r="W947" s="26"/>
      <c r="X947" s="26"/>
      <c r="Y947" s="26"/>
      <c r="Z947" s="26"/>
      <c r="AA947" s="26"/>
      <c r="AB947" s="26"/>
      <c r="AC947" s="26"/>
      <c r="AD947" s="26"/>
      <c r="AE947" s="26"/>
      <c r="AF947" s="26"/>
      <c r="AG947" s="26"/>
      <c r="AH947" s="26"/>
      <c r="AI947" s="26"/>
      <c r="AJ947" s="26"/>
      <c r="AK947" s="26"/>
      <c r="AL947" s="26"/>
      <c r="AM947" s="26"/>
      <c r="AN947" s="26"/>
      <c r="AO947" s="26"/>
      <c r="AP947" s="26"/>
      <c r="AQ947" s="26"/>
      <c r="AR947" s="26"/>
      <c r="AS947" s="26"/>
      <c r="AT947" s="26"/>
      <c r="AU947" s="26"/>
      <c r="AV947" s="26"/>
      <c r="AW947" s="26"/>
      <c r="AX947" s="26"/>
      <c r="AY947" s="26"/>
      <c r="AZ947" s="26"/>
      <c r="BA947" s="26"/>
      <c r="BB947" s="26"/>
      <c r="BC947" s="26"/>
      <c r="BD947" s="26"/>
      <c r="BE947" s="26"/>
      <c r="BF947" s="26"/>
      <c r="BG947" s="26"/>
      <c r="BH947" s="26"/>
      <c r="BI947" s="26"/>
      <c r="BJ947" s="26"/>
      <c r="BK947" s="26"/>
      <c r="BL947" s="41"/>
      <c r="BM947" t="s">
        <v>100</v>
      </c>
    </row>
    <row r="948" spans="1:65" x14ac:dyDescent="0.2">
      <c r="B948" s="204" t="s">
        <v>54</v>
      </c>
      <c r="C948" s="38" t="s">
        <v>6</v>
      </c>
      <c r="D948" s="38">
        <v>226</v>
      </c>
      <c r="E948" s="38">
        <v>270</v>
      </c>
      <c r="F948" s="38">
        <v>287</v>
      </c>
      <c r="G948" s="38">
        <v>371</v>
      </c>
      <c r="H948" s="38">
        <v>470</v>
      </c>
      <c r="I948" s="38">
        <v>491</v>
      </c>
      <c r="J948" s="38">
        <v>749</v>
      </c>
      <c r="K948" s="38">
        <v>846</v>
      </c>
      <c r="L948" s="38">
        <v>1022</v>
      </c>
      <c r="M948" s="38">
        <v>1171</v>
      </c>
      <c r="N948" s="38">
        <v>1298</v>
      </c>
      <c r="O948" s="38">
        <v>1640</v>
      </c>
      <c r="P948" s="38">
        <v>1753</v>
      </c>
      <c r="Q948" s="38">
        <v>1809</v>
      </c>
      <c r="R948" s="38">
        <v>1978</v>
      </c>
      <c r="S948" s="38">
        <v>2091</v>
      </c>
      <c r="T948" s="38">
        <v>2370</v>
      </c>
      <c r="U948" s="38">
        <v>2624</v>
      </c>
      <c r="V948" s="38">
        <v>2877.5</v>
      </c>
      <c r="W948" s="38">
        <v>3547.5</v>
      </c>
      <c r="X948" s="38">
        <v>3600</v>
      </c>
      <c r="Y948" s="38">
        <v>3900</v>
      </c>
      <c r="Z948" s="38">
        <v>4200</v>
      </c>
      <c r="AA948" s="38">
        <v>4533.333333333333</v>
      </c>
      <c r="AB948" s="38">
        <v>4866.6666666666661</v>
      </c>
      <c r="AC948" s="38">
        <v>5199.9999999999991</v>
      </c>
      <c r="AD948" s="38">
        <v>5600</v>
      </c>
      <c r="AE948" s="38">
        <v>6000</v>
      </c>
      <c r="AF948" s="38">
        <v>6333.333333333333</v>
      </c>
      <c r="AG948" s="38">
        <v>6666.6666666666661</v>
      </c>
      <c r="AH948" s="38">
        <v>6999.9999999999991</v>
      </c>
      <c r="AI948" s="38">
        <v>6999.9999999999991</v>
      </c>
      <c r="AJ948" s="38">
        <v>6999.9999999999991</v>
      </c>
      <c r="AK948" s="38">
        <v>6999.9999999999991</v>
      </c>
      <c r="AL948" s="38">
        <v>6999.9999999999991</v>
      </c>
      <c r="AM948" s="38">
        <v>6999.9999999999991</v>
      </c>
      <c r="AN948" s="38">
        <v>6999.9999999999991</v>
      </c>
      <c r="AO948" s="38">
        <v>6999.9999999999991</v>
      </c>
      <c r="AP948" s="38">
        <v>6999.9999999999991</v>
      </c>
      <c r="AQ948" s="38">
        <v>6999.9999999999991</v>
      </c>
      <c r="AR948" s="38">
        <v>6999.9999999999991</v>
      </c>
      <c r="AS948" s="38">
        <v>6999.9999999999991</v>
      </c>
      <c r="AT948" s="38">
        <v>6999.9999999999991</v>
      </c>
      <c r="AU948" s="38">
        <v>6999.9999999999991</v>
      </c>
      <c r="AV948" s="38">
        <v>6999.9999999999991</v>
      </c>
      <c r="AW948" s="38">
        <v>6999.9999999999991</v>
      </c>
      <c r="AX948" s="38">
        <v>6999.9999999999991</v>
      </c>
      <c r="AY948" s="38">
        <v>6999.9999999999991</v>
      </c>
      <c r="AZ948" s="38">
        <v>6999.9999999999991</v>
      </c>
      <c r="BA948" s="38">
        <v>6999.9999999999991</v>
      </c>
      <c r="BB948" s="38">
        <v>6999.9999999999991</v>
      </c>
      <c r="BC948" s="38">
        <v>6999.9999999999991</v>
      </c>
      <c r="BD948" s="38">
        <v>6999.9999999999991</v>
      </c>
      <c r="BE948" s="38">
        <v>6999.9999999999991</v>
      </c>
      <c r="BF948" s="38">
        <v>6999.9999999999991</v>
      </c>
      <c r="BG948" s="38">
        <v>6999.9999999999991</v>
      </c>
      <c r="BH948" s="38">
        <v>6999.9999999999991</v>
      </c>
      <c r="BI948" s="38">
        <v>6999.9999999999991</v>
      </c>
      <c r="BJ948" s="38">
        <v>6999.9999999999991</v>
      </c>
      <c r="BK948" s="38">
        <v>6999.9999999999991</v>
      </c>
      <c r="BL948" s="39">
        <v>6999.9999999999991</v>
      </c>
      <c r="BM948" t="s">
        <v>100</v>
      </c>
    </row>
    <row r="949" spans="1:65" x14ac:dyDescent="0.2">
      <c r="A949" s="6"/>
      <c r="B949" s="40" t="s">
        <v>54</v>
      </c>
      <c r="C949" s="24" t="s">
        <v>74</v>
      </c>
      <c r="D949" s="35">
        <v>226</v>
      </c>
      <c r="E949" s="29">
        <v>270</v>
      </c>
      <c r="F949" s="29">
        <v>287</v>
      </c>
      <c r="G949" s="29">
        <v>371</v>
      </c>
      <c r="H949" s="29">
        <v>470</v>
      </c>
      <c r="I949" s="29">
        <v>491</v>
      </c>
      <c r="J949" s="29">
        <v>749</v>
      </c>
      <c r="K949" s="29">
        <v>846</v>
      </c>
      <c r="L949" s="29">
        <v>1022</v>
      </c>
      <c r="M949" s="29">
        <v>1171</v>
      </c>
      <c r="N949" s="29">
        <v>1298</v>
      </c>
      <c r="O949" s="29">
        <v>1640</v>
      </c>
      <c r="P949" s="29">
        <v>1753</v>
      </c>
      <c r="Q949" s="29">
        <v>1809</v>
      </c>
      <c r="R949" s="29">
        <v>1978</v>
      </c>
      <c r="S949" s="29">
        <v>2091</v>
      </c>
      <c r="T949" s="29">
        <v>2370</v>
      </c>
      <c r="U949" s="29">
        <v>2624</v>
      </c>
      <c r="V949" s="29">
        <v>2877.5</v>
      </c>
      <c r="W949" s="29">
        <v>3547.5</v>
      </c>
      <c r="X949" s="26">
        <v>3600</v>
      </c>
      <c r="Y949" s="26">
        <v>0</v>
      </c>
      <c r="Z949" s="26">
        <v>4200</v>
      </c>
      <c r="AA949" s="26">
        <v>0</v>
      </c>
      <c r="AB949" s="26">
        <v>0</v>
      </c>
      <c r="AC949" s="26">
        <v>5200</v>
      </c>
      <c r="AD949" s="26">
        <v>0</v>
      </c>
      <c r="AE949" s="26">
        <v>6000</v>
      </c>
      <c r="AF949" s="26">
        <v>0</v>
      </c>
      <c r="AG949" s="26">
        <v>0</v>
      </c>
      <c r="AH949" s="26">
        <v>7000</v>
      </c>
      <c r="AI949" s="26"/>
      <c r="AJ949" s="26"/>
      <c r="AK949" s="26"/>
      <c r="AL949" s="26"/>
      <c r="AM949" s="26"/>
      <c r="AN949" s="26"/>
      <c r="AO949" s="26"/>
      <c r="AP949" s="26"/>
      <c r="AQ949" s="26"/>
      <c r="AR949" s="26"/>
      <c r="AS949" s="26"/>
      <c r="AT949" s="26"/>
      <c r="AU949" s="26"/>
      <c r="AV949" s="26"/>
      <c r="AW949" s="26"/>
      <c r="AX949" s="26"/>
      <c r="AY949" s="26"/>
      <c r="AZ949" s="26"/>
      <c r="BA949" s="26"/>
      <c r="BB949" s="26"/>
      <c r="BC949" s="26"/>
      <c r="BD949" s="26"/>
      <c r="BE949" s="26"/>
      <c r="BF949" s="26"/>
      <c r="BG949" s="26"/>
      <c r="BH949" s="26"/>
      <c r="BI949" s="26"/>
      <c r="BJ949" s="26"/>
      <c r="BK949" s="26"/>
      <c r="BL949" s="41"/>
      <c r="BM949" t="s">
        <v>100</v>
      </c>
    </row>
    <row r="950" spans="1:65" x14ac:dyDescent="0.2">
      <c r="A950" s="6"/>
      <c r="B950" s="40" t="s">
        <v>54</v>
      </c>
      <c r="C950" s="24" t="s">
        <v>83</v>
      </c>
      <c r="D950" s="25"/>
      <c r="E950" s="26"/>
      <c r="F950" s="26"/>
      <c r="G950" s="26"/>
      <c r="H950" s="26"/>
      <c r="I950" s="26"/>
      <c r="J950" s="26"/>
      <c r="K950" s="26"/>
      <c r="L950" s="26"/>
      <c r="M950" s="26"/>
      <c r="N950" s="26"/>
      <c r="O950" s="26"/>
      <c r="P950" s="26"/>
      <c r="Q950" s="26"/>
      <c r="R950" s="26"/>
      <c r="S950" s="26"/>
      <c r="T950" s="26"/>
      <c r="U950" s="26"/>
      <c r="V950" s="26"/>
      <c r="W950" s="30"/>
      <c r="X950" s="30">
        <v>52.5</v>
      </c>
      <c r="Y950" s="30">
        <v>300</v>
      </c>
      <c r="Z950" s="30">
        <v>300</v>
      </c>
      <c r="AA950" s="30">
        <v>333.33333333333331</v>
      </c>
      <c r="AB950" s="30">
        <v>333.33333333333331</v>
      </c>
      <c r="AC950" s="30">
        <v>333.33333333333331</v>
      </c>
      <c r="AD950" s="30">
        <v>400.00000000000045</v>
      </c>
      <c r="AE950" s="30">
        <v>400.00000000000045</v>
      </c>
      <c r="AF950" s="30">
        <v>333.33333333333331</v>
      </c>
      <c r="AG950" s="30">
        <v>333.33333333333331</v>
      </c>
      <c r="AH950" s="30">
        <v>333.33333333333331</v>
      </c>
      <c r="AI950" s="44"/>
      <c r="AJ950" s="44"/>
      <c r="AK950" s="44"/>
      <c r="AL950" s="44"/>
      <c r="AM950" s="44"/>
      <c r="AN950" s="44"/>
      <c r="AO950" s="44"/>
      <c r="AP950" s="44"/>
      <c r="AQ950" s="44"/>
      <c r="AR950" s="44"/>
      <c r="AS950" s="44"/>
      <c r="AT950" s="44"/>
      <c r="AU950" s="44"/>
      <c r="AV950" s="44"/>
      <c r="AW950" s="44"/>
      <c r="AX950" s="44"/>
      <c r="AY950" s="44"/>
      <c r="AZ950" s="44"/>
      <c r="BA950" s="44"/>
      <c r="BB950" s="44"/>
      <c r="BC950" s="30"/>
      <c r="BD950" s="30"/>
      <c r="BE950" s="30"/>
      <c r="BF950" s="30"/>
      <c r="BG950" s="30"/>
      <c r="BH950" s="30"/>
      <c r="BI950" s="30"/>
      <c r="BJ950" s="30"/>
      <c r="BK950" s="30"/>
      <c r="BL950" s="43"/>
      <c r="BM950" t="s">
        <v>100</v>
      </c>
    </row>
    <row r="951" spans="1:65" x14ac:dyDescent="0.2">
      <c r="A951" s="6"/>
      <c r="B951" s="40" t="s">
        <v>54</v>
      </c>
      <c r="C951" s="24" t="s">
        <v>75</v>
      </c>
      <c r="D951" s="25"/>
      <c r="E951" s="26"/>
      <c r="F951" s="26"/>
      <c r="G951" s="26"/>
      <c r="H951" s="26"/>
      <c r="I951" s="26"/>
      <c r="J951" s="26"/>
      <c r="K951" s="26"/>
      <c r="L951" s="26"/>
      <c r="M951" s="26"/>
      <c r="N951" s="26"/>
      <c r="O951" s="26"/>
      <c r="P951" s="26"/>
      <c r="Q951" s="26"/>
      <c r="R951" s="26"/>
      <c r="S951" s="26"/>
      <c r="T951" s="26"/>
      <c r="U951" s="26"/>
      <c r="V951" s="26"/>
      <c r="W951" s="26"/>
      <c r="X951" s="26"/>
      <c r="Y951" s="26"/>
      <c r="Z951" s="26"/>
      <c r="AA951" s="26"/>
      <c r="AB951" s="26"/>
      <c r="AC951" s="26"/>
      <c r="AD951" s="26"/>
      <c r="AE951" s="26"/>
      <c r="AF951" s="26"/>
      <c r="AG951" s="26"/>
      <c r="AH951" s="26"/>
      <c r="AI951" s="26"/>
      <c r="AJ951" s="26"/>
      <c r="AK951" s="26"/>
      <c r="AL951" s="26"/>
      <c r="AM951" s="26"/>
      <c r="AN951" s="26"/>
      <c r="AO951" s="26"/>
      <c r="AP951" s="26"/>
      <c r="AQ951" s="26"/>
      <c r="AR951" s="26"/>
      <c r="AS951" s="26"/>
      <c r="AT951" s="26"/>
      <c r="AU951" s="26"/>
      <c r="AV951" s="26"/>
      <c r="AW951" s="26"/>
      <c r="AX951" s="26"/>
      <c r="AY951" s="26"/>
      <c r="AZ951" s="26"/>
      <c r="BA951" s="26"/>
      <c r="BB951" s="26"/>
      <c r="BC951" s="26"/>
      <c r="BD951" s="26"/>
      <c r="BE951" s="26"/>
      <c r="BF951" s="26"/>
      <c r="BG951" s="26"/>
      <c r="BH951" s="26"/>
      <c r="BI951" s="26"/>
      <c r="BJ951" s="26"/>
      <c r="BK951" s="26"/>
      <c r="BL951" s="41"/>
      <c r="BM951" t="s">
        <v>100</v>
      </c>
    </row>
    <row r="952" spans="1:65" x14ac:dyDescent="0.2">
      <c r="A952" s="6"/>
      <c r="B952" s="40" t="s">
        <v>54</v>
      </c>
      <c r="C952" s="24" t="s">
        <v>79</v>
      </c>
      <c r="D952" s="25"/>
      <c r="E952" s="26"/>
      <c r="F952" s="26"/>
      <c r="G952" s="26"/>
      <c r="H952" s="26"/>
      <c r="I952" s="26"/>
      <c r="J952" s="26"/>
      <c r="K952" s="26"/>
      <c r="L952" s="26"/>
      <c r="M952" s="26"/>
      <c r="N952" s="26"/>
      <c r="O952" s="26"/>
      <c r="P952" s="26"/>
      <c r="Q952" s="26"/>
      <c r="R952" s="26"/>
      <c r="S952" s="26"/>
      <c r="T952" s="26"/>
      <c r="U952" s="26"/>
      <c r="V952" s="26"/>
      <c r="W952" s="26"/>
      <c r="X952" s="26"/>
      <c r="Y952" s="26"/>
      <c r="Z952" s="26"/>
      <c r="AA952" s="26"/>
      <c r="AB952" s="26"/>
      <c r="AC952" s="26"/>
      <c r="AD952" s="26"/>
      <c r="AE952" s="26"/>
      <c r="AF952" s="26"/>
      <c r="AG952" s="26"/>
      <c r="AH952" s="26"/>
      <c r="AI952" s="26"/>
      <c r="AJ952" s="26"/>
      <c r="AK952" s="26"/>
      <c r="AL952" s="26"/>
      <c r="AM952" s="26"/>
      <c r="AN952" s="26"/>
      <c r="AO952" s="26"/>
      <c r="AP952" s="26"/>
      <c r="AQ952" s="26"/>
      <c r="AR952" s="26"/>
      <c r="AS952" s="26"/>
      <c r="AT952" s="26"/>
      <c r="AU952" s="26"/>
      <c r="AV952" s="26"/>
      <c r="AW952" s="26"/>
      <c r="AX952" s="26"/>
      <c r="AY952" s="26"/>
      <c r="AZ952" s="26"/>
      <c r="BA952" s="26"/>
      <c r="BB952" s="26"/>
      <c r="BC952" s="26"/>
      <c r="BD952" s="26"/>
      <c r="BE952" s="26"/>
      <c r="BF952" s="26"/>
      <c r="BG952" s="26"/>
      <c r="BH952" s="26"/>
      <c r="BI952" s="26"/>
      <c r="BJ952" s="26"/>
      <c r="BK952" s="26"/>
      <c r="BL952" s="41"/>
      <c r="BM952" t="s">
        <v>100</v>
      </c>
    </row>
    <row r="953" spans="1:65" x14ac:dyDescent="0.2">
      <c r="A953" s="6"/>
      <c r="B953" s="40" t="s">
        <v>54</v>
      </c>
      <c r="C953" s="24" t="s">
        <v>240</v>
      </c>
      <c r="D953" s="25"/>
      <c r="E953" s="26"/>
      <c r="F953" s="26"/>
      <c r="G953" s="26"/>
      <c r="H953" s="26"/>
      <c r="I953" s="26"/>
      <c r="J953" s="26"/>
      <c r="K953" s="26"/>
      <c r="L953" s="26"/>
      <c r="M953" s="26"/>
      <c r="N953" s="26"/>
      <c r="O953" s="26"/>
      <c r="P953" s="26"/>
      <c r="Q953" s="26"/>
      <c r="R953" s="26"/>
      <c r="S953" s="26"/>
      <c r="T953" s="26"/>
      <c r="U953" s="26"/>
      <c r="V953" s="26"/>
      <c r="W953" s="33">
        <v>0</v>
      </c>
      <c r="X953" s="33">
        <v>0</v>
      </c>
      <c r="Y953" s="33">
        <v>0</v>
      </c>
      <c r="Z953" s="33">
        <v>0</v>
      </c>
      <c r="AA953" s="33">
        <v>0</v>
      </c>
      <c r="AB953" s="33">
        <v>0</v>
      </c>
      <c r="AC953" s="33">
        <v>0</v>
      </c>
      <c r="AD953" s="33">
        <v>0</v>
      </c>
      <c r="AE953" s="33">
        <v>0</v>
      </c>
      <c r="AF953" s="33">
        <v>0</v>
      </c>
      <c r="AG953" s="33">
        <v>0</v>
      </c>
      <c r="AH953" s="33">
        <v>0</v>
      </c>
      <c r="AI953" s="26"/>
      <c r="AJ953" s="26"/>
      <c r="AK953" s="26"/>
      <c r="AL953" s="26"/>
      <c r="AM953" s="26"/>
      <c r="AN953" s="26"/>
      <c r="AO953" s="26"/>
      <c r="AP953" s="26"/>
      <c r="AQ953" s="26"/>
      <c r="AR953" s="26"/>
      <c r="AS953" s="26"/>
      <c r="AT953" s="26"/>
      <c r="AU953" s="26"/>
      <c r="AV953" s="26"/>
      <c r="AW953" s="26"/>
      <c r="AX953" s="26"/>
      <c r="AY953" s="26"/>
      <c r="AZ953" s="26"/>
      <c r="BA953" s="26"/>
      <c r="BB953" s="26"/>
      <c r="BC953" s="26"/>
      <c r="BD953" s="26"/>
      <c r="BE953" s="26"/>
      <c r="BF953" s="26"/>
      <c r="BG953" s="26"/>
      <c r="BH953" s="26"/>
      <c r="BI953" s="26"/>
      <c r="BJ953" s="26"/>
      <c r="BK953" s="26"/>
      <c r="BL953" s="41"/>
      <c r="BM953" t="s">
        <v>100</v>
      </c>
    </row>
    <row r="954" spans="1:65" x14ac:dyDescent="0.2">
      <c r="A954" s="6"/>
      <c r="B954" s="40" t="s">
        <v>54</v>
      </c>
      <c r="C954" s="24" t="s">
        <v>78</v>
      </c>
      <c r="D954" s="25"/>
      <c r="E954" s="26"/>
      <c r="F954" s="26"/>
      <c r="G954" s="26"/>
      <c r="H954" s="26"/>
      <c r="I954" s="26"/>
      <c r="J954" s="26"/>
      <c r="K954" s="26"/>
      <c r="L954" s="26"/>
      <c r="M954" s="26"/>
      <c r="N954" s="26"/>
      <c r="O954" s="26"/>
      <c r="P954" s="26"/>
      <c r="Q954" s="26"/>
      <c r="R954" s="26"/>
      <c r="S954" s="26"/>
      <c r="T954" s="26"/>
      <c r="U954" s="26"/>
      <c r="V954" s="26"/>
      <c r="W954" s="26"/>
      <c r="X954" s="26"/>
      <c r="Y954" s="26"/>
      <c r="Z954" s="26"/>
      <c r="AA954" s="26"/>
      <c r="AB954" s="26"/>
      <c r="AC954" s="26"/>
      <c r="AD954" s="26"/>
      <c r="AE954" s="26"/>
      <c r="AF954" s="26"/>
      <c r="AG954" s="26"/>
      <c r="AH954" s="26"/>
      <c r="AI954" s="26"/>
      <c r="AJ954" s="26"/>
      <c r="AK954" s="26"/>
      <c r="AL954" s="26"/>
      <c r="AM954" s="26"/>
      <c r="AN954" s="26"/>
      <c r="AO954" s="26"/>
      <c r="AP954" s="26"/>
      <c r="AQ954" s="26"/>
      <c r="AR954" s="26"/>
      <c r="AS954" s="26"/>
      <c r="AT954" s="26"/>
      <c r="AU954" s="26"/>
      <c r="AV954" s="26"/>
      <c r="AW954" s="26"/>
      <c r="AX954" s="26"/>
      <c r="AY954" s="26"/>
      <c r="AZ954" s="26"/>
      <c r="BA954" s="26"/>
      <c r="BB954" s="26"/>
      <c r="BC954" s="26"/>
      <c r="BD954" s="26"/>
      <c r="BE954" s="26"/>
      <c r="BF954" s="26"/>
      <c r="BG954" s="26"/>
      <c r="BH954" s="26"/>
      <c r="BI954" s="26"/>
      <c r="BJ954" s="26"/>
      <c r="BK954" s="26"/>
      <c r="BL954" s="41"/>
      <c r="BM954" t="s">
        <v>100</v>
      </c>
    </row>
    <row r="955" spans="1:65" x14ac:dyDescent="0.2">
      <c r="A955" s="6"/>
      <c r="B955" s="40" t="s">
        <v>54</v>
      </c>
      <c r="C955" s="31" t="s">
        <v>1</v>
      </c>
      <c r="D955" s="27">
        <v>0</v>
      </c>
      <c r="E955" s="28">
        <v>0</v>
      </c>
      <c r="F955" s="28">
        <v>0</v>
      </c>
      <c r="G955" s="28">
        <v>0</v>
      </c>
      <c r="H955" s="28">
        <v>0</v>
      </c>
      <c r="I955" s="28">
        <v>0</v>
      </c>
      <c r="J955" s="28">
        <v>0</v>
      </c>
      <c r="K955" s="28">
        <v>0</v>
      </c>
      <c r="L955" s="28">
        <v>0</v>
      </c>
      <c r="M955" s="28">
        <v>0</v>
      </c>
      <c r="N955" s="28">
        <v>0</v>
      </c>
      <c r="O955" s="28">
        <v>0</v>
      </c>
      <c r="P955" s="28">
        <v>0</v>
      </c>
      <c r="Q955" s="28">
        <v>0</v>
      </c>
      <c r="R955" s="28">
        <v>0</v>
      </c>
      <c r="S955" s="28">
        <v>0</v>
      </c>
      <c r="T955" s="28">
        <v>0</v>
      </c>
      <c r="U955" s="28">
        <v>0</v>
      </c>
      <c r="V955" s="28">
        <v>0</v>
      </c>
      <c r="W955" s="28">
        <v>0</v>
      </c>
      <c r="X955" s="28">
        <v>0</v>
      </c>
      <c r="Y955" s="28">
        <v>0</v>
      </c>
      <c r="Z955" s="28">
        <v>0</v>
      </c>
      <c r="AA955" s="28">
        <v>0</v>
      </c>
      <c r="AB955" s="28">
        <v>0</v>
      </c>
      <c r="AC955" s="28">
        <v>0</v>
      </c>
      <c r="AD955" s="28">
        <v>0</v>
      </c>
      <c r="AE955" s="28">
        <v>0</v>
      </c>
      <c r="AF955" s="28">
        <v>0</v>
      </c>
      <c r="AG955" s="28">
        <v>0</v>
      </c>
      <c r="AH955" s="28">
        <v>0</v>
      </c>
      <c r="AI955" s="28">
        <v>0</v>
      </c>
      <c r="AJ955" s="28">
        <v>0</v>
      </c>
      <c r="AK955" s="28">
        <v>0</v>
      </c>
      <c r="AL955" s="28">
        <v>0</v>
      </c>
      <c r="AM955" s="28">
        <v>0</v>
      </c>
      <c r="AN955" s="28">
        <v>0</v>
      </c>
      <c r="AO955" s="28">
        <v>0</v>
      </c>
      <c r="AP955" s="28">
        <v>0</v>
      </c>
      <c r="AQ955" s="28">
        <v>0</v>
      </c>
      <c r="AR955" s="28">
        <v>0</v>
      </c>
      <c r="AS955" s="28">
        <v>0</v>
      </c>
      <c r="AT955" s="28">
        <v>0</v>
      </c>
      <c r="AU955" s="28">
        <v>0</v>
      </c>
      <c r="AV955" s="28">
        <v>0</v>
      </c>
      <c r="AW955" s="28">
        <v>0</v>
      </c>
      <c r="AX955" s="28">
        <v>0</v>
      </c>
      <c r="AY955" s="28">
        <v>0</v>
      </c>
      <c r="AZ955" s="28">
        <v>0</v>
      </c>
      <c r="BA955" s="28">
        <v>0</v>
      </c>
      <c r="BB955" s="28">
        <v>0</v>
      </c>
      <c r="BC955" s="28">
        <v>0</v>
      </c>
      <c r="BD955" s="28">
        <v>0</v>
      </c>
      <c r="BE955" s="28">
        <v>0</v>
      </c>
      <c r="BF955" s="28">
        <v>0</v>
      </c>
      <c r="BG955" s="28">
        <v>0</v>
      </c>
      <c r="BH955" s="28">
        <v>0</v>
      </c>
      <c r="BI955" s="28">
        <v>0</v>
      </c>
      <c r="BJ955" s="28">
        <v>0</v>
      </c>
      <c r="BK955" s="28">
        <v>0</v>
      </c>
      <c r="BL955" s="42">
        <v>0</v>
      </c>
      <c r="BM955" t="s">
        <v>100</v>
      </c>
    </row>
    <row r="956" spans="1:65" x14ac:dyDescent="0.2">
      <c r="A956" s="6"/>
      <c r="B956" s="40" t="s">
        <v>54</v>
      </c>
      <c r="C956" s="24" t="s">
        <v>74</v>
      </c>
      <c r="D956" s="35">
        <v>0</v>
      </c>
      <c r="E956" s="29">
        <v>0</v>
      </c>
      <c r="F956" s="29">
        <v>0</v>
      </c>
      <c r="G956" s="29">
        <v>0</v>
      </c>
      <c r="H956" s="29">
        <v>0</v>
      </c>
      <c r="I956" s="29">
        <v>0</v>
      </c>
      <c r="J956" s="29">
        <v>0</v>
      </c>
      <c r="K956" s="29">
        <v>0</v>
      </c>
      <c r="L956" s="29">
        <v>0</v>
      </c>
      <c r="M956" s="29">
        <v>0</v>
      </c>
      <c r="N956" s="29">
        <v>0</v>
      </c>
      <c r="O956" s="29">
        <v>0</v>
      </c>
      <c r="P956" s="29">
        <v>0</v>
      </c>
      <c r="Q956" s="29">
        <v>0</v>
      </c>
      <c r="R956" s="29">
        <v>0</v>
      </c>
      <c r="S956" s="29">
        <v>0</v>
      </c>
      <c r="T956" s="29">
        <v>0</v>
      </c>
      <c r="U956" s="29">
        <v>0</v>
      </c>
      <c r="V956" s="29">
        <v>0</v>
      </c>
      <c r="W956" s="29">
        <v>0</v>
      </c>
      <c r="X956" s="26">
        <v>0</v>
      </c>
      <c r="Y956" s="26">
        <v>0</v>
      </c>
      <c r="Z956" s="26">
        <v>0</v>
      </c>
      <c r="AA956" s="26">
        <v>0</v>
      </c>
      <c r="AB956" s="26">
        <v>0</v>
      </c>
      <c r="AC956" s="26">
        <v>0</v>
      </c>
      <c r="AD956" s="26">
        <v>0</v>
      </c>
      <c r="AE956" s="26">
        <v>0</v>
      </c>
      <c r="AF956" s="26">
        <v>0</v>
      </c>
      <c r="AG956" s="26">
        <v>0</v>
      </c>
      <c r="AH956" s="26">
        <v>0</v>
      </c>
      <c r="AI956" s="26"/>
      <c r="AJ956" s="26"/>
      <c r="AK956" s="26"/>
      <c r="AL956" s="26"/>
      <c r="AM956" s="26"/>
      <c r="AN956" s="26"/>
      <c r="AO956" s="26"/>
      <c r="AP956" s="26"/>
      <c r="AQ956" s="26"/>
      <c r="AR956" s="26"/>
      <c r="AS956" s="26"/>
      <c r="AT956" s="26"/>
      <c r="AU956" s="26"/>
      <c r="AV956" s="26"/>
      <c r="AW956" s="26"/>
      <c r="AX956" s="26"/>
      <c r="AY956" s="26"/>
      <c r="AZ956" s="26"/>
      <c r="BA956" s="26"/>
      <c r="BB956" s="26"/>
      <c r="BC956" s="26"/>
      <c r="BD956" s="26"/>
      <c r="BE956" s="26"/>
      <c r="BF956" s="26"/>
      <c r="BG956" s="26"/>
      <c r="BH956" s="26"/>
      <c r="BI956" s="26"/>
      <c r="BJ956" s="26"/>
      <c r="BK956" s="26"/>
      <c r="BL956" s="41"/>
      <c r="BM956" t="s">
        <v>100</v>
      </c>
    </row>
    <row r="957" spans="1:65" x14ac:dyDescent="0.2">
      <c r="A957" s="6"/>
      <c r="B957" s="40" t="s">
        <v>54</v>
      </c>
      <c r="C957" s="24" t="s">
        <v>83</v>
      </c>
      <c r="D957" s="25"/>
      <c r="E957" s="26"/>
      <c r="F957" s="26"/>
      <c r="G957" s="26"/>
      <c r="H957" s="26"/>
      <c r="I957" s="26"/>
      <c r="J957" s="26"/>
      <c r="K957" s="26"/>
      <c r="L957" s="26"/>
      <c r="M957" s="26"/>
      <c r="N957" s="26"/>
      <c r="O957" s="26"/>
      <c r="P957" s="26"/>
      <c r="Q957" s="26"/>
      <c r="R957" s="26"/>
      <c r="S957" s="26"/>
      <c r="T957" s="26"/>
      <c r="U957" s="26"/>
      <c r="V957" s="26"/>
      <c r="W957" s="30"/>
      <c r="X957" s="30"/>
      <c r="Y957" s="30"/>
      <c r="Z957" s="30"/>
      <c r="AA957" s="30"/>
      <c r="AB957" s="30"/>
      <c r="AC957" s="30"/>
      <c r="AD957" s="30"/>
      <c r="AE957" s="30"/>
      <c r="AF957" s="30"/>
      <c r="AG957" s="30"/>
      <c r="AH957" s="30"/>
      <c r="AI957" s="30"/>
      <c r="AJ957" s="30"/>
      <c r="AK957" s="30"/>
      <c r="AL957" s="30"/>
      <c r="AM957" s="30"/>
      <c r="AN957" s="30"/>
      <c r="AO957" s="30"/>
      <c r="AP957" s="30"/>
      <c r="AQ957" s="30"/>
      <c r="AR957" s="30"/>
      <c r="AS957" s="30"/>
      <c r="AT957" s="30"/>
      <c r="AU957" s="30"/>
      <c r="AV957" s="30"/>
      <c r="AW957" s="30"/>
      <c r="AX957" s="30"/>
      <c r="AY957" s="30"/>
      <c r="AZ957" s="30"/>
      <c r="BA957" s="30"/>
      <c r="BB957" s="30"/>
      <c r="BC957" s="30"/>
      <c r="BD957" s="30"/>
      <c r="BE957" s="30"/>
      <c r="BF957" s="30"/>
      <c r="BG957" s="30"/>
      <c r="BH957" s="30"/>
      <c r="BI957" s="30"/>
      <c r="BJ957" s="30"/>
      <c r="BK957" s="30"/>
      <c r="BL957" s="43"/>
      <c r="BM957" t="s">
        <v>100</v>
      </c>
    </row>
    <row r="958" spans="1:65" x14ac:dyDescent="0.2">
      <c r="A958" s="6"/>
      <c r="B958" s="40" t="s">
        <v>54</v>
      </c>
      <c r="C958" s="24" t="s">
        <v>75</v>
      </c>
      <c r="D958" s="25"/>
      <c r="E958" s="26"/>
      <c r="F958" s="26"/>
      <c r="G958" s="26"/>
      <c r="H958" s="26"/>
      <c r="I958" s="26"/>
      <c r="J958" s="26"/>
      <c r="K958" s="26"/>
      <c r="L958" s="26"/>
      <c r="M958" s="26"/>
      <c r="N958" s="26"/>
      <c r="O958" s="26"/>
      <c r="P958" s="26"/>
      <c r="Q958" s="26"/>
      <c r="R958" s="26"/>
      <c r="S958" s="26"/>
      <c r="T958" s="26"/>
      <c r="U958" s="26"/>
      <c r="V958" s="26"/>
      <c r="W958" s="26"/>
      <c r="X958" s="26"/>
      <c r="Y958" s="26"/>
      <c r="Z958" s="26"/>
      <c r="AA958" s="26"/>
      <c r="AB958" s="26"/>
      <c r="AC958" s="26"/>
      <c r="AD958" s="26"/>
      <c r="AE958" s="26"/>
      <c r="AF958" s="26"/>
      <c r="AG958" s="26"/>
      <c r="AH958" s="26"/>
      <c r="AI958" s="26"/>
      <c r="AJ958" s="26"/>
      <c r="AK958" s="26"/>
      <c r="AL958" s="26"/>
      <c r="AM958" s="26"/>
      <c r="AN958" s="26"/>
      <c r="AO958" s="26"/>
      <c r="AP958" s="26"/>
      <c r="AQ958" s="26"/>
      <c r="AR958" s="26"/>
      <c r="AS958" s="26"/>
      <c r="AT958" s="26"/>
      <c r="AU958" s="26"/>
      <c r="AV958" s="26"/>
      <c r="AW958" s="26"/>
      <c r="AX958" s="26"/>
      <c r="AY958" s="26"/>
      <c r="AZ958" s="26"/>
      <c r="BA958" s="26"/>
      <c r="BB958" s="26"/>
      <c r="BC958" s="26"/>
      <c r="BD958" s="26"/>
      <c r="BE958" s="26"/>
      <c r="BF958" s="26"/>
      <c r="BG958" s="26"/>
      <c r="BH958" s="26"/>
      <c r="BI958" s="26"/>
      <c r="BJ958" s="26"/>
      <c r="BK958" s="26"/>
      <c r="BL958" s="41"/>
      <c r="BM958" t="s">
        <v>100</v>
      </c>
    </row>
    <row r="959" spans="1:65" x14ac:dyDescent="0.2">
      <c r="A959" s="6"/>
      <c r="B959" s="40" t="s">
        <v>54</v>
      </c>
      <c r="C959" s="24" t="s">
        <v>79</v>
      </c>
      <c r="D959" s="25"/>
      <c r="E959" s="26"/>
      <c r="F959" s="26"/>
      <c r="G959" s="26"/>
      <c r="H959" s="26"/>
      <c r="I959" s="26"/>
      <c r="J959" s="26"/>
      <c r="K959" s="26"/>
      <c r="L959" s="26"/>
      <c r="M959" s="26"/>
      <c r="N959" s="26"/>
      <c r="O959" s="26"/>
      <c r="P959" s="26"/>
      <c r="Q959" s="26"/>
      <c r="R959" s="26"/>
      <c r="S959" s="26"/>
      <c r="T959" s="26"/>
      <c r="U959" s="26"/>
      <c r="V959" s="26"/>
      <c r="W959" s="26"/>
      <c r="X959" s="26"/>
      <c r="Y959" s="26"/>
      <c r="Z959" s="26"/>
      <c r="AA959" s="26"/>
      <c r="AB959" s="26"/>
      <c r="AC959" s="26"/>
      <c r="AD959" s="26"/>
      <c r="AE959" s="26"/>
      <c r="AF959" s="26"/>
      <c r="AG959" s="26"/>
      <c r="AH959" s="26"/>
      <c r="AI959" s="26"/>
      <c r="AJ959" s="26"/>
      <c r="AK959" s="26"/>
      <c r="AL959" s="26"/>
      <c r="AM959" s="26"/>
      <c r="AN959" s="26"/>
      <c r="AO959" s="26"/>
      <c r="AP959" s="26"/>
      <c r="AQ959" s="26"/>
      <c r="AR959" s="26"/>
      <c r="AS959" s="26"/>
      <c r="AT959" s="26"/>
      <c r="AU959" s="26"/>
      <c r="AV959" s="26"/>
      <c r="AW959" s="26"/>
      <c r="AX959" s="26"/>
      <c r="AY959" s="26"/>
      <c r="AZ959" s="26"/>
      <c r="BA959" s="26"/>
      <c r="BB959" s="26"/>
      <c r="BC959" s="26"/>
      <c r="BD959" s="26"/>
      <c r="BE959" s="26"/>
      <c r="BF959" s="26"/>
      <c r="BG959" s="26"/>
      <c r="BH959" s="26"/>
      <c r="BI959" s="26"/>
      <c r="BJ959" s="26"/>
      <c r="BK959" s="26"/>
      <c r="BL959" s="41"/>
      <c r="BM959" t="s">
        <v>100</v>
      </c>
    </row>
    <row r="960" spans="1:65" x14ac:dyDescent="0.2">
      <c r="A960" s="6"/>
      <c r="B960" s="40" t="s">
        <v>54</v>
      </c>
      <c r="C960" s="24" t="s">
        <v>240</v>
      </c>
      <c r="D960" s="25"/>
      <c r="E960" s="26"/>
      <c r="F960" s="26"/>
      <c r="G960" s="26"/>
      <c r="H960" s="26"/>
      <c r="I960" s="26"/>
      <c r="J960" s="26"/>
      <c r="K960" s="26"/>
      <c r="L960" s="26"/>
      <c r="M960" s="26"/>
      <c r="N960" s="26"/>
      <c r="O960" s="26"/>
      <c r="P960" s="26"/>
      <c r="Q960" s="26"/>
      <c r="R960" s="26"/>
      <c r="S960" s="26"/>
      <c r="T960" s="26"/>
      <c r="U960" s="26"/>
      <c r="V960" s="26"/>
      <c r="W960" s="33">
        <v>0</v>
      </c>
      <c r="X960" s="33">
        <v>0</v>
      </c>
      <c r="Y960" s="33">
        <v>0</v>
      </c>
      <c r="Z960" s="33">
        <v>0</v>
      </c>
      <c r="AA960" s="33">
        <v>0</v>
      </c>
      <c r="AB960" s="33">
        <v>0</v>
      </c>
      <c r="AC960" s="33">
        <v>0</v>
      </c>
      <c r="AD960" s="33">
        <v>0</v>
      </c>
      <c r="AE960" s="33">
        <v>0</v>
      </c>
      <c r="AF960" s="33">
        <v>0</v>
      </c>
      <c r="AG960" s="33">
        <v>0</v>
      </c>
      <c r="AH960" s="33">
        <v>0</v>
      </c>
      <c r="AI960" s="26"/>
      <c r="AJ960" s="26"/>
      <c r="AK960" s="26"/>
      <c r="AL960" s="26"/>
      <c r="AM960" s="26"/>
      <c r="AN960" s="26"/>
      <c r="AO960" s="26"/>
      <c r="AP960" s="26"/>
      <c r="AQ960" s="26"/>
      <c r="AR960" s="26"/>
      <c r="AS960" s="26"/>
      <c r="AT960" s="26"/>
      <c r="AU960" s="26"/>
      <c r="AV960" s="26"/>
      <c r="AW960" s="26"/>
      <c r="AX960" s="26"/>
      <c r="AY960" s="26"/>
      <c r="AZ960" s="26"/>
      <c r="BA960" s="26"/>
      <c r="BB960" s="26"/>
      <c r="BC960" s="26"/>
      <c r="BD960" s="26"/>
      <c r="BE960" s="26"/>
      <c r="BF960" s="26"/>
      <c r="BG960" s="26"/>
      <c r="BH960" s="26"/>
      <c r="BI960" s="26"/>
      <c r="BJ960" s="26"/>
      <c r="BK960" s="26"/>
      <c r="BL960" s="41"/>
      <c r="BM960" t="s">
        <v>100</v>
      </c>
    </row>
    <row r="961" spans="1:65" x14ac:dyDescent="0.2">
      <c r="A961" s="6"/>
      <c r="B961" s="40" t="s">
        <v>54</v>
      </c>
      <c r="C961" s="24" t="s">
        <v>78</v>
      </c>
      <c r="D961" s="25"/>
      <c r="E961" s="26"/>
      <c r="F961" s="26"/>
      <c r="G961" s="26"/>
      <c r="H961" s="26"/>
      <c r="I961" s="26"/>
      <c r="J961" s="26"/>
      <c r="K961" s="26"/>
      <c r="L961" s="26"/>
      <c r="M961" s="26"/>
      <c r="N961" s="26"/>
      <c r="O961" s="26"/>
      <c r="P961" s="26"/>
      <c r="Q961" s="26"/>
      <c r="R961" s="26"/>
      <c r="S961" s="26"/>
      <c r="T961" s="26"/>
      <c r="U961" s="26"/>
      <c r="V961" s="26"/>
      <c r="W961" s="26"/>
      <c r="X961" s="26"/>
      <c r="Y961" s="26"/>
      <c r="Z961" s="26"/>
      <c r="AA961" s="26"/>
      <c r="AB961" s="26"/>
      <c r="AC961" s="26"/>
      <c r="AD961" s="26"/>
      <c r="AE961" s="26"/>
      <c r="AF961" s="26"/>
      <c r="AG961" s="26"/>
      <c r="AH961" s="26"/>
      <c r="AI961" s="26"/>
      <c r="AJ961" s="26"/>
      <c r="AK961" s="26"/>
      <c r="AL961" s="26"/>
      <c r="AM961" s="26"/>
      <c r="AN961" s="26"/>
      <c r="AO961" s="26"/>
      <c r="AP961" s="26"/>
      <c r="AQ961" s="26"/>
      <c r="AR961" s="26"/>
      <c r="AS961" s="26"/>
      <c r="AT961" s="26"/>
      <c r="AU961" s="26"/>
      <c r="AV961" s="26"/>
      <c r="AW961" s="26"/>
      <c r="AX961" s="26"/>
      <c r="AY961" s="26"/>
      <c r="AZ961" s="26"/>
      <c r="BA961" s="26"/>
      <c r="BB961" s="26"/>
      <c r="BC961" s="26"/>
      <c r="BD961" s="26"/>
      <c r="BE961" s="26"/>
      <c r="BF961" s="26"/>
      <c r="BG961" s="26"/>
      <c r="BH961" s="26"/>
      <c r="BI961" s="26"/>
      <c r="BJ961" s="26"/>
      <c r="BK961" s="26"/>
      <c r="BL961" s="41"/>
      <c r="BM961" t="s">
        <v>100</v>
      </c>
    </row>
    <row r="962" spans="1:65" x14ac:dyDescent="0.2">
      <c r="A962" s="6"/>
      <c r="B962" s="40" t="s">
        <v>54</v>
      </c>
      <c r="C962" s="31" t="s">
        <v>36</v>
      </c>
      <c r="D962" s="27">
        <v>0</v>
      </c>
      <c r="E962" s="28">
        <v>1</v>
      </c>
      <c r="F962" s="28">
        <v>1</v>
      </c>
      <c r="G962" s="28">
        <v>1</v>
      </c>
      <c r="H962" s="28">
        <v>1</v>
      </c>
      <c r="I962" s="28">
        <v>1</v>
      </c>
      <c r="J962" s="28">
        <v>5</v>
      </c>
      <c r="K962" s="28">
        <v>9</v>
      </c>
      <c r="L962" s="28">
        <v>12</v>
      </c>
      <c r="M962" s="28">
        <v>46</v>
      </c>
      <c r="N962" s="28">
        <v>202</v>
      </c>
      <c r="O962" s="28">
        <v>612</v>
      </c>
      <c r="P962" s="28">
        <v>1536</v>
      </c>
      <c r="Q962" s="28">
        <v>2579</v>
      </c>
      <c r="R962" s="28">
        <v>2596</v>
      </c>
      <c r="S962" s="28">
        <v>2604</v>
      </c>
      <c r="T962" s="28">
        <v>2604</v>
      </c>
      <c r="U962" s="28">
        <v>2605.5</v>
      </c>
      <c r="V962" s="28">
        <v>2651.6</v>
      </c>
      <c r="W962" s="28">
        <v>2762.6</v>
      </c>
      <c r="X962" s="28">
        <v>3000</v>
      </c>
      <c r="Y962" s="28">
        <v>3450</v>
      </c>
      <c r="Z962" s="28">
        <v>3900</v>
      </c>
      <c r="AA962" s="28">
        <v>4366.666666666667</v>
      </c>
      <c r="AB962" s="28">
        <v>4833.3333333333339</v>
      </c>
      <c r="AC962" s="28">
        <v>5300.0000000000009</v>
      </c>
      <c r="AD962" s="28">
        <v>5800</v>
      </c>
      <c r="AE962" s="28">
        <v>6300</v>
      </c>
      <c r="AF962" s="28">
        <v>6766.666666666667</v>
      </c>
      <c r="AG962" s="28">
        <v>7233.3333333333339</v>
      </c>
      <c r="AH962" s="28">
        <v>7700.0000000000009</v>
      </c>
      <c r="AI962" s="28">
        <v>7700.0000000000009</v>
      </c>
      <c r="AJ962" s="28">
        <v>7700.0000000000009</v>
      </c>
      <c r="AK962" s="28">
        <v>7700.0000000000009</v>
      </c>
      <c r="AL962" s="28">
        <v>7700.0000000000009</v>
      </c>
      <c r="AM962" s="28">
        <v>7700.0000000000009</v>
      </c>
      <c r="AN962" s="28">
        <v>7700.0000000000009</v>
      </c>
      <c r="AO962" s="28">
        <v>7700.0000000000009</v>
      </c>
      <c r="AP962" s="28">
        <v>7700.0000000000009</v>
      </c>
      <c r="AQ962" s="28">
        <v>7700.0000000000009</v>
      </c>
      <c r="AR962" s="28">
        <v>7700.0000000000009</v>
      </c>
      <c r="AS962" s="28">
        <v>7700.0000000000009</v>
      </c>
      <c r="AT962" s="28">
        <v>7700.0000000000009</v>
      </c>
      <c r="AU962" s="28">
        <v>7700.0000000000009</v>
      </c>
      <c r="AV962" s="28">
        <v>7700.0000000000009</v>
      </c>
      <c r="AW962" s="28">
        <v>7700.0000000000009</v>
      </c>
      <c r="AX962" s="28">
        <v>7700.0000000000009</v>
      </c>
      <c r="AY962" s="28">
        <v>7700.0000000000009</v>
      </c>
      <c r="AZ962" s="28">
        <v>7700.0000000000009</v>
      </c>
      <c r="BA962" s="28">
        <v>7700.0000000000009</v>
      </c>
      <c r="BB962" s="28">
        <v>7700.0000000000009</v>
      </c>
      <c r="BC962" s="28">
        <v>7700.0000000000009</v>
      </c>
      <c r="BD962" s="28">
        <v>7700.0000000000009</v>
      </c>
      <c r="BE962" s="28">
        <v>7700.0000000000009</v>
      </c>
      <c r="BF962" s="28">
        <v>7700.0000000000009</v>
      </c>
      <c r="BG962" s="28">
        <v>7700.0000000000009</v>
      </c>
      <c r="BH962" s="28">
        <v>7700.0000000000009</v>
      </c>
      <c r="BI962" s="28">
        <v>7700.0000000000009</v>
      </c>
      <c r="BJ962" s="28">
        <v>7700.0000000000009</v>
      </c>
      <c r="BK962" s="28">
        <v>7700.0000000000009</v>
      </c>
      <c r="BL962" s="42">
        <v>7700.0000000000009</v>
      </c>
      <c r="BM962" t="s">
        <v>100</v>
      </c>
    </row>
    <row r="963" spans="1:65" x14ac:dyDescent="0.2">
      <c r="A963" s="6"/>
      <c r="B963" s="40" t="s">
        <v>54</v>
      </c>
      <c r="C963" s="24" t="s">
        <v>74</v>
      </c>
      <c r="D963" s="35">
        <v>0</v>
      </c>
      <c r="E963" s="29">
        <v>1</v>
      </c>
      <c r="F963" s="29">
        <v>1</v>
      </c>
      <c r="G963" s="29">
        <v>1</v>
      </c>
      <c r="H963" s="29">
        <v>1</v>
      </c>
      <c r="I963" s="29">
        <v>1</v>
      </c>
      <c r="J963" s="29">
        <v>5</v>
      </c>
      <c r="K963" s="29">
        <v>9</v>
      </c>
      <c r="L963" s="29">
        <v>12</v>
      </c>
      <c r="M963" s="29">
        <v>46</v>
      </c>
      <c r="N963" s="29">
        <v>202</v>
      </c>
      <c r="O963" s="29">
        <v>612</v>
      </c>
      <c r="P963" s="29">
        <v>1536</v>
      </c>
      <c r="Q963" s="29">
        <v>2579</v>
      </c>
      <c r="R963" s="29">
        <v>2596</v>
      </c>
      <c r="S963" s="29">
        <v>2604</v>
      </c>
      <c r="T963" s="29">
        <v>2604</v>
      </c>
      <c r="U963" s="29">
        <v>2605.5</v>
      </c>
      <c r="V963" s="29">
        <v>2651.6</v>
      </c>
      <c r="W963" s="29">
        <v>2762.6</v>
      </c>
      <c r="X963" s="26">
        <v>3000</v>
      </c>
      <c r="Y963" s="26">
        <v>0</v>
      </c>
      <c r="Z963" s="26">
        <v>3900</v>
      </c>
      <c r="AA963" s="26">
        <v>0</v>
      </c>
      <c r="AB963" s="26">
        <v>0</v>
      </c>
      <c r="AC963" s="26">
        <v>5300</v>
      </c>
      <c r="AD963" s="26">
        <v>0</v>
      </c>
      <c r="AE963" s="26">
        <v>6300</v>
      </c>
      <c r="AF963" s="26">
        <v>0</v>
      </c>
      <c r="AG963" s="26">
        <v>0</v>
      </c>
      <c r="AH963" s="26">
        <v>7700</v>
      </c>
      <c r="AI963" s="26"/>
      <c r="AJ963" s="26"/>
      <c r="AK963" s="26"/>
      <c r="AL963" s="26"/>
      <c r="AM963" s="26"/>
      <c r="AN963" s="26"/>
      <c r="AO963" s="26"/>
      <c r="AP963" s="26"/>
      <c r="AQ963" s="26"/>
      <c r="AR963" s="26"/>
      <c r="AS963" s="26"/>
      <c r="AT963" s="26"/>
      <c r="AU963" s="26"/>
      <c r="AV963" s="26"/>
      <c r="AW963" s="26"/>
      <c r="AX963" s="26"/>
      <c r="AY963" s="26"/>
      <c r="AZ963" s="26"/>
      <c r="BA963" s="26"/>
      <c r="BB963" s="26"/>
      <c r="BC963" s="26"/>
      <c r="BD963" s="26"/>
      <c r="BE963" s="26"/>
      <c r="BF963" s="26"/>
      <c r="BG963" s="26"/>
      <c r="BH963" s="26"/>
      <c r="BI963" s="26"/>
      <c r="BJ963" s="26"/>
      <c r="BK963" s="26"/>
      <c r="BL963" s="41"/>
      <c r="BM963" t="s">
        <v>100</v>
      </c>
    </row>
    <row r="964" spans="1:65" x14ac:dyDescent="0.2">
      <c r="A964" s="6"/>
      <c r="B964" s="40" t="s">
        <v>54</v>
      </c>
      <c r="C964" s="24" t="s">
        <v>83</v>
      </c>
      <c r="D964" s="25"/>
      <c r="E964" s="26"/>
      <c r="F964" s="26"/>
      <c r="G964" s="26"/>
      <c r="H964" s="26"/>
      <c r="I964" s="26"/>
      <c r="J964" s="26"/>
      <c r="K964" s="26"/>
      <c r="L964" s="26"/>
      <c r="M964" s="26"/>
      <c r="N964" s="26"/>
      <c r="O964" s="26"/>
      <c r="P964" s="26"/>
      <c r="Q964" s="26"/>
      <c r="R964" s="26"/>
      <c r="S964" s="26"/>
      <c r="T964" s="26"/>
      <c r="U964" s="26"/>
      <c r="V964" s="26"/>
      <c r="W964" s="30"/>
      <c r="X964" s="30">
        <v>237.40000000000009</v>
      </c>
      <c r="Y964" s="30">
        <v>450</v>
      </c>
      <c r="Z964" s="30">
        <v>450</v>
      </c>
      <c r="AA964" s="30">
        <v>466.66666666666669</v>
      </c>
      <c r="AB964" s="30">
        <v>466.66666666666669</v>
      </c>
      <c r="AC964" s="30">
        <v>466.66666666666669</v>
      </c>
      <c r="AD964" s="30">
        <v>499.99999999999955</v>
      </c>
      <c r="AE964" s="30">
        <v>499.99999999999955</v>
      </c>
      <c r="AF964" s="30">
        <v>466.66666666666669</v>
      </c>
      <c r="AG964" s="30">
        <v>466.66666666666669</v>
      </c>
      <c r="AH964" s="30">
        <v>466.66666666666669</v>
      </c>
      <c r="AI964" s="30"/>
      <c r="AJ964" s="30"/>
      <c r="AK964" s="30"/>
      <c r="AL964" s="30"/>
      <c r="AM964" s="30"/>
      <c r="AN964" s="30"/>
      <c r="AO964" s="30"/>
      <c r="AP964" s="30"/>
      <c r="AQ964" s="30"/>
      <c r="AR964" s="30"/>
      <c r="AS964" s="30"/>
      <c r="AT964" s="30"/>
      <c r="AU964" s="30"/>
      <c r="AV964" s="30"/>
      <c r="AW964" s="30"/>
      <c r="AX964" s="30"/>
      <c r="AY964" s="30"/>
      <c r="AZ964" s="30"/>
      <c r="BA964" s="30"/>
      <c r="BB964" s="30"/>
      <c r="BC964" s="30"/>
      <c r="BD964" s="30"/>
      <c r="BE964" s="30"/>
      <c r="BF964" s="30"/>
      <c r="BG964" s="30"/>
      <c r="BH964" s="30"/>
      <c r="BI964" s="30"/>
      <c r="BJ964" s="30"/>
      <c r="BK964" s="30"/>
      <c r="BL964" s="43"/>
      <c r="BM964" t="s">
        <v>100</v>
      </c>
    </row>
    <row r="965" spans="1:65" x14ac:dyDescent="0.2">
      <c r="A965" s="6"/>
      <c r="B965" s="40" t="s">
        <v>54</v>
      </c>
      <c r="C965" s="24" t="s">
        <v>75</v>
      </c>
      <c r="D965" s="25"/>
      <c r="E965" s="26"/>
      <c r="F965" s="26"/>
      <c r="G965" s="26"/>
      <c r="H965" s="26"/>
      <c r="I965" s="26"/>
      <c r="J965" s="26"/>
      <c r="K965" s="26"/>
      <c r="L965" s="26"/>
      <c r="M965" s="26"/>
      <c r="N965" s="26"/>
      <c r="O965" s="26"/>
      <c r="P965" s="26"/>
      <c r="Q965" s="26"/>
      <c r="R965" s="26"/>
      <c r="S965" s="26"/>
      <c r="T965" s="26"/>
      <c r="U965" s="26"/>
      <c r="V965" s="26"/>
      <c r="W965" s="26"/>
      <c r="X965" s="26"/>
      <c r="Y965" s="26"/>
      <c r="Z965" s="26"/>
      <c r="AA965" s="26"/>
      <c r="AB965" s="26"/>
      <c r="AC965" s="26"/>
      <c r="AD965" s="26"/>
      <c r="AE965" s="26"/>
      <c r="AF965" s="26"/>
      <c r="AG965" s="26"/>
      <c r="AH965" s="26"/>
      <c r="AI965" s="26"/>
      <c r="AJ965" s="26"/>
      <c r="AK965" s="26"/>
      <c r="AL965" s="26"/>
      <c r="AM965" s="26"/>
      <c r="AN965" s="26"/>
      <c r="AO965" s="26"/>
      <c r="AP965" s="26"/>
      <c r="AQ965" s="26"/>
      <c r="AR965" s="26"/>
      <c r="AS965" s="26"/>
      <c r="AT965" s="26"/>
      <c r="AU965" s="26"/>
      <c r="AV965" s="26"/>
      <c r="AW965" s="26"/>
      <c r="AX965" s="26"/>
      <c r="AY965" s="26"/>
      <c r="AZ965" s="26"/>
      <c r="BA965" s="26"/>
      <c r="BB965" s="26"/>
      <c r="BC965" s="26"/>
      <c r="BD965" s="26"/>
      <c r="BE965" s="26"/>
      <c r="BF965" s="26"/>
      <c r="BG965" s="26"/>
      <c r="BH965" s="26"/>
      <c r="BI965" s="26"/>
      <c r="BJ965" s="26"/>
      <c r="BK965" s="26"/>
      <c r="BL965" s="41"/>
      <c r="BM965" t="s">
        <v>100</v>
      </c>
    </row>
    <row r="966" spans="1:65" x14ac:dyDescent="0.2">
      <c r="A966" s="6"/>
      <c r="B966" s="40" t="s">
        <v>54</v>
      </c>
      <c r="C966" s="24" t="s">
        <v>79</v>
      </c>
      <c r="D966" s="25"/>
      <c r="E966" s="26"/>
      <c r="F966" s="26"/>
      <c r="G966" s="26"/>
      <c r="H966" s="26"/>
      <c r="I966" s="26"/>
      <c r="J966" s="26"/>
      <c r="K966" s="26"/>
      <c r="L966" s="26"/>
      <c r="M966" s="26"/>
      <c r="N966" s="26"/>
      <c r="O966" s="26"/>
      <c r="P966" s="26"/>
      <c r="Q966" s="26"/>
      <c r="R966" s="26"/>
      <c r="S966" s="26"/>
      <c r="T966" s="26"/>
      <c r="U966" s="26"/>
      <c r="V966" s="26"/>
      <c r="W966" s="26"/>
      <c r="X966" s="26"/>
      <c r="Y966" s="26"/>
      <c r="Z966" s="26"/>
      <c r="AA966" s="26"/>
      <c r="AB966" s="26"/>
      <c r="AC966" s="26"/>
      <c r="AD966" s="26"/>
      <c r="AE966" s="26"/>
      <c r="AF966" s="26"/>
      <c r="AG966" s="26"/>
      <c r="AH966" s="26"/>
      <c r="AI966" s="26"/>
      <c r="AJ966" s="26"/>
      <c r="AK966" s="26"/>
      <c r="AL966" s="26"/>
      <c r="AM966" s="26"/>
      <c r="AN966" s="26"/>
      <c r="AO966" s="26"/>
      <c r="AP966" s="26"/>
      <c r="AQ966" s="26"/>
      <c r="AR966" s="26"/>
      <c r="AS966" s="26"/>
      <c r="AT966" s="26"/>
      <c r="AU966" s="26"/>
      <c r="AV966" s="26"/>
      <c r="AW966" s="26"/>
      <c r="AX966" s="26"/>
      <c r="AY966" s="26"/>
      <c r="AZ966" s="26"/>
      <c r="BA966" s="26"/>
      <c r="BB966" s="26"/>
      <c r="BC966" s="26"/>
      <c r="BD966" s="26"/>
      <c r="BE966" s="26"/>
      <c r="BF966" s="26"/>
      <c r="BG966" s="26"/>
      <c r="BH966" s="26"/>
      <c r="BI966" s="26"/>
      <c r="BJ966" s="26"/>
      <c r="BK966" s="26"/>
      <c r="BL966" s="41"/>
      <c r="BM966" t="s">
        <v>100</v>
      </c>
    </row>
    <row r="967" spans="1:65" x14ac:dyDescent="0.2">
      <c r="A967" s="6"/>
      <c r="B967" s="40" t="s">
        <v>54</v>
      </c>
      <c r="C967" s="24" t="s">
        <v>240</v>
      </c>
      <c r="D967" s="25"/>
      <c r="E967" s="26"/>
      <c r="F967" s="26"/>
      <c r="G967" s="26"/>
      <c r="H967" s="26"/>
      <c r="I967" s="26"/>
      <c r="J967" s="26"/>
      <c r="K967" s="26"/>
      <c r="L967" s="26"/>
      <c r="M967" s="26"/>
      <c r="N967" s="26"/>
      <c r="O967" s="26"/>
      <c r="P967" s="26"/>
      <c r="Q967" s="26"/>
      <c r="R967" s="26"/>
      <c r="S967" s="26"/>
      <c r="T967" s="26"/>
      <c r="U967" s="26"/>
      <c r="V967" s="26"/>
      <c r="W967" s="33">
        <v>0</v>
      </c>
      <c r="X967" s="33">
        <v>0</v>
      </c>
      <c r="Y967" s="33">
        <v>0</v>
      </c>
      <c r="Z967" s="33">
        <v>0</v>
      </c>
      <c r="AA967" s="33">
        <v>0</v>
      </c>
      <c r="AB967" s="33">
        <v>0</v>
      </c>
      <c r="AC967" s="33">
        <v>0</v>
      </c>
      <c r="AD967" s="33">
        <v>0</v>
      </c>
      <c r="AE967" s="33">
        <v>0</v>
      </c>
      <c r="AF967" s="33">
        <v>0</v>
      </c>
      <c r="AG967" s="33">
        <v>0</v>
      </c>
      <c r="AH967" s="33">
        <v>0</v>
      </c>
      <c r="AI967" s="26"/>
      <c r="AJ967" s="26"/>
      <c r="AK967" s="26"/>
      <c r="AL967" s="26"/>
      <c r="AM967" s="26"/>
      <c r="AN967" s="26"/>
      <c r="AO967" s="26"/>
      <c r="AP967" s="26"/>
      <c r="AQ967" s="26"/>
      <c r="AR967" s="26"/>
      <c r="AS967" s="26"/>
      <c r="AT967" s="26"/>
      <c r="AU967" s="26"/>
      <c r="AV967" s="26"/>
      <c r="AW967" s="26"/>
      <c r="AX967" s="26"/>
      <c r="AY967" s="26"/>
      <c r="AZ967" s="26"/>
      <c r="BA967" s="26"/>
      <c r="BB967" s="26"/>
      <c r="BC967" s="26"/>
      <c r="BD967" s="26"/>
      <c r="BE967" s="26"/>
      <c r="BF967" s="26"/>
      <c r="BG967" s="26"/>
      <c r="BH967" s="26"/>
      <c r="BI967" s="26"/>
      <c r="BJ967" s="26"/>
      <c r="BK967" s="26"/>
      <c r="BL967" s="41"/>
      <c r="BM967" t="s">
        <v>100</v>
      </c>
    </row>
    <row r="968" spans="1:65" x14ac:dyDescent="0.2">
      <c r="A968" s="6"/>
      <c r="B968" s="40" t="s">
        <v>54</v>
      </c>
      <c r="C968" s="24" t="s">
        <v>81</v>
      </c>
      <c r="D968" s="25"/>
      <c r="E968" s="26"/>
      <c r="F968" s="26"/>
      <c r="G968" s="26"/>
      <c r="H968" s="26"/>
      <c r="I968" s="26"/>
      <c r="J968" s="26"/>
      <c r="K968" s="26"/>
      <c r="L968" s="26"/>
      <c r="M968" s="26"/>
      <c r="N968" s="26"/>
      <c r="O968" s="26"/>
      <c r="P968" s="26"/>
      <c r="Q968" s="26"/>
      <c r="R968" s="26"/>
      <c r="S968" s="26"/>
      <c r="T968" s="26"/>
      <c r="U968" s="26"/>
      <c r="V968" s="26"/>
      <c r="W968" s="26"/>
      <c r="X968" s="26"/>
      <c r="Y968" s="26"/>
      <c r="Z968" s="26"/>
      <c r="AA968" s="26"/>
      <c r="AB968" s="26"/>
      <c r="AC968" s="26"/>
      <c r="AD968" s="26"/>
      <c r="AE968" s="26"/>
      <c r="AF968" s="26"/>
      <c r="AG968" s="26"/>
      <c r="AH968" s="26"/>
      <c r="AI968" s="26"/>
      <c r="AJ968" s="26"/>
      <c r="AK968" s="26"/>
      <c r="AL968" s="26"/>
      <c r="AM968" s="26"/>
      <c r="AN968" s="26"/>
      <c r="AO968" s="26"/>
      <c r="AP968" s="26"/>
      <c r="AQ968" s="26"/>
      <c r="AR968" s="26"/>
      <c r="AS968" s="26"/>
      <c r="AT968" s="26"/>
      <c r="AU968" s="26"/>
      <c r="AV968" s="26"/>
      <c r="AW968" s="26"/>
      <c r="AX968" s="26"/>
      <c r="AY968" s="26"/>
      <c r="AZ968" s="26"/>
      <c r="BA968" s="26"/>
      <c r="BB968" s="26"/>
      <c r="BC968" s="26"/>
      <c r="BD968" s="26"/>
      <c r="BE968" s="26"/>
      <c r="BF968" s="26"/>
      <c r="BG968" s="26"/>
      <c r="BH968" s="26"/>
      <c r="BI968" s="26"/>
      <c r="BJ968" s="26"/>
      <c r="BK968" s="26"/>
      <c r="BL968" s="41"/>
      <c r="BM968" t="s">
        <v>100</v>
      </c>
    </row>
    <row r="969" spans="1:65" x14ac:dyDescent="0.2">
      <c r="A969" s="6"/>
      <c r="B969" s="40" t="s">
        <v>54</v>
      </c>
      <c r="C969" s="24" t="s">
        <v>78</v>
      </c>
      <c r="D969" s="25"/>
      <c r="E969" s="26"/>
      <c r="F969" s="26"/>
      <c r="G969" s="26"/>
      <c r="H969" s="26"/>
      <c r="I969" s="26"/>
      <c r="J969" s="26"/>
      <c r="K969" s="26"/>
      <c r="L969" s="26"/>
      <c r="M969" s="26"/>
      <c r="N969" s="26"/>
      <c r="O969" s="26"/>
      <c r="P969" s="26"/>
      <c r="Q969" s="26"/>
      <c r="R969" s="26"/>
      <c r="S969" s="26"/>
      <c r="T969" s="26"/>
      <c r="U969" s="26"/>
      <c r="V969" s="26"/>
      <c r="W969" s="26"/>
      <c r="X969" s="26"/>
      <c r="Y969" s="26"/>
      <c r="Z969" s="26"/>
      <c r="AA969" s="26"/>
      <c r="AB969" s="26"/>
      <c r="AC969" s="26"/>
      <c r="AD969" s="26"/>
      <c r="AE969" s="26"/>
      <c r="AF969" s="26"/>
      <c r="AG969" s="26"/>
      <c r="AH969" s="26"/>
      <c r="AI969" s="26"/>
      <c r="AJ969" s="26"/>
      <c r="AK969" s="26"/>
      <c r="AL969" s="26"/>
      <c r="AM969" s="26"/>
      <c r="AN969" s="26"/>
      <c r="AO969" s="26"/>
      <c r="AP969" s="26"/>
      <c r="AQ969" s="26"/>
      <c r="AR969" s="26"/>
      <c r="AS969" s="26"/>
      <c r="AT969" s="26"/>
      <c r="AU969" s="26"/>
      <c r="AV969" s="26"/>
      <c r="AW969" s="26"/>
      <c r="AX969" s="26"/>
      <c r="AY969" s="26"/>
      <c r="AZ969" s="26"/>
      <c r="BA969" s="26"/>
      <c r="BB969" s="26"/>
      <c r="BC969" s="26"/>
      <c r="BD969" s="26"/>
      <c r="BE969" s="26"/>
      <c r="BF969" s="26"/>
      <c r="BG969" s="26"/>
      <c r="BH969" s="26"/>
      <c r="BI969" s="26"/>
      <c r="BJ969" s="26"/>
      <c r="BK969" s="26"/>
      <c r="BL969" s="41"/>
      <c r="BM969" t="s">
        <v>100</v>
      </c>
    </row>
    <row r="970" spans="1:65" x14ac:dyDescent="0.2">
      <c r="A970" s="6"/>
      <c r="B970" s="40" t="s">
        <v>54</v>
      </c>
      <c r="C970" s="31" t="s">
        <v>45</v>
      </c>
      <c r="D970" s="27">
        <v>0</v>
      </c>
      <c r="E970" s="28">
        <v>0</v>
      </c>
      <c r="F970" s="28">
        <v>0</v>
      </c>
      <c r="G970" s="28">
        <v>0</v>
      </c>
      <c r="H970" s="28">
        <v>0</v>
      </c>
      <c r="I970" s="28">
        <v>0</v>
      </c>
      <c r="J970" s="28">
        <v>0</v>
      </c>
      <c r="K970" s="28">
        <v>0</v>
      </c>
      <c r="L970" s="28">
        <v>0</v>
      </c>
      <c r="M970" s="28">
        <v>0</v>
      </c>
      <c r="N970" s="28">
        <v>0</v>
      </c>
      <c r="O970" s="28">
        <v>0</v>
      </c>
      <c r="P970" s="28">
        <v>0</v>
      </c>
      <c r="Q970" s="28">
        <v>0</v>
      </c>
      <c r="R970" s="28">
        <v>0</v>
      </c>
      <c r="S970" s="28">
        <v>0</v>
      </c>
      <c r="T970" s="28">
        <v>0</v>
      </c>
      <c r="U970" s="28">
        <v>0</v>
      </c>
      <c r="V970" s="28">
        <v>0</v>
      </c>
      <c r="W970" s="28">
        <v>0</v>
      </c>
      <c r="X970" s="28">
        <v>16.666666666666668</v>
      </c>
      <c r="Y970" s="28">
        <v>33.333333333333336</v>
      </c>
      <c r="Z970" s="28">
        <v>50</v>
      </c>
      <c r="AA970" s="28">
        <v>66.666666666666671</v>
      </c>
      <c r="AB970" s="28">
        <v>83.333333333333343</v>
      </c>
      <c r="AC970" s="28">
        <v>100.00000000000001</v>
      </c>
      <c r="AD970" s="28">
        <v>100</v>
      </c>
      <c r="AE970" s="28">
        <v>100</v>
      </c>
      <c r="AF970" s="28">
        <v>100</v>
      </c>
      <c r="AG970" s="28">
        <v>100</v>
      </c>
      <c r="AH970" s="28">
        <v>100</v>
      </c>
      <c r="AI970" s="28">
        <v>100</v>
      </c>
      <c r="AJ970" s="28">
        <v>100</v>
      </c>
      <c r="AK970" s="28">
        <v>100</v>
      </c>
      <c r="AL970" s="28">
        <v>100</v>
      </c>
      <c r="AM970" s="28">
        <v>100</v>
      </c>
      <c r="AN970" s="28">
        <v>100</v>
      </c>
      <c r="AO970" s="28">
        <v>100</v>
      </c>
      <c r="AP970" s="28">
        <v>100</v>
      </c>
      <c r="AQ970" s="28">
        <v>100</v>
      </c>
      <c r="AR970" s="28">
        <v>100</v>
      </c>
      <c r="AS970" s="28">
        <v>100</v>
      </c>
      <c r="AT970" s="28">
        <v>100</v>
      </c>
      <c r="AU970" s="28">
        <v>100</v>
      </c>
      <c r="AV970" s="28">
        <v>100</v>
      </c>
      <c r="AW970" s="28">
        <v>100</v>
      </c>
      <c r="AX970" s="28">
        <v>100</v>
      </c>
      <c r="AY970" s="28">
        <v>100</v>
      </c>
      <c r="AZ970" s="28">
        <v>100</v>
      </c>
      <c r="BA970" s="28">
        <v>100</v>
      </c>
      <c r="BB970" s="28">
        <v>100</v>
      </c>
      <c r="BC970" s="28">
        <v>100</v>
      </c>
      <c r="BD970" s="28">
        <v>100</v>
      </c>
      <c r="BE970" s="28">
        <v>100</v>
      </c>
      <c r="BF970" s="28">
        <v>100</v>
      </c>
      <c r="BG970" s="28">
        <v>100</v>
      </c>
      <c r="BH970" s="28">
        <v>100</v>
      </c>
      <c r="BI970" s="28">
        <v>100</v>
      </c>
      <c r="BJ970" s="28">
        <v>100</v>
      </c>
      <c r="BK970" s="28">
        <v>100</v>
      </c>
      <c r="BL970" s="42">
        <v>100</v>
      </c>
      <c r="BM970" t="s">
        <v>100</v>
      </c>
    </row>
    <row r="971" spans="1:65" x14ac:dyDescent="0.2">
      <c r="A971" s="6"/>
      <c r="B971" s="40" t="s">
        <v>54</v>
      </c>
      <c r="C971" s="24" t="s">
        <v>74</v>
      </c>
      <c r="D971" s="35">
        <v>0</v>
      </c>
      <c r="E971" s="29">
        <v>0</v>
      </c>
      <c r="F971" s="29">
        <v>0</v>
      </c>
      <c r="G971" s="29">
        <v>0</v>
      </c>
      <c r="H971" s="29">
        <v>0</v>
      </c>
      <c r="I971" s="29">
        <v>0</v>
      </c>
      <c r="J971" s="29">
        <v>0</v>
      </c>
      <c r="K971" s="29">
        <v>0</v>
      </c>
      <c r="L971" s="29">
        <v>0</v>
      </c>
      <c r="M971" s="29">
        <v>0</v>
      </c>
      <c r="N971" s="29">
        <v>0</v>
      </c>
      <c r="O971" s="29">
        <v>0</v>
      </c>
      <c r="P971" s="29">
        <v>0</v>
      </c>
      <c r="Q971" s="29">
        <v>0</v>
      </c>
      <c r="R971" s="29">
        <v>0</v>
      </c>
      <c r="S971" s="29">
        <v>0</v>
      </c>
      <c r="T971" s="29">
        <v>0</v>
      </c>
      <c r="U971" s="29">
        <v>0</v>
      </c>
      <c r="V971" s="29">
        <v>0</v>
      </c>
      <c r="W971" s="29">
        <v>0</v>
      </c>
      <c r="X971" s="26">
        <v>0</v>
      </c>
      <c r="Y971" s="26">
        <v>0</v>
      </c>
      <c r="Z971" s="26">
        <v>0</v>
      </c>
      <c r="AA971" s="26">
        <v>0</v>
      </c>
      <c r="AB971" s="26">
        <v>0</v>
      </c>
      <c r="AC971" s="26">
        <v>100</v>
      </c>
      <c r="AD971" s="26">
        <v>0</v>
      </c>
      <c r="AE971" s="26">
        <v>100</v>
      </c>
      <c r="AF971" s="26">
        <v>0</v>
      </c>
      <c r="AG971" s="26">
        <v>0</v>
      </c>
      <c r="AH971" s="26">
        <v>100</v>
      </c>
      <c r="AI971" s="26"/>
      <c r="AJ971" s="26"/>
      <c r="AK971" s="26"/>
      <c r="AL971" s="26"/>
      <c r="AM971" s="26"/>
      <c r="AN971" s="26"/>
      <c r="AO971" s="26"/>
      <c r="AP971" s="26"/>
      <c r="AQ971" s="26"/>
      <c r="AR971" s="26"/>
      <c r="AS971" s="26"/>
      <c r="AT971" s="26"/>
      <c r="AU971" s="26"/>
      <c r="AV971" s="26"/>
      <c r="AW971" s="26"/>
      <c r="AX971" s="26"/>
      <c r="AY971" s="26"/>
      <c r="AZ971" s="26"/>
      <c r="BA971" s="26"/>
      <c r="BB971" s="26"/>
      <c r="BC971" s="26"/>
      <c r="BD971" s="26"/>
      <c r="BE971" s="26"/>
      <c r="BF971" s="26"/>
      <c r="BG971" s="26"/>
      <c r="BH971" s="26"/>
      <c r="BI971" s="26"/>
      <c r="BJ971" s="26"/>
      <c r="BK971" s="26"/>
      <c r="BL971" s="41"/>
      <c r="BM971" t="s">
        <v>100</v>
      </c>
    </row>
    <row r="972" spans="1:65" x14ac:dyDescent="0.2">
      <c r="A972" s="6"/>
      <c r="B972" s="40" t="s">
        <v>54</v>
      </c>
      <c r="C972" s="24" t="s">
        <v>83</v>
      </c>
      <c r="D972" s="25"/>
      <c r="E972" s="26"/>
      <c r="F972" s="26"/>
      <c r="G972" s="26"/>
      <c r="H972" s="26"/>
      <c r="I972" s="26"/>
      <c r="J972" s="26"/>
      <c r="K972" s="26"/>
      <c r="L972" s="26"/>
      <c r="M972" s="26"/>
      <c r="N972" s="26"/>
      <c r="O972" s="26"/>
      <c r="P972" s="26"/>
      <c r="Q972" s="26"/>
      <c r="R972" s="26"/>
      <c r="S972" s="26"/>
      <c r="T972" s="26"/>
      <c r="U972" s="26"/>
      <c r="V972" s="26"/>
      <c r="W972" s="30"/>
      <c r="X972" s="30">
        <v>16.666666666666668</v>
      </c>
      <c r="Y972" s="30">
        <v>16.666666666666668</v>
      </c>
      <c r="Z972" s="30">
        <v>16.666666666666668</v>
      </c>
      <c r="AA972" s="30">
        <v>16.666666666666668</v>
      </c>
      <c r="AB972" s="30">
        <v>16.666666666666668</v>
      </c>
      <c r="AC972" s="30">
        <v>16.666666666666668</v>
      </c>
      <c r="AD972" s="30">
        <v>-7.1054273576010019E-15</v>
      </c>
      <c r="AE972" s="30">
        <v>-7.1054273576010019E-15</v>
      </c>
      <c r="AF972" s="30">
        <v>0</v>
      </c>
      <c r="AG972" s="30">
        <v>0</v>
      </c>
      <c r="AH972" s="30">
        <v>0</v>
      </c>
      <c r="AI972" s="30"/>
      <c r="AJ972" s="30"/>
      <c r="AK972" s="30"/>
      <c r="AL972" s="30"/>
      <c r="AM972" s="30"/>
      <c r="AN972" s="30"/>
      <c r="AO972" s="30"/>
      <c r="AP972" s="30"/>
      <c r="AQ972" s="30"/>
      <c r="AR972" s="30"/>
      <c r="AS972" s="30"/>
      <c r="AT972" s="30"/>
      <c r="AU972" s="30"/>
      <c r="AV972" s="30"/>
      <c r="AW972" s="30"/>
      <c r="AX972" s="30"/>
      <c r="AY972" s="30"/>
      <c r="AZ972" s="30"/>
      <c r="BA972" s="30"/>
      <c r="BB972" s="30"/>
      <c r="BC972" s="30"/>
      <c r="BD972" s="30"/>
      <c r="BE972" s="30"/>
      <c r="BF972" s="30"/>
      <c r="BG972" s="30"/>
      <c r="BH972" s="30"/>
      <c r="BI972" s="30"/>
      <c r="BJ972" s="30"/>
      <c r="BK972" s="30"/>
      <c r="BL972" s="43"/>
      <c r="BM972" t="s">
        <v>100</v>
      </c>
    </row>
    <row r="973" spans="1:65" x14ac:dyDescent="0.2">
      <c r="A973" s="6"/>
      <c r="B973" s="40" t="s">
        <v>54</v>
      </c>
      <c r="C973" s="24" t="s">
        <v>75</v>
      </c>
      <c r="D973" s="25"/>
      <c r="E973" s="26"/>
      <c r="F973" s="26"/>
      <c r="G973" s="26"/>
      <c r="H973" s="26"/>
      <c r="I973" s="26"/>
      <c r="J973" s="26"/>
      <c r="K973" s="26"/>
      <c r="L973" s="26"/>
      <c r="M973" s="26"/>
      <c r="N973" s="26"/>
      <c r="O973" s="26"/>
      <c r="P973" s="26"/>
      <c r="Q973" s="26"/>
      <c r="R973" s="26"/>
      <c r="S973" s="26"/>
      <c r="T973" s="26"/>
      <c r="U973" s="26"/>
      <c r="V973" s="26"/>
      <c r="W973" s="26"/>
      <c r="X973" s="26"/>
      <c r="Y973" s="26"/>
      <c r="Z973" s="26"/>
      <c r="AA973" s="26"/>
      <c r="AB973" s="26"/>
      <c r="AC973" s="26"/>
      <c r="AD973" s="26"/>
      <c r="AE973" s="26"/>
      <c r="AF973" s="26"/>
      <c r="AG973" s="26"/>
      <c r="AH973" s="26"/>
      <c r="AI973" s="26"/>
      <c r="AJ973" s="26"/>
      <c r="AK973" s="26"/>
      <c r="AL973" s="26"/>
      <c r="AM973" s="26"/>
      <c r="AN973" s="26"/>
      <c r="AO973" s="26"/>
      <c r="AP973" s="26"/>
      <c r="AQ973" s="26"/>
      <c r="AR973" s="26"/>
      <c r="AS973" s="26"/>
      <c r="AT973" s="26"/>
      <c r="AU973" s="26"/>
      <c r="AV973" s="26"/>
      <c r="AW973" s="26"/>
      <c r="AX973" s="26"/>
      <c r="AY973" s="26"/>
      <c r="AZ973" s="26"/>
      <c r="BA973" s="26"/>
      <c r="BB973" s="26"/>
      <c r="BC973" s="26"/>
      <c r="BD973" s="26"/>
      <c r="BE973" s="26"/>
      <c r="BF973" s="26"/>
      <c r="BG973" s="26"/>
      <c r="BH973" s="26"/>
      <c r="BI973" s="26"/>
      <c r="BJ973" s="26"/>
      <c r="BK973" s="26"/>
      <c r="BL973" s="41"/>
      <c r="BM973" t="s">
        <v>100</v>
      </c>
    </row>
    <row r="974" spans="1:65" x14ac:dyDescent="0.2">
      <c r="A974" s="6"/>
      <c r="B974" s="40" t="s">
        <v>54</v>
      </c>
      <c r="C974" s="24" t="s">
        <v>79</v>
      </c>
      <c r="D974" s="25"/>
      <c r="E974" s="26"/>
      <c r="F974" s="26"/>
      <c r="G974" s="26"/>
      <c r="H974" s="26"/>
      <c r="I974" s="26"/>
      <c r="J974" s="26"/>
      <c r="K974" s="26"/>
      <c r="L974" s="26"/>
      <c r="M974" s="26"/>
      <c r="N974" s="26"/>
      <c r="O974" s="26"/>
      <c r="P974" s="26"/>
      <c r="Q974" s="26"/>
      <c r="R974" s="26"/>
      <c r="S974" s="26"/>
      <c r="T974" s="26"/>
      <c r="U974" s="26"/>
      <c r="V974" s="26"/>
      <c r="W974" s="26"/>
      <c r="X974" s="26"/>
      <c r="Y974" s="26"/>
      <c r="Z974" s="26"/>
      <c r="AA974" s="26"/>
      <c r="AB974" s="26"/>
      <c r="AC974" s="26"/>
      <c r="AD974" s="26"/>
      <c r="AE974" s="26"/>
      <c r="AF974" s="26"/>
      <c r="AG974" s="26"/>
      <c r="AH974" s="26"/>
      <c r="AI974" s="26"/>
      <c r="AJ974" s="26"/>
      <c r="AK974" s="26"/>
      <c r="AL974" s="26"/>
      <c r="AM974" s="26"/>
      <c r="AN974" s="26"/>
      <c r="AO974" s="26"/>
      <c r="AP974" s="26"/>
      <c r="AQ974" s="26"/>
      <c r="AR974" s="26"/>
      <c r="AS974" s="26"/>
      <c r="AT974" s="26"/>
      <c r="AU974" s="26"/>
      <c r="AV974" s="26"/>
      <c r="AW974" s="26"/>
      <c r="AX974" s="26"/>
      <c r="AY974" s="26"/>
      <c r="AZ974" s="26"/>
      <c r="BA974" s="26"/>
      <c r="BB974" s="26"/>
      <c r="BC974" s="26"/>
      <c r="BD974" s="26"/>
      <c r="BE974" s="26"/>
      <c r="BF974" s="26"/>
      <c r="BG974" s="26"/>
      <c r="BH974" s="26"/>
      <c r="BI974" s="26"/>
      <c r="BJ974" s="26"/>
      <c r="BK974" s="26"/>
      <c r="BL974" s="41"/>
      <c r="BM974" t="s">
        <v>100</v>
      </c>
    </row>
    <row r="975" spans="1:65" x14ac:dyDescent="0.2">
      <c r="A975" s="6"/>
      <c r="B975" s="40" t="s">
        <v>54</v>
      </c>
      <c r="C975" s="24" t="s">
        <v>240</v>
      </c>
      <c r="D975" s="25"/>
      <c r="E975" s="26"/>
      <c r="F975" s="26"/>
      <c r="G975" s="26"/>
      <c r="H975" s="26"/>
      <c r="I975" s="26"/>
      <c r="J975" s="26"/>
      <c r="K975" s="26"/>
      <c r="L975" s="26"/>
      <c r="M975" s="26"/>
      <c r="N975" s="26"/>
      <c r="O975" s="26"/>
      <c r="P975" s="26"/>
      <c r="Q975" s="26"/>
      <c r="R975" s="26"/>
      <c r="S975" s="26"/>
      <c r="T975" s="26"/>
      <c r="U975" s="26"/>
      <c r="V975" s="26"/>
      <c r="W975" s="33">
        <v>0</v>
      </c>
      <c r="X975" s="33">
        <v>0</v>
      </c>
      <c r="Y975" s="33">
        <v>0</v>
      </c>
      <c r="Z975" s="33">
        <v>0</v>
      </c>
      <c r="AA975" s="33">
        <v>0</v>
      </c>
      <c r="AB975" s="33">
        <v>0</v>
      </c>
      <c r="AC975" s="33">
        <v>0</v>
      </c>
      <c r="AD975" s="33">
        <v>0</v>
      </c>
      <c r="AE975" s="33">
        <v>0</v>
      </c>
      <c r="AF975" s="33">
        <v>0</v>
      </c>
      <c r="AG975" s="33">
        <v>0</v>
      </c>
      <c r="AH975" s="33">
        <v>0</v>
      </c>
      <c r="AI975" s="26"/>
      <c r="AJ975" s="26"/>
      <c r="AK975" s="26"/>
      <c r="AL975" s="26"/>
      <c r="AM975" s="26"/>
      <c r="AN975" s="26"/>
      <c r="AO975" s="26"/>
      <c r="AP975" s="26"/>
      <c r="AQ975" s="26"/>
      <c r="AR975" s="26"/>
      <c r="AS975" s="26"/>
      <c r="AT975" s="26"/>
      <c r="AU975" s="26"/>
      <c r="AV975" s="26"/>
      <c r="AW975" s="26"/>
      <c r="AX975" s="26"/>
      <c r="AY975" s="26"/>
      <c r="AZ975" s="26"/>
      <c r="BA975" s="26"/>
      <c r="BB975" s="26"/>
      <c r="BC975" s="26"/>
      <c r="BD975" s="26"/>
      <c r="BE975" s="26"/>
      <c r="BF975" s="26"/>
      <c r="BG975" s="26"/>
      <c r="BH975" s="26"/>
      <c r="BI975" s="26"/>
      <c r="BJ975" s="26"/>
      <c r="BK975" s="26"/>
      <c r="BL975" s="41"/>
      <c r="BM975" t="s">
        <v>100</v>
      </c>
    </row>
    <row r="976" spans="1:65" x14ac:dyDescent="0.2">
      <c r="A976" s="6"/>
      <c r="B976" s="40" t="s">
        <v>54</v>
      </c>
      <c r="C976" s="24" t="s">
        <v>78</v>
      </c>
      <c r="D976" s="25"/>
      <c r="E976" s="26"/>
      <c r="F976" s="26"/>
      <c r="G976" s="26"/>
      <c r="H976" s="26"/>
      <c r="I976" s="26"/>
      <c r="J976" s="26"/>
      <c r="K976" s="26"/>
      <c r="L976" s="26"/>
      <c r="M976" s="26"/>
      <c r="N976" s="26"/>
      <c r="O976" s="26"/>
      <c r="P976" s="26"/>
      <c r="Q976" s="26"/>
      <c r="R976" s="26"/>
      <c r="S976" s="26"/>
      <c r="T976" s="26"/>
      <c r="U976" s="26"/>
      <c r="V976" s="26"/>
      <c r="W976" s="26"/>
      <c r="X976" s="26"/>
      <c r="Y976" s="26"/>
      <c r="Z976" s="26"/>
      <c r="AA976" s="26"/>
      <c r="AB976" s="26"/>
      <c r="AC976" s="26"/>
      <c r="AD976" s="26"/>
      <c r="AE976" s="26"/>
      <c r="AF976" s="26"/>
      <c r="AG976" s="26"/>
      <c r="AH976" s="26"/>
      <c r="AI976" s="26"/>
      <c r="AJ976" s="26"/>
      <c r="AK976" s="26"/>
      <c r="AL976" s="26"/>
      <c r="AM976" s="26"/>
      <c r="AN976" s="26"/>
      <c r="AO976" s="26"/>
      <c r="AP976" s="26"/>
      <c r="AQ976" s="26"/>
      <c r="AR976" s="26"/>
      <c r="AS976" s="26"/>
      <c r="AT976" s="26"/>
      <c r="AU976" s="26"/>
      <c r="AV976" s="26"/>
      <c r="AW976" s="26"/>
      <c r="AX976" s="26"/>
      <c r="AY976" s="26"/>
      <c r="AZ976" s="26"/>
      <c r="BA976" s="26"/>
      <c r="BB976" s="26"/>
      <c r="BC976" s="26"/>
      <c r="BD976" s="26"/>
      <c r="BE976" s="26"/>
      <c r="BF976" s="26"/>
      <c r="BG976" s="26"/>
      <c r="BH976" s="26"/>
      <c r="BI976" s="26"/>
      <c r="BJ976" s="26"/>
      <c r="BK976" s="26"/>
      <c r="BL976" s="41"/>
      <c r="BM976" t="s">
        <v>100</v>
      </c>
    </row>
    <row r="977" spans="1:65" x14ac:dyDescent="0.2">
      <c r="A977" s="6"/>
      <c r="B977" s="40" t="s">
        <v>54</v>
      </c>
      <c r="C977" s="31" t="s">
        <v>42</v>
      </c>
      <c r="D977" s="27">
        <v>3072</v>
      </c>
      <c r="E977" s="28">
        <v>3076</v>
      </c>
      <c r="F977" s="28">
        <v>3078</v>
      </c>
      <c r="G977" s="28">
        <v>3079</v>
      </c>
      <c r="H977" s="28">
        <v>3099</v>
      </c>
      <c r="I977" s="28">
        <v>3106</v>
      </c>
      <c r="J977" s="28">
        <v>3134</v>
      </c>
      <c r="K977" s="28">
        <v>3150</v>
      </c>
      <c r="L977" s="28">
        <v>3176</v>
      </c>
      <c r="M977" s="28">
        <v>3201</v>
      </c>
      <c r="N977" s="28">
        <v>3215</v>
      </c>
      <c r="O977" s="28">
        <v>3224</v>
      </c>
      <c r="P977" s="28">
        <v>3236</v>
      </c>
      <c r="Q977" s="28">
        <v>3238</v>
      </c>
      <c r="R977" s="28">
        <v>3389</v>
      </c>
      <c r="S977" s="28">
        <v>3392</v>
      </c>
      <c r="T977" s="28">
        <v>3392</v>
      </c>
      <c r="U977" s="28">
        <v>3392</v>
      </c>
      <c r="V977" s="28">
        <v>3409</v>
      </c>
      <c r="W977" s="28">
        <v>3409</v>
      </c>
      <c r="X977" s="28">
        <v>3506</v>
      </c>
      <c r="Y977" s="28">
        <v>3603</v>
      </c>
      <c r="Z977" s="28">
        <v>3700</v>
      </c>
      <c r="AA977" s="28">
        <v>3733.3333333333335</v>
      </c>
      <c r="AB977" s="28">
        <v>3766.666666666667</v>
      </c>
      <c r="AC977" s="28">
        <v>3800.0000000000005</v>
      </c>
      <c r="AD977" s="28">
        <v>3850</v>
      </c>
      <c r="AE977" s="28">
        <v>3900</v>
      </c>
      <c r="AF977" s="28">
        <v>3900</v>
      </c>
      <c r="AG977" s="28">
        <v>3900</v>
      </c>
      <c r="AH977" s="28">
        <v>3900</v>
      </c>
      <c r="AI977" s="28">
        <v>3900</v>
      </c>
      <c r="AJ977" s="28">
        <v>3900</v>
      </c>
      <c r="AK977" s="28">
        <v>3900</v>
      </c>
      <c r="AL977" s="28">
        <v>3900</v>
      </c>
      <c r="AM977" s="28">
        <v>3900</v>
      </c>
      <c r="AN977" s="28">
        <v>3900</v>
      </c>
      <c r="AO977" s="28">
        <v>3900</v>
      </c>
      <c r="AP977" s="28">
        <v>3900</v>
      </c>
      <c r="AQ977" s="28">
        <v>3900</v>
      </c>
      <c r="AR977" s="28">
        <v>3900</v>
      </c>
      <c r="AS977" s="28">
        <v>3900</v>
      </c>
      <c r="AT977" s="28">
        <v>3900</v>
      </c>
      <c r="AU977" s="28">
        <v>3900</v>
      </c>
      <c r="AV977" s="28">
        <v>3900</v>
      </c>
      <c r="AW977" s="28">
        <v>3900</v>
      </c>
      <c r="AX977" s="28">
        <v>3900</v>
      </c>
      <c r="AY977" s="28">
        <v>3900</v>
      </c>
      <c r="AZ977" s="28">
        <v>3900</v>
      </c>
      <c r="BA977" s="28">
        <v>3900</v>
      </c>
      <c r="BB977" s="28">
        <v>3900</v>
      </c>
      <c r="BC977" s="28">
        <v>3900</v>
      </c>
      <c r="BD977" s="28">
        <v>3900</v>
      </c>
      <c r="BE977" s="28">
        <v>3900</v>
      </c>
      <c r="BF977" s="28">
        <v>3900</v>
      </c>
      <c r="BG977" s="28">
        <v>3900</v>
      </c>
      <c r="BH977" s="28">
        <v>3900</v>
      </c>
      <c r="BI977" s="28">
        <v>3900</v>
      </c>
      <c r="BJ977" s="28">
        <v>3900</v>
      </c>
      <c r="BK977" s="28">
        <v>3900</v>
      </c>
      <c r="BL977" s="42">
        <v>3900</v>
      </c>
      <c r="BM977" t="s">
        <v>100</v>
      </c>
    </row>
    <row r="978" spans="1:65" x14ac:dyDescent="0.2">
      <c r="A978" s="6"/>
      <c r="B978" s="40" t="s">
        <v>54</v>
      </c>
      <c r="C978" s="24" t="s">
        <v>74</v>
      </c>
      <c r="D978" s="35">
        <v>3072</v>
      </c>
      <c r="E978" s="29">
        <v>3076</v>
      </c>
      <c r="F978" s="29">
        <v>3078</v>
      </c>
      <c r="G978" s="29">
        <v>3079</v>
      </c>
      <c r="H978" s="29">
        <v>3099</v>
      </c>
      <c r="I978" s="29">
        <v>3106</v>
      </c>
      <c r="J978" s="29">
        <v>3134</v>
      </c>
      <c r="K978" s="29">
        <v>3150</v>
      </c>
      <c r="L978" s="29">
        <v>3176</v>
      </c>
      <c r="M978" s="29">
        <v>3201</v>
      </c>
      <c r="N978" s="29">
        <v>3215</v>
      </c>
      <c r="O978" s="29">
        <v>3224</v>
      </c>
      <c r="P978" s="29">
        <v>3236</v>
      </c>
      <c r="Q978" s="29">
        <v>3238</v>
      </c>
      <c r="R978" s="29">
        <v>3389</v>
      </c>
      <c r="S978" s="29">
        <v>3392</v>
      </c>
      <c r="T978" s="29">
        <v>3392</v>
      </c>
      <c r="U978" s="29">
        <v>3392</v>
      </c>
      <c r="V978" s="29">
        <v>3409</v>
      </c>
      <c r="W978" s="29">
        <v>3409</v>
      </c>
      <c r="X978" s="26">
        <v>3400</v>
      </c>
      <c r="Y978" s="26">
        <v>0</v>
      </c>
      <c r="Z978" s="26">
        <v>3700</v>
      </c>
      <c r="AA978" s="26">
        <v>0</v>
      </c>
      <c r="AB978" s="26">
        <v>0</v>
      </c>
      <c r="AC978" s="26">
        <v>3800</v>
      </c>
      <c r="AD978" s="26">
        <v>0</v>
      </c>
      <c r="AE978" s="26">
        <v>3900</v>
      </c>
      <c r="AF978" s="26">
        <v>0</v>
      </c>
      <c r="AG978" s="26">
        <v>0</v>
      </c>
      <c r="AH978" s="26">
        <v>3900</v>
      </c>
      <c r="AI978" s="26"/>
      <c r="AJ978" s="26"/>
      <c r="AK978" s="26"/>
      <c r="AL978" s="26"/>
      <c r="AM978" s="26"/>
      <c r="AN978" s="26"/>
      <c r="AO978" s="26"/>
      <c r="AP978" s="26"/>
      <c r="AQ978" s="26"/>
      <c r="AR978" s="26"/>
      <c r="AS978" s="26"/>
      <c r="AT978" s="26"/>
      <c r="AU978" s="26"/>
      <c r="AV978" s="26"/>
      <c r="AW978" s="26"/>
      <c r="AX978" s="26"/>
      <c r="AY978" s="26"/>
      <c r="AZ978" s="26"/>
      <c r="BA978" s="26"/>
      <c r="BB978" s="26"/>
      <c r="BC978" s="26"/>
      <c r="BD978" s="26"/>
      <c r="BE978" s="26"/>
      <c r="BF978" s="26"/>
      <c r="BG978" s="26"/>
      <c r="BH978" s="26"/>
      <c r="BI978" s="26"/>
      <c r="BJ978" s="26"/>
      <c r="BK978" s="26"/>
      <c r="BL978" s="41"/>
      <c r="BM978" t="s">
        <v>100</v>
      </c>
    </row>
    <row r="979" spans="1:65" x14ac:dyDescent="0.2">
      <c r="A979" s="6"/>
      <c r="B979" s="40" t="s">
        <v>54</v>
      </c>
      <c r="C979" s="24" t="s">
        <v>83</v>
      </c>
      <c r="D979" s="25"/>
      <c r="E979" s="26"/>
      <c r="F979" s="26"/>
      <c r="G979" s="26"/>
      <c r="H979" s="26"/>
      <c r="I979" s="26"/>
      <c r="J979" s="26"/>
      <c r="K979" s="26"/>
      <c r="L979" s="26"/>
      <c r="M979" s="26"/>
      <c r="N979" s="26"/>
      <c r="O979" s="26"/>
      <c r="P979" s="26"/>
      <c r="Q979" s="26"/>
      <c r="R979" s="26"/>
      <c r="S979" s="26"/>
      <c r="T979" s="26"/>
      <c r="U979" s="26"/>
      <c r="V979" s="26"/>
      <c r="W979" s="30"/>
      <c r="X979" s="30">
        <v>97</v>
      </c>
      <c r="Y979" s="30">
        <v>97</v>
      </c>
      <c r="Z979" s="30">
        <v>97</v>
      </c>
      <c r="AA979" s="30">
        <v>33.333333333333336</v>
      </c>
      <c r="AB979" s="30">
        <v>33.333333333333336</v>
      </c>
      <c r="AC979" s="30">
        <v>33.333333333333336</v>
      </c>
      <c r="AD979" s="30">
        <v>49.999999999999773</v>
      </c>
      <c r="AE979" s="30">
        <v>49.999999999999773</v>
      </c>
      <c r="AF979" s="30">
        <v>0</v>
      </c>
      <c r="AG979" s="30">
        <v>0</v>
      </c>
      <c r="AH979" s="30">
        <v>0</v>
      </c>
      <c r="AI979" s="30"/>
      <c r="AJ979" s="30"/>
      <c r="AK979" s="30"/>
      <c r="AL979" s="30"/>
      <c r="AM979" s="30"/>
      <c r="AN979" s="30"/>
      <c r="AO979" s="30"/>
      <c r="AP979" s="30"/>
      <c r="AQ979" s="30"/>
      <c r="AR979" s="30"/>
      <c r="AS979" s="30"/>
      <c r="AT979" s="30"/>
      <c r="AU979" s="30"/>
      <c r="AV979" s="30"/>
      <c r="AW979" s="30"/>
      <c r="AX979" s="30"/>
      <c r="AY979" s="30"/>
      <c r="AZ979" s="30"/>
      <c r="BA979" s="30"/>
      <c r="BB979" s="30"/>
      <c r="BC979" s="30"/>
      <c r="BD979" s="30"/>
      <c r="BE979" s="30"/>
      <c r="BF979" s="30"/>
      <c r="BG979" s="30"/>
      <c r="BH979" s="30"/>
      <c r="BI979" s="30"/>
      <c r="BJ979" s="30"/>
      <c r="BK979" s="30"/>
      <c r="BL979" s="43"/>
      <c r="BM979" t="s">
        <v>100</v>
      </c>
    </row>
    <row r="980" spans="1:65" x14ac:dyDescent="0.2">
      <c r="A980" s="6"/>
      <c r="B980" s="40" t="s">
        <v>54</v>
      </c>
      <c r="C980" s="24" t="s">
        <v>75</v>
      </c>
      <c r="D980" s="25"/>
      <c r="E980" s="26"/>
      <c r="F980" s="26"/>
      <c r="G980" s="26"/>
      <c r="H980" s="26"/>
      <c r="I980" s="26"/>
      <c r="J980" s="26"/>
      <c r="K980" s="26"/>
      <c r="L980" s="26"/>
      <c r="M980" s="26"/>
      <c r="N980" s="26"/>
      <c r="O980" s="26"/>
      <c r="P980" s="26"/>
      <c r="Q980" s="26"/>
      <c r="R980" s="26"/>
      <c r="S980" s="26"/>
      <c r="T980" s="26"/>
      <c r="U980" s="26"/>
      <c r="V980" s="26"/>
      <c r="W980" s="26"/>
      <c r="X980" s="26"/>
      <c r="Y980" s="26"/>
      <c r="Z980" s="26"/>
      <c r="AA980" s="26"/>
      <c r="AB980" s="26"/>
      <c r="AC980" s="26"/>
      <c r="AD980" s="26"/>
      <c r="AE980" s="26"/>
      <c r="AF980" s="26"/>
      <c r="AG980" s="26"/>
      <c r="AH980" s="26"/>
      <c r="AI980" s="26"/>
      <c r="AJ980" s="26"/>
      <c r="AK980" s="26"/>
      <c r="AL980" s="26"/>
      <c r="AM980" s="26"/>
      <c r="AN980" s="26"/>
      <c r="AO980" s="26"/>
      <c r="AP980" s="26"/>
      <c r="AQ980" s="26"/>
      <c r="AR980" s="26"/>
      <c r="AS980" s="26"/>
      <c r="AT980" s="26"/>
      <c r="AU980" s="26"/>
      <c r="AV980" s="26"/>
      <c r="AW980" s="26"/>
      <c r="AX980" s="26"/>
      <c r="AY980" s="26"/>
      <c r="AZ980" s="26"/>
      <c r="BA980" s="26"/>
      <c r="BB980" s="26"/>
      <c r="BC980" s="26"/>
      <c r="BD980" s="26"/>
      <c r="BE980" s="26"/>
      <c r="BF980" s="26"/>
      <c r="BG980" s="26"/>
      <c r="BH980" s="26"/>
      <c r="BI980" s="26"/>
      <c r="BJ980" s="26"/>
      <c r="BK980" s="26"/>
      <c r="BL980" s="41"/>
      <c r="BM980" t="s">
        <v>100</v>
      </c>
    </row>
    <row r="981" spans="1:65" x14ac:dyDescent="0.2">
      <c r="A981" s="6"/>
      <c r="B981" s="40" t="s">
        <v>54</v>
      </c>
      <c r="C981" s="24" t="s">
        <v>79</v>
      </c>
      <c r="D981" s="25"/>
      <c r="E981" s="26"/>
      <c r="F981" s="26"/>
      <c r="G981" s="26"/>
      <c r="H981" s="26"/>
      <c r="I981" s="26"/>
      <c r="J981" s="26"/>
      <c r="K981" s="26"/>
      <c r="L981" s="26"/>
      <c r="M981" s="26"/>
      <c r="N981" s="26"/>
      <c r="O981" s="26"/>
      <c r="P981" s="26"/>
      <c r="Q981" s="26"/>
      <c r="R981" s="26"/>
      <c r="S981" s="26"/>
      <c r="T981" s="26"/>
      <c r="U981" s="26"/>
      <c r="V981" s="26"/>
      <c r="W981" s="26"/>
      <c r="X981" s="26"/>
      <c r="Y981" s="26"/>
      <c r="Z981" s="26"/>
      <c r="AA981" s="26"/>
      <c r="AB981" s="26"/>
      <c r="AC981" s="26"/>
      <c r="AD981" s="26"/>
      <c r="AE981" s="26"/>
      <c r="AF981" s="26"/>
      <c r="AG981" s="26"/>
      <c r="AH981" s="26"/>
      <c r="AI981" s="26"/>
      <c r="AJ981" s="26"/>
      <c r="AK981" s="26"/>
      <c r="AL981" s="26"/>
      <c r="AM981" s="26"/>
      <c r="AN981" s="26"/>
      <c r="AO981" s="26"/>
      <c r="AP981" s="26"/>
      <c r="AQ981" s="26"/>
      <c r="AR981" s="26"/>
      <c r="AS981" s="26"/>
      <c r="AT981" s="26"/>
      <c r="AU981" s="26"/>
      <c r="AV981" s="26"/>
      <c r="AW981" s="26"/>
      <c r="AX981" s="26"/>
      <c r="AY981" s="26"/>
      <c r="AZ981" s="26"/>
      <c r="BA981" s="26"/>
      <c r="BB981" s="26"/>
      <c r="BC981" s="26"/>
      <c r="BD981" s="26"/>
      <c r="BE981" s="26"/>
      <c r="BF981" s="26"/>
      <c r="BG981" s="26"/>
      <c r="BH981" s="26"/>
      <c r="BI981" s="26"/>
      <c r="BJ981" s="26"/>
      <c r="BK981" s="26"/>
      <c r="BL981" s="41"/>
      <c r="BM981" t="s">
        <v>100</v>
      </c>
    </row>
    <row r="982" spans="1:65" x14ac:dyDescent="0.2">
      <c r="A982" s="6"/>
      <c r="B982" s="40" t="s">
        <v>54</v>
      </c>
      <c r="C982" s="24" t="s">
        <v>80</v>
      </c>
      <c r="D982" s="25"/>
      <c r="E982" s="26"/>
      <c r="F982" s="26"/>
      <c r="G982" s="26"/>
      <c r="H982" s="26"/>
      <c r="I982" s="26"/>
      <c r="J982" s="26"/>
      <c r="K982" s="26"/>
      <c r="L982" s="26"/>
      <c r="M982" s="26"/>
      <c r="N982" s="26"/>
      <c r="O982" s="26"/>
      <c r="P982" s="26"/>
      <c r="Q982" s="26"/>
      <c r="R982" s="26"/>
      <c r="S982" s="26"/>
      <c r="T982" s="26"/>
      <c r="U982" s="26"/>
      <c r="V982" s="26"/>
      <c r="W982" s="26"/>
      <c r="X982" s="26"/>
      <c r="Y982" s="26"/>
      <c r="Z982" s="26"/>
      <c r="AA982" s="26"/>
      <c r="AB982" s="26"/>
      <c r="AC982" s="26"/>
      <c r="AD982" s="26"/>
      <c r="AE982" s="26"/>
      <c r="AF982" s="26"/>
      <c r="AG982" s="26"/>
      <c r="AH982" s="26"/>
      <c r="AI982" s="26"/>
      <c r="AJ982" s="26"/>
      <c r="AK982" s="26"/>
      <c r="AL982" s="26"/>
      <c r="AM982" s="26"/>
      <c r="AN982" s="26"/>
      <c r="AO982" s="26"/>
      <c r="AP982" s="26"/>
      <c r="AQ982" s="26"/>
      <c r="AR982" s="26"/>
      <c r="AS982" s="26"/>
      <c r="AT982" s="26"/>
      <c r="AU982" s="26"/>
      <c r="AV982" s="26"/>
      <c r="AW982" s="26"/>
      <c r="AX982" s="26"/>
      <c r="AY982" s="26"/>
      <c r="AZ982" s="26"/>
      <c r="BA982" s="26"/>
      <c r="BB982" s="26"/>
      <c r="BC982" s="26"/>
      <c r="BD982" s="26"/>
      <c r="BE982" s="26"/>
      <c r="BF982" s="26"/>
      <c r="BG982" s="26"/>
      <c r="BH982" s="26"/>
      <c r="BI982" s="26"/>
      <c r="BJ982" s="26"/>
      <c r="BK982" s="26"/>
      <c r="BL982" s="41"/>
      <c r="BM982" t="s">
        <v>100</v>
      </c>
    </row>
    <row r="983" spans="1:65" x14ac:dyDescent="0.2">
      <c r="A983" s="6"/>
      <c r="B983" s="40" t="s">
        <v>54</v>
      </c>
      <c r="C983" s="24" t="s">
        <v>78</v>
      </c>
      <c r="D983" s="25"/>
      <c r="E983" s="26"/>
      <c r="F983" s="26"/>
      <c r="G983" s="26"/>
      <c r="H983" s="26"/>
      <c r="I983" s="26"/>
      <c r="J983" s="26"/>
      <c r="K983" s="26"/>
      <c r="L983" s="26"/>
      <c r="M983" s="26"/>
      <c r="N983" s="26"/>
      <c r="O983" s="26"/>
      <c r="P983" s="26"/>
      <c r="Q983" s="26"/>
      <c r="R983" s="26"/>
      <c r="S983" s="26"/>
      <c r="T983" s="26"/>
      <c r="U983" s="26"/>
      <c r="V983" s="26"/>
      <c r="W983" s="26"/>
      <c r="X983" s="26"/>
      <c r="Y983" s="26"/>
      <c r="Z983" s="26"/>
      <c r="AA983" s="26"/>
      <c r="AB983" s="26"/>
      <c r="AC983" s="26"/>
      <c r="AD983" s="26"/>
      <c r="AE983" s="26"/>
      <c r="AF983" s="26"/>
      <c r="AG983" s="26"/>
      <c r="AH983" s="26"/>
      <c r="AI983" s="26"/>
      <c r="AJ983" s="26"/>
      <c r="AK983" s="26"/>
      <c r="AL983" s="26"/>
      <c r="AM983" s="26"/>
      <c r="AN983" s="26"/>
      <c r="AO983" s="26"/>
      <c r="AP983" s="26"/>
      <c r="AQ983" s="26"/>
      <c r="AR983" s="26"/>
      <c r="AS983" s="26"/>
      <c r="AT983" s="26"/>
      <c r="AU983" s="26"/>
      <c r="AV983" s="26"/>
      <c r="AW983" s="26"/>
      <c r="AX983" s="26"/>
      <c r="AY983" s="26"/>
      <c r="AZ983" s="26"/>
      <c r="BA983" s="26"/>
      <c r="BB983" s="26"/>
      <c r="BC983" s="26"/>
      <c r="BD983" s="26"/>
      <c r="BE983" s="26"/>
      <c r="BF983" s="26"/>
      <c r="BG983" s="26"/>
      <c r="BH983" s="26"/>
      <c r="BI983" s="26"/>
      <c r="BJ983" s="26"/>
      <c r="BK983" s="26"/>
      <c r="BL983" s="41"/>
      <c r="BM983" t="s">
        <v>100</v>
      </c>
    </row>
    <row r="984" spans="1:65" x14ac:dyDescent="0.2">
      <c r="A984" s="6"/>
      <c r="B984" s="40" t="s">
        <v>54</v>
      </c>
      <c r="C984" s="31" t="s">
        <v>43</v>
      </c>
      <c r="D984" s="27">
        <v>0</v>
      </c>
      <c r="E984" s="28">
        <v>0</v>
      </c>
      <c r="F984" s="28">
        <v>0</v>
      </c>
      <c r="G984" s="28">
        <v>0</v>
      </c>
      <c r="H984" s="28">
        <v>0</v>
      </c>
      <c r="I984" s="28">
        <v>0</v>
      </c>
      <c r="J984" s="28">
        <v>0</v>
      </c>
      <c r="K984" s="28">
        <v>0</v>
      </c>
      <c r="L984" s="28">
        <v>0</v>
      </c>
      <c r="M984" s="28">
        <v>0</v>
      </c>
      <c r="N984" s="28">
        <v>0</v>
      </c>
      <c r="O984" s="28">
        <v>0</v>
      </c>
      <c r="P984" s="28">
        <v>0</v>
      </c>
      <c r="Q984" s="28">
        <v>0</v>
      </c>
      <c r="R984" s="28">
        <v>0</v>
      </c>
      <c r="S984" s="28">
        <v>0</v>
      </c>
      <c r="T984" s="28">
        <v>0</v>
      </c>
      <c r="U984" s="28">
        <v>0</v>
      </c>
      <c r="V984" s="28">
        <v>0</v>
      </c>
      <c r="W984" s="28">
        <v>0</v>
      </c>
      <c r="X984" s="28">
        <v>0</v>
      </c>
      <c r="Y984" s="28">
        <v>0</v>
      </c>
      <c r="Z984" s="28">
        <v>0</v>
      </c>
      <c r="AA984" s="28">
        <v>0</v>
      </c>
      <c r="AB984" s="28">
        <v>0</v>
      </c>
      <c r="AC984" s="28">
        <v>0</v>
      </c>
      <c r="AD984" s="28">
        <v>0</v>
      </c>
      <c r="AE984" s="28">
        <v>0</v>
      </c>
      <c r="AF984" s="28">
        <v>0</v>
      </c>
      <c r="AG984" s="28">
        <v>0</v>
      </c>
      <c r="AH984" s="28">
        <v>0</v>
      </c>
      <c r="AI984" s="28">
        <v>0</v>
      </c>
      <c r="AJ984" s="28">
        <v>0</v>
      </c>
      <c r="AK984" s="28">
        <v>0</v>
      </c>
      <c r="AL984" s="28">
        <v>0</v>
      </c>
      <c r="AM984" s="28">
        <v>0</v>
      </c>
      <c r="AN984" s="28">
        <v>0</v>
      </c>
      <c r="AO984" s="28">
        <v>0</v>
      </c>
      <c r="AP984" s="28">
        <v>0</v>
      </c>
      <c r="AQ984" s="28">
        <v>0</v>
      </c>
      <c r="AR984" s="28">
        <v>0</v>
      </c>
      <c r="AS984" s="28">
        <v>0</v>
      </c>
      <c r="AT984" s="28">
        <v>0</v>
      </c>
      <c r="AU984" s="28">
        <v>0</v>
      </c>
      <c r="AV984" s="28">
        <v>0</v>
      </c>
      <c r="AW984" s="28">
        <v>0</v>
      </c>
      <c r="AX984" s="28">
        <v>0</v>
      </c>
      <c r="AY984" s="28">
        <v>0</v>
      </c>
      <c r="AZ984" s="28">
        <v>0</v>
      </c>
      <c r="BA984" s="28">
        <v>0</v>
      </c>
      <c r="BB984" s="28">
        <v>0</v>
      </c>
      <c r="BC984" s="28">
        <v>0</v>
      </c>
      <c r="BD984" s="28">
        <v>0</v>
      </c>
      <c r="BE984" s="28">
        <v>0</v>
      </c>
      <c r="BF984" s="28">
        <v>0</v>
      </c>
      <c r="BG984" s="28">
        <v>0</v>
      </c>
      <c r="BH984" s="28">
        <v>0</v>
      </c>
      <c r="BI984" s="28">
        <v>0</v>
      </c>
      <c r="BJ984" s="28">
        <v>0</v>
      </c>
      <c r="BK984" s="28">
        <v>0</v>
      </c>
      <c r="BL984" s="42">
        <v>0</v>
      </c>
      <c r="BM984" t="s">
        <v>100</v>
      </c>
    </row>
    <row r="985" spans="1:65" x14ac:dyDescent="0.2">
      <c r="A985" s="6"/>
      <c r="B985" s="40" t="s">
        <v>54</v>
      </c>
      <c r="C985" s="24" t="s">
        <v>74</v>
      </c>
      <c r="D985" s="35">
        <v>0</v>
      </c>
      <c r="E985" s="29">
        <v>0</v>
      </c>
      <c r="F985" s="29">
        <v>0</v>
      </c>
      <c r="G985" s="29">
        <v>0</v>
      </c>
      <c r="H985" s="29">
        <v>0</v>
      </c>
      <c r="I985" s="29">
        <v>0</v>
      </c>
      <c r="J985" s="29">
        <v>0</v>
      </c>
      <c r="K985" s="29">
        <v>0</v>
      </c>
      <c r="L985" s="29">
        <v>0</v>
      </c>
      <c r="M985" s="29">
        <v>0</v>
      </c>
      <c r="N985" s="29">
        <v>0</v>
      </c>
      <c r="O985" s="29">
        <v>0</v>
      </c>
      <c r="P985" s="29">
        <v>0</v>
      </c>
      <c r="Q985" s="29">
        <v>0</v>
      </c>
      <c r="R985" s="29">
        <v>0</v>
      </c>
      <c r="S985" s="29">
        <v>0</v>
      </c>
      <c r="T985" s="29">
        <v>0</v>
      </c>
      <c r="U985" s="29">
        <v>0</v>
      </c>
      <c r="V985" s="29">
        <v>0</v>
      </c>
      <c r="W985" s="29">
        <v>0</v>
      </c>
      <c r="X985" s="26">
        <v>0</v>
      </c>
      <c r="Y985" s="26">
        <v>0</v>
      </c>
      <c r="Z985" s="26">
        <v>0</v>
      </c>
      <c r="AA985" s="26">
        <v>0</v>
      </c>
      <c r="AB985" s="26">
        <v>0</v>
      </c>
      <c r="AC985" s="26">
        <v>0</v>
      </c>
      <c r="AD985" s="26">
        <v>0</v>
      </c>
      <c r="AE985" s="26">
        <v>0</v>
      </c>
      <c r="AF985" s="26">
        <v>0</v>
      </c>
      <c r="AG985" s="26">
        <v>0</v>
      </c>
      <c r="AH985" s="26">
        <v>0</v>
      </c>
      <c r="AI985" s="26"/>
      <c r="AJ985" s="26"/>
      <c r="AK985" s="26"/>
      <c r="AL985" s="26"/>
      <c r="AM985" s="26"/>
      <c r="AN985" s="26"/>
      <c r="AO985" s="26"/>
      <c r="AP985" s="26"/>
      <c r="AQ985" s="26"/>
      <c r="AR985" s="26"/>
      <c r="AS985" s="26"/>
      <c r="AT985" s="26"/>
      <c r="AU985" s="26"/>
      <c r="AV985" s="26"/>
      <c r="AW985" s="26"/>
      <c r="AX985" s="26"/>
      <c r="AY985" s="26"/>
      <c r="AZ985" s="26"/>
      <c r="BA985" s="26"/>
      <c r="BB985" s="26"/>
      <c r="BC985" s="26"/>
      <c r="BD985" s="26"/>
      <c r="BE985" s="26"/>
      <c r="BF985" s="26"/>
      <c r="BG985" s="26"/>
      <c r="BH985" s="26"/>
      <c r="BI985" s="26"/>
      <c r="BJ985" s="26"/>
      <c r="BK985" s="26"/>
      <c r="BL985" s="41"/>
      <c r="BM985" t="s">
        <v>100</v>
      </c>
    </row>
    <row r="986" spans="1:65" x14ac:dyDescent="0.2">
      <c r="A986" s="6"/>
      <c r="B986" s="40" t="s">
        <v>54</v>
      </c>
      <c r="C986" s="24" t="s">
        <v>83</v>
      </c>
      <c r="D986" s="25"/>
      <c r="E986" s="26"/>
      <c r="F986" s="26"/>
      <c r="G986" s="26"/>
      <c r="H986" s="26"/>
      <c r="I986" s="26"/>
      <c r="J986" s="26"/>
      <c r="K986" s="26"/>
      <c r="L986" s="26"/>
      <c r="M986" s="26"/>
      <c r="N986" s="26"/>
      <c r="O986" s="26"/>
      <c r="P986" s="26"/>
      <c r="Q986" s="26"/>
      <c r="R986" s="26"/>
      <c r="S986" s="26"/>
      <c r="T986" s="26"/>
      <c r="U986" s="26"/>
      <c r="V986" s="26"/>
      <c r="W986" s="30"/>
      <c r="X986" s="30"/>
      <c r="Y986" s="30"/>
      <c r="Z986" s="30"/>
      <c r="AA986" s="30"/>
      <c r="AB986" s="30"/>
      <c r="AC986" s="30"/>
      <c r="AD986" s="30"/>
      <c r="AE986" s="30"/>
      <c r="AF986" s="30"/>
      <c r="AG986" s="30"/>
      <c r="AH986" s="30"/>
      <c r="AI986" s="30"/>
      <c r="AJ986" s="30"/>
      <c r="AK986" s="30"/>
      <c r="AL986" s="30"/>
      <c r="AM986" s="30"/>
      <c r="AN986" s="30"/>
      <c r="AO986" s="30"/>
      <c r="AP986" s="30"/>
      <c r="AQ986" s="30"/>
      <c r="AR986" s="30"/>
      <c r="AS986" s="30"/>
      <c r="AT986" s="30"/>
      <c r="AU986" s="30"/>
      <c r="AV986" s="30"/>
      <c r="AW986" s="30"/>
      <c r="AX986" s="30"/>
      <c r="AY986" s="30"/>
      <c r="AZ986" s="30"/>
      <c r="BA986" s="30"/>
      <c r="BB986" s="30"/>
      <c r="BC986" s="30"/>
      <c r="BD986" s="30"/>
      <c r="BE986" s="30"/>
      <c r="BF986" s="30"/>
      <c r="BG986" s="30"/>
      <c r="BH986" s="30"/>
      <c r="BI986" s="30"/>
      <c r="BJ986" s="30"/>
      <c r="BK986" s="30"/>
      <c r="BL986" s="43"/>
      <c r="BM986" t="s">
        <v>100</v>
      </c>
    </row>
    <row r="987" spans="1:65" x14ac:dyDescent="0.2">
      <c r="A987" s="6"/>
      <c r="B987" s="40" t="s">
        <v>54</v>
      </c>
      <c r="C987" s="24" t="s">
        <v>75</v>
      </c>
      <c r="D987" s="25"/>
      <c r="E987" s="26"/>
      <c r="F987" s="26"/>
      <c r="G987" s="26"/>
      <c r="H987" s="26"/>
      <c r="I987" s="26"/>
      <c r="J987" s="26"/>
      <c r="K987" s="26"/>
      <c r="L987" s="26"/>
      <c r="M987" s="26"/>
      <c r="N987" s="26"/>
      <c r="O987" s="26"/>
      <c r="P987" s="26"/>
      <c r="Q987" s="26"/>
      <c r="R987" s="26"/>
      <c r="S987" s="26"/>
      <c r="T987" s="26"/>
      <c r="U987" s="26"/>
      <c r="V987" s="26"/>
      <c r="W987" s="26"/>
      <c r="X987" s="26"/>
      <c r="Y987" s="26"/>
      <c r="Z987" s="26"/>
      <c r="AA987" s="26"/>
      <c r="AB987" s="26"/>
      <c r="AC987" s="26"/>
      <c r="AD987" s="26"/>
      <c r="AE987" s="26"/>
      <c r="AF987" s="26"/>
      <c r="AG987" s="26"/>
      <c r="AH987" s="26"/>
      <c r="AI987" s="26"/>
      <c r="AJ987" s="26"/>
      <c r="AK987" s="26"/>
      <c r="AL987" s="26"/>
      <c r="AM987" s="26"/>
      <c r="AN987" s="26"/>
      <c r="AO987" s="26"/>
      <c r="AP987" s="26"/>
      <c r="AQ987" s="26"/>
      <c r="AR987" s="26"/>
      <c r="AS987" s="26"/>
      <c r="AT987" s="26"/>
      <c r="AU987" s="26"/>
      <c r="AV987" s="26"/>
      <c r="AW987" s="26"/>
      <c r="AX987" s="26"/>
      <c r="AY987" s="26"/>
      <c r="AZ987" s="26"/>
      <c r="BA987" s="26"/>
      <c r="BB987" s="26"/>
      <c r="BC987" s="26"/>
      <c r="BD987" s="26"/>
      <c r="BE987" s="26"/>
      <c r="BF987" s="26"/>
      <c r="BG987" s="26"/>
      <c r="BH987" s="26"/>
      <c r="BI987" s="26"/>
      <c r="BJ987" s="26"/>
      <c r="BK987" s="26"/>
      <c r="BL987" s="41"/>
      <c r="BM987" t="s">
        <v>100</v>
      </c>
    </row>
    <row r="988" spans="1:65" x14ac:dyDescent="0.2">
      <c r="A988" s="6"/>
      <c r="B988" s="40" t="s">
        <v>54</v>
      </c>
      <c r="C988" s="24" t="s">
        <v>79</v>
      </c>
      <c r="D988" s="25"/>
      <c r="E988" s="26"/>
      <c r="F988" s="26"/>
      <c r="G988" s="26"/>
      <c r="H988" s="26"/>
      <c r="I988" s="26"/>
      <c r="J988" s="26"/>
      <c r="K988" s="26"/>
      <c r="L988" s="26"/>
      <c r="M988" s="26"/>
      <c r="N988" s="26"/>
      <c r="O988" s="26"/>
      <c r="P988" s="26"/>
      <c r="Q988" s="26"/>
      <c r="R988" s="26"/>
      <c r="S988" s="26"/>
      <c r="T988" s="26"/>
      <c r="U988" s="26"/>
      <c r="V988" s="26"/>
      <c r="W988" s="26"/>
      <c r="X988" s="26"/>
      <c r="Y988" s="26"/>
      <c r="Z988" s="26"/>
      <c r="AA988" s="26"/>
      <c r="AB988" s="26"/>
      <c r="AC988" s="26"/>
      <c r="AD988" s="26"/>
      <c r="AE988" s="26"/>
      <c r="AF988" s="26"/>
      <c r="AG988" s="26"/>
      <c r="AH988" s="26"/>
      <c r="AI988" s="26"/>
      <c r="AJ988" s="26"/>
      <c r="AK988" s="26"/>
      <c r="AL988" s="26"/>
      <c r="AM988" s="26"/>
      <c r="AN988" s="26"/>
      <c r="AO988" s="26"/>
      <c r="AP988" s="26"/>
      <c r="AQ988" s="26"/>
      <c r="AR988" s="26"/>
      <c r="AS988" s="26"/>
      <c r="AT988" s="26"/>
      <c r="AU988" s="26"/>
      <c r="AV988" s="26"/>
      <c r="AW988" s="26"/>
      <c r="AX988" s="26"/>
      <c r="AY988" s="26"/>
      <c r="AZ988" s="26"/>
      <c r="BA988" s="26"/>
      <c r="BB988" s="26"/>
      <c r="BC988" s="26"/>
      <c r="BD988" s="26"/>
      <c r="BE988" s="26"/>
      <c r="BF988" s="26"/>
      <c r="BG988" s="26"/>
      <c r="BH988" s="26"/>
      <c r="BI988" s="26"/>
      <c r="BJ988" s="26"/>
      <c r="BK988" s="26"/>
      <c r="BL988" s="41"/>
      <c r="BM988" t="s">
        <v>100</v>
      </c>
    </row>
    <row r="989" spans="1:65" x14ac:dyDescent="0.2">
      <c r="A989" s="6"/>
      <c r="B989" s="40" t="s">
        <v>54</v>
      </c>
      <c r="C989" s="24" t="s">
        <v>80</v>
      </c>
      <c r="D989" s="25"/>
      <c r="E989" s="26"/>
      <c r="F989" s="26"/>
      <c r="G989" s="26"/>
      <c r="H989" s="26"/>
      <c r="I989" s="26"/>
      <c r="J989" s="26"/>
      <c r="K989" s="26"/>
      <c r="L989" s="26"/>
      <c r="M989" s="26"/>
      <c r="N989" s="26"/>
      <c r="O989" s="26"/>
      <c r="P989" s="26"/>
      <c r="Q989" s="26"/>
      <c r="R989" s="26"/>
      <c r="S989" s="26"/>
      <c r="T989" s="26"/>
      <c r="U989" s="26"/>
      <c r="V989" s="26"/>
      <c r="W989" s="26"/>
      <c r="X989" s="26"/>
      <c r="Y989" s="26"/>
      <c r="Z989" s="26"/>
      <c r="AA989" s="26"/>
      <c r="AB989" s="26"/>
      <c r="AC989" s="26"/>
      <c r="AD989" s="26"/>
      <c r="AE989" s="26"/>
      <c r="AF989" s="26"/>
      <c r="AG989" s="26"/>
      <c r="AH989" s="26"/>
      <c r="AI989" s="26"/>
      <c r="AJ989" s="26"/>
      <c r="AK989" s="26"/>
      <c r="AL989" s="26"/>
      <c r="AM989" s="26"/>
      <c r="AN989" s="26"/>
      <c r="AO989" s="26"/>
      <c r="AP989" s="26"/>
      <c r="AQ989" s="26"/>
      <c r="AR989" s="26"/>
      <c r="AS989" s="26"/>
      <c r="AT989" s="26"/>
      <c r="AU989" s="26"/>
      <c r="AV989" s="26"/>
      <c r="AW989" s="26"/>
      <c r="AX989" s="26"/>
      <c r="AY989" s="26"/>
      <c r="AZ989" s="26"/>
      <c r="BA989" s="26"/>
      <c r="BB989" s="26"/>
      <c r="BC989" s="26"/>
      <c r="BD989" s="26"/>
      <c r="BE989" s="26"/>
      <c r="BF989" s="26"/>
      <c r="BG989" s="26"/>
      <c r="BH989" s="26"/>
      <c r="BI989" s="26"/>
      <c r="BJ989" s="26"/>
      <c r="BK989" s="26"/>
      <c r="BL989" s="41"/>
      <c r="BM989" t="s">
        <v>100</v>
      </c>
    </row>
    <row r="990" spans="1:65" x14ac:dyDescent="0.2">
      <c r="A990" s="6"/>
      <c r="B990" s="40" t="s">
        <v>54</v>
      </c>
      <c r="C990" s="24" t="s">
        <v>78</v>
      </c>
      <c r="D990" s="25"/>
      <c r="E990" s="26"/>
      <c r="F990" s="26"/>
      <c r="G990" s="26"/>
      <c r="H990" s="26"/>
      <c r="I990" s="26"/>
      <c r="J990" s="26"/>
      <c r="K990" s="26"/>
      <c r="L990" s="26"/>
      <c r="M990" s="26"/>
      <c r="N990" s="26"/>
      <c r="O990" s="26"/>
      <c r="P990" s="26"/>
      <c r="Q990" s="26"/>
      <c r="R990" s="26"/>
      <c r="S990" s="26"/>
      <c r="T990" s="26"/>
      <c r="U990" s="26"/>
      <c r="V990" s="26"/>
      <c r="W990" s="26"/>
      <c r="X990" s="26"/>
      <c r="Y990" s="26"/>
      <c r="Z990" s="26"/>
      <c r="AA990" s="26"/>
      <c r="AB990" s="26"/>
      <c r="AC990" s="26"/>
      <c r="AD990" s="26"/>
      <c r="AE990" s="26"/>
      <c r="AF990" s="26"/>
      <c r="AG990" s="26"/>
      <c r="AH990" s="26"/>
      <c r="AI990" s="26"/>
      <c r="AJ990" s="26"/>
      <c r="AK990" s="26"/>
      <c r="AL990" s="26"/>
      <c r="AM990" s="26"/>
      <c r="AN990" s="26"/>
      <c r="AO990" s="26"/>
      <c r="AP990" s="26"/>
      <c r="AQ990" s="26"/>
      <c r="AR990" s="26"/>
      <c r="AS990" s="26"/>
      <c r="AT990" s="26"/>
      <c r="AU990" s="26"/>
      <c r="AV990" s="26"/>
      <c r="AW990" s="26"/>
      <c r="AX990" s="26"/>
      <c r="AY990" s="26"/>
      <c r="AZ990" s="26"/>
      <c r="BA990" s="26"/>
      <c r="BB990" s="26"/>
      <c r="BC990" s="26"/>
      <c r="BD990" s="26"/>
      <c r="BE990" s="26"/>
      <c r="BF990" s="26"/>
      <c r="BG990" s="26"/>
      <c r="BH990" s="26"/>
      <c r="BI990" s="26"/>
      <c r="BJ990" s="26"/>
      <c r="BK990" s="26"/>
      <c r="BL990" s="41"/>
      <c r="BM990" t="s">
        <v>100</v>
      </c>
    </row>
    <row r="991" spans="1:65" x14ac:dyDescent="0.2">
      <c r="A991" s="6"/>
      <c r="B991" s="40" t="s">
        <v>54</v>
      </c>
      <c r="C991" s="31" t="s">
        <v>46</v>
      </c>
      <c r="D991" s="27">
        <v>1</v>
      </c>
      <c r="E991" s="28">
        <v>22</v>
      </c>
      <c r="F991" s="28">
        <v>22</v>
      </c>
      <c r="G991" s="28">
        <v>22</v>
      </c>
      <c r="H991" s="28">
        <v>24</v>
      </c>
      <c r="I991" s="28">
        <v>24</v>
      </c>
      <c r="J991" s="28">
        <v>24</v>
      </c>
      <c r="K991" s="28">
        <v>39</v>
      </c>
      <c r="L991" s="28">
        <v>40</v>
      </c>
      <c r="M991" s="28">
        <v>40</v>
      </c>
      <c r="N991" s="28">
        <v>41</v>
      </c>
      <c r="O991" s="28">
        <v>45</v>
      </c>
      <c r="P991" s="28">
        <v>45</v>
      </c>
      <c r="Q991" s="28">
        <v>46</v>
      </c>
      <c r="R991" s="28">
        <v>47</v>
      </c>
      <c r="S991" s="28">
        <v>51</v>
      </c>
      <c r="T991" s="28">
        <v>58</v>
      </c>
      <c r="U991" s="28">
        <v>64.099999999999994</v>
      </c>
      <c r="V991" s="28">
        <v>82</v>
      </c>
      <c r="W991" s="28">
        <v>86</v>
      </c>
      <c r="X991" s="28">
        <v>100</v>
      </c>
      <c r="Y991" s="28">
        <v>100</v>
      </c>
      <c r="Z991" s="28">
        <v>100</v>
      </c>
      <c r="AA991" s="28">
        <v>100</v>
      </c>
      <c r="AB991" s="28">
        <v>100</v>
      </c>
      <c r="AC991" s="28">
        <v>100</v>
      </c>
      <c r="AD991" s="28">
        <v>150</v>
      </c>
      <c r="AE991" s="28">
        <v>200</v>
      </c>
      <c r="AF991" s="28">
        <v>143.33333333333334</v>
      </c>
      <c r="AG991" s="28">
        <v>86.666666666666686</v>
      </c>
      <c r="AH991" s="28">
        <v>30.000000000000021</v>
      </c>
      <c r="AI991" s="28">
        <v>30.000000000000021</v>
      </c>
      <c r="AJ991" s="28">
        <v>30.000000000000021</v>
      </c>
      <c r="AK991" s="28">
        <v>30.000000000000021</v>
      </c>
      <c r="AL991" s="28">
        <v>30.000000000000021</v>
      </c>
      <c r="AM991" s="28">
        <v>30.000000000000021</v>
      </c>
      <c r="AN991" s="28">
        <v>30.000000000000021</v>
      </c>
      <c r="AO991" s="28">
        <v>30.000000000000021</v>
      </c>
      <c r="AP991" s="28">
        <v>30.000000000000021</v>
      </c>
      <c r="AQ991" s="28">
        <v>30.000000000000021</v>
      </c>
      <c r="AR991" s="28">
        <v>30.000000000000021</v>
      </c>
      <c r="AS991" s="28">
        <v>30.000000000000021</v>
      </c>
      <c r="AT991" s="28">
        <v>30.000000000000021</v>
      </c>
      <c r="AU991" s="28">
        <v>30.000000000000021</v>
      </c>
      <c r="AV991" s="28">
        <v>30.000000000000021</v>
      </c>
      <c r="AW991" s="28">
        <v>30.000000000000021</v>
      </c>
      <c r="AX991" s="28">
        <v>30.000000000000021</v>
      </c>
      <c r="AY991" s="28">
        <v>30.000000000000021</v>
      </c>
      <c r="AZ991" s="28">
        <v>30.000000000000021</v>
      </c>
      <c r="BA991" s="28">
        <v>30.000000000000021</v>
      </c>
      <c r="BB991" s="28">
        <v>30.000000000000021</v>
      </c>
      <c r="BC991" s="28">
        <v>30.000000000000021</v>
      </c>
      <c r="BD991" s="28">
        <v>30.000000000000021</v>
      </c>
      <c r="BE991" s="28">
        <v>30.000000000000021</v>
      </c>
      <c r="BF991" s="28">
        <v>30.000000000000021</v>
      </c>
      <c r="BG991" s="28">
        <v>30.000000000000021</v>
      </c>
      <c r="BH991" s="28">
        <v>30.000000000000021</v>
      </c>
      <c r="BI991" s="28">
        <v>30.000000000000021</v>
      </c>
      <c r="BJ991" s="28">
        <v>30.000000000000021</v>
      </c>
      <c r="BK991" s="28">
        <v>30.000000000000021</v>
      </c>
      <c r="BL991" s="42">
        <v>30.000000000000021</v>
      </c>
      <c r="BM991" t="s">
        <v>100</v>
      </c>
    </row>
    <row r="992" spans="1:65" x14ac:dyDescent="0.2">
      <c r="A992" s="6"/>
      <c r="B992" s="40" t="s">
        <v>54</v>
      </c>
      <c r="C992" s="24" t="s">
        <v>74</v>
      </c>
      <c r="D992" s="35">
        <v>1</v>
      </c>
      <c r="E992" s="29">
        <v>22</v>
      </c>
      <c r="F992" s="29">
        <v>22</v>
      </c>
      <c r="G992" s="29">
        <v>22</v>
      </c>
      <c r="H992" s="29">
        <v>24</v>
      </c>
      <c r="I992" s="29">
        <v>24</v>
      </c>
      <c r="J992" s="29">
        <v>24</v>
      </c>
      <c r="K992" s="29">
        <v>39</v>
      </c>
      <c r="L992" s="29">
        <v>40</v>
      </c>
      <c r="M992" s="29">
        <v>40</v>
      </c>
      <c r="N992" s="29">
        <v>41</v>
      </c>
      <c r="O992" s="29">
        <v>45</v>
      </c>
      <c r="P992" s="29">
        <v>45</v>
      </c>
      <c r="Q992" s="29">
        <v>46</v>
      </c>
      <c r="R992" s="29">
        <v>47</v>
      </c>
      <c r="S992" s="29">
        <v>51</v>
      </c>
      <c r="T992" s="29">
        <v>58</v>
      </c>
      <c r="U992" s="29">
        <v>64.099999999999994</v>
      </c>
      <c r="V992" s="29">
        <v>82</v>
      </c>
      <c r="W992" s="29">
        <v>86</v>
      </c>
      <c r="X992" s="26">
        <v>100</v>
      </c>
      <c r="Y992" s="26">
        <v>0</v>
      </c>
      <c r="Z992" s="26">
        <v>100</v>
      </c>
      <c r="AA992" s="26">
        <v>0</v>
      </c>
      <c r="AB992" s="26">
        <v>0</v>
      </c>
      <c r="AC992" s="26">
        <v>100</v>
      </c>
      <c r="AD992" s="26">
        <v>0</v>
      </c>
      <c r="AE992" s="26">
        <v>200</v>
      </c>
      <c r="AF992" s="26">
        <v>0</v>
      </c>
      <c r="AG992" s="26">
        <v>0</v>
      </c>
      <c r="AH992" s="26">
        <v>30</v>
      </c>
      <c r="AI992" s="26"/>
      <c r="AJ992" s="26"/>
      <c r="AK992" s="26"/>
      <c r="AL992" s="26"/>
      <c r="AM992" s="26"/>
      <c r="AN992" s="26"/>
      <c r="AO992" s="26"/>
      <c r="AP992" s="26"/>
      <c r="AQ992" s="26"/>
      <c r="AR992" s="26"/>
      <c r="AS992" s="26"/>
      <c r="AT992" s="26"/>
      <c r="AU992" s="26"/>
      <c r="AV992" s="26"/>
      <c r="AW992" s="26"/>
      <c r="AX992" s="26"/>
      <c r="AY992" s="26"/>
      <c r="AZ992" s="26"/>
      <c r="BA992" s="26"/>
      <c r="BB992" s="26"/>
      <c r="BC992" s="26"/>
      <c r="BD992" s="26"/>
      <c r="BE992" s="26"/>
      <c r="BF992" s="26"/>
      <c r="BG992" s="26"/>
      <c r="BH992" s="26"/>
      <c r="BI992" s="26"/>
      <c r="BJ992" s="26"/>
      <c r="BK992" s="26"/>
      <c r="BL992" s="41"/>
      <c r="BM992" t="s">
        <v>100</v>
      </c>
    </row>
    <row r="993" spans="1:65" x14ac:dyDescent="0.2">
      <c r="A993" s="6"/>
      <c r="B993" s="40" t="s">
        <v>54</v>
      </c>
      <c r="C993" s="24" t="s">
        <v>83</v>
      </c>
      <c r="D993" s="25"/>
      <c r="E993" s="26"/>
      <c r="F993" s="26"/>
      <c r="G993" s="26"/>
      <c r="H993" s="26"/>
      <c r="I993" s="26"/>
      <c r="J993" s="26"/>
      <c r="K993" s="26"/>
      <c r="L993" s="26"/>
      <c r="M993" s="26"/>
      <c r="N993" s="26"/>
      <c r="O993" s="26"/>
      <c r="P993" s="26"/>
      <c r="Q993" s="26"/>
      <c r="R993" s="26"/>
      <c r="S993" s="26"/>
      <c r="T993" s="26"/>
      <c r="U993" s="26"/>
      <c r="V993" s="26"/>
      <c r="W993" s="30"/>
      <c r="X993" s="30">
        <v>14</v>
      </c>
      <c r="Y993" s="30">
        <v>0</v>
      </c>
      <c r="Z993" s="30">
        <v>0</v>
      </c>
      <c r="AA993" s="30">
        <v>0</v>
      </c>
      <c r="AB993" s="30">
        <v>0</v>
      </c>
      <c r="AC993" s="30">
        <v>0</v>
      </c>
      <c r="AD993" s="30">
        <v>50</v>
      </c>
      <c r="AE993" s="30">
        <v>50</v>
      </c>
      <c r="AF993" s="30">
        <v>-56.666666666666664</v>
      </c>
      <c r="AG993" s="30">
        <v>-56.666666666666664</v>
      </c>
      <c r="AH993" s="30">
        <v>-56.666666666666664</v>
      </c>
      <c r="AI993" s="30"/>
      <c r="AJ993" s="30"/>
      <c r="AK993" s="30"/>
      <c r="AL993" s="30"/>
      <c r="AM993" s="30"/>
      <c r="AN993" s="30"/>
      <c r="AO993" s="30"/>
      <c r="AP993" s="30"/>
      <c r="AQ993" s="30"/>
      <c r="AR993" s="30"/>
      <c r="AS993" s="30"/>
      <c r="AT993" s="30"/>
      <c r="AU993" s="30"/>
      <c r="AV993" s="30"/>
      <c r="AW993" s="30"/>
      <c r="AX993" s="30"/>
      <c r="AY993" s="30"/>
      <c r="AZ993" s="30"/>
      <c r="BA993" s="30"/>
      <c r="BB993" s="30"/>
      <c r="BC993" s="30"/>
      <c r="BD993" s="30"/>
      <c r="BE993" s="30"/>
      <c r="BF993" s="30"/>
      <c r="BG993" s="30"/>
      <c r="BH993" s="30"/>
      <c r="BI993" s="30"/>
      <c r="BJ993" s="30"/>
      <c r="BK993" s="30"/>
      <c r="BL993" s="43"/>
      <c r="BM993" t="s">
        <v>100</v>
      </c>
    </row>
    <row r="994" spans="1:65" x14ac:dyDescent="0.2">
      <c r="A994" s="6"/>
      <c r="B994" s="40" t="s">
        <v>54</v>
      </c>
      <c r="C994" s="24" t="s">
        <v>75</v>
      </c>
      <c r="D994" s="25"/>
      <c r="E994" s="26"/>
      <c r="F994" s="26"/>
      <c r="G994" s="26"/>
      <c r="H994" s="26"/>
      <c r="I994" s="26"/>
      <c r="J994" s="26"/>
      <c r="K994" s="26"/>
      <c r="L994" s="26"/>
      <c r="M994" s="26"/>
      <c r="N994" s="26"/>
      <c r="O994" s="26"/>
      <c r="P994" s="26"/>
      <c r="Q994" s="26"/>
      <c r="R994" s="26"/>
      <c r="S994" s="26"/>
      <c r="T994" s="26"/>
      <c r="U994" s="26"/>
      <c r="V994" s="26"/>
      <c r="W994" s="26"/>
      <c r="X994" s="26"/>
      <c r="Y994" s="26"/>
      <c r="Z994" s="26"/>
      <c r="AA994" s="26"/>
      <c r="AB994" s="26"/>
      <c r="AC994" s="26"/>
      <c r="AD994" s="26"/>
      <c r="AE994" s="26"/>
      <c r="AF994" s="26"/>
      <c r="AG994" s="26"/>
      <c r="AH994" s="26"/>
      <c r="AI994" s="26"/>
      <c r="AJ994" s="26"/>
      <c r="AK994" s="26"/>
      <c r="AL994" s="26"/>
      <c r="AM994" s="26"/>
      <c r="AN994" s="26"/>
      <c r="AO994" s="26"/>
      <c r="AP994" s="26"/>
      <c r="AQ994" s="26"/>
      <c r="AR994" s="26"/>
      <c r="AS994" s="26"/>
      <c r="AT994" s="26"/>
      <c r="AU994" s="26"/>
      <c r="AV994" s="26"/>
      <c r="AW994" s="26"/>
      <c r="AX994" s="26"/>
      <c r="AY994" s="26"/>
      <c r="AZ994" s="26"/>
      <c r="BA994" s="26"/>
      <c r="BB994" s="26"/>
      <c r="BC994" s="26"/>
      <c r="BD994" s="26"/>
      <c r="BE994" s="26"/>
      <c r="BF994" s="26"/>
      <c r="BG994" s="26"/>
      <c r="BH994" s="26"/>
      <c r="BI994" s="26"/>
      <c r="BJ994" s="26"/>
      <c r="BK994" s="26"/>
      <c r="BL994" s="41"/>
      <c r="BM994" t="s">
        <v>100</v>
      </c>
    </row>
    <row r="995" spans="1:65" x14ac:dyDescent="0.2">
      <c r="A995" s="6"/>
      <c r="B995" s="40" t="s">
        <v>54</v>
      </c>
      <c r="C995" s="24" t="s">
        <v>79</v>
      </c>
      <c r="D995" s="25"/>
      <c r="E995" s="26"/>
      <c r="F995" s="26"/>
      <c r="G995" s="26"/>
      <c r="H995" s="26"/>
      <c r="I995" s="26"/>
      <c r="J995" s="26"/>
      <c r="K995" s="26"/>
      <c r="L995" s="26"/>
      <c r="M995" s="26"/>
      <c r="N995" s="26"/>
      <c r="O995" s="26"/>
      <c r="P995" s="26"/>
      <c r="Q995" s="26"/>
      <c r="R995" s="26"/>
      <c r="S995" s="26"/>
      <c r="T995" s="26"/>
      <c r="U995" s="26"/>
      <c r="V995" s="26"/>
      <c r="W995" s="26"/>
      <c r="X995" s="26"/>
      <c r="Y995" s="26"/>
      <c r="Z995" s="26"/>
      <c r="AA995" s="26"/>
      <c r="AB995" s="26"/>
      <c r="AC995" s="26"/>
      <c r="AD995" s="26"/>
      <c r="AE995" s="26"/>
      <c r="AF995" s="26"/>
      <c r="AG995" s="26"/>
      <c r="AH995" s="26"/>
      <c r="AI995" s="26"/>
      <c r="AJ995" s="26"/>
      <c r="AK995" s="26"/>
      <c r="AL995" s="26"/>
      <c r="AM995" s="26"/>
      <c r="AN995" s="26"/>
      <c r="AO995" s="26"/>
      <c r="AP995" s="26"/>
      <c r="AQ995" s="26"/>
      <c r="AR995" s="26"/>
      <c r="AS995" s="26"/>
      <c r="AT995" s="26"/>
      <c r="AU995" s="26"/>
      <c r="AV995" s="26"/>
      <c r="AW995" s="26"/>
      <c r="AX995" s="26"/>
      <c r="AY995" s="26"/>
      <c r="AZ995" s="26"/>
      <c r="BA995" s="26"/>
      <c r="BB995" s="26"/>
      <c r="BC995" s="26"/>
      <c r="BD995" s="26"/>
      <c r="BE995" s="26"/>
      <c r="BF995" s="26"/>
      <c r="BG995" s="26"/>
      <c r="BH995" s="26"/>
      <c r="BI995" s="26"/>
      <c r="BJ995" s="26"/>
      <c r="BK995" s="26"/>
      <c r="BL995" s="41"/>
      <c r="BM995" t="s">
        <v>100</v>
      </c>
    </row>
    <row r="996" spans="1:65" x14ac:dyDescent="0.2">
      <c r="A996" s="6"/>
      <c r="B996" s="40" t="s">
        <v>54</v>
      </c>
      <c r="C996" s="24" t="s">
        <v>80</v>
      </c>
      <c r="D996" s="25"/>
      <c r="E996" s="26"/>
      <c r="F996" s="26"/>
      <c r="G996" s="26"/>
      <c r="H996" s="26"/>
      <c r="I996" s="26"/>
      <c r="J996" s="26"/>
      <c r="K996" s="26"/>
      <c r="L996" s="26"/>
      <c r="M996" s="26"/>
      <c r="N996" s="26"/>
      <c r="O996" s="26"/>
      <c r="P996" s="26"/>
      <c r="Q996" s="26"/>
      <c r="R996" s="26"/>
      <c r="S996" s="26"/>
      <c r="T996" s="26"/>
      <c r="U996" s="26"/>
      <c r="V996" s="26"/>
      <c r="W996" s="26"/>
      <c r="X996" s="26"/>
      <c r="Y996" s="26"/>
      <c r="Z996" s="26"/>
      <c r="AA996" s="26"/>
      <c r="AB996" s="26"/>
      <c r="AC996" s="26"/>
      <c r="AD996" s="26"/>
      <c r="AE996" s="26"/>
      <c r="AF996" s="26"/>
      <c r="AG996" s="26"/>
      <c r="AH996" s="26"/>
      <c r="AI996" s="26"/>
      <c r="AJ996" s="26"/>
      <c r="AK996" s="26"/>
      <c r="AL996" s="26"/>
      <c r="AM996" s="26"/>
      <c r="AN996" s="26"/>
      <c r="AO996" s="26"/>
      <c r="AP996" s="26"/>
      <c r="AQ996" s="26"/>
      <c r="AR996" s="26"/>
      <c r="AS996" s="26"/>
      <c r="AT996" s="26"/>
      <c r="AU996" s="26"/>
      <c r="AV996" s="26"/>
      <c r="AW996" s="26"/>
      <c r="AX996" s="26"/>
      <c r="AY996" s="26"/>
      <c r="AZ996" s="26"/>
      <c r="BA996" s="26"/>
      <c r="BB996" s="26"/>
      <c r="BC996" s="26"/>
      <c r="BD996" s="26"/>
      <c r="BE996" s="26"/>
      <c r="BF996" s="26"/>
      <c r="BG996" s="26"/>
      <c r="BH996" s="26"/>
      <c r="BI996" s="26"/>
      <c r="BJ996" s="26"/>
      <c r="BK996" s="26"/>
      <c r="BL996" s="41"/>
      <c r="BM996" t="s">
        <v>100</v>
      </c>
    </row>
    <row r="997" spans="1:65" x14ac:dyDescent="0.2">
      <c r="A997" s="6"/>
      <c r="B997" s="40" t="s">
        <v>54</v>
      </c>
      <c r="C997" s="24" t="s">
        <v>78</v>
      </c>
      <c r="D997" s="25"/>
      <c r="E997" s="26"/>
      <c r="F997" s="26"/>
      <c r="G997" s="26"/>
      <c r="H997" s="26"/>
      <c r="I997" s="26"/>
      <c r="J997" s="26"/>
      <c r="K997" s="26"/>
      <c r="L997" s="26"/>
      <c r="M997" s="26"/>
      <c r="N997" s="26"/>
      <c r="O997" s="26"/>
      <c r="P997" s="26"/>
      <c r="Q997" s="26"/>
      <c r="R997" s="26"/>
      <c r="S997" s="26"/>
      <c r="T997" s="26"/>
      <c r="U997" s="26"/>
      <c r="V997" s="26"/>
      <c r="W997" s="26"/>
      <c r="X997" s="26"/>
      <c r="Y997" s="26"/>
      <c r="Z997" s="26"/>
      <c r="AA997" s="26"/>
      <c r="AB997" s="26"/>
      <c r="AC997" s="26"/>
      <c r="AD997" s="26"/>
      <c r="AE997" s="26"/>
      <c r="AF997" s="26"/>
      <c r="AG997" s="26"/>
      <c r="AH997" s="26"/>
      <c r="AI997" s="26"/>
      <c r="AJ997" s="26"/>
      <c r="AK997" s="26"/>
      <c r="AL997" s="26"/>
      <c r="AM997" s="26"/>
      <c r="AN997" s="26"/>
      <c r="AO997" s="26"/>
      <c r="AP997" s="26"/>
      <c r="AQ997" s="26"/>
      <c r="AR997" s="26"/>
      <c r="AS997" s="26"/>
      <c r="AT997" s="26"/>
      <c r="AU997" s="26"/>
      <c r="AV997" s="26"/>
      <c r="AW997" s="26"/>
      <c r="AX997" s="26"/>
      <c r="AY997" s="26"/>
      <c r="AZ997" s="26"/>
      <c r="BA997" s="26"/>
      <c r="BB997" s="26"/>
      <c r="BC997" s="26"/>
      <c r="BD997" s="26"/>
      <c r="BE997" s="26"/>
      <c r="BF997" s="26"/>
      <c r="BG997" s="26"/>
      <c r="BH997" s="26"/>
      <c r="BI997" s="26"/>
      <c r="BJ997" s="26"/>
      <c r="BK997" s="26"/>
      <c r="BL997" s="41"/>
      <c r="BM997" t="s">
        <v>100</v>
      </c>
    </row>
    <row r="998" spans="1:65" x14ac:dyDescent="0.2">
      <c r="A998" s="6"/>
      <c r="B998" s="40" t="s">
        <v>54</v>
      </c>
      <c r="C998" s="31" t="s">
        <v>5</v>
      </c>
      <c r="D998" s="27">
        <v>0</v>
      </c>
      <c r="E998" s="28">
        <v>0</v>
      </c>
      <c r="F998" s="28">
        <v>0</v>
      </c>
      <c r="G998" s="28">
        <v>0</v>
      </c>
      <c r="H998" s="28">
        <v>0</v>
      </c>
      <c r="I998" s="28">
        <v>0</v>
      </c>
      <c r="J998" s="28">
        <v>0</v>
      </c>
      <c r="K998" s="28">
        <v>0</v>
      </c>
      <c r="L998" s="28">
        <v>0</v>
      </c>
      <c r="M998" s="28">
        <v>0</v>
      </c>
      <c r="N998" s="28">
        <v>0</v>
      </c>
      <c r="O998" s="28">
        <v>0</v>
      </c>
      <c r="P998" s="28">
        <v>0</v>
      </c>
      <c r="Q998" s="28">
        <v>0</v>
      </c>
      <c r="R998" s="28">
        <v>0</v>
      </c>
      <c r="S998" s="28">
        <v>2</v>
      </c>
      <c r="T998" s="28">
        <v>2</v>
      </c>
      <c r="U998" s="28">
        <v>2.6</v>
      </c>
      <c r="V998" s="28">
        <v>11.9</v>
      </c>
      <c r="W998" s="28">
        <v>15.9</v>
      </c>
      <c r="X998" s="28">
        <v>15.9</v>
      </c>
      <c r="Y998" s="28">
        <v>15.9</v>
      </c>
      <c r="Z998" s="28">
        <v>15.9</v>
      </c>
      <c r="AA998" s="28">
        <v>15.9</v>
      </c>
      <c r="AB998" s="28">
        <v>15.9</v>
      </c>
      <c r="AC998" s="28">
        <v>15.9</v>
      </c>
      <c r="AD998" s="28">
        <v>15.9</v>
      </c>
      <c r="AE998" s="28">
        <v>15.9</v>
      </c>
      <c r="AF998" s="28">
        <v>15.9</v>
      </c>
      <c r="AG998" s="28">
        <v>15.9</v>
      </c>
      <c r="AH998" s="28">
        <v>15.9</v>
      </c>
      <c r="AI998" s="28">
        <v>15.9</v>
      </c>
      <c r="AJ998" s="28">
        <v>15.9</v>
      </c>
      <c r="AK998" s="28">
        <v>15.9</v>
      </c>
      <c r="AL998" s="28">
        <v>15.9</v>
      </c>
      <c r="AM998" s="28">
        <v>15.9</v>
      </c>
      <c r="AN998" s="28">
        <v>15.9</v>
      </c>
      <c r="AO998" s="28">
        <v>15.9</v>
      </c>
      <c r="AP998" s="28">
        <v>15.9</v>
      </c>
      <c r="AQ998" s="28">
        <v>15.9</v>
      </c>
      <c r="AR998" s="28">
        <v>15.9</v>
      </c>
      <c r="AS998" s="28">
        <v>15.9</v>
      </c>
      <c r="AT998" s="28">
        <v>15.9</v>
      </c>
      <c r="AU998" s="28">
        <v>15.9</v>
      </c>
      <c r="AV998" s="28">
        <v>15.9</v>
      </c>
      <c r="AW998" s="28">
        <v>15.9</v>
      </c>
      <c r="AX998" s="28">
        <v>15.9</v>
      </c>
      <c r="AY998" s="28">
        <v>15.9</v>
      </c>
      <c r="AZ998" s="28">
        <v>15.9</v>
      </c>
      <c r="BA998" s="28">
        <v>15.9</v>
      </c>
      <c r="BB998" s="28">
        <v>15.9</v>
      </c>
      <c r="BC998" s="28">
        <v>15.9</v>
      </c>
      <c r="BD998" s="28">
        <v>15.9</v>
      </c>
      <c r="BE998" s="28">
        <v>15.9</v>
      </c>
      <c r="BF998" s="28">
        <v>15.9</v>
      </c>
      <c r="BG998" s="28">
        <v>15.9</v>
      </c>
      <c r="BH998" s="28">
        <v>15.9</v>
      </c>
      <c r="BI998" s="28">
        <v>15.9</v>
      </c>
      <c r="BJ998" s="28">
        <v>15.9</v>
      </c>
      <c r="BK998" s="28">
        <v>15.9</v>
      </c>
      <c r="BL998" s="42">
        <v>15.9</v>
      </c>
      <c r="BM998" t="s">
        <v>100</v>
      </c>
    </row>
    <row r="999" spans="1:65" x14ac:dyDescent="0.2">
      <c r="A999" s="6"/>
      <c r="B999" s="40" t="s">
        <v>54</v>
      </c>
      <c r="C999" s="24" t="s">
        <v>74</v>
      </c>
      <c r="D999" s="35">
        <v>0</v>
      </c>
      <c r="E999" s="29">
        <v>0</v>
      </c>
      <c r="F999" s="29">
        <v>0</v>
      </c>
      <c r="G999" s="29">
        <v>0</v>
      </c>
      <c r="H999" s="29">
        <v>0</v>
      </c>
      <c r="I999" s="29">
        <v>0</v>
      </c>
      <c r="J999" s="29">
        <v>0</v>
      </c>
      <c r="K999" s="29">
        <v>0</v>
      </c>
      <c r="L999" s="29">
        <v>0</v>
      </c>
      <c r="M999" s="29">
        <v>0</v>
      </c>
      <c r="N999" s="29">
        <v>0</v>
      </c>
      <c r="O999" s="29">
        <v>0</v>
      </c>
      <c r="P999" s="29">
        <v>0</v>
      </c>
      <c r="Q999" s="29">
        <v>0</v>
      </c>
      <c r="R999" s="29">
        <v>0</v>
      </c>
      <c r="S999" s="29">
        <v>2</v>
      </c>
      <c r="T999" s="29">
        <v>2</v>
      </c>
      <c r="U999" s="29">
        <v>2.6</v>
      </c>
      <c r="V999" s="29">
        <v>11.9</v>
      </c>
      <c r="W999" s="29">
        <v>15.9</v>
      </c>
      <c r="X999" s="26">
        <v>0</v>
      </c>
      <c r="Y999" s="26">
        <v>0</v>
      </c>
      <c r="Z999" s="26">
        <v>0</v>
      </c>
      <c r="AA999" s="26">
        <v>0</v>
      </c>
      <c r="AB999" s="26">
        <v>0</v>
      </c>
      <c r="AC999" s="26">
        <v>0</v>
      </c>
      <c r="AD999" s="26">
        <v>0</v>
      </c>
      <c r="AE999" s="26">
        <v>0</v>
      </c>
      <c r="AF999" s="26">
        <v>0</v>
      </c>
      <c r="AG999" s="26">
        <v>0</v>
      </c>
      <c r="AH999" s="26">
        <v>0</v>
      </c>
      <c r="AI999" s="26"/>
      <c r="AJ999" s="26"/>
      <c r="AK999" s="26"/>
      <c r="AL999" s="26"/>
      <c r="AM999" s="26"/>
      <c r="AN999" s="26"/>
      <c r="AO999" s="26"/>
      <c r="AP999" s="26"/>
      <c r="AQ999" s="26"/>
      <c r="AR999" s="26"/>
      <c r="AS999" s="26"/>
      <c r="AT999" s="26"/>
      <c r="AU999" s="26"/>
      <c r="AV999" s="26"/>
      <c r="AW999" s="26"/>
      <c r="AX999" s="26"/>
      <c r="AY999" s="26"/>
      <c r="AZ999" s="26"/>
      <c r="BA999" s="26"/>
      <c r="BB999" s="26"/>
      <c r="BC999" s="26"/>
      <c r="BD999" s="26"/>
      <c r="BE999" s="26"/>
      <c r="BF999" s="26"/>
      <c r="BG999" s="26"/>
      <c r="BH999" s="26"/>
      <c r="BI999" s="26"/>
      <c r="BJ999" s="26"/>
      <c r="BK999" s="26"/>
      <c r="BL999" s="41"/>
      <c r="BM999" t="s">
        <v>100</v>
      </c>
    </row>
    <row r="1000" spans="1:65" x14ac:dyDescent="0.2">
      <c r="A1000" s="6"/>
      <c r="B1000" s="40" t="s">
        <v>54</v>
      </c>
      <c r="C1000" s="24" t="s">
        <v>83</v>
      </c>
      <c r="D1000" s="25"/>
      <c r="E1000" s="26"/>
      <c r="F1000" s="26"/>
      <c r="G1000" s="26"/>
      <c r="H1000" s="26"/>
      <c r="I1000" s="26"/>
      <c r="J1000" s="26"/>
      <c r="K1000" s="26"/>
      <c r="L1000" s="26"/>
      <c r="M1000" s="26"/>
      <c r="N1000" s="26"/>
      <c r="O1000" s="26"/>
      <c r="P1000" s="26"/>
      <c r="Q1000" s="26"/>
      <c r="R1000" s="26"/>
      <c r="S1000" s="26"/>
      <c r="T1000" s="26"/>
      <c r="U1000" s="26"/>
      <c r="V1000" s="26"/>
      <c r="W1000" s="30"/>
      <c r="X1000" s="30"/>
      <c r="Y1000" s="30"/>
      <c r="Z1000" s="30"/>
      <c r="AA1000" s="30"/>
      <c r="AB1000" s="30"/>
      <c r="AC1000" s="30"/>
      <c r="AD1000" s="30"/>
      <c r="AE1000" s="30"/>
      <c r="AF1000" s="30"/>
      <c r="AG1000" s="30"/>
      <c r="AH1000" s="30"/>
      <c r="AI1000" s="30"/>
      <c r="AJ1000" s="30"/>
      <c r="AK1000" s="30"/>
      <c r="AL1000" s="30"/>
      <c r="AM1000" s="30"/>
      <c r="AN1000" s="30"/>
      <c r="AO1000" s="30"/>
      <c r="AP1000" s="30"/>
      <c r="AQ1000" s="30"/>
      <c r="AR1000" s="30"/>
      <c r="AS1000" s="30"/>
      <c r="AT1000" s="30"/>
      <c r="AU1000" s="30"/>
      <c r="AV1000" s="30"/>
      <c r="AW1000" s="30"/>
      <c r="AX1000" s="30"/>
      <c r="AY1000" s="30"/>
      <c r="AZ1000" s="30"/>
      <c r="BA1000" s="30"/>
      <c r="BB1000" s="30"/>
      <c r="BC1000" s="30"/>
      <c r="BD1000" s="30"/>
      <c r="BE1000" s="30"/>
      <c r="BF1000" s="30"/>
      <c r="BG1000" s="30"/>
      <c r="BH1000" s="30"/>
      <c r="BI1000" s="30"/>
      <c r="BJ1000" s="30"/>
      <c r="BK1000" s="30"/>
      <c r="BL1000" s="43"/>
      <c r="BM1000" t="s">
        <v>100</v>
      </c>
    </row>
    <row r="1001" spans="1:65" x14ac:dyDescent="0.2">
      <c r="A1001" s="6"/>
      <c r="B1001" s="40" t="s">
        <v>54</v>
      </c>
      <c r="C1001" s="24" t="s">
        <v>75</v>
      </c>
      <c r="D1001" s="25"/>
      <c r="E1001" s="26"/>
      <c r="F1001" s="26"/>
      <c r="G1001" s="26"/>
      <c r="H1001" s="26"/>
      <c r="I1001" s="26"/>
      <c r="J1001" s="26"/>
      <c r="K1001" s="26"/>
      <c r="L1001" s="26"/>
      <c r="M1001" s="26"/>
      <c r="N1001" s="26"/>
      <c r="O1001" s="26"/>
      <c r="P1001" s="26"/>
      <c r="Q1001" s="26"/>
      <c r="R1001" s="26"/>
      <c r="S1001" s="26"/>
      <c r="T1001" s="26"/>
      <c r="U1001" s="26"/>
      <c r="V1001" s="26"/>
      <c r="W1001" s="26"/>
      <c r="X1001" s="26"/>
      <c r="Y1001" s="26"/>
      <c r="Z1001" s="26"/>
      <c r="AA1001" s="26"/>
      <c r="AB1001" s="26"/>
      <c r="AC1001" s="26"/>
      <c r="AD1001" s="26"/>
      <c r="AE1001" s="26"/>
      <c r="AF1001" s="26"/>
      <c r="AG1001" s="26"/>
      <c r="AH1001" s="26"/>
      <c r="AI1001" s="26"/>
      <c r="AJ1001" s="26"/>
      <c r="AK1001" s="26"/>
      <c r="AL1001" s="26"/>
      <c r="AM1001" s="26"/>
      <c r="AN1001" s="26"/>
      <c r="AO1001" s="26"/>
      <c r="AP1001" s="26"/>
      <c r="AQ1001" s="26"/>
      <c r="AR1001" s="26"/>
      <c r="AS1001" s="26"/>
      <c r="AT1001" s="26"/>
      <c r="AU1001" s="26"/>
      <c r="AV1001" s="26"/>
      <c r="AW1001" s="26"/>
      <c r="AX1001" s="26"/>
      <c r="AY1001" s="26"/>
      <c r="AZ1001" s="26"/>
      <c r="BA1001" s="26"/>
      <c r="BB1001" s="26"/>
      <c r="BC1001" s="26"/>
      <c r="BD1001" s="26"/>
      <c r="BE1001" s="26"/>
      <c r="BF1001" s="26"/>
      <c r="BG1001" s="26"/>
      <c r="BH1001" s="26"/>
      <c r="BI1001" s="26"/>
      <c r="BJ1001" s="26"/>
      <c r="BK1001" s="26"/>
      <c r="BL1001" s="41"/>
      <c r="BM1001" t="s">
        <v>100</v>
      </c>
    </row>
    <row r="1002" spans="1:65" x14ac:dyDescent="0.2">
      <c r="A1002" s="6"/>
      <c r="B1002" s="40" t="s">
        <v>54</v>
      </c>
      <c r="C1002" s="24" t="s">
        <v>79</v>
      </c>
      <c r="D1002" s="25"/>
      <c r="E1002" s="26"/>
      <c r="F1002" s="26"/>
      <c r="G1002" s="26"/>
      <c r="H1002" s="26"/>
      <c r="I1002" s="26"/>
      <c r="J1002" s="26"/>
      <c r="K1002" s="26"/>
      <c r="L1002" s="26"/>
      <c r="M1002" s="26"/>
      <c r="N1002" s="26"/>
      <c r="O1002" s="26"/>
      <c r="P1002" s="26"/>
      <c r="Q1002" s="26"/>
      <c r="R1002" s="26"/>
      <c r="S1002" s="26"/>
      <c r="T1002" s="26"/>
      <c r="U1002" s="26"/>
      <c r="V1002" s="26"/>
      <c r="W1002" s="26"/>
      <c r="X1002" s="26"/>
      <c r="Y1002" s="26"/>
      <c r="Z1002" s="26"/>
      <c r="AA1002" s="26"/>
      <c r="AB1002" s="26"/>
      <c r="AC1002" s="26"/>
      <c r="AD1002" s="26"/>
      <c r="AE1002" s="26"/>
      <c r="AF1002" s="26"/>
      <c r="AG1002" s="26"/>
      <c r="AH1002" s="26"/>
      <c r="AI1002" s="26"/>
      <c r="AJ1002" s="26"/>
      <c r="AK1002" s="26"/>
      <c r="AL1002" s="26"/>
      <c r="AM1002" s="26"/>
      <c r="AN1002" s="26"/>
      <c r="AO1002" s="26"/>
      <c r="AP1002" s="26"/>
      <c r="AQ1002" s="26"/>
      <c r="AR1002" s="26"/>
      <c r="AS1002" s="26"/>
      <c r="AT1002" s="26"/>
      <c r="AU1002" s="26"/>
      <c r="AV1002" s="26"/>
      <c r="AW1002" s="26"/>
      <c r="AX1002" s="26"/>
      <c r="AY1002" s="26"/>
      <c r="AZ1002" s="26"/>
      <c r="BA1002" s="26"/>
      <c r="BB1002" s="26"/>
      <c r="BC1002" s="26"/>
      <c r="BD1002" s="26"/>
      <c r="BE1002" s="26"/>
      <c r="BF1002" s="26"/>
      <c r="BG1002" s="26"/>
      <c r="BH1002" s="26"/>
      <c r="BI1002" s="26"/>
      <c r="BJ1002" s="26"/>
      <c r="BK1002" s="26"/>
      <c r="BL1002" s="41"/>
      <c r="BM1002" t="s">
        <v>100</v>
      </c>
    </row>
    <row r="1003" spans="1:65" x14ac:dyDescent="0.2">
      <c r="A1003" s="6"/>
      <c r="B1003" s="40" t="s">
        <v>54</v>
      </c>
      <c r="C1003" s="24" t="s">
        <v>80</v>
      </c>
      <c r="D1003" s="25"/>
      <c r="E1003" s="26"/>
      <c r="F1003" s="26"/>
      <c r="G1003" s="26"/>
      <c r="H1003" s="26"/>
      <c r="I1003" s="26"/>
      <c r="J1003" s="26"/>
      <c r="K1003" s="26"/>
      <c r="L1003" s="26"/>
      <c r="M1003" s="26"/>
      <c r="N1003" s="26"/>
      <c r="O1003" s="26"/>
      <c r="P1003" s="26"/>
      <c r="Q1003" s="26"/>
      <c r="R1003" s="26"/>
      <c r="S1003" s="26"/>
      <c r="T1003" s="26"/>
      <c r="U1003" s="26"/>
      <c r="V1003" s="26"/>
      <c r="W1003" s="26"/>
      <c r="X1003" s="26"/>
      <c r="Y1003" s="26"/>
      <c r="Z1003" s="26"/>
      <c r="AA1003" s="26"/>
      <c r="AB1003" s="26"/>
      <c r="AC1003" s="26"/>
      <c r="AD1003" s="26"/>
      <c r="AE1003" s="26"/>
      <c r="AF1003" s="26"/>
      <c r="AG1003" s="26"/>
      <c r="AH1003" s="26"/>
      <c r="AI1003" s="26"/>
      <c r="AJ1003" s="26"/>
      <c r="AK1003" s="26"/>
      <c r="AL1003" s="26"/>
      <c r="AM1003" s="26"/>
      <c r="AN1003" s="26"/>
      <c r="AO1003" s="26"/>
      <c r="AP1003" s="26"/>
      <c r="AQ1003" s="26"/>
      <c r="AR1003" s="26"/>
      <c r="AS1003" s="26"/>
      <c r="AT1003" s="26"/>
      <c r="AU1003" s="26"/>
      <c r="AV1003" s="26"/>
      <c r="AW1003" s="26"/>
      <c r="AX1003" s="26"/>
      <c r="AY1003" s="26"/>
      <c r="AZ1003" s="26"/>
      <c r="BA1003" s="26"/>
      <c r="BB1003" s="26"/>
      <c r="BC1003" s="26"/>
      <c r="BD1003" s="26"/>
      <c r="BE1003" s="26"/>
      <c r="BF1003" s="26"/>
      <c r="BG1003" s="26"/>
      <c r="BH1003" s="26"/>
      <c r="BI1003" s="26"/>
      <c r="BJ1003" s="26"/>
      <c r="BK1003" s="26"/>
      <c r="BL1003" s="41"/>
      <c r="BM1003" t="s">
        <v>100</v>
      </c>
    </row>
    <row r="1004" spans="1:65" x14ac:dyDescent="0.2">
      <c r="A1004" s="6"/>
      <c r="B1004" s="40" t="s">
        <v>54</v>
      </c>
      <c r="C1004" s="24" t="s">
        <v>78</v>
      </c>
      <c r="D1004" s="25"/>
      <c r="E1004" s="26"/>
      <c r="F1004" s="26"/>
      <c r="G1004" s="26"/>
      <c r="H1004" s="26"/>
      <c r="I1004" s="26"/>
      <c r="J1004" s="26"/>
      <c r="K1004" s="26"/>
      <c r="L1004" s="26"/>
      <c r="M1004" s="26"/>
      <c r="N1004" s="26"/>
      <c r="O1004" s="26"/>
      <c r="P1004" s="26"/>
      <c r="Q1004" s="26"/>
      <c r="R1004" s="26"/>
      <c r="S1004" s="26"/>
      <c r="T1004" s="26"/>
      <c r="U1004" s="26"/>
      <c r="V1004" s="26"/>
      <c r="W1004" s="26"/>
      <c r="X1004" s="26"/>
      <c r="Y1004" s="26"/>
      <c r="Z1004" s="26"/>
      <c r="AA1004" s="26"/>
      <c r="AB1004" s="26"/>
      <c r="AC1004" s="26"/>
      <c r="AD1004" s="26"/>
      <c r="AE1004" s="26"/>
      <c r="AF1004" s="26"/>
      <c r="AG1004" s="26"/>
      <c r="AH1004" s="26"/>
      <c r="AI1004" s="26"/>
      <c r="AJ1004" s="26"/>
      <c r="AK1004" s="26"/>
      <c r="AL1004" s="26"/>
      <c r="AM1004" s="26"/>
      <c r="AN1004" s="26"/>
      <c r="AO1004" s="26"/>
      <c r="AP1004" s="26"/>
      <c r="AQ1004" s="26"/>
      <c r="AR1004" s="26"/>
      <c r="AS1004" s="26"/>
      <c r="AT1004" s="26"/>
      <c r="AU1004" s="26"/>
      <c r="AV1004" s="26"/>
      <c r="AW1004" s="26"/>
      <c r="AX1004" s="26"/>
      <c r="AY1004" s="26"/>
      <c r="AZ1004" s="26"/>
      <c r="BA1004" s="26"/>
      <c r="BB1004" s="26"/>
      <c r="BC1004" s="26"/>
      <c r="BD1004" s="26"/>
      <c r="BE1004" s="26"/>
      <c r="BF1004" s="26"/>
      <c r="BG1004" s="26"/>
      <c r="BH1004" s="26"/>
      <c r="BI1004" s="26"/>
      <c r="BJ1004" s="26"/>
      <c r="BK1004" s="26"/>
      <c r="BL1004" s="41"/>
      <c r="BM1004" t="s">
        <v>100</v>
      </c>
    </row>
    <row r="1005" spans="1:65" x14ac:dyDescent="0.2">
      <c r="A1005" s="6"/>
      <c r="B1005" s="40" t="s">
        <v>54</v>
      </c>
      <c r="C1005" s="31" t="s">
        <v>47</v>
      </c>
      <c r="D1005" s="27">
        <v>1</v>
      </c>
      <c r="E1005" s="28">
        <v>22</v>
      </c>
      <c r="F1005" s="28">
        <v>22</v>
      </c>
      <c r="G1005" s="28">
        <v>22</v>
      </c>
      <c r="H1005" s="28">
        <v>24</v>
      </c>
      <c r="I1005" s="28">
        <v>24</v>
      </c>
      <c r="J1005" s="28">
        <v>24</v>
      </c>
      <c r="K1005" s="28">
        <v>39</v>
      </c>
      <c r="L1005" s="28">
        <v>40</v>
      </c>
      <c r="M1005" s="28">
        <v>40</v>
      </c>
      <c r="N1005" s="28">
        <v>41</v>
      </c>
      <c r="O1005" s="28">
        <v>45</v>
      </c>
      <c r="P1005" s="28">
        <v>45</v>
      </c>
      <c r="Q1005" s="28">
        <v>46</v>
      </c>
      <c r="R1005" s="28">
        <v>47</v>
      </c>
      <c r="S1005" s="28">
        <v>49</v>
      </c>
      <c r="T1005" s="28">
        <v>56</v>
      </c>
      <c r="U1005" s="28">
        <v>61.5</v>
      </c>
      <c r="V1005" s="28">
        <v>70.2</v>
      </c>
      <c r="W1005" s="28">
        <v>70.2</v>
      </c>
      <c r="X1005" s="28">
        <v>70.2</v>
      </c>
      <c r="Y1005" s="28">
        <v>70.2</v>
      </c>
      <c r="Z1005" s="28">
        <v>70.2</v>
      </c>
      <c r="AA1005" s="28">
        <v>70.2</v>
      </c>
      <c r="AB1005" s="28">
        <v>70.2</v>
      </c>
      <c r="AC1005" s="28">
        <v>70.2</v>
      </c>
      <c r="AD1005" s="28">
        <v>70.2</v>
      </c>
      <c r="AE1005" s="28">
        <v>70.2</v>
      </c>
      <c r="AF1005" s="28">
        <v>70.2</v>
      </c>
      <c r="AG1005" s="28">
        <v>70.2</v>
      </c>
      <c r="AH1005" s="28">
        <v>70.2</v>
      </c>
      <c r="AI1005" s="28">
        <v>70.2</v>
      </c>
      <c r="AJ1005" s="28">
        <v>70.2</v>
      </c>
      <c r="AK1005" s="28">
        <v>70.2</v>
      </c>
      <c r="AL1005" s="28">
        <v>70.2</v>
      </c>
      <c r="AM1005" s="28">
        <v>70.2</v>
      </c>
      <c r="AN1005" s="28">
        <v>70.2</v>
      </c>
      <c r="AO1005" s="28">
        <v>70.2</v>
      </c>
      <c r="AP1005" s="28">
        <v>70.2</v>
      </c>
      <c r="AQ1005" s="28">
        <v>70.2</v>
      </c>
      <c r="AR1005" s="28">
        <v>70.2</v>
      </c>
      <c r="AS1005" s="28">
        <v>70.2</v>
      </c>
      <c r="AT1005" s="28">
        <v>70.2</v>
      </c>
      <c r="AU1005" s="28">
        <v>70.2</v>
      </c>
      <c r="AV1005" s="28">
        <v>70.2</v>
      </c>
      <c r="AW1005" s="28">
        <v>70.2</v>
      </c>
      <c r="AX1005" s="28">
        <v>70.2</v>
      </c>
      <c r="AY1005" s="28">
        <v>70.2</v>
      </c>
      <c r="AZ1005" s="28">
        <v>70.2</v>
      </c>
      <c r="BA1005" s="28">
        <v>70.2</v>
      </c>
      <c r="BB1005" s="28">
        <v>70.2</v>
      </c>
      <c r="BC1005" s="28">
        <v>70.2</v>
      </c>
      <c r="BD1005" s="28">
        <v>70.2</v>
      </c>
      <c r="BE1005" s="28">
        <v>70.2</v>
      </c>
      <c r="BF1005" s="28">
        <v>70.2</v>
      </c>
      <c r="BG1005" s="28">
        <v>70.2</v>
      </c>
      <c r="BH1005" s="28">
        <v>70.2</v>
      </c>
      <c r="BI1005" s="28">
        <v>70.2</v>
      </c>
      <c r="BJ1005" s="28">
        <v>70.2</v>
      </c>
      <c r="BK1005" s="28">
        <v>70.2</v>
      </c>
      <c r="BL1005" s="42">
        <v>70.2</v>
      </c>
      <c r="BM1005" t="s">
        <v>100</v>
      </c>
    </row>
    <row r="1006" spans="1:65" x14ac:dyDescent="0.2">
      <c r="A1006" s="6"/>
      <c r="B1006" s="40" t="s">
        <v>54</v>
      </c>
      <c r="C1006" s="24" t="s">
        <v>74</v>
      </c>
      <c r="D1006" s="35">
        <v>1</v>
      </c>
      <c r="E1006" s="29">
        <v>22</v>
      </c>
      <c r="F1006" s="29">
        <v>22</v>
      </c>
      <c r="G1006" s="29">
        <v>22</v>
      </c>
      <c r="H1006" s="29">
        <v>24</v>
      </c>
      <c r="I1006" s="29">
        <v>24</v>
      </c>
      <c r="J1006" s="29">
        <v>24</v>
      </c>
      <c r="K1006" s="29">
        <v>39</v>
      </c>
      <c r="L1006" s="29">
        <v>40</v>
      </c>
      <c r="M1006" s="29">
        <v>40</v>
      </c>
      <c r="N1006" s="29">
        <v>41</v>
      </c>
      <c r="O1006" s="29">
        <v>45</v>
      </c>
      <c r="P1006" s="29">
        <v>45</v>
      </c>
      <c r="Q1006" s="29">
        <v>46</v>
      </c>
      <c r="R1006" s="29">
        <v>47</v>
      </c>
      <c r="S1006" s="29">
        <v>49</v>
      </c>
      <c r="T1006" s="29">
        <v>56</v>
      </c>
      <c r="U1006" s="29">
        <v>61.5</v>
      </c>
      <c r="V1006" s="29">
        <v>70.2</v>
      </c>
      <c r="W1006" s="29">
        <v>70.2</v>
      </c>
      <c r="X1006" s="26">
        <v>0</v>
      </c>
      <c r="Y1006" s="26">
        <v>0</v>
      </c>
      <c r="Z1006" s="26">
        <v>0</v>
      </c>
      <c r="AA1006" s="26">
        <v>0</v>
      </c>
      <c r="AB1006" s="26">
        <v>0</v>
      </c>
      <c r="AC1006" s="26">
        <v>0</v>
      </c>
      <c r="AD1006" s="26">
        <v>0</v>
      </c>
      <c r="AE1006" s="26">
        <v>0</v>
      </c>
      <c r="AF1006" s="26">
        <v>0</v>
      </c>
      <c r="AG1006" s="26">
        <v>0</v>
      </c>
      <c r="AH1006" s="26">
        <v>0</v>
      </c>
      <c r="AI1006" s="26"/>
      <c r="AJ1006" s="26"/>
      <c r="AK1006" s="26"/>
      <c r="AL1006" s="26"/>
      <c r="AM1006" s="26"/>
      <c r="AN1006" s="26"/>
      <c r="AO1006" s="26"/>
      <c r="AP1006" s="26"/>
      <c r="AQ1006" s="26"/>
      <c r="AR1006" s="26"/>
      <c r="AS1006" s="26"/>
      <c r="AT1006" s="26"/>
      <c r="AU1006" s="26"/>
      <c r="AV1006" s="26"/>
      <c r="AW1006" s="26"/>
      <c r="AX1006" s="26"/>
      <c r="AY1006" s="26"/>
      <c r="AZ1006" s="26"/>
      <c r="BA1006" s="26"/>
      <c r="BB1006" s="26"/>
      <c r="BC1006" s="26"/>
      <c r="BD1006" s="26"/>
      <c r="BE1006" s="26"/>
      <c r="BF1006" s="26"/>
      <c r="BG1006" s="26"/>
      <c r="BH1006" s="26"/>
      <c r="BI1006" s="26"/>
      <c r="BJ1006" s="26"/>
      <c r="BK1006" s="26"/>
      <c r="BL1006" s="41"/>
      <c r="BM1006" t="s">
        <v>100</v>
      </c>
    </row>
    <row r="1007" spans="1:65" x14ac:dyDescent="0.2">
      <c r="A1007" s="6"/>
      <c r="B1007" s="40" t="s">
        <v>54</v>
      </c>
      <c r="C1007" s="24" t="s">
        <v>83</v>
      </c>
      <c r="D1007" s="25"/>
      <c r="E1007" s="26"/>
      <c r="F1007" s="26"/>
      <c r="G1007" s="26"/>
      <c r="H1007" s="26"/>
      <c r="I1007" s="26"/>
      <c r="J1007" s="26"/>
      <c r="K1007" s="26"/>
      <c r="L1007" s="26"/>
      <c r="M1007" s="26"/>
      <c r="N1007" s="26"/>
      <c r="O1007" s="26"/>
      <c r="P1007" s="26"/>
      <c r="Q1007" s="26"/>
      <c r="R1007" s="26"/>
      <c r="S1007" s="26"/>
      <c r="T1007" s="26"/>
      <c r="U1007" s="26"/>
      <c r="V1007" s="26"/>
      <c r="W1007" s="30"/>
      <c r="X1007" s="30"/>
      <c r="Y1007" s="30"/>
      <c r="Z1007" s="30"/>
      <c r="AA1007" s="30"/>
      <c r="AB1007" s="30"/>
      <c r="AC1007" s="30"/>
      <c r="AD1007" s="30"/>
      <c r="AE1007" s="30"/>
      <c r="AF1007" s="30"/>
      <c r="AG1007" s="30"/>
      <c r="AH1007" s="30"/>
      <c r="AI1007" s="30"/>
      <c r="AJ1007" s="30"/>
      <c r="AK1007" s="30"/>
      <c r="AL1007" s="30"/>
      <c r="AM1007" s="30"/>
      <c r="AN1007" s="30"/>
      <c r="AO1007" s="30"/>
      <c r="AP1007" s="30"/>
      <c r="AQ1007" s="30"/>
      <c r="AR1007" s="30"/>
      <c r="AS1007" s="30"/>
      <c r="AT1007" s="30"/>
      <c r="AU1007" s="30"/>
      <c r="AV1007" s="30"/>
      <c r="AW1007" s="30"/>
      <c r="AX1007" s="30"/>
      <c r="AY1007" s="30"/>
      <c r="AZ1007" s="30"/>
      <c r="BA1007" s="30"/>
      <c r="BB1007" s="30"/>
      <c r="BC1007" s="30"/>
      <c r="BD1007" s="30"/>
      <c r="BE1007" s="30"/>
      <c r="BF1007" s="30"/>
      <c r="BG1007" s="30"/>
      <c r="BH1007" s="30"/>
      <c r="BI1007" s="30"/>
      <c r="BJ1007" s="30"/>
      <c r="BK1007" s="30"/>
      <c r="BL1007" s="43"/>
      <c r="BM1007" t="s">
        <v>100</v>
      </c>
    </row>
    <row r="1008" spans="1:65" x14ac:dyDescent="0.2">
      <c r="A1008" s="6"/>
      <c r="B1008" s="40" t="s">
        <v>54</v>
      </c>
      <c r="C1008" s="24" t="s">
        <v>75</v>
      </c>
      <c r="D1008" s="25"/>
      <c r="E1008" s="26"/>
      <c r="F1008" s="26"/>
      <c r="G1008" s="26"/>
      <c r="H1008" s="26"/>
      <c r="I1008" s="26"/>
      <c r="J1008" s="26"/>
      <c r="K1008" s="26"/>
      <c r="L1008" s="26"/>
      <c r="M1008" s="26"/>
      <c r="N1008" s="26"/>
      <c r="O1008" s="26"/>
      <c r="P1008" s="26"/>
      <c r="Q1008" s="26"/>
      <c r="R1008" s="26"/>
      <c r="S1008" s="26"/>
      <c r="T1008" s="26"/>
      <c r="U1008" s="26"/>
      <c r="V1008" s="26"/>
      <c r="W1008" s="26"/>
      <c r="X1008" s="26"/>
      <c r="Y1008" s="26"/>
      <c r="Z1008" s="26"/>
      <c r="AA1008" s="26"/>
      <c r="AB1008" s="26"/>
      <c r="AC1008" s="26"/>
      <c r="AD1008" s="26"/>
      <c r="AE1008" s="26"/>
      <c r="AF1008" s="26"/>
      <c r="AG1008" s="26"/>
      <c r="AH1008" s="26"/>
      <c r="AI1008" s="26"/>
      <c r="AJ1008" s="26"/>
      <c r="AK1008" s="26"/>
      <c r="AL1008" s="26"/>
      <c r="AM1008" s="26"/>
      <c r="AN1008" s="26"/>
      <c r="AO1008" s="26"/>
      <c r="AP1008" s="26"/>
      <c r="AQ1008" s="26"/>
      <c r="AR1008" s="26"/>
      <c r="AS1008" s="26"/>
      <c r="AT1008" s="26"/>
      <c r="AU1008" s="26"/>
      <c r="AV1008" s="26"/>
      <c r="AW1008" s="26"/>
      <c r="AX1008" s="26"/>
      <c r="AY1008" s="26"/>
      <c r="AZ1008" s="26"/>
      <c r="BA1008" s="26"/>
      <c r="BB1008" s="26"/>
      <c r="BC1008" s="26"/>
      <c r="BD1008" s="26"/>
      <c r="BE1008" s="26"/>
      <c r="BF1008" s="26"/>
      <c r="BG1008" s="26"/>
      <c r="BH1008" s="26"/>
      <c r="BI1008" s="26"/>
      <c r="BJ1008" s="26"/>
      <c r="BK1008" s="26"/>
      <c r="BL1008" s="41"/>
      <c r="BM1008" t="s">
        <v>100</v>
      </c>
    </row>
    <row r="1009" spans="1:65" x14ac:dyDescent="0.2">
      <c r="A1009" s="6"/>
      <c r="B1009" s="40" t="s">
        <v>54</v>
      </c>
      <c r="C1009" s="24" t="s">
        <v>79</v>
      </c>
      <c r="D1009" s="25"/>
      <c r="E1009" s="26"/>
      <c r="F1009" s="26"/>
      <c r="G1009" s="26"/>
      <c r="H1009" s="26"/>
      <c r="I1009" s="26"/>
      <c r="J1009" s="26"/>
      <c r="K1009" s="26"/>
      <c r="L1009" s="26"/>
      <c r="M1009" s="26"/>
      <c r="N1009" s="26"/>
      <c r="O1009" s="26"/>
      <c r="P1009" s="26"/>
      <c r="Q1009" s="26"/>
      <c r="R1009" s="26"/>
      <c r="S1009" s="26"/>
      <c r="T1009" s="26"/>
      <c r="U1009" s="26"/>
      <c r="V1009" s="26"/>
      <c r="W1009" s="26"/>
      <c r="X1009" s="26"/>
      <c r="Y1009" s="26"/>
      <c r="Z1009" s="26"/>
      <c r="AA1009" s="26"/>
      <c r="AB1009" s="26"/>
      <c r="AC1009" s="26"/>
      <c r="AD1009" s="26"/>
      <c r="AE1009" s="26"/>
      <c r="AF1009" s="26"/>
      <c r="AG1009" s="26"/>
      <c r="AH1009" s="26"/>
      <c r="AI1009" s="26"/>
      <c r="AJ1009" s="26"/>
      <c r="AK1009" s="26"/>
      <c r="AL1009" s="26"/>
      <c r="AM1009" s="26"/>
      <c r="AN1009" s="26"/>
      <c r="AO1009" s="26"/>
      <c r="AP1009" s="26"/>
      <c r="AQ1009" s="26"/>
      <c r="AR1009" s="26"/>
      <c r="AS1009" s="26"/>
      <c r="AT1009" s="26"/>
      <c r="AU1009" s="26"/>
      <c r="AV1009" s="26"/>
      <c r="AW1009" s="26"/>
      <c r="AX1009" s="26"/>
      <c r="AY1009" s="26"/>
      <c r="AZ1009" s="26"/>
      <c r="BA1009" s="26"/>
      <c r="BB1009" s="26"/>
      <c r="BC1009" s="26"/>
      <c r="BD1009" s="26"/>
      <c r="BE1009" s="26"/>
      <c r="BF1009" s="26"/>
      <c r="BG1009" s="26"/>
      <c r="BH1009" s="26"/>
      <c r="BI1009" s="26"/>
      <c r="BJ1009" s="26"/>
      <c r="BK1009" s="26"/>
      <c r="BL1009" s="41"/>
      <c r="BM1009" t="s">
        <v>100</v>
      </c>
    </row>
    <row r="1010" spans="1:65" x14ac:dyDescent="0.2">
      <c r="A1010" s="6"/>
      <c r="B1010" s="40" t="s">
        <v>54</v>
      </c>
      <c r="C1010" s="24" t="s">
        <v>80</v>
      </c>
      <c r="D1010" s="25"/>
      <c r="E1010" s="26"/>
      <c r="F1010" s="26"/>
      <c r="G1010" s="26"/>
      <c r="H1010" s="26"/>
      <c r="I1010" s="26"/>
      <c r="J1010" s="26"/>
      <c r="K1010" s="26"/>
      <c r="L1010" s="26"/>
      <c r="M1010" s="26"/>
      <c r="N1010" s="26"/>
      <c r="O1010" s="26"/>
      <c r="P1010" s="26"/>
      <c r="Q1010" s="26"/>
      <c r="R1010" s="26"/>
      <c r="S1010" s="26"/>
      <c r="T1010" s="26"/>
      <c r="U1010" s="26"/>
      <c r="V1010" s="26"/>
      <c r="W1010" s="26"/>
      <c r="X1010" s="26"/>
      <c r="Y1010" s="26"/>
      <c r="Z1010" s="26"/>
      <c r="AA1010" s="26"/>
      <c r="AB1010" s="26"/>
      <c r="AC1010" s="26"/>
      <c r="AD1010" s="26"/>
      <c r="AE1010" s="26"/>
      <c r="AF1010" s="26"/>
      <c r="AG1010" s="26"/>
      <c r="AH1010" s="26"/>
      <c r="AI1010" s="26"/>
      <c r="AJ1010" s="26"/>
      <c r="AK1010" s="26"/>
      <c r="AL1010" s="26"/>
      <c r="AM1010" s="26"/>
      <c r="AN1010" s="26"/>
      <c r="AO1010" s="26"/>
      <c r="AP1010" s="26"/>
      <c r="AQ1010" s="26"/>
      <c r="AR1010" s="26"/>
      <c r="AS1010" s="26"/>
      <c r="AT1010" s="26"/>
      <c r="AU1010" s="26"/>
      <c r="AV1010" s="26"/>
      <c r="AW1010" s="26"/>
      <c r="AX1010" s="26"/>
      <c r="AY1010" s="26"/>
      <c r="AZ1010" s="26"/>
      <c r="BA1010" s="26"/>
      <c r="BB1010" s="26"/>
      <c r="BC1010" s="26"/>
      <c r="BD1010" s="26"/>
      <c r="BE1010" s="26"/>
      <c r="BF1010" s="26"/>
      <c r="BG1010" s="26"/>
      <c r="BH1010" s="26"/>
      <c r="BI1010" s="26"/>
      <c r="BJ1010" s="26"/>
      <c r="BK1010" s="26"/>
      <c r="BL1010" s="41"/>
      <c r="BM1010" t="s">
        <v>100</v>
      </c>
    </row>
    <row r="1011" spans="1:65" x14ac:dyDescent="0.2">
      <c r="A1011" s="6"/>
      <c r="B1011" s="40" t="s">
        <v>54</v>
      </c>
      <c r="C1011" s="24" t="s">
        <v>78</v>
      </c>
      <c r="D1011" s="25"/>
      <c r="E1011" s="26"/>
      <c r="F1011" s="26"/>
      <c r="G1011" s="26"/>
      <c r="H1011" s="26"/>
      <c r="I1011" s="26"/>
      <c r="J1011" s="26"/>
      <c r="K1011" s="26"/>
      <c r="L1011" s="26"/>
      <c r="M1011" s="26"/>
      <c r="N1011" s="26"/>
      <c r="O1011" s="26"/>
      <c r="P1011" s="26"/>
      <c r="Q1011" s="26"/>
      <c r="R1011" s="26"/>
      <c r="S1011" s="26"/>
      <c r="T1011" s="26"/>
      <c r="U1011" s="26"/>
      <c r="V1011" s="26"/>
      <c r="W1011" s="26"/>
      <c r="X1011" s="26"/>
      <c r="Y1011" s="26"/>
      <c r="Z1011" s="26"/>
      <c r="AA1011" s="26"/>
      <c r="AB1011" s="26"/>
      <c r="AC1011" s="26"/>
      <c r="AD1011" s="26"/>
      <c r="AE1011" s="26"/>
      <c r="AF1011" s="26"/>
      <c r="AG1011" s="26"/>
      <c r="AH1011" s="26"/>
      <c r="AI1011" s="26"/>
      <c r="AJ1011" s="26"/>
      <c r="AK1011" s="26"/>
      <c r="AL1011" s="26"/>
      <c r="AM1011" s="26"/>
      <c r="AN1011" s="26"/>
      <c r="AO1011" s="26"/>
      <c r="AP1011" s="26"/>
      <c r="AQ1011" s="26"/>
      <c r="AR1011" s="26"/>
      <c r="AS1011" s="26"/>
      <c r="AT1011" s="26"/>
      <c r="AU1011" s="26"/>
      <c r="AV1011" s="26"/>
      <c r="AW1011" s="26"/>
      <c r="AX1011" s="26"/>
      <c r="AY1011" s="26"/>
      <c r="AZ1011" s="26"/>
      <c r="BA1011" s="26"/>
      <c r="BB1011" s="26"/>
      <c r="BC1011" s="26"/>
      <c r="BD1011" s="26"/>
      <c r="BE1011" s="26"/>
      <c r="BF1011" s="26"/>
      <c r="BG1011" s="26"/>
      <c r="BH1011" s="26"/>
      <c r="BI1011" s="26"/>
      <c r="BJ1011" s="26"/>
      <c r="BK1011" s="26"/>
      <c r="BL1011" s="41"/>
      <c r="BM1011" t="s">
        <v>100</v>
      </c>
    </row>
    <row r="1012" spans="1:65" x14ac:dyDescent="0.2">
      <c r="A1012" s="6"/>
      <c r="B1012" s="40" t="s">
        <v>54</v>
      </c>
      <c r="C1012" s="31" t="s">
        <v>93</v>
      </c>
      <c r="D1012" s="27">
        <v>0</v>
      </c>
      <c r="E1012" s="28">
        <v>0</v>
      </c>
      <c r="F1012" s="28">
        <v>0</v>
      </c>
      <c r="G1012" s="28">
        <v>0</v>
      </c>
      <c r="H1012" s="28">
        <v>0</v>
      </c>
      <c r="I1012" s="28">
        <v>0</v>
      </c>
      <c r="J1012" s="28">
        <v>0</v>
      </c>
      <c r="K1012" s="28">
        <v>0</v>
      </c>
      <c r="L1012" s="28">
        <v>0</v>
      </c>
      <c r="M1012" s="28">
        <v>0</v>
      </c>
      <c r="N1012" s="28">
        <v>0</v>
      </c>
      <c r="O1012" s="28">
        <v>0</v>
      </c>
      <c r="P1012" s="28">
        <v>0</v>
      </c>
      <c r="Q1012" s="28">
        <v>0</v>
      </c>
      <c r="R1012" s="28">
        <v>0</v>
      </c>
      <c r="S1012" s="28">
        <v>0</v>
      </c>
      <c r="T1012" s="28">
        <v>0</v>
      </c>
      <c r="U1012" s="28">
        <v>0</v>
      </c>
      <c r="V1012" s="28">
        <v>0</v>
      </c>
      <c r="W1012" s="28">
        <v>0</v>
      </c>
      <c r="X1012" s="28">
        <v>0</v>
      </c>
      <c r="Y1012" s="28">
        <v>0</v>
      </c>
      <c r="Z1012" s="28">
        <v>0</v>
      </c>
      <c r="AA1012" s="28">
        <v>0</v>
      </c>
      <c r="AB1012" s="28">
        <v>0</v>
      </c>
      <c r="AC1012" s="28">
        <v>0</v>
      </c>
      <c r="AD1012" s="28">
        <v>0</v>
      </c>
      <c r="AE1012" s="28">
        <v>0</v>
      </c>
      <c r="AF1012" s="28">
        <v>0</v>
      </c>
      <c r="AG1012" s="28">
        <v>0</v>
      </c>
      <c r="AH1012" s="28">
        <v>0</v>
      </c>
      <c r="AI1012" s="28">
        <v>0</v>
      </c>
      <c r="AJ1012" s="28">
        <v>0</v>
      </c>
      <c r="AK1012" s="28">
        <v>0</v>
      </c>
      <c r="AL1012" s="28">
        <v>0</v>
      </c>
      <c r="AM1012" s="28">
        <v>0</v>
      </c>
      <c r="AN1012" s="28">
        <v>0</v>
      </c>
      <c r="AO1012" s="28">
        <v>0</v>
      </c>
      <c r="AP1012" s="28">
        <v>0</v>
      </c>
      <c r="AQ1012" s="28">
        <v>0</v>
      </c>
      <c r="AR1012" s="28">
        <v>0</v>
      </c>
      <c r="AS1012" s="28">
        <v>0</v>
      </c>
      <c r="AT1012" s="28">
        <v>0</v>
      </c>
      <c r="AU1012" s="28">
        <v>0</v>
      </c>
      <c r="AV1012" s="28">
        <v>0</v>
      </c>
      <c r="AW1012" s="28">
        <v>0</v>
      </c>
      <c r="AX1012" s="28">
        <v>0</v>
      </c>
      <c r="AY1012" s="28">
        <v>0</v>
      </c>
      <c r="AZ1012" s="28">
        <v>0</v>
      </c>
      <c r="BA1012" s="28">
        <v>0</v>
      </c>
      <c r="BB1012" s="28">
        <v>0</v>
      </c>
      <c r="BC1012" s="28">
        <v>0</v>
      </c>
      <c r="BD1012" s="28">
        <v>0</v>
      </c>
      <c r="BE1012" s="28">
        <v>0</v>
      </c>
      <c r="BF1012" s="28">
        <v>0</v>
      </c>
      <c r="BG1012" s="28">
        <v>0</v>
      </c>
      <c r="BH1012" s="28">
        <v>0</v>
      </c>
      <c r="BI1012" s="28">
        <v>0</v>
      </c>
      <c r="BJ1012" s="28">
        <v>0</v>
      </c>
      <c r="BK1012" s="28">
        <v>0</v>
      </c>
      <c r="BL1012" s="42">
        <v>0</v>
      </c>
      <c r="BM1012" t="s">
        <v>100</v>
      </c>
    </row>
    <row r="1013" spans="1:65" x14ac:dyDescent="0.2">
      <c r="A1013" s="6"/>
      <c r="B1013" s="40" t="s">
        <v>54</v>
      </c>
      <c r="C1013" s="24" t="s">
        <v>74</v>
      </c>
      <c r="D1013" s="35">
        <v>0</v>
      </c>
      <c r="E1013" s="29">
        <v>0</v>
      </c>
      <c r="F1013" s="29">
        <v>0</v>
      </c>
      <c r="G1013" s="29">
        <v>0</v>
      </c>
      <c r="H1013" s="29">
        <v>0</v>
      </c>
      <c r="I1013" s="29">
        <v>0</v>
      </c>
      <c r="J1013" s="29">
        <v>0</v>
      </c>
      <c r="K1013" s="29">
        <v>0</v>
      </c>
      <c r="L1013" s="29">
        <v>0</v>
      </c>
      <c r="M1013" s="29">
        <v>0</v>
      </c>
      <c r="N1013" s="29">
        <v>0</v>
      </c>
      <c r="O1013" s="29">
        <v>0</v>
      </c>
      <c r="P1013" s="29">
        <v>0</v>
      </c>
      <c r="Q1013" s="29">
        <v>0</v>
      </c>
      <c r="R1013" s="29">
        <v>0</v>
      </c>
      <c r="S1013" s="29">
        <v>0</v>
      </c>
      <c r="T1013" s="29">
        <v>0</v>
      </c>
      <c r="U1013" s="29">
        <v>0</v>
      </c>
      <c r="V1013" s="29">
        <v>0</v>
      </c>
      <c r="W1013" s="29">
        <v>0</v>
      </c>
      <c r="X1013" s="26">
        <v>0</v>
      </c>
      <c r="Y1013" s="26">
        <v>0</v>
      </c>
      <c r="Z1013" s="26">
        <v>0</v>
      </c>
      <c r="AA1013" s="26">
        <v>0</v>
      </c>
      <c r="AB1013" s="26">
        <v>0</v>
      </c>
      <c r="AC1013" s="26">
        <v>0</v>
      </c>
      <c r="AD1013" s="26">
        <v>0</v>
      </c>
      <c r="AE1013" s="26">
        <v>0</v>
      </c>
      <c r="AF1013" s="26">
        <v>0</v>
      </c>
      <c r="AG1013" s="26">
        <v>0</v>
      </c>
      <c r="AH1013" s="26">
        <v>0</v>
      </c>
      <c r="AI1013" s="26"/>
      <c r="AJ1013" s="26"/>
      <c r="AK1013" s="26"/>
      <c r="AL1013" s="26"/>
      <c r="AM1013" s="26"/>
      <c r="AN1013" s="26"/>
      <c r="AO1013" s="26"/>
      <c r="AP1013" s="26"/>
      <c r="AQ1013" s="26"/>
      <c r="AR1013" s="26"/>
      <c r="AS1013" s="26"/>
      <c r="AT1013" s="26"/>
      <c r="AU1013" s="26"/>
      <c r="AV1013" s="26"/>
      <c r="AW1013" s="26"/>
      <c r="AX1013" s="26"/>
      <c r="AY1013" s="26"/>
      <c r="AZ1013" s="26"/>
      <c r="BA1013" s="26"/>
      <c r="BB1013" s="26"/>
      <c r="BC1013" s="26"/>
      <c r="BD1013" s="26"/>
      <c r="BE1013" s="26"/>
      <c r="BF1013" s="26"/>
      <c r="BG1013" s="26"/>
      <c r="BH1013" s="26"/>
      <c r="BI1013" s="26"/>
      <c r="BJ1013" s="26"/>
      <c r="BK1013" s="26"/>
      <c r="BL1013" s="41"/>
      <c r="BM1013" t="s">
        <v>100</v>
      </c>
    </row>
    <row r="1014" spans="1:65" x14ac:dyDescent="0.2">
      <c r="A1014" s="6"/>
      <c r="B1014" s="40" t="s">
        <v>54</v>
      </c>
      <c r="C1014" s="24" t="s">
        <v>83</v>
      </c>
      <c r="D1014" s="25"/>
      <c r="E1014" s="26"/>
      <c r="F1014" s="26"/>
      <c r="G1014" s="26"/>
      <c r="H1014" s="26"/>
      <c r="I1014" s="26"/>
      <c r="J1014" s="26"/>
      <c r="K1014" s="26"/>
      <c r="L1014" s="26"/>
      <c r="M1014" s="26"/>
      <c r="N1014" s="26"/>
      <c r="O1014" s="26"/>
      <c r="P1014" s="26"/>
      <c r="Q1014" s="26"/>
      <c r="R1014" s="26"/>
      <c r="S1014" s="26"/>
      <c r="T1014" s="26"/>
      <c r="U1014" s="26"/>
      <c r="V1014" s="26"/>
      <c r="W1014" s="30"/>
      <c r="X1014" s="30"/>
      <c r="Y1014" s="30"/>
      <c r="Z1014" s="30"/>
      <c r="AA1014" s="30"/>
      <c r="AB1014" s="30"/>
      <c r="AC1014" s="30"/>
      <c r="AD1014" s="30"/>
      <c r="AE1014" s="30"/>
      <c r="AF1014" s="30"/>
      <c r="AG1014" s="30"/>
      <c r="AH1014" s="30"/>
      <c r="AI1014" s="30"/>
      <c r="AJ1014" s="30"/>
      <c r="AK1014" s="30"/>
      <c r="AL1014" s="30"/>
      <c r="AM1014" s="30"/>
      <c r="AN1014" s="30"/>
      <c r="AO1014" s="30"/>
      <c r="AP1014" s="30"/>
      <c r="AQ1014" s="30"/>
      <c r="AR1014" s="30"/>
      <c r="AS1014" s="30"/>
      <c r="AT1014" s="30"/>
      <c r="AU1014" s="30"/>
      <c r="AV1014" s="30"/>
      <c r="AW1014" s="30"/>
      <c r="AX1014" s="30"/>
      <c r="AY1014" s="30"/>
      <c r="AZ1014" s="30"/>
      <c r="BA1014" s="30"/>
      <c r="BB1014" s="30"/>
      <c r="BC1014" s="30"/>
      <c r="BD1014" s="30"/>
      <c r="BE1014" s="30"/>
      <c r="BF1014" s="30"/>
      <c r="BG1014" s="30"/>
      <c r="BH1014" s="30"/>
      <c r="BI1014" s="30"/>
      <c r="BJ1014" s="30"/>
      <c r="BK1014" s="30"/>
      <c r="BL1014" s="43"/>
      <c r="BM1014" t="s">
        <v>100</v>
      </c>
    </row>
    <row r="1015" spans="1:65" x14ac:dyDescent="0.2">
      <c r="A1015" s="6"/>
      <c r="B1015" s="40" t="s">
        <v>54</v>
      </c>
      <c r="C1015" s="24" t="s">
        <v>75</v>
      </c>
      <c r="D1015" s="25"/>
      <c r="E1015" s="26"/>
      <c r="F1015" s="26"/>
      <c r="G1015" s="26"/>
      <c r="H1015" s="26"/>
      <c r="I1015" s="26"/>
      <c r="J1015" s="26"/>
      <c r="K1015" s="26"/>
      <c r="L1015" s="26"/>
      <c r="M1015" s="26"/>
      <c r="N1015" s="26"/>
      <c r="O1015" s="26"/>
      <c r="P1015" s="26"/>
      <c r="Q1015" s="26"/>
      <c r="R1015" s="26"/>
      <c r="S1015" s="26"/>
      <c r="T1015" s="26"/>
      <c r="U1015" s="26"/>
      <c r="V1015" s="26"/>
      <c r="W1015" s="26"/>
      <c r="X1015" s="26"/>
      <c r="Y1015" s="26"/>
      <c r="Z1015" s="26"/>
      <c r="AA1015" s="26"/>
      <c r="AB1015" s="26"/>
      <c r="AC1015" s="26"/>
      <c r="AD1015" s="26"/>
      <c r="AE1015" s="26"/>
      <c r="AF1015" s="26"/>
      <c r="AG1015" s="26"/>
      <c r="AH1015" s="26"/>
      <c r="AI1015" s="26"/>
      <c r="AJ1015" s="26"/>
      <c r="AK1015" s="26"/>
      <c r="AL1015" s="26"/>
      <c r="AM1015" s="26"/>
      <c r="AN1015" s="26"/>
      <c r="AO1015" s="26"/>
      <c r="AP1015" s="26"/>
      <c r="AQ1015" s="26"/>
      <c r="AR1015" s="26"/>
      <c r="AS1015" s="26"/>
      <c r="AT1015" s="26"/>
      <c r="AU1015" s="26"/>
      <c r="AV1015" s="26"/>
      <c r="AW1015" s="26"/>
      <c r="AX1015" s="26"/>
      <c r="AY1015" s="26"/>
      <c r="AZ1015" s="26"/>
      <c r="BA1015" s="26"/>
      <c r="BB1015" s="26"/>
      <c r="BC1015" s="26"/>
      <c r="BD1015" s="26"/>
      <c r="BE1015" s="26"/>
      <c r="BF1015" s="26"/>
      <c r="BG1015" s="26"/>
      <c r="BH1015" s="26"/>
      <c r="BI1015" s="26"/>
      <c r="BJ1015" s="26"/>
      <c r="BK1015" s="26"/>
      <c r="BL1015" s="41"/>
      <c r="BM1015" t="s">
        <v>100</v>
      </c>
    </row>
    <row r="1016" spans="1:65" x14ac:dyDescent="0.2">
      <c r="A1016" s="6"/>
      <c r="B1016" s="40" t="s">
        <v>54</v>
      </c>
      <c r="C1016" s="24" t="s">
        <v>79</v>
      </c>
      <c r="D1016" s="25"/>
      <c r="E1016" s="26"/>
      <c r="F1016" s="26"/>
      <c r="G1016" s="26"/>
      <c r="H1016" s="26"/>
      <c r="I1016" s="26"/>
      <c r="J1016" s="26"/>
      <c r="K1016" s="26"/>
      <c r="L1016" s="26"/>
      <c r="M1016" s="26"/>
      <c r="N1016" s="26"/>
      <c r="O1016" s="26"/>
      <c r="P1016" s="26"/>
      <c r="Q1016" s="26"/>
      <c r="R1016" s="26"/>
      <c r="S1016" s="26"/>
      <c r="T1016" s="26"/>
      <c r="U1016" s="26"/>
      <c r="V1016" s="26"/>
      <c r="W1016" s="26"/>
      <c r="X1016" s="26"/>
      <c r="Y1016" s="26"/>
      <c r="Z1016" s="26"/>
      <c r="AA1016" s="26"/>
      <c r="AB1016" s="26"/>
      <c r="AC1016" s="26"/>
      <c r="AD1016" s="26"/>
      <c r="AE1016" s="26"/>
      <c r="AF1016" s="26"/>
      <c r="AG1016" s="26"/>
      <c r="AH1016" s="26"/>
      <c r="AI1016" s="26"/>
      <c r="AJ1016" s="26"/>
      <c r="AK1016" s="26"/>
      <c r="AL1016" s="26"/>
      <c r="AM1016" s="26"/>
      <c r="AN1016" s="26"/>
      <c r="AO1016" s="26"/>
      <c r="AP1016" s="26"/>
      <c r="AQ1016" s="26"/>
      <c r="AR1016" s="26"/>
      <c r="AS1016" s="26"/>
      <c r="AT1016" s="26"/>
      <c r="AU1016" s="26"/>
      <c r="AV1016" s="26"/>
      <c r="AW1016" s="26"/>
      <c r="AX1016" s="26"/>
      <c r="AY1016" s="26"/>
      <c r="AZ1016" s="26"/>
      <c r="BA1016" s="26"/>
      <c r="BB1016" s="26"/>
      <c r="BC1016" s="26"/>
      <c r="BD1016" s="26"/>
      <c r="BE1016" s="26"/>
      <c r="BF1016" s="26"/>
      <c r="BG1016" s="26"/>
      <c r="BH1016" s="26"/>
      <c r="BI1016" s="26"/>
      <c r="BJ1016" s="26"/>
      <c r="BK1016" s="26"/>
      <c r="BL1016" s="41"/>
      <c r="BM1016" t="s">
        <v>100</v>
      </c>
    </row>
    <row r="1017" spans="1:65" x14ac:dyDescent="0.2">
      <c r="A1017" s="6"/>
      <c r="B1017" s="40" t="s">
        <v>54</v>
      </c>
      <c r="C1017" s="24" t="s">
        <v>80</v>
      </c>
      <c r="D1017" s="25"/>
      <c r="E1017" s="26"/>
      <c r="F1017" s="26"/>
      <c r="G1017" s="26"/>
      <c r="H1017" s="26"/>
      <c r="I1017" s="26"/>
      <c r="J1017" s="26"/>
      <c r="K1017" s="26"/>
      <c r="L1017" s="26"/>
      <c r="M1017" s="26"/>
      <c r="N1017" s="26"/>
      <c r="O1017" s="26"/>
      <c r="P1017" s="26"/>
      <c r="Q1017" s="26"/>
      <c r="R1017" s="26"/>
      <c r="S1017" s="26"/>
      <c r="T1017" s="26"/>
      <c r="U1017" s="26"/>
      <c r="V1017" s="26"/>
      <c r="W1017" s="26"/>
      <c r="X1017" s="26"/>
      <c r="Y1017" s="26"/>
      <c r="Z1017" s="26"/>
      <c r="AA1017" s="26"/>
      <c r="AB1017" s="26"/>
      <c r="AC1017" s="26"/>
      <c r="AD1017" s="26"/>
      <c r="AE1017" s="26"/>
      <c r="AF1017" s="26"/>
      <c r="AG1017" s="26"/>
      <c r="AH1017" s="26"/>
      <c r="AI1017" s="26"/>
      <c r="AJ1017" s="26"/>
      <c r="AK1017" s="26"/>
      <c r="AL1017" s="26"/>
      <c r="AM1017" s="26"/>
      <c r="AN1017" s="26"/>
      <c r="AO1017" s="26"/>
      <c r="AP1017" s="26"/>
      <c r="AQ1017" s="26"/>
      <c r="AR1017" s="26"/>
      <c r="AS1017" s="26"/>
      <c r="AT1017" s="26"/>
      <c r="AU1017" s="26"/>
      <c r="AV1017" s="26"/>
      <c r="AW1017" s="26"/>
      <c r="AX1017" s="26"/>
      <c r="AY1017" s="26"/>
      <c r="AZ1017" s="26"/>
      <c r="BA1017" s="26"/>
      <c r="BB1017" s="26"/>
      <c r="BC1017" s="26"/>
      <c r="BD1017" s="26"/>
      <c r="BE1017" s="26"/>
      <c r="BF1017" s="26"/>
      <c r="BG1017" s="26"/>
      <c r="BH1017" s="26"/>
      <c r="BI1017" s="26"/>
      <c r="BJ1017" s="26"/>
      <c r="BK1017" s="26"/>
      <c r="BL1017" s="41"/>
      <c r="BM1017" t="s">
        <v>100</v>
      </c>
    </row>
    <row r="1018" spans="1:65" x14ac:dyDescent="0.2">
      <c r="A1018" s="6"/>
      <c r="B1018" s="46" t="s">
        <v>54</v>
      </c>
      <c r="C1018" s="24" t="s">
        <v>78</v>
      </c>
      <c r="D1018" s="25"/>
      <c r="E1018" s="26"/>
      <c r="F1018" s="26"/>
      <c r="G1018" s="26"/>
      <c r="H1018" s="26"/>
      <c r="I1018" s="26"/>
      <c r="J1018" s="26"/>
      <c r="K1018" s="26"/>
      <c r="L1018" s="26"/>
      <c r="M1018" s="26"/>
      <c r="N1018" s="26"/>
      <c r="O1018" s="26"/>
      <c r="P1018" s="26"/>
      <c r="Q1018" s="26"/>
      <c r="R1018" s="26"/>
      <c r="S1018" s="26"/>
      <c r="T1018" s="26"/>
      <c r="U1018" s="26"/>
      <c r="V1018" s="26"/>
      <c r="W1018" s="26"/>
      <c r="X1018" s="26"/>
      <c r="Y1018" s="26"/>
      <c r="Z1018" s="26"/>
      <c r="AA1018" s="26"/>
      <c r="AB1018" s="26"/>
      <c r="AC1018" s="26"/>
      <c r="AD1018" s="26"/>
      <c r="AE1018" s="26"/>
      <c r="AF1018" s="26"/>
      <c r="AG1018" s="26"/>
      <c r="AH1018" s="26"/>
      <c r="AI1018" s="26"/>
      <c r="AJ1018" s="26"/>
      <c r="AK1018" s="26"/>
      <c r="AL1018" s="26"/>
      <c r="AM1018" s="26"/>
      <c r="AN1018" s="26"/>
      <c r="AO1018" s="26"/>
      <c r="AP1018" s="26"/>
      <c r="AQ1018" s="26"/>
      <c r="AR1018" s="26"/>
      <c r="AS1018" s="26"/>
      <c r="AT1018" s="26"/>
      <c r="AU1018" s="26"/>
      <c r="AV1018" s="26"/>
      <c r="AW1018" s="26"/>
      <c r="AX1018" s="26"/>
      <c r="AY1018" s="26"/>
      <c r="AZ1018" s="26"/>
      <c r="BA1018" s="26"/>
      <c r="BB1018" s="26"/>
      <c r="BC1018" s="26"/>
      <c r="BD1018" s="26"/>
      <c r="BE1018" s="26"/>
      <c r="BF1018" s="26"/>
      <c r="BG1018" s="26"/>
      <c r="BH1018" s="26"/>
      <c r="BI1018" s="26"/>
      <c r="BJ1018" s="26"/>
      <c r="BK1018" s="26"/>
      <c r="BL1018" s="41"/>
      <c r="BM1018" t="s">
        <v>100</v>
      </c>
    </row>
    <row r="1019" spans="1:65" x14ac:dyDescent="0.2">
      <c r="A1019" s="6"/>
      <c r="B1019" s="40" t="s">
        <v>54</v>
      </c>
      <c r="C1019" s="31" t="s">
        <v>48</v>
      </c>
      <c r="D1019" s="27">
        <v>0</v>
      </c>
      <c r="E1019" s="28">
        <v>0</v>
      </c>
      <c r="F1019" s="28">
        <v>0</v>
      </c>
      <c r="G1019" s="28">
        <v>0</v>
      </c>
      <c r="H1019" s="28">
        <v>0</v>
      </c>
      <c r="I1019" s="28">
        <v>0</v>
      </c>
      <c r="J1019" s="28">
        <v>0</v>
      </c>
      <c r="K1019" s="28">
        <v>0</v>
      </c>
      <c r="L1019" s="28">
        <v>0</v>
      </c>
      <c r="M1019" s="28">
        <v>0</v>
      </c>
      <c r="N1019" s="28">
        <v>0</v>
      </c>
      <c r="O1019" s="28">
        <v>0</v>
      </c>
      <c r="P1019" s="28">
        <v>0</v>
      </c>
      <c r="Q1019" s="28">
        <v>0</v>
      </c>
      <c r="R1019" s="28">
        <v>0</v>
      </c>
      <c r="S1019" s="28">
        <v>0</v>
      </c>
      <c r="T1019" s="28">
        <v>0</v>
      </c>
      <c r="U1019" s="28">
        <v>0</v>
      </c>
      <c r="V1019" s="28">
        <v>0</v>
      </c>
      <c r="W1019" s="28">
        <v>0</v>
      </c>
      <c r="X1019" s="28">
        <v>0</v>
      </c>
      <c r="Y1019" s="28">
        <v>0</v>
      </c>
      <c r="Z1019" s="28">
        <v>0</v>
      </c>
      <c r="AA1019" s="28">
        <v>0</v>
      </c>
      <c r="AB1019" s="28">
        <v>0</v>
      </c>
      <c r="AC1019" s="28">
        <v>0</v>
      </c>
      <c r="AD1019" s="28">
        <v>0</v>
      </c>
      <c r="AE1019" s="28">
        <v>0</v>
      </c>
      <c r="AF1019" s="28">
        <v>0</v>
      </c>
      <c r="AG1019" s="28">
        <v>0</v>
      </c>
      <c r="AH1019" s="28">
        <v>0</v>
      </c>
      <c r="AI1019" s="28">
        <v>0</v>
      </c>
      <c r="AJ1019" s="28">
        <v>0</v>
      </c>
      <c r="AK1019" s="28">
        <v>0</v>
      </c>
      <c r="AL1019" s="28">
        <v>0</v>
      </c>
      <c r="AM1019" s="28">
        <v>0</v>
      </c>
      <c r="AN1019" s="28">
        <v>0</v>
      </c>
      <c r="AO1019" s="28">
        <v>0</v>
      </c>
      <c r="AP1019" s="28">
        <v>0</v>
      </c>
      <c r="AQ1019" s="28">
        <v>0</v>
      </c>
      <c r="AR1019" s="28">
        <v>0</v>
      </c>
      <c r="AS1019" s="28">
        <v>0</v>
      </c>
      <c r="AT1019" s="28">
        <v>0</v>
      </c>
      <c r="AU1019" s="28">
        <v>0</v>
      </c>
      <c r="AV1019" s="28">
        <v>0</v>
      </c>
      <c r="AW1019" s="28">
        <v>0</v>
      </c>
      <c r="AX1019" s="28">
        <v>0</v>
      </c>
      <c r="AY1019" s="28">
        <v>0</v>
      </c>
      <c r="AZ1019" s="28">
        <v>0</v>
      </c>
      <c r="BA1019" s="28">
        <v>0</v>
      </c>
      <c r="BB1019" s="28">
        <v>0</v>
      </c>
      <c r="BC1019" s="28">
        <v>0</v>
      </c>
      <c r="BD1019" s="28">
        <v>0</v>
      </c>
      <c r="BE1019" s="28">
        <v>0</v>
      </c>
      <c r="BF1019" s="28">
        <v>0</v>
      </c>
      <c r="BG1019" s="28">
        <v>0</v>
      </c>
      <c r="BH1019" s="28">
        <v>0</v>
      </c>
      <c r="BI1019" s="28">
        <v>0</v>
      </c>
      <c r="BJ1019" s="28">
        <v>0</v>
      </c>
      <c r="BK1019" s="28">
        <v>0</v>
      </c>
      <c r="BL1019" s="42">
        <v>0</v>
      </c>
      <c r="BM1019" t="s">
        <v>100</v>
      </c>
    </row>
    <row r="1020" spans="1:65" x14ac:dyDescent="0.2">
      <c r="A1020" s="6"/>
      <c r="B1020" s="40" t="s">
        <v>54</v>
      </c>
      <c r="C1020" s="24" t="s">
        <v>74</v>
      </c>
      <c r="D1020" s="35">
        <v>0</v>
      </c>
      <c r="E1020" s="29">
        <v>0</v>
      </c>
      <c r="F1020" s="29">
        <v>0</v>
      </c>
      <c r="G1020" s="29">
        <v>0</v>
      </c>
      <c r="H1020" s="29">
        <v>0</v>
      </c>
      <c r="I1020" s="29">
        <v>0</v>
      </c>
      <c r="J1020" s="29">
        <v>0</v>
      </c>
      <c r="K1020" s="29">
        <v>0</v>
      </c>
      <c r="L1020" s="29">
        <v>0</v>
      </c>
      <c r="M1020" s="29">
        <v>0</v>
      </c>
      <c r="N1020" s="29">
        <v>0</v>
      </c>
      <c r="O1020" s="29">
        <v>0</v>
      </c>
      <c r="P1020" s="29">
        <v>0</v>
      </c>
      <c r="Q1020" s="29">
        <v>0</v>
      </c>
      <c r="R1020" s="29">
        <v>0</v>
      </c>
      <c r="S1020" s="29">
        <v>0</v>
      </c>
      <c r="T1020" s="29">
        <v>0</v>
      </c>
      <c r="U1020" s="29">
        <v>0</v>
      </c>
      <c r="V1020" s="29">
        <v>0</v>
      </c>
      <c r="W1020" s="29">
        <v>0</v>
      </c>
      <c r="X1020" s="26">
        <v>0</v>
      </c>
      <c r="Y1020" s="26">
        <v>0</v>
      </c>
      <c r="Z1020" s="26">
        <v>0</v>
      </c>
      <c r="AA1020" s="26">
        <v>0</v>
      </c>
      <c r="AB1020" s="26">
        <v>0</v>
      </c>
      <c r="AC1020" s="26">
        <v>0</v>
      </c>
      <c r="AD1020" s="26">
        <v>0</v>
      </c>
      <c r="AE1020" s="26">
        <v>0</v>
      </c>
      <c r="AF1020" s="26">
        <v>0</v>
      </c>
      <c r="AG1020" s="26">
        <v>0</v>
      </c>
      <c r="AH1020" s="26">
        <v>100</v>
      </c>
      <c r="AI1020" s="26"/>
      <c r="AJ1020" s="26"/>
      <c r="AK1020" s="26"/>
      <c r="AL1020" s="26"/>
      <c r="AM1020" s="26"/>
      <c r="AN1020" s="26"/>
      <c r="AO1020" s="26"/>
      <c r="AP1020" s="26"/>
      <c r="AQ1020" s="26"/>
      <c r="AR1020" s="26"/>
      <c r="AS1020" s="26"/>
      <c r="AT1020" s="26"/>
      <c r="AU1020" s="26"/>
      <c r="AV1020" s="26"/>
      <c r="AW1020" s="26"/>
      <c r="AX1020" s="26"/>
      <c r="AY1020" s="26"/>
      <c r="AZ1020" s="26"/>
      <c r="BA1020" s="26"/>
      <c r="BB1020" s="26"/>
      <c r="BC1020" s="26"/>
      <c r="BD1020" s="26"/>
      <c r="BE1020" s="26"/>
      <c r="BF1020" s="26"/>
      <c r="BG1020" s="26"/>
      <c r="BH1020" s="26"/>
      <c r="BI1020" s="26"/>
      <c r="BJ1020" s="26"/>
      <c r="BK1020" s="26"/>
      <c r="BL1020" s="41"/>
      <c r="BM1020" t="s">
        <v>100</v>
      </c>
    </row>
    <row r="1021" spans="1:65" x14ac:dyDescent="0.2">
      <c r="A1021" s="6"/>
      <c r="B1021" s="40" t="s">
        <v>54</v>
      </c>
      <c r="C1021" s="24" t="s">
        <v>83</v>
      </c>
      <c r="D1021" s="25"/>
      <c r="E1021" s="26"/>
      <c r="F1021" s="26"/>
      <c r="G1021" s="26"/>
      <c r="H1021" s="26"/>
      <c r="I1021" s="26"/>
      <c r="J1021" s="26"/>
      <c r="K1021" s="26"/>
      <c r="L1021" s="26"/>
      <c r="M1021" s="26"/>
      <c r="N1021" s="26"/>
      <c r="O1021" s="26"/>
      <c r="P1021" s="26"/>
      <c r="Q1021" s="26"/>
      <c r="R1021" s="26"/>
      <c r="S1021" s="26"/>
      <c r="T1021" s="26"/>
      <c r="U1021" s="26"/>
      <c r="V1021" s="26"/>
      <c r="W1021" s="30"/>
      <c r="X1021" s="30"/>
      <c r="Y1021" s="30"/>
      <c r="Z1021" s="30"/>
      <c r="AA1021" s="30"/>
      <c r="AB1021" s="30"/>
      <c r="AC1021" s="30"/>
      <c r="AD1021" s="30"/>
      <c r="AE1021" s="30"/>
      <c r="AF1021" s="30"/>
      <c r="AG1021" s="30"/>
      <c r="AH1021" s="30"/>
      <c r="AI1021" s="30"/>
      <c r="AJ1021" s="30"/>
      <c r="AK1021" s="30"/>
      <c r="AL1021" s="30"/>
      <c r="AM1021" s="30"/>
      <c r="AN1021" s="30"/>
      <c r="AO1021" s="30"/>
      <c r="AP1021" s="30"/>
      <c r="AQ1021" s="30"/>
      <c r="AR1021" s="30"/>
      <c r="AS1021" s="30"/>
      <c r="AT1021" s="30"/>
      <c r="AU1021" s="30"/>
      <c r="AV1021" s="30"/>
      <c r="AW1021" s="30"/>
      <c r="AX1021" s="30"/>
      <c r="AY1021" s="30"/>
      <c r="AZ1021" s="30"/>
      <c r="BA1021" s="30"/>
      <c r="BB1021" s="30"/>
      <c r="BC1021" s="30"/>
      <c r="BD1021" s="30"/>
      <c r="BE1021" s="30"/>
      <c r="BF1021" s="30"/>
      <c r="BG1021" s="30"/>
      <c r="BH1021" s="30"/>
      <c r="BI1021" s="30"/>
      <c r="BJ1021" s="30"/>
      <c r="BK1021" s="30"/>
      <c r="BL1021" s="43"/>
      <c r="BM1021" t="s">
        <v>100</v>
      </c>
    </row>
    <row r="1022" spans="1:65" x14ac:dyDescent="0.2">
      <c r="A1022" s="6"/>
      <c r="B1022" s="40" t="s">
        <v>54</v>
      </c>
      <c r="C1022" s="24" t="s">
        <v>75</v>
      </c>
      <c r="D1022" s="25"/>
      <c r="E1022" s="26"/>
      <c r="F1022" s="26"/>
      <c r="G1022" s="26"/>
      <c r="H1022" s="26"/>
      <c r="I1022" s="26"/>
      <c r="J1022" s="26"/>
      <c r="K1022" s="26"/>
      <c r="L1022" s="26"/>
      <c r="M1022" s="26"/>
      <c r="N1022" s="26"/>
      <c r="O1022" s="26"/>
      <c r="P1022" s="26"/>
      <c r="Q1022" s="26"/>
      <c r="R1022" s="26"/>
      <c r="S1022" s="26"/>
      <c r="T1022" s="26"/>
      <c r="U1022" s="26"/>
      <c r="V1022" s="26"/>
      <c r="W1022" s="26"/>
      <c r="X1022" s="26"/>
      <c r="Y1022" s="26"/>
      <c r="Z1022" s="26"/>
      <c r="AA1022" s="26"/>
      <c r="AB1022" s="26"/>
      <c r="AC1022" s="26"/>
      <c r="AD1022" s="26"/>
      <c r="AE1022" s="26"/>
      <c r="AF1022" s="26"/>
      <c r="AG1022" s="26"/>
      <c r="AH1022" s="26"/>
      <c r="AI1022" s="26"/>
      <c r="AJ1022" s="26"/>
      <c r="AK1022" s="26"/>
      <c r="AL1022" s="26"/>
      <c r="AM1022" s="26"/>
      <c r="AN1022" s="26"/>
      <c r="AO1022" s="26"/>
      <c r="AP1022" s="26"/>
      <c r="AQ1022" s="26"/>
      <c r="AR1022" s="26"/>
      <c r="AS1022" s="26"/>
      <c r="AT1022" s="26"/>
      <c r="AU1022" s="26"/>
      <c r="AV1022" s="26"/>
      <c r="AW1022" s="26"/>
      <c r="AX1022" s="26"/>
      <c r="AY1022" s="26"/>
      <c r="AZ1022" s="26"/>
      <c r="BA1022" s="26"/>
      <c r="BB1022" s="26"/>
      <c r="BC1022" s="26"/>
      <c r="BD1022" s="26"/>
      <c r="BE1022" s="26"/>
      <c r="BF1022" s="26"/>
      <c r="BG1022" s="26"/>
      <c r="BH1022" s="26"/>
      <c r="BI1022" s="26"/>
      <c r="BJ1022" s="26"/>
      <c r="BK1022" s="26"/>
      <c r="BL1022" s="41"/>
      <c r="BM1022" t="s">
        <v>100</v>
      </c>
    </row>
    <row r="1023" spans="1:65" x14ac:dyDescent="0.2">
      <c r="A1023" s="6"/>
      <c r="B1023" s="40" t="s">
        <v>54</v>
      </c>
      <c r="C1023" s="24" t="s">
        <v>79</v>
      </c>
      <c r="D1023" s="25"/>
      <c r="E1023" s="26"/>
      <c r="F1023" s="26"/>
      <c r="G1023" s="26"/>
      <c r="H1023" s="26"/>
      <c r="I1023" s="26"/>
      <c r="J1023" s="26"/>
      <c r="K1023" s="26"/>
      <c r="L1023" s="26"/>
      <c r="M1023" s="26"/>
      <c r="N1023" s="26"/>
      <c r="O1023" s="26"/>
      <c r="P1023" s="26"/>
      <c r="Q1023" s="26"/>
      <c r="R1023" s="26"/>
      <c r="S1023" s="26"/>
      <c r="T1023" s="26"/>
      <c r="U1023" s="26"/>
      <c r="V1023" s="26"/>
      <c r="W1023" s="26"/>
      <c r="X1023" s="26"/>
      <c r="Y1023" s="26"/>
      <c r="Z1023" s="26"/>
      <c r="AA1023" s="26"/>
      <c r="AB1023" s="26"/>
      <c r="AC1023" s="26"/>
      <c r="AD1023" s="26"/>
      <c r="AE1023" s="26"/>
      <c r="AF1023" s="26"/>
      <c r="AG1023" s="26"/>
      <c r="AH1023" s="26"/>
      <c r="AI1023" s="26"/>
      <c r="AJ1023" s="26"/>
      <c r="AK1023" s="26"/>
      <c r="AL1023" s="26"/>
      <c r="AM1023" s="26"/>
      <c r="AN1023" s="26"/>
      <c r="AO1023" s="26"/>
      <c r="AP1023" s="26"/>
      <c r="AQ1023" s="26"/>
      <c r="AR1023" s="26"/>
      <c r="AS1023" s="26"/>
      <c r="AT1023" s="26"/>
      <c r="AU1023" s="26"/>
      <c r="AV1023" s="26"/>
      <c r="AW1023" s="26"/>
      <c r="AX1023" s="26"/>
      <c r="AY1023" s="26"/>
      <c r="AZ1023" s="26"/>
      <c r="BA1023" s="26"/>
      <c r="BB1023" s="26"/>
      <c r="BC1023" s="26"/>
      <c r="BD1023" s="26"/>
      <c r="BE1023" s="26"/>
      <c r="BF1023" s="26"/>
      <c r="BG1023" s="26"/>
      <c r="BH1023" s="26"/>
      <c r="BI1023" s="26"/>
      <c r="BJ1023" s="26"/>
      <c r="BK1023" s="26"/>
      <c r="BL1023" s="41"/>
      <c r="BM1023" t="s">
        <v>100</v>
      </c>
    </row>
    <row r="1024" spans="1:65" x14ac:dyDescent="0.2">
      <c r="A1024" s="6"/>
      <c r="B1024" s="40" t="s">
        <v>54</v>
      </c>
      <c r="C1024" s="24" t="s">
        <v>80</v>
      </c>
      <c r="D1024" s="25"/>
      <c r="E1024" s="26"/>
      <c r="F1024" s="26"/>
      <c r="G1024" s="26"/>
      <c r="H1024" s="26"/>
      <c r="I1024" s="26"/>
      <c r="J1024" s="26"/>
      <c r="K1024" s="26"/>
      <c r="L1024" s="26"/>
      <c r="M1024" s="26"/>
      <c r="N1024" s="26"/>
      <c r="O1024" s="26"/>
      <c r="P1024" s="26"/>
      <c r="Q1024" s="26"/>
      <c r="R1024" s="26"/>
      <c r="S1024" s="26"/>
      <c r="T1024" s="26"/>
      <c r="U1024" s="26"/>
      <c r="V1024" s="26"/>
      <c r="W1024" s="26"/>
      <c r="X1024" s="26"/>
      <c r="Y1024" s="26"/>
      <c r="Z1024" s="26"/>
      <c r="AA1024" s="26"/>
      <c r="AB1024" s="26"/>
      <c r="AC1024" s="26"/>
      <c r="AD1024" s="26"/>
      <c r="AE1024" s="26"/>
      <c r="AF1024" s="26"/>
      <c r="AG1024" s="26"/>
      <c r="AH1024" s="26"/>
      <c r="AI1024" s="26"/>
      <c r="AJ1024" s="26"/>
      <c r="AK1024" s="26"/>
      <c r="AL1024" s="26"/>
      <c r="AM1024" s="26"/>
      <c r="AN1024" s="26"/>
      <c r="AO1024" s="26"/>
      <c r="AP1024" s="26"/>
      <c r="AQ1024" s="26"/>
      <c r="AR1024" s="26"/>
      <c r="AS1024" s="26"/>
      <c r="AT1024" s="26"/>
      <c r="AU1024" s="26"/>
      <c r="AV1024" s="26"/>
      <c r="AW1024" s="26"/>
      <c r="AX1024" s="26"/>
      <c r="AY1024" s="26"/>
      <c r="AZ1024" s="26"/>
      <c r="BA1024" s="26"/>
      <c r="BB1024" s="26"/>
      <c r="BC1024" s="26"/>
      <c r="BD1024" s="26"/>
      <c r="BE1024" s="26"/>
      <c r="BF1024" s="26"/>
      <c r="BG1024" s="26"/>
      <c r="BH1024" s="26"/>
      <c r="BI1024" s="26"/>
      <c r="BJ1024" s="26"/>
      <c r="BK1024" s="26"/>
      <c r="BL1024" s="41"/>
      <c r="BM1024" t="s">
        <v>100</v>
      </c>
    </row>
    <row r="1025" spans="1:65" x14ac:dyDescent="0.2">
      <c r="A1025" s="6"/>
      <c r="B1025" s="46" t="s">
        <v>54</v>
      </c>
      <c r="C1025" s="24" t="s">
        <v>78</v>
      </c>
      <c r="D1025" s="25"/>
      <c r="E1025" s="26"/>
      <c r="F1025" s="26"/>
      <c r="G1025" s="26"/>
      <c r="H1025" s="26"/>
      <c r="I1025" s="26"/>
      <c r="J1025" s="26"/>
      <c r="K1025" s="26"/>
      <c r="L1025" s="26"/>
      <c r="M1025" s="26"/>
      <c r="N1025" s="26"/>
      <c r="O1025" s="26"/>
      <c r="P1025" s="26"/>
      <c r="Q1025" s="26"/>
      <c r="R1025" s="26"/>
      <c r="S1025" s="26"/>
      <c r="T1025" s="26"/>
      <c r="U1025" s="26"/>
      <c r="V1025" s="26"/>
      <c r="W1025" s="26"/>
      <c r="X1025" s="26"/>
      <c r="Y1025" s="26"/>
      <c r="Z1025" s="26"/>
      <c r="AA1025" s="26"/>
      <c r="AB1025" s="26"/>
      <c r="AC1025" s="26"/>
      <c r="AD1025" s="26"/>
      <c r="AE1025" s="26"/>
      <c r="AF1025" s="26"/>
      <c r="AG1025" s="26"/>
      <c r="AH1025" s="26"/>
      <c r="AI1025" s="26"/>
      <c r="AJ1025" s="26"/>
      <c r="AK1025" s="26"/>
      <c r="AL1025" s="26"/>
      <c r="AM1025" s="26"/>
      <c r="AN1025" s="26"/>
      <c r="AO1025" s="26"/>
      <c r="AP1025" s="26"/>
      <c r="AQ1025" s="26"/>
      <c r="AR1025" s="26"/>
      <c r="AS1025" s="26"/>
      <c r="AT1025" s="26"/>
      <c r="AU1025" s="26"/>
      <c r="AV1025" s="26"/>
      <c r="AW1025" s="26"/>
      <c r="AX1025" s="26"/>
      <c r="AY1025" s="26"/>
      <c r="AZ1025" s="26"/>
      <c r="BA1025" s="26"/>
      <c r="BB1025" s="26"/>
      <c r="BC1025" s="26"/>
      <c r="BD1025" s="26"/>
      <c r="BE1025" s="26"/>
      <c r="BF1025" s="26"/>
      <c r="BG1025" s="26"/>
      <c r="BH1025" s="26"/>
      <c r="BI1025" s="26"/>
      <c r="BJ1025" s="26"/>
      <c r="BK1025" s="26"/>
      <c r="BL1025" s="41"/>
      <c r="BM1025" t="s">
        <v>100</v>
      </c>
    </row>
    <row r="1026" spans="1:65" x14ac:dyDescent="0.2">
      <c r="A1026" s="6"/>
      <c r="B1026" s="40" t="s">
        <v>54</v>
      </c>
      <c r="C1026" s="31" t="s">
        <v>44</v>
      </c>
      <c r="D1026" s="27">
        <v>0</v>
      </c>
      <c r="E1026" s="28">
        <v>0</v>
      </c>
      <c r="F1026" s="28">
        <v>0</v>
      </c>
      <c r="G1026" s="28">
        <v>0</v>
      </c>
      <c r="H1026" s="28">
        <v>0</v>
      </c>
      <c r="I1026" s="28">
        <v>0</v>
      </c>
      <c r="J1026" s="28">
        <v>0</v>
      </c>
      <c r="K1026" s="28">
        <v>0</v>
      </c>
      <c r="L1026" s="28">
        <v>0</v>
      </c>
      <c r="M1026" s="28">
        <v>0</v>
      </c>
      <c r="N1026" s="28">
        <v>0</v>
      </c>
      <c r="O1026" s="28">
        <v>0</v>
      </c>
      <c r="P1026" s="28">
        <v>0</v>
      </c>
      <c r="Q1026" s="28">
        <v>0</v>
      </c>
      <c r="R1026" s="28">
        <v>0</v>
      </c>
      <c r="S1026" s="28">
        <v>0</v>
      </c>
      <c r="T1026" s="28">
        <v>0</v>
      </c>
      <c r="U1026" s="28">
        <v>0</v>
      </c>
      <c r="V1026" s="28">
        <v>0</v>
      </c>
      <c r="W1026" s="28">
        <v>0</v>
      </c>
      <c r="X1026" s="28">
        <v>0</v>
      </c>
      <c r="Y1026" s="28">
        <v>0</v>
      </c>
      <c r="Z1026" s="28">
        <v>0</v>
      </c>
      <c r="AA1026" s="28">
        <v>0</v>
      </c>
      <c r="AB1026" s="28">
        <v>0</v>
      </c>
      <c r="AC1026" s="28">
        <v>0</v>
      </c>
      <c r="AD1026" s="28">
        <v>0</v>
      </c>
      <c r="AE1026" s="28">
        <v>0</v>
      </c>
      <c r="AF1026" s="28">
        <v>0</v>
      </c>
      <c r="AG1026" s="28">
        <v>0</v>
      </c>
      <c r="AH1026" s="28">
        <v>0</v>
      </c>
      <c r="AI1026" s="28">
        <v>0</v>
      </c>
      <c r="AJ1026" s="28">
        <v>0</v>
      </c>
      <c r="AK1026" s="28">
        <v>0</v>
      </c>
      <c r="AL1026" s="28">
        <v>0</v>
      </c>
      <c r="AM1026" s="28">
        <v>0</v>
      </c>
      <c r="AN1026" s="28">
        <v>0</v>
      </c>
      <c r="AO1026" s="28">
        <v>0</v>
      </c>
      <c r="AP1026" s="28">
        <v>0</v>
      </c>
      <c r="AQ1026" s="28">
        <v>0</v>
      </c>
      <c r="AR1026" s="28">
        <v>0</v>
      </c>
      <c r="AS1026" s="28">
        <v>0</v>
      </c>
      <c r="AT1026" s="28">
        <v>0</v>
      </c>
      <c r="AU1026" s="28">
        <v>0</v>
      </c>
      <c r="AV1026" s="28">
        <v>0</v>
      </c>
      <c r="AW1026" s="28">
        <v>0</v>
      </c>
      <c r="AX1026" s="28">
        <v>0</v>
      </c>
      <c r="AY1026" s="28">
        <v>0</v>
      </c>
      <c r="AZ1026" s="28">
        <v>0</v>
      </c>
      <c r="BA1026" s="28">
        <v>0</v>
      </c>
      <c r="BB1026" s="28">
        <v>0</v>
      </c>
      <c r="BC1026" s="28">
        <v>0</v>
      </c>
      <c r="BD1026" s="28">
        <v>0</v>
      </c>
      <c r="BE1026" s="28">
        <v>0</v>
      </c>
      <c r="BF1026" s="28">
        <v>0</v>
      </c>
      <c r="BG1026" s="28">
        <v>0</v>
      </c>
      <c r="BH1026" s="28">
        <v>0</v>
      </c>
      <c r="BI1026" s="28">
        <v>0</v>
      </c>
      <c r="BJ1026" s="28">
        <v>0</v>
      </c>
      <c r="BK1026" s="28">
        <v>0</v>
      </c>
      <c r="BL1026" s="42">
        <v>0</v>
      </c>
      <c r="BM1026" t="s">
        <v>100</v>
      </c>
    </row>
    <row r="1027" spans="1:65" x14ac:dyDescent="0.2">
      <c r="A1027" s="6"/>
      <c r="B1027" s="40" t="s">
        <v>54</v>
      </c>
      <c r="C1027" s="24" t="s">
        <v>74</v>
      </c>
      <c r="D1027" s="35">
        <v>0</v>
      </c>
      <c r="E1027" s="29">
        <v>0</v>
      </c>
      <c r="F1027" s="29">
        <v>0</v>
      </c>
      <c r="G1027" s="29">
        <v>0</v>
      </c>
      <c r="H1027" s="29">
        <v>0</v>
      </c>
      <c r="I1027" s="29">
        <v>0</v>
      </c>
      <c r="J1027" s="29">
        <v>0</v>
      </c>
      <c r="K1027" s="29">
        <v>0</v>
      </c>
      <c r="L1027" s="29">
        <v>0</v>
      </c>
      <c r="M1027" s="29">
        <v>0</v>
      </c>
      <c r="N1027" s="29">
        <v>0</v>
      </c>
      <c r="O1027" s="29">
        <v>0</v>
      </c>
      <c r="P1027" s="29">
        <v>0</v>
      </c>
      <c r="Q1027" s="29">
        <v>0</v>
      </c>
      <c r="R1027" s="29">
        <v>0</v>
      </c>
      <c r="S1027" s="29">
        <v>0</v>
      </c>
      <c r="T1027" s="29">
        <v>0</v>
      </c>
      <c r="U1027" s="29">
        <v>0</v>
      </c>
      <c r="V1027" s="29">
        <v>0</v>
      </c>
      <c r="W1027" s="29">
        <v>0</v>
      </c>
      <c r="X1027" s="26">
        <v>0</v>
      </c>
      <c r="Y1027" s="26">
        <v>0</v>
      </c>
      <c r="Z1027" s="26">
        <v>0</v>
      </c>
      <c r="AA1027" s="26">
        <v>0</v>
      </c>
      <c r="AB1027" s="26">
        <v>0</v>
      </c>
      <c r="AC1027" s="26">
        <v>0</v>
      </c>
      <c r="AD1027" s="26">
        <v>0</v>
      </c>
      <c r="AE1027" s="26">
        <v>0</v>
      </c>
      <c r="AF1027" s="26">
        <v>0</v>
      </c>
      <c r="AG1027" s="26">
        <v>0</v>
      </c>
      <c r="AH1027" s="26">
        <v>0</v>
      </c>
      <c r="AI1027" s="26"/>
      <c r="AJ1027" s="26"/>
      <c r="AK1027" s="26"/>
      <c r="AL1027" s="26"/>
      <c r="AM1027" s="26"/>
      <c r="AN1027" s="26"/>
      <c r="AO1027" s="26"/>
      <c r="AP1027" s="26"/>
      <c r="AQ1027" s="26"/>
      <c r="AR1027" s="26"/>
      <c r="AS1027" s="26"/>
      <c r="AT1027" s="26"/>
      <c r="AU1027" s="26"/>
      <c r="AV1027" s="26"/>
      <c r="AW1027" s="26"/>
      <c r="AX1027" s="26"/>
      <c r="AY1027" s="26"/>
      <c r="AZ1027" s="26"/>
      <c r="BA1027" s="26"/>
      <c r="BB1027" s="26"/>
      <c r="BC1027" s="26"/>
      <c r="BD1027" s="26"/>
      <c r="BE1027" s="26"/>
      <c r="BF1027" s="26"/>
      <c r="BG1027" s="26"/>
      <c r="BH1027" s="26"/>
      <c r="BI1027" s="26"/>
      <c r="BJ1027" s="26"/>
      <c r="BK1027" s="26"/>
      <c r="BL1027" s="41"/>
      <c r="BM1027" t="s">
        <v>100</v>
      </c>
    </row>
    <row r="1028" spans="1:65" x14ac:dyDescent="0.2">
      <c r="A1028" s="6"/>
      <c r="B1028" s="40" t="s">
        <v>54</v>
      </c>
      <c r="C1028" s="24" t="s">
        <v>83</v>
      </c>
      <c r="D1028" s="25"/>
      <c r="E1028" s="26"/>
      <c r="F1028" s="26"/>
      <c r="G1028" s="26"/>
      <c r="H1028" s="26"/>
      <c r="I1028" s="26"/>
      <c r="J1028" s="26"/>
      <c r="K1028" s="26"/>
      <c r="L1028" s="26"/>
      <c r="M1028" s="26"/>
      <c r="N1028" s="26"/>
      <c r="O1028" s="26"/>
      <c r="P1028" s="26"/>
      <c r="Q1028" s="26"/>
      <c r="R1028" s="26"/>
      <c r="S1028" s="26"/>
      <c r="T1028" s="26"/>
      <c r="U1028" s="26"/>
      <c r="V1028" s="26"/>
      <c r="W1028" s="30"/>
      <c r="X1028" s="30"/>
      <c r="Y1028" s="30"/>
      <c r="Z1028" s="30"/>
      <c r="AA1028" s="30"/>
      <c r="AB1028" s="30"/>
      <c r="AC1028" s="30"/>
      <c r="AD1028" s="30"/>
      <c r="AE1028" s="30"/>
      <c r="AF1028" s="30"/>
      <c r="AG1028" s="30"/>
      <c r="AH1028" s="30"/>
      <c r="AI1028" s="30"/>
      <c r="AJ1028" s="30"/>
      <c r="AK1028" s="30"/>
      <c r="AL1028" s="30"/>
      <c r="AM1028" s="30"/>
      <c r="AN1028" s="30"/>
      <c r="AO1028" s="30"/>
      <c r="AP1028" s="30"/>
      <c r="AQ1028" s="30"/>
      <c r="AR1028" s="30"/>
      <c r="AS1028" s="30"/>
      <c r="AT1028" s="30"/>
      <c r="AU1028" s="30"/>
      <c r="AV1028" s="30"/>
      <c r="AW1028" s="30"/>
      <c r="AX1028" s="30"/>
      <c r="AY1028" s="30"/>
      <c r="AZ1028" s="30"/>
      <c r="BA1028" s="30"/>
      <c r="BB1028" s="30"/>
      <c r="BC1028" s="30"/>
      <c r="BD1028" s="30"/>
      <c r="BE1028" s="30"/>
      <c r="BF1028" s="30"/>
      <c r="BG1028" s="30"/>
      <c r="BH1028" s="30"/>
      <c r="BI1028" s="30"/>
      <c r="BJ1028" s="30"/>
      <c r="BK1028" s="30"/>
      <c r="BL1028" s="43"/>
      <c r="BM1028" t="s">
        <v>100</v>
      </c>
    </row>
    <row r="1029" spans="1:65" x14ac:dyDescent="0.2">
      <c r="A1029" s="6"/>
      <c r="B1029" s="40" t="s">
        <v>54</v>
      </c>
      <c r="C1029" s="24" t="s">
        <v>75</v>
      </c>
      <c r="D1029" s="25"/>
      <c r="E1029" s="26"/>
      <c r="F1029" s="26"/>
      <c r="G1029" s="26"/>
      <c r="H1029" s="26"/>
      <c r="I1029" s="26"/>
      <c r="J1029" s="26"/>
      <c r="K1029" s="26"/>
      <c r="L1029" s="26"/>
      <c r="M1029" s="26"/>
      <c r="N1029" s="26"/>
      <c r="O1029" s="26"/>
      <c r="P1029" s="26"/>
      <c r="Q1029" s="26"/>
      <c r="R1029" s="26"/>
      <c r="S1029" s="26"/>
      <c r="T1029" s="26"/>
      <c r="U1029" s="26"/>
      <c r="V1029" s="26"/>
      <c r="W1029" s="26"/>
      <c r="X1029" s="26"/>
      <c r="Y1029" s="26"/>
      <c r="Z1029" s="26"/>
      <c r="AA1029" s="26"/>
      <c r="AB1029" s="26"/>
      <c r="AC1029" s="26"/>
      <c r="AD1029" s="26"/>
      <c r="AE1029" s="26"/>
      <c r="AF1029" s="26"/>
      <c r="AG1029" s="26"/>
      <c r="AH1029" s="26"/>
      <c r="AI1029" s="26"/>
      <c r="AJ1029" s="26"/>
      <c r="AK1029" s="26"/>
      <c r="AL1029" s="26"/>
      <c r="AM1029" s="26"/>
      <c r="AN1029" s="26"/>
      <c r="AO1029" s="26"/>
      <c r="AP1029" s="26"/>
      <c r="AQ1029" s="26"/>
      <c r="AR1029" s="26"/>
      <c r="AS1029" s="26"/>
      <c r="AT1029" s="26"/>
      <c r="AU1029" s="26"/>
      <c r="AV1029" s="26"/>
      <c r="AW1029" s="26"/>
      <c r="AX1029" s="26"/>
      <c r="AY1029" s="26"/>
      <c r="AZ1029" s="26"/>
      <c r="BA1029" s="26"/>
      <c r="BB1029" s="26"/>
      <c r="BC1029" s="26"/>
      <c r="BD1029" s="26"/>
      <c r="BE1029" s="26"/>
      <c r="BF1029" s="26"/>
      <c r="BG1029" s="26"/>
      <c r="BH1029" s="26"/>
      <c r="BI1029" s="26"/>
      <c r="BJ1029" s="26"/>
      <c r="BK1029" s="26"/>
      <c r="BL1029" s="41"/>
      <c r="BM1029" t="s">
        <v>100</v>
      </c>
    </row>
    <row r="1030" spans="1:65" x14ac:dyDescent="0.2">
      <c r="A1030" s="6"/>
      <c r="B1030" s="40" t="s">
        <v>54</v>
      </c>
      <c r="C1030" s="24" t="s">
        <v>79</v>
      </c>
      <c r="D1030" s="25"/>
      <c r="E1030" s="26"/>
      <c r="F1030" s="26"/>
      <c r="G1030" s="26"/>
      <c r="H1030" s="26"/>
      <c r="I1030" s="26"/>
      <c r="J1030" s="26"/>
      <c r="K1030" s="26"/>
      <c r="L1030" s="26"/>
      <c r="M1030" s="26"/>
      <c r="N1030" s="26"/>
      <c r="O1030" s="26"/>
      <c r="P1030" s="26"/>
      <c r="Q1030" s="26"/>
      <c r="R1030" s="26"/>
      <c r="S1030" s="26"/>
      <c r="T1030" s="26"/>
      <c r="U1030" s="26"/>
      <c r="V1030" s="26"/>
      <c r="W1030" s="26"/>
      <c r="X1030" s="26"/>
      <c r="Y1030" s="26"/>
      <c r="Z1030" s="26"/>
      <c r="AA1030" s="26"/>
      <c r="AB1030" s="26"/>
      <c r="AC1030" s="26"/>
      <c r="AD1030" s="26"/>
      <c r="AE1030" s="26"/>
      <c r="AF1030" s="26"/>
      <c r="AG1030" s="26"/>
      <c r="AH1030" s="26"/>
      <c r="AI1030" s="26"/>
      <c r="AJ1030" s="26"/>
      <c r="AK1030" s="26"/>
      <c r="AL1030" s="26"/>
      <c r="AM1030" s="26"/>
      <c r="AN1030" s="26"/>
      <c r="AO1030" s="26"/>
      <c r="AP1030" s="26"/>
      <c r="AQ1030" s="26"/>
      <c r="AR1030" s="26"/>
      <c r="AS1030" s="26"/>
      <c r="AT1030" s="26"/>
      <c r="AU1030" s="26"/>
      <c r="AV1030" s="26"/>
      <c r="AW1030" s="26"/>
      <c r="AX1030" s="26"/>
      <c r="AY1030" s="26"/>
      <c r="AZ1030" s="26"/>
      <c r="BA1030" s="26"/>
      <c r="BB1030" s="26"/>
      <c r="BC1030" s="26"/>
      <c r="BD1030" s="26"/>
      <c r="BE1030" s="26"/>
      <c r="BF1030" s="26"/>
      <c r="BG1030" s="26"/>
      <c r="BH1030" s="26"/>
      <c r="BI1030" s="26"/>
      <c r="BJ1030" s="26"/>
      <c r="BK1030" s="26"/>
      <c r="BL1030" s="41"/>
      <c r="BM1030" t="s">
        <v>100</v>
      </c>
    </row>
    <row r="1031" spans="1:65" x14ac:dyDescent="0.2">
      <c r="A1031" s="6"/>
      <c r="B1031" s="40" t="s">
        <v>54</v>
      </c>
      <c r="C1031" s="24" t="s">
        <v>80</v>
      </c>
      <c r="D1031" s="25"/>
      <c r="E1031" s="26"/>
      <c r="F1031" s="26"/>
      <c r="G1031" s="26"/>
      <c r="H1031" s="26"/>
      <c r="I1031" s="26"/>
      <c r="J1031" s="26"/>
      <c r="K1031" s="26"/>
      <c r="L1031" s="26"/>
      <c r="M1031" s="26"/>
      <c r="N1031" s="26"/>
      <c r="O1031" s="26"/>
      <c r="P1031" s="26"/>
      <c r="Q1031" s="26"/>
      <c r="R1031" s="26"/>
      <c r="S1031" s="26"/>
      <c r="T1031" s="26"/>
      <c r="U1031" s="26"/>
      <c r="V1031" s="26"/>
      <c r="W1031" s="26"/>
      <c r="X1031" s="26"/>
      <c r="Y1031" s="26"/>
      <c r="Z1031" s="26"/>
      <c r="AA1031" s="26"/>
      <c r="AB1031" s="26"/>
      <c r="AC1031" s="26"/>
      <c r="AD1031" s="26"/>
      <c r="AE1031" s="26"/>
      <c r="AF1031" s="26"/>
      <c r="AG1031" s="26"/>
      <c r="AH1031" s="26"/>
      <c r="AI1031" s="26"/>
      <c r="AJ1031" s="26"/>
      <c r="AK1031" s="26"/>
      <c r="AL1031" s="26"/>
      <c r="AM1031" s="26"/>
      <c r="AN1031" s="26"/>
      <c r="AO1031" s="26"/>
      <c r="AP1031" s="26"/>
      <c r="AQ1031" s="26"/>
      <c r="AR1031" s="26"/>
      <c r="AS1031" s="26"/>
      <c r="AT1031" s="26"/>
      <c r="AU1031" s="26"/>
      <c r="AV1031" s="26"/>
      <c r="AW1031" s="26"/>
      <c r="AX1031" s="26"/>
      <c r="AY1031" s="26"/>
      <c r="AZ1031" s="26"/>
      <c r="BA1031" s="26"/>
      <c r="BB1031" s="26"/>
      <c r="BC1031" s="26"/>
      <c r="BD1031" s="26"/>
      <c r="BE1031" s="26"/>
      <c r="BF1031" s="26"/>
      <c r="BG1031" s="26"/>
      <c r="BH1031" s="26"/>
      <c r="BI1031" s="26"/>
      <c r="BJ1031" s="26"/>
      <c r="BK1031" s="26"/>
      <c r="BL1031" s="41"/>
      <c r="BM1031" t="s">
        <v>100</v>
      </c>
    </row>
    <row r="1032" spans="1:65" ht="13.5" thickBot="1" x14ac:dyDescent="0.25">
      <c r="A1032" s="6"/>
      <c r="B1032" s="46" t="s">
        <v>54</v>
      </c>
      <c r="C1032" s="24" t="s">
        <v>78</v>
      </c>
      <c r="D1032" s="25"/>
      <c r="E1032" s="26"/>
      <c r="F1032" s="26"/>
      <c r="G1032" s="26"/>
      <c r="H1032" s="26"/>
      <c r="I1032" s="26"/>
      <c r="J1032" s="26"/>
      <c r="K1032" s="26"/>
      <c r="L1032" s="26"/>
      <c r="M1032" s="26"/>
      <c r="N1032" s="26"/>
      <c r="O1032" s="26"/>
      <c r="P1032" s="26"/>
      <c r="Q1032" s="26"/>
      <c r="R1032" s="26"/>
      <c r="S1032" s="26"/>
      <c r="T1032" s="26"/>
      <c r="U1032" s="26"/>
      <c r="V1032" s="26"/>
      <c r="W1032" s="26"/>
      <c r="X1032" s="26"/>
      <c r="Y1032" s="26"/>
      <c r="Z1032" s="26"/>
      <c r="AA1032" s="26"/>
      <c r="AB1032" s="26"/>
      <c r="AC1032" s="26"/>
      <c r="AD1032" s="26"/>
      <c r="AE1032" s="26"/>
      <c r="AF1032" s="26"/>
      <c r="AG1032" s="26"/>
      <c r="AH1032" s="26"/>
      <c r="AI1032" s="26"/>
      <c r="AJ1032" s="26"/>
      <c r="AK1032" s="26"/>
      <c r="AL1032" s="26"/>
      <c r="AM1032" s="26"/>
      <c r="AN1032" s="26"/>
      <c r="AO1032" s="26"/>
      <c r="AP1032" s="26"/>
      <c r="AQ1032" s="26"/>
      <c r="AR1032" s="26"/>
      <c r="AS1032" s="26"/>
      <c r="AT1032" s="26"/>
      <c r="AU1032" s="26"/>
      <c r="AV1032" s="26"/>
      <c r="AW1032" s="26"/>
      <c r="AX1032" s="26"/>
      <c r="AY1032" s="26"/>
      <c r="AZ1032" s="26"/>
      <c r="BA1032" s="26"/>
      <c r="BB1032" s="26"/>
      <c r="BC1032" s="26"/>
      <c r="BD1032" s="26"/>
      <c r="BE1032" s="26"/>
      <c r="BF1032" s="26"/>
      <c r="BG1032" s="26"/>
      <c r="BH1032" s="26"/>
      <c r="BI1032" s="26"/>
      <c r="BJ1032" s="26"/>
      <c r="BK1032" s="26"/>
      <c r="BL1032" s="41"/>
      <c r="BM1032" t="s">
        <v>100</v>
      </c>
    </row>
    <row r="1033" spans="1:65" x14ac:dyDescent="0.2">
      <c r="B1033" s="204" t="s">
        <v>55</v>
      </c>
      <c r="C1033" s="38" t="s">
        <v>6</v>
      </c>
      <c r="D1033" s="38">
        <v>0</v>
      </c>
      <c r="E1033" s="38">
        <v>1</v>
      </c>
      <c r="F1033" s="38">
        <v>1</v>
      </c>
      <c r="G1033" s="38">
        <v>3</v>
      </c>
      <c r="H1033" s="38">
        <v>3</v>
      </c>
      <c r="I1033" s="38">
        <v>17</v>
      </c>
      <c r="J1033" s="38">
        <v>33</v>
      </c>
      <c r="K1033" s="38">
        <v>61</v>
      </c>
      <c r="L1033" s="38">
        <v>134</v>
      </c>
      <c r="M1033" s="38">
        <v>203</v>
      </c>
      <c r="N1033" s="38">
        <v>293</v>
      </c>
      <c r="O1033" s="38">
        <v>331</v>
      </c>
      <c r="P1033" s="38">
        <v>325</v>
      </c>
      <c r="Q1033" s="38">
        <v>329</v>
      </c>
      <c r="R1033" s="38">
        <v>329</v>
      </c>
      <c r="S1033" s="38">
        <v>329</v>
      </c>
      <c r="T1033" s="38">
        <v>329</v>
      </c>
      <c r="U1033" s="38">
        <v>329</v>
      </c>
      <c r="V1033" s="38">
        <v>329</v>
      </c>
      <c r="W1033" s="38">
        <v>329</v>
      </c>
      <c r="X1033" s="38">
        <v>329</v>
      </c>
      <c r="Y1033" s="38">
        <v>329</v>
      </c>
      <c r="Z1033" s="38">
        <v>329</v>
      </c>
      <c r="AA1033" s="38">
        <v>329</v>
      </c>
      <c r="AB1033" s="38">
        <v>329</v>
      </c>
      <c r="AC1033" s="38">
        <v>329</v>
      </c>
      <c r="AD1033" s="38">
        <v>329</v>
      </c>
      <c r="AE1033" s="38">
        <v>329</v>
      </c>
      <c r="AF1033" s="38">
        <v>329</v>
      </c>
      <c r="AG1033" s="38">
        <v>329</v>
      </c>
      <c r="AH1033" s="38">
        <v>329</v>
      </c>
      <c r="AI1033" s="38">
        <v>329</v>
      </c>
      <c r="AJ1033" s="38">
        <v>329</v>
      </c>
      <c r="AK1033" s="38">
        <v>329</v>
      </c>
      <c r="AL1033" s="38">
        <v>329</v>
      </c>
      <c r="AM1033" s="38">
        <v>329</v>
      </c>
      <c r="AN1033" s="38">
        <v>329</v>
      </c>
      <c r="AO1033" s="38">
        <v>329</v>
      </c>
      <c r="AP1033" s="38">
        <v>329</v>
      </c>
      <c r="AQ1033" s="38">
        <v>329</v>
      </c>
      <c r="AR1033" s="38">
        <v>329</v>
      </c>
      <c r="AS1033" s="38">
        <v>329</v>
      </c>
      <c r="AT1033" s="38">
        <v>329</v>
      </c>
      <c r="AU1033" s="38">
        <v>329</v>
      </c>
      <c r="AV1033" s="38">
        <v>329</v>
      </c>
      <c r="AW1033" s="38">
        <v>329</v>
      </c>
      <c r="AX1033" s="38">
        <v>329</v>
      </c>
      <c r="AY1033" s="38">
        <v>329</v>
      </c>
      <c r="AZ1033" s="38">
        <v>329</v>
      </c>
      <c r="BA1033" s="38">
        <v>329</v>
      </c>
      <c r="BB1033" s="38">
        <v>329</v>
      </c>
      <c r="BC1033" s="38">
        <v>329</v>
      </c>
      <c r="BD1033" s="38">
        <v>329</v>
      </c>
      <c r="BE1033" s="38">
        <v>329</v>
      </c>
      <c r="BF1033" s="38">
        <v>329</v>
      </c>
      <c r="BG1033" s="38">
        <v>329</v>
      </c>
      <c r="BH1033" s="38">
        <v>329</v>
      </c>
      <c r="BI1033" s="38">
        <v>329</v>
      </c>
      <c r="BJ1033" s="38">
        <v>329</v>
      </c>
      <c r="BK1033" s="38">
        <v>329</v>
      </c>
      <c r="BL1033" s="39">
        <v>329</v>
      </c>
      <c r="BM1033" t="s">
        <v>100</v>
      </c>
    </row>
    <row r="1034" spans="1:65" x14ac:dyDescent="0.2">
      <c r="A1034" s="6"/>
      <c r="B1034" s="40" t="s">
        <v>55</v>
      </c>
      <c r="C1034" s="24" t="s">
        <v>74</v>
      </c>
      <c r="D1034" s="35">
        <v>0</v>
      </c>
      <c r="E1034" s="29">
        <v>1</v>
      </c>
      <c r="F1034" s="29">
        <v>1</v>
      </c>
      <c r="G1034" s="29">
        <v>3</v>
      </c>
      <c r="H1034" s="29">
        <v>3</v>
      </c>
      <c r="I1034" s="29">
        <v>17</v>
      </c>
      <c r="J1034" s="29">
        <v>33</v>
      </c>
      <c r="K1034" s="29">
        <v>61</v>
      </c>
      <c r="L1034" s="29">
        <v>134</v>
      </c>
      <c r="M1034" s="29">
        <v>203</v>
      </c>
      <c r="N1034" s="29">
        <v>293</v>
      </c>
      <c r="O1034" s="29">
        <v>331</v>
      </c>
      <c r="P1034" s="29">
        <v>325</v>
      </c>
      <c r="Q1034" s="29">
        <v>329</v>
      </c>
      <c r="R1034" s="29">
        <v>329</v>
      </c>
      <c r="S1034" s="29">
        <v>329</v>
      </c>
      <c r="T1034" s="29">
        <v>329</v>
      </c>
      <c r="U1034" s="29">
        <v>329</v>
      </c>
      <c r="V1034" s="29">
        <v>329</v>
      </c>
      <c r="W1034" s="29">
        <v>329</v>
      </c>
      <c r="X1034" s="26">
        <v>0</v>
      </c>
      <c r="Y1034" s="26">
        <v>0</v>
      </c>
      <c r="Z1034" s="26">
        <v>0</v>
      </c>
      <c r="AA1034" s="26">
        <v>0</v>
      </c>
      <c r="AB1034" s="26">
        <v>0</v>
      </c>
      <c r="AC1034" s="26">
        <v>0</v>
      </c>
      <c r="AD1034" s="26">
        <v>0</v>
      </c>
      <c r="AE1034" s="26">
        <v>0</v>
      </c>
      <c r="AF1034" s="26">
        <v>0</v>
      </c>
      <c r="AG1034" s="26">
        <v>0</v>
      </c>
      <c r="AH1034" s="26">
        <v>0</v>
      </c>
      <c r="AI1034" s="26"/>
      <c r="AJ1034" s="26"/>
      <c r="AK1034" s="26"/>
      <c r="AL1034" s="26"/>
      <c r="AM1034" s="26"/>
      <c r="AN1034" s="26"/>
      <c r="AO1034" s="26"/>
      <c r="AP1034" s="26"/>
      <c r="AQ1034" s="26"/>
      <c r="AR1034" s="26"/>
      <c r="AS1034" s="26"/>
      <c r="AT1034" s="26"/>
      <c r="AU1034" s="26"/>
      <c r="AV1034" s="26"/>
      <c r="AW1034" s="26"/>
      <c r="AX1034" s="26"/>
      <c r="AY1034" s="26"/>
      <c r="AZ1034" s="26"/>
      <c r="BA1034" s="26"/>
      <c r="BB1034" s="26"/>
      <c r="BC1034" s="26"/>
      <c r="BD1034" s="26"/>
      <c r="BE1034" s="26"/>
      <c r="BF1034" s="26"/>
      <c r="BG1034" s="26"/>
      <c r="BH1034" s="26"/>
      <c r="BI1034" s="26"/>
      <c r="BJ1034" s="26"/>
      <c r="BK1034" s="26"/>
      <c r="BL1034" s="41"/>
      <c r="BM1034" t="s">
        <v>100</v>
      </c>
    </row>
    <row r="1035" spans="1:65" x14ac:dyDescent="0.2">
      <c r="A1035" s="6"/>
      <c r="B1035" s="40" t="s">
        <v>55</v>
      </c>
      <c r="C1035" s="24" t="s">
        <v>83</v>
      </c>
      <c r="D1035" s="25"/>
      <c r="E1035" s="26"/>
      <c r="F1035" s="26"/>
      <c r="G1035" s="26"/>
      <c r="H1035" s="26"/>
      <c r="I1035" s="26"/>
      <c r="J1035" s="26"/>
      <c r="K1035" s="26"/>
      <c r="L1035" s="26"/>
      <c r="M1035" s="26"/>
      <c r="N1035" s="26"/>
      <c r="O1035" s="26"/>
      <c r="P1035" s="26"/>
      <c r="Q1035" s="26"/>
      <c r="R1035" s="26"/>
      <c r="S1035" s="26"/>
      <c r="T1035" s="26"/>
      <c r="U1035" s="26"/>
      <c r="V1035" s="26"/>
      <c r="W1035" s="76"/>
      <c r="X1035" s="44"/>
      <c r="Y1035" s="44"/>
      <c r="Z1035" s="44"/>
      <c r="AA1035" s="44"/>
      <c r="AB1035" s="44"/>
      <c r="AC1035" s="44"/>
      <c r="AD1035" s="44"/>
      <c r="AE1035" s="44"/>
      <c r="AF1035" s="44"/>
      <c r="AG1035" s="44"/>
      <c r="AH1035" s="44"/>
      <c r="AI1035" s="44"/>
      <c r="AJ1035" s="44"/>
      <c r="AK1035" s="44"/>
      <c r="AL1035" s="44"/>
      <c r="AM1035" s="44"/>
      <c r="AN1035" s="44"/>
      <c r="AO1035" s="44"/>
      <c r="AP1035" s="44"/>
      <c r="AQ1035" s="44"/>
      <c r="AR1035" s="44"/>
      <c r="AS1035" s="44"/>
      <c r="AT1035" s="44"/>
      <c r="AU1035" s="44"/>
      <c r="AV1035" s="44"/>
      <c r="AW1035" s="44"/>
      <c r="AX1035" s="44"/>
      <c r="AY1035" s="44"/>
      <c r="AZ1035" s="44"/>
      <c r="BA1035" s="44"/>
      <c r="BB1035" s="44"/>
      <c r="BC1035" s="30"/>
      <c r="BD1035" s="30"/>
      <c r="BE1035" s="30"/>
      <c r="BF1035" s="30"/>
      <c r="BG1035" s="30"/>
      <c r="BH1035" s="30"/>
      <c r="BI1035" s="30"/>
      <c r="BJ1035" s="30"/>
      <c r="BK1035" s="30"/>
      <c r="BL1035" s="43"/>
      <c r="BM1035" t="s">
        <v>100</v>
      </c>
    </row>
    <row r="1036" spans="1:65" x14ac:dyDescent="0.2">
      <c r="A1036" s="6"/>
      <c r="B1036" s="40" t="s">
        <v>55</v>
      </c>
      <c r="C1036" s="24" t="s">
        <v>75</v>
      </c>
      <c r="D1036" s="25"/>
      <c r="E1036" s="26"/>
      <c r="F1036" s="26"/>
      <c r="G1036" s="26"/>
      <c r="H1036" s="26"/>
      <c r="I1036" s="26"/>
      <c r="J1036" s="26"/>
      <c r="K1036" s="26"/>
      <c r="L1036" s="26"/>
      <c r="M1036" s="26"/>
      <c r="N1036" s="26"/>
      <c r="O1036" s="26"/>
      <c r="P1036" s="26"/>
      <c r="Q1036" s="26"/>
      <c r="R1036" s="26"/>
      <c r="S1036" s="26"/>
      <c r="T1036" s="26"/>
      <c r="U1036" s="26"/>
      <c r="V1036" s="26"/>
      <c r="W1036" s="26"/>
      <c r="X1036" s="26"/>
      <c r="Y1036" s="26"/>
      <c r="Z1036" s="26"/>
      <c r="AA1036" s="26"/>
      <c r="AB1036" s="26"/>
      <c r="AC1036" s="26"/>
      <c r="AD1036" s="26"/>
      <c r="AE1036" s="26"/>
      <c r="AF1036" s="26"/>
      <c r="AG1036" s="26"/>
      <c r="AH1036" s="26"/>
      <c r="AI1036" s="26"/>
      <c r="AJ1036" s="26"/>
      <c r="AK1036" s="26"/>
      <c r="AL1036" s="26"/>
      <c r="AM1036" s="26"/>
      <c r="AN1036" s="26"/>
      <c r="AO1036" s="26"/>
      <c r="AP1036" s="26"/>
      <c r="AQ1036" s="26"/>
      <c r="AR1036" s="26"/>
      <c r="AS1036" s="26"/>
      <c r="AT1036" s="26"/>
      <c r="AU1036" s="26"/>
      <c r="AV1036" s="26"/>
      <c r="AW1036" s="26"/>
      <c r="AX1036" s="26"/>
      <c r="AY1036" s="26"/>
      <c r="AZ1036" s="26"/>
      <c r="BA1036" s="26"/>
      <c r="BB1036" s="26"/>
      <c r="BC1036" s="26"/>
      <c r="BD1036" s="26"/>
      <c r="BE1036" s="26"/>
      <c r="BF1036" s="26"/>
      <c r="BG1036" s="26"/>
      <c r="BH1036" s="26"/>
      <c r="BI1036" s="26"/>
      <c r="BJ1036" s="26"/>
      <c r="BK1036" s="26"/>
      <c r="BL1036" s="41"/>
      <c r="BM1036" t="s">
        <v>100</v>
      </c>
    </row>
    <row r="1037" spans="1:65" x14ac:dyDescent="0.2">
      <c r="A1037" s="6"/>
      <c r="B1037" s="40" t="s">
        <v>55</v>
      </c>
      <c r="C1037" s="24" t="s">
        <v>79</v>
      </c>
      <c r="D1037" s="25"/>
      <c r="E1037" s="26"/>
      <c r="F1037" s="26"/>
      <c r="G1037" s="26"/>
      <c r="H1037" s="26"/>
      <c r="I1037" s="26"/>
      <c r="J1037" s="26"/>
      <c r="K1037" s="26"/>
      <c r="L1037" s="26"/>
      <c r="M1037" s="26"/>
      <c r="N1037" s="26"/>
      <c r="O1037" s="26"/>
      <c r="P1037" s="26"/>
      <c r="Q1037" s="26"/>
      <c r="R1037" s="26"/>
      <c r="S1037" s="26"/>
      <c r="T1037" s="26"/>
      <c r="U1037" s="26"/>
      <c r="V1037" s="26"/>
      <c r="W1037" s="26"/>
      <c r="X1037" s="26"/>
      <c r="Y1037" s="26"/>
      <c r="Z1037" s="26"/>
      <c r="AA1037" s="26"/>
      <c r="AB1037" s="26"/>
      <c r="AC1037" s="26"/>
      <c r="AD1037" s="26"/>
      <c r="AE1037" s="26"/>
      <c r="AF1037" s="26"/>
      <c r="AG1037" s="26"/>
      <c r="AH1037" s="26"/>
      <c r="AI1037" s="26"/>
      <c r="AJ1037" s="26"/>
      <c r="AK1037" s="26"/>
      <c r="AL1037" s="26"/>
      <c r="AM1037" s="26"/>
      <c r="AN1037" s="26"/>
      <c r="AO1037" s="26"/>
      <c r="AP1037" s="26"/>
      <c r="AQ1037" s="26"/>
      <c r="AR1037" s="26"/>
      <c r="AS1037" s="26"/>
      <c r="AT1037" s="26"/>
      <c r="AU1037" s="26"/>
      <c r="AV1037" s="26"/>
      <c r="AW1037" s="26"/>
      <c r="AX1037" s="26"/>
      <c r="AY1037" s="26"/>
      <c r="AZ1037" s="26"/>
      <c r="BA1037" s="26"/>
      <c r="BB1037" s="26"/>
      <c r="BC1037" s="26"/>
      <c r="BD1037" s="26"/>
      <c r="BE1037" s="26"/>
      <c r="BF1037" s="26"/>
      <c r="BG1037" s="26"/>
      <c r="BH1037" s="26"/>
      <c r="BI1037" s="26"/>
      <c r="BJ1037" s="26"/>
      <c r="BK1037" s="26"/>
      <c r="BL1037" s="41"/>
      <c r="BM1037" t="s">
        <v>100</v>
      </c>
    </row>
    <row r="1038" spans="1:65" x14ac:dyDescent="0.2">
      <c r="A1038" s="6"/>
      <c r="B1038" s="40" t="s">
        <v>55</v>
      </c>
      <c r="C1038" s="24" t="s">
        <v>240</v>
      </c>
      <c r="D1038" s="25"/>
      <c r="E1038" s="26"/>
      <c r="F1038" s="26"/>
      <c r="G1038" s="26"/>
      <c r="H1038" s="26"/>
      <c r="I1038" s="26"/>
      <c r="J1038" s="26"/>
      <c r="K1038" s="26"/>
      <c r="L1038" s="26"/>
      <c r="M1038" s="26"/>
      <c r="N1038" s="26"/>
      <c r="O1038" s="26"/>
      <c r="P1038" s="26"/>
      <c r="Q1038" s="26"/>
      <c r="R1038" s="26"/>
      <c r="S1038" s="26"/>
      <c r="T1038" s="26"/>
      <c r="U1038" s="26"/>
      <c r="V1038" s="26"/>
      <c r="W1038" s="33">
        <v>0</v>
      </c>
      <c r="X1038" s="33">
        <v>0</v>
      </c>
      <c r="Y1038" s="33">
        <v>0</v>
      </c>
      <c r="Z1038" s="33">
        <v>0</v>
      </c>
      <c r="AA1038" s="33">
        <v>0</v>
      </c>
      <c r="AB1038" s="33">
        <v>0</v>
      </c>
      <c r="AC1038" s="33">
        <v>0</v>
      </c>
      <c r="AD1038" s="33">
        <v>0</v>
      </c>
      <c r="AE1038" s="33">
        <v>0</v>
      </c>
      <c r="AF1038" s="33">
        <v>0</v>
      </c>
      <c r="AG1038" s="33">
        <v>0</v>
      </c>
      <c r="AH1038" s="33">
        <v>0</v>
      </c>
      <c r="AI1038" s="26"/>
      <c r="AJ1038" s="26"/>
      <c r="AK1038" s="26"/>
      <c r="AL1038" s="26"/>
      <c r="AM1038" s="26"/>
      <c r="AN1038" s="26"/>
      <c r="AO1038" s="26"/>
      <c r="AP1038" s="26"/>
      <c r="AQ1038" s="26"/>
      <c r="AR1038" s="26"/>
      <c r="AS1038" s="26"/>
      <c r="AT1038" s="26"/>
      <c r="AU1038" s="26"/>
      <c r="AV1038" s="26"/>
      <c r="AW1038" s="26"/>
      <c r="AX1038" s="26"/>
      <c r="AY1038" s="26"/>
      <c r="AZ1038" s="26"/>
      <c r="BA1038" s="26"/>
      <c r="BB1038" s="26"/>
      <c r="BC1038" s="26"/>
      <c r="BD1038" s="26"/>
      <c r="BE1038" s="26"/>
      <c r="BF1038" s="26"/>
      <c r="BG1038" s="26"/>
      <c r="BH1038" s="26"/>
      <c r="BI1038" s="26"/>
      <c r="BJ1038" s="26"/>
      <c r="BK1038" s="26"/>
      <c r="BL1038" s="41"/>
      <c r="BM1038" t="s">
        <v>100</v>
      </c>
    </row>
    <row r="1039" spans="1:65" x14ac:dyDescent="0.2">
      <c r="A1039" s="6"/>
      <c r="B1039" s="40" t="s">
        <v>55</v>
      </c>
      <c r="C1039" s="24" t="s">
        <v>78</v>
      </c>
      <c r="D1039" s="25"/>
      <c r="E1039" s="26"/>
      <c r="F1039" s="26"/>
      <c r="G1039" s="26"/>
      <c r="H1039" s="26"/>
      <c r="I1039" s="26"/>
      <c r="J1039" s="26"/>
      <c r="K1039" s="26"/>
      <c r="L1039" s="26"/>
      <c r="M1039" s="26"/>
      <c r="N1039" s="26"/>
      <c r="O1039" s="26"/>
      <c r="P1039" s="26"/>
      <c r="Q1039" s="26"/>
      <c r="R1039" s="26"/>
      <c r="S1039" s="26"/>
      <c r="T1039" s="26"/>
      <c r="U1039" s="26"/>
      <c r="V1039" s="26"/>
      <c r="W1039" s="26"/>
      <c r="X1039" s="26"/>
      <c r="Y1039" s="26"/>
      <c r="Z1039" s="26"/>
      <c r="AA1039" s="26"/>
      <c r="AB1039" s="26"/>
      <c r="AC1039" s="26"/>
      <c r="AD1039" s="26"/>
      <c r="AE1039" s="26"/>
      <c r="AF1039" s="26"/>
      <c r="AG1039" s="26"/>
      <c r="AH1039" s="26"/>
      <c r="AI1039" s="26"/>
      <c r="AJ1039" s="26"/>
      <c r="AK1039" s="26"/>
      <c r="AL1039" s="26"/>
      <c r="AM1039" s="26"/>
      <c r="AN1039" s="26"/>
      <c r="AO1039" s="26"/>
      <c r="AP1039" s="26"/>
      <c r="AQ1039" s="26"/>
      <c r="AR1039" s="26"/>
      <c r="AS1039" s="26"/>
      <c r="AT1039" s="26"/>
      <c r="AU1039" s="26"/>
      <c r="AV1039" s="26"/>
      <c r="AW1039" s="26"/>
      <c r="AX1039" s="26"/>
      <c r="AY1039" s="26"/>
      <c r="AZ1039" s="26"/>
      <c r="BA1039" s="26"/>
      <c r="BB1039" s="26"/>
      <c r="BC1039" s="26"/>
      <c r="BD1039" s="26"/>
      <c r="BE1039" s="26"/>
      <c r="BF1039" s="26"/>
      <c r="BG1039" s="26"/>
      <c r="BH1039" s="26"/>
      <c r="BI1039" s="26"/>
      <c r="BJ1039" s="26"/>
      <c r="BK1039" s="26"/>
      <c r="BL1039" s="41"/>
      <c r="BM1039" t="s">
        <v>100</v>
      </c>
    </row>
    <row r="1040" spans="1:65" x14ac:dyDescent="0.2">
      <c r="A1040" s="6"/>
      <c r="B1040" s="40" t="s">
        <v>55</v>
      </c>
      <c r="C1040" s="31" t="s">
        <v>1</v>
      </c>
      <c r="D1040" s="27">
        <v>0</v>
      </c>
      <c r="E1040" s="28">
        <v>0</v>
      </c>
      <c r="F1040" s="28">
        <v>0</v>
      </c>
      <c r="G1040" s="28">
        <v>0</v>
      </c>
      <c r="H1040" s="28">
        <v>0</v>
      </c>
      <c r="I1040" s="28">
        <v>0</v>
      </c>
      <c r="J1040" s="28">
        <v>0</v>
      </c>
      <c r="K1040" s="28">
        <v>0</v>
      </c>
      <c r="L1040" s="28">
        <v>0</v>
      </c>
      <c r="M1040" s="28">
        <v>0</v>
      </c>
      <c r="N1040" s="28">
        <v>0</v>
      </c>
      <c r="O1040" s="28">
        <v>0</v>
      </c>
      <c r="P1040" s="28">
        <v>0</v>
      </c>
      <c r="Q1040" s="28">
        <v>0</v>
      </c>
      <c r="R1040" s="28">
        <v>0</v>
      </c>
      <c r="S1040" s="28">
        <v>0</v>
      </c>
      <c r="T1040" s="28">
        <v>0</v>
      </c>
      <c r="U1040" s="28">
        <v>0</v>
      </c>
      <c r="V1040" s="28">
        <v>0</v>
      </c>
      <c r="W1040" s="28">
        <v>0</v>
      </c>
      <c r="X1040" s="28">
        <v>0</v>
      </c>
      <c r="Y1040" s="28">
        <v>0</v>
      </c>
      <c r="Z1040" s="28">
        <v>0</v>
      </c>
      <c r="AA1040" s="28">
        <v>0</v>
      </c>
      <c r="AB1040" s="28">
        <v>0</v>
      </c>
      <c r="AC1040" s="28">
        <v>0</v>
      </c>
      <c r="AD1040" s="28">
        <v>0</v>
      </c>
      <c r="AE1040" s="28">
        <v>0</v>
      </c>
      <c r="AF1040" s="28">
        <v>0</v>
      </c>
      <c r="AG1040" s="28">
        <v>0</v>
      </c>
      <c r="AH1040" s="28">
        <v>0</v>
      </c>
      <c r="AI1040" s="28">
        <v>0</v>
      </c>
      <c r="AJ1040" s="28">
        <v>0</v>
      </c>
      <c r="AK1040" s="28">
        <v>0</v>
      </c>
      <c r="AL1040" s="28">
        <v>0</v>
      </c>
      <c r="AM1040" s="28">
        <v>0</v>
      </c>
      <c r="AN1040" s="28">
        <v>0</v>
      </c>
      <c r="AO1040" s="28">
        <v>0</v>
      </c>
      <c r="AP1040" s="28">
        <v>0</v>
      </c>
      <c r="AQ1040" s="28">
        <v>0</v>
      </c>
      <c r="AR1040" s="28">
        <v>0</v>
      </c>
      <c r="AS1040" s="28">
        <v>0</v>
      </c>
      <c r="AT1040" s="28">
        <v>0</v>
      </c>
      <c r="AU1040" s="28">
        <v>0</v>
      </c>
      <c r="AV1040" s="28">
        <v>0</v>
      </c>
      <c r="AW1040" s="28">
        <v>0</v>
      </c>
      <c r="AX1040" s="28">
        <v>0</v>
      </c>
      <c r="AY1040" s="28">
        <v>0</v>
      </c>
      <c r="AZ1040" s="28">
        <v>0</v>
      </c>
      <c r="BA1040" s="28">
        <v>0</v>
      </c>
      <c r="BB1040" s="28">
        <v>0</v>
      </c>
      <c r="BC1040" s="28">
        <v>0</v>
      </c>
      <c r="BD1040" s="28">
        <v>0</v>
      </c>
      <c r="BE1040" s="28">
        <v>0</v>
      </c>
      <c r="BF1040" s="28">
        <v>0</v>
      </c>
      <c r="BG1040" s="28">
        <v>0</v>
      </c>
      <c r="BH1040" s="28">
        <v>0</v>
      </c>
      <c r="BI1040" s="28">
        <v>0</v>
      </c>
      <c r="BJ1040" s="28">
        <v>0</v>
      </c>
      <c r="BK1040" s="28">
        <v>0</v>
      </c>
      <c r="BL1040" s="42">
        <v>0</v>
      </c>
      <c r="BM1040" t="s">
        <v>100</v>
      </c>
    </row>
    <row r="1041" spans="1:65" x14ac:dyDescent="0.2">
      <c r="A1041" s="6"/>
      <c r="B1041" s="40" t="s">
        <v>55</v>
      </c>
      <c r="C1041" s="24" t="s">
        <v>74</v>
      </c>
      <c r="D1041" s="35">
        <v>0</v>
      </c>
      <c r="E1041" s="29">
        <v>0</v>
      </c>
      <c r="F1041" s="29">
        <v>0</v>
      </c>
      <c r="G1041" s="29">
        <v>0</v>
      </c>
      <c r="H1041" s="29">
        <v>0</v>
      </c>
      <c r="I1041" s="29">
        <v>0</v>
      </c>
      <c r="J1041" s="29">
        <v>0</v>
      </c>
      <c r="K1041" s="29">
        <v>0</v>
      </c>
      <c r="L1041" s="29">
        <v>0</v>
      </c>
      <c r="M1041" s="29">
        <v>0</v>
      </c>
      <c r="N1041" s="29">
        <v>0</v>
      </c>
      <c r="O1041" s="29">
        <v>0</v>
      </c>
      <c r="P1041" s="29">
        <v>0</v>
      </c>
      <c r="Q1041" s="29">
        <v>0</v>
      </c>
      <c r="R1041" s="29">
        <v>0</v>
      </c>
      <c r="S1041" s="29">
        <v>0</v>
      </c>
      <c r="T1041" s="29">
        <v>0</v>
      </c>
      <c r="U1041" s="29">
        <v>0</v>
      </c>
      <c r="V1041" s="29">
        <v>0</v>
      </c>
      <c r="W1041" s="29">
        <v>0</v>
      </c>
      <c r="X1041" s="26">
        <v>0</v>
      </c>
      <c r="Y1041" s="26">
        <v>0</v>
      </c>
      <c r="Z1041" s="26">
        <v>0</v>
      </c>
      <c r="AA1041" s="26">
        <v>0</v>
      </c>
      <c r="AB1041" s="26">
        <v>0</v>
      </c>
      <c r="AC1041" s="26">
        <v>0</v>
      </c>
      <c r="AD1041" s="26">
        <v>0</v>
      </c>
      <c r="AE1041" s="26">
        <v>0</v>
      </c>
      <c r="AF1041" s="26">
        <v>0</v>
      </c>
      <c r="AG1041" s="26">
        <v>0</v>
      </c>
      <c r="AH1041" s="26">
        <v>0</v>
      </c>
      <c r="AI1041" s="26"/>
      <c r="AJ1041" s="26"/>
      <c r="AK1041" s="26"/>
      <c r="AL1041" s="26"/>
      <c r="AM1041" s="26"/>
      <c r="AN1041" s="26"/>
      <c r="AO1041" s="26"/>
      <c r="AP1041" s="26"/>
      <c r="AQ1041" s="26"/>
      <c r="AR1041" s="26"/>
      <c r="AS1041" s="26"/>
      <c r="AT1041" s="26"/>
      <c r="AU1041" s="26"/>
      <c r="AV1041" s="26"/>
      <c r="AW1041" s="26"/>
      <c r="AX1041" s="26"/>
      <c r="AY1041" s="26"/>
      <c r="AZ1041" s="26"/>
      <c r="BA1041" s="26"/>
      <c r="BB1041" s="26"/>
      <c r="BC1041" s="26"/>
      <c r="BD1041" s="26"/>
      <c r="BE1041" s="26"/>
      <c r="BF1041" s="26"/>
      <c r="BG1041" s="26"/>
      <c r="BH1041" s="26"/>
      <c r="BI1041" s="26"/>
      <c r="BJ1041" s="26"/>
      <c r="BK1041" s="26"/>
      <c r="BL1041" s="41"/>
      <c r="BM1041" t="s">
        <v>100</v>
      </c>
    </row>
    <row r="1042" spans="1:65" x14ac:dyDescent="0.2">
      <c r="A1042" s="6"/>
      <c r="B1042" s="40" t="s">
        <v>55</v>
      </c>
      <c r="C1042" s="24" t="s">
        <v>83</v>
      </c>
      <c r="D1042" s="25"/>
      <c r="E1042" s="26"/>
      <c r="F1042" s="26"/>
      <c r="G1042" s="26"/>
      <c r="H1042" s="26"/>
      <c r="I1042" s="26"/>
      <c r="J1042" s="26"/>
      <c r="K1042" s="26"/>
      <c r="L1042" s="26"/>
      <c r="M1042" s="26"/>
      <c r="N1042" s="26"/>
      <c r="O1042" s="26"/>
      <c r="P1042" s="26"/>
      <c r="Q1042" s="26"/>
      <c r="R1042" s="26"/>
      <c r="S1042" s="26"/>
      <c r="T1042" s="26"/>
      <c r="U1042" s="26"/>
      <c r="V1042" s="26"/>
      <c r="W1042" s="30"/>
      <c r="X1042" s="30"/>
      <c r="Y1042" s="30"/>
      <c r="Z1042" s="30"/>
      <c r="AA1042" s="30"/>
      <c r="AB1042" s="30"/>
      <c r="AC1042" s="30"/>
      <c r="AD1042" s="30"/>
      <c r="AE1042" s="30"/>
      <c r="AF1042" s="30"/>
      <c r="AG1042" s="30"/>
      <c r="AH1042" s="30"/>
      <c r="AI1042" s="30"/>
      <c r="AJ1042" s="30"/>
      <c r="AK1042" s="30"/>
      <c r="AL1042" s="30"/>
      <c r="AM1042" s="30"/>
      <c r="AN1042" s="30"/>
      <c r="AO1042" s="30"/>
      <c r="AP1042" s="30"/>
      <c r="AQ1042" s="30"/>
      <c r="AR1042" s="30"/>
      <c r="AS1042" s="30"/>
      <c r="AT1042" s="30"/>
      <c r="AU1042" s="30"/>
      <c r="AV1042" s="30"/>
      <c r="AW1042" s="30"/>
      <c r="AX1042" s="30"/>
      <c r="AY1042" s="30"/>
      <c r="AZ1042" s="30"/>
      <c r="BA1042" s="30"/>
      <c r="BB1042" s="30"/>
      <c r="BC1042" s="30"/>
      <c r="BD1042" s="30"/>
      <c r="BE1042" s="30"/>
      <c r="BF1042" s="30"/>
      <c r="BG1042" s="30"/>
      <c r="BH1042" s="30"/>
      <c r="BI1042" s="30"/>
      <c r="BJ1042" s="30"/>
      <c r="BK1042" s="30"/>
      <c r="BL1042" s="43"/>
      <c r="BM1042" t="s">
        <v>100</v>
      </c>
    </row>
    <row r="1043" spans="1:65" x14ac:dyDescent="0.2">
      <c r="A1043" s="6"/>
      <c r="B1043" s="40" t="s">
        <v>55</v>
      </c>
      <c r="C1043" s="24" t="s">
        <v>75</v>
      </c>
      <c r="D1043" s="25"/>
      <c r="E1043" s="26"/>
      <c r="F1043" s="26"/>
      <c r="G1043" s="26"/>
      <c r="H1043" s="26"/>
      <c r="I1043" s="26"/>
      <c r="J1043" s="26"/>
      <c r="K1043" s="26"/>
      <c r="L1043" s="26"/>
      <c r="M1043" s="26"/>
      <c r="N1043" s="26"/>
      <c r="O1043" s="26"/>
      <c r="P1043" s="26"/>
      <c r="Q1043" s="26"/>
      <c r="R1043" s="26"/>
      <c r="S1043" s="26"/>
      <c r="T1043" s="26"/>
      <c r="U1043" s="26"/>
      <c r="V1043" s="26"/>
      <c r="W1043" s="26"/>
      <c r="X1043" s="26"/>
      <c r="Y1043" s="26"/>
      <c r="Z1043" s="26"/>
      <c r="AA1043" s="26"/>
      <c r="AB1043" s="26"/>
      <c r="AC1043" s="26"/>
      <c r="AD1043" s="26"/>
      <c r="AE1043" s="26"/>
      <c r="AF1043" s="26"/>
      <c r="AG1043" s="26"/>
      <c r="AH1043" s="26"/>
      <c r="AI1043" s="26"/>
      <c r="AJ1043" s="26"/>
      <c r="AK1043" s="26"/>
      <c r="AL1043" s="26"/>
      <c r="AM1043" s="26"/>
      <c r="AN1043" s="26"/>
      <c r="AO1043" s="26"/>
      <c r="AP1043" s="26"/>
      <c r="AQ1043" s="26"/>
      <c r="AR1043" s="26"/>
      <c r="AS1043" s="26"/>
      <c r="AT1043" s="26"/>
      <c r="AU1043" s="26"/>
      <c r="AV1043" s="26"/>
      <c r="AW1043" s="26"/>
      <c r="AX1043" s="26"/>
      <c r="AY1043" s="26"/>
      <c r="AZ1043" s="26"/>
      <c r="BA1043" s="26"/>
      <c r="BB1043" s="26"/>
      <c r="BC1043" s="26"/>
      <c r="BD1043" s="26"/>
      <c r="BE1043" s="26"/>
      <c r="BF1043" s="26"/>
      <c r="BG1043" s="26"/>
      <c r="BH1043" s="26"/>
      <c r="BI1043" s="26"/>
      <c r="BJ1043" s="26"/>
      <c r="BK1043" s="26"/>
      <c r="BL1043" s="41"/>
      <c r="BM1043" t="s">
        <v>100</v>
      </c>
    </row>
    <row r="1044" spans="1:65" x14ac:dyDescent="0.2">
      <c r="A1044" s="6"/>
      <c r="B1044" s="40" t="s">
        <v>55</v>
      </c>
      <c r="C1044" s="24" t="s">
        <v>79</v>
      </c>
      <c r="D1044" s="25"/>
      <c r="E1044" s="26"/>
      <c r="F1044" s="26"/>
      <c r="G1044" s="26"/>
      <c r="H1044" s="26"/>
      <c r="I1044" s="26"/>
      <c r="J1044" s="26"/>
      <c r="K1044" s="26"/>
      <c r="L1044" s="26"/>
      <c r="M1044" s="26"/>
      <c r="N1044" s="26"/>
      <c r="O1044" s="26"/>
      <c r="P1044" s="26"/>
      <c r="Q1044" s="26"/>
      <c r="R1044" s="26"/>
      <c r="S1044" s="26"/>
      <c r="T1044" s="26"/>
      <c r="U1044" s="26"/>
      <c r="V1044" s="26"/>
      <c r="W1044" s="26"/>
      <c r="X1044" s="26"/>
      <c r="Y1044" s="26"/>
      <c r="Z1044" s="26"/>
      <c r="AA1044" s="26"/>
      <c r="AB1044" s="26"/>
      <c r="AC1044" s="26"/>
      <c r="AD1044" s="26"/>
      <c r="AE1044" s="26"/>
      <c r="AF1044" s="26"/>
      <c r="AG1044" s="26"/>
      <c r="AH1044" s="26"/>
      <c r="AI1044" s="26"/>
      <c r="AJ1044" s="26"/>
      <c r="AK1044" s="26"/>
      <c r="AL1044" s="26"/>
      <c r="AM1044" s="26"/>
      <c r="AN1044" s="26"/>
      <c r="AO1044" s="26"/>
      <c r="AP1044" s="26"/>
      <c r="AQ1044" s="26"/>
      <c r="AR1044" s="26"/>
      <c r="AS1044" s="26"/>
      <c r="AT1044" s="26"/>
      <c r="AU1044" s="26"/>
      <c r="AV1044" s="26"/>
      <c r="AW1044" s="26"/>
      <c r="AX1044" s="26"/>
      <c r="AY1044" s="26"/>
      <c r="AZ1044" s="26"/>
      <c r="BA1044" s="26"/>
      <c r="BB1044" s="26"/>
      <c r="BC1044" s="26"/>
      <c r="BD1044" s="26"/>
      <c r="BE1044" s="26"/>
      <c r="BF1044" s="26"/>
      <c r="BG1044" s="26"/>
      <c r="BH1044" s="26"/>
      <c r="BI1044" s="26"/>
      <c r="BJ1044" s="26"/>
      <c r="BK1044" s="26"/>
      <c r="BL1044" s="41"/>
      <c r="BM1044" t="s">
        <v>100</v>
      </c>
    </row>
    <row r="1045" spans="1:65" x14ac:dyDescent="0.2">
      <c r="A1045" s="6"/>
      <c r="B1045" s="40" t="s">
        <v>55</v>
      </c>
      <c r="C1045" s="24" t="s">
        <v>240</v>
      </c>
      <c r="D1045" s="25"/>
      <c r="E1045" s="26"/>
      <c r="F1045" s="26"/>
      <c r="G1045" s="26"/>
      <c r="H1045" s="26"/>
      <c r="I1045" s="26"/>
      <c r="J1045" s="26"/>
      <c r="K1045" s="26"/>
      <c r="L1045" s="26"/>
      <c r="M1045" s="26"/>
      <c r="N1045" s="26"/>
      <c r="O1045" s="26"/>
      <c r="P1045" s="26"/>
      <c r="Q1045" s="26"/>
      <c r="R1045" s="26"/>
      <c r="S1045" s="26"/>
      <c r="T1045" s="26"/>
      <c r="U1045" s="26"/>
      <c r="V1045" s="26"/>
      <c r="W1045" s="33">
        <v>0</v>
      </c>
      <c r="X1045" s="33">
        <v>0</v>
      </c>
      <c r="Y1045" s="33">
        <v>0</v>
      </c>
      <c r="Z1045" s="33">
        <v>0</v>
      </c>
      <c r="AA1045" s="33">
        <v>0</v>
      </c>
      <c r="AB1045" s="33">
        <v>0</v>
      </c>
      <c r="AC1045" s="33">
        <v>0</v>
      </c>
      <c r="AD1045" s="33">
        <v>0</v>
      </c>
      <c r="AE1045" s="33">
        <v>0</v>
      </c>
      <c r="AF1045" s="33">
        <v>0</v>
      </c>
      <c r="AG1045" s="33">
        <v>0</v>
      </c>
      <c r="AH1045" s="33">
        <v>0</v>
      </c>
      <c r="AI1045" s="26"/>
      <c r="AJ1045" s="26"/>
      <c r="AK1045" s="26"/>
      <c r="AL1045" s="26"/>
      <c r="AM1045" s="26"/>
      <c r="AN1045" s="26"/>
      <c r="AO1045" s="26"/>
      <c r="AP1045" s="26"/>
      <c r="AQ1045" s="26"/>
      <c r="AR1045" s="26"/>
      <c r="AS1045" s="26"/>
      <c r="AT1045" s="26"/>
      <c r="AU1045" s="26"/>
      <c r="AV1045" s="26"/>
      <c r="AW1045" s="26"/>
      <c r="AX1045" s="26"/>
      <c r="AY1045" s="26"/>
      <c r="AZ1045" s="26"/>
      <c r="BA1045" s="26"/>
      <c r="BB1045" s="26"/>
      <c r="BC1045" s="26"/>
      <c r="BD1045" s="26"/>
      <c r="BE1045" s="26"/>
      <c r="BF1045" s="26"/>
      <c r="BG1045" s="26"/>
      <c r="BH1045" s="26"/>
      <c r="BI1045" s="26"/>
      <c r="BJ1045" s="26"/>
      <c r="BK1045" s="26"/>
      <c r="BL1045" s="41"/>
      <c r="BM1045" t="s">
        <v>100</v>
      </c>
    </row>
    <row r="1046" spans="1:65" x14ac:dyDescent="0.2">
      <c r="A1046" s="6"/>
      <c r="B1046" s="40" t="s">
        <v>55</v>
      </c>
      <c r="C1046" s="24" t="s">
        <v>78</v>
      </c>
      <c r="D1046" s="25"/>
      <c r="E1046" s="26"/>
      <c r="F1046" s="26"/>
      <c r="G1046" s="26"/>
      <c r="H1046" s="26"/>
      <c r="I1046" s="26"/>
      <c r="J1046" s="26"/>
      <c r="K1046" s="26"/>
      <c r="L1046" s="26"/>
      <c r="M1046" s="26"/>
      <c r="N1046" s="26"/>
      <c r="O1046" s="26"/>
      <c r="P1046" s="26"/>
      <c r="Q1046" s="26"/>
      <c r="R1046" s="26"/>
      <c r="S1046" s="26"/>
      <c r="T1046" s="26"/>
      <c r="U1046" s="26"/>
      <c r="V1046" s="26"/>
      <c r="W1046" s="26"/>
      <c r="X1046" s="26"/>
      <c r="Y1046" s="26"/>
      <c r="Z1046" s="26"/>
      <c r="AA1046" s="26"/>
      <c r="AB1046" s="26"/>
      <c r="AC1046" s="26"/>
      <c r="AD1046" s="26"/>
      <c r="AE1046" s="26"/>
      <c r="AF1046" s="26"/>
      <c r="AG1046" s="26"/>
      <c r="AH1046" s="26"/>
      <c r="AI1046" s="26"/>
      <c r="AJ1046" s="26"/>
      <c r="AK1046" s="26"/>
      <c r="AL1046" s="26"/>
      <c r="AM1046" s="26"/>
      <c r="AN1046" s="26"/>
      <c r="AO1046" s="26"/>
      <c r="AP1046" s="26"/>
      <c r="AQ1046" s="26"/>
      <c r="AR1046" s="26"/>
      <c r="AS1046" s="26"/>
      <c r="AT1046" s="26"/>
      <c r="AU1046" s="26"/>
      <c r="AV1046" s="26"/>
      <c r="AW1046" s="26"/>
      <c r="AX1046" s="26"/>
      <c r="AY1046" s="26"/>
      <c r="AZ1046" s="26"/>
      <c r="BA1046" s="26"/>
      <c r="BB1046" s="26"/>
      <c r="BC1046" s="26"/>
      <c r="BD1046" s="26"/>
      <c r="BE1046" s="26"/>
      <c r="BF1046" s="26"/>
      <c r="BG1046" s="26"/>
      <c r="BH1046" s="26"/>
      <c r="BI1046" s="26"/>
      <c r="BJ1046" s="26"/>
      <c r="BK1046" s="26"/>
      <c r="BL1046" s="41"/>
      <c r="BM1046" t="s">
        <v>100</v>
      </c>
    </row>
    <row r="1047" spans="1:65" x14ac:dyDescent="0.2">
      <c r="A1047" s="6"/>
      <c r="B1047" s="40" t="s">
        <v>55</v>
      </c>
      <c r="C1047" s="31" t="s">
        <v>36</v>
      </c>
      <c r="D1047" s="27">
        <v>0</v>
      </c>
      <c r="E1047" s="28">
        <v>0</v>
      </c>
      <c r="F1047" s="28">
        <v>0</v>
      </c>
      <c r="G1047" s="28">
        <v>0</v>
      </c>
      <c r="H1047" s="28">
        <v>0</v>
      </c>
      <c r="I1047" s="28">
        <v>0</v>
      </c>
      <c r="J1047" s="28">
        <v>0</v>
      </c>
      <c r="K1047" s="28">
        <v>0.4</v>
      </c>
      <c r="L1047" s="28">
        <v>1</v>
      </c>
      <c r="M1047" s="28">
        <v>1</v>
      </c>
      <c r="N1047" s="28">
        <v>2</v>
      </c>
      <c r="O1047" s="28">
        <v>4</v>
      </c>
      <c r="P1047" s="28">
        <v>12</v>
      </c>
      <c r="Q1047" s="28">
        <v>35</v>
      </c>
      <c r="R1047" s="28">
        <v>89</v>
      </c>
      <c r="S1047" s="28">
        <v>172</v>
      </c>
      <c r="T1047" s="28">
        <v>235</v>
      </c>
      <c r="U1047" s="28">
        <v>344</v>
      </c>
      <c r="V1047" s="28">
        <v>726</v>
      </c>
      <c r="W1047" s="28">
        <v>1277</v>
      </c>
      <c r="X1047" s="28">
        <v>1484</v>
      </c>
      <c r="Y1047" s="28">
        <v>1691</v>
      </c>
      <c r="Z1047" s="28">
        <v>2212</v>
      </c>
      <c r="AA1047" s="28">
        <v>2733</v>
      </c>
      <c r="AB1047" s="28">
        <v>3255</v>
      </c>
      <c r="AC1047" s="28">
        <v>3777</v>
      </c>
      <c r="AD1047" s="28">
        <v>4310</v>
      </c>
      <c r="AE1047" s="28">
        <v>4845</v>
      </c>
      <c r="AF1047" s="28">
        <v>5380</v>
      </c>
      <c r="AG1047" s="28">
        <v>5915</v>
      </c>
      <c r="AH1047" s="28">
        <v>6454</v>
      </c>
      <c r="AI1047" s="28">
        <v>6454</v>
      </c>
      <c r="AJ1047" s="28">
        <v>6454</v>
      </c>
      <c r="AK1047" s="28">
        <v>6454</v>
      </c>
      <c r="AL1047" s="28">
        <v>6454</v>
      </c>
      <c r="AM1047" s="28">
        <v>6454</v>
      </c>
      <c r="AN1047" s="28">
        <v>6454</v>
      </c>
      <c r="AO1047" s="28">
        <v>6454</v>
      </c>
      <c r="AP1047" s="28">
        <v>6454</v>
      </c>
      <c r="AQ1047" s="28">
        <v>6454</v>
      </c>
      <c r="AR1047" s="28">
        <v>6454</v>
      </c>
      <c r="AS1047" s="28">
        <v>6454</v>
      </c>
      <c r="AT1047" s="28">
        <v>6454</v>
      </c>
      <c r="AU1047" s="28">
        <v>6454</v>
      </c>
      <c r="AV1047" s="28">
        <v>6454</v>
      </c>
      <c r="AW1047" s="28">
        <v>6454</v>
      </c>
      <c r="AX1047" s="28">
        <v>6454</v>
      </c>
      <c r="AY1047" s="28">
        <v>6454</v>
      </c>
      <c r="AZ1047" s="28">
        <v>6454</v>
      </c>
      <c r="BA1047" s="28">
        <v>6454</v>
      </c>
      <c r="BB1047" s="28">
        <v>6454</v>
      </c>
      <c r="BC1047" s="28">
        <v>6454</v>
      </c>
      <c r="BD1047" s="28">
        <v>6454</v>
      </c>
      <c r="BE1047" s="28">
        <v>6454</v>
      </c>
      <c r="BF1047" s="28">
        <v>6454</v>
      </c>
      <c r="BG1047" s="28">
        <v>6454</v>
      </c>
      <c r="BH1047" s="28">
        <v>6454</v>
      </c>
      <c r="BI1047" s="28">
        <v>6454</v>
      </c>
      <c r="BJ1047" s="28">
        <v>6454</v>
      </c>
      <c r="BK1047" s="28">
        <v>6454</v>
      </c>
      <c r="BL1047" s="42">
        <v>6454</v>
      </c>
      <c r="BM1047" t="s">
        <v>100</v>
      </c>
    </row>
    <row r="1048" spans="1:65" x14ac:dyDescent="0.2">
      <c r="A1048" s="6"/>
      <c r="B1048" s="40" t="s">
        <v>55</v>
      </c>
      <c r="C1048" s="24" t="s">
        <v>74</v>
      </c>
      <c r="D1048" s="35">
        <v>0</v>
      </c>
      <c r="E1048" s="29">
        <v>0</v>
      </c>
      <c r="F1048" s="29">
        <v>0</v>
      </c>
      <c r="G1048" s="29">
        <v>0</v>
      </c>
      <c r="H1048" s="29">
        <v>0</v>
      </c>
      <c r="I1048" s="29">
        <v>0</v>
      </c>
      <c r="J1048" s="29">
        <v>0</v>
      </c>
      <c r="K1048" s="29">
        <v>0.4</v>
      </c>
      <c r="L1048" s="29">
        <v>1</v>
      </c>
      <c r="M1048" s="29">
        <v>1</v>
      </c>
      <c r="N1048" s="29">
        <v>2</v>
      </c>
      <c r="O1048" s="29">
        <v>4</v>
      </c>
      <c r="P1048" s="29">
        <v>12</v>
      </c>
      <c r="Q1048" s="29">
        <v>35</v>
      </c>
      <c r="R1048" s="29">
        <v>89</v>
      </c>
      <c r="S1048" s="29">
        <v>172</v>
      </c>
      <c r="T1048" s="29">
        <v>235</v>
      </c>
      <c r="U1048" s="29">
        <v>344</v>
      </c>
      <c r="V1048" s="29">
        <v>726</v>
      </c>
      <c r="W1048" s="29">
        <v>1277</v>
      </c>
      <c r="X1048" s="26">
        <v>1170</v>
      </c>
      <c r="Y1048" s="26">
        <v>1691</v>
      </c>
      <c r="Z1048" s="26">
        <v>2212</v>
      </c>
      <c r="AA1048" s="26">
        <v>2733</v>
      </c>
      <c r="AB1048" s="26">
        <v>3255</v>
      </c>
      <c r="AC1048" s="26">
        <v>3777</v>
      </c>
      <c r="AD1048" s="26">
        <v>4310</v>
      </c>
      <c r="AE1048" s="26">
        <v>4845</v>
      </c>
      <c r="AF1048" s="26">
        <v>5380</v>
      </c>
      <c r="AG1048" s="26">
        <v>5915</v>
      </c>
      <c r="AH1048" s="26">
        <v>6454</v>
      </c>
      <c r="AI1048" s="26"/>
      <c r="AJ1048" s="26"/>
      <c r="AK1048" s="26"/>
      <c r="AL1048" s="26"/>
      <c r="AM1048" s="26"/>
      <c r="AN1048" s="26"/>
      <c r="AO1048" s="26"/>
      <c r="AP1048" s="26"/>
      <c r="AQ1048" s="26"/>
      <c r="AR1048" s="26"/>
      <c r="AS1048" s="26"/>
      <c r="AT1048" s="26"/>
      <c r="AU1048" s="26"/>
      <c r="AV1048" s="26"/>
      <c r="AW1048" s="26"/>
      <c r="AX1048" s="26"/>
      <c r="AY1048" s="26"/>
      <c r="AZ1048" s="26"/>
      <c r="BA1048" s="26"/>
      <c r="BB1048" s="26"/>
      <c r="BC1048" s="26"/>
      <c r="BD1048" s="26"/>
      <c r="BE1048" s="26"/>
      <c r="BF1048" s="26"/>
      <c r="BG1048" s="26"/>
      <c r="BH1048" s="26"/>
      <c r="BI1048" s="26"/>
      <c r="BJ1048" s="26"/>
      <c r="BK1048" s="26"/>
      <c r="BL1048" s="41"/>
      <c r="BM1048" t="s">
        <v>100</v>
      </c>
    </row>
    <row r="1049" spans="1:65" x14ac:dyDescent="0.2">
      <c r="A1049" s="6"/>
      <c r="B1049" s="40" t="s">
        <v>55</v>
      </c>
      <c r="C1049" s="24" t="s">
        <v>83</v>
      </c>
      <c r="D1049" s="25"/>
      <c r="E1049" s="26"/>
      <c r="F1049" s="26"/>
      <c r="G1049" s="26"/>
      <c r="H1049" s="26"/>
      <c r="I1049" s="26"/>
      <c r="J1049" s="26"/>
      <c r="K1049" s="26"/>
      <c r="L1049" s="26"/>
      <c r="M1049" s="26"/>
      <c r="N1049" s="26"/>
      <c r="O1049" s="26"/>
      <c r="P1049" s="26"/>
      <c r="Q1049" s="26"/>
      <c r="R1049" s="26"/>
      <c r="S1049" s="26"/>
      <c r="T1049" s="26"/>
      <c r="U1049" s="26"/>
      <c r="V1049" s="26"/>
      <c r="W1049" s="44"/>
      <c r="X1049" s="44">
        <v>207</v>
      </c>
      <c r="Y1049" s="44">
        <v>207</v>
      </c>
      <c r="Z1049" s="44">
        <v>521</v>
      </c>
      <c r="AA1049" s="44">
        <v>521</v>
      </c>
      <c r="AB1049" s="44">
        <v>522</v>
      </c>
      <c r="AC1049" s="44">
        <v>522</v>
      </c>
      <c r="AD1049" s="44">
        <v>533</v>
      </c>
      <c r="AE1049" s="44">
        <v>535</v>
      </c>
      <c r="AF1049" s="44">
        <v>535</v>
      </c>
      <c r="AG1049" s="44">
        <v>535</v>
      </c>
      <c r="AH1049" s="44">
        <v>539</v>
      </c>
      <c r="AI1049" s="30"/>
      <c r="AJ1049" s="30"/>
      <c r="AK1049" s="30"/>
      <c r="AL1049" s="30"/>
      <c r="AM1049" s="30"/>
      <c r="AN1049" s="30"/>
      <c r="AO1049" s="30"/>
      <c r="AP1049" s="30"/>
      <c r="AQ1049" s="30"/>
      <c r="AR1049" s="30"/>
      <c r="AS1049" s="30"/>
      <c r="AT1049" s="30"/>
      <c r="AU1049" s="30"/>
      <c r="AV1049" s="30"/>
      <c r="AW1049" s="30"/>
      <c r="AX1049" s="30"/>
      <c r="AY1049" s="30"/>
      <c r="AZ1049" s="30"/>
      <c r="BA1049" s="30"/>
      <c r="BB1049" s="30"/>
      <c r="BC1049" s="30"/>
      <c r="BD1049" s="30"/>
      <c r="BE1049" s="30"/>
      <c r="BF1049" s="30"/>
      <c r="BG1049" s="30"/>
      <c r="BH1049" s="30"/>
      <c r="BI1049" s="30"/>
      <c r="BJ1049" s="30"/>
      <c r="BK1049" s="30"/>
      <c r="BL1049" s="43"/>
      <c r="BM1049" t="s">
        <v>100</v>
      </c>
    </row>
    <row r="1050" spans="1:65" x14ac:dyDescent="0.2">
      <c r="A1050" s="6"/>
      <c r="B1050" s="40" t="s">
        <v>55</v>
      </c>
      <c r="C1050" s="24" t="s">
        <v>75</v>
      </c>
      <c r="D1050" s="25"/>
      <c r="E1050" s="26"/>
      <c r="F1050" s="26"/>
      <c r="G1050" s="26"/>
      <c r="H1050" s="26"/>
      <c r="I1050" s="26"/>
      <c r="J1050" s="26"/>
      <c r="K1050" s="26"/>
      <c r="L1050" s="26"/>
      <c r="M1050" s="26"/>
      <c r="N1050" s="26"/>
      <c r="O1050" s="26"/>
      <c r="P1050" s="26"/>
      <c r="Q1050" s="26"/>
      <c r="R1050" s="26"/>
      <c r="S1050" s="26"/>
      <c r="T1050" s="26"/>
      <c r="U1050" s="26"/>
      <c r="V1050" s="26"/>
      <c r="W1050" s="26"/>
      <c r="X1050" s="26"/>
      <c r="Y1050" s="26"/>
      <c r="Z1050" s="26"/>
      <c r="AA1050" s="26"/>
      <c r="AB1050" s="26"/>
      <c r="AC1050" s="26"/>
      <c r="AD1050" s="26"/>
      <c r="AE1050" s="26"/>
      <c r="AF1050" s="26"/>
      <c r="AG1050" s="26"/>
      <c r="AH1050" s="26"/>
      <c r="AI1050" s="26"/>
      <c r="AJ1050" s="26"/>
      <c r="AK1050" s="26"/>
      <c r="AL1050" s="26"/>
      <c r="AM1050" s="26"/>
      <c r="AN1050" s="26"/>
      <c r="AO1050" s="26"/>
      <c r="AP1050" s="26"/>
      <c r="AQ1050" s="26"/>
      <c r="AR1050" s="26"/>
      <c r="AS1050" s="26"/>
      <c r="AT1050" s="26"/>
      <c r="AU1050" s="26"/>
      <c r="AV1050" s="26"/>
      <c r="AW1050" s="26"/>
      <c r="AX1050" s="26"/>
      <c r="AY1050" s="26"/>
      <c r="AZ1050" s="26"/>
      <c r="BA1050" s="26"/>
      <c r="BB1050" s="26"/>
      <c r="BC1050" s="26"/>
      <c r="BD1050" s="26"/>
      <c r="BE1050" s="26"/>
      <c r="BF1050" s="26"/>
      <c r="BG1050" s="26"/>
      <c r="BH1050" s="26"/>
      <c r="BI1050" s="26"/>
      <c r="BJ1050" s="26"/>
      <c r="BK1050" s="26"/>
      <c r="BL1050" s="41"/>
      <c r="BM1050" t="s">
        <v>100</v>
      </c>
    </row>
    <row r="1051" spans="1:65" x14ac:dyDescent="0.2">
      <c r="A1051" s="6"/>
      <c r="B1051" s="40" t="s">
        <v>55</v>
      </c>
      <c r="C1051" s="24" t="s">
        <v>79</v>
      </c>
      <c r="D1051" s="25"/>
      <c r="E1051" s="26"/>
      <c r="F1051" s="26"/>
      <c r="G1051" s="26"/>
      <c r="H1051" s="26"/>
      <c r="I1051" s="26"/>
      <c r="J1051" s="26"/>
      <c r="K1051" s="26"/>
      <c r="L1051" s="26"/>
      <c r="M1051" s="26"/>
      <c r="N1051" s="26"/>
      <c r="O1051" s="26"/>
      <c r="P1051" s="26"/>
      <c r="Q1051" s="26"/>
      <c r="R1051" s="26"/>
      <c r="S1051" s="26"/>
      <c r="T1051" s="26"/>
      <c r="U1051" s="26"/>
      <c r="V1051" s="26"/>
      <c r="W1051" s="26"/>
      <c r="X1051" s="26"/>
      <c r="Y1051" s="26"/>
      <c r="Z1051" s="26"/>
      <c r="AA1051" s="26"/>
      <c r="AB1051" s="26"/>
      <c r="AC1051" s="26"/>
      <c r="AD1051" s="26"/>
      <c r="AE1051" s="26"/>
      <c r="AF1051" s="26"/>
      <c r="AG1051" s="26"/>
      <c r="AH1051" s="26"/>
      <c r="AI1051" s="26"/>
      <c r="AJ1051" s="26"/>
      <c r="AK1051" s="26"/>
      <c r="AL1051" s="26"/>
      <c r="AM1051" s="26"/>
      <c r="AN1051" s="26"/>
      <c r="AO1051" s="26"/>
      <c r="AP1051" s="26"/>
      <c r="AQ1051" s="26"/>
      <c r="AR1051" s="26"/>
      <c r="AS1051" s="26"/>
      <c r="AT1051" s="26"/>
      <c r="AU1051" s="26"/>
      <c r="AV1051" s="26"/>
      <c r="AW1051" s="26"/>
      <c r="AX1051" s="26"/>
      <c r="AY1051" s="26"/>
      <c r="AZ1051" s="26"/>
      <c r="BA1051" s="26"/>
      <c r="BB1051" s="26"/>
      <c r="BC1051" s="26"/>
      <c r="BD1051" s="26"/>
      <c r="BE1051" s="26"/>
      <c r="BF1051" s="26"/>
      <c r="BG1051" s="26"/>
      <c r="BH1051" s="26"/>
      <c r="BI1051" s="26"/>
      <c r="BJ1051" s="26"/>
      <c r="BK1051" s="26"/>
      <c r="BL1051" s="41"/>
      <c r="BM1051" t="s">
        <v>100</v>
      </c>
    </row>
    <row r="1052" spans="1:65" x14ac:dyDescent="0.2">
      <c r="A1052" s="6"/>
      <c r="B1052" s="40" t="s">
        <v>55</v>
      </c>
      <c r="C1052" s="24" t="s">
        <v>240</v>
      </c>
      <c r="D1052" s="25"/>
      <c r="E1052" s="26"/>
      <c r="F1052" s="26"/>
      <c r="G1052" s="26"/>
      <c r="H1052" s="26"/>
      <c r="I1052" s="26"/>
      <c r="J1052" s="26"/>
      <c r="K1052" s="26"/>
      <c r="L1052" s="26"/>
      <c r="M1052" s="26"/>
      <c r="N1052" s="26"/>
      <c r="O1052" s="26"/>
      <c r="P1052" s="26"/>
      <c r="Q1052" s="26"/>
      <c r="R1052" s="26"/>
      <c r="S1052" s="26"/>
      <c r="T1052" s="26"/>
      <c r="U1052" s="26"/>
      <c r="V1052" s="26"/>
      <c r="W1052" s="33">
        <v>0</v>
      </c>
      <c r="X1052" s="33">
        <v>0</v>
      </c>
      <c r="Y1052" s="33">
        <v>0</v>
      </c>
      <c r="Z1052" s="33">
        <v>0</v>
      </c>
      <c r="AA1052" s="33">
        <v>0</v>
      </c>
      <c r="AB1052" s="33">
        <v>0</v>
      </c>
      <c r="AC1052" s="33">
        <v>0</v>
      </c>
      <c r="AD1052" s="33">
        <v>0</v>
      </c>
      <c r="AE1052" s="33">
        <v>0</v>
      </c>
      <c r="AF1052" s="33">
        <v>0</v>
      </c>
      <c r="AG1052" s="33">
        <v>0</v>
      </c>
      <c r="AH1052" s="33">
        <v>0</v>
      </c>
      <c r="AI1052" s="26"/>
      <c r="AJ1052" s="26"/>
      <c r="AK1052" s="26"/>
      <c r="AL1052" s="26"/>
      <c r="AM1052" s="26"/>
      <c r="AN1052" s="26"/>
      <c r="AO1052" s="26"/>
      <c r="AP1052" s="26"/>
      <c r="AQ1052" s="26"/>
      <c r="AR1052" s="26"/>
      <c r="AS1052" s="26"/>
      <c r="AT1052" s="26"/>
      <c r="AU1052" s="26"/>
      <c r="AV1052" s="26"/>
      <c r="AW1052" s="26"/>
      <c r="AX1052" s="26"/>
      <c r="AY1052" s="26"/>
      <c r="AZ1052" s="26"/>
      <c r="BA1052" s="26"/>
      <c r="BB1052" s="26"/>
      <c r="BC1052" s="26"/>
      <c r="BD1052" s="26"/>
      <c r="BE1052" s="26"/>
      <c r="BF1052" s="26"/>
      <c r="BG1052" s="26"/>
      <c r="BH1052" s="26"/>
      <c r="BI1052" s="26"/>
      <c r="BJ1052" s="26"/>
      <c r="BK1052" s="26"/>
      <c r="BL1052" s="41"/>
      <c r="BM1052" t="s">
        <v>100</v>
      </c>
    </row>
    <row r="1053" spans="1:65" x14ac:dyDescent="0.2">
      <c r="A1053" s="6"/>
      <c r="B1053" s="40" t="s">
        <v>55</v>
      </c>
      <c r="C1053" s="24" t="s">
        <v>81</v>
      </c>
      <c r="D1053" s="25"/>
      <c r="E1053" s="26"/>
      <c r="F1053" s="26"/>
      <c r="G1053" s="26"/>
      <c r="H1053" s="26"/>
      <c r="I1053" s="26"/>
      <c r="J1053" s="26"/>
      <c r="K1053" s="26"/>
      <c r="L1053" s="26"/>
      <c r="M1053" s="26"/>
      <c r="N1053" s="26"/>
      <c r="O1053" s="26"/>
      <c r="P1053" s="26"/>
      <c r="Q1053" s="26"/>
      <c r="R1053" s="26"/>
      <c r="S1053" s="26"/>
      <c r="T1053" s="26"/>
      <c r="U1053" s="26"/>
      <c r="V1053" s="26"/>
      <c r="W1053" s="26"/>
      <c r="X1053" s="26"/>
      <c r="Y1053" s="26"/>
      <c r="Z1053" s="26"/>
      <c r="AA1053" s="26"/>
      <c r="AB1053" s="26"/>
      <c r="AC1053" s="26"/>
      <c r="AD1053" s="26"/>
      <c r="AE1053" s="26"/>
      <c r="AF1053" s="26"/>
      <c r="AG1053" s="26"/>
      <c r="AH1053" s="26"/>
      <c r="AI1053" s="26"/>
      <c r="AJ1053" s="26"/>
      <c r="AK1053" s="26"/>
      <c r="AL1053" s="26"/>
      <c r="AM1053" s="26"/>
      <c r="AN1053" s="26"/>
      <c r="AO1053" s="26"/>
      <c r="AP1053" s="26"/>
      <c r="AQ1053" s="26"/>
      <c r="AR1053" s="26"/>
      <c r="AS1053" s="26"/>
      <c r="AT1053" s="26"/>
      <c r="AU1053" s="26"/>
      <c r="AV1053" s="26"/>
      <c r="AW1053" s="26"/>
      <c r="AX1053" s="26"/>
      <c r="AY1053" s="26"/>
      <c r="AZ1053" s="26"/>
      <c r="BA1053" s="26"/>
      <c r="BB1053" s="26"/>
      <c r="BC1053" s="26"/>
      <c r="BD1053" s="26"/>
      <c r="BE1053" s="26"/>
      <c r="BF1053" s="26"/>
      <c r="BG1053" s="26"/>
      <c r="BH1053" s="26"/>
      <c r="BI1053" s="26"/>
      <c r="BJ1053" s="26"/>
      <c r="BK1053" s="26"/>
      <c r="BL1053" s="41"/>
      <c r="BM1053" t="s">
        <v>100</v>
      </c>
    </row>
    <row r="1054" spans="1:65" x14ac:dyDescent="0.2">
      <c r="A1054" s="6"/>
      <c r="B1054" s="40" t="s">
        <v>55</v>
      </c>
      <c r="C1054" s="24" t="s">
        <v>78</v>
      </c>
      <c r="D1054" s="25"/>
      <c r="E1054" s="26"/>
      <c r="F1054" s="26"/>
      <c r="G1054" s="26"/>
      <c r="H1054" s="26"/>
      <c r="I1054" s="26"/>
      <c r="J1054" s="26"/>
      <c r="K1054" s="26"/>
      <c r="L1054" s="26"/>
      <c r="M1054" s="26"/>
      <c r="N1054" s="26"/>
      <c r="O1054" s="26"/>
      <c r="P1054" s="26"/>
      <c r="Q1054" s="26"/>
      <c r="R1054" s="26"/>
      <c r="S1054" s="26"/>
      <c r="T1054" s="26"/>
      <c r="U1054" s="26"/>
      <c r="V1054" s="26"/>
      <c r="W1054" s="26"/>
      <c r="X1054" s="26"/>
      <c r="Y1054" s="26"/>
      <c r="Z1054" s="26"/>
      <c r="AA1054" s="26"/>
      <c r="AB1054" s="26"/>
      <c r="AC1054" s="26"/>
      <c r="AD1054" s="26"/>
      <c r="AE1054" s="26"/>
      <c r="AF1054" s="26"/>
      <c r="AG1054" s="26"/>
      <c r="AH1054" s="26"/>
      <c r="AI1054" s="26"/>
      <c r="AJ1054" s="26"/>
      <c r="AK1054" s="26"/>
      <c r="AL1054" s="26"/>
      <c r="AM1054" s="26"/>
      <c r="AN1054" s="26"/>
      <c r="AO1054" s="26"/>
      <c r="AP1054" s="26"/>
      <c r="AQ1054" s="26"/>
      <c r="AR1054" s="26"/>
      <c r="AS1054" s="26"/>
      <c r="AT1054" s="26"/>
      <c r="AU1054" s="26"/>
      <c r="AV1054" s="26"/>
      <c r="AW1054" s="26"/>
      <c r="AX1054" s="26"/>
      <c r="AY1054" s="26"/>
      <c r="AZ1054" s="26"/>
      <c r="BA1054" s="26"/>
      <c r="BB1054" s="26"/>
      <c r="BC1054" s="26"/>
      <c r="BD1054" s="26"/>
      <c r="BE1054" s="26"/>
      <c r="BF1054" s="26"/>
      <c r="BG1054" s="26"/>
      <c r="BH1054" s="26"/>
      <c r="BI1054" s="26"/>
      <c r="BJ1054" s="26"/>
      <c r="BK1054" s="26"/>
      <c r="BL1054" s="41"/>
      <c r="BM1054" t="s">
        <v>100</v>
      </c>
    </row>
    <row r="1055" spans="1:65" x14ac:dyDescent="0.2">
      <c r="A1055" s="6"/>
      <c r="B1055" s="40" t="s">
        <v>55</v>
      </c>
      <c r="C1055" s="31" t="s">
        <v>45</v>
      </c>
      <c r="D1055" s="27">
        <v>0</v>
      </c>
      <c r="E1055" s="28">
        <v>0</v>
      </c>
      <c r="F1055" s="28">
        <v>0</v>
      </c>
      <c r="G1055" s="28">
        <v>0</v>
      </c>
      <c r="H1055" s="28">
        <v>0</v>
      </c>
      <c r="I1055" s="28">
        <v>0</v>
      </c>
      <c r="J1055" s="28">
        <v>0</v>
      </c>
      <c r="K1055" s="28">
        <v>0</v>
      </c>
      <c r="L1055" s="28">
        <v>0</v>
      </c>
      <c r="M1055" s="28">
        <v>0</v>
      </c>
      <c r="N1055" s="28">
        <v>0</v>
      </c>
      <c r="O1055" s="28">
        <v>0</v>
      </c>
      <c r="P1055" s="28">
        <v>0</v>
      </c>
      <c r="Q1055" s="28">
        <v>0</v>
      </c>
      <c r="R1055" s="28">
        <v>0</v>
      </c>
      <c r="S1055" s="28">
        <v>0</v>
      </c>
      <c r="T1055" s="28">
        <v>0</v>
      </c>
      <c r="U1055" s="28">
        <v>0</v>
      </c>
      <c r="V1055" s="28">
        <v>0</v>
      </c>
      <c r="W1055" s="28">
        <v>0</v>
      </c>
      <c r="X1055" s="28">
        <v>0</v>
      </c>
      <c r="Y1055" s="28">
        <v>0</v>
      </c>
      <c r="Z1055" s="28">
        <v>0</v>
      </c>
      <c r="AA1055" s="28">
        <v>0</v>
      </c>
      <c r="AB1055" s="28">
        <v>0</v>
      </c>
      <c r="AC1055" s="28">
        <v>0</v>
      </c>
      <c r="AD1055" s="28">
        <v>0</v>
      </c>
      <c r="AE1055" s="28">
        <v>0</v>
      </c>
      <c r="AF1055" s="28">
        <v>0</v>
      </c>
      <c r="AG1055" s="28">
        <v>0</v>
      </c>
      <c r="AH1055" s="28">
        <v>0</v>
      </c>
      <c r="AI1055" s="28">
        <v>0</v>
      </c>
      <c r="AJ1055" s="28">
        <v>0</v>
      </c>
      <c r="AK1055" s="28">
        <v>0</v>
      </c>
      <c r="AL1055" s="28">
        <v>0</v>
      </c>
      <c r="AM1055" s="28">
        <v>0</v>
      </c>
      <c r="AN1055" s="28">
        <v>0</v>
      </c>
      <c r="AO1055" s="28">
        <v>0</v>
      </c>
      <c r="AP1055" s="28">
        <v>0</v>
      </c>
      <c r="AQ1055" s="28">
        <v>0</v>
      </c>
      <c r="AR1055" s="28">
        <v>0</v>
      </c>
      <c r="AS1055" s="28">
        <v>0</v>
      </c>
      <c r="AT1055" s="28">
        <v>0</v>
      </c>
      <c r="AU1055" s="28">
        <v>0</v>
      </c>
      <c r="AV1055" s="28">
        <v>0</v>
      </c>
      <c r="AW1055" s="28">
        <v>0</v>
      </c>
      <c r="AX1055" s="28">
        <v>0</v>
      </c>
      <c r="AY1055" s="28">
        <v>0</v>
      </c>
      <c r="AZ1055" s="28">
        <v>0</v>
      </c>
      <c r="BA1055" s="28">
        <v>0</v>
      </c>
      <c r="BB1055" s="28">
        <v>0</v>
      </c>
      <c r="BC1055" s="28">
        <v>0</v>
      </c>
      <c r="BD1055" s="28">
        <v>0</v>
      </c>
      <c r="BE1055" s="28">
        <v>0</v>
      </c>
      <c r="BF1055" s="28">
        <v>0</v>
      </c>
      <c r="BG1055" s="28">
        <v>0</v>
      </c>
      <c r="BH1055" s="28">
        <v>0</v>
      </c>
      <c r="BI1055" s="28">
        <v>0</v>
      </c>
      <c r="BJ1055" s="28">
        <v>0</v>
      </c>
      <c r="BK1055" s="28">
        <v>0</v>
      </c>
      <c r="BL1055" s="42">
        <v>0</v>
      </c>
      <c r="BM1055" t="s">
        <v>100</v>
      </c>
    </row>
    <row r="1056" spans="1:65" x14ac:dyDescent="0.2">
      <c r="A1056" s="6"/>
      <c r="B1056" s="40" t="s">
        <v>55</v>
      </c>
      <c r="C1056" s="24" t="s">
        <v>74</v>
      </c>
      <c r="D1056" s="35">
        <v>0</v>
      </c>
      <c r="E1056" s="29">
        <v>0</v>
      </c>
      <c r="F1056" s="29">
        <v>0</v>
      </c>
      <c r="G1056" s="29">
        <v>0</v>
      </c>
      <c r="H1056" s="29">
        <v>0</v>
      </c>
      <c r="I1056" s="29">
        <v>0</v>
      </c>
      <c r="J1056" s="29">
        <v>0</v>
      </c>
      <c r="K1056" s="29">
        <v>0</v>
      </c>
      <c r="L1056" s="29">
        <v>0</v>
      </c>
      <c r="M1056" s="29">
        <v>0</v>
      </c>
      <c r="N1056" s="29">
        <v>0</v>
      </c>
      <c r="O1056" s="29">
        <v>0</v>
      </c>
      <c r="P1056" s="29">
        <v>0</v>
      </c>
      <c r="Q1056" s="29">
        <v>0</v>
      </c>
      <c r="R1056" s="29">
        <v>0</v>
      </c>
      <c r="S1056" s="29">
        <v>0</v>
      </c>
      <c r="T1056" s="29">
        <v>0</v>
      </c>
      <c r="U1056" s="29">
        <v>0</v>
      </c>
      <c r="V1056" s="29">
        <v>0</v>
      </c>
      <c r="W1056" s="29">
        <v>0</v>
      </c>
      <c r="X1056" s="26">
        <v>0</v>
      </c>
      <c r="Y1056" s="26">
        <v>0</v>
      </c>
      <c r="Z1056" s="26">
        <v>0</v>
      </c>
      <c r="AA1056" s="26">
        <v>0</v>
      </c>
      <c r="AB1056" s="26">
        <v>0</v>
      </c>
      <c r="AC1056" s="26">
        <v>0</v>
      </c>
      <c r="AD1056" s="26">
        <v>0</v>
      </c>
      <c r="AE1056" s="26">
        <v>0</v>
      </c>
      <c r="AF1056" s="26">
        <v>0</v>
      </c>
      <c r="AG1056" s="26">
        <v>0</v>
      </c>
      <c r="AH1056" s="26">
        <v>0</v>
      </c>
      <c r="AI1056" s="26"/>
      <c r="AJ1056" s="26"/>
      <c r="AK1056" s="26"/>
      <c r="AL1056" s="26"/>
      <c r="AM1056" s="26"/>
      <c r="AN1056" s="26"/>
      <c r="AO1056" s="26"/>
      <c r="AP1056" s="26"/>
      <c r="AQ1056" s="26"/>
      <c r="AR1056" s="26"/>
      <c r="AS1056" s="26"/>
      <c r="AT1056" s="26"/>
      <c r="AU1056" s="26"/>
      <c r="AV1056" s="26"/>
      <c r="AW1056" s="26"/>
      <c r="AX1056" s="26"/>
      <c r="AY1056" s="26"/>
      <c r="AZ1056" s="26"/>
      <c r="BA1056" s="26"/>
      <c r="BB1056" s="26"/>
      <c r="BC1056" s="26"/>
      <c r="BD1056" s="26"/>
      <c r="BE1056" s="26"/>
      <c r="BF1056" s="26"/>
      <c r="BG1056" s="26"/>
      <c r="BH1056" s="26"/>
      <c r="BI1056" s="26"/>
      <c r="BJ1056" s="26"/>
      <c r="BK1056" s="26"/>
      <c r="BL1056" s="41"/>
      <c r="BM1056" t="s">
        <v>100</v>
      </c>
    </row>
    <row r="1057" spans="1:65" x14ac:dyDescent="0.2">
      <c r="A1057" s="6"/>
      <c r="B1057" s="40" t="s">
        <v>55</v>
      </c>
      <c r="C1057" s="24" t="s">
        <v>83</v>
      </c>
      <c r="D1057" s="25"/>
      <c r="E1057" s="26"/>
      <c r="F1057" s="26"/>
      <c r="G1057" s="26"/>
      <c r="H1057" s="26"/>
      <c r="I1057" s="26"/>
      <c r="J1057" s="26"/>
      <c r="K1057" s="26"/>
      <c r="L1057" s="26"/>
      <c r="M1057" s="26"/>
      <c r="N1057" s="26"/>
      <c r="O1057" s="26"/>
      <c r="P1057" s="26"/>
      <c r="Q1057" s="26"/>
      <c r="R1057" s="26"/>
      <c r="S1057" s="26"/>
      <c r="T1057" s="26"/>
      <c r="U1057" s="26"/>
      <c r="V1057" s="26"/>
      <c r="W1057" s="30"/>
      <c r="X1057" s="30"/>
      <c r="Y1057" s="30"/>
      <c r="Z1057" s="30"/>
      <c r="AA1057" s="30"/>
      <c r="AB1057" s="30"/>
      <c r="AC1057" s="30"/>
      <c r="AD1057" s="30"/>
      <c r="AE1057" s="30"/>
      <c r="AF1057" s="30"/>
      <c r="AG1057" s="30"/>
      <c r="AH1057" s="30"/>
      <c r="AI1057" s="30"/>
      <c r="AJ1057" s="30"/>
      <c r="AK1057" s="30"/>
      <c r="AL1057" s="30"/>
      <c r="AM1057" s="30"/>
      <c r="AN1057" s="30"/>
      <c r="AO1057" s="30"/>
      <c r="AP1057" s="30"/>
      <c r="AQ1057" s="30"/>
      <c r="AR1057" s="30"/>
      <c r="AS1057" s="30"/>
      <c r="AT1057" s="30"/>
      <c r="AU1057" s="30"/>
      <c r="AV1057" s="30"/>
      <c r="AW1057" s="30"/>
      <c r="AX1057" s="30"/>
      <c r="AY1057" s="30"/>
      <c r="AZ1057" s="30"/>
      <c r="BA1057" s="30"/>
      <c r="BB1057" s="30"/>
      <c r="BC1057" s="30"/>
      <c r="BD1057" s="30"/>
      <c r="BE1057" s="30"/>
      <c r="BF1057" s="30"/>
      <c r="BG1057" s="30"/>
      <c r="BH1057" s="30"/>
      <c r="BI1057" s="30"/>
      <c r="BJ1057" s="30"/>
      <c r="BK1057" s="30"/>
      <c r="BL1057" s="43"/>
      <c r="BM1057" t="s">
        <v>100</v>
      </c>
    </row>
    <row r="1058" spans="1:65" x14ac:dyDescent="0.2">
      <c r="A1058" s="6"/>
      <c r="B1058" s="40" t="s">
        <v>55</v>
      </c>
      <c r="C1058" s="24" t="s">
        <v>75</v>
      </c>
      <c r="D1058" s="25"/>
      <c r="E1058" s="26"/>
      <c r="F1058" s="26"/>
      <c r="G1058" s="26"/>
      <c r="H1058" s="26"/>
      <c r="I1058" s="26"/>
      <c r="J1058" s="26"/>
      <c r="K1058" s="26"/>
      <c r="L1058" s="26"/>
      <c r="M1058" s="26"/>
      <c r="N1058" s="26"/>
      <c r="O1058" s="26"/>
      <c r="P1058" s="26"/>
      <c r="Q1058" s="26"/>
      <c r="R1058" s="26"/>
      <c r="S1058" s="26"/>
      <c r="T1058" s="26"/>
      <c r="U1058" s="26"/>
      <c r="V1058" s="26"/>
      <c r="W1058" s="26"/>
      <c r="X1058" s="26"/>
      <c r="Y1058" s="26"/>
      <c r="Z1058" s="26"/>
      <c r="AA1058" s="26"/>
      <c r="AB1058" s="26"/>
      <c r="AC1058" s="26"/>
      <c r="AD1058" s="26"/>
      <c r="AE1058" s="26"/>
      <c r="AF1058" s="26"/>
      <c r="AG1058" s="26"/>
      <c r="AH1058" s="26"/>
      <c r="AI1058" s="26"/>
      <c r="AJ1058" s="26"/>
      <c r="AK1058" s="26"/>
      <c r="AL1058" s="26"/>
      <c r="AM1058" s="26"/>
      <c r="AN1058" s="26"/>
      <c r="AO1058" s="26"/>
      <c r="AP1058" s="26"/>
      <c r="AQ1058" s="26"/>
      <c r="AR1058" s="26"/>
      <c r="AS1058" s="26"/>
      <c r="AT1058" s="26"/>
      <c r="AU1058" s="26"/>
      <c r="AV1058" s="26"/>
      <c r="AW1058" s="26"/>
      <c r="AX1058" s="26"/>
      <c r="AY1058" s="26"/>
      <c r="AZ1058" s="26"/>
      <c r="BA1058" s="26"/>
      <c r="BB1058" s="26"/>
      <c r="BC1058" s="26"/>
      <c r="BD1058" s="26"/>
      <c r="BE1058" s="26"/>
      <c r="BF1058" s="26"/>
      <c r="BG1058" s="26"/>
      <c r="BH1058" s="26"/>
      <c r="BI1058" s="26"/>
      <c r="BJ1058" s="26"/>
      <c r="BK1058" s="26"/>
      <c r="BL1058" s="41"/>
      <c r="BM1058" t="s">
        <v>100</v>
      </c>
    </row>
    <row r="1059" spans="1:65" x14ac:dyDescent="0.2">
      <c r="A1059" s="6"/>
      <c r="B1059" s="40" t="s">
        <v>55</v>
      </c>
      <c r="C1059" s="24" t="s">
        <v>79</v>
      </c>
      <c r="D1059" s="25"/>
      <c r="E1059" s="26"/>
      <c r="F1059" s="26"/>
      <c r="G1059" s="26"/>
      <c r="H1059" s="26"/>
      <c r="I1059" s="26"/>
      <c r="J1059" s="26"/>
      <c r="K1059" s="26"/>
      <c r="L1059" s="26"/>
      <c r="M1059" s="26"/>
      <c r="N1059" s="26"/>
      <c r="O1059" s="26"/>
      <c r="P1059" s="26"/>
      <c r="Q1059" s="26"/>
      <c r="R1059" s="26"/>
      <c r="S1059" s="26"/>
      <c r="T1059" s="26"/>
      <c r="U1059" s="26"/>
      <c r="V1059" s="26"/>
      <c r="W1059" s="26"/>
      <c r="X1059" s="26"/>
      <c r="Y1059" s="26"/>
      <c r="Z1059" s="26"/>
      <c r="AA1059" s="26"/>
      <c r="AB1059" s="26"/>
      <c r="AC1059" s="26"/>
      <c r="AD1059" s="26"/>
      <c r="AE1059" s="26"/>
      <c r="AF1059" s="26"/>
      <c r="AG1059" s="26"/>
      <c r="AH1059" s="26"/>
      <c r="AI1059" s="26"/>
      <c r="AJ1059" s="26"/>
      <c r="AK1059" s="26"/>
      <c r="AL1059" s="26"/>
      <c r="AM1059" s="26"/>
      <c r="AN1059" s="26"/>
      <c r="AO1059" s="26"/>
      <c r="AP1059" s="26"/>
      <c r="AQ1059" s="26"/>
      <c r="AR1059" s="26"/>
      <c r="AS1059" s="26"/>
      <c r="AT1059" s="26"/>
      <c r="AU1059" s="26"/>
      <c r="AV1059" s="26"/>
      <c r="AW1059" s="26"/>
      <c r="AX1059" s="26"/>
      <c r="AY1059" s="26"/>
      <c r="AZ1059" s="26"/>
      <c r="BA1059" s="26"/>
      <c r="BB1059" s="26"/>
      <c r="BC1059" s="26"/>
      <c r="BD1059" s="26"/>
      <c r="BE1059" s="26"/>
      <c r="BF1059" s="26"/>
      <c r="BG1059" s="26"/>
      <c r="BH1059" s="26"/>
      <c r="BI1059" s="26"/>
      <c r="BJ1059" s="26"/>
      <c r="BK1059" s="26"/>
      <c r="BL1059" s="41"/>
      <c r="BM1059" t="s">
        <v>100</v>
      </c>
    </row>
    <row r="1060" spans="1:65" x14ac:dyDescent="0.2">
      <c r="A1060" s="6"/>
      <c r="B1060" s="40" t="s">
        <v>55</v>
      </c>
      <c r="C1060" s="24" t="s">
        <v>80</v>
      </c>
      <c r="D1060" s="25"/>
      <c r="E1060" s="26"/>
      <c r="F1060" s="26"/>
      <c r="G1060" s="26"/>
      <c r="H1060" s="26"/>
      <c r="I1060" s="26"/>
      <c r="J1060" s="26"/>
      <c r="K1060" s="26"/>
      <c r="L1060" s="26"/>
      <c r="M1060" s="26"/>
      <c r="N1060" s="26"/>
      <c r="O1060" s="26"/>
      <c r="P1060" s="26"/>
      <c r="Q1060" s="26"/>
      <c r="R1060" s="26"/>
      <c r="S1060" s="26"/>
      <c r="T1060" s="26"/>
      <c r="U1060" s="26"/>
      <c r="V1060" s="26"/>
      <c r="W1060" s="26"/>
      <c r="X1060" s="26"/>
      <c r="Y1060" s="26"/>
      <c r="Z1060" s="26"/>
      <c r="AA1060" s="26"/>
      <c r="AB1060" s="26"/>
      <c r="AC1060" s="26"/>
      <c r="AD1060" s="26"/>
      <c r="AE1060" s="26"/>
      <c r="AF1060" s="26"/>
      <c r="AG1060" s="26"/>
      <c r="AH1060" s="26"/>
      <c r="AI1060" s="26"/>
      <c r="AJ1060" s="26"/>
      <c r="AK1060" s="26"/>
      <c r="AL1060" s="26"/>
      <c r="AM1060" s="26"/>
      <c r="AN1060" s="26"/>
      <c r="AO1060" s="26"/>
      <c r="AP1060" s="26"/>
      <c r="AQ1060" s="26"/>
      <c r="AR1060" s="26"/>
      <c r="AS1060" s="26"/>
      <c r="AT1060" s="26"/>
      <c r="AU1060" s="26"/>
      <c r="AV1060" s="26"/>
      <c r="AW1060" s="26"/>
      <c r="AX1060" s="26"/>
      <c r="AY1060" s="26"/>
      <c r="AZ1060" s="26"/>
      <c r="BA1060" s="26"/>
      <c r="BB1060" s="26"/>
      <c r="BC1060" s="26"/>
      <c r="BD1060" s="26"/>
      <c r="BE1060" s="26"/>
      <c r="BF1060" s="26"/>
      <c r="BG1060" s="26"/>
      <c r="BH1060" s="26"/>
      <c r="BI1060" s="26"/>
      <c r="BJ1060" s="26"/>
      <c r="BK1060" s="26"/>
      <c r="BL1060" s="41"/>
      <c r="BM1060" t="s">
        <v>100</v>
      </c>
    </row>
    <row r="1061" spans="1:65" x14ac:dyDescent="0.2">
      <c r="A1061" s="6"/>
      <c r="B1061" s="40" t="s">
        <v>55</v>
      </c>
      <c r="C1061" s="24" t="s">
        <v>78</v>
      </c>
      <c r="D1061" s="25"/>
      <c r="E1061" s="26"/>
      <c r="F1061" s="26"/>
      <c r="G1061" s="26"/>
      <c r="H1061" s="26"/>
      <c r="I1061" s="26"/>
      <c r="J1061" s="26"/>
      <c r="K1061" s="26"/>
      <c r="L1061" s="26"/>
      <c r="M1061" s="26"/>
      <c r="N1061" s="26"/>
      <c r="O1061" s="26"/>
      <c r="P1061" s="26"/>
      <c r="Q1061" s="26"/>
      <c r="R1061" s="26"/>
      <c r="S1061" s="26"/>
      <c r="T1061" s="26"/>
      <c r="U1061" s="26"/>
      <c r="V1061" s="26"/>
      <c r="W1061" s="26"/>
      <c r="X1061" s="26"/>
      <c r="Y1061" s="26"/>
      <c r="Z1061" s="26"/>
      <c r="AA1061" s="26"/>
      <c r="AB1061" s="26"/>
      <c r="AC1061" s="26"/>
      <c r="AD1061" s="26"/>
      <c r="AE1061" s="26"/>
      <c r="AF1061" s="26"/>
      <c r="AG1061" s="26"/>
      <c r="AH1061" s="26"/>
      <c r="AI1061" s="26"/>
      <c r="AJ1061" s="26"/>
      <c r="AK1061" s="26"/>
      <c r="AL1061" s="26"/>
      <c r="AM1061" s="26"/>
      <c r="AN1061" s="26"/>
      <c r="AO1061" s="26"/>
      <c r="AP1061" s="26"/>
      <c r="AQ1061" s="26"/>
      <c r="AR1061" s="26"/>
      <c r="AS1061" s="26"/>
      <c r="AT1061" s="26"/>
      <c r="AU1061" s="26"/>
      <c r="AV1061" s="26"/>
      <c r="AW1061" s="26"/>
      <c r="AX1061" s="26"/>
      <c r="AY1061" s="26"/>
      <c r="AZ1061" s="26"/>
      <c r="BA1061" s="26"/>
      <c r="BB1061" s="26"/>
      <c r="BC1061" s="26"/>
      <c r="BD1061" s="26"/>
      <c r="BE1061" s="26"/>
      <c r="BF1061" s="26"/>
      <c r="BG1061" s="26"/>
      <c r="BH1061" s="26"/>
      <c r="BI1061" s="26"/>
      <c r="BJ1061" s="26"/>
      <c r="BK1061" s="26"/>
      <c r="BL1061" s="41"/>
      <c r="BM1061" t="s">
        <v>100</v>
      </c>
    </row>
    <row r="1062" spans="1:65" x14ac:dyDescent="0.2">
      <c r="A1062" s="6"/>
      <c r="B1062" s="40" t="s">
        <v>55</v>
      </c>
      <c r="C1062" s="31" t="s">
        <v>42</v>
      </c>
      <c r="D1062" s="27">
        <v>48</v>
      </c>
      <c r="E1062" s="28">
        <v>48</v>
      </c>
      <c r="F1062" s="28">
        <v>48</v>
      </c>
      <c r="G1062" s="28">
        <v>54</v>
      </c>
      <c r="H1062" s="28">
        <v>49</v>
      </c>
      <c r="I1062" s="28">
        <v>49</v>
      </c>
      <c r="J1062" s="28">
        <v>49</v>
      </c>
      <c r="K1062" s="28">
        <v>49</v>
      </c>
      <c r="L1062" s="28">
        <v>51</v>
      </c>
      <c r="M1062" s="28">
        <v>53</v>
      </c>
      <c r="N1062" s="28">
        <v>53</v>
      </c>
      <c r="O1062" s="28">
        <v>55</v>
      </c>
      <c r="P1062" s="28">
        <v>56</v>
      </c>
      <c r="Q1062" s="28">
        <v>57</v>
      </c>
      <c r="R1062" s="28">
        <v>57</v>
      </c>
      <c r="S1062" s="28">
        <v>57</v>
      </c>
      <c r="T1062" s="28">
        <v>57</v>
      </c>
      <c r="U1062" s="28">
        <v>57</v>
      </c>
      <c r="V1062" s="28">
        <v>57</v>
      </c>
      <c r="W1062" s="28">
        <v>56.8</v>
      </c>
      <c r="X1062" s="28">
        <v>56.8</v>
      </c>
      <c r="Y1062" s="28">
        <v>56.8</v>
      </c>
      <c r="Z1062" s="28">
        <v>56.8</v>
      </c>
      <c r="AA1062" s="28">
        <v>56.8</v>
      </c>
      <c r="AB1062" s="28">
        <v>56.8</v>
      </c>
      <c r="AC1062" s="28">
        <v>56.8</v>
      </c>
      <c r="AD1062" s="28">
        <v>56.8</v>
      </c>
      <c r="AE1062" s="28">
        <v>56.8</v>
      </c>
      <c r="AF1062" s="28">
        <v>56.8</v>
      </c>
      <c r="AG1062" s="28">
        <v>56.8</v>
      </c>
      <c r="AH1062" s="28">
        <v>56.8</v>
      </c>
      <c r="AI1062" s="28">
        <v>56.8</v>
      </c>
      <c r="AJ1062" s="28">
        <v>56.8</v>
      </c>
      <c r="AK1062" s="28">
        <v>56.8</v>
      </c>
      <c r="AL1062" s="28">
        <v>56.8</v>
      </c>
      <c r="AM1062" s="28">
        <v>56.8</v>
      </c>
      <c r="AN1062" s="28">
        <v>56.8</v>
      </c>
      <c r="AO1062" s="28">
        <v>56.8</v>
      </c>
      <c r="AP1062" s="28">
        <v>56.8</v>
      </c>
      <c r="AQ1062" s="28">
        <v>56.8</v>
      </c>
      <c r="AR1062" s="28">
        <v>56.8</v>
      </c>
      <c r="AS1062" s="28">
        <v>56.8</v>
      </c>
      <c r="AT1062" s="28">
        <v>56.8</v>
      </c>
      <c r="AU1062" s="28">
        <v>56.8</v>
      </c>
      <c r="AV1062" s="28">
        <v>56.8</v>
      </c>
      <c r="AW1062" s="28">
        <v>56.8</v>
      </c>
      <c r="AX1062" s="28">
        <v>56.8</v>
      </c>
      <c r="AY1062" s="28">
        <v>56.8</v>
      </c>
      <c r="AZ1062" s="28">
        <v>56.8</v>
      </c>
      <c r="BA1062" s="28">
        <v>56.8</v>
      </c>
      <c r="BB1062" s="28">
        <v>56.8</v>
      </c>
      <c r="BC1062" s="28">
        <v>56.8</v>
      </c>
      <c r="BD1062" s="28">
        <v>56.8</v>
      </c>
      <c r="BE1062" s="28">
        <v>56.8</v>
      </c>
      <c r="BF1062" s="28">
        <v>56.8</v>
      </c>
      <c r="BG1062" s="28">
        <v>56.8</v>
      </c>
      <c r="BH1062" s="28">
        <v>56.8</v>
      </c>
      <c r="BI1062" s="28">
        <v>56.8</v>
      </c>
      <c r="BJ1062" s="28">
        <v>56.8</v>
      </c>
      <c r="BK1062" s="28">
        <v>56.8</v>
      </c>
      <c r="BL1062" s="42">
        <v>56.8</v>
      </c>
      <c r="BM1062" t="s">
        <v>100</v>
      </c>
    </row>
    <row r="1063" spans="1:65" x14ac:dyDescent="0.2">
      <c r="A1063" s="6"/>
      <c r="B1063" s="40" t="s">
        <v>55</v>
      </c>
      <c r="C1063" s="24" t="s">
        <v>74</v>
      </c>
      <c r="D1063" s="35">
        <v>48</v>
      </c>
      <c r="E1063" s="29">
        <v>48</v>
      </c>
      <c r="F1063" s="29">
        <v>48</v>
      </c>
      <c r="G1063" s="29">
        <v>54</v>
      </c>
      <c r="H1063" s="29">
        <v>49</v>
      </c>
      <c r="I1063" s="29">
        <v>49</v>
      </c>
      <c r="J1063" s="29">
        <v>49</v>
      </c>
      <c r="K1063" s="29">
        <v>49</v>
      </c>
      <c r="L1063" s="29">
        <v>51</v>
      </c>
      <c r="M1063" s="29">
        <v>53</v>
      </c>
      <c r="N1063" s="29">
        <v>53</v>
      </c>
      <c r="O1063" s="29">
        <v>55</v>
      </c>
      <c r="P1063" s="29">
        <v>56</v>
      </c>
      <c r="Q1063" s="29">
        <v>57</v>
      </c>
      <c r="R1063" s="29">
        <v>57</v>
      </c>
      <c r="S1063" s="29">
        <v>57</v>
      </c>
      <c r="T1063" s="29">
        <v>57</v>
      </c>
      <c r="U1063" s="29">
        <v>57</v>
      </c>
      <c r="V1063" s="29">
        <v>57</v>
      </c>
      <c r="W1063" s="29">
        <v>56.8</v>
      </c>
      <c r="X1063" s="26">
        <v>57</v>
      </c>
      <c r="Y1063" s="26">
        <v>57</v>
      </c>
      <c r="Z1063" s="26">
        <v>57</v>
      </c>
      <c r="AA1063" s="26">
        <v>57</v>
      </c>
      <c r="AB1063" s="26">
        <v>57</v>
      </c>
      <c r="AC1063" s="26">
        <v>57</v>
      </c>
      <c r="AD1063" s="26">
        <v>57</v>
      </c>
      <c r="AE1063" s="26">
        <v>57</v>
      </c>
      <c r="AF1063" s="26">
        <v>57</v>
      </c>
      <c r="AG1063" s="26">
        <v>57</v>
      </c>
      <c r="AH1063" s="26">
        <v>57</v>
      </c>
      <c r="AI1063" s="26"/>
      <c r="AJ1063" s="26"/>
      <c r="AK1063" s="26"/>
      <c r="AL1063" s="26"/>
      <c r="AM1063" s="26"/>
      <c r="AN1063" s="26"/>
      <c r="AO1063" s="26"/>
      <c r="AP1063" s="26"/>
      <c r="AQ1063" s="26"/>
      <c r="AR1063" s="26"/>
      <c r="AS1063" s="26"/>
      <c r="AT1063" s="26"/>
      <c r="AU1063" s="26"/>
      <c r="AV1063" s="26"/>
      <c r="AW1063" s="26"/>
      <c r="AX1063" s="26"/>
      <c r="AY1063" s="26"/>
      <c r="AZ1063" s="26"/>
      <c r="BA1063" s="26"/>
      <c r="BB1063" s="26"/>
      <c r="BC1063" s="26"/>
      <c r="BD1063" s="26"/>
      <c r="BE1063" s="26"/>
      <c r="BF1063" s="26"/>
      <c r="BG1063" s="26"/>
      <c r="BH1063" s="26"/>
      <c r="BI1063" s="26"/>
      <c r="BJ1063" s="26"/>
      <c r="BK1063" s="26"/>
      <c r="BL1063" s="41"/>
      <c r="BM1063" t="s">
        <v>100</v>
      </c>
    </row>
    <row r="1064" spans="1:65" x14ac:dyDescent="0.2">
      <c r="A1064" s="6"/>
      <c r="B1064" s="40" t="s">
        <v>55</v>
      </c>
      <c r="C1064" s="24" t="s">
        <v>83</v>
      </c>
      <c r="D1064" s="25"/>
      <c r="E1064" s="26"/>
      <c r="F1064" s="26"/>
      <c r="G1064" s="26"/>
      <c r="H1064" s="26"/>
      <c r="I1064" s="26"/>
      <c r="J1064" s="26"/>
      <c r="K1064" s="26"/>
      <c r="L1064" s="26"/>
      <c r="M1064" s="26"/>
      <c r="N1064" s="26"/>
      <c r="O1064" s="26"/>
      <c r="P1064" s="26"/>
      <c r="Q1064" s="26"/>
      <c r="R1064" s="26"/>
      <c r="S1064" s="26"/>
      <c r="T1064" s="26"/>
      <c r="U1064" s="26"/>
      <c r="V1064" s="26"/>
      <c r="W1064" s="30"/>
      <c r="X1064" s="30"/>
      <c r="Y1064" s="30"/>
      <c r="Z1064" s="30"/>
      <c r="AA1064" s="30"/>
      <c r="AB1064" s="30"/>
      <c r="AC1064" s="30"/>
      <c r="AD1064" s="30"/>
      <c r="AE1064" s="30"/>
      <c r="AF1064" s="30"/>
      <c r="AG1064" s="30"/>
      <c r="AH1064" s="30"/>
      <c r="AI1064" s="30"/>
      <c r="AJ1064" s="30"/>
      <c r="AK1064" s="30"/>
      <c r="AL1064" s="30"/>
      <c r="AM1064" s="30"/>
      <c r="AN1064" s="30"/>
      <c r="AO1064" s="30"/>
      <c r="AP1064" s="30"/>
      <c r="AQ1064" s="30"/>
      <c r="AR1064" s="30"/>
      <c r="AS1064" s="30"/>
      <c r="AT1064" s="30"/>
      <c r="AU1064" s="30"/>
      <c r="AV1064" s="30"/>
      <c r="AW1064" s="30"/>
      <c r="AX1064" s="30"/>
      <c r="AY1064" s="30"/>
      <c r="AZ1064" s="30"/>
      <c r="BA1064" s="30"/>
      <c r="BB1064" s="30"/>
      <c r="BC1064" s="30"/>
      <c r="BD1064" s="30"/>
      <c r="BE1064" s="30"/>
      <c r="BF1064" s="30"/>
      <c r="BG1064" s="30"/>
      <c r="BH1064" s="30"/>
      <c r="BI1064" s="30"/>
      <c r="BJ1064" s="30"/>
      <c r="BK1064" s="30"/>
      <c r="BL1064" s="43"/>
      <c r="BM1064" t="s">
        <v>100</v>
      </c>
    </row>
    <row r="1065" spans="1:65" x14ac:dyDescent="0.2">
      <c r="A1065" s="6"/>
      <c r="B1065" s="40" t="s">
        <v>55</v>
      </c>
      <c r="C1065" s="24" t="s">
        <v>75</v>
      </c>
      <c r="D1065" s="25"/>
      <c r="E1065" s="26"/>
      <c r="F1065" s="26"/>
      <c r="G1065" s="26"/>
      <c r="H1065" s="26"/>
      <c r="I1065" s="26"/>
      <c r="J1065" s="26"/>
      <c r="K1065" s="26"/>
      <c r="L1065" s="26"/>
      <c r="M1065" s="26"/>
      <c r="N1065" s="26"/>
      <c r="O1065" s="26"/>
      <c r="P1065" s="26"/>
      <c r="Q1065" s="26"/>
      <c r="R1065" s="26"/>
      <c r="S1065" s="26"/>
      <c r="T1065" s="26"/>
      <c r="U1065" s="26"/>
      <c r="V1065" s="26"/>
      <c r="W1065" s="26"/>
      <c r="X1065" s="26"/>
      <c r="Y1065" s="26"/>
      <c r="Z1065" s="26"/>
      <c r="AA1065" s="26"/>
      <c r="AB1065" s="26"/>
      <c r="AC1065" s="26"/>
      <c r="AD1065" s="26"/>
      <c r="AE1065" s="26"/>
      <c r="AF1065" s="26"/>
      <c r="AG1065" s="26"/>
      <c r="AH1065" s="26"/>
      <c r="AI1065" s="26"/>
      <c r="AJ1065" s="26"/>
      <c r="AK1065" s="26"/>
      <c r="AL1065" s="26"/>
      <c r="AM1065" s="26"/>
      <c r="AN1065" s="26"/>
      <c r="AO1065" s="26"/>
      <c r="AP1065" s="26"/>
      <c r="AQ1065" s="26"/>
      <c r="AR1065" s="26"/>
      <c r="AS1065" s="26"/>
      <c r="AT1065" s="26"/>
      <c r="AU1065" s="26"/>
      <c r="AV1065" s="26"/>
      <c r="AW1065" s="26"/>
      <c r="AX1065" s="26"/>
      <c r="AY1065" s="26"/>
      <c r="AZ1065" s="26"/>
      <c r="BA1065" s="26"/>
      <c r="BB1065" s="26"/>
      <c r="BC1065" s="26"/>
      <c r="BD1065" s="26"/>
      <c r="BE1065" s="26"/>
      <c r="BF1065" s="26"/>
      <c r="BG1065" s="26"/>
      <c r="BH1065" s="26"/>
      <c r="BI1065" s="26"/>
      <c r="BJ1065" s="26"/>
      <c r="BK1065" s="26"/>
      <c r="BL1065" s="41"/>
      <c r="BM1065" t="s">
        <v>100</v>
      </c>
    </row>
    <row r="1066" spans="1:65" x14ac:dyDescent="0.2">
      <c r="A1066" s="6"/>
      <c r="B1066" s="40" t="s">
        <v>55</v>
      </c>
      <c r="C1066" s="24" t="s">
        <v>79</v>
      </c>
      <c r="D1066" s="25"/>
      <c r="E1066" s="26"/>
      <c r="F1066" s="26"/>
      <c r="G1066" s="26"/>
      <c r="H1066" s="26"/>
      <c r="I1066" s="26"/>
      <c r="J1066" s="26"/>
      <c r="K1066" s="26"/>
      <c r="L1066" s="26"/>
      <c r="M1066" s="26"/>
      <c r="N1066" s="26"/>
      <c r="O1066" s="26"/>
      <c r="P1066" s="26"/>
      <c r="Q1066" s="26"/>
      <c r="R1066" s="26"/>
      <c r="S1066" s="26"/>
      <c r="T1066" s="26"/>
      <c r="U1066" s="26"/>
      <c r="V1066" s="26"/>
      <c r="W1066" s="26"/>
      <c r="X1066" s="26"/>
      <c r="Y1066" s="26"/>
      <c r="Z1066" s="26"/>
      <c r="AA1066" s="26"/>
      <c r="AB1066" s="26"/>
      <c r="AC1066" s="26"/>
      <c r="AD1066" s="26"/>
      <c r="AE1066" s="26"/>
      <c r="AF1066" s="26"/>
      <c r="AG1066" s="26"/>
      <c r="AH1066" s="26"/>
      <c r="AI1066" s="26"/>
      <c r="AJ1066" s="26"/>
      <c r="AK1066" s="26"/>
      <c r="AL1066" s="26"/>
      <c r="AM1066" s="26"/>
      <c r="AN1066" s="26"/>
      <c r="AO1066" s="26"/>
      <c r="AP1066" s="26"/>
      <c r="AQ1066" s="26"/>
      <c r="AR1066" s="26"/>
      <c r="AS1066" s="26"/>
      <c r="AT1066" s="26"/>
      <c r="AU1066" s="26"/>
      <c r="AV1066" s="26"/>
      <c r="AW1066" s="26"/>
      <c r="AX1066" s="26"/>
      <c r="AY1066" s="26"/>
      <c r="AZ1066" s="26"/>
      <c r="BA1066" s="26"/>
      <c r="BB1066" s="26"/>
      <c r="BC1066" s="26"/>
      <c r="BD1066" s="26"/>
      <c r="BE1066" s="26"/>
      <c r="BF1066" s="26"/>
      <c r="BG1066" s="26"/>
      <c r="BH1066" s="26"/>
      <c r="BI1066" s="26"/>
      <c r="BJ1066" s="26"/>
      <c r="BK1066" s="26"/>
      <c r="BL1066" s="41"/>
      <c r="BM1066" t="s">
        <v>100</v>
      </c>
    </row>
    <row r="1067" spans="1:65" x14ac:dyDescent="0.2">
      <c r="A1067" s="6"/>
      <c r="B1067" s="40" t="s">
        <v>55</v>
      </c>
      <c r="C1067" s="24" t="s">
        <v>80</v>
      </c>
      <c r="D1067" s="25"/>
      <c r="E1067" s="26"/>
      <c r="F1067" s="26"/>
      <c r="G1067" s="26"/>
      <c r="H1067" s="26"/>
      <c r="I1067" s="26"/>
      <c r="J1067" s="26"/>
      <c r="K1067" s="26"/>
      <c r="L1067" s="26"/>
      <c r="M1067" s="26"/>
      <c r="N1067" s="26"/>
      <c r="O1067" s="26"/>
      <c r="P1067" s="26"/>
      <c r="Q1067" s="26"/>
      <c r="R1067" s="26"/>
      <c r="S1067" s="26"/>
      <c r="T1067" s="26"/>
      <c r="U1067" s="26"/>
      <c r="V1067" s="26"/>
      <c r="W1067" s="26"/>
      <c r="X1067" s="26"/>
      <c r="Y1067" s="26"/>
      <c r="Z1067" s="26"/>
      <c r="AA1067" s="26"/>
      <c r="AB1067" s="26"/>
      <c r="AC1067" s="26"/>
      <c r="AD1067" s="26"/>
      <c r="AE1067" s="26"/>
      <c r="AF1067" s="26"/>
      <c r="AG1067" s="26"/>
      <c r="AH1067" s="26"/>
      <c r="AI1067" s="26"/>
      <c r="AJ1067" s="26"/>
      <c r="AK1067" s="26"/>
      <c r="AL1067" s="26"/>
      <c r="AM1067" s="26"/>
      <c r="AN1067" s="26"/>
      <c r="AO1067" s="26"/>
      <c r="AP1067" s="26"/>
      <c r="AQ1067" s="26"/>
      <c r="AR1067" s="26"/>
      <c r="AS1067" s="26"/>
      <c r="AT1067" s="26"/>
      <c r="AU1067" s="26"/>
      <c r="AV1067" s="26"/>
      <c r="AW1067" s="26"/>
      <c r="AX1067" s="26"/>
      <c r="AY1067" s="26"/>
      <c r="AZ1067" s="26"/>
      <c r="BA1067" s="26"/>
      <c r="BB1067" s="26"/>
      <c r="BC1067" s="26"/>
      <c r="BD1067" s="26"/>
      <c r="BE1067" s="26"/>
      <c r="BF1067" s="26"/>
      <c r="BG1067" s="26"/>
      <c r="BH1067" s="26"/>
      <c r="BI1067" s="26"/>
      <c r="BJ1067" s="26"/>
      <c r="BK1067" s="26"/>
      <c r="BL1067" s="41"/>
      <c r="BM1067" t="s">
        <v>100</v>
      </c>
    </row>
    <row r="1068" spans="1:65" x14ac:dyDescent="0.2">
      <c r="A1068" s="6"/>
      <c r="B1068" s="40" t="s">
        <v>55</v>
      </c>
      <c r="C1068" s="24" t="s">
        <v>78</v>
      </c>
      <c r="D1068" s="25"/>
      <c r="E1068" s="26"/>
      <c r="F1068" s="26"/>
      <c r="G1068" s="26"/>
      <c r="H1068" s="26"/>
      <c r="I1068" s="26"/>
      <c r="J1068" s="26"/>
      <c r="K1068" s="26"/>
      <c r="L1068" s="26"/>
      <c r="M1068" s="26"/>
      <c r="N1068" s="26"/>
      <c r="O1068" s="26"/>
      <c r="P1068" s="26"/>
      <c r="Q1068" s="26"/>
      <c r="R1068" s="26"/>
      <c r="S1068" s="26"/>
      <c r="T1068" s="26"/>
      <c r="U1068" s="26"/>
      <c r="V1068" s="26"/>
      <c r="W1068" s="26"/>
      <c r="X1068" s="26"/>
      <c r="Y1068" s="26"/>
      <c r="Z1068" s="26"/>
      <c r="AA1068" s="26"/>
      <c r="AB1068" s="26"/>
      <c r="AC1068" s="26"/>
      <c r="AD1068" s="26"/>
      <c r="AE1068" s="26"/>
      <c r="AF1068" s="26"/>
      <c r="AG1068" s="26"/>
      <c r="AH1068" s="26"/>
      <c r="AI1068" s="26"/>
      <c r="AJ1068" s="26"/>
      <c r="AK1068" s="26"/>
      <c r="AL1068" s="26"/>
      <c r="AM1068" s="26"/>
      <c r="AN1068" s="26"/>
      <c r="AO1068" s="26"/>
      <c r="AP1068" s="26"/>
      <c r="AQ1068" s="26"/>
      <c r="AR1068" s="26"/>
      <c r="AS1068" s="26"/>
      <c r="AT1068" s="26"/>
      <c r="AU1068" s="26"/>
      <c r="AV1068" s="26"/>
      <c r="AW1068" s="26"/>
      <c r="AX1068" s="26"/>
      <c r="AY1068" s="26"/>
      <c r="AZ1068" s="26"/>
      <c r="BA1068" s="26"/>
      <c r="BB1068" s="26"/>
      <c r="BC1068" s="26"/>
      <c r="BD1068" s="26"/>
      <c r="BE1068" s="26"/>
      <c r="BF1068" s="26"/>
      <c r="BG1068" s="26"/>
      <c r="BH1068" s="26"/>
      <c r="BI1068" s="26"/>
      <c r="BJ1068" s="26"/>
      <c r="BK1068" s="26"/>
      <c r="BL1068" s="41"/>
      <c r="BM1068" t="s">
        <v>100</v>
      </c>
    </row>
    <row r="1069" spans="1:65" x14ac:dyDescent="0.2">
      <c r="A1069" s="6"/>
      <c r="B1069" s="40" t="s">
        <v>55</v>
      </c>
      <c r="C1069" s="31" t="s">
        <v>43</v>
      </c>
      <c r="D1069" s="27">
        <v>0</v>
      </c>
      <c r="E1069" s="28">
        <v>0</v>
      </c>
      <c r="F1069" s="28">
        <v>0</v>
      </c>
      <c r="G1069" s="28">
        <v>0</v>
      </c>
      <c r="H1069" s="28">
        <v>0</v>
      </c>
      <c r="I1069" s="28">
        <v>0</v>
      </c>
      <c r="J1069" s="28">
        <v>0</v>
      </c>
      <c r="K1069" s="28">
        <v>0</v>
      </c>
      <c r="L1069" s="28">
        <v>0</v>
      </c>
      <c r="M1069" s="28">
        <v>0</v>
      </c>
      <c r="N1069" s="28">
        <v>0</v>
      </c>
      <c r="O1069" s="28">
        <v>0</v>
      </c>
      <c r="P1069" s="28">
        <v>0</v>
      </c>
      <c r="Q1069" s="28">
        <v>0</v>
      </c>
      <c r="R1069" s="28">
        <v>0</v>
      </c>
      <c r="S1069" s="28">
        <v>0</v>
      </c>
      <c r="T1069" s="28">
        <v>0</v>
      </c>
      <c r="U1069" s="28">
        <v>0</v>
      </c>
      <c r="V1069" s="28">
        <v>0</v>
      </c>
      <c r="W1069" s="28">
        <v>0</v>
      </c>
      <c r="X1069" s="28">
        <v>0</v>
      </c>
      <c r="Y1069" s="28">
        <v>0</v>
      </c>
      <c r="Z1069" s="28">
        <v>0</v>
      </c>
      <c r="AA1069" s="28">
        <v>0</v>
      </c>
      <c r="AB1069" s="28">
        <v>0</v>
      </c>
      <c r="AC1069" s="28">
        <v>0</v>
      </c>
      <c r="AD1069" s="28">
        <v>0</v>
      </c>
      <c r="AE1069" s="28">
        <v>0</v>
      </c>
      <c r="AF1069" s="28">
        <v>0</v>
      </c>
      <c r="AG1069" s="28">
        <v>0</v>
      </c>
      <c r="AH1069" s="28">
        <v>0</v>
      </c>
      <c r="AI1069" s="28">
        <v>0</v>
      </c>
      <c r="AJ1069" s="28">
        <v>0</v>
      </c>
      <c r="AK1069" s="28">
        <v>0</v>
      </c>
      <c r="AL1069" s="28">
        <v>0</v>
      </c>
      <c r="AM1069" s="28">
        <v>0</v>
      </c>
      <c r="AN1069" s="28">
        <v>0</v>
      </c>
      <c r="AO1069" s="28">
        <v>0</v>
      </c>
      <c r="AP1069" s="28">
        <v>0</v>
      </c>
      <c r="AQ1069" s="28">
        <v>0</v>
      </c>
      <c r="AR1069" s="28">
        <v>0</v>
      </c>
      <c r="AS1069" s="28">
        <v>0</v>
      </c>
      <c r="AT1069" s="28">
        <v>0</v>
      </c>
      <c r="AU1069" s="28">
        <v>0</v>
      </c>
      <c r="AV1069" s="28">
        <v>0</v>
      </c>
      <c r="AW1069" s="28">
        <v>0</v>
      </c>
      <c r="AX1069" s="28">
        <v>0</v>
      </c>
      <c r="AY1069" s="28">
        <v>0</v>
      </c>
      <c r="AZ1069" s="28">
        <v>0</v>
      </c>
      <c r="BA1069" s="28">
        <v>0</v>
      </c>
      <c r="BB1069" s="28">
        <v>0</v>
      </c>
      <c r="BC1069" s="28">
        <v>0</v>
      </c>
      <c r="BD1069" s="28">
        <v>0</v>
      </c>
      <c r="BE1069" s="28">
        <v>0</v>
      </c>
      <c r="BF1069" s="28">
        <v>0</v>
      </c>
      <c r="BG1069" s="28">
        <v>0</v>
      </c>
      <c r="BH1069" s="28">
        <v>0</v>
      </c>
      <c r="BI1069" s="28">
        <v>0</v>
      </c>
      <c r="BJ1069" s="28">
        <v>0</v>
      </c>
      <c r="BK1069" s="28">
        <v>0</v>
      </c>
      <c r="BL1069" s="42">
        <v>0</v>
      </c>
      <c r="BM1069" t="s">
        <v>100</v>
      </c>
    </row>
    <row r="1070" spans="1:65" x14ac:dyDescent="0.2">
      <c r="A1070" s="6"/>
      <c r="B1070" s="40" t="s">
        <v>55</v>
      </c>
      <c r="C1070" s="24" t="s">
        <v>74</v>
      </c>
      <c r="D1070" s="35">
        <v>0</v>
      </c>
      <c r="E1070" s="29">
        <v>0</v>
      </c>
      <c r="F1070" s="29">
        <v>0</v>
      </c>
      <c r="G1070" s="29">
        <v>0</v>
      </c>
      <c r="H1070" s="29">
        <v>0</v>
      </c>
      <c r="I1070" s="29">
        <v>0</v>
      </c>
      <c r="J1070" s="29">
        <v>0</v>
      </c>
      <c r="K1070" s="29">
        <v>0</v>
      </c>
      <c r="L1070" s="29">
        <v>0</v>
      </c>
      <c r="M1070" s="29">
        <v>0</v>
      </c>
      <c r="N1070" s="29">
        <v>0</v>
      </c>
      <c r="O1070" s="29">
        <v>0</v>
      </c>
      <c r="P1070" s="29">
        <v>0</v>
      </c>
      <c r="Q1070" s="29">
        <v>0</v>
      </c>
      <c r="R1070" s="29">
        <v>0</v>
      </c>
      <c r="S1070" s="29">
        <v>0</v>
      </c>
      <c r="T1070" s="29">
        <v>0</v>
      </c>
      <c r="U1070" s="29">
        <v>0</v>
      </c>
      <c r="V1070" s="29">
        <v>0</v>
      </c>
      <c r="W1070" s="29">
        <v>0</v>
      </c>
      <c r="X1070" s="26">
        <v>0</v>
      </c>
      <c r="Y1070" s="26">
        <v>0</v>
      </c>
      <c r="Z1070" s="26">
        <v>0</v>
      </c>
      <c r="AA1070" s="26">
        <v>0</v>
      </c>
      <c r="AB1070" s="26">
        <v>0</v>
      </c>
      <c r="AC1070" s="26">
        <v>0</v>
      </c>
      <c r="AD1070" s="26">
        <v>0</v>
      </c>
      <c r="AE1070" s="26">
        <v>0</v>
      </c>
      <c r="AF1070" s="26">
        <v>0</v>
      </c>
      <c r="AG1070" s="26">
        <v>0</v>
      </c>
      <c r="AH1070" s="26">
        <v>0</v>
      </c>
      <c r="AI1070" s="26"/>
      <c r="AJ1070" s="26"/>
      <c r="AK1070" s="26"/>
      <c r="AL1070" s="26"/>
      <c r="AM1070" s="26"/>
      <c r="AN1070" s="26"/>
      <c r="AO1070" s="26"/>
      <c r="AP1070" s="26"/>
      <c r="AQ1070" s="26"/>
      <c r="AR1070" s="26"/>
      <c r="AS1070" s="26"/>
      <c r="AT1070" s="26"/>
      <c r="AU1070" s="26"/>
      <c r="AV1070" s="26"/>
      <c r="AW1070" s="26"/>
      <c r="AX1070" s="26"/>
      <c r="AY1070" s="26"/>
      <c r="AZ1070" s="26"/>
      <c r="BA1070" s="26"/>
      <c r="BB1070" s="26"/>
      <c r="BC1070" s="26"/>
      <c r="BD1070" s="26"/>
      <c r="BE1070" s="26"/>
      <c r="BF1070" s="26"/>
      <c r="BG1070" s="26"/>
      <c r="BH1070" s="26"/>
      <c r="BI1070" s="26"/>
      <c r="BJ1070" s="26"/>
      <c r="BK1070" s="26"/>
      <c r="BL1070" s="41"/>
      <c r="BM1070" t="s">
        <v>100</v>
      </c>
    </row>
    <row r="1071" spans="1:65" x14ac:dyDescent="0.2">
      <c r="A1071" s="6"/>
      <c r="B1071" s="40" t="s">
        <v>55</v>
      </c>
      <c r="C1071" s="24" t="s">
        <v>83</v>
      </c>
      <c r="D1071" s="25"/>
      <c r="E1071" s="26"/>
      <c r="F1071" s="26"/>
      <c r="G1071" s="26"/>
      <c r="H1071" s="26"/>
      <c r="I1071" s="26"/>
      <c r="J1071" s="26"/>
      <c r="K1071" s="26"/>
      <c r="L1071" s="26"/>
      <c r="M1071" s="26"/>
      <c r="N1071" s="26"/>
      <c r="O1071" s="26"/>
      <c r="P1071" s="26"/>
      <c r="Q1071" s="26"/>
      <c r="R1071" s="26"/>
      <c r="S1071" s="26"/>
      <c r="T1071" s="26"/>
      <c r="U1071" s="26"/>
      <c r="V1071" s="26"/>
      <c r="W1071" s="30"/>
      <c r="X1071" s="30"/>
      <c r="Y1071" s="30"/>
      <c r="Z1071" s="30"/>
      <c r="AA1071" s="30"/>
      <c r="AB1071" s="30"/>
      <c r="AC1071" s="30"/>
      <c r="AD1071" s="30"/>
      <c r="AE1071" s="30"/>
      <c r="AF1071" s="30"/>
      <c r="AG1071" s="30"/>
      <c r="AH1071" s="30"/>
      <c r="AI1071" s="30"/>
      <c r="AJ1071" s="30"/>
      <c r="AK1071" s="30"/>
      <c r="AL1071" s="30"/>
      <c r="AM1071" s="30"/>
      <c r="AN1071" s="30"/>
      <c r="AO1071" s="30"/>
      <c r="AP1071" s="30"/>
      <c r="AQ1071" s="30"/>
      <c r="AR1071" s="30"/>
      <c r="AS1071" s="30"/>
      <c r="AT1071" s="30"/>
      <c r="AU1071" s="30"/>
      <c r="AV1071" s="30"/>
      <c r="AW1071" s="30"/>
      <c r="AX1071" s="30"/>
      <c r="AY1071" s="30"/>
      <c r="AZ1071" s="30"/>
      <c r="BA1071" s="30"/>
      <c r="BB1071" s="30"/>
      <c r="BC1071" s="30"/>
      <c r="BD1071" s="30"/>
      <c r="BE1071" s="30"/>
      <c r="BF1071" s="30"/>
      <c r="BG1071" s="30"/>
      <c r="BH1071" s="30"/>
      <c r="BI1071" s="30"/>
      <c r="BJ1071" s="30"/>
      <c r="BK1071" s="30"/>
      <c r="BL1071" s="43"/>
      <c r="BM1071" t="s">
        <v>100</v>
      </c>
    </row>
    <row r="1072" spans="1:65" x14ac:dyDescent="0.2">
      <c r="A1072" s="6"/>
      <c r="B1072" s="40" t="s">
        <v>55</v>
      </c>
      <c r="C1072" s="24" t="s">
        <v>75</v>
      </c>
      <c r="D1072" s="25"/>
      <c r="E1072" s="26"/>
      <c r="F1072" s="26"/>
      <c r="G1072" s="26"/>
      <c r="H1072" s="26"/>
      <c r="I1072" s="26"/>
      <c r="J1072" s="26"/>
      <c r="K1072" s="26"/>
      <c r="L1072" s="26"/>
      <c r="M1072" s="26"/>
      <c r="N1072" s="26"/>
      <c r="O1072" s="26"/>
      <c r="P1072" s="26"/>
      <c r="Q1072" s="26"/>
      <c r="R1072" s="26"/>
      <c r="S1072" s="26"/>
      <c r="T1072" s="26"/>
      <c r="U1072" s="26"/>
      <c r="V1072" s="26"/>
      <c r="W1072" s="26"/>
      <c r="X1072" s="26"/>
      <c r="Y1072" s="26"/>
      <c r="Z1072" s="26"/>
      <c r="AA1072" s="26"/>
      <c r="AB1072" s="26"/>
      <c r="AC1072" s="26"/>
      <c r="AD1072" s="26"/>
      <c r="AE1072" s="26"/>
      <c r="AF1072" s="26"/>
      <c r="AG1072" s="26"/>
      <c r="AH1072" s="26"/>
      <c r="AI1072" s="26"/>
      <c r="AJ1072" s="26"/>
      <c r="AK1072" s="26"/>
      <c r="AL1072" s="26"/>
      <c r="AM1072" s="26"/>
      <c r="AN1072" s="26"/>
      <c r="AO1072" s="26"/>
      <c r="AP1072" s="26"/>
      <c r="AQ1072" s="26"/>
      <c r="AR1072" s="26"/>
      <c r="AS1072" s="26"/>
      <c r="AT1072" s="26"/>
      <c r="AU1072" s="26"/>
      <c r="AV1072" s="26"/>
      <c r="AW1072" s="26"/>
      <c r="AX1072" s="26"/>
      <c r="AY1072" s="26"/>
      <c r="AZ1072" s="26"/>
      <c r="BA1072" s="26"/>
      <c r="BB1072" s="26"/>
      <c r="BC1072" s="26"/>
      <c r="BD1072" s="26"/>
      <c r="BE1072" s="26"/>
      <c r="BF1072" s="26"/>
      <c r="BG1072" s="26"/>
      <c r="BH1072" s="26"/>
      <c r="BI1072" s="26"/>
      <c r="BJ1072" s="26"/>
      <c r="BK1072" s="26"/>
      <c r="BL1072" s="41"/>
      <c r="BM1072" t="s">
        <v>100</v>
      </c>
    </row>
    <row r="1073" spans="1:65" x14ac:dyDescent="0.2">
      <c r="A1073" s="6"/>
      <c r="B1073" s="40" t="s">
        <v>55</v>
      </c>
      <c r="C1073" s="24" t="s">
        <v>79</v>
      </c>
      <c r="D1073" s="25"/>
      <c r="E1073" s="26"/>
      <c r="F1073" s="26"/>
      <c r="G1073" s="26"/>
      <c r="H1073" s="26"/>
      <c r="I1073" s="26"/>
      <c r="J1073" s="26"/>
      <c r="K1073" s="26"/>
      <c r="L1073" s="26"/>
      <c r="M1073" s="26"/>
      <c r="N1073" s="26"/>
      <c r="O1073" s="26"/>
      <c r="P1073" s="26"/>
      <c r="Q1073" s="26"/>
      <c r="R1073" s="26"/>
      <c r="S1073" s="26"/>
      <c r="T1073" s="26"/>
      <c r="U1073" s="26"/>
      <c r="V1073" s="26"/>
      <c r="W1073" s="26"/>
      <c r="X1073" s="26"/>
      <c r="Y1073" s="26"/>
      <c r="Z1073" s="26"/>
      <c r="AA1073" s="26"/>
      <c r="AB1073" s="26"/>
      <c r="AC1073" s="26"/>
      <c r="AD1073" s="26"/>
      <c r="AE1073" s="26"/>
      <c r="AF1073" s="26"/>
      <c r="AG1073" s="26"/>
      <c r="AH1073" s="26"/>
      <c r="AI1073" s="26"/>
      <c r="AJ1073" s="26"/>
      <c r="AK1073" s="26"/>
      <c r="AL1073" s="26"/>
      <c r="AM1073" s="26"/>
      <c r="AN1073" s="26"/>
      <c r="AO1073" s="26"/>
      <c r="AP1073" s="26"/>
      <c r="AQ1073" s="26"/>
      <c r="AR1073" s="26"/>
      <c r="AS1073" s="26"/>
      <c r="AT1073" s="26"/>
      <c r="AU1073" s="26"/>
      <c r="AV1073" s="26"/>
      <c r="AW1073" s="26"/>
      <c r="AX1073" s="26"/>
      <c r="AY1073" s="26"/>
      <c r="AZ1073" s="26"/>
      <c r="BA1073" s="26"/>
      <c r="BB1073" s="26"/>
      <c r="BC1073" s="26"/>
      <c r="BD1073" s="26"/>
      <c r="BE1073" s="26"/>
      <c r="BF1073" s="26"/>
      <c r="BG1073" s="26"/>
      <c r="BH1073" s="26"/>
      <c r="BI1073" s="26"/>
      <c r="BJ1073" s="26"/>
      <c r="BK1073" s="26"/>
      <c r="BL1073" s="41"/>
      <c r="BM1073" t="s">
        <v>100</v>
      </c>
    </row>
    <row r="1074" spans="1:65" x14ac:dyDescent="0.2">
      <c r="A1074" s="6"/>
      <c r="B1074" s="40" t="s">
        <v>55</v>
      </c>
      <c r="C1074" s="24" t="s">
        <v>80</v>
      </c>
      <c r="D1074" s="25"/>
      <c r="E1074" s="26"/>
      <c r="F1074" s="26"/>
      <c r="G1074" s="26"/>
      <c r="H1074" s="26"/>
      <c r="I1074" s="26"/>
      <c r="J1074" s="26"/>
      <c r="K1074" s="26"/>
      <c r="L1074" s="26"/>
      <c r="M1074" s="26"/>
      <c r="N1074" s="26"/>
      <c r="O1074" s="26"/>
      <c r="P1074" s="26"/>
      <c r="Q1074" s="26"/>
      <c r="R1074" s="26"/>
      <c r="S1074" s="26"/>
      <c r="T1074" s="26"/>
      <c r="U1074" s="26"/>
      <c r="V1074" s="26"/>
      <c r="W1074" s="26"/>
      <c r="X1074" s="26"/>
      <c r="Y1074" s="26"/>
      <c r="Z1074" s="26"/>
      <c r="AA1074" s="26"/>
      <c r="AB1074" s="26"/>
      <c r="AC1074" s="26"/>
      <c r="AD1074" s="26"/>
      <c r="AE1074" s="26"/>
      <c r="AF1074" s="26"/>
      <c r="AG1074" s="26"/>
      <c r="AH1074" s="26"/>
      <c r="AI1074" s="26"/>
      <c r="AJ1074" s="26"/>
      <c r="AK1074" s="26"/>
      <c r="AL1074" s="26"/>
      <c r="AM1074" s="26"/>
      <c r="AN1074" s="26"/>
      <c r="AO1074" s="26"/>
      <c r="AP1074" s="26"/>
      <c r="AQ1074" s="26"/>
      <c r="AR1074" s="26"/>
      <c r="AS1074" s="26"/>
      <c r="AT1074" s="26"/>
      <c r="AU1074" s="26"/>
      <c r="AV1074" s="26"/>
      <c r="AW1074" s="26"/>
      <c r="AX1074" s="26"/>
      <c r="AY1074" s="26"/>
      <c r="AZ1074" s="26"/>
      <c r="BA1074" s="26"/>
      <c r="BB1074" s="26"/>
      <c r="BC1074" s="26"/>
      <c r="BD1074" s="26"/>
      <c r="BE1074" s="26"/>
      <c r="BF1074" s="26"/>
      <c r="BG1074" s="26"/>
      <c r="BH1074" s="26"/>
      <c r="BI1074" s="26"/>
      <c r="BJ1074" s="26"/>
      <c r="BK1074" s="26"/>
      <c r="BL1074" s="41"/>
      <c r="BM1074" t="s">
        <v>100</v>
      </c>
    </row>
    <row r="1075" spans="1:65" x14ac:dyDescent="0.2">
      <c r="A1075" s="6"/>
      <c r="B1075" s="40" t="s">
        <v>55</v>
      </c>
      <c r="C1075" s="24" t="s">
        <v>78</v>
      </c>
      <c r="D1075" s="25"/>
      <c r="E1075" s="26"/>
      <c r="F1075" s="26"/>
      <c r="G1075" s="26"/>
      <c r="H1075" s="26"/>
      <c r="I1075" s="26"/>
      <c r="J1075" s="26"/>
      <c r="K1075" s="26"/>
      <c r="L1075" s="26"/>
      <c r="M1075" s="26"/>
      <c r="N1075" s="26"/>
      <c r="O1075" s="26"/>
      <c r="P1075" s="26"/>
      <c r="Q1075" s="26"/>
      <c r="R1075" s="26"/>
      <c r="S1075" s="26"/>
      <c r="T1075" s="26"/>
      <c r="U1075" s="26"/>
      <c r="V1075" s="26"/>
      <c r="W1075" s="26"/>
      <c r="X1075" s="26"/>
      <c r="Y1075" s="26"/>
      <c r="Z1075" s="26"/>
      <c r="AA1075" s="26"/>
      <c r="AB1075" s="26"/>
      <c r="AC1075" s="26"/>
      <c r="AD1075" s="26"/>
      <c r="AE1075" s="26"/>
      <c r="AF1075" s="26"/>
      <c r="AG1075" s="26"/>
      <c r="AH1075" s="26"/>
      <c r="AI1075" s="26"/>
      <c r="AJ1075" s="26"/>
      <c r="AK1075" s="26"/>
      <c r="AL1075" s="26"/>
      <c r="AM1075" s="26"/>
      <c r="AN1075" s="26"/>
      <c r="AO1075" s="26"/>
      <c r="AP1075" s="26"/>
      <c r="AQ1075" s="26"/>
      <c r="AR1075" s="26"/>
      <c r="AS1075" s="26"/>
      <c r="AT1075" s="26"/>
      <c r="AU1075" s="26"/>
      <c r="AV1075" s="26"/>
      <c r="AW1075" s="26"/>
      <c r="AX1075" s="26"/>
      <c r="AY1075" s="26"/>
      <c r="AZ1075" s="26"/>
      <c r="BA1075" s="26"/>
      <c r="BB1075" s="26"/>
      <c r="BC1075" s="26"/>
      <c r="BD1075" s="26"/>
      <c r="BE1075" s="26"/>
      <c r="BF1075" s="26"/>
      <c r="BG1075" s="26"/>
      <c r="BH1075" s="26"/>
      <c r="BI1075" s="26"/>
      <c r="BJ1075" s="26"/>
      <c r="BK1075" s="26"/>
      <c r="BL1075" s="41"/>
      <c r="BM1075" t="s">
        <v>100</v>
      </c>
    </row>
    <row r="1076" spans="1:65" x14ac:dyDescent="0.2">
      <c r="A1076" s="6"/>
      <c r="B1076" s="40" t="s">
        <v>55</v>
      </c>
      <c r="C1076" s="31" t="s">
        <v>46</v>
      </c>
      <c r="D1076" s="27">
        <v>18</v>
      </c>
      <c r="E1076" s="28">
        <v>18</v>
      </c>
      <c r="F1076" s="28">
        <v>58.5</v>
      </c>
      <c r="G1076" s="28">
        <v>56.5</v>
      </c>
      <c r="H1076" s="28">
        <v>205.5</v>
      </c>
      <c r="I1076" s="28">
        <v>355</v>
      </c>
      <c r="J1076" s="28">
        <v>350.5</v>
      </c>
      <c r="K1076" s="28">
        <v>346</v>
      </c>
      <c r="L1076" s="28">
        <v>396</v>
      </c>
      <c r="M1076" s="28">
        <v>509</v>
      </c>
      <c r="N1076" s="28">
        <v>514</v>
      </c>
      <c r="O1076" s="28">
        <v>500</v>
      </c>
      <c r="P1076" s="28">
        <v>331</v>
      </c>
      <c r="Q1076" s="28">
        <v>328</v>
      </c>
      <c r="R1076" s="28">
        <v>549</v>
      </c>
      <c r="S1076" s="28">
        <v>518.5</v>
      </c>
      <c r="T1076" s="28">
        <v>427</v>
      </c>
      <c r="U1076" s="28">
        <v>461</v>
      </c>
      <c r="V1076" s="28">
        <v>483.5</v>
      </c>
      <c r="W1076" s="28">
        <v>486.9</v>
      </c>
      <c r="X1076" s="28">
        <v>519</v>
      </c>
      <c r="Y1076" s="28">
        <v>583</v>
      </c>
      <c r="Z1076" s="28">
        <v>647</v>
      </c>
      <c r="AA1076" s="28">
        <v>710</v>
      </c>
      <c r="AB1076" s="28">
        <v>774</v>
      </c>
      <c r="AC1076" s="28">
        <v>838</v>
      </c>
      <c r="AD1076" s="28">
        <v>796</v>
      </c>
      <c r="AE1076" s="28">
        <v>754</v>
      </c>
      <c r="AF1076" s="28">
        <v>712</v>
      </c>
      <c r="AG1076" s="28">
        <v>670</v>
      </c>
      <c r="AH1076" s="28">
        <v>796</v>
      </c>
      <c r="AI1076" s="28">
        <v>796</v>
      </c>
      <c r="AJ1076" s="28">
        <v>796</v>
      </c>
      <c r="AK1076" s="28">
        <v>796</v>
      </c>
      <c r="AL1076" s="28">
        <v>796</v>
      </c>
      <c r="AM1076" s="28">
        <v>796</v>
      </c>
      <c r="AN1076" s="28">
        <v>796</v>
      </c>
      <c r="AO1076" s="28">
        <v>796</v>
      </c>
      <c r="AP1076" s="28">
        <v>796</v>
      </c>
      <c r="AQ1076" s="28">
        <v>796</v>
      </c>
      <c r="AR1076" s="28">
        <v>796</v>
      </c>
      <c r="AS1076" s="28">
        <v>796</v>
      </c>
      <c r="AT1076" s="28">
        <v>796</v>
      </c>
      <c r="AU1076" s="28">
        <v>796</v>
      </c>
      <c r="AV1076" s="28">
        <v>796</v>
      </c>
      <c r="AW1076" s="28">
        <v>796</v>
      </c>
      <c r="AX1076" s="28">
        <v>796</v>
      </c>
      <c r="AY1076" s="28">
        <v>796</v>
      </c>
      <c r="AZ1076" s="28">
        <v>796</v>
      </c>
      <c r="BA1076" s="28">
        <v>796</v>
      </c>
      <c r="BB1076" s="28">
        <v>796</v>
      </c>
      <c r="BC1076" s="28">
        <v>796</v>
      </c>
      <c r="BD1076" s="28">
        <v>796</v>
      </c>
      <c r="BE1076" s="28">
        <v>796</v>
      </c>
      <c r="BF1076" s="28">
        <v>796</v>
      </c>
      <c r="BG1076" s="28">
        <v>796</v>
      </c>
      <c r="BH1076" s="28">
        <v>796</v>
      </c>
      <c r="BI1076" s="28">
        <v>796</v>
      </c>
      <c r="BJ1076" s="28">
        <v>796</v>
      </c>
      <c r="BK1076" s="28">
        <v>796</v>
      </c>
      <c r="BL1076" s="42">
        <v>796</v>
      </c>
      <c r="BM1076" t="s">
        <v>100</v>
      </c>
    </row>
    <row r="1077" spans="1:65" x14ac:dyDescent="0.2">
      <c r="A1077" s="6"/>
      <c r="B1077" s="40" t="s">
        <v>55</v>
      </c>
      <c r="C1077" s="24" t="s">
        <v>74</v>
      </c>
      <c r="D1077" s="35">
        <v>18</v>
      </c>
      <c r="E1077" s="29">
        <v>18</v>
      </c>
      <c r="F1077" s="29">
        <v>58.5</v>
      </c>
      <c r="G1077" s="29">
        <v>56.5</v>
      </c>
      <c r="H1077" s="29">
        <v>205.5</v>
      </c>
      <c r="I1077" s="29">
        <v>355</v>
      </c>
      <c r="J1077" s="29">
        <v>350.5</v>
      </c>
      <c r="K1077" s="29">
        <v>346</v>
      </c>
      <c r="L1077" s="29">
        <v>396</v>
      </c>
      <c r="M1077" s="29">
        <v>509</v>
      </c>
      <c r="N1077" s="29">
        <v>514</v>
      </c>
      <c r="O1077" s="29">
        <v>500</v>
      </c>
      <c r="P1077" s="29">
        <v>331</v>
      </c>
      <c r="Q1077" s="29">
        <v>328</v>
      </c>
      <c r="R1077" s="29">
        <v>549</v>
      </c>
      <c r="S1077" s="29">
        <v>518.5</v>
      </c>
      <c r="T1077" s="29">
        <v>427</v>
      </c>
      <c r="U1077" s="29">
        <v>461</v>
      </c>
      <c r="V1077" s="29">
        <v>483.5</v>
      </c>
      <c r="W1077" s="29">
        <v>486.9</v>
      </c>
      <c r="X1077" s="26">
        <v>519</v>
      </c>
      <c r="Y1077" s="26">
        <v>583</v>
      </c>
      <c r="Z1077" s="26">
        <v>647</v>
      </c>
      <c r="AA1077" s="26">
        <v>710</v>
      </c>
      <c r="AB1077" s="26">
        <v>774</v>
      </c>
      <c r="AC1077" s="26">
        <v>838</v>
      </c>
      <c r="AD1077" s="26">
        <v>796</v>
      </c>
      <c r="AE1077" s="26">
        <v>754</v>
      </c>
      <c r="AF1077" s="26">
        <v>712</v>
      </c>
      <c r="AG1077" s="26">
        <v>670</v>
      </c>
      <c r="AH1077" s="26">
        <v>796</v>
      </c>
      <c r="AJ1077" s="26"/>
      <c r="AK1077" s="26"/>
      <c r="AL1077" s="26"/>
      <c r="AM1077" s="26"/>
      <c r="AN1077" s="26"/>
      <c r="AO1077" s="26"/>
      <c r="AP1077" s="26"/>
      <c r="AQ1077" s="26"/>
      <c r="AR1077" s="26"/>
      <c r="AS1077" s="26"/>
      <c r="AT1077" s="26"/>
      <c r="AU1077" s="26"/>
      <c r="AV1077" s="26"/>
      <c r="AW1077" s="26"/>
      <c r="AX1077" s="26"/>
      <c r="AY1077" s="26"/>
      <c r="AZ1077" s="26"/>
      <c r="BA1077" s="26"/>
      <c r="BB1077" s="26"/>
      <c r="BC1077" s="26"/>
      <c r="BD1077" s="26"/>
      <c r="BE1077" s="26"/>
      <c r="BF1077" s="26"/>
      <c r="BG1077" s="26"/>
      <c r="BH1077" s="26"/>
      <c r="BI1077" s="26"/>
      <c r="BJ1077" s="26"/>
      <c r="BK1077" s="26"/>
      <c r="BL1077" s="41"/>
      <c r="BM1077" t="s">
        <v>100</v>
      </c>
    </row>
    <row r="1078" spans="1:65" x14ac:dyDescent="0.2">
      <c r="A1078" s="6"/>
      <c r="B1078" s="40" t="s">
        <v>55</v>
      </c>
      <c r="C1078" s="24" t="s">
        <v>83</v>
      </c>
      <c r="D1078" s="25"/>
      <c r="E1078" s="26"/>
      <c r="F1078" s="26"/>
      <c r="G1078" s="26"/>
      <c r="H1078" s="26"/>
      <c r="I1078" s="26"/>
      <c r="J1078" s="26"/>
      <c r="K1078" s="26"/>
      <c r="L1078" s="26"/>
      <c r="M1078" s="26"/>
      <c r="N1078" s="26"/>
      <c r="O1078" s="26"/>
      <c r="P1078" s="26"/>
      <c r="Q1078" s="26"/>
      <c r="R1078" s="26"/>
      <c r="S1078" s="26"/>
      <c r="T1078" s="26"/>
      <c r="U1078" s="26"/>
      <c r="V1078" s="26"/>
      <c r="W1078" s="30"/>
      <c r="X1078" s="30">
        <v>32.100000000000023</v>
      </c>
      <c r="Y1078" s="30">
        <v>64</v>
      </c>
      <c r="Z1078" s="30">
        <v>64</v>
      </c>
      <c r="AA1078" s="30">
        <v>63</v>
      </c>
      <c r="AB1078" s="30">
        <v>64</v>
      </c>
      <c r="AC1078" s="30">
        <v>64</v>
      </c>
      <c r="AD1078" s="30">
        <v>-42</v>
      </c>
      <c r="AE1078" s="30">
        <v>-42</v>
      </c>
      <c r="AF1078" s="30">
        <v>-42</v>
      </c>
      <c r="AG1078" s="30">
        <v>-42</v>
      </c>
      <c r="AH1078" s="30">
        <v>126</v>
      </c>
      <c r="AI1078" s="30"/>
      <c r="AJ1078" s="30"/>
      <c r="AK1078" s="30"/>
      <c r="AL1078" s="30"/>
      <c r="AM1078" s="30"/>
      <c r="AN1078" s="30"/>
      <c r="AO1078" s="30"/>
      <c r="AP1078" s="30"/>
      <c r="AQ1078" s="30"/>
      <c r="AR1078" s="30"/>
      <c r="AS1078" s="30"/>
      <c r="AT1078" s="30"/>
      <c r="AU1078" s="30"/>
      <c r="AV1078" s="30"/>
      <c r="AW1078" s="30"/>
      <c r="AX1078" s="30"/>
      <c r="AY1078" s="30"/>
      <c r="AZ1078" s="30"/>
      <c r="BA1078" s="30"/>
      <c r="BB1078" s="30"/>
      <c r="BC1078" s="30"/>
      <c r="BD1078" s="30"/>
      <c r="BE1078" s="30"/>
      <c r="BF1078" s="30"/>
      <c r="BG1078" s="30"/>
      <c r="BH1078" s="30"/>
      <c r="BI1078" s="30"/>
      <c r="BJ1078" s="30"/>
      <c r="BK1078" s="30"/>
      <c r="BL1078" s="43"/>
      <c r="BM1078" t="s">
        <v>100</v>
      </c>
    </row>
    <row r="1079" spans="1:65" x14ac:dyDescent="0.2">
      <c r="A1079" s="6"/>
      <c r="B1079" s="40" t="s">
        <v>55</v>
      </c>
      <c r="C1079" s="24" t="s">
        <v>75</v>
      </c>
      <c r="D1079" s="25"/>
      <c r="E1079" s="26"/>
      <c r="F1079" s="26"/>
      <c r="G1079" s="26"/>
      <c r="H1079" s="26"/>
      <c r="I1079" s="26"/>
      <c r="J1079" s="26"/>
      <c r="K1079" s="26"/>
      <c r="L1079" s="26"/>
      <c r="M1079" s="26"/>
      <c r="N1079" s="26"/>
      <c r="O1079" s="26"/>
      <c r="P1079" s="26"/>
      <c r="Q1079" s="26"/>
      <c r="R1079" s="26"/>
      <c r="S1079" s="26"/>
      <c r="T1079" s="26"/>
      <c r="U1079" s="26"/>
      <c r="V1079" s="26"/>
      <c r="W1079" s="26"/>
      <c r="X1079" s="26"/>
      <c r="Y1079" s="26"/>
      <c r="Z1079" s="26"/>
      <c r="AA1079" s="26"/>
      <c r="AB1079" s="26"/>
      <c r="AC1079" s="26"/>
      <c r="AD1079" s="26"/>
      <c r="AE1079" s="26"/>
      <c r="AF1079" s="26"/>
      <c r="AG1079" s="26"/>
      <c r="AH1079" s="26"/>
      <c r="AI1079" s="26"/>
      <c r="AJ1079" s="26"/>
      <c r="AK1079" s="26"/>
      <c r="AL1079" s="26"/>
      <c r="AM1079" s="26"/>
      <c r="AN1079" s="26"/>
      <c r="AO1079" s="26"/>
      <c r="AP1079" s="26"/>
      <c r="AQ1079" s="26"/>
      <c r="AR1079" s="26"/>
      <c r="AS1079" s="26"/>
      <c r="AT1079" s="26"/>
      <c r="AU1079" s="26"/>
      <c r="AV1079" s="26"/>
      <c r="AW1079" s="26"/>
      <c r="AX1079" s="26"/>
      <c r="AY1079" s="26"/>
      <c r="AZ1079" s="26"/>
      <c r="BA1079" s="26"/>
      <c r="BB1079" s="26"/>
      <c r="BC1079" s="26"/>
      <c r="BD1079" s="26"/>
      <c r="BE1079" s="26"/>
      <c r="BF1079" s="26"/>
      <c r="BG1079" s="26"/>
      <c r="BH1079" s="26"/>
      <c r="BI1079" s="26"/>
      <c r="BJ1079" s="26"/>
      <c r="BK1079" s="26"/>
      <c r="BL1079" s="41"/>
      <c r="BM1079" t="s">
        <v>100</v>
      </c>
    </row>
    <row r="1080" spans="1:65" x14ac:dyDescent="0.2">
      <c r="A1080" s="6"/>
      <c r="B1080" s="40" t="s">
        <v>55</v>
      </c>
      <c r="C1080" s="24" t="s">
        <v>79</v>
      </c>
      <c r="D1080" s="25"/>
      <c r="E1080" s="26"/>
      <c r="F1080" s="26"/>
      <c r="G1080" s="26"/>
      <c r="H1080" s="26"/>
      <c r="I1080" s="26"/>
      <c r="J1080" s="26"/>
      <c r="K1080" s="26"/>
      <c r="L1080" s="26"/>
      <c r="M1080" s="26"/>
      <c r="N1080" s="26"/>
      <c r="O1080" s="26"/>
      <c r="P1080" s="26"/>
      <c r="Q1080" s="26"/>
      <c r="R1080" s="26"/>
      <c r="S1080" s="26"/>
      <c r="T1080" s="26"/>
      <c r="U1080" s="26"/>
      <c r="V1080" s="26"/>
      <c r="W1080" s="26"/>
      <c r="X1080" s="26"/>
      <c r="Y1080" s="26"/>
      <c r="Z1080" s="26"/>
      <c r="AA1080" s="26"/>
      <c r="AB1080" s="26"/>
      <c r="AC1080" s="26"/>
      <c r="AD1080" s="26"/>
      <c r="AE1080" s="26"/>
      <c r="AF1080" s="26"/>
      <c r="AG1080" s="26"/>
      <c r="AH1080" s="26"/>
      <c r="AI1080" s="26"/>
      <c r="AJ1080" s="26"/>
      <c r="AK1080" s="26"/>
      <c r="AL1080" s="26"/>
      <c r="AM1080" s="26"/>
      <c r="AN1080" s="26"/>
      <c r="AO1080" s="26"/>
      <c r="AP1080" s="26"/>
      <c r="AQ1080" s="26"/>
      <c r="AR1080" s="26"/>
      <c r="AS1080" s="26"/>
      <c r="AT1080" s="26"/>
      <c r="AU1080" s="26"/>
      <c r="AV1080" s="26"/>
      <c r="AW1080" s="26"/>
      <c r="AX1080" s="26"/>
      <c r="AY1080" s="26"/>
      <c r="AZ1080" s="26"/>
      <c r="BA1080" s="26"/>
      <c r="BB1080" s="26"/>
      <c r="BC1080" s="26"/>
      <c r="BD1080" s="26"/>
      <c r="BE1080" s="26"/>
      <c r="BF1080" s="26"/>
      <c r="BG1080" s="26"/>
      <c r="BH1080" s="26"/>
      <c r="BI1080" s="26"/>
      <c r="BJ1080" s="26"/>
      <c r="BK1080" s="26"/>
      <c r="BL1080" s="41"/>
      <c r="BM1080" t="s">
        <v>100</v>
      </c>
    </row>
    <row r="1081" spans="1:65" x14ac:dyDescent="0.2">
      <c r="A1081" s="6"/>
      <c r="B1081" s="40" t="s">
        <v>55</v>
      </c>
      <c r="C1081" s="24" t="s">
        <v>80</v>
      </c>
      <c r="D1081" s="25"/>
      <c r="E1081" s="26"/>
      <c r="F1081" s="26"/>
      <c r="G1081" s="26"/>
      <c r="H1081" s="26"/>
      <c r="I1081" s="26"/>
      <c r="J1081" s="26"/>
      <c r="K1081" s="26"/>
      <c r="L1081" s="26"/>
      <c r="M1081" s="26"/>
      <c r="N1081" s="26"/>
      <c r="O1081" s="26"/>
      <c r="P1081" s="26"/>
      <c r="Q1081" s="26"/>
      <c r="R1081" s="26"/>
      <c r="S1081" s="26"/>
      <c r="T1081" s="26"/>
      <c r="U1081" s="26"/>
      <c r="V1081" s="26"/>
      <c r="W1081" s="26"/>
      <c r="X1081" s="26"/>
      <c r="Y1081" s="26"/>
      <c r="Z1081" s="26"/>
      <c r="AA1081" s="26"/>
      <c r="AB1081" s="26"/>
      <c r="AC1081" s="26"/>
      <c r="AD1081" s="26"/>
      <c r="AE1081" s="26"/>
      <c r="AF1081" s="26"/>
      <c r="AG1081" s="26"/>
      <c r="AH1081" s="26"/>
      <c r="AI1081" s="26"/>
      <c r="AJ1081" s="26"/>
      <c r="AK1081" s="26"/>
      <c r="AL1081" s="26"/>
      <c r="AM1081" s="26"/>
      <c r="AN1081" s="26"/>
      <c r="AO1081" s="26"/>
      <c r="AP1081" s="26"/>
      <c r="AQ1081" s="26"/>
      <c r="AR1081" s="26"/>
      <c r="AS1081" s="26"/>
      <c r="AT1081" s="26"/>
      <c r="AU1081" s="26"/>
      <c r="AV1081" s="26"/>
      <c r="AW1081" s="26"/>
      <c r="AX1081" s="26"/>
      <c r="AY1081" s="26"/>
      <c r="AZ1081" s="26"/>
      <c r="BA1081" s="26"/>
      <c r="BB1081" s="26"/>
      <c r="BC1081" s="26"/>
      <c r="BD1081" s="26"/>
      <c r="BE1081" s="26"/>
      <c r="BF1081" s="26"/>
      <c r="BG1081" s="26"/>
      <c r="BH1081" s="26"/>
      <c r="BI1081" s="26"/>
      <c r="BJ1081" s="26"/>
      <c r="BK1081" s="26"/>
      <c r="BL1081" s="41"/>
      <c r="BM1081" t="s">
        <v>100</v>
      </c>
    </row>
    <row r="1082" spans="1:65" x14ac:dyDescent="0.2">
      <c r="A1082" s="6"/>
      <c r="B1082" s="40" t="s">
        <v>55</v>
      </c>
      <c r="C1082" s="24" t="s">
        <v>78</v>
      </c>
      <c r="D1082" s="25"/>
      <c r="E1082" s="26"/>
      <c r="F1082" s="26"/>
      <c r="G1082" s="26"/>
      <c r="H1082" s="26"/>
      <c r="I1082" s="26"/>
      <c r="J1082" s="26"/>
      <c r="K1082" s="26"/>
      <c r="L1082" s="26"/>
      <c r="M1082" s="26"/>
      <c r="N1082" s="26"/>
      <c r="O1082" s="26"/>
      <c r="P1082" s="26"/>
      <c r="Q1082" s="26"/>
      <c r="R1082" s="26"/>
      <c r="S1082" s="26"/>
      <c r="T1082" s="26"/>
      <c r="U1082" s="26"/>
      <c r="V1082" s="26"/>
      <c r="W1082" s="26"/>
      <c r="X1082" s="26"/>
      <c r="Y1082" s="26"/>
      <c r="Z1082" s="26"/>
      <c r="AA1082" s="26"/>
      <c r="AB1082" s="26"/>
      <c r="AC1082" s="26"/>
      <c r="AD1082" s="26"/>
      <c r="AE1082" s="26"/>
      <c r="AF1082" s="26"/>
      <c r="AG1082" s="26"/>
      <c r="AH1082" s="26"/>
      <c r="AI1082" s="26"/>
      <c r="AJ1082" s="26"/>
      <c r="AK1082" s="26"/>
      <c r="AL1082" s="26"/>
      <c r="AM1082" s="26"/>
      <c r="AN1082" s="26"/>
      <c r="AO1082" s="26"/>
      <c r="AP1082" s="26"/>
      <c r="AQ1082" s="26"/>
      <c r="AR1082" s="26"/>
      <c r="AS1082" s="26"/>
      <c r="AT1082" s="26"/>
      <c r="AU1082" s="26"/>
      <c r="AV1082" s="26"/>
      <c r="AW1082" s="26"/>
      <c r="AX1082" s="26"/>
      <c r="AY1082" s="26"/>
      <c r="AZ1082" s="26"/>
      <c r="BA1082" s="26"/>
      <c r="BB1082" s="26"/>
      <c r="BC1082" s="26"/>
      <c r="BD1082" s="26"/>
      <c r="BE1082" s="26"/>
      <c r="BF1082" s="26"/>
      <c r="BG1082" s="26"/>
      <c r="BH1082" s="26"/>
      <c r="BI1082" s="26"/>
      <c r="BJ1082" s="26"/>
      <c r="BK1082" s="26"/>
      <c r="BL1082" s="41"/>
      <c r="BM1082" t="s">
        <v>100</v>
      </c>
    </row>
    <row r="1083" spans="1:65" x14ac:dyDescent="0.2">
      <c r="A1083" s="6"/>
      <c r="B1083" s="40" t="s">
        <v>55</v>
      </c>
      <c r="C1083" s="31" t="s">
        <v>5</v>
      </c>
      <c r="D1083" s="27">
        <v>17</v>
      </c>
      <c r="E1083" s="28">
        <v>17</v>
      </c>
      <c r="F1083" s="28">
        <v>56.5</v>
      </c>
      <c r="G1083" s="28">
        <v>52.5</v>
      </c>
      <c r="H1083" s="28">
        <v>201.5</v>
      </c>
      <c r="I1083" s="28">
        <v>349</v>
      </c>
      <c r="J1083" s="28">
        <v>342.5</v>
      </c>
      <c r="K1083" s="28">
        <v>327</v>
      </c>
      <c r="L1083" s="28">
        <v>377</v>
      </c>
      <c r="M1083" s="28">
        <v>485</v>
      </c>
      <c r="N1083" s="28">
        <v>490</v>
      </c>
      <c r="O1083" s="28">
        <v>455</v>
      </c>
      <c r="P1083" s="28">
        <v>278</v>
      </c>
      <c r="Q1083" s="28">
        <v>265</v>
      </c>
      <c r="R1083" s="28">
        <v>486</v>
      </c>
      <c r="S1083" s="28">
        <v>446.5</v>
      </c>
      <c r="T1083" s="28">
        <v>351</v>
      </c>
      <c r="U1083" s="28">
        <v>379</v>
      </c>
      <c r="V1083" s="28">
        <v>407.5</v>
      </c>
      <c r="W1083" s="28">
        <v>407.5</v>
      </c>
      <c r="X1083" s="28">
        <v>407.5</v>
      </c>
      <c r="Y1083" s="28">
        <v>407.5</v>
      </c>
      <c r="Z1083" s="28">
        <v>407.5</v>
      </c>
      <c r="AA1083" s="28">
        <v>407.5</v>
      </c>
      <c r="AB1083" s="28">
        <v>407.5</v>
      </c>
      <c r="AC1083" s="28">
        <v>407.5</v>
      </c>
      <c r="AD1083" s="28">
        <v>407.5</v>
      </c>
      <c r="AE1083" s="28">
        <v>407.5</v>
      </c>
      <c r="AF1083" s="28">
        <v>407.5</v>
      </c>
      <c r="AG1083" s="28">
        <v>407.5</v>
      </c>
      <c r="AH1083" s="28">
        <v>407.5</v>
      </c>
      <c r="AI1083" s="28">
        <v>407.5</v>
      </c>
      <c r="AJ1083" s="28">
        <v>407.5</v>
      </c>
      <c r="AK1083" s="28">
        <v>407.5</v>
      </c>
      <c r="AL1083" s="28">
        <v>407.5</v>
      </c>
      <c r="AM1083" s="28">
        <v>407.5</v>
      </c>
      <c r="AN1083" s="28">
        <v>407.5</v>
      </c>
      <c r="AO1083" s="28">
        <v>407.5</v>
      </c>
      <c r="AP1083" s="28">
        <v>407.5</v>
      </c>
      <c r="AQ1083" s="28">
        <v>407.5</v>
      </c>
      <c r="AR1083" s="28">
        <v>407.5</v>
      </c>
      <c r="AS1083" s="28">
        <v>407.5</v>
      </c>
      <c r="AT1083" s="28">
        <v>407.5</v>
      </c>
      <c r="AU1083" s="28">
        <v>407.5</v>
      </c>
      <c r="AV1083" s="28">
        <v>407.5</v>
      </c>
      <c r="AW1083" s="28">
        <v>407.5</v>
      </c>
      <c r="AX1083" s="28">
        <v>407.5</v>
      </c>
      <c r="AY1083" s="28">
        <v>407.5</v>
      </c>
      <c r="AZ1083" s="28">
        <v>407.5</v>
      </c>
      <c r="BA1083" s="28">
        <v>407.5</v>
      </c>
      <c r="BB1083" s="28">
        <v>407.5</v>
      </c>
      <c r="BC1083" s="28">
        <v>407.5</v>
      </c>
      <c r="BD1083" s="28">
        <v>407.5</v>
      </c>
      <c r="BE1083" s="28">
        <v>407.5</v>
      </c>
      <c r="BF1083" s="28">
        <v>407.5</v>
      </c>
      <c r="BG1083" s="28">
        <v>407.5</v>
      </c>
      <c r="BH1083" s="28">
        <v>407.5</v>
      </c>
      <c r="BI1083" s="28">
        <v>407.5</v>
      </c>
      <c r="BJ1083" s="28">
        <v>407.5</v>
      </c>
      <c r="BK1083" s="28">
        <v>407.5</v>
      </c>
      <c r="BL1083" s="42">
        <v>407.5</v>
      </c>
      <c r="BM1083" t="s">
        <v>100</v>
      </c>
    </row>
    <row r="1084" spans="1:65" x14ac:dyDescent="0.2">
      <c r="A1084" s="6"/>
      <c r="B1084" s="40" t="s">
        <v>55</v>
      </c>
      <c r="C1084" s="24" t="s">
        <v>74</v>
      </c>
      <c r="D1084" s="35">
        <v>17</v>
      </c>
      <c r="E1084" s="29">
        <v>17</v>
      </c>
      <c r="F1084" s="29">
        <v>56.5</v>
      </c>
      <c r="G1084" s="29">
        <v>52.5</v>
      </c>
      <c r="H1084" s="29">
        <v>201.5</v>
      </c>
      <c r="I1084" s="29">
        <v>349</v>
      </c>
      <c r="J1084" s="29">
        <v>342.5</v>
      </c>
      <c r="K1084" s="29">
        <v>327</v>
      </c>
      <c r="L1084" s="29">
        <v>377</v>
      </c>
      <c r="M1084" s="29">
        <v>485</v>
      </c>
      <c r="N1084" s="29">
        <v>490</v>
      </c>
      <c r="O1084" s="29">
        <v>455</v>
      </c>
      <c r="P1084" s="29">
        <v>278</v>
      </c>
      <c r="Q1084" s="29">
        <v>265</v>
      </c>
      <c r="R1084" s="29">
        <v>486</v>
      </c>
      <c r="S1084" s="29">
        <v>446.5</v>
      </c>
      <c r="T1084" s="29">
        <v>351</v>
      </c>
      <c r="U1084" s="29">
        <v>379</v>
      </c>
      <c r="V1084" s="29">
        <v>407.5</v>
      </c>
      <c r="W1084" s="29">
        <v>407.5</v>
      </c>
      <c r="X1084" s="26">
        <v>0</v>
      </c>
      <c r="Y1084" s="26">
        <v>0</v>
      </c>
      <c r="Z1084" s="26">
        <v>0</v>
      </c>
      <c r="AA1084" s="26">
        <v>0</v>
      </c>
      <c r="AB1084" s="26">
        <v>0</v>
      </c>
      <c r="AC1084" s="26">
        <v>0</v>
      </c>
      <c r="AD1084" s="26">
        <v>0</v>
      </c>
      <c r="AE1084" s="26">
        <v>0</v>
      </c>
      <c r="AF1084" s="26">
        <v>0</v>
      </c>
      <c r="AG1084" s="26">
        <v>0</v>
      </c>
      <c r="AH1084" s="26">
        <v>0</v>
      </c>
      <c r="AI1084" s="26"/>
      <c r="AJ1084" s="26"/>
      <c r="AK1084" s="26"/>
      <c r="AL1084" s="26"/>
      <c r="AM1084" s="26"/>
      <c r="AN1084" s="26"/>
      <c r="AO1084" s="26"/>
      <c r="AP1084" s="26"/>
      <c r="AQ1084" s="26"/>
      <c r="AR1084" s="26"/>
      <c r="AS1084" s="26"/>
      <c r="AT1084" s="26"/>
      <c r="AU1084" s="26"/>
      <c r="AV1084" s="26"/>
      <c r="AW1084" s="26"/>
      <c r="AX1084" s="26"/>
      <c r="AY1084" s="26"/>
      <c r="AZ1084" s="26"/>
      <c r="BA1084" s="26"/>
      <c r="BB1084" s="26"/>
      <c r="BC1084" s="26"/>
      <c r="BD1084" s="26"/>
      <c r="BE1084" s="26"/>
      <c r="BF1084" s="26"/>
      <c r="BG1084" s="26"/>
      <c r="BH1084" s="26"/>
      <c r="BI1084" s="26"/>
      <c r="BJ1084" s="26"/>
      <c r="BK1084" s="26"/>
      <c r="BL1084" s="41"/>
      <c r="BM1084" t="s">
        <v>100</v>
      </c>
    </row>
    <row r="1085" spans="1:65" x14ac:dyDescent="0.2">
      <c r="A1085" s="6"/>
      <c r="B1085" s="40" t="s">
        <v>55</v>
      </c>
      <c r="C1085" s="24" t="s">
        <v>83</v>
      </c>
      <c r="D1085" s="25"/>
      <c r="E1085" s="26"/>
      <c r="F1085" s="26"/>
      <c r="G1085" s="26"/>
      <c r="H1085" s="26"/>
      <c r="I1085" s="26"/>
      <c r="J1085" s="26"/>
      <c r="K1085" s="26"/>
      <c r="L1085" s="26"/>
      <c r="M1085" s="26"/>
      <c r="N1085" s="26"/>
      <c r="O1085" s="26"/>
      <c r="P1085" s="26"/>
      <c r="Q1085" s="26"/>
      <c r="R1085" s="26"/>
      <c r="S1085" s="26"/>
      <c r="T1085" s="26"/>
      <c r="U1085" s="26"/>
      <c r="V1085" s="26"/>
      <c r="W1085" s="30"/>
      <c r="X1085" s="30"/>
      <c r="Y1085" s="30"/>
      <c r="Z1085" s="30"/>
      <c r="AA1085" s="30"/>
      <c r="AB1085" s="30"/>
      <c r="AC1085" s="30"/>
      <c r="AD1085" s="30"/>
      <c r="AE1085" s="30"/>
      <c r="AF1085" s="30"/>
      <c r="AG1085" s="30"/>
      <c r="AH1085" s="30"/>
      <c r="AI1085" s="30"/>
      <c r="AJ1085" s="30"/>
      <c r="AK1085" s="30"/>
      <c r="AL1085" s="30"/>
      <c r="AM1085" s="30"/>
      <c r="AN1085" s="30"/>
      <c r="AO1085" s="30"/>
      <c r="AP1085" s="30"/>
      <c r="AQ1085" s="30"/>
      <c r="AR1085" s="30"/>
      <c r="AS1085" s="30"/>
      <c r="AT1085" s="30"/>
      <c r="AU1085" s="30"/>
      <c r="AV1085" s="30"/>
      <c r="AW1085" s="30"/>
      <c r="AX1085" s="30"/>
      <c r="AY1085" s="30"/>
      <c r="AZ1085" s="30"/>
      <c r="BA1085" s="30"/>
      <c r="BB1085" s="30"/>
      <c r="BC1085" s="30"/>
      <c r="BD1085" s="30"/>
      <c r="BE1085" s="30"/>
      <c r="BF1085" s="30"/>
      <c r="BG1085" s="30"/>
      <c r="BH1085" s="30"/>
      <c r="BI1085" s="30"/>
      <c r="BJ1085" s="30"/>
      <c r="BK1085" s="30"/>
      <c r="BL1085" s="43"/>
      <c r="BM1085" t="s">
        <v>100</v>
      </c>
    </row>
    <row r="1086" spans="1:65" x14ac:dyDescent="0.2">
      <c r="A1086" s="6"/>
      <c r="B1086" s="40" t="s">
        <v>55</v>
      </c>
      <c r="C1086" s="24" t="s">
        <v>75</v>
      </c>
      <c r="D1086" s="25"/>
      <c r="E1086" s="26"/>
      <c r="F1086" s="26"/>
      <c r="G1086" s="26"/>
      <c r="H1086" s="26"/>
      <c r="I1086" s="26"/>
      <c r="J1086" s="26"/>
      <c r="K1086" s="26"/>
      <c r="L1086" s="26"/>
      <c r="M1086" s="26"/>
      <c r="N1086" s="26"/>
      <c r="O1086" s="26"/>
      <c r="P1086" s="26"/>
      <c r="Q1086" s="26"/>
      <c r="R1086" s="26"/>
      <c r="S1086" s="26"/>
      <c r="T1086" s="26"/>
      <c r="U1086" s="26"/>
      <c r="V1086" s="26"/>
      <c r="W1086" s="26"/>
      <c r="X1086" s="26"/>
      <c r="Y1086" s="26"/>
      <c r="Z1086" s="26"/>
      <c r="AA1086" s="26"/>
      <c r="AB1086" s="26"/>
      <c r="AC1086" s="26"/>
      <c r="AD1086" s="26"/>
      <c r="AE1086" s="26"/>
      <c r="AF1086" s="26"/>
      <c r="AG1086" s="26"/>
      <c r="AH1086" s="26"/>
      <c r="AI1086" s="26"/>
      <c r="AJ1086" s="26"/>
      <c r="AK1086" s="26"/>
      <c r="AL1086" s="26"/>
      <c r="AM1086" s="26"/>
      <c r="AN1086" s="26"/>
      <c r="AO1086" s="26"/>
      <c r="AP1086" s="26"/>
      <c r="AQ1086" s="26"/>
      <c r="AR1086" s="26"/>
      <c r="AS1086" s="26"/>
      <c r="AT1086" s="26"/>
      <c r="AU1086" s="26"/>
      <c r="AV1086" s="26"/>
      <c r="AW1086" s="26"/>
      <c r="AX1086" s="26"/>
      <c r="AY1086" s="26"/>
      <c r="AZ1086" s="26"/>
      <c r="BA1086" s="26"/>
      <c r="BB1086" s="26"/>
      <c r="BC1086" s="26"/>
      <c r="BD1086" s="26"/>
      <c r="BE1086" s="26"/>
      <c r="BF1086" s="26"/>
      <c r="BG1086" s="26"/>
      <c r="BH1086" s="26"/>
      <c r="BI1086" s="26"/>
      <c r="BJ1086" s="26"/>
      <c r="BK1086" s="26"/>
      <c r="BL1086" s="41"/>
      <c r="BM1086" t="s">
        <v>100</v>
      </c>
    </row>
    <row r="1087" spans="1:65" x14ac:dyDescent="0.2">
      <c r="A1087" s="6"/>
      <c r="B1087" s="40" t="s">
        <v>55</v>
      </c>
      <c r="C1087" s="24" t="s">
        <v>79</v>
      </c>
      <c r="D1087" s="25"/>
      <c r="E1087" s="26"/>
      <c r="F1087" s="26"/>
      <c r="G1087" s="26"/>
      <c r="H1087" s="26"/>
      <c r="I1087" s="26"/>
      <c r="J1087" s="26"/>
      <c r="K1087" s="26"/>
      <c r="L1087" s="26"/>
      <c r="M1087" s="26"/>
      <c r="N1087" s="26"/>
      <c r="O1087" s="26"/>
      <c r="P1087" s="26"/>
      <c r="Q1087" s="26"/>
      <c r="R1087" s="26"/>
      <c r="S1087" s="26"/>
      <c r="T1087" s="26"/>
      <c r="U1087" s="26"/>
      <c r="V1087" s="26"/>
      <c r="W1087" s="26"/>
      <c r="X1087" s="26"/>
      <c r="Y1087" s="26"/>
      <c r="Z1087" s="26"/>
      <c r="AA1087" s="26"/>
      <c r="AB1087" s="26"/>
      <c r="AC1087" s="26"/>
      <c r="AD1087" s="26"/>
      <c r="AE1087" s="26"/>
      <c r="AF1087" s="26"/>
      <c r="AG1087" s="26"/>
      <c r="AH1087" s="26"/>
      <c r="AI1087" s="26"/>
      <c r="AJ1087" s="26"/>
      <c r="AK1087" s="26"/>
      <c r="AL1087" s="26"/>
      <c r="AM1087" s="26"/>
      <c r="AN1087" s="26"/>
      <c r="AO1087" s="26"/>
      <c r="AP1087" s="26"/>
      <c r="AQ1087" s="26"/>
      <c r="AR1087" s="26"/>
      <c r="AS1087" s="26"/>
      <c r="AT1087" s="26"/>
      <c r="AU1087" s="26"/>
      <c r="AV1087" s="26"/>
      <c r="AW1087" s="26"/>
      <c r="AX1087" s="26"/>
      <c r="AY1087" s="26"/>
      <c r="AZ1087" s="26"/>
      <c r="BA1087" s="26"/>
      <c r="BB1087" s="26"/>
      <c r="BC1087" s="26"/>
      <c r="BD1087" s="26"/>
      <c r="BE1087" s="26"/>
      <c r="BF1087" s="26"/>
      <c r="BG1087" s="26"/>
      <c r="BH1087" s="26"/>
      <c r="BI1087" s="26"/>
      <c r="BJ1087" s="26"/>
      <c r="BK1087" s="26"/>
      <c r="BL1087" s="41"/>
      <c r="BM1087" t="s">
        <v>100</v>
      </c>
    </row>
    <row r="1088" spans="1:65" x14ac:dyDescent="0.2">
      <c r="A1088" s="6"/>
      <c r="B1088" s="40" t="s">
        <v>55</v>
      </c>
      <c r="C1088" s="24" t="s">
        <v>80</v>
      </c>
      <c r="D1088" s="25"/>
      <c r="E1088" s="26"/>
      <c r="F1088" s="26"/>
      <c r="G1088" s="26"/>
      <c r="H1088" s="26"/>
      <c r="I1088" s="26"/>
      <c r="J1088" s="26"/>
      <c r="K1088" s="26"/>
      <c r="L1088" s="26"/>
      <c r="M1088" s="26"/>
      <c r="N1088" s="26"/>
      <c r="O1088" s="26"/>
      <c r="P1088" s="26"/>
      <c r="Q1088" s="26"/>
      <c r="R1088" s="26"/>
      <c r="S1088" s="26"/>
      <c r="T1088" s="26"/>
      <c r="U1088" s="26"/>
      <c r="V1088" s="26"/>
      <c r="W1088" s="26"/>
      <c r="X1088" s="26"/>
      <c r="Y1088" s="26"/>
      <c r="Z1088" s="26"/>
      <c r="AA1088" s="26"/>
      <c r="AB1088" s="26"/>
      <c r="AC1088" s="26"/>
      <c r="AD1088" s="26"/>
      <c r="AE1088" s="26"/>
      <c r="AF1088" s="26"/>
      <c r="AG1088" s="26"/>
      <c r="AH1088" s="26"/>
      <c r="AI1088" s="26"/>
      <c r="AJ1088" s="26"/>
      <c r="AK1088" s="26"/>
      <c r="AL1088" s="26"/>
      <c r="AM1088" s="26"/>
      <c r="AN1088" s="26"/>
      <c r="AO1088" s="26"/>
      <c r="AP1088" s="26"/>
      <c r="AQ1088" s="26"/>
      <c r="AR1088" s="26"/>
      <c r="AS1088" s="26"/>
      <c r="AT1088" s="26"/>
      <c r="AU1088" s="26"/>
      <c r="AV1088" s="26"/>
      <c r="AW1088" s="26"/>
      <c r="AX1088" s="26"/>
      <c r="AY1088" s="26"/>
      <c r="AZ1088" s="26"/>
      <c r="BA1088" s="26"/>
      <c r="BB1088" s="26"/>
      <c r="BC1088" s="26"/>
      <c r="BD1088" s="26"/>
      <c r="BE1088" s="26"/>
      <c r="BF1088" s="26"/>
      <c r="BG1088" s="26"/>
      <c r="BH1088" s="26"/>
      <c r="BI1088" s="26"/>
      <c r="BJ1088" s="26"/>
      <c r="BK1088" s="26"/>
      <c r="BL1088" s="41"/>
      <c r="BM1088" t="s">
        <v>100</v>
      </c>
    </row>
    <row r="1089" spans="1:65" x14ac:dyDescent="0.2">
      <c r="A1089" s="6"/>
      <c r="B1089" s="40" t="s">
        <v>55</v>
      </c>
      <c r="C1089" s="24" t="s">
        <v>78</v>
      </c>
      <c r="D1089" s="25"/>
      <c r="E1089" s="26"/>
      <c r="F1089" s="26"/>
      <c r="G1089" s="26"/>
      <c r="H1089" s="26"/>
      <c r="I1089" s="26"/>
      <c r="J1089" s="26"/>
      <c r="K1089" s="26"/>
      <c r="L1089" s="26"/>
      <c r="M1089" s="26"/>
      <c r="N1089" s="26"/>
      <c r="O1089" s="26"/>
      <c r="P1089" s="26"/>
      <c r="Q1089" s="26"/>
      <c r="R1089" s="26"/>
      <c r="S1089" s="26"/>
      <c r="T1089" s="26"/>
      <c r="U1089" s="26"/>
      <c r="V1089" s="26"/>
      <c r="W1089" s="26"/>
      <c r="X1089" s="26"/>
      <c r="Y1089" s="26"/>
      <c r="Z1089" s="26"/>
      <c r="AA1089" s="26"/>
      <c r="AB1089" s="26"/>
      <c r="AC1089" s="26"/>
      <c r="AD1089" s="26"/>
      <c r="AE1089" s="26"/>
      <c r="AF1089" s="26"/>
      <c r="AG1089" s="26"/>
      <c r="AH1089" s="26"/>
      <c r="AI1089" s="26"/>
      <c r="AJ1089" s="26"/>
      <c r="AK1089" s="26"/>
      <c r="AL1089" s="26"/>
      <c r="AM1089" s="26"/>
      <c r="AN1089" s="26"/>
      <c r="AO1089" s="26"/>
      <c r="AP1089" s="26"/>
      <c r="AQ1089" s="26"/>
      <c r="AR1089" s="26"/>
      <c r="AS1089" s="26"/>
      <c r="AT1089" s="26"/>
      <c r="AU1089" s="26"/>
      <c r="AV1089" s="26"/>
      <c r="AW1089" s="26"/>
      <c r="AX1089" s="26"/>
      <c r="AY1089" s="26"/>
      <c r="AZ1089" s="26"/>
      <c r="BA1089" s="26"/>
      <c r="BB1089" s="26"/>
      <c r="BC1089" s="26"/>
      <c r="BD1089" s="26"/>
      <c r="BE1089" s="26"/>
      <c r="BF1089" s="26"/>
      <c r="BG1089" s="26"/>
      <c r="BH1089" s="26"/>
      <c r="BI1089" s="26"/>
      <c r="BJ1089" s="26"/>
      <c r="BK1089" s="26"/>
      <c r="BL1089" s="41"/>
      <c r="BM1089" t="s">
        <v>100</v>
      </c>
    </row>
    <row r="1090" spans="1:65" x14ac:dyDescent="0.2">
      <c r="A1090" s="6"/>
      <c r="B1090" s="40" t="s">
        <v>55</v>
      </c>
      <c r="C1090" s="31" t="s">
        <v>47</v>
      </c>
      <c r="D1090" s="27">
        <v>1</v>
      </c>
      <c r="E1090" s="28">
        <v>1</v>
      </c>
      <c r="F1090" s="28">
        <v>2</v>
      </c>
      <c r="G1090" s="28">
        <v>4</v>
      </c>
      <c r="H1090" s="28">
        <v>4</v>
      </c>
      <c r="I1090" s="28">
        <v>6</v>
      </c>
      <c r="J1090" s="28">
        <v>8</v>
      </c>
      <c r="K1090" s="28">
        <v>19</v>
      </c>
      <c r="L1090" s="28">
        <v>19</v>
      </c>
      <c r="M1090" s="28">
        <v>24</v>
      </c>
      <c r="N1090" s="28">
        <v>24</v>
      </c>
      <c r="O1090" s="28">
        <v>45</v>
      </c>
      <c r="P1090" s="28">
        <v>53</v>
      </c>
      <c r="Q1090" s="28">
        <v>63</v>
      </c>
      <c r="R1090" s="28">
        <v>63</v>
      </c>
      <c r="S1090" s="28">
        <v>72</v>
      </c>
      <c r="T1090" s="28">
        <v>76</v>
      </c>
      <c r="U1090" s="28">
        <v>82</v>
      </c>
      <c r="V1090" s="28">
        <v>76</v>
      </c>
      <c r="W1090" s="28">
        <v>79.400000000000006</v>
      </c>
      <c r="X1090" s="28">
        <v>79.400000000000006</v>
      </c>
      <c r="Y1090" s="28">
        <v>79.400000000000006</v>
      </c>
      <c r="Z1090" s="28">
        <v>79.400000000000006</v>
      </c>
      <c r="AA1090" s="28">
        <v>79.400000000000006</v>
      </c>
      <c r="AB1090" s="28">
        <v>79.400000000000006</v>
      </c>
      <c r="AC1090" s="28">
        <v>79.400000000000006</v>
      </c>
      <c r="AD1090" s="28">
        <v>79.400000000000006</v>
      </c>
      <c r="AE1090" s="28">
        <v>79.400000000000006</v>
      </c>
      <c r="AF1090" s="28">
        <v>79.400000000000006</v>
      </c>
      <c r="AG1090" s="28">
        <v>79.400000000000006</v>
      </c>
      <c r="AH1090" s="28">
        <v>79.400000000000006</v>
      </c>
      <c r="AI1090" s="28">
        <v>79.400000000000006</v>
      </c>
      <c r="AJ1090" s="28">
        <v>79.400000000000006</v>
      </c>
      <c r="AK1090" s="28">
        <v>79.400000000000006</v>
      </c>
      <c r="AL1090" s="28">
        <v>79.400000000000006</v>
      </c>
      <c r="AM1090" s="28">
        <v>79.400000000000006</v>
      </c>
      <c r="AN1090" s="28">
        <v>79.400000000000006</v>
      </c>
      <c r="AO1090" s="28">
        <v>79.400000000000006</v>
      </c>
      <c r="AP1090" s="28">
        <v>79.400000000000006</v>
      </c>
      <c r="AQ1090" s="28">
        <v>79.400000000000006</v>
      </c>
      <c r="AR1090" s="28">
        <v>79.400000000000006</v>
      </c>
      <c r="AS1090" s="28">
        <v>79.400000000000006</v>
      </c>
      <c r="AT1090" s="28">
        <v>79.400000000000006</v>
      </c>
      <c r="AU1090" s="28">
        <v>79.400000000000006</v>
      </c>
      <c r="AV1090" s="28">
        <v>79.400000000000006</v>
      </c>
      <c r="AW1090" s="28">
        <v>79.400000000000006</v>
      </c>
      <c r="AX1090" s="28">
        <v>79.400000000000006</v>
      </c>
      <c r="AY1090" s="28">
        <v>79.400000000000006</v>
      </c>
      <c r="AZ1090" s="28">
        <v>79.400000000000006</v>
      </c>
      <c r="BA1090" s="28">
        <v>79.400000000000006</v>
      </c>
      <c r="BB1090" s="28">
        <v>79.400000000000006</v>
      </c>
      <c r="BC1090" s="28">
        <v>79.400000000000006</v>
      </c>
      <c r="BD1090" s="28">
        <v>79.400000000000006</v>
      </c>
      <c r="BE1090" s="28">
        <v>79.400000000000006</v>
      </c>
      <c r="BF1090" s="28">
        <v>79.400000000000006</v>
      </c>
      <c r="BG1090" s="28">
        <v>79.400000000000006</v>
      </c>
      <c r="BH1090" s="28">
        <v>79.400000000000006</v>
      </c>
      <c r="BI1090" s="28">
        <v>79.400000000000006</v>
      </c>
      <c r="BJ1090" s="28">
        <v>79.400000000000006</v>
      </c>
      <c r="BK1090" s="28">
        <v>79.400000000000006</v>
      </c>
      <c r="BL1090" s="42">
        <v>79.400000000000006</v>
      </c>
      <c r="BM1090" t="s">
        <v>100</v>
      </c>
    </row>
    <row r="1091" spans="1:65" x14ac:dyDescent="0.2">
      <c r="A1091" s="6"/>
      <c r="B1091" s="40" t="s">
        <v>55</v>
      </c>
      <c r="C1091" s="24" t="s">
        <v>74</v>
      </c>
      <c r="D1091" s="35">
        <v>1</v>
      </c>
      <c r="E1091" s="29">
        <v>1</v>
      </c>
      <c r="F1091" s="29">
        <v>2</v>
      </c>
      <c r="G1091" s="29">
        <v>4</v>
      </c>
      <c r="H1091" s="29">
        <v>4</v>
      </c>
      <c r="I1091" s="29">
        <v>6</v>
      </c>
      <c r="J1091" s="29">
        <v>8</v>
      </c>
      <c r="K1091" s="29">
        <v>19</v>
      </c>
      <c r="L1091" s="29">
        <v>19</v>
      </c>
      <c r="M1091" s="29">
        <v>24</v>
      </c>
      <c r="N1091" s="29">
        <v>24</v>
      </c>
      <c r="O1091" s="29">
        <v>45</v>
      </c>
      <c r="P1091" s="29">
        <v>53</v>
      </c>
      <c r="Q1091" s="29">
        <v>63</v>
      </c>
      <c r="R1091" s="29">
        <v>63</v>
      </c>
      <c r="S1091" s="29">
        <v>72</v>
      </c>
      <c r="T1091" s="29">
        <v>76</v>
      </c>
      <c r="U1091" s="29">
        <v>82</v>
      </c>
      <c r="V1091" s="29">
        <v>76</v>
      </c>
      <c r="W1091" s="29">
        <v>79.400000000000006</v>
      </c>
      <c r="X1091" s="26">
        <v>0</v>
      </c>
      <c r="Y1091" s="26">
        <v>0</v>
      </c>
      <c r="Z1091" s="26">
        <v>0</v>
      </c>
      <c r="AA1091" s="26">
        <v>0</v>
      </c>
      <c r="AB1091" s="26">
        <v>0</v>
      </c>
      <c r="AC1091" s="26">
        <v>0</v>
      </c>
      <c r="AD1091" s="26">
        <v>0</v>
      </c>
      <c r="AE1091" s="26">
        <v>0</v>
      </c>
      <c r="AF1091" s="26">
        <v>0</v>
      </c>
      <c r="AG1091" s="26">
        <v>0</v>
      </c>
      <c r="AH1091" s="26">
        <v>0</v>
      </c>
      <c r="AI1091" s="26"/>
      <c r="AJ1091" s="26"/>
      <c r="AK1091" s="26"/>
      <c r="AL1091" s="26"/>
      <c r="AM1091" s="26"/>
      <c r="AN1091" s="26"/>
      <c r="AO1091" s="26"/>
      <c r="AP1091" s="26"/>
      <c r="AQ1091" s="26"/>
      <c r="AR1091" s="26"/>
      <c r="AS1091" s="26"/>
      <c r="AT1091" s="26"/>
      <c r="AU1091" s="26"/>
      <c r="AV1091" s="26"/>
      <c r="AW1091" s="26"/>
      <c r="AX1091" s="26"/>
      <c r="AY1091" s="26"/>
      <c r="AZ1091" s="26"/>
      <c r="BA1091" s="26"/>
      <c r="BB1091" s="26"/>
      <c r="BC1091" s="26"/>
      <c r="BD1091" s="26"/>
      <c r="BE1091" s="26"/>
      <c r="BF1091" s="26"/>
      <c r="BG1091" s="26"/>
      <c r="BH1091" s="26"/>
      <c r="BI1091" s="26"/>
      <c r="BJ1091" s="26"/>
      <c r="BK1091" s="26"/>
      <c r="BL1091" s="41"/>
      <c r="BM1091" t="s">
        <v>100</v>
      </c>
    </row>
    <row r="1092" spans="1:65" x14ac:dyDescent="0.2">
      <c r="A1092" s="6"/>
      <c r="B1092" s="40" t="s">
        <v>55</v>
      </c>
      <c r="C1092" s="24" t="s">
        <v>83</v>
      </c>
      <c r="D1092" s="25"/>
      <c r="E1092" s="26"/>
      <c r="F1092" s="26"/>
      <c r="G1092" s="26"/>
      <c r="H1092" s="26"/>
      <c r="I1092" s="26"/>
      <c r="J1092" s="26"/>
      <c r="K1092" s="26"/>
      <c r="L1092" s="26"/>
      <c r="M1092" s="26"/>
      <c r="N1092" s="26"/>
      <c r="O1092" s="26"/>
      <c r="P1092" s="26"/>
      <c r="Q1092" s="26"/>
      <c r="R1092" s="26"/>
      <c r="S1092" s="26"/>
      <c r="T1092" s="26"/>
      <c r="U1092" s="26"/>
      <c r="V1092" s="26"/>
      <c r="W1092" s="30"/>
      <c r="X1092" s="30"/>
      <c r="Y1092" s="30"/>
      <c r="Z1092" s="30"/>
      <c r="AA1092" s="30"/>
      <c r="AB1092" s="30"/>
      <c r="AC1092" s="30"/>
      <c r="AD1092" s="30"/>
      <c r="AE1092" s="30"/>
      <c r="AF1092" s="30"/>
      <c r="AG1092" s="30"/>
      <c r="AH1092" s="30"/>
      <c r="AI1092" s="30"/>
      <c r="AJ1092" s="30"/>
      <c r="AK1092" s="30"/>
      <c r="AL1092" s="30"/>
      <c r="AM1092" s="30"/>
      <c r="AN1092" s="30"/>
      <c r="AO1092" s="30"/>
      <c r="AP1092" s="30"/>
      <c r="AQ1092" s="30"/>
      <c r="AR1092" s="30"/>
      <c r="AS1092" s="30"/>
      <c r="AT1092" s="30"/>
      <c r="AU1092" s="30"/>
      <c r="AV1092" s="30"/>
      <c r="AW1092" s="30"/>
      <c r="AX1092" s="30"/>
      <c r="AY1092" s="30"/>
      <c r="AZ1092" s="30"/>
      <c r="BA1092" s="30"/>
      <c r="BB1092" s="30"/>
      <c r="BC1092" s="30"/>
      <c r="BD1092" s="30"/>
      <c r="BE1092" s="30"/>
      <c r="BF1092" s="30"/>
      <c r="BG1092" s="30"/>
      <c r="BH1092" s="30"/>
      <c r="BI1092" s="30"/>
      <c r="BJ1092" s="30"/>
      <c r="BK1092" s="30"/>
      <c r="BL1092" s="43"/>
      <c r="BM1092" t="s">
        <v>100</v>
      </c>
    </row>
    <row r="1093" spans="1:65" x14ac:dyDescent="0.2">
      <c r="A1093" s="6"/>
      <c r="B1093" s="40" t="s">
        <v>55</v>
      </c>
      <c r="C1093" s="24" t="s">
        <v>75</v>
      </c>
      <c r="D1093" s="25"/>
      <c r="E1093" s="26"/>
      <c r="F1093" s="26"/>
      <c r="G1093" s="26"/>
      <c r="H1093" s="26"/>
      <c r="I1093" s="26"/>
      <c r="J1093" s="26"/>
      <c r="K1093" s="26"/>
      <c r="L1093" s="26"/>
      <c r="M1093" s="26"/>
      <c r="N1093" s="26"/>
      <c r="O1093" s="26"/>
      <c r="P1093" s="26"/>
      <c r="Q1093" s="26"/>
      <c r="R1093" s="26"/>
      <c r="S1093" s="26"/>
      <c r="T1093" s="26"/>
      <c r="U1093" s="26"/>
      <c r="V1093" s="26"/>
      <c r="W1093" s="26"/>
      <c r="X1093" s="26"/>
      <c r="Y1093" s="26"/>
      <c r="Z1093" s="26"/>
      <c r="AA1093" s="26"/>
      <c r="AB1093" s="26"/>
      <c r="AC1093" s="26"/>
      <c r="AD1093" s="26"/>
      <c r="AE1093" s="26"/>
      <c r="AF1093" s="26"/>
      <c r="AG1093" s="26"/>
      <c r="AH1093" s="26"/>
      <c r="AI1093" s="26"/>
      <c r="AJ1093" s="26"/>
      <c r="AK1093" s="26"/>
      <c r="AL1093" s="26"/>
      <c r="AM1093" s="26"/>
      <c r="AN1093" s="26"/>
      <c r="AO1093" s="26"/>
      <c r="AP1093" s="26"/>
      <c r="AQ1093" s="26"/>
      <c r="AR1093" s="26"/>
      <c r="AS1093" s="26"/>
      <c r="AT1093" s="26"/>
      <c r="AU1093" s="26"/>
      <c r="AV1093" s="26"/>
      <c r="AW1093" s="26"/>
      <c r="AX1093" s="26"/>
      <c r="AY1093" s="26"/>
      <c r="AZ1093" s="26"/>
      <c r="BA1093" s="26"/>
      <c r="BB1093" s="26"/>
      <c r="BC1093" s="26"/>
      <c r="BD1093" s="26"/>
      <c r="BE1093" s="26"/>
      <c r="BF1093" s="26"/>
      <c r="BG1093" s="26"/>
      <c r="BH1093" s="26"/>
      <c r="BI1093" s="26"/>
      <c r="BJ1093" s="26"/>
      <c r="BK1093" s="26"/>
      <c r="BL1093" s="41"/>
      <c r="BM1093" t="s">
        <v>100</v>
      </c>
    </row>
    <row r="1094" spans="1:65" x14ac:dyDescent="0.2">
      <c r="A1094" s="6"/>
      <c r="B1094" s="40" t="s">
        <v>55</v>
      </c>
      <c r="C1094" s="24" t="s">
        <v>79</v>
      </c>
      <c r="D1094" s="25"/>
      <c r="E1094" s="26"/>
      <c r="F1094" s="26"/>
      <c r="G1094" s="26"/>
      <c r="H1094" s="26"/>
      <c r="I1094" s="26"/>
      <c r="J1094" s="26"/>
      <c r="K1094" s="26"/>
      <c r="L1094" s="26"/>
      <c r="M1094" s="26"/>
      <c r="N1094" s="26"/>
      <c r="O1094" s="26"/>
      <c r="P1094" s="26"/>
      <c r="Q1094" s="26"/>
      <c r="R1094" s="26"/>
      <c r="S1094" s="26"/>
      <c r="T1094" s="26"/>
      <c r="U1094" s="26"/>
      <c r="V1094" s="26"/>
      <c r="W1094" s="26"/>
      <c r="X1094" s="26"/>
      <c r="Y1094" s="26"/>
      <c r="Z1094" s="26"/>
      <c r="AA1094" s="26"/>
      <c r="AB1094" s="26"/>
      <c r="AC1094" s="26"/>
      <c r="AD1094" s="26"/>
      <c r="AE1094" s="26"/>
      <c r="AF1094" s="26"/>
      <c r="AG1094" s="26"/>
      <c r="AH1094" s="26"/>
      <c r="AI1094" s="26"/>
      <c r="AJ1094" s="26"/>
      <c r="AK1094" s="26"/>
      <c r="AL1094" s="26"/>
      <c r="AM1094" s="26"/>
      <c r="AN1094" s="26"/>
      <c r="AO1094" s="26"/>
      <c r="AP1094" s="26"/>
      <c r="AQ1094" s="26"/>
      <c r="AR1094" s="26"/>
      <c r="AS1094" s="26"/>
      <c r="AT1094" s="26"/>
      <c r="AU1094" s="26"/>
      <c r="AV1094" s="26"/>
      <c r="AW1094" s="26"/>
      <c r="AX1094" s="26"/>
      <c r="AY1094" s="26"/>
      <c r="AZ1094" s="26"/>
      <c r="BA1094" s="26"/>
      <c r="BB1094" s="26"/>
      <c r="BC1094" s="26"/>
      <c r="BD1094" s="26"/>
      <c r="BE1094" s="26"/>
      <c r="BF1094" s="26"/>
      <c r="BG1094" s="26"/>
      <c r="BH1094" s="26"/>
      <c r="BI1094" s="26"/>
      <c r="BJ1094" s="26"/>
      <c r="BK1094" s="26"/>
      <c r="BL1094" s="41"/>
      <c r="BM1094" t="s">
        <v>100</v>
      </c>
    </row>
    <row r="1095" spans="1:65" x14ac:dyDescent="0.2">
      <c r="A1095" s="6"/>
      <c r="B1095" s="40" t="s">
        <v>55</v>
      </c>
      <c r="C1095" s="24" t="s">
        <v>80</v>
      </c>
      <c r="D1095" s="25"/>
      <c r="E1095" s="26"/>
      <c r="F1095" s="26"/>
      <c r="G1095" s="26"/>
      <c r="H1095" s="26"/>
      <c r="I1095" s="26"/>
      <c r="J1095" s="26"/>
      <c r="K1095" s="26"/>
      <c r="L1095" s="26"/>
      <c r="M1095" s="26"/>
      <c r="N1095" s="26"/>
      <c r="O1095" s="26"/>
      <c r="P1095" s="26"/>
      <c r="Q1095" s="26"/>
      <c r="R1095" s="26"/>
      <c r="S1095" s="26"/>
      <c r="T1095" s="26"/>
      <c r="U1095" s="26"/>
      <c r="V1095" s="26"/>
      <c r="W1095" s="26"/>
      <c r="X1095" s="26"/>
      <c r="Y1095" s="26"/>
      <c r="Z1095" s="26"/>
      <c r="AA1095" s="26"/>
      <c r="AB1095" s="26"/>
      <c r="AC1095" s="26"/>
      <c r="AD1095" s="26"/>
      <c r="AE1095" s="26"/>
      <c r="AF1095" s="26"/>
      <c r="AG1095" s="26"/>
      <c r="AH1095" s="26"/>
      <c r="AI1095" s="26"/>
      <c r="AJ1095" s="26"/>
      <c r="AK1095" s="26"/>
      <c r="AL1095" s="26"/>
      <c r="AM1095" s="26"/>
      <c r="AN1095" s="26"/>
      <c r="AO1095" s="26"/>
      <c r="AP1095" s="26"/>
      <c r="AQ1095" s="26"/>
      <c r="AR1095" s="26"/>
      <c r="AS1095" s="26"/>
      <c r="AT1095" s="26"/>
      <c r="AU1095" s="26"/>
      <c r="AV1095" s="26"/>
      <c r="AW1095" s="26"/>
      <c r="AX1095" s="26"/>
      <c r="AY1095" s="26"/>
      <c r="AZ1095" s="26"/>
      <c r="BA1095" s="26"/>
      <c r="BB1095" s="26"/>
      <c r="BC1095" s="26"/>
      <c r="BD1095" s="26"/>
      <c r="BE1095" s="26"/>
      <c r="BF1095" s="26"/>
      <c r="BG1095" s="26"/>
      <c r="BH1095" s="26"/>
      <c r="BI1095" s="26"/>
      <c r="BJ1095" s="26"/>
      <c r="BK1095" s="26"/>
      <c r="BL1095" s="41"/>
      <c r="BM1095" t="s">
        <v>100</v>
      </c>
    </row>
    <row r="1096" spans="1:65" x14ac:dyDescent="0.2">
      <c r="A1096" s="6"/>
      <c r="B1096" s="40" t="s">
        <v>55</v>
      </c>
      <c r="C1096" s="24" t="s">
        <v>78</v>
      </c>
      <c r="D1096" s="25"/>
      <c r="E1096" s="26"/>
      <c r="F1096" s="26"/>
      <c r="G1096" s="26"/>
      <c r="H1096" s="26"/>
      <c r="I1096" s="26"/>
      <c r="J1096" s="26"/>
      <c r="K1096" s="26"/>
      <c r="L1096" s="26"/>
      <c r="M1096" s="26"/>
      <c r="N1096" s="26"/>
      <c r="O1096" s="26"/>
      <c r="P1096" s="26"/>
      <c r="Q1096" s="26"/>
      <c r="R1096" s="26"/>
      <c r="S1096" s="26"/>
      <c r="T1096" s="26"/>
      <c r="U1096" s="26"/>
      <c r="V1096" s="26"/>
      <c r="W1096" s="26"/>
      <c r="X1096" s="26"/>
      <c r="Y1096" s="26"/>
      <c r="Z1096" s="26"/>
      <c r="AA1096" s="26"/>
      <c r="AB1096" s="26"/>
      <c r="AC1096" s="26"/>
      <c r="AD1096" s="26"/>
      <c r="AE1096" s="26"/>
      <c r="AF1096" s="26"/>
      <c r="AG1096" s="26"/>
      <c r="AH1096" s="26"/>
      <c r="AI1096" s="26"/>
      <c r="AJ1096" s="26"/>
      <c r="AK1096" s="26"/>
      <c r="AL1096" s="26"/>
      <c r="AM1096" s="26"/>
      <c r="AN1096" s="26"/>
      <c r="AO1096" s="26"/>
      <c r="AP1096" s="26"/>
      <c r="AQ1096" s="26"/>
      <c r="AR1096" s="26"/>
      <c r="AS1096" s="26"/>
      <c r="AT1096" s="26"/>
      <c r="AU1096" s="26"/>
      <c r="AV1096" s="26"/>
      <c r="AW1096" s="26"/>
      <c r="AX1096" s="26"/>
      <c r="AY1096" s="26"/>
      <c r="AZ1096" s="26"/>
      <c r="BA1096" s="26"/>
      <c r="BB1096" s="26"/>
      <c r="BC1096" s="26"/>
      <c r="BD1096" s="26"/>
      <c r="BE1096" s="26"/>
      <c r="BF1096" s="26"/>
      <c r="BG1096" s="26"/>
      <c r="BH1096" s="26"/>
      <c r="BI1096" s="26"/>
      <c r="BJ1096" s="26"/>
      <c r="BK1096" s="26"/>
      <c r="BL1096" s="41"/>
      <c r="BM1096" t="s">
        <v>100</v>
      </c>
    </row>
    <row r="1097" spans="1:65" x14ac:dyDescent="0.2">
      <c r="A1097" s="6"/>
      <c r="B1097" s="40" t="s">
        <v>55</v>
      </c>
      <c r="C1097" s="31" t="s">
        <v>93</v>
      </c>
      <c r="D1097" s="27">
        <v>0</v>
      </c>
      <c r="E1097" s="28">
        <v>0</v>
      </c>
      <c r="F1097" s="28">
        <v>0</v>
      </c>
      <c r="G1097" s="28">
        <v>0</v>
      </c>
      <c r="H1097" s="28">
        <v>0</v>
      </c>
      <c r="I1097" s="28">
        <v>0</v>
      </c>
      <c r="J1097" s="28">
        <v>0</v>
      </c>
      <c r="K1097" s="28">
        <v>0</v>
      </c>
      <c r="L1097" s="28">
        <v>0</v>
      </c>
      <c r="M1097" s="28">
        <v>0</v>
      </c>
      <c r="N1097" s="28">
        <v>0</v>
      </c>
      <c r="O1097" s="28">
        <v>0</v>
      </c>
      <c r="P1097" s="28">
        <v>0</v>
      </c>
      <c r="Q1097" s="28">
        <v>0</v>
      </c>
      <c r="R1097" s="28">
        <v>0</v>
      </c>
      <c r="S1097" s="28">
        <v>0</v>
      </c>
      <c r="T1097" s="28">
        <v>0</v>
      </c>
      <c r="U1097" s="28">
        <v>0</v>
      </c>
      <c r="V1097" s="28">
        <v>0</v>
      </c>
      <c r="W1097" s="28">
        <v>0</v>
      </c>
      <c r="X1097" s="28">
        <v>0</v>
      </c>
      <c r="Y1097" s="28">
        <v>0</v>
      </c>
      <c r="Z1097" s="28">
        <v>0</v>
      </c>
      <c r="AA1097" s="28">
        <v>0</v>
      </c>
      <c r="AB1097" s="28">
        <v>0</v>
      </c>
      <c r="AC1097" s="28">
        <v>0</v>
      </c>
      <c r="AD1097" s="28">
        <v>0</v>
      </c>
      <c r="AE1097" s="28">
        <v>0</v>
      </c>
      <c r="AF1097" s="28">
        <v>0</v>
      </c>
      <c r="AG1097" s="28">
        <v>0</v>
      </c>
      <c r="AH1097" s="28">
        <v>0</v>
      </c>
      <c r="AI1097" s="28">
        <v>0</v>
      </c>
      <c r="AJ1097" s="28">
        <v>0</v>
      </c>
      <c r="AK1097" s="28">
        <v>0</v>
      </c>
      <c r="AL1097" s="28">
        <v>0</v>
      </c>
      <c r="AM1097" s="28">
        <v>0</v>
      </c>
      <c r="AN1097" s="28">
        <v>0</v>
      </c>
      <c r="AO1097" s="28">
        <v>0</v>
      </c>
      <c r="AP1097" s="28">
        <v>0</v>
      </c>
      <c r="AQ1097" s="28">
        <v>0</v>
      </c>
      <c r="AR1097" s="28">
        <v>0</v>
      </c>
      <c r="AS1097" s="28">
        <v>0</v>
      </c>
      <c r="AT1097" s="28">
        <v>0</v>
      </c>
      <c r="AU1097" s="28">
        <v>0</v>
      </c>
      <c r="AV1097" s="28">
        <v>0</v>
      </c>
      <c r="AW1097" s="28">
        <v>0</v>
      </c>
      <c r="AX1097" s="28">
        <v>0</v>
      </c>
      <c r="AY1097" s="28">
        <v>0</v>
      </c>
      <c r="AZ1097" s="28">
        <v>0</v>
      </c>
      <c r="BA1097" s="28">
        <v>0</v>
      </c>
      <c r="BB1097" s="28">
        <v>0</v>
      </c>
      <c r="BC1097" s="28">
        <v>0</v>
      </c>
      <c r="BD1097" s="28">
        <v>0</v>
      </c>
      <c r="BE1097" s="28">
        <v>0</v>
      </c>
      <c r="BF1097" s="28">
        <v>0</v>
      </c>
      <c r="BG1097" s="28">
        <v>0</v>
      </c>
      <c r="BH1097" s="28">
        <v>0</v>
      </c>
      <c r="BI1097" s="28">
        <v>0</v>
      </c>
      <c r="BJ1097" s="28">
        <v>0</v>
      </c>
      <c r="BK1097" s="28">
        <v>0</v>
      </c>
      <c r="BL1097" s="42">
        <v>0</v>
      </c>
      <c r="BM1097" t="s">
        <v>100</v>
      </c>
    </row>
    <row r="1098" spans="1:65" x14ac:dyDescent="0.2">
      <c r="A1098" s="6"/>
      <c r="B1098" s="40" t="s">
        <v>55</v>
      </c>
      <c r="C1098" s="24" t="s">
        <v>74</v>
      </c>
      <c r="D1098" s="35">
        <v>0</v>
      </c>
      <c r="E1098" s="29">
        <v>0</v>
      </c>
      <c r="F1098" s="29">
        <v>0</v>
      </c>
      <c r="G1098" s="29">
        <v>0</v>
      </c>
      <c r="H1098" s="29">
        <v>0</v>
      </c>
      <c r="I1098" s="29">
        <v>0</v>
      </c>
      <c r="J1098" s="29">
        <v>0</v>
      </c>
      <c r="K1098" s="29">
        <v>0</v>
      </c>
      <c r="L1098" s="29">
        <v>0</v>
      </c>
      <c r="M1098" s="29">
        <v>0</v>
      </c>
      <c r="N1098" s="29">
        <v>0</v>
      </c>
      <c r="O1098" s="29">
        <v>0</v>
      </c>
      <c r="P1098" s="29">
        <v>0</v>
      </c>
      <c r="Q1098" s="29">
        <v>0</v>
      </c>
      <c r="R1098" s="29">
        <v>0</v>
      </c>
      <c r="S1098" s="29">
        <v>0</v>
      </c>
      <c r="T1098" s="29">
        <v>0</v>
      </c>
      <c r="U1098" s="29">
        <v>0</v>
      </c>
      <c r="V1098" s="29">
        <v>0</v>
      </c>
      <c r="W1098" s="29">
        <v>0</v>
      </c>
      <c r="X1098" s="26">
        <v>0</v>
      </c>
      <c r="Y1098" s="26">
        <v>0</v>
      </c>
      <c r="Z1098" s="26">
        <v>0</v>
      </c>
      <c r="AA1098" s="26">
        <v>0</v>
      </c>
      <c r="AB1098" s="26">
        <v>0</v>
      </c>
      <c r="AC1098" s="26">
        <v>0</v>
      </c>
      <c r="AD1098" s="26">
        <v>0</v>
      </c>
      <c r="AE1098" s="26">
        <v>0</v>
      </c>
      <c r="AF1098" s="26">
        <v>0</v>
      </c>
      <c r="AG1098" s="26">
        <v>0</v>
      </c>
      <c r="AH1098" s="26">
        <v>0</v>
      </c>
      <c r="AI1098" s="26"/>
      <c r="AJ1098" s="26"/>
      <c r="AK1098" s="26"/>
      <c r="AL1098" s="26"/>
      <c r="AM1098" s="26"/>
      <c r="AN1098" s="26"/>
      <c r="AO1098" s="26"/>
      <c r="AP1098" s="26"/>
      <c r="AQ1098" s="26"/>
      <c r="AR1098" s="26"/>
      <c r="AS1098" s="26"/>
      <c r="AT1098" s="26"/>
      <c r="AU1098" s="26"/>
      <c r="AV1098" s="26"/>
      <c r="AW1098" s="26"/>
      <c r="AX1098" s="26"/>
      <c r="AY1098" s="26"/>
      <c r="AZ1098" s="26"/>
      <c r="BA1098" s="26"/>
      <c r="BB1098" s="26"/>
      <c r="BC1098" s="26"/>
      <c r="BD1098" s="26"/>
      <c r="BE1098" s="26"/>
      <c r="BF1098" s="26"/>
      <c r="BG1098" s="26"/>
      <c r="BH1098" s="26"/>
      <c r="BI1098" s="26"/>
      <c r="BJ1098" s="26"/>
      <c r="BK1098" s="26"/>
      <c r="BL1098" s="41"/>
      <c r="BM1098" t="s">
        <v>100</v>
      </c>
    </row>
    <row r="1099" spans="1:65" x14ac:dyDescent="0.2">
      <c r="A1099" s="6"/>
      <c r="B1099" s="40" t="s">
        <v>55</v>
      </c>
      <c r="C1099" s="24" t="s">
        <v>83</v>
      </c>
      <c r="D1099" s="25"/>
      <c r="E1099" s="26"/>
      <c r="F1099" s="26"/>
      <c r="G1099" s="26"/>
      <c r="H1099" s="26"/>
      <c r="I1099" s="26"/>
      <c r="J1099" s="26"/>
      <c r="K1099" s="26"/>
      <c r="L1099" s="26"/>
      <c r="M1099" s="26"/>
      <c r="N1099" s="26"/>
      <c r="O1099" s="26"/>
      <c r="P1099" s="26"/>
      <c r="Q1099" s="26"/>
      <c r="R1099" s="26"/>
      <c r="S1099" s="26"/>
      <c r="T1099" s="26"/>
      <c r="U1099" s="26"/>
      <c r="V1099" s="26"/>
      <c r="W1099" s="30"/>
      <c r="X1099" s="30"/>
      <c r="Y1099" s="30"/>
      <c r="Z1099" s="30"/>
      <c r="AA1099" s="30"/>
      <c r="AB1099" s="30"/>
      <c r="AC1099" s="30"/>
      <c r="AD1099" s="30"/>
      <c r="AE1099" s="30"/>
      <c r="AF1099" s="30"/>
      <c r="AG1099" s="30"/>
      <c r="AH1099" s="30"/>
      <c r="AI1099" s="30"/>
      <c r="AJ1099" s="30"/>
      <c r="AK1099" s="30"/>
      <c r="AL1099" s="30"/>
      <c r="AM1099" s="30"/>
      <c r="AN1099" s="30"/>
      <c r="AO1099" s="30"/>
      <c r="AP1099" s="30"/>
      <c r="AQ1099" s="30"/>
      <c r="AR1099" s="30"/>
      <c r="AS1099" s="30"/>
      <c r="AT1099" s="30"/>
      <c r="AU1099" s="30"/>
      <c r="AV1099" s="30"/>
      <c r="AW1099" s="30"/>
      <c r="AX1099" s="30"/>
      <c r="AY1099" s="30"/>
      <c r="AZ1099" s="30"/>
      <c r="BA1099" s="30"/>
      <c r="BB1099" s="30"/>
      <c r="BC1099" s="30"/>
      <c r="BD1099" s="30"/>
      <c r="BE1099" s="30"/>
      <c r="BF1099" s="30"/>
      <c r="BG1099" s="30"/>
      <c r="BH1099" s="30"/>
      <c r="BI1099" s="30"/>
      <c r="BJ1099" s="30"/>
      <c r="BK1099" s="30"/>
      <c r="BL1099" s="43"/>
      <c r="BM1099" t="s">
        <v>100</v>
      </c>
    </row>
    <row r="1100" spans="1:65" x14ac:dyDescent="0.2">
      <c r="A1100" s="6"/>
      <c r="B1100" s="40" t="s">
        <v>55</v>
      </c>
      <c r="C1100" s="24" t="s">
        <v>75</v>
      </c>
      <c r="D1100" s="25"/>
      <c r="E1100" s="26"/>
      <c r="F1100" s="26"/>
      <c r="G1100" s="26"/>
      <c r="H1100" s="26"/>
      <c r="I1100" s="26"/>
      <c r="J1100" s="26"/>
      <c r="K1100" s="26"/>
      <c r="L1100" s="26"/>
      <c r="M1100" s="26"/>
      <c r="N1100" s="26"/>
      <c r="O1100" s="26"/>
      <c r="P1100" s="26"/>
      <c r="Q1100" s="26"/>
      <c r="R1100" s="26"/>
      <c r="S1100" s="26"/>
      <c r="T1100" s="26"/>
      <c r="U1100" s="26"/>
      <c r="V1100" s="26"/>
      <c r="W1100" s="26"/>
      <c r="X1100" s="26"/>
      <c r="Y1100" s="26"/>
      <c r="Z1100" s="26"/>
      <c r="AA1100" s="26"/>
      <c r="AB1100" s="26"/>
      <c r="AC1100" s="26"/>
      <c r="AD1100" s="26"/>
      <c r="AE1100" s="26"/>
      <c r="AF1100" s="26"/>
      <c r="AG1100" s="26"/>
      <c r="AH1100" s="26"/>
      <c r="AI1100" s="26"/>
      <c r="AJ1100" s="26"/>
      <c r="AK1100" s="26"/>
      <c r="AL1100" s="26"/>
      <c r="AM1100" s="26"/>
      <c r="AN1100" s="26"/>
      <c r="AO1100" s="26"/>
      <c r="AP1100" s="26"/>
      <c r="AQ1100" s="26"/>
      <c r="AR1100" s="26"/>
      <c r="AS1100" s="26"/>
      <c r="AT1100" s="26"/>
      <c r="AU1100" s="26"/>
      <c r="AV1100" s="26"/>
      <c r="AW1100" s="26"/>
      <c r="AX1100" s="26"/>
      <c r="AY1100" s="26"/>
      <c r="AZ1100" s="26"/>
      <c r="BA1100" s="26"/>
      <c r="BB1100" s="26"/>
      <c r="BC1100" s="26"/>
      <c r="BD1100" s="26"/>
      <c r="BE1100" s="26"/>
      <c r="BF1100" s="26"/>
      <c r="BG1100" s="26"/>
      <c r="BH1100" s="26"/>
      <c r="BI1100" s="26"/>
      <c r="BJ1100" s="26"/>
      <c r="BK1100" s="26"/>
      <c r="BL1100" s="41"/>
      <c r="BM1100" t="s">
        <v>100</v>
      </c>
    </row>
    <row r="1101" spans="1:65" x14ac:dyDescent="0.2">
      <c r="A1101" s="6"/>
      <c r="B1101" s="40" t="s">
        <v>55</v>
      </c>
      <c r="C1101" s="24" t="s">
        <v>79</v>
      </c>
      <c r="D1101" s="25"/>
      <c r="E1101" s="26"/>
      <c r="F1101" s="26"/>
      <c r="G1101" s="26"/>
      <c r="H1101" s="26"/>
      <c r="I1101" s="26"/>
      <c r="J1101" s="26"/>
      <c r="K1101" s="26"/>
      <c r="L1101" s="26"/>
      <c r="M1101" s="26"/>
      <c r="N1101" s="26"/>
      <c r="O1101" s="26"/>
      <c r="P1101" s="26"/>
      <c r="Q1101" s="26"/>
      <c r="R1101" s="26"/>
      <c r="S1101" s="26"/>
      <c r="T1101" s="26"/>
      <c r="U1101" s="26"/>
      <c r="V1101" s="26"/>
      <c r="W1101" s="26"/>
      <c r="X1101" s="26"/>
      <c r="Y1101" s="26"/>
      <c r="Z1101" s="26"/>
      <c r="AA1101" s="26"/>
      <c r="AB1101" s="26"/>
      <c r="AC1101" s="26"/>
      <c r="AD1101" s="26"/>
      <c r="AE1101" s="26"/>
      <c r="AF1101" s="26"/>
      <c r="AG1101" s="26"/>
      <c r="AH1101" s="26"/>
      <c r="AI1101" s="26"/>
      <c r="AJ1101" s="26"/>
      <c r="AK1101" s="26"/>
      <c r="AL1101" s="26"/>
      <c r="AM1101" s="26"/>
      <c r="AN1101" s="26"/>
      <c r="AO1101" s="26"/>
      <c r="AP1101" s="26"/>
      <c r="AQ1101" s="26"/>
      <c r="AR1101" s="26"/>
      <c r="AS1101" s="26"/>
      <c r="AT1101" s="26"/>
      <c r="AU1101" s="26"/>
      <c r="AV1101" s="26"/>
      <c r="AW1101" s="26"/>
      <c r="AX1101" s="26"/>
      <c r="AY1101" s="26"/>
      <c r="AZ1101" s="26"/>
      <c r="BA1101" s="26"/>
      <c r="BB1101" s="26"/>
      <c r="BC1101" s="26"/>
      <c r="BD1101" s="26"/>
      <c r="BE1101" s="26"/>
      <c r="BF1101" s="26"/>
      <c r="BG1101" s="26"/>
      <c r="BH1101" s="26"/>
      <c r="BI1101" s="26"/>
      <c r="BJ1101" s="26"/>
      <c r="BK1101" s="26"/>
      <c r="BL1101" s="41"/>
      <c r="BM1101" t="s">
        <v>100</v>
      </c>
    </row>
    <row r="1102" spans="1:65" x14ac:dyDescent="0.2">
      <c r="A1102" s="6"/>
      <c r="B1102" s="40" t="s">
        <v>55</v>
      </c>
      <c r="C1102" s="24" t="s">
        <v>80</v>
      </c>
      <c r="D1102" s="25"/>
      <c r="E1102" s="26"/>
      <c r="F1102" s="26"/>
      <c r="G1102" s="26"/>
      <c r="H1102" s="26"/>
      <c r="I1102" s="26"/>
      <c r="J1102" s="26"/>
      <c r="K1102" s="26"/>
      <c r="L1102" s="26"/>
      <c r="M1102" s="26"/>
      <c r="N1102" s="26"/>
      <c r="O1102" s="26"/>
      <c r="P1102" s="26"/>
      <c r="Q1102" s="26"/>
      <c r="R1102" s="26"/>
      <c r="S1102" s="26"/>
      <c r="T1102" s="26"/>
      <c r="U1102" s="26"/>
      <c r="V1102" s="26"/>
      <c r="W1102" s="26"/>
      <c r="X1102" s="26"/>
      <c r="Y1102" s="26"/>
      <c r="Z1102" s="26"/>
      <c r="AA1102" s="26"/>
      <c r="AB1102" s="26"/>
      <c r="AC1102" s="26"/>
      <c r="AD1102" s="26"/>
      <c r="AE1102" s="26"/>
      <c r="AF1102" s="26"/>
      <c r="AG1102" s="26"/>
      <c r="AH1102" s="26"/>
      <c r="AI1102" s="26"/>
      <c r="AJ1102" s="26"/>
      <c r="AK1102" s="26"/>
      <c r="AL1102" s="26"/>
      <c r="AM1102" s="26"/>
      <c r="AN1102" s="26"/>
      <c r="AO1102" s="26"/>
      <c r="AP1102" s="26"/>
      <c r="AQ1102" s="26"/>
      <c r="AR1102" s="26"/>
      <c r="AS1102" s="26"/>
      <c r="AT1102" s="26"/>
      <c r="AU1102" s="26"/>
      <c r="AV1102" s="26"/>
      <c r="AW1102" s="26"/>
      <c r="AX1102" s="26"/>
      <c r="AY1102" s="26"/>
      <c r="AZ1102" s="26"/>
      <c r="BA1102" s="26"/>
      <c r="BB1102" s="26"/>
      <c r="BC1102" s="26"/>
      <c r="BD1102" s="26"/>
      <c r="BE1102" s="26"/>
      <c r="BF1102" s="26"/>
      <c r="BG1102" s="26"/>
      <c r="BH1102" s="26"/>
      <c r="BI1102" s="26"/>
      <c r="BJ1102" s="26"/>
      <c r="BK1102" s="26"/>
      <c r="BL1102" s="41"/>
      <c r="BM1102" t="s">
        <v>100</v>
      </c>
    </row>
    <row r="1103" spans="1:65" x14ac:dyDescent="0.2">
      <c r="A1103" s="6"/>
      <c r="B1103" s="46" t="s">
        <v>55</v>
      </c>
      <c r="C1103" s="24" t="s">
        <v>78</v>
      </c>
      <c r="D1103" s="25"/>
      <c r="E1103" s="26"/>
      <c r="F1103" s="26"/>
      <c r="G1103" s="26"/>
      <c r="H1103" s="26"/>
      <c r="I1103" s="26"/>
      <c r="J1103" s="26"/>
      <c r="K1103" s="26"/>
      <c r="L1103" s="26"/>
      <c r="M1103" s="26"/>
      <c r="N1103" s="26"/>
      <c r="O1103" s="26"/>
      <c r="P1103" s="26"/>
      <c r="Q1103" s="26"/>
      <c r="R1103" s="26"/>
      <c r="S1103" s="26"/>
      <c r="T1103" s="26"/>
      <c r="U1103" s="26"/>
      <c r="V1103" s="26"/>
      <c r="W1103" s="26"/>
      <c r="X1103" s="26"/>
      <c r="Y1103" s="26"/>
      <c r="Z1103" s="26"/>
      <c r="AA1103" s="26"/>
      <c r="AB1103" s="26"/>
      <c r="AC1103" s="26"/>
      <c r="AD1103" s="26"/>
      <c r="AE1103" s="26"/>
      <c r="AF1103" s="26"/>
      <c r="AG1103" s="26"/>
      <c r="AH1103" s="26"/>
      <c r="AI1103" s="26"/>
      <c r="AJ1103" s="26"/>
      <c r="AK1103" s="26"/>
      <c r="AL1103" s="26"/>
      <c r="AM1103" s="26"/>
      <c r="AN1103" s="26"/>
      <c r="AO1103" s="26"/>
      <c r="AP1103" s="26"/>
      <c r="AQ1103" s="26"/>
      <c r="AR1103" s="26"/>
      <c r="AS1103" s="26"/>
      <c r="AT1103" s="26"/>
      <c r="AU1103" s="26"/>
      <c r="AV1103" s="26"/>
      <c r="AW1103" s="26"/>
      <c r="AX1103" s="26"/>
      <c r="AY1103" s="26"/>
      <c r="AZ1103" s="26"/>
      <c r="BA1103" s="26"/>
      <c r="BB1103" s="26"/>
      <c r="BC1103" s="26"/>
      <c r="BD1103" s="26"/>
      <c r="BE1103" s="26"/>
      <c r="BF1103" s="26"/>
      <c r="BG1103" s="26"/>
      <c r="BH1103" s="26"/>
      <c r="BI1103" s="26"/>
      <c r="BJ1103" s="26"/>
      <c r="BK1103" s="26"/>
      <c r="BL1103" s="41"/>
      <c r="BM1103" t="s">
        <v>100</v>
      </c>
    </row>
    <row r="1104" spans="1:65" x14ac:dyDescent="0.2">
      <c r="A1104" s="6"/>
      <c r="B1104" s="40" t="s">
        <v>55</v>
      </c>
      <c r="C1104" s="31" t="s">
        <v>48</v>
      </c>
      <c r="D1104" s="27">
        <v>0</v>
      </c>
      <c r="E1104" s="28">
        <v>0</v>
      </c>
      <c r="F1104" s="28">
        <v>0</v>
      </c>
      <c r="G1104" s="28">
        <v>0</v>
      </c>
      <c r="H1104" s="28">
        <v>0</v>
      </c>
      <c r="I1104" s="28">
        <v>0</v>
      </c>
      <c r="J1104" s="28">
        <v>0</v>
      </c>
      <c r="K1104" s="28">
        <v>0</v>
      </c>
      <c r="L1104" s="28">
        <v>0</v>
      </c>
      <c r="M1104" s="28">
        <v>0</v>
      </c>
      <c r="N1104" s="28">
        <v>0</v>
      </c>
      <c r="O1104" s="28">
        <v>0</v>
      </c>
      <c r="P1104" s="28">
        <v>0</v>
      </c>
      <c r="Q1104" s="28">
        <v>0</v>
      </c>
      <c r="R1104" s="28">
        <v>0</v>
      </c>
      <c r="S1104" s="28">
        <v>0</v>
      </c>
      <c r="T1104" s="28">
        <v>0</v>
      </c>
      <c r="U1104" s="28">
        <v>3</v>
      </c>
      <c r="V1104" s="28">
        <v>3</v>
      </c>
      <c r="W1104" s="28">
        <v>3</v>
      </c>
      <c r="X1104" s="28">
        <v>3</v>
      </c>
      <c r="Y1104" s="28">
        <v>3</v>
      </c>
      <c r="Z1104" s="28">
        <v>3</v>
      </c>
      <c r="AA1104" s="28">
        <v>3</v>
      </c>
      <c r="AB1104" s="28">
        <v>3</v>
      </c>
      <c r="AC1104" s="28">
        <v>3</v>
      </c>
      <c r="AD1104" s="28">
        <v>3</v>
      </c>
      <c r="AE1104" s="28">
        <v>3</v>
      </c>
      <c r="AF1104" s="28">
        <v>3</v>
      </c>
      <c r="AG1104" s="28">
        <v>3</v>
      </c>
      <c r="AH1104" s="28">
        <v>3</v>
      </c>
      <c r="AI1104" s="28">
        <v>3</v>
      </c>
      <c r="AJ1104" s="28">
        <v>3</v>
      </c>
      <c r="AK1104" s="28">
        <v>3</v>
      </c>
      <c r="AL1104" s="28">
        <v>3</v>
      </c>
      <c r="AM1104" s="28">
        <v>3</v>
      </c>
      <c r="AN1104" s="28">
        <v>3</v>
      </c>
      <c r="AO1104" s="28">
        <v>3</v>
      </c>
      <c r="AP1104" s="28">
        <v>3</v>
      </c>
      <c r="AQ1104" s="28">
        <v>3</v>
      </c>
      <c r="AR1104" s="28">
        <v>3</v>
      </c>
      <c r="AS1104" s="28">
        <v>3</v>
      </c>
      <c r="AT1104" s="28">
        <v>3</v>
      </c>
      <c r="AU1104" s="28">
        <v>3</v>
      </c>
      <c r="AV1104" s="28">
        <v>3</v>
      </c>
      <c r="AW1104" s="28">
        <v>3</v>
      </c>
      <c r="AX1104" s="28">
        <v>3</v>
      </c>
      <c r="AY1104" s="28">
        <v>3</v>
      </c>
      <c r="AZ1104" s="28">
        <v>3</v>
      </c>
      <c r="BA1104" s="28">
        <v>3</v>
      </c>
      <c r="BB1104" s="28">
        <v>3</v>
      </c>
      <c r="BC1104" s="28">
        <v>3</v>
      </c>
      <c r="BD1104" s="28">
        <v>3</v>
      </c>
      <c r="BE1104" s="28">
        <v>3</v>
      </c>
      <c r="BF1104" s="28">
        <v>3</v>
      </c>
      <c r="BG1104" s="28">
        <v>3</v>
      </c>
      <c r="BH1104" s="28">
        <v>3</v>
      </c>
      <c r="BI1104" s="28">
        <v>3</v>
      </c>
      <c r="BJ1104" s="28">
        <v>3</v>
      </c>
      <c r="BK1104" s="28">
        <v>3</v>
      </c>
      <c r="BL1104" s="42">
        <v>3</v>
      </c>
      <c r="BM1104" t="s">
        <v>100</v>
      </c>
    </row>
    <row r="1105" spans="1:65" x14ac:dyDescent="0.2">
      <c r="A1105" s="6"/>
      <c r="B1105" s="40" t="s">
        <v>55</v>
      </c>
      <c r="C1105" s="24" t="s">
        <v>74</v>
      </c>
      <c r="D1105" s="35">
        <v>0</v>
      </c>
      <c r="E1105" s="29">
        <v>0</v>
      </c>
      <c r="F1105" s="29">
        <v>0</v>
      </c>
      <c r="G1105" s="29">
        <v>0</v>
      </c>
      <c r="H1105" s="29">
        <v>0</v>
      </c>
      <c r="I1105" s="29">
        <v>0</v>
      </c>
      <c r="J1105" s="29">
        <v>0</v>
      </c>
      <c r="K1105" s="29">
        <v>0</v>
      </c>
      <c r="L1105" s="29">
        <v>0</v>
      </c>
      <c r="M1105" s="29">
        <v>0</v>
      </c>
      <c r="N1105" s="29">
        <v>0</v>
      </c>
      <c r="O1105" s="29">
        <v>0</v>
      </c>
      <c r="P1105" s="29">
        <v>0</v>
      </c>
      <c r="Q1105" s="29">
        <v>0</v>
      </c>
      <c r="R1105" s="29">
        <v>0</v>
      </c>
      <c r="S1105" s="29">
        <v>0</v>
      </c>
      <c r="T1105" s="29">
        <v>0</v>
      </c>
      <c r="U1105" s="29">
        <v>3</v>
      </c>
      <c r="V1105" s="29">
        <v>3</v>
      </c>
      <c r="W1105" s="29">
        <v>3</v>
      </c>
      <c r="X1105" s="26">
        <v>0</v>
      </c>
      <c r="Y1105" s="26">
        <v>0</v>
      </c>
      <c r="Z1105" s="26">
        <v>0</v>
      </c>
      <c r="AA1105" s="26">
        <v>0</v>
      </c>
      <c r="AB1105" s="26">
        <v>0</v>
      </c>
      <c r="AC1105" s="26">
        <v>0</v>
      </c>
      <c r="AD1105" s="26">
        <v>0</v>
      </c>
      <c r="AE1105" s="26">
        <v>0</v>
      </c>
      <c r="AF1105" s="26">
        <v>0</v>
      </c>
      <c r="AG1105" s="26">
        <v>0</v>
      </c>
      <c r="AH1105" s="26">
        <v>0</v>
      </c>
      <c r="AI1105" s="26"/>
      <c r="AJ1105" s="26"/>
      <c r="AK1105" s="26"/>
      <c r="AL1105" s="26"/>
      <c r="AM1105" s="26"/>
      <c r="AN1105" s="26"/>
      <c r="AO1105" s="26"/>
      <c r="AP1105" s="26"/>
      <c r="AQ1105" s="26"/>
      <c r="AR1105" s="26"/>
      <c r="AS1105" s="26"/>
      <c r="AT1105" s="26"/>
      <c r="AU1105" s="26"/>
      <c r="AV1105" s="26"/>
      <c r="AW1105" s="26"/>
      <c r="AX1105" s="26"/>
      <c r="AY1105" s="26"/>
      <c r="AZ1105" s="26"/>
      <c r="BA1105" s="26"/>
      <c r="BB1105" s="26"/>
      <c r="BC1105" s="26"/>
      <c r="BD1105" s="26"/>
      <c r="BE1105" s="26"/>
      <c r="BF1105" s="26"/>
      <c r="BG1105" s="26"/>
      <c r="BH1105" s="26"/>
      <c r="BI1105" s="26"/>
      <c r="BJ1105" s="26"/>
      <c r="BK1105" s="26"/>
      <c r="BL1105" s="41"/>
      <c r="BM1105" t="s">
        <v>100</v>
      </c>
    </row>
    <row r="1106" spans="1:65" x14ac:dyDescent="0.2">
      <c r="A1106" s="6"/>
      <c r="B1106" s="40" t="s">
        <v>55</v>
      </c>
      <c r="C1106" s="24" t="s">
        <v>83</v>
      </c>
      <c r="D1106" s="25"/>
      <c r="E1106" s="26"/>
      <c r="F1106" s="26"/>
      <c r="G1106" s="26"/>
      <c r="H1106" s="26"/>
      <c r="I1106" s="26"/>
      <c r="J1106" s="26"/>
      <c r="K1106" s="26"/>
      <c r="L1106" s="26"/>
      <c r="M1106" s="26"/>
      <c r="N1106" s="26"/>
      <c r="O1106" s="26"/>
      <c r="P1106" s="26"/>
      <c r="Q1106" s="26"/>
      <c r="R1106" s="26"/>
      <c r="S1106" s="26"/>
      <c r="T1106" s="26"/>
      <c r="U1106" s="26"/>
      <c r="V1106" s="26"/>
      <c r="W1106" s="30"/>
      <c r="X1106" s="30"/>
      <c r="Y1106" s="30"/>
      <c r="Z1106" s="30"/>
      <c r="AA1106" s="30"/>
      <c r="AB1106" s="30"/>
      <c r="AC1106" s="30"/>
      <c r="AD1106" s="30"/>
      <c r="AE1106" s="30"/>
      <c r="AF1106" s="30"/>
      <c r="AG1106" s="30"/>
      <c r="AH1106" s="30"/>
      <c r="AI1106" s="30"/>
      <c r="AJ1106" s="30"/>
      <c r="AK1106" s="30"/>
      <c r="AL1106" s="30"/>
      <c r="AM1106" s="30"/>
      <c r="AN1106" s="30"/>
      <c r="AO1106" s="30"/>
      <c r="AP1106" s="30"/>
      <c r="AQ1106" s="30"/>
      <c r="AR1106" s="30"/>
      <c r="AS1106" s="30"/>
      <c r="AT1106" s="30"/>
      <c r="AU1106" s="30"/>
      <c r="AV1106" s="30"/>
      <c r="AW1106" s="30"/>
      <c r="AX1106" s="30"/>
      <c r="AY1106" s="30"/>
      <c r="AZ1106" s="30"/>
      <c r="BA1106" s="30"/>
      <c r="BB1106" s="30"/>
      <c r="BC1106" s="30"/>
      <c r="BD1106" s="30"/>
      <c r="BE1106" s="30"/>
      <c r="BF1106" s="30"/>
      <c r="BG1106" s="30"/>
      <c r="BH1106" s="30"/>
      <c r="BI1106" s="30"/>
      <c r="BJ1106" s="30"/>
      <c r="BK1106" s="30"/>
      <c r="BL1106" s="43"/>
      <c r="BM1106" t="s">
        <v>100</v>
      </c>
    </row>
    <row r="1107" spans="1:65" x14ac:dyDescent="0.2">
      <c r="A1107" s="6"/>
      <c r="B1107" s="40" t="s">
        <v>55</v>
      </c>
      <c r="C1107" s="24" t="s">
        <v>75</v>
      </c>
      <c r="D1107" s="25"/>
      <c r="E1107" s="26"/>
      <c r="F1107" s="26"/>
      <c r="G1107" s="26"/>
      <c r="H1107" s="26"/>
      <c r="I1107" s="26"/>
      <c r="J1107" s="26"/>
      <c r="K1107" s="26"/>
      <c r="L1107" s="26"/>
      <c r="M1107" s="26"/>
      <c r="N1107" s="26"/>
      <c r="O1107" s="26"/>
      <c r="P1107" s="26"/>
      <c r="Q1107" s="26"/>
      <c r="R1107" s="26"/>
      <c r="S1107" s="26"/>
      <c r="T1107" s="26"/>
      <c r="U1107" s="26"/>
      <c r="V1107" s="26"/>
      <c r="W1107" s="26"/>
      <c r="X1107" s="26"/>
      <c r="Y1107" s="26"/>
      <c r="Z1107" s="26"/>
      <c r="AA1107" s="26"/>
      <c r="AB1107" s="26"/>
      <c r="AC1107" s="26"/>
      <c r="AD1107" s="26"/>
      <c r="AE1107" s="26"/>
      <c r="AF1107" s="26"/>
      <c r="AG1107" s="26"/>
      <c r="AH1107" s="26"/>
      <c r="AI1107" s="26"/>
      <c r="AJ1107" s="26"/>
      <c r="AK1107" s="26"/>
      <c r="AL1107" s="26"/>
      <c r="AM1107" s="26"/>
      <c r="AN1107" s="26"/>
      <c r="AO1107" s="26"/>
      <c r="AP1107" s="26"/>
      <c r="AQ1107" s="26"/>
      <c r="AR1107" s="26"/>
      <c r="AS1107" s="26"/>
      <c r="AT1107" s="26"/>
      <c r="AU1107" s="26"/>
      <c r="AV1107" s="26"/>
      <c r="AW1107" s="26"/>
      <c r="AX1107" s="26"/>
      <c r="AY1107" s="26"/>
      <c r="AZ1107" s="26"/>
      <c r="BA1107" s="26"/>
      <c r="BB1107" s="26"/>
      <c r="BC1107" s="26"/>
      <c r="BD1107" s="26"/>
      <c r="BE1107" s="26"/>
      <c r="BF1107" s="26"/>
      <c r="BG1107" s="26"/>
      <c r="BH1107" s="26"/>
      <c r="BI1107" s="26"/>
      <c r="BJ1107" s="26"/>
      <c r="BK1107" s="26"/>
      <c r="BL1107" s="41"/>
      <c r="BM1107" t="s">
        <v>100</v>
      </c>
    </row>
    <row r="1108" spans="1:65" x14ac:dyDescent="0.2">
      <c r="A1108" s="6"/>
      <c r="B1108" s="40" t="s">
        <v>55</v>
      </c>
      <c r="C1108" s="24" t="s">
        <v>79</v>
      </c>
      <c r="D1108" s="25"/>
      <c r="E1108" s="26"/>
      <c r="F1108" s="26"/>
      <c r="G1108" s="26"/>
      <c r="H1108" s="26"/>
      <c r="I1108" s="26"/>
      <c r="J1108" s="26"/>
      <c r="K1108" s="26"/>
      <c r="L1108" s="26"/>
      <c r="M1108" s="26"/>
      <c r="N1108" s="26"/>
      <c r="O1108" s="26"/>
      <c r="P1108" s="26"/>
      <c r="Q1108" s="26"/>
      <c r="R1108" s="26"/>
      <c r="S1108" s="26"/>
      <c r="T1108" s="26"/>
      <c r="U1108" s="26"/>
      <c r="V1108" s="26"/>
      <c r="W1108" s="26"/>
      <c r="X1108" s="26"/>
      <c r="Y1108" s="26"/>
      <c r="Z1108" s="26"/>
      <c r="AA1108" s="26"/>
      <c r="AB1108" s="26"/>
      <c r="AC1108" s="26"/>
      <c r="AD1108" s="26"/>
      <c r="AE1108" s="26"/>
      <c r="AF1108" s="26"/>
      <c r="AG1108" s="26"/>
      <c r="AH1108" s="26"/>
      <c r="AI1108" s="26"/>
      <c r="AJ1108" s="26"/>
      <c r="AK1108" s="26"/>
      <c r="AL1108" s="26"/>
      <c r="AM1108" s="26"/>
      <c r="AN1108" s="26"/>
      <c r="AO1108" s="26"/>
      <c r="AP1108" s="26"/>
      <c r="AQ1108" s="26"/>
      <c r="AR1108" s="26"/>
      <c r="AS1108" s="26"/>
      <c r="AT1108" s="26"/>
      <c r="AU1108" s="26"/>
      <c r="AV1108" s="26"/>
      <c r="AW1108" s="26"/>
      <c r="AX1108" s="26"/>
      <c r="AY1108" s="26"/>
      <c r="AZ1108" s="26"/>
      <c r="BA1108" s="26"/>
      <c r="BB1108" s="26"/>
      <c r="BC1108" s="26"/>
      <c r="BD1108" s="26"/>
      <c r="BE1108" s="26"/>
      <c r="BF1108" s="26"/>
      <c r="BG1108" s="26"/>
      <c r="BH1108" s="26"/>
      <c r="BI1108" s="26"/>
      <c r="BJ1108" s="26"/>
      <c r="BK1108" s="26"/>
      <c r="BL1108" s="41"/>
      <c r="BM1108" t="s">
        <v>100</v>
      </c>
    </row>
    <row r="1109" spans="1:65" x14ac:dyDescent="0.2">
      <c r="A1109" s="6"/>
      <c r="B1109" s="40" t="s">
        <v>55</v>
      </c>
      <c r="C1109" s="24" t="s">
        <v>80</v>
      </c>
      <c r="D1109" s="25"/>
      <c r="E1109" s="26"/>
      <c r="F1109" s="26"/>
      <c r="G1109" s="26"/>
      <c r="H1109" s="26"/>
      <c r="I1109" s="26"/>
      <c r="J1109" s="26"/>
      <c r="K1109" s="26"/>
      <c r="L1109" s="26"/>
      <c r="M1109" s="26"/>
      <c r="N1109" s="26"/>
      <c r="O1109" s="26"/>
      <c r="P1109" s="26"/>
      <c r="Q1109" s="26"/>
      <c r="R1109" s="26"/>
      <c r="S1109" s="26"/>
      <c r="T1109" s="26"/>
      <c r="U1109" s="26"/>
      <c r="V1109" s="26"/>
      <c r="W1109" s="26"/>
      <c r="X1109" s="26"/>
      <c r="Y1109" s="26"/>
      <c r="Z1109" s="26"/>
      <c r="AA1109" s="26"/>
      <c r="AB1109" s="26"/>
      <c r="AC1109" s="26"/>
      <c r="AD1109" s="26"/>
      <c r="AE1109" s="26"/>
      <c r="AF1109" s="26"/>
      <c r="AG1109" s="26"/>
      <c r="AH1109" s="26"/>
      <c r="AI1109" s="26"/>
      <c r="AJ1109" s="26"/>
      <c r="AK1109" s="26"/>
      <c r="AL1109" s="26"/>
      <c r="AM1109" s="26"/>
      <c r="AN1109" s="26"/>
      <c r="AO1109" s="26"/>
      <c r="AP1109" s="26"/>
      <c r="AQ1109" s="26"/>
      <c r="AR1109" s="26"/>
      <c r="AS1109" s="26"/>
      <c r="AT1109" s="26"/>
      <c r="AU1109" s="26"/>
      <c r="AV1109" s="26"/>
      <c r="AW1109" s="26"/>
      <c r="AX1109" s="26"/>
      <c r="AY1109" s="26"/>
      <c r="AZ1109" s="26"/>
      <c r="BA1109" s="26"/>
      <c r="BB1109" s="26"/>
      <c r="BC1109" s="26"/>
      <c r="BD1109" s="26"/>
      <c r="BE1109" s="26"/>
      <c r="BF1109" s="26"/>
      <c r="BG1109" s="26"/>
      <c r="BH1109" s="26"/>
      <c r="BI1109" s="26"/>
      <c r="BJ1109" s="26"/>
      <c r="BK1109" s="26"/>
      <c r="BL1109" s="41"/>
      <c r="BM1109" t="s">
        <v>100</v>
      </c>
    </row>
    <row r="1110" spans="1:65" x14ac:dyDescent="0.2">
      <c r="A1110" s="6"/>
      <c r="B1110" s="46" t="s">
        <v>55</v>
      </c>
      <c r="C1110" s="24" t="s">
        <v>78</v>
      </c>
      <c r="D1110" s="25"/>
      <c r="E1110" s="26"/>
      <c r="F1110" s="26"/>
      <c r="G1110" s="26"/>
      <c r="H1110" s="26"/>
      <c r="I1110" s="26"/>
      <c r="J1110" s="26"/>
      <c r="K1110" s="26"/>
      <c r="L1110" s="26"/>
      <c r="M1110" s="26"/>
      <c r="N1110" s="26"/>
      <c r="O1110" s="26"/>
      <c r="P1110" s="26"/>
      <c r="Q1110" s="26"/>
      <c r="R1110" s="26"/>
      <c r="S1110" s="26"/>
      <c r="T1110" s="26"/>
      <c r="U1110" s="26"/>
      <c r="V1110" s="26"/>
      <c r="W1110" s="26"/>
      <c r="X1110" s="26"/>
      <c r="Y1110" s="26"/>
      <c r="Z1110" s="26"/>
      <c r="AA1110" s="26"/>
      <c r="AB1110" s="26"/>
      <c r="AC1110" s="26"/>
      <c r="AD1110" s="26"/>
      <c r="AE1110" s="26"/>
      <c r="AF1110" s="26"/>
      <c r="AG1110" s="26"/>
      <c r="AH1110" s="26"/>
      <c r="AI1110" s="26"/>
      <c r="AJ1110" s="26"/>
      <c r="AK1110" s="26"/>
      <c r="AL1110" s="26"/>
      <c r="AM1110" s="26"/>
      <c r="AN1110" s="26"/>
      <c r="AO1110" s="26"/>
      <c r="AP1110" s="26"/>
      <c r="AQ1110" s="26"/>
      <c r="AR1110" s="26"/>
      <c r="AS1110" s="26"/>
      <c r="AT1110" s="26"/>
      <c r="AU1110" s="26"/>
      <c r="AV1110" s="26"/>
      <c r="AW1110" s="26"/>
      <c r="AX1110" s="26"/>
      <c r="AY1110" s="26"/>
      <c r="AZ1110" s="26"/>
      <c r="BA1110" s="26"/>
      <c r="BB1110" s="26"/>
      <c r="BC1110" s="26"/>
      <c r="BD1110" s="26"/>
      <c r="BE1110" s="26"/>
      <c r="BF1110" s="26"/>
      <c r="BG1110" s="26"/>
      <c r="BH1110" s="26"/>
      <c r="BI1110" s="26"/>
      <c r="BJ1110" s="26"/>
      <c r="BK1110" s="26"/>
      <c r="BL1110" s="41"/>
      <c r="BM1110" t="s">
        <v>100</v>
      </c>
    </row>
    <row r="1111" spans="1:65" x14ac:dyDescent="0.2">
      <c r="A1111" s="6"/>
      <c r="B1111" s="40" t="s">
        <v>55</v>
      </c>
      <c r="C1111" s="31" t="s">
        <v>44</v>
      </c>
      <c r="D1111" s="27">
        <v>0</v>
      </c>
      <c r="E1111" s="28">
        <v>0</v>
      </c>
      <c r="F1111" s="28">
        <v>0</v>
      </c>
      <c r="G1111" s="28">
        <v>0</v>
      </c>
      <c r="H1111" s="28">
        <v>0</v>
      </c>
      <c r="I1111" s="28">
        <v>0</v>
      </c>
      <c r="J1111" s="28">
        <v>0</v>
      </c>
      <c r="K1111" s="28">
        <v>0</v>
      </c>
      <c r="L1111" s="28">
        <v>0</v>
      </c>
      <c r="M1111" s="28">
        <v>0</v>
      </c>
      <c r="N1111" s="28">
        <v>0</v>
      </c>
      <c r="O1111" s="28">
        <v>0</v>
      </c>
      <c r="P1111" s="28">
        <v>0</v>
      </c>
      <c r="Q1111" s="28">
        <v>0</v>
      </c>
      <c r="R1111" s="28">
        <v>0</v>
      </c>
      <c r="S1111" s="28">
        <v>0</v>
      </c>
      <c r="T1111" s="28">
        <v>0</v>
      </c>
      <c r="U1111" s="28">
        <v>0</v>
      </c>
      <c r="V1111" s="28">
        <v>0</v>
      </c>
      <c r="W1111" s="28">
        <v>0</v>
      </c>
      <c r="X1111" s="28">
        <v>0</v>
      </c>
      <c r="Y1111" s="28">
        <v>0</v>
      </c>
      <c r="Z1111" s="28">
        <v>0</v>
      </c>
      <c r="AA1111" s="28">
        <v>0</v>
      </c>
      <c r="AB1111" s="28">
        <v>0</v>
      </c>
      <c r="AC1111" s="28">
        <v>0</v>
      </c>
      <c r="AD1111" s="28">
        <v>0</v>
      </c>
      <c r="AE1111" s="28">
        <v>0</v>
      </c>
      <c r="AF1111" s="28">
        <v>0</v>
      </c>
      <c r="AG1111" s="28">
        <v>0</v>
      </c>
      <c r="AH1111" s="28">
        <v>0</v>
      </c>
      <c r="AI1111" s="28">
        <v>0</v>
      </c>
      <c r="AJ1111" s="28">
        <v>0</v>
      </c>
      <c r="AK1111" s="28">
        <v>0</v>
      </c>
      <c r="AL1111" s="28">
        <v>0</v>
      </c>
      <c r="AM1111" s="28">
        <v>0</v>
      </c>
      <c r="AN1111" s="28">
        <v>0</v>
      </c>
      <c r="AO1111" s="28">
        <v>0</v>
      </c>
      <c r="AP1111" s="28">
        <v>0</v>
      </c>
      <c r="AQ1111" s="28">
        <v>0</v>
      </c>
      <c r="AR1111" s="28">
        <v>0</v>
      </c>
      <c r="AS1111" s="28">
        <v>0</v>
      </c>
      <c r="AT1111" s="28">
        <v>0</v>
      </c>
      <c r="AU1111" s="28">
        <v>0</v>
      </c>
      <c r="AV1111" s="28">
        <v>0</v>
      </c>
      <c r="AW1111" s="28">
        <v>0</v>
      </c>
      <c r="AX1111" s="28">
        <v>0</v>
      </c>
      <c r="AY1111" s="28">
        <v>0</v>
      </c>
      <c r="AZ1111" s="28">
        <v>0</v>
      </c>
      <c r="BA1111" s="28">
        <v>0</v>
      </c>
      <c r="BB1111" s="28">
        <v>0</v>
      </c>
      <c r="BC1111" s="28">
        <v>0</v>
      </c>
      <c r="BD1111" s="28">
        <v>0</v>
      </c>
      <c r="BE1111" s="28">
        <v>0</v>
      </c>
      <c r="BF1111" s="28">
        <v>0</v>
      </c>
      <c r="BG1111" s="28">
        <v>0</v>
      </c>
      <c r="BH1111" s="28">
        <v>0</v>
      </c>
      <c r="BI1111" s="28">
        <v>0</v>
      </c>
      <c r="BJ1111" s="28">
        <v>0</v>
      </c>
      <c r="BK1111" s="28">
        <v>0</v>
      </c>
      <c r="BL1111" s="42">
        <v>0</v>
      </c>
      <c r="BM1111" t="s">
        <v>100</v>
      </c>
    </row>
    <row r="1112" spans="1:65" x14ac:dyDescent="0.2">
      <c r="A1112" s="6"/>
      <c r="B1112" s="40" t="s">
        <v>55</v>
      </c>
      <c r="C1112" s="24" t="s">
        <v>74</v>
      </c>
      <c r="D1112" s="35">
        <v>0</v>
      </c>
      <c r="E1112" s="29">
        <v>0</v>
      </c>
      <c r="F1112" s="29">
        <v>0</v>
      </c>
      <c r="G1112" s="29">
        <v>0</v>
      </c>
      <c r="H1112" s="29">
        <v>0</v>
      </c>
      <c r="I1112" s="29">
        <v>0</v>
      </c>
      <c r="J1112" s="29">
        <v>0</v>
      </c>
      <c r="K1112" s="29">
        <v>0</v>
      </c>
      <c r="L1112" s="29">
        <v>0</v>
      </c>
      <c r="M1112" s="29">
        <v>0</v>
      </c>
      <c r="N1112" s="29">
        <v>0</v>
      </c>
      <c r="O1112" s="29">
        <v>0</v>
      </c>
      <c r="P1112" s="29">
        <v>0</v>
      </c>
      <c r="Q1112" s="29">
        <v>0</v>
      </c>
      <c r="R1112" s="29">
        <v>0</v>
      </c>
      <c r="S1112" s="29">
        <v>0</v>
      </c>
      <c r="T1112" s="29">
        <v>0</v>
      </c>
      <c r="U1112" s="29">
        <v>0</v>
      </c>
      <c r="V1112" s="29">
        <v>0</v>
      </c>
      <c r="W1112" s="29">
        <v>0</v>
      </c>
      <c r="X1112" s="26">
        <v>0</v>
      </c>
      <c r="Y1112" s="26">
        <v>0</v>
      </c>
      <c r="Z1112" s="26">
        <v>0</v>
      </c>
      <c r="AA1112" s="26">
        <v>0</v>
      </c>
      <c r="AB1112" s="26">
        <v>0</v>
      </c>
      <c r="AC1112" s="26">
        <v>0</v>
      </c>
      <c r="AD1112" s="26">
        <v>0</v>
      </c>
      <c r="AE1112" s="26">
        <v>0</v>
      </c>
      <c r="AF1112" s="26">
        <v>0</v>
      </c>
      <c r="AG1112" s="26">
        <v>0</v>
      </c>
      <c r="AH1112" s="26">
        <v>0</v>
      </c>
      <c r="AI1112" s="26"/>
      <c r="AJ1112" s="26"/>
      <c r="AK1112" s="26"/>
      <c r="AL1112" s="26"/>
      <c r="AM1112" s="26"/>
      <c r="AN1112" s="26"/>
      <c r="AO1112" s="26"/>
      <c r="AP1112" s="26"/>
      <c r="AQ1112" s="26"/>
      <c r="AR1112" s="26"/>
      <c r="AS1112" s="26"/>
      <c r="AT1112" s="26"/>
      <c r="AU1112" s="26"/>
      <c r="AV1112" s="26"/>
      <c r="AW1112" s="26"/>
      <c r="AX1112" s="26"/>
      <c r="AY1112" s="26"/>
      <c r="AZ1112" s="26"/>
      <c r="BA1112" s="26"/>
      <c r="BB1112" s="26"/>
      <c r="BC1112" s="26"/>
      <c r="BD1112" s="26"/>
      <c r="BE1112" s="26"/>
      <c r="BF1112" s="26"/>
      <c r="BG1112" s="26"/>
      <c r="BH1112" s="26"/>
      <c r="BI1112" s="26"/>
      <c r="BJ1112" s="26"/>
      <c r="BK1112" s="26"/>
      <c r="BL1112" s="41"/>
      <c r="BM1112" t="s">
        <v>100</v>
      </c>
    </row>
    <row r="1113" spans="1:65" x14ac:dyDescent="0.2">
      <c r="A1113" s="6"/>
      <c r="B1113" s="40" t="s">
        <v>55</v>
      </c>
      <c r="C1113" s="24" t="s">
        <v>83</v>
      </c>
      <c r="D1113" s="25"/>
      <c r="E1113" s="26"/>
      <c r="F1113" s="26"/>
      <c r="G1113" s="26"/>
      <c r="H1113" s="26"/>
      <c r="I1113" s="26"/>
      <c r="J1113" s="26"/>
      <c r="K1113" s="26"/>
      <c r="L1113" s="26"/>
      <c r="M1113" s="26"/>
      <c r="N1113" s="26"/>
      <c r="O1113" s="26"/>
      <c r="P1113" s="26"/>
      <c r="Q1113" s="26"/>
      <c r="R1113" s="26"/>
      <c r="S1113" s="26"/>
      <c r="T1113" s="26"/>
      <c r="U1113" s="26"/>
      <c r="V1113" s="26"/>
      <c r="W1113" s="30"/>
      <c r="X1113" s="30"/>
      <c r="Y1113" s="30"/>
      <c r="Z1113" s="30"/>
      <c r="AA1113" s="30"/>
      <c r="AB1113" s="30"/>
      <c r="AC1113" s="30"/>
      <c r="AD1113" s="30"/>
      <c r="AE1113" s="30"/>
      <c r="AF1113" s="30"/>
      <c r="AG1113" s="30"/>
      <c r="AH1113" s="30"/>
      <c r="AI1113" s="30"/>
      <c r="AJ1113" s="30"/>
      <c r="AK1113" s="30"/>
      <c r="AL1113" s="30"/>
      <c r="AM1113" s="30"/>
      <c r="AN1113" s="30"/>
      <c r="AO1113" s="30"/>
      <c r="AP1113" s="30"/>
      <c r="AQ1113" s="30"/>
      <c r="AR1113" s="30"/>
      <c r="AS1113" s="30"/>
      <c r="AT1113" s="30"/>
      <c r="AU1113" s="30"/>
      <c r="AV1113" s="30"/>
      <c r="AW1113" s="30"/>
      <c r="AX1113" s="30"/>
      <c r="AY1113" s="30"/>
      <c r="AZ1113" s="30"/>
      <c r="BA1113" s="30"/>
      <c r="BB1113" s="30"/>
      <c r="BC1113" s="30"/>
      <c r="BD1113" s="30"/>
      <c r="BE1113" s="30"/>
      <c r="BF1113" s="30"/>
      <c r="BG1113" s="30"/>
      <c r="BH1113" s="30"/>
      <c r="BI1113" s="30"/>
      <c r="BJ1113" s="30"/>
      <c r="BK1113" s="30"/>
      <c r="BL1113" s="43"/>
      <c r="BM1113" t="s">
        <v>100</v>
      </c>
    </row>
    <row r="1114" spans="1:65" x14ac:dyDescent="0.2">
      <c r="A1114" s="6"/>
      <c r="B1114" s="40" t="s">
        <v>55</v>
      </c>
      <c r="C1114" s="24" t="s">
        <v>75</v>
      </c>
      <c r="D1114" s="25"/>
      <c r="E1114" s="26"/>
      <c r="F1114" s="26"/>
      <c r="G1114" s="26"/>
      <c r="H1114" s="26"/>
      <c r="I1114" s="26"/>
      <c r="J1114" s="26"/>
      <c r="K1114" s="26"/>
      <c r="L1114" s="26"/>
      <c r="M1114" s="26"/>
      <c r="N1114" s="26"/>
      <c r="O1114" s="26"/>
      <c r="P1114" s="26"/>
      <c r="Q1114" s="26"/>
      <c r="R1114" s="26"/>
      <c r="S1114" s="26"/>
      <c r="T1114" s="26"/>
      <c r="U1114" s="26"/>
      <c r="V1114" s="26"/>
      <c r="W1114" s="26"/>
      <c r="X1114" s="26"/>
      <c r="Y1114" s="26"/>
      <c r="Z1114" s="26"/>
      <c r="AA1114" s="26"/>
      <c r="AB1114" s="26"/>
      <c r="AC1114" s="26"/>
      <c r="AD1114" s="26"/>
      <c r="AE1114" s="26"/>
      <c r="AF1114" s="26"/>
      <c r="AG1114" s="26"/>
      <c r="AH1114" s="26"/>
      <c r="AI1114" s="26"/>
      <c r="AJ1114" s="26"/>
      <c r="AK1114" s="26"/>
      <c r="AL1114" s="26"/>
      <c r="AM1114" s="26"/>
      <c r="AN1114" s="26"/>
      <c r="AO1114" s="26"/>
      <c r="AP1114" s="26"/>
      <c r="AQ1114" s="26"/>
      <c r="AR1114" s="26"/>
      <c r="AS1114" s="26"/>
      <c r="AT1114" s="26"/>
      <c r="AU1114" s="26"/>
      <c r="AV1114" s="26"/>
      <c r="AW1114" s="26"/>
      <c r="AX1114" s="26"/>
      <c r="AY1114" s="26"/>
      <c r="AZ1114" s="26"/>
      <c r="BA1114" s="26"/>
      <c r="BB1114" s="26"/>
      <c r="BC1114" s="26"/>
      <c r="BD1114" s="26"/>
      <c r="BE1114" s="26"/>
      <c r="BF1114" s="26"/>
      <c r="BG1114" s="26"/>
      <c r="BH1114" s="26"/>
      <c r="BI1114" s="26"/>
      <c r="BJ1114" s="26"/>
      <c r="BK1114" s="26"/>
      <c r="BL1114" s="41"/>
      <c r="BM1114" t="s">
        <v>100</v>
      </c>
    </row>
    <row r="1115" spans="1:65" x14ac:dyDescent="0.2">
      <c r="A1115" s="6"/>
      <c r="B1115" s="40" t="s">
        <v>55</v>
      </c>
      <c r="C1115" s="24" t="s">
        <v>79</v>
      </c>
      <c r="D1115" s="25"/>
      <c r="E1115" s="26"/>
      <c r="F1115" s="26"/>
      <c r="G1115" s="26"/>
      <c r="H1115" s="26"/>
      <c r="I1115" s="26"/>
      <c r="J1115" s="26"/>
      <c r="K1115" s="26"/>
      <c r="L1115" s="26"/>
      <c r="M1115" s="26"/>
      <c r="N1115" s="26"/>
      <c r="O1115" s="26"/>
      <c r="P1115" s="26"/>
      <c r="Q1115" s="26"/>
      <c r="R1115" s="26"/>
      <c r="S1115" s="26"/>
      <c r="T1115" s="26"/>
      <c r="U1115" s="26"/>
      <c r="V1115" s="26"/>
      <c r="W1115" s="26"/>
      <c r="X1115" s="26"/>
      <c r="Y1115" s="26"/>
      <c r="Z1115" s="26"/>
      <c r="AA1115" s="26"/>
      <c r="AB1115" s="26"/>
      <c r="AC1115" s="26"/>
      <c r="AD1115" s="26"/>
      <c r="AE1115" s="26"/>
      <c r="AF1115" s="26"/>
      <c r="AG1115" s="26"/>
      <c r="AH1115" s="26"/>
      <c r="AI1115" s="26"/>
      <c r="AJ1115" s="26"/>
      <c r="AK1115" s="26"/>
      <c r="AL1115" s="26"/>
      <c r="AM1115" s="26"/>
      <c r="AN1115" s="26"/>
      <c r="AO1115" s="26"/>
      <c r="AP1115" s="26"/>
      <c r="AQ1115" s="26"/>
      <c r="AR1115" s="26"/>
      <c r="AS1115" s="26"/>
      <c r="AT1115" s="26"/>
      <c r="AU1115" s="26"/>
      <c r="AV1115" s="26"/>
      <c r="AW1115" s="26"/>
      <c r="AX1115" s="26"/>
      <c r="AY1115" s="26"/>
      <c r="AZ1115" s="26"/>
      <c r="BA1115" s="26"/>
      <c r="BB1115" s="26"/>
      <c r="BC1115" s="26"/>
      <c r="BD1115" s="26"/>
      <c r="BE1115" s="26"/>
      <c r="BF1115" s="26"/>
      <c r="BG1115" s="26"/>
      <c r="BH1115" s="26"/>
      <c r="BI1115" s="26"/>
      <c r="BJ1115" s="26"/>
      <c r="BK1115" s="26"/>
      <c r="BL1115" s="41"/>
      <c r="BM1115" t="s">
        <v>100</v>
      </c>
    </row>
    <row r="1116" spans="1:65" x14ac:dyDescent="0.2">
      <c r="A1116" s="6"/>
      <c r="B1116" s="40" t="s">
        <v>55</v>
      </c>
      <c r="C1116" s="24" t="s">
        <v>80</v>
      </c>
      <c r="D1116" s="25"/>
      <c r="E1116" s="26"/>
      <c r="F1116" s="26"/>
      <c r="G1116" s="26"/>
      <c r="H1116" s="26"/>
      <c r="I1116" s="26"/>
      <c r="J1116" s="26"/>
      <c r="K1116" s="26"/>
      <c r="L1116" s="26"/>
      <c r="M1116" s="26"/>
      <c r="N1116" s="26"/>
      <c r="O1116" s="26"/>
      <c r="P1116" s="26"/>
      <c r="Q1116" s="26"/>
      <c r="R1116" s="26"/>
      <c r="S1116" s="26"/>
      <c r="T1116" s="26"/>
      <c r="U1116" s="26"/>
      <c r="V1116" s="26"/>
      <c r="W1116" s="26"/>
      <c r="X1116" s="26"/>
      <c r="Y1116" s="26"/>
      <c r="Z1116" s="26"/>
      <c r="AA1116" s="26"/>
      <c r="AB1116" s="26"/>
      <c r="AC1116" s="26"/>
      <c r="AD1116" s="26"/>
      <c r="AE1116" s="26"/>
      <c r="AF1116" s="26"/>
      <c r="AG1116" s="26"/>
      <c r="AH1116" s="26"/>
      <c r="AI1116" s="26"/>
      <c r="AJ1116" s="26"/>
      <c r="AK1116" s="26"/>
      <c r="AL1116" s="26"/>
      <c r="AM1116" s="26"/>
      <c r="AN1116" s="26"/>
      <c r="AO1116" s="26"/>
      <c r="AP1116" s="26"/>
      <c r="AQ1116" s="26"/>
      <c r="AR1116" s="26"/>
      <c r="AS1116" s="26"/>
      <c r="AT1116" s="26"/>
      <c r="AU1116" s="26"/>
      <c r="AV1116" s="26"/>
      <c r="AW1116" s="26"/>
      <c r="AX1116" s="26"/>
      <c r="AY1116" s="26"/>
      <c r="AZ1116" s="26"/>
      <c r="BA1116" s="26"/>
      <c r="BB1116" s="26"/>
      <c r="BC1116" s="26"/>
      <c r="BD1116" s="26"/>
      <c r="BE1116" s="26"/>
      <c r="BF1116" s="26"/>
      <c r="BG1116" s="26"/>
      <c r="BH1116" s="26"/>
      <c r="BI1116" s="26"/>
      <c r="BJ1116" s="26"/>
      <c r="BK1116" s="26"/>
      <c r="BL1116" s="41"/>
      <c r="BM1116" t="s">
        <v>100</v>
      </c>
    </row>
    <row r="1117" spans="1:65" ht="13.5" thickBot="1" x14ac:dyDescent="0.25">
      <c r="A1117" s="6"/>
      <c r="B1117" s="46" t="s">
        <v>55</v>
      </c>
      <c r="C1117" s="24" t="s">
        <v>78</v>
      </c>
      <c r="D1117" s="25"/>
      <c r="E1117" s="26"/>
      <c r="F1117" s="26"/>
      <c r="G1117" s="26"/>
      <c r="H1117" s="26"/>
      <c r="I1117" s="26"/>
      <c r="J1117" s="26"/>
      <c r="K1117" s="26"/>
      <c r="L1117" s="26"/>
      <c r="M1117" s="26"/>
      <c r="N1117" s="26"/>
      <c r="O1117" s="26"/>
      <c r="P1117" s="26"/>
      <c r="Q1117" s="26"/>
      <c r="R1117" s="26"/>
      <c r="S1117" s="26"/>
      <c r="T1117" s="26"/>
      <c r="U1117" s="26"/>
      <c r="V1117" s="26"/>
      <c r="W1117" s="26"/>
      <c r="X1117" s="26"/>
      <c r="Y1117" s="26"/>
      <c r="Z1117" s="26"/>
      <c r="AA1117" s="26"/>
      <c r="AB1117" s="26"/>
      <c r="AC1117" s="26"/>
      <c r="AD1117" s="26"/>
      <c r="AE1117" s="26"/>
      <c r="AF1117" s="26"/>
      <c r="AG1117" s="26"/>
      <c r="AH1117" s="26"/>
      <c r="AI1117" s="26"/>
      <c r="AJ1117" s="26"/>
      <c r="AK1117" s="26"/>
      <c r="AL1117" s="26"/>
      <c r="AM1117" s="26"/>
      <c r="AN1117" s="26"/>
      <c r="AO1117" s="26"/>
      <c r="AP1117" s="26"/>
      <c r="AQ1117" s="26"/>
      <c r="AR1117" s="26"/>
      <c r="AS1117" s="26"/>
      <c r="AT1117" s="26"/>
      <c r="AU1117" s="26"/>
      <c r="AV1117" s="26"/>
      <c r="AW1117" s="26"/>
      <c r="AX1117" s="26"/>
      <c r="AY1117" s="26"/>
      <c r="AZ1117" s="26"/>
      <c r="BA1117" s="26"/>
      <c r="BB1117" s="26"/>
      <c r="BC1117" s="26"/>
      <c r="BD1117" s="26"/>
      <c r="BE1117" s="26"/>
      <c r="BF1117" s="26"/>
      <c r="BG1117" s="26"/>
      <c r="BH1117" s="26"/>
      <c r="BI1117" s="26"/>
      <c r="BJ1117" s="26"/>
      <c r="BK1117" s="26"/>
      <c r="BL1117" s="41"/>
      <c r="BM1117" t="s">
        <v>100</v>
      </c>
    </row>
    <row r="1118" spans="1:65" x14ac:dyDescent="0.2">
      <c r="B1118" s="205" t="s">
        <v>56</v>
      </c>
      <c r="C1118" s="38" t="s">
        <v>6</v>
      </c>
      <c r="D1118" s="38">
        <v>116.5</v>
      </c>
      <c r="E1118" s="38">
        <v>122.9</v>
      </c>
      <c r="F1118" s="38">
        <v>134.80000000000001</v>
      </c>
      <c r="G1118" s="38">
        <v>210.3</v>
      </c>
      <c r="H1118" s="38">
        <v>311.2</v>
      </c>
      <c r="I1118" s="38">
        <v>468.1</v>
      </c>
      <c r="J1118" s="38">
        <v>651.29999999999995</v>
      </c>
      <c r="K1118" s="38">
        <v>715.3</v>
      </c>
      <c r="L1118" s="38">
        <v>917.1</v>
      </c>
      <c r="M1118" s="38">
        <v>1226.0999999999999</v>
      </c>
      <c r="N1118" s="38">
        <v>1365.2</v>
      </c>
      <c r="O1118" s="38">
        <v>1559.4</v>
      </c>
      <c r="P1118" s="38">
        <v>1679.2</v>
      </c>
      <c r="Q1118" s="38">
        <v>1983</v>
      </c>
      <c r="R1118" s="38">
        <v>2258.1</v>
      </c>
      <c r="S1118" s="38">
        <v>2426</v>
      </c>
      <c r="T1118" s="38">
        <v>2760.8</v>
      </c>
      <c r="U1118" s="38">
        <v>3292.8</v>
      </c>
      <c r="V1118" s="38">
        <v>3650.9</v>
      </c>
      <c r="W1118" s="38">
        <v>4146.8999999999996</v>
      </c>
      <c r="X1118" s="38">
        <v>4146.8999999999996</v>
      </c>
      <c r="Y1118" s="38">
        <v>4798.9399999999996</v>
      </c>
      <c r="Z1118" s="38">
        <v>5359.78</v>
      </c>
      <c r="AA1118" s="38">
        <v>5920.62</v>
      </c>
      <c r="AB1118" s="38">
        <v>6481.46</v>
      </c>
      <c r="AC1118" s="38">
        <v>7042.3</v>
      </c>
      <c r="AD1118" s="38">
        <v>7364.06</v>
      </c>
      <c r="AE1118" s="38">
        <v>7685.8200000000006</v>
      </c>
      <c r="AF1118" s="38">
        <v>8007.5800000000008</v>
      </c>
      <c r="AG1118" s="38">
        <v>8329.34</v>
      </c>
      <c r="AH1118" s="38">
        <v>8651.1</v>
      </c>
      <c r="AI1118" s="38">
        <v>8651.1</v>
      </c>
      <c r="AJ1118" s="38">
        <v>8651.1</v>
      </c>
      <c r="AK1118" s="38">
        <v>8651.1</v>
      </c>
      <c r="AL1118" s="38">
        <v>8651.1</v>
      </c>
      <c r="AM1118" s="38">
        <v>8651.1</v>
      </c>
      <c r="AN1118" s="38">
        <v>8651.1</v>
      </c>
      <c r="AO1118" s="38">
        <v>8651.1</v>
      </c>
      <c r="AP1118" s="38">
        <v>8651.1</v>
      </c>
      <c r="AQ1118" s="38">
        <v>8651.1</v>
      </c>
      <c r="AR1118" s="38">
        <v>8651.1</v>
      </c>
      <c r="AS1118" s="38">
        <v>8651.1</v>
      </c>
      <c r="AT1118" s="38">
        <v>8651.1</v>
      </c>
      <c r="AU1118" s="38">
        <v>8651.1</v>
      </c>
      <c r="AV1118" s="38">
        <v>8651.1</v>
      </c>
      <c r="AW1118" s="38">
        <v>8651.1</v>
      </c>
      <c r="AX1118" s="38">
        <v>8651.1</v>
      </c>
      <c r="AY1118" s="38">
        <v>8651.1</v>
      </c>
      <c r="AZ1118" s="38">
        <v>8651.1</v>
      </c>
      <c r="BA1118" s="38">
        <v>8651.1</v>
      </c>
      <c r="BB1118" s="38">
        <v>8651.1</v>
      </c>
      <c r="BC1118" s="38">
        <v>8651.1</v>
      </c>
      <c r="BD1118" s="38">
        <v>8651.1</v>
      </c>
      <c r="BE1118" s="38">
        <v>8651.1</v>
      </c>
      <c r="BF1118" s="38">
        <v>8651.1</v>
      </c>
      <c r="BG1118" s="38">
        <v>8651.1</v>
      </c>
      <c r="BH1118" s="38">
        <v>8651.1</v>
      </c>
      <c r="BI1118" s="38">
        <v>8651.1</v>
      </c>
      <c r="BJ1118" s="38">
        <v>8651.1</v>
      </c>
      <c r="BK1118" s="38">
        <v>8651.1</v>
      </c>
      <c r="BL1118" s="38">
        <v>8651.1</v>
      </c>
      <c r="BM1118" t="s">
        <v>100</v>
      </c>
    </row>
    <row r="1119" spans="1:65" x14ac:dyDescent="0.2">
      <c r="A1119" s="6"/>
      <c r="B1119" s="40" t="s">
        <v>56</v>
      </c>
      <c r="C1119" s="24" t="s">
        <v>74</v>
      </c>
      <c r="D1119" s="35">
        <v>116.5</v>
      </c>
      <c r="E1119" s="29">
        <v>122.9</v>
      </c>
      <c r="F1119" s="29">
        <v>134.80000000000001</v>
      </c>
      <c r="G1119" s="29">
        <v>210.3</v>
      </c>
      <c r="H1119" s="29">
        <v>311.2</v>
      </c>
      <c r="I1119" s="29">
        <v>468.1</v>
      </c>
      <c r="J1119" s="29">
        <v>651.29999999999995</v>
      </c>
      <c r="K1119" s="29">
        <v>715.3</v>
      </c>
      <c r="L1119" s="29">
        <v>917.1</v>
      </c>
      <c r="M1119" s="29">
        <v>1226.0999999999999</v>
      </c>
      <c r="N1119" s="29">
        <v>1365.2</v>
      </c>
      <c r="O1119" s="29">
        <v>1559.4</v>
      </c>
      <c r="P1119" s="29">
        <v>1679.2</v>
      </c>
      <c r="Q1119" s="29">
        <v>1983</v>
      </c>
      <c r="R1119" s="29">
        <v>2258.1</v>
      </c>
      <c r="S1119" s="29">
        <v>2426</v>
      </c>
      <c r="T1119" s="29">
        <v>2760.8</v>
      </c>
      <c r="U1119" s="29">
        <v>3292.8</v>
      </c>
      <c r="V1119" s="29">
        <v>3650.9</v>
      </c>
      <c r="W1119" s="29">
        <v>4146.8999999999996</v>
      </c>
      <c r="X1119" s="26">
        <v>0</v>
      </c>
      <c r="Y1119" s="26">
        <v>0</v>
      </c>
      <c r="Z1119" s="26">
        <v>0</v>
      </c>
      <c r="AA1119" s="26">
        <v>0</v>
      </c>
      <c r="AB1119" s="26">
        <v>0</v>
      </c>
      <c r="AC1119" s="26">
        <v>0</v>
      </c>
      <c r="AD1119" s="26">
        <v>0</v>
      </c>
      <c r="AE1119" s="26">
        <v>0</v>
      </c>
      <c r="AF1119" s="26">
        <v>0</v>
      </c>
      <c r="AG1119" s="26">
        <v>0</v>
      </c>
      <c r="AH1119" s="26">
        <v>0</v>
      </c>
      <c r="AI1119" s="26"/>
      <c r="AJ1119" s="26"/>
      <c r="AK1119" s="26"/>
      <c r="AL1119" s="26"/>
      <c r="AM1119" s="26"/>
      <c r="AN1119" s="26"/>
      <c r="AO1119" s="26"/>
      <c r="AP1119" s="26"/>
      <c r="AQ1119" s="26"/>
      <c r="AR1119" s="26"/>
      <c r="AS1119" s="26"/>
      <c r="AT1119" s="26"/>
      <c r="AU1119" s="26"/>
      <c r="AV1119" s="26"/>
      <c r="AW1119" s="26"/>
      <c r="AX1119" s="26"/>
      <c r="AY1119" s="26"/>
      <c r="AZ1119" s="26"/>
      <c r="BA1119" s="26"/>
      <c r="BB1119" s="26"/>
      <c r="BC1119" s="26"/>
      <c r="BD1119" s="26"/>
      <c r="BE1119" s="26"/>
      <c r="BF1119" s="26"/>
      <c r="BG1119" s="26"/>
      <c r="BH1119" s="26"/>
      <c r="BI1119" s="26"/>
      <c r="BJ1119" s="26"/>
      <c r="BK1119" s="26"/>
      <c r="BL1119" s="41"/>
      <c r="BM1119" t="s">
        <v>100</v>
      </c>
    </row>
    <row r="1120" spans="1:65" x14ac:dyDescent="0.2">
      <c r="A1120" s="6"/>
      <c r="B1120" s="40" t="s">
        <v>56</v>
      </c>
      <c r="C1120" s="24" t="s">
        <v>83</v>
      </c>
      <c r="D1120" s="25"/>
      <c r="E1120" s="26"/>
      <c r="F1120" s="26"/>
      <c r="G1120" s="26"/>
      <c r="H1120" s="26"/>
      <c r="I1120" s="26"/>
      <c r="J1120" s="26"/>
      <c r="K1120" s="26"/>
      <c r="L1120" s="26"/>
      <c r="M1120" s="26"/>
      <c r="N1120" s="26"/>
      <c r="O1120" s="26"/>
      <c r="P1120" s="26"/>
      <c r="Q1120" s="26"/>
      <c r="R1120" s="26"/>
      <c r="S1120" s="26"/>
      <c r="T1120" s="26"/>
      <c r="U1120" s="26"/>
      <c r="V1120" s="26"/>
      <c r="W1120" s="44"/>
      <c r="X1120" s="44"/>
      <c r="Y1120" s="44"/>
      <c r="Z1120" s="44"/>
      <c r="AA1120" s="44"/>
      <c r="AB1120" s="44"/>
      <c r="AC1120" s="44"/>
      <c r="AD1120" s="44"/>
      <c r="AE1120" s="44"/>
      <c r="AF1120" s="44"/>
      <c r="AG1120" s="44"/>
      <c r="AH1120" s="44"/>
      <c r="AI1120" s="44"/>
      <c r="AJ1120" s="44"/>
      <c r="AK1120" s="44"/>
      <c r="AL1120" s="44"/>
      <c r="AM1120" s="44"/>
      <c r="AN1120" s="44"/>
      <c r="AO1120" s="44"/>
      <c r="AP1120" s="44"/>
      <c r="AQ1120" s="44"/>
      <c r="AR1120" s="44"/>
      <c r="AS1120" s="44"/>
      <c r="AT1120" s="44"/>
      <c r="AU1120" s="44"/>
      <c r="AV1120" s="44"/>
      <c r="AW1120" s="44"/>
      <c r="AX1120" s="44"/>
      <c r="AY1120" s="44"/>
      <c r="AZ1120" s="44"/>
      <c r="BA1120" s="44"/>
      <c r="BB1120" s="44"/>
      <c r="BC1120" s="30"/>
      <c r="BD1120" s="30"/>
      <c r="BE1120" s="30"/>
      <c r="BF1120" s="30"/>
      <c r="BG1120" s="30"/>
      <c r="BH1120" s="30"/>
      <c r="BI1120" s="30"/>
      <c r="BJ1120" s="30"/>
      <c r="BK1120" s="30"/>
      <c r="BL1120" s="43"/>
      <c r="BM1120" t="s">
        <v>100</v>
      </c>
    </row>
    <row r="1121" spans="1:65" x14ac:dyDescent="0.2">
      <c r="A1121" s="6"/>
      <c r="B1121" s="40" t="s">
        <v>56</v>
      </c>
      <c r="C1121" s="24" t="s">
        <v>112</v>
      </c>
      <c r="D1121" s="25"/>
      <c r="E1121" s="26"/>
      <c r="F1121" s="26"/>
      <c r="G1121" s="26"/>
      <c r="H1121" s="26"/>
      <c r="I1121" s="26"/>
      <c r="J1121" s="26"/>
      <c r="K1121" s="26"/>
      <c r="L1121" s="26"/>
      <c r="M1121" s="26"/>
      <c r="N1121" s="26"/>
      <c r="O1121" s="26"/>
      <c r="P1121" s="26"/>
      <c r="Q1121" s="26"/>
      <c r="R1121" s="26"/>
      <c r="S1121" s="26"/>
      <c r="T1121" s="26"/>
      <c r="U1121" s="26"/>
      <c r="V1121" s="26" t="s">
        <v>114</v>
      </c>
      <c r="W1121" s="76"/>
      <c r="X1121" s="76"/>
      <c r="Y1121" s="76">
        <v>560.83999999999992</v>
      </c>
      <c r="Z1121" s="76">
        <v>560.83999999999992</v>
      </c>
      <c r="AA1121" s="76">
        <v>560.83999999999992</v>
      </c>
      <c r="AB1121" s="76">
        <v>560.83999999999992</v>
      </c>
      <c r="AC1121" s="76">
        <v>560.83999999999992</v>
      </c>
      <c r="AD1121" s="76">
        <v>321.75999999999988</v>
      </c>
      <c r="AE1121" s="76">
        <v>321.75999999999988</v>
      </c>
      <c r="AF1121" s="76">
        <v>321.75999999999988</v>
      </c>
      <c r="AG1121" s="76">
        <v>321.75999999999988</v>
      </c>
      <c r="AH1121" s="76">
        <v>321.75999999999988</v>
      </c>
      <c r="AI1121" s="76"/>
      <c r="AJ1121" s="76"/>
      <c r="AK1121" s="76"/>
      <c r="AL1121" s="76"/>
      <c r="AM1121" s="76"/>
      <c r="AN1121" s="76"/>
      <c r="AO1121" s="76"/>
      <c r="AP1121" s="76"/>
      <c r="AQ1121" s="76"/>
      <c r="AR1121" s="76"/>
      <c r="AS1121" s="26"/>
      <c r="AT1121" s="26"/>
      <c r="AU1121" s="26"/>
      <c r="AV1121" s="26"/>
      <c r="AW1121" s="26"/>
      <c r="AX1121" s="26"/>
      <c r="AY1121" s="26"/>
      <c r="AZ1121" s="26"/>
      <c r="BA1121" s="26"/>
      <c r="BB1121" s="26"/>
      <c r="BC1121" s="26"/>
      <c r="BD1121" s="26"/>
      <c r="BE1121" s="26"/>
      <c r="BF1121" s="26"/>
      <c r="BG1121" s="26"/>
      <c r="BH1121" s="26"/>
      <c r="BI1121" s="26"/>
      <c r="BJ1121" s="26"/>
      <c r="BK1121" s="26"/>
      <c r="BL1121" s="41"/>
    </row>
    <row r="1122" spans="1:65" x14ac:dyDescent="0.2">
      <c r="A1122" s="6"/>
      <c r="B1122" s="40" t="s">
        <v>56</v>
      </c>
      <c r="C1122" s="24" t="s">
        <v>75</v>
      </c>
      <c r="D1122" s="25"/>
      <c r="E1122" s="26"/>
      <c r="F1122" s="26"/>
      <c r="G1122" s="26"/>
      <c r="H1122" s="26"/>
      <c r="I1122" s="26"/>
      <c r="J1122" s="26"/>
      <c r="K1122" s="26"/>
      <c r="L1122" s="26"/>
      <c r="M1122" s="26"/>
      <c r="N1122" s="26"/>
      <c r="O1122" s="26"/>
      <c r="P1122" s="26"/>
      <c r="Q1122" s="26"/>
      <c r="R1122" s="26"/>
      <c r="S1122" s="26"/>
      <c r="T1122" s="26"/>
      <c r="U1122" s="26"/>
      <c r="V1122" s="26"/>
      <c r="W1122" s="26"/>
      <c r="X1122" s="26"/>
      <c r="Y1122" s="26"/>
      <c r="Z1122" s="26"/>
      <c r="AA1122" s="26"/>
      <c r="AB1122" s="26"/>
      <c r="AC1122" s="26"/>
      <c r="AD1122" s="26"/>
      <c r="AE1122" s="26"/>
      <c r="AF1122" s="26"/>
      <c r="AG1122" s="26"/>
      <c r="AH1122" s="26"/>
      <c r="AI1122" s="26"/>
      <c r="AJ1122" s="26"/>
      <c r="AK1122" s="26"/>
      <c r="AL1122" s="26"/>
      <c r="AM1122" s="26"/>
      <c r="AN1122" s="26"/>
      <c r="AO1122" s="26"/>
      <c r="AP1122" s="26"/>
      <c r="AQ1122" s="26"/>
      <c r="AR1122" s="26"/>
      <c r="AS1122" s="26"/>
      <c r="AT1122" s="26"/>
      <c r="AU1122" s="26"/>
      <c r="AV1122" s="26"/>
      <c r="AW1122" s="26"/>
      <c r="AX1122" s="26"/>
      <c r="AY1122" s="26"/>
      <c r="AZ1122" s="26"/>
      <c r="BA1122" s="26"/>
      <c r="BB1122" s="26"/>
      <c r="BC1122" s="26"/>
      <c r="BD1122" s="26"/>
      <c r="BE1122" s="26"/>
      <c r="BF1122" s="26"/>
      <c r="BG1122" s="26"/>
      <c r="BH1122" s="26"/>
      <c r="BI1122" s="26"/>
      <c r="BJ1122" s="26"/>
      <c r="BK1122" s="26"/>
      <c r="BL1122" s="41"/>
      <c r="BM1122" t="s">
        <v>100</v>
      </c>
    </row>
    <row r="1123" spans="1:65" x14ac:dyDescent="0.2">
      <c r="A1123" s="6"/>
      <c r="B1123" s="40" t="s">
        <v>56</v>
      </c>
      <c r="C1123" s="24" t="s">
        <v>79</v>
      </c>
      <c r="D1123" s="25"/>
      <c r="E1123" s="26"/>
      <c r="F1123" s="26"/>
      <c r="G1123" s="26"/>
      <c r="H1123" s="26"/>
      <c r="I1123" s="26"/>
      <c r="J1123" s="26"/>
      <c r="K1123" s="26"/>
      <c r="L1123" s="26"/>
      <c r="M1123" s="26"/>
      <c r="N1123" s="26"/>
      <c r="O1123" s="26"/>
      <c r="P1123" s="26"/>
      <c r="Q1123" s="26"/>
      <c r="R1123" s="26"/>
      <c r="S1123" s="26"/>
      <c r="T1123" s="26"/>
      <c r="U1123" s="26"/>
      <c r="V1123" s="26"/>
      <c r="W1123" s="26"/>
      <c r="X1123" s="26"/>
      <c r="Y1123" s="26"/>
      <c r="Z1123" s="26"/>
      <c r="AA1123" s="26"/>
      <c r="AB1123" s="26"/>
      <c r="AC1123" s="26"/>
      <c r="AD1123" s="26"/>
      <c r="AE1123" s="26"/>
      <c r="AF1123" s="26"/>
      <c r="AG1123" s="26"/>
      <c r="AH1123" s="26"/>
      <c r="AI1123" s="26"/>
      <c r="AJ1123" s="26"/>
      <c r="AK1123" s="26"/>
      <c r="AL1123" s="26"/>
      <c r="AM1123" s="26"/>
      <c r="AN1123" s="26"/>
      <c r="AO1123" s="26"/>
      <c r="AP1123" s="26"/>
      <c r="AQ1123" s="26"/>
      <c r="AR1123" s="26"/>
      <c r="AS1123" s="26"/>
      <c r="AT1123" s="26"/>
      <c r="AU1123" s="26"/>
      <c r="AV1123" s="26"/>
      <c r="AW1123" s="26"/>
      <c r="AX1123" s="26"/>
      <c r="AY1123" s="26"/>
      <c r="AZ1123" s="26"/>
      <c r="BA1123" s="26"/>
      <c r="BB1123" s="26"/>
      <c r="BC1123" s="26"/>
      <c r="BD1123" s="26"/>
      <c r="BE1123" s="26"/>
      <c r="BF1123" s="26"/>
      <c r="BG1123" s="26"/>
      <c r="BH1123" s="26"/>
      <c r="BI1123" s="26"/>
      <c r="BJ1123" s="26"/>
      <c r="BK1123" s="26"/>
      <c r="BL1123" s="41"/>
      <c r="BM1123" t="s">
        <v>100</v>
      </c>
    </row>
    <row r="1124" spans="1:65" x14ac:dyDescent="0.2">
      <c r="A1124" s="6"/>
      <c r="B1124" s="40" t="s">
        <v>56</v>
      </c>
      <c r="C1124" s="24" t="s">
        <v>240</v>
      </c>
      <c r="D1124" s="25"/>
      <c r="E1124" s="26"/>
      <c r="F1124" s="26"/>
      <c r="G1124" s="26"/>
      <c r="H1124" s="26"/>
      <c r="I1124" s="26"/>
      <c r="J1124" s="26"/>
      <c r="K1124" s="26"/>
      <c r="L1124" s="26"/>
      <c r="M1124" s="26"/>
      <c r="N1124" s="26"/>
      <c r="O1124" s="26"/>
      <c r="P1124" s="26"/>
      <c r="Q1124" s="26"/>
      <c r="R1124" s="26"/>
      <c r="S1124" s="26"/>
      <c r="T1124" s="26"/>
      <c r="U1124" s="26"/>
      <c r="V1124" s="26"/>
      <c r="W1124" s="33">
        <v>0</v>
      </c>
      <c r="X1124" s="33">
        <v>0</v>
      </c>
      <c r="Y1124" s="33">
        <v>91.2</v>
      </c>
      <c r="Z1124" s="33">
        <v>0</v>
      </c>
      <c r="AA1124" s="33">
        <v>0</v>
      </c>
      <c r="AB1124" s="33">
        <v>0</v>
      </c>
      <c r="AC1124" s="33">
        <v>0</v>
      </c>
      <c r="AD1124" s="33">
        <v>0</v>
      </c>
      <c r="AE1124" s="33">
        <v>0</v>
      </c>
      <c r="AF1124" s="33">
        <v>0</v>
      </c>
      <c r="AG1124" s="33">
        <v>0</v>
      </c>
      <c r="AH1124" s="33">
        <v>0</v>
      </c>
      <c r="AI1124" s="26"/>
      <c r="AJ1124" s="26"/>
      <c r="AK1124" s="26"/>
      <c r="AL1124" s="26"/>
      <c r="AM1124" s="26"/>
      <c r="AN1124" s="26"/>
      <c r="AO1124" s="26"/>
      <c r="AP1124" s="26"/>
      <c r="AQ1124" s="26"/>
      <c r="AR1124" s="26"/>
      <c r="AS1124" s="26"/>
      <c r="AT1124" s="26"/>
      <c r="AU1124" s="26"/>
      <c r="AV1124" s="26"/>
      <c r="AW1124" s="26"/>
      <c r="AX1124" s="26"/>
      <c r="AY1124" s="26"/>
      <c r="AZ1124" s="26"/>
      <c r="BA1124" s="26"/>
      <c r="BB1124" s="26"/>
      <c r="BC1124" s="26"/>
      <c r="BD1124" s="26"/>
      <c r="BE1124" s="26"/>
      <c r="BF1124" s="26"/>
      <c r="BG1124" s="26"/>
      <c r="BH1124" s="26"/>
      <c r="BI1124" s="26"/>
      <c r="BJ1124" s="26"/>
      <c r="BK1124" s="26"/>
      <c r="BL1124" s="41"/>
      <c r="BM1124" t="s">
        <v>100</v>
      </c>
    </row>
    <row r="1125" spans="1:65" x14ac:dyDescent="0.2">
      <c r="A1125" s="6"/>
      <c r="B1125" s="40" t="s">
        <v>56</v>
      </c>
      <c r="C1125" s="24" t="s">
        <v>123</v>
      </c>
      <c r="D1125" s="25"/>
      <c r="E1125" s="26"/>
      <c r="F1125" s="26"/>
      <c r="G1125" s="26"/>
      <c r="H1125" s="26"/>
      <c r="I1125" s="26"/>
      <c r="J1125" s="26"/>
      <c r="K1125" s="26"/>
      <c r="L1125" s="26"/>
      <c r="M1125" s="26"/>
      <c r="N1125" s="26"/>
      <c r="O1125" s="26"/>
      <c r="P1125" s="26"/>
      <c r="Q1125" s="26"/>
      <c r="R1125" s="26"/>
      <c r="S1125" s="26"/>
      <c r="T1125" s="26"/>
      <c r="U1125" s="26"/>
      <c r="V1125" s="26"/>
      <c r="W1125" s="26">
        <v>203</v>
      </c>
      <c r="X1125" s="26"/>
      <c r="Y1125" s="26"/>
      <c r="Z1125" s="26"/>
      <c r="AA1125" s="26"/>
      <c r="AB1125" s="26"/>
      <c r="AC1125" s="26"/>
      <c r="AD1125" s="26"/>
      <c r="AE1125" s="26"/>
      <c r="AF1125" s="26"/>
      <c r="AG1125" s="26"/>
      <c r="AH1125" s="26"/>
      <c r="AI1125" s="26"/>
      <c r="AJ1125" s="26"/>
      <c r="AK1125" s="26"/>
      <c r="AL1125" s="26"/>
      <c r="AM1125" s="26"/>
      <c r="AN1125" s="26"/>
      <c r="AO1125" s="26"/>
      <c r="AP1125" s="26"/>
      <c r="AQ1125" s="26"/>
      <c r="AR1125" s="26"/>
      <c r="AS1125" s="26"/>
      <c r="AT1125" s="26"/>
      <c r="AU1125" s="26"/>
      <c r="AV1125" s="26"/>
      <c r="AW1125" s="26"/>
      <c r="AX1125" s="26"/>
      <c r="AY1125" s="26"/>
      <c r="AZ1125" s="26"/>
      <c r="BA1125" s="26"/>
      <c r="BB1125" s="26"/>
      <c r="BC1125" s="26"/>
      <c r="BD1125" s="26"/>
      <c r="BE1125" s="26"/>
      <c r="BF1125" s="26"/>
      <c r="BG1125" s="26"/>
      <c r="BH1125" s="26"/>
      <c r="BI1125" s="26"/>
      <c r="BJ1125" s="26"/>
      <c r="BK1125" s="26"/>
      <c r="BL1125" s="41"/>
      <c r="BM1125" t="s">
        <v>100</v>
      </c>
    </row>
    <row r="1126" spans="1:65" x14ac:dyDescent="0.2">
      <c r="A1126" s="6"/>
      <c r="B1126" s="40" t="s">
        <v>56</v>
      </c>
      <c r="C1126" s="31" t="s">
        <v>1</v>
      </c>
      <c r="D1126" s="27">
        <v>0</v>
      </c>
      <c r="E1126" s="28">
        <v>0</v>
      </c>
      <c r="F1126" s="28">
        <v>0</v>
      </c>
      <c r="G1126" s="28">
        <v>0</v>
      </c>
      <c r="H1126" s="28">
        <v>25.2</v>
      </c>
      <c r="I1126" s="28">
        <v>25.2</v>
      </c>
      <c r="J1126" s="28">
        <v>25.2</v>
      </c>
      <c r="K1126" s="28">
        <v>25.2</v>
      </c>
      <c r="L1126" s="28">
        <v>25.2</v>
      </c>
      <c r="M1126" s="28">
        <v>25.2</v>
      </c>
      <c r="N1126" s="28">
        <v>25.2</v>
      </c>
      <c r="O1126" s="28">
        <v>25.2</v>
      </c>
      <c r="P1126" s="28">
        <v>25.2</v>
      </c>
      <c r="Q1126" s="28">
        <v>25.2</v>
      </c>
      <c r="R1126" s="28">
        <v>25.2</v>
      </c>
      <c r="S1126" s="28">
        <v>25.2</v>
      </c>
      <c r="T1126" s="28">
        <v>25.2</v>
      </c>
      <c r="U1126" s="28">
        <v>25.2</v>
      </c>
      <c r="V1126" s="28">
        <v>25.2</v>
      </c>
      <c r="W1126" s="28">
        <v>25.2</v>
      </c>
      <c r="X1126" s="28">
        <v>25.2</v>
      </c>
      <c r="Y1126" s="28">
        <v>25.2</v>
      </c>
      <c r="Z1126" s="28">
        <v>25.2</v>
      </c>
      <c r="AA1126" s="28">
        <v>25.2</v>
      </c>
      <c r="AB1126" s="28">
        <v>25.2</v>
      </c>
      <c r="AC1126" s="28">
        <v>1000</v>
      </c>
      <c r="AD1126" s="28">
        <v>1500</v>
      </c>
      <c r="AE1126" s="28">
        <v>2000</v>
      </c>
      <c r="AF1126" s="28">
        <v>2500</v>
      </c>
      <c r="AG1126" s="28">
        <v>3000</v>
      </c>
      <c r="AH1126" s="28">
        <v>3500</v>
      </c>
      <c r="AI1126" s="28">
        <v>3500</v>
      </c>
      <c r="AJ1126" s="28">
        <v>3500</v>
      </c>
      <c r="AK1126" s="28">
        <v>3500</v>
      </c>
      <c r="AL1126" s="28">
        <v>3500</v>
      </c>
      <c r="AM1126" s="28">
        <v>3500</v>
      </c>
      <c r="AN1126" s="28">
        <v>3500</v>
      </c>
      <c r="AO1126" s="28">
        <v>3500</v>
      </c>
      <c r="AP1126" s="28">
        <v>3500</v>
      </c>
      <c r="AQ1126" s="28">
        <v>3500</v>
      </c>
      <c r="AR1126" s="28">
        <v>3500</v>
      </c>
      <c r="AS1126" s="28">
        <v>3500</v>
      </c>
      <c r="AT1126" s="28">
        <v>3500</v>
      </c>
      <c r="AU1126" s="28">
        <v>3500</v>
      </c>
      <c r="AV1126" s="28">
        <v>3500</v>
      </c>
      <c r="AW1126" s="28">
        <v>3500</v>
      </c>
      <c r="AX1126" s="28">
        <v>3500</v>
      </c>
      <c r="AY1126" s="28">
        <v>3500</v>
      </c>
      <c r="AZ1126" s="28">
        <v>3500</v>
      </c>
      <c r="BA1126" s="28">
        <v>3500</v>
      </c>
      <c r="BB1126" s="28">
        <v>3500</v>
      </c>
      <c r="BC1126" s="28">
        <v>3500</v>
      </c>
      <c r="BD1126" s="28">
        <v>3500</v>
      </c>
      <c r="BE1126" s="28">
        <v>3500</v>
      </c>
      <c r="BF1126" s="28">
        <v>3500</v>
      </c>
      <c r="BG1126" s="28">
        <v>3500</v>
      </c>
      <c r="BH1126" s="28">
        <v>3500</v>
      </c>
      <c r="BI1126" s="28">
        <v>3500</v>
      </c>
      <c r="BJ1126" s="28">
        <v>3500</v>
      </c>
      <c r="BK1126" s="28">
        <v>3500</v>
      </c>
      <c r="BL1126" s="28">
        <v>3500</v>
      </c>
      <c r="BM1126" t="s">
        <v>100</v>
      </c>
    </row>
    <row r="1127" spans="1:65" x14ac:dyDescent="0.2">
      <c r="A1127" s="6"/>
      <c r="B1127" s="40" t="s">
        <v>56</v>
      </c>
      <c r="C1127" s="24" t="s">
        <v>74</v>
      </c>
      <c r="D1127" s="35">
        <v>0</v>
      </c>
      <c r="E1127" s="29">
        <v>0</v>
      </c>
      <c r="F1127" s="29">
        <v>0</v>
      </c>
      <c r="G1127" s="29">
        <v>0</v>
      </c>
      <c r="H1127" s="29">
        <v>25.2</v>
      </c>
      <c r="I1127" s="29">
        <v>25.2</v>
      </c>
      <c r="J1127" s="29">
        <v>25.2</v>
      </c>
      <c r="K1127" s="29">
        <v>25.2</v>
      </c>
      <c r="L1127" s="29">
        <v>25.2</v>
      </c>
      <c r="M1127" s="29">
        <v>25.2</v>
      </c>
      <c r="N1127" s="29">
        <v>25.2</v>
      </c>
      <c r="O1127" s="29">
        <v>25.2</v>
      </c>
      <c r="P1127" s="29">
        <v>25.2</v>
      </c>
      <c r="Q1127" s="29">
        <v>25.2</v>
      </c>
      <c r="R1127" s="29">
        <v>25.2</v>
      </c>
      <c r="S1127" s="29">
        <v>25.2</v>
      </c>
      <c r="T1127" s="29">
        <v>25.2</v>
      </c>
      <c r="U1127" s="29">
        <v>25.2</v>
      </c>
      <c r="V1127" s="29">
        <v>25.2</v>
      </c>
      <c r="W1127" s="29">
        <v>25.2</v>
      </c>
      <c r="X1127" s="26">
        <v>0</v>
      </c>
      <c r="Y1127" s="26">
        <v>0</v>
      </c>
      <c r="Z1127" s="26">
        <v>0</v>
      </c>
      <c r="AA1127" s="26">
        <v>0</v>
      </c>
      <c r="AB1127" s="26">
        <v>0</v>
      </c>
      <c r="AC1127" s="26">
        <v>0</v>
      </c>
      <c r="AD1127" s="26">
        <v>0</v>
      </c>
      <c r="AE1127" s="26">
        <v>0</v>
      </c>
      <c r="AF1127" s="26">
        <v>0</v>
      </c>
      <c r="AG1127" s="26">
        <v>0</v>
      </c>
      <c r="AH1127" s="26">
        <v>0</v>
      </c>
      <c r="AI1127" s="26"/>
      <c r="AJ1127" s="26"/>
      <c r="AK1127" s="26"/>
      <c r="AL1127" s="26"/>
      <c r="AM1127" s="26"/>
      <c r="AN1127" s="26"/>
      <c r="AO1127" s="26"/>
      <c r="AP1127" s="26"/>
      <c r="AQ1127" s="26"/>
      <c r="AR1127" s="26" t="s">
        <v>100</v>
      </c>
      <c r="AS1127" s="26"/>
      <c r="AT1127" s="26"/>
      <c r="AU1127" s="26"/>
      <c r="AV1127" s="26"/>
      <c r="AW1127" s="26"/>
      <c r="AX1127" s="26"/>
      <c r="AY1127" s="26"/>
      <c r="AZ1127" s="26"/>
      <c r="BA1127" s="26"/>
      <c r="BB1127" s="26"/>
      <c r="BC1127" s="26"/>
      <c r="BD1127" s="26"/>
      <c r="BE1127" s="26"/>
      <c r="BF1127" s="26"/>
      <c r="BG1127" s="26"/>
      <c r="BH1127" s="26"/>
      <c r="BI1127" s="26"/>
      <c r="BJ1127" s="26"/>
      <c r="BK1127" s="26"/>
      <c r="BL1127" s="41"/>
      <c r="BM1127" t="s">
        <v>100</v>
      </c>
    </row>
    <row r="1128" spans="1:65" x14ac:dyDescent="0.2">
      <c r="A1128" s="6"/>
      <c r="B1128" s="40" t="s">
        <v>56</v>
      </c>
      <c r="C1128" s="24" t="s">
        <v>83</v>
      </c>
      <c r="D1128" s="25"/>
      <c r="E1128" s="26"/>
      <c r="F1128" s="26"/>
      <c r="G1128" s="26"/>
      <c r="H1128" s="26"/>
      <c r="I1128" s="26"/>
      <c r="J1128" s="26"/>
      <c r="K1128" s="26"/>
      <c r="L1128" s="26"/>
      <c r="M1128" s="26"/>
      <c r="N1128" s="26"/>
      <c r="O1128" s="26"/>
      <c r="P1128" s="26"/>
      <c r="Q1128" s="26"/>
      <c r="R1128" s="26"/>
      <c r="S1128" s="26"/>
      <c r="T1128" s="26"/>
      <c r="U1128" s="26"/>
      <c r="V1128" s="26"/>
      <c r="W1128" s="44"/>
      <c r="X1128" s="44"/>
      <c r="Y1128" s="44"/>
      <c r="Z1128" s="44"/>
      <c r="AA1128" s="44"/>
      <c r="AB1128" s="44"/>
      <c r="AC1128" s="44"/>
      <c r="AD1128" s="44"/>
      <c r="AE1128" s="44"/>
      <c r="AF1128" s="44"/>
      <c r="AG1128" s="44"/>
      <c r="AH1128" s="44"/>
      <c r="AI1128" s="44"/>
      <c r="AJ1128" s="44"/>
      <c r="AK1128" s="44"/>
      <c r="AL1128" s="44"/>
      <c r="AM1128" s="44"/>
      <c r="AN1128" s="44"/>
      <c r="AO1128" s="44"/>
      <c r="AP1128" s="44"/>
      <c r="AQ1128" s="44"/>
      <c r="AR1128" s="44"/>
      <c r="AS1128" s="30"/>
      <c r="AT1128" s="30"/>
      <c r="AU1128" s="30"/>
      <c r="AV1128" s="30"/>
      <c r="AW1128" s="30"/>
      <c r="AX1128" s="30"/>
      <c r="AY1128" s="30"/>
      <c r="AZ1128" s="30"/>
      <c r="BA1128" s="30"/>
      <c r="BB1128" s="30"/>
      <c r="BC1128" s="30"/>
      <c r="BD1128" s="30"/>
      <c r="BE1128" s="30"/>
      <c r="BF1128" s="30"/>
      <c r="BG1128" s="30"/>
      <c r="BH1128" s="30"/>
      <c r="BI1128" s="30"/>
      <c r="BJ1128" s="30"/>
      <c r="BK1128" s="30"/>
      <c r="BL1128" s="43"/>
      <c r="BM1128" t="s">
        <v>100</v>
      </c>
    </row>
    <row r="1129" spans="1:65" x14ac:dyDescent="0.2">
      <c r="A1129" s="6"/>
      <c r="B1129" s="40" t="s">
        <v>56</v>
      </c>
      <c r="C1129" s="24" t="s">
        <v>112</v>
      </c>
      <c r="D1129" s="25"/>
      <c r="E1129" s="26"/>
      <c r="F1129" s="26"/>
      <c r="G1129" s="26"/>
      <c r="H1129" s="26"/>
      <c r="I1129" s="26"/>
      <c r="J1129" s="26"/>
      <c r="K1129" s="26"/>
      <c r="L1129" s="26"/>
      <c r="M1129" s="26"/>
      <c r="N1129" s="26"/>
      <c r="O1129" s="26"/>
      <c r="P1129" s="26"/>
      <c r="Q1129" s="26"/>
      <c r="R1129" s="26"/>
      <c r="S1129" s="26"/>
      <c r="T1129" s="26"/>
      <c r="U1129" s="26"/>
      <c r="V1129" s="26" t="s">
        <v>114</v>
      </c>
      <c r="W1129" s="76"/>
      <c r="X1129" s="76"/>
      <c r="Y1129" s="76"/>
      <c r="Z1129" s="76"/>
      <c r="AA1129" s="76"/>
      <c r="AB1129" s="76"/>
      <c r="AC1129" s="76">
        <v>974.8</v>
      </c>
      <c r="AD1129" s="76">
        <v>500</v>
      </c>
      <c r="AE1129" s="76">
        <v>500</v>
      </c>
      <c r="AF1129" s="76">
        <v>500</v>
      </c>
      <c r="AG1129" s="76">
        <v>500</v>
      </c>
      <c r="AH1129" s="76">
        <v>500</v>
      </c>
      <c r="AI1129" s="76"/>
      <c r="AJ1129" s="76"/>
      <c r="AK1129" s="76"/>
      <c r="AL1129" s="76"/>
      <c r="AM1129" s="76"/>
      <c r="AN1129" s="76"/>
      <c r="AO1129" s="76"/>
      <c r="AP1129" s="76"/>
      <c r="AQ1129" s="76"/>
      <c r="AR1129" s="76"/>
      <c r="AS1129" s="26"/>
      <c r="AT1129" s="26"/>
      <c r="AU1129" s="26"/>
      <c r="AV1129" s="26"/>
      <c r="AW1129" s="26"/>
      <c r="AX1129" s="26"/>
      <c r="AY1129" s="26"/>
      <c r="AZ1129" s="26"/>
      <c r="BA1129" s="26"/>
      <c r="BB1129" s="26"/>
      <c r="BC1129" s="26"/>
      <c r="BD1129" s="26"/>
      <c r="BE1129" s="26"/>
      <c r="BF1129" s="26"/>
      <c r="BG1129" s="26"/>
      <c r="BH1129" s="26"/>
      <c r="BI1129" s="26"/>
      <c r="BJ1129" s="26"/>
      <c r="BK1129" s="26"/>
      <c r="BL1129" s="41"/>
    </row>
    <row r="1130" spans="1:65" x14ac:dyDescent="0.2">
      <c r="A1130" s="6"/>
      <c r="B1130" s="40" t="s">
        <v>56</v>
      </c>
      <c r="C1130" s="24" t="s">
        <v>75</v>
      </c>
      <c r="D1130" s="25"/>
      <c r="E1130" s="26"/>
      <c r="F1130" s="26"/>
      <c r="G1130" s="26"/>
      <c r="H1130" s="26"/>
      <c r="I1130" s="26"/>
      <c r="J1130" s="26"/>
      <c r="K1130" s="26"/>
      <c r="L1130" s="26"/>
      <c r="M1130" s="26"/>
      <c r="N1130" s="26"/>
      <c r="O1130" s="26"/>
      <c r="P1130" s="26"/>
      <c r="Q1130" s="26"/>
      <c r="R1130" s="26"/>
      <c r="S1130" s="26"/>
      <c r="T1130" s="26"/>
      <c r="U1130" s="26"/>
      <c r="V1130" s="26"/>
      <c r="W1130" s="26"/>
      <c r="X1130" s="26"/>
      <c r="Y1130" s="26"/>
      <c r="Z1130" s="26"/>
      <c r="AA1130" s="26"/>
      <c r="AB1130" s="26"/>
      <c r="AC1130" s="26"/>
      <c r="AD1130" s="26"/>
      <c r="AE1130" s="26"/>
      <c r="AF1130" s="26"/>
      <c r="AG1130" s="26"/>
      <c r="AH1130" s="26"/>
      <c r="AI1130" s="26"/>
      <c r="AJ1130" s="26"/>
      <c r="AK1130" s="26"/>
      <c r="AL1130" s="26"/>
      <c r="AM1130" s="26"/>
      <c r="AN1130" s="26"/>
      <c r="AO1130" s="26"/>
      <c r="AP1130" s="26"/>
      <c r="AQ1130" s="26"/>
      <c r="AR1130" s="26"/>
      <c r="AS1130" s="26"/>
      <c r="AT1130" s="26"/>
      <c r="AU1130" s="26"/>
      <c r="AV1130" s="26"/>
      <c r="AW1130" s="26"/>
      <c r="AX1130" s="26"/>
      <c r="AY1130" s="26"/>
      <c r="AZ1130" s="26"/>
      <c r="BA1130" s="26"/>
      <c r="BB1130" s="26"/>
      <c r="BC1130" s="26"/>
      <c r="BD1130" s="26"/>
      <c r="BE1130" s="26"/>
      <c r="BF1130" s="26"/>
      <c r="BG1130" s="26"/>
      <c r="BH1130" s="26"/>
      <c r="BI1130" s="26"/>
      <c r="BJ1130" s="26"/>
      <c r="BK1130" s="26"/>
      <c r="BL1130" s="41"/>
      <c r="BM1130" t="s">
        <v>100</v>
      </c>
    </row>
    <row r="1131" spans="1:65" x14ac:dyDescent="0.2">
      <c r="A1131" s="6"/>
      <c r="B1131" s="40" t="s">
        <v>56</v>
      </c>
      <c r="C1131" s="24" t="s">
        <v>79</v>
      </c>
      <c r="D1131" s="25"/>
      <c r="E1131" s="26"/>
      <c r="F1131" s="26"/>
      <c r="G1131" s="26"/>
      <c r="H1131" s="26"/>
      <c r="I1131" s="26"/>
      <c r="J1131" s="26"/>
      <c r="K1131" s="26"/>
      <c r="L1131" s="26"/>
      <c r="M1131" s="26"/>
      <c r="N1131" s="26"/>
      <c r="O1131" s="26"/>
      <c r="P1131" s="26"/>
      <c r="Q1131" s="26"/>
      <c r="R1131" s="26"/>
      <c r="S1131" s="26"/>
      <c r="T1131" s="26"/>
      <c r="U1131" s="26"/>
      <c r="V1131" s="26"/>
      <c r="W1131" s="26"/>
      <c r="X1131" s="26"/>
      <c r="Y1131" s="26"/>
      <c r="Z1131" s="26"/>
      <c r="AA1131" s="26"/>
      <c r="AB1131" s="26"/>
      <c r="AC1131" s="26"/>
      <c r="AD1131" s="26"/>
      <c r="AE1131" s="26"/>
      <c r="AF1131" s="26"/>
      <c r="AG1131" s="26"/>
      <c r="AH1131" s="26"/>
      <c r="AI1131" s="26"/>
      <c r="AJ1131" s="26"/>
      <c r="AK1131" s="26"/>
      <c r="AL1131" s="26"/>
      <c r="AM1131" s="26"/>
      <c r="AN1131" s="26"/>
      <c r="AO1131" s="26"/>
      <c r="AP1131" s="26"/>
      <c r="AQ1131" s="26"/>
      <c r="AR1131" s="26"/>
      <c r="AS1131" s="26"/>
      <c r="AT1131" s="26"/>
      <c r="AU1131" s="26"/>
      <c r="AV1131" s="26"/>
      <c r="AW1131" s="26"/>
      <c r="AX1131" s="26"/>
      <c r="AY1131" s="26"/>
      <c r="AZ1131" s="26"/>
      <c r="BA1131" s="26"/>
      <c r="BB1131" s="26"/>
      <c r="BC1131" s="26"/>
      <c r="BD1131" s="26"/>
      <c r="BE1131" s="26"/>
      <c r="BF1131" s="26"/>
      <c r="BG1131" s="26"/>
      <c r="BH1131" s="26"/>
      <c r="BI1131" s="26"/>
      <c r="BJ1131" s="26"/>
      <c r="BK1131" s="26"/>
      <c r="BL1131" s="41"/>
      <c r="BM1131" t="s">
        <v>100</v>
      </c>
    </row>
    <row r="1132" spans="1:65" x14ac:dyDescent="0.2">
      <c r="A1132" s="6"/>
      <c r="B1132" s="40" t="s">
        <v>56</v>
      </c>
      <c r="C1132" s="24" t="s">
        <v>240</v>
      </c>
      <c r="D1132" s="25"/>
      <c r="E1132" s="26"/>
      <c r="F1132" s="26"/>
      <c r="G1132" s="26"/>
      <c r="H1132" s="26"/>
      <c r="I1132" s="26"/>
      <c r="J1132" s="26"/>
      <c r="K1132" s="26"/>
      <c r="L1132" s="26"/>
      <c r="M1132" s="26"/>
      <c r="N1132" s="26"/>
      <c r="O1132" s="26"/>
      <c r="P1132" s="26"/>
      <c r="Q1132" s="26"/>
      <c r="R1132" s="26"/>
      <c r="S1132" s="26"/>
      <c r="T1132" s="26"/>
      <c r="U1132" s="26"/>
      <c r="V1132" s="26"/>
      <c r="W1132" s="33">
        <v>0</v>
      </c>
      <c r="X1132" s="33">
        <v>0</v>
      </c>
      <c r="Y1132" s="33">
        <v>0</v>
      </c>
      <c r="Z1132" s="33">
        <v>0</v>
      </c>
      <c r="AA1132" s="33">
        <v>0</v>
      </c>
      <c r="AB1132" s="33">
        <v>0</v>
      </c>
      <c r="AC1132" s="33">
        <v>0</v>
      </c>
      <c r="AD1132" s="33">
        <v>0</v>
      </c>
      <c r="AE1132" s="33">
        <v>0</v>
      </c>
      <c r="AF1132" s="33">
        <v>0</v>
      </c>
      <c r="AG1132" s="33">
        <v>0</v>
      </c>
      <c r="AH1132" s="33">
        <v>0</v>
      </c>
      <c r="AI1132" s="26"/>
      <c r="AJ1132" s="26"/>
      <c r="AK1132" s="26"/>
      <c r="AL1132" s="26"/>
      <c r="AM1132" s="26"/>
      <c r="AN1132" s="26"/>
      <c r="AO1132" s="26"/>
      <c r="AP1132" s="26"/>
      <c r="AQ1132" s="26"/>
      <c r="AR1132" s="26"/>
      <c r="AS1132" s="26"/>
      <c r="AT1132" s="26"/>
      <c r="AU1132" s="26"/>
      <c r="AV1132" s="26"/>
      <c r="AW1132" s="26"/>
      <c r="AX1132" s="26"/>
      <c r="AY1132" s="26"/>
      <c r="AZ1132" s="26"/>
      <c r="BA1132" s="26"/>
      <c r="BB1132" s="26"/>
      <c r="BC1132" s="26"/>
      <c r="BD1132" s="26"/>
      <c r="BE1132" s="26"/>
      <c r="BF1132" s="26"/>
      <c r="BG1132" s="26"/>
      <c r="BH1132" s="26"/>
      <c r="BI1132" s="26"/>
      <c r="BJ1132" s="26"/>
      <c r="BK1132" s="26"/>
      <c r="BL1132" s="41"/>
      <c r="BM1132" t="s">
        <v>100</v>
      </c>
    </row>
    <row r="1133" spans="1:65" x14ac:dyDescent="0.2">
      <c r="A1133" s="6"/>
      <c r="B1133" s="40" t="s">
        <v>56</v>
      </c>
      <c r="C1133" s="24" t="s">
        <v>78</v>
      </c>
      <c r="D1133" s="25"/>
      <c r="E1133" s="26"/>
      <c r="F1133" s="26"/>
      <c r="G1133" s="26"/>
      <c r="H1133" s="26"/>
      <c r="I1133" s="26"/>
      <c r="J1133" s="26"/>
      <c r="K1133" s="26"/>
      <c r="L1133" s="26"/>
      <c r="M1133" s="26"/>
      <c r="N1133" s="26"/>
      <c r="O1133" s="26"/>
      <c r="P1133" s="26"/>
      <c r="Q1133" s="26"/>
      <c r="R1133" s="26"/>
      <c r="S1133" s="26"/>
      <c r="T1133" s="26"/>
      <c r="U1133" s="26"/>
      <c r="V1133" s="26"/>
      <c r="W1133" s="26"/>
      <c r="X1133" s="26"/>
      <c r="Y1133" s="26"/>
      <c r="Z1133" s="26"/>
      <c r="AA1133" s="26"/>
      <c r="AB1133" s="26"/>
      <c r="AC1133" s="26"/>
      <c r="AD1133" s="26"/>
      <c r="AE1133" s="26"/>
      <c r="AF1133" s="26"/>
      <c r="AG1133" s="26"/>
      <c r="AH1133" s="26"/>
      <c r="AI1133" s="26"/>
      <c r="AJ1133" s="26"/>
      <c r="AK1133" s="26"/>
      <c r="AL1133" s="26"/>
      <c r="AM1133" s="26"/>
      <c r="AN1133" s="26"/>
      <c r="AO1133" s="26"/>
      <c r="AP1133" s="26"/>
      <c r="AQ1133" s="26"/>
      <c r="AR1133" s="26"/>
      <c r="AS1133" s="26"/>
      <c r="AT1133" s="26"/>
      <c r="AU1133" s="26"/>
      <c r="AV1133" s="26"/>
      <c r="AW1133" s="26"/>
      <c r="AX1133" s="26"/>
      <c r="AY1133" s="26"/>
      <c r="AZ1133" s="26"/>
      <c r="BA1133" s="26"/>
      <c r="BB1133" s="26"/>
      <c r="BC1133" s="26"/>
      <c r="BD1133" s="26"/>
      <c r="BE1133" s="26"/>
      <c r="BF1133" s="26"/>
      <c r="BG1133" s="26"/>
      <c r="BH1133" s="26"/>
      <c r="BI1133" s="26"/>
      <c r="BJ1133" s="26"/>
      <c r="BK1133" s="26"/>
      <c r="BL1133" s="41"/>
      <c r="BM1133" t="s">
        <v>100</v>
      </c>
    </row>
    <row r="1134" spans="1:65" x14ac:dyDescent="0.2">
      <c r="A1134" s="6"/>
      <c r="B1134" s="40" t="s">
        <v>56</v>
      </c>
      <c r="C1134" s="31" t="s">
        <v>36</v>
      </c>
      <c r="D1134" s="27">
        <v>0</v>
      </c>
      <c r="E1134" s="28">
        <v>0</v>
      </c>
      <c r="F1134" s="28">
        <v>0</v>
      </c>
      <c r="G1134" s="28">
        <v>0</v>
      </c>
      <c r="H1134" s="28">
        <v>0</v>
      </c>
      <c r="I1134" s="28">
        <v>0</v>
      </c>
      <c r="J1134" s="28">
        <v>0</v>
      </c>
      <c r="K1134" s="28">
        <v>0</v>
      </c>
      <c r="L1134" s="28">
        <v>0</v>
      </c>
      <c r="M1134" s="28">
        <v>0.6</v>
      </c>
      <c r="N1134" s="28">
        <v>0.7</v>
      </c>
      <c r="O1134" s="28">
        <v>0.8</v>
      </c>
      <c r="P1134" s="28">
        <v>0.9</v>
      </c>
      <c r="Q1134" s="28">
        <v>1</v>
      </c>
      <c r="R1134" s="28">
        <v>1.6</v>
      </c>
      <c r="S1134" s="28">
        <v>2.4</v>
      </c>
      <c r="T1134" s="28">
        <v>5.9</v>
      </c>
      <c r="U1134" s="28">
        <v>15.7</v>
      </c>
      <c r="V1134" s="28">
        <v>24.2</v>
      </c>
      <c r="W1134" s="28">
        <v>36.200000000000003</v>
      </c>
      <c r="X1134" s="28">
        <v>64.75</v>
      </c>
      <c r="Y1134" s="28">
        <v>93.3</v>
      </c>
      <c r="Z1134" s="28">
        <v>121.85</v>
      </c>
      <c r="AA1134" s="28">
        <v>150.4</v>
      </c>
      <c r="AB1134" s="28">
        <v>178.95000000000002</v>
      </c>
      <c r="AC1134" s="28">
        <v>207.50000000000003</v>
      </c>
      <c r="AD1134" s="28">
        <v>247.50000000000003</v>
      </c>
      <c r="AE1134" s="28">
        <v>287.5</v>
      </c>
      <c r="AF1134" s="28">
        <v>327.5</v>
      </c>
      <c r="AG1134" s="28">
        <v>367.5</v>
      </c>
      <c r="AH1134" s="28">
        <v>407.5</v>
      </c>
      <c r="AI1134" s="28">
        <v>407.5</v>
      </c>
      <c r="AJ1134" s="28">
        <v>407.5</v>
      </c>
      <c r="AK1134" s="28">
        <v>407.5</v>
      </c>
      <c r="AL1134" s="28">
        <v>407.5</v>
      </c>
      <c r="AM1134" s="28">
        <v>407.5</v>
      </c>
      <c r="AN1134" s="28">
        <v>407.5</v>
      </c>
      <c r="AO1134" s="28">
        <v>407.5</v>
      </c>
      <c r="AP1134" s="28">
        <v>407.5</v>
      </c>
      <c r="AQ1134" s="28">
        <v>407.5</v>
      </c>
      <c r="AR1134" s="28">
        <v>407.5</v>
      </c>
      <c r="AS1134" s="28">
        <v>407.5</v>
      </c>
      <c r="AT1134" s="28">
        <v>407.5</v>
      </c>
      <c r="AU1134" s="28">
        <v>407.5</v>
      </c>
      <c r="AV1134" s="28">
        <v>407.5</v>
      </c>
      <c r="AW1134" s="28">
        <v>407.5</v>
      </c>
      <c r="AX1134" s="28">
        <v>407.5</v>
      </c>
      <c r="AY1134" s="28">
        <v>407.5</v>
      </c>
      <c r="AZ1134" s="28">
        <v>407.5</v>
      </c>
      <c r="BA1134" s="28">
        <v>407.5</v>
      </c>
      <c r="BB1134" s="28">
        <v>407.5</v>
      </c>
      <c r="BC1134" s="28">
        <v>407.5</v>
      </c>
      <c r="BD1134" s="28">
        <v>407.5</v>
      </c>
      <c r="BE1134" s="28">
        <v>407.5</v>
      </c>
      <c r="BF1134" s="28">
        <v>407.5</v>
      </c>
      <c r="BG1134" s="28">
        <v>407.5</v>
      </c>
      <c r="BH1134" s="28">
        <v>407.5</v>
      </c>
      <c r="BI1134" s="28">
        <v>407.5</v>
      </c>
      <c r="BJ1134" s="28">
        <v>407.5</v>
      </c>
      <c r="BK1134" s="28">
        <v>407.5</v>
      </c>
      <c r="BL1134" s="28">
        <v>407.5</v>
      </c>
      <c r="BM1134" t="s">
        <v>100</v>
      </c>
    </row>
    <row r="1135" spans="1:65" x14ac:dyDescent="0.2">
      <c r="A1135" s="6"/>
      <c r="B1135" s="40" t="s">
        <v>56</v>
      </c>
      <c r="C1135" s="24" t="s">
        <v>74</v>
      </c>
      <c r="D1135" s="35">
        <v>0</v>
      </c>
      <c r="E1135" s="29">
        <v>0</v>
      </c>
      <c r="F1135" s="29">
        <v>0</v>
      </c>
      <c r="G1135" s="29">
        <v>0</v>
      </c>
      <c r="H1135" s="29">
        <v>0</v>
      </c>
      <c r="I1135" s="29">
        <v>0</v>
      </c>
      <c r="J1135" s="29">
        <v>0</v>
      </c>
      <c r="K1135" s="29">
        <v>0</v>
      </c>
      <c r="L1135" s="29">
        <v>0</v>
      </c>
      <c r="M1135" s="29">
        <v>0.6</v>
      </c>
      <c r="N1135" s="29">
        <v>0.7</v>
      </c>
      <c r="O1135" s="29">
        <v>0.8</v>
      </c>
      <c r="P1135" s="29">
        <v>0.9</v>
      </c>
      <c r="Q1135" s="29">
        <v>1</v>
      </c>
      <c r="R1135" s="29">
        <v>1.6</v>
      </c>
      <c r="S1135" s="29">
        <v>2.4</v>
      </c>
      <c r="T1135" s="29">
        <v>5.9</v>
      </c>
      <c r="U1135" s="29">
        <v>15.7</v>
      </c>
      <c r="V1135" s="29">
        <v>24.2</v>
      </c>
      <c r="W1135" s="29">
        <v>36.200000000000003</v>
      </c>
      <c r="X1135" s="26">
        <v>0</v>
      </c>
      <c r="Y1135" s="26">
        <v>0</v>
      </c>
      <c r="Z1135" s="26">
        <v>0</v>
      </c>
      <c r="AA1135" s="26">
        <v>0</v>
      </c>
      <c r="AB1135" s="26">
        <v>0</v>
      </c>
      <c r="AC1135" s="26">
        <v>0</v>
      </c>
      <c r="AD1135" s="26">
        <v>0</v>
      </c>
      <c r="AE1135" s="26">
        <v>0</v>
      </c>
      <c r="AF1135" s="26">
        <v>0</v>
      </c>
      <c r="AG1135" s="26">
        <v>0</v>
      </c>
      <c r="AH1135" s="26">
        <v>0</v>
      </c>
      <c r="AI1135" s="26"/>
      <c r="AJ1135" s="26"/>
      <c r="AK1135" s="26"/>
      <c r="AL1135" s="26"/>
      <c r="AM1135" s="26"/>
      <c r="AN1135" s="26"/>
      <c r="AO1135" s="26"/>
      <c r="AP1135" s="26"/>
      <c r="AQ1135" s="26"/>
      <c r="AR1135" s="26">
        <v>7852</v>
      </c>
      <c r="AS1135" s="26"/>
      <c r="AT1135" s="26"/>
      <c r="AU1135" s="26"/>
      <c r="AV1135" s="26"/>
      <c r="AW1135" s="26"/>
      <c r="AX1135" s="26"/>
      <c r="AY1135" s="26"/>
      <c r="AZ1135" s="26"/>
      <c r="BA1135" s="26"/>
      <c r="BB1135" s="26"/>
      <c r="BC1135" s="26"/>
      <c r="BD1135" s="26"/>
      <c r="BE1135" s="26"/>
      <c r="BF1135" s="26"/>
      <c r="BG1135" s="26"/>
      <c r="BH1135" s="26"/>
      <c r="BI1135" s="26"/>
      <c r="BJ1135" s="26"/>
      <c r="BK1135" s="26"/>
      <c r="BL1135" s="41"/>
      <c r="BM1135" t="s">
        <v>100</v>
      </c>
    </row>
    <row r="1136" spans="1:65" x14ac:dyDescent="0.2">
      <c r="A1136" s="6"/>
      <c r="B1136" s="40" t="s">
        <v>56</v>
      </c>
      <c r="C1136" s="24" t="s">
        <v>83</v>
      </c>
      <c r="D1136" s="25"/>
      <c r="E1136" s="26"/>
      <c r="F1136" s="26"/>
      <c r="G1136" s="26"/>
      <c r="H1136" s="26"/>
      <c r="I1136" s="26"/>
      <c r="J1136" s="26"/>
      <c r="K1136" s="26"/>
      <c r="L1136" s="26"/>
      <c r="M1136" s="26"/>
      <c r="N1136" s="26"/>
      <c r="O1136" s="26"/>
      <c r="P1136" s="26"/>
      <c r="Q1136" s="26"/>
      <c r="R1136" s="26"/>
      <c r="S1136" s="26"/>
      <c r="T1136" s="26"/>
      <c r="U1136" s="26"/>
      <c r="V1136" s="26"/>
      <c r="W1136" s="44"/>
      <c r="X1136" s="44"/>
      <c r="Y1136" s="44"/>
      <c r="Z1136" s="44"/>
      <c r="AA1136" s="44"/>
      <c r="AB1136" s="44"/>
      <c r="AC1136" s="44"/>
      <c r="AD1136" s="44"/>
      <c r="AE1136" s="44"/>
      <c r="AF1136" s="44"/>
      <c r="AG1136" s="44"/>
      <c r="AH1136" s="44"/>
      <c r="AI1136" s="44"/>
      <c r="AJ1136" s="44"/>
      <c r="AK1136" s="44"/>
      <c r="AL1136" s="44"/>
      <c r="AM1136" s="44"/>
      <c r="AN1136" s="44"/>
      <c r="AO1136" s="44"/>
      <c r="AP1136" s="44"/>
      <c r="AQ1136" s="44"/>
      <c r="AR1136" s="44"/>
      <c r="AS1136" s="30"/>
      <c r="AT1136" s="30"/>
      <c r="AU1136" s="30"/>
      <c r="AV1136" s="30"/>
      <c r="AW1136" s="30"/>
      <c r="AX1136" s="30"/>
      <c r="AY1136" s="30"/>
      <c r="AZ1136" s="30"/>
      <c r="BA1136" s="30"/>
      <c r="BB1136" s="30"/>
      <c r="BC1136" s="30"/>
      <c r="BD1136" s="30"/>
      <c r="BE1136" s="30"/>
      <c r="BF1136" s="30"/>
      <c r="BG1136" s="30"/>
      <c r="BH1136" s="30"/>
      <c r="BI1136" s="30"/>
      <c r="BJ1136" s="30"/>
      <c r="BK1136" s="30"/>
      <c r="BL1136" s="43"/>
      <c r="BM1136" t="s">
        <v>100</v>
      </c>
    </row>
    <row r="1137" spans="1:65" x14ac:dyDescent="0.2">
      <c r="A1137" s="6"/>
      <c r="B1137" s="40" t="s">
        <v>56</v>
      </c>
      <c r="C1137" s="24" t="s">
        <v>112</v>
      </c>
      <c r="D1137" s="25"/>
      <c r="E1137" s="26"/>
      <c r="F1137" s="26"/>
      <c r="G1137" s="26"/>
      <c r="H1137" s="26"/>
      <c r="I1137" s="26"/>
      <c r="J1137" s="26"/>
      <c r="K1137" s="26"/>
      <c r="L1137" s="26"/>
      <c r="M1137" s="26"/>
      <c r="N1137" s="26"/>
      <c r="O1137" s="26"/>
      <c r="P1137" s="26"/>
      <c r="Q1137" s="26"/>
      <c r="R1137" s="26"/>
      <c r="S1137" s="26"/>
      <c r="T1137" s="26"/>
      <c r="U1137" s="26"/>
      <c r="V1137" s="26" t="s">
        <v>114</v>
      </c>
      <c r="W1137" s="76"/>
      <c r="X1137" s="76">
        <v>28.55</v>
      </c>
      <c r="Y1137" s="76">
        <v>28.55</v>
      </c>
      <c r="Z1137" s="76">
        <v>28.55</v>
      </c>
      <c r="AA1137" s="76">
        <v>28.55</v>
      </c>
      <c r="AB1137" s="76">
        <v>28.55</v>
      </c>
      <c r="AC1137" s="76">
        <v>28.55</v>
      </c>
      <c r="AD1137" s="76">
        <v>40</v>
      </c>
      <c r="AE1137" s="76">
        <v>40</v>
      </c>
      <c r="AF1137" s="76">
        <v>40</v>
      </c>
      <c r="AG1137" s="76">
        <v>40</v>
      </c>
      <c r="AH1137" s="76">
        <v>40</v>
      </c>
      <c r="AI1137" s="76"/>
      <c r="AJ1137" s="76"/>
      <c r="AK1137" s="76"/>
      <c r="AL1137" s="76"/>
      <c r="AM1137" s="76"/>
      <c r="AN1137" s="76"/>
      <c r="AO1137" s="76"/>
      <c r="AP1137" s="76"/>
      <c r="AQ1137" s="76"/>
      <c r="AR1137" s="76"/>
      <c r="AS1137" s="26"/>
      <c r="AT1137" s="26"/>
      <c r="AU1137" s="26"/>
      <c r="AV1137" s="26"/>
      <c r="AW1137" s="26"/>
      <c r="AX1137" s="26"/>
      <c r="AY1137" s="26"/>
      <c r="AZ1137" s="26"/>
      <c r="BA1137" s="26"/>
      <c r="BB1137" s="26"/>
      <c r="BC1137" s="26"/>
      <c r="BD1137" s="26"/>
      <c r="BE1137" s="26"/>
      <c r="BF1137" s="26"/>
      <c r="BG1137" s="26"/>
      <c r="BH1137" s="26"/>
      <c r="BI1137" s="26"/>
      <c r="BJ1137" s="26"/>
      <c r="BK1137" s="26"/>
      <c r="BL1137" s="41"/>
    </row>
    <row r="1138" spans="1:65" x14ac:dyDescent="0.2">
      <c r="A1138" s="6"/>
      <c r="B1138" s="40" t="s">
        <v>56</v>
      </c>
      <c r="C1138" s="24" t="s">
        <v>75</v>
      </c>
      <c r="D1138" s="25"/>
      <c r="E1138" s="26"/>
      <c r="F1138" s="26"/>
      <c r="G1138" s="26"/>
      <c r="H1138" s="26"/>
      <c r="I1138" s="26"/>
      <c r="J1138" s="26"/>
      <c r="K1138" s="26"/>
      <c r="L1138" s="26"/>
      <c r="M1138" s="26"/>
      <c r="N1138" s="26"/>
      <c r="O1138" s="26"/>
      <c r="P1138" s="26"/>
      <c r="Q1138" s="26"/>
      <c r="R1138" s="26"/>
      <c r="S1138" s="26"/>
      <c r="T1138" s="26"/>
      <c r="U1138" s="26"/>
      <c r="V1138" s="26"/>
      <c r="W1138" s="26"/>
      <c r="X1138" s="26"/>
      <c r="Y1138" s="26"/>
      <c r="Z1138" s="26"/>
      <c r="AA1138" s="26"/>
      <c r="AB1138" s="26"/>
      <c r="AC1138" s="26"/>
      <c r="AD1138" s="26"/>
      <c r="AE1138" s="26"/>
      <c r="AF1138" s="26"/>
      <c r="AG1138" s="26"/>
      <c r="AH1138" s="26"/>
      <c r="AI1138" s="26"/>
      <c r="AJ1138" s="26"/>
      <c r="AK1138" s="26"/>
      <c r="AL1138" s="26"/>
      <c r="AM1138" s="26"/>
      <c r="AN1138" s="26"/>
      <c r="AO1138" s="26"/>
      <c r="AP1138" s="26"/>
      <c r="AQ1138" s="26"/>
      <c r="AR1138" s="26"/>
      <c r="AS1138" s="26"/>
      <c r="AT1138" s="26"/>
      <c r="AU1138" s="26"/>
      <c r="AV1138" s="26"/>
      <c r="AW1138" s="26"/>
      <c r="AX1138" s="26"/>
      <c r="AY1138" s="26"/>
      <c r="AZ1138" s="26"/>
      <c r="BA1138" s="26"/>
      <c r="BB1138" s="26"/>
      <c r="BC1138" s="26"/>
      <c r="BD1138" s="26"/>
      <c r="BE1138" s="26"/>
      <c r="BF1138" s="26"/>
      <c r="BG1138" s="26"/>
      <c r="BH1138" s="26"/>
      <c r="BI1138" s="26"/>
      <c r="BJ1138" s="26"/>
      <c r="BK1138" s="26"/>
      <c r="BL1138" s="41"/>
      <c r="BM1138" t="s">
        <v>100</v>
      </c>
    </row>
    <row r="1139" spans="1:65" x14ac:dyDescent="0.2">
      <c r="A1139" s="6"/>
      <c r="B1139" s="40" t="s">
        <v>56</v>
      </c>
      <c r="C1139" s="24" t="s">
        <v>79</v>
      </c>
      <c r="D1139" s="25"/>
      <c r="E1139" s="26"/>
      <c r="F1139" s="26"/>
      <c r="G1139" s="26"/>
      <c r="H1139" s="26"/>
      <c r="I1139" s="26"/>
      <c r="J1139" s="26"/>
      <c r="K1139" s="26"/>
      <c r="L1139" s="26"/>
      <c r="M1139" s="26"/>
      <c r="N1139" s="26"/>
      <c r="O1139" s="26"/>
      <c r="P1139" s="26"/>
      <c r="Q1139" s="26"/>
      <c r="R1139" s="26"/>
      <c r="S1139" s="26"/>
      <c r="T1139" s="26"/>
      <c r="U1139" s="26"/>
      <c r="V1139" s="26"/>
      <c r="W1139" s="26"/>
      <c r="X1139" s="26"/>
      <c r="Y1139" s="26"/>
      <c r="Z1139" s="26"/>
      <c r="AA1139" s="26"/>
      <c r="AB1139" s="26"/>
      <c r="AC1139" s="26"/>
      <c r="AD1139" s="26"/>
      <c r="AE1139" s="26"/>
      <c r="AF1139" s="26"/>
      <c r="AG1139" s="26"/>
      <c r="AH1139" s="26"/>
      <c r="AI1139" s="26"/>
      <c r="AJ1139" s="26"/>
      <c r="AK1139" s="26"/>
      <c r="AL1139" s="26"/>
      <c r="AM1139" s="26"/>
      <c r="AN1139" s="26"/>
      <c r="AO1139" s="26"/>
      <c r="AP1139" s="26"/>
      <c r="AQ1139" s="26"/>
      <c r="AR1139" s="26"/>
      <c r="AS1139" s="26"/>
      <c r="AT1139" s="26"/>
      <c r="AU1139" s="26"/>
      <c r="AV1139" s="26"/>
      <c r="AW1139" s="26"/>
      <c r="AX1139" s="26"/>
      <c r="AY1139" s="26"/>
      <c r="AZ1139" s="26"/>
      <c r="BA1139" s="26"/>
      <c r="BB1139" s="26"/>
      <c r="BC1139" s="26"/>
      <c r="BD1139" s="26"/>
      <c r="BE1139" s="26"/>
      <c r="BF1139" s="26"/>
      <c r="BG1139" s="26"/>
      <c r="BH1139" s="26"/>
      <c r="BI1139" s="26"/>
      <c r="BJ1139" s="26"/>
      <c r="BK1139" s="26"/>
      <c r="BL1139" s="41"/>
      <c r="BM1139" t="s">
        <v>100</v>
      </c>
    </row>
    <row r="1140" spans="1:65" x14ac:dyDescent="0.2">
      <c r="A1140" s="6"/>
      <c r="B1140" s="40" t="s">
        <v>56</v>
      </c>
      <c r="C1140" s="24" t="s">
        <v>240</v>
      </c>
      <c r="D1140" s="25"/>
      <c r="E1140" s="26"/>
      <c r="F1140" s="26"/>
      <c r="G1140" s="26"/>
      <c r="H1140" s="26"/>
      <c r="I1140" s="26"/>
      <c r="J1140" s="26"/>
      <c r="K1140" s="26"/>
      <c r="L1140" s="26"/>
      <c r="M1140" s="26"/>
      <c r="N1140" s="26"/>
      <c r="O1140" s="26"/>
      <c r="P1140" s="26"/>
      <c r="Q1140" s="26"/>
      <c r="R1140" s="26"/>
      <c r="S1140" s="26"/>
      <c r="T1140" s="26"/>
      <c r="U1140" s="26"/>
      <c r="V1140" s="26"/>
      <c r="W1140" s="33">
        <v>0</v>
      </c>
      <c r="X1140" s="33">
        <v>0</v>
      </c>
      <c r="Y1140" s="33">
        <v>0</v>
      </c>
      <c r="Z1140" s="33">
        <v>0</v>
      </c>
      <c r="AA1140" s="33">
        <v>0</v>
      </c>
      <c r="AB1140" s="33">
        <v>0</v>
      </c>
      <c r="AC1140" s="33">
        <v>0</v>
      </c>
      <c r="AD1140" s="33">
        <v>0</v>
      </c>
      <c r="AE1140" s="33">
        <v>0</v>
      </c>
      <c r="AF1140" s="33">
        <v>0</v>
      </c>
      <c r="AG1140" s="33">
        <v>0</v>
      </c>
      <c r="AH1140" s="33">
        <v>0</v>
      </c>
      <c r="AI1140" s="26"/>
      <c r="AJ1140" s="26"/>
      <c r="AK1140" s="26"/>
      <c r="AL1140" s="26"/>
      <c r="AM1140" s="26"/>
      <c r="AN1140" s="26"/>
      <c r="AO1140" s="26"/>
      <c r="AP1140" s="26"/>
      <c r="AQ1140" s="26"/>
      <c r="AR1140" s="26"/>
      <c r="AS1140" s="26"/>
      <c r="AT1140" s="26"/>
      <c r="AU1140" s="26"/>
      <c r="AV1140" s="26"/>
      <c r="AW1140" s="26"/>
      <c r="AX1140" s="26"/>
      <c r="AY1140" s="26"/>
      <c r="AZ1140" s="26"/>
      <c r="BA1140" s="26"/>
      <c r="BB1140" s="26"/>
      <c r="BC1140" s="26"/>
      <c r="BD1140" s="26"/>
      <c r="BE1140" s="26"/>
      <c r="BF1140" s="26"/>
      <c r="BG1140" s="26"/>
      <c r="BH1140" s="26"/>
      <c r="BI1140" s="26"/>
      <c r="BJ1140" s="26"/>
      <c r="BK1140" s="26"/>
      <c r="BL1140" s="41"/>
      <c r="BM1140" t="s">
        <v>100</v>
      </c>
    </row>
    <row r="1141" spans="1:65" x14ac:dyDescent="0.2">
      <c r="A1141" s="6"/>
      <c r="B1141" s="40" t="s">
        <v>56</v>
      </c>
      <c r="C1141" s="24" t="s">
        <v>81</v>
      </c>
      <c r="D1141" s="25"/>
      <c r="E1141" s="26"/>
      <c r="F1141" s="26"/>
      <c r="G1141" s="26"/>
      <c r="H1141" s="26"/>
      <c r="I1141" s="26"/>
      <c r="J1141" s="26"/>
      <c r="K1141" s="26"/>
      <c r="L1141" s="26"/>
      <c r="M1141" s="26"/>
      <c r="N1141" s="26"/>
      <c r="O1141" s="26"/>
      <c r="P1141" s="26"/>
      <c r="Q1141" s="26"/>
      <c r="R1141" s="26"/>
      <c r="S1141" s="26"/>
      <c r="T1141" s="26"/>
      <c r="U1141" s="26"/>
      <c r="V1141" s="26"/>
      <c r="W1141" s="26"/>
      <c r="X1141" s="26"/>
      <c r="Y1141" s="26"/>
      <c r="Z1141" s="26"/>
      <c r="AA1141" s="26"/>
      <c r="AB1141" s="26"/>
      <c r="AC1141" s="26"/>
      <c r="AD1141" s="26"/>
      <c r="AE1141" s="26"/>
      <c r="AF1141" s="26"/>
      <c r="AG1141" s="26"/>
      <c r="AH1141" s="26"/>
      <c r="AI1141" s="26"/>
      <c r="AJ1141" s="26"/>
      <c r="AK1141" s="26"/>
      <c r="AL1141" s="26"/>
      <c r="AM1141" s="26"/>
      <c r="AN1141" s="26"/>
      <c r="AO1141" s="26"/>
      <c r="AP1141" s="26"/>
      <c r="AQ1141" s="26"/>
      <c r="AR1141" s="26"/>
      <c r="AS1141" s="26"/>
      <c r="AT1141" s="26"/>
      <c r="AU1141" s="26"/>
      <c r="AV1141" s="26"/>
      <c r="AW1141" s="26"/>
      <c r="AX1141" s="26"/>
      <c r="AY1141" s="26"/>
      <c r="AZ1141" s="26"/>
      <c r="BA1141" s="26"/>
      <c r="BB1141" s="26"/>
      <c r="BC1141" s="26"/>
      <c r="BD1141" s="26"/>
      <c r="BE1141" s="26"/>
      <c r="BF1141" s="26"/>
      <c r="BG1141" s="26"/>
      <c r="BH1141" s="26"/>
      <c r="BI1141" s="26"/>
      <c r="BJ1141" s="26"/>
      <c r="BK1141" s="26"/>
      <c r="BL1141" s="41"/>
      <c r="BM1141" t="s">
        <v>100</v>
      </c>
    </row>
    <row r="1142" spans="1:65" x14ac:dyDescent="0.2">
      <c r="A1142" s="6"/>
      <c r="B1142" s="40" t="s">
        <v>56</v>
      </c>
      <c r="C1142" s="24" t="s">
        <v>78</v>
      </c>
      <c r="D1142" s="25"/>
      <c r="E1142" s="26"/>
      <c r="F1142" s="26"/>
      <c r="G1142" s="26"/>
      <c r="H1142" s="26"/>
      <c r="I1142" s="26"/>
      <c r="J1142" s="26"/>
      <c r="K1142" s="26"/>
      <c r="L1142" s="26"/>
      <c r="M1142" s="26"/>
      <c r="N1142" s="26"/>
      <c r="O1142" s="26"/>
      <c r="P1142" s="26"/>
      <c r="Q1142" s="26"/>
      <c r="R1142" s="26"/>
      <c r="S1142" s="26"/>
      <c r="T1142" s="26"/>
      <c r="U1142" s="26"/>
      <c r="V1142" s="26"/>
      <c r="W1142" s="26"/>
      <c r="X1142" s="26"/>
      <c r="Y1142" s="26"/>
      <c r="Z1142" s="26"/>
      <c r="AA1142" s="26"/>
      <c r="AB1142" s="26"/>
      <c r="AC1142" s="26"/>
      <c r="AD1142" s="26"/>
      <c r="AE1142" s="26"/>
      <c r="AF1142" s="26"/>
      <c r="AG1142" s="26"/>
      <c r="AH1142" s="26"/>
      <c r="AI1142" s="26"/>
      <c r="AJ1142" s="26"/>
      <c r="AK1142" s="26"/>
      <c r="AL1142" s="26"/>
      <c r="AM1142" s="26"/>
      <c r="AN1142" s="26"/>
      <c r="AO1142" s="26"/>
      <c r="AP1142" s="26"/>
      <c r="AQ1142" s="26"/>
      <c r="AR1142" s="26"/>
      <c r="AS1142" s="26"/>
      <c r="AT1142" s="26"/>
      <c r="AU1142" s="26"/>
      <c r="AV1142" s="26"/>
      <c r="AW1142" s="26"/>
      <c r="AX1142" s="26"/>
      <c r="AY1142" s="26"/>
      <c r="AZ1142" s="26"/>
      <c r="BA1142" s="26"/>
      <c r="BB1142" s="26"/>
      <c r="BC1142" s="26"/>
      <c r="BD1142" s="26"/>
      <c r="BE1142" s="26"/>
      <c r="BF1142" s="26"/>
      <c r="BG1142" s="26"/>
      <c r="BH1142" s="26"/>
      <c r="BI1142" s="26"/>
      <c r="BJ1142" s="26"/>
      <c r="BK1142" s="26"/>
      <c r="BL1142" s="41"/>
      <c r="BM1142" t="s">
        <v>100</v>
      </c>
    </row>
    <row r="1143" spans="1:65" x14ac:dyDescent="0.2">
      <c r="A1143" s="6"/>
      <c r="B1143" s="40" t="s">
        <v>56</v>
      </c>
      <c r="C1143" s="31" t="s">
        <v>42</v>
      </c>
      <c r="D1143" s="27">
        <v>236</v>
      </c>
      <c r="E1143" s="28">
        <v>238</v>
      </c>
      <c r="F1143" s="28">
        <v>240</v>
      </c>
      <c r="G1143" s="28">
        <v>240</v>
      </c>
      <c r="H1143" s="28">
        <v>240</v>
      </c>
      <c r="I1143" s="28">
        <v>234</v>
      </c>
      <c r="J1143" s="28">
        <v>234</v>
      </c>
      <c r="K1143" s="28">
        <v>234</v>
      </c>
      <c r="L1143" s="28">
        <v>234</v>
      </c>
      <c r="M1143" s="28">
        <v>234</v>
      </c>
      <c r="N1143" s="28">
        <v>237</v>
      </c>
      <c r="O1143" s="28">
        <v>237</v>
      </c>
      <c r="P1143" s="28">
        <v>237</v>
      </c>
      <c r="Q1143" s="28">
        <v>237</v>
      </c>
      <c r="R1143" s="28">
        <v>237</v>
      </c>
      <c r="S1143" s="28">
        <v>237</v>
      </c>
      <c r="T1143" s="28">
        <v>237</v>
      </c>
      <c r="U1143" s="28">
        <v>237</v>
      </c>
      <c r="V1143" s="28">
        <v>237</v>
      </c>
      <c r="W1143" s="28">
        <v>237.3</v>
      </c>
      <c r="X1143" s="28">
        <v>237.3</v>
      </c>
      <c r="Y1143" s="28">
        <v>237.3</v>
      </c>
      <c r="Z1143" s="28">
        <v>237.3</v>
      </c>
      <c r="AA1143" s="28">
        <v>237.3</v>
      </c>
      <c r="AB1143" s="28">
        <v>237.3</v>
      </c>
      <c r="AC1143" s="28">
        <v>237.3</v>
      </c>
      <c r="AD1143" s="28">
        <v>237.3</v>
      </c>
      <c r="AE1143" s="28">
        <v>237.3</v>
      </c>
      <c r="AF1143" s="28">
        <v>237.3</v>
      </c>
      <c r="AG1143" s="28">
        <v>237.3</v>
      </c>
      <c r="AH1143" s="28">
        <v>237.3</v>
      </c>
      <c r="AI1143" s="28">
        <v>237.3</v>
      </c>
      <c r="AJ1143" s="28">
        <v>237.3</v>
      </c>
      <c r="AK1143" s="28">
        <v>237.3</v>
      </c>
      <c r="AL1143" s="28">
        <v>237.3</v>
      </c>
      <c r="AM1143" s="28">
        <v>237.3</v>
      </c>
      <c r="AN1143" s="28">
        <v>237.3</v>
      </c>
      <c r="AO1143" s="28">
        <v>237.3</v>
      </c>
      <c r="AP1143" s="28">
        <v>237.3</v>
      </c>
      <c r="AQ1143" s="28">
        <v>237.3</v>
      </c>
      <c r="AR1143" s="28">
        <v>237.3</v>
      </c>
      <c r="AS1143" s="28">
        <v>237.3</v>
      </c>
      <c r="AT1143" s="28">
        <v>237.3</v>
      </c>
      <c r="AU1143" s="28">
        <v>237.3</v>
      </c>
      <c r="AV1143" s="28">
        <v>237.3</v>
      </c>
      <c r="AW1143" s="28">
        <v>237.3</v>
      </c>
      <c r="AX1143" s="28">
        <v>237.3</v>
      </c>
      <c r="AY1143" s="28">
        <v>237.3</v>
      </c>
      <c r="AZ1143" s="28">
        <v>237.3</v>
      </c>
      <c r="BA1143" s="28">
        <v>237.3</v>
      </c>
      <c r="BB1143" s="28">
        <v>237.3</v>
      </c>
      <c r="BC1143" s="28">
        <v>237.3</v>
      </c>
      <c r="BD1143" s="28">
        <v>237.3</v>
      </c>
      <c r="BE1143" s="28">
        <v>237.3</v>
      </c>
      <c r="BF1143" s="28">
        <v>237.3</v>
      </c>
      <c r="BG1143" s="28">
        <v>237.3</v>
      </c>
      <c r="BH1143" s="28">
        <v>237.3</v>
      </c>
      <c r="BI1143" s="28">
        <v>237.3</v>
      </c>
      <c r="BJ1143" s="28">
        <v>237.3</v>
      </c>
      <c r="BK1143" s="28">
        <v>237.3</v>
      </c>
      <c r="BL1143" s="42">
        <v>237.3</v>
      </c>
      <c r="BM1143" t="s">
        <v>100</v>
      </c>
    </row>
    <row r="1144" spans="1:65" x14ac:dyDescent="0.2">
      <c r="A1144" s="6"/>
      <c r="B1144" s="40" t="s">
        <v>56</v>
      </c>
      <c r="C1144" s="24" t="s">
        <v>74</v>
      </c>
      <c r="D1144" s="35">
        <v>236</v>
      </c>
      <c r="E1144" s="29">
        <v>238</v>
      </c>
      <c r="F1144" s="29">
        <v>240</v>
      </c>
      <c r="G1144" s="29">
        <v>240</v>
      </c>
      <c r="H1144" s="29">
        <v>240</v>
      </c>
      <c r="I1144" s="29">
        <v>234</v>
      </c>
      <c r="J1144" s="29">
        <v>234</v>
      </c>
      <c r="K1144" s="29">
        <v>234</v>
      </c>
      <c r="L1144" s="29">
        <v>234</v>
      </c>
      <c r="M1144" s="29">
        <v>234</v>
      </c>
      <c r="N1144" s="29">
        <v>237</v>
      </c>
      <c r="O1144" s="29">
        <v>237</v>
      </c>
      <c r="P1144" s="29">
        <v>237</v>
      </c>
      <c r="Q1144" s="29">
        <v>237</v>
      </c>
      <c r="R1144" s="29">
        <v>237</v>
      </c>
      <c r="S1144" s="29">
        <v>237</v>
      </c>
      <c r="T1144" s="29">
        <v>237</v>
      </c>
      <c r="U1144" s="29">
        <v>237</v>
      </c>
      <c r="V1144" s="29">
        <v>237</v>
      </c>
      <c r="W1144" s="29">
        <v>237.3</v>
      </c>
      <c r="X1144" s="26">
        <v>0</v>
      </c>
      <c r="Y1144" s="26">
        <v>0</v>
      </c>
      <c r="Z1144" s="26">
        <v>0</v>
      </c>
      <c r="AA1144" s="26">
        <v>0</v>
      </c>
      <c r="AB1144" s="26">
        <v>0</v>
      </c>
      <c r="AC1144" s="26">
        <v>0</v>
      </c>
      <c r="AD1144" s="26">
        <v>0</v>
      </c>
      <c r="AE1144" s="26">
        <v>0</v>
      </c>
      <c r="AF1144" s="26">
        <v>0</v>
      </c>
      <c r="AG1144" s="26">
        <v>0</v>
      </c>
      <c r="AH1144" s="26">
        <v>0</v>
      </c>
      <c r="AI1144" s="26"/>
      <c r="AJ1144" s="26"/>
      <c r="AK1144" s="26"/>
      <c r="AL1144" s="26"/>
      <c r="AM1144" s="26"/>
      <c r="AN1144" s="26"/>
      <c r="AO1144" s="26"/>
      <c r="AP1144" s="26"/>
      <c r="AQ1144" s="26"/>
      <c r="AR1144" s="26">
        <v>1185</v>
      </c>
      <c r="AS1144" s="26"/>
      <c r="AT1144" s="26"/>
      <c r="AU1144" s="26"/>
      <c r="AV1144" s="26"/>
      <c r="AW1144" s="26"/>
      <c r="AX1144" s="26"/>
      <c r="AY1144" s="26"/>
      <c r="AZ1144" s="26"/>
      <c r="BA1144" s="26"/>
      <c r="BB1144" s="26"/>
      <c r="BC1144" s="26"/>
      <c r="BD1144" s="26"/>
      <c r="BE1144" s="26"/>
      <c r="BF1144" s="26"/>
      <c r="BG1144" s="26"/>
      <c r="BH1144" s="26"/>
      <c r="BI1144" s="26"/>
      <c r="BJ1144" s="26"/>
      <c r="BK1144" s="26"/>
      <c r="BL1144" s="41"/>
      <c r="BM1144" t="s">
        <v>100</v>
      </c>
    </row>
    <row r="1145" spans="1:65" x14ac:dyDescent="0.2">
      <c r="A1145" s="6"/>
      <c r="B1145" s="40" t="s">
        <v>56</v>
      </c>
      <c r="C1145" s="24" t="s">
        <v>83</v>
      </c>
      <c r="D1145" s="25"/>
      <c r="E1145" s="26"/>
      <c r="F1145" s="26"/>
      <c r="G1145" s="26"/>
      <c r="H1145" s="26"/>
      <c r="I1145" s="26"/>
      <c r="J1145" s="26"/>
      <c r="K1145" s="26"/>
      <c r="L1145" s="26"/>
      <c r="M1145" s="26"/>
      <c r="N1145" s="26"/>
      <c r="O1145" s="26"/>
      <c r="P1145" s="26"/>
      <c r="Q1145" s="26"/>
      <c r="R1145" s="26"/>
      <c r="S1145" s="26"/>
      <c r="T1145" s="26"/>
      <c r="U1145" s="26"/>
      <c r="V1145" s="26"/>
      <c r="W1145" s="44"/>
      <c r="X1145" s="44"/>
      <c r="Y1145" s="44"/>
      <c r="Z1145" s="44"/>
      <c r="AA1145" s="44"/>
      <c r="AB1145" s="44"/>
      <c r="AC1145" s="44"/>
      <c r="AD1145" s="44"/>
      <c r="AE1145" s="44"/>
      <c r="AF1145" s="44"/>
      <c r="AG1145" s="44"/>
      <c r="AH1145" s="44"/>
      <c r="AI1145" s="44"/>
      <c r="AJ1145" s="44"/>
      <c r="AK1145" s="44"/>
      <c r="AL1145" s="44"/>
      <c r="AM1145" s="44"/>
      <c r="AN1145" s="44"/>
      <c r="AO1145" s="44"/>
      <c r="AP1145" s="44"/>
      <c r="AQ1145" s="44"/>
      <c r="AR1145" s="44"/>
      <c r="AS1145" s="30"/>
      <c r="AT1145" s="30"/>
      <c r="AU1145" s="30"/>
      <c r="AV1145" s="30"/>
      <c r="AW1145" s="30"/>
      <c r="AX1145" s="30"/>
      <c r="AY1145" s="30"/>
      <c r="AZ1145" s="30"/>
      <c r="BA1145" s="30"/>
      <c r="BB1145" s="30"/>
      <c r="BC1145" s="30"/>
      <c r="BD1145" s="30"/>
      <c r="BE1145" s="30"/>
      <c r="BF1145" s="30"/>
      <c r="BG1145" s="30"/>
      <c r="BH1145" s="30"/>
      <c r="BI1145" s="30"/>
      <c r="BJ1145" s="30"/>
      <c r="BK1145" s="30"/>
      <c r="BL1145" s="43"/>
      <c r="BM1145" t="s">
        <v>100</v>
      </c>
    </row>
    <row r="1146" spans="1:65" x14ac:dyDescent="0.2">
      <c r="A1146" s="6"/>
      <c r="B1146" s="40" t="s">
        <v>56</v>
      </c>
      <c r="C1146" s="24" t="s">
        <v>75</v>
      </c>
      <c r="D1146" s="25"/>
      <c r="E1146" s="26"/>
      <c r="F1146" s="26"/>
      <c r="G1146" s="26"/>
      <c r="H1146" s="26"/>
      <c r="I1146" s="26"/>
      <c r="J1146" s="26"/>
      <c r="K1146" s="26"/>
      <c r="L1146" s="26"/>
      <c r="M1146" s="26"/>
      <c r="N1146" s="26"/>
      <c r="O1146" s="26"/>
      <c r="P1146" s="26"/>
      <c r="Q1146" s="26"/>
      <c r="R1146" s="26"/>
      <c r="S1146" s="26"/>
      <c r="T1146" s="26"/>
      <c r="U1146" s="26"/>
      <c r="V1146" s="26"/>
      <c r="W1146" s="26"/>
      <c r="X1146" s="26"/>
      <c r="Y1146" s="26"/>
      <c r="Z1146" s="26"/>
      <c r="AA1146" s="26"/>
      <c r="AB1146" s="26"/>
      <c r="AC1146" s="26"/>
      <c r="AD1146" s="26"/>
      <c r="AE1146" s="26"/>
      <c r="AF1146" s="26"/>
      <c r="AG1146" s="26"/>
      <c r="AH1146" s="26"/>
      <c r="AI1146" s="26"/>
      <c r="AJ1146" s="26"/>
      <c r="AK1146" s="26"/>
      <c r="AL1146" s="26"/>
      <c r="AM1146" s="26"/>
      <c r="AN1146" s="26"/>
      <c r="AO1146" s="26"/>
      <c r="AP1146" s="26"/>
      <c r="AQ1146" s="26"/>
      <c r="AR1146" s="26"/>
      <c r="AS1146" s="26"/>
      <c r="AT1146" s="26"/>
      <c r="AU1146" s="26"/>
      <c r="AV1146" s="26"/>
      <c r="AW1146" s="26"/>
      <c r="AX1146" s="26"/>
      <c r="AY1146" s="26"/>
      <c r="AZ1146" s="26"/>
      <c r="BA1146" s="26"/>
      <c r="BB1146" s="26"/>
      <c r="BC1146" s="26"/>
      <c r="BD1146" s="26"/>
      <c r="BE1146" s="26"/>
      <c r="BF1146" s="26"/>
      <c r="BG1146" s="26"/>
      <c r="BH1146" s="26"/>
      <c r="BI1146" s="26"/>
      <c r="BJ1146" s="26"/>
      <c r="BK1146" s="26"/>
      <c r="BL1146" s="41"/>
      <c r="BM1146" t="s">
        <v>100</v>
      </c>
    </row>
    <row r="1147" spans="1:65" x14ac:dyDescent="0.2">
      <c r="A1147" s="6"/>
      <c r="B1147" s="40" t="s">
        <v>56</v>
      </c>
      <c r="C1147" s="24" t="s">
        <v>79</v>
      </c>
      <c r="D1147" s="25"/>
      <c r="E1147" s="26"/>
      <c r="F1147" s="26"/>
      <c r="G1147" s="26"/>
      <c r="H1147" s="26"/>
      <c r="I1147" s="26"/>
      <c r="J1147" s="26"/>
      <c r="K1147" s="26"/>
      <c r="L1147" s="26"/>
      <c r="M1147" s="26"/>
      <c r="N1147" s="26"/>
      <c r="O1147" s="26"/>
      <c r="P1147" s="26"/>
      <c r="Q1147" s="26"/>
      <c r="R1147" s="26"/>
      <c r="S1147" s="26"/>
      <c r="T1147" s="26"/>
      <c r="U1147" s="26"/>
      <c r="V1147" s="26"/>
      <c r="W1147" s="26"/>
      <c r="X1147" s="26"/>
      <c r="Y1147" s="26"/>
      <c r="Z1147" s="26"/>
      <c r="AA1147" s="26"/>
      <c r="AB1147" s="26"/>
      <c r="AC1147" s="26"/>
      <c r="AD1147" s="26"/>
      <c r="AE1147" s="26"/>
      <c r="AF1147" s="26"/>
      <c r="AG1147" s="26"/>
      <c r="AH1147" s="26"/>
      <c r="AI1147" s="26"/>
      <c r="AJ1147" s="26"/>
      <c r="AK1147" s="26"/>
      <c r="AL1147" s="26"/>
      <c r="AM1147" s="26"/>
      <c r="AN1147" s="26"/>
      <c r="AO1147" s="26"/>
      <c r="AP1147" s="26"/>
      <c r="AQ1147" s="26"/>
      <c r="AR1147" s="26"/>
      <c r="AS1147" s="26"/>
      <c r="AT1147" s="26"/>
      <c r="AU1147" s="26"/>
      <c r="AV1147" s="26"/>
      <c r="AW1147" s="26"/>
      <c r="AX1147" s="26"/>
      <c r="AY1147" s="26"/>
      <c r="AZ1147" s="26"/>
      <c r="BA1147" s="26"/>
      <c r="BB1147" s="26"/>
      <c r="BC1147" s="26"/>
      <c r="BD1147" s="26"/>
      <c r="BE1147" s="26"/>
      <c r="BF1147" s="26"/>
      <c r="BG1147" s="26"/>
      <c r="BH1147" s="26"/>
      <c r="BI1147" s="26"/>
      <c r="BJ1147" s="26"/>
      <c r="BK1147" s="26"/>
      <c r="BL1147" s="41"/>
      <c r="BM1147" t="s">
        <v>100</v>
      </c>
    </row>
    <row r="1148" spans="1:65" x14ac:dyDescent="0.2">
      <c r="A1148" s="6"/>
      <c r="B1148" s="40" t="s">
        <v>56</v>
      </c>
      <c r="C1148" s="24" t="s">
        <v>80</v>
      </c>
      <c r="D1148" s="25"/>
      <c r="E1148" s="26"/>
      <c r="F1148" s="26"/>
      <c r="G1148" s="26"/>
      <c r="H1148" s="26"/>
      <c r="I1148" s="26"/>
      <c r="J1148" s="26"/>
      <c r="K1148" s="26"/>
      <c r="L1148" s="26"/>
      <c r="M1148" s="26"/>
      <c r="N1148" s="26"/>
      <c r="O1148" s="26"/>
      <c r="P1148" s="26"/>
      <c r="Q1148" s="26"/>
      <c r="R1148" s="26"/>
      <c r="S1148" s="26"/>
      <c r="T1148" s="26"/>
      <c r="U1148" s="26"/>
      <c r="V1148" s="26"/>
      <c r="W1148" s="26"/>
      <c r="X1148" s="26"/>
      <c r="Y1148" s="26"/>
      <c r="Z1148" s="26"/>
      <c r="AA1148" s="26"/>
      <c r="AB1148" s="26"/>
      <c r="AC1148" s="26"/>
      <c r="AD1148" s="26"/>
      <c r="AE1148" s="26"/>
      <c r="AF1148" s="26"/>
      <c r="AG1148" s="26"/>
      <c r="AH1148" s="26"/>
      <c r="AI1148" s="26"/>
      <c r="AJ1148" s="26"/>
      <c r="AK1148" s="26"/>
      <c r="AL1148" s="26"/>
      <c r="AM1148" s="26"/>
      <c r="AN1148" s="26"/>
      <c r="AO1148" s="26"/>
      <c r="AP1148" s="26"/>
      <c r="AQ1148" s="26"/>
      <c r="AR1148" s="26"/>
      <c r="AS1148" s="26"/>
      <c r="AT1148" s="26"/>
      <c r="AU1148" s="26"/>
      <c r="AV1148" s="26"/>
      <c r="AW1148" s="26"/>
      <c r="AX1148" s="26"/>
      <c r="AY1148" s="26"/>
      <c r="AZ1148" s="26"/>
      <c r="BA1148" s="26"/>
      <c r="BB1148" s="26"/>
      <c r="BC1148" s="26"/>
      <c r="BD1148" s="26"/>
      <c r="BE1148" s="26"/>
      <c r="BF1148" s="26"/>
      <c r="BG1148" s="26"/>
      <c r="BH1148" s="26"/>
      <c r="BI1148" s="26"/>
      <c r="BJ1148" s="26"/>
      <c r="BK1148" s="26"/>
      <c r="BL1148" s="41"/>
      <c r="BM1148" t="s">
        <v>100</v>
      </c>
    </row>
    <row r="1149" spans="1:65" x14ac:dyDescent="0.2">
      <c r="A1149" s="6"/>
      <c r="B1149" s="40" t="s">
        <v>56</v>
      </c>
      <c r="C1149" s="24" t="s">
        <v>78</v>
      </c>
      <c r="D1149" s="25"/>
      <c r="E1149" s="26"/>
      <c r="F1149" s="26"/>
      <c r="G1149" s="26"/>
      <c r="H1149" s="26"/>
      <c r="I1149" s="26"/>
      <c r="J1149" s="26"/>
      <c r="K1149" s="26"/>
      <c r="L1149" s="26"/>
      <c r="M1149" s="26"/>
      <c r="N1149" s="26"/>
      <c r="O1149" s="26"/>
      <c r="P1149" s="26"/>
      <c r="Q1149" s="26"/>
      <c r="R1149" s="26"/>
      <c r="S1149" s="26"/>
      <c r="T1149" s="26"/>
      <c r="U1149" s="26"/>
      <c r="V1149" s="26"/>
      <c r="W1149" s="26"/>
      <c r="X1149" s="26"/>
      <c r="Y1149" s="26"/>
      <c r="Z1149" s="26"/>
      <c r="AA1149" s="26"/>
      <c r="AB1149" s="26"/>
      <c r="AC1149" s="26"/>
      <c r="AD1149" s="26"/>
      <c r="AE1149" s="26"/>
      <c r="AF1149" s="26"/>
      <c r="AG1149" s="26"/>
      <c r="AH1149" s="26"/>
      <c r="AI1149" s="26"/>
      <c r="AJ1149" s="26"/>
      <c r="AK1149" s="26"/>
      <c r="AL1149" s="26"/>
      <c r="AM1149" s="26"/>
      <c r="AN1149" s="26"/>
      <c r="AO1149" s="26"/>
      <c r="AP1149" s="26"/>
      <c r="AQ1149" s="26"/>
      <c r="AR1149" s="26"/>
      <c r="AS1149" s="26"/>
      <c r="AT1149" s="26"/>
      <c r="AU1149" s="26"/>
      <c r="AV1149" s="26"/>
      <c r="AW1149" s="26"/>
      <c r="AX1149" s="26"/>
      <c r="AY1149" s="26"/>
      <c r="AZ1149" s="26"/>
      <c r="BA1149" s="26"/>
      <c r="BB1149" s="26"/>
      <c r="BC1149" s="26"/>
      <c r="BD1149" s="26"/>
      <c r="BE1149" s="26"/>
      <c r="BF1149" s="26"/>
      <c r="BG1149" s="26"/>
      <c r="BH1149" s="26"/>
      <c r="BI1149" s="26"/>
      <c r="BJ1149" s="26"/>
      <c r="BK1149" s="26"/>
      <c r="BL1149" s="41"/>
      <c r="BM1149" t="s">
        <v>100</v>
      </c>
    </row>
    <row r="1150" spans="1:65" x14ac:dyDescent="0.2">
      <c r="A1150" s="6"/>
      <c r="B1150" s="40" t="s">
        <v>56</v>
      </c>
      <c r="C1150" s="31" t="s">
        <v>43</v>
      </c>
      <c r="D1150" s="27">
        <v>292</v>
      </c>
      <c r="E1150" s="28">
        <v>0</v>
      </c>
      <c r="F1150" s="28">
        <v>0</v>
      </c>
      <c r="G1150" s="28">
        <v>0</v>
      </c>
      <c r="H1150" s="28">
        <v>0</v>
      </c>
      <c r="I1150" s="28">
        <v>0</v>
      </c>
      <c r="J1150" s="28">
        <v>0</v>
      </c>
      <c r="K1150" s="28">
        <v>0</v>
      </c>
      <c r="L1150" s="28">
        <v>292</v>
      </c>
      <c r="M1150" s="28">
        <v>292</v>
      </c>
      <c r="N1150" s="28">
        <v>0</v>
      </c>
      <c r="O1150" s="28">
        <v>0</v>
      </c>
      <c r="P1150" s="28">
        <v>292</v>
      </c>
      <c r="Q1150" s="28">
        <v>292</v>
      </c>
      <c r="R1150" s="28">
        <v>292</v>
      </c>
      <c r="S1150" s="28">
        <v>292</v>
      </c>
      <c r="T1150" s="28">
        <v>292</v>
      </c>
      <c r="U1150" s="28">
        <v>292</v>
      </c>
      <c r="V1150" s="28">
        <v>292</v>
      </c>
      <c r="W1150" s="28">
        <v>292</v>
      </c>
      <c r="X1150" s="28">
        <v>292</v>
      </c>
      <c r="Y1150" s="28">
        <v>292</v>
      </c>
      <c r="Z1150" s="28">
        <v>292</v>
      </c>
      <c r="AA1150" s="28">
        <v>292</v>
      </c>
      <c r="AB1150" s="28">
        <v>292</v>
      </c>
      <c r="AC1150" s="28">
        <v>292</v>
      </c>
      <c r="AD1150" s="28">
        <v>292</v>
      </c>
      <c r="AE1150" s="28">
        <v>292</v>
      </c>
      <c r="AF1150" s="28">
        <v>292</v>
      </c>
      <c r="AG1150" s="28">
        <v>292</v>
      </c>
      <c r="AH1150" s="28">
        <v>292</v>
      </c>
      <c r="AI1150" s="28">
        <v>292</v>
      </c>
      <c r="AJ1150" s="28">
        <v>292</v>
      </c>
      <c r="AK1150" s="28">
        <v>292</v>
      </c>
      <c r="AL1150" s="28">
        <v>292</v>
      </c>
      <c r="AM1150" s="28">
        <v>292</v>
      </c>
      <c r="AN1150" s="28">
        <v>292</v>
      </c>
      <c r="AO1150" s="28">
        <v>292</v>
      </c>
      <c r="AP1150" s="28">
        <v>292</v>
      </c>
      <c r="AQ1150" s="28">
        <v>292</v>
      </c>
      <c r="AR1150" s="28">
        <v>292</v>
      </c>
      <c r="AS1150" s="28">
        <v>292</v>
      </c>
      <c r="AT1150" s="28">
        <v>292</v>
      </c>
      <c r="AU1150" s="28">
        <v>292</v>
      </c>
      <c r="AV1150" s="28">
        <v>292</v>
      </c>
      <c r="AW1150" s="28">
        <v>292</v>
      </c>
      <c r="AX1150" s="28">
        <v>292</v>
      </c>
      <c r="AY1150" s="28">
        <v>292</v>
      </c>
      <c r="AZ1150" s="28">
        <v>292</v>
      </c>
      <c r="BA1150" s="28">
        <v>292</v>
      </c>
      <c r="BB1150" s="28">
        <v>292</v>
      </c>
      <c r="BC1150" s="28">
        <v>292</v>
      </c>
      <c r="BD1150" s="28">
        <v>292</v>
      </c>
      <c r="BE1150" s="28">
        <v>292</v>
      </c>
      <c r="BF1150" s="28">
        <v>292</v>
      </c>
      <c r="BG1150" s="28">
        <v>292</v>
      </c>
      <c r="BH1150" s="28">
        <v>292</v>
      </c>
      <c r="BI1150" s="28">
        <v>292</v>
      </c>
      <c r="BJ1150" s="28">
        <v>292</v>
      </c>
      <c r="BK1150" s="28">
        <v>292</v>
      </c>
      <c r="BL1150" s="42">
        <v>292</v>
      </c>
      <c r="BM1150" t="s">
        <v>100</v>
      </c>
    </row>
    <row r="1151" spans="1:65" x14ac:dyDescent="0.2">
      <c r="A1151" s="6"/>
      <c r="B1151" s="40" t="s">
        <v>56</v>
      </c>
      <c r="C1151" s="24" t="s">
        <v>74</v>
      </c>
      <c r="D1151" s="35">
        <v>292</v>
      </c>
      <c r="E1151" s="29">
        <v>0</v>
      </c>
      <c r="F1151" s="29">
        <v>0</v>
      </c>
      <c r="G1151" s="29">
        <v>0</v>
      </c>
      <c r="H1151" s="29">
        <v>0</v>
      </c>
      <c r="I1151" s="29">
        <v>0</v>
      </c>
      <c r="J1151" s="29">
        <v>0</v>
      </c>
      <c r="K1151" s="29">
        <v>0</v>
      </c>
      <c r="L1151" s="29">
        <v>292</v>
      </c>
      <c r="M1151" s="29">
        <v>292</v>
      </c>
      <c r="N1151" s="29">
        <v>0</v>
      </c>
      <c r="O1151" s="29">
        <v>0</v>
      </c>
      <c r="P1151" s="29">
        <v>292</v>
      </c>
      <c r="Q1151" s="29">
        <v>292</v>
      </c>
      <c r="R1151" s="29">
        <v>292</v>
      </c>
      <c r="S1151" s="29">
        <v>292</v>
      </c>
      <c r="T1151" s="29">
        <v>292</v>
      </c>
      <c r="U1151" s="29">
        <v>292</v>
      </c>
      <c r="V1151" s="29">
        <v>292</v>
      </c>
      <c r="W1151" s="29">
        <v>292</v>
      </c>
      <c r="X1151" s="26">
        <v>0</v>
      </c>
      <c r="Y1151" s="26">
        <v>0</v>
      </c>
      <c r="Z1151" s="26">
        <v>0</v>
      </c>
      <c r="AA1151" s="26">
        <v>0</v>
      </c>
      <c r="AB1151" s="26">
        <v>0</v>
      </c>
      <c r="AC1151" s="26">
        <v>0</v>
      </c>
      <c r="AD1151" s="26">
        <v>0</v>
      </c>
      <c r="AE1151" s="26">
        <v>0</v>
      </c>
      <c r="AF1151" s="26">
        <v>0</v>
      </c>
      <c r="AG1151" s="26">
        <v>0</v>
      </c>
      <c r="AH1151" s="26">
        <v>0</v>
      </c>
      <c r="AI1151" s="26"/>
      <c r="AJ1151" s="26"/>
      <c r="AK1151" s="26"/>
      <c r="AL1151" s="26"/>
      <c r="AM1151" s="26"/>
      <c r="AN1151" s="26"/>
      <c r="AO1151" s="26"/>
      <c r="AP1151" s="26"/>
      <c r="AQ1151" s="26"/>
      <c r="AR1151" s="26"/>
      <c r="AS1151" s="26"/>
      <c r="AT1151" s="26"/>
      <c r="AU1151" s="26"/>
      <c r="AV1151" s="26"/>
      <c r="AW1151" s="26"/>
      <c r="AX1151" s="26"/>
      <c r="AY1151" s="26"/>
      <c r="AZ1151" s="26"/>
      <c r="BA1151" s="26"/>
      <c r="BB1151" s="26"/>
      <c r="BC1151" s="26"/>
      <c r="BD1151" s="26"/>
      <c r="BE1151" s="26"/>
      <c r="BF1151" s="26"/>
      <c r="BG1151" s="26"/>
      <c r="BH1151" s="26"/>
      <c r="BI1151" s="26"/>
      <c r="BJ1151" s="26"/>
      <c r="BK1151" s="26"/>
      <c r="BL1151" s="41"/>
      <c r="BM1151" t="s">
        <v>100</v>
      </c>
    </row>
    <row r="1152" spans="1:65" x14ac:dyDescent="0.2">
      <c r="A1152" s="6"/>
      <c r="B1152" s="40" t="s">
        <v>56</v>
      </c>
      <c r="C1152" s="24" t="s">
        <v>83</v>
      </c>
      <c r="D1152" s="25"/>
      <c r="E1152" s="26"/>
      <c r="F1152" s="26"/>
      <c r="G1152" s="26"/>
      <c r="H1152" s="26"/>
      <c r="I1152" s="26"/>
      <c r="J1152" s="26"/>
      <c r="K1152" s="26"/>
      <c r="L1152" s="26"/>
      <c r="M1152" s="26"/>
      <c r="N1152" s="26"/>
      <c r="O1152" s="26"/>
      <c r="P1152" s="26"/>
      <c r="Q1152" s="26"/>
      <c r="R1152" s="26"/>
      <c r="S1152" s="26"/>
      <c r="T1152" s="26"/>
      <c r="U1152" s="26"/>
      <c r="V1152" s="26"/>
      <c r="W1152" s="30"/>
      <c r="X1152" s="30"/>
      <c r="Y1152" s="30"/>
      <c r="Z1152" s="30"/>
      <c r="AA1152" s="30"/>
      <c r="AB1152" s="30"/>
      <c r="AC1152" s="30"/>
      <c r="AD1152" s="30"/>
      <c r="AE1152" s="30"/>
      <c r="AF1152" s="30"/>
      <c r="AG1152" s="30"/>
      <c r="AH1152" s="30"/>
      <c r="AI1152" s="30"/>
      <c r="AJ1152" s="30"/>
      <c r="AK1152" s="30"/>
      <c r="AL1152" s="30"/>
      <c r="AM1152" s="30"/>
      <c r="AN1152" s="30"/>
      <c r="AO1152" s="30"/>
      <c r="AP1152" s="30"/>
      <c r="AQ1152" s="30"/>
      <c r="AR1152" s="30"/>
      <c r="AS1152" s="30"/>
      <c r="AT1152" s="30"/>
      <c r="AU1152" s="30"/>
      <c r="AV1152" s="30"/>
      <c r="AW1152" s="30"/>
      <c r="AX1152" s="30"/>
      <c r="AY1152" s="30"/>
      <c r="AZ1152" s="30"/>
      <c r="BA1152" s="30"/>
      <c r="BB1152" s="30"/>
      <c r="BC1152" s="30"/>
      <c r="BD1152" s="30"/>
      <c r="BE1152" s="30"/>
      <c r="BF1152" s="30"/>
      <c r="BG1152" s="30"/>
      <c r="BH1152" s="30"/>
      <c r="BI1152" s="30"/>
      <c r="BJ1152" s="30"/>
      <c r="BK1152" s="30"/>
      <c r="BL1152" s="43"/>
      <c r="BM1152" t="s">
        <v>100</v>
      </c>
    </row>
    <row r="1153" spans="1:65" x14ac:dyDescent="0.2">
      <c r="A1153" s="6"/>
      <c r="B1153" s="40" t="s">
        <v>56</v>
      </c>
      <c r="C1153" s="24" t="s">
        <v>75</v>
      </c>
      <c r="D1153" s="25"/>
      <c r="E1153" s="26"/>
      <c r="F1153" s="26"/>
      <c r="G1153" s="26"/>
      <c r="H1153" s="26"/>
      <c r="I1153" s="26"/>
      <c r="J1153" s="26"/>
      <c r="K1153" s="26"/>
      <c r="L1153" s="26"/>
      <c r="M1153" s="26"/>
      <c r="N1153" s="26"/>
      <c r="O1153" s="26"/>
      <c r="P1153" s="26"/>
      <c r="Q1153" s="26"/>
      <c r="R1153" s="26"/>
      <c r="S1153" s="26"/>
      <c r="T1153" s="26"/>
      <c r="U1153" s="26"/>
      <c r="V1153" s="26"/>
      <c r="W1153" s="26"/>
      <c r="X1153" s="26"/>
      <c r="Y1153" s="26"/>
      <c r="Z1153" s="26"/>
      <c r="AA1153" s="26"/>
      <c r="AB1153" s="26"/>
      <c r="AC1153" s="26"/>
      <c r="AD1153" s="26"/>
      <c r="AE1153" s="26"/>
      <c r="AF1153" s="26"/>
      <c r="AG1153" s="26"/>
      <c r="AH1153" s="26"/>
      <c r="AI1153" s="26"/>
      <c r="AJ1153" s="26"/>
      <c r="AK1153" s="26"/>
      <c r="AL1153" s="26"/>
      <c r="AM1153" s="26"/>
      <c r="AN1153" s="26"/>
      <c r="AO1153" s="26"/>
      <c r="AP1153" s="26"/>
      <c r="AQ1153" s="26"/>
      <c r="AR1153" s="26"/>
      <c r="AS1153" s="26"/>
      <c r="AT1153" s="26"/>
      <c r="AU1153" s="26"/>
      <c r="AV1153" s="26"/>
      <c r="AW1153" s="26"/>
      <c r="AX1153" s="26"/>
      <c r="AY1153" s="26"/>
      <c r="AZ1153" s="26"/>
      <c r="BA1153" s="26"/>
      <c r="BB1153" s="26"/>
      <c r="BC1153" s="26"/>
      <c r="BD1153" s="26"/>
      <c r="BE1153" s="26"/>
      <c r="BF1153" s="26"/>
      <c r="BG1153" s="26"/>
      <c r="BH1153" s="26"/>
      <c r="BI1153" s="26"/>
      <c r="BJ1153" s="26"/>
      <c r="BK1153" s="26"/>
      <c r="BL1153" s="41"/>
      <c r="BM1153" t="s">
        <v>100</v>
      </c>
    </row>
    <row r="1154" spans="1:65" x14ac:dyDescent="0.2">
      <c r="A1154" s="6"/>
      <c r="B1154" s="40" t="s">
        <v>56</v>
      </c>
      <c r="C1154" s="24" t="s">
        <v>79</v>
      </c>
      <c r="D1154" s="25"/>
      <c r="E1154" s="26"/>
      <c r="F1154" s="26"/>
      <c r="G1154" s="26"/>
      <c r="H1154" s="26"/>
      <c r="I1154" s="26"/>
      <c r="J1154" s="26"/>
      <c r="K1154" s="26"/>
      <c r="L1154" s="26"/>
      <c r="M1154" s="26"/>
      <c r="N1154" s="26"/>
      <c r="O1154" s="26"/>
      <c r="P1154" s="26"/>
      <c r="Q1154" s="26"/>
      <c r="R1154" s="26"/>
      <c r="S1154" s="26"/>
      <c r="T1154" s="26"/>
      <c r="U1154" s="26"/>
      <c r="V1154" s="26"/>
      <c r="W1154" s="26"/>
      <c r="X1154" s="26"/>
      <c r="Y1154" s="26"/>
      <c r="Z1154" s="26"/>
      <c r="AA1154" s="26"/>
      <c r="AB1154" s="26"/>
      <c r="AC1154" s="26"/>
      <c r="AD1154" s="26"/>
      <c r="AE1154" s="26"/>
      <c r="AF1154" s="26"/>
      <c r="AG1154" s="26"/>
      <c r="AH1154" s="26"/>
      <c r="AI1154" s="26"/>
      <c r="AJ1154" s="26"/>
      <c r="AK1154" s="26"/>
      <c r="AL1154" s="26"/>
      <c r="AM1154" s="26"/>
      <c r="AN1154" s="26"/>
      <c r="AO1154" s="26"/>
      <c r="AP1154" s="26"/>
      <c r="AQ1154" s="26"/>
      <c r="AR1154" s="26"/>
      <c r="AS1154" s="26"/>
      <c r="AT1154" s="26"/>
      <c r="AU1154" s="26"/>
      <c r="AV1154" s="26"/>
      <c r="AW1154" s="26"/>
      <c r="AX1154" s="26"/>
      <c r="AY1154" s="26"/>
      <c r="AZ1154" s="26"/>
      <c r="BA1154" s="26"/>
      <c r="BB1154" s="26"/>
      <c r="BC1154" s="26"/>
      <c r="BD1154" s="26"/>
      <c r="BE1154" s="26"/>
      <c r="BF1154" s="26"/>
      <c r="BG1154" s="26"/>
      <c r="BH1154" s="26"/>
      <c r="BI1154" s="26"/>
      <c r="BJ1154" s="26"/>
      <c r="BK1154" s="26"/>
      <c r="BL1154" s="41"/>
      <c r="BM1154" t="s">
        <v>100</v>
      </c>
    </row>
    <row r="1155" spans="1:65" x14ac:dyDescent="0.2">
      <c r="A1155" s="6"/>
      <c r="B1155" s="40" t="s">
        <v>56</v>
      </c>
      <c r="C1155" s="24" t="s">
        <v>80</v>
      </c>
      <c r="D1155" s="25"/>
      <c r="E1155" s="26"/>
      <c r="F1155" s="26"/>
      <c r="G1155" s="26"/>
      <c r="H1155" s="26"/>
      <c r="I1155" s="26"/>
      <c r="J1155" s="26"/>
      <c r="K1155" s="26"/>
      <c r="L1155" s="26"/>
      <c r="M1155" s="26"/>
      <c r="N1155" s="26"/>
      <c r="O1155" s="26"/>
      <c r="P1155" s="26"/>
      <c r="Q1155" s="26"/>
      <c r="R1155" s="26"/>
      <c r="S1155" s="26"/>
      <c r="T1155" s="26"/>
      <c r="U1155" s="26"/>
      <c r="V1155" s="26"/>
      <c r="W1155" s="26"/>
      <c r="X1155" s="26"/>
      <c r="Y1155" s="26"/>
      <c r="Z1155" s="26"/>
      <c r="AA1155" s="26"/>
      <c r="AB1155" s="26"/>
      <c r="AC1155" s="26"/>
      <c r="AD1155" s="26"/>
      <c r="AE1155" s="26"/>
      <c r="AF1155" s="26"/>
      <c r="AG1155" s="26"/>
      <c r="AH1155" s="26"/>
      <c r="AI1155" s="26"/>
      <c r="AJ1155" s="26"/>
      <c r="AK1155" s="26"/>
      <c r="AL1155" s="26"/>
      <c r="AM1155" s="26"/>
      <c r="AN1155" s="26"/>
      <c r="AO1155" s="26"/>
      <c r="AP1155" s="26"/>
      <c r="AQ1155" s="26"/>
      <c r="AR1155" s="26"/>
      <c r="AS1155" s="26"/>
      <c r="AT1155" s="26"/>
      <c r="AU1155" s="26"/>
      <c r="AV1155" s="26"/>
      <c r="AW1155" s="26"/>
      <c r="AX1155" s="26"/>
      <c r="AY1155" s="26"/>
      <c r="AZ1155" s="26"/>
      <c r="BA1155" s="26"/>
      <c r="BB1155" s="26"/>
      <c r="BC1155" s="26"/>
      <c r="BD1155" s="26"/>
      <c r="BE1155" s="26"/>
      <c r="BF1155" s="26"/>
      <c r="BG1155" s="26"/>
      <c r="BH1155" s="26"/>
      <c r="BI1155" s="26"/>
      <c r="BJ1155" s="26"/>
      <c r="BK1155" s="26"/>
      <c r="BL1155" s="41"/>
      <c r="BM1155" t="s">
        <v>100</v>
      </c>
    </row>
    <row r="1156" spans="1:65" x14ac:dyDescent="0.2">
      <c r="A1156" s="6"/>
      <c r="B1156" s="40" t="s">
        <v>56</v>
      </c>
      <c r="C1156" s="24" t="s">
        <v>78</v>
      </c>
      <c r="D1156" s="25"/>
      <c r="E1156" s="26"/>
      <c r="F1156" s="26"/>
      <c r="G1156" s="26"/>
      <c r="H1156" s="26"/>
      <c r="I1156" s="26"/>
      <c r="J1156" s="26"/>
      <c r="K1156" s="26"/>
      <c r="L1156" s="26"/>
      <c r="M1156" s="26"/>
      <c r="N1156" s="26"/>
      <c r="O1156" s="26"/>
      <c r="P1156" s="26"/>
      <c r="Q1156" s="26"/>
      <c r="R1156" s="26"/>
      <c r="S1156" s="26"/>
      <c r="T1156" s="26"/>
      <c r="U1156" s="26"/>
      <c r="V1156" s="26"/>
      <c r="W1156" s="26"/>
      <c r="X1156" s="26"/>
      <c r="Y1156" s="26"/>
      <c r="Z1156" s="26"/>
      <c r="AA1156" s="26"/>
      <c r="AB1156" s="26"/>
      <c r="AC1156" s="26"/>
      <c r="AD1156" s="26"/>
      <c r="AE1156" s="26"/>
      <c r="AF1156" s="26"/>
      <c r="AG1156" s="26"/>
      <c r="AH1156" s="26"/>
      <c r="AI1156" s="26"/>
      <c r="AJ1156" s="26"/>
      <c r="AK1156" s="26"/>
      <c r="AL1156" s="26"/>
      <c r="AM1156" s="26"/>
      <c r="AN1156" s="26"/>
      <c r="AO1156" s="26"/>
      <c r="AP1156" s="26"/>
      <c r="AQ1156" s="26"/>
      <c r="AR1156" s="26"/>
      <c r="AS1156" s="26"/>
      <c r="AT1156" s="26"/>
      <c r="AU1156" s="26"/>
      <c r="AV1156" s="26"/>
      <c r="AW1156" s="26"/>
      <c r="AX1156" s="26"/>
      <c r="AY1156" s="26"/>
      <c r="AZ1156" s="26"/>
      <c r="BA1156" s="26"/>
      <c r="BB1156" s="26"/>
      <c r="BC1156" s="26"/>
      <c r="BD1156" s="26"/>
      <c r="BE1156" s="26"/>
      <c r="BF1156" s="26"/>
      <c r="BG1156" s="26"/>
      <c r="BH1156" s="26"/>
      <c r="BI1156" s="26"/>
      <c r="BJ1156" s="26"/>
      <c r="BK1156" s="26"/>
      <c r="BL1156" s="41"/>
      <c r="BM1156" t="s">
        <v>100</v>
      </c>
    </row>
    <row r="1157" spans="1:65" x14ac:dyDescent="0.2">
      <c r="A1157" s="6"/>
      <c r="B1157" s="40" t="s">
        <v>56</v>
      </c>
      <c r="C1157" s="31" t="s">
        <v>46</v>
      </c>
      <c r="D1157" s="27">
        <v>15</v>
      </c>
      <c r="E1157" s="28">
        <v>15</v>
      </c>
      <c r="F1157" s="28">
        <v>15</v>
      </c>
      <c r="G1157" s="28">
        <v>15</v>
      </c>
      <c r="H1157" s="28">
        <v>17</v>
      </c>
      <c r="I1157" s="28">
        <v>20</v>
      </c>
      <c r="J1157" s="28">
        <v>27</v>
      </c>
      <c r="K1157" s="28">
        <v>28.7</v>
      </c>
      <c r="L1157" s="28">
        <v>34.1</v>
      </c>
      <c r="M1157" s="28">
        <v>35</v>
      </c>
      <c r="N1157" s="28">
        <v>36.1</v>
      </c>
      <c r="O1157" s="28">
        <v>44.8</v>
      </c>
      <c r="P1157" s="28">
        <v>56.8</v>
      </c>
      <c r="Q1157" s="28">
        <v>65.900000000000006</v>
      </c>
      <c r="R1157" s="28">
        <v>69.7</v>
      </c>
      <c r="S1157" s="28">
        <v>69.7</v>
      </c>
      <c r="T1157" s="28">
        <v>72.2</v>
      </c>
      <c r="U1157" s="28">
        <v>100.5</v>
      </c>
      <c r="V1157" s="28">
        <v>101</v>
      </c>
      <c r="W1157" s="28">
        <v>109.2</v>
      </c>
      <c r="X1157" s="28">
        <v>159.6</v>
      </c>
      <c r="Y1157" s="28">
        <v>210</v>
      </c>
      <c r="Z1157" s="28">
        <v>210</v>
      </c>
      <c r="AA1157" s="28">
        <v>210</v>
      </c>
      <c r="AB1157" s="28">
        <v>281</v>
      </c>
      <c r="AC1157" s="28">
        <v>281</v>
      </c>
      <c r="AD1157" s="28">
        <v>281</v>
      </c>
      <c r="AE1157" s="28">
        <v>281</v>
      </c>
      <c r="AF1157" s="28">
        <v>281</v>
      </c>
      <c r="AG1157" s="28">
        <v>281</v>
      </c>
      <c r="AH1157" s="28">
        <v>281</v>
      </c>
      <c r="AI1157" s="28">
        <v>281</v>
      </c>
      <c r="AJ1157" s="28">
        <v>281</v>
      </c>
      <c r="AK1157" s="28">
        <v>281</v>
      </c>
      <c r="AL1157" s="28">
        <v>281</v>
      </c>
      <c r="AM1157" s="28">
        <v>281</v>
      </c>
      <c r="AN1157" s="28">
        <v>281</v>
      </c>
      <c r="AO1157" s="28">
        <v>281</v>
      </c>
      <c r="AP1157" s="28">
        <v>281</v>
      </c>
      <c r="AQ1157" s="28">
        <v>281</v>
      </c>
      <c r="AR1157" s="28">
        <v>281</v>
      </c>
      <c r="AS1157" s="28">
        <v>281</v>
      </c>
      <c r="AT1157" s="28">
        <v>281</v>
      </c>
      <c r="AU1157" s="28">
        <v>281</v>
      </c>
      <c r="AV1157" s="28">
        <v>281</v>
      </c>
      <c r="AW1157" s="28">
        <v>281</v>
      </c>
      <c r="AX1157" s="28">
        <v>281</v>
      </c>
      <c r="AY1157" s="28">
        <v>281</v>
      </c>
      <c r="AZ1157" s="28">
        <v>281</v>
      </c>
      <c r="BA1157" s="28">
        <v>281</v>
      </c>
      <c r="BB1157" s="28">
        <v>281</v>
      </c>
      <c r="BC1157" s="28">
        <v>281</v>
      </c>
      <c r="BD1157" s="28">
        <v>281</v>
      </c>
      <c r="BE1157" s="28">
        <v>281</v>
      </c>
      <c r="BF1157" s="28">
        <v>281</v>
      </c>
      <c r="BG1157" s="28">
        <v>281</v>
      </c>
      <c r="BH1157" s="28">
        <v>281</v>
      </c>
      <c r="BI1157" s="28">
        <v>281</v>
      </c>
      <c r="BJ1157" s="28">
        <v>281</v>
      </c>
      <c r="BK1157" s="28">
        <v>281</v>
      </c>
      <c r="BL1157" s="28">
        <v>281</v>
      </c>
      <c r="BM1157" t="s">
        <v>100</v>
      </c>
    </row>
    <row r="1158" spans="1:65" x14ac:dyDescent="0.2">
      <c r="A1158" s="6"/>
      <c r="B1158" s="40" t="s">
        <v>56</v>
      </c>
      <c r="C1158" s="24" t="s">
        <v>74</v>
      </c>
      <c r="D1158" s="35">
        <v>15</v>
      </c>
      <c r="E1158" s="29">
        <v>15</v>
      </c>
      <c r="F1158" s="29">
        <v>15</v>
      </c>
      <c r="G1158" s="29">
        <v>15</v>
      </c>
      <c r="H1158" s="29">
        <v>17</v>
      </c>
      <c r="I1158" s="29">
        <v>20</v>
      </c>
      <c r="J1158" s="29">
        <v>27</v>
      </c>
      <c r="K1158" s="29">
        <v>28.7</v>
      </c>
      <c r="L1158" s="29">
        <v>34.1</v>
      </c>
      <c r="M1158" s="29">
        <v>35</v>
      </c>
      <c r="N1158" s="29">
        <v>36.1</v>
      </c>
      <c r="O1158" s="29">
        <v>44.8</v>
      </c>
      <c r="P1158" s="29">
        <v>56.8</v>
      </c>
      <c r="Q1158" s="29">
        <v>65.900000000000006</v>
      </c>
      <c r="R1158" s="29">
        <v>69.7</v>
      </c>
      <c r="S1158" s="29">
        <v>69.7</v>
      </c>
      <c r="T1158" s="29">
        <v>72.2</v>
      </c>
      <c r="U1158" s="29">
        <v>100.5</v>
      </c>
      <c r="V1158" s="29">
        <v>101</v>
      </c>
      <c r="W1158" s="29">
        <v>109.2</v>
      </c>
      <c r="X1158" s="26">
        <v>0</v>
      </c>
      <c r="Y1158" s="26">
        <v>210</v>
      </c>
      <c r="Z1158" s="26">
        <v>210</v>
      </c>
      <c r="AA1158" s="26">
        <v>210</v>
      </c>
      <c r="AB1158" s="26">
        <v>281</v>
      </c>
      <c r="AC1158" s="26">
        <v>281</v>
      </c>
      <c r="AD1158" s="26">
        <v>281</v>
      </c>
      <c r="AE1158" s="26">
        <v>281</v>
      </c>
      <c r="AF1158" s="26">
        <v>281</v>
      </c>
      <c r="AG1158" s="26">
        <v>281</v>
      </c>
      <c r="AH1158" s="26">
        <v>281</v>
      </c>
      <c r="AI1158" s="26"/>
      <c r="AJ1158" s="26"/>
      <c r="AK1158" s="26"/>
      <c r="AL1158" s="26"/>
      <c r="AM1158" s="26"/>
      <c r="AN1158" s="26"/>
      <c r="AO1158" s="26"/>
      <c r="AP1158" s="26"/>
      <c r="AQ1158" s="26"/>
      <c r="AR1158" s="26"/>
      <c r="AS1158" s="26"/>
      <c r="AT1158" s="26"/>
      <c r="AU1158" s="26"/>
      <c r="AV1158" s="26"/>
      <c r="AW1158" s="26"/>
      <c r="AX1158" s="26"/>
      <c r="AY1158" s="26"/>
      <c r="AZ1158" s="26"/>
      <c r="BA1158" s="26"/>
      <c r="BB1158" s="26"/>
      <c r="BC1158" s="26"/>
      <c r="BD1158" s="26"/>
      <c r="BE1158" s="26"/>
      <c r="BF1158" s="26"/>
      <c r="BG1158" s="26"/>
      <c r="BH1158" s="26"/>
      <c r="BI1158" s="26"/>
      <c r="BJ1158" s="26"/>
      <c r="BK1158" s="26"/>
      <c r="BL1158" s="41"/>
      <c r="BM1158" t="s">
        <v>100</v>
      </c>
    </row>
    <row r="1159" spans="1:65" x14ac:dyDescent="0.2">
      <c r="A1159" s="6"/>
      <c r="B1159" s="40" t="s">
        <v>56</v>
      </c>
      <c r="C1159" s="24" t="s">
        <v>83</v>
      </c>
      <c r="D1159" s="25"/>
      <c r="E1159" s="26"/>
      <c r="F1159" s="26"/>
      <c r="G1159" s="26"/>
      <c r="H1159" s="26"/>
      <c r="I1159" s="26"/>
      <c r="J1159" s="26"/>
      <c r="K1159" s="26"/>
      <c r="L1159" s="26"/>
      <c r="M1159" s="26"/>
      <c r="N1159" s="26"/>
      <c r="O1159" s="26"/>
      <c r="P1159" s="26"/>
      <c r="Q1159" s="26"/>
      <c r="R1159" s="26"/>
      <c r="S1159" s="26"/>
      <c r="T1159" s="26"/>
      <c r="U1159" s="26"/>
      <c r="V1159" s="26"/>
      <c r="W1159" s="44"/>
      <c r="X1159" s="44">
        <v>50.4</v>
      </c>
      <c r="Y1159" s="44">
        <v>50.4</v>
      </c>
      <c r="Z1159" s="44">
        <v>0</v>
      </c>
      <c r="AA1159" s="44">
        <v>0</v>
      </c>
      <c r="AB1159" s="44">
        <v>71</v>
      </c>
      <c r="AC1159" s="44">
        <v>0</v>
      </c>
      <c r="AD1159" s="44">
        <v>0</v>
      </c>
      <c r="AE1159" s="44">
        <v>0</v>
      </c>
      <c r="AF1159" s="44">
        <v>0</v>
      </c>
      <c r="AG1159" s="44">
        <v>0</v>
      </c>
      <c r="AH1159" s="44">
        <v>0</v>
      </c>
      <c r="AI1159" s="44"/>
      <c r="AJ1159" s="44"/>
      <c r="AK1159" s="44"/>
      <c r="AL1159" s="44"/>
      <c r="AM1159" s="44"/>
      <c r="AN1159" s="44"/>
      <c r="AO1159" s="44"/>
      <c r="AP1159" s="44"/>
      <c r="AQ1159" s="44"/>
      <c r="AR1159" s="44"/>
      <c r="AS1159" s="30"/>
      <c r="AT1159" s="30"/>
      <c r="AU1159" s="30"/>
      <c r="AV1159" s="30"/>
      <c r="AW1159" s="30"/>
      <c r="AX1159" s="30"/>
      <c r="AY1159" s="30"/>
      <c r="AZ1159" s="30"/>
      <c r="BA1159" s="30"/>
      <c r="BB1159" s="30"/>
      <c r="BC1159" s="30"/>
      <c r="BD1159" s="30"/>
      <c r="BE1159" s="30"/>
      <c r="BF1159" s="30"/>
      <c r="BG1159" s="30"/>
      <c r="BH1159" s="30"/>
      <c r="BI1159" s="30"/>
      <c r="BJ1159" s="30"/>
      <c r="BK1159" s="30"/>
      <c r="BL1159" s="43"/>
      <c r="BM1159" t="s">
        <v>100</v>
      </c>
    </row>
    <row r="1160" spans="1:65" x14ac:dyDescent="0.2">
      <c r="A1160" s="6"/>
      <c r="B1160" s="40" t="s">
        <v>56</v>
      </c>
      <c r="C1160" s="24" t="s">
        <v>75</v>
      </c>
      <c r="D1160" s="25"/>
      <c r="E1160" s="26"/>
      <c r="F1160" s="26"/>
      <c r="G1160" s="26"/>
      <c r="H1160" s="26"/>
      <c r="I1160" s="26"/>
      <c r="J1160" s="26"/>
      <c r="K1160" s="26"/>
      <c r="L1160" s="26"/>
      <c r="M1160" s="26"/>
      <c r="N1160" s="26"/>
      <c r="O1160" s="26"/>
      <c r="P1160" s="26"/>
      <c r="Q1160" s="26"/>
      <c r="R1160" s="26"/>
      <c r="S1160" s="26"/>
      <c r="T1160" s="26"/>
      <c r="U1160" s="26"/>
      <c r="V1160" s="26"/>
      <c r="W1160" s="26"/>
      <c r="X1160" s="26"/>
      <c r="Y1160" s="26"/>
      <c r="Z1160" s="26"/>
      <c r="AA1160" s="26"/>
      <c r="AB1160" s="26"/>
      <c r="AC1160" s="26"/>
      <c r="AD1160" s="26"/>
      <c r="AE1160" s="26"/>
      <c r="AF1160" s="26"/>
      <c r="AG1160" s="26"/>
      <c r="AH1160" s="26"/>
      <c r="AI1160" s="26"/>
      <c r="AJ1160" s="26"/>
      <c r="AK1160" s="26"/>
      <c r="AL1160" s="26"/>
      <c r="AM1160" s="26"/>
      <c r="AN1160" s="26"/>
      <c r="AO1160" s="26"/>
      <c r="AP1160" s="26"/>
      <c r="AQ1160" s="26"/>
      <c r="AR1160" s="26"/>
      <c r="AS1160" s="26"/>
      <c r="AT1160" s="26"/>
      <c r="AU1160" s="26"/>
      <c r="AV1160" s="26"/>
      <c r="AW1160" s="26"/>
      <c r="AX1160" s="26"/>
      <c r="AY1160" s="26"/>
      <c r="AZ1160" s="26"/>
      <c r="BA1160" s="26"/>
      <c r="BB1160" s="26"/>
      <c r="BC1160" s="26"/>
      <c r="BD1160" s="26"/>
      <c r="BE1160" s="26"/>
      <c r="BF1160" s="26"/>
      <c r="BG1160" s="26"/>
      <c r="BH1160" s="26"/>
      <c r="BI1160" s="26"/>
      <c r="BJ1160" s="26"/>
      <c r="BK1160" s="26"/>
      <c r="BL1160" s="41"/>
      <c r="BM1160" t="s">
        <v>100</v>
      </c>
    </row>
    <row r="1161" spans="1:65" x14ac:dyDescent="0.2">
      <c r="A1161" s="6"/>
      <c r="B1161" s="40" t="s">
        <v>56</v>
      </c>
      <c r="C1161" s="24" t="s">
        <v>79</v>
      </c>
      <c r="D1161" s="25"/>
      <c r="E1161" s="26"/>
      <c r="F1161" s="26"/>
      <c r="G1161" s="26"/>
      <c r="H1161" s="26"/>
      <c r="I1161" s="26"/>
      <c r="J1161" s="26"/>
      <c r="K1161" s="26"/>
      <c r="L1161" s="26"/>
      <c r="M1161" s="26"/>
      <c r="N1161" s="26"/>
      <c r="O1161" s="26"/>
      <c r="P1161" s="26"/>
      <c r="Q1161" s="26"/>
      <c r="R1161" s="26"/>
      <c r="S1161" s="26"/>
      <c r="T1161" s="26"/>
      <c r="U1161" s="26"/>
      <c r="V1161" s="26"/>
      <c r="W1161" s="26"/>
      <c r="X1161" s="26"/>
      <c r="Y1161" s="26"/>
      <c r="Z1161" s="26"/>
      <c r="AA1161" s="26"/>
      <c r="AB1161" s="26"/>
      <c r="AC1161" s="26"/>
      <c r="AD1161" s="26"/>
      <c r="AE1161" s="26"/>
      <c r="AF1161" s="26"/>
      <c r="AG1161" s="26"/>
      <c r="AH1161" s="26"/>
      <c r="AI1161" s="26"/>
      <c r="AJ1161" s="26"/>
      <c r="AK1161" s="26"/>
      <c r="AL1161" s="26"/>
      <c r="AM1161" s="26"/>
      <c r="AN1161" s="26"/>
      <c r="AO1161" s="26"/>
      <c r="AP1161" s="26"/>
      <c r="AQ1161" s="26"/>
      <c r="AR1161" s="26"/>
      <c r="AS1161" s="26"/>
      <c r="AT1161" s="26"/>
      <c r="AU1161" s="26"/>
      <c r="AV1161" s="26"/>
      <c r="AW1161" s="26"/>
      <c r="AX1161" s="26"/>
      <c r="AY1161" s="26"/>
      <c r="AZ1161" s="26"/>
      <c r="BA1161" s="26"/>
      <c r="BB1161" s="26"/>
      <c r="BC1161" s="26"/>
      <c r="BD1161" s="26"/>
      <c r="BE1161" s="26"/>
      <c r="BF1161" s="26"/>
      <c r="BG1161" s="26"/>
      <c r="BH1161" s="26"/>
      <c r="BI1161" s="26"/>
      <c r="BJ1161" s="26"/>
      <c r="BK1161" s="26"/>
      <c r="BL1161" s="41"/>
      <c r="BM1161" t="s">
        <v>100</v>
      </c>
    </row>
    <row r="1162" spans="1:65" x14ac:dyDescent="0.2">
      <c r="A1162" s="6"/>
      <c r="B1162" s="40" t="s">
        <v>56</v>
      </c>
      <c r="C1162" s="24" t="s">
        <v>80</v>
      </c>
      <c r="D1162" s="25"/>
      <c r="E1162" s="26"/>
      <c r="F1162" s="26"/>
      <c r="G1162" s="26"/>
      <c r="H1162" s="26"/>
      <c r="I1162" s="26"/>
      <c r="J1162" s="26"/>
      <c r="K1162" s="26"/>
      <c r="L1162" s="26"/>
      <c r="M1162" s="26"/>
      <c r="N1162" s="26"/>
      <c r="O1162" s="26"/>
      <c r="P1162" s="26"/>
      <c r="Q1162" s="26"/>
      <c r="R1162" s="26"/>
      <c r="S1162" s="26"/>
      <c r="T1162" s="26"/>
      <c r="U1162" s="26"/>
      <c r="V1162" s="26"/>
      <c r="W1162" s="26"/>
      <c r="X1162" s="26"/>
      <c r="Y1162" s="26"/>
      <c r="Z1162" s="26"/>
      <c r="AA1162" s="26"/>
      <c r="AB1162" s="26"/>
      <c r="AC1162" s="26"/>
      <c r="AD1162" s="26"/>
      <c r="AE1162" s="26"/>
      <c r="AF1162" s="26"/>
      <c r="AG1162" s="26"/>
      <c r="AH1162" s="26"/>
      <c r="AI1162" s="26"/>
      <c r="AJ1162" s="26"/>
      <c r="AK1162" s="26"/>
      <c r="AL1162" s="26"/>
      <c r="AM1162" s="26"/>
      <c r="AN1162" s="26"/>
      <c r="AO1162" s="26"/>
      <c r="AP1162" s="26"/>
      <c r="AQ1162" s="26"/>
      <c r="AR1162" s="26"/>
      <c r="AS1162" s="26"/>
      <c r="AT1162" s="26"/>
      <c r="AU1162" s="26"/>
      <c r="AV1162" s="26"/>
      <c r="AW1162" s="26"/>
      <c r="AX1162" s="26"/>
      <c r="AY1162" s="26"/>
      <c r="AZ1162" s="26"/>
      <c r="BA1162" s="26"/>
      <c r="BB1162" s="26"/>
      <c r="BC1162" s="26"/>
      <c r="BD1162" s="26"/>
      <c r="BE1162" s="26"/>
      <c r="BF1162" s="26"/>
      <c r="BG1162" s="26"/>
      <c r="BH1162" s="26"/>
      <c r="BI1162" s="26"/>
      <c r="BJ1162" s="26"/>
      <c r="BK1162" s="26"/>
      <c r="BL1162" s="41"/>
      <c r="BM1162" t="s">
        <v>100</v>
      </c>
    </row>
    <row r="1163" spans="1:65" x14ac:dyDescent="0.2">
      <c r="A1163" s="6"/>
      <c r="B1163" s="40" t="s">
        <v>56</v>
      </c>
      <c r="C1163" s="24" t="s">
        <v>78</v>
      </c>
      <c r="D1163" s="25"/>
      <c r="E1163" s="26"/>
      <c r="F1163" s="26"/>
      <c r="G1163" s="26"/>
      <c r="H1163" s="26"/>
      <c r="I1163" s="26"/>
      <c r="J1163" s="26"/>
      <c r="K1163" s="26"/>
      <c r="L1163" s="26"/>
      <c r="M1163" s="26"/>
      <c r="N1163" s="26"/>
      <c r="O1163" s="26"/>
      <c r="P1163" s="26"/>
      <c r="Q1163" s="26"/>
      <c r="R1163" s="26"/>
      <c r="S1163" s="26"/>
      <c r="T1163" s="26"/>
      <c r="U1163" s="26"/>
      <c r="V1163" s="26"/>
      <c r="W1163" s="26"/>
      <c r="X1163" s="26"/>
      <c r="Y1163" s="26"/>
      <c r="Z1163" s="26"/>
      <c r="AA1163" s="26"/>
      <c r="AB1163" s="26"/>
      <c r="AC1163" s="26"/>
      <c r="AD1163" s="26"/>
      <c r="AE1163" s="26"/>
      <c r="AF1163" s="26"/>
      <c r="AG1163" s="26"/>
      <c r="AH1163" s="26"/>
      <c r="AI1163" s="26"/>
      <c r="AJ1163" s="26"/>
      <c r="AK1163" s="26"/>
      <c r="AL1163" s="26"/>
      <c r="AM1163" s="26"/>
      <c r="AN1163" s="26"/>
      <c r="AO1163" s="26"/>
      <c r="AP1163" s="26"/>
      <c r="AQ1163" s="26"/>
      <c r="AR1163" s="26"/>
      <c r="AS1163" s="26"/>
      <c r="AT1163" s="26"/>
      <c r="AU1163" s="26"/>
      <c r="AV1163" s="26"/>
      <c r="AW1163" s="26"/>
      <c r="AX1163" s="26"/>
      <c r="AY1163" s="26"/>
      <c r="AZ1163" s="26"/>
      <c r="BA1163" s="26"/>
      <c r="BB1163" s="26"/>
      <c r="BC1163" s="26"/>
      <c r="BD1163" s="26"/>
      <c r="BE1163" s="26"/>
      <c r="BF1163" s="26"/>
      <c r="BG1163" s="26"/>
      <c r="BH1163" s="26"/>
      <c r="BI1163" s="26"/>
      <c r="BJ1163" s="26"/>
      <c r="BK1163" s="26"/>
      <c r="BL1163" s="41"/>
      <c r="BM1163" t="s">
        <v>100</v>
      </c>
    </row>
    <row r="1164" spans="1:65" x14ac:dyDescent="0.2">
      <c r="A1164" s="6"/>
      <c r="B1164" s="40" t="s">
        <v>56</v>
      </c>
      <c r="C1164" s="31" t="s">
        <v>5</v>
      </c>
      <c r="D1164" s="27">
        <v>0</v>
      </c>
      <c r="E1164" s="28">
        <v>0</v>
      </c>
      <c r="F1164" s="28">
        <v>0</v>
      </c>
      <c r="G1164" s="28">
        <v>0</v>
      </c>
      <c r="H1164" s="28">
        <v>2</v>
      </c>
      <c r="I1164" s="28">
        <v>2</v>
      </c>
      <c r="J1164" s="28">
        <v>2</v>
      </c>
      <c r="K1164" s="28">
        <v>1.8</v>
      </c>
      <c r="L1164" s="28">
        <v>5.4</v>
      </c>
      <c r="M1164" s="28">
        <v>5.4</v>
      </c>
      <c r="N1164" s="28">
        <v>5.4</v>
      </c>
      <c r="O1164" s="28">
        <v>5.5</v>
      </c>
      <c r="P1164" s="28">
        <v>13</v>
      </c>
      <c r="Q1164" s="28">
        <v>13.5</v>
      </c>
      <c r="R1164" s="28">
        <v>16.2</v>
      </c>
      <c r="S1164" s="28">
        <v>16.2</v>
      </c>
      <c r="T1164" s="28">
        <v>16.2</v>
      </c>
      <c r="U1164" s="28">
        <v>44.5</v>
      </c>
      <c r="V1164" s="28">
        <v>44.5</v>
      </c>
      <c r="W1164" s="28">
        <v>46.8</v>
      </c>
      <c r="X1164" s="28">
        <v>68.090909090909093</v>
      </c>
      <c r="Y1164" s="28">
        <v>89.381818181818176</v>
      </c>
      <c r="Z1164" s="28">
        <v>110.67272727272726</v>
      </c>
      <c r="AA1164" s="28">
        <v>131.96363636363634</v>
      </c>
      <c r="AB1164" s="28">
        <v>153.25454545454542</v>
      </c>
      <c r="AC1164" s="28">
        <v>174.5454545454545</v>
      </c>
      <c r="AD1164" s="28">
        <v>195.83636363636359</v>
      </c>
      <c r="AE1164" s="28">
        <v>217.12727272727267</v>
      </c>
      <c r="AF1164" s="28">
        <v>238.41818181818175</v>
      </c>
      <c r="AG1164" s="28">
        <v>259.70909090909083</v>
      </c>
      <c r="AH1164" s="28">
        <v>280.99999999999994</v>
      </c>
      <c r="AI1164" s="28">
        <v>280.99999999999994</v>
      </c>
      <c r="AJ1164" s="28">
        <v>280.99999999999994</v>
      </c>
      <c r="AK1164" s="28">
        <v>280.99999999999994</v>
      </c>
      <c r="AL1164" s="28">
        <v>280.99999999999994</v>
      </c>
      <c r="AM1164" s="28">
        <v>280.99999999999994</v>
      </c>
      <c r="AN1164" s="28">
        <v>280.99999999999994</v>
      </c>
      <c r="AO1164" s="28">
        <v>280.99999999999994</v>
      </c>
      <c r="AP1164" s="28">
        <v>280.99999999999994</v>
      </c>
      <c r="AQ1164" s="28">
        <v>280.99999999999994</v>
      </c>
      <c r="AR1164" s="28">
        <v>280.99999999999994</v>
      </c>
      <c r="AS1164" s="28">
        <v>280.99999999999994</v>
      </c>
      <c r="AT1164" s="28">
        <v>280.99999999999994</v>
      </c>
      <c r="AU1164" s="28">
        <v>280.99999999999994</v>
      </c>
      <c r="AV1164" s="28">
        <v>280.99999999999994</v>
      </c>
      <c r="AW1164" s="28">
        <v>280.99999999999994</v>
      </c>
      <c r="AX1164" s="28">
        <v>280.99999999999994</v>
      </c>
      <c r="AY1164" s="28">
        <v>280.99999999999994</v>
      </c>
      <c r="AZ1164" s="28">
        <v>280.99999999999994</v>
      </c>
      <c r="BA1164" s="28">
        <v>280.99999999999994</v>
      </c>
      <c r="BB1164" s="28">
        <v>280.99999999999994</v>
      </c>
      <c r="BC1164" s="28">
        <v>280.99999999999994</v>
      </c>
      <c r="BD1164" s="28">
        <v>280.99999999999994</v>
      </c>
      <c r="BE1164" s="28">
        <v>280.99999999999994</v>
      </c>
      <c r="BF1164" s="28">
        <v>280.99999999999994</v>
      </c>
      <c r="BG1164" s="28">
        <v>280.99999999999994</v>
      </c>
      <c r="BH1164" s="28">
        <v>280.99999999999994</v>
      </c>
      <c r="BI1164" s="28">
        <v>280.99999999999994</v>
      </c>
      <c r="BJ1164" s="28">
        <v>280.99999999999994</v>
      </c>
      <c r="BK1164" s="28">
        <v>280.99999999999994</v>
      </c>
      <c r="BL1164" s="42">
        <v>280.99999999999994</v>
      </c>
      <c r="BM1164" t="s">
        <v>100</v>
      </c>
    </row>
    <row r="1165" spans="1:65" x14ac:dyDescent="0.2">
      <c r="A1165" s="6"/>
      <c r="B1165" s="40" t="s">
        <v>56</v>
      </c>
      <c r="C1165" s="24" t="s">
        <v>74</v>
      </c>
      <c r="D1165" s="35">
        <v>0</v>
      </c>
      <c r="E1165" s="29">
        <v>0</v>
      </c>
      <c r="F1165" s="29">
        <v>0</v>
      </c>
      <c r="G1165" s="29">
        <v>0</v>
      </c>
      <c r="H1165" s="29">
        <v>2</v>
      </c>
      <c r="I1165" s="29">
        <v>2</v>
      </c>
      <c r="J1165" s="29">
        <v>2</v>
      </c>
      <c r="K1165" s="29">
        <v>1.8</v>
      </c>
      <c r="L1165" s="29">
        <v>5.4</v>
      </c>
      <c r="M1165" s="29">
        <v>5.4</v>
      </c>
      <c r="N1165" s="29">
        <v>5.4</v>
      </c>
      <c r="O1165" s="29">
        <v>5.5</v>
      </c>
      <c r="P1165" s="29">
        <v>13</v>
      </c>
      <c r="Q1165" s="29">
        <v>13.5</v>
      </c>
      <c r="R1165" s="29">
        <v>16.2</v>
      </c>
      <c r="S1165" s="29">
        <v>16.2</v>
      </c>
      <c r="T1165" s="29">
        <v>16.2</v>
      </c>
      <c r="U1165" s="29">
        <v>44.5</v>
      </c>
      <c r="V1165" s="29">
        <v>44.5</v>
      </c>
      <c r="W1165" s="29">
        <v>46.8</v>
      </c>
      <c r="X1165" s="26">
        <v>0</v>
      </c>
      <c r="Y1165" s="26">
        <v>210</v>
      </c>
      <c r="Z1165" s="26">
        <v>210</v>
      </c>
      <c r="AA1165" s="26">
        <v>210</v>
      </c>
      <c r="AB1165" s="26">
        <v>281</v>
      </c>
      <c r="AC1165" s="26">
        <v>281</v>
      </c>
      <c r="AD1165" s="26">
        <v>281</v>
      </c>
      <c r="AE1165" s="26">
        <v>281</v>
      </c>
      <c r="AF1165" s="26">
        <v>281</v>
      </c>
      <c r="AG1165" s="26">
        <v>281</v>
      </c>
      <c r="AH1165" s="26">
        <v>281</v>
      </c>
      <c r="AI1165" s="26"/>
      <c r="AJ1165" s="26"/>
      <c r="AK1165" s="26"/>
      <c r="AL1165" s="26"/>
      <c r="AM1165" s="26"/>
      <c r="AN1165" s="26"/>
      <c r="AO1165" s="26"/>
      <c r="AP1165" s="26"/>
      <c r="AQ1165" s="26"/>
      <c r="AR1165" s="26">
        <v>1333</v>
      </c>
      <c r="AS1165" s="26"/>
      <c r="AT1165" s="26"/>
      <c r="AU1165" s="26"/>
      <c r="AV1165" s="26"/>
      <c r="AW1165" s="26"/>
      <c r="AX1165" s="26"/>
      <c r="AY1165" s="26"/>
      <c r="AZ1165" s="26"/>
      <c r="BA1165" s="26"/>
      <c r="BB1165" s="26"/>
      <c r="BC1165" s="26"/>
      <c r="BD1165" s="26"/>
      <c r="BE1165" s="26"/>
      <c r="BF1165" s="26"/>
      <c r="BG1165" s="26"/>
      <c r="BH1165" s="26"/>
      <c r="BI1165" s="26"/>
      <c r="BJ1165" s="26"/>
      <c r="BK1165" s="26"/>
      <c r="BL1165" s="41"/>
      <c r="BM1165" t="s">
        <v>100</v>
      </c>
    </row>
    <row r="1166" spans="1:65" x14ac:dyDescent="0.2">
      <c r="A1166" s="6"/>
      <c r="B1166" s="40" t="s">
        <v>56</v>
      </c>
      <c r="C1166" s="24" t="s">
        <v>83</v>
      </c>
      <c r="D1166" s="25"/>
      <c r="E1166" s="26"/>
      <c r="F1166" s="26"/>
      <c r="G1166" s="26"/>
      <c r="H1166" s="26"/>
      <c r="I1166" s="26"/>
      <c r="J1166" s="26"/>
      <c r="K1166" s="26"/>
      <c r="L1166" s="26"/>
      <c r="M1166" s="26"/>
      <c r="N1166" s="26"/>
      <c r="O1166" s="26"/>
      <c r="P1166" s="26"/>
      <c r="Q1166" s="26"/>
      <c r="R1166" s="26"/>
      <c r="S1166" s="26"/>
      <c r="T1166" s="26"/>
      <c r="U1166" s="26"/>
      <c r="V1166" s="26"/>
      <c r="W1166" s="44"/>
      <c r="X1166" s="44">
        <v>21.290909090909089</v>
      </c>
      <c r="Y1166" s="44">
        <v>21.290909090909089</v>
      </c>
      <c r="Z1166" s="44">
        <v>21.290909090909089</v>
      </c>
      <c r="AA1166" s="44">
        <v>21.290909090909089</v>
      </c>
      <c r="AB1166" s="44">
        <v>21.290909090909089</v>
      </c>
      <c r="AC1166" s="44">
        <v>21.290909090909089</v>
      </c>
      <c r="AD1166" s="44">
        <v>21.290909090909089</v>
      </c>
      <c r="AE1166" s="44">
        <v>21.290909090909089</v>
      </c>
      <c r="AF1166" s="44">
        <v>21.290909090909089</v>
      </c>
      <c r="AG1166" s="44">
        <v>21.290909090909089</v>
      </c>
      <c r="AH1166" s="44">
        <v>21.290909090909089</v>
      </c>
      <c r="AI1166" s="44"/>
      <c r="AJ1166" s="44"/>
      <c r="AK1166" s="44"/>
      <c r="AL1166" s="44"/>
      <c r="AM1166" s="44"/>
      <c r="AN1166" s="44"/>
      <c r="AO1166" s="44"/>
      <c r="AP1166" s="44"/>
      <c r="AQ1166" s="44"/>
      <c r="AR1166" s="44"/>
      <c r="AS1166" s="30"/>
      <c r="AT1166" s="30"/>
      <c r="AU1166" s="30"/>
      <c r="AV1166" s="30"/>
      <c r="AW1166" s="30"/>
      <c r="AX1166" s="30"/>
      <c r="AY1166" s="30"/>
      <c r="AZ1166" s="30"/>
      <c r="BA1166" s="30"/>
      <c r="BB1166" s="30"/>
      <c r="BC1166" s="30"/>
      <c r="BD1166" s="30"/>
      <c r="BE1166" s="30"/>
      <c r="BF1166" s="30"/>
      <c r="BG1166" s="30"/>
      <c r="BH1166" s="30"/>
      <c r="BI1166" s="30"/>
      <c r="BJ1166" s="30"/>
      <c r="BK1166" s="30"/>
      <c r="BL1166" s="43"/>
      <c r="BM1166" t="s">
        <v>100</v>
      </c>
    </row>
    <row r="1167" spans="1:65" x14ac:dyDescent="0.2">
      <c r="A1167" s="6"/>
      <c r="B1167" s="40" t="s">
        <v>56</v>
      </c>
      <c r="C1167" s="24" t="s">
        <v>75</v>
      </c>
      <c r="D1167" s="25"/>
      <c r="E1167" s="26"/>
      <c r="F1167" s="26"/>
      <c r="G1167" s="26"/>
      <c r="H1167" s="26"/>
      <c r="I1167" s="26"/>
      <c r="J1167" s="26"/>
      <c r="K1167" s="26"/>
      <c r="L1167" s="26"/>
      <c r="M1167" s="26"/>
      <c r="N1167" s="26"/>
      <c r="O1167" s="26"/>
      <c r="P1167" s="26"/>
      <c r="Q1167" s="26"/>
      <c r="R1167" s="26"/>
      <c r="S1167" s="26"/>
      <c r="T1167" s="26"/>
      <c r="U1167" s="26"/>
      <c r="V1167" s="26"/>
      <c r="W1167" s="26"/>
      <c r="X1167" s="26"/>
      <c r="Y1167" s="26"/>
      <c r="Z1167" s="26"/>
      <c r="AA1167" s="26"/>
      <c r="AB1167" s="26"/>
      <c r="AC1167" s="26"/>
      <c r="AD1167" s="26"/>
      <c r="AE1167" s="26"/>
      <c r="AF1167" s="26"/>
      <c r="AG1167" s="26"/>
      <c r="AH1167" s="26"/>
      <c r="AI1167" s="26"/>
      <c r="AJ1167" s="26"/>
      <c r="AK1167" s="26"/>
      <c r="AL1167" s="26"/>
      <c r="AM1167" s="26"/>
      <c r="AN1167" s="26"/>
      <c r="AO1167" s="26"/>
      <c r="AP1167" s="26"/>
      <c r="AQ1167" s="26"/>
      <c r="AR1167" s="26"/>
      <c r="AS1167" s="26"/>
      <c r="AT1167" s="26"/>
      <c r="AU1167" s="26"/>
      <c r="AV1167" s="26"/>
      <c r="AW1167" s="26"/>
      <c r="AX1167" s="26"/>
      <c r="AY1167" s="26"/>
      <c r="AZ1167" s="26"/>
      <c r="BA1167" s="26"/>
      <c r="BB1167" s="26"/>
      <c r="BC1167" s="26"/>
      <c r="BD1167" s="26"/>
      <c r="BE1167" s="26"/>
      <c r="BF1167" s="26"/>
      <c r="BG1167" s="26"/>
      <c r="BH1167" s="26"/>
      <c r="BI1167" s="26"/>
      <c r="BJ1167" s="26"/>
      <c r="BK1167" s="26"/>
      <c r="BL1167" s="41"/>
      <c r="BM1167" t="s">
        <v>100</v>
      </c>
    </row>
    <row r="1168" spans="1:65" x14ac:dyDescent="0.2">
      <c r="A1168" s="6"/>
      <c r="B1168" s="40" t="s">
        <v>56</v>
      </c>
      <c r="C1168" s="24" t="s">
        <v>79</v>
      </c>
      <c r="D1168" s="25"/>
      <c r="E1168" s="26"/>
      <c r="F1168" s="26"/>
      <c r="G1168" s="26"/>
      <c r="H1168" s="26"/>
      <c r="I1168" s="26"/>
      <c r="J1168" s="26"/>
      <c r="K1168" s="26"/>
      <c r="L1168" s="26"/>
      <c r="M1168" s="26"/>
      <c r="N1168" s="26"/>
      <c r="O1168" s="26"/>
      <c r="P1168" s="26"/>
      <c r="Q1168" s="26"/>
      <c r="R1168" s="26"/>
      <c r="S1168" s="26"/>
      <c r="T1168" s="26"/>
      <c r="U1168" s="26"/>
      <c r="V1168" s="26"/>
      <c r="W1168" s="26"/>
      <c r="X1168" s="26"/>
      <c r="Y1168" s="26"/>
      <c r="Z1168" s="26"/>
      <c r="AA1168" s="26"/>
      <c r="AB1168" s="26"/>
      <c r="AC1168" s="26"/>
      <c r="AD1168" s="26"/>
      <c r="AE1168" s="26"/>
      <c r="AF1168" s="26"/>
      <c r="AG1168" s="26"/>
      <c r="AH1168" s="26"/>
      <c r="AI1168" s="26"/>
      <c r="AJ1168" s="26"/>
      <c r="AK1168" s="26"/>
      <c r="AL1168" s="26"/>
      <c r="AM1168" s="26"/>
      <c r="AN1168" s="26"/>
      <c r="AO1168" s="26"/>
      <c r="AP1168" s="26"/>
      <c r="AQ1168" s="26"/>
      <c r="AR1168" s="26"/>
      <c r="AS1168" s="26"/>
      <c r="AT1168" s="26"/>
      <c r="AU1168" s="26"/>
      <c r="AV1168" s="26"/>
      <c r="AW1168" s="26"/>
      <c r="AX1168" s="26"/>
      <c r="AY1168" s="26"/>
      <c r="AZ1168" s="26"/>
      <c r="BA1168" s="26"/>
      <c r="BB1168" s="26"/>
      <c r="BC1168" s="26"/>
      <c r="BD1168" s="26"/>
      <c r="BE1168" s="26"/>
      <c r="BF1168" s="26"/>
      <c r="BG1168" s="26"/>
      <c r="BH1168" s="26"/>
      <c r="BI1168" s="26"/>
      <c r="BJ1168" s="26"/>
      <c r="BK1168" s="26"/>
      <c r="BL1168" s="41"/>
      <c r="BM1168" t="s">
        <v>100</v>
      </c>
    </row>
    <row r="1169" spans="1:65" x14ac:dyDescent="0.2">
      <c r="A1169" s="6"/>
      <c r="B1169" s="40" t="s">
        <v>56</v>
      </c>
      <c r="C1169" s="24" t="s">
        <v>80</v>
      </c>
      <c r="D1169" s="25"/>
      <c r="E1169" s="26"/>
      <c r="F1169" s="26"/>
      <c r="G1169" s="26"/>
      <c r="H1169" s="26"/>
      <c r="I1169" s="26"/>
      <c r="J1169" s="26"/>
      <c r="K1169" s="26"/>
      <c r="L1169" s="26"/>
      <c r="M1169" s="26"/>
      <c r="N1169" s="26"/>
      <c r="O1169" s="26"/>
      <c r="P1169" s="26"/>
      <c r="Q1169" s="26"/>
      <c r="R1169" s="26"/>
      <c r="S1169" s="26"/>
      <c r="T1169" s="26"/>
      <c r="U1169" s="26"/>
      <c r="V1169" s="26"/>
      <c r="W1169" s="26"/>
      <c r="X1169" s="26"/>
      <c r="Y1169" s="26"/>
      <c r="Z1169" s="26"/>
      <c r="AA1169" s="26"/>
      <c r="AB1169" s="26"/>
      <c r="AC1169" s="26"/>
      <c r="AD1169" s="26"/>
      <c r="AE1169" s="26"/>
      <c r="AF1169" s="26"/>
      <c r="AG1169" s="26"/>
      <c r="AH1169" s="26"/>
      <c r="AI1169" s="26"/>
      <c r="AJ1169" s="26"/>
      <c r="AK1169" s="26"/>
      <c r="AL1169" s="26"/>
      <c r="AM1169" s="26"/>
      <c r="AN1169" s="26"/>
      <c r="AO1169" s="26"/>
      <c r="AP1169" s="26"/>
      <c r="AQ1169" s="26"/>
      <c r="AR1169" s="26"/>
      <c r="AS1169" s="26"/>
      <c r="AT1169" s="26"/>
      <c r="AU1169" s="26"/>
      <c r="AV1169" s="26"/>
      <c r="AW1169" s="26"/>
      <c r="AX1169" s="26"/>
      <c r="AY1169" s="26"/>
      <c r="AZ1169" s="26"/>
      <c r="BA1169" s="26"/>
      <c r="BB1169" s="26"/>
      <c r="BC1169" s="26"/>
      <c r="BD1169" s="26"/>
      <c r="BE1169" s="26"/>
      <c r="BF1169" s="26"/>
      <c r="BG1169" s="26"/>
      <c r="BH1169" s="26"/>
      <c r="BI1169" s="26"/>
      <c r="BJ1169" s="26"/>
      <c r="BK1169" s="26"/>
      <c r="BL1169" s="41"/>
      <c r="BM1169" t="s">
        <v>100</v>
      </c>
    </row>
    <row r="1170" spans="1:65" x14ac:dyDescent="0.2">
      <c r="A1170" s="6"/>
      <c r="B1170" s="40" t="s">
        <v>56</v>
      </c>
      <c r="C1170" s="24" t="s">
        <v>78</v>
      </c>
      <c r="D1170" s="25"/>
      <c r="E1170" s="26"/>
      <c r="F1170" s="26"/>
      <c r="G1170" s="26"/>
      <c r="H1170" s="26"/>
      <c r="I1170" s="26"/>
      <c r="J1170" s="26"/>
      <c r="K1170" s="26"/>
      <c r="L1170" s="26"/>
      <c r="M1170" s="26"/>
      <c r="N1170" s="26"/>
      <c r="O1170" s="26"/>
      <c r="P1170" s="26"/>
      <c r="Q1170" s="26"/>
      <c r="R1170" s="26"/>
      <c r="S1170" s="26"/>
      <c r="T1170" s="26"/>
      <c r="U1170" s="26"/>
      <c r="V1170" s="26"/>
      <c r="W1170" s="26"/>
      <c r="X1170" s="26"/>
      <c r="Y1170" s="26"/>
      <c r="Z1170" s="26"/>
      <c r="AA1170" s="26"/>
      <c r="AB1170" s="26"/>
      <c r="AC1170" s="26"/>
      <c r="AD1170" s="26"/>
      <c r="AE1170" s="26"/>
      <c r="AF1170" s="26"/>
      <c r="AG1170" s="26"/>
      <c r="AH1170" s="26"/>
      <c r="AI1170" s="26"/>
      <c r="AJ1170" s="26"/>
      <c r="AK1170" s="26"/>
      <c r="AL1170" s="26"/>
      <c r="AM1170" s="26"/>
      <c r="AN1170" s="26"/>
      <c r="AO1170" s="26"/>
      <c r="AP1170" s="26"/>
      <c r="AQ1170" s="26"/>
      <c r="AR1170" s="26"/>
      <c r="AS1170" s="26"/>
      <c r="AT1170" s="26"/>
      <c r="AU1170" s="26"/>
      <c r="AV1170" s="26"/>
      <c r="AW1170" s="26"/>
      <c r="AX1170" s="26"/>
      <c r="AY1170" s="26"/>
      <c r="AZ1170" s="26"/>
      <c r="BA1170" s="26"/>
      <c r="BB1170" s="26"/>
      <c r="BC1170" s="26"/>
      <c r="BD1170" s="26"/>
      <c r="BE1170" s="26"/>
      <c r="BF1170" s="26"/>
      <c r="BG1170" s="26"/>
      <c r="BH1170" s="26"/>
      <c r="BI1170" s="26"/>
      <c r="BJ1170" s="26"/>
      <c r="BK1170" s="26"/>
      <c r="BL1170" s="41"/>
      <c r="BM1170" t="s">
        <v>100</v>
      </c>
    </row>
    <row r="1171" spans="1:65" x14ac:dyDescent="0.2">
      <c r="A1171" s="6"/>
      <c r="B1171" s="40" t="s">
        <v>56</v>
      </c>
      <c r="C1171" s="31" t="s">
        <v>47</v>
      </c>
      <c r="D1171" s="27">
        <v>15</v>
      </c>
      <c r="E1171" s="28">
        <v>15</v>
      </c>
      <c r="F1171" s="28">
        <v>15</v>
      </c>
      <c r="G1171" s="28">
        <v>15</v>
      </c>
      <c r="H1171" s="28">
        <v>15</v>
      </c>
      <c r="I1171" s="28">
        <v>18</v>
      </c>
      <c r="J1171" s="28">
        <v>25</v>
      </c>
      <c r="K1171" s="28">
        <v>26.8</v>
      </c>
      <c r="L1171" s="28">
        <v>28.8</v>
      </c>
      <c r="M1171" s="28">
        <v>29.6</v>
      </c>
      <c r="N1171" s="28">
        <v>30.7</v>
      </c>
      <c r="O1171" s="28">
        <v>39.4</v>
      </c>
      <c r="P1171" s="28">
        <v>43.8</v>
      </c>
      <c r="Q1171" s="28">
        <v>52.4</v>
      </c>
      <c r="R1171" s="28">
        <v>53.4</v>
      </c>
      <c r="S1171" s="28">
        <v>53.4</v>
      </c>
      <c r="T1171" s="28">
        <v>56</v>
      </c>
      <c r="U1171" s="28">
        <v>56.1</v>
      </c>
      <c r="V1171" s="28">
        <v>56.5</v>
      </c>
      <c r="W1171" s="28">
        <v>62.4</v>
      </c>
      <c r="X1171" s="28">
        <v>0</v>
      </c>
      <c r="Y1171" s="28">
        <v>0</v>
      </c>
      <c r="Z1171" s="28">
        <v>0</v>
      </c>
      <c r="AA1171" s="28">
        <v>0</v>
      </c>
      <c r="AB1171" s="28">
        <v>0</v>
      </c>
      <c r="AC1171" s="28">
        <v>0</v>
      </c>
      <c r="AD1171" s="28">
        <v>0</v>
      </c>
      <c r="AE1171" s="28">
        <v>0</v>
      </c>
      <c r="AF1171" s="28">
        <v>0</v>
      </c>
      <c r="AG1171" s="28">
        <v>0</v>
      </c>
      <c r="AH1171" s="28">
        <v>0</v>
      </c>
      <c r="AI1171" s="28">
        <v>0</v>
      </c>
      <c r="AJ1171" s="28">
        <v>0</v>
      </c>
      <c r="AK1171" s="28">
        <v>0</v>
      </c>
      <c r="AL1171" s="28">
        <v>0</v>
      </c>
      <c r="AM1171" s="28">
        <v>0</v>
      </c>
      <c r="AN1171" s="28">
        <v>0</v>
      </c>
      <c r="AO1171" s="28">
        <v>0</v>
      </c>
      <c r="AP1171" s="28">
        <v>0</v>
      </c>
      <c r="AQ1171" s="28">
        <v>0</v>
      </c>
      <c r="AR1171" s="28">
        <v>0</v>
      </c>
      <c r="AS1171" s="28">
        <v>0</v>
      </c>
      <c r="AT1171" s="28">
        <v>0</v>
      </c>
      <c r="AU1171" s="28">
        <v>0</v>
      </c>
      <c r="AV1171" s="28">
        <v>0</v>
      </c>
      <c r="AW1171" s="28">
        <v>0</v>
      </c>
      <c r="AX1171" s="28">
        <v>0</v>
      </c>
      <c r="AY1171" s="28">
        <v>0</v>
      </c>
      <c r="AZ1171" s="28">
        <v>0</v>
      </c>
      <c r="BA1171" s="28">
        <v>0</v>
      </c>
      <c r="BB1171" s="28">
        <v>0</v>
      </c>
      <c r="BC1171" s="28">
        <v>0</v>
      </c>
      <c r="BD1171" s="28">
        <v>0</v>
      </c>
      <c r="BE1171" s="28">
        <v>0</v>
      </c>
      <c r="BF1171" s="28">
        <v>0</v>
      </c>
      <c r="BG1171" s="28">
        <v>0</v>
      </c>
      <c r="BH1171" s="28">
        <v>0</v>
      </c>
      <c r="BI1171" s="28">
        <v>0</v>
      </c>
      <c r="BJ1171" s="28">
        <v>0</v>
      </c>
      <c r="BK1171" s="28">
        <v>0</v>
      </c>
      <c r="BL1171" s="42">
        <v>0</v>
      </c>
      <c r="BM1171" t="s">
        <v>100</v>
      </c>
    </row>
    <row r="1172" spans="1:65" x14ac:dyDescent="0.2">
      <c r="A1172" s="6"/>
      <c r="B1172" s="40" t="s">
        <v>56</v>
      </c>
      <c r="C1172" s="24" t="s">
        <v>74</v>
      </c>
      <c r="D1172" s="35">
        <v>15</v>
      </c>
      <c r="E1172" s="29">
        <v>15</v>
      </c>
      <c r="F1172" s="29">
        <v>15</v>
      </c>
      <c r="G1172" s="29">
        <v>15</v>
      </c>
      <c r="H1172" s="29">
        <v>15</v>
      </c>
      <c r="I1172" s="29">
        <v>18</v>
      </c>
      <c r="J1172" s="29">
        <v>25</v>
      </c>
      <c r="K1172" s="29">
        <v>26.8</v>
      </c>
      <c r="L1172" s="29">
        <v>28.8</v>
      </c>
      <c r="M1172" s="29">
        <v>29.6</v>
      </c>
      <c r="N1172" s="29">
        <v>30.7</v>
      </c>
      <c r="O1172" s="29">
        <v>39.4</v>
      </c>
      <c r="P1172" s="29">
        <v>43.8</v>
      </c>
      <c r="Q1172" s="29">
        <v>52.4</v>
      </c>
      <c r="R1172" s="29">
        <v>53.4</v>
      </c>
      <c r="S1172" s="29">
        <v>53.4</v>
      </c>
      <c r="T1172" s="29">
        <v>56</v>
      </c>
      <c r="U1172" s="29">
        <v>56.1</v>
      </c>
      <c r="V1172" s="29">
        <v>56.5</v>
      </c>
      <c r="W1172" s="29">
        <v>62.4</v>
      </c>
      <c r="X1172" s="26">
        <v>0</v>
      </c>
      <c r="Y1172" s="26">
        <v>0</v>
      </c>
      <c r="Z1172" s="26">
        <v>0</v>
      </c>
      <c r="AA1172" s="26">
        <v>0</v>
      </c>
      <c r="AB1172" s="26">
        <v>0</v>
      </c>
      <c r="AC1172" s="26">
        <v>0</v>
      </c>
      <c r="AD1172" s="26">
        <v>0</v>
      </c>
      <c r="AE1172" s="26">
        <v>0</v>
      </c>
      <c r="AF1172" s="26">
        <v>0</v>
      </c>
      <c r="AG1172" s="26">
        <v>0</v>
      </c>
      <c r="AH1172" s="26">
        <v>0</v>
      </c>
      <c r="AI1172" s="26"/>
      <c r="AJ1172" s="26"/>
      <c r="AK1172" s="26"/>
      <c r="AL1172" s="26"/>
      <c r="AM1172" s="26"/>
      <c r="AN1172" s="26"/>
      <c r="AO1172" s="26"/>
      <c r="AP1172" s="26"/>
      <c r="AQ1172" s="26"/>
      <c r="AR1172" s="26"/>
      <c r="AS1172" s="26"/>
      <c r="AT1172" s="26"/>
      <c r="AU1172" s="26"/>
      <c r="AV1172" s="26"/>
      <c r="AW1172" s="26"/>
      <c r="AX1172" s="26"/>
      <c r="AY1172" s="26"/>
      <c r="AZ1172" s="26"/>
      <c r="BA1172" s="26"/>
      <c r="BB1172" s="26"/>
      <c r="BC1172" s="26"/>
      <c r="BD1172" s="26"/>
      <c r="BE1172" s="26"/>
      <c r="BF1172" s="26"/>
      <c r="BG1172" s="26"/>
      <c r="BH1172" s="26"/>
      <c r="BI1172" s="26"/>
      <c r="BJ1172" s="26"/>
      <c r="BK1172" s="26"/>
      <c r="BL1172" s="41"/>
      <c r="BM1172" t="s">
        <v>100</v>
      </c>
    </row>
    <row r="1173" spans="1:65" x14ac:dyDescent="0.2">
      <c r="A1173" s="6"/>
      <c r="B1173" s="40" t="s">
        <v>56</v>
      </c>
      <c r="C1173" s="24" t="s">
        <v>83</v>
      </c>
      <c r="D1173" s="25"/>
      <c r="E1173" s="26"/>
      <c r="F1173" s="26"/>
      <c r="G1173" s="26"/>
      <c r="H1173" s="26"/>
      <c r="I1173" s="26"/>
      <c r="J1173" s="26"/>
      <c r="K1173" s="26"/>
      <c r="L1173" s="26"/>
      <c r="M1173" s="26"/>
      <c r="N1173" s="26"/>
      <c r="O1173" s="26"/>
      <c r="P1173" s="26"/>
      <c r="Q1173" s="26"/>
      <c r="R1173" s="26"/>
      <c r="S1173" s="26"/>
      <c r="T1173" s="26"/>
      <c r="U1173" s="26"/>
      <c r="V1173" s="26"/>
      <c r="W1173" s="44"/>
      <c r="X1173" s="44"/>
      <c r="Y1173" s="44"/>
      <c r="Z1173" s="44"/>
      <c r="AA1173" s="44"/>
      <c r="AB1173" s="44"/>
      <c r="AC1173" s="44"/>
      <c r="AD1173" s="44"/>
      <c r="AE1173" s="44"/>
      <c r="AF1173" s="44"/>
      <c r="AG1173" s="44"/>
      <c r="AH1173" s="44"/>
      <c r="AI1173" s="44"/>
      <c r="AJ1173" s="44"/>
      <c r="AK1173" s="44"/>
      <c r="AL1173" s="44"/>
      <c r="AM1173" s="44"/>
      <c r="AN1173" s="44"/>
      <c r="AO1173" s="44"/>
      <c r="AP1173" s="44"/>
      <c r="AQ1173" s="44"/>
      <c r="AR1173" s="44"/>
      <c r="AS1173" s="30"/>
      <c r="AT1173" s="30"/>
      <c r="AU1173" s="30"/>
      <c r="AV1173" s="30"/>
      <c r="AW1173" s="30"/>
      <c r="AX1173" s="30"/>
      <c r="AY1173" s="30"/>
      <c r="AZ1173" s="30"/>
      <c r="BA1173" s="30"/>
      <c r="BB1173" s="30"/>
      <c r="BC1173" s="30"/>
      <c r="BD1173" s="30"/>
      <c r="BE1173" s="30"/>
      <c r="BF1173" s="30"/>
      <c r="BG1173" s="30"/>
      <c r="BH1173" s="30"/>
      <c r="BI1173" s="30"/>
      <c r="BJ1173" s="30"/>
      <c r="BK1173" s="30"/>
      <c r="BL1173" s="43"/>
      <c r="BM1173" t="s">
        <v>100</v>
      </c>
    </row>
    <row r="1174" spans="1:65" x14ac:dyDescent="0.2">
      <c r="A1174" s="6"/>
      <c r="B1174" s="40" t="s">
        <v>56</v>
      </c>
      <c r="C1174" s="24" t="s">
        <v>75</v>
      </c>
      <c r="D1174" s="25"/>
      <c r="E1174" s="26"/>
      <c r="F1174" s="26"/>
      <c r="G1174" s="26"/>
      <c r="H1174" s="26"/>
      <c r="I1174" s="26"/>
      <c r="J1174" s="26"/>
      <c r="K1174" s="26"/>
      <c r="L1174" s="26"/>
      <c r="M1174" s="26"/>
      <c r="N1174" s="26"/>
      <c r="O1174" s="26"/>
      <c r="P1174" s="26"/>
      <c r="Q1174" s="26"/>
      <c r="R1174" s="26"/>
      <c r="S1174" s="26"/>
      <c r="T1174" s="26"/>
      <c r="U1174" s="26"/>
      <c r="V1174" s="26"/>
      <c r="W1174" s="26"/>
      <c r="X1174" s="26"/>
      <c r="Y1174" s="26"/>
      <c r="Z1174" s="26"/>
      <c r="AA1174" s="26"/>
      <c r="AB1174" s="26"/>
      <c r="AC1174" s="26"/>
      <c r="AD1174" s="26"/>
      <c r="AE1174" s="26"/>
      <c r="AF1174" s="26"/>
      <c r="AG1174" s="26"/>
      <c r="AH1174" s="26"/>
      <c r="AI1174" s="26"/>
      <c r="AJ1174" s="26"/>
      <c r="AK1174" s="26"/>
      <c r="AL1174" s="26"/>
      <c r="AM1174" s="26"/>
      <c r="AN1174" s="26"/>
      <c r="AO1174" s="26"/>
      <c r="AP1174" s="26"/>
      <c r="AQ1174" s="26"/>
      <c r="AR1174" s="26"/>
      <c r="AS1174" s="26"/>
      <c r="AT1174" s="26"/>
      <c r="AU1174" s="26"/>
      <c r="AV1174" s="26"/>
      <c r="AW1174" s="26"/>
      <c r="AX1174" s="26"/>
      <c r="AY1174" s="26"/>
      <c r="AZ1174" s="26"/>
      <c r="BA1174" s="26"/>
      <c r="BB1174" s="26"/>
      <c r="BC1174" s="26"/>
      <c r="BD1174" s="26"/>
      <c r="BE1174" s="26"/>
      <c r="BF1174" s="26"/>
      <c r="BG1174" s="26"/>
      <c r="BH1174" s="26"/>
      <c r="BI1174" s="26"/>
      <c r="BJ1174" s="26"/>
      <c r="BK1174" s="26"/>
      <c r="BL1174" s="41"/>
      <c r="BM1174" t="s">
        <v>100</v>
      </c>
    </row>
    <row r="1175" spans="1:65" x14ac:dyDescent="0.2">
      <c r="A1175" s="6"/>
      <c r="B1175" s="40" t="s">
        <v>56</v>
      </c>
      <c r="C1175" s="24" t="s">
        <v>79</v>
      </c>
      <c r="D1175" s="25"/>
      <c r="E1175" s="26"/>
      <c r="F1175" s="26"/>
      <c r="G1175" s="26"/>
      <c r="H1175" s="26"/>
      <c r="I1175" s="26"/>
      <c r="J1175" s="26"/>
      <c r="K1175" s="26"/>
      <c r="L1175" s="26"/>
      <c r="M1175" s="26"/>
      <c r="N1175" s="26"/>
      <c r="O1175" s="26"/>
      <c r="P1175" s="26"/>
      <c r="Q1175" s="26"/>
      <c r="R1175" s="26"/>
      <c r="S1175" s="26"/>
      <c r="T1175" s="26"/>
      <c r="U1175" s="26"/>
      <c r="V1175" s="26"/>
      <c r="W1175" s="26"/>
      <c r="X1175" s="26"/>
      <c r="Y1175" s="26"/>
      <c r="Z1175" s="26"/>
      <c r="AA1175" s="26"/>
      <c r="AB1175" s="26"/>
      <c r="AC1175" s="26"/>
      <c r="AD1175" s="26"/>
      <c r="AE1175" s="26"/>
      <c r="AF1175" s="26"/>
      <c r="AG1175" s="26"/>
      <c r="AH1175" s="26"/>
      <c r="AI1175" s="26"/>
      <c r="AJ1175" s="26"/>
      <c r="AK1175" s="26"/>
      <c r="AL1175" s="26"/>
      <c r="AM1175" s="26"/>
      <c r="AN1175" s="26"/>
      <c r="AO1175" s="26"/>
      <c r="AP1175" s="26"/>
      <c r="AQ1175" s="26"/>
      <c r="AR1175" s="26"/>
      <c r="AS1175" s="26"/>
      <c r="AT1175" s="26"/>
      <c r="AU1175" s="26"/>
      <c r="AV1175" s="26"/>
      <c r="AW1175" s="26"/>
      <c r="AX1175" s="26"/>
      <c r="AY1175" s="26"/>
      <c r="AZ1175" s="26"/>
      <c r="BA1175" s="26"/>
      <c r="BB1175" s="26"/>
      <c r="BC1175" s="26"/>
      <c r="BD1175" s="26"/>
      <c r="BE1175" s="26"/>
      <c r="BF1175" s="26"/>
      <c r="BG1175" s="26"/>
      <c r="BH1175" s="26"/>
      <c r="BI1175" s="26"/>
      <c r="BJ1175" s="26"/>
      <c r="BK1175" s="26"/>
      <c r="BL1175" s="41"/>
      <c r="BM1175" t="s">
        <v>100</v>
      </c>
    </row>
    <row r="1176" spans="1:65" x14ac:dyDescent="0.2">
      <c r="A1176" s="6"/>
      <c r="B1176" s="40" t="s">
        <v>56</v>
      </c>
      <c r="C1176" s="24" t="s">
        <v>80</v>
      </c>
      <c r="D1176" s="25"/>
      <c r="E1176" s="26"/>
      <c r="F1176" s="26"/>
      <c r="G1176" s="26"/>
      <c r="H1176" s="26"/>
      <c r="I1176" s="26"/>
      <c r="J1176" s="26"/>
      <c r="K1176" s="26"/>
      <c r="L1176" s="26"/>
      <c r="M1176" s="26"/>
      <c r="N1176" s="26"/>
      <c r="O1176" s="26"/>
      <c r="P1176" s="26"/>
      <c r="Q1176" s="26"/>
      <c r="R1176" s="26"/>
      <c r="S1176" s="26"/>
      <c r="T1176" s="26"/>
      <c r="U1176" s="26"/>
      <c r="V1176" s="26"/>
      <c r="W1176" s="26"/>
      <c r="X1176" s="26"/>
      <c r="Y1176" s="26"/>
      <c r="Z1176" s="26"/>
      <c r="AA1176" s="26"/>
      <c r="AB1176" s="26"/>
      <c r="AC1176" s="26"/>
      <c r="AD1176" s="26"/>
      <c r="AE1176" s="26"/>
      <c r="AF1176" s="26"/>
      <c r="AG1176" s="26"/>
      <c r="AH1176" s="26"/>
      <c r="AI1176" s="26"/>
      <c r="AJ1176" s="26"/>
      <c r="AK1176" s="26"/>
      <c r="AL1176" s="26"/>
      <c r="AM1176" s="26"/>
      <c r="AN1176" s="26"/>
      <c r="AO1176" s="26"/>
      <c r="AP1176" s="26"/>
      <c r="AQ1176" s="26"/>
      <c r="AR1176" s="26"/>
      <c r="AS1176" s="26"/>
      <c r="AT1176" s="26"/>
      <c r="AU1176" s="26"/>
      <c r="AV1176" s="26"/>
      <c r="AW1176" s="26"/>
      <c r="AX1176" s="26"/>
      <c r="AY1176" s="26"/>
      <c r="AZ1176" s="26"/>
      <c r="BA1176" s="26"/>
      <c r="BB1176" s="26"/>
      <c r="BC1176" s="26"/>
      <c r="BD1176" s="26"/>
      <c r="BE1176" s="26"/>
      <c r="BF1176" s="26"/>
      <c r="BG1176" s="26"/>
      <c r="BH1176" s="26"/>
      <c r="BI1176" s="26"/>
      <c r="BJ1176" s="26"/>
      <c r="BK1176" s="26"/>
      <c r="BL1176" s="41"/>
      <c r="BM1176" t="s">
        <v>100</v>
      </c>
    </row>
    <row r="1177" spans="1:65" x14ac:dyDescent="0.2">
      <c r="A1177" s="6"/>
      <c r="B1177" s="40" t="s">
        <v>56</v>
      </c>
      <c r="C1177" s="24" t="s">
        <v>78</v>
      </c>
      <c r="D1177" s="25"/>
      <c r="E1177" s="26"/>
      <c r="F1177" s="26"/>
      <c r="G1177" s="26"/>
      <c r="H1177" s="26"/>
      <c r="I1177" s="26"/>
      <c r="J1177" s="26"/>
      <c r="K1177" s="26"/>
      <c r="L1177" s="26"/>
      <c r="M1177" s="26"/>
      <c r="N1177" s="26"/>
      <c r="O1177" s="26"/>
      <c r="P1177" s="26"/>
      <c r="Q1177" s="26"/>
      <c r="R1177" s="26"/>
      <c r="S1177" s="26"/>
      <c r="T1177" s="26"/>
      <c r="U1177" s="26"/>
      <c r="V1177" s="26"/>
      <c r="W1177" s="26"/>
      <c r="X1177" s="26"/>
      <c r="Y1177" s="26"/>
      <c r="Z1177" s="26"/>
      <c r="AA1177" s="26"/>
      <c r="AB1177" s="26"/>
      <c r="AC1177" s="26"/>
      <c r="AD1177" s="26"/>
      <c r="AE1177" s="26"/>
      <c r="AF1177" s="26"/>
      <c r="AG1177" s="26"/>
      <c r="AH1177" s="26"/>
      <c r="AI1177" s="26"/>
      <c r="AJ1177" s="26"/>
      <c r="AK1177" s="26"/>
      <c r="AL1177" s="26"/>
      <c r="AM1177" s="26"/>
      <c r="AN1177" s="26"/>
      <c r="AO1177" s="26"/>
      <c r="AP1177" s="26"/>
      <c r="AQ1177" s="26"/>
      <c r="AR1177" s="26"/>
      <c r="AS1177" s="26"/>
      <c r="AT1177" s="26"/>
      <c r="AU1177" s="26"/>
      <c r="AV1177" s="26"/>
      <c r="AW1177" s="26"/>
      <c r="AX1177" s="26"/>
      <c r="AY1177" s="26"/>
      <c r="AZ1177" s="26"/>
      <c r="BA1177" s="26"/>
      <c r="BB1177" s="26"/>
      <c r="BC1177" s="26"/>
      <c r="BD1177" s="26"/>
      <c r="BE1177" s="26"/>
      <c r="BF1177" s="26"/>
      <c r="BG1177" s="26"/>
      <c r="BH1177" s="26"/>
      <c r="BI1177" s="26"/>
      <c r="BJ1177" s="26"/>
      <c r="BK1177" s="26"/>
      <c r="BL1177" s="41"/>
      <c r="BM1177" t="s">
        <v>100</v>
      </c>
    </row>
    <row r="1178" spans="1:65" x14ac:dyDescent="0.2">
      <c r="A1178" s="6"/>
      <c r="B1178" s="40" t="s">
        <v>56</v>
      </c>
      <c r="C1178" s="31" t="s">
        <v>93</v>
      </c>
      <c r="D1178" s="27">
        <v>0</v>
      </c>
      <c r="E1178" s="28">
        <v>0</v>
      </c>
      <c r="F1178" s="28">
        <v>0</v>
      </c>
      <c r="G1178" s="28">
        <v>0</v>
      </c>
      <c r="H1178" s="28">
        <v>0</v>
      </c>
      <c r="I1178" s="28">
        <v>0</v>
      </c>
      <c r="J1178" s="28">
        <v>0</v>
      </c>
      <c r="K1178" s="28">
        <v>0</v>
      </c>
      <c r="L1178" s="28">
        <v>0</v>
      </c>
      <c r="M1178" s="28">
        <v>0</v>
      </c>
      <c r="N1178" s="28">
        <v>0</v>
      </c>
      <c r="O1178" s="28">
        <v>0</v>
      </c>
      <c r="P1178" s="28">
        <v>0</v>
      </c>
      <c r="Q1178" s="28">
        <v>0</v>
      </c>
      <c r="R1178" s="28">
        <v>0</v>
      </c>
      <c r="S1178" s="28">
        <v>0</v>
      </c>
      <c r="T1178" s="28">
        <v>0</v>
      </c>
      <c r="U1178" s="28">
        <v>0</v>
      </c>
      <c r="V1178" s="28">
        <v>0</v>
      </c>
      <c r="W1178" s="28">
        <v>0</v>
      </c>
      <c r="X1178" s="28">
        <v>0</v>
      </c>
      <c r="Y1178" s="28">
        <v>0</v>
      </c>
      <c r="Z1178" s="28">
        <v>0</v>
      </c>
      <c r="AA1178" s="28">
        <v>0</v>
      </c>
      <c r="AB1178" s="28">
        <v>0</v>
      </c>
      <c r="AC1178" s="28">
        <v>0</v>
      </c>
      <c r="AD1178" s="28">
        <v>0</v>
      </c>
      <c r="AE1178" s="28">
        <v>0</v>
      </c>
      <c r="AF1178" s="28">
        <v>0</v>
      </c>
      <c r="AG1178" s="28">
        <v>0</v>
      </c>
      <c r="AH1178" s="28">
        <v>0</v>
      </c>
      <c r="AI1178" s="28">
        <v>0</v>
      </c>
      <c r="AJ1178" s="28">
        <v>0</v>
      </c>
      <c r="AK1178" s="28">
        <v>0</v>
      </c>
      <c r="AL1178" s="28">
        <v>0</v>
      </c>
      <c r="AM1178" s="28">
        <v>0</v>
      </c>
      <c r="AN1178" s="28">
        <v>0</v>
      </c>
      <c r="AO1178" s="28">
        <v>0</v>
      </c>
      <c r="AP1178" s="28">
        <v>0</v>
      </c>
      <c r="AQ1178" s="28">
        <v>0</v>
      </c>
      <c r="AR1178" s="28">
        <v>0</v>
      </c>
      <c r="AS1178" s="28">
        <v>0</v>
      </c>
      <c r="AT1178" s="28">
        <v>0</v>
      </c>
      <c r="AU1178" s="28">
        <v>0</v>
      </c>
      <c r="AV1178" s="28">
        <v>0</v>
      </c>
      <c r="AW1178" s="28">
        <v>0</v>
      </c>
      <c r="AX1178" s="28">
        <v>0</v>
      </c>
      <c r="AY1178" s="28">
        <v>0</v>
      </c>
      <c r="AZ1178" s="28">
        <v>0</v>
      </c>
      <c r="BA1178" s="28">
        <v>0</v>
      </c>
      <c r="BB1178" s="28">
        <v>0</v>
      </c>
      <c r="BC1178" s="28">
        <v>0</v>
      </c>
      <c r="BD1178" s="28">
        <v>0</v>
      </c>
      <c r="BE1178" s="28">
        <v>0</v>
      </c>
      <c r="BF1178" s="28">
        <v>0</v>
      </c>
      <c r="BG1178" s="28">
        <v>0</v>
      </c>
      <c r="BH1178" s="28">
        <v>0</v>
      </c>
      <c r="BI1178" s="28">
        <v>0</v>
      </c>
      <c r="BJ1178" s="28">
        <v>0</v>
      </c>
      <c r="BK1178" s="28">
        <v>0</v>
      </c>
      <c r="BL1178" s="42">
        <v>0</v>
      </c>
      <c r="BM1178" t="s">
        <v>100</v>
      </c>
    </row>
    <row r="1179" spans="1:65" x14ac:dyDescent="0.2">
      <c r="A1179" s="6"/>
      <c r="B1179" s="40" t="s">
        <v>56</v>
      </c>
      <c r="C1179" s="24" t="s">
        <v>74</v>
      </c>
      <c r="D1179" s="35">
        <v>0</v>
      </c>
      <c r="E1179" s="29">
        <v>0</v>
      </c>
      <c r="F1179" s="29">
        <v>0</v>
      </c>
      <c r="G1179" s="29">
        <v>0</v>
      </c>
      <c r="H1179" s="29">
        <v>0</v>
      </c>
      <c r="I1179" s="29">
        <v>0</v>
      </c>
      <c r="J1179" s="29">
        <v>0</v>
      </c>
      <c r="K1179" s="29">
        <v>0</v>
      </c>
      <c r="L1179" s="29">
        <v>0</v>
      </c>
      <c r="M1179" s="29">
        <v>0</v>
      </c>
      <c r="N1179" s="29">
        <v>0</v>
      </c>
      <c r="O1179" s="29">
        <v>0</v>
      </c>
      <c r="P1179" s="29">
        <v>0</v>
      </c>
      <c r="Q1179" s="29">
        <v>0</v>
      </c>
      <c r="R1179" s="29">
        <v>0</v>
      </c>
      <c r="S1179" s="29">
        <v>0</v>
      </c>
      <c r="T1179" s="29">
        <v>0</v>
      </c>
      <c r="U1179" s="29">
        <v>0</v>
      </c>
      <c r="V1179" s="29">
        <v>0</v>
      </c>
      <c r="W1179" s="29">
        <v>0</v>
      </c>
      <c r="X1179" s="26">
        <v>0</v>
      </c>
      <c r="Y1179" s="26">
        <v>0</v>
      </c>
      <c r="Z1179" s="26">
        <v>0</v>
      </c>
      <c r="AA1179" s="26">
        <v>0</v>
      </c>
      <c r="AB1179" s="26">
        <v>0</v>
      </c>
      <c r="AC1179" s="26">
        <v>0</v>
      </c>
      <c r="AD1179" s="26">
        <v>0</v>
      </c>
      <c r="AE1179" s="26">
        <v>0</v>
      </c>
      <c r="AF1179" s="26">
        <v>0</v>
      </c>
      <c r="AG1179" s="26">
        <v>0</v>
      </c>
      <c r="AH1179" s="26">
        <v>0</v>
      </c>
      <c r="AI1179" s="26"/>
      <c r="AJ1179" s="26"/>
      <c r="AK1179" s="26"/>
      <c r="AL1179" s="26"/>
      <c r="AM1179" s="26"/>
      <c r="AN1179" s="26"/>
      <c r="AO1179" s="26"/>
      <c r="AP1179" s="26"/>
      <c r="AQ1179" s="26"/>
      <c r="AR1179" s="26"/>
      <c r="AS1179" s="26"/>
      <c r="AT1179" s="26"/>
      <c r="AU1179" s="26"/>
      <c r="AV1179" s="26"/>
      <c r="AW1179" s="26"/>
      <c r="AX1179" s="26"/>
      <c r="AY1179" s="26"/>
      <c r="AZ1179" s="26"/>
      <c r="BA1179" s="26"/>
      <c r="BB1179" s="26"/>
      <c r="BC1179" s="26"/>
      <c r="BD1179" s="26"/>
      <c r="BE1179" s="26"/>
      <c r="BF1179" s="26"/>
      <c r="BG1179" s="26"/>
      <c r="BH1179" s="26"/>
      <c r="BI1179" s="26"/>
      <c r="BJ1179" s="26"/>
      <c r="BK1179" s="26"/>
      <c r="BL1179" s="41"/>
      <c r="BM1179" t="s">
        <v>100</v>
      </c>
    </row>
    <row r="1180" spans="1:65" x14ac:dyDescent="0.2">
      <c r="A1180" s="6"/>
      <c r="B1180" s="40" t="s">
        <v>56</v>
      </c>
      <c r="C1180" s="24" t="s">
        <v>83</v>
      </c>
      <c r="D1180" s="25"/>
      <c r="E1180" s="26"/>
      <c r="F1180" s="26"/>
      <c r="G1180" s="26"/>
      <c r="H1180" s="26"/>
      <c r="I1180" s="26"/>
      <c r="J1180" s="26"/>
      <c r="K1180" s="26"/>
      <c r="L1180" s="26"/>
      <c r="M1180" s="26"/>
      <c r="N1180" s="26"/>
      <c r="O1180" s="26"/>
      <c r="P1180" s="26"/>
      <c r="Q1180" s="26"/>
      <c r="R1180" s="26"/>
      <c r="S1180" s="26"/>
      <c r="T1180" s="26"/>
      <c r="U1180" s="26"/>
      <c r="V1180" s="26"/>
      <c r="W1180" s="30"/>
      <c r="X1180" s="30"/>
      <c r="Y1180" s="30"/>
      <c r="Z1180" s="30"/>
      <c r="AA1180" s="30"/>
      <c r="AB1180" s="30"/>
      <c r="AC1180" s="30"/>
      <c r="AD1180" s="30"/>
      <c r="AE1180" s="30"/>
      <c r="AF1180" s="30"/>
      <c r="AG1180" s="30"/>
      <c r="AH1180" s="30"/>
      <c r="AI1180" s="30"/>
      <c r="AJ1180" s="30"/>
      <c r="AK1180" s="30"/>
      <c r="AL1180" s="30"/>
      <c r="AM1180" s="30"/>
      <c r="AN1180" s="30"/>
      <c r="AO1180" s="30"/>
      <c r="AP1180" s="30"/>
      <c r="AQ1180" s="30"/>
      <c r="AR1180" s="30"/>
      <c r="AS1180" s="30"/>
      <c r="AT1180" s="30"/>
      <c r="AU1180" s="30"/>
      <c r="AV1180" s="30"/>
      <c r="AW1180" s="30"/>
      <c r="AX1180" s="30"/>
      <c r="AY1180" s="30"/>
      <c r="AZ1180" s="30"/>
      <c r="BA1180" s="30"/>
      <c r="BB1180" s="30"/>
      <c r="BC1180" s="30"/>
      <c r="BD1180" s="30"/>
      <c r="BE1180" s="30"/>
      <c r="BF1180" s="30"/>
      <c r="BG1180" s="30"/>
      <c r="BH1180" s="30"/>
      <c r="BI1180" s="30"/>
      <c r="BJ1180" s="30"/>
      <c r="BK1180" s="30"/>
      <c r="BL1180" s="43"/>
      <c r="BM1180" t="s">
        <v>100</v>
      </c>
    </row>
    <row r="1181" spans="1:65" x14ac:dyDescent="0.2">
      <c r="A1181" s="6"/>
      <c r="B1181" s="40" t="s">
        <v>56</v>
      </c>
      <c r="C1181" s="24" t="s">
        <v>75</v>
      </c>
      <c r="D1181" s="25"/>
      <c r="E1181" s="26"/>
      <c r="F1181" s="26"/>
      <c r="G1181" s="26"/>
      <c r="H1181" s="26"/>
      <c r="I1181" s="26"/>
      <c r="J1181" s="26"/>
      <c r="K1181" s="26"/>
      <c r="L1181" s="26"/>
      <c r="M1181" s="26"/>
      <c r="N1181" s="26"/>
      <c r="O1181" s="26"/>
      <c r="P1181" s="26"/>
      <c r="Q1181" s="26"/>
      <c r="R1181" s="26"/>
      <c r="S1181" s="26"/>
      <c r="T1181" s="26"/>
      <c r="U1181" s="26"/>
      <c r="V1181" s="26"/>
      <c r="W1181" s="26"/>
      <c r="X1181" s="26"/>
      <c r="Y1181" s="26"/>
      <c r="Z1181" s="26"/>
      <c r="AA1181" s="26"/>
      <c r="AB1181" s="26"/>
      <c r="AC1181" s="26"/>
      <c r="AD1181" s="26"/>
      <c r="AE1181" s="26"/>
      <c r="AF1181" s="26"/>
      <c r="AG1181" s="26"/>
      <c r="AH1181" s="26"/>
      <c r="AI1181" s="26"/>
      <c r="AJ1181" s="26"/>
      <c r="AK1181" s="26"/>
      <c r="AL1181" s="26"/>
      <c r="AM1181" s="26"/>
      <c r="AN1181" s="26"/>
      <c r="AO1181" s="26"/>
      <c r="AP1181" s="26"/>
      <c r="AQ1181" s="26"/>
      <c r="AR1181" s="26"/>
      <c r="AS1181" s="26"/>
      <c r="AT1181" s="26"/>
      <c r="AU1181" s="26"/>
      <c r="AV1181" s="26"/>
      <c r="AW1181" s="26"/>
      <c r="AX1181" s="26"/>
      <c r="AY1181" s="26"/>
      <c r="AZ1181" s="26"/>
      <c r="BA1181" s="26"/>
      <c r="BB1181" s="26"/>
      <c r="BC1181" s="26"/>
      <c r="BD1181" s="26"/>
      <c r="BE1181" s="26"/>
      <c r="BF1181" s="26"/>
      <c r="BG1181" s="26"/>
      <c r="BH1181" s="26"/>
      <c r="BI1181" s="26"/>
      <c r="BJ1181" s="26"/>
      <c r="BK1181" s="26"/>
      <c r="BL1181" s="41"/>
      <c r="BM1181" t="s">
        <v>100</v>
      </c>
    </row>
    <row r="1182" spans="1:65" x14ac:dyDescent="0.2">
      <c r="A1182" s="6"/>
      <c r="B1182" s="40" t="s">
        <v>56</v>
      </c>
      <c r="C1182" s="24" t="s">
        <v>79</v>
      </c>
      <c r="D1182" s="25"/>
      <c r="E1182" s="26"/>
      <c r="F1182" s="26"/>
      <c r="G1182" s="26"/>
      <c r="H1182" s="26"/>
      <c r="I1182" s="26"/>
      <c r="J1182" s="26"/>
      <c r="K1182" s="26"/>
      <c r="L1182" s="26"/>
      <c r="M1182" s="26"/>
      <c r="N1182" s="26"/>
      <c r="O1182" s="26"/>
      <c r="P1182" s="26"/>
      <c r="Q1182" s="26"/>
      <c r="R1182" s="26"/>
      <c r="S1182" s="26"/>
      <c r="T1182" s="26"/>
      <c r="U1182" s="26"/>
      <c r="V1182" s="26"/>
      <c r="W1182" s="26"/>
      <c r="X1182" s="26"/>
      <c r="Y1182" s="26"/>
      <c r="Z1182" s="26"/>
      <c r="AA1182" s="26"/>
      <c r="AB1182" s="26"/>
      <c r="AC1182" s="26"/>
      <c r="AD1182" s="26"/>
      <c r="AE1182" s="26"/>
      <c r="AF1182" s="26"/>
      <c r="AG1182" s="26"/>
      <c r="AH1182" s="26"/>
      <c r="AI1182" s="26"/>
      <c r="AJ1182" s="26"/>
      <c r="AK1182" s="26"/>
      <c r="AL1182" s="26"/>
      <c r="AM1182" s="26"/>
      <c r="AN1182" s="26"/>
      <c r="AO1182" s="26"/>
      <c r="AP1182" s="26"/>
      <c r="AQ1182" s="26"/>
      <c r="AR1182" s="26"/>
      <c r="AS1182" s="26"/>
      <c r="AT1182" s="26"/>
      <c r="AU1182" s="26"/>
      <c r="AV1182" s="26"/>
      <c r="AW1182" s="26"/>
      <c r="AX1182" s="26"/>
      <c r="AY1182" s="26"/>
      <c r="AZ1182" s="26"/>
      <c r="BA1182" s="26"/>
      <c r="BB1182" s="26"/>
      <c r="BC1182" s="26"/>
      <c r="BD1182" s="26"/>
      <c r="BE1182" s="26"/>
      <c r="BF1182" s="26"/>
      <c r="BG1182" s="26"/>
      <c r="BH1182" s="26"/>
      <c r="BI1182" s="26"/>
      <c r="BJ1182" s="26"/>
      <c r="BK1182" s="26"/>
      <c r="BL1182" s="41"/>
      <c r="BM1182" t="s">
        <v>100</v>
      </c>
    </row>
    <row r="1183" spans="1:65" x14ac:dyDescent="0.2">
      <c r="A1183" s="6"/>
      <c r="B1183" s="40" t="s">
        <v>56</v>
      </c>
      <c r="C1183" s="24" t="s">
        <v>80</v>
      </c>
      <c r="D1183" s="25"/>
      <c r="E1183" s="26"/>
      <c r="F1183" s="26"/>
      <c r="G1183" s="26"/>
      <c r="H1183" s="26"/>
      <c r="I1183" s="26"/>
      <c r="J1183" s="26"/>
      <c r="K1183" s="26"/>
      <c r="L1183" s="26"/>
      <c r="M1183" s="26"/>
      <c r="N1183" s="26"/>
      <c r="O1183" s="26"/>
      <c r="P1183" s="26"/>
      <c r="Q1183" s="26"/>
      <c r="R1183" s="26"/>
      <c r="S1183" s="26"/>
      <c r="T1183" s="26"/>
      <c r="U1183" s="26"/>
      <c r="V1183" s="26"/>
      <c r="W1183" s="26"/>
      <c r="X1183" s="26"/>
      <c r="Y1183" s="26"/>
      <c r="Z1183" s="26"/>
      <c r="AA1183" s="26"/>
      <c r="AB1183" s="26"/>
      <c r="AC1183" s="26"/>
      <c r="AD1183" s="26"/>
      <c r="AE1183" s="26"/>
      <c r="AF1183" s="26"/>
      <c r="AG1183" s="26"/>
      <c r="AH1183" s="26"/>
      <c r="AI1183" s="26"/>
      <c r="AJ1183" s="26"/>
      <c r="AK1183" s="26"/>
      <c r="AL1183" s="26"/>
      <c r="AM1183" s="26"/>
      <c r="AN1183" s="26"/>
      <c r="AO1183" s="26"/>
      <c r="AP1183" s="26"/>
      <c r="AQ1183" s="26"/>
      <c r="AR1183" s="26"/>
      <c r="AS1183" s="26"/>
      <c r="AT1183" s="26"/>
      <c r="AU1183" s="26"/>
      <c r="AV1183" s="26"/>
      <c r="AW1183" s="26"/>
      <c r="AX1183" s="26"/>
      <c r="AY1183" s="26"/>
      <c r="AZ1183" s="26"/>
      <c r="BA1183" s="26"/>
      <c r="BB1183" s="26"/>
      <c r="BC1183" s="26"/>
      <c r="BD1183" s="26"/>
      <c r="BE1183" s="26"/>
      <c r="BF1183" s="26"/>
      <c r="BG1183" s="26"/>
      <c r="BH1183" s="26"/>
      <c r="BI1183" s="26"/>
      <c r="BJ1183" s="26"/>
      <c r="BK1183" s="26"/>
      <c r="BL1183" s="41"/>
      <c r="BM1183" t="s">
        <v>100</v>
      </c>
    </row>
    <row r="1184" spans="1:65" x14ac:dyDescent="0.2">
      <c r="A1184" s="6"/>
      <c r="B1184" s="46" t="s">
        <v>56</v>
      </c>
      <c r="C1184" s="24" t="s">
        <v>78</v>
      </c>
      <c r="D1184" s="25"/>
      <c r="E1184" s="26"/>
      <c r="F1184" s="26"/>
      <c r="G1184" s="26"/>
      <c r="H1184" s="26"/>
      <c r="I1184" s="26"/>
      <c r="J1184" s="26"/>
      <c r="K1184" s="26"/>
      <c r="L1184" s="26"/>
      <c r="M1184" s="26"/>
      <c r="N1184" s="26"/>
      <c r="O1184" s="26"/>
      <c r="P1184" s="26"/>
      <c r="Q1184" s="26"/>
      <c r="R1184" s="26"/>
      <c r="S1184" s="26"/>
      <c r="T1184" s="26"/>
      <c r="U1184" s="26"/>
      <c r="V1184" s="26"/>
      <c r="W1184" s="26"/>
      <c r="X1184" s="26"/>
      <c r="Y1184" s="26"/>
      <c r="Z1184" s="26"/>
      <c r="AA1184" s="26"/>
      <c r="AB1184" s="26"/>
      <c r="AC1184" s="26"/>
      <c r="AD1184" s="26"/>
      <c r="AE1184" s="26"/>
      <c r="AF1184" s="26"/>
      <c r="AG1184" s="26"/>
      <c r="AH1184" s="26"/>
      <c r="AI1184" s="26"/>
      <c r="AJ1184" s="26"/>
      <c r="AK1184" s="26"/>
      <c r="AL1184" s="26"/>
      <c r="AM1184" s="26"/>
      <c r="AN1184" s="26"/>
      <c r="AO1184" s="26"/>
      <c r="AP1184" s="26"/>
      <c r="AQ1184" s="26"/>
      <c r="AR1184" s="26"/>
      <c r="AS1184" s="26"/>
      <c r="AT1184" s="26"/>
      <c r="AU1184" s="26"/>
      <c r="AV1184" s="26"/>
      <c r="AW1184" s="26"/>
      <c r="AX1184" s="26"/>
      <c r="AY1184" s="26"/>
      <c r="AZ1184" s="26"/>
      <c r="BA1184" s="26"/>
      <c r="BB1184" s="26"/>
      <c r="BC1184" s="26"/>
      <c r="BD1184" s="26"/>
      <c r="BE1184" s="26"/>
      <c r="BF1184" s="26"/>
      <c r="BG1184" s="26"/>
      <c r="BH1184" s="26"/>
      <c r="BI1184" s="26"/>
      <c r="BJ1184" s="26"/>
      <c r="BK1184" s="26"/>
      <c r="BL1184" s="41"/>
      <c r="BM1184" t="s">
        <v>100</v>
      </c>
    </row>
    <row r="1185" spans="1:65" x14ac:dyDescent="0.2">
      <c r="A1185" s="6"/>
      <c r="B1185" s="40" t="s">
        <v>56</v>
      </c>
      <c r="C1185" s="31" t="s">
        <v>48</v>
      </c>
      <c r="D1185" s="27">
        <v>0</v>
      </c>
      <c r="E1185" s="28">
        <v>0</v>
      </c>
      <c r="F1185" s="28">
        <v>0</v>
      </c>
      <c r="G1185" s="28">
        <v>0</v>
      </c>
      <c r="H1185" s="28">
        <v>0</v>
      </c>
      <c r="I1185" s="28">
        <v>0</v>
      </c>
      <c r="J1185" s="28">
        <v>0</v>
      </c>
      <c r="K1185" s="28">
        <v>0</v>
      </c>
      <c r="L1185" s="28">
        <v>0</v>
      </c>
      <c r="M1185" s="28">
        <v>0</v>
      </c>
      <c r="N1185" s="28">
        <v>0</v>
      </c>
      <c r="O1185" s="28">
        <v>0</v>
      </c>
      <c r="P1185" s="28">
        <v>0</v>
      </c>
      <c r="Q1185" s="28">
        <v>0</v>
      </c>
      <c r="R1185" s="28">
        <v>0</v>
      </c>
      <c r="S1185" s="28">
        <v>0</v>
      </c>
      <c r="T1185" s="28">
        <v>0</v>
      </c>
      <c r="U1185" s="28">
        <v>0</v>
      </c>
      <c r="V1185" s="28">
        <v>0</v>
      </c>
      <c r="W1185" s="28">
        <v>0</v>
      </c>
      <c r="X1185" s="28">
        <v>0</v>
      </c>
      <c r="Y1185" s="28">
        <v>0</v>
      </c>
      <c r="Z1185" s="28">
        <v>0</v>
      </c>
      <c r="AA1185" s="28">
        <v>0</v>
      </c>
      <c r="AB1185" s="28">
        <v>0</v>
      </c>
      <c r="AC1185" s="28">
        <v>0</v>
      </c>
      <c r="AD1185" s="28">
        <v>0</v>
      </c>
      <c r="AE1185" s="28">
        <v>0</v>
      </c>
      <c r="AF1185" s="28">
        <v>0</v>
      </c>
      <c r="AG1185" s="28">
        <v>0</v>
      </c>
      <c r="AH1185" s="28">
        <v>0</v>
      </c>
      <c r="AI1185" s="28">
        <v>0</v>
      </c>
      <c r="AJ1185" s="28">
        <v>0</v>
      </c>
      <c r="AK1185" s="28">
        <v>0</v>
      </c>
      <c r="AL1185" s="28">
        <v>0</v>
      </c>
      <c r="AM1185" s="28">
        <v>0</v>
      </c>
      <c r="AN1185" s="28">
        <v>0</v>
      </c>
      <c r="AO1185" s="28">
        <v>0</v>
      </c>
      <c r="AP1185" s="28">
        <v>0</v>
      </c>
      <c r="AQ1185" s="28">
        <v>0</v>
      </c>
      <c r="AR1185" s="28">
        <v>0</v>
      </c>
      <c r="AS1185" s="28">
        <v>0</v>
      </c>
      <c r="AT1185" s="28">
        <v>0</v>
      </c>
      <c r="AU1185" s="28">
        <v>0</v>
      </c>
      <c r="AV1185" s="28">
        <v>0</v>
      </c>
      <c r="AW1185" s="28">
        <v>0</v>
      </c>
      <c r="AX1185" s="28">
        <v>0</v>
      </c>
      <c r="AY1185" s="28">
        <v>0</v>
      </c>
      <c r="AZ1185" s="28">
        <v>0</v>
      </c>
      <c r="BA1185" s="28">
        <v>0</v>
      </c>
      <c r="BB1185" s="28">
        <v>0</v>
      </c>
      <c r="BC1185" s="28">
        <v>0</v>
      </c>
      <c r="BD1185" s="28">
        <v>0</v>
      </c>
      <c r="BE1185" s="28">
        <v>0</v>
      </c>
      <c r="BF1185" s="28">
        <v>0</v>
      </c>
      <c r="BG1185" s="28">
        <v>0</v>
      </c>
      <c r="BH1185" s="28">
        <v>0</v>
      </c>
      <c r="BI1185" s="28">
        <v>0</v>
      </c>
      <c r="BJ1185" s="28">
        <v>0</v>
      </c>
      <c r="BK1185" s="28">
        <v>0</v>
      </c>
      <c r="BL1185" s="42">
        <v>0</v>
      </c>
      <c r="BM1185" t="s">
        <v>100</v>
      </c>
    </row>
    <row r="1186" spans="1:65" x14ac:dyDescent="0.2">
      <c r="A1186" s="6"/>
      <c r="B1186" s="40" t="s">
        <v>56</v>
      </c>
      <c r="C1186" s="24" t="s">
        <v>74</v>
      </c>
      <c r="D1186" s="35">
        <v>0</v>
      </c>
      <c r="E1186" s="29">
        <v>0</v>
      </c>
      <c r="F1186" s="29">
        <v>0</v>
      </c>
      <c r="G1186" s="29">
        <v>0</v>
      </c>
      <c r="H1186" s="29">
        <v>0</v>
      </c>
      <c r="I1186" s="29">
        <v>0</v>
      </c>
      <c r="J1186" s="29">
        <v>0</v>
      </c>
      <c r="K1186" s="29">
        <v>0</v>
      </c>
      <c r="L1186" s="29">
        <v>0</v>
      </c>
      <c r="M1186" s="29">
        <v>0</v>
      </c>
      <c r="N1186" s="29">
        <v>0</v>
      </c>
      <c r="O1186" s="29">
        <v>0</v>
      </c>
      <c r="P1186" s="29">
        <v>0</v>
      </c>
      <c r="Q1186" s="29">
        <v>0</v>
      </c>
      <c r="R1186" s="29">
        <v>0</v>
      </c>
      <c r="S1186" s="29">
        <v>0</v>
      </c>
      <c r="T1186" s="29">
        <v>0</v>
      </c>
      <c r="U1186" s="29">
        <v>0</v>
      </c>
      <c r="V1186" s="29">
        <v>0</v>
      </c>
      <c r="W1186" s="29">
        <v>0</v>
      </c>
      <c r="X1186" s="26">
        <v>0</v>
      </c>
      <c r="Y1186" s="26">
        <v>0</v>
      </c>
      <c r="Z1186" s="26">
        <v>0</v>
      </c>
      <c r="AA1186" s="26">
        <v>0</v>
      </c>
      <c r="AB1186" s="26">
        <v>0</v>
      </c>
      <c r="AC1186" s="26">
        <v>0</v>
      </c>
      <c r="AD1186" s="26">
        <v>0</v>
      </c>
      <c r="AE1186" s="26">
        <v>0</v>
      </c>
      <c r="AF1186" s="26">
        <v>0</v>
      </c>
      <c r="AG1186" s="26">
        <v>0</v>
      </c>
      <c r="AH1186" s="26">
        <v>0</v>
      </c>
      <c r="AI1186" s="26"/>
      <c r="AJ1186" s="26"/>
      <c r="AK1186" s="26"/>
      <c r="AL1186" s="26"/>
      <c r="AM1186" s="26"/>
      <c r="AN1186" s="26"/>
      <c r="AO1186" s="26"/>
      <c r="AP1186" s="26"/>
      <c r="AQ1186" s="26"/>
      <c r="AR1186" s="26"/>
      <c r="AS1186" s="26"/>
      <c r="AT1186" s="26"/>
      <c r="AU1186" s="26"/>
      <c r="AV1186" s="26"/>
      <c r="AW1186" s="26"/>
      <c r="AX1186" s="26"/>
      <c r="AY1186" s="26"/>
      <c r="AZ1186" s="26"/>
      <c r="BA1186" s="26"/>
      <c r="BB1186" s="26"/>
      <c r="BC1186" s="26"/>
      <c r="BD1186" s="26"/>
      <c r="BE1186" s="26"/>
      <c r="BF1186" s="26"/>
      <c r="BG1186" s="26"/>
      <c r="BH1186" s="26"/>
      <c r="BI1186" s="26"/>
      <c r="BJ1186" s="26"/>
      <c r="BK1186" s="26"/>
      <c r="BL1186" s="41"/>
      <c r="BM1186" t="s">
        <v>100</v>
      </c>
    </row>
    <row r="1187" spans="1:65" x14ac:dyDescent="0.2">
      <c r="A1187" s="6"/>
      <c r="B1187" s="40" t="s">
        <v>56</v>
      </c>
      <c r="C1187" s="24" t="s">
        <v>83</v>
      </c>
      <c r="D1187" s="25"/>
      <c r="E1187" s="26"/>
      <c r="F1187" s="26"/>
      <c r="G1187" s="26"/>
      <c r="H1187" s="26"/>
      <c r="I1187" s="26"/>
      <c r="J1187" s="26"/>
      <c r="K1187" s="26"/>
      <c r="L1187" s="26"/>
      <c r="M1187" s="26"/>
      <c r="N1187" s="26"/>
      <c r="O1187" s="26"/>
      <c r="P1187" s="26"/>
      <c r="Q1187" s="26"/>
      <c r="R1187" s="26"/>
      <c r="S1187" s="26"/>
      <c r="T1187" s="26"/>
      <c r="U1187" s="26"/>
      <c r="V1187" s="26"/>
      <c r="W1187" s="30"/>
      <c r="X1187" s="30"/>
      <c r="Y1187" s="30"/>
      <c r="Z1187" s="30"/>
      <c r="AA1187" s="30"/>
      <c r="AB1187" s="30"/>
      <c r="AC1187" s="30"/>
      <c r="AD1187" s="30"/>
      <c r="AE1187" s="30"/>
      <c r="AF1187" s="30"/>
      <c r="AG1187" s="30"/>
      <c r="AH1187" s="30"/>
      <c r="AI1187" s="30"/>
      <c r="AJ1187" s="30"/>
      <c r="AK1187" s="30"/>
      <c r="AL1187" s="30"/>
      <c r="AM1187" s="30"/>
      <c r="AN1187" s="30"/>
      <c r="AO1187" s="30"/>
      <c r="AP1187" s="30"/>
      <c r="AQ1187" s="30"/>
      <c r="AR1187" s="30"/>
      <c r="AS1187" s="30"/>
      <c r="AT1187" s="30"/>
      <c r="AU1187" s="30"/>
      <c r="AV1187" s="30"/>
      <c r="AW1187" s="30"/>
      <c r="AX1187" s="30"/>
      <c r="AY1187" s="30"/>
      <c r="AZ1187" s="30"/>
      <c r="BA1187" s="30"/>
      <c r="BB1187" s="30"/>
      <c r="BC1187" s="30"/>
      <c r="BD1187" s="30"/>
      <c r="BE1187" s="30"/>
      <c r="BF1187" s="30"/>
      <c r="BG1187" s="30"/>
      <c r="BH1187" s="30"/>
      <c r="BI1187" s="30"/>
      <c r="BJ1187" s="30"/>
      <c r="BK1187" s="30"/>
      <c r="BL1187" s="43"/>
      <c r="BM1187" t="s">
        <v>100</v>
      </c>
    </row>
    <row r="1188" spans="1:65" x14ac:dyDescent="0.2">
      <c r="A1188" s="6"/>
      <c r="B1188" s="40" t="s">
        <v>56</v>
      </c>
      <c r="C1188" s="24" t="s">
        <v>75</v>
      </c>
      <c r="D1188" s="25"/>
      <c r="E1188" s="26"/>
      <c r="F1188" s="26"/>
      <c r="G1188" s="26"/>
      <c r="H1188" s="26"/>
      <c r="I1188" s="26"/>
      <c r="J1188" s="26"/>
      <c r="K1188" s="26"/>
      <c r="L1188" s="26"/>
      <c r="M1188" s="26"/>
      <c r="N1188" s="26"/>
      <c r="O1188" s="26"/>
      <c r="P1188" s="26"/>
      <c r="Q1188" s="26"/>
      <c r="R1188" s="26"/>
      <c r="S1188" s="26"/>
      <c r="T1188" s="26"/>
      <c r="U1188" s="26"/>
      <c r="V1188" s="26"/>
      <c r="W1188" s="26"/>
      <c r="X1188" s="26"/>
      <c r="Y1188" s="26"/>
      <c r="Z1188" s="26"/>
      <c r="AA1188" s="26"/>
      <c r="AB1188" s="26"/>
      <c r="AC1188" s="26"/>
      <c r="AD1188" s="26"/>
      <c r="AE1188" s="26"/>
      <c r="AF1188" s="26"/>
      <c r="AG1188" s="26"/>
      <c r="AH1188" s="26"/>
      <c r="AI1188" s="26"/>
      <c r="AJ1188" s="26"/>
      <c r="AK1188" s="26"/>
      <c r="AL1188" s="26"/>
      <c r="AM1188" s="26"/>
      <c r="AN1188" s="26"/>
      <c r="AO1188" s="26"/>
      <c r="AP1188" s="26"/>
      <c r="AQ1188" s="26"/>
      <c r="AR1188" s="26"/>
      <c r="AS1188" s="26"/>
      <c r="AT1188" s="26"/>
      <c r="AU1188" s="26"/>
      <c r="AV1188" s="26"/>
      <c r="AW1188" s="26"/>
      <c r="AX1188" s="26"/>
      <c r="AY1188" s="26"/>
      <c r="AZ1188" s="26"/>
      <c r="BA1188" s="26"/>
      <c r="BB1188" s="26"/>
      <c r="BC1188" s="26"/>
      <c r="BD1188" s="26"/>
      <c r="BE1188" s="26"/>
      <c r="BF1188" s="26"/>
      <c r="BG1188" s="26"/>
      <c r="BH1188" s="26"/>
      <c r="BI1188" s="26"/>
      <c r="BJ1188" s="26"/>
      <c r="BK1188" s="26"/>
      <c r="BL1188" s="41"/>
      <c r="BM1188" t="s">
        <v>100</v>
      </c>
    </row>
    <row r="1189" spans="1:65" x14ac:dyDescent="0.2">
      <c r="A1189" s="6"/>
      <c r="B1189" s="40" t="s">
        <v>56</v>
      </c>
      <c r="C1189" s="24" t="s">
        <v>79</v>
      </c>
      <c r="D1189" s="25"/>
      <c r="E1189" s="26"/>
      <c r="F1189" s="26"/>
      <c r="G1189" s="26"/>
      <c r="H1189" s="26"/>
      <c r="I1189" s="26"/>
      <c r="J1189" s="26"/>
      <c r="K1189" s="26"/>
      <c r="L1189" s="26"/>
      <c r="M1189" s="26"/>
      <c r="N1189" s="26"/>
      <c r="O1189" s="26"/>
      <c r="P1189" s="26"/>
      <c r="Q1189" s="26"/>
      <c r="R1189" s="26"/>
      <c r="S1189" s="26"/>
      <c r="T1189" s="26"/>
      <c r="U1189" s="26"/>
      <c r="V1189" s="26"/>
      <c r="W1189" s="26"/>
      <c r="X1189" s="26"/>
      <c r="Y1189" s="26"/>
      <c r="Z1189" s="26"/>
      <c r="AA1189" s="26"/>
      <c r="AB1189" s="26"/>
      <c r="AC1189" s="26"/>
      <c r="AD1189" s="26"/>
      <c r="AE1189" s="26"/>
      <c r="AF1189" s="26"/>
      <c r="AG1189" s="26"/>
      <c r="AH1189" s="26"/>
      <c r="AI1189" s="26"/>
      <c r="AJ1189" s="26"/>
      <c r="AK1189" s="26"/>
      <c r="AL1189" s="26"/>
      <c r="AM1189" s="26"/>
      <c r="AN1189" s="26"/>
      <c r="AO1189" s="26"/>
      <c r="AP1189" s="26"/>
      <c r="AQ1189" s="26"/>
      <c r="AR1189" s="26"/>
      <c r="AS1189" s="26"/>
      <c r="AT1189" s="26"/>
      <c r="AU1189" s="26"/>
      <c r="AV1189" s="26"/>
      <c r="AW1189" s="26"/>
      <c r="AX1189" s="26"/>
      <c r="AY1189" s="26"/>
      <c r="AZ1189" s="26"/>
      <c r="BA1189" s="26"/>
      <c r="BB1189" s="26"/>
      <c r="BC1189" s="26"/>
      <c r="BD1189" s="26"/>
      <c r="BE1189" s="26"/>
      <c r="BF1189" s="26"/>
      <c r="BG1189" s="26"/>
      <c r="BH1189" s="26"/>
      <c r="BI1189" s="26"/>
      <c r="BJ1189" s="26"/>
      <c r="BK1189" s="26"/>
      <c r="BL1189" s="41"/>
      <c r="BM1189" t="s">
        <v>100</v>
      </c>
    </row>
    <row r="1190" spans="1:65" x14ac:dyDescent="0.2">
      <c r="A1190" s="6"/>
      <c r="B1190" s="40" t="s">
        <v>56</v>
      </c>
      <c r="C1190" s="24" t="s">
        <v>80</v>
      </c>
      <c r="D1190" s="25"/>
      <c r="E1190" s="26"/>
      <c r="F1190" s="26"/>
      <c r="G1190" s="26"/>
      <c r="H1190" s="26"/>
      <c r="I1190" s="26"/>
      <c r="J1190" s="26"/>
      <c r="K1190" s="26"/>
      <c r="L1190" s="26"/>
      <c r="M1190" s="26"/>
      <c r="N1190" s="26"/>
      <c r="O1190" s="26"/>
      <c r="P1190" s="26"/>
      <c r="Q1190" s="26"/>
      <c r="R1190" s="26"/>
      <c r="S1190" s="26"/>
      <c r="T1190" s="26"/>
      <c r="U1190" s="26"/>
      <c r="V1190" s="26"/>
      <c r="W1190" s="26"/>
      <c r="X1190" s="26"/>
      <c r="Y1190" s="26"/>
      <c r="Z1190" s="26"/>
      <c r="AA1190" s="26"/>
      <c r="AB1190" s="26"/>
      <c r="AC1190" s="26"/>
      <c r="AD1190" s="26"/>
      <c r="AE1190" s="26"/>
      <c r="AF1190" s="26"/>
      <c r="AG1190" s="26"/>
      <c r="AH1190" s="26"/>
      <c r="AI1190" s="26"/>
      <c r="AJ1190" s="26"/>
      <c r="AK1190" s="26"/>
      <c r="AL1190" s="26"/>
      <c r="AM1190" s="26"/>
      <c r="AN1190" s="26"/>
      <c r="AO1190" s="26"/>
      <c r="AP1190" s="26"/>
      <c r="AQ1190" s="26"/>
      <c r="AR1190" s="26"/>
      <c r="AS1190" s="26"/>
      <c r="AT1190" s="26"/>
      <c r="AU1190" s="26"/>
      <c r="AV1190" s="26"/>
      <c r="AW1190" s="26"/>
      <c r="AX1190" s="26"/>
      <c r="AY1190" s="26"/>
      <c r="AZ1190" s="26"/>
      <c r="BA1190" s="26"/>
      <c r="BB1190" s="26"/>
      <c r="BC1190" s="26"/>
      <c r="BD1190" s="26"/>
      <c r="BE1190" s="26"/>
      <c r="BF1190" s="26"/>
      <c r="BG1190" s="26"/>
      <c r="BH1190" s="26"/>
      <c r="BI1190" s="26"/>
      <c r="BJ1190" s="26"/>
      <c r="BK1190" s="26"/>
      <c r="BL1190" s="41"/>
      <c r="BM1190" t="s">
        <v>100</v>
      </c>
    </row>
    <row r="1191" spans="1:65" ht="13.5" thickBot="1" x14ac:dyDescent="0.25">
      <c r="A1191" s="6"/>
      <c r="B1191" s="46" t="s">
        <v>56</v>
      </c>
      <c r="C1191" s="24" t="s">
        <v>78</v>
      </c>
      <c r="D1191" s="25"/>
      <c r="E1191" s="26"/>
      <c r="F1191" s="26"/>
      <c r="G1191" s="26"/>
      <c r="H1191" s="26"/>
      <c r="I1191" s="26"/>
      <c r="J1191" s="26"/>
      <c r="K1191" s="26"/>
      <c r="L1191" s="26"/>
      <c r="M1191" s="26"/>
      <c r="N1191" s="26"/>
      <c r="O1191" s="26"/>
      <c r="P1191" s="26"/>
      <c r="Q1191" s="26"/>
      <c r="R1191" s="26"/>
      <c r="S1191" s="26"/>
      <c r="T1191" s="26"/>
      <c r="U1191" s="26"/>
      <c r="V1191" s="26"/>
      <c r="W1191" s="26"/>
      <c r="X1191" s="26"/>
      <c r="Y1191" s="26"/>
      <c r="Z1191" s="26"/>
      <c r="AA1191" s="26"/>
      <c r="AB1191" s="26"/>
      <c r="AC1191" s="26"/>
      <c r="AD1191" s="26"/>
      <c r="AE1191" s="26"/>
      <c r="AF1191" s="26"/>
      <c r="AG1191" s="26"/>
      <c r="AH1191" s="26"/>
      <c r="AI1191" s="26"/>
      <c r="AJ1191" s="26"/>
      <c r="AK1191" s="26"/>
      <c r="AL1191" s="26"/>
      <c r="AM1191" s="26"/>
      <c r="AN1191" s="26"/>
      <c r="AO1191" s="26"/>
      <c r="AP1191" s="26"/>
      <c r="AQ1191" s="26"/>
      <c r="AR1191" s="26"/>
      <c r="AS1191" s="26"/>
      <c r="AT1191" s="26"/>
      <c r="AU1191" s="26"/>
      <c r="AV1191" s="26"/>
      <c r="AW1191" s="26"/>
      <c r="AX1191" s="26"/>
      <c r="AY1191" s="26"/>
      <c r="AZ1191" s="26"/>
      <c r="BA1191" s="26"/>
      <c r="BB1191" s="26"/>
      <c r="BC1191" s="26"/>
      <c r="BD1191" s="26"/>
      <c r="BE1191" s="26"/>
      <c r="BF1191" s="26"/>
      <c r="BG1191" s="26"/>
      <c r="BH1191" s="26"/>
      <c r="BI1191" s="26"/>
      <c r="BJ1191" s="26"/>
      <c r="BK1191" s="26"/>
      <c r="BL1191" s="41"/>
      <c r="BM1191" t="s">
        <v>100</v>
      </c>
    </row>
    <row r="1192" spans="1:65" x14ac:dyDescent="0.2">
      <c r="B1192" s="55" t="s">
        <v>13</v>
      </c>
      <c r="C1192" s="37" t="s">
        <v>6</v>
      </c>
      <c r="D1192" s="38">
        <v>363</v>
      </c>
      <c r="E1192" s="38">
        <v>664</v>
      </c>
      <c r="F1192" s="38">
        <v>780</v>
      </c>
      <c r="G1192" s="38">
        <v>874</v>
      </c>
      <c r="H1192" s="38">
        <v>1127</v>
      </c>
      <c r="I1192" s="38">
        <v>1635</v>
      </c>
      <c r="J1192" s="38">
        <v>1902</v>
      </c>
      <c r="K1192" s="38">
        <v>2702</v>
      </c>
      <c r="L1192" s="38">
        <v>3525</v>
      </c>
      <c r="M1192" s="38">
        <v>4879</v>
      </c>
      <c r="N1192" s="38">
        <v>5794</v>
      </c>
      <c r="O1192" s="38">
        <v>6918</v>
      </c>
      <c r="P1192" s="38">
        <v>8102</v>
      </c>
      <c r="Q1192" s="38">
        <v>8542</v>
      </c>
      <c r="R1192" s="38">
        <v>8683</v>
      </c>
      <c r="S1192" s="38">
        <v>9137</v>
      </c>
      <c r="T1192" s="38">
        <v>9384</v>
      </c>
      <c r="U1192" s="38">
        <v>9736.6</v>
      </c>
      <c r="V1192" s="38">
        <v>10230.200000000001</v>
      </c>
      <c r="W1192" s="38">
        <v>10758</v>
      </c>
      <c r="X1192" s="38">
        <v>10808.2</v>
      </c>
      <c r="Y1192" s="38">
        <v>10808.2</v>
      </c>
      <c r="Z1192" s="38">
        <v>11312.2</v>
      </c>
      <c r="AA1192" s="38">
        <v>13508.2</v>
      </c>
      <c r="AB1192" s="38">
        <v>16316.2</v>
      </c>
      <c r="AC1192" s="38">
        <v>16316.2</v>
      </c>
      <c r="AD1192" s="38">
        <v>16912.96</v>
      </c>
      <c r="AE1192" s="38">
        <v>17509.719999999998</v>
      </c>
      <c r="AF1192" s="38">
        <v>18106.479999999996</v>
      </c>
      <c r="AG1192" s="38">
        <v>18703.239999999994</v>
      </c>
      <c r="AH1192" s="38">
        <v>19299.999999999993</v>
      </c>
      <c r="AI1192" s="38">
        <v>19299.999999999993</v>
      </c>
      <c r="AJ1192" s="38">
        <v>19299.999999999993</v>
      </c>
      <c r="AK1192" s="38">
        <v>19299.999999999993</v>
      </c>
      <c r="AL1192" s="38">
        <v>19299.999999999993</v>
      </c>
      <c r="AM1192" s="38">
        <v>19299.999999999993</v>
      </c>
      <c r="AN1192" s="38">
        <v>19299.999999999993</v>
      </c>
      <c r="AO1192" s="38">
        <v>19299.999999999993</v>
      </c>
      <c r="AP1192" s="38">
        <v>19299.999999999993</v>
      </c>
      <c r="AQ1192" s="38">
        <v>19299.999999999993</v>
      </c>
      <c r="AR1192" s="38">
        <v>19299.999999999993</v>
      </c>
      <c r="AS1192" s="38">
        <v>19299.999999999993</v>
      </c>
      <c r="AT1192" s="38">
        <v>19299.999999999993</v>
      </c>
      <c r="AU1192" s="38">
        <v>19299.999999999993</v>
      </c>
      <c r="AV1192" s="38">
        <v>19299.999999999993</v>
      </c>
      <c r="AW1192" s="38">
        <v>19299.999999999993</v>
      </c>
      <c r="AX1192" s="38">
        <v>19299.999999999993</v>
      </c>
      <c r="AY1192" s="38">
        <v>19299.999999999993</v>
      </c>
      <c r="AZ1192" s="38">
        <v>19299.999999999993</v>
      </c>
      <c r="BA1192" s="38">
        <v>19299.999999999993</v>
      </c>
      <c r="BB1192" s="38">
        <v>19299.999999999993</v>
      </c>
      <c r="BC1192" s="38">
        <v>19299.999999999993</v>
      </c>
      <c r="BD1192" s="38">
        <v>19299.999999999993</v>
      </c>
      <c r="BE1192" s="38">
        <v>19299.999999999993</v>
      </c>
      <c r="BF1192" s="38">
        <v>19299.999999999993</v>
      </c>
      <c r="BG1192" s="38">
        <v>19299.999999999993</v>
      </c>
      <c r="BH1192" s="38">
        <v>19299.999999999993</v>
      </c>
      <c r="BI1192" s="38">
        <v>19299.999999999993</v>
      </c>
      <c r="BJ1192" s="38">
        <v>19299.999999999993</v>
      </c>
      <c r="BK1192" s="38">
        <v>19299.999999999993</v>
      </c>
      <c r="BL1192" s="39">
        <v>19299.999999999993</v>
      </c>
      <c r="BM1192" t="s">
        <v>100</v>
      </c>
    </row>
    <row r="1193" spans="1:65" x14ac:dyDescent="0.2">
      <c r="A1193" s="6"/>
      <c r="B1193" s="40" t="s">
        <v>13</v>
      </c>
      <c r="C1193" s="24" t="s">
        <v>74</v>
      </c>
      <c r="D1193" s="35">
        <v>363</v>
      </c>
      <c r="E1193" s="29">
        <v>664</v>
      </c>
      <c r="F1193" s="29">
        <v>780</v>
      </c>
      <c r="G1193" s="29">
        <v>874</v>
      </c>
      <c r="H1193" s="29">
        <v>1127</v>
      </c>
      <c r="I1193" s="29">
        <v>1635</v>
      </c>
      <c r="J1193" s="29">
        <v>1902</v>
      </c>
      <c r="K1193" s="29">
        <v>2702</v>
      </c>
      <c r="L1193" s="29">
        <v>3525</v>
      </c>
      <c r="M1193" s="29">
        <v>4879</v>
      </c>
      <c r="N1193" s="29">
        <v>5794</v>
      </c>
      <c r="O1193" s="29">
        <v>6918</v>
      </c>
      <c r="P1193" s="29">
        <v>8102</v>
      </c>
      <c r="Q1193" s="29">
        <v>8542</v>
      </c>
      <c r="R1193" s="29">
        <v>8683</v>
      </c>
      <c r="S1193" s="29">
        <v>9137</v>
      </c>
      <c r="T1193" s="29">
        <v>9384</v>
      </c>
      <c r="U1193" s="29">
        <v>9736.6</v>
      </c>
      <c r="V1193" s="29">
        <v>10230.200000000001</v>
      </c>
      <c r="W1193" s="29">
        <v>10758</v>
      </c>
      <c r="X1193" s="26">
        <v>0</v>
      </c>
      <c r="Y1193" s="26">
        <v>0</v>
      </c>
      <c r="Z1193" s="26">
        <v>0</v>
      </c>
      <c r="AA1193" s="26">
        <v>0</v>
      </c>
      <c r="AB1193" s="26">
        <v>0</v>
      </c>
      <c r="AC1193" s="26">
        <v>15950</v>
      </c>
      <c r="AD1193" s="26">
        <v>0</v>
      </c>
      <c r="AE1193" s="26">
        <v>0</v>
      </c>
      <c r="AF1193" s="26">
        <v>0</v>
      </c>
      <c r="AG1193" s="26">
        <v>0</v>
      </c>
      <c r="AH1193" s="26">
        <v>19300</v>
      </c>
      <c r="AI1193" s="26"/>
      <c r="AJ1193" s="26"/>
      <c r="AK1193" s="26"/>
      <c r="AL1193" s="26"/>
      <c r="AM1193" s="26"/>
      <c r="AN1193" s="26"/>
      <c r="AO1193" s="26"/>
      <c r="AP1193" s="26"/>
      <c r="AQ1193" s="26"/>
      <c r="AR1193" s="26"/>
      <c r="AS1193" s="26"/>
      <c r="AT1193" s="26"/>
      <c r="AU1193" s="26"/>
      <c r="AV1193" s="26"/>
      <c r="AW1193" s="26"/>
      <c r="AX1193" s="26"/>
      <c r="AY1193" s="26"/>
      <c r="AZ1193" s="26"/>
      <c r="BA1193" s="26"/>
      <c r="BB1193" s="26"/>
      <c r="BC1193" s="26"/>
      <c r="BD1193" s="26"/>
      <c r="BE1193" s="26"/>
      <c r="BF1193" s="26"/>
      <c r="BG1193" s="26"/>
      <c r="BH1193" s="26"/>
      <c r="BI1193" s="26"/>
      <c r="BJ1193" s="26"/>
      <c r="BK1193" s="26"/>
      <c r="BL1193" s="41"/>
      <c r="BM1193" t="s">
        <v>100</v>
      </c>
    </row>
    <row r="1194" spans="1:65" x14ac:dyDescent="0.2">
      <c r="A1194" s="6"/>
      <c r="B1194" s="40" t="s">
        <v>13</v>
      </c>
      <c r="C1194" s="24" t="s">
        <v>83</v>
      </c>
      <c r="D1194" s="25"/>
      <c r="E1194" s="26"/>
      <c r="F1194" s="26"/>
      <c r="G1194" s="26"/>
      <c r="H1194" s="26"/>
      <c r="I1194" s="26"/>
      <c r="J1194" s="26"/>
      <c r="K1194" s="26"/>
      <c r="L1194" s="26"/>
      <c r="M1194" s="26"/>
      <c r="N1194" s="26"/>
      <c r="O1194" s="26"/>
      <c r="P1194" s="26"/>
      <c r="Q1194" s="26"/>
      <c r="R1194" s="26"/>
      <c r="S1194" s="26"/>
      <c r="T1194" s="26"/>
      <c r="U1194" s="26"/>
      <c r="V1194" s="26"/>
      <c r="W1194" s="30"/>
      <c r="X1194" s="30"/>
      <c r="Y1194" s="30"/>
      <c r="Z1194" s="30"/>
      <c r="AA1194" s="30"/>
      <c r="AB1194" s="30"/>
      <c r="AC1194" s="30"/>
      <c r="AD1194" s="30">
        <v>596.75999999999988</v>
      </c>
      <c r="AE1194" s="30">
        <v>596.75999999999988</v>
      </c>
      <c r="AF1194" s="30">
        <v>596.75999999999988</v>
      </c>
      <c r="AG1194" s="30">
        <v>596.75999999999988</v>
      </c>
      <c r="AH1194" s="30">
        <v>596.75999999999988</v>
      </c>
      <c r="AI1194" s="30"/>
      <c r="AJ1194" s="30"/>
      <c r="AK1194" s="30"/>
      <c r="AL1194" s="30"/>
      <c r="AM1194" s="30"/>
      <c r="AN1194" s="30"/>
      <c r="AO1194" s="30"/>
      <c r="AP1194" s="30"/>
      <c r="AQ1194" s="30"/>
      <c r="AR1194" s="30"/>
      <c r="AS1194" s="30"/>
      <c r="AT1194" s="30"/>
      <c r="AU1194" s="30"/>
      <c r="AV1194" s="30"/>
      <c r="AW1194" s="30"/>
      <c r="AX1194" s="30"/>
      <c r="AY1194" s="30"/>
      <c r="AZ1194" s="30"/>
      <c r="BA1194" s="30"/>
      <c r="BB1194" s="30"/>
      <c r="BC1194" s="30"/>
      <c r="BD1194" s="30"/>
      <c r="BE1194" s="30"/>
      <c r="BF1194" s="30"/>
      <c r="BG1194" s="30"/>
      <c r="BH1194" s="30"/>
      <c r="BI1194" s="30"/>
      <c r="BJ1194" s="30"/>
      <c r="BK1194" s="30"/>
      <c r="BL1194" s="43"/>
      <c r="BM1194" t="s">
        <v>100</v>
      </c>
    </row>
    <row r="1195" spans="1:65" x14ac:dyDescent="0.2">
      <c r="A1195" s="6"/>
      <c r="B1195" s="40" t="s">
        <v>13</v>
      </c>
      <c r="C1195" s="24" t="s">
        <v>75</v>
      </c>
      <c r="D1195" s="25"/>
      <c r="E1195" s="26"/>
      <c r="F1195" s="26"/>
      <c r="G1195" s="26"/>
      <c r="H1195" s="26"/>
      <c r="I1195" s="26"/>
      <c r="J1195" s="26"/>
      <c r="K1195" s="26"/>
      <c r="L1195" s="26"/>
      <c r="M1195" s="26"/>
      <c r="N1195" s="26"/>
      <c r="O1195" s="26"/>
      <c r="P1195" s="26"/>
      <c r="Q1195" s="26"/>
      <c r="R1195" s="26"/>
      <c r="S1195" s="26"/>
      <c r="T1195" s="26"/>
      <c r="U1195" s="26"/>
      <c r="V1195" s="26"/>
      <c r="W1195" s="26"/>
      <c r="X1195" s="26"/>
      <c r="Y1195" s="34">
        <v>0</v>
      </c>
      <c r="Z1195" s="34">
        <v>504</v>
      </c>
      <c r="AA1195" s="34">
        <v>2196</v>
      </c>
      <c r="AB1195" s="34">
        <v>2808</v>
      </c>
      <c r="AC1195" s="26"/>
      <c r="AD1195" s="26"/>
      <c r="AE1195" s="26"/>
      <c r="AF1195" s="26"/>
      <c r="AG1195" s="26"/>
      <c r="AH1195" s="26"/>
      <c r="AI1195" s="26"/>
      <c r="AJ1195" s="26"/>
      <c r="AK1195" s="26"/>
      <c r="AL1195" s="26"/>
      <c r="AM1195" s="26"/>
      <c r="AN1195" s="26"/>
      <c r="AO1195" s="26"/>
      <c r="AP1195" s="26"/>
      <c r="AQ1195" s="26"/>
      <c r="AR1195" s="26"/>
      <c r="AS1195" s="26"/>
      <c r="AT1195" s="26"/>
      <c r="AU1195" s="26"/>
      <c r="AV1195" s="26"/>
      <c r="AW1195" s="26"/>
      <c r="AX1195" s="26"/>
      <c r="AY1195" s="26"/>
      <c r="AZ1195" s="26"/>
      <c r="BA1195" s="26"/>
      <c r="BB1195" s="26"/>
      <c r="BC1195" s="26"/>
      <c r="BD1195" s="26"/>
      <c r="BE1195" s="26"/>
      <c r="BF1195" s="26"/>
      <c r="BG1195" s="26"/>
      <c r="BH1195" s="26"/>
      <c r="BI1195" s="26"/>
      <c r="BJ1195" s="26"/>
      <c r="BK1195" s="26"/>
      <c r="BL1195" s="41"/>
      <c r="BM1195" t="s">
        <v>100</v>
      </c>
    </row>
    <row r="1196" spans="1:65" x14ac:dyDescent="0.2">
      <c r="A1196" s="6"/>
      <c r="B1196" s="40" t="s">
        <v>13</v>
      </c>
      <c r="C1196" s="24" t="s">
        <v>79</v>
      </c>
      <c r="D1196" s="25"/>
      <c r="E1196" s="26"/>
      <c r="F1196" s="26"/>
      <c r="G1196" s="26"/>
      <c r="H1196" s="26"/>
      <c r="I1196" s="26"/>
      <c r="J1196" s="26"/>
      <c r="K1196" s="26"/>
      <c r="L1196" s="26"/>
      <c r="M1196" s="26"/>
      <c r="N1196" s="26"/>
      <c r="O1196" s="26"/>
      <c r="P1196" s="26"/>
      <c r="Q1196" s="26"/>
      <c r="R1196" s="26"/>
      <c r="S1196" s="26"/>
      <c r="T1196" s="26"/>
      <c r="U1196" s="26"/>
      <c r="V1196" s="26"/>
      <c r="W1196" s="26"/>
      <c r="X1196" s="26"/>
      <c r="Y1196" s="26"/>
      <c r="Z1196" s="26"/>
      <c r="AA1196" s="26"/>
      <c r="AB1196" s="26"/>
      <c r="AC1196" s="26"/>
      <c r="AD1196" s="26"/>
      <c r="AE1196" s="26"/>
      <c r="AF1196" s="26"/>
      <c r="AG1196" s="26"/>
      <c r="AH1196" s="26"/>
      <c r="AI1196" s="26"/>
      <c r="AJ1196" s="26"/>
      <c r="AK1196" s="26"/>
      <c r="AL1196" s="26"/>
      <c r="AM1196" s="26"/>
      <c r="AN1196" s="26"/>
      <c r="AO1196" s="26"/>
      <c r="AP1196" s="26"/>
      <c r="AQ1196" s="26"/>
      <c r="AR1196" s="26"/>
      <c r="AS1196" s="26"/>
      <c r="AT1196" s="26"/>
      <c r="AU1196" s="26"/>
      <c r="AV1196" s="26"/>
      <c r="AW1196" s="26"/>
      <c r="AX1196" s="26"/>
      <c r="AY1196" s="26"/>
      <c r="AZ1196" s="26"/>
      <c r="BA1196" s="26"/>
      <c r="BB1196" s="26"/>
      <c r="BC1196" s="26"/>
      <c r="BD1196" s="26"/>
      <c r="BE1196" s="26"/>
      <c r="BF1196" s="26"/>
      <c r="BG1196" s="26"/>
      <c r="BH1196" s="26"/>
      <c r="BI1196" s="26"/>
      <c r="BJ1196" s="26"/>
      <c r="BK1196" s="26"/>
      <c r="BL1196" s="41"/>
      <c r="BM1196" t="s">
        <v>100</v>
      </c>
    </row>
    <row r="1197" spans="1:65" x14ac:dyDescent="0.2">
      <c r="A1197" s="6"/>
      <c r="B1197" s="40" t="s">
        <v>13</v>
      </c>
      <c r="C1197" s="24" t="s">
        <v>240</v>
      </c>
      <c r="D1197" s="25"/>
      <c r="E1197" s="26"/>
      <c r="F1197" s="26"/>
      <c r="G1197" s="26"/>
      <c r="H1197" s="26"/>
      <c r="I1197" s="26"/>
      <c r="J1197" s="26"/>
      <c r="K1197" s="26"/>
      <c r="L1197" s="26"/>
      <c r="M1197" s="26"/>
      <c r="N1197" s="26"/>
      <c r="O1197" s="26"/>
      <c r="P1197" s="26"/>
      <c r="Q1197" s="26"/>
      <c r="R1197" s="26"/>
      <c r="S1197" s="26"/>
      <c r="T1197" s="26"/>
      <c r="U1197" s="26"/>
      <c r="V1197" s="26"/>
      <c r="W1197" s="33">
        <v>405</v>
      </c>
      <c r="X1197" s="33">
        <v>50.2</v>
      </c>
      <c r="Y1197" s="33">
        <v>0</v>
      </c>
      <c r="Z1197" s="33">
        <v>0</v>
      </c>
      <c r="AA1197" s="33">
        <v>0</v>
      </c>
      <c r="AB1197" s="33">
        <v>0</v>
      </c>
      <c r="AC1197" s="33">
        <v>0</v>
      </c>
      <c r="AD1197" s="33">
        <v>0</v>
      </c>
      <c r="AE1197" s="33">
        <v>0</v>
      </c>
      <c r="AF1197" s="33">
        <v>0</v>
      </c>
      <c r="AG1197" s="33">
        <v>0</v>
      </c>
      <c r="AH1197" s="33">
        <v>0</v>
      </c>
      <c r="AI1197" s="26"/>
      <c r="AJ1197" s="26"/>
      <c r="AK1197" s="26"/>
      <c r="AL1197" s="26"/>
      <c r="AM1197" s="26"/>
      <c r="AN1197" s="26"/>
      <c r="AO1197" s="26"/>
      <c r="AP1197" s="26"/>
      <c r="AQ1197" s="26"/>
      <c r="AR1197" s="26"/>
      <c r="AS1197" s="26"/>
      <c r="AT1197" s="26"/>
      <c r="AU1197" s="26"/>
      <c r="AV1197" s="26"/>
      <c r="AW1197" s="26"/>
      <c r="AX1197" s="26"/>
      <c r="AY1197" s="26"/>
      <c r="AZ1197" s="26"/>
      <c r="BA1197" s="26"/>
      <c r="BB1197" s="26"/>
      <c r="BC1197" s="26"/>
      <c r="BD1197" s="26"/>
      <c r="BE1197" s="26"/>
      <c r="BF1197" s="26"/>
      <c r="BG1197" s="26"/>
      <c r="BH1197" s="26"/>
      <c r="BI1197" s="26"/>
      <c r="BJ1197" s="26"/>
      <c r="BK1197" s="26"/>
      <c r="BL1197" s="41"/>
      <c r="BM1197" t="s">
        <v>100</v>
      </c>
    </row>
    <row r="1198" spans="1:65" x14ac:dyDescent="0.2">
      <c r="A1198" s="6"/>
      <c r="B1198" s="40" t="s">
        <v>13</v>
      </c>
      <c r="C1198" s="24" t="s">
        <v>78</v>
      </c>
      <c r="D1198" s="25"/>
      <c r="E1198" s="26"/>
      <c r="F1198" s="26"/>
      <c r="G1198" s="26"/>
      <c r="H1198" s="26"/>
      <c r="I1198" s="26"/>
      <c r="J1198" s="26"/>
      <c r="K1198" s="26"/>
      <c r="L1198" s="26"/>
      <c r="M1198" s="26"/>
      <c r="N1198" s="26"/>
      <c r="O1198" s="26"/>
      <c r="P1198" s="26"/>
      <c r="Q1198" s="26"/>
      <c r="R1198" s="26"/>
      <c r="S1198" s="26"/>
      <c r="T1198" s="26"/>
      <c r="U1198" s="26"/>
      <c r="V1198" s="26"/>
      <c r="W1198" s="26"/>
      <c r="X1198" s="26"/>
      <c r="Y1198" s="26"/>
      <c r="Z1198" s="26"/>
      <c r="AA1198" s="26"/>
      <c r="AB1198" s="26"/>
      <c r="AC1198" s="26"/>
      <c r="AD1198" s="26"/>
      <c r="AE1198" s="26"/>
      <c r="AF1198" s="26"/>
      <c r="AG1198" s="26"/>
      <c r="AH1198" s="26"/>
      <c r="AI1198" s="26"/>
      <c r="AJ1198" s="26"/>
      <c r="AK1198" s="26"/>
      <c r="AL1198" s="26"/>
      <c r="AM1198" s="26"/>
      <c r="AN1198" s="26"/>
      <c r="AO1198" s="26"/>
      <c r="AP1198" s="26"/>
      <c r="AQ1198" s="26"/>
      <c r="AR1198" s="26"/>
      <c r="AS1198" s="26"/>
      <c r="AT1198" s="26"/>
      <c r="AU1198" s="26"/>
      <c r="AV1198" s="26"/>
      <c r="AW1198" s="26"/>
      <c r="AX1198" s="26"/>
      <c r="AY1198" s="26"/>
      <c r="AZ1198" s="26"/>
      <c r="BA1198" s="26"/>
      <c r="BB1198" s="26"/>
      <c r="BC1198" s="26"/>
      <c r="BD1198" s="26"/>
      <c r="BE1198" s="26"/>
      <c r="BF1198" s="26"/>
      <c r="BG1198" s="26"/>
      <c r="BH1198" s="26"/>
      <c r="BI1198" s="26"/>
      <c r="BJ1198" s="26"/>
      <c r="BK1198" s="26"/>
      <c r="BL1198" s="41"/>
      <c r="BM1198" t="s">
        <v>100</v>
      </c>
    </row>
    <row r="1199" spans="1:65" x14ac:dyDescent="0.2">
      <c r="A1199" s="6"/>
      <c r="B1199" s="40" t="s">
        <v>13</v>
      </c>
      <c r="C1199" s="31" t="s">
        <v>1</v>
      </c>
      <c r="D1199" s="27">
        <v>0</v>
      </c>
      <c r="E1199" s="28">
        <v>0</v>
      </c>
      <c r="F1199" s="28">
        <v>0</v>
      </c>
      <c r="G1199" s="28">
        <v>0</v>
      </c>
      <c r="H1199" s="28">
        <v>0</v>
      </c>
      <c r="I1199" s="28">
        <v>0</v>
      </c>
      <c r="J1199" s="28">
        <v>0</v>
      </c>
      <c r="K1199" s="28">
        <v>0</v>
      </c>
      <c r="L1199" s="28">
        <v>0</v>
      </c>
      <c r="M1199" s="28">
        <v>0</v>
      </c>
      <c r="N1199" s="28">
        <v>0</v>
      </c>
      <c r="O1199" s="28">
        <v>0</v>
      </c>
      <c r="P1199" s="28">
        <v>0</v>
      </c>
      <c r="Q1199" s="28">
        <v>0</v>
      </c>
      <c r="R1199" s="28">
        <v>0</v>
      </c>
      <c r="S1199" s="28">
        <v>0</v>
      </c>
      <c r="T1199" s="28">
        <v>0</v>
      </c>
      <c r="U1199" s="28">
        <v>0</v>
      </c>
      <c r="V1199" s="28">
        <v>0</v>
      </c>
      <c r="W1199" s="28">
        <v>0</v>
      </c>
      <c r="X1199" s="28">
        <v>0</v>
      </c>
      <c r="Y1199" s="28">
        <v>0</v>
      </c>
      <c r="Z1199" s="28">
        <v>0</v>
      </c>
      <c r="AA1199" s="28">
        <v>0</v>
      </c>
      <c r="AB1199" s="28">
        <v>150</v>
      </c>
      <c r="AC1199" s="28">
        <v>300</v>
      </c>
      <c r="AD1199" s="28">
        <v>420</v>
      </c>
      <c r="AE1199" s="28">
        <v>540</v>
      </c>
      <c r="AF1199" s="28">
        <v>660</v>
      </c>
      <c r="AG1199" s="28">
        <v>780</v>
      </c>
      <c r="AH1199" s="28">
        <v>900</v>
      </c>
      <c r="AI1199" s="28">
        <v>900</v>
      </c>
      <c r="AJ1199" s="28">
        <v>900</v>
      </c>
      <c r="AK1199" s="28">
        <v>900</v>
      </c>
      <c r="AL1199" s="28">
        <v>900</v>
      </c>
      <c r="AM1199" s="28">
        <v>900</v>
      </c>
      <c r="AN1199" s="28">
        <v>900</v>
      </c>
      <c r="AO1199" s="28">
        <v>900</v>
      </c>
      <c r="AP1199" s="28">
        <v>900</v>
      </c>
      <c r="AQ1199" s="28">
        <v>900</v>
      </c>
      <c r="AR1199" s="28">
        <v>900</v>
      </c>
      <c r="AS1199" s="28">
        <v>900</v>
      </c>
      <c r="AT1199" s="28">
        <v>900</v>
      </c>
      <c r="AU1199" s="28">
        <v>900</v>
      </c>
      <c r="AV1199" s="28">
        <v>900</v>
      </c>
      <c r="AW1199" s="28">
        <v>900</v>
      </c>
      <c r="AX1199" s="28">
        <v>900</v>
      </c>
      <c r="AY1199" s="28">
        <v>900</v>
      </c>
      <c r="AZ1199" s="28">
        <v>900</v>
      </c>
      <c r="BA1199" s="28">
        <v>900</v>
      </c>
      <c r="BB1199" s="28">
        <v>900</v>
      </c>
      <c r="BC1199" s="28">
        <v>900</v>
      </c>
      <c r="BD1199" s="28">
        <v>900</v>
      </c>
      <c r="BE1199" s="28">
        <v>900</v>
      </c>
      <c r="BF1199" s="28">
        <v>900</v>
      </c>
      <c r="BG1199" s="28">
        <v>900</v>
      </c>
      <c r="BH1199" s="28">
        <v>900</v>
      </c>
      <c r="BI1199" s="28">
        <v>900</v>
      </c>
      <c r="BJ1199" s="28">
        <v>900</v>
      </c>
      <c r="BK1199" s="28">
        <v>900</v>
      </c>
      <c r="BL1199" s="42">
        <v>900</v>
      </c>
      <c r="BM1199" t="s">
        <v>100</v>
      </c>
    </row>
    <row r="1200" spans="1:65" x14ac:dyDescent="0.2">
      <c r="A1200" s="6"/>
      <c r="B1200" s="40" t="s">
        <v>13</v>
      </c>
      <c r="C1200" s="24" t="s">
        <v>74</v>
      </c>
      <c r="D1200" s="35">
        <v>0</v>
      </c>
      <c r="E1200" s="29">
        <v>0</v>
      </c>
      <c r="F1200" s="29">
        <v>0</v>
      </c>
      <c r="G1200" s="29">
        <v>0</v>
      </c>
      <c r="H1200" s="29">
        <v>0</v>
      </c>
      <c r="I1200" s="29">
        <v>0</v>
      </c>
      <c r="J1200" s="29">
        <v>0</v>
      </c>
      <c r="K1200" s="29">
        <v>0</v>
      </c>
      <c r="L1200" s="29">
        <v>0</v>
      </c>
      <c r="M1200" s="29">
        <v>0</v>
      </c>
      <c r="N1200" s="29">
        <v>0</v>
      </c>
      <c r="O1200" s="29">
        <v>0</v>
      </c>
      <c r="P1200" s="29">
        <v>0</v>
      </c>
      <c r="Q1200" s="29">
        <v>0</v>
      </c>
      <c r="R1200" s="29">
        <v>0</v>
      </c>
      <c r="S1200" s="29">
        <v>0</v>
      </c>
      <c r="T1200" s="29">
        <v>0</v>
      </c>
      <c r="U1200" s="29">
        <v>0</v>
      </c>
      <c r="V1200" s="29">
        <v>0</v>
      </c>
      <c r="W1200" s="29">
        <v>0</v>
      </c>
      <c r="X1200" s="26">
        <v>0</v>
      </c>
      <c r="Y1200" s="26">
        <v>0</v>
      </c>
      <c r="Z1200" s="26">
        <v>0</v>
      </c>
      <c r="AA1200" s="26">
        <v>0</v>
      </c>
      <c r="AB1200" s="26">
        <v>0</v>
      </c>
      <c r="AC1200" s="26">
        <v>300</v>
      </c>
      <c r="AD1200" s="26">
        <v>0</v>
      </c>
      <c r="AE1200" s="26">
        <v>0</v>
      </c>
      <c r="AF1200" s="26">
        <v>0</v>
      </c>
      <c r="AG1200" s="26">
        <v>0</v>
      </c>
      <c r="AH1200" s="26">
        <v>900</v>
      </c>
      <c r="AI1200" s="26"/>
      <c r="AJ1200" s="26"/>
      <c r="AK1200" s="26"/>
      <c r="AL1200" s="26"/>
      <c r="AM1200" s="26"/>
      <c r="AN1200" s="26"/>
      <c r="AO1200" s="26"/>
      <c r="AP1200" s="26"/>
      <c r="AQ1200" s="26"/>
      <c r="AR1200" s="26"/>
      <c r="AS1200" s="26"/>
      <c r="AT1200" s="26"/>
      <c r="AU1200" s="26"/>
      <c r="AV1200" s="26"/>
      <c r="AW1200" s="26"/>
      <c r="AX1200" s="26"/>
      <c r="AY1200" s="26"/>
      <c r="AZ1200" s="26"/>
      <c r="BA1200" s="26"/>
      <c r="BB1200" s="26"/>
      <c r="BC1200" s="26"/>
      <c r="BD1200" s="26"/>
      <c r="BE1200" s="26"/>
      <c r="BF1200" s="26"/>
      <c r="BG1200" s="26"/>
      <c r="BH1200" s="26"/>
      <c r="BI1200" s="26"/>
      <c r="BJ1200" s="26"/>
      <c r="BK1200" s="26"/>
      <c r="BL1200" s="41"/>
      <c r="BM1200" t="s">
        <v>100</v>
      </c>
    </row>
    <row r="1201" spans="1:65" x14ac:dyDescent="0.2">
      <c r="A1201" s="6"/>
      <c r="B1201" s="40" t="s">
        <v>13</v>
      </c>
      <c r="C1201" s="24" t="s">
        <v>83</v>
      </c>
      <c r="D1201" s="25"/>
      <c r="E1201" s="26"/>
      <c r="F1201" s="26"/>
      <c r="G1201" s="26"/>
      <c r="H1201" s="26"/>
      <c r="I1201" s="26"/>
      <c r="J1201" s="26"/>
      <c r="K1201" s="26"/>
      <c r="L1201" s="26"/>
      <c r="M1201" s="26"/>
      <c r="N1201" s="26"/>
      <c r="O1201" s="26"/>
      <c r="P1201" s="26"/>
      <c r="Q1201" s="26"/>
      <c r="R1201" s="26"/>
      <c r="S1201" s="26"/>
      <c r="T1201" s="26"/>
      <c r="U1201" s="26"/>
      <c r="V1201" s="26"/>
      <c r="W1201" s="30"/>
      <c r="X1201" s="30"/>
      <c r="Y1201" s="30"/>
      <c r="Z1201" s="30"/>
      <c r="AA1201" s="30"/>
      <c r="AB1201" s="30">
        <v>150</v>
      </c>
      <c r="AC1201" s="30">
        <v>150</v>
      </c>
      <c r="AD1201" s="30">
        <v>120</v>
      </c>
      <c r="AE1201" s="30">
        <v>120</v>
      </c>
      <c r="AF1201" s="30">
        <v>120</v>
      </c>
      <c r="AG1201" s="30">
        <v>120</v>
      </c>
      <c r="AH1201" s="30">
        <v>120</v>
      </c>
      <c r="AI1201" s="30"/>
      <c r="AJ1201" s="30"/>
      <c r="AK1201" s="30"/>
      <c r="AL1201" s="30"/>
      <c r="AM1201" s="30"/>
      <c r="AN1201" s="30"/>
      <c r="AO1201" s="30"/>
      <c r="AP1201" s="30"/>
      <c r="AQ1201" s="30"/>
      <c r="AR1201" s="30"/>
      <c r="AS1201" s="30"/>
      <c r="AT1201" s="30"/>
      <c r="AU1201" s="30"/>
      <c r="AV1201" s="30"/>
      <c r="AW1201" s="30"/>
      <c r="AX1201" s="30"/>
      <c r="AY1201" s="30"/>
      <c r="AZ1201" s="30"/>
      <c r="BA1201" s="30"/>
      <c r="BB1201" s="30"/>
      <c r="BC1201" s="30"/>
      <c r="BD1201" s="30"/>
      <c r="BE1201" s="30"/>
      <c r="BF1201" s="30"/>
      <c r="BG1201" s="30"/>
      <c r="BH1201" s="30"/>
      <c r="BI1201" s="30"/>
      <c r="BJ1201" s="30"/>
      <c r="BK1201" s="30"/>
      <c r="BL1201" s="43"/>
      <c r="BM1201" t="s">
        <v>100</v>
      </c>
    </row>
    <row r="1202" spans="1:65" x14ac:dyDescent="0.2">
      <c r="A1202" s="6"/>
      <c r="B1202" s="40" t="s">
        <v>13</v>
      </c>
      <c r="C1202" s="24" t="s">
        <v>75</v>
      </c>
      <c r="D1202" s="25"/>
      <c r="E1202" s="26"/>
      <c r="F1202" s="26"/>
      <c r="G1202" s="26"/>
      <c r="H1202" s="26"/>
      <c r="I1202" s="26"/>
      <c r="J1202" s="26"/>
      <c r="K1202" s="26"/>
      <c r="L1202" s="26"/>
      <c r="M1202" s="26"/>
      <c r="N1202" s="26"/>
      <c r="O1202" s="26"/>
      <c r="P1202" s="26"/>
      <c r="Q1202" s="26"/>
      <c r="R1202" s="26"/>
      <c r="S1202" s="26"/>
      <c r="T1202" s="26"/>
      <c r="U1202" s="26"/>
      <c r="V1202" s="26"/>
      <c r="W1202" s="26"/>
      <c r="X1202" s="26"/>
      <c r="Y1202" s="26"/>
      <c r="Z1202" s="26"/>
      <c r="AA1202" s="26"/>
      <c r="AB1202" s="26"/>
      <c r="AC1202" s="26"/>
      <c r="AD1202" s="26"/>
      <c r="AE1202" s="26"/>
      <c r="AF1202" s="26"/>
      <c r="AG1202" s="26"/>
      <c r="AH1202" s="26"/>
      <c r="AI1202" s="26"/>
      <c r="AJ1202" s="26"/>
      <c r="AK1202" s="26"/>
      <c r="AL1202" s="26"/>
      <c r="AM1202" s="26"/>
      <c r="AN1202" s="26"/>
      <c r="AO1202" s="26"/>
      <c r="AP1202" s="26"/>
      <c r="AQ1202" s="26"/>
      <c r="AR1202" s="26"/>
      <c r="AS1202" s="26"/>
      <c r="AT1202" s="26"/>
      <c r="AU1202" s="26"/>
      <c r="AV1202" s="26"/>
      <c r="AW1202" s="26"/>
      <c r="AX1202" s="26"/>
      <c r="AY1202" s="26"/>
      <c r="AZ1202" s="26"/>
      <c r="BA1202" s="26"/>
      <c r="BB1202" s="26"/>
      <c r="BC1202" s="26"/>
      <c r="BD1202" s="26"/>
      <c r="BE1202" s="26"/>
      <c r="BF1202" s="26"/>
      <c r="BG1202" s="26"/>
      <c r="BH1202" s="26"/>
      <c r="BI1202" s="26"/>
      <c r="BJ1202" s="26"/>
      <c r="BK1202" s="26"/>
      <c r="BL1202" s="41"/>
      <c r="BM1202" t="s">
        <v>100</v>
      </c>
    </row>
    <row r="1203" spans="1:65" x14ac:dyDescent="0.2">
      <c r="A1203" s="6"/>
      <c r="B1203" s="40" t="s">
        <v>13</v>
      </c>
      <c r="C1203" s="24" t="s">
        <v>79</v>
      </c>
      <c r="D1203" s="25"/>
      <c r="E1203" s="26"/>
      <c r="F1203" s="26"/>
      <c r="G1203" s="26"/>
      <c r="H1203" s="26"/>
      <c r="I1203" s="26"/>
      <c r="J1203" s="26"/>
      <c r="K1203" s="26"/>
      <c r="L1203" s="26"/>
      <c r="M1203" s="26"/>
      <c r="N1203" s="26"/>
      <c r="O1203" s="26"/>
      <c r="P1203" s="26"/>
      <c r="Q1203" s="26"/>
      <c r="R1203" s="26"/>
      <c r="S1203" s="26"/>
      <c r="T1203" s="26"/>
      <c r="U1203" s="26"/>
      <c r="V1203" s="26"/>
      <c r="W1203" s="26"/>
      <c r="X1203" s="26"/>
      <c r="Y1203" s="26"/>
      <c r="Z1203" s="26"/>
      <c r="AA1203" s="26"/>
      <c r="AB1203" s="26"/>
      <c r="AC1203" s="26"/>
      <c r="AD1203" s="26"/>
      <c r="AE1203" s="26"/>
      <c r="AF1203" s="26"/>
      <c r="AG1203" s="26"/>
      <c r="AH1203" s="26"/>
      <c r="AI1203" s="26"/>
      <c r="AJ1203" s="26"/>
      <c r="AK1203" s="26"/>
      <c r="AL1203" s="26"/>
      <c r="AM1203" s="26"/>
      <c r="AN1203" s="26"/>
      <c r="AO1203" s="26"/>
      <c r="AP1203" s="26"/>
      <c r="AQ1203" s="26"/>
      <c r="AR1203" s="26"/>
      <c r="AS1203" s="26"/>
      <c r="AT1203" s="26"/>
      <c r="AU1203" s="26"/>
      <c r="AV1203" s="26"/>
      <c r="AW1203" s="26"/>
      <c r="AX1203" s="26"/>
      <c r="AY1203" s="26"/>
      <c r="AZ1203" s="26"/>
      <c r="BA1203" s="26"/>
      <c r="BB1203" s="26"/>
      <c r="BC1203" s="26"/>
      <c r="BD1203" s="26"/>
      <c r="BE1203" s="26"/>
      <c r="BF1203" s="26"/>
      <c r="BG1203" s="26"/>
      <c r="BH1203" s="26"/>
      <c r="BI1203" s="26"/>
      <c r="BJ1203" s="26"/>
      <c r="BK1203" s="26"/>
      <c r="BL1203" s="41"/>
      <c r="BM1203" t="s">
        <v>100</v>
      </c>
    </row>
    <row r="1204" spans="1:65" x14ac:dyDescent="0.2">
      <c r="A1204" s="6"/>
      <c r="B1204" s="40" t="s">
        <v>13</v>
      </c>
      <c r="C1204" s="24" t="s">
        <v>240</v>
      </c>
      <c r="D1204" s="25"/>
      <c r="E1204" s="26"/>
      <c r="F1204" s="26"/>
      <c r="G1204" s="26"/>
      <c r="H1204" s="26"/>
      <c r="I1204" s="26"/>
      <c r="J1204" s="26"/>
      <c r="K1204" s="26"/>
      <c r="L1204" s="26"/>
      <c r="M1204" s="26"/>
      <c r="N1204" s="26"/>
      <c r="O1204" s="26"/>
      <c r="P1204" s="26"/>
      <c r="Q1204" s="26"/>
      <c r="R1204" s="26"/>
      <c r="S1204" s="26"/>
      <c r="T1204" s="26"/>
      <c r="U1204" s="26"/>
      <c r="V1204" s="26"/>
      <c r="W1204" s="33">
        <v>0</v>
      </c>
      <c r="X1204" s="33">
        <v>0</v>
      </c>
      <c r="Y1204" s="33">
        <v>0</v>
      </c>
      <c r="Z1204" s="33">
        <v>0</v>
      </c>
      <c r="AA1204" s="33">
        <v>0</v>
      </c>
      <c r="AB1204" s="33">
        <v>0</v>
      </c>
      <c r="AC1204" s="33">
        <v>0</v>
      </c>
      <c r="AD1204" s="33">
        <v>0</v>
      </c>
      <c r="AE1204" s="33">
        <v>0</v>
      </c>
      <c r="AF1204" s="33">
        <v>0</v>
      </c>
      <c r="AG1204" s="33">
        <v>0</v>
      </c>
      <c r="AH1204" s="33">
        <v>0</v>
      </c>
      <c r="AI1204" s="26"/>
      <c r="AJ1204" s="26"/>
      <c r="AK1204" s="26"/>
      <c r="AL1204" s="26"/>
      <c r="AM1204" s="26"/>
      <c r="AN1204" s="26"/>
      <c r="AO1204" s="26"/>
      <c r="AP1204" s="26"/>
      <c r="AQ1204" s="26"/>
      <c r="AR1204" s="26"/>
      <c r="AS1204" s="26"/>
      <c r="AT1204" s="26"/>
      <c r="AU1204" s="26"/>
      <c r="AV1204" s="26"/>
      <c r="AW1204" s="26"/>
      <c r="AX1204" s="26"/>
      <c r="AY1204" s="26"/>
      <c r="AZ1204" s="26"/>
      <c r="BA1204" s="26"/>
      <c r="BB1204" s="26"/>
      <c r="BC1204" s="26"/>
      <c r="BD1204" s="26"/>
      <c r="BE1204" s="26"/>
      <c r="BF1204" s="26"/>
      <c r="BG1204" s="26"/>
      <c r="BH1204" s="26"/>
      <c r="BI1204" s="26"/>
      <c r="BJ1204" s="26"/>
      <c r="BK1204" s="26"/>
      <c r="BL1204" s="41"/>
      <c r="BM1204" t="s">
        <v>100</v>
      </c>
    </row>
    <row r="1205" spans="1:65" x14ac:dyDescent="0.2">
      <c r="A1205" s="6"/>
      <c r="B1205" s="40" t="s">
        <v>13</v>
      </c>
      <c r="C1205" s="24" t="s">
        <v>78</v>
      </c>
      <c r="D1205" s="25"/>
      <c r="E1205" s="26"/>
      <c r="F1205" s="26"/>
      <c r="G1205" s="26"/>
      <c r="H1205" s="26"/>
      <c r="I1205" s="26"/>
      <c r="J1205" s="26"/>
      <c r="K1205" s="26"/>
      <c r="L1205" s="26"/>
      <c r="M1205" s="26"/>
      <c r="N1205" s="26"/>
      <c r="O1205" s="26"/>
      <c r="P1205" s="26"/>
      <c r="Q1205" s="26"/>
      <c r="R1205" s="26"/>
      <c r="S1205" s="26"/>
      <c r="T1205" s="26"/>
      <c r="U1205" s="26"/>
      <c r="V1205" s="26"/>
      <c r="W1205" s="26"/>
      <c r="X1205" s="26"/>
      <c r="Y1205" s="26"/>
      <c r="Z1205" s="26"/>
      <c r="AA1205" s="26"/>
      <c r="AB1205" s="26"/>
      <c r="AC1205" s="26"/>
      <c r="AD1205" s="26"/>
      <c r="AE1205" s="26"/>
      <c r="AF1205" s="26"/>
      <c r="AG1205" s="26"/>
      <c r="AH1205" s="26"/>
      <c r="AI1205" s="26"/>
      <c r="AJ1205" s="26"/>
      <c r="AK1205" s="26"/>
      <c r="AL1205" s="26"/>
      <c r="AM1205" s="26"/>
      <c r="AN1205" s="26"/>
      <c r="AO1205" s="26"/>
      <c r="AP1205" s="26"/>
      <c r="AQ1205" s="26"/>
      <c r="AR1205" s="26"/>
      <c r="AS1205" s="26"/>
      <c r="AT1205" s="26"/>
      <c r="AU1205" s="26"/>
      <c r="AV1205" s="26"/>
      <c r="AW1205" s="26"/>
      <c r="AX1205" s="26"/>
      <c r="AY1205" s="26"/>
      <c r="AZ1205" s="26"/>
      <c r="BA1205" s="26"/>
      <c r="BB1205" s="26"/>
      <c r="BC1205" s="26"/>
      <c r="BD1205" s="26"/>
      <c r="BE1205" s="26"/>
      <c r="BF1205" s="26"/>
      <c r="BG1205" s="26"/>
      <c r="BH1205" s="26"/>
      <c r="BI1205" s="26"/>
      <c r="BJ1205" s="26"/>
      <c r="BK1205" s="26"/>
      <c r="BL1205" s="41"/>
      <c r="BM1205" t="s">
        <v>100</v>
      </c>
    </row>
    <row r="1206" spans="1:65" x14ac:dyDescent="0.2">
      <c r="A1206" s="6"/>
      <c r="B1206" s="40" t="s">
        <v>13</v>
      </c>
      <c r="C1206" s="31" t="s">
        <v>36</v>
      </c>
      <c r="D1206" s="27">
        <v>19</v>
      </c>
      <c r="E1206" s="28">
        <v>20</v>
      </c>
      <c r="F1206" s="28">
        <v>22</v>
      </c>
      <c r="G1206" s="28">
        <v>26</v>
      </c>
      <c r="H1206" s="28">
        <v>31</v>
      </c>
      <c r="I1206" s="28">
        <v>34</v>
      </c>
      <c r="J1206" s="28">
        <v>45</v>
      </c>
      <c r="K1206" s="28">
        <v>110</v>
      </c>
      <c r="L1206" s="28">
        <v>483</v>
      </c>
      <c r="M1206" s="28">
        <v>1264</v>
      </c>
      <c r="N1206" s="28">
        <v>3592</v>
      </c>
      <c r="O1206" s="28">
        <v>13131</v>
      </c>
      <c r="P1206" s="28">
        <v>16785</v>
      </c>
      <c r="Q1206" s="28">
        <v>18185</v>
      </c>
      <c r="R1206" s="28">
        <v>18594</v>
      </c>
      <c r="S1206" s="28">
        <v>18901</v>
      </c>
      <c r="T1206" s="28">
        <v>19283</v>
      </c>
      <c r="U1206" s="28">
        <v>19682.3</v>
      </c>
      <c r="V1206" s="28">
        <v>20107.599999999999</v>
      </c>
      <c r="W1206" s="28">
        <v>20900</v>
      </c>
      <c r="X1206" s="28">
        <v>21653</v>
      </c>
      <c r="Y1206" s="28">
        <v>23093</v>
      </c>
      <c r="Z1206" s="28">
        <v>24790</v>
      </c>
      <c r="AA1206" s="28">
        <v>26498</v>
      </c>
      <c r="AB1206" s="28">
        <v>26898</v>
      </c>
      <c r="AC1206" s="28">
        <v>27298</v>
      </c>
      <c r="AD1206" s="28">
        <v>32062.400000000001</v>
      </c>
      <c r="AE1206" s="28">
        <v>36826.800000000003</v>
      </c>
      <c r="AF1206" s="28">
        <v>41591.200000000004</v>
      </c>
      <c r="AG1206" s="28">
        <v>46355.600000000006</v>
      </c>
      <c r="AH1206" s="28">
        <v>51120.000000000007</v>
      </c>
      <c r="AI1206" s="28">
        <v>51120.000000000007</v>
      </c>
      <c r="AJ1206" s="28">
        <v>51120.000000000007</v>
      </c>
      <c r="AK1206" s="28">
        <v>51120.000000000007</v>
      </c>
      <c r="AL1206" s="28">
        <v>51120.000000000007</v>
      </c>
      <c r="AM1206" s="28">
        <v>51120.000000000007</v>
      </c>
      <c r="AN1206" s="28">
        <v>51120.000000000007</v>
      </c>
      <c r="AO1206" s="28">
        <v>51120.000000000007</v>
      </c>
      <c r="AP1206" s="28">
        <v>51120.000000000007</v>
      </c>
      <c r="AQ1206" s="28">
        <v>51120.000000000007</v>
      </c>
      <c r="AR1206" s="28">
        <v>51120.000000000007</v>
      </c>
      <c r="AS1206" s="28">
        <v>51120.000000000007</v>
      </c>
      <c r="AT1206" s="28">
        <v>51120.000000000007</v>
      </c>
      <c r="AU1206" s="28">
        <v>51120.000000000007</v>
      </c>
      <c r="AV1206" s="28">
        <v>51120.000000000007</v>
      </c>
      <c r="AW1206" s="28">
        <v>51120.000000000007</v>
      </c>
      <c r="AX1206" s="28">
        <v>51120.000000000007</v>
      </c>
      <c r="AY1206" s="28">
        <v>51120.000000000007</v>
      </c>
      <c r="AZ1206" s="28">
        <v>51120.000000000007</v>
      </c>
      <c r="BA1206" s="28">
        <v>51120.000000000007</v>
      </c>
      <c r="BB1206" s="28">
        <v>51120.000000000007</v>
      </c>
      <c r="BC1206" s="28">
        <v>51120.000000000007</v>
      </c>
      <c r="BD1206" s="28">
        <v>51120.000000000007</v>
      </c>
      <c r="BE1206" s="28">
        <v>51120.000000000007</v>
      </c>
      <c r="BF1206" s="28">
        <v>51120.000000000007</v>
      </c>
      <c r="BG1206" s="28">
        <v>51120.000000000007</v>
      </c>
      <c r="BH1206" s="28">
        <v>51120.000000000007</v>
      </c>
      <c r="BI1206" s="28">
        <v>51120.000000000007</v>
      </c>
      <c r="BJ1206" s="28">
        <v>51120.000000000007</v>
      </c>
      <c r="BK1206" s="28">
        <v>51120.000000000007</v>
      </c>
      <c r="BL1206" s="42">
        <v>51120.000000000007</v>
      </c>
    </row>
    <row r="1207" spans="1:65" x14ac:dyDescent="0.2">
      <c r="A1207" s="6"/>
      <c r="B1207" s="40" t="s">
        <v>13</v>
      </c>
      <c r="C1207" s="24" t="s">
        <v>74</v>
      </c>
      <c r="D1207" s="35">
        <v>19</v>
      </c>
      <c r="E1207" s="29">
        <v>20</v>
      </c>
      <c r="F1207" s="29">
        <v>22</v>
      </c>
      <c r="G1207" s="29">
        <v>26</v>
      </c>
      <c r="H1207" s="29">
        <v>31</v>
      </c>
      <c r="I1207" s="29">
        <v>34</v>
      </c>
      <c r="J1207" s="29">
        <v>45</v>
      </c>
      <c r="K1207" s="29">
        <v>110</v>
      </c>
      <c r="L1207" s="29">
        <v>483</v>
      </c>
      <c r="M1207" s="29">
        <v>1264</v>
      </c>
      <c r="N1207" s="29">
        <v>3592</v>
      </c>
      <c r="O1207" s="29">
        <v>13131</v>
      </c>
      <c r="P1207" s="29">
        <v>16785</v>
      </c>
      <c r="Q1207" s="29">
        <v>18185</v>
      </c>
      <c r="R1207" s="29">
        <v>18594</v>
      </c>
      <c r="S1207" s="29">
        <v>18901</v>
      </c>
      <c r="T1207" s="29">
        <v>19283</v>
      </c>
      <c r="U1207" s="29">
        <v>19682.3</v>
      </c>
      <c r="V1207" s="29">
        <v>20107.599999999999</v>
      </c>
      <c r="W1207" s="29">
        <v>20900</v>
      </c>
      <c r="X1207" s="26">
        <v>0</v>
      </c>
      <c r="Y1207" s="26">
        <v>0</v>
      </c>
      <c r="Z1207" s="26">
        <v>0</v>
      </c>
      <c r="AA1207" s="26">
        <v>0</v>
      </c>
      <c r="AB1207" s="26">
        <v>0</v>
      </c>
      <c r="AC1207" s="26">
        <v>28300</v>
      </c>
      <c r="AD1207" s="26">
        <v>0</v>
      </c>
      <c r="AE1207" s="26">
        <v>0</v>
      </c>
      <c r="AF1207" s="26">
        <v>0</v>
      </c>
      <c r="AG1207" s="26">
        <v>0</v>
      </c>
      <c r="AH1207" s="26">
        <v>51120</v>
      </c>
      <c r="AI1207" s="26"/>
      <c r="AJ1207" s="26"/>
      <c r="AK1207" s="26"/>
      <c r="AL1207" s="26"/>
      <c r="AM1207" s="26"/>
      <c r="AN1207" s="26"/>
      <c r="AO1207" s="26"/>
      <c r="AP1207" s="26"/>
      <c r="AQ1207" s="26"/>
      <c r="AR1207" s="26"/>
      <c r="AS1207" s="26"/>
      <c r="AT1207" s="26"/>
      <c r="AU1207" s="26"/>
      <c r="AV1207" s="26"/>
      <c r="AW1207" s="26"/>
      <c r="AX1207" s="26"/>
      <c r="AY1207" s="26"/>
      <c r="AZ1207" s="26"/>
      <c r="BA1207" s="26"/>
      <c r="BB1207" s="26"/>
      <c r="BC1207" s="26"/>
      <c r="BD1207" s="26"/>
      <c r="BE1207" s="26"/>
      <c r="BF1207" s="26"/>
      <c r="BG1207" s="26"/>
      <c r="BH1207" s="26"/>
      <c r="BI1207" s="26"/>
      <c r="BJ1207" s="26"/>
      <c r="BK1207" s="26"/>
      <c r="BL1207" s="41"/>
    </row>
    <row r="1208" spans="1:65" x14ac:dyDescent="0.2">
      <c r="A1208" s="6"/>
      <c r="B1208" s="40" t="s">
        <v>13</v>
      </c>
      <c r="C1208" s="24" t="s">
        <v>83</v>
      </c>
      <c r="D1208" s="25"/>
      <c r="E1208" s="26"/>
      <c r="F1208" s="26"/>
      <c r="G1208" s="26"/>
      <c r="H1208" s="26"/>
      <c r="I1208" s="26"/>
      <c r="J1208" s="26"/>
      <c r="K1208" s="26"/>
      <c r="L1208" s="26"/>
      <c r="M1208" s="26"/>
      <c r="N1208" s="26"/>
      <c r="O1208" s="26"/>
      <c r="P1208" s="26"/>
      <c r="Q1208" s="26"/>
      <c r="R1208" s="26"/>
      <c r="S1208" s="26"/>
      <c r="T1208" s="26"/>
      <c r="U1208" s="26"/>
      <c r="V1208" s="26"/>
      <c r="W1208" s="30"/>
      <c r="X1208" s="30"/>
      <c r="Y1208" s="30"/>
      <c r="Z1208" s="30"/>
      <c r="AA1208" s="30"/>
      <c r="AB1208" s="30"/>
      <c r="AC1208" s="30"/>
      <c r="AD1208" s="30">
        <v>4364.3999999999996</v>
      </c>
      <c r="AE1208" s="30">
        <v>4364.3999999999996</v>
      </c>
      <c r="AF1208" s="30">
        <v>4364.3999999999996</v>
      </c>
      <c r="AG1208" s="30">
        <v>4364.3999999999996</v>
      </c>
      <c r="AH1208" s="30">
        <v>4364.3999999999996</v>
      </c>
      <c r="AI1208" s="30"/>
      <c r="AJ1208" s="30"/>
      <c r="AK1208" s="30"/>
      <c r="AL1208" s="30"/>
      <c r="AM1208" s="30"/>
      <c r="AN1208" s="30"/>
      <c r="AO1208" s="30"/>
      <c r="AP1208" s="30"/>
      <c r="AQ1208" s="30"/>
      <c r="AR1208" s="30"/>
      <c r="AS1208" s="30"/>
      <c r="AT1208" s="30"/>
      <c r="AU1208" s="30"/>
      <c r="AV1208" s="30"/>
      <c r="AW1208" s="30"/>
      <c r="AX1208" s="30"/>
      <c r="AY1208" s="30"/>
      <c r="AZ1208" s="30"/>
      <c r="BA1208" s="30"/>
      <c r="BB1208" s="30"/>
      <c r="BC1208" s="30"/>
      <c r="BD1208" s="30"/>
      <c r="BE1208" s="30"/>
      <c r="BF1208" s="30"/>
      <c r="BG1208" s="30"/>
      <c r="BH1208" s="30"/>
      <c r="BI1208" s="30"/>
      <c r="BJ1208" s="30"/>
      <c r="BK1208" s="30"/>
      <c r="BL1208" s="43"/>
    </row>
    <row r="1209" spans="1:65" x14ac:dyDescent="0.2">
      <c r="A1209" s="6"/>
      <c r="B1209" s="40" t="s">
        <v>13</v>
      </c>
      <c r="C1209" s="24" t="s">
        <v>75</v>
      </c>
      <c r="D1209" s="25"/>
      <c r="E1209" s="26"/>
      <c r="F1209" s="26"/>
      <c r="G1209" s="26"/>
      <c r="H1209" s="26"/>
      <c r="I1209" s="26"/>
      <c r="J1209" s="26"/>
      <c r="K1209" s="26"/>
      <c r="L1209" s="26"/>
      <c r="M1209" s="26"/>
      <c r="N1209" s="26"/>
      <c r="O1209" s="26"/>
      <c r="P1209" s="26"/>
      <c r="Q1209" s="26"/>
      <c r="R1209" s="26"/>
      <c r="S1209" s="26"/>
      <c r="T1209" s="26"/>
      <c r="U1209" s="26"/>
      <c r="V1209" s="26"/>
      <c r="W1209" s="26"/>
      <c r="X1209" s="26"/>
      <c r="Y1209" s="34">
        <v>0</v>
      </c>
      <c r="Z1209" s="34">
        <v>497</v>
      </c>
      <c r="AA1209" s="34">
        <v>1308</v>
      </c>
      <c r="AB1209" s="26"/>
      <c r="AC1209" s="26"/>
      <c r="AD1209" s="26"/>
      <c r="AE1209" s="26"/>
      <c r="AF1209" s="26"/>
      <c r="AG1209" s="26"/>
      <c r="AH1209" s="26"/>
      <c r="AI1209" s="26"/>
      <c r="AJ1209" s="26"/>
      <c r="AK1209" s="26"/>
      <c r="AL1209" s="26"/>
      <c r="AM1209" s="26"/>
      <c r="AN1209" s="26"/>
      <c r="AO1209" s="26"/>
      <c r="AP1209" s="26"/>
      <c r="AQ1209" s="26"/>
      <c r="AR1209" s="26"/>
      <c r="AS1209" s="26"/>
      <c r="AT1209" s="26"/>
      <c r="AU1209" s="26"/>
      <c r="AV1209" s="26"/>
      <c r="AW1209" s="26"/>
      <c r="AX1209" s="26"/>
      <c r="AY1209" s="26"/>
      <c r="AZ1209" s="26"/>
      <c r="BA1209" s="26"/>
      <c r="BB1209" s="26"/>
      <c r="BC1209" s="26"/>
      <c r="BD1209" s="26"/>
      <c r="BE1209" s="26"/>
      <c r="BF1209" s="26"/>
      <c r="BG1209" s="26"/>
      <c r="BH1209" s="26"/>
      <c r="BI1209" s="26"/>
      <c r="BJ1209" s="26"/>
      <c r="BK1209" s="26"/>
      <c r="BL1209" s="41"/>
    </row>
    <row r="1210" spans="1:65" x14ac:dyDescent="0.2">
      <c r="A1210" s="6"/>
      <c r="B1210" s="40" t="s">
        <v>13</v>
      </c>
      <c r="C1210" s="24" t="s">
        <v>79</v>
      </c>
      <c r="D1210" s="25"/>
      <c r="E1210" s="26"/>
      <c r="F1210" s="26"/>
      <c r="G1210" s="26"/>
      <c r="H1210" s="26"/>
      <c r="I1210" s="26"/>
      <c r="J1210" s="26"/>
      <c r="K1210" s="26"/>
      <c r="L1210" s="26"/>
      <c r="M1210" s="26"/>
      <c r="N1210" s="26"/>
      <c r="O1210" s="26"/>
      <c r="P1210" s="26"/>
      <c r="Q1210" s="26"/>
      <c r="R1210" s="26"/>
      <c r="S1210" s="26"/>
      <c r="T1210" s="26"/>
      <c r="U1210" s="26"/>
      <c r="V1210" s="26"/>
      <c r="W1210" s="26"/>
      <c r="X1210" s="26"/>
      <c r="Y1210" s="26"/>
      <c r="Z1210" s="26"/>
      <c r="AA1210" s="26"/>
      <c r="AB1210" s="26"/>
      <c r="AC1210" s="26"/>
      <c r="AD1210" s="26"/>
      <c r="AE1210" s="26"/>
      <c r="AF1210" s="26"/>
      <c r="AG1210" s="26"/>
      <c r="AH1210" s="26"/>
      <c r="AI1210" s="26"/>
      <c r="AJ1210" s="26"/>
      <c r="AK1210" s="26"/>
      <c r="AL1210" s="26"/>
      <c r="AM1210" s="26"/>
      <c r="AN1210" s="26"/>
      <c r="AO1210" s="26"/>
      <c r="AP1210" s="26"/>
      <c r="AQ1210" s="26"/>
      <c r="AR1210" s="26"/>
      <c r="AS1210" s="26"/>
      <c r="AT1210" s="26"/>
      <c r="AU1210" s="26"/>
      <c r="AV1210" s="26"/>
      <c r="AW1210" s="26"/>
      <c r="AX1210" s="26"/>
      <c r="AY1210" s="26"/>
      <c r="AZ1210" s="26"/>
      <c r="BA1210" s="26"/>
      <c r="BB1210" s="26"/>
      <c r="BC1210" s="26"/>
      <c r="BD1210" s="26"/>
      <c r="BE1210" s="26"/>
      <c r="BF1210" s="26"/>
      <c r="BG1210" s="26"/>
      <c r="BH1210" s="26"/>
      <c r="BI1210" s="26"/>
      <c r="BJ1210" s="26"/>
      <c r="BK1210" s="26"/>
      <c r="BL1210" s="41"/>
    </row>
    <row r="1211" spans="1:65" x14ac:dyDescent="0.2">
      <c r="A1211" s="6"/>
      <c r="B1211" s="40" t="s">
        <v>13</v>
      </c>
      <c r="C1211" s="24" t="s">
        <v>240</v>
      </c>
      <c r="D1211" s="25"/>
      <c r="E1211" s="26"/>
      <c r="F1211" s="26"/>
      <c r="G1211" s="26"/>
      <c r="H1211" s="26"/>
      <c r="I1211" s="26"/>
      <c r="J1211" s="26"/>
      <c r="K1211" s="26"/>
      <c r="L1211" s="26"/>
      <c r="M1211" s="26"/>
      <c r="N1211" s="26"/>
      <c r="O1211" s="26"/>
      <c r="P1211" s="26"/>
      <c r="Q1211" s="26"/>
      <c r="R1211" s="26"/>
      <c r="S1211" s="26"/>
      <c r="T1211" s="26"/>
      <c r="U1211" s="26"/>
      <c r="V1211" s="26"/>
      <c r="W1211" s="33">
        <v>108.1</v>
      </c>
      <c r="X1211" s="33">
        <v>353</v>
      </c>
      <c r="Y1211" s="33">
        <v>1040</v>
      </c>
      <c r="Z1211" s="33">
        <v>800</v>
      </c>
      <c r="AA1211" s="33">
        <v>0</v>
      </c>
      <c r="AB1211" s="33">
        <v>0</v>
      </c>
      <c r="AC1211" s="33">
        <v>0</v>
      </c>
      <c r="AD1211" s="33">
        <v>0</v>
      </c>
      <c r="AE1211" s="33">
        <v>0</v>
      </c>
      <c r="AF1211" s="33">
        <v>0</v>
      </c>
      <c r="AG1211" s="33">
        <v>0</v>
      </c>
      <c r="AH1211" s="33">
        <v>0</v>
      </c>
      <c r="AI1211" s="26"/>
      <c r="AJ1211" s="26"/>
      <c r="AK1211" s="26"/>
      <c r="AL1211" s="26"/>
      <c r="AM1211" s="26"/>
      <c r="AN1211" s="26"/>
      <c r="AO1211" s="26"/>
      <c r="AP1211" s="26"/>
      <c r="AQ1211" s="26"/>
      <c r="AR1211" s="26"/>
      <c r="AS1211" s="26"/>
      <c r="AT1211" s="26"/>
      <c r="AU1211" s="26"/>
      <c r="AV1211" s="26"/>
      <c r="AW1211" s="26"/>
      <c r="AX1211" s="26"/>
      <c r="AY1211" s="26"/>
      <c r="AZ1211" s="26"/>
      <c r="BA1211" s="26"/>
      <c r="BB1211" s="26"/>
      <c r="BC1211" s="26"/>
      <c r="BD1211" s="26"/>
      <c r="BE1211" s="26"/>
      <c r="BF1211" s="26"/>
      <c r="BG1211" s="26"/>
      <c r="BH1211" s="26"/>
      <c r="BI1211" s="26"/>
      <c r="BJ1211" s="26"/>
      <c r="BK1211" s="26"/>
      <c r="BL1211" s="41"/>
    </row>
    <row r="1212" spans="1:65" x14ac:dyDescent="0.2">
      <c r="A1212" s="6"/>
      <c r="B1212" s="40" t="s">
        <v>13</v>
      </c>
      <c r="C1212" s="24" t="s">
        <v>81</v>
      </c>
      <c r="D1212" s="25"/>
      <c r="E1212" s="26"/>
      <c r="F1212" s="26"/>
      <c r="G1212" s="26"/>
      <c r="H1212" s="26"/>
      <c r="I1212" s="26"/>
      <c r="J1212" s="26"/>
      <c r="K1212" s="26"/>
      <c r="L1212" s="26"/>
      <c r="M1212" s="26"/>
      <c r="N1212" s="26"/>
      <c r="O1212" s="26"/>
      <c r="P1212" s="26"/>
      <c r="Q1212" s="26"/>
      <c r="R1212" s="26"/>
      <c r="S1212" s="26"/>
      <c r="T1212" s="26"/>
      <c r="U1212" s="29">
        <v>60</v>
      </c>
      <c r="V1212" s="29">
        <v>390</v>
      </c>
      <c r="W1212" s="26">
        <v>400</v>
      </c>
      <c r="X1212" s="26">
        <v>400</v>
      </c>
      <c r="Y1212" s="26">
        <v>400</v>
      </c>
      <c r="Z1212" s="26">
        <v>400</v>
      </c>
      <c r="AA1212" s="26">
        <v>400</v>
      </c>
      <c r="AB1212" s="26">
        <v>400</v>
      </c>
      <c r="AC1212" s="26">
        <v>400</v>
      </c>
      <c r="AD1212" s="26">
        <v>400</v>
      </c>
      <c r="AE1212" s="26">
        <v>400</v>
      </c>
      <c r="AF1212" s="26">
        <v>400</v>
      </c>
      <c r="AG1212" s="26">
        <v>400</v>
      </c>
      <c r="AH1212" s="26">
        <v>400</v>
      </c>
      <c r="AI1212" s="26"/>
      <c r="AJ1212" s="26"/>
      <c r="AK1212" s="26"/>
      <c r="AL1212" s="26"/>
      <c r="AM1212" s="26"/>
      <c r="AN1212" s="26"/>
      <c r="AO1212" s="26"/>
      <c r="AP1212" s="26"/>
      <c r="AQ1212" s="26"/>
      <c r="AR1212" s="26"/>
      <c r="AS1212" s="26"/>
      <c r="AT1212" s="26"/>
      <c r="AU1212" s="26"/>
      <c r="AV1212" s="26"/>
      <c r="AW1212" s="26"/>
      <c r="AX1212" s="26"/>
      <c r="AY1212" s="26"/>
      <c r="AZ1212" s="26"/>
      <c r="BA1212" s="26"/>
      <c r="BB1212" s="26"/>
      <c r="BC1212" s="26"/>
      <c r="BD1212" s="26"/>
      <c r="BE1212" s="26"/>
      <c r="BF1212" s="26"/>
      <c r="BG1212" s="26"/>
      <c r="BH1212" s="26"/>
      <c r="BI1212" s="26"/>
      <c r="BJ1212" s="26"/>
      <c r="BK1212" s="26"/>
      <c r="BL1212" s="41"/>
    </row>
    <row r="1213" spans="1:65" x14ac:dyDescent="0.2">
      <c r="A1213" s="6"/>
      <c r="B1213" s="40" t="s">
        <v>13</v>
      </c>
      <c r="C1213" s="24" t="s">
        <v>78</v>
      </c>
      <c r="D1213" s="25"/>
      <c r="E1213" s="26"/>
      <c r="F1213" s="26"/>
      <c r="G1213" s="26"/>
      <c r="H1213" s="26"/>
      <c r="I1213" s="26"/>
      <c r="J1213" s="26"/>
      <c r="K1213" s="26"/>
      <c r="L1213" s="26"/>
      <c r="M1213" s="26"/>
      <c r="N1213" s="26"/>
      <c r="O1213" s="26"/>
      <c r="P1213" s="26"/>
      <c r="Q1213" s="26"/>
      <c r="R1213" s="26"/>
      <c r="S1213" s="26"/>
      <c r="T1213" s="26"/>
      <c r="U1213" s="26"/>
      <c r="V1213" s="29">
        <v>47</v>
      </c>
      <c r="W1213" s="26"/>
      <c r="X1213" s="26"/>
      <c r="Y1213" s="26"/>
      <c r="Z1213" s="26"/>
      <c r="AA1213" s="26"/>
      <c r="AB1213" s="26"/>
      <c r="AC1213" s="26"/>
      <c r="AD1213" s="26"/>
      <c r="AE1213" s="26"/>
      <c r="AF1213" s="26"/>
      <c r="AG1213" s="26"/>
      <c r="AH1213" s="26"/>
      <c r="AI1213" s="26"/>
      <c r="AJ1213" s="26"/>
      <c r="AK1213" s="26"/>
      <c r="AL1213" s="26"/>
      <c r="AM1213" s="26"/>
      <c r="AN1213" s="26"/>
      <c r="AO1213" s="26"/>
      <c r="AP1213" s="26"/>
      <c r="AQ1213" s="26"/>
      <c r="AR1213" s="26"/>
      <c r="AS1213" s="26"/>
      <c r="AT1213" s="26"/>
      <c r="AU1213" s="26"/>
      <c r="AV1213" s="26"/>
      <c r="AW1213" s="26"/>
      <c r="AX1213" s="26"/>
      <c r="AY1213" s="26"/>
      <c r="AZ1213" s="26"/>
      <c r="BA1213" s="26"/>
      <c r="BB1213" s="26"/>
      <c r="BC1213" s="26"/>
      <c r="BD1213" s="26"/>
      <c r="BE1213" s="26"/>
      <c r="BF1213" s="26"/>
      <c r="BG1213" s="26"/>
      <c r="BH1213" s="26"/>
      <c r="BI1213" s="26"/>
      <c r="BJ1213" s="26"/>
      <c r="BK1213" s="26"/>
      <c r="BL1213" s="41"/>
    </row>
    <row r="1214" spans="1:65" x14ac:dyDescent="0.2">
      <c r="A1214" s="6"/>
      <c r="B1214" s="40" t="s">
        <v>13</v>
      </c>
      <c r="C1214" s="31" t="s">
        <v>45</v>
      </c>
      <c r="D1214" s="27">
        <v>0</v>
      </c>
      <c r="E1214" s="28">
        <v>0</v>
      </c>
      <c r="F1214" s="28">
        <v>0</v>
      </c>
      <c r="G1214" s="28">
        <v>0</v>
      </c>
      <c r="H1214" s="28">
        <v>0</v>
      </c>
      <c r="I1214" s="28">
        <v>0</v>
      </c>
      <c r="J1214" s="28">
        <v>0</v>
      </c>
      <c r="K1214" s="28">
        <v>0</v>
      </c>
      <c r="L1214" s="28">
        <v>0</v>
      </c>
      <c r="M1214" s="28">
        <v>0</v>
      </c>
      <c r="N1214" s="28">
        <v>4.7</v>
      </c>
      <c r="O1214" s="28">
        <v>4.7</v>
      </c>
      <c r="P1214" s="28">
        <v>4.7</v>
      </c>
      <c r="Q1214" s="28">
        <v>5.0999999999999996</v>
      </c>
      <c r="R1214" s="28">
        <v>6.1</v>
      </c>
      <c r="S1214" s="28">
        <v>6.1</v>
      </c>
      <c r="T1214" s="28">
        <v>6.1</v>
      </c>
      <c r="U1214" s="28">
        <v>6.1</v>
      </c>
      <c r="V1214" s="28">
        <v>6.1</v>
      </c>
      <c r="W1214" s="28">
        <v>6.1</v>
      </c>
      <c r="X1214" s="28">
        <v>40.942857142857143</v>
      </c>
      <c r="Y1214" s="28">
        <v>75.785714285714278</v>
      </c>
      <c r="Z1214" s="28">
        <v>110.62857142857142</v>
      </c>
      <c r="AA1214" s="28">
        <v>145.47142857142856</v>
      </c>
      <c r="AB1214" s="28">
        <v>180.31428571428569</v>
      </c>
      <c r="AC1214" s="28">
        <v>215.15714285714284</v>
      </c>
      <c r="AD1214" s="28">
        <v>348.12571428571425</v>
      </c>
      <c r="AE1214" s="28">
        <v>481.09428571428566</v>
      </c>
      <c r="AF1214" s="28">
        <v>614.06285714285707</v>
      </c>
      <c r="AG1214" s="28">
        <v>747.03142857142848</v>
      </c>
      <c r="AH1214" s="28">
        <v>879.99999999999989</v>
      </c>
      <c r="AI1214" s="28">
        <v>879.99999999999989</v>
      </c>
      <c r="AJ1214" s="28">
        <v>879.99999999999989</v>
      </c>
      <c r="AK1214" s="28">
        <v>879.99999999999989</v>
      </c>
      <c r="AL1214" s="28">
        <v>879.99999999999989</v>
      </c>
      <c r="AM1214" s="28">
        <v>879.99999999999989</v>
      </c>
      <c r="AN1214" s="28">
        <v>879.99999999999989</v>
      </c>
      <c r="AO1214" s="28">
        <v>879.99999999999989</v>
      </c>
      <c r="AP1214" s="28">
        <v>879.99999999999989</v>
      </c>
      <c r="AQ1214" s="28">
        <v>879.99999999999989</v>
      </c>
      <c r="AR1214" s="28">
        <v>879.99999999999989</v>
      </c>
      <c r="AS1214" s="28">
        <v>879.99999999999989</v>
      </c>
      <c r="AT1214" s="28">
        <v>879.99999999999989</v>
      </c>
      <c r="AU1214" s="28">
        <v>879.99999999999989</v>
      </c>
      <c r="AV1214" s="28">
        <v>879.99999999999989</v>
      </c>
      <c r="AW1214" s="28">
        <v>879.99999999999989</v>
      </c>
      <c r="AX1214" s="28">
        <v>879.99999999999989</v>
      </c>
      <c r="AY1214" s="28">
        <v>879.99999999999989</v>
      </c>
      <c r="AZ1214" s="28">
        <v>879.99999999999989</v>
      </c>
      <c r="BA1214" s="28">
        <v>879.99999999999989</v>
      </c>
      <c r="BB1214" s="28">
        <v>879.99999999999989</v>
      </c>
      <c r="BC1214" s="28">
        <v>879.99999999999989</v>
      </c>
      <c r="BD1214" s="28">
        <v>879.99999999999989</v>
      </c>
      <c r="BE1214" s="28">
        <v>879.99999999999989</v>
      </c>
      <c r="BF1214" s="28">
        <v>879.99999999999989</v>
      </c>
      <c r="BG1214" s="28">
        <v>879.99999999999989</v>
      </c>
      <c r="BH1214" s="28">
        <v>879.99999999999989</v>
      </c>
      <c r="BI1214" s="28">
        <v>879.99999999999989</v>
      </c>
      <c r="BJ1214" s="28">
        <v>879.99999999999989</v>
      </c>
      <c r="BK1214" s="28">
        <v>879.99999999999989</v>
      </c>
      <c r="BL1214" s="42">
        <v>879.99999999999989</v>
      </c>
    </row>
    <row r="1215" spans="1:65" x14ac:dyDescent="0.2">
      <c r="A1215" s="6"/>
      <c r="B1215" s="40" t="s">
        <v>13</v>
      </c>
      <c r="C1215" s="24" t="s">
        <v>74</v>
      </c>
      <c r="D1215" s="35">
        <v>0</v>
      </c>
      <c r="E1215" s="29">
        <v>0</v>
      </c>
      <c r="F1215" s="29">
        <v>0</v>
      </c>
      <c r="G1215" s="29">
        <v>0</v>
      </c>
      <c r="H1215" s="29">
        <v>0</v>
      </c>
      <c r="I1215" s="29">
        <v>0</v>
      </c>
      <c r="J1215" s="29">
        <v>0</v>
      </c>
      <c r="K1215" s="29">
        <v>0</v>
      </c>
      <c r="L1215" s="29">
        <v>0</v>
      </c>
      <c r="M1215" s="29">
        <v>0</v>
      </c>
      <c r="N1215" s="29">
        <v>4.7</v>
      </c>
      <c r="O1215" s="29">
        <v>4.7</v>
      </c>
      <c r="P1215" s="29">
        <v>4.7</v>
      </c>
      <c r="Q1215" s="29">
        <v>5.0999999999999996</v>
      </c>
      <c r="R1215" s="29">
        <v>6.1</v>
      </c>
      <c r="S1215" s="29">
        <v>6.1</v>
      </c>
      <c r="T1215" s="29">
        <v>6.1</v>
      </c>
      <c r="U1215" s="29">
        <v>6.1</v>
      </c>
      <c r="V1215" s="29">
        <v>6.1</v>
      </c>
      <c r="W1215" s="29">
        <v>6.1</v>
      </c>
      <c r="X1215" s="26">
        <v>0</v>
      </c>
      <c r="Y1215" s="26">
        <v>0</v>
      </c>
      <c r="Z1215" s="26">
        <v>0</v>
      </c>
      <c r="AA1215" s="26">
        <v>0</v>
      </c>
      <c r="AB1215" s="26">
        <v>0</v>
      </c>
      <c r="AC1215" s="26">
        <v>250</v>
      </c>
      <c r="AD1215" s="26">
        <v>0</v>
      </c>
      <c r="AE1215" s="26">
        <v>0</v>
      </c>
      <c r="AF1215" s="26">
        <v>0</v>
      </c>
      <c r="AG1215" s="26">
        <v>0</v>
      </c>
      <c r="AH1215" s="26">
        <v>880</v>
      </c>
      <c r="AI1215" s="26"/>
      <c r="AJ1215" s="26"/>
      <c r="AK1215" s="26"/>
      <c r="AL1215" s="26"/>
      <c r="AM1215" s="26"/>
      <c r="AN1215" s="26"/>
      <c r="AO1215" s="26"/>
      <c r="AP1215" s="26"/>
      <c r="AQ1215" s="26"/>
      <c r="AR1215" s="26"/>
      <c r="AS1215" s="26"/>
      <c r="AT1215" s="26"/>
      <c r="AU1215" s="26"/>
      <c r="AV1215" s="26"/>
      <c r="AW1215" s="26"/>
      <c r="AX1215" s="26"/>
      <c r="AY1215" s="26"/>
      <c r="AZ1215" s="26"/>
      <c r="BA1215" s="26"/>
      <c r="BB1215" s="26"/>
      <c r="BC1215" s="26"/>
      <c r="BD1215" s="26"/>
      <c r="BE1215" s="26"/>
      <c r="BF1215" s="26"/>
      <c r="BG1215" s="26"/>
      <c r="BH1215" s="26"/>
      <c r="BI1215" s="26"/>
      <c r="BJ1215" s="26"/>
      <c r="BK1215" s="26"/>
      <c r="BL1215" s="41"/>
      <c r="BM1215" t="s">
        <v>100</v>
      </c>
    </row>
    <row r="1216" spans="1:65" x14ac:dyDescent="0.2">
      <c r="A1216" s="6"/>
      <c r="B1216" s="40" t="s">
        <v>13</v>
      </c>
      <c r="C1216" s="24" t="s">
        <v>83</v>
      </c>
      <c r="D1216" s="25"/>
      <c r="E1216" s="26"/>
      <c r="F1216" s="26"/>
      <c r="G1216" s="26"/>
      <c r="H1216" s="26"/>
      <c r="I1216" s="26"/>
      <c r="J1216" s="26"/>
      <c r="K1216" s="26"/>
      <c r="L1216" s="26"/>
      <c r="M1216" s="26"/>
      <c r="N1216" s="26"/>
      <c r="O1216" s="26"/>
      <c r="P1216" s="26"/>
      <c r="Q1216" s="26"/>
      <c r="R1216" s="26"/>
      <c r="S1216" s="26"/>
      <c r="T1216" s="26"/>
      <c r="U1216" s="26"/>
      <c r="V1216" s="26"/>
      <c r="W1216" s="30">
        <v>34.842857142857142</v>
      </c>
      <c r="X1216" s="30">
        <v>34.842857142857142</v>
      </c>
      <c r="Y1216" s="30">
        <v>34.842857142857142</v>
      </c>
      <c r="Z1216" s="30">
        <v>34.842857142857142</v>
      </c>
      <c r="AA1216" s="30">
        <v>34.842857142857142</v>
      </c>
      <c r="AB1216" s="30">
        <v>34.842857142857142</v>
      </c>
      <c r="AC1216" s="30">
        <v>34.842857142857142</v>
      </c>
      <c r="AD1216" s="30">
        <v>132.96857142857144</v>
      </c>
      <c r="AE1216" s="30">
        <v>132.96857142857144</v>
      </c>
      <c r="AF1216" s="30">
        <v>132.96857142857144</v>
      </c>
      <c r="AG1216" s="30">
        <v>132.96857142857144</v>
      </c>
      <c r="AH1216" s="30">
        <v>132.96857142857144</v>
      </c>
      <c r="AI1216" s="30"/>
      <c r="AJ1216" s="30"/>
      <c r="AK1216" s="30"/>
      <c r="AL1216" s="30"/>
      <c r="AM1216" s="30"/>
      <c r="AN1216" s="30"/>
      <c r="AO1216" s="30"/>
      <c r="AP1216" s="30"/>
      <c r="AQ1216" s="30"/>
      <c r="AR1216" s="30"/>
      <c r="AS1216" s="30"/>
      <c r="AT1216" s="30"/>
      <c r="AU1216" s="30"/>
      <c r="AV1216" s="30"/>
      <c r="AW1216" s="30"/>
      <c r="AX1216" s="30"/>
      <c r="AY1216" s="30"/>
      <c r="AZ1216" s="30"/>
      <c r="BA1216" s="30"/>
      <c r="BB1216" s="30"/>
      <c r="BC1216" s="30"/>
      <c r="BD1216" s="30"/>
      <c r="BE1216" s="30"/>
      <c r="BF1216" s="30"/>
      <c r="BG1216" s="30"/>
      <c r="BH1216" s="30"/>
      <c r="BI1216" s="30"/>
      <c r="BJ1216" s="30"/>
      <c r="BK1216" s="30"/>
      <c r="BL1216" s="43"/>
      <c r="BM1216" t="s">
        <v>100</v>
      </c>
    </row>
    <row r="1217" spans="1:65" x14ac:dyDescent="0.2">
      <c r="A1217" s="6"/>
      <c r="B1217" s="40" t="s">
        <v>13</v>
      </c>
      <c r="C1217" s="24" t="s">
        <v>75</v>
      </c>
      <c r="D1217" s="25"/>
      <c r="E1217" s="26"/>
      <c r="F1217" s="26"/>
      <c r="G1217" s="26"/>
      <c r="H1217" s="26"/>
      <c r="I1217" s="26"/>
      <c r="J1217" s="26"/>
      <c r="K1217" s="26"/>
      <c r="L1217" s="26"/>
      <c r="M1217" s="26"/>
      <c r="N1217" s="26"/>
      <c r="O1217" s="26"/>
      <c r="P1217" s="26"/>
      <c r="Q1217" s="26"/>
      <c r="R1217" s="26"/>
      <c r="S1217" s="26"/>
      <c r="T1217" s="26"/>
      <c r="U1217" s="26"/>
      <c r="V1217" s="26"/>
      <c r="W1217" s="26"/>
      <c r="X1217" s="26"/>
      <c r="Y1217" s="26"/>
      <c r="Z1217" s="26"/>
      <c r="AA1217" s="26"/>
      <c r="AB1217" s="26"/>
      <c r="AC1217" s="26"/>
      <c r="AD1217" s="26"/>
      <c r="AE1217" s="26"/>
      <c r="AF1217" s="26"/>
      <c r="AG1217" s="26"/>
      <c r="AH1217" s="26"/>
      <c r="AI1217" s="26"/>
      <c r="AJ1217" s="26"/>
      <c r="AK1217" s="26"/>
      <c r="AL1217" s="26"/>
      <c r="AM1217" s="26"/>
      <c r="AN1217" s="26"/>
      <c r="AO1217" s="26"/>
      <c r="AP1217" s="26"/>
      <c r="AQ1217" s="26"/>
      <c r="AR1217" s="26"/>
      <c r="AS1217" s="26"/>
      <c r="AT1217" s="26"/>
      <c r="AU1217" s="26"/>
      <c r="AV1217" s="26"/>
      <c r="AW1217" s="26"/>
      <c r="AX1217" s="26"/>
      <c r="AY1217" s="26"/>
      <c r="AZ1217" s="26"/>
      <c r="BA1217" s="26"/>
      <c r="BB1217" s="26"/>
      <c r="BC1217" s="26"/>
      <c r="BD1217" s="26"/>
      <c r="BE1217" s="26"/>
      <c r="BF1217" s="26"/>
      <c r="BG1217" s="26"/>
      <c r="BH1217" s="26"/>
      <c r="BI1217" s="26"/>
      <c r="BJ1217" s="26"/>
      <c r="BK1217" s="26"/>
      <c r="BL1217" s="41"/>
      <c r="BM1217" t="s">
        <v>100</v>
      </c>
    </row>
    <row r="1218" spans="1:65" x14ac:dyDescent="0.2">
      <c r="A1218" s="6"/>
      <c r="B1218" s="40" t="s">
        <v>13</v>
      </c>
      <c r="C1218" s="24" t="s">
        <v>79</v>
      </c>
      <c r="D1218" s="25"/>
      <c r="E1218" s="26"/>
      <c r="F1218" s="26"/>
      <c r="G1218" s="26"/>
      <c r="H1218" s="26"/>
      <c r="I1218" s="26"/>
      <c r="J1218" s="26"/>
      <c r="K1218" s="26"/>
      <c r="L1218" s="26"/>
      <c r="M1218" s="26"/>
      <c r="N1218" s="26"/>
      <c r="O1218" s="26"/>
      <c r="P1218" s="26"/>
      <c r="Q1218" s="26"/>
      <c r="R1218" s="26"/>
      <c r="S1218" s="26"/>
      <c r="T1218" s="26"/>
      <c r="U1218" s="26"/>
      <c r="V1218" s="26"/>
      <c r="W1218" s="26"/>
      <c r="X1218" s="26"/>
      <c r="Y1218" s="26"/>
      <c r="Z1218" s="26"/>
      <c r="AA1218" s="26"/>
      <c r="AB1218" s="26"/>
      <c r="AC1218" s="26"/>
      <c r="AD1218" s="26"/>
      <c r="AE1218" s="26"/>
      <c r="AF1218" s="26"/>
      <c r="AG1218" s="26"/>
      <c r="AH1218" s="26"/>
      <c r="AI1218" s="26"/>
      <c r="AJ1218" s="26"/>
      <c r="AK1218" s="26"/>
      <c r="AL1218" s="26"/>
      <c r="AM1218" s="26"/>
      <c r="AN1218" s="26"/>
      <c r="AO1218" s="26"/>
      <c r="AP1218" s="26"/>
      <c r="AQ1218" s="26"/>
      <c r="AR1218" s="26"/>
      <c r="AS1218" s="26"/>
      <c r="AT1218" s="26"/>
      <c r="AU1218" s="26"/>
      <c r="AV1218" s="26"/>
      <c r="AW1218" s="26"/>
      <c r="AX1218" s="26"/>
      <c r="AY1218" s="26"/>
      <c r="AZ1218" s="26"/>
      <c r="BA1218" s="26"/>
      <c r="BB1218" s="26"/>
      <c r="BC1218" s="26"/>
      <c r="BD1218" s="26"/>
      <c r="BE1218" s="26"/>
      <c r="BF1218" s="26"/>
      <c r="BG1218" s="26"/>
      <c r="BH1218" s="26"/>
      <c r="BI1218" s="26"/>
      <c r="BJ1218" s="26"/>
      <c r="BK1218" s="26"/>
      <c r="BL1218" s="41"/>
      <c r="BM1218" t="s">
        <v>100</v>
      </c>
    </row>
    <row r="1219" spans="1:65" x14ac:dyDescent="0.2">
      <c r="A1219" s="6"/>
      <c r="B1219" s="40" t="s">
        <v>13</v>
      </c>
      <c r="C1219" s="24" t="s">
        <v>240</v>
      </c>
      <c r="D1219" s="25"/>
      <c r="E1219" s="26"/>
      <c r="F1219" s="26"/>
      <c r="G1219" s="26"/>
      <c r="H1219" s="26"/>
      <c r="I1219" s="26"/>
      <c r="J1219" s="26"/>
      <c r="K1219" s="26"/>
      <c r="L1219" s="26"/>
      <c r="M1219" s="26"/>
      <c r="N1219" s="26"/>
      <c r="O1219" s="26"/>
      <c r="P1219" s="26"/>
      <c r="Q1219" s="26"/>
      <c r="R1219" s="26"/>
      <c r="S1219" s="26"/>
      <c r="T1219" s="26"/>
      <c r="U1219" s="26"/>
      <c r="V1219" s="26"/>
      <c r="W1219" s="33">
        <v>0</v>
      </c>
      <c r="X1219" s="33">
        <v>0</v>
      </c>
      <c r="Y1219" s="33">
        <v>0</v>
      </c>
      <c r="Z1219" s="33">
        <v>0</v>
      </c>
      <c r="AA1219" s="33">
        <v>0</v>
      </c>
      <c r="AB1219" s="33">
        <v>0</v>
      </c>
      <c r="AC1219" s="33">
        <v>0</v>
      </c>
      <c r="AD1219" s="33">
        <v>0</v>
      </c>
      <c r="AE1219" s="33">
        <v>0</v>
      </c>
      <c r="AF1219" s="33">
        <v>0</v>
      </c>
      <c r="AG1219" s="33">
        <v>0</v>
      </c>
      <c r="AH1219" s="33">
        <v>0</v>
      </c>
      <c r="AI1219" s="26"/>
      <c r="AJ1219" s="26"/>
      <c r="AK1219" s="26"/>
      <c r="AL1219" s="26"/>
      <c r="AM1219" s="26"/>
      <c r="AN1219" s="26"/>
      <c r="AO1219" s="26"/>
      <c r="AP1219" s="26"/>
      <c r="AQ1219" s="26"/>
      <c r="AR1219" s="26"/>
      <c r="AS1219" s="26"/>
      <c r="AT1219" s="26"/>
      <c r="AU1219" s="26"/>
      <c r="AV1219" s="26"/>
      <c r="AW1219" s="26"/>
      <c r="AX1219" s="26"/>
      <c r="AY1219" s="26"/>
      <c r="AZ1219" s="26"/>
      <c r="BA1219" s="26"/>
      <c r="BB1219" s="26"/>
      <c r="BC1219" s="26"/>
      <c r="BD1219" s="26"/>
      <c r="BE1219" s="26"/>
      <c r="BF1219" s="26"/>
      <c r="BG1219" s="26"/>
      <c r="BH1219" s="26"/>
      <c r="BI1219" s="26"/>
      <c r="BJ1219" s="26"/>
      <c r="BK1219" s="26"/>
      <c r="BL1219" s="41"/>
      <c r="BM1219" t="s">
        <v>100</v>
      </c>
    </row>
    <row r="1220" spans="1:65" x14ac:dyDescent="0.2">
      <c r="A1220" s="6"/>
      <c r="B1220" s="40" t="s">
        <v>13</v>
      </c>
      <c r="C1220" s="24" t="s">
        <v>78</v>
      </c>
      <c r="D1220" s="25"/>
      <c r="E1220" s="26"/>
      <c r="F1220" s="26"/>
      <c r="G1220" s="26"/>
      <c r="H1220" s="26"/>
      <c r="I1220" s="26"/>
      <c r="J1220" s="26"/>
      <c r="K1220" s="26"/>
      <c r="L1220" s="26"/>
      <c r="M1220" s="26"/>
      <c r="N1220" s="26"/>
      <c r="O1220" s="26"/>
      <c r="P1220" s="26"/>
      <c r="Q1220" s="26"/>
      <c r="R1220" s="26"/>
      <c r="S1220" s="26"/>
      <c r="T1220" s="26"/>
      <c r="U1220" s="26"/>
      <c r="V1220" s="26"/>
      <c r="W1220" s="26"/>
      <c r="X1220" s="26"/>
      <c r="Y1220" s="26"/>
      <c r="Z1220" s="26"/>
      <c r="AA1220" s="26"/>
      <c r="AB1220" s="26"/>
      <c r="AC1220" s="26"/>
      <c r="AD1220" s="26"/>
      <c r="AE1220" s="26"/>
      <c r="AF1220" s="26"/>
      <c r="AG1220" s="26"/>
      <c r="AH1220" s="26"/>
      <c r="AI1220" s="26"/>
      <c r="AJ1220" s="26"/>
      <c r="AK1220" s="26"/>
      <c r="AL1220" s="26"/>
      <c r="AM1220" s="26"/>
      <c r="AN1220" s="26"/>
      <c r="AO1220" s="26"/>
      <c r="AP1220" s="26"/>
      <c r="AQ1220" s="26"/>
      <c r="AR1220" s="26"/>
      <c r="AS1220" s="26"/>
      <c r="AT1220" s="26"/>
      <c r="AU1220" s="26"/>
      <c r="AV1220" s="26"/>
      <c r="AW1220" s="26"/>
      <c r="AX1220" s="26"/>
      <c r="AY1220" s="26"/>
      <c r="AZ1220" s="26"/>
      <c r="BA1220" s="26"/>
      <c r="BB1220" s="26"/>
      <c r="BC1220" s="26"/>
      <c r="BD1220" s="26"/>
      <c r="BE1220" s="26"/>
      <c r="BF1220" s="26"/>
      <c r="BG1220" s="26"/>
      <c r="BH1220" s="26"/>
      <c r="BI1220" s="26"/>
      <c r="BJ1220" s="26"/>
      <c r="BK1220" s="26"/>
      <c r="BL1220" s="41"/>
      <c r="BM1220" t="s">
        <v>100</v>
      </c>
    </row>
    <row r="1221" spans="1:65" x14ac:dyDescent="0.2">
      <c r="A1221" s="6"/>
      <c r="B1221" s="40" t="s">
        <v>13</v>
      </c>
      <c r="C1221" s="31" t="s">
        <v>42</v>
      </c>
      <c r="D1221" s="27">
        <v>16390</v>
      </c>
      <c r="E1221" s="28">
        <v>16457</v>
      </c>
      <c r="F1221" s="28">
        <v>16558</v>
      </c>
      <c r="G1221" s="28">
        <v>16704</v>
      </c>
      <c r="H1221" s="28">
        <v>16787</v>
      </c>
      <c r="I1221" s="28">
        <v>17036</v>
      </c>
      <c r="J1221" s="28">
        <v>17115</v>
      </c>
      <c r="K1221" s="28">
        <v>17160</v>
      </c>
      <c r="L1221" s="28">
        <v>17319</v>
      </c>
      <c r="M1221" s="28">
        <v>17414</v>
      </c>
      <c r="N1221" s="28">
        <v>17563</v>
      </c>
      <c r="O1221" s="28">
        <v>17780</v>
      </c>
      <c r="P1221" s="28">
        <v>17923</v>
      </c>
      <c r="Q1221" s="28">
        <v>18052</v>
      </c>
      <c r="R1221" s="28">
        <v>18116</v>
      </c>
      <c r="S1221" s="28">
        <v>18238</v>
      </c>
      <c r="T1221" s="28">
        <v>18316</v>
      </c>
      <c r="U1221" s="28">
        <v>18485.599999999999</v>
      </c>
      <c r="V1221" s="28">
        <v>18558.2</v>
      </c>
      <c r="W1221" s="28">
        <v>18959.599999999999</v>
      </c>
      <c r="X1221" s="28">
        <v>18959.599999999999</v>
      </c>
      <c r="Y1221" s="28">
        <v>18959.599999999999</v>
      </c>
      <c r="Z1221" s="28">
        <v>18967.599999999999</v>
      </c>
      <c r="AA1221" s="28">
        <v>18991.599999999999</v>
      </c>
      <c r="AB1221" s="28">
        <v>19039.599999999999</v>
      </c>
      <c r="AC1221" s="28">
        <v>19099.599999999999</v>
      </c>
      <c r="AD1221" s="28">
        <v>19119.68</v>
      </c>
      <c r="AE1221" s="28">
        <v>19139.760000000002</v>
      </c>
      <c r="AF1221" s="28">
        <v>19159.840000000004</v>
      </c>
      <c r="AG1221" s="28">
        <v>19179.920000000006</v>
      </c>
      <c r="AH1221" s="28">
        <v>19200.000000000007</v>
      </c>
      <c r="AI1221" s="28">
        <v>19200.000000000007</v>
      </c>
      <c r="AJ1221" s="28">
        <v>19200.000000000007</v>
      </c>
      <c r="AK1221" s="28">
        <v>19200.000000000007</v>
      </c>
      <c r="AL1221" s="28">
        <v>19200.000000000007</v>
      </c>
      <c r="AM1221" s="28">
        <v>19200.000000000007</v>
      </c>
      <c r="AN1221" s="28">
        <v>19200.000000000007</v>
      </c>
      <c r="AO1221" s="28">
        <v>19200.000000000007</v>
      </c>
      <c r="AP1221" s="28">
        <v>19200.000000000007</v>
      </c>
      <c r="AQ1221" s="28">
        <v>19200.000000000007</v>
      </c>
      <c r="AR1221" s="28">
        <v>19200.000000000007</v>
      </c>
      <c r="AS1221" s="28">
        <v>19200.000000000007</v>
      </c>
      <c r="AT1221" s="28">
        <v>19200.000000000007</v>
      </c>
      <c r="AU1221" s="28">
        <v>19200.000000000007</v>
      </c>
      <c r="AV1221" s="28">
        <v>19200.000000000007</v>
      </c>
      <c r="AW1221" s="28">
        <v>19200.000000000007</v>
      </c>
      <c r="AX1221" s="28">
        <v>19200.000000000007</v>
      </c>
      <c r="AY1221" s="28">
        <v>19200.000000000007</v>
      </c>
      <c r="AZ1221" s="28">
        <v>19200.000000000007</v>
      </c>
      <c r="BA1221" s="28">
        <v>19200.000000000007</v>
      </c>
      <c r="BB1221" s="28">
        <v>19200.000000000007</v>
      </c>
      <c r="BC1221" s="28">
        <v>19200.000000000007</v>
      </c>
      <c r="BD1221" s="28">
        <v>19200.000000000007</v>
      </c>
      <c r="BE1221" s="28">
        <v>19200.000000000007</v>
      </c>
      <c r="BF1221" s="28">
        <v>19200.000000000007</v>
      </c>
      <c r="BG1221" s="28">
        <v>19200.000000000007</v>
      </c>
      <c r="BH1221" s="28">
        <v>19200.000000000007</v>
      </c>
      <c r="BI1221" s="28">
        <v>19200.000000000007</v>
      </c>
      <c r="BJ1221" s="28">
        <v>19200.000000000007</v>
      </c>
      <c r="BK1221" s="28">
        <v>19200.000000000007</v>
      </c>
      <c r="BL1221" s="42">
        <v>19200.000000000007</v>
      </c>
      <c r="BM1221" t="s">
        <v>100</v>
      </c>
    </row>
    <row r="1222" spans="1:65" x14ac:dyDescent="0.2">
      <c r="A1222" s="6"/>
      <c r="B1222" s="40" t="s">
        <v>13</v>
      </c>
      <c r="C1222" s="24" t="s">
        <v>74</v>
      </c>
      <c r="D1222" s="35">
        <v>16390</v>
      </c>
      <c r="E1222" s="29">
        <v>16457</v>
      </c>
      <c r="F1222" s="29">
        <v>16558</v>
      </c>
      <c r="G1222" s="29">
        <v>16704</v>
      </c>
      <c r="H1222" s="29">
        <v>16787</v>
      </c>
      <c r="I1222" s="29">
        <v>17036</v>
      </c>
      <c r="J1222" s="29">
        <v>17115</v>
      </c>
      <c r="K1222" s="29">
        <v>17160</v>
      </c>
      <c r="L1222" s="29">
        <v>17319</v>
      </c>
      <c r="M1222" s="29">
        <v>17414</v>
      </c>
      <c r="N1222" s="29">
        <v>17563</v>
      </c>
      <c r="O1222" s="29">
        <v>17780</v>
      </c>
      <c r="P1222" s="29">
        <v>17923</v>
      </c>
      <c r="Q1222" s="29">
        <v>18052</v>
      </c>
      <c r="R1222" s="29">
        <v>18116</v>
      </c>
      <c r="S1222" s="29">
        <v>18238</v>
      </c>
      <c r="T1222" s="29">
        <v>18316</v>
      </c>
      <c r="U1222" s="29">
        <v>18485.599999999999</v>
      </c>
      <c r="V1222" s="29">
        <v>18558.2</v>
      </c>
      <c r="W1222" s="29">
        <v>18959.599999999999</v>
      </c>
      <c r="X1222" s="26">
        <v>0</v>
      </c>
      <c r="Y1222" s="26">
        <v>0</v>
      </c>
      <c r="Z1222" s="26">
        <v>0</v>
      </c>
      <c r="AA1222" s="26">
        <v>0</v>
      </c>
      <c r="AB1222" s="26">
        <v>0</v>
      </c>
      <c r="AC1222" s="26">
        <v>19140</v>
      </c>
      <c r="AD1222" s="26">
        <v>0</v>
      </c>
      <c r="AE1222" s="26">
        <v>0</v>
      </c>
      <c r="AF1222" s="26">
        <v>0</v>
      </c>
      <c r="AG1222" s="26">
        <v>0</v>
      </c>
      <c r="AH1222" s="26">
        <v>19200</v>
      </c>
      <c r="AI1222" s="26"/>
      <c r="AJ1222" s="26"/>
      <c r="AK1222" s="26"/>
      <c r="AL1222" s="26"/>
      <c r="AM1222" s="26"/>
      <c r="AN1222" s="26"/>
      <c r="AO1222" s="26"/>
      <c r="AP1222" s="26"/>
      <c r="AQ1222" s="26"/>
      <c r="AR1222" s="26"/>
      <c r="AS1222" s="26"/>
      <c r="AT1222" s="26"/>
      <c r="AU1222" s="26"/>
      <c r="AV1222" s="26"/>
      <c r="AW1222" s="26"/>
      <c r="AX1222" s="26"/>
      <c r="AY1222" s="26"/>
      <c r="AZ1222" s="26"/>
      <c r="BA1222" s="26"/>
      <c r="BB1222" s="26"/>
      <c r="BC1222" s="26"/>
      <c r="BD1222" s="26"/>
      <c r="BE1222" s="26"/>
      <c r="BF1222" s="26"/>
      <c r="BG1222" s="26"/>
      <c r="BH1222" s="26"/>
      <c r="BI1222" s="26"/>
      <c r="BJ1222" s="26"/>
      <c r="BK1222" s="26"/>
      <c r="BL1222" s="41"/>
      <c r="BM1222" t="s">
        <v>100</v>
      </c>
    </row>
    <row r="1223" spans="1:65" x14ac:dyDescent="0.2">
      <c r="A1223" s="6"/>
      <c r="B1223" s="40" t="s">
        <v>13</v>
      </c>
      <c r="C1223" s="24" t="s">
        <v>83</v>
      </c>
      <c r="D1223" s="25"/>
      <c r="E1223" s="26"/>
      <c r="F1223" s="26"/>
      <c r="G1223" s="26"/>
      <c r="H1223" s="26"/>
      <c r="I1223" s="26"/>
      <c r="J1223" s="26"/>
      <c r="K1223" s="26"/>
      <c r="L1223" s="26"/>
      <c r="M1223" s="26"/>
      <c r="N1223" s="26"/>
      <c r="O1223" s="26"/>
      <c r="P1223" s="26"/>
      <c r="Q1223" s="26"/>
      <c r="R1223" s="26"/>
      <c r="S1223" s="26"/>
      <c r="T1223" s="26"/>
      <c r="U1223" s="26"/>
      <c r="V1223" s="26"/>
      <c r="W1223" s="30"/>
      <c r="X1223" s="30">
        <v>30.066666666666908</v>
      </c>
      <c r="Y1223" s="30">
        <v>30.066666666666908</v>
      </c>
      <c r="Z1223" s="30">
        <v>30.066666666666908</v>
      </c>
      <c r="AA1223" s="30">
        <v>30.066666666666908</v>
      </c>
      <c r="AB1223" s="30">
        <v>30.066666666666908</v>
      </c>
      <c r="AC1223" s="30">
        <v>30.066666666666908</v>
      </c>
      <c r="AD1223" s="30">
        <v>20.08000000000029</v>
      </c>
      <c r="AE1223" s="30">
        <v>20.08000000000029</v>
      </c>
      <c r="AF1223" s="30">
        <v>20.08000000000029</v>
      </c>
      <c r="AG1223" s="30">
        <v>20.08000000000029</v>
      </c>
      <c r="AH1223" s="30">
        <v>20.08000000000029</v>
      </c>
      <c r="AI1223" s="30"/>
      <c r="AJ1223" s="30"/>
      <c r="AK1223" s="30"/>
      <c r="AL1223" s="30"/>
      <c r="AM1223" s="30"/>
      <c r="AN1223" s="30"/>
      <c r="AO1223" s="30"/>
      <c r="AP1223" s="30"/>
      <c r="AQ1223" s="30"/>
      <c r="AR1223" s="30"/>
      <c r="AS1223" s="30"/>
      <c r="AT1223" s="30"/>
      <c r="AU1223" s="30"/>
      <c r="AV1223" s="30"/>
      <c r="AW1223" s="30"/>
      <c r="AX1223" s="30"/>
      <c r="AY1223" s="30"/>
      <c r="AZ1223" s="30"/>
      <c r="BA1223" s="30"/>
      <c r="BB1223" s="30"/>
      <c r="BC1223" s="30"/>
      <c r="BD1223" s="30"/>
      <c r="BE1223" s="30"/>
      <c r="BF1223" s="30"/>
      <c r="BG1223" s="30"/>
      <c r="BH1223" s="30"/>
      <c r="BI1223" s="30"/>
      <c r="BJ1223" s="30"/>
      <c r="BK1223" s="30"/>
      <c r="BL1223" s="43"/>
      <c r="BM1223" t="s">
        <v>100</v>
      </c>
    </row>
    <row r="1224" spans="1:65" x14ac:dyDescent="0.2">
      <c r="A1224" s="6"/>
      <c r="B1224" s="40" t="s">
        <v>13</v>
      </c>
      <c r="C1224" s="24" t="s">
        <v>75</v>
      </c>
      <c r="D1224" s="25"/>
      <c r="E1224" s="26"/>
      <c r="F1224" s="26"/>
      <c r="G1224" s="26"/>
      <c r="H1224" s="26"/>
      <c r="I1224" s="26"/>
      <c r="J1224" s="26"/>
      <c r="K1224" s="26"/>
      <c r="L1224" s="26"/>
      <c r="M1224" s="26"/>
      <c r="N1224" s="26"/>
      <c r="O1224" s="26"/>
      <c r="P1224" s="26"/>
      <c r="Q1224" s="26"/>
      <c r="R1224" s="26"/>
      <c r="S1224" s="26"/>
      <c r="T1224" s="26"/>
      <c r="U1224" s="26"/>
      <c r="V1224" s="26"/>
      <c r="W1224" s="26"/>
      <c r="X1224" s="26"/>
      <c r="Y1224" s="34">
        <v>0</v>
      </c>
      <c r="Z1224" s="34">
        <v>8</v>
      </c>
      <c r="AA1224" s="34">
        <v>24</v>
      </c>
      <c r="AB1224" s="34">
        <v>48</v>
      </c>
      <c r="AC1224" s="34">
        <v>60</v>
      </c>
      <c r="AD1224" s="26"/>
      <c r="AE1224" s="26"/>
      <c r="AF1224" s="26"/>
      <c r="AG1224" s="26"/>
      <c r="AH1224" s="26"/>
      <c r="AI1224" s="26"/>
      <c r="AJ1224" s="26"/>
      <c r="AK1224" s="26"/>
      <c r="AL1224" s="26"/>
      <c r="AM1224" s="26"/>
      <c r="AN1224" s="26"/>
      <c r="AO1224" s="26"/>
      <c r="AP1224" s="26"/>
      <c r="AQ1224" s="26"/>
      <c r="AR1224" s="26"/>
      <c r="AS1224" s="26"/>
      <c r="AT1224" s="26"/>
      <c r="AU1224" s="26"/>
      <c r="AV1224" s="26"/>
      <c r="AW1224" s="26"/>
      <c r="AX1224" s="26"/>
      <c r="AY1224" s="26"/>
      <c r="AZ1224" s="26"/>
      <c r="BA1224" s="26"/>
      <c r="BB1224" s="26"/>
      <c r="BC1224" s="26"/>
      <c r="BD1224" s="26"/>
      <c r="BE1224" s="26"/>
      <c r="BF1224" s="26"/>
      <c r="BG1224" s="26"/>
      <c r="BH1224" s="26"/>
      <c r="BI1224" s="26"/>
      <c r="BJ1224" s="26"/>
      <c r="BK1224" s="26"/>
      <c r="BL1224" s="41"/>
      <c r="BM1224" t="s">
        <v>100</v>
      </c>
    </row>
    <row r="1225" spans="1:65" x14ac:dyDescent="0.2">
      <c r="A1225" s="6"/>
      <c r="B1225" s="40" t="s">
        <v>13</v>
      </c>
      <c r="C1225" s="24" t="s">
        <v>79</v>
      </c>
      <c r="D1225" s="25"/>
      <c r="E1225" s="26"/>
      <c r="F1225" s="26"/>
      <c r="G1225" s="26"/>
      <c r="H1225" s="26"/>
      <c r="I1225" s="26"/>
      <c r="J1225" s="26"/>
      <c r="K1225" s="26"/>
      <c r="L1225" s="26"/>
      <c r="M1225" s="26"/>
      <c r="N1225" s="26"/>
      <c r="O1225" s="26"/>
      <c r="P1225" s="26"/>
      <c r="Q1225" s="26"/>
      <c r="R1225" s="26"/>
      <c r="S1225" s="26"/>
      <c r="T1225" s="26"/>
      <c r="U1225" s="26"/>
      <c r="V1225" s="26"/>
      <c r="W1225" s="26"/>
      <c r="X1225" s="26"/>
      <c r="Y1225" s="26"/>
      <c r="Z1225" s="26"/>
      <c r="AA1225" s="26"/>
      <c r="AB1225" s="26"/>
      <c r="AC1225" s="26"/>
      <c r="AD1225" s="26"/>
      <c r="AE1225" s="26"/>
      <c r="AF1225" s="26"/>
      <c r="AG1225" s="26"/>
      <c r="AH1225" s="26"/>
      <c r="AI1225" s="26"/>
      <c r="AJ1225" s="26"/>
      <c r="AK1225" s="26"/>
      <c r="AL1225" s="26"/>
      <c r="AM1225" s="26"/>
      <c r="AN1225" s="26"/>
      <c r="AO1225" s="26"/>
      <c r="AP1225" s="26"/>
      <c r="AQ1225" s="26"/>
      <c r="AR1225" s="26"/>
      <c r="AS1225" s="26"/>
      <c r="AT1225" s="26"/>
      <c r="AU1225" s="26"/>
      <c r="AV1225" s="26"/>
      <c r="AW1225" s="26"/>
      <c r="AX1225" s="26"/>
      <c r="AY1225" s="26"/>
      <c r="AZ1225" s="26"/>
      <c r="BA1225" s="26"/>
      <c r="BB1225" s="26"/>
      <c r="BC1225" s="26"/>
      <c r="BD1225" s="26"/>
      <c r="BE1225" s="26"/>
      <c r="BF1225" s="26"/>
      <c r="BG1225" s="26"/>
      <c r="BH1225" s="26"/>
      <c r="BI1225" s="26"/>
      <c r="BJ1225" s="26"/>
      <c r="BK1225" s="26"/>
      <c r="BL1225" s="41"/>
      <c r="BM1225" t="s">
        <v>100</v>
      </c>
    </row>
    <row r="1226" spans="1:65" x14ac:dyDescent="0.2">
      <c r="A1226" s="6"/>
      <c r="B1226" s="40" t="s">
        <v>13</v>
      </c>
      <c r="C1226" s="24" t="s">
        <v>80</v>
      </c>
      <c r="D1226" s="25"/>
      <c r="E1226" s="26"/>
      <c r="F1226" s="26"/>
      <c r="G1226" s="26"/>
      <c r="H1226" s="26"/>
      <c r="I1226" s="26"/>
      <c r="J1226" s="26"/>
      <c r="K1226" s="26"/>
      <c r="L1226" s="26"/>
      <c r="M1226" s="26"/>
      <c r="N1226" s="26"/>
      <c r="O1226" s="26"/>
      <c r="P1226" s="26"/>
      <c r="Q1226" s="26"/>
      <c r="R1226" s="26"/>
      <c r="S1226" s="26"/>
      <c r="T1226" s="26"/>
      <c r="U1226" s="26"/>
      <c r="V1226" s="26"/>
      <c r="W1226" s="26"/>
      <c r="X1226" s="26"/>
      <c r="Y1226" s="26"/>
      <c r="Z1226" s="26"/>
      <c r="AA1226" s="26"/>
      <c r="AB1226" s="26"/>
      <c r="AC1226" s="26"/>
      <c r="AD1226" s="26"/>
      <c r="AE1226" s="26"/>
      <c r="AF1226" s="26"/>
      <c r="AG1226" s="26"/>
      <c r="AH1226" s="26"/>
      <c r="AI1226" s="26"/>
      <c r="AJ1226" s="26"/>
      <c r="AK1226" s="26"/>
      <c r="AL1226" s="26"/>
      <c r="AM1226" s="26"/>
      <c r="AN1226" s="26"/>
      <c r="AO1226" s="26"/>
      <c r="AP1226" s="26"/>
      <c r="AQ1226" s="26"/>
      <c r="AR1226" s="26"/>
      <c r="AS1226" s="26"/>
      <c r="AT1226" s="26"/>
      <c r="AU1226" s="26"/>
      <c r="AV1226" s="26"/>
      <c r="AW1226" s="26"/>
      <c r="AX1226" s="26"/>
      <c r="AY1226" s="26"/>
      <c r="AZ1226" s="26"/>
      <c r="BA1226" s="26"/>
      <c r="BB1226" s="26"/>
      <c r="BC1226" s="26"/>
      <c r="BD1226" s="26"/>
      <c r="BE1226" s="26"/>
      <c r="BF1226" s="26"/>
      <c r="BG1226" s="26"/>
      <c r="BH1226" s="26"/>
      <c r="BI1226" s="26"/>
      <c r="BJ1226" s="26"/>
      <c r="BK1226" s="26"/>
      <c r="BL1226" s="41"/>
      <c r="BM1226" t="s">
        <v>100</v>
      </c>
    </row>
    <row r="1227" spans="1:65" x14ac:dyDescent="0.2">
      <c r="A1227" s="6"/>
      <c r="B1227" s="40" t="s">
        <v>13</v>
      </c>
      <c r="C1227" s="24" t="s">
        <v>78</v>
      </c>
      <c r="D1227" s="25"/>
      <c r="E1227" s="26"/>
      <c r="F1227" s="26"/>
      <c r="G1227" s="26"/>
      <c r="H1227" s="26"/>
      <c r="I1227" s="26"/>
      <c r="J1227" s="26"/>
      <c r="K1227" s="26"/>
      <c r="L1227" s="26"/>
      <c r="M1227" s="26"/>
      <c r="N1227" s="26"/>
      <c r="O1227" s="26"/>
      <c r="P1227" s="26"/>
      <c r="Q1227" s="26"/>
      <c r="R1227" s="26"/>
      <c r="S1227" s="26"/>
      <c r="T1227" s="26"/>
      <c r="U1227" s="26"/>
      <c r="V1227" s="26"/>
      <c r="W1227" s="26"/>
      <c r="X1227" s="26"/>
      <c r="Y1227" s="26"/>
      <c r="Z1227" s="26"/>
      <c r="AA1227" s="26"/>
      <c r="AB1227" s="26"/>
      <c r="AC1227" s="26"/>
      <c r="AD1227" s="26"/>
      <c r="AE1227" s="26"/>
      <c r="AF1227" s="26"/>
      <c r="AG1227" s="26"/>
      <c r="AH1227" s="26"/>
      <c r="AI1227" s="26"/>
      <c r="AJ1227" s="26"/>
      <c r="AK1227" s="26"/>
      <c r="AL1227" s="26"/>
      <c r="AM1227" s="26"/>
      <c r="AN1227" s="26"/>
      <c r="AO1227" s="26"/>
      <c r="AP1227" s="26"/>
      <c r="AQ1227" s="26"/>
      <c r="AR1227" s="26"/>
      <c r="AS1227" s="26"/>
      <c r="AT1227" s="26"/>
      <c r="AU1227" s="26"/>
      <c r="AV1227" s="26"/>
      <c r="AW1227" s="26"/>
      <c r="AX1227" s="26"/>
      <c r="AY1227" s="26"/>
      <c r="AZ1227" s="26"/>
      <c r="BA1227" s="26"/>
      <c r="BB1227" s="26"/>
      <c r="BC1227" s="26"/>
      <c r="BD1227" s="26"/>
      <c r="BE1227" s="26"/>
      <c r="BF1227" s="26"/>
      <c r="BG1227" s="26"/>
      <c r="BH1227" s="26"/>
      <c r="BI1227" s="26"/>
      <c r="BJ1227" s="26"/>
      <c r="BK1227" s="26"/>
      <c r="BL1227" s="41"/>
      <c r="BM1227" t="s">
        <v>100</v>
      </c>
    </row>
    <row r="1228" spans="1:65" x14ac:dyDescent="0.2">
      <c r="A1228" s="6"/>
      <c r="B1228" s="40" t="s">
        <v>13</v>
      </c>
      <c r="C1228" s="31" t="s">
        <v>43</v>
      </c>
      <c r="D1228" s="27">
        <v>3956</v>
      </c>
      <c r="E1228" s="28">
        <v>0</v>
      </c>
      <c r="F1228" s="28">
        <v>0</v>
      </c>
      <c r="G1228" s="28">
        <v>0</v>
      </c>
      <c r="H1228" s="28">
        <v>0</v>
      </c>
      <c r="I1228" s="28">
        <v>0</v>
      </c>
      <c r="J1228" s="28">
        <v>0</v>
      </c>
      <c r="K1228" s="28">
        <v>0</v>
      </c>
      <c r="L1228" s="28">
        <v>3957</v>
      </c>
      <c r="M1228" s="28">
        <v>3957</v>
      </c>
      <c r="N1228" s="28">
        <v>3957</v>
      </c>
      <c r="O1228" s="28">
        <v>3957</v>
      </c>
      <c r="P1228" s="28">
        <v>3957</v>
      </c>
      <c r="Q1228" s="28">
        <v>3957</v>
      </c>
      <c r="R1228" s="28">
        <v>3982</v>
      </c>
      <c r="S1228" s="28">
        <v>3982</v>
      </c>
      <c r="T1228" s="28">
        <v>3982</v>
      </c>
      <c r="U1228" s="28">
        <v>3940.4</v>
      </c>
      <c r="V1228" s="28">
        <v>3940.4</v>
      </c>
      <c r="W1228" s="28">
        <v>3940.4</v>
      </c>
      <c r="X1228" s="28">
        <v>3940.4</v>
      </c>
      <c r="Y1228" s="28">
        <v>3940.4</v>
      </c>
      <c r="Z1228" s="28">
        <v>3940.4</v>
      </c>
      <c r="AA1228" s="28">
        <v>3940.4</v>
      </c>
      <c r="AB1228" s="28">
        <v>3940.4</v>
      </c>
      <c r="AC1228" s="28">
        <v>3940.4</v>
      </c>
      <c r="AD1228" s="28">
        <v>3940.4</v>
      </c>
      <c r="AE1228" s="28">
        <v>3940.4</v>
      </c>
      <c r="AF1228" s="28">
        <v>3940.4</v>
      </c>
      <c r="AG1228" s="28">
        <v>3940.4</v>
      </c>
      <c r="AH1228" s="28">
        <v>3940.4</v>
      </c>
      <c r="AI1228" s="28">
        <v>3940.4</v>
      </c>
      <c r="AJ1228" s="28">
        <v>3940.4</v>
      </c>
      <c r="AK1228" s="28">
        <v>3940.4</v>
      </c>
      <c r="AL1228" s="28">
        <v>3940.4</v>
      </c>
      <c r="AM1228" s="28">
        <v>3940.4</v>
      </c>
      <c r="AN1228" s="28">
        <v>3940.4</v>
      </c>
      <c r="AO1228" s="28">
        <v>3940.4</v>
      </c>
      <c r="AP1228" s="28">
        <v>3940.4</v>
      </c>
      <c r="AQ1228" s="28">
        <v>3940.4</v>
      </c>
      <c r="AR1228" s="28">
        <v>3940.4</v>
      </c>
      <c r="AS1228" s="28">
        <v>3940.4</v>
      </c>
      <c r="AT1228" s="28">
        <v>3940.4</v>
      </c>
      <c r="AU1228" s="28">
        <v>3940.4</v>
      </c>
      <c r="AV1228" s="28">
        <v>3940.4</v>
      </c>
      <c r="AW1228" s="28">
        <v>3940.4</v>
      </c>
      <c r="AX1228" s="28">
        <v>3940.4</v>
      </c>
      <c r="AY1228" s="28">
        <v>3940.4</v>
      </c>
      <c r="AZ1228" s="28">
        <v>3940.4</v>
      </c>
      <c r="BA1228" s="28">
        <v>3940.4</v>
      </c>
      <c r="BB1228" s="28">
        <v>3940.4</v>
      </c>
      <c r="BC1228" s="28">
        <v>3940.4</v>
      </c>
      <c r="BD1228" s="28">
        <v>3940.4</v>
      </c>
      <c r="BE1228" s="28">
        <v>3940.4</v>
      </c>
      <c r="BF1228" s="28">
        <v>3940.4</v>
      </c>
      <c r="BG1228" s="28">
        <v>3940.4</v>
      </c>
      <c r="BH1228" s="28">
        <v>3940.4</v>
      </c>
      <c r="BI1228" s="28">
        <v>3940.4</v>
      </c>
      <c r="BJ1228" s="28">
        <v>3940.4</v>
      </c>
      <c r="BK1228" s="28">
        <v>3940.4</v>
      </c>
      <c r="BL1228" s="42">
        <v>3940.4</v>
      </c>
      <c r="BM1228" t="s">
        <v>100</v>
      </c>
    </row>
    <row r="1229" spans="1:65" x14ac:dyDescent="0.2">
      <c r="A1229" s="6"/>
      <c r="B1229" s="40" t="s">
        <v>13</v>
      </c>
      <c r="C1229" s="24" t="s">
        <v>74</v>
      </c>
      <c r="D1229" s="35">
        <v>3956</v>
      </c>
      <c r="E1229" s="29">
        <v>0</v>
      </c>
      <c r="F1229" s="29">
        <v>0</v>
      </c>
      <c r="G1229" s="29">
        <v>0</v>
      </c>
      <c r="H1229" s="29">
        <v>0</v>
      </c>
      <c r="I1229" s="29">
        <v>0</v>
      </c>
      <c r="J1229" s="29">
        <v>0</v>
      </c>
      <c r="K1229" s="29">
        <v>0</v>
      </c>
      <c r="L1229" s="29">
        <v>3957</v>
      </c>
      <c r="M1229" s="29">
        <v>3957</v>
      </c>
      <c r="N1229" s="29">
        <v>3957</v>
      </c>
      <c r="O1229" s="29">
        <v>3957</v>
      </c>
      <c r="P1229" s="29">
        <v>3957</v>
      </c>
      <c r="Q1229" s="29">
        <v>3957</v>
      </c>
      <c r="R1229" s="29">
        <v>3982</v>
      </c>
      <c r="S1229" s="29">
        <v>3982</v>
      </c>
      <c r="T1229" s="29">
        <v>3982</v>
      </c>
      <c r="U1229" s="29">
        <v>3940.4</v>
      </c>
      <c r="V1229" s="29">
        <v>3940.4</v>
      </c>
      <c r="W1229" s="29">
        <v>3940.4</v>
      </c>
      <c r="X1229" s="26">
        <v>0</v>
      </c>
      <c r="Y1229" s="26">
        <v>0</v>
      </c>
      <c r="Z1229" s="26">
        <v>0</v>
      </c>
      <c r="AA1229" s="26">
        <v>0</v>
      </c>
      <c r="AB1229" s="26">
        <v>0</v>
      </c>
      <c r="AC1229" s="26">
        <v>0</v>
      </c>
      <c r="AD1229" s="26">
        <v>0</v>
      </c>
      <c r="AE1229" s="26">
        <v>0</v>
      </c>
      <c r="AF1229" s="26">
        <v>0</v>
      </c>
      <c r="AG1229" s="26">
        <v>0</v>
      </c>
      <c r="AH1229" s="26">
        <v>0</v>
      </c>
      <c r="AI1229" s="26"/>
      <c r="AJ1229" s="26"/>
      <c r="AK1229" s="26"/>
      <c r="AL1229" s="26"/>
      <c r="AM1229" s="26"/>
      <c r="AN1229" s="26"/>
      <c r="AO1229" s="26"/>
      <c r="AP1229" s="26"/>
      <c r="AQ1229" s="26"/>
      <c r="AR1229" s="26"/>
      <c r="AS1229" s="26"/>
      <c r="AT1229" s="26"/>
      <c r="AU1229" s="26"/>
      <c r="AV1229" s="26"/>
      <c r="AW1229" s="26"/>
      <c r="AX1229" s="26"/>
      <c r="AY1229" s="26"/>
      <c r="AZ1229" s="26"/>
      <c r="BA1229" s="26"/>
      <c r="BB1229" s="26"/>
      <c r="BC1229" s="26"/>
      <c r="BD1229" s="26"/>
      <c r="BE1229" s="26"/>
      <c r="BF1229" s="26"/>
      <c r="BG1229" s="26"/>
      <c r="BH1229" s="26"/>
      <c r="BI1229" s="26"/>
      <c r="BJ1229" s="26"/>
      <c r="BK1229" s="26"/>
      <c r="BL1229" s="41"/>
      <c r="BM1229" t="s">
        <v>100</v>
      </c>
    </row>
    <row r="1230" spans="1:65" x14ac:dyDescent="0.2">
      <c r="A1230" s="6"/>
      <c r="B1230" s="40" t="s">
        <v>13</v>
      </c>
      <c r="C1230" s="24" t="s">
        <v>83</v>
      </c>
      <c r="D1230" s="25"/>
      <c r="E1230" s="26"/>
      <c r="F1230" s="26"/>
      <c r="G1230" s="26"/>
      <c r="H1230" s="26"/>
      <c r="I1230" s="26"/>
      <c r="J1230" s="26"/>
      <c r="K1230" s="26"/>
      <c r="L1230" s="26"/>
      <c r="M1230" s="26"/>
      <c r="N1230" s="26"/>
      <c r="O1230" s="26"/>
      <c r="P1230" s="26"/>
      <c r="Q1230" s="26"/>
      <c r="R1230" s="26"/>
      <c r="S1230" s="26"/>
      <c r="T1230" s="26"/>
      <c r="U1230" s="26"/>
      <c r="V1230" s="26"/>
      <c r="W1230" s="30"/>
      <c r="X1230" s="30"/>
      <c r="Y1230" s="30"/>
      <c r="Z1230" s="30"/>
      <c r="AA1230" s="30"/>
      <c r="AB1230" s="30"/>
      <c r="AC1230" s="30"/>
      <c r="AD1230" s="30"/>
      <c r="AE1230" s="30"/>
      <c r="AF1230" s="30"/>
      <c r="AG1230" s="30"/>
      <c r="AH1230" s="30"/>
      <c r="AI1230" s="30"/>
      <c r="AJ1230" s="30"/>
      <c r="AK1230" s="30"/>
      <c r="AL1230" s="30"/>
      <c r="AM1230" s="30"/>
      <c r="AN1230" s="30"/>
      <c r="AO1230" s="30"/>
      <c r="AP1230" s="30"/>
      <c r="AQ1230" s="30"/>
      <c r="AR1230" s="30"/>
      <c r="AS1230" s="30"/>
      <c r="AT1230" s="30"/>
      <c r="AU1230" s="30"/>
      <c r="AV1230" s="30"/>
      <c r="AW1230" s="30"/>
      <c r="AX1230" s="30"/>
      <c r="AY1230" s="30"/>
      <c r="AZ1230" s="30"/>
      <c r="BA1230" s="30"/>
      <c r="BB1230" s="30"/>
      <c r="BC1230" s="30"/>
      <c r="BD1230" s="30"/>
      <c r="BE1230" s="30"/>
      <c r="BF1230" s="30"/>
      <c r="BG1230" s="30"/>
      <c r="BH1230" s="30"/>
      <c r="BI1230" s="30"/>
      <c r="BJ1230" s="30"/>
      <c r="BK1230" s="30"/>
      <c r="BL1230" s="43"/>
      <c r="BM1230" t="s">
        <v>100</v>
      </c>
    </row>
    <row r="1231" spans="1:65" x14ac:dyDescent="0.2">
      <c r="A1231" s="6"/>
      <c r="B1231" s="40" t="s">
        <v>13</v>
      </c>
      <c r="C1231" s="24" t="s">
        <v>75</v>
      </c>
      <c r="D1231" s="25"/>
      <c r="E1231" s="26"/>
      <c r="F1231" s="26"/>
      <c r="G1231" s="26"/>
      <c r="H1231" s="26"/>
      <c r="I1231" s="26"/>
      <c r="J1231" s="26"/>
      <c r="K1231" s="26"/>
      <c r="L1231" s="26"/>
      <c r="M1231" s="26"/>
      <c r="N1231" s="26"/>
      <c r="O1231" s="26"/>
      <c r="P1231" s="26"/>
      <c r="Q1231" s="26"/>
      <c r="R1231" s="26"/>
      <c r="S1231" s="26"/>
      <c r="T1231" s="26"/>
      <c r="U1231" s="26"/>
      <c r="V1231" s="26"/>
      <c r="W1231" s="26"/>
      <c r="X1231" s="26"/>
      <c r="Y1231" s="26"/>
      <c r="Z1231" s="26"/>
      <c r="AA1231" s="26"/>
      <c r="AB1231" s="26"/>
      <c r="AC1231" s="26"/>
      <c r="AD1231" s="26"/>
      <c r="AE1231" s="26"/>
      <c r="AF1231" s="26"/>
      <c r="AG1231" s="26"/>
      <c r="AH1231" s="26"/>
      <c r="AI1231" s="26"/>
      <c r="AJ1231" s="26"/>
      <c r="AK1231" s="26"/>
      <c r="AL1231" s="26"/>
      <c r="AM1231" s="26"/>
      <c r="AN1231" s="26"/>
      <c r="AO1231" s="26"/>
      <c r="AP1231" s="26"/>
      <c r="AQ1231" s="26"/>
      <c r="AR1231" s="26"/>
      <c r="AS1231" s="26"/>
      <c r="AT1231" s="26"/>
      <c r="AU1231" s="26"/>
      <c r="AV1231" s="26"/>
      <c r="AW1231" s="26"/>
      <c r="AX1231" s="26"/>
      <c r="AY1231" s="26"/>
      <c r="AZ1231" s="26"/>
      <c r="BA1231" s="26"/>
      <c r="BB1231" s="26"/>
      <c r="BC1231" s="26"/>
      <c r="BD1231" s="26"/>
      <c r="BE1231" s="26"/>
      <c r="BF1231" s="26"/>
      <c r="BG1231" s="26"/>
      <c r="BH1231" s="26"/>
      <c r="BI1231" s="26"/>
      <c r="BJ1231" s="26"/>
      <c r="BK1231" s="26"/>
      <c r="BL1231" s="41"/>
      <c r="BM1231" t="s">
        <v>100</v>
      </c>
    </row>
    <row r="1232" spans="1:65" x14ac:dyDescent="0.2">
      <c r="A1232" s="6"/>
      <c r="B1232" s="40" t="s">
        <v>13</v>
      </c>
      <c r="C1232" s="24" t="s">
        <v>79</v>
      </c>
      <c r="D1232" s="25"/>
      <c r="E1232" s="26"/>
      <c r="F1232" s="26"/>
      <c r="G1232" s="26"/>
      <c r="H1232" s="26"/>
      <c r="I1232" s="26"/>
      <c r="J1232" s="26"/>
      <c r="K1232" s="26"/>
      <c r="L1232" s="26"/>
      <c r="M1232" s="26"/>
      <c r="N1232" s="26"/>
      <c r="O1232" s="26"/>
      <c r="P1232" s="26"/>
      <c r="Q1232" s="26"/>
      <c r="R1232" s="26"/>
      <c r="S1232" s="26"/>
      <c r="T1232" s="26"/>
      <c r="U1232" s="26"/>
      <c r="V1232" s="26"/>
      <c r="W1232" s="26"/>
      <c r="X1232" s="26"/>
      <c r="Y1232" s="26"/>
      <c r="Z1232" s="26"/>
      <c r="AA1232" s="26"/>
      <c r="AB1232" s="26"/>
      <c r="AC1232" s="26"/>
      <c r="AD1232" s="26"/>
      <c r="AE1232" s="26"/>
      <c r="AF1232" s="26"/>
      <c r="AG1232" s="26"/>
      <c r="AH1232" s="26"/>
      <c r="AI1232" s="26"/>
      <c r="AJ1232" s="26"/>
      <c r="AK1232" s="26"/>
      <c r="AL1232" s="26"/>
      <c r="AM1232" s="26"/>
      <c r="AN1232" s="26"/>
      <c r="AO1232" s="26"/>
      <c r="AP1232" s="26"/>
      <c r="AQ1232" s="26"/>
      <c r="AR1232" s="26"/>
      <c r="AS1232" s="26"/>
      <c r="AT1232" s="26"/>
      <c r="AU1232" s="26"/>
      <c r="AV1232" s="26"/>
      <c r="AW1232" s="26"/>
      <c r="AX1232" s="26"/>
      <c r="AY1232" s="26"/>
      <c r="AZ1232" s="26"/>
      <c r="BA1232" s="26"/>
      <c r="BB1232" s="26"/>
      <c r="BC1232" s="26"/>
      <c r="BD1232" s="26"/>
      <c r="BE1232" s="26"/>
      <c r="BF1232" s="26"/>
      <c r="BG1232" s="26"/>
      <c r="BH1232" s="26"/>
      <c r="BI1232" s="26"/>
      <c r="BJ1232" s="26"/>
      <c r="BK1232" s="26"/>
      <c r="BL1232" s="41"/>
      <c r="BM1232" t="s">
        <v>100</v>
      </c>
    </row>
    <row r="1233" spans="1:65" x14ac:dyDescent="0.2">
      <c r="A1233" s="6"/>
      <c r="B1233" s="40" t="s">
        <v>13</v>
      </c>
      <c r="C1233" s="24" t="s">
        <v>80</v>
      </c>
      <c r="D1233" s="25"/>
      <c r="E1233" s="26"/>
      <c r="F1233" s="26"/>
      <c r="G1233" s="26"/>
      <c r="H1233" s="26"/>
      <c r="I1233" s="26"/>
      <c r="J1233" s="26"/>
      <c r="K1233" s="26"/>
      <c r="L1233" s="26"/>
      <c r="M1233" s="26"/>
      <c r="N1233" s="26"/>
      <c r="O1233" s="26"/>
      <c r="P1233" s="26"/>
      <c r="Q1233" s="26"/>
      <c r="R1233" s="26"/>
      <c r="S1233" s="26"/>
      <c r="T1233" s="26"/>
      <c r="U1233" s="26"/>
      <c r="V1233" s="26"/>
      <c r="W1233" s="26"/>
      <c r="X1233" s="26"/>
      <c r="Y1233" s="26"/>
      <c r="Z1233" s="26"/>
      <c r="AA1233" s="26"/>
      <c r="AB1233" s="26"/>
      <c r="AC1233" s="26"/>
      <c r="AD1233" s="26"/>
      <c r="AE1233" s="26"/>
      <c r="AF1233" s="26"/>
      <c r="AG1233" s="26"/>
      <c r="AH1233" s="26"/>
      <c r="AI1233" s="26"/>
      <c r="AJ1233" s="26"/>
      <c r="AK1233" s="26"/>
      <c r="AL1233" s="26"/>
      <c r="AM1233" s="26"/>
      <c r="AN1233" s="26"/>
      <c r="AO1233" s="26"/>
      <c r="AP1233" s="26"/>
      <c r="AQ1233" s="26"/>
      <c r="AR1233" s="26"/>
      <c r="AS1233" s="26"/>
      <c r="AT1233" s="26"/>
      <c r="AU1233" s="26"/>
      <c r="AV1233" s="26"/>
      <c r="AW1233" s="26"/>
      <c r="AX1233" s="26"/>
      <c r="AY1233" s="26"/>
      <c r="AZ1233" s="26"/>
      <c r="BA1233" s="26"/>
      <c r="BB1233" s="26"/>
      <c r="BC1233" s="26"/>
      <c r="BD1233" s="26"/>
      <c r="BE1233" s="26"/>
      <c r="BF1233" s="26"/>
      <c r="BG1233" s="26"/>
      <c r="BH1233" s="26"/>
      <c r="BI1233" s="26"/>
      <c r="BJ1233" s="26"/>
      <c r="BK1233" s="26"/>
      <c r="BL1233" s="41"/>
      <c r="BM1233" t="s">
        <v>100</v>
      </c>
    </row>
    <row r="1234" spans="1:65" x14ac:dyDescent="0.2">
      <c r="A1234" s="6"/>
      <c r="B1234" s="40" t="s">
        <v>13</v>
      </c>
      <c r="C1234" s="24" t="s">
        <v>78</v>
      </c>
      <c r="D1234" s="25"/>
      <c r="E1234" s="26"/>
      <c r="F1234" s="26"/>
      <c r="G1234" s="26"/>
      <c r="H1234" s="26"/>
      <c r="I1234" s="26"/>
      <c r="J1234" s="26"/>
      <c r="K1234" s="26"/>
      <c r="L1234" s="26"/>
      <c r="M1234" s="26"/>
      <c r="N1234" s="26"/>
      <c r="O1234" s="26"/>
      <c r="P1234" s="26"/>
      <c r="Q1234" s="26"/>
      <c r="R1234" s="26"/>
      <c r="S1234" s="26"/>
      <c r="T1234" s="26"/>
      <c r="U1234" s="26"/>
      <c r="V1234" s="26"/>
      <c r="W1234" s="26"/>
      <c r="X1234" s="26"/>
      <c r="Y1234" s="26"/>
      <c r="Z1234" s="26"/>
      <c r="AA1234" s="26"/>
      <c r="AB1234" s="26"/>
      <c r="AC1234" s="26"/>
      <c r="AD1234" s="26"/>
      <c r="AE1234" s="26"/>
      <c r="AF1234" s="26"/>
      <c r="AG1234" s="26"/>
      <c r="AH1234" s="26"/>
      <c r="AI1234" s="26"/>
      <c r="AJ1234" s="26"/>
      <c r="AK1234" s="26"/>
      <c r="AL1234" s="26"/>
      <c r="AM1234" s="26"/>
      <c r="AN1234" s="26"/>
      <c r="AO1234" s="26"/>
      <c r="AP1234" s="26"/>
      <c r="AQ1234" s="26"/>
      <c r="AR1234" s="26"/>
      <c r="AS1234" s="26"/>
      <c r="AT1234" s="26"/>
      <c r="AU1234" s="26"/>
      <c r="AV1234" s="26"/>
      <c r="AW1234" s="26"/>
      <c r="AX1234" s="26"/>
      <c r="AY1234" s="26"/>
      <c r="AZ1234" s="26"/>
      <c r="BA1234" s="26"/>
      <c r="BB1234" s="26"/>
      <c r="BC1234" s="26"/>
      <c r="BD1234" s="26"/>
      <c r="BE1234" s="26"/>
      <c r="BF1234" s="26"/>
      <c r="BG1234" s="26"/>
      <c r="BH1234" s="26"/>
      <c r="BI1234" s="26"/>
      <c r="BJ1234" s="26"/>
      <c r="BK1234" s="26"/>
      <c r="BL1234" s="41"/>
      <c r="BM1234" t="s">
        <v>100</v>
      </c>
    </row>
    <row r="1235" spans="1:65" x14ac:dyDescent="0.2">
      <c r="A1235" s="6"/>
      <c r="B1235" s="40" t="s">
        <v>13</v>
      </c>
      <c r="C1235" s="31" t="s">
        <v>46</v>
      </c>
      <c r="D1235" s="27">
        <v>541.5</v>
      </c>
      <c r="E1235" s="28">
        <v>579</v>
      </c>
      <c r="F1235" s="28">
        <v>703</v>
      </c>
      <c r="G1235" s="28">
        <v>862</v>
      </c>
      <c r="H1235" s="28">
        <v>877.5</v>
      </c>
      <c r="I1235" s="28">
        <v>874.5</v>
      </c>
      <c r="J1235" s="28">
        <v>900.5</v>
      </c>
      <c r="K1235" s="28">
        <v>956.5</v>
      </c>
      <c r="L1235" s="28">
        <v>1156.5</v>
      </c>
      <c r="M1235" s="28">
        <v>1520.2</v>
      </c>
      <c r="N1235" s="28">
        <v>1825.7</v>
      </c>
      <c r="O1235" s="28">
        <v>2262</v>
      </c>
      <c r="P1235" s="28">
        <v>3178</v>
      </c>
      <c r="Q1235" s="28">
        <v>3344</v>
      </c>
      <c r="R1235" s="28">
        <v>3359</v>
      </c>
      <c r="S1235" s="28">
        <v>3367</v>
      </c>
      <c r="T1235" s="28">
        <v>3439</v>
      </c>
      <c r="U1235" s="28">
        <v>3450.5</v>
      </c>
      <c r="V1235" s="28">
        <v>3491.1</v>
      </c>
      <c r="W1235" s="28">
        <v>3891.1</v>
      </c>
      <c r="X1235" s="28">
        <v>3891.1</v>
      </c>
      <c r="Y1235" s="28">
        <v>3891.1</v>
      </c>
      <c r="Z1235" s="28">
        <v>3893.1</v>
      </c>
      <c r="AA1235" s="28">
        <v>3899.1</v>
      </c>
      <c r="AB1235" s="28">
        <v>3907.1</v>
      </c>
      <c r="AC1235" s="28">
        <v>3922.1</v>
      </c>
      <c r="AD1235" s="28">
        <v>3922.1</v>
      </c>
      <c r="AE1235" s="28">
        <v>3922.1</v>
      </c>
      <c r="AF1235" s="28">
        <v>3922.1</v>
      </c>
      <c r="AG1235" s="28">
        <v>3922.1</v>
      </c>
      <c r="AH1235" s="28">
        <v>3922.1</v>
      </c>
      <c r="AI1235" s="28">
        <v>3922.1</v>
      </c>
      <c r="AJ1235" s="28">
        <v>3922.1</v>
      </c>
      <c r="AK1235" s="28">
        <v>3922.1</v>
      </c>
      <c r="AL1235" s="28">
        <v>3922.1</v>
      </c>
      <c r="AM1235" s="28">
        <v>3922.1</v>
      </c>
      <c r="AN1235" s="28">
        <v>3922.1</v>
      </c>
      <c r="AO1235" s="28">
        <v>3922.1</v>
      </c>
      <c r="AP1235" s="28">
        <v>3922.1</v>
      </c>
      <c r="AQ1235" s="28">
        <v>3922.1</v>
      </c>
      <c r="AR1235" s="28">
        <v>3922.1</v>
      </c>
      <c r="AS1235" s="28">
        <v>3922.1</v>
      </c>
      <c r="AT1235" s="28">
        <v>3922.1</v>
      </c>
      <c r="AU1235" s="28">
        <v>3922.1</v>
      </c>
      <c r="AV1235" s="28">
        <v>3922.1</v>
      </c>
      <c r="AW1235" s="28">
        <v>3922.1</v>
      </c>
      <c r="AX1235" s="28">
        <v>3922.1</v>
      </c>
      <c r="AY1235" s="28">
        <v>3922.1</v>
      </c>
      <c r="AZ1235" s="28">
        <v>3922.1</v>
      </c>
      <c r="BA1235" s="28">
        <v>3922.1</v>
      </c>
      <c r="BB1235" s="28">
        <v>3922.1</v>
      </c>
      <c r="BC1235" s="28">
        <v>3922.1</v>
      </c>
      <c r="BD1235" s="28">
        <v>3922.1</v>
      </c>
      <c r="BE1235" s="28">
        <v>3922.1</v>
      </c>
      <c r="BF1235" s="28">
        <v>3922.1</v>
      </c>
      <c r="BG1235" s="28">
        <v>3922.1</v>
      </c>
      <c r="BH1235" s="28">
        <v>3922.1</v>
      </c>
      <c r="BI1235" s="28">
        <v>3922.1</v>
      </c>
      <c r="BJ1235" s="28">
        <v>3922.1</v>
      </c>
      <c r="BK1235" s="28">
        <v>3922.1</v>
      </c>
      <c r="BL1235" s="42">
        <v>3922.1</v>
      </c>
      <c r="BM1235" t="s">
        <v>100</v>
      </c>
    </row>
    <row r="1236" spans="1:65" x14ac:dyDescent="0.2">
      <c r="A1236" s="6"/>
      <c r="B1236" s="40" t="s">
        <v>13</v>
      </c>
      <c r="C1236" s="24" t="s">
        <v>74</v>
      </c>
      <c r="D1236" s="35">
        <v>541.5</v>
      </c>
      <c r="E1236" s="29">
        <v>579</v>
      </c>
      <c r="F1236" s="29">
        <v>703</v>
      </c>
      <c r="G1236" s="29">
        <v>862</v>
      </c>
      <c r="H1236" s="29">
        <v>877.5</v>
      </c>
      <c r="I1236" s="29">
        <v>874.5</v>
      </c>
      <c r="J1236" s="29">
        <v>900.5</v>
      </c>
      <c r="K1236" s="29">
        <v>956.5</v>
      </c>
      <c r="L1236" s="29">
        <v>1156.5</v>
      </c>
      <c r="M1236" s="29">
        <v>1520.2</v>
      </c>
      <c r="N1236" s="29">
        <v>1825.7</v>
      </c>
      <c r="O1236" s="29">
        <v>2262</v>
      </c>
      <c r="P1236" s="29">
        <v>3178</v>
      </c>
      <c r="Q1236" s="29">
        <v>3344</v>
      </c>
      <c r="R1236" s="29">
        <v>3359</v>
      </c>
      <c r="S1236" s="29">
        <v>3367</v>
      </c>
      <c r="T1236" s="29">
        <v>3439</v>
      </c>
      <c r="U1236" s="29">
        <v>3450.5</v>
      </c>
      <c r="V1236" s="29">
        <v>3491.1</v>
      </c>
      <c r="W1236" s="29">
        <v>3891.1</v>
      </c>
      <c r="X1236" s="26">
        <v>0</v>
      </c>
      <c r="Y1236" s="26">
        <v>0</v>
      </c>
      <c r="Z1236" s="26">
        <v>0</v>
      </c>
      <c r="AA1236" s="26">
        <v>0</v>
      </c>
      <c r="AB1236" s="26">
        <v>0</v>
      </c>
      <c r="AC1236" s="26">
        <v>3570</v>
      </c>
      <c r="AD1236" s="26">
        <v>0</v>
      </c>
      <c r="AE1236" s="26">
        <v>0</v>
      </c>
      <c r="AF1236" s="26">
        <v>0</v>
      </c>
      <c r="AG1236" s="26">
        <v>0</v>
      </c>
      <c r="AH1236" s="26">
        <v>3760</v>
      </c>
      <c r="AI1236" s="26"/>
      <c r="AJ1236" s="26"/>
      <c r="AK1236" s="26"/>
      <c r="AL1236" s="26"/>
      <c r="AM1236" s="26"/>
      <c r="AN1236" s="26"/>
      <c r="AO1236" s="26"/>
      <c r="AP1236" s="26"/>
      <c r="AQ1236" s="26"/>
      <c r="AR1236" s="26"/>
      <c r="AS1236" s="26"/>
      <c r="AT1236" s="26"/>
      <c r="AU1236" s="26"/>
      <c r="AV1236" s="26"/>
      <c r="AW1236" s="26"/>
      <c r="AX1236" s="26"/>
      <c r="AY1236" s="26"/>
      <c r="AZ1236" s="26"/>
      <c r="BA1236" s="26"/>
      <c r="BB1236" s="26"/>
      <c r="BC1236" s="26"/>
      <c r="BD1236" s="26"/>
      <c r="BE1236" s="26"/>
      <c r="BF1236" s="26"/>
      <c r="BG1236" s="26"/>
      <c r="BH1236" s="26"/>
      <c r="BI1236" s="26"/>
      <c r="BJ1236" s="26"/>
      <c r="BK1236" s="26"/>
      <c r="BL1236" s="41"/>
      <c r="BM1236" t="s">
        <v>100</v>
      </c>
    </row>
    <row r="1237" spans="1:65" x14ac:dyDescent="0.2">
      <c r="A1237" s="6"/>
      <c r="B1237" s="40" t="s">
        <v>13</v>
      </c>
      <c r="C1237" s="24" t="s">
        <v>83</v>
      </c>
      <c r="D1237" s="25"/>
      <c r="E1237" s="26"/>
      <c r="F1237" s="26"/>
      <c r="G1237" s="26"/>
      <c r="H1237" s="26"/>
      <c r="I1237" s="26"/>
      <c r="J1237" s="26"/>
      <c r="K1237" s="26"/>
      <c r="L1237" s="26"/>
      <c r="M1237" s="26"/>
      <c r="N1237" s="26"/>
      <c r="O1237" s="26"/>
      <c r="P1237" s="26"/>
      <c r="Q1237" s="26"/>
      <c r="R1237" s="26"/>
      <c r="S1237" s="26"/>
      <c r="T1237" s="26"/>
      <c r="U1237" s="26"/>
      <c r="V1237" s="26"/>
      <c r="W1237" s="30"/>
      <c r="X1237" s="30"/>
      <c r="Y1237" s="30"/>
      <c r="Z1237" s="30"/>
      <c r="AA1237" s="30"/>
      <c r="AB1237" s="30"/>
      <c r="AC1237" s="30"/>
      <c r="AD1237" s="30"/>
      <c r="AE1237" s="30"/>
      <c r="AF1237" s="30"/>
      <c r="AG1237" s="30"/>
      <c r="AH1237" s="30"/>
      <c r="AI1237" s="30"/>
      <c r="AJ1237" s="30"/>
      <c r="AK1237" s="30"/>
      <c r="AL1237" s="30"/>
      <c r="AM1237" s="30"/>
      <c r="AN1237" s="30"/>
      <c r="AO1237" s="30"/>
      <c r="AP1237" s="30"/>
      <c r="AQ1237" s="30"/>
      <c r="AR1237" s="30"/>
      <c r="AS1237" s="30"/>
      <c r="AT1237" s="30"/>
      <c r="AU1237" s="30"/>
      <c r="AV1237" s="30"/>
      <c r="AW1237" s="30"/>
      <c r="AX1237" s="30"/>
      <c r="AY1237" s="30"/>
      <c r="AZ1237" s="30"/>
      <c r="BA1237" s="30"/>
      <c r="BB1237" s="30"/>
      <c r="BC1237" s="30"/>
      <c r="BD1237" s="30"/>
      <c r="BE1237" s="30"/>
      <c r="BF1237" s="30"/>
      <c r="BG1237" s="30"/>
      <c r="BH1237" s="30"/>
      <c r="BI1237" s="30"/>
      <c r="BJ1237" s="30"/>
      <c r="BK1237" s="30"/>
      <c r="BL1237" s="43"/>
      <c r="BM1237" t="s">
        <v>100</v>
      </c>
    </row>
    <row r="1238" spans="1:65" x14ac:dyDescent="0.2">
      <c r="A1238" s="6"/>
      <c r="B1238" s="40" t="s">
        <v>13</v>
      </c>
      <c r="C1238" s="24" t="s">
        <v>75</v>
      </c>
      <c r="D1238" s="25"/>
      <c r="E1238" s="26"/>
      <c r="F1238" s="26"/>
      <c r="G1238" s="26"/>
      <c r="H1238" s="26"/>
      <c r="I1238" s="26"/>
      <c r="J1238" s="26"/>
      <c r="K1238" s="26"/>
      <c r="L1238" s="26"/>
      <c r="M1238" s="26"/>
      <c r="N1238" s="26"/>
      <c r="O1238" s="26"/>
      <c r="P1238" s="26"/>
      <c r="Q1238" s="26"/>
      <c r="R1238" s="26"/>
      <c r="S1238" s="26"/>
      <c r="T1238" s="26"/>
      <c r="U1238" s="26"/>
      <c r="V1238" s="26"/>
      <c r="W1238" s="26"/>
      <c r="X1238" s="26"/>
      <c r="Y1238" s="34">
        <v>0</v>
      </c>
      <c r="Z1238" s="34">
        <v>2</v>
      </c>
      <c r="AA1238" s="34">
        <v>6</v>
      </c>
      <c r="AB1238" s="34">
        <v>8</v>
      </c>
      <c r="AC1238" s="34">
        <v>15</v>
      </c>
      <c r="AD1238" s="26"/>
      <c r="AE1238" s="26"/>
      <c r="AF1238" s="26"/>
      <c r="AG1238" s="26"/>
      <c r="AH1238" s="26"/>
      <c r="AI1238" s="26"/>
      <c r="AJ1238" s="26"/>
      <c r="AK1238" s="26"/>
      <c r="AL1238" s="26"/>
      <c r="AM1238" s="26"/>
      <c r="AN1238" s="26"/>
      <c r="AO1238" s="26"/>
      <c r="AP1238" s="26"/>
      <c r="AQ1238" s="26"/>
      <c r="AR1238" s="26"/>
      <c r="AS1238" s="26"/>
      <c r="AT1238" s="26"/>
      <c r="AU1238" s="26"/>
      <c r="AV1238" s="26"/>
      <c r="AW1238" s="26"/>
      <c r="AX1238" s="26"/>
      <c r="AY1238" s="26"/>
      <c r="AZ1238" s="26"/>
      <c r="BA1238" s="26"/>
      <c r="BB1238" s="26"/>
      <c r="BC1238" s="26"/>
      <c r="BD1238" s="26"/>
      <c r="BE1238" s="26"/>
      <c r="BF1238" s="26"/>
      <c r="BG1238" s="26"/>
      <c r="BH1238" s="26"/>
      <c r="BI1238" s="26"/>
      <c r="BJ1238" s="26"/>
      <c r="BK1238" s="26"/>
      <c r="BL1238" s="41"/>
      <c r="BM1238" t="s">
        <v>100</v>
      </c>
    </row>
    <row r="1239" spans="1:65" x14ac:dyDescent="0.2">
      <c r="A1239" s="6"/>
      <c r="B1239" s="40" t="s">
        <v>13</v>
      </c>
      <c r="C1239" s="24" t="s">
        <v>79</v>
      </c>
      <c r="D1239" s="25"/>
      <c r="E1239" s="26"/>
      <c r="F1239" s="26"/>
      <c r="G1239" s="26"/>
      <c r="H1239" s="26"/>
      <c r="I1239" s="26"/>
      <c r="J1239" s="26"/>
      <c r="K1239" s="26"/>
      <c r="L1239" s="26"/>
      <c r="M1239" s="26"/>
      <c r="N1239" s="26"/>
      <c r="O1239" s="26"/>
      <c r="P1239" s="26"/>
      <c r="Q1239" s="26"/>
      <c r="R1239" s="26"/>
      <c r="S1239" s="26"/>
      <c r="T1239" s="26"/>
      <c r="U1239" s="26"/>
      <c r="V1239" s="26"/>
      <c r="W1239" s="26"/>
      <c r="X1239" s="26"/>
      <c r="Y1239" s="26"/>
      <c r="Z1239" s="26"/>
      <c r="AA1239" s="26"/>
      <c r="AB1239" s="26"/>
      <c r="AC1239" s="26"/>
      <c r="AD1239" s="26"/>
      <c r="AE1239" s="26"/>
      <c r="AF1239" s="26"/>
      <c r="AG1239" s="26"/>
      <c r="AH1239" s="26"/>
      <c r="AI1239" s="26"/>
      <c r="AJ1239" s="26"/>
      <c r="AK1239" s="26"/>
      <c r="AL1239" s="26"/>
      <c r="AM1239" s="26"/>
      <c r="AN1239" s="26"/>
      <c r="AO1239" s="26"/>
      <c r="AP1239" s="26"/>
      <c r="AQ1239" s="26"/>
      <c r="AR1239" s="26"/>
      <c r="AS1239" s="26"/>
      <c r="AT1239" s="26"/>
      <c r="AU1239" s="26"/>
      <c r="AV1239" s="26"/>
      <c r="AW1239" s="26"/>
      <c r="AX1239" s="26"/>
      <c r="AY1239" s="26"/>
      <c r="AZ1239" s="26"/>
      <c r="BA1239" s="26"/>
      <c r="BB1239" s="26"/>
      <c r="BC1239" s="26"/>
      <c r="BD1239" s="26"/>
      <c r="BE1239" s="26"/>
      <c r="BF1239" s="26"/>
      <c r="BG1239" s="26"/>
      <c r="BH1239" s="26"/>
      <c r="BI1239" s="26"/>
      <c r="BJ1239" s="26"/>
      <c r="BK1239" s="26"/>
      <c r="BL1239" s="41"/>
      <c r="BM1239" t="s">
        <v>100</v>
      </c>
    </row>
    <row r="1240" spans="1:65" x14ac:dyDescent="0.2">
      <c r="A1240" s="6"/>
      <c r="B1240" s="40" t="s">
        <v>13</v>
      </c>
      <c r="C1240" s="24" t="s">
        <v>80</v>
      </c>
      <c r="D1240" s="25"/>
      <c r="E1240" s="26"/>
      <c r="F1240" s="26"/>
      <c r="G1240" s="26"/>
      <c r="H1240" s="26"/>
      <c r="I1240" s="26"/>
      <c r="J1240" s="26"/>
      <c r="K1240" s="26"/>
      <c r="L1240" s="26"/>
      <c r="M1240" s="26"/>
      <c r="N1240" s="26"/>
      <c r="O1240" s="26"/>
      <c r="P1240" s="26"/>
      <c r="Q1240" s="26"/>
      <c r="R1240" s="26"/>
      <c r="S1240" s="26"/>
      <c r="T1240" s="26"/>
      <c r="U1240" s="26"/>
      <c r="V1240" s="26"/>
      <c r="W1240" s="26"/>
      <c r="X1240" s="26"/>
      <c r="Y1240" s="26"/>
      <c r="Z1240" s="26"/>
      <c r="AA1240" s="26"/>
      <c r="AB1240" s="26"/>
      <c r="AC1240" s="26"/>
      <c r="AD1240" s="26"/>
      <c r="AE1240" s="26"/>
      <c r="AF1240" s="26"/>
      <c r="AG1240" s="26"/>
      <c r="AH1240" s="26"/>
      <c r="AI1240" s="26"/>
      <c r="AJ1240" s="26"/>
      <c r="AK1240" s="26"/>
      <c r="AL1240" s="26"/>
      <c r="AM1240" s="26"/>
      <c r="AN1240" s="26"/>
      <c r="AO1240" s="26"/>
      <c r="AP1240" s="26"/>
      <c r="AQ1240" s="26"/>
      <c r="AR1240" s="26"/>
      <c r="AS1240" s="26"/>
      <c r="AT1240" s="26"/>
      <c r="AU1240" s="26"/>
      <c r="AV1240" s="26"/>
      <c r="AW1240" s="26"/>
      <c r="AX1240" s="26"/>
      <c r="AY1240" s="26"/>
      <c r="AZ1240" s="26"/>
      <c r="BA1240" s="26"/>
      <c r="BB1240" s="26"/>
      <c r="BC1240" s="26"/>
      <c r="BD1240" s="26"/>
      <c r="BE1240" s="26"/>
      <c r="BF1240" s="26"/>
      <c r="BG1240" s="26"/>
      <c r="BH1240" s="26"/>
      <c r="BI1240" s="26"/>
      <c r="BJ1240" s="26"/>
      <c r="BK1240" s="26"/>
      <c r="BL1240" s="41"/>
      <c r="BM1240" t="s">
        <v>100</v>
      </c>
    </row>
    <row r="1241" spans="1:65" x14ac:dyDescent="0.2">
      <c r="A1241" s="6"/>
      <c r="B1241" s="40" t="s">
        <v>13</v>
      </c>
      <c r="C1241" s="24" t="s">
        <v>78</v>
      </c>
      <c r="D1241" s="25"/>
      <c r="E1241" s="26"/>
      <c r="F1241" s="26"/>
      <c r="G1241" s="26"/>
      <c r="H1241" s="26"/>
      <c r="I1241" s="26"/>
      <c r="J1241" s="26"/>
      <c r="K1241" s="26"/>
      <c r="L1241" s="26"/>
      <c r="M1241" s="26"/>
      <c r="N1241" s="26"/>
      <c r="O1241" s="26"/>
      <c r="P1241" s="26"/>
      <c r="Q1241" s="26"/>
      <c r="R1241" s="26"/>
      <c r="S1241" s="26"/>
      <c r="T1241" s="26"/>
      <c r="U1241" s="26"/>
      <c r="V1241" s="26"/>
      <c r="W1241" s="26"/>
      <c r="X1241" s="26"/>
      <c r="Y1241" s="26"/>
      <c r="Z1241" s="26"/>
      <c r="AA1241" s="26"/>
      <c r="AB1241" s="26"/>
      <c r="AC1241" s="26"/>
      <c r="AD1241" s="26"/>
      <c r="AE1241" s="26"/>
      <c r="AF1241" s="26"/>
      <c r="AG1241" s="26"/>
      <c r="AH1241" s="26"/>
      <c r="AI1241" s="26"/>
      <c r="AJ1241" s="26"/>
      <c r="AK1241" s="26"/>
      <c r="AL1241" s="26"/>
      <c r="AM1241" s="26"/>
      <c r="AN1241" s="26"/>
      <c r="AO1241" s="26"/>
      <c r="AP1241" s="26"/>
      <c r="AQ1241" s="26"/>
      <c r="AR1241" s="26"/>
      <c r="AS1241" s="26"/>
      <c r="AT1241" s="26"/>
      <c r="AU1241" s="26"/>
      <c r="AV1241" s="26"/>
      <c r="AW1241" s="26"/>
      <c r="AX1241" s="26"/>
      <c r="AY1241" s="26"/>
      <c r="AZ1241" s="26"/>
      <c r="BA1241" s="26"/>
      <c r="BB1241" s="26"/>
      <c r="BC1241" s="26"/>
      <c r="BD1241" s="26"/>
      <c r="BE1241" s="26"/>
      <c r="BF1241" s="26"/>
      <c r="BG1241" s="26"/>
      <c r="BH1241" s="26"/>
      <c r="BI1241" s="26"/>
      <c r="BJ1241" s="26"/>
      <c r="BK1241" s="26"/>
      <c r="BL1241" s="41"/>
      <c r="BM1241" t="s">
        <v>100</v>
      </c>
    </row>
    <row r="1242" spans="1:65" x14ac:dyDescent="0.2">
      <c r="A1242" s="6"/>
      <c r="B1242" s="40" t="s">
        <v>13</v>
      </c>
      <c r="C1242" s="31" t="s">
        <v>5</v>
      </c>
      <c r="D1242" s="27">
        <v>361.5</v>
      </c>
      <c r="E1242" s="28">
        <v>381</v>
      </c>
      <c r="F1242" s="28">
        <v>479</v>
      </c>
      <c r="G1242" s="28">
        <v>606</v>
      </c>
      <c r="H1242" s="28">
        <v>609.5</v>
      </c>
      <c r="I1242" s="28">
        <v>590.5</v>
      </c>
      <c r="J1242" s="28">
        <v>606.5</v>
      </c>
      <c r="K1242" s="28">
        <v>627.5</v>
      </c>
      <c r="L1242" s="28">
        <v>691.5</v>
      </c>
      <c r="M1242" s="28">
        <v>789.5</v>
      </c>
      <c r="N1242" s="28">
        <v>764</v>
      </c>
      <c r="O1242" s="28">
        <v>792</v>
      </c>
      <c r="P1242" s="28">
        <v>915</v>
      </c>
      <c r="Q1242" s="28">
        <v>1024</v>
      </c>
      <c r="R1242" s="28">
        <v>1033</v>
      </c>
      <c r="S1242" s="28">
        <v>1031</v>
      </c>
      <c r="T1242" s="28">
        <v>1094</v>
      </c>
      <c r="U1242" s="28">
        <v>1092.3</v>
      </c>
      <c r="V1242" s="28">
        <v>1145</v>
      </c>
      <c r="W1242" s="28">
        <v>1345</v>
      </c>
      <c r="X1242" s="28">
        <v>1345</v>
      </c>
      <c r="Y1242" s="28">
        <v>1345</v>
      </c>
      <c r="Z1242" s="28">
        <v>1345</v>
      </c>
      <c r="AA1242" s="28">
        <v>1345</v>
      </c>
      <c r="AB1242" s="28">
        <v>1345</v>
      </c>
      <c r="AC1242" s="28">
        <v>1345</v>
      </c>
      <c r="AD1242" s="28">
        <v>1345</v>
      </c>
      <c r="AE1242" s="28">
        <v>1345</v>
      </c>
      <c r="AF1242" s="28">
        <v>1345</v>
      </c>
      <c r="AG1242" s="28">
        <v>1345</v>
      </c>
      <c r="AH1242" s="28">
        <v>1345</v>
      </c>
      <c r="AI1242" s="28">
        <v>1345</v>
      </c>
      <c r="AJ1242" s="28">
        <v>1345</v>
      </c>
      <c r="AK1242" s="28">
        <v>1345</v>
      </c>
      <c r="AL1242" s="28">
        <v>1345</v>
      </c>
      <c r="AM1242" s="28">
        <v>1345</v>
      </c>
      <c r="AN1242" s="28">
        <v>1345</v>
      </c>
      <c r="AO1242" s="28">
        <v>1345</v>
      </c>
      <c r="AP1242" s="28">
        <v>1345</v>
      </c>
      <c r="AQ1242" s="28">
        <v>1345</v>
      </c>
      <c r="AR1242" s="28">
        <v>1345</v>
      </c>
      <c r="AS1242" s="28">
        <v>1345</v>
      </c>
      <c r="AT1242" s="28">
        <v>1345</v>
      </c>
      <c r="AU1242" s="28">
        <v>1345</v>
      </c>
      <c r="AV1242" s="28">
        <v>1345</v>
      </c>
      <c r="AW1242" s="28">
        <v>1345</v>
      </c>
      <c r="AX1242" s="28">
        <v>1345</v>
      </c>
      <c r="AY1242" s="28">
        <v>1345</v>
      </c>
      <c r="AZ1242" s="28">
        <v>1345</v>
      </c>
      <c r="BA1242" s="28">
        <v>1345</v>
      </c>
      <c r="BB1242" s="28">
        <v>1345</v>
      </c>
      <c r="BC1242" s="28">
        <v>1345</v>
      </c>
      <c r="BD1242" s="28">
        <v>1345</v>
      </c>
      <c r="BE1242" s="28">
        <v>1345</v>
      </c>
      <c r="BF1242" s="28">
        <v>1345</v>
      </c>
      <c r="BG1242" s="28">
        <v>1345</v>
      </c>
      <c r="BH1242" s="28">
        <v>1345</v>
      </c>
      <c r="BI1242" s="28">
        <v>1345</v>
      </c>
      <c r="BJ1242" s="28">
        <v>1345</v>
      </c>
      <c r="BK1242" s="28">
        <v>1345</v>
      </c>
      <c r="BL1242" s="42">
        <v>1345</v>
      </c>
      <c r="BM1242" t="s">
        <v>100</v>
      </c>
    </row>
    <row r="1243" spans="1:65" x14ac:dyDescent="0.2">
      <c r="A1243" s="6"/>
      <c r="B1243" s="40" t="s">
        <v>13</v>
      </c>
      <c r="C1243" s="24" t="s">
        <v>74</v>
      </c>
      <c r="D1243" s="35">
        <v>361.5</v>
      </c>
      <c r="E1243" s="29">
        <v>381</v>
      </c>
      <c r="F1243" s="29">
        <v>479</v>
      </c>
      <c r="G1243" s="29">
        <v>606</v>
      </c>
      <c r="H1243" s="29">
        <v>609.5</v>
      </c>
      <c r="I1243" s="29">
        <v>590.5</v>
      </c>
      <c r="J1243" s="29">
        <v>606.5</v>
      </c>
      <c r="K1243" s="29">
        <v>627.5</v>
      </c>
      <c r="L1243" s="29">
        <v>691.5</v>
      </c>
      <c r="M1243" s="29">
        <v>789.5</v>
      </c>
      <c r="N1243" s="29">
        <v>764</v>
      </c>
      <c r="O1243" s="29">
        <v>792</v>
      </c>
      <c r="P1243" s="29">
        <v>915</v>
      </c>
      <c r="Q1243" s="29">
        <v>1024</v>
      </c>
      <c r="R1243" s="29">
        <v>1033</v>
      </c>
      <c r="S1243" s="29">
        <v>1031</v>
      </c>
      <c r="T1243" s="29">
        <v>1094</v>
      </c>
      <c r="U1243" s="29">
        <v>1092.3</v>
      </c>
      <c r="V1243" s="29">
        <v>1145</v>
      </c>
      <c r="W1243" s="29">
        <v>1345</v>
      </c>
      <c r="X1243" s="26">
        <v>0</v>
      </c>
      <c r="Y1243" s="26">
        <v>0</v>
      </c>
      <c r="Z1243" s="26">
        <v>0</v>
      </c>
      <c r="AA1243" s="26">
        <v>0</v>
      </c>
      <c r="AB1243" s="26">
        <v>0</v>
      </c>
      <c r="AC1243" s="26">
        <v>0</v>
      </c>
      <c r="AD1243" s="26">
        <v>0</v>
      </c>
      <c r="AE1243" s="26">
        <v>0</v>
      </c>
      <c r="AF1243" s="26">
        <v>0</v>
      </c>
      <c r="AG1243" s="26">
        <v>0</v>
      </c>
      <c r="AH1243" s="26">
        <v>0</v>
      </c>
      <c r="AI1243" s="26"/>
      <c r="AJ1243" s="26"/>
      <c r="AK1243" s="26"/>
      <c r="AL1243" s="26"/>
      <c r="AM1243" s="26"/>
      <c r="AN1243" s="26"/>
      <c r="AO1243" s="26"/>
      <c r="AP1243" s="26"/>
      <c r="AQ1243" s="26"/>
      <c r="AR1243" s="26"/>
      <c r="AS1243" s="26"/>
      <c r="AT1243" s="26"/>
      <c r="AU1243" s="26"/>
      <c r="AV1243" s="26"/>
      <c r="AW1243" s="26"/>
      <c r="AX1243" s="26"/>
      <c r="AY1243" s="26"/>
      <c r="AZ1243" s="26"/>
      <c r="BA1243" s="26"/>
      <c r="BB1243" s="26"/>
      <c r="BC1243" s="26"/>
      <c r="BD1243" s="26"/>
      <c r="BE1243" s="26"/>
      <c r="BF1243" s="26"/>
      <c r="BG1243" s="26"/>
      <c r="BH1243" s="26"/>
      <c r="BI1243" s="26"/>
      <c r="BJ1243" s="26"/>
      <c r="BK1243" s="26"/>
      <c r="BL1243" s="41"/>
      <c r="BM1243" t="s">
        <v>100</v>
      </c>
    </row>
    <row r="1244" spans="1:65" x14ac:dyDescent="0.2">
      <c r="A1244" s="6"/>
      <c r="B1244" s="40" t="s">
        <v>13</v>
      </c>
      <c r="C1244" s="24" t="s">
        <v>83</v>
      </c>
      <c r="D1244" s="25"/>
      <c r="E1244" s="26"/>
      <c r="F1244" s="26"/>
      <c r="G1244" s="26"/>
      <c r="H1244" s="26"/>
      <c r="I1244" s="26"/>
      <c r="J1244" s="26"/>
      <c r="K1244" s="26"/>
      <c r="L1244" s="26"/>
      <c r="M1244" s="26"/>
      <c r="N1244" s="26"/>
      <c r="O1244" s="26"/>
      <c r="P1244" s="26"/>
      <c r="Q1244" s="26"/>
      <c r="R1244" s="26"/>
      <c r="S1244" s="26"/>
      <c r="T1244" s="26"/>
      <c r="U1244" s="26"/>
      <c r="V1244" s="26"/>
      <c r="W1244" s="30"/>
      <c r="X1244" s="30"/>
      <c r="Y1244" s="30"/>
      <c r="Z1244" s="30"/>
      <c r="AA1244" s="30"/>
      <c r="AB1244" s="30"/>
      <c r="AC1244" s="30"/>
      <c r="AD1244" s="30"/>
      <c r="AE1244" s="30"/>
      <c r="AF1244" s="30"/>
      <c r="AG1244" s="30"/>
      <c r="AH1244" s="30"/>
      <c r="AI1244" s="30"/>
      <c r="AJ1244" s="30"/>
      <c r="AK1244" s="30"/>
      <c r="AL1244" s="30"/>
      <c r="AM1244" s="30"/>
      <c r="AN1244" s="30"/>
      <c r="AO1244" s="30"/>
      <c r="AP1244" s="30"/>
      <c r="AQ1244" s="30"/>
      <c r="AR1244" s="30"/>
      <c r="AS1244" s="30"/>
      <c r="AT1244" s="30"/>
      <c r="AU1244" s="30"/>
      <c r="AV1244" s="30"/>
      <c r="AW1244" s="30"/>
      <c r="AX1244" s="30"/>
      <c r="AY1244" s="30"/>
      <c r="AZ1244" s="30"/>
      <c r="BA1244" s="30"/>
      <c r="BB1244" s="30"/>
      <c r="BC1244" s="30"/>
      <c r="BD1244" s="30"/>
      <c r="BE1244" s="30"/>
      <c r="BF1244" s="30"/>
      <c r="BG1244" s="30"/>
      <c r="BH1244" s="30"/>
      <c r="BI1244" s="30"/>
      <c r="BJ1244" s="30"/>
      <c r="BK1244" s="30"/>
      <c r="BL1244" s="43"/>
      <c r="BM1244" t="s">
        <v>100</v>
      </c>
    </row>
    <row r="1245" spans="1:65" x14ac:dyDescent="0.2">
      <c r="A1245" s="6"/>
      <c r="B1245" s="40" t="s">
        <v>13</v>
      </c>
      <c r="C1245" s="24" t="s">
        <v>75</v>
      </c>
      <c r="D1245" s="25"/>
      <c r="E1245" s="26"/>
      <c r="F1245" s="26"/>
      <c r="G1245" s="26"/>
      <c r="H1245" s="26"/>
      <c r="I1245" s="26"/>
      <c r="J1245" s="26"/>
      <c r="K1245" s="26"/>
      <c r="L1245" s="26"/>
      <c r="M1245" s="26"/>
      <c r="N1245" s="26"/>
      <c r="O1245" s="26"/>
      <c r="P1245" s="26"/>
      <c r="Q1245" s="26"/>
      <c r="R1245" s="26"/>
      <c r="S1245" s="26"/>
      <c r="T1245" s="26"/>
      <c r="U1245" s="26"/>
      <c r="V1245" s="26"/>
      <c r="W1245" s="26"/>
      <c r="X1245" s="26"/>
      <c r="Y1245" s="26"/>
      <c r="Z1245" s="26"/>
      <c r="AA1245" s="26"/>
      <c r="AB1245" s="26"/>
      <c r="AC1245" s="26"/>
      <c r="AD1245" s="26"/>
      <c r="AE1245" s="26"/>
      <c r="AF1245" s="26"/>
      <c r="AG1245" s="26"/>
      <c r="AH1245" s="26"/>
      <c r="AI1245" s="26"/>
      <c r="AJ1245" s="26"/>
      <c r="AK1245" s="26"/>
      <c r="AL1245" s="26"/>
      <c r="AM1245" s="26"/>
      <c r="AN1245" s="26"/>
      <c r="AO1245" s="26"/>
      <c r="AP1245" s="26"/>
      <c r="AQ1245" s="26"/>
      <c r="AR1245" s="26"/>
      <c r="AS1245" s="26"/>
      <c r="AT1245" s="26"/>
      <c r="AU1245" s="26"/>
      <c r="AV1245" s="26"/>
      <c r="AW1245" s="26"/>
      <c r="AX1245" s="26"/>
      <c r="AY1245" s="26"/>
      <c r="AZ1245" s="26"/>
      <c r="BA1245" s="26"/>
      <c r="BB1245" s="26"/>
      <c r="BC1245" s="26"/>
      <c r="BD1245" s="26"/>
      <c r="BE1245" s="26"/>
      <c r="BF1245" s="26"/>
      <c r="BG1245" s="26"/>
      <c r="BH1245" s="26"/>
      <c r="BI1245" s="26"/>
      <c r="BJ1245" s="26"/>
      <c r="BK1245" s="26"/>
      <c r="BL1245" s="41"/>
      <c r="BM1245" t="s">
        <v>100</v>
      </c>
    </row>
    <row r="1246" spans="1:65" x14ac:dyDescent="0.2">
      <c r="A1246" s="6"/>
      <c r="B1246" s="40" t="s">
        <v>13</v>
      </c>
      <c r="C1246" s="24" t="s">
        <v>79</v>
      </c>
      <c r="D1246" s="25"/>
      <c r="E1246" s="26"/>
      <c r="F1246" s="26"/>
      <c r="G1246" s="26"/>
      <c r="H1246" s="26"/>
      <c r="I1246" s="26"/>
      <c r="J1246" s="26"/>
      <c r="K1246" s="26"/>
      <c r="L1246" s="26"/>
      <c r="M1246" s="26"/>
      <c r="N1246" s="26"/>
      <c r="O1246" s="26"/>
      <c r="P1246" s="26"/>
      <c r="Q1246" s="26"/>
      <c r="R1246" s="26"/>
      <c r="S1246" s="26"/>
      <c r="T1246" s="26"/>
      <c r="U1246" s="26"/>
      <c r="V1246" s="26"/>
      <c r="W1246" s="26"/>
      <c r="X1246" s="26"/>
      <c r="Y1246" s="26"/>
      <c r="Z1246" s="26"/>
      <c r="AA1246" s="26"/>
      <c r="AB1246" s="26"/>
      <c r="AC1246" s="26"/>
      <c r="AD1246" s="26"/>
      <c r="AE1246" s="26"/>
      <c r="AF1246" s="26"/>
      <c r="AG1246" s="26"/>
      <c r="AH1246" s="26"/>
      <c r="AI1246" s="26"/>
      <c r="AJ1246" s="26"/>
      <c r="AK1246" s="26"/>
      <c r="AL1246" s="26"/>
      <c r="AM1246" s="26"/>
      <c r="AN1246" s="26"/>
      <c r="AO1246" s="26"/>
      <c r="AP1246" s="26"/>
      <c r="AQ1246" s="26"/>
      <c r="AR1246" s="26"/>
      <c r="AS1246" s="26"/>
      <c r="AT1246" s="26"/>
      <c r="AU1246" s="26"/>
      <c r="AV1246" s="26"/>
      <c r="AW1246" s="26"/>
      <c r="AX1246" s="26"/>
      <c r="AY1246" s="26"/>
      <c r="AZ1246" s="26"/>
      <c r="BA1246" s="26"/>
      <c r="BB1246" s="26"/>
      <c r="BC1246" s="26"/>
      <c r="BD1246" s="26"/>
      <c r="BE1246" s="26"/>
      <c r="BF1246" s="26"/>
      <c r="BG1246" s="26"/>
      <c r="BH1246" s="26"/>
      <c r="BI1246" s="26"/>
      <c r="BJ1246" s="26"/>
      <c r="BK1246" s="26"/>
      <c r="BL1246" s="41"/>
      <c r="BM1246" t="s">
        <v>100</v>
      </c>
    </row>
    <row r="1247" spans="1:65" x14ac:dyDescent="0.2">
      <c r="A1247" s="6"/>
      <c r="B1247" s="40" t="s">
        <v>13</v>
      </c>
      <c r="C1247" s="24" t="s">
        <v>80</v>
      </c>
      <c r="D1247" s="25"/>
      <c r="E1247" s="26"/>
      <c r="F1247" s="26"/>
      <c r="G1247" s="26"/>
      <c r="H1247" s="26"/>
      <c r="I1247" s="26"/>
      <c r="J1247" s="26"/>
      <c r="K1247" s="26"/>
      <c r="L1247" s="26"/>
      <c r="M1247" s="26"/>
      <c r="N1247" s="26"/>
      <c r="O1247" s="26"/>
      <c r="P1247" s="26"/>
      <c r="Q1247" s="26"/>
      <c r="R1247" s="26"/>
      <c r="S1247" s="26"/>
      <c r="T1247" s="26"/>
      <c r="U1247" s="26"/>
      <c r="V1247" s="26"/>
      <c r="W1247" s="26"/>
      <c r="X1247" s="26"/>
      <c r="Y1247" s="26"/>
      <c r="Z1247" s="26"/>
      <c r="AA1247" s="26"/>
      <c r="AB1247" s="26"/>
      <c r="AC1247" s="26"/>
      <c r="AD1247" s="26"/>
      <c r="AE1247" s="26"/>
      <c r="AF1247" s="26"/>
      <c r="AG1247" s="26"/>
      <c r="AH1247" s="26"/>
      <c r="AI1247" s="26"/>
      <c r="AJ1247" s="26"/>
      <c r="AK1247" s="26"/>
      <c r="AL1247" s="26"/>
      <c r="AM1247" s="26"/>
      <c r="AN1247" s="26"/>
      <c r="AO1247" s="26"/>
      <c r="AP1247" s="26"/>
      <c r="AQ1247" s="26"/>
      <c r="AR1247" s="26"/>
      <c r="AS1247" s="26"/>
      <c r="AT1247" s="26"/>
      <c r="AU1247" s="26"/>
      <c r="AV1247" s="26"/>
      <c r="AW1247" s="26"/>
      <c r="AX1247" s="26"/>
      <c r="AY1247" s="26"/>
      <c r="AZ1247" s="26"/>
      <c r="BA1247" s="26"/>
      <c r="BB1247" s="26"/>
      <c r="BC1247" s="26"/>
      <c r="BD1247" s="26"/>
      <c r="BE1247" s="26"/>
      <c r="BF1247" s="26"/>
      <c r="BG1247" s="26"/>
      <c r="BH1247" s="26"/>
      <c r="BI1247" s="26"/>
      <c r="BJ1247" s="26"/>
      <c r="BK1247" s="26"/>
      <c r="BL1247" s="41"/>
      <c r="BM1247" t="s">
        <v>100</v>
      </c>
    </row>
    <row r="1248" spans="1:65" x14ac:dyDescent="0.2">
      <c r="A1248" s="6"/>
      <c r="B1248" s="40" t="s">
        <v>13</v>
      </c>
      <c r="C1248" s="24" t="s">
        <v>78</v>
      </c>
      <c r="D1248" s="25"/>
      <c r="E1248" s="26"/>
      <c r="F1248" s="26"/>
      <c r="G1248" s="26"/>
      <c r="H1248" s="26"/>
      <c r="I1248" s="26"/>
      <c r="J1248" s="26"/>
      <c r="K1248" s="26"/>
      <c r="L1248" s="26"/>
      <c r="M1248" s="26"/>
      <c r="N1248" s="26"/>
      <c r="O1248" s="26"/>
      <c r="P1248" s="26"/>
      <c r="Q1248" s="26"/>
      <c r="R1248" s="26"/>
      <c r="S1248" s="26"/>
      <c r="T1248" s="26"/>
      <c r="U1248" s="26"/>
      <c r="V1248" s="26"/>
      <c r="W1248" s="26"/>
      <c r="X1248" s="26"/>
      <c r="Y1248" s="26"/>
      <c r="Z1248" s="26"/>
      <c r="AA1248" s="26"/>
      <c r="AB1248" s="26"/>
      <c r="AC1248" s="26"/>
      <c r="AD1248" s="26"/>
      <c r="AE1248" s="26"/>
      <c r="AF1248" s="26"/>
      <c r="AG1248" s="26"/>
      <c r="AH1248" s="26"/>
      <c r="AI1248" s="26"/>
      <c r="AJ1248" s="26"/>
      <c r="AK1248" s="26"/>
      <c r="AL1248" s="26"/>
      <c r="AM1248" s="26"/>
      <c r="AN1248" s="26"/>
      <c r="AO1248" s="26"/>
      <c r="AP1248" s="26"/>
      <c r="AQ1248" s="26"/>
      <c r="AR1248" s="26"/>
      <c r="AS1248" s="26"/>
      <c r="AT1248" s="26"/>
      <c r="AU1248" s="26"/>
      <c r="AV1248" s="26"/>
      <c r="AW1248" s="26"/>
      <c r="AX1248" s="26"/>
      <c r="AY1248" s="26"/>
      <c r="AZ1248" s="26"/>
      <c r="BA1248" s="26"/>
      <c r="BB1248" s="26"/>
      <c r="BC1248" s="26"/>
      <c r="BD1248" s="26"/>
      <c r="BE1248" s="26"/>
      <c r="BF1248" s="26"/>
      <c r="BG1248" s="26"/>
      <c r="BH1248" s="26"/>
      <c r="BI1248" s="26"/>
      <c r="BJ1248" s="26"/>
      <c r="BK1248" s="26"/>
      <c r="BL1248" s="41"/>
      <c r="BM1248" t="s">
        <v>100</v>
      </c>
    </row>
    <row r="1249" spans="1:65" x14ac:dyDescent="0.2">
      <c r="A1249" s="6"/>
      <c r="B1249" s="40" t="s">
        <v>13</v>
      </c>
      <c r="C1249" s="31" t="s">
        <v>47</v>
      </c>
      <c r="D1249" s="27">
        <v>180</v>
      </c>
      <c r="E1249" s="28">
        <v>198</v>
      </c>
      <c r="F1249" s="28">
        <v>224</v>
      </c>
      <c r="G1249" s="28">
        <v>256</v>
      </c>
      <c r="H1249" s="28">
        <v>268</v>
      </c>
      <c r="I1249" s="28">
        <v>284</v>
      </c>
      <c r="J1249" s="28">
        <v>294</v>
      </c>
      <c r="K1249" s="28">
        <v>329</v>
      </c>
      <c r="L1249" s="28">
        <v>349</v>
      </c>
      <c r="M1249" s="28">
        <v>359</v>
      </c>
      <c r="N1249" s="28">
        <v>480</v>
      </c>
      <c r="O1249" s="28">
        <v>732</v>
      </c>
      <c r="P1249" s="28">
        <v>1274</v>
      </c>
      <c r="Q1249" s="28">
        <v>1317</v>
      </c>
      <c r="R1249" s="28">
        <v>1336</v>
      </c>
      <c r="S1249" s="28">
        <v>1336</v>
      </c>
      <c r="T1249" s="28">
        <v>1352</v>
      </c>
      <c r="U1249" s="28">
        <v>1371.5</v>
      </c>
      <c r="V1249" s="28">
        <v>1375.4</v>
      </c>
      <c r="W1249" s="28">
        <v>1575.4</v>
      </c>
      <c r="X1249" s="28">
        <v>1575.4</v>
      </c>
      <c r="Y1249" s="28">
        <v>1575.4</v>
      </c>
      <c r="Z1249" s="28">
        <v>1575.4</v>
      </c>
      <c r="AA1249" s="28">
        <v>1575.4</v>
      </c>
      <c r="AB1249" s="28">
        <v>1575.4</v>
      </c>
      <c r="AC1249" s="28">
        <v>1575.4</v>
      </c>
      <c r="AD1249" s="28">
        <v>1575.4</v>
      </c>
      <c r="AE1249" s="28">
        <v>1575.4</v>
      </c>
      <c r="AF1249" s="28">
        <v>1575.4</v>
      </c>
      <c r="AG1249" s="28">
        <v>1575.4</v>
      </c>
      <c r="AH1249" s="28">
        <v>1575.4</v>
      </c>
      <c r="AI1249" s="28">
        <v>1575.4</v>
      </c>
      <c r="AJ1249" s="28">
        <v>1575.4</v>
      </c>
      <c r="AK1249" s="28">
        <v>1575.4</v>
      </c>
      <c r="AL1249" s="28">
        <v>1575.4</v>
      </c>
      <c r="AM1249" s="28">
        <v>1575.4</v>
      </c>
      <c r="AN1249" s="28">
        <v>1575.4</v>
      </c>
      <c r="AO1249" s="28">
        <v>1575.4</v>
      </c>
      <c r="AP1249" s="28">
        <v>1575.4</v>
      </c>
      <c r="AQ1249" s="28">
        <v>1575.4</v>
      </c>
      <c r="AR1249" s="28">
        <v>1575.4</v>
      </c>
      <c r="AS1249" s="28">
        <v>1575.4</v>
      </c>
      <c r="AT1249" s="28">
        <v>1575.4</v>
      </c>
      <c r="AU1249" s="28">
        <v>1575.4</v>
      </c>
      <c r="AV1249" s="28">
        <v>1575.4</v>
      </c>
      <c r="AW1249" s="28">
        <v>1575.4</v>
      </c>
      <c r="AX1249" s="28">
        <v>1575.4</v>
      </c>
      <c r="AY1249" s="28">
        <v>1575.4</v>
      </c>
      <c r="AZ1249" s="28">
        <v>1575.4</v>
      </c>
      <c r="BA1249" s="28">
        <v>1575.4</v>
      </c>
      <c r="BB1249" s="28">
        <v>1575.4</v>
      </c>
      <c r="BC1249" s="28">
        <v>1575.4</v>
      </c>
      <c r="BD1249" s="28">
        <v>1575.4</v>
      </c>
      <c r="BE1249" s="28">
        <v>1575.4</v>
      </c>
      <c r="BF1249" s="28">
        <v>1575.4</v>
      </c>
      <c r="BG1249" s="28">
        <v>1575.4</v>
      </c>
      <c r="BH1249" s="28">
        <v>1575.4</v>
      </c>
      <c r="BI1249" s="28">
        <v>1575.4</v>
      </c>
      <c r="BJ1249" s="28">
        <v>1575.4</v>
      </c>
      <c r="BK1249" s="28">
        <v>1575.4</v>
      </c>
      <c r="BL1249" s="42">
        <v>1575.4</v>
      </c>
      <c r="BM1249" t="s">
        <v>100</v>
      </c>
    </row>
    <row r="1250" spans="1:65" x14ac:dyDescent="0.2">
      <c r="A1250" s="6"/>
      <c r="B1250" s="40" t="s">
        <v>13</v>
      </c>
      <c r="C1250" s="24" t="s">
        <v>74</v>
      </c>
      <c r="D1250" s="35">
        <v>180</v>
      </c>
      <c r="E1250" s="29">
        <v>198</v>
      </c>
      <c r="F1250" s="29">
        <v>224</v>
      </c>
      <c r="G1250" s="29">
        <v>256</v>
      </c>
      <c r="H1250" s="29">
        <v>268</v>
      </c>
      <c r="I1250" s="29">
        <v>284</v>
      </c>
      <c r="J1250" s="29">
        <v>294</v>
      </c>
      <c r="K1250" s="29">
        <v>329</v>
      </c>
      <c r="L1250" s="29">
        <v>349</v>
      </c>
      <c r="M1250" s="29">
        <v>359</v>
      </c>
      <c r="N1250" s="29">
        <v>480</v>
      </c>
      <c r="O1250" s="29">
        <v>732</v>
      </c>
      <c r="P1250" s="29">
        <v>1274</v>
      </c>
      <c r="Q1250" s="29">
        <v>1317</v>
      </c>
      <c r="R1250" s="29">
        <v>1336</v>
      </c>
      <c r="S1250" s="29">
        <v>1336</v>
      </c>
      <c r="T1250" s="29">
        <v>1352</v>
      </c>
      <c r="U1250" s="29">
        <v>1371.5</v>
      </c>
      <c r="V1250" s="29">
        <v>1375.4</v>
      </c>
      <c r="W1250" s="29">
        <v>1575.4</v>
      </c>
      <c r="X1250" s="26">
        <v>0</v>
      </c>
      <c r="Y1250" s="26">
        <v>0</v>
      </c>
      <c r="Z1250" s="26">
        <v>0</v>
      </c>
      <c r="AA1250" s="26">
        <v>0</v>
      </c>
      <c r="AB1250" s="26">
        <v>0</v>
      </c>
      <c r="AC1250" s="26">
        <v>0</v>
      </c>
      <c r="AD1250" s="26">
        <v>0</v>
      </c>
      <c r="AE1250" s="26">
        <v>0</v>
      </c>
      <c r="AF1250" s="26">
        <v>0</v>
      </c>
      <c r="AG1250" s="26">
        <v>0</v>
      </c>
      <c r="AH1250" s="26">
        <v>0</v>
      </c>
      <c r="AI1250" s="26"/>
      <c r="AJ1250" s="26"/>
      <c r="AK1250" s="26"/>
      <c r="AL1250" s="26"/>
      <c r="AM1250" s="26"/>
      <c r="AN1250" s="26"/>
      <c r="AO1250" s="26"/>
      <c r="AP1250" s="26"/>
      <c r="AQ1250" s="26"/>
      <c r="AR1250" s="26"/>
      <c r="AS1250" s="26"/>
      <c r="AT1250" s="26"/>
      <c r="AU1250" s="26"/>
      <c r="AV1250" s="26"/>
      <c r="AW1250" s="26"/>
      <c r="AX1250" s="26"/>
      <c r="AY1250" s="26"/>
      <c r="AZ1250" s="26"/>
      <c r="BA1250" s="26"/>
      <c r="BB1250" s="26"/>
      <c r="BC1250" s="26"/>
      <c r="BD1250" s="26"/>
      <c r="BE1250" s="26"/>
      <c r="BF1250" s="26"/>
      <c r="BG1250" s="26"/>
      <c r="BH1250" s="26"/>
      <c r="BI1250" s="26"/>
      <c r="BJ1250" s="26"/>
      <c r="BK1250" s="26"/>
      <c r="BL1250" s="41"/>
      <c r="BM1250" t="s">
        <v>100</v>
      </c>
    </row>
    <row r="1251" spans="1:65" x14ac:dyDescent="0.2">
      <c r="A1251" s="6"/>
      <c r="B1251" s="40" t="s">
        <v>13</v>
      </c>
      <c r="C1251" s="24" t="s">
        <v>83</v>
      </c>
      <c r="D1251" s="25"/>
      <c r="E1251" s="26"/>
      <c r="F1251" s="26"/>
      <c r="G1251" s="26"/>
      <c r="H1251" s="26"/>
      <c r="I1251" s="26"/>
      <c r="J1251" s="26"/>
      <c r="K1251" s="26"/>
      <c r="L1251" s="26"/>
      <c r="M1251" s="26"/>
      <c r="N1251" s="26"/>
      <c r="O1251" s="26"/>
      <c r="P1251" s="26"/>
      <c r="Q1251" s="26"/>
      <c r="R1251" s="26"/>
      <c r="S1251" s="26"/>
      <c r="T1251" s="26"/>
      <c r="U1251" s="26"/>
      <c r="V1251" s="26"/>
      <c r="W1251" s="30"/>
      <c r="X1251" s="30"/>
      <c r="Y1251" s="30"/>
      <c r="Z1251" s="30"/>
      <c r="AA1251" s="30"/>
      <c r="AB1251" s="30"/>
      <c r="AC1251" s="30"/>
      <c r="AD1251" s="30"/>
      <c r="AE1251" s="30"/>
      <c r="AF1251" s="30"/>
      <c r="AG1251" s="30"/>
      <c r="AH1251" s="30"/>
      <c r="AI1251" s="30"/>
      <c r="AJ1251" s="30"/>
      <c r="AK1251" s="30"/>
      <c r="AL1251" s="30"/>
      <c r="AM1251" s="30"/>
      <c r="AN1251" s="30"/>
      <c r="AO1251" s="30"/>
      <c r="AP1251" s="30"/>
      <c r="AQ1251" s="30"/>
      <c r="AR1251" s="30"/>
      <c r="AS1251" s="30"/>
      <c r="AT1251" s="30"/>
      <c r="AU1251" s="30"/>
      <c r="AV1251" s="30"/>
      <c r="AW1251" s="30"/>
      <c r="AX1251" s="30"/>
      <c r="AY1251" s="30"/>
      <c r="AZ1251" s="30"/>
      <c r="BA1251" s="30"/>
      <c r="BB1251" s="30"/>
      <c r="BC1251" s="30"/>
      <c r="BD1251" s="30"/>
      <c r="BE1251" s="30"/>
      <c r="BF1251" s="30"/>
      <c r="BG1251" s="30"/>
      <c r="BH1251" s="30"/>
      <c r="BI1251" s="30"/>
      <c r="BJ1251" s="30"/>
      <c r="BK1251" s="30"/>
      <c r="BL1251" s="43"/>
      <c r="BM1251" t="s">
        <v>100</v>
      </c>
    </row>
    <row r="1252" spans="1:65" x14ac:dyDescent="0.2">
      <c r="A1252" s="6"/>
      <c r="B1252" s="40" t="s">
        <v>13</v>
      </c>
      <c r="C1252" s="24" t="s">
        <v>75</v>
      </c>
      <c r="D1252" s="25"/>
      <c r="E1252" s="26"/>
      <c r="F1252" s="26"/>
      <c r="G1252" s="26"/>
      <c r="H1252" s="26"/>
      <c r="I1252" s="26"/>
      <c r="J1252" s="26"/>
      <c r="K1252" s="26"/>
      <c r="L1252" s="26"/>
      <c r="M1252" s="26"/>
      <c r="N1252" s="26"/>
      <c r="O1252" s="26"/>
      <c r="P1252" s="26"/>
      <c r="Q1252" s="26"/>
      <c r="R1252" s="26"/>
      <c r="S1252" s="26"/>
      <c r="T1252" s="26"/>
      <c r="U1252" s="26"/>
      <c r="V1252" s="26"/>
      <c r="W1252" s="26"/>
      <c r="X1252" s="26"/>
      <c r="Y1252" s="26"/>
      <c r="Z1252" s="26"/>
      <c r="AA1252" s="26"/>
      <c r="AB1252" s="26"/>
      <c r="AC1252" s="26"/>
      <c r="AD1252" s="26"/>
      <c r="AE1252" s="26"/>
      <c r="AF1252" s="26"/>
      <c r="AG1252" s="26"/>
      <c r="AH1252" s="26"/>
      <c r="AI1252" s="26"/>
      <c r="AJ1252" s="26"/>
      <c r="AK1252" s="26"/>
      <c r="AL1252" s="26"/>
      <c r="AM1252" s="26"/>
      <c r="AN1252" s="26"/>
      <c r="AO1252" s="26"/>
      <c r="AP1252" s="26"/>
      <c r="AQ1252" s="26"/>
      <c r="AR1252" s="26"/>
      <c r="AS1252" s="26"/>
      <c r="AT1252" s="26"/>
      <c r="AU1252" s="26"/>
      <c r="AV1252" s="26"/>
      <c r="AW1252" s="26"/>
      <c r="AX1252" s="26"/>
      <c r="AY1252" s="26"/>
      <c r="AZ1252" s="26"/>
      <c r="BA1252" s="26"/>
      <c r="BB1252" s="26"/>
      <c r="BC1252" s="26"/>
      <c r="BD1252" s="26"/>
      <c r="BE1252" s="26"/>
      <c r="BF1252" s="26"/>
      <c r="BG1252" s="26"/>
      <c r="BH1252" s="26"/>
      <c r="BI1252" s="26"/>
      <c r="BJ1252" s="26"/>
      <c r="BK1252" s="26"/>
      <c r="BL1252" s="41"/>
      <c r="BM1252" t="s">
        <v>100</v>
      </c>
    </row>
    <row r="1253" spans="1:65" x14ac:dyDescent="0.2">
      <c r="A1253" s="6"/>
      <c r="B1253" s="40" t="s">
        <v>13</v>
      </c>
      <c r="C1253" s="24" t="s">
        <v>79</v>
      </c>
      <c r="D1253" s="25"/>
      <c r="E1253" s="26"/>
      <c r="F1253" s="26"/>
      <c r="G1253" s="26"/>
      <c r="H1253" s="26"/>
      <c r="I1253" s="26"/>
      <c r="J1253" s="26"/>
      <c r="K1253" s="26"/>
      <c r="L1253" s="26"/>
      <c r="M1253" s="26"/>
      <c r="N1253" s="26"/>
      <c r="O1253" s="26"/>
      <c r="P1253" s="26"/>
      <c r="Q1253" s="26"/>
      <c r="R1253" s="26"/>
      <c r="S1253" s="26"/>
      <c r="T1253" s="26"/>
      <c r="U1253" s="26"/>
      <c r="V1253" s="26"/>
      <c r="W1253" s="26"/>
      <c r="X1253" s="26"/>
      <c r="Y1253" s="26"/>
      <c r="Z1253" s="26"/>
      <c r="AA1253" s="26"/>
      <c r="AB1253" s="26"/>
      <c r="AC1253" s="26"/>
      <c r="AD1253" s="26"/>
      <c r="AE1253" s="26"/>
      <c r="AF1253" s="26"/>
      <c r="AG1253" s="26"/>
      <c r="AH1253" s="26"/>
      <c r="AI1253" s="26"/>
      <c r="AJ1253" s="26"/>
      <c r="AK1253" s="26"/>
      <c r="AL1253" s="26"/>
      <c r="AM1253" s="26"/>
      <c r="AN1253" s="26"/>
      <c r="AO1253" s="26"/>
      <c r="AP1253" s="26"/>
      <c r="AQ1253" s="26"/>
      <c r="AR1253" s="26"/>
      <c r="AS1253" s="26"/>
      <c r="AT1253" s="26"/>
      <c r="AU1253" s="26"/>
      <c r="AV1253" s="26"/>
      <c r="AW1253" s="26"/>
      <c r="AX1253" s="26"/>
      <c r="AY1253" s="26"/>
      <c r="AZ1253" s="26"/>
      <c r="BA1253" s="26"/>
      <c r="BB1253" s="26"/>
      <c r="BC1253" s="26"/>
      <c r="BD1253" s="26"/>
      <c r="BE1253" s="26"/>
      <c r="BF1253" s="26"/>
      <c r="BG1253" s="26"/>
      <c r="BH1253" s="26"/>
      <c r="BI1253" s="26"/>
      <c r="BJ1253" s="26"/>
      <c r="BK1253" s="26"/>
      <c r="BL1253" s="41"/>
      <c r="BM1253" t="s">
        <v>100</v>
      </c>
    </row>
    <row r="1254" spans="1:65" x14ac:dyDescent="0.2">
      <c r="A1254" s="6"/>
      <c r="B1254" s="40" t="s">
        <v>13</v>
      </c>
      <c r="C1254" s="24" t="s">
        <v>80</v>
      </c>
      <c r="D1254" s="25"/>
      <c r="E1254" s="26"/>
      <c r="F1254" s="26"/>
      <c r="G1254" s="26"/>
      <c r="H1254" s="26"/>
      <c r="I1254" s="26"/>
      <c r="J1254" s="26"/>
      <c r="K1254" s="26"/>
      <c r="L1254" s="26"/>
      <c r="M1254" s="26"/>
      <c r="N1254" s="26"/>
      <c r="O1254" s="26"/>
      <c r="P1254" s="26"/>
      <c r="Q1254" s="26"/>
      <c r="R1254" s="26"/>
      <c r="S1254" s="26"/>
      <c r="T1254" s="26"/>
      <c r="U1254" s="26"/>
      <c r="V1254" s="26"/>
      <c r="W1254" s="26"/>
      <c r="X1254" s="26"/>
      <c r="Y1254" s="26"/>
      <c r="Z1254" s="26"/>
      <c r="AA1254" s="26"/>
      <c r="AB1254" s="26"/>
      <c r="AC1254" s="26"/>
      <c r="AD1254" s="26"/>
      <c r="AE1254" s="26"/>
      <c r="AF1254" s="26"/>
      <c r="AG1254" s="26"/>
      <c r="AH1254" s="26"/>
      <c r="AI1254" s="26"/>
      <c r="AJ1254" s="26"/>
      <c r="AK1254" s="26"/>
      <c r="AL1254" s="26"/>
      <c r="AM1254" s="26"/>
      <c r="AN1254" s="26"/>
      <c r="AO1254" s="26"/>
      <c r="AP1254" s="26"/>
      <c r="AQ1254" s="26"/>
      <c r="AR1254" s="26"/>
      <c r="AS1254" s="26"/>
      <c r="AT1254" s="26"/>
      <c r="AU1254" s="26"/>
      <c r="AV1254" s="26"/>
      <c r="AW1254" s="26"/>
      <c r="AX1254" s="26"/>
      <c r="AY1254" s="26"/>
      <c r="AZ1254" s="26"/>
      <c r="BA1254" s="26"/>
      <c r="BB1254" s="26"/>
      <c r="BC1254" s="26"/>
      <c r="BD1254" s="26"/>
      <c r="BE1254" s="26"/>
      <c r="BF1254" s="26"/>
      <c r="BG1254" s="26"/>
      <c r="BH1254" s="26"/>
      <c r="BI1254" s="26"/>
      <c r="BJ1254" s="26"/>
      <c r="BK1254" s="26"/>
      <c r="BL1254" s="41"/>
      <c r="BM1254" t="s">
        <v>100</v>
      </c>
    </row>
    <row r="1255" spans="1:65" x14ac:dyDescent="0.2">
      <c r="A1255" s="6"/>
      <c r="B1255" s="40" t="s">
        <v>13</v>
      </c>
      <c r="C1255" s="24" t="s">
        <v>78</v>
      </c>
      <c r="D1255" s="25"/>
      <c r="E1255" s="26"/>
      <c r="F1255" s="26"/>
      <c r="G1255" s="26"/>
      <c r="H1255" s="26"/>
      <c r="I1255" s="26"/>
      <c r="J1255" s="26"/>
      <c r="K1255" s="26"/>
      <c r="L1255" s="26"/>
      <c r="M1255" s="26"/>
      <c r="N1255" s="26"/>
      <c r="O1255" s="26"/>
      <c r="P1255" s="26"/>
      <c r="Q1255" s="26"/>
      <c r="R1255" s="26"/>
      <c r="S1255" s="26"/>
      <c r="T1255" s="26"/>
      <c r="U1255" s="26"/>
      <c r="V1255" s="26"/>
      <c r="W1255" s="26"/>
      <c r="X1255" s="26"/>
      <c r="Y1255" s="26"/>
      <c r="Z1255" s="26"/>
      <c r="AA1255" s="26"/>
      <c r="AB1255" s="26"/>
      <c r="AC1255" s="26"/>
      <c r="AD1255" s="26"/>
      <c r="AE1255" s="26"/>
      <c r="AF1255" s="26"/>
      <c r="AG1255" s="26"/>
      <c r="AH1255" s="26"/>
      <c r="AI1255" s="26"/>
      <c r="AJ1255" s="26"/>
      <c r="AK1255" s="26"/>
      <c r="AL1255" s="26"/>
      <c r="AM1255" s="26"/>
      <c r="AN1255" s="26"/>
      <c r="AO1255" s="26"/>
      <c r="AP1255" s="26"/>
      <c r="AQ1255" s="26"/>
      <c r="AR1255" s="26"/>
      <c r="AS1255" s="26"/>
      <c r="AT1255" s="26"/>
      <c r="AU1255" s="26"/>
      <c r="AV1255" s="26"/>
      <c r="AW1255" s="26"/>
      <c r="AX1255" s="26"/>
      <c r="AY1255" s="26"/>
      <c r="AZ1255" s="26"/>
      <c r="BA1255" s="26"/>
      <c r="BB1255" s="26"/>
      <c r="BC1255" s="26"/>
      <c r="BD1255" s="26"/>
      <c r="BE1255" s="26"/>
      <c r="BF1255" s="26"/>
      <c r="BG1255" s="26"/>
      <c r="BH1255" s="26"/>
      <c r="BI1255" s="26"/>
      <c r="BJ1255" s="26"/>
      <c r="BK1255" s="26"/>
      <c r="BL1255" s="41"/>
      <c r="BM1255" t="s">
        <v>100</v>
      </c>
    </row>
    <row r="1256" spans="1:65" x14ac:dyDescent="0.2">
      <c r="A1256" s="6"/>
      <c r="B1256" s="40" t="s">
        <v>13</v>
      </c>
      <c r="C1256" s="31" t="s">
        <v>93</v>
      </c>
      <c r="D1256" s="27">
        <v>0</v>
      </c>
      <c r="E1256" s="28">
        <v>0</v>
      </c>
      <c r="F1256" s="28">
        <v>0</v>
      </c>
      <c r="G1256" s="28">
        <v>0</v>
      </c>
      <c r="H1256" s="28">
        <v>0</v>
      </c>
      <c r="I1256" s="28">
        <v>0</v>
      </c>
      <c r="J1256" s="28">
        <v>0</v>
      </c>
      <c r="K1256" s="28">
        <v>0</v>
      </c>
      <c r="L1256" s="28">
        <v>116</v>
      </c>
      <c r="M1256" s="28">
        <v>371.7</v>
      </c>
      <c r="N1256" s="28">
        <v>581.70000000000005</v>
      </c>
      <c r="O1256" s="28">
        <v>738</v>
      </c>
      <c r="P1256" s="28">
        <v>989</v>
      </c>
      <c r="Q1256" s="28">
        <v>1003</v>
      </c>
      <c r="R1256" s="28">
        <v>990</v>
      </c>
      <c r="S1256" s="28">
        <v>1000</v>
      </c>
      <c r="T1256" s="28">
        <v>993</v>
      </c>
      <c r="U1256" s="28">
        <v>986.7</v>
      </c>
      <c r="V1256" s="28">
        <v>970.7</v>
      </c>
      <c r="W1256" s="28">
        <v>970.7</v>
      </c>
      <c r="X1256" s="28">
        <v>970.7</v>
      </c>
      <c r="Y1256" s="28">
        <v>970.7</v>
      </c>
      <c r="Z1256" s="28">
        <v>970.7</v>
      </c>
      <c r="AA1256" s="28">
        <v>970.7</v>
      </c>
      <c r="AB1256" s="28">
        <v>970.7</v>
      </c>
      <c r="AC1256" s="28">
        <v>970.7</v>
      </c>
      <c r="AD1256" s="28">
        <v>970.7</v>
      </c>
      <c r="AE1256" s="28">
        <v>970.7</v>
      </c>
      <c r="AF1256" s="28">
        <v>970.7</v>
      </c>
      <c r="AG1256" s="28">
        <v>970.7</v>
      </c>
      <c r="AH1256" s="28">
        <v>970.7</v>
      </c>
      <c r="AI1256" s="28">
        <v>970.7</v>
      </c>
      <c r="AJ1256" s="28">
        <v>970.7</v>
      </c>
      <c r="AK1256" s="28">
        <v>970.7</v>
      </c>
      <c r="AL1256" s="28">
        <v>970.7</v>
      </c>
      <c r="AM1256" s="28">
        <v>970.7</v>
      </c>
      <c r="AN1256" s="28">
        <v>970.7</v>
      </c>
      <c r="AO1256" s="28">
        <v>970.7</v>
      </c>
      <c r="AP1256" s="28">
        <v>970.7</v>
      </c>
      <c r="AQ1256" s="28">
        <v>970.7</v>
      </c>
      <c r="AR1256" s="28">
        <v>970.7</v>
      </c>
      <c r="AS1256" s="28">
        <v>970.7</v>
      </c>
      <c r="AT1256" s="28">
        <v>970.7</v>
      </c>
      <c r="AU1256" s="28">
        <v>970.7</v>
      </c>
      <c r="AV1256" s="28">
        <v>970.7</v>
      </c>
      <c r="AW1256" s="28">
        <v>970.7</v>
      </c>
      <c r="AX1256" s="28">
        <v>970.7</v>
      </c>
      <c r="AY1256" s="28">
        <v>970.7</v>
      </c>
      <c r="AZ1256" s="28">
        <v>970.7</v>
      </c>
      <c r="BA1256" s="28">
        <v>970.7</v>
      </c>
      <c r="BB1256" s="28">
        <v>970.7</v>
      </c>
      <c r="BC1256" s="28">
        <v>970.7</v>
      </c>
      <c r="BD1256" s="28">
        <v>970.7</v>
      </c>
      <c r="BE1256" s="28">
        <v>970.7</v>
      </c>
      <c r="BF1256" s="28">
        <v>970.7</v>
      </c>
      <c r="BG1256" s="28">
        <v>970.7</v>
      </c>
      <c r="BH1256" s="28">
        <v>970.7</v>
      </c>
      <c r="BI1256" s="28">
        <v>970.7</v>
      </c>
      <c r="BJ1256" s="28">
        <v>970.7</v>
      </c>
      <c r="BK1256" s="28">
        <v>970.7</v>
      </c>
      <c r="BL1256" s="42">
        <v>970.7</v>
      </c>
      <c r="BM1256" t="s">
        <v>100</v>
      </c>
    </row>
    <row r="1257" spans="1:65" x14ac:dyDescent="0.2">
      <c r="A1257" s="6"/>
      <c r="B1257" s="40" t="s">
        <v>13</v>
      </c>
      <c r="C1257" s="24" t="s">
        <v>74</v>
      </c>
      <c r="D1257" s="35">
        <v>0</v>
      </c>
      <c r="E1257" s="29">
        <v>0</v>
      </c>
      <c r="F1257" s="29">
        <v>0</v>
      </c>
      <c r="G1257" s="29">
        <v>0</v>
      </c>
      <c r="H1257" s="29">
        <v>0</v>
      </c>
      <c r="I1257" s="29">
        <v>0</v>
      </c>
      <c r="J1257" s="29">
        <v>0</v>
      </c>
      <c r="K1257" s="29">
        <v>0</v>
      </c>
      <c r="L1257" s="29">
        <v>116</v>
      </c>
      <c r="M1257" s="29">
        <v>371.7</v>
      </c>
      <c r="N1257" s="29">
        <v>581.70000000000005</v>
      </c>
      <c r="O1257" s="29">
        <v>738</v>
      </c>
      <c r="P1257" s="29">
        <v>989</v>
      </c>
      <c r="Q1257" s="29">
        <v>1003</v>
      </c>
      <c r="R1257" s="29">
        <v>990</v>
      </c>
      <c r="S1257" s="29">
        <v>1000</v>
      </c>
      <c r="T1257" s="29">
        <v>993</v>
      </c>
      <c r="U1257" s="29">
        <v>986.7</v>
      </c>
      <c r="V1257" s="29">
        <v>970.7</v>
      </c>
      <c r="W1257" s="29">
        <v>970.7</v>
      </c>
      <c r="X1257" s="26">
        <v>0</v>
      </c>
      <c r="Y1257" s="26">
        <v>0</v>
      </c>
      <c r="Z1257" s="26">
        <v>0</v>
      </c>
      <c r="AA1257" s="26">
        <v>0</v>
      </c>
      <c r="AB1257" s="26">
        <v>0</v>
      </c>
      <c r="AC1257" s="26">
        <v>0</v>
      </c>
      <c r="AD1257" s="26">
        <v>0</v>
      </c>
      <c r="AE1257" s="26">
        <v>0</v>
      </c>
      <c r="AF1257" s="26">
        <v>0</v>
      </c>
      <c r="AG1257" s="26">
        <v>0</v>
      </c>
      <c r="AH1257" s="26">
        <v>0</v>
      </c>
      <c r="AI1257" s="26"/>
      <c r="AJ1257" s="26"/>
      <c r="AK1257" s="26"/>
      <c r="AL1257" s="26"/>
      <c r="AM1257" s="26"/>
      <c r="AN1257" s="26"/>
      <c r="AO1257" s="26"/>
      <c r="AP1257" s="26"/>
      <c r="AQ1257" s="26"/>
      <c r="AR1257" s="26"/>
      <c r="AS1257" s="26"/>
      <c r="AT1257" s="26"/>
      <c r="AU1257" s="26"/>
      <c r="AV1257" s="26"/>
      <c r="AW1257" s="26"/>
      <c r="AX1257" s="26"/>
      <c r="AY1257" s="26"/>
      <c r="AZ1257" s="26"/>
      <c r="BA1257" s="26"/>
      <c r="BB1257" s="26"/>
      <c r="BC1257" s="26"/>
      <c r="BD1257" s="26"/>
      <c r="BE1257" s="26"/>
      <c r="BF1257" s="26"/>
      <c r="BG1257" s="26"/>
      <c r="BH1257" s="26"/>
      <c r="BI1257" s="26"/>
      <c r="BJ1257" s="26"/>
      <c r="BK1257" s="26"/>
      <c r="BL1257" s="41"/>
      <c r="BM1257" t="s">
        <v>100</v>
      </c>
    </row>
    <row r="1258" spans="1:65" x14ac:dyDescent="0.2">
      <c r="A1258" s="6"/>
      <c r="B1258" s="40" t="s">
        <v>13</v>
      </c>
      <c r="C1258" s="24" t="s">
        <v>83</v>
      </c>
      <c r="D1258" s="25"/>
      <c r="E1258" s="26"/>
      <c r="F1258" s="26"/>
      <c r="G1258" s="26"/>
      <c r="H1258" s="26"/>
      <c r="I1258" s="26"/>
      <c r="J1258" s="26"/>
      <c r="K1258" s="26"/>
      <c r="L1258" s="26"/>
      <c r="M1258" s="26"/>
      <c r="N1258" s="26"/>
      <c r="O1258" s="26"/>
      <c r="P1258" s="26"/>
      <c r="Q1258" s="26"/>
      <c r="R1258" s="26"/>
      <c r="S1258" s="26"/>
      <c r="T1258" s="26"/>
      <c r="U1258" s="26"/>
      <c r="V1258" s="26"/>
      <c r="W1258" s="30"/>
      <c r="X1258" s="30"/>
      <c r="Y1258" s="30"/>
      <c r="Z1258" s="30"/>
      <c r="AA1258" s="30"/>
      <c r="AB1258" s="30"/>
      <c r="AC1258" s="30"/>
      <c r="AD1258" s="30"/>
      <c r="AE1258" s="30"/>
      <c r="AF1258" s="30"/>
      <c r="AG1258" s="30"/>
      <c r="AH1258" s="30"/>
      <c r="AI1258" s="30"/>
      <c r="AJ1258" s="30"/>
      <c r="AK1258" s="30"/>
      <c r="AL1258" s="30"/>
      <c r="AM1258" s="30"/>
      <c r="AN1258" s="30"/>
      <c r="AO1258" s="30"/>
      <c r="AP1258" s="30"/>
      <c r="AQ1258" s="30"/>
      <c r="AR1258" s="30"/>
      <c r="AS1258" s="30"/>
      <c r="AT1258" s="30"/>
      <c r="AU1258" s="30"/>
      <c r="AV1258" s="30"/>
      <c r="AW1258" s="30"/>
      <c r="AX1258" s="30"/>
      <c r="AY1258" s="30"/>
      <c r="AZ1258" s="30"/>
      <c r="BA1258" s="30"/>
      <c r="BB1258" s="30"/>
      <c r="BC1258" s="30"/>
      <c r="BD1258" s="30"/>
      <c r="BE1258" s="30"/>
      <c r="BF1258" s="30"/>
      <c r="BG1258" s="30"/>
      <c r="BH1258" s="30"/>
      <c r="BI1258" s="30"/>
      <c r="BJ1258" s="30"/>
      <c r="BK1258" s="30"/>
      <c r="BL1258" s="43"/>
      <c r="BM1258" t="s">
        <v>100</v>
      </c>
    </row>
    <row r="1259" spans="1:65" x14ac:dyDescent="0.2">
      <c r="A1259" s="6"/>
      <c r="B1259" s="40" t="s">
        <v>13</v>
      </c>
      <c r="C1259" s="24" t="s">
        <v>75</v>
      </c>
      <c r="D1259" s="25"/>
      <c r="E1259" s="26"/>
      <c r="F1259" s="26"/>
      <c r="G1259" s="26"/>
      <c r="H1259" s="26"/>
      <c r="I1259" s="26"/>
      <c r="J1259" s="26"/>
      <c r="K1259" s="26"/>
      <c r="L1259" s="26"/>
      <c r="M1259" s="26"/>
      <c r="N1259" s="26"/>
      <c r="O1259" s="26"/>
      <c r="P1259" s="26"/>
      <c r="Q1259" s="26"/>
      <c r="R1259" s="26"/>
      <c r="S1259" s="26"/>
      <c r="T1259" s="26"/>
      <c r="U1259" s="26"/>
      <c r="V1259" s="26"/>
      <c r="W1259" s="26"/>
      <c r="X1259" s="26"/>
      <c r="Y1259" s="26"/>
      <c r="Z1259" s="26"/>
      <c r="AA1259" s="26"/>
      <c r="AB1259" s="26"/>
      <c r="AC1259" s="26"/>
      <c r="AD1259" s="26"/>
      <c r="AE1259" s="26"/>
      <c r="AF1259" s="26"/>
      <c r="AG1259" s="26"/>
      <c r="AH1259" s="26"/>
      <c r="AI1259" s="26"/>
      <c r="AJ1259" s="26"/>
      <c r="AK1259" s="26"/>
      <c r="AL1259" s="26"/>
      <c r="AM1259" s="26"/>
      <c r="AN1259" s="26"/>
      <c r="AO1259" s="26"/>
      <c r="AP1259" s="26"/>
      <c r="AQ1259" s="26"/>
      <c r="AR1259" s="26"/>
      <c r="AS1259" s="26"/>
      <c r="AT1259" s="26"/>
      <c r="AU1259" s="26"/>
      <c r="AV1259" s="26"/>
      <c r="AW1259" s="26"/>
      <c r="AX1259" s="26"/>
      <c r="AY1259" s="26"/>
      <c r="AZ1259" s="26"/>
      <c r="BA1259" s="26"/>
      <c r="BB1259" s="26"/>
      <c r="BC1259" s="26"/>
      <c r="BD1259" s="26"/>
      <c r="BE1259" s="26"/>
      <c r="BF1259" s="26"/>
      <c r="BG1259" s="26"/>
      <c r="BH1259" s="26"/>
      <c r="BI1259" s="26"/>
      <c r="BJ1259" s="26"/>
      <c r="BK1259" s="26"/>
      <c r="BL1259" s="41"/>
      <c r="BM1259" t="s">
        <v>100</v>
      </c>
    </row>
    <row r="1260" spans="1:65" x14ac:dyDescent="0.2">
      <c r="A1260" s="6"/>
      <c r="B1260" s="40" t="s">
        <v>13</v>
      </c>
      <c r="C1260" s="24" t="s">
        <v>79</v>
      </c>
      <c r="D1260" s="25"/>
      <c r="E1260" s="26"/>
      <c r="F1260" s="26"/>
      <c r="G1260" s="26"/>
      <c r="H1260" s="26"/>
      <c r="I1260" s="26"/>
      <c r="J1260" s="26"/>
      <c r="K1260" s="26"/>
      <c r="L1260" s="26"/>
      <c r="M1260" s="26"/>
      <c r="N1260" s="26"/>
      <c r="O1260" s="26"/>
      <c r="P1260" s="26"/>
      <c r="Q1260" s="26"/>
      <c r="R1260" s="26"/>
      <c r="S1260" s="26"/>
      <c r="T1260" s="26"/>
      <c r="U1260" s="26"/>
      <c r="V1260" s="26"/>
      <c r="W1260" s="26"/>
      <c r="X1260" s="26"/>
      <c r="Y1260" s="26"/>
      <c r="Z1260" s="26"/>
      <c r="AA1260" s="26"/>
      <c r="AB1260" s="26"/>
      <c r="AC1260" s="26"/>
      <c r="AD1260" s="26"/>
      <c r="AE1260" s="26"/>
      <c r="AF1260" s="26"/>
      <c r="AG1260" s="26"/>
      <c r="AH1260" s="26"/>
      <c r="AI1260" s="26"/>
      <c r="AJ1260" s="26"/>
      <c r="AK1260" s="26"/>
      <c r="AL1260" s="26"/>
      <c r="AM1260" s="26"/>
      <c r="AN1260" s="26"/>
      <c r="AO1260" s="26"/>
      <c r="AP1260" s="26"/>
      <c r="AQ1260" s="26"/>
      <c r="AR1260" s="26"/>
      <c r="AS1260" s="26"/>
      <c r="AT1260" s="26"/>
      <c r="AU1260" s="26"/>
      <c r="AV1260" s="26"/>
      <c r="AW1260" s="26"/>
      <c r="AX1260" s="26"/>
      <c r="AY1260" s="26"/>
      <c r="AZ1260" s="26"/>
      <c r="BA1260" s="26"/>
      <c r="BB1260" s="26"/>
      <c r="BC1260" s="26"/>
      <c r="BD1260" s="26"/>
      <c r="BE1260" s="26"/>
      <c r="BF1260" s="26"/>
      <c r="BG1260" s="26"/>
      <c r="BH1260" s="26"/>
      <c r="BI1260" s="26"/>
      <c r="BJ1260" s="26"/>
      <c r="BK1260" s="26"/>
      <c r="BL1260" s="41"/>
      <c r="BM1260" t="s">
        <v>100</v>
      </c>
    </row>
    <row r="1261" spans="1:65" x14ac:dyDescent="0.2">
      <c r="A1261" s="6"/>
      <c r="B1261" s="40" t="s">
        <v>13</v>
      </c>
      <c r="C1261" s="24" t="s">
        <v>80</v>
      </c>
      <c r="D1261" s="25"/>
      <c r="E1261" s="26"/>
      <c r="F1261" s="26"/>
      <c r="G1261" s="26"/>
      <c r="H1261" s="26"/>
      <c r="I1261" s="26"/>
      <c r="J1261" s="26"/>
      <c r="K1261" s="26"/>
      <c r="L1261" s="26"/>
      <c r="M1261" s="26"/>
      <c r="N1261" s="26"/>
      <c r="O1261" s="26"/>
      <c r="P1261" s="26"/>
      <c r="Q1261" s="26"/>
      <c r="R1261" s="26"/>
      <c r="S1261" s="26"/>
      <c r="T1261" s="26"/>
      <c r="U1261" s="26"/>
      <c r="V1261" s="26"/>
      <c r="W1261" s="26"/>
      <c r="X1261" s="26"/>
      <c r="Y1261" s="26"/>
      <c r="Z1261" s="26"/>
      <c r="AA1261" s="26"/>
      <c r="AB1261" s="26"/>
      <c r="AC1261" s="26"/>
      <c r="AD1261" s="26"/>
      <c r="AE1261" s="26"/>
      <c r="AF1261" s="26"/>
      <c r="AG1261" s="26"/>
      <c r="AH1261" s="26"/>
      <c r="AI1261" s="26"/>
      <c r="AJ1261" s="26"/>
      <c r="AK1261" s="26"/>
      <c r="AL1261" s="26"/>
      <c r="AM1261" s="26"/>
      <c r="AN1261" s="26"/>
      <c r="AO1261" s="26"/>
      <c r="AP1261" s="26"/>
      <c r="AQ1261" s="26"/>
      <c r="AR1261" s="26"/>
      <c r="AS1261" s="26"/>
      <c r="AT1261" s="26"/>
      <c r="AU1261" s="26"/>
      <c r="AV1261" s="26"/>
      <c r="AW1261" s="26"/>
      <c r="AX1261" s="26"/>
      <c r="AY1261" s="26"/>
      <c r="AZ1261" s="26"/>
      <c r="BA1261" s="26"/>
      <c r="BB1261" s="26"/>
      <c r="BC1261" s="26"/>
      <c r="BD1261" s="26"/>
      <c r="BE1261" s="26"/>
      <c r="BF1261" s="26"/>
      <c r="BG1261" s="26"/>
      <c r="BH1261" s="26"/>
      <c r="BI1261" s="26"/>
      <c r="BJ1261" s="26"/>
      <c r="BK1261" s="26"/>
      <c r="BL1261" s="41"/>
      <c r="BM1261" t="s">
        <v>100</v>
      </c>
    </row>
    <row r="1262" spans="1:65" x14ac:dyDescent="0.2">
      <c r="A1262" s="6"/>
      <c r="B1262" s="46" t="s">
        <v>13</v>
      </c>
      <c r="C1262" s="24" t="s">
        <v>78</v>
      </c>
      <c r="D1262" s="25"/>
      <c r="E1262" s="26"/>
      <c r="F1262" s="26"/>
      <c r="G1262" s="26"/>
      <c r="H1262" s="26"/>
      <c r="I1262" s="26"/>
      <c r="J1262" s="26"/>
      <c r="K1262" s="26"/>
      <c r="L1262" s="26"/>
      <c r="M1262" s="26"/>
      <c r="N1262" s="26"/>
      <c r="O1262" s="26"/>
      <c r="P1262" s="26"/>
      <c r="Q1262" s="26"/>
      <c r="R1262" s="26"/>
      <c r="S1262" s="26"/>
      <c r="T1262" s="26"/>
      <c r="U1262" s="26"/>
      <c r="V1262" s="26"/>
      <c r="W1262" s="26"/>
      <c r="X1262" s="26"/>
      <c r="Y1262" s="26"/>
      <c r="Z1262" s="26"/>
      <c r="AA1262" s="26"/>
      <c r="AB1262" s="26"/>
      <c r="AC1262" s="26"/>
      <c r="AD1262" s="26"/>
      <c r="AE1262" s="26"/>
      <c r="AF1262" s="26"/>
      <c r="AG1262" s="26"/>
      <c r="AH1262" s="26"/>
      <c r="AI1262" s="26"/>
      <c r="AJ1262" s="26"/>
      <c r="AK1262" s="26"/>
      <c r="AL1262" s="26"/>
      <c r="AM1262" s="26"/>
      <c r="AN1262" s="26"/>
      <c r="AO1262" s="26"/>
      <c r="AP1262" s="26"/>
      <c r="AQ1262" s="26"/>
      <c r="AR1262" s="26"/>
      <c r="AS1262" s="26"/>
      <c r="AT1262" s="26"/>
      <c r="AU1262" s="26"/>
      <c r="AV1262" s="26"/>
      <c r="AW1262" s="26"/>
      <c r="AX1262" s="26"/>
      <c r="AY1262" s="26"/>
      <c r="AZ1262" s="26"/>
      <c r="BA1262" s="26"/>
      <c r="BB1262" s="26"/>
      <c r="BC1262" s="26"/>
      <c r="BD1262" s="26"/>
      <c r="BE1262" s="26"/>
      <c r="BF1262" s="26"/>
      <c r="BG1262" s="26"/>
      <c r="BH1262" s="26"/>
      <c r="BI1262" s="26"/>
      <c r="BJ1262" s="26"/>
      <c r="BK1262" s="26"/>
      <c r="BL1262" s="41"/>
      <c r="BM1262" t="s">
        <v>100</v>
      </c>
    </row>
    <row r="1263" spans="1:65" x14ac:dyDescent="0.2">
      <c r="A1263" s="6"/>
      <c r="B1263" s="40" t="s">
        <v>13</v>
      </c>
      <c r="C1263" s="31" t="s">
        <v>48</v>
      </c>
      <c r="D1263" s="27">
        <v>590</v>
      </c>
      <c r="E1263" s="28">
        <v>573</v>
      </c>
      <c r="F1263" s="28">
        <v>666</v>
      </c>
      <c r="G1263" s="28">
        <v>707</v>
      </c>
      <c r="H1263" s="28">
        <v>642</v>
      </c>
      <c r="I1263" s="28">
        <v>671</v>
      </c>
      <c r="J1263" s="28">
        <v>671</v>
      </c>
      <c r="K1263" s="28">
        <v>671</v>
      </c>
      <c r="L1263" s="28">
        <v>671</v>
      </c>
      <c r="M1263" s="28">
        <v>695</v>
      </c>
      <c r="N1263" s="28">
        <v>728</v>
      </c>
      <c r="O1263" s="28">
        <v>728</v>
      </c>
      <c r="P1263" s="28">
        <v>728</v>
      </c>
      <c r="Q1263" s="28">
        <v>729</v>
      </c>
      <c r="R1263" s="28">
        <v>768</v>
      </c>
      <c r="S1263" s="28">
        <v>768</v>
      </c>
      <c r="T1263" s="28">
        <v>767</v>
      </c>
      <c r="U1263" s="28">
        <v>767.2</v>
      </c>
      <c r="V1263" s="28">
        <v>767.2</v>
      </c>
      <c r="W1263" s="28">
        <v>800</v>
      </c>
      <c r="X1263" s="28">
        <v>820</v>
      </c>
      <c r="Y1263" s="28">
        <v>840</v>
      </c>
      <c r="Z1263" s="28">
        <v>860</v>
      </c>
      <c r="AA1263" s="28">
        <v>880</v>
      </c>
      <c r="AB1263" s="28">
        <v>900</v>
      </c>
      <c r="AC1263" s="28">
        <v>920</v>
      </c>
      <c r="AD1263" s="28">
        <v>926</v>
      </c>
      <c r="AE1263" s="28">
        <v>932</v>
      </c>
      <c r="AF1263" s="28">
        <v>938</v>
      </c>
      <c r="AG1263" s="28">
        <v>944</v>
      </c>
      <c r="AH1263" s="28">
        <v>950</v>
      </c>
      <c r="AI1263" s="28">
        <v>950</v>
      </c>
      <c r="AJ1263" s="28">
        <v>950</v>
      </c>
      <c r="AK1263" s="28">
        <v>950</v>
      </c>
      <c r="AL1263" s="28">
        <v>950</v>
      </c>
      <c r="AM1263" s="28">
        <v>950</v>
      </c>
      <c r="AN1263" s="28">
        <v>950</v>
      </c>
      <c r="AO1263" s="28">
        <v>950</v>
      </c>
      <c r="AP1263" s="28">
        <v>950</v>
      </c>
      <c r="AQ1263" s="28">
        <v>950</v>
      </c>
      <c r="AR1263" s="28">
        <v>950</v>
      </c>
      <c r="AS1263" s="28">
        <v>950</v>
      </c>
      <c r="AT1263" s="28">
        <v>950</v>
      </c>
      <c r="AU1263" s="28">
        <v>950</v>
      </c>
      <c r="AV1263" s="28">
        <v>950</v>
      </c>
      <c r="AW1263" s="28">
        <v>950</v>
      </c>
      <c r="AX1263" s="28">
        <v>950</v>
      </c>
      <c r="AY1263" s="28">
        <v>950</v>
      </c>
      <c r="AZ1263" s="28">
        <v>950</v>
      </c>
      <c r="BA1263" s="28">
        <v>950</v>
      </c>
      <c r="BB1263" s="28">
        <v>950</v>
      </c>
      <c r="BC1263" s="28">
        <v>950</v>
      </c>
      <c r="BD1263" s="28">
        <v>950</v>
      </c>
      <c r="BE1263" s="28">
        <v>950</v>
      </c>
      <c r="BF1263" s="28">
        <v>950</v>
      </c>
      <c r="BG1263" s="28">
        <v>950</v>
      </c>
      <c r="BH1263" s="28">
        <v>950</v>
      </c>
      <c r="BI1263" s="28">
        <v>950</v>
      </c>
      <c r="BJ1263" s="28">
        <v>950</v>
      </c>
      <c r="BK1263" s="28">
        <v>950</v>
      </c>
      <c r="BL1263" s="42">
        <v>950</v>
      </c>
      <c r="BM1263" t="s">
        <v>100</v>
      </c>
    </row>
    <row r="1264" spans="1:65" x14ac:dyDescent="0.2">
      <c r="A1264" s="6"/>
      <c r="B1264" s="40" t="s">
        <v>13</v>
      </c>
      <c r="C1264" s="24" t="s">
        <v>74</v>
      </c>
      <c r="D1264" s="35">
        <v>590</v>
      </c>
      <c r="E1264" s="29">
        <v>573</v>
      </c>
      <c r="F1264" s="29">
        <v>666</v>
      </c>
      <c r="G1264" s="29">
        <v>707</v>
      </c>
      <c r="H1264" s="29">
        <v>642</v>
      </c>
      <c r="I1264" s="29">
        <v>671</v>
      </c>
      <c r="J1264" s="29">
        <v>671</v>
      </c>
      <c r="K1264" s="29">
        <v>671</v>
      </c>
      <c r="L1264" s="29">
        <v>671</v>
      </c>
      <c r="M1264" s="29">
        <v>695</v>
      </c>
      <c r="N1264" s="29">
        <v>728</v>
      </c>
      <c r="O1264" s="29">
        <v>728</v>
      </c>
      <c r="P1264" s="29">
        <v>728</v>
      </c>
      <c r="Q1264" s="29">
        <v>729</v>
      </c>
      <c r="R1264" s="29">
        <v>768</v>
      </c>
      <c r="S1264" s="29">
        <v>768</v>
      </c>
      <c r="T1264" s="29">
        <v>767</v>
      </c>
      <c r="U1264" s="29">
        <v>767.2</v>
      </c>
      <c r="V1264" s="29">
        <v>767.2</v>
      </c>
      <c r="W1264" s="29">
        <v>800</v>
      </c>
      <c r="X1264" s="26">
        <v>0</v>
      </c>
      <c r="Y1264" s="26">
        <v>0</v>
      </c>
      <c r="Z1264" s="26">
        <v>0</v>
      </c>
      <c r="AA1264" s="26">
        <v>0</v>
      </c>
      <c r="AB1264" s="26">
        <v>0</v>
      </c>
      <c r="AC1264" s="26">
        <v>920</v>
      </c>
      <c r="AD1264" s="26">
        <v>0</v>
      </c>
      <c r="AE1264" s="26">
        <v>0</v>
      </c>
      <c r="AF1264" s="26">
        <v>0</v>
      </c>
      <c r="AG1264" s="26">
        <v>0</v>
      </c>
      <c r="AH1264" s="26">
        <v>950</v>
      </c>
      <c r="AI1264" s="26"/>
      <c r="AJ1264" s="26"/>
      <c r="AK1264" s="26"/>
      <c r="AL1264" s="26"/>
      <c r="AM1264" s="26"/>
      <c r="AN1264" s="26"/>
      <c r="AO1264" s="26"/>
      <c r="AP1264" s="26"/>
      <c r="AQ1264" s="26"/>
      <c r="AR1264" s="26"/>
      <c r="AS1264" s="26"/>
      <c r="AT1264" s="26"/>
      <c r="AU1264" s="26"/>
      <c r="AV1264" s="26"/>
      <c r="AW1264" s="26"/>
      <c r="AX1264" s="26"/>
      <c r="AY1264" s="26"/>
      <c r="AZ1264" s="26"/>
      <c r="BA1264" s="26"/>
      <c r="BB1264" s="26"/>
      <c r="BC1264" s="26"/>
      <c r="BD1264" s="26"/>
      <c r="BE1264" s="26"/>
      <c r="BF1264" s="26"/>
      <c r="BG1264" s="26"/>
      <c r="BH1264" s="26"/>
      <c r="BI1264" s="26"/>
      <c r="BJ1264" s="26"/>
      <c r="BK1264" s="26"/>
      <c r="BL1264" s="41"/>
      <c r="BM1264" t="s">
        <v>100</v>
      </c>
    </row>
    <row r="1265" spans="1:65" x14ac:dyDescent="0.2">
      <c r="A1265" s="6"/>
      <c r="B1265" s="40" t="s">
        <v>13</v>
      </c>
      <c r="C1265" s="24" t="s">
        <v>83</v>
      </c>
      <c r="D1265" s="25"/>
      <c r="E1265" s="26"/>
      <c r="F1265" s="26"/>
      <c r="G1265" s="26"/>
      <c r="H1265" s="26"/>
      <c r="I1265" s="26"/>
      <c r="J1265" s="26"/>
      <c r="K1265" s="26"/>
      <c r="L1265" s="26"/>
      <c r="M1265" s="26"/>
      <c r="N1265" s="26"/>
      <c r="O1265" s="26"/>
      <c r="P1265" s="26"/>
      <c r="Q1265" s="26"/>
      <c r="R1265" s="26"/>
      <c r="S1265" s="26"/>
      <c r="T1265" s="26"/>
      <c r="U1265" s="26"/>
      <c r="V1265" s="26"/>
      <c r="W1265" s="30"/>
      <c r="X1265" s="30">
        <v>20</v>
      </c>
      <c r="Y1265" s="30">
        <v>20</v>
      </c>
      <c r="Z1265" s="30">
        <v>20</v>
      </c>
      <c r="AA1265" s="30">
        <v>20</v>
      </c>
      <c r="AB1265" s="30">
        <v>20</v>
      </c>
      <c r="AC1265" s="30">
        <v>20</v>
      </c>
      <c r="AD1265" s="30">
        <v>6</v>
      </c>
      <c r="AE1265" s="30">
        <v>6</v>
      </c>
      <c r="AF1265" s="30">
        <v>6</v>
      </c>
      <c r="AG1265" s="30">
        <v>6</v>
      </c>
      <c r="AH1265" s="30">
        <v>6</v>
      </c>
      <c r="AI1265" s="30"/>
      <c r="AJ1265" s="30"/>
      <c r="AK1265" s="30"/>
      <c r="AL1265" s="30"/>
      <c r="AM1265" s="30"/>
      <c r="AN1265" s="30"/>
      <c r="AO1265" s="30"/>
      <c r="AP1265" s="30"/>
      <c r="AQ1265" s="30"/>
      <c r="AR1265" s="30"/>
      <c r="AS1265" s="30"/>
      <c r="AT1265" s="30"/>
      <c r="AU1265" s="30"/>
      <c r="AV1265" s="30"/>
      <c r="AW1265" s="30"/>
      <c r="AX1265" s="30"/>
      <c r="AY1265" s="30"/>
      <c r="AZ1265" s="30"/>
      <c r="BA1265" s="30"/>
      <c r="BB1265" s="30"/>
      <c r="BC1265" s="30"/>
      <c r="BD1265" s="30"/>
      <c r="BE1265" s="30"/>
      <c r="BF1265" s="30"/>
      <c r="BG1265" s="30"/>
      <c r="BH1265" s="30"/>
      <c r="BI1265" s="30"/>
      <c r="BJ1265" s="30"/>
      <c r="BK1265" s="30"/>
      <c r="BL1265" s="43"/>
      <c r="BM1265" t="s">
        <v>100</v>
      </c>
    </row>
    <row r="1266" spans="1:65" x14ac:dyDescent="0.2">
      <c r="A1266" s="6"/>
      <c r="B1266" s="40" t="s">
        <v>13</v>
      </c>
      <c r="C1266" s="24" t="s">
        <v>75</v>
      </c>
      <c r="D1266" s="25"/>
      <c r="E1266" s="26"/>
      <c r="F1266" s="26"/>
      <c r="G1266" s="26"/>
      <c r="H1266" s="26"/>
      <c r="I1266" s="26"/>
      <c r="J1266" s="26"/>
      <c r="K1266" s="26"/>
      <c r="L1266" s="26"/>
      <c r="M1266" s="26"/>
      <c r="N1266" s="26"/>
      <c r="O1266" s="26"/>
      <c r="P1266" s="26"/>
      <c r="Q1266" s="26"/>
      <c r="R1266" s="26"/>
      <c r="S1266" s="26"/>
      <c r="T1266" s="26"/>
      <c r="U1266" s="26"/>
      <c r="V1266" s="26"/>
      <c r="W1266" s="26"/>
      <c r="X1266" s="26"/>
      <c r="Y1266" s="26"/>
      <c r="Z1266" s="26"/>
      <c r="AA1266" s="26"/>
      <c r="AB1266" s="26"/>
      <c r="AC1266" s="26"/>
      <c r="AD1266" s="26"/>
      <c r="AE1266" s="26"/>
      <c r="AF1266" s="26"/>
      <c r="AG1266" s="26"/>
      <c r="AH1266" s="26"/>
      <c r="AI1266" s="26"/>
      <c r="AJ1266" s="26"/>
      <c r="AK1266" s="26"/>
      <c r="AL1266" s="26"/>
      <c r="AM1266" s="26"/>
      <c r="AN1266" s="26"/>
      <c r="AO1266" s="26"/>
      <c r="AP1266" s="26"/>
      <c r="AQ1266" s="26"/>
      <c r="AR1266" s="26"/>
      <c r="AS1266" s="26"/>
      <c r="AT1266" s="26"/>
      <c r="AU1266" s="26"/>
      <c r="AV1266" s="26"/>
      <c r="AW1266" s="26"/>
      <c r="AX1266" s="26"/>
      <c r="AY1266" s="26"/>
      <c r="AZ1266" s="26"/>
      <c r="BA1266" s="26"/>
      <c r="BB1266" s="26"/>
      <c r="BC1266" s="26"/>
      <c r="BD1266" s="26"/>
      <c r="BE1266" s="26"/>
      <c r="BF1266" s="26"/>
      <c r="BG1266" s="26"/>
      <c r="BH1266" s="26"/>
      <c r="BI1266" s="26"/>
      <c r="BJ1266" s="26"/>
      <c r="BK1266" s="26"/>
      <c r="BL1266" s="41"/>
      <c r="BM1266" t="s">
        <v>100</v>
      </c>
    </row>
    <row r="1267" spans="1:65" x14ac:dyDescent="0.2">
      <c r="A1267" s="6"/>
      <c r="B1267" s="40" t="s">
        <v>13</v>
      </c>
      <c r="C1267" s="24" t="s">
        <v>79</v>
      </c>
      <c r="D1267" s="25"/>
      <c r="E1267" s="26"/>
      <c r="F1267" s="26"/>
      <c r="G1267" s="26"/>
      <c r="H1267" s="26"/>
      <c r="I1267" s="26"/>
      <c r="J1267" s="26"/>
      <c r="K1267" s="26"/>
      <c r="L1267" s="26"/>
      <c r="M1267" s="26"/>
      <c r="N1267" s="26"/>
      <c r="O1267" s="26"/>
      <c r="P1267" s="26"/>
      <c r="Q1267" s="26"/>
      <c r="R1267" s="26"/>
      <c r="S1267" s="26"/>
      <c r="T1267" s="26"/>
      <c r="U1267" s="26"/>
      <c r="V1267" s="26"/>
      <c r="W1267" s="26"/>
      <c r="X1267" s="26"/>
      <c r="Y1267" s="26"/>
      <c r="Z1267" s="26"/>
      <c r="AA1267" s="26"/>
      <c r="AB1267" s="26"/>
      <c r="AC1267" s="26"/>
      <c r="AD1267" s="26"/>
      <c r="AE1267" s="26"/>
      <c r="AF1267" s="26"/>
      <c r="AG1267" s="26"/>
      <c r="AH1267" s="26"/>
      <c r="AI1267" s="26"/>
      <c r="AJ1267" s="26"/>
      <c r="AK1267" s="26"/>
      <c r="AL1267" s="26"/>
      <c r="AM1267" s="26"/>
      <c r="AN1267" s="26"/>
      <c r="AO1267" s="26"/>
      <c r="AP1267" s="26"/>
      <c r="AQ1267" s="26"/>
      <c r="AR1267" s="26"/>
      <c r="AS1267" s="26"/>
      <c r="AT1267" s="26"/>
      <c r="AU1267" s="26"/>
      <c r="AV1267" s="26"/>
      <c r="AW1267" s="26"/>
      <c r="AX1267" s="26"/>
      <c r="AY1267" s="26"/>
      <c r="AZ1267" s="26"/>
      <c r="BA1267" s="26"/>
      <c r="BB1267" s="26"/>
      <c r="BC1267" s="26"/>
      <c r="BD1267" s="26"/>
      <c r="BE1267" s="26"/>
      <c r="BF1267" s="26"/>
      <c r="BG1267" s="26"/>
      <c r="BH1267" s="26"/>
      <c r="BI1267" s="26"/>
      <c r="BJ1267" s="26"/>
      <c r="BK1267" s="26"/>
      <c r="BL1267" s="41"/>
      <c r="BM1267" t="s">
        <v>100</v>
      </c>
    </row>
    <row r="1268" spans="1:65" x14ac:dyDescent="0.2">
      <c r="A1268" s="6"/>
      <c r="B1268" s="40" t="s">
        <v>13</v>
      </c>
      <c r="C1268" s="24" t="s">
        <v>80</v>
      </c>
      <c r="D1268" s="25"/>
      <c r="E1268" s="26"/>
      <c r="F1268" s="26"/>
      <c r="G1268" s="26"/>
      <c r="H1268" s="26"/>
      <c r="I1268" s="26"/>
      <c r="J1268" s="26"/>
      <c r="K1268" s="26"/>
      <c r="L1268" s="26"/>
      <c r="M1268" s="26"/>
      <c r="N1268" s="26"/>
      <c r="O1268" s="26"/>
      <c r="P1268" s="26"/>
      <c r="Q1268" s="26"/>
      <c r="R1268" s="26"/>
      <c r="S1268" s="26"/>
      <c r="T1268" s="26"/>
      <c r="U1268" s="26"/>
      <c r="V1268" s="26"/>
      <c r="W1268" s="26"/>
      <c r="X1268" s="26"/>
      <c r="Y1268" s="26"/>
      <c r="Z1268" s="26"/>
      <c r="AA1268" s="26"/>
      <c r="AB1268" s="26"/>
      <c r="AC1268" s="26"/>
      <c r="AD1268" s="26"/>
      <c r="AE1268" s="26"/>
      <c r="AF1268" s="26"/>
      <c r="AG1268" s="26"/>
      <c r="AH1268" s="26"/>
      <c r="AI1268" s="26"/>
      <c r="AJ1268" s="26"/>
      <c r="AK1268" s="26"/>
      <c r="AL1268" s="26"/>
      <c r="AM1268" s="26"/>
      <c r="AN1268" s="26"/>
      <c r="AO1268" s="26"/>
      <c r="AP1268" s="26"/>
      <c r="AQ1268" s="26"/>
      <c r="AR1268" s="26"/>
      <c r="AS1268" s="26"/>
      <c r="AT1268" s="26"/>
      <c r="AU1268" s="26"/>
      <c r="AV1268" s="26"/>
      <c r="AW1268" s="26"/>
      <c r="AX1268" s="26"/>
      <c r="AY1268" s="26"/>
      <c r="AZ1268" s="26"/>
      <c r="BA1268" s="26"/>
      <c r="BB1268" s="26"/>
      <c r="BC1268" s="26"/>
      <c r="BD1268" s="26"/>
      <c r="BE1268" s="26"/>
      <c r="BF1268" s="26"/>
      <c r="BG1268" s="26"/>
      <c r="BH1268" s="26"/>
      <c r="BI1268" s="26"/>
      <c r="BJ1268" s="26"/>
      <c r="BK1268" s="26"/>
      <c r="BL1268" s="41"/>
      <c r="BM1268" t="s">
        <v>100</v>
      </c>
    </row>
    <row r="1269" spans="1:65" x14ac:dyDescent="0.2">
      <c r="A1269" s="6"/>
      <c r="B1269" s="46" t="s">
        <v>13</v>
      </c>
      <c r="C1269" s="24" t="s">
        <v>78</v>
      </c>
      <c r="D1269" s="25"/>
      <c r="E1269" s="26"/>
      <c r="F1269" s="26"/>
      <c r="G1269" s="26"/>
      <c r="H1269" s="26"/>
      <c r="I1269" s="26"/>
      <c r="J1269" s="26"/>
      <c r="K1269" s="26"/>
      <c r="L1269" s="26"/>
      <c r="M1269" s="26"/>
      <c r="N1269" s="26"/>
      <c r="O1269" s="26"/>
      <c r="P1269" s="26"/>
      <c r="Q1269" s="26"/>
      <c r="R1269" s="26"/>
      <c r="S1269" s="26"/>
      <c r="T1269" s="26"/>
      <c r="U1269" s="26"/>
      <c r="V1269" s="26"/>
      <c r="W1269" s="26"/>
      <c r="X1269" s="26"/>
      <c r="Y1269" s="26"/>
      <c r="Z1269" s="26"/>
      <c r="AA1269" s="26"/>
      <c r="AB1269" s="26"/>
      <c r="AC1269" s="26"/>
      <c r="AD1269" s="26"/>
      <c r="AE1269" s="26"/>
      <c r="AF1269" s="26"/>
      <c r="AG1269" s="26"/>
      <c r="AH1269" s="26"/>
      <c r="AI1269" s="26"/>
      <c r="AJ1269" s="26"/>
      <c r="AK1269" s="26"/>
      <c r="AL1269" s="26"/>
      <c r="AM1269" s="26"/>
      <c r="AN1269" s="26"/>
      <c r="AO1269" s="26"/>
      <c r="AP1269" s="26"/>
      <c r="AQ1269" s="26"/>
      <c r="AR1269" s="26"/>
      <c r="AS1269" s="26"/>
      <c r="AT1269" s="26"/>
      <c r="AU1269" s="26"/>
      <c r="AV1269" s="26"/>
      <c r="AW1269" s="26"/>
      <c r="AX1269" s="26"/>
      <c r="AY1269" s="26"/>
      <c r="AZ1269" s="26"/>
      <c r="BA1269" s="26"/>
      <c r="BB1269" s="26"/>
      <c r="BC1269" s="26"/>
      <c r="BD1269" s="26"/>
      <c r="BE1269" s="26"/>
      <c r="BF1269" s="26"/>
      <c r="BG1269" s="26"/>
      <c r="BH1269" s="26"/>
      <c r="BI1269" s="26"/>
      <c r="BJ1269" s="26"/>
      <c r="BK1269" s="26"/>
      <c r="BL1269" s="41"/>
      <c r="BM1269" t="s">
        <v>100</v>
      </c>
    </row>
    <row r="1270" spans="1:65" x14ac:dyDescent="0.2">
      <c r="A1270" s="6"/>
      <c r="B1270" s="40" t="s">
        <v>13</v>
      </c>
      <c r="C1270" s="31" t="s">
        <v>44</v>
      </c>
      <c r="D1270" s="27">
        <v>0</v>
      </c>
      <c r="E1270" s="28">
        <v>0</v>
      </c>
      <c r="F1270" s="28">
        <v>0</v>
      </c>
      <c r="G1270" s="28">
        <v>0</v>
      </c>
      <c r="H1270" s="28">
        <v>0</v>
      </c>
      <c r="I1270" s="28">
        <v>0</v>
      </c>
      <c r="J1270" s="28">
        <v>0</v>
      </c>
      <c r="K1270" s="28">
        <v>0</v>
      </c>
      <c r="L1270" s="28">
        <v>0</v>
      </c>
      <c r="M1270" s="28">
        <v>0</v>
      </c>
      <c r="N1270" s="28">
        <v>0</v>
      </c>
      <c r="O1270" s="28">
        <v>0</v>
      </c>
      <c r="P1270" s="28">
        <v>0</v>
      </c>
      <c r="Q1270" s="28">
        <v>0.2</v>
      </c>
      <c r="R1270" s="28">
        <v>0.2</v>
      </c>
      <c r="S1270" s="28">
        <v>0.2</v>
      </c>
      <c r="T1270" s="28">
        <v>0.2</v>
      </c>
      <c r="U1270" s="28">
        <v>0.2</v>
      </c>
      <c r="V1270" s="28">
        <v>0.2</v>
      </c>
      <c r="W1270" s="28">
        <v>0.2</v>
      </c>
      <c r="X1270" s="47">
        <v>0.2</v>
      </c>
      <c r="Y1270" s="47">
        <v>0.2</v>
      </c>
      <c r="Z1270" s="47">
        <v>0.2</v>
      </c>
      <c r="AA1270" s="47">
        <v>0.2</v>
      </c>
      <c r="AB1270" s="47">
        <v>0.2</v>
      </c>
      <c r="AC1270" s="47">
        <v>0.2</v>
      </c>
      <c r="AD1270" s="47">
        <v>0.2</v>
      </c>
      <c r="AE1270" s="47">
        <v>0.2</v>
      </c>
      <c r="AF1270" s="47">
        <v>0.2</v>
      </c>
      <c r="AG1270" s="47">
        <v>0.2</v>
      </c>
      <c r="AH1270" s="47">
        <v>0.2</v>
      </c>
      <c r="AI1270" s="47">
        <v>0.2</v>
      </c>
      <c r="AJ1270" s="47">
        <v>0.2</v>
      </c>
      <c r="AK1270" s="47">
        <v>0.2</v>
      </c>
      <c r="AL1270" s="47">
        <v>0.2</v>
      </c>
      <c r="AM1270" s="47">
        <v>0.2</v>
      </c>
      <c r="AN1270" s="47">
        <v>0.2</v>
      </c>
      <c r="AO1270" s="47">
        <v>0.2</v>
      </c>
      <c r="AP1270" s="47">
        <v>0.2</v>
      </c>
      <c r="AQ1270" s="47">
        <v>0.2</v>
      </c>
      <c r="AR1270" s="47">
        <v>0.2</v>
      </c>
      <c r="AS1270" s="47">
        <v>0.2</v>
      </c>
      <c r="AT1270" s="47">
        <v>0.2</v>
      </c>
      <c r="AU1270" s="47">
        <v>0.2</v>
      </c>
      <c r="AV1270" s="47">
        <v>0.2</v>
      </c>
      <c r="AW1270" s="47">
        <v>0.2</v>
      </c>
      <c r="AX1270" s="47">
        <v>0.2</v>
      </c>
      <c r="AY1270" s="47">
        <v>0.2</v>
      </c>
      <c r="AZ1270" s="47">
        <v>0.2</v>
      </c>
      <c r="BA1270" s="47">
        <v>0.2</v>
      </c>
      <c r="BB1270" s="47">
        <v>0.2</v>
      </c>
      <c r="BC1270" s="47">
        <v>0.2</v>
      </c>
      <c r="BD1270" s="47">
        <v>0.2</v>
      </c>
      <c r="BE1270" s="47">
        <v>0.2</v>
      </c>
      <c r="BF1270" s="47">
        <v>0.2</v>
      </c>
      <c r="BG1270" s="47">
        <v>0.2</v>
      </c>
      <c r="BH1270" s="47">
        <v>0.2</v>
      </c>
      <c r="BI1270" s="47">
        <v>0.2</v>
      </c>
      <c r="BJ1270" s="47">
        <v>0.2</v>
      </c>
      <c r="BK1270" s="47">
        <v>0.2</v>
      </c>
      <c r="BL1270" s="54">
        <v>0.2</v>
      </c>
      <c r="BM1270" t="s">
        <v>100</v>
      </c>
    </row>
    <row r="1271" spans="1:65" x14ac:dyDescent="0.2">
      <c r="A1271" s="6"/>
      <c r="B1271" s="40" t="s">
        <v>13</v>
      </c>
      <c r="C1271" s="24" t="s">
        <v>74</v>
      </c>
      <c r="D1271" s="35">
        <v>0</v>
      </c>
      <c r="E1271" s="29">
        <v>0</v>
      </c>
      <c r="F1271" s="29">
        <v>0</v>
      </c>
      <c r="G1271" s="29">
        <v>0</v>
      </c>
      <c r="H1271" s="29">
        <v>0</v>
      </c>
      <c r="I1271" s="29">
        <v>0</v>
      </c>
      <c r="J1271" s="29">
        <v>0</v>
      </c>
      <c r="K1271" s="29">
        <v>0</v>
      </c>
      <c r="L1271" s="29">
        <v>0</v>
      </c>
      <c r="M1271" s="29">
        <v>0</v>
      </c>
      <c r="N1271" s="29">
        <v>0</v>
      </c>
      <c r="O1271" s="29">
        <v>0</v>
      </c>
      <c r="P1271" s="29">
        <v>0</v>
      </c>
      <c r="Q1271" s="29">
        <v>0.2</v>
      </c>
      <c r="R1271" s="29">
        <v>0.2</v>
      </c>
      <c r="S1271" s="29">
        <v>0.2</v>
      </c>
      <c r="T1271" s="29">
        <v>0.2</v>
      </c>
      <c r="U1271" s="29">
        <v>0.2</v>
      </c>
      <c r="V1271" s="29">
        <v>0.2</v>
      </c>
      <c r="W1271" s="29">
        <v>0.2</v>
      </c>
      <c r="X1271" s="26">
        <v>0</v>
      </c>
      <c r="Y1271" s="26">
        <v>0</v>
      </c>
      <c r="Z1271" s="26">
        <v>0</v>
      </c>
      <c r="AA1271" s="26">
        <v>0</v>
      </c>
      <c r="AB1271" s="26">
        <v>0</v>
      </c>
      <c r="AC1271" s="26">
        <v>0</v>
      </c>
      <c r="AD1271" s="26">
        <v>0</v>
      </c>
      <c r="AE1271" s="26">
        <v>0</v>
      </c>
      <c r="AF1271" s="26">
        <v>0</v>
      </c>
      <c r="AG1271" s="26">
        <v>0</v>
      </c>
      <c r="AH1271" s="26">
        <v>0</v>
      </c>
      <c r="AI1271" s="26"/>
      <c r="AJ1271" s="26"/>
      <c r="AK1271" s="26"/>
      <c r="AL1271" s="26"/>
      <c r="AM1271" s="26"/>
      <c r="AN1271" s="26"/>
      <c r="AO1271" s="26"/>
      <c r="AP1271" s="26"/>
      <c r="AQ1271" s="26"/>
      <c r="AR1271" s="26"/>
      <c r="AS1271" s="26"/>
      <c r="AT1271" s="26"/>
      <c r="AU1271" s="26"/>
      <c r="AV1271" s="26"/>
      <c r="AW1271" s="26"/>
      <c r="AX1271" s="26"/>
      <c r="AY1271" s="26"/>
      <c r="AZ1271" s="26"/>
      <c r="BA1271" s="26"/>
      <c r="BB1271" s="26"/>
      <c r="BC1271" s="26"/>
      <c r="BD1271" s="26"/>
      <c r="BE1271" s="26"/>
      <c r="BF1271" s="26"/>
      <c r="BG1271" s="26"/>
      <c r="BH1271" s="26"/>
      <c r="BI1271" s="26"/>
      <c r="BJ1271" s="26"/>
      <c r="BK1271" s="26"/>
      <c r="BL1271" s="41"/>
      <c r="BM1271" t="s">
        <v>100</v>
      </c>
    </row>
    <row r="1272" spans="1:65" x14ac:dyDescent="0.2">
      <c r="A1272" s="6"/>
      <c r="B1272" s="40" t="s">
        <v>13</v>
      </c>
      <c r="C1272" s="24" t="s">
        <v>83</v>
      </c>
      <c r="D1272" s="25"/>
      <c r="E1272" s="26"/>
      <c r="F1272" s="26"/>
      <c r="G1272" s="26"/>
      <c r="H1272" s="26"/>
      <c r="I1272" s="26"/>
      <c r="J1272" s="26"/>
      <c r="K1272" s="26"/>
      <c r="L1272" s="26"/>
      <c r="M1272" s="26"/>
      <c r="N1272" s="26"/>
      <c r="O1272" s="26"/>
      <c r="P1272" s="26"/>
      <c r="Q1272" s="26"/>
      <c r="R1272" s="26"/>
      <c r="S1272" s="26"/>
      <c r="T1272" s="26"/>
      <c r="U1272" s="26"/>
      <c r="V1272" s="26"/>
      <c r="W1272" s="30"/>
      <c r="X1272" s="30"/>
      <c r="Y1272" s="30"/>
      <c r="Z1272" s="30"/>
      <c r="AA1272" s="30"/>
      <c r="AB1272" s="30"/>
      <c r="AC1272" s="30"/>
      <c r="AD1272" s="30"/>
      <c r="AE1272" s="30"/>
      <c r="AF1272" s="30"/>
      <c r="AG1272" s="30"/>
      <c r="AH1272" s="30"/>
      <c r="AI1272" s="30"/>
      <c r="AJ1272" s="30"/>
      <c r="AK1272" s="30"/>
      <c r="AL1272" s="30"/>
      <c r="AM1272" s="30"/>
      <c r="AN1272" s="30"/>
      <c r="AO1272" s="30"/>
      <c r="AP1272" s="30"/>
      <c r="AQ1272" s="30"/>
      <c r="AR1272" s="30"/>
      <c r="AS1272" s="30"/>
      <c r="AT1272" s="30"/>
      <c r="AU1272" s="30"/>
      <c r="AV1272" s="30"/>
      <c r="AW1272" s="30"/>
      <c r="AX1272" s="30"/>
      <c r="AY1272" s="30"/>
      <c r="AZ1272" s="30"/>
      <c r="BA1272" s="30"/>
      <c r="BB1272" s="30"/>
      <c r="BC1272" s="30"/>
      <c r="BD1272" s="30"/>
      <c r="BE1272" s="30"/>
      <c r="BF1272" s="30"/>
      <c r="BG1272" s="30"/>
      <c r="BH1272" s="30"/>
      <c r="BI1272" s="30"/>
      <c r="BJ1272" s="30"/>
      <c r="BK1272" s="30"/>
      <c r="BL1272" s="43"/>
      <c r="BM1272" t="s">
        <v>100</v>
      </c>
    </row>
    <row r="1273" spans="1:65" x14ac:dyDescent="0.2">
      <c r="A1273" s="6"/>
      <c r="B1273" s="40" t="s">
        <v>13</v>
      </c>
      <c r="C1273" s="24" t="s">
        <v>75</v>
      </c>
      <c r="D1273" s="25"/>
      <c r="E1273" s="26"/>
      <c r="F1273" s="26"/>
      <c r="G1273" s="26"/>
      <c r="H1273" s="26"/>
      <c r="I1273" s="26"/>
      <c r="J1273" s="26"/>
      <c r="K1273" s="26"/>
      <c r="L1273" s="26"/>
      <c r="M1273" s="26"/>
      <c r="N1273" s="26"/>
      <c r="O1273" s="26"/>
      <c r="P1273" s="26"/>
      <c r="Q1273" s="26"/>
      <c r="R1273" s="26"/>
      <c r="S1273" s="26"/>
      <c r="T1273" s="26"/>
      <c r="U1273" s="26"/>
      <c r="V1273" s="26"/>
      <c r="W1273" s="26"/>
      <c r="X1273" s="26"/>
      <c r="Y1273" s="26"/>
      <c r="Z1273" s="26"/>
      <c r="AA1273" s="26"/>
      <c r="AB1273" s="26"/>
      <c r="AC1273" s="26"/>
      <c r="AD1273" s="26"/>
      <c r="AE1273" s="26"/>
      <c r="AF1273" s="26"/>
      <c r="AG1273" s="26"/>
      <c r="AH1273" s="26"/>
      <c r="AI1273" s="26"/>
      <c r="AJ1273" s="26"/>
      <c r="AK1273" s="26"/>
      <c r="AL1273" s="26"/>
      <c r="AM1273" s="26"/>
      <c r="AN1273" s="26"/>
      <c r="AO1273" s="26"/>
      <c r="AP1273" s="26"/>
      <c r="AQ1273" s="26"/>
      <c r="AR1273" s="26"/>
      <c r="AS1273" s="26"/>
      <c r="AT1273" s="26"/>
      <c r="AU1273" s="26"/>
      <c r="AV1273" s="26"/>
      <c r="AW1273" s="26"/>
      <c r="AX1273" s="26"/>
      <c r="AY1273" s="26"/>
      <c r="AZ1273" s="26"/>
      <c r="BA1273" s="26"/>
      <c r="BB1273" s="26"/>
      <c r="BC1273" s="26"/>
      <c r="BD1273" s="26"/>
      <c r="BE1273" s="26"/>
      <c r="BF1273" s="26"/>
      <c r="BG1273" s="26"/>
      <c r="BH1273" s="26"/>
      <c r="BI1273" s="26"/>
      <c r="BJ1273" s="26"/>
      <c r="BK1273" s="26"/>
      <c r="BL1273" s="41"/>
      <c r="BM1273" t="s">
        <v>100</v>
      </c>
    </row>
    <row r="1274" spans="1:65" x14ac:dyDescent="0.2">
      <c r="A1274" s="6"/>
      <c r="B1274" s="40" t="s">
        <v>13</v>
      </c>
      <c r="C1274" s="24" t="s">
        <v>79</v>
      </c>
      <c r="D1274" s="25"/>
      <c r="E1274" s="26"/>
      <c r="F1274" s="26"/>
      <c r="G1274" s="26"/>
      <c r="H1274" s="26"/>
      <c r="I1274" s="26"/>
      <c r="J1274" s="26"/>
      <c r="K1274" s="26"/>
      <c r="L1274" s="26"/>
      <c r="M1274" s="26"/>
      <c r="N1274" s="26"/>
      <c r="O1274" s="26"/>
      <c r="P1274" s="26"/>
      <c r="Q1274" s="26"/>
      <c r="R1274" s="26"/>
      <c r="S1274" s="26"/>
      <c r="T1274" s="26"/>
      <c r="U1274" s="26"/>
      <c r="V1274" s="26"/>
      <c r="W1274" s="26"/>
      <c r="X1274" s="26"/>
      <c r="Y1274" s="26"/>
      <c r="Z1274" s="26"/>
      <c r="AA1274" s="26"/>
      <c r="AB1274" s="26"/>
      <c r="AC1274" s="26"/>
      <c r="AD1274" s="26"/>
      <c r="AE1274" s="26"/>
      <c r="AF1274" s="26"/>
      <c r="AG1274" s="26"/>
      <c r="AH1274" s="26"/>
      <c r="AI1274" s="26"/>
      <c r="AJ1274" s="26"/>
      <c r="AK1274" s="26"/>
      <c r="AL1274" s="26"/>
      <c r="AM1274" s="26"/>
      <c r="AN1274" s="26"/>
      <c r="AO1274" s="26"/>
      <c r="AP1274" s="26"/>
      <c r="AQ1274" s="26"/>
      <c r="AR1274" s="26"/>
      <c r="AS1274" s="26"/>
      <c r="AT1274" s="26"/>
      <c r="AU1274" s="26"/>
      <c r="AV1274" s="26"/>
      <c r="AW1274" s="26"/>
      <c r="AX1274" s="26"/>
      <c r="AY1274" s="26"/>
      <c r="AZ1274" s="26"/>
      <c r="BA1274" s="26"/>
      <c r="BB1274" s="26"/>
      <c r="BC1274" s="26"/>
      <c r="BD1274" s="26"/>
      <c r="BE1274" s="26"/>
      <c r="BF1274" s="26"/>
      <c r="BG1274" s="26"/>
      <c r="BH1274" s="26"/>
      <c r="BI1274" s="26"/>
      <c r="BJ1274" s="26"/>
      <c r="BK1274" s="26"/>
      <c r="BL1274" s="41"/>
      <c r="BM1274" t="s">
        <v>100</v>
      </c>
    </row>
    <row r="1275" spans="1:65" x14ac:dyDescent="0.2">
      <c r="A1275" s="6"/>
      <c r="B1275" s="40" t="s">
        <v>13</v>
      </c>
      <c r="C1275" s="24" t="s">
        <v>80</v>
      </c>
      <c r="D1275" s="25"/>
      <c r="E1275" s="26"/>
      <c r="F1275" s="26"/>
      <c r="G1275" s="26"/>
      <c r="H1275" s="26"/>
      <c r="I1275" s="26"/>
      <c r="J1275" s="26"/>
      <c r="K1275" s="26"/>
      <c r="L1275" s="26"/>
      <c r="M1275" s="26"/>
      <c r="N1275" s="26"/>
      <c r="O1275" s="26"/>
      <c r="P1275" s="26"/>
      <c r="Q1275" s="26"/>
      <c r="R1275" s="26"/>
      <c r="S1275" s="26"/>
      <c r="T1275" s="26"/>
      <c r="U1275" s="26"/>
      <c r="V1275" s="26"/>
      <c r="W1275" s="26"/>
      <c r="X1275" s="26"/>
      <c r="Y1275" s="26"/>
      <c r="Z1275" s="26"/>
      <c r="AA1275" s="26"/>
      <c r="AB1275" s="26"/>
      <c r="AC1275" s="26"/>
      <c r="AD1275" s="26"/>
      <c r="AE1275" s="26"/>
      <c r="AF1275" s="26"/>
      <c r="AG1275" s="26"/>
      <c r="AH1275" s="26"/>
      <c r="AI1275" s="26"/>
      <c r="AJ1275" s="26"/>
      <c r="AK1275" s="26"/>
      <c r="AL1275" s="26"/>
      <c r="AM1275" s="26"/>
      <c r="AN1275" s="26"/>
      <c r="AO1275" s="26"/>
      <c r="AP1275" s="26"/>
      <c r="AQ1275" s="26"/>
      <c r="AR1275" s="26"/>
      <c r="AS1275" s="26"/>
      <c r="AT1275" s="26"/>
      <c r="AU1275" s="26"/>
      <c r="AV1275" s="26"/>
      <c r="AW1275" s="26"/>
      <c r="AX1275" s="26"/>
      <c r="AY1275" s="26"/>
      <c r="AZ1275" s="26"/>
      <c r="BA1275" s="26"/>
      <c r="BB1275" s="26"/>
      <c r="BC1275" s="26"/>
      <c r="BD1275" s="26"/>
      <c r="BE1275" s="26"/>
      <c r="BF1275" s="26"/>
      <c r="BG1275" s="26"/>
      <c r="BH1275" s="26"/>
      <c r="BI1275" s="26"/>
      <c r="BJ1275" s="26"/>
      <c r="BK1275" s="26"/>
      <c r="BL1275" s="41"/>
      <c r="BM1275" t="s">
        <v>100</v>
      </c>
    </row>
    <row r="1276" spans="1:65" ht="13.5" thickBot="1" x14ac:dyDescent="0.25">
      <c r="A1276" s="6"/>
      <c r="B1276" s="46" t="s">
        <v>13</v>
      </c>
      <c r="C1276" s="24" t="s">
        <v>78</v>
      </c>
      <c r="D1276" s="25"/>
      <c r="E1276" s="26"/>
      <c r="F1276" s="26"/>
      <c r="G1276" s="26"/>
      <c r="H1276" s="26"/>
      <c r="I1276" s="26"/>
      <c r="J1276" s="26"/>
      <c r="K1276" s="26"/>
      <c r="L1276" s="26"/>
      <c r="M1276" s="26"/>
      <c r="N1276" s="26"/>
      <c r="O1276" s="26"/>
      <c r="P1276" s="26"/>
      <c r="Q1276" s="26"/>
      <c r="R1276" s="26"/>
      <c r="S1276" s="26"/>
      <c r="T1276" s="26"/>
      <c r="U1276" s="26"/>
      <c r="V1276" s="26"/>
      <c r="W1276" s="26"/>
      <c r="X1276" s="26"/>
      <c r="Y1276" s="26"/>
      <c r="Z1276" s="26"/>
      <c r="AA1276" s="26"/>
      <c r="AB1276" s="26"/>
      <c r="AC1276" s="26"/>
      <c r="AD1276" s="26"/>
      <c r="AE1276" s="26"/>
      <c r="AF1276" s="26"/>
      <c r="AG1276" s="26"/>
      <c r="AH1276" s="26"/>
      <c r="AI1276" s="26"/>
      <c r="AJ1276" s="26"/>
      <c r="AK1276" s="26"/>
      <c r="AL1276" s="26"/>
      <c r="AM1276" s="26"/>
      <c r="AN1276" s="26"/>
      <c r="AO1276" s="26"/>
      <c r="AP1276" s="26"/>
      <c r="AQ1276" s="26"/>
      <c r="AR1276" s="26"/>
      <c r="AS1276" s="26"/>
      <c r="AT1276" s="26"/>
      <c r="AU1276" s="26"/>
      <c r="AV1276" s="26"/>
      <c r="AW1276" s="26"/>
      <c r="AX1276" s="26"/>
      <c r="AY1276" s="26"/>
      <c r="AZ1276" s="26"/>
      <c r="BA1276" s="26"/>
      <c r="BB1276" s="26"/>
      <c r="BC1276" s="26"/>
      <c r="BD1276" s="26"/>
      <c r="BE1276" s="26"/>
      <c r="BF1276" s="26"/>
      <c r="BG1276" s="26"/>
      <c r="BH1276" s="26"/>
      <c r="BI1276" s="26"/>
      <c r="BJ1276" s="26"/>
      <c r="BK1276" s="26"/>
      <c r="BL1276" s="41"/>
      <c r="BM1276" t="s">
        <v>100</v>
      </c>
    </row>
    <row r="1277" spans="1:65" x14ac:dyDescent="0.2">
      <c r="B1277" s="204" t="s">
        <v>57</v>
      </c>
      <c r="C1277" s="37" t="s">
        <v>6</v>
      </c>
      <c r="D1277" s="38">
        <v>2</v>
      </c>
      <c r="E1277" s="38">
        <v>2</v>
      </c>
      <c r="F1277" s="38">
        <v>22</v>
      </c>
      <c r="G1277" s="38">
        <v>26</v>
      </c>
      <c r="H1277" s="38">
        <v>26</v>
      </c>
      <c r="I1277" s="38">
        <v>26</v>
      </c>
      <c r="J1277" s="38">
        <v>26</v>
      </c>
      <c r="K1277" s="38">
        <v>26</v>
      </c>
      <c r="L1277" s="38">
        <v>28</v>
      </c>
      <c r="M1277" s="38">
        <v>29</v>
      </c>
      <c r="N1277" s="38">
        <v>30</v>
      </c>
      <c r="O1277" s="38">
        <v>36</v>
      </c>
      <c r="P1277" s="38">
        <v>59</v>
      </c>
      <c r="Q1277" s="38">
        <v>65.900000000000006</v>
      </c>
      <c r="R1277" s="38">
        <v>68.900000000000006</v>
      </c>
      <c r="S1277" s="38">
        <v>68.2</v>
      </c>
      <c r="T1277" s="38">
        <v>69.900000000000006</v>
      </c>
      <c r="U1277" s="38">
        <v>77.099999999999994</v>
      </c>
      <c r="V1277" s="38">
        <v>78.2</v>
      </c>
      <c r="W1277" s="38">
        <v>78.2</v>
      </c>
      <c r="X1277" s="38">
        <v>125.75360260860418</v>
      </c>
      <c r="Y1277" s="38">
        <v>173.30720521720838</v>
      </c>
      <c r="Z1277" s="38">
        <v>220.86080782581257</v>
      </c>
      <c r="AA1277" s="38">
        <v>268.41441043441677</v>
      </c>
      <c r="AB1277" s="38">
        <v>315.96801304302096</v>
      </c>
      <c r="AC1277" s="38">
        <v>363.52161565162515</v>
      </c>
      <c r="AD1277" s="38">
        <v>423.25992975626963</v>
      </c>
      <c r="AE1277" s="38">
        <v>482.9982438609141</v>
      </c>
      <c r="AF1277" s="38">
        <v>542.73655796555852</v>
      </c>
      <c r="AG1277" s="38">
        <v>602.47487207020299</v>
      </c>
      <c r="AH1277" s="38">
        <v>662.21318617484746</v>
      </c>
      <c r="AI1277" s="38">
        <v>662.21318617484746</v>
      </c>
      <c r="AJ1277" s="38">
        <v>662.21318617484746</v>
      </c>
      <c r="AK1277" s="38">
        <v>662.21318617484746</v>
      </c>
      <c r="AL1277" s="38">
        <v>662.21318617484746</v>
      </c>
      <c r="AM1277" s="38">
        <v>662.21318617484746</v>
      </c>
      <c r="AN1277" s="38">
        <v>662.21318617484746</v>
      </c>
      <c r="AO1277" s="38">
        <v>662.21318617484746</v>
      </c>
      <c r="AP1277" s="38">
        <v>662.21318617484746</v>
      </c>
      <c r="AQ1277" s="38">
        <v>662.21318617484746</v>
      </c>
      <c r="AR1277" s="38">
        <v>662.21318617484746</v>
      </c>
      <c r="AS1277" s="38">
        <v>662.21318617484746</v>
      </c>
      <c r="AT1277" s="38">
        <v>662.21318617484746</v>
      </c>
      <c r="AU1277" s="38">
        <v>662.21318617484746</v>
      </c>
      <c r="AV1277" s="38">
        <v>662.21318617484746</v>
      </c>
      <c r="AW1277" s="38">
        <v>662.21318617484746</v>
      </c>
      <c r="AX1277" s="38">
        <v>662.21318617484746</v>
      </c>
      <c r="AY1277" s="38">
        <v>662.21318617484746</v>
      </c>
      <c r="AZ1277" s="38">
        <v>662.21318617484746</v>
      </c>
      <c r="BA1277" s="38">
        <v>662.21318617484746</v>
      </c>
      <c r="BB1277" s="38">
        <v>662.21318617484746</v>
      </c>
      <c r="BC1277" s="38">
        <v>662.21318617484746</v>
      </c>
      <c r="BD1277" s="38">
        <v>662.21318617484746</v>
      </c>
      <c r="BE1277" s="38">
        <v>662.21318617484746</v>
      </c>
      <c r="BF1277" s="38">
        <v>662.21318617484746</v>
      </c>
      <c r="BG1277" s="38">
        <v>662.21318617484746</v>
      </c>
      <c r="BH1277" s="38">
        <v>662.21318617484746</v>
      </c>
      <c r="BI1277" s="38">
        <v>662.21318617484746</v>
      </c>
      <c r="BJ1277" s="38">
        <v>662.21318617484746</v>
      </c>
      <c r="BK1277" s="38">
        <v>662.21318617484746</v>
      </c>
      <c r="BL1277" s="39">
        <v>662.21318617484746</v>
      </c>
      <c r="BM1277" t="s">
        <v>100</v>
      </c>
    </row>
    <row r="1278" spans="1:65" x14ac:dyDescent="0.2">
      <c r="A1278" s="6"/>
      <c r="B1278" s="40" t="s">
        <v>57</v>
      </c>
      <c r="C1278" s="24" t="s">
        <v>74</v>
      </c>
      <c r="D1278" s="35">
        <v>2</v>
      </c>
      <c r="E1278" s="29">
        <v>2</v>
      </c>
      <c r="F1278" s="29">
        <v>22</v>
      </c>
      <c r="G1278" s="29">
        <v>26</v>
      </c>
      <c r="H1278" s="29">
        <v>26</v>
      </c>
      <c r="I1278" s="29">
        <v>26</v>
      </c>
      <c r="J1278" s="29">
        <v>26</v>
      </c>
      <c r="K1278" s="29">
        <v>26</v>
      </c>
      <c r="L1278" s="29">
        <v>28</v>
      </c>
      <c r="M1278" s="29">
        <v>29</v>
      </c>
      <c r="N1278" s="29">
        <v>30</v>
      </c>
      <c r="O1278" s="29">
        <v>36</v>
      </c>
      <c r="P1278" s="29">
        <v>59</v>
      </c>
      <c r="Q1278" s="29">
        <v>65.900000000000006</v>
      </c>
      <c r="R1278" s="29">
        <v>68.900000000000006</v>
      </c>
      <c r="S1278" s="29">
        <v>68.2</v>
      </c>
      <c r="T1278" s="29">
        <v>69.900000000000006</v>
      </c>
      <c r="U1278" s="29">
        <v>77.099999999999994</v>
      </c>
      <c r="V1278" s="29">
        <v>78.2</v>
      </c>
      <c r="W1278" s="29">
        <v>78.2</v>
      </c>
      <c r="X1278" s="26">
        <v>143.66197183098592</v>
      </c>
      <c r="Y1278" s="26">
        <v>0</v>
      </c>
      <c r="Z1278" s="26">
        <v>0</v>
      </c>
      <c r="AA1278" s="26">
        <v>0</v>
      </c>
      <c r="AB1278" s="26">
        <v>0</v>
      </c>
      <c r="AC1278" s="26">
        <v>363.5216156516251</v>
      </c>
      <c r="AD1278" s="26">
        <v>0</v>
      </c>
      <c r="AE1278" s="26">
        <v>0</v>
      </c>
      <c r="AF1278" s="26">
        <v>0</v>
      </c>
      <c r="AG1278" s="26">
        <v>0</v>
      </c>
      <c r="AH1278" s="26">
        <v>662.21318617484746</v>
      </c>
      <c r="AI1278" s="26"/>
      <c r="AJ1278" s="26"/>
      <c r="AK1278" s="26"/>
      <c r="AL1278" s="26"/>
      <c r="AM1278" s="26"/>
      <c r="AN1278" s="26"/>
      <c r="AO1278" s="26"/>
      <c r="AP1278" s="26"/>
      <c r="AQ1278" s="26"/>
      <c r="AR1278" s="26"/>
      <c r="AS1278" s="26"/>
      <c r="AT1278" s="26"/>
      <c r="AU1278" s="26"/>
      <c r="AV1278" s="26"/>
      <c r="AW1278" s="26"/>
      <c r="AX1278" s="26"/>
      <c r="AY1278" s="26"/>
      <c r="AZ1278" s="26"/>
      <c r="BA1278" s="26"/>
      <c r="BB1278" s="26"/>
      <c r="BC1278" s="26"/>
      <c r="BD1278" s="26"/>
      <c r="BE1278" s="26"/>
      <c r="BF1278" s="26"/>
      <c r="BG1278" s="26"/>
      <c r="BH1278" s="26"/>
      <c r="BI1278" s="26"/>
      <c r="BJ1278" s="26"/>
      <c r="BK1278" s="26"/>
      <c r="BL1278" s="41"/>
      <c r="BM1278" t="s">
        <v>100</v>
      </c>
    </row>
    <row r="1279" spans="1:65" x14ac:dyDescent="0.2">
      <c r="A1279" s="6"/>
      <c r="B1279" s="40" t="s">
        <v>57</v>
      </c>
      <c r="C1279" s="24" t="s">
        <v>83</v>
      </c>
      <c r="D1279" s="25"/>
      <c r="E1279" s="26"/>
      <c r="F1279" s="26"/>
      <c r="G1279" s="26"/>
      <c r="H1279" s="26"/>
      <c r="I1279" s="26"/>
      <c r="J1279" s="26"/>
      <c r="K1279" s="26"/>
      <c r="L1279" s="26"/>
      <c r="M1279" s="26"/>
      <c r="N1279" s="26"/>
      <c r="O1279" s="26"/>
      <c r="P1279" s="26"/>
      <c r="Q1279" s="26"/>
      <c r="R1279" s="26"/>
      <c r="S1279" s="26"/>
      <c r="T1279" s="26"/>
      <c r="U1279" s="26"/>
      <c r="V1279" s="26"/>
      <c r="X1279" s="30">
        <v>47.553602608604187</v>
      </c>
      <c r="Y1279" s="30">
        <v>47.553602608604187</v>
      </c>
      <c r="Z1279" s="30">
        <v>47.553602608604187</v>
      </c>
      <c r="AA1279" s="30">
        <v>47.553602608604187</v>
      </c>
      <c r="AB1279" s="30">
        <v>47.553602608604187</v>
      </c>
      <c r="AC1279" s="30">
        <v>47.553602608604187</v>
      </c>
      <c r="AD1279" s="30">
        <v>59.738314104644459</v>
      </c>
      <c r="AE1279" s="30">
        <v>59.738314104644459</v>
      </c>
      <c r="AF1279" s="30">
        <v>59.738314104644459</v>
      </c>
      <c r="AG1279" s="30">
        <v>59.738314104644459</v>
      </c>
      <c r="AH1279" s="30">
        <v>59.738314104644459</v>
      </c>
      <c r="AI1279" s="44"/>
      <c r="AJ1279" s="44"/>
      <c r="AK1279" s="44"/>
      <c r="AL1279" s="44"/>
      <c r="AM1279" s="44"/>
      <c r="AN1279" s="44"/>
      <c r="AO1279" s="44"/>
      <c r="AP1279" s="44"/>
      <c r="AQ1279" s="44"/>
      <c r="AR1279" s="44"/>
      <c r="AS1279" s="44"/>
      <c r="AT1279" s="44"/>
      <c r="AU1279" s="44"/>
      <c r="AV1279" s="44"/>
      <c r="AW1279" s="44"/>
      <c r="AX1279" s="44"/>
      <c r="AY1279" s="44"/>
      <c r="AZ1279" s="44"/>
      <c r="BA1279" s="44"/>
      <c r="BB1279" s="44"/>
      <c r="BC1279" s="30"/>
      <c r="BD1279" s="30"/>
      <c r="BE1279" s="30"/>
      <c r="BF1279" s="30"/>
      <c r="BG1279" s="30"/>
      <c r="BH1279" s="30"/>
      <c r="BI1279" s="30"/>
      <c r="BJ1279" s="30"/>
      <c r="BK1279" s="30"/>
      <c r="BL1279" s="43"/>
      <c r="BM1279" t="s">
        <v>100</v>
      </c>
    </row>
    <row r="1280" spans="1:65" x14ac:dyDescent="0.2">
      <c r="A1280" s="6"/>
      <c r="B1280" s="40" t="s">
        <v>57</v>
      </c>
      <c r="C1280" s="24" t="s">
        <v>75</v>
      </c>
      <c r="D1280" s="25"/>
      <c r="E1280" s="26"/>
      <c r="F1280" s="26"/>
      <c r="G1280" s="26"/>
      <c r="H1280" s="26"/>
      <c r="I1280" s="26"/>
      <c r="J1280" s="26"/>
      <c r="K1280" s="26"/>
      <c r="L1280" s="26"/>
      <c r="M1280" s="26"/>
      <c r="N1280" s="26"/>
      <c r="O1280" s="26"/>
      <c r="P1280" s="26"/>
      <c r="Q1280" s="26"/>
      <c r="R1280" s="26"/>
      <c r="S1280" s="26"/>
      <c r="T1280" s="26"/>
      <c r="U1280" s="26"/>
      <c r="V1280" s="26"/>
      <c r="W1280" s="26"/>
      <c r="X1280" s="26"/>
      <c r="Y1280" s="26"/>
      <c r="Z1280" s="26"/>
      <c r="AA1280" s="26"/>
      <c r="AB1280" s="26"/>
      <c r="AC1280" s="26"/>
      <c r="AD1280" s="26"/>
      <c r="AE1280" s="26"/>
      <c r="AF1280" s="26"/>
      <c r="AG1280" s="26"/>
      <c r="AH1280" s="26"/>
      <c r="AI1280" s="26"/>
      <c r="AJ1280" s="26"/>
      <c r="AK1280" s="26"/>
      <c r="AL1280" s="26"/>
      <c r="AM1280" s="26"/>
      <c r="AN1280" s="26"/>
      <c r="AO1280" s="26"/>
      <c r="AP1280" s="26"/>
      <c r="AQ1280" s="26"/>
      <c r="AR1280" s="26"/>
      <c r="AS1280" s="26"/>
      <c r="AT1280" s="26"/>
      <c r="AU1280" s="26"/>
      <c r="AV1280" s="26"/>
      <c r="AW1280" s="26"/>
      <c r="AX1280" s="26"/>
      <c r="AY1280" s="26"/>
      <c r="AZ1280" s="26"/>
      <c r="BA1280" s="26"/>
      <c r="BB1280" s="26"/>
      <c r="BC1280" s="26"/>
      <c r="BD1280" s="26"/>
      <c r="BE1280" s="26"/>
      <c r="BF1280" s="26"/>
      <c r="BG1280" s="26"/>
      <c r="BH1280" s="26"/>
      <c r="BI1280" s="26"/>
      <c r="BJ1280" s="26"/>
      <c r="BK1280" s="26"/>
      <c r="BL1280" s="41"/>
      <c r="BM1280" t="s">
        <v>100</v>
      </c>
    </row>
    <row r="1281" spans="1:65" x14ac:dyDescent="0.2">
      <c r="A1281" s="6"/>
      <c r="B1281" s="40" t="s">
        <v>57</v>
      </c>
      <c r="C1281" s="24" t="s">
        <v>79</v>
      </c>
      <c r="D1281" s="25"/>
      <c r="E1281" s="26"/>
      <c r="F1281" s="26"/>
      <c r="G1281" s="26"/>
      <c r="H1281" s="26"/>
      <c r="I1281" s="26"/>
      <c r="J1281" s="26"/>
      <c r="K1281" s="26"/>
      <c r="L1281" s="26"/>
      <c r="M1281" s="26"/>
      <c r="N1281" s="26"/>
      <c r="O1281" s="26"/>
      <c r="P1281" s="26"/>
      <c r="Q1281" s="26"/>
      <c r="R1281" s="26"/>
      <c r="S1281" s="26"/>
      <c r="T1281" s="26"/>
      <c r="U1281" s="26"/>
      <c r="V1281" s="26"/>
      <c r="W1281" s="26"/>
      <c r="X1281" s="26"/>
      <c r="Y1281" s="26"/>
      <c r="Z1281" s="26"/>
      <c r="AA1281" s="26"/>
      <c r="AB1281" s="26"/>
      <c r="AC1281" s="26"/>
      <c r="AD1281" s="26"/>
      <c r="AE1281" s="26"/>
      <c r="AF1281" s="26"/>
      <c r="AG1281" s="26"/>
      <c r="AH1281" s="26"/>
      <c r="AI1281" s="26"/>
      <c r="AJ1281" s="26"/>
      <c r="AK1281" s="26"/>
      <c r="AL1281" s="26"/>
      <c r="AM1281" s="26"/>
      <c r="AN1281" s="26"/>
      <c r="AO1281" s="26"/>
      <c r="AP1281" s="26"/>
      <c r="AQ1281" s="26"/>
      <c r="AR1281" s="26"/>
      <c r="AS1281" s="26"/>
      <c r="AT1281" s="26"/>
      <c r="AU1281" s="26"/>
      <c r="AV1281" s="26"/>
      <c r="AW1281" s="26"/>
      <c r="AX1281" s="26"/>
      <c r="AY1281" s="26"/>
      <c r="AZ1281" s="26"/>
      <c r="BA1281" s="26"/>
      <c r="BB1281" s="26"/>
      <c r="BC1281" s="26"/>
      <c r="BD1281" s="26"/>
      <c r="BE1281" s="26"/>
      <c r="BF1281" s="26"/>
      <c r="BG1281" s="26"/>
      <c r="BH1281" s="26"/>
      <c r="BI1281" s="26"/>
      <c r="BJ1281" s="26"/>
      <c r="BK1281" s="26"/>
      <c r="BL1281" s="41"/>
      <c r="BM1281" t="s">
        <v>100</v>
      </c>
    </row>
    <row r="1282" spans="1:65" x14ac:dyDescent="0.2">
      <c r="A1282" s="6"/>
      <c r="B1282" s="40" t="s">
        <v>57</v>
      </c>
      <c r="C1282" s="24" t="s">
        <v>240</v>
      </c>
      <c r="D1282" s="25"/>
      <c r="E1282" s="26"/>
      <c r="F1282" s="26"/>
      <c r="G1282" s="26"/>
      <c r="H1282" s="26"/>
      <c r="I1282" s="26"/>
      <c r="J1282" s="26"/>
      <c r="K1282" s="26"/>
      <c r="L1282" s="26"/>
      <c r="M1282" s="26"/>
      <c r="N1282" s="26"/>
      <c r="O1282" s="26"/>
      <c r="P1282" s="26"/>
      <c r="Q1282" s="26"/>
      <c r="R1282" s="26"/>
      <c r="S1282" s="26"/>
      <c r="T1282" s="26"/>
      <c r="U1282" s="26"/>
      <c r="V1282" s="26"/>
      <c r="W1282" s="33">
        <v>0</v>
      </c>
      <c r="X1282" s="33">
        <v>0</v>
      </c>
      <c r="Y1282" s="33">
        <v>0</v>
      </c>
      <c r="Z1282" s="33">
        <v>0</v>
      </c>
      <c r="AA1282" s="33">
        <v>0</v>
      </c>
      <c r="AB1282" s="33">
        <v>0</v>
      </c>
      <c r="AC1282" s="33">
        <v>0</v>
      </c>
      <c r="AD1282" s="33">
        <v>0</v>
      </c>
      <c r="AE1282" s="33">
        <v>0</v>
      </c>
      <c r="AF1282" s="33">
        <v>0</v>
      </c>
      <c r="AG1282" s="33">
        <v>0</v>
      </c>
      <c r="AH1282" s="33">
        <v>0</v>
      </c>
      <c r="AI1282" s="26"/>
      <c r="AJ1282" s="26"/>
      <c r="AK1282" s="26"/>
      <c r="AL1282" s="26"/>
      <c r="AM1282" s="26"/>
      <c r="AN1282" s="26"/>
      <c r="AO1282" s="26"/>
      <c r="AP1282" s="26"/>
      <c r="AQ1282" s="26"/>
      <c r="AR1282" s="26"/>
      <c r="AS1282" s="26"/>
      <c r="AT1282" s="26"/>
      <c r="AU1282" s="26"/>
      <c r="AV1282" s="26"/>
      <c r="AW1282" s="26"/>
      <c r="AX1282" s="26"/>
      <c r="AY1282" s="26"/>
      <c r="AZ1282" s="26"/>
      <c r="BA1282" s="26"/>
      <c r="BB1282" s="26"/>
      <c r="BC1282" s="26"/>
      <c r="BD1282" s="26"/>
      <c r="BE1282" s="26"/>
      <c r="BF1282" s="26"/>
      <c r="BG1282" s="26"/>
      <c r="BH1282" s="26"/>
      <c r="BI1282" s="26"/>
      <c r="BJ1282" s="26"/>
      <c r="BK1282" s="26"/>
      <c r="BL1282" s="41"/>
      <c r="BM1282" t="s">
        <v>100</v>
      </c>
    </row>
    <row r="1283" spans="1:65" x14ac:dyDescent="0.2">
      <c r="A1283" s="6"/>
      <c r="B1283" s="40" t="s">
        <v>57</v>
      </c>
      <c r="C1283" s="24" t="s">
        <v>78</v>
      </c>
      <c r="D1283" s="25"/>
      <c r="E1283" s="26"/>
      <c r="F1283" s="26"/>
      <c r="G1283" s="26"/>
      <c r="H1283" s="26"/>
      <c r="I1283" s="26"/>
      <c r="J1283" s="26"/>
      <c r="K1283" s="26"/>
      <c r="L1283" s="26"/>
      <c r="M1283" s="26"/>
      <c r="N1283" s="26"/>
      <c r="O1283" s="26"/>
      <c r="P1283" s="26"/>
      <c r="Q1283" s="26"/>
      <c r="R1283" s="26"/>
      <c r="S1283" s="26"/>
      <c r="T1283" s="26"/>
      <c r="U1283" s="26"/>
      <c r="V1283" s="26"/>
      <c r="W1283" s="26"/>
      <c r="X1283" s="26"/>
      <c r="Y1283" s="26"/>
      <c r="Z1283" s="26"/>
      <c r="AA1283" s="26"/>
      <c r="AB1283" s="26"/>
      <c r="AC1283" s="26"/>
      <c r="AD1283" s="26"/>
      <c r="AE1283" s="26"/>
      <c r="AF1283" s="26"/>
      <c r="AG1283" s="26"/>
      <c r="AH1283" s="26"/>
      <c r="AI1283" s="26"/>
      <c r="AJ1283" s="26"/>
      <c r="AK1283" s="26"/>
      <c r="AL1283" s="26"/>
      <c r="AM1283" s="26"/>
      <c r="AN1283" s="26"/>
      <c r="AO1283" s="26"/>
      <c r="AP1283" s="26"/>
      <c r="AQ1283" s="26"/>
      <c r="AR1283" s="26"/>
      <c r="AS1283" s="26"/>
      <c r="AT1283" s="26"/>
      <c r="AU1283" s="26"/>
      <c r="AV1283" s="26"/>
      <c r="AW1283" s="26"/>
      <c r="AX1283" s="26"/>
      <c r="AY1283" s="26"/>
      <c r="AZ1283" s="26"/>
      <c r="BA1283" s="26"/>
      <c r="BB1283" s="26"/>
      <c r="BC1283" s="26"/>
      <c r="BD1283" s="26"/>
      <c r="BE1283" s="26"/>
      <c r="BF1283" s="26"/>
      <c r="BG1283" s="26"/>
      <c r="BH1283" s="26"/>
      <c r="BI1283" s="26"/>
      <c r="BJ1283" s="26"/>
      <c r="BK1283" s="26"/>
      <c r="BL1283" s="41"/>
      <c r="BM1283" t="s">
        <v>100</v>
      </c>
    </row>
    <row r="1284" spans="1:65" x14ac:dyDescent="0.2">
      <c r="A1284" s="6"/>
      <c r="B1284" s="40" t="s">
        <v>57</v>
      </c>
      <c r="C1284" s="31" t="s">
        <v>1</v>
      </c>
      <c r="D1284" s="27">
        <v>0</v>
      </c>
      <c r="E1284" s="28">
        <v>0</v>
      </c>
      <c r="F1284" s="28">
        <v>0</v>
      </c>
      <c r="G1284" s="28">
        <v>0</v>
      </c>
      <c r="H1284" s="28">
        <v>0</v>
      </c>
      <c r="I1284" s="28">
        <v>0</v>
      </c>
      <c r="J1284" s="28">
        <v>0</v>
      </c>
      <c r="K1284" s="28">
        <v>0</v>
      </c>
      <c r="L1284" s="28">
        <v>0</v>
      </c>
      <c r="M1284" s="28">
        <v>0</v>
      </c>
      <c r="N1284" s="28">
        <v>0</v>
      </c>
      <c r="O1284" s="28">
        <v>0</v>
      </c>
      <c r="P1284" s="28">
        <v>0</v>
      </c>
      <c r="Q1284" s="28">
        <v>0</v>
      </c>
      <c r="R1284" s="28">
        <v>0</v>
      </c>
      <c r="S1284" s="28">
        <v>0</v>
      </c>
      <c r="T1284" s="28">
        <v>0</v>
      </c>
      <c r="U1284" s="28">
        <v>0</v>
      </c>
      <c r="V1284" s="28">
        <v>0</v>
      </c>
      <c r="W1284" s="28">
        <v>0</v>
      </c>
      <c r="X1284" s="28">
        <v>0</v>
      </c>
      <c r="Y1284" s="28">
        <v>0</v>
      </c>
      <c r="Z1284" s="28">
        <v>0</v>
      </c>
      <c r="AA1284" s="28">
        <v>0</v>
      </c>
      <c r="AB1284" s="28">
        <v>0</v>
      </c>
      <c r="AC1284" s="28">
        <v>0</v>
      </c>
      <c r="AD1284" s="28">
        <v>0</v>
      </c>
      <c r="AE1284" s="28">
        <v>0</v>
      </c>
      <c r="AF1284" s="28">
        <v>0</v>
      </c>
      <c r="AG1284" s="28">
        <v>0</v>
      </c>
      <c r="AH1284" s="28">
        <v>0</v>
      </c>
      <c r="AI1284" s="28">
        <v>0</v>
      </c>
      <c r="AJ1284" s="28">
        <v>0</v>
      </c>
      <c r="AK1284" s="28">
        <v>0</v>
      </c>
      <c r="AL1284" s="28">
        <v>0</v>
      </c>
      <c r="AM1284" s="28">
        <v>0</v>
      </c>
      <c r="AN1284" s="28">
        <v>0</v>
      </c>
      <c r="AO1284" s="28">
        <v>0</v>
      </c>
      <c r="AP1284" s="28">
        <v>0</v>
      </c>
      <c r="AQ1284" s="28">
        <v>0</v>
      </c>
      <c r="AR1284" s="28">
        <v>0</v>
      </c>
      <c r="AS1284" s="28">
        <v>0</v>
      </c>
      <c r="AT1284" s="28">
        <v>0</v>
      </c>
      <c r="AU1284" s="28">
        <v>0</v>
      </c>
      <c r="AV1284" s="28">
        <v>0</v>
      </c>
      <c r="AW1284" s="28">
        <v>0</v>
      </c>
      <c r="AX1284" s="28">
        <v>0</v>
      </c>
      <c r="AY1284" s="28">
        <v>0</v>
      </c>
      <c r="AZ1284" s="28">
        <v>0</v>
      </c>
      <c r="BA1284" s="28">
        <v>0</v>
      </c>
      <c r="BB1284" s="28">
        <v>0</v>
      </c>
      <c r="BC1284" s="28">
        <v>0</v>
      </c>
      <c r="BD1284" s="28">
        <v>0</v>
      </c>
      <c r="BE1284" s="28">
        <v>0</v>
      </c>
      <c r="BF1284" s="28">
        <v>0</v>
      </c>
      <c r="BG1284" s="28">
        <v>0</v>
      </c>
      <c r="BH1284" s="28">
        <v>0</v>
      </c>
      <c r="BI1284" s="28">
        <v>0</v>
      </c>
      <c r="BJ1284" s="28">
        <v>0</v>
      </c>
      <c r="BK1284" s="28">
        <v>0</v>
      </c>
      <c r="BL1284" s="42">
        <v>0</v>
      </c>
      <c r="BM1284" t="s">
        <v>100</v>
      </c>
    </row>
    <row r="1285" spans="1:65" x14ac:dyDescent="0.2">
      <c r="A1285" s="6"/>
      <c r="B1285" s="40" t="s">
        <v>57</v>
      </c>
      <c r="C1285" s="24" t="s">
        <v>74</v>
      </c>
      <c r="D1285" s="35">
        <v>0</v>
      </c>
      <c r="E1285" s="29">
        <v>0</v>
      </c>
      <c r="F1285" s="29">
        <v>0</v>
      </c>
      <c r="G1285" s="29">
        <v>0</v>
      </c>
      <c r="H1285" s="29">
        <v>0</v>
      </c>
      <c r="I1285" s="29">
        <v>0</v>
      </c>
      <c r="J1285" s="29">
        <v>0</v>
      </c>
      <c r="K1285" s="29">
        <v>0</v>
      </c>
      <c r="L1285" s="29">
        <v>0</v>
      </c>
      <c r="M1285" s="29">
        <v>0</v>
      </c>
      <c r="N1285" s="29">
        <v>0</v>
      </c>
      <c r="O1285" s="29">
        <v>0</v>
      </c>
      <c r="P1285" s="29">
        <v>0</v>
      </c>
      <c r="Q1285" s="29">
        <v>0</v>
      </c>
      <c r="R1285" s="29">
        <v>0</v>
      </c>
      <c r="S1285" s="29">
        <v>0</v>
      </c>
      <c r="T1285" s="29">
        <v>0</v>
      </c>
      <c r="U1285" s="29">
        <v>0</v>
      </c>
      <c r="V1285" s="29">
        <v>0</v>
      </c>
      <c r="W1285" s="29">
        <v>0</v>
      </c>
      <c r="X1285" s="26">
        <v>0</v>
      </c>
      <c r="Y1285" s="26">
        <v>0</v>
      </c>
      <c r="Z1285" s="26">
        <v>0</v>
      </c>
      <c r="AA1285" s="26">
        <v>0</v>
      </c>
      <c r="AB1285" s="26">
        <v>0</v>
      </c>
      <c r="AC1285" s="26">
        <v>0</v>
      </c>
      <c r="AD1285" s="26">
        <v>0</v>
      </c>
      <c r="AE1285" s="26">
        <v>0</v>
      </c>
      <c r="AF1285" s="26">
        <v>0</v>
      </c>
      <c r="AG1285" s="26">
        <v>0</v>
      </c>
      <c r="AH1285" s="26">
        <v>0</v>
      </c>
      <c r="AI1285" s="26"/>
      <c r="AJ1285" s="26"/>
      <c r="AK1285" s="26"/>
      <c r="AL1285" s="26"/>
      <c r="AM1285" s="26"/>
      <c r="AN1285" s="26"/>
      <c r="AO1285" s="26"/>
      <c r="AP1285" s="26"/>
      <c r="AQ1285" s="26"/>
      <c r="AR1285" s="26"/>
      <c r="AS1285" s="26"/>
      <c r="AT1285" s="26"/>
      <c r="AU1285" s="26"/>
      <c r="AV1285" s="26"/>
      <c r="AW1285" s="26"/>
      <c r="AX1285" s="26"/>
      <c r="AY1285" s="26"/>
      <c r="AZ1285" s="26"/>
      <c r="BA1285" s="26"/>
      <c r="BB1285" s="26"/>
      <c r="BC1285" s="26"/>
      <c r="BD1285" s="26"/>
      <c r="BE1285" s="26"/>
      <c r="BF1285" s="26"/>
      <c r="BG1285" s="26"/>
      <c r="BH1285" s="26"/>
      <c r="BI1285" s="26"/>
      <c r="BJ1285" s="26"/>
      <c r="BK1285" s="26"/>
      <c r="BL1285" s="41"/>
      <c r="BM1285" t="s">
        <v>100</v>
      </c>
    </row>
    <row r="1286" spans="1:65" x14ac:dyDescent="0.2">
      <c r="A1286" s="6"/>
      <c r="B1286" s="40" t="s">
        <v>57</v>
      </c>
      <c r="C1286" s="24" t="s">
        <v>83</v>
      </c>
      <c r="D1286" s="25"/>
      <c r="E1286" s="26"/>
      <c r="F1286" s="26"/>
      <c r="G1286" s="26"/>
      <c r="H1286" s="26"/>
      <c r="I1286" s="26"/>
      <c r="J1286" s="26"/>
      <c r="K1286" s="26"/>
      <c r="L1286" s="26"/>
      <c r="M1286" s="26"/>
      <c r="N1286" s="26"/>
      <c r="O1286" s="26"/>
      <c r="P1286" s="26"/>
      <c r="Q1286" s="26"/>
      <c r="R1286" s="26"/>
      <c r="S1286" s="26"/>
      <c r="T1286" s="26"/>
      <c r="U1286" s="26"/>
      <c r="V1286" s="26"/>
      <c r="X1286" s="30"/>
      <c r="Y1286" s="30"/>
      <c r="Z1286" s="30"/>
      <c r="AA1286" s="30"/>
      <c r="AB1286" s="30"/>
      <c r="AC1286" s="30"/>
      <c r="AD1286" s="30"/>
      <c r="AE1286" s="30"/>
      <c r="AF1286" s="30"/>
      <c r="AG1286" s="30"/>
      <c r="AH1286" s="30"/>
      <c r="AI1286" s="44"/>
      <c r="AJ1286" s="30"/>
      <c r="AK1286" s="30"/>
      <c r="AL1286" s="30"/>
      <c r="AM1286" s="30"/>
      <c r="AN1286" s="30"/>
      <c r="AO1286" s="30"/>
      <c r="AP1286" s="30"/>
      <c r="AQ1286" s="30"/>
      <c r="AR1286" s="30"/>
      <c r="AS1286" s="30"/>
      <c r="AT1286" s="30"/>
      <c r="AU1286" s="30"/>
      <c r="AV1286" s="30"/>
      <c r="AW1286" s="30"/>
      <c r="AX1286" s="30"/>
      <c r="AY1286" s="30"/>
      <c r="AZ1286" s="30"/>
      <c r="BA1286" s="30"/>
      <c r="BB1286" s="30"/>
      <c r="BC1286" s="30"/>
      <c r="BD1286" s="30"/>
      <c r="BE1286" s="30"/>
      <c r="BF1286" s="30"/>
      <c r="BG1286" s="30"/>
      <c r="BH1286" s="30"/>
      <c r="BI1286" s="30"/>
      <c r="BJ1286" s="30"/>
      <c r="BK1286" s="30"/>
      <c r="BL1286" s="43"/>
      <c r="BM1286" t="s">
        <v>100</v>
      </c>
    </row>
    <row r="1287" spans="1:65" x14ac:dyDescent="0.2">
      <c r="A1287" s="6"/>
      <c r="B1287" s="40" t="s">
        <v>57</v>
      </c>
      <c r="C1287" s="24" t="s">
        <v>75</v>
      </c>
      <c r="D1287" s="25"/>
      <c r="E1287" s="26"/>
      <c r="F1287" s="26"/>
      <c r="G1287" s="26"/>
      <c r="H1287" s="26"/>
      <c r="I1287" s="26"/>
      <c r="J1287" s="26"/>
      <c r="K1287" s="26"/>
      <c r="L1287" s="26"/>
      <c r="M1287" s="26"/>
      <c r="N1287" s="26"/>
      <c r="O1287" s="26"/>
      <c r="P1287" s="26"/>
      <c r="Q1287" s="26"/>
      <c r="R1287" s="26"/>
      <c r="S1287" s="26"/>
      <c r="T1287" s="26"/>
      <c r="U1287" s="26"/>
      <c r="V1287" s="26"/>
      <c r="W1287" s="26"/>
      <c r="X1287" s="26"/>
      <c r="Y1287" s="26"/>
      <c r="Z1287" s="26"/>
      <c r="AA1287" s="26"/>
      <c r="AB1287" s="26"/>
      <c r="AC1287" s="26"/>
      <c r="AD1287" s="26"/>
      <c r="AE1287" s="26"/>
      <c r="AF1287" s="26"/>
      <c r="AG1287" s="26"/>
      <c r="AH1287" s="26"/>
      <c r="AI1287" s="26"/>
      <c r="AJ1287" s="26"/>
      <c r="AK1287" s="26"/>
      <c r="AL1287" s="26"/>
      <c r="AM1287" s="26"/>
      <c r="AN1287" s="26"/>
      <c r="AO1287" s="26"/>
      <c r="AP1287" s="26"/>
      <c r="AQ1287" s="26"/>
      <c r="AR1287" s="26"/>
      <c r="AS1287" s="26"/>
      <c r="AT1287" s="26"/>
      <c r="AU1287" s="26"/>
      <c r="AV1287" s="26"/>
      <c r="AW1287" s="26"/>
      <c r="AX1287" s="26"/>
      <c r="AY1287" s="26"/>
      <c r="AZ1287" s="26"/>
      <c r="BA1287" s="26"/>
      <c r="BB1287" s="26"/>
      <c r="BC1287" s="26"/>
      <c r="BD1287" s="26"/>
      <c r="BE1287" s="26"/>
      <c r="BF1287" s="26"/>
      <c r="BG1287" s="26"/>
      <c r="BH1287" s="26"/>
      <c r="BI1287" s="26"/>
      <c r="BJ1287" s="26"/>
      <c r="BK1287" s="26"/>
      <c r="BL1287" s="41"/>
      <c r="BM1287" t="s">
        <v>100</v>
      </c>
    </row>
    <row r="1288" spans="1:65" x14ac:dyDescent="0.2">
      <c r="A1288" s="6"/>
      <c r="B1288" s="40" t="s">
        <v>57</v>
      </c>
      <c r="C1288" s="24" t="s">
        <v>79</v>
      </c>
      <c r="D1288" s="25"/>
      <c r="E1288" s="26"/>
      <c r="F1288" s="26"/>
      <c r="G1288" s="26"/>
      <c r="H1288" s="26"/>
      <c r="I1288" s="26"/>
      <c r="J1288" s="26"/>
      <c r="K1288" s="26"/>
      <c r="L1288" s="26"/>
      <c r="M1288" s="26"/>
      <c r="N1288" s="26"/>
      <c r="O1288" s="26"/>
      <c r="P1288" s="26"/>
      <c r="Q1288" s="26"/>
      <c r="R1288" s="26"/>
      <c r="S1288" s="26"/>
      <c r="T1288" s="26"/>
      <c r="U1288" s="26"/>
      <c r="V1288" s="26"/>
      <c r="W1288" s="26"/>
      <c r="X1288" s="26"/>
      <c r="Y1288" s="26"/>
      <c r="Z1288" s="26"/>
      <c r="AA1288" s="26"/>
      <c r="AB1288" s="26"/>
      <c r="AC1288" s="26"/>
      <c r="AD1288" s="26"/>
      <c r="AE1288" s="26"/>
      <c r="AF1288" s="26"/>
      <c r="AG1288" s="26"/>
      <c r="AH1288" s="26"/>
      <c r="AI1288" s="26"/>
      <c r="AJ1288" s="26"/>
      <c r="AK1288" s="26"/>
      <c r="AL1288" s="26"/>
      <c r="AM1288" s="26"/>
      <c r="AN1288" s="26"/>
      <c r="AO1288" s="26"/>
      <c r="AP1288" s="26"/>
      <c r="AQ1288" s="26"/>
      <c r="AR1288" s="26"/>
      <c r="AS1288" s="26"/>
      <c r="AT1288" s="26"/>
      <c r="AU1288" s="26"/>
      <c r="AV1288" s="26"/>
      <c r="AW1288" s="26"/>
      <c r="AX1288" s="26"/>
      <c r="AY1288" s="26"/>
      <c r="AZ1288" s="26"/>
      <c r="BA1288" s="26"/>
      <c r="BB1288" s="26"/>
      <c r="BC1288" s="26"/>
      <c r="BD1288" s="26"/>
      <c r="BE1288" s="26"/>
      <c r="BF1288" s="26"/>
      <c r="BG1288" s="26"/>
      <c r="BH1288" s="26"/>
      <c r="BI1288" s="26"/>
      <c r="BJ1288" s="26"/>
      <c r="BK1288" s="26"/>
      <c r="BL1288" s="41"/>
      <c r="BM1288" t="s">
        <v>100</v>
      </c>
    </row>
    <row r="1289" spans="1:65" x14ac:dyDescent="0.2">
      <c r="A1289" s="6"/>
      <c r="B1289" s="40" t="s">
        <v>57</v>
      </c>
      <c r="C1289" s="24" t="s">
        <v>240</v>
      </c>
      <c r="D1289" s="25"/>
      <c r="E1289" s="26"/>
      <c r="F1289" s="26"/>
      <c r="G1289" s="26"/>
      <c r="H1289" s="26"/>
      <c r="I1289" s="26"/>
      <c r="J1289" s="26"/>
      <c r="K1289" s="26"/>
      <c r="L1289" s="26"/>
      <c r="M1289" s="26"/>
      <c r="N1289" s="26"/>
      <c r="O1289" s="26"/>
      <c r="P1289" s="26"/>
      <c r="Q1289" s="26"/>
      <c r="R1289" s="26"/>
      <c r="S1289" s="26"/>
      <c r="T1289" s="26"/>
      <c r="U1289" s="26"/>
      <c r="V1289" s="26"/>
      <c r="W1289" s="33">
        <v>0</v>
      </c>
      <c r="X1289" s="33">
        <v>0</v>
      </c>
      <c r="Y1289" s="33">
        <v>0</v>
      </c>
      <c r="Z1289" s="33">
        <v>0</v>
      </c>
      <c r="AA1289" s="33">
        <v>0</v>
      </c>
      <c r="AB1289" s="33">
        <v>0</v>
      </c>
      <c r="AC1289" s="33">
        <v>0</v>
      </c>
      <c r="AD1289" s="33">
        <v>0</v>
      </c>
      <c r="AE1289" s="33">
        <v>0</v>
      </c>
      <c r="AF1289" s="33">
        <v>0</v>
      </c>
      <c r="AG1289" s="33">
        <v>0</v>
      </c>
      <c r="AH1289" s="33">
        <v>0</v>
      </c>
      <c r="AI1289" s="26"/>
      <c r="AJ1289" s="26"/>
      <c r="AK1289" s="26"/>
      <c r="AL1289" s="26"/>
      <c r="AM1289" s="26"/>
      <c r="AN1289" s="26"/>
      <c r="AO1289" s="26"/>
      <c r="AP1289" s="26"/>
      <c r="AQ1289" s="26"/>
      <c r="AR1289" s="26"/>
      <c r="AS1289" s="26"/>
      <c r="AT1289" s="26"/>
      <c r="AU1289" s="26"/>
      <c r="AV1289" s="26"/>
      <c r="AW1289" s="26"/>
      <c r="AX1289" s="26"/>
      <c r="AY1289" s="26"/>
      <c r="AZ1289" s="26"/>
      <c r="BA1289" s="26"/>
      <c r="BB1289" s="26"/>
      <c r="BC1289" s="26"/>
      <c r="BD1289" s="26"/>
      <c r="BE1289" s="26"/>
      <c r="BF1289" s="26"/>
      <c r="BG1289" s="26"/>
      <c r="BH1289" s="26"/>
      <c r="BI1289" s="26"/>
      <c r="BJ1289" s="26"/>
      <c r="BK1289" s="26"/>
      <c r="BL1289" s="41"/>
      <c r="BM1289" t="s">
        <v>100</v>
      </c>
    </row>
    <row r="1290" spans="1:65" x14ac:dyDescent="0.2">
      <c r="A1290" s="6"/>
      <c r="B1290" s="40" t="s">
        <v>57</v>
      </c>
      <c r="C1290" s="24" t="s">
        <v>78</v>
      </c>
      <c r="D1290" s="25"/>
      <c r="E1290" s="26"/>
      <c r="F1290" s="26"/>
      <c r="G1290" s="26"/>
      <c r="H1290" s="26"/>
      <c r="I1290" s="26"/>
      <c r="J1290" s="26"/>
      <c r="K1290" s="26"/>
      <c r="L1290" s="26"/>
      <c r="M1290" s="26"/>
      <c r="N1290" s="26"/>
      <c r="O1290" s="26"/>
      <c r="P1290" s="26"/>
      <c r="Q1290" s="26"/>
      <c r="R1290" s="26"/>
      <c r="S1290" s="26"/>
      <c r="T1290" s="26"/>
      <c r="U1290" s="26"/>
      <c r="V1290" s="26"/>
      <c r="W1290" s="26"/>
      <c r="X1290" s="26"/>
      <c r="Y1290" s="26"/>
      <c r="Z1290" s="26"/>
      <c r="AA1290" s="26"/>
      <c r="AB1290" s="26"/>
      <c r="AC1290" s="26"/>
      <c r="AD1290" s="26"/>
      <c r="AE1290" s="26"/>
      <c r="AF1290" s="26"/>
      <c r="AG1290" s="26"/>
      <c r="AH1290" s="26"/>
      <c r="AI1290" s="26"/>
      <c r="AJ1290" s="26"/>
      <c r="AK1290" s="26"/>
      <c r="AL1290" s="26"/>
      <c r="AM1290" s="26"/>
      <c r="AN1290" s="26"/>
      <c r="AO1290" s="26"/>
      <c r="AP1290" s="26"/>
      <c r="AQ1290" s="26"/>
      <c r="AR1290" s="26"/>
      <c r="AS1290" s="26"/>
      <c r="AT1290" s="26"/>
      <c r="AU1290" s="26"/>
      <c r="AV1290" s="26"/>
      <c r="AW1290" s="26"/>
      <c r="AX1290" s="26"/>
      <c r="AY1290" s="26"/>
      <c r="AZ1290" s="26"/>
      <c r="BA1290" s="26"/>
      <c r="BB1290" s="26"/>
      <c r="BC1290" s="26"/>
      <c r="BD1290" s="26"/>
      <c r="BE1290" s="26"/>
      <c r="BF1290" s="26"/>
      <c r="BG1290" s="26"/>
      <c r="BH1290" s="26"/>
      <c r="BI1290" s="26"/>
      <c r="BJ1290" s="26"/>
      <c r="BK1290" s="26"/>
      <c r="BL1290" s="41"/>
      <c r="BM1290" t="s">
        <v>100</v>
      </c>
    </row>
    <row r="1291" spans="1:65" x14ac:dyDescent="0.2">
      <c r="A1291" s="6"/>
      <c r="B1291" s="40" t="s">
        <v>57</v>
      </c>
      <c r="C1291" s="31" t="s">
        <v>36</v>
      </c>
      <c r="D1291" s="27">
        <v>0</v>
      </c>
      <c r="E1291" s="28">
        <v>0</v>
      </c>
      <c r="F1291" s="28">
        <v>0</v>
      </c>
      <c r="G1291" s="28">
        <v>0</v>
      </c>
      <c r="H1291" s="28">
        <v>0</v>
      </c>
      <c r="I1291" s="28">
        <v>0</v>
      </c>
      <c r="J1291" s="28">
        <v>0</v>
      </c>
      <c r="K1291" s="28">
        <v>0</v>
      </c>
      <c r="L1291" s="28">
        <v>0</v>
      </c>
      <c r="M1291" s="28">
        <v>0</v>
      </c>
      <c r="N1291" s="28">
        <v>0</v>
      </c>
      <c r="O1291" s="28">
        <v>0</v>
      </c>
      <c r="P1291" s="28">
        <v>0.2</v>
      </c>
      <c r="Q1291" s="28">
        <v>0.2</v>
      </c>
      <c r="R1291" s="28">
        <v>0.2</v>
      </c>
      <c r="S1291" s="28">
        <v>0.2</v>
      </c>
      <c r="T1291" s="28">
        <v>0.7</v>
      </c>
      <c r="U1291" s="28">
        <v>0.7</v>
      </c>
      <c r="V1291" s="28">
        <v>2</v>
      </c>
      <c r="W1291" s="28">
        <v>3.2</v>
      </c>
      <c r="X1291" s="28">
        <v>3.2</v>
      </c>
      <c r="Y1291" s="28">
        <v>3.2</v>
      </c>
      <c r="Z1291" s="28">
        <v>3.2</v>
      </c>
      <c r="AA1291" s="28">
        <v>3.2</v>
      </c>
      <c r="AB1291" s="28">
        <v>3.2</v>
      </c>
      <c r="AC1291" s="28">
        <v>3.2</v>
      </c>
      <c r="AD1291" s="28">
        <v>3.2</v>
      </c>
      <c r="AE1291" s="28">
        <v>3.2</v>
      </c>
      <c r="AF1291" s="28">
        <v>3.2</v>
      </c>
      <c r="AG1291" s="28">
        <v>3.2</v>
      </c>
      <c r="AH1291" s="28">
        <v>3.2</v>
      </c>
      <c r="AI1291" s="28">
        <v>3.2</v>
      </c>
      <c r="AJ1291" s="28">
        <v>3.2</v>
      </c>
      <c r="AK1291" s="28">
        <v>3.2</v>
      </c>
      <c r="AL1291" s="28">
        <v>3.2</v>
      </c>
      <c r="AM1291" s="28">
        <v>3.2</v>
      </c>
      <c r="AN1291" s="28">
        <v>3.2</v>
      </c>
      <c r="AO1291" s="28">
        <v>3.2</v>
      </c>
      <c r="AP1291" s="28">
        <v>3.2</v>
      </c>
      <c r="AQ1291" s="28">
        <v>3.2</v>
      </c>
      <c r="AR1291" s="28">
        <v>3.2</v>
      </c>
      <c r="AS1291" s="28">
        <v>3.2</v>
      </c>
      <c r="AT1291" s="28">
        <v>3.2</v>
      </c>
      <c r="AU1291" s="28">
        <v>3.2</v>
      </c>
      <c r="AV1291" s="28">
        <v>3.2</v>
      </c>
      <c r="AW1291" s="28">
        <v>3.2</v>
      </c>
      <c r="AX1291" s="28">
        <v>3.2</v>
      </c>
      <c r="AY1291" s="28">
        <v>3.2</v>
      </c>
      <c r="AZ1291" s="28">
        <v>3.2</v>
      </c>
      <c r="BA1291" s="28">
        <v>3.2</v>
      </c>
      <c r="BB1291" s="28">
        <v>3.2</v>
      </c>
      <c r="BC1291" s="28">
        <v>3.2</v>
      </c>
      <c r="BD1291" s="28">
        <v>3.2</v>
      </c>
      <c r="BE1291" s="28">
        <v>3.2</v>
      </c>
      <c r="BF1291" s="28">
        <v>3.2</v>
      </c>
      <c r="BG1291" s="28">
        <v>3.2</v>
      </c>
      <c r="BH1291" s="28">
        <v>3.2</v>
      </c>
      <c r="BI1291" s="28">
        <v>3.2</v>
      </c>
      <c r="BJ1291" s="28">
        <v>3.2</v>
      </c>
      <c r="BK1291" s="28">
        <v>3.2</v>
      </c>
      <c r="BL1291" s="42">
        <v>3.2</v>
      </c>
      <c r="BM1291" t="s">
        <v>100</v>
      </c>
    </row>
    <row r="1292" spans="1:65" x14ac:dyDescent="0.2">
      <c r="A1292" s="6"/>
      <c r="B1292" s="40" t="s">
        <v>57</v>
      </c>
      <c r="C1292" s="24" t="s">
        <v>74</v>
      </c>
      <c r="D1292" s="35">
        <v>0</v>
      </c>
      <c r="E1292" s="29">
        <v>0</v>
      </c>
      <c r="F1292" s="29">
        <v>0</v>
      </c>
      <c r="G1292" s="29">
        <v>0</v>
      </c>
      <c r="H1292" s="29">
        <v>0</v>
      </c>
      <c r="I1292" s="29">
        <v>0</v>
      </c>
      <c r="J1292" s="29">
        <v>0</v>
      </c>
      <c r="K1292" s="29">
        <v>0</v>
      </c>
      <c r="L1292" s="29">
        <v>0</v>
      </c>
      <c r="M1292" s="29">
        <v>0</v>
      </c>
      <c r="N1292" s="29">
        <v>0</v>
      </c>
      <c r="O1292" s="29">
        <v>0</v>
      </c>
      <c r="P1292" s="29">
        <v>0.2</v>
      </c>
      <c r="Q1292" s="29">
        <v>0.2</v>
      </c>
      <c r="R1292" s="29">
        <v>0.2</v>
      </c>
      <c r="S1292" s="29">
        <v>0.2</v>
      </c>
      <c r="T1292" s="29">
        <v>0.7</v>
      </c>
      <c r="U1292" s="29">
        <v>0.7</v>
      </c>
      <c r="V1292" s="29">
        <v>2</v>
      </c>
      <c r="W1292" s="29">
        <v>3.2</v>
      </c>
      <c r="X1292" s="26">
        <v>0</v>
      </c>
      <c r="Y1292" s="26">
        <v>0</v>
      </c>
      <c r="Z1292" s="26">
        <v>0</v>
      </c>
      <c r="AA1292" s="26">
        <v>0</v>
      </c>
      <c r="AB1292" s="26">
        <v>0</v>
      </c>
      <c r="AC1292" s="26">
        <v>0</v>
      </c>
      <c r="AD1292" s="26">
        <v>0</v>
      </c>
      <c r="AE1292" s="26">
        <v>0</v>
      </c>
      <c r="AF1292" s="26">
        <v>0</v>
      </c>
      <c r="AG1292" s="26">
        <v>0</v>
      </c>
      <c r="AH1292" s="26">
        <v>0</v>
      </c>
      <c r="AI1292" s="26"/>
      <c r="AJ1292" s="26"/>
      <c r="AK1292" s="26"/>
      <c r="AL1292" s="26"/>
      <c r="AM1292" s="26"/>
      <c r="AN1292" s="26"/>
      <c r="AO1292" s="26"/>
      <c r="AP1292" s="26"/>
      <c r="AQ1292" s="26"/>
      <c r="AR1292" s="26"/>
      <c r="AS1292" s="26"/>
      <c r="AT1292" s="26"/>
      <c r="AU1292" s="26"/>
      <c r="AV1292" s="26"/>
      <c r="AW1292" s="26"/>
      <c r="AX1292" s="26"/>
      <c r="AY1292" s="26"/>
      <c r="AZ1292" s="26"/>
      <c r="BA1292" s="26"/>
      <c r="BB1292" s="26"/>
      <c r="BC1292" s="26"/>
      <c r="BD1292" s="26"/>
      <c r="BE1292" s="26"/>
      <c r="BF1292" s="26"/>
      <c r="BG1292" s="26"/>
      <c r="BH1292" s="26"/>
      <c r="BI1292" s="26"/>
      <c r="BJ1292" s="26"/>
      <c r="BK1292" s="26"/>
      <c r="BL1292" s="41"/>
      <c r="BM1292" t="s">
        <v>100</v>
      </c>
    </row>
    <row r="1293" spans="1:65" x14ac:dyDescent="0.2">
      <c r="A1293" s="6"/>
      <c r="B1293" s="40" t="s">
        <v>57</v>
      </c>
      <c r="C1293" s="24" t="s">
        <v>83</v>
      </c>
      <c r="D1293" s="25"/>
      <c r="E1293" s="26"/>
      <c r="F1293" s="26"/>
      <c r="G1293" s="26"/>
      <c r="H1293" s="26"/>
      <c r="I1293" s="26"/>
      <c r="J1293" s="26"/>
      <c r="K1293" s="26"/>
      <c r="L1293" s="26"/>
      <c r="M1293" s="26"/>
      <c r="N1293" s="26"/>
      <c r="O1293" s="26"/>
      <c r="P1293" s="26"/>
      <c r="Q1293" s="26"/>
      <c r="R1293" s="26"/>
      <c r="S1293" s="26"/>
      <c r="T1293" s="26"/>
      <c r="U1293" s="26"/>
      <c r="V1293" s="26"/>
      <c r="X1293" s="30"/>
      <c r="Y1293" s="30"/>
      <c r="Z1293" s="30"/>
      <c r="AA1293" s="30"/>
      <c r="AB1293" s="30"/>
      <c r="AC1293" s="30"/>
      <c r="AD1293" s="30"/>
      <c r="AE1293" s="30"/>
      <c r="AF1293" s="30"/>
      <c r="AG1293" s="30"/>
      <c r="AH1293" s="30"/>
      <c r="AI1293" s="44"/>
      <c r="AJ1293" s="30"/>
      <c r="AK1293" s="30"/>
      <c r="AL1293" s="30"/>
      <c r="AM1293" s="30"/>
      <c r="AN1293" s="30"/>
      <c r="AO1293" s="30"/>
      <c r="AP1293" s="30"/>
      <c r="AQ1293" s="30"/>
      <c r="AR1293" s="30"/>
      <c r="AS1293" s="30"/>
      <c r="AT1293" s="30"/>
      <c r="AU1293" s="30"/>
      <c r="AV1293" s="30"/>
      <c r="AW1293" s="30"/>
      <c r="AX1293" s="30"/>
      <c r="AY1293" s="30"/>
      <c r="AZ1293" s="30"/>
      <c r="BA1293" s="30"/>
      <c r="BB1293" s="30"/>
      <c r="BC1293" s="30"/>
      <c r="BD1293" s="30"/>
      <c r="BE1293" s="30"/>
      <c r="BF1293" s="30"/>
      <c r="BG1293" s="30"/>
      <c r="BH1293" s="30"/>
      <c r="BI1293" s="30"/>
      <c r="BJ1293" s="30"/>
      <c r="BK1293" s="30"/>
      <c r="BL1293" s="43"/>
      <c r="BM1293" t="s">
        <v>100</v>
      </c>
    </row>
    <row r="1294" spans="1:65" x14ac:dyDescent="0.2">
      <c r="A1294" s="6"/>
      <c r="B1294" s="40" t="s">
        <v>57</v>
      </c>
      <c r="C1294" s="24" t="s">
        <v>75</v>
      </c>
      <c r="D1294" s="25"/>
      <c r="E1294" s="26"/>
      <c r="F1294" s="26"/>
      <c r="G1294" s="26"/>
      <c r="H1294" s="26"/>
      <c r="I1294" s="26"/>
      <c r="J1294" s="26"/>
      <c r="K1294" s="26"/>
      <c r="L1294" s="26"/>
      <c r="M1294" s="26"/>
      <c r="N1294" s="26"/>
      <c r="O1294" s="26"/>
      <c r="P1294" s="26"/>
      <c r="Q1294" s="26"/>
      <c r="R1294" s="26"/>
      <c r="S1294" s="26"/>
      <c r="T1294" s="26"/>
      <c r="U1294" s="26"/>
      <c r="V1294" s="26"/>
      <c r="W1294" s="26"/>
      <c r="X1294" s="26"/>
      <c r="Y1294" s="26"/>
      <c r="Z1294" s="26"/>
      <c r="AA1294" s="26"/>
      <c r="AB1294" s="26"/>
      <c r="AC1294" s="26"/>
      <c r="AD1294" s="26"/>
      <c r="AE1294" s="26"/>
      <c r="AF1294" s="26"/>
      <c r="AG1294" s="26"/>
      <c r="AH1294" s="26"/>
      <c r="AI1294" s="26"/>
      <c r="AJ1294" s="26"/>
      <c r="AK1294" s="26"/>
      <c r="AL1294" s="26"/>
      <c r="AM1294" s="26"/>
      <c r="AN1294" s="26"/>
      <c r="AO1294" s="26"/>
      <c r="AP1294" s="26"/>
      <c r="AQ1294" s="26"/>
      <c r="AR1294" s="26"/>
      <c r="AS1294" s="26"/>
      <c r="AT1294" s="26"/>
      <c r="AU1294" s="26"/>
      <c r="AV1294" s="26"/>
      <c r="AW1294" s="26"/>
      <c r="AX1294" s="26"/>
      <c r="AY1294" s="26"/>
      <c r="AZ1294" s="26"/>
      <c r="BA1294" s="26"/>
      <c r="BB1294" s="26"/>
      <c r="BC1294" s="26"/>
      <c r="BD1294" s="26"/>
      <c r="BE1294" s="26"/>
      <c r="BF1294" s="26"/>
      <c r="BG1294" s="26"/>
      <c r="BH1294" s="26"/>
      <c r="BI1294" s="26"/>
      <c r="BJ1294" s="26"/>
      <c r="BK1294" s="26"/>
      <c r="BL1294" s="41"/>
      <c r="BM1294" t="s">
        <v>100</v>
      </c>
    </row>
    <row r="1295" spans="1:65" x14ac:dyDescent="0.2">
      <c r="A1295" s="6"/>
      <c r="B1295" s="40" t="s">
        <v>57</v>
      </c>
      <c r="C1295" s="24" t="s">
        <v>79</v>
      </c>
      <c r="D1295" s="25"/>
      <c r="E1295" s="26"/>
      <c r="F1295" s="26"/>
      <c r="G1295" s="26"/>
      <c r="H1295" s="26"/>
      <c r="I1295" s="26"/>
      <c r="J1295" s="26"/>
      <c r="K1295" s="26"/>
      <c r="L1295" s="26"/>
      <c r="M1295" s="26"/>
      <c r="N1295" s="26"/>
      <c r="O1295" s="26"/>
      <c r="P1295" s="26"/>
      <c r="Q1295" s="26"/>
      <c r="R1295" s="26"/>
      <c r="S1295" s="26"/>
      <c r="T1295" s="26"/>
      <c r="U1295" s="26"/>
      <c r="V1295" s="26"/>
      <c r="W1295" s="26"/>
      <c r="X1295" s="26"/>
      <c r="Y1295" s="26"/>
      <c r="Z1295" s="26"/>
      <c r="AA1295" s="26"/>
      <c r="AB1295" s="26"/>
      <c r="AC1295" s="26"/>
      <c r="AD1295" s="26"/>
      <c r="AE1295" s="26"/>
      <c r="AF1295" s="26"/>
      <c r="AG1295" s="26"/>
      <c r="AH1295" s="26"/>
      <c r="AI1295" s="26"/>
      <c r="AJ1295" s="26"/>
      <c r="AK1295" s="26"/>
      <c r="AL1295" s="26"/>
      <c r="AM1295" s="26"/>
      <c r="AN1295" s="26"/>
      <c r="AO1295" s="26"/>
      <c r="AP1295" s="26"/>
      <c r="AQ1295" s="26"/>
      <c r="AR1295" s="26"/>
      <c r="AS1295" s="26"/>
      <c r="AT1295" s="26"/>
      <c r="AU1295" s="26"/>
      <c r="AV1295" s="26"/>
      <c r="AW1295" s="26"/>
      <c r="AX1295" s="26"/>
      <c r="AY1295" s="26"/>
      <c r="AZ1295" s="26"/>
      <c r="BA1295" s="26"/>
      <c r="BB1295" s="26"/>
      <c r="BC1295" s="26"/>
      <c r="BD1295" s="26"/>
      <c r="BE1295" s="26"/>
      <c r="BF1295" s="26"/>
      <c r="BG1295" s="26"/>
      <c r="BH1295" s="26"/>
      <c r="BI1295" s="26"/>
      <c r="BJ1295" s="26"/>
      <c r="BK1295" s="26"/>
      <c r="BL1295" s="41"/>
      <c r="BM1295" t="s">
        <v>100</v>
      </c>
    </row>
    <row r="1296" spans="1:65" x14ac:dyDescent="0.2">
      <c r="A1296" s="6"/>
      <c r="B1296" s="40" t="s">
        <v>57</v>
      </c>
      <c r="C1296" s="24" t="s">
        <v>240</v>
      </c>
      <c r="D1296" s="25"/>
      <c r="E1296" s="26"/>
      <c r="F1296" s="26"/>
      <c r="G1296" s="26"/>
      <c r="H1296" s="26"/>
      <c r="I1296" s="26"/>
      <c r="J1296" s="26"/>
      <c r="K1296" s="26"/>
      <c r="L1296" s="26"/>
      <c r="M1296" s="26"/>
      <c r="N1296" s="26"/>
      <c r="O1296" s="26"/>
      <c r="P1296" s="26"/>
      <c r="Q1296" s="26"/>
      <c r="R1296" s="26"/>
      <c r="S1296" s="26"/>
      <c r="T1296" s="26"/>
      <c r="U1296" s="26"/>
      <c r="V1296" s="26"/>
      <c r="W1296" s="33">
        <v>0</v>
      </c>
      <c r="X1296" s="33">
        <v>0</v>
      </c>
      <c r="Y1296" s="33">
        <v>0</v>
      </c>
      <c r="Z1296" s="33">
        <v>0</v>
      </c>
      <c r="AA1296" s="33">
        <v>0</v>
      </c>
      <c r="AB1296" s="33">
        <v>0</v>
      </c>
      <c r="AC1296" s="33">
        <v>0</v>
      </c>
      <c r="AD1296" s="33">
        <v>0</v>
      </c>
      <c r="AE1296" s="33">
        <v>0</v>
      </c>
      <c r="AF1296" s="33">
        <v>0</v>
      </c>
      <c r="AG1296" s="33">
        <v>0</v>
      </c>
      <c r="AH1296" s="33">
        <v>0</v>
      </c>
      <c r="AI1296" s="26"/>
      <c r="AJ1296" s="26"/>
      <c r="AK1296" s="26"/>
      <c r="AL1296" s="26"/>
      <c r="AM1296" s="26"/>
      <c r="AN1296" s="26"/>
      <c r="AO1296" s="26"/>
      <c r="AP1296" s="26"/>
      <c r="AQ1296" s="26"/>
      <c r="AR1296" s="26"/>
      <c r="AS1296" s="26"/>
      <c r="AT1296" s="26"/>
      <c r="AU1296" s="26"/>
      <c r="AV1296" s="26"/>
      <c r="AW1296" s="26"/>
      <c r="AX1296" s="26"/>
      <c r="AY1296" s="26"/>
      <c r="AZ1296" s="26"/>
      <c r="BA1296" s="26"/>
      <c r="BB1296" s="26"/>
      <c r="BC1296" s="26"/>
      <c r="BD1296" s="26"/>
      <c r="BE1296" s="26"/>
      <c r="BF1296" s="26"/>
      <c r="BG1296" s="26"/>
      <c r="BH1296" s="26"/>
      <c r="BI1296" s="26"/>
      <c r="BJ1296" s="26"/>
      <c r="BK1296" s="26"/>
      <c r="BL1296" s="41"/>
      <c r="BM1296" t="s">
        <v>100</v>
      </c>
    </row>
    <row r="1297" spans="1:65" x14ac:dyDescent="0.2">
      <c r="A1297" s="6"/>
      <c r="B1297" s="40" t="s">
        <v>57</v>
      </c>
      <c r="C1297" s="24" t="s">
        <v>81</v>
      </c>
      <c r="D1297" s="25"/>
      <c r="E1297" s="26"/>
      <c r="F1297" s="26"/>
      <c r="G1297" s="26"/>
      <c r="H1297" s="26"/>
      <c r="I1297" s="26"/>
      <c r="J1297" s="26"/>
      <c r="K1297" s="26"/>
      <c r="L1297" s="26"/>
      <c r="M1297" s="26"/>
      <c r="N1297" s="26"/>
      <c r="O1297" s="26"/>
      <c r="P1297" s="26"/>
      <c r="Q1297" s="26"/>
      <c r="R1297" s="26"/>
      <c r="S1297" s="26"/>
      <c r="T1297" s="26"/>
      <c r="U1297" s="26"/>
      <c r="V1297" s="26"/>
      <c r="W1297" s="26"/>
      <c r="X1297" s="26"/>
      <c r="Y1297" s="26"/>
      <c r="Z1297" s="26"/>
      <c r="AA1297" s="26"/>
      <c r="AB1297" s="26"/>
      <c r="AC1297" s="26"/>
      <c r="AD1297" s="26"/>
      <c r="AE1297" s="26"/>
      <c r="AF1297" s="26"/>
      <c r="AG1297" s="26"/>
      <c r="AH1297" s="26"/>
      <c r="AI1297" s="26"/>
      <c r="AJ1297" s="26"/>
      <c r="AK1297" s="26"/>
      <c r="AL1297" s="26"/>
      <c r="AM1297" s="26"/>
      <c r="AN1297" s="26"/>
      <c r="AO1297" s="26"/>
      <c r="AP1297" s="26"/>
      <c r="AQ1297" s="26"/>
      <c r="AR1297" s="26"/>
      <c r="AS1297" s="26"/>
      <c r="AT1297" s="26"/>
      <c r="AU1297" s="26"/>
      <c r="AV1297" s="26"/>
      <c r="AW1297" s="26"/>
      <c r="AX1297" s="26"/>
      <c r="AY1297" s="26"/>
      <c r="AZ1297" s="26"/>
      <c r="BA1297" s="26"/>
      <c r="BB1297" s="26"/>
      <c r="BC1297" s="26"/>
      <c r="BD1297" s="26"/>
      <c r="BE1297" s="26"/>
      <c r="BF1297" s="26"/>
      <c r="BG1297" s="26"/>
      <c r="BH1297" s="26"/>
      <c r="BI1297" s="26"/>
      <c r="BJ1297" s="26"/>
      <c r="BK1297" s="26"/>
      <c r="BL1297" s="41"/>
      <c r="BM1297" t="s">
        <v>100</v>
      </c>
    </row>
    <row r="1298" spans="1:65" x14ac:dyDescent="0.2">
      <c r="A1298" s="6"/>
      <c r="B1298" s="40" t="s">
        <v>57</v>
      </c>
      <c r="C1298" s="24" t="s">
        <v>78</v>
      </c>
      <c r="D1298" s="25"/>
      <c r="E1298" s="26"/>
      <c r="F1298" s="26"/>
      <c r="G1298" s="26"/>
      <c r="H1298" s="26"/>
      <c r="I1298" s="26"/>
      <c r="J1298" s="26"/>
      <c r="K1298" s="26"/>
      <c r="L1298" s="26"/>
      <c r="M1298" s="26"/>
      <c r="N1298" s="26"/>
      <c r="O1298" s="26"/>
      <c r="P1298" s="26"/>
      <c r="Q1298" s="26"/>
      <c r="R1298" s="26"/>
      <c r="S1298" s="26"/>
      <c r="T1298" s="26"/>
      <c r="U1298" s="26"/>
      <c r="V1298" s="26"/>
      <c r="W1298" s="26"/>
      <c r="X1298" s="26"/>
      <c r="Y1298" s="26"/>
      <c r="Z1298" s="26"/>
      <c r="AA1298" s="26"/>
      <c r="AB1298" s="26"/>
      <c r="AC1298" s="26"/>
      <c r="AD1298" s="26"/>
      <c r="AE1298" s="26"/>
      <c r="AF1298" s="26"/>
      <c r="AG1298" s="26"/>
      <c r="AH1298" s="26"/>
      <c r="AI1298" s="26"/>
      <c r="AJ1298" s="26"/>
      <c r="AK1298" s="26"/>
      <c r="AL1298" s="26"/>
      <c r="AM1298" s="26"/>
      <c r="AN1298" s="26"/>
      <c r="AO1298" s="26"/>
      <c r="AP1298" s="26"/>
      <c r="AQ1298" s="26"/>
      <c r="AR1298" s="26"/>
      <c r="AS1298" s="26"/>
      <c r="AT1298" s="26"/>
      <c r="AU1298" s="26"/>
      <c r="AV1298" s="26"/>
      <c r="AW1298" s="26"/>
      <c r="AX1298" s="26"/>
      <c r="AY1298" s="26"/>
      <c r="AZ1298" s="26"/>
      <c r="BA1298" s="26"/>
      <c r="BB1298" s="26"/>
      <c r="BC1298" s="26"/>
      <c r="BD1298" s="26"/>
      <c r="BE1298" s="26"/>
      <c r="BF1298" s="26"/>
      <c r="BG1298" s="26"/>
      <c r="BH1298" s="26"/>
      <c r="BI1298" s="26"/>
      <c r="BJ1298" s="26"/>
      <c r="BK1298" s="26"/>
      <c r="BL1298" s="41"/>
      <c r="BM1298" t="s">
        <v>100</v>
      </c>
    </row>
    <row r="1299" spans="1:65" x14ac:dyDescent="0.2">
      <c r="A1299" s="6"/>
      <c r="B1299" s="40" t="s">
        <v>57</v>
      </c>
      <c r="C1299" s="31" t="s">
        <v>45</v>
      </c>
      <c r="D1299" s="27">
        <v>0</v>
      </c>
      <c r="E1299" s="28">
        <v>0</v>
      </c>
      <c r="F1299" s="28">
        <v>0</v>
      </c>
      <c r="G1299" s="28">
        <v>0</v>
      </c>
      <c r="H1299" s="28">
        <v>0</v>
      </c>
      <c r="I1299" s="28">
        <v>0</v>
      </c>
      <c r="J1299" s="28">
        <v>0</v>
      </c>
      <c r="K1299" s="28">
        <v>0</v>
      </c>
      <c r="L1299" s="28">
        <v>0</v>
      </c>
      <c r="M1299" s="28">
        <v>0</v>
      </c>
      <c r="N1299" s="28">
        <v>0</v>
      </c>
      <c r="O1299" s="28">
        <v>0</v>
      </c>
      <c r="P1299" s="28">
        <v>0</v>
      </c>
      <c r="Q1299" s="28">
        <v>0</v>
      </c>
      <c r="R1299" s="28">
        <v>0</v>
      </c>
      <c r="S1299" s="28">
        <v>0</v>
      </c>
      <c r="T1299" s="28">
        <v>0</v>
      </c>
      <c r="U1299" s="28">
        <v>0</v>
      </c>
      <c r="V1299" s="28">
        <v>0</v>
      </c>
      <c r="W1299" s="28">
        <v>0</v>
      </c>
      <c r="X1299" s="28">
        <v>0</v>
      </c>
      <c r="Y1299" s="28">
        <v>0</v>
      </c>
      <c r="Z1299" s="28">
        <v>0</v>
      </c>
      <c r="AA1299" s="28">
        <v>0</v>
      </c>
      <c r="AB1299" s="28">
        <v>0</v>
      </c>
      <c r="AC1299" s="28">
        <v>0</v>
      </c>
      <c r="AD1299" s="28">
        <v>0</v>
      </c>
      <c r="AE1299" s="28">
        <v>0</v>
      </c>
      <c r="AF1299" s="28">
        <v>0</v>
      </c>
      <c r="AG1299" s="28">
        <v>0</v>
      </c>
      <c r="AH1299" s="28">
        <v>0</v>
      </c>
      <c r="AI1299" s="28">
        <v>0</v>
      </c>
      <c r="AJ1299" s="28">
        <v>0</v>
      </c>
      <c r="AK1299" s="28">
        <v>0</v>
      </c>
      <c r="AL1299" s="28">
        <v>0</v>
      </c>
      <c r="AM1299" s="28">
        <v>0</v>
      </c>
      <c r="AN1299" s="28">
        <v>0</v>
      </c>
      <c r="AO1299" s="28">
        <v>0</v>
      </c>
      <c r="AP1299" s="28">
        <v>0</v>
      </c>
      <c r="AQ1299" s="28">
        <v>0</v>
      </c>
      <c r="AR1299" s="28">
        <v>0</v>
      </c>
      <c r="AS1299" s="28">
        <v>0</v>
      </c>
      <c r="AT1299" s="28">
        <v>0</v>
      </c>
      <c r="AU1299" s="28">
        <v>0</v>
      </c>
      <c r="AV1299" s="28">
        <v>0</v>
      </c>
      <c r="AW1299" s="28">
        <v>0</v>
      </c>
      <c r="AX1299" s="28">
        <v>0</v>
      </c>
      <c r="AY1299" s="28">
        <v>0</v>
      </c>
      <c r="AZ1299" s="28">
        <v>0</v>
      </c>
      <c r="BA1299" s="28">
        <v>0</v>
      </c>
      <c r="BB1299" s="28">
        <v>0</v>
      </c>
      <c r="BC1299" s="28">
        <v>0</v>
      </c>
      <c r="BD1299" s="28">
        <v>0</v>
      </c>
      <c r="BE1299" s="28">
        <v>0</v>
      </c>
      <c r="BF1299" s="28">
        <v>0</v>
      </c>
      <c r="BG1299" s="28">
        <v>0</v>
      </c>
      <c r="BH1299" s="28">
        <v>0</v>
      </c>
      <c r="BI1299" s="28">
        <v>0</v>
      </c>
      <c r="BJ1299" s="28">
        <v>0</v>
      </c>
      <c r="BK1299" s="28">
        <v>0</v>
      </c>
      <c r="BL1299" s="42">
        <v>0</v>
      </c>
      <c r="BM1299" t="s">
        <v>100</v>
      </c>
    </row>
    <row r="1300" spans="1:65" x14ac:dyDescent="0.2">
      <c r="A1300" s="6"/>
      <c r="B1300" s="40" t="s">
        <v>57</v>
      </c>
      <c r="C1300" s="24" t="s">
        <v>74</v>
      </c>
      <c r="D1300" s="35">
        <v>0</v>
      </c>
      <c r="E1300" s="29">
        <v>0</v>
      </c>
      <c r="F1300" s="29">
        <v>0</v>
      </c>
      <c r="G1300" s="29">
        <v>0</v>
      </c>
      <c r="H1300" s="29">
        <v>0</v>
      </c>
      <c r="I1300" s="29">
        <v>0</v>
      </c>
      <c r="J1300" s="29">
        <v>0</v>
      </c>
      <c r="K1300" s="29">
        <v>0</v>
      </c>
      <c r="L1300" s="29">
        <v>0</v>
      </c>
      <c r="M1300" s="29">
        <v>0</v>
      </c>
      <c r="N1300" s="29">
        <v>0</v>
      </c>
      <c r="O1300" s="29">
        <v>0</v>
      </c>
      <c r="P1300" s="29">
        <v>0</v>
      </c>
      <c r="Q1300" s="29">
        <v>0</v>
      </c>
      <c r="R1300" s="29">
        <v>0</v>
      </c>
      <c r="S1300" s="29">
        <v>0</v>
      </c>
      <c r="T1300" s="29">
        <v>0</v>
      </c>
      <c r="U1300" s="29">
        <v>0</v>
      </c>
      <c r="V1300" s="29">
        <v>0</v>
      </c>
      <c r="W1300" s="29">
        <v>0</v>
      </c>
      <c r="X1300" s="26">
        <v>0</v>
      </c>
      <c r="Y1300" s="26">
        <v>0</v>
      </c>
      <c r="Z1300" s="26">
        <v>0</v>
      </c>
      <c r="AA1300" s="26">
        <v>0</v>
      </c>
      <c r="AB1300" s="26">
        <v>0</v>
      </c>
      <c r="AC1300" s="26">
        <v>0</v>
      </c>
      <c r="AD1300" s="26">
        <v>0</v>
      </c>
      <c r="AE1300" s="26">
        <v>0</v>
      </c>
      <c r="AF1300" s="26">
        <v>0</v>
      </c>
      <c r="AG1300" s="26">
        <v>0</v>
      </c>
      <c r="AH1300" s="26">
        <v>0</v>
      </c>
      <c r="AI1300" s="26"/>
      <c r="AJ1300" s="26"/>
      <c r="AK1300" s="26"/>
      <c r="AL1300" s="26"/>
      <c r="AM1300" s="26"/>
      <c r="AN1300" s="26"/>
      <c r="AO1300" s="26"/>
      <c r="AP1300" s="26"/>
      <c r="AQ1300" s="26"/>
      <c r="AR1300" s="26"/>
      <c r="AS1300" s="26"/>
      <c r="AT1300" s="26"/>
      <c r="AU1300" s="26"/>
      <c r="AV1300" s="26"/>
      <c r="AW1300" s="26"/>
      <c r="AX1300" s="26"/>
      <c r="AY1300" s="26"/>
      <c r="AZ1300" s="26"/>
      <c r="BA1300" s="26"/>
      <c r="BB1300" s="26"/>
      <c r="BC1300" s="26"/>
      <c r="BD1300" s="26"/>
      <c r="BE1300" s="26"/>
      <c r="BF1300" s="26"/>
      <c r="BG1300" s="26"/>
      <c r="BH1300" s="26"/>
      <c r="BI1300" s="26"/>
      <c r="BJ1300" s="26"/>
      <c r="BK1300" s="26"/>
      <c r="BL1300" s="41"/>
      <c r="BM1300" t="s">
        <v>100</v>
      </c>
    </row>
    <row r="1301" spans="1:65" x14ac:dyDescent="0.2">
      <c r="A1301" s="6"/>
      <c r="B1301" s="40" t="s">
        <v>57</v>
      </c>
      <c r="C1301" s="24" t="s">
        <v>83</v>
      </c>
      <c r="D1301" s="25"/>
      <c r="E1301" s="26"/>
      <c r="F1301" s="26"/>
      <c r="G1301" s="26"/>
      <c r="H1301" s="26"/>
      <c r="I1301" s="26"/>
      <c r="J1301" s="26"/>
      <c r="K1301" s="26"/>
      <c r="L1301" s="26"/>
      <c r="M1301" s="26"/>
      <c r="N1301" s="26"/>
      <c r="O1301" s="26"/>
      <c r="P1301" s="26"/>
      <c r="Q1301" s="26"/>
      <c r="R1301" s="26"/>
      <c r="S1301" s="26"/>
      <c r="T1301" s="26"/>
      <c r="U1301" s="26"/>
      <c r="V1301" s="26"/>
      <c r="X1301" s="30"/>
      <c r="Y1301" s="30"/>
      <c r="Z1301" s="30"/>
      <c r="AA1301" s="30"/>
      <c r="AB1301" s="30"/>
      <c r="AC1301" s="30"/>
      <c r="AD1301" s="30"/>
      <c r="AE1301" s="30"/>
      <c r="AF1301" s="30"/>
      <c r="AG1301" s="30"/>
      <c r="AH1301" s="30"/>
      <c r="AI1301" s="30"/>
      <c r="AJ1301" s="30"/>
      <c r="AK1301" s="30"/>
      <c r="AL1301" s="30"/>
      <c r="AM1301" s="30"/>
      <c r="AN1301" s="30"/>
      <c r="AO1301" s="30"/>
      <c r="AP1301" s="30"/>
      <c r="AQ1301" s="30"/>
      <c r="AR1301" s="30"/>
      <c r="AS1301" s="30"/>
      <c r="AT1301" s="30"/>
      <c r="AU1301" s="30"/>
      <c r="AV1301" s="30"/>
      <c r="AW1301" s="30"/>
      <c r="AX1301" s="30"/>
      <c r="AY1301" s="30"/>
      <c r="AZ1301" s="30"/>
      <c r="BA1301" s="30"/>
      <c r="BB1301" s="30"/>
      <c r="BC1301" s="30"/>
      <c r="BD1301" s="30"/>
      <c r="BE1301" s="30"/>
      <c r="BF1301" s="30"/>
      <c r="BG1301" s="30"/>
      <c r="BH1301" s="30"/>
      <c r="BI1301" s="30"/>
      <c r="BJ1301" s="30"/>
      <c r="BK1301" s="30"/>
      <c r="BL1301" s="43"/>
      <c r="BM1301" t="s">
        <v>100</v>
      </c>
    </row>
    <row r="1302" spans="1:65" x14ac:dyDescent="0.2">
      <c r="A1302" s="6"/>
      <c r="B1302" s="40" t="s">
        <v>57</v>
      </c>
      <c r="C1302" s="24" t="s">
        <v>75</v>
      </c>
      <c r="D1302" s="25"/>
      <c r="E1302" s="26"/>
      <c r="F1302" s="26"/>
      <c r="G1302" s="26"/>
      <c r="H1302" s="26"/>
      <c r="I1302" s="26"/>
      <c r="J1302" s="26"/>
      <c r="K1302" s="26"/>
      <c r="L1302" s="26"/>
      <c r="M1302" s="26"/>
      <c r="N1302" s="26"/>
      <c r="O1302" s="26"/>
      <c r="P1302" s="26"/>
      <c r="Q1302" s="26"/>
      <c r="R1302" s="26"/>
      <c r="S1302" s="26"/>
      <c r="T1302" s="26"/>
      <c r="U1302" s="26"/>
      <c r="V1302" s="26"/>
      <c r="W1302" s="26"/>
      <c r="X1302" s="26"/>
      <c r="Y1302" s="26"/>
      <c r="Z1302" s="26"/>
      <c r="AA1302" s="26"/>
      <c r="AB1302" s="26"/>
      <c r="AC1302" s="26"/>
      <c r="AD1302" s="26"/>
      <c r="AE1302" s="26"/>
      <c r="AF1302" s="26"/>
      <c r="AG1302" s="26"/>
      <c r="AH1302" s="26"/>
      <c r="AI1302" s="26"/>
      <c r="AJ1302" s="26"/>
      <c r="AK1302" s="26"/>
      <c r="AL1302" s="26"/>
      <c r="AM1302" s="26"/>
      <c r="AN1302" s="26"/>
      <c r="AO1302" s="26"/>
      <c r="AP1302" s="26"/>
      <c r="AQ1302" s="26"/>
      <c r="AR1302" s="26"/>
      <c r="AS1302" s="26"/>
      <c r="AT1302" s="26"/>
      <c r="AU1302" s="26"/>
      <c r="AV1302" s="26"/>
      <c r="AW1302" s="26"/>
      <c r="AX1302" s="26"/>
      <c r="AY1302" s="26"/>
      <c r="AZ1302" s="26"/>
      <c r="BA1302" s="26"/>
      <c r="BB1302" s="26"/>
      <c r="BC1302" s="26"/>
      <c r="BD1302" s="26"/>
      <c r="BE1302" s="26"/>
      <c r="BF1302" s="26"/>
      <c r="BG1302" s="26"/>
      <c r="BH1302" s="26"/>
      <c r="BI1302" s="26"/>
      <c r="BJ1302" s="26"/>
      <c r="BK1302" s="26"/>
      <c r="BL1302" s="41"/>
      <c r="BM1302" t="s">
        <v>100</v>
      </c>
    </row>
    <row r="1303" spans="1:65" x14ac:dyDescent="0.2">
      <c r="A1303" s="6"/>
      <c r="B1303" s="40" t="s">
        <v>57</v>
      </c>
      <c r="C1303" s="24" t="s">
        <v>79</v>
      </c>
      <c r="D1303" s="25"/>
      <c r="E1303" s="26"/>
      <c r="F1303" s="26"/>
      <c r="G1303" s="26"/>
      <c r="H1303" s="26"/>
      <c r="I1303" s="26"/>
      <c r="J1303" s="26"/>
      <c r="K1303" s="26"/>
      <c r="L1303" s="26"/>
      <c r="M1303" s="26"/>
      <c r="N1303" s="26"/>
      <c r="O1303" s="26"/>
      <c r="P1303" s="26"/>
      <c r="Q1303" s="26"/>
      <c r="R1303" s="26"/>
      <c r="S1303" s="26"/>
      <c r="T1303" s="26"/>
      <c r="U1303" s="26"/>
      <c r="V1303" s="26"/>
      <c r="W1303" s="26"/>
      <c r="X1303" s="26"/>
      <c r="Y1303" s="26"/>
      <c r="Z1303" s="26"/>
      <c r="AA1303" s="26"/>
      <c r="AB1303" s="26"/>
      <c r="AC1303" s="26"/>
      <c r="AD1303" s="26"/>
      <c r="AE1303" s="26"/>
      <c r="AF1303" s="26"/>
      <c r="AG1303" s="26"/>
      <c r="AH1303" s="26"/>
      <c r="AI1303" s="26"/>
      <c r="AJ1303" s="26"/>
      <c r="AK1303" s="26"/>
      <c r="AL1303" s="26"/>
      <c r="AM1303" s="26"/>
      <c r="AN1303" s="26"/>
      <c r="AO1303" s="26"/>
      <c r="AP1303" s="26"/>
      <c r="AQ1303" s="26"/>
      <c r="AR1303" s="26"/>
      <c r="AS1303" s="26"/>
      <c r="AT1303" s="26"/>
      <c r="AU1303" s="26"/>
      <c r="AV1303" s="26"/>
      <c r="AW1303" s="26"/>
      <c r="AX1303" s="26"/>
      <c r="AY1303" s="26"/>
      <c r="AZ1303" s="26"/>
      <c r="BA1303" s="26"/>
      <c r="BB1303" s="26"/>
      <c r="BC1303" s="26"/>
      <c r="BD1303" s="26"/>
      <c r="BE1303" s="26"/>
      <c r="BF1303" s="26"/>
      <c r="BG1303" s="26"/>
      <c r="BH1303" s="26"/>
      <c r="BI1303" s="26"/>
      <c r="BJ1303" s="26"/>
      <c r="BK1303" s="26"/>
      <c r="BL1303" s="41"/>
      <c r="BM1303" t="s">
        <v>100</v>
      </c>
    </row>
    <row r="1304" spans="1:65" x14ac:dyDescent="0.2">
      <c r="A1304" s="6"/>
      <c r="B1304" s="40" t="s">
        <v>57</v>
      </c>
      <c r="C1304" s="24" t="s">
        <v>240</v>
      </c>
      <c r="D1304" s="25"/>
      <c r="E1304" s="26"/>
      <c r="F1304" s="26"/>
      <c r="G1304" s="26"/>
      <c r="H1304" s="26"/>
      <c r="I1304" s="26"/>
      <c r="J1304" s="26"/>
      <c r="K1304" s="26"/>
      <c r="L1304" s="26"/>
      <c r="M1304" s="26"/>
      <c r="N1304" s="26"/>
      <c r="O1304" s="26"/>
      <c r="P1304" s="26"/>
      <c r="Q1304" s="26"/>
      <c r="R1304" s="26"/>
      <c r="S1304" s="26"/>
      <c r="T1304" s="26"/>
      <c r="U1304" s="26"/>
      <c r="V1304" s="26"/>
      <c r="W1304" s="33">
        <v>0</v>
      </c>
      <c r="X1304" s="33">
        <v>0</v>
      </c>
      <c r="Y1304" s="33">
        <v>0</v>
      </c>
      <c r="Z1304" s="33">
        <v>0</v>
      </c>
      <c r="AA1304" s="33">
        <v>0</v>
      </c>
      <c r="AB1304" s="33">
        <v>0</v>
      </c>
      <c r="AC1304" s="33">
        <v>0</v>
      </c>
      <c r="AD1304" s="33">
        <v>0</v>
      </c>
      <c r="AE1304" s="33">
        <v>0</v>
      </c>
      <c r="AF1304" s="33">
        <v>0</v>
      </c>
      <c r="AG1304" s="33">
        <v>0</v>
      </c>
      <c r="AH1304" s="33">
        <v>0</v>
      </c>
      <c r="AI1304" s="26"/>
      <c r="AJ1304" s="26"/>
      <c r="AK1304" s="26"/>
      <c r="AL1304" s="26"/>
      <c r="AM1304" s="26"/>
      <c r="AN1304" s="26"/>
      <c r="AO1304" s="26"/>
      <c r="AP1304" s="26"/>
      <c r="AQ1304" s="26"/>
      <c r="AR1304" s="26"/>
      <c r="AS1304" s="26"/>
      <c r="AT1304" s="26"/>
      <c r="AU1304" s="26"/>
      <c r="AV1304" s="26"/>
      <c r="AW1304" s="26"/>
      <c r="AX1304" s="26"/>
      <c r="AY1304" s="26"/>
      <c r="AZ1304" s="26"/>
      <c r="BA1304" s="26"/>
      <c r="BB1304" s="26"/>
      <c r="BC1304" s="26"/>
      <c r="BD1304" s="26"/>
      <c r="BE1304" s="26"/>
      <c r="BF1304" s="26"/>
      <c r="BG1304" s="26"/>
      <c r="BH1304" s="26"/>
      <c r="BI1304" s="26"/>
      <c r="BJ1304" s="26"/>
      <c r="BK1304" s="26"/>
      <c r="BL1304" s="41"/>
      <c r="BM1304" t="s">
        <v>100</v>
      </c>
    </row>
    <row r="1305" spans="1:65" x14ac:dyDescent="0.2">
      <c r="A1305" s="6"/>
      <c r="B1305" s="40" t="s">
        <v>57</v>
      </c>
      <c r="C1305" s="24" t="s">
        <v>78</v>
      </c>
      <c r="D1305" s="25"/>
      <c r="E1305" s="26"/>
      <c r="F1305" s="26"/>
      <c r="G1305" s="26"/>
      <c r="H1305" s="26"/>
      <c r="I1305" s="26"/>
      <c r="J1305" s="26"/>
      <c r="K1305" s="26"/>
      <c r="L1305" s="26"/>
      <c r="M1305" s="26"/>
      <c r="N1305" s="26"/>
      <c r="O1305" s="26"/>
      <c r="P1305" s="26"/>
      <c r="Q1305" s="26"/>
      <c r="R1305" s="26"/>
      <c r="S1305" s="26"/>
      <c r="T1305" s="26"/>
      <c r="U1305" s="26"/>
      <c r="V1305" s="26"/>
      <c r="W1305" s="26"/>
      <c r="X1305" s="26"/>
      <c r="Y1305" s="26"/>
      <c r="Z1305" s="26"/>
      <c r="AA1305" s="26"/>
      <c r="AB1305" s="26"/>
      <c r="AC1305" s="26"/>
      <c r="AD1305" s="26"/>
      <c r="AE1305" s="26"/>
      <c r="AF1305" s="26"/>
      <c r="AG1305" s="26"/>
      <c r="AH1305" s="26"/>
      <c r="AI1305" s="26"/>
      <c r="AJ1305" s="26"/>
      <c r="AK1305" s="26"/>
      <c r="AL1305" s="26"/>
      <c r="AM1305" s="26"/>
      <c r="AN1305" s="26"/>
      <c r="AO1305" s="26"/>
      <c r="AP1305" s="26"/>
      <c r="AQ1305" s="26"/>
      <c r="AR1305" s="26"/>
      <c r="AS1305" s="26"/>
      <c r="AT1305" s="26"/>
      <c r="AU1305" s="26"/>
      <c r="AV1305" s="26"/>
      <c r="AW1305" s="26"/>
      <c r="AX1305" s="26"/>
      <c r="AY1305" s="26"/>
      <c r="AZ1305" s="26"/>
      <c r="BA1305" s="26"/>
      <c r="BB1305" s="26"/>
      <c r="BC1305" s="26"/>
      <c r="BD1305" s="26"/>
      <c r="BE1305" s="26"/>
      <c r="BF1305" s="26"/>
      <c r="BG1305" s="26"/>
      <c r="BH1305" s="26"/>
      <c r="BI1305" s="26"/>
      <c r="BJ1305" s="26"/>
      <c r="BK1305" s="26"/>
      <c r="BL1305" s="41"/>
      <c r="BM1305" t="s">
        <v>100</v>
      </c>
    </row>
    <row r="1306" spans="1:65" x14ac:dyDescent="0.2">
      <c r="A1306" s="6"/>
      <c r="B1306" s="40" t="s">
        <v>57</v>
      </c>
      <c r="C1306" s="31" t="s">
        <v>42</v>
      </c>
      <c r="D1306" s="27">
        <v>1513</v>
      </c>
      <c r="E1306" s="28">
        <v>1523</v>
      </c>
      <c r="F1306" s="28">
        <v>1529</v>
      </c>
      <c r="G1306" s="28">
        <v>1537</v>
      </c>
      <c r="H1306" s="28">
        <v>1536</v>
      </c>
      <c r="I1306" s="28">
        <v>1536</v>
      </c>
      <c r="J1306" s="28">
        <v>1536</v>
      </c>
      <c r="K1306" s="28">
        <v>1536</v>
      </c>
      <c r="L1306" s="28">
        <v>1536</v>
      </c>
      <c r="M1306" s="28">
        <v>1536</v>
      </c>
      <c r="N1306" s="28">
        <v>1576</v>
      </c>
      <c r="O1306" s="28">
        <v>1576</v>
      </c>
      <c r="P1306" s="28">
        <v>1576</v>
      </c>
      <c r="Q1306" s="28">
        <v>1586.6</v>
      </c>
      <c r="R1306" s="28">
        <v>1587.8</v>
      </c>
      <c r="S1306" s="28">
        <v>1587.7</v>
      </c>
      <c r="T1306" s="28">
        <v>1564.2</v>
      </c>
      <c r="U1306" s="28">
        <v>1564.3</v>
      </c>
      <c r="V1306" s="28">
        <v>1565</v>
      </c>
      <c r="W1306" s="28">
        <v>1565</v>
      </c>
      <c r="X1306" s="28">
        <v>1565</v>
      </c>
      <c r="Y1306" s="28">
        <v>1565</v>
      </c>
      <c r="Z1306" s="28">
        <v>1565</v>
      </c>
      <c r="AA1306" s="28">
        <v>1565</v>
      </c>
      <c r="AB1306" s="28">
        <v>1565</v>
      </c>
      <c r="AC1306" s="28">
        <v>1565</v>
      </c>
      <c r="AD1306" s="28">
        <v>1565</v>
      </c>
      <c r="AE1306" s="28">
        <v>1565</v>
      </c>
      <c r="AF1306" s="28">
        <v>1565</v>
      </c>
      <c r="AG1306" s="28">
        <v>1565</v>
      </c>
      <c r="AH1306" s="28">
        <v>1565</v>
      </c>
      <c r="AI1306" s="28">
        <v>1565</v>
      </c>
      <c r="AJ1306" s="28">
        <v>1565</v>
      </c>
      <c r="AK1306" s="28">
        <v>1565</v>
      </c>
      <c r="AL1306" s="28">
        <v>1565</v>
      </c>
      <c r="AM1306" s="28">
        <v>1565</v>
      </c>
      <c r="AN1306" s="28">
        <v>1565</v>
      </c>
      <c r="AO1306" s="28">
        <v>1565</v>
      </c>
      <c r="AP1306" s="28">
        <v>1565</v>
      </c>
      <c r="AQ1306" s="28">
        <v>1565</v>
      </c>
      <c r="AR1306" s="28">
        <v>1565</v>
      </c>
      <c r="AS1306" s="28">
        <v>1565</v>
      </c>
      <c r="AT1306" s="28">
        <v>1565</v>
      </c>
      <c r="AU1306" s="28">
        <v>1565</v>
      </c>
      <c r="AV1306" s="28">
        <v>1565</v>
      </c>
      <c r="AW1306" s="28">
        <v>1565</v>
      </c>
      <c r="AX1306" s="28">
        <v>1565</v>
      </c>
      <c r="AY1306" s="28">
        <v>1565</v>
      </c>
      <c r="AZ1306" s="28">
        <v>1565</v>
      </c>
      <c r="BA1306" s="28">
        <v>1565</v>
      </c>
      <c r="BB1306" s="28">
        <v>1565</v>
      </c>
      <c r="BC1306" s="28">
        <v>1565</v>
      </c>
      <c r="BD1306" s="28">
        <v>1565</v>
      </c>
      <c r="BE1306" s="28">
        <v>1565</v>
      </c>
      <c r="BF1306" s="28">
        <v>1565</v>
      </c>
      <c r="BG1306" s="28">
        <v>1565</v>
      </c>
      <c r="BH1306" s="28">
        <v>1565</v>
      </c>
      <c r="BI1306" s="28">
        <v>1565</v>
      </c>
      <c r="BJ1306" s="28">
        <v>1565</v>
      </c>
      <c r="BK1306" s="28">
        <v>1565</v>
      </c>
      <c r="BL1306" s="42">
        <v>1565</v>
      </c>
      <c r="BM1306" t="s">
        <v>100</v>
      </c>
    </row>
    <row r="1307" spans="1:65" x14ac:dyDescent="0.2">
      <c r="A1307" s="6"/>
      <c r="B1307" s="40" t="s">
        <v>57</v>
      </c>
      <c r="C1307" s="24" t="s">
        <v>74</v>
      </c>
      <c r="D1307" s="35">
        <v>1513</v>
      </c>
      <c r="E1307" s="29">
        <v>1523</v>
      </c>
      <c r="F1307" s="29">
        <v>1529</v>
      </c>
      <c r="G1307" s="29">
        <v>1537</v>
      </c>
      <c r="H1307" s="29">
        <v>1536</v>
      </c>
      <c r="I1307" s="29">
        <v>1536</v>
      </c>
      <c r="J1307" s="29">
        <v>1536</v>
      </c>
      <c r="K1307" s="29">
        <v>1536</v>
      </c>
      <c r="L1307" s="29">
        <v>1536</v>
      </c>
      <c r="M1307" s="29">
        <v>1536</v>
      </c>
      <c r="N1307" s="29">
        <v>1576</v>
      </c>
      <c r="O1307" s="29">
        <v>1576</v>
      </c>
      <c r="P1307" s="29">
        <v>1576</v>
      </c>
      <c r="Q1307" s="29">
        <v>1586.6</v>
      </c>
      <c r="R1307" s="29">
        <v>1587.8</v>
      </c>
      <c r="S1307" s="29">
        <v>1587.7</v>
      </c>
      <c r="T1307" s="29">
        <v>1564.2</v>
      </c>
      <c r="U1307" s="29">
        <v>1564.3</v>
      </c>
      <c r="V1307" s="29">
        <v>1565</v>
      </c>
      <c r="W1307" s="29">
        <v>1565</v>
      </c>
      <c r="X1307" s="26">
        <v>673.04347826086951</v>
      </c>
      <c r="Y1307" s="26">
        <v>0</v>
      </c>
      <c r="Z1307" s="26">
        <v>0</v>
      </c>
      <c r="AA1307" s="26">
        <v>0</v>
      </c>
      <c r="AB1307" s="26">
        <v>0</v>
      </c>
      <c r="AC1307" s="26">
        <v>667.82608695652175</v>
      </c>
      <c r="AD1307" s="26">
        <v>0</v>
      </c>
      <c r="AE1307" s="26">
        <v>0</v>
      </c>
      <c r="AF1307" s="26">
        <v>0</v>
      </c>
      <c r="AG1307" s="26">
        <v>0</v>
      </c>
      <c r="AH1307" s="26">
        <v>673.04347826086951</v>
      </c>
      <c r="AI1307" s="26"/>
      <c r="AJ1307" s="26"/>
      <c r="AK1307" s="26"/>
      <c r="AL1307" s="26"/>
      <c r="AM1307" s="26"/>
      <c r="AN1307" s="26"/>
      <c r="AO1307" s="26"/>
      <c r="AP1307" s="26"/>
      <c r="AQ1307" s="26"/>
      <c r="AR1307" s="26"/>
      <c r="AS1307" s="26"/>
      <c r="AT1307" s="26"/>
      <c r="AU1307" s="26"/>
      <c r="AV1307" s="26"/>
      <c r="AW1307" s="26"/>
      <c r="AX1307" s="26"/>
      <c r="AY1307" s="26"/>
      <c r="AZ1307" s="26"/>
      <c r="BA1307" s="26"/>
      <c r="BB1307" s="26"/>
      <c r="BC1307" s="26"/>
      <c r="BD1307" s="26"/>
      <c r="BE1307" s="26"/>
      <c r="BF1307" s="26"/>
      <c r="BG1307" s="26"/>
      <c r="BH1307" s="26"/>
      <c r="BI1307" s="26"/>
      <c r="BJ1307" s="26"/>
      <c r="BK1307" s="26"/>
      <c r="BL1307" s="41"/>
      <c r="BM1307" t="s">
        <v>100</v>
      </c>
    </row>
    <row r="1308" spans="1:65" x14ac:dyDescent="0.2">
      <c r="A1308" s="6"/>
      <c r="B1308" s="40" t="s">
        <v>57</v>
      </c>
      <c r="C1308" s="24" t="s">
        <v>83</v>
      </c>
      <c r="D1308" s="25"/>
      <c r="E1308" s="26"/>
      <c r="F1308" s="26"/>
      <c r="G1308" s="26"/>
      <c r="H1308" s="26"/>
      <c r="I1308" s="26"/>
      <c r="J1308" s="26"/>
      <c r="K1308" s="26"/>
      <c r="L1308" s="26"/>
      <c r="M1308" s="26"/>
      <c r="N1308" s="26"/>
      <c r="O1308" s="26"/>
      <c r="P1308" s="26"/>
      <c r="Q1308" s="26"/>
      <c r="R1308" s="26"/>
      <c r="S1308" s="26"/>
      <c r="T1308" s="26"/>
      <c r="U1308" s="26"/>
      <c r="V1308" s="26"/>
      <c r="X1308" s="30"/>
      <c r="Y1308" s="30"/>
      <c r="Z1308" s="30"/>
      <c r="AA1308" s="30"/>
      <c r="AB1308" s="30"/>
      <c r="AC1308" s="30"/>
      <c r="AD1308" s="30"/>
      <c r="AE1308" s="30"/>
      <c r="AF1308" s="30"/>
      <c r="AG1308" s="30"/>
      <c r="AH1308" s="30"/>
      <c r="AI1308" s="44"/>
      <c r="AJ1308" s="30"/>
      <c r="AK1308" s="30"/>
      <c r="AL1308" s="30"/>
      <c r="AM1308" s="30"/>
      <c r="AN1308" s="30"/>
      <c r="AO1308" s="30"/>
      <c r="AP1308" s="30"/>
      <c r="AQ1308" s="30"/>
      <c r="AR1308" s="30"/>
      <c r="AS1308" s="30"/>
      <c r="AT1308" s="30"/>
      <c r="AU1308" s="30"/>
      <c r="AV1308" s="30"/>
      <c r="AW1308" s="30"/>
      <c r="AX1308" s="30"/>
      <c r="AY1308" s="30"/>
      <c r="AZ1308" s="30"/>
      <c r="BA1308" s="30"/>
      <c r="BB1308" s="30"/>
      <c r="BC1308" s="30"/>
      <c r="BD1308" s="30"/>
      <c r="BE1308" s="30"/>
      <c r="BF1308" s="30"/>
      <c r="BG1308" s="30"/>
      <c r="BH1308" s="30"/>
      <c r="BI1308" s="30"/>
      <c r="BJ1308" s="30"/>
      <c r="BK1308" s="30"/>
      <c r="BL1308" s="43"/>
      <c r="BM1308" t="s">
        <v>100</v>
      </c>
    </row>
    <row r="1309" spans="1:65" x14ac:dyDescent="0.2">
      <c r="A1309" s="6"/>
      <c r="B1309" s="40" t="s">
        <v>57</v>
      </c>
      <c r="C1309" s="24" t="s">
        <v>75</v>
      </c>
      <c r="D1309" s="25"/>
      <c r="E1309" s="26"/>
      <c r="F1309" s="26"/>
      <c r="G1309" s="26"/>
      <c r="H1309" s="26"/>
      <c r="I1309" s="26"/>
      <c r="J1309" s="26"/>
      <c r="K1309" s="26"/>
      <c r="L1309" s="26"/>
      <c r="M1309" s="26"/>
      <c r="N1309" s="26"/>
      <c r="O1309" s="26"/>
      <c r="P1309" s="26"/>
      <c r="Q1309" s="26"/>
      <c r="R1309" s="26"/>
      <c r="S1309" s="26"/>
      <c r="T1309" s="26"/>
      <c r="U1309" s="26"/>
      <c r="V1309" s="26"/>
      <c r="W1309" s="26"/>
      <c r="X1309" s="26"/>
      <c r="Y1309" s="26"/>
      <c r="Z1309" s="26"/>
      <c r="AA1309" s="26"/>
      <c r="AB1309" s="26"/>
      <c r="AC1309" s="26"/>
      <c r="AD1309" s="26"/>
      <c r="AE1309" s="26"/>
      <c r="AF1309" s="26"/>
      <c r="AG1309" s="26"/>
      <c r="AH1309" s="26"/>
      <c r="AI1309" s="26"/>
      <c r="AJ1309" s="26"/>
      <c r="AK1309" s="26"/>
      <c r="AL1309" s="26"/>
      <c r="AM1309" s="26"/>
      <c r="AN1309" s="26"/>
      <c r="AO1309" s="26"/>
      <c r="AP1309" s="26"/>
      <c r="AQ1309" s="26"/>
      <c r="AR1309" s="26"/>
      <c r="AS1309" s="26"/>
      <c r="AT1309" s="26"/>
      <c r="AU1309" s="26"/>
      <c r="AV1309" s="26"/>
      <c r="AW1309" s="26"/>
      <c r="AX1309" s="26"/>
      <c r="AY1309" s="26"/>
      <c r="AZ1309" s="26"/>
      <c r="BA1309" s="26"/>
      <c r="BB1309" s="26"/>
      <c r="BC1309" s="26"/>
      <c r="BD1309" s="26"/>
      <c r="BE1309" s="26"/>
      <c r="BF1309" s="26"/>
      <c r="BG1309" s="26"/>
      <c r="BH1309" s="26"/>
      <c r="BI1309" s="26"/>
      <c r="BJ1309" s="26"/>
      <c r="BK1309" s="26"/>
      <c r="BL1309" s="41"/>
      <c r="BM1309" t="s">
        <v>100</v>
      </c>
    </row>
    <row r="1310" spans="1:65" x14ac:dyDescent="0.2">
      <c r="A1310" s="6"/>
      <c r="B1310" s="40" t="s">
        <v>57</v>
      </c>
      <c r="C1310" s="24" t="s">
        <v>79</v>
      </c>
      <c r="D1310" s="25"/>
      <c r="E1310" s="26"/>
      <c r="F1310" s="26"/>
      <c r="G1310" s="26"/>
      <c r="H1310" s="26"/>
      <c r="I1310" s="26"/>
      <c r="J1310" s="26"/>
      <c r="K1310" s="26"/>
      <c r="L1310" s="26"/>
      <c r="M1310" s="26"/>
      <c r="N1310" s="26"/>
      <c r="O1310" s="26"/>
      <c r="P1310" s="26"/>
      <c r="Q1310" s="26"/>
      <c r="R1310" s="26"/>
      <c r="S1310" s="26"/>
      <c r="T1310" s="26"/>
      <c r="U1310" s="26"/>
      <c r="V1310" s="26"/>
      <c r="W1310" s="26"/>
      <c r="X1310" s="26"/>
      <c r="Y1310" s="26"/>
      <c r="Z1310" s="26"/>
      <c r="AA1310" s="26"/>
      <c r="AB1310" s="26"/>
      <c r="AC1310" s="26"/>
      <c r="AD1310" s="26"/>
      <c r="AE1310" s="26"/>
      <c r="AF1310" s="26"/>
      <c r="AG1310" s="26"/>
      <c r="AH1310" s="26"/>
      <c r="AI1310" s="26"/>
      <c r="AJ1310" s="26"/>
      <c r="AK1310" s="26"/>
      <c r="AL1310" s="26"/>
      <c r="AM1310" s="26"/>
      <c r="AN1310" s="26"/>
      <c r="AO1310" s="26"/>
      <c r="AP1310" s="26"/>
      <c r="AQ1310" s="26"/>
      <c r="AR1310" s="26"/>
      <c r="AS1310" s="26"/>
      <c r="AT1310" s="26"/>
      <c r="AU1310" s="26"/>
      <c r="AV1310" s="26"/>
      <c r="AW1310" s="26"/>
      <c r="AX1310" s="26"/>
      <c r="AY1310" s="26"/>
      <c r="AZ1310" s="26"/>
      <c r="BA1310" s="26"/>
      <c r="BB1310" s="26"/>
      <c r="BC1310" s="26"/>
      <c r="BD1310" s="26"/>
      <c r="BE1310" s="26"/>
      <c r="BF1310" s="26"/>
      <c r="BG1310" s="26"/>
      <c r="BH1310" s="26"/>
      <c r="BI1310" s="26"/>
      <c r="BJ1310" s="26"/>
      <c r="BK1310" s="26"/>
      <c r="BL1310" s="41"/>
      <c r="BM1310" t="s">
        <v>100</v>
      </c>
    </row>
    <row r="1311" spans="1:65" x14ac:dyDescent="0.2">
      <c r="A1311" s="6"/>
      <c r="B1311" s="40" t="s">
        <v>57</v>
      </c>
      <c r="C1311" s="24" t="s">
        <v>80</v>
      </c>
      <c r="D1311" s="25"/>
      <c r="E1311" s="26"/>
      <c r="F1311" s="26"/>
      <c r="G1311" s="26"/>
      <c r="H1311" s="26"/>
      <c r="I1311" s="26"/>
      <c r="J1311" s="26"/>
      <c r="K1311" s="26"/>
      <c r="L1311" s="26"/>
      <c r="M1311" s="26"/>
      <c r="N1311" s="26"/>
      <c r="O1311" s="26"/>
      <c r="P1311" s="26"/>
      <c r="Q1311" s="26"/>
      <c r="R1311" s="26"/>
      <c r="S1311" s="26"/>
      <c r="T1311" s="26"/>
      <c r="U1311" s="26"/>
      <c r="V1311" s="26"/>
      <c r="W1311" s="26"/>
      <c r="X1311" s="26"/>
      <c r="Y1311" s="26"/>
      <c r="Z1311" s="26"/>
      <c r="AA1311" s="26"/>
      <c r="AB1311" s="26"/>
      <c r="AC1311" s="26"/>
      <c r="AD1311" s="26"/>
      <c r="AE1311" s="26"/>
      <c r="AF1311" s="26"/>
      <c r="AG1311" s="26"/>
      <c r="AH1311" s="26"/>
      <c r="AI1311" s="26"/>
      <c r="AJ1311" s="26"/>
      <c r="AK1311" s="26"/>
      <c r="AL1311" s="26"/>
      <c r="AM1311" s="26"/>
      <c r="AN1311" s="26"/>
      <c r="AO1311" s="26"/>
      <c r="AP1311" s="26"/>
      <c r="AQ1311" s="26"/>
      <c r="AR1311" s="26"/>
      <c r="AS1311" s="26"/>
      <c r="AT1311" s="26"/>
      <c r="AU1311" s="26"/>
      <c r="AV1311" s="26"/>
      <c r="AW1311" s="26"/>
      <c r="AX1311" s="26"/>
      <c r="AY1311" s="26"/>
      <c r="AZ1311" s="26"/>
      <c r="BA1311" s="26"/>
      <c r="BB1311" s="26"/>
      <c r="BC1311" s="26"/>
      <c r="BD1311" s="26"/>
      <c r="BE1311" s="26"/>
      <c r="BF1311" s="26"/>
      <c r="BG1311" s="26"/>
      <c r="BH1311" s="26"/>
      <c r="BI1311" s="26"/>
      <c r="BJ1311" s="26"/>
      <c r="BK1311" s="26"/>
      <c r="BL1311" s="41"/>
      <c r="BM1311" t="s">
        <v>100</v>
      </c>
    </row>
    <row r="1312" spans="1:65" x14ac:dyDescent="0.2">
      <c r="A1312" s="6"/>
      <c r="B1312" s="40" t="s">
        <v>57</v>
      </c>
      <c r="C1312" s="24" t="s">
        <v>78</v>
      </c>
      <c r="D1312" s="25"/>
      <c r="E1312" s="26"/>
      <c r="F1312" s="26"/>
      <c r="G1312" s="26"/>
      <c r="H1312" s="26"/>
      <c r="I1312" s="26"/>
      <c r="J1312" s="26"/>
      <c r="K1312" s="26"/>
      <c r="L1312" s="26"/>
      <c r="M1312" s="26"/>
      <c r="N1312" s="26"/>
      <c r="O1312" s="26"/>
      <c r="P1312" s="26"/>
      <c r="Q1312" s="26"/>
      <c r="R1312" s="26"/>
      <c r="S1312" s="26"/>
      <c r="T1312" s="26"/>
      <c r="U1312" s="26"/>
      <c r="V1312" s="26"/>
      <c r="W1312" s="26"/>
      <c r="X1312" s="26"/>
      <c r="Y1312" s="26"/>
      <c r="Z1312" s="26"/>
      <c r="AA1312" s="26"/>
      <c r="AB1312" s="26"/>
      <c r="AC1312" s="26"/>
      <c r="AD1312" s="26"/>
      <c r="AE1312" s="26"/>
      <c r="AF1312" s="26"/>
      <c r="AG1312" s="26"/>
      <c r="AH1312" s="26"/>
      <c r="AI1312" s="26"/>
      <c r="AJ1312" s="26"/>
      <c r="AK1312" s="26"/>
      <c r="AL1312" s="26"/>
      <c r="AM1312" s="26"/>
      <c r="AN1312" s="26"/>
      <c r="AO1312" s="26"/>
      <c r="AP1312" s="26"/>
      <c r="AQ1312" s="26"/>
      <c r="AR1312" s="26"/>
      <c r="AS1312" s="26"/>
      <c r="AT1312" s="26"/>
      <c r="AU1312" s="26"/>
      <c r="AV1312" s="26"/>
      <c r="AW1312" s="26"/>
      <c r="AX1312" s="26"/>
      <c r="AY1312" s="26"/>
      <c r="AZ1312" s="26"/>
      <c r="BA1312" s="26"/>
      <c r="BB1312" s="26"/>
      <c r="BC1312" s="26"/>
      <c r="BD1312" s="26"/>
      <c r="BE1312" s="26"/>
      <c r="BF1312" s="26"/>
      <c r="BG1312" s="26"/>
      <c r="BH1312" s="26"/>
      <c r="BI1312" s="26"/>
      <c r="BJ1312" s="26"/>
      <c r="BK1312" s="26"/>
      <c r="BL1312" s="41"/>
      <c r="BM1312" t="s">
        <v>100</v>
      </c>
    </row>
    <row r="1313" spans="1:65" x14ac:dyDescent="0.2">
      <c r="A1313" s="6"/>
      <c r="B1313" s="40" t="s">
        <v>57</v>
      </c>
      <c r="C1313" s="31" t="s">
        <v>43</v>
      </c>
      <c r="D1313" s="27">
        <v>0</v>
      </c>
      <c r="E1313" s="28">
        <v>0</v>
      </c>
      <c r="F1313" s="28">
        <v>0</v>
      </c>
      <c r="G1313" s="28">
        <v>0</v>
      </c>
      <c r="H1313" s="28">
        <v>0</v>
      </c>
      <c r="I1313" s="28">
        <v>0</v>
      </c>
      <c r="J1313" s="28">
        <v>0</v>
      </c>
      <c r="K1313" s="28">
        <v>0</v>
      </c>
      <c r="L1313" s="28">
        <v>0</v>
      </c>
      <c r="M1313" s="28">
        <v>0</v>
      </c>
      <c r="N1313" s="28">
        <v>0</v>
      </c>
      <c r="O1313" s="28">
        <v>0</v>
      </c>
      <c r="P1313" s="28">
        <v>0</v>
      </c>
      <c r="Q1313" s="28">
        <v>0</v>
      </c>
      <c r="R1313" s="28">
        <v>0</v>
      </c>
      <c r="S1313" s="28">
        <v>0</v>
      </c>
      <c r="T1313" s="28">
        <v>0</v>
      </c>
      <c r="U1313" s="28">
        <v>0</v>
      </c>
      <c r="V1313" s="28">
        <v>0</v>
      </c>
      <c r="W1313" s="28">
        <v>0</v>
      </c>
      <c r="X1313" s="28">
        <v>0</v>
      </c>
      <c r="Y1313" s="28">
        <v>0</v>
      </c>
      <c r="Z1313" s="28">
        <v>0</v>
      </c>
      <c r="AA1313" s="28">
        <v>0</v>
      </c>
      <c r="AB1313" s="28">
        <v>0</v>
      </c>
      <c r="AC1313" s="28">
        <v>0</v>
      </c>
      <c r="AD1313" s="28">
        <v>0</v>
      </c>
      <c r="AE1313" s="28">
        <v>0</v>
      </c>
      <c r="AF1313" s="28">
        <v>0</v>
      </c>
      <c r="AG1313" s="28">
        <v>0</v>
      </c>
      <c r="AH1313" s="28">
        <v>0</v>
      </c>
      <c r="AI1313" s="28">
        <v>0</v>
      </c>
      <c r="AJ1313" s="28">
        <v>0</v>
      </c>
      <c r="AK1313" s="28">
        <v>0</v>
      </c>
      <c r="AL1313" s="28">
        <v>0</v>
      </c>
      <c r="AM1313" s="28">
        <v>0</v>
      </c>
      <c r="AN1313" s="28">
        <v>0</v>
      </c>
      <c r="AO1313" s="28">
        <v>0</v>
      </c>
      <c r="AP1313" s="28">
        <v>0</v>
      </c>
      <c r="AQ1313" s="28">
        <v>0</v>
      </c>
      <c r="AR1313" s="28">
        <v>0</v>
      </c>
      <c r="AS1313" s="28">
        <v>0</v>
      </c>
      <c r="AT1313" s="28">
        <v>0</v>
      </c>
      <c r="AU1313" s="28">
        <v>0</v>
      </c>
      <c r="AV1313" s="28">
        <v>0</v>
      </c>
      <c r="AW1313" s="28">
        <v>0</v>
      </c>
      <c r="AX1313" s="28">
        <v>0</v>
      </c>
      <c r="AY1313" s="28">
        <v>0</v>
      </c>
      <c r="AZ1313" s="28">
        <v>0</v>
      </c>
      <c r="BA1313" s="28">
        <v>0</v>
      </c>
      <c r="BB1313" s="28">
        <v>0</v>
      </c>
      <c r="BC1313" s="28">
        <v>0</v>
      </c>
      <c r="BD1313" s="28">
        <v>0</v>
      </c>
      <c r="BE1313" s="28">
        <v>0</v>
      </c>
      <c r="BF1313" s="28">
        <v>0</v>
      </c>
      <c r="BG1313" s="28">
        <v>0</v>
      </c>
      <c r="BH1313" s="28">
        <v>0</v>
      </c>
      <c r="BI1313" s="28">
        <v>0</v>
      </c>
      <c r="BJ1313" s="28">
        <v>0</v>
      </c>
      <c r="BK1313" s="28">
        <v>0</v>
      </c>
      <c r="BL1313" s="42">
        <v>0</v>
      </c>
      <c r="BM1313" t="s">
        <v>100</v>
      </c>
    </row>
    <row r="1314" spans="1:65" x14ac:dyDescent="0.2">
      <c r="A1314" s="6"/>
      <c r="B1314" s="40" t="s">
        <v>57</v>
      </c>
      <c r="C1314" s="24" t="s">
        <v>74</v>
      </c>
      <c r="D1314" s="35">
        <v>0</v>
      </c>
      <c r="E1314" s="29">
        <v>0</v>
      </c>
      <c r="F1314" s="29">
        <v>0</v>
      </c>
      <c r="G1314" s="29">
        <v>0</v>
      </c>
      <c r="H1314" s="29">
        <v>0</v>
      </c>
      <c r="I1314" s="29">
        <v>0</v>
      </c>
      <c r="J1314" s="29">
        <v>0</v>
      </c>
      <c r="K1314" s="29">
        <v>0</v>
      </c>
      <c r="L1314" s="29">
        <v>0</v>
      </c>
      <c r="M1314" s="29">
        <v>0</v>
      </c>
      <c r="N1314" s="29">
        <v>0</v>
      </c>
      <c r="O1314" s="29">
        <v>0</v>
      </c>
      <c r="P1314" s="29">
        <v>0</v>
      </c>
      <c r="Q1314" s="29">
        <v>0</v>
      </c>
      <c r="R1314" s="29">
        <v>0</v>
      </c>
      <c r="S1314" s="29">
        <v>0</v>
      </c>
      <c r="T1314" s="29">
        <v>0</v>
      </c>
      <c r="U1314" s="29">
        <v>0</v>
      </c>
      <c r="V1314" s="29">
        <v>0</v>
      </c>
      <c r="W1314" s="29">
        <v>0</v>
      </c>
      <c r="X1314" s="26">
        <v>0</v>
      </c>
      <c r="Y1314" s="26">
        <v>0</v>
      </c>
      <c r="Z1314" s="26">
        <v>0</v>
      </c>
      <c r="AA1314" s="26">
        <v>0</v>
      </c>
      <c r="AB1314" s="26">
        <v>0</v>
      </c>
      <c r="AC1314" s="26">
        <v>0</v>
      </c>
      <c r="AD1314" s="26">
        <v>0</v>
      </c>
      <c r="AE1314" s="26">
        <v>0</v>
      </c>
      <c r="AF1314" s="26">
        <v>0</v>
      </c>
      <c r="AG1314" s="26">
        <v>0</v>
      </c>
      <c r="AH1314" s="26">
        <v>0</v>
      </c>
      <c r="AI1314" s="26"/>
      <c r="AJ1314" s="26"/>
      <c r="AK1314" s="26"/>
      <c r="AL1314" s="26"/>
      <c r="AM1314" s="26"/>
      <c r="AN1314" s="26"/>
      <c r="AO1314" s="26"/>
      <c r="AP1314" s="26"/>
      <c r="AQ1314" s="26"/>
      <c r="AR1314" s="26"/>
      <c r="AS1314" s="26"/>
      <c r="AT1314" s="26"/>
      <c r="AU1314" s="26"/>
      <c r="AV1314" s="26"/>
      <c r="AW1314" s="26"/>
      <c r="AX1314" s="26"/>
      <c r="AY1314" s="26"/>
      <c r="AZ1314" s="26"/>
      <c r="BA1314" s="26"/>
      <c r="BB1314" s="26"/>
      <c r="BC1314" s="26"/>
      <c r="BD1314" s="26"/>
      <c r="BE1314" s="26"/>
      <c r="BF1314" s="26"/>
      <c r="BG1314" s="26"/>
      <c r="BH1314" s="26"/>
      <c r="BI1314" s="26"/>
      <c r="BJ1314" s="26"/>
      <c r="BK1314" s="26"/>
      <c r="BL1314" s="41"/>
      <c r="BM1314" t="s">
        <v>100</v>
      </c>
    </row>
    <row r="1315" spans="1:65" x14ac:dyDescent="0.2">
      <c r="A1315" s="6"/>
      <c r="B1315" s="40" t="s">
        <v>57</v>
      </c>
      <c r="C1315" s="24" t="s">
        <v>83</v>
      </c>
      <c r="D1315" s="25"/>
      <c r="E1315" s="26"/>
      <c r="F1315" s="26"/>
      <c r="G1315" s="26"/>
      <c r="H1315" s="26"/>
      <c r="I1315" s="26"/>
      <c r="J1315" s="26"/>
      <c r="K1315" s="26"/>
      <c r="L1315" s="26"/>
      <c r="M1315" s="26"/>
      <c r="N1315" s="26"/>
      <c r="O1315" s="26"/>
      <c r="P1315" s="26"/>
      <c r="Q1315" s="26"/>
      <c r="R1315" s="26"/>
      <c r="S1315" s="26"/>
      <c r="T1315" s="26"/>
      <c r="U1315" s="26"/>
      <c r="V1315" s="26"/>
      <c r="X1315" s="30"/>
      <c r="Y1315" s="30"/>
      <c r="Z1315" s="30"/>
      <c r="AA1315" s="30"/>
      <c r="AB1315" s="30"/>
      <c r="AC1315" s="30"/>
      <c r="AD1315" s="30"/>
      <c r="AE1315" s="30"/>
      <c r="AF1315" s="30"/>
      <c r="AG1315" s="30"/>
      <c r="AH1315" s="30"/>
      <c r="AI1315" s="44"/>
      <c r="AJ1315" s="30"/>
      <c r="AK1315" s="30"/>
      <c r="AL1315" s="30"/>
      <c r="AM1315" s="30"/>
      <c r="AN1315" s="30"/>
      <c r="AO1315" s="30"/>
      <c r="AP1315" s="30"/>
      <c r="AQ1315" s="30"/>
      <c r="AR1315" s="30"/>
      <c r="AS1315" s="30"/>
      <c r="AT1315" s="30"/>
      <c r="AU1315" s="30"/>
      <c r="AV1315" s="30"/>
      <c r="AW1315" s="30"/>
      <c r="AX1315" s="30"/>
      <c r="AY1315" s="30"/>
      <c r="AZ1315" s="30"/>
      <c r="BA1315" s="30"/>
      <c r="BB1315" s="30"/>
      <c r="BC1315" s="30"/>
      <c r="BD1315" s="30"/>
      <c r="BE1315" s="30"/>
      <c r="BF1315" s="30"/>
      <c r="BG1315" s="30"/>
      <c r="BH1315" s="30"/>
      <c r="BI1315" s="30"/>
      <c r="BJ1315" s="30"/>
      <c r="BK1315" s="30"/>
      <c r="BL1315" s="43"/>
      <c r="BM1315" t="s">
        <v>100</v>
      </c>
    </row>
    <row r="1316" spans="1:65" x14ac:dyDescent="0.2">
      <c r="A1316" s="6"/>
      <c r="B1316" s="40" t="s">
        <v>57</v>
      </c>
      <c r="C1316" s="24" t="s">
        <v>75</v>
      </c>
      <c r="D1316" s="25"/>
      <c r="E1316" s="26"/>
      <c r="F1316" s="26"/>
      <c r="G1316" s="26"/>
      <c r="H1316" s="26"/>
      <c r="I1316" s="26"/>
      <c r="J1316" s="26"/>
      <c r="K1316" s="26"/>
      <c r="L1316" s="26"/>
      <c r="M1316" s="26"/>
      <c r="N1316" s="26"/>
      <c r="O1316" s="26"/>
      <c r="P1316" s="26"/>
      <c r="Q1316" s="26"/>
      <c r="R1316" s="26"/>
      <c r="S1316" s="26"/>
      <c r="T1316" s="26"/>
      <c r="U1316" s="26"/>
      <c r="V1316" s="26"/>
      <c r="W1316" s="26"/>
      <c r="X1316" s="26"/>
      <c r="Y1316" s="26"/>
      <c r="Z1316" s="26"/>
      <c r="AA1316" s="26"/>
      <c r="AB1316" s="26"/>
      <c r="AC1316" s="26"/>
      <c r="AD1316" s="26"/>
      <c r="AE1316" s="26"/>
      <c r="AF1316" s="26"/>
      <c r="AG1316" s="26"/>
      <c r="AH1316" s="26"/>
      <c r="AI1316" s="26"/>
      <c r="AJ1316" s="26"/>
      <c r="AK1316" s="26"/>
      <c r="AL1316" s="26"/>
      <c r="AM1316" s="26"/>
      <c r="AN1316" s="26"/>
      <c r="AO1316" s="26"/>
      <c r="AP1316" s="26"/>
      <c r="AQ1316" s="26"/>
      <c r="AR1316" s="26"/>
      <c r="AS1316" s="26"/>
      <c r="AT1316" s="26"/>
      <c r="AU1316" s="26"/>
      <c r="AV1316" s="26"/>
      <c r="AW1316" s="26"/>
      <c r="AX1316" s="26"/>
      <c r="AY1316" s="26"/>
      <c r="AZ1316" s="26"/>
      <c r="BA1316" s="26"/>
      <c r="BB1316" s="26"/>
      <c r="BC1316" s="26"/>
      <c r="BD1316" s="26"/>
      <c r="BE1316" s="26"/>
      <c r="BF1316" s="26"/>
      <c r="BG1316" s="26"/>
      <c r="BH1316" s="26"/>
      <c r="BI1316" s="26"/>
      <c r="BJ1316" s="26"/>
      <c r="BK1316" s="26"/>
      <c r="BL1316" s="41"/>
      <c r="BM1316" t="s">
        <v>100</v>
      </c>
    </row>
    <row r="1317" spans="1:65" x14ac:dyDescent="0.2">
      <c r="A1317" s="6"/>
      <c r="B1317" s="40" t="s">
        <v>57</v>
      </c>
      <c r="C1317" s="24" t="s">
        <v>79</v>
      </c>
      <c r="D1317" s="25"/>
      <c r="E1317" s="26"/>
      <c r="F1317" s="26"/>
      <c r="G1317" s="26"/>
      <c r="H1317" s="26"/>
      <c r="I1317" s="26"/>
      <c r="J1317" s="26"/>
      <c r="K1317" s="26"/>
      <c r="L1317" s="26"/>
      <c r="M1317" s="26"/>
      <c r="N1317" s="26"/>
      <c r="O1317" s="26"/>
      <c r="P1317" s="26"/>
      <c r="Q1317" s="26"/>
      <c r="R1317" s="26"/>
      <c r="S1317" s="26"/>
      <c r="T1317" s="26"/>
      <c r="U1317" s="26"/>
      <c r="V1317" s="26"/>
      <c r="W1317" s="26"/>
      <c r="X1317" s="26"/>
      <c r="Y1317" s="26"/>
      <c r="Z1317" s="26"/>
      <c r="AA1317" s="26"/>
      <c r="AB1317" s="26"/>
      <c r="AC1317" s="26"/>
      <c r="AD1317" s="26"/>
      <c r="AE1317" s="26"/>
      <c r="AF1317" s="26"/>
      <c r="AG1317" s="26"/>
      <c r="AH1317" s="26"/>
      <c r="AI1317" s="26"/>
      <c r="AJ1317" s="26"/>
      <c r="AK1317" s="26"/>
      <c r="AL1317" s="26"/>
      <c r="AM1317" s="26"/>
      <c r="AN1317" s="26"/>
      <c r="AO1317" s="26"/>
      <c r="AP1317" s="26"/>
      <c r="AQ1317" s="26"/>
      <c r="AR1317" s="26"/>
      <c r="AS1317" s="26"/>
      <c r="AT1317" s="26"/>
      <c r="AU1317" s="26"/>
      <c r="AV1317" s="26"/>
      <c r="AW1317" s="26"/>
      <c r="AX1317" s="26"/>
      <c r="AY1317" s="26"/>
      <c r="AZ1317" s="26"/>
      <c r="BA1317" s="26"/>
      <c r="BB1317" s="26"/>
      <c r="BC1317" s="26"/>
      <c r="BD1317" s="26"/>
      <c r="BE1317" s="26"/>
      <c r="BF1317" s="26"/>
      <c r="BG1317" s="26"/>
      <c r="BH1317" s="26"/>
      <c r="BI1317" s="26"/>
      <c r="BJ1317" s="26"/>
      <c r="BK1317" s="26"/>
      <c r="BL1317" s="41"/>
      <c r="BM1317" t="s">
        <v>100</v>
      </c>
    </row>
    <row r="1318" spans="1:65" x14ac:dyDescent="0.2">
      <c r="A1318" s="6"/>
      <c r="B1318" s="40" t="s">
        <v>57</v>
      </c>
      <c r="C1318" s="24" t="s">
        <v>80</v>
      </c>
      <c r="D1318" s="25"/>
      <c r="E1318" s="26"/>
      <c r="F1318" s="26"/>
      <c r="G1318" s="26"/>
      <c r="H1318" s="26"/>
      <c r="I1318" s="26"/>
      <c r="J1318" s="26"/>
      <c r="K1318" s="26"/>
      <c r="L1318" s="26"/>
      <c r="M1318" s="26"/>
      <c r="N1318" s="26"/>
      <c r="O1318" s="26"/>
      <c r="P1318" s="26"/>
      <c r="Q1318" s="26"/>
      <c r="R1318" s="26"/>
      <c r="S1318" s="26"/>
      <c r="T1318" s="26"/>
      <c r="U1318" s="26"/>
      <c r="V1318" s="26"/>
      <c r="W1318" s="26"/>
      <c r="X1318" s="26"/>
      <c r="Y1318" s="26"/>
      <c r="Z1318" s="26"/>
      <c r="AA1318" s="26"/>
      <c r="AB1318" s="26"/>
      <c r="AC1318" s="26"/>
      <c r="AD1318" s="26"/>
      <c r="AE1318" s="26"/>
      <c r="AF1318" s="26"/>
      <c r="AG1318" s="26"/>
      <c r="AH1318" s="26"/>
      <c r="AI1318" s="26"/>
      <c r="AJ1318" s="26"/>
      <c r="AK1318" s="26"/>
      <c r="AL1318" s="26"/>
      <c r="AM1318" s="26"/>
      <c r="AN1318" s="26"/>
      <c r="AO1318" s="26"/>
      <c r="AP1318" s="26"/>
      <c r="AQ1318" s="26"/>
      <c r="AR1318" s="26"/>
      <c r="AS1318" s="26"/>
      <c r="AT1318" s="26"/>
      <c r="AU1318" s="26"/>
      <c r="AV1318" s="26"/>
      <c r="AW1318" s="26"/>
      <c r="AX1318" s="26"/>
      <c r="AY1318" s="26"/>
      <c r="AZ1318" s="26"/>
      <c r="BA1318" s="26"/>
      <c r="BB1318" s="26"/>
      <c r="BC1318" s="26"/>
      <c r="BD1318" s="26"/>
      <c r="BE1318" s="26"/>
      <c r="BF1318" s="26"/>
      <c r="BG1318" s="26"/>
      <c r="BH1318" s="26"/>
      <c r="BI1318" s="26"/>
      <c r="BJ1318" s="26"/>
      <c r="BK1318" s="26"/>
      <c r="BL1318" s="41"/>
      <c r="BM1318" t="s">
        <v>100</v>
      </c>
    </row>
    <row r="1319" spans="1:65" x14ac:dyDescent="0.2">
      <c r="A1319" s="6"/>
      <c r="B1319" s="40" t="s">
        <v>57</v>
      </c>
      <c r="C1319" s="24" t="s">
        <v>78</v>
      </c>
      <c r="D1319" s="25"/>
      <c r="E1319" s="26"/>
      <c r="F1319" s="26"/>
      <c r="G1319" s="26"/>
      <c r="H1319" s="26"/>
      <c r="I1319" s="26"/>
      <c r="J1319" s="26"/>
      <c r="K1319" s="26"/>
      <c r="L1319" s="26"/>
      <c r="M1319" s="26"/>
      <c r="N1319" s="26"/>
      <c r="O1319" s="26"/>
      <c r="P1319" s="26"/>
      <c r="Q1319" s="26"/>
      <c r="R1319" s="26"/>
      <c r="S1319" s="26"/>
      <c r="T1319" s="26"/>
      <c r="U1319" s="26"/>
      <c r="V1319" s="26"/>
      <c r="W1319" s="26"/>
      <c r="X1319" s="26"/>
      <c r="Y1319" s="26"/>
      <c r="Z1319" s="26"/>
      <c r="AA1319" s="26"/>
      <c r="AB1319" s="26"/>
      <c r="AC1319" s="26"/>
      <c r="AD1319" s="26"/>
      <c r="AE1319" s="26"/>
      <c r="AF1319" s="26"/>
      <c r="AG1319" s="26"/>
      <c r="AH1319" s="26"/>
      <c r="AI1319" s="26"/>
      <c r="AJ1319" s="26"/>
      <c r="AK1319" s="26"/>
      <c r="AL1319" s="26"/>
      <c r="AM1319" s="26"/>
      <c r="AN1319" s="26"/>
      <c r="AO1319" s="26"/>
      <c r="AP1319" s="26"/>
      <c r="AQ1319" s="26"/>
      <c r="AR1319" s="26"/>
      <c r="AS1319" s="26"/>
      <c r="AT1319" s="26"/>
      <c r="AU1319" s="26"/>
      <c r="AV1319" s="26"/>
      <c r="AW1319" s="26"/>
      <c r="AX1319" s="26"/>
      <c r="AY1319" s="26"/>
      <c r="AZ1319" s="26"/>
      <c r="BA1319" s="26"/>
      <c r="BB1319" s="26"/>
      <c r="BC1319" s="26"/>
      <c r="BD1319" s="26"/>
      <c r="BE1319" s="26"/>
      <c r="BF1319" s="26"/>
      <c r="BG1319" s="26"/>
      <c r="BH1319" s="26"/>
      <c r="BI1319" s="26"/>
      <c r="BJ1319" s="26"/>
      <c r="BK1319" s="26"/>
      <c r="BL1319" s="41"/>
      <c r="BM1319" t="s">
        <v>100</v>
      </c>
    </row>
    <row r="1320" spans="1:65" x14ac:dyDescent="0.2">
      <c r="A1320" s="6"/>
      <c r="B1320" s="40" t="s">
        <v>57</v>
      </c>
      <c r="C1320" s="31" t="s">
        <v>46</v>
      </c>
      <c r="D1320" s="27">
        <v>0</v>
      </c>
      <c r="E1320" s="28">
        <v>1</v>
      </c>
      <c r="F1320" s="28">
        <v>6</v>
      </c>
      <c r="G1320" s="28">
        <v>7</v>
      </c>
      <c r="H1320" s="28">
        <v>9</v>
      </c>
      <c r="I1320" s="28">
        <v>10</v>
      </c>
      <c r="J1320" s="28">
        <v>10</v>
      </c>
      <c r="K1320" s="28">
        <v>10</v>
      </c>
      <c r="L1320" s="28">
        <v>10</v>
      </c>
      <c r="M1320" s="28">
        <v>10</v>
      </c>
      <c r="N1320" s="28">
        <v>16</v>
      </c>
      <c r="O1320" s="28">
        <v>30</v>
      </c>
      <c r="P1320" s="28">
        <v>66</v>
      </c>
      <c r="Q1320" s="28">
        <v>108</v>
      </c>
      <c r="R1320" s="28">
        <v>121</v>
      </c>
      <c r="S1320" s="28">
        <v>126</v>
      </c>
      <c r="T1320" s="28">
        <v>143</v>
      </c>
      <c r="U1320" s="28">
        <v>154</v>
      </c>
      <c r="V1320" s="28">
        <v>134.1</v>
      </c>
      <c r="W1320" s="28">
        <v>155.1</v>
      </c>
      <c r="X1320" s="28">
        <v>159.94285714285715</v>
      </c>
      <c r="Y1320" s="28">
        <v>164.78571428571431</v>
      </c>
      <c r="Z1320" s="28">
        <v>169.62857142857146</v>
      </c>
      <c r="AA1320" s="28">
        <v>174.47142857142862</v>
      </c>
      <c r="AB1320" s="28">
        <v>179.31428571428577</v>
      </c>
      <c r="AC1320" s="28">
        <v>184.15714285714293</v>
      </c>
      <c r="AD1320" s="28">
        <v>171.32571428571435</v>
      </c>
      <c r="AE1320" s="28">
        <v>158.49428571428578</v>
      </c>
      <c r="AF1320" s="28">
        <v>145.66285714285721</v>
      </c>
      <c r="AG1320" s="28">
        <v>132.83142857142863</v>
      </c>
      <c r="AH1320" s="28">
        <v>120.00000000000004</v>
      </c>
      <c r="AI1320" s="28">
        <v>120.00000000000004</v>
      </c>
      <c r="AJ1320" s="28">
        <v>120.00000000000004</v>
      </c>
      <c r="AK1320" s="28">
        <v>120.00000000000004</v>
      </c>
      <c r="AL1320" s="28">
        <v>120.00000000000004</v>
      </c>
      <c r="AM1320" s="28">
        <v>120.00000000000004</v>
      </c>
      <c r="AN1320" s="28">
        <v>120.00000000000004</v>
      </c>
      <c r="AO1320" s="28">
        <v>120.00000000000004</v>
      </c>
      <c r="AP1320" s="28">
        <v>120.00000000000004</v>
      </c>
      <c r="AQ1320" s="28">
        <v>120.00000000000004</v>
      </c>
      <c r="AR1320" s="28">
        <v>120.00000000000004</v>
      </c>
      <c r="AS1320" s="28">
        <v>120.00000000000004</v>
      </c>
      <c r="AT1320" s="28">
        <v>120.00000000000004</v>
      </c>
      <c r="AU1320" s="28">
        <v>120.00000000000004</v>
      </c>
      <c r="AV1320" s="28">
        <v>120.00000000000004</v>
      </c>
      <c r="AW1320" s="28">
        <v>120.00000000000004</v>
      </c>
      <c r="AX1320" s="28">
        <v>120.00000000000004</v>
      </c>
      <c r="AY1320" s="28">
        <v>120.00000000000004</v>
      </c>
      <c r="AZ1320" s="28">
        <v>120.00000000000004</v>
      </c>
      <c r="BA1320" s="28">
        <v>120.00000000000004</v>
      </c>
      <c r="BB1320" s="28">
        <v>120.00000000000004</v>
      </c>
      <c r="BC1320" s="28">
        <v>120.00000000000004</v>
      </c>
      <c r="BD1320" s="28">
        <v>120.00000000000004</v>
      </c>
      <c r="BE1320" s="28">
        <v>120.00000000000004</v>
      </c>
      <c r="BF1320" s="28">
        <v>120.00000000000004</v>
      </c>
      <c r="BG1320" s="28">
        <v>120.00000000000004</v>
      </c>
      <c r="BH1320" s="28">
        <v>120.00000000000004</v>
      </c>
      <c r="BI1320" s="28">
        <v>120.00000000000004</v>
      </c>
      <c r="BJ1320" s="28">
        <v>120.00000000000004</v>
      </c>
      <c r="BK1320" s="28">
        <v>120.00000000000004</v>
      </c>
      <c r="BL1320" s="42">
        <v>120.00000000000004</v>
      </c>
      <c r="BM1320" t="s">
        <v>100</v>
      </c>
    </row>
    <row r="1321" spans="1:65" x14ac:dyDescent="0.2">
      <c r="A1321" s="6"/>
      <c r="B1321" s="40" t="s">
        <v>57</v>
      </c>
      <c r="C1321" s="24" t="s">
        <v>74</v>
      </c>
      <c r="D1321" s="35">
        <v>0</v>
      </c>
      <c r="E1321" s="29">
        <v>1</v>
      </c>
      <c r="F1321" s="29">
        <v>6</v>
      </c>
      <c r="G1321" s="29">
        <v>7</v>
      </c>
      <c r="H1321" s="29">
        <v>9</v>
      </c>
      <c r="I1321" s="29">
        <v>10</v>
      </c>
      <c r="J1321" s="29">
        <v>10</v>
      </c>
      <c r="K1321" s="29">
        <v>10</v>
      </c>
      <c r="L1321" s="29">
        <v>10</v>
      </c>
      <c r="M1321" s="29">
        <v>10</v>
      </c>
      <c r="N1321" s="29">
        <v>16</v>
      </c>
      <c r="O1321" s="29">
        <v>30</v>
      </c>
      <c r="P1321" s="29">
        <v>66</v>
      </c>
      <c r="Q1321" s="29">
        <v>108</v>
      </c>
      <c r="R1321" s="29">
        <v>121</v>
      </c>
      <c r="S1321" s="29">
        <v>126</v>
      </c>
      <c r="T1321" s="29">
        <v>143</v>
      </c>
      <c r="U1321" s="29">
        <v>154</v>
      </c>
      <c r="V1321" s="29">
        <v>134.1</v>
      </c>
      <c r="W1321" s="29">
        <v>155.1</v>
      </c>
      <c r="X1321" s="26">
        <v>164</v>
      </c>
      <c r="Y1321" s="26">
        <v>0</v>
      </c>
      <c r="Z1321" s="26">
        <v>0</v>
      </c>
      <c r="AA1321" s="26">
        <v>0</v>
      </c>
      <c r="AB1321" s="26">
        <v>0</v>
      </c>
      <c r="AC1321" s="26">
        <v>168</v>
      </c>
      <c r="AD1321" s="26">
        <v>0</v>
      </c>
      <c r="AE1321" s="26">
        <v>0</v>
      </c>
      <c r="AF1321" s="26">
        <v>0</v>
      </c>
      <c r="AG1321" s="26">
        <v>0</v>
      </c>
      <c r="AH1321" s="26">
        <v>120</v>
      </c>
      <c r="AI1321" s="26"/>
      <c r="AJ1321" s="26"/>
      <c r="AK1321" s="26"/>
      <c r="AL1321" s="26"/>
      <c r="AM1321" s="26"/>
      <c r="AN1321" s="26"/>
      <c r="AO1321" s="26"/>
      <c r="AP1321" s="26"/>
      <c r="AQ1321" s="26"/>
      <c r="AR1321" s="26"/>
      <c r="AS1321" s="26"/>
      <c r="AT1321" s="26"/>
      <c r="AU1321" s="26"/>
      <c r="AV1321" s="26"/>
      <c r="AW1321" s="26"/>
      <c r="AX1321" s="26"/>
      <c r="AY1321" s="26"/>
      <c r="AZ1321" s="26"/>
      <c r="BA1321" s="26"/>
      <c r="BB1321" s="26"/>
      <c r="BC1321" s="26"/>
      <c r="BD1321" s="26"/>
      <c r="BE1321" s="26"/>
      <c r="BF1321" s="26"/>
      <c r="BG1321" s="26"/>
      <c r="BH1321" s="26"/>
      <c r="BI1321" s="26"/>
      <c r="BJ1321" s="26"/>
      <c r="BK1321" s="26"/>
      <c r="BL1321" s="41"/>
      <c r="BM1321" t="s">
        <v>100</v>
      </c>
    </row>
    <row r="1322" spans="1:65" x14ac:dyDescent="0.2">
      <c r="A1322" s="6"/>
      <c r="B1322" s="40" t="s">
        <v>57</v>
      </c>
      <c r="C1322" s="24" t="s">
        <v>83</v>
      </c>
      <c r="D1322" s="25"/>
      <c r="E1322" s="26"/>
      <c r="F1322" s="26"/>
      <c r="G1322" s="26"/>
      <c r="H1322" s="26"/>
      <c r="I1322" s="26"/>
      <c r="J1322" s="26"/>
      <c r="K1322" s="26"/>
      <c r="L1322" s="26"/>
      <c r="M1322" s="26"/>
      <c r="N1322" s="26"/>
      <c r="O1322" s="26"/>
      <c r="P1322" s="26"/>
      <c r="Q1322" s="26"/>
      <c r="R1322" s="26"/>
      <c r="S1322" s="26"/>
      <c r="T1322" s="26"/>
      <c r="U1322" s="26"/>
      <c r="V1322" s="26"/>
      <c r="X1322" s="30">
        <v>4.8428571428571434</v>
      </c>
      <c r="Y1322" s="30">
        <v>4.8428571428571434</v>
      </c>
      <c r="Z1322" s="30">
        <v>4.8428571428571434</v>
      </c>
      <c r="AA1322" s="30">
        <v>4.8428571428571434</v>
      </c>
      <c r="AB1322" s="30">
        <v>4.8428571428571434</v>
      </c>
      <c r="AC1322" s="30">
        <v>4.8428571428571434</v>
      </c>
      <c r="AD1322" s="30">
        <v>-12.831428571428585</v>
      </c>
      <c r="AE1322" s="30">
        <v>-12.831428571428585</v>
      </c>
      <c r="AF1322" s="30">
        <v>-12.831428571428585</v>
      </c>
      <c r="AG1322" s="30">
        <v>-12.831428571428585</v>
      </c>
      <c r="AH1322" s="30">
        <v>-12.831428571428585</v>
      </c>
      <c r="AI1322" s="44"/>
      <c r="AJ1322" s="30"/>
      <c r="AK1322" s="30"/>
      <c r="AL1322" s="30"/>
      <c r="AM1322" s="30"/>
      <c r="AN1322" s="30"/>
      <c r="AO1322" s="30"/>
      <c r="AP1322" s="30"/>
      <c r="AQ1322" s="30"/>
      <c r="AR1322" s="30"/>
      <c r="AS1322" s="30"/>
      <c r="AT1322" s="30"/>
      <c r="AU1322" s="30"/>
      <c r="AV1322" s="30"/>
      <c r="AW1322" s="30"/>
      <c r="AX1322" s="30"/>
      <c r="AY1322" s="30"/>
      <c r="AZ1322" s="30"/>
      <c r="BA1322" s="30"/>
      <c r="BB1322" s="30"/>
      <c r="BC1322" s="30"/>
      <c r="BD1322" s="30"/>
      <c r="BE1322" s="30"/>
      <c r="BF1322" s="30"/>
      <c r="BG1322" s="30"/>
      <c r="BH1322" s="30"/>
      <c r="BI1322" s="30"/>
      <c r="BJ1322" s="30"/>
      <c r="BK1322" s="30"/>
      <c r="BL1322" s="43"/>
      <c r="BM1322" t="s">
        <v>100</v>
      </c>
    </row>
    <row r="1323" spans="1:65" x14ac:dyDescent="0.2">
      <c r="A1323" s="6"/>
      <c r="B1323" s="40" t="s">
        <v>57</v>
      </c>
      <c r="C1323" s="24" t="s">
        <v>75</v>
      </c>
      <c r="D1323" s="25"/>
      <c r="E1323" s="26"/>
      <c r="F1323" s="26"/>
      <c r="G1323" s="26"/>
      <c r="H1323" s="26"/>
      <c r="I1323" s="26"/>
      <c r="J1323" s="26"/>
      <c r="K1323" s="26"/>
      <c r="L1323" s="26"/>
      <c r="M1323" s="26"/>
      <c r="N1323" s="26"/>
      <c r="O1323" s="26"/>
      <c r="P1323" s="26"/>
      <c r="Q1323" s="26"/>
      <c r="R1323" s="26"/>
      <c r="S1323" s="26"/>
      <c r="T1323" s="26"/>
      <c r="U1323" s="26"/>
      <c r="V1323" s="26"/>
      <c r="X1323" s="26"/>
      <c r="Y1323" s="26"/>
      <c r="Z1323" s="26"/>
      <c r="AA1323" s="26"/>
      <c r="AB1323" s="26"/>
      <c r="AC1323" s="26"/>
      <c r="AD1323" s="26"/>
      <c r="AE1323" s="26"/>
      <c r="AF1323" s="26"/>
      <c r="AG1323" s="26"/>
      <c r="AH1323" s="26"/>
      <c r="AI1323" s="26"/>
      <c r="AJ1323" s="26"/>
      <c r="AK1323" s="26"/>
      <c r="AL1323" s="26"/>
      <c r="AM1323" s="26"/>
      <c r="AN1323" s="26"/>
      <c r="AO1323" s="26"/>
      <c r="AP1323" s="26"/>
      <c r="AQ1323" s="26"/>
      <c r="AR1323" s="26"/>
      <c r="AS1323" s="26"/>
      <c r="AT1323" s="26"/>
      <c r="AU1323" s="26"/>
      <c r="AV1323" s="26"/>
      <c r="AW1323" s="26"/>
      <c r="AX1323" s="26"/>
      <c r="AY1323" s="26"/>
      <c r="AZ1323" s="26"/>
      <c r="BA1323" s="26"/>
      <c r="BB1323" s="26"/>
      <c r="BC1323" s="26"/>
      <c r="BD1323" s="26"/>
      <c r="BE1323" s="26"/>
      <c r="BF1323" s="26"/>
      <c r="BG1323" s="26"/>
      <c r="BH1323" s="26"/>
      <c r="BI1323" s="26"/>
      <c r="BJ1323" s="26"/>
      <c r="BK1323" s="26"/>
      <c r="BL1323" s="41"/>
      <c r="BM1323" t="s">
        <v>100</v>
      </c>
    </row>
    <row r="1324" spans="1:65" x14ac:dyDescent="0.2">
      <c r="A1324" s="6"/>
      <c r="B1324" s="40" t="s">
        <v>57</v>
      </c>
      <c r="C1324" s="24" t="s">
        <v>79</v>
      </c>
      <c r="D1324" s="25"/>
      <c r="E1324" s="26"/>
      <c r="F1324" s="26"/>
      <c r="G1324" s="26"/>
      <c r="H1324" s="26"/>
      <c r="I1324" s="26"/>
      <c r="J1324" s="26"/>
      <c r="K1324" s="26"/>
      <c r="L1324" s="26"/>
      <c r="M1324" s="26"/>
      <c r="N1324" s="26"/>
      <c r="O1324" s="26"/>
      <c r="P1324" s="26"/>
      <c r="Q1324" s="26"/>
      <c r="R1324" s="26"/>
      <c r="S1324" s="26"/>
      <c r="T1324" s="26"/>
      <c r="U1324" s="26"/>
      <c r="V1324" s="26"/>
      <c r="W1324" s="26"/>
      <c r="X1324" s="26"/>
      <c r="Y1324" s="26"/>
      <c r="Z1324" s="26"/>
      <c r="AA1324" s="26"/>
      <c r="AB1324" s="26"/>
      <c r="AC1324" s="26"/>
      <c r="AD1324" s="26"/>
      <c r="AE1324" s="26"/>
      <c r="AF1324" s="26"/>
      <c r="AG1324" s="26"/>
      <c r="AH1324" s="26"/>
      <c r="AI1324" s="26"/>
      <c r="AJ1324" s="26"/>
      <c r="AK1324" s="26"/>
      <c r="AL1324" s="26"/>
      <c r="AM1324" s="26"/>
      <c r="AN1324" s="26"/>
      <c r="AO1324" s="26"/>
      <c r="AP1324" s="26"/>
      <c r="AQ1324" s="26"/>
      <c r="AR1324" s="26"/>
      <c r="AS1324" s="26"/>
      <c r="AT1324" s="26"/>
      <c r="AU1324" s="26"/>
      <c r="AV1324" s="26"/>
      <c r="AW1324" s="26"/>
      <c r="AX1324" s="26"/>
      <c r="AY1324" s="26"/>
      <c r="AZ1324" s="26"/>
      <c r="BA1324" s="26"/>
      <c r="BB1324" s="26"/>
      <c r="BC1324" s="26"/>
      <c r="BD1324" s="26"/>
      <c r="BE1324" s="26"/>
      <c r="BF1324" s="26"/>
      <c r="BG1324" s="26"/>
      <c r="BH1324" s="26"/>
      <c r="BI1324" s="26"/>
      <c r="BJ1324" s="26"/>
      <c r="BK1324" s="26"/>
      <c r="BL1324" s="41"/>
      <c r="BM1324" t="s">
        <v>100</v>
      </c>
    </row>
    <row r="1325" spans="1:65" x14ac:dyDescent="0.2">
      <c r="A1325" s="6"/>
      <c r="B1325" s="40" t="s">
        <v>57</v>
      </c>
      <c r="C1325" s="24" t="s">
        <v>80</v>
      </c>
      <c r="D1325" s="25"/>
      <c r="E1325" s="26"/>
      <c r="F1325" s="26"/>
      <c r="G1325" s="26"/>
      <c r="H1325" s="26"/>
      <c r="I1325" s="26"/>
      <c r="J1325" s="26"/>
      <c r="K1325" s="26"/>
      <c r="L1325" s="26"/>
      <c r="M1325" s="26"/>
      <c r="N1325" s="26"/>
      <c r="O1325" s="26"/>
      <c r="P1325" s="26"/>
      <c r="Q1325" s="26"/>
      <c r="R1325" s="26"/>
      <c r="S1325" s="26"/>
      <c r="T1325" s="26"/>
      <c r="U1325" s="26"/>
      <c r="V1325" s="26"/>
      <c r="W1325" s="26"/>
      <c r="X1325" s="26"/>
      <c r="Y1325" s="26"/>
      <c r="Z1325" s="26"/>
      <c r="AA1325" s="26"/>
      <c r="AB1325" s="26"/>
      <c r="AC1325" s="26"/>
      <c r="AD1325" s="26"/>
      <c r="AE1325" s="26"/>
      <c r="AF1325" s="26"/>
      <c r="AG1325" s="26"/>
      <c r="AH1325" s="26"/>
      <c r="AI1325" s="26"/>
      <c r="AJ1325" s="26"/>
      <c r="AK1325" s="26"/>
      <c r="AL1325" s="26"/>
      <c r="AM1325" s="26"/>
      <c r="AN1325" s="26"/>
      <c r="AO1325" s="26"/>
      <c r="AP1325" s="26"/>
      <c r="AQ1325" s="26"/>
      <c r="AR1325" s="26"/>
      <c r="AS1325" s="26"/>
      <c r="AT1325" s="26"/>
      <c r="AU1325" s="26"/>
      <c r="AV1325" s="26"/>
      <c r="AW1325" s="26"/>
      <c r="AX1325" s="26"/>
      <c r="AY1325" s="26"/>
      <c r="AZ1325" s="26"/>
      <c r="BA1325" s="26"/>
      <c r="BB1325" s="26"/>
      <c r="BC1325" s="26"/>
      <c r="BD1325" s="26"/>
      <c r="BE1325" s="26"/>
      <c r="BF1325" s="26"/>
      <c r="BG1325" s="26"/>
      <c r="BH1325" s="26"/>
      <c r="BI1325" s="26"/>
      <c r="BJ1325" s="26"/>
      <c r="BK1325" s="26"/>
      <c r="BL1325" s="41"/>
      <c r="BM1325" t="s">
        <v>100</v>
      </c>
    </row>
    <row r="1326" spans="1:65" x14ac:dyDescent="0.2">
      <c r="A1326" s="6"/>
      <c r="B1326" s="40" t="s">
        <v>57</v>
      </c>
      <c r="C1326" s="24" t="s">
        <v>78</v>
      </c>
      <c r="D1326" s="25"/>
      <c r="E1326" s="26"/>
      <c r="F1326" s="26"/>
      <c r="G1326" s="26"/>
      <c r="H1326" s="26"/>
      <c r="I1326" s="26"/>
      <c r="J1326" s="26"/>
      <c r="K1326" s="26"/>
      <c r="L1326" s="26"/>
      <c r="M1326" s="26"/>
      <c r="N1326" s="26"/>
      <c r="O1326" s="26"/>
      <c r="P1326" s="26"/>
      <c r="Q1326" s="26"/>
      <c r="R1326" s="26"/>
      <c r="S1326" s="26"/>
      <c r="T1326" s="26"/>
      <c r="U1326" s="26"/>
      <c r="V1326" s="26"/>
      <c r="W1326" s="26"/>
      <c r="X1326" s="26"/>
      <c r="Y1326" s="26"/>
      <c r="Z1326" s="26"/>
      <c r="AA1326" s="26"/>
      <c r="AB1326" s="26"/>
      <c r="AC1326" s="26"/>
      <c r="AD1326" s="26"/>
      <c r="AE1326" s="26"/>
      <c r="AF1326" s="26"/>
      <c r="AG1326" s="26"/>
      <c r="AH1326" s="26"/>
      <c r="AI1326" s="26"/>
      <c r="AJ1326" s="26"/>
      <c r="AK1326" s="26"/>
      <c r="AL1326" s="26"/>
      <c r="AM1326" s="26"/>
      <c r="AN1326" s="26"/>
      <c r="AO1326" s="26"/>
      <c r="AP1326" s="26"/>
      <c r="AQ1326" s="26"/>
      <c r="AR1326" s="26"/>
      <c r="AS1326" s="26"/>
      <c r="AT1326" s="26"/>
      <c r="AU1326" s="26"/>
      <c r="AV1326" s="26"/>
      <c r="AW1326" s="26"/>
      <c r="AX1326" s="26"/>
      <c r="AY1326" s="26"/>
      <c r="AZ1326" s="26"/>
      <c r="BA1326" s="26"/>
      <c r="BB1326" s="26"/>
      <c r="BC1326" s="26"/>
      <c r="BD1326" s="26"/>
      <c r="BE1326" s="26"/>
      <c r="BF1326" s="26"/>
      <c r="BG1326" s="26"/>
      <c r="BH1326" s="26"/>
      <c r="BI1326" s="26"/>
      <c r="BJ1326" s="26"/>
      <c r="BK1326" s="26"/>
      <c r="BL1326" s="41"/>
      <c r="BM1326" t="s">
        <v>100</v>
      </c>
    </row>
    <row r="1327" spans="1:65" x14ac:dyDescent="0.2">
      <c r="A1327" s="6"/>
      <c r="B1327" s="40" t="s">
        <v>57</v>
      </c>
      <c r="C1327" s="31" t="s">
        <v>5</v>
      </c>
      <c r="D1327" s="27">
        <v>0</v>
      </c>
      <c r="E1327" s="28">
        <v>1</v>
      </c>
      <c r="F1327" s="28">
        <v>1</v>
      </c>
      <c r="G1327" s="28">
        <v>2</v>
      </c>
      <c r="H1327" s="28">
        <v>3</v>
      </c>
      <c r="I1327" s="28">
        <v>3</v>
      </c>
      <c r="J1327" s="28">
        <v>3</v>
      </c>
      <c r="K1327" s="28">
        <v>3</v>
      </c>
      <c r="L1327" s="28">
        <v>3</v>
      </c>
      <c r="M1327" s="28">
        <v>2</v>
      </c>
      <c r="N1327" s="28">
        <v>5</v>
      </c>
      <c r="O1327" s="28">
        <v>5</v>
      </c>
      <c r="P1327" s="28">
        <v>23</v>
      </c>
      <c r="Q1327" s="28">
        <v>55</v>
      </c>
      <c r="R1327" s="28">
        <v>63</v>
      </c>
      <c r="S1327" s="28">
        <v>66</v>
      </c>
      <c r="T1327" s="28">
        <v>81</v>
      </c>
      <c r="U1327" s="28">
        <v>93.7</v>
      </c>
      <c r="V1327" s="28">
        <v>72.599999999999994</v>
      </c>
      <c r="W1327" s="28">
        <v>93.6</v>
      </c>
      <c r="X1327" s="28">
        <v>93.6</v>
      </c>
      <c r="Y1327" s="28">
        <v>93.6</v>
      </c>
      <c r="Z1327" s="28">
        <v>93.6</v>
      </c>
      <c r="AA1327" s="28">
        <v>93.6</v>
      </c>
      <c r="AB1327" s="28">
        <v>93.6</v>
      </c>
      <c r="AC1327" s="28">
        <v>93.6</v>
      </c>
      <c r="AD1327" s="28">
        <v>93.6</v>
      </c>
      <c r="AE1327" s="28">
        <v>93.6</v>
      </c>
      <c r="AF1327" s="28">
        <v>93.6</v>
      </c>
      <c r="AG1327" s="28">
        <v>93.6</v>
      </c>
      <c r="AH1327" s="28">
        <v>93.6</v>
      </c>
      <c r="AI1327" s="28">
        <v>93.6</v>
      </c>
      <c r="AJ1327" s="28">
        <v>93.6</v>
      </c>
      <c r="AK1327" s="28">
        <v>93.6</v>
      </c>
      <c r="AL1327" s="28">
        <v>93.6</v>
      </c>
      <c r="AM1327" s="28">
        <v>93.6</v>
      </c>
      <c r="AN1327" s="28">
        <v>93.6</v>
      </c>
      <c r="AO1327" s="28">
        <v>93.6</v>
      </c>
      <c r="AP1327" s="28">
        <v>93.6</v>
      </c>
      <c r="AQ1327" s="28">
        <v>93.6</v>
      </c>
      <c r="AR1327" s="28">
        <v>93.6</v>
      </c>
      <c r="AS1327" s="28">
        <v>93.6</v>
      </c>
      <c r="AT1327" s="28">
        <v>93.6</v>
      </c>
      <c r="AU1327" s="28">
        <v>93.6</v>
      </c>
      <c r="AV1327" s="28">
        <v>93.6</v>
      </c>
      <c r="AW1327" s="28">
        <v>93.6</v>
      </c>
      <c r="AX1327" s="28">
        <v>93.6</v>
      </c>
      <c r="AY1327" s="28">
        <v>93.6</v>
      </c>
      <c r="AZ1327" s="28">
        <v>93.6</v>
      </c>
      <c r="BA1327" s="28">
        <v>93.6</v>
      </c>
      <c r="BB1327" s="28">
        <v>93.6</v>
      </c>
      <c r="BC1327" s="28">
        <v>93.6</v>
      </c>
      <c r="BD1327" s="28">
        <v>93.6</v>
      </c>
      <c r="BE1327" s="28">
        <v>93.6</v>
      </c>
      <c r="BF1327" s="28">
        <v>93.6</v>
      </c>
      <c r="BG1327" s="28">
        <v>93.6</v>
      </c>
      <c r="BH1327" s="28">
        <v>93.6</v>
      </c>
      <c r="BI1327" s="28">
        <v>93.6</v>
      </c>
      <c r="BJ1327" s="28">
        <v>93.6</v>
      </c>
      <c r="BK1327" s="28">
        <v>93.6</v>
      </c>
      <c r="BL1327" s="42">
        <v>93.6</v>
      </c>
      <c r="BM1327" t="s">
        <v>100</v>
      </c>
    </row>
    <row r="1328" spans="1:65" x14ac:dyDescent="0.2">
      <c r="A1328" s="6"/>
      <c r="B1328" s="40" t="s">
        <v>57</v>
      </c>
      <c r="C1328" s="24" t="s">
        <v>74</v>
      </c>
      <c r="D1328" s="35">
        <v>0</v>
      </c>
      <c r="E1328" s="29">
        <v>1</v>
      </c>
      <c r="F1328" s="29">
        <v>1</v>
      </c>
      <c r="G1328" s="29">
        <v>2</v>
      </c>
      <c r="H1328" s="29">
        <v>3</v>
      </c>
      <c r="I1328" s="29">
        <v>3</v>
      </c>
      <c r="J1328" s="29">
        <v>3</v>
      </c>
      <c r="K1328" s="29">
        <v>3</v>
      </c>
      <c r="L1328" s="29">
        <v>3</v>
      </c>
      <c r="M1328" s="29">
        <v>2</v>
      </c>
      <c r="N1328" s="29">
        <v>5</v>
      </c>
      <c r="O1328" s="29">
        <v>5</v>
      </c>
      <c r="P1328" s="29">
        <v>23</v>
      </c>
      <c r="Q1328" s="29">
        <v>55</v>
      </c>
      <c r="R1328" s="29">
        <v>63</v>
      </c>
      <c r="S1328" s="29">
        <v>66</v>
      </c>
      <c r="T1328" s="29">
        <v>81</v>
      </c>
      <c r="U1328" s="29">
        <v>93.7</v>
      </c>
      <c r="V1328" s="29">
        <v>72.599999999999994</v>
      </c>
      <c r="W1328" s="29">
        <v>93.6</v>
      </c>
      <c r="X1328" s="26">
        <v>0</v>
      </c>
      <c r="Y1328" s="26">
        <v>0</v>
      </c>
      <c r="Z1328" s="26">
        <v>0</v>
      </c>
      <c r="AA1328" s="26">
        <v>0</v>
      </c>
      <c r="AB1328" s="26">
        <v>0</v>
      </c>
      <c r="AC1328" s="26">
        <v>0</v>
      </c>
      <c r="AD1328" s="26">
        <v>0</v>
      </c>
      <c r="AE1328" s="26">
        <v>0</v>
      </c>
      <c r="AF1328" s="26">
        <v>0</v>
      </c>
      <c r="AG1328" s="26">
        <v>0</v>
      </c>
      <c r="AH1328" s="26">
        <v>0</v>
      </c>
      <c r="AI1328" s="26"/>
      <c r="AJ1328" s="26"/>
      <c r="AK1328" s="26"/>
      <c r="AL1328" s="26"/>
      <c r="AM1328" s="26"/>
      <c r="AN1328" s="26"/>
      <c r="AO1328" s="26"/>
      <c r="AP1328" s="26"/>
      <c r="AQ1328" s="26"/>
      <c r="AR1328" s="26"/>
      <c r="AS1328" s="26"/>
      <c r="AT1328" s="26"/>
      <c r="AU1328" s="26"/>
      <c r="AV1328" s="26"/>
      <c r="AW1328" s="26"/>
      <c r="AX1328" s="26"/>
      <c r="AY1328" s="26"/>
      <c r="AZ1328" s="26"/>
      <c r="BA1328" s="26"/>
      <c r="BB1328" s="26"/>
      <c r="BC1328" s="26"/>
      <c r="BD1328" s="26"/>
      <c r="BE1328" s="26"/>
      <c r="BF1328" s="26"/>
      <c r="BG1328" s="26"/>
      <c r="BH1328" s="26"/>
      <c r="BI1328" s="26"/>
      <c r="BJ1328" s="26"/>
      <c r="BK1328" s="26"/>
      <c r="BL1328" s="41"/>
      <c r="BM1328" t="s">
        <v>100</v>
      </c>
    </row>
    <row r="1329" spans="1:65" x14ac:dyDescent="0.2">
      <c r="A1329" s="6"/>
      <c r="B1329" s="40" t="s">
        <v>57</v>
      </c>
      <c r="C1329" s="24" t="s">
        <v>83</v>
      </c>
      <c r="D1329" s="25"/>
      <c r="E1329" s="26"/>
      <c r="F1329" s="26"/>
      <c r="G1329" s="26"/>
      <c r="H1329" s="26"/>
      <c r="I1329" s="26"/>
      <c r="J1329" s="26"/>
      <c r="K1329" s="26"/>
      <c r="L1329" s="26"/>
      <c r="M1329" s="26"/>
      <c r="N1329" s="26"/>
      <c r="O1329" s="26"/>
      <c r="P1329" s="26"/>
      <c r="Q1329" s="26"/>
      <c r="R1329" s="26"/>
      <c r="S1329" s="26"/>
      <c r="T1329" s="26"/>
      <c r="U1329" s="26"/>
      <c r="V1329" s="26"/>
      <c r="X1329" s="30"/>
      <c r="Y1329" s="30"/>
      <c r="Z1329" s="30"/>
      <c r="AA1329" s="30"/>
      <c r="AB1329" s="30"/>
      <c r="AC1329" s="30"/>
      <c r="AD1329" s="30"/>
      <c r="AE1329" s="30"/>
      <c r="AF1329" s="30"/>
      <c r="AG1329" s="30"/>
      <c r="AH1329" s="30"/>
      <c r="AI1329" s="30"/>
      <c r="AJ1329" s="30"/>
      <c r="AK1329" s="30"/>
      <c r="AL1329" s="30"/>
      <c r="AM1329" s="30"/>
      <c r="AN1329" s="30"/>
      <c r="AO1329" s="30"/>
      <c r="AP1329" s="30"/>
      <c r="AQ1329" s="30"/>
      <c r="AR1329" s="30"/>
      <c r="AS1329" s="30"/>
      <c r="AT1329" s="30"/>
      <c r="AU1329" s="30"/>
      <c r="AV1329" s="30"/>
      <c r="AW1329" s="30"/>
      <c r="AX1329" s="30"/>
      <c r="AY1329" s="30"/>
      <c r="AZ1329" s="30"/>
      <c r="BA1329" s="30"/>
      <c r="BB1329" s="30"/>
      <c r="BC1329" s="30"/>
      <c r="BD1329" s="30"/>
      <c r="BE1329" s="30"/>
      <c r="BF1329" s="30"/>
      <c r="BG1329" s="30"/>
      <c r="BH1329" s="30"/>
      <c r="BI1329" s="30"/>
      <c r="BJ1329" s="30"/>
      <c r="BK1329" s="30"/>
      <c r="BL1329" s="43"/>
      <c r="BM1329" t="s">
        <v>100</v>
      </c>
    </row>
    <row r="1330" spans="1:65" x14ac:dyDescent="0.2">
      <c r="A1330" s="6"/>
      <c r="B1330" s="40" t="s">
        <v>57</v>
      </c>
      <c r="C1330" s="24" t="s">
        <v>75</v>
      </c>
      <c r="D1330" s="25"/>
      <c r="E1330" s="26"/>
      <c r="F1330" s="26"/>
      <c r="G1330" s="26"/>
      <c r="H1330" s="26"/>
      <c r="I1330" s="26"/>
      <c r="J1330" s="26"/>
      <c r="K1330" s="26"/>
      <c r="L1330" s="26"/>
      <c r="M1330" s="26"/>
      <c r="N1330" s="26"/>
      <c r="O1330" s="26"/>
      <c r="P1330" s="26"/>
      <c r="Q1330" s="26"/>
      <c r="R1330" s="26"/>
      <c r="S1330" s="26"/>
      <c r="T1330" s="26"/>
      <c r="U1330" s="26"/>
      <c r="V1330" s="26"/>
      <c r="W1330" s="26"/>
      <c r="X1330" s="26"/>
      <c r="Y1330" s="26"/>
      <c r="Z1330" s="26"/>
      <c r="AA1330" s="26"/>
      <c r="AB1330" s="26"/>
      <c r="AC1330" s="26"/>
      <c r="AD1330" s="26"/>
      <c r="AE1330" s="26"/>
      <c r="AF1330" s="26"/>
      <c r="AG1330" s="26"/>
      <c r="AH1330" s="26"/>
      <c r="AI1330" s="26"/>
      <c r="AJ1330" s="26"/>
      <c r="AK1330" s="26"/>
      <c r="AL1330" s="26"/>
      <c r="AM1330" s="26"/>
      <c r="AN1330" s="26"/>
      <c r="AO1330" s="26"/>
      <c r="AP1330" s="26"/>
      <c r="AQ1330" s="26"/>
      <c r="AR1330" s="26"/>
      <c r="AS1330" s="26"/>
      <c r="AT1330" s="26"/>
      <c r="AU1330" s="26"/>
      <c r="AV1330" s="26"/>
      <c r="AW1330" s="26"/>
      <c r="AX1330" s="26"/>
      <c r="AY1330" s="26"/>
      <c r="AZ1330" s="26"/>
      <c r="BA1330" s="26"/>
      <c r="BB1330" s="26"/>
      <c r="BC1330" s="26"/>
      <c r="BD1330" s="26"/>
      <c r="BE1330" s="26"/>
      <c r="BF1330" s="26"/>
      <c r="BG1330" s="26"/>
      <c r="BH1330" s="26"/>
      <c r="BI1330" s="26"/>
      <c r="BJ1330" s="26"/>
      <c r="BK1330" s="26"/>
      <c r="BL1330" s="41"/>
      <c r="BM1330" t="s">
        <v>100</v>
      </c>
    </row>
    <row r="1331" spans="1:65" x14ac:dyDescent="0.2">
      <c r="A1331" s="6"/>
      <c r="B1331" s="40" t="s">
        <v>57</v>
      </c>
      <c r="C1331" s="24" t="s">
        <v>79</v>
      </c>
      <c r="D1331" s="25"/>
      <c r="E1331" s="26"/>
      <c r="F1331" s="26"/>
      <c r="G1331" s="26"/>
      <c r="H1331" s="26"/>
      <c r="I1331" s="26"/>
      <c r="J1331" s="26"/>
      <c r="K1331" s="26"/>
      <c r="L1331" s="26"/>
      <c r="M1331" s="26"/>
      <c r="N1331" s="26"/>
      <c r="O1331" s="26"/>
      <c r="P1331" s="26"/>
      <c r="Q1331" s="26"/>
      <c r="R1331" s="26"/>
      <c r="S1331" s="26"/>
      <c r="T1331" s="26"/>
      <c r="U1331" s="26"/>
      <c r="V1331" s="26"/>
      <c r="W1331" s="26"/>
      <c r="X1331" s="26"/>
      <c r="Y1331" s="26"/>
      <c r="Z1331" s="26"/>
      <c r="AA1331" s="26"/>
      <c r="AB1331" s="26"/>
      <c r="AC1331" s="26"/>
      <c r="AD1331" s="26"/>
      <c r="AE1331" s="26"/>
      <c r="AF1331" s="26"/>
      <c r="AG1331" s="26"/>
      <c r="AH1331" s="26"/>
      <c r="AI1331" s="26"/>
      <c r="AJ1331" s="26"/>
      <c r="AK1331" s="26"/>
      <c r="AL1331" s="26"/>
      <c r="AM1331" s="26"/>
      <c r="AN1331" s="26"/>
      <c r="AO1331" s="26"/>
      <c r="AP1331" s="26"/>
      <c r="AQ1331" s="26"/>
      <c r="AR1331" s="26"/>
      <c r="AS1331" s="26"/>
      <c r="AT1331" s="26"/>
      <c r="AU1331" s="26"/>
      <c r="AV1331" s="26"/>
      <c r="AW1331" s="26"/>
      <c r="AX1331" s="26"/>
      <c r="AY1331" s="26"/>
      <c r="AZ1331" s="26"/>
      <c r="BA1331" s="26"/>
      <c r="BB1331" s="26"/>
      <c r="BC1331" s="26"/>
      <c r="BD1331" s="26"/>
      <c r="BE1331" s="26"/>
      <c r="BF1331" s="26"/>
      <c r="BG1331" s="26"/>
      <c r="BH1331" s="26"/>
      <c r="BI1331" s="26"/>
      <c r="BJ1331" s="26"/>
      <c r="BK1331" s="26"/>
      <c r="BL1331" s="41"/>
      <c r="BM1331" t="s">
        <v>100</v>
      </c>
    </row>
    <row r="1332" spans="1:65" x14ac:dyDescent="0.2">
      <c r="A1332" s="6"/>
      <c r="B1332" s="40" t="s">
        <v>57</v>
      </c>
      <c r="C1332" s="24" t="s">
        <v>80</v>
      </c>
      <c r="D1332" s="25"/>
      <c r="E1332" s="26"/>
      <c r="F1332" s="26"/>
      <c r="G1332" s="26"/>
      <c r="H1332" s="26"/>
      <c r="I1332" s="26"/>
      <c r="J1332" s="26"/>
      <c r="K1332" s="26"/>
      <c r="L1332" s="26"/>
      <c r="M1332" s="26"/>
      <c r="N1332" s="26"/>
      <c r="O1332" s="26"/>
      <c r="P1332" s="26"/>
      <c r="Q1332" s="26"/>
      <c r="R1332" s="26"/>
      <c r="S1332" s="26"/>
      <c r="T1332" s="26"/>
      <c r="U1332" s="26"/>
      <c r="V1332" s="26"/>
      <c r="W1332" s="26"/>
      <c r="X1332" s="26"/>
      <c r="Y1332" s="26"/>
      <c r="Z1332" s="26"/>
      <c r="AA1332" s="26"/>
      <c r="AB1332" s="26"/>
      <c r="AC1332" s="26"/>
      <c r="AD1332" s="26"/>
      <c r="AE1332" s="26"/>
      <c r="AF1332" s="26"/>
      <c r="AG1332" s="26"/>
      <c r="AH1332" s="26"/>
      <c r="AI1332" s="26"/>
      <c r="AJ1332" s="26"/>
      <c r="AK1332" s="26"/>
      <c r="AL1332" s="26"/>
      <c r="AM1332" s="26"/>
      <c r="AN1332" s="26"/>
      <c r="AO1332" s="26"/>
      <c r="AP1332" s="26"/>
      <c r="AQ1332" s="26"/>
      <c r="AR1332" s="26"/>
      <c r="AS1332" s="26"/>
      <c r="AT1332" s="26"/>
      <c r="AU1332" s="26"/>
      <c r="AV1332" s="26"/>
      <c r="AW1332" s="26"/>
      <c r="AX1332" s="26"/>
      <c r="AY1332" s="26"/>
      <c r="AZ1332" s="26"/>
      <c r="BA1332" s="26"/>
      <c r="BB1332" s="26"/>
      <c r="BC1332" s="26"/>
      <c r="BD1332" s="26"/>
      <c r="BE1332" s="26"/>
      <c r="BF1332" s="26"/>
      <c r="BG1332" s="26"/>
      <c r="BH1332" s="26"/>
      <c r="BI1332" s="26"/>
      <c r="BJ1332" s="26"/>
      <c r="BK1332" s="26"/>
      <c r="BL1332" s="41"/>
      <c r="BM1332" t="s">
        <v>100</v>
      </c>
    </row>
    <row r="1333" spans="1:65" x14ac:dyDescent="0.2">
      <c r="A1333" s="6"/>
      <c r="B1333" s="40" t="s">
        <v>57</v>
      </c>
      <c r="C1333" s="24" t="s">
        <v>78</v>
      </c>
      <c r="D1333" s="25"/>
      <c r="E1333" s="26"/>
      <c r="F1333" s="26"/>
      <c r="G1333" s="26"/>
      <c r="H1333" s="26"/>
      <c r="I1333" s="26"/>
      <c r="J1333" s="26"/>
      <c r="K1333" s="26"/>
      <c r="L1333" s="26"/>
      <c r="M1333" s="26"/>
      <c r="N1333" s="26"/>
      <c r="O1333" s="26"/>
      <c r="P1333" s="26"/>
      <c r="Q1333" s="26"/>
      <c r="R1333" s="26"/>
      <c r="S1333" s="26"/>
      <c r="T1333" s="26"/>
      <c r="U1333" s="26"/>
      <c r="V1333" s="26"/>
      <c r="W1333" s="26"/>
      <c r="X1333" s="26"/>
      <c r="Y1333" s="26"/>
      <c r="Z1333" s="26"/>
      <c r="AA1333" s="26"/>
      <c r="AB1333" s="26"/>
      <c r="AC1333" s="26"/>
      <c r="AD1333" s="26"/>
      <c r="AE1333" s="26"/>
      <c r="AF1333" s="26"/>
      <c r="AG1333" s="26"/>
      <c r="AH1333" s="26"/>
      <c r="AI1333" s="26"/>
      <c r="AJ1333" s="26"/>
      <c r="AK1333" s="26"/>
      <c r="AL1333" s="26"/>
      <c r="AM1333" s="26"/>
      <c r="AN1333" s="26"/>
      <c r="AO1333" s="26"/>
      <c r="AP1333" s="26"/>
      <c r="AQ1333" s="26"/>
      <c r="AR1333" s="26"/>
      <c r="AS1333" s="26"/>
      <c r="AT1333" s="26"/>
      <c r="AU1333" s="26"/>
      <c r="AV1333" s="26"/>
      <c r="AW1333" s="26"/>
      <c r="AX1333" s="26"/>
      <c r="AY1333" s="26"/>
      <c r="AZ1333" s="26"/>
      <c r="BA1333" s="26"/>
      <c r="BB1333" s="26"/>
      <c r="BC1333" s="26"/>
      <c r="BD1333" s="26"/>
      <c r="BE1333" s="26"/>
      <c r="BF1333" s="26"/>
      <c r="BG1333" s="26"/>
      <c r="BH1333" s="26"/>
      <c r="BI1333" s="26"/>
      <c r="BJ1333" s="26"/>
      <c r="BK1333" s="26"/>
      <c r="BL1333" s="41"/>
      <c r="BM1333" t="s">
        <v>100</v>
      </c>
    </row>
    <row r="1334" spans="1:65" x14ac:dyDescent="0.2">
      <c r="A1334" s="6"/>
      <c r="B1334" s="40" t="s">
        <v>57</v>
      </c>
      <c r="C1334" s="31" t="s">
        <v>47</v>
      </c>
      <c r="D1334" s="27">
        <v>0</v>
      </c>
      <c r="E1334" s="28">
        <v>0</v>
      </c>
      <c r="F1334" s="28">
        <v>5</v>
      </c>
      <c r="G1334" s="28">
        <v>5</v>
      </c>
      <c r="H1334" s="28">
        <v>6</v>
      </c>
      <c r="I1334" s="28">
        <v>7</v>
      </c>
      <c r="J1334" s="28">
        <v>7</v>
      </c>
      <c r="K1334" s="28">
        <v>7</v>
      </c>
      <c r="L1334" s="28">
        <v>7</v>
      </c>
      <c r="M1334" s="28">
        <v>8</v>
      </c>
      <c r="N1334" s="28">
        <v>11</v>
      </c>
      <c r="O1334" s="28">
        <v>25</v>
      </c>
      <c r="P1334" s="28">
        <v>43</v>
      </c>
      <c r="Q1334" s="28">
        <v>53</v>
      </c>
      <c r="R1334" s="28">
        <v>58</v>
      </c>
      <c r="S1334" s="28">
        <v>60</v>
      </c>
      <c r="T1334" s="28">
        <v>62</v>
      </c>
      <c r="U1334" s="28">
        <v>60.3</v>
      </c>
      <c r="V1334" s="28">
        <v>61.5</v>
      </c>
      <c r="W1334" s="28">
        <v>61.5</v>
      </c>
      <c r="X1334" s="28">
        <v>61.5</v>
      </c>
      <c r="Y1334" s="28">
        <v>61.5</v>
      </c>
      <c r="Z1334" s="28">
        <v>61.5</v>
      </c>
      <c r="AA1334" s="28">
        <v>61.5</v>
      </c>
      <c r="AB1334" s="28">
        <v>61.5</v>
      </c>
      <c r="AC1334" s="28">
        <v>61.5</v>
      </c>
      <c r="AD1334" s="28">
        <v>61.5</v>
      </c>
      <c r="AE1334" s="28">
        <v>61.5</v>
      </c>
      <c r="AF1334" s="28">
        <v>61.5</v>
      </c>
      <c r="AG1334" s="28">
        <v>61.5</v>
      </c>
      <c r="AH1334" s="28">
        <v>61.5</v>
      </c>
      <c r="AI1334" s="28">
        <v>61.5</v>
      </c>
      <c r="AJ1334" s="28">
        <v>61.5</v>
      </c>
      <c r="AK1334" s="28">
        <v>61.5</v>
      </c>
      <c r="AL1334" s="28">
        <v>61.5</v>
      </c>
      <c r="AM1334" s="28">
        <v>61.5</v>
      </c>
      <c r="AN1334" s="28">
        <v>61.5</v>
      </c>
      <c r="AO1334" s="28">
        <v>61.5</v>
      </c>
      <c r="AP1334" s="28">
        <v>61.5</v>
      </c>
      <c r="AQ1334" s="28">
        <v>61.5</v>
      </c>
      <c r="AR1334" s="28">
        <v>61.5</v>
      </c>
      <c r="AS1334" s="28">
        <v>61.5</v>
      </c>
      <c r="AT1334" s="28">
        <v>61.5</v>
      </c>
      <c r="AU1334" s="28">
        <v>61.5</v>
      </c>
      <c r="AV1334" s="28">
        <v>61.5</v>
      </c>
      <c r="AW1334" s="28">
        <v>61.5</v>
      </c>
      <c r="AX1334" s="28">
        <v>61.5</v>
      </c>
      <c r="AY1334" s="28">
        <v>61.5</v>
      </c>
      <c r="AZ1334" s="28">
        <v>61.5</v>
      </c>
      <c r="BA1334" s="28">
        <v>61.5</v>
      </c>
      <c r="BB1334" s="28">
        <v>61.5</v>
      </c>
      <c r="BC1334" s="28">
        <v>61.5</v>
      </c>
      <c r="BD1334" s="28">
        <v>61.5</v>
      </c>
      <c r="BE1334" s="28">
        <v>61.5</v>
      </c>
      <c r="BF1334" s="28">
        <v>61.5</v>
      </c>
      <c r="BG1334" s="28">
        <v>61.5</v>
      </c>
      <c r="BH1334" s="28">
        <v>61.5</v>
      </c>
      <c r="BI1334" s="28">
        <v>61.5</v>
      </c>
      <c r="BJ1334" s="28">
        <v>61.5</v>
      </c>
      <c r="BK1334" s="28">
        <v>61.5</v>
      </c>
      <c r="BL1334" s="42">
        <v>61.5</v>
      </c>
      <c r="BM1334" t="s">
        <v>100</v>
      </c>
    </row>
    <row r="1335" spans="1:65" x14ac:dyDescent="0.2">
      <c r="A1335" s="6"/>
      <c r="B1335" s="40" t="s">
        <v>57</v>
      </c>
      <c r="C1335" s="24" t="s">
        <v>74</v>
      </c>
      <c r="D1335" s="35">
        <v>0</v>
      </c>
      <c r="E1335" s="29">
        <v>0</v>
      </c>
      <c r="F1335" s="29">
        <v>5</v>
      </c>
      <c r="G1335" s="29">
        <v>5</v>
      </c>
      <c r="H1335" s="29">
        <v>6</v>
      </c>
      <c r="I1335" s="29">
        <v>7</v>
      </c>
      <c r="J1335" s="29">
        <v>7</v>
      </c>
      <c r="K1335" s="29">
        <v>7</v>
      </c>
      <c r="L1335" s="29">
        <v>7</v>
      </c>
      <c r="M1335" s="29">
        <v>8</v>
      </c>
      <c r="N1335" s="29">
        <v>11</v>
      </c>
      <c r="O1335" s="29">
        <v>25</v>
      </c>
      <c r="P1335" s="29">
        <v>43</v>
      </c>
      <c r="Q1335" s="29">
        <v>53</v>
      </c>
      <c r="R1335" s="29">
        <v>58</v>
      </c>
      <c r="S1335" s="29">
        <v>60</v>
      </c>
      <c r="T1335" s="29">
        <v>62</v>
      </c>
      <c r="U1335" s="29">
        <v>60.3</v>
      </c>
      <c r="V1335" s="29">
        <v>61.5</v>
      </c>
      <c r="W1335" s="29">
        <v>61.5</v>
      </c>
      <c r="X1335" s="26">
        <v>0</v>
      </c>
      <c r="Y1335" s="26">
        <v>0</v>
      </c>
      <c r="Z1335" s="26">
        <v>0</v>
      </c>
      <c r="AA1335" s="26">
        <v>0</v>
      </c>
      <c r="AB1335" s="26">
        <v>0</v>
      </c>
      <c r="AC1335" s="26">
        <v>0</v>
      </c>
      <c r="AD1335" s="26">
        <v>0</v>
      </c>
      <c r="AE1335" s="26">
        <v>0</v>
      </c>
      <c r="AF1335" s="26">
        <v>0</v>
      </c>
      <c r="AG1335" s="26">
        <v>0</v>
      </c>
      <c r="AH1335" s="26">
        <v>0</v>
      </c>
      <c r="AI1335" s="26"/>
      <c r="AJ1335" s="26"/>
      <c r="AK1335" s="26"/>
      <c r="AL1335" s="26"/>
      <c r="AM1335" s="26"/>
      <c r="AN1335" s="26"/>
      <c r="AO1335" s="26"/>
      <c r="AP1335" s="26"/>
      <c r="AQ1335" s="26"/>
      <c r="AR1335" s="26"/>
      <c r="AS1335" s="26"/>
      <c r="AT1335" s="26"/>
      <c r="AU1335" s="26"/>
      <c r="AV1335" s="26"/>
      <c r="AW1335" s="26"/>
      <c r="AX1335" s="26"/>
      <c r="AY1335" s="26"/>
      <c r="AZ1335" s="26"/>
      <c r="BA1335" s="26"/>
      <c r="BB1335" s="26"/>
      <c r="BC1335" s="26"/>
      <c r="BD1335" s="26"/>
      <c r="BE1335" s="26"/>
      <c r="BF1335" s="26"/>
      <c r="BG1335" s="26"/>
      <c r="BH1335" s="26"/>
      <c r="BI1335" s="26"/>
      <c r="BJ1335" s="26"/>
      <c r="BK1335" s="26"/>
      <c r="BL1335" s="41"/>
      <c r="BM1335" t="s">
        <v>100</v>
      </c>
    </row>
    <row r="1336" spans="1:65" x14ac:dyDescent="0.2">
      <c r="A1336" s="6"/>
      <c r="B1336" s="40" t="s">
        <v>57</v>
      </c>
      <c r="C1336" s="24" t="s">
        <v>83</v>
      </c>
      <c r="D1336" s="25"/>
      <c r="E1336" s="26"/>
      <c r="F1336" s="26"/>
      <c r="G1336" s="26"/>
      <c r="H1336" s="26"/>
      <c r="I1336" s="26"/>
      <c r="J1336" s="26"/>
      <c r="K1336" s="26"/>
      <c r="L1336" s="26"/>
      <c r="M1336" s="26"/>
      <c r="N1336" s="26"/>
      <c r="O1336" s="26"/>
      <c r="P1336" s="26"/>
      <c r="Q1336" s="26"/>
      <c r="R1336" s="26"/>
      <c r="S1336" s="26"/>
      <c r="T1336" s="26"/>
      <c r="U1336" s="26"/>
      <c r="V1336" s="26"/>
      <c r="X1336" s="30"/>
      <c r="Y1336" s="30"/>
      <c r="Z1336" s="30"/>
      <c r="AA1336" s="30"/>
      <c r="AB1336" s="30"/>
      <c r="AC1336" s="30"/>
      <c r="AD1336" s="30"/>
      <c r="AE1336" s="30"/>
      <c r="AF1336" s="30"/>
      <c r="AG1336" s="30"/>
      <c r="AH1336" s="30"/>
      <c r="AI1336" s="30"/>
      <c r="AJ1336" s="30"/>
      <c r="AK1336" s="30"/>
      <c r="AL1336" s="30"/>
      <c r="AM1336" s="30"/>
      <c r="AN1336" s="30"/>
      <c r="AO1336" s="30"/>
      <c r="AP1336" s="30"/>
      <c r="AQ1336" s="30"/>
      <c r="AR1336" s="30"/>
      <c r="AS1336" s="30"/>
      <c r="AT1336" s="30"/>
      <c r="AU1336" s="30"/>
      <c r="AV1336" s="30"/>
      <c r="AW1336" s="30"/>
      <c r="AX1336" s="30"/>
      <c r="AY1336" s="30"/>
      <c r="AZ1336" s="30"/>
      <c r="BA1336" s="30"/>
      <c r="BB1336" s="30"/>
      <c r="BC1336" s="30"/>
      <c r="BD1336" s="30"/>
      <c r="BE1336" s="30"/>
      <c r="BF1336" s="30"/>
      <c r="BG1336" s="30"/>
      <c r="BH1336" s="30"/>
      <c r="BI1336" s="30"/>
      <c r="BJ1336" s="30"/>
      <c r="BK1336" s="30"/>
      <c r="BL1336" s="43"/>
      <c r="BM1336" t="s">
        <v>100</v>
      </c>
    </row>
    <row r="1337" spans="1:65" x14ac:dyDescent="0.2">
      <c r="A1337" s="6"/>
      <c r="B1337" s="40" t="s">
        <v>57</v>
      </c>
      <c r="C1337" s="24" t="s">
        <v>75</v>
      </c>
      <c r="D1337" s="25"/>
      <c r="E1337" s="26"/>
      <c r="F1337" s="26"/>
      <c r="G1337" s="26"/>
      <c r="H1337" s="26"/>
      <c r="I1337" s="26"/>
      <c r="J1337" s="26"/>
      <c r="K1337" s="26"/>
      <c r="L1337" s="26"/>
      <c r="M1337" s="26"/>
      <c r="N1337" s="26"/>
      <c r="O1337" s="26"/>
      <c r="P1337" s="26"/>
      <c r="Q1337" s="26"/>
      <c r="R1337" s="26"/>
      <c r="S1337" s="26"/>
      <c r="T1337" s="26"/>
      <c r="U1337" s="26"/>
      <c r="V1337" s="26"/>
      <c r="W1337" s="26"/>
      <c r="X1337" s="26"/>
      <c r="Y1337" s="26"/>
      <c r="Z1337" s="26"/>
      <c r="AA1337" s="26"/>
      <c r="AB1337" s="26"/>
      <c r="AC1337" s="26"/>
      <c r="AD1337" s="26"/>
      <c r="AE1337" s="26"/>
      <c r="AF1337" s="26"/>
      <c r="AG1337" s="26"/>
      <c r="AH1337" s="26"/>
      <c r="AI1337" s="26"/>
      <c r="AJ1337" s="26"/>
      <c r="AK1337" s="26"/>
      <c r="AL1337" s="26"/>
      <c r="AM1337" s="26"/>
      <c r="AN1337" s="26"/>
      <c r="AO1337" s="26"/>
      <c r="AP1337" s="26"/>
      <c r="AQ1337" s="26"/>
      <c r="AR1337" s="26"/>
      <c r="AS1337" s="26"/>
      <c r="AT1337" s="26"/>
      <c r="AU1337" s="26"/>
      <c r="AV1337" s="26"/>
      <c r="AW1337" s="26"/>
      <c r="AX1337" s="26"/>
      <c r="AY1337" s="26"/>
      <c r="AZ1337" s="26"/>
      <c r="BA1337" s="26"/>
      <c r="BB1337" s="26"/>
      <c r="BC1337" s="26"/>
      <c r="BD1337" s="26"/>
      <c r="BE1337" s="26"/>
      <c r="BF1337" s="26"/>
      <c r="BG1337" s="26"/>
      <c r="BH1337" s="26"/>
      <c r="BI1337" s="26"/>
      <c r="BJ1337" s="26"/>
      <c r="BK1337" s="26"/>
      <c r="BL1337" s="41"/>
      <c r="BM1337" t="s">
        <v>100</v>
      </c>
    </row>
    <row r="1338" spans="1:65" x14ac:dyDescent="0.2">
      <c r="A1338" s="6"/>
      <c r="B1338" s="40" t="s">
        <v>57</v>
      </c>
      <c r="C1338" s="24" t="s">
        <v>79</v>
      </c>
      <c r="D1338" s="25"/>
      <c r="E1338" s="26"/>
      <c r="F1338" s="26"/>
      <c r="G1338" s="26"/>
      <c r="H1338" s="26"/>
      <c r="I1338" s="26"/>
      <c r="J1338" s="26"/>
      <c r="K1338" s="26"/>
      <c r="L1338" s="26"/>
      <c r="M1338" s="26"/>
      <c r="N1338" s="26"/>
      <c r="O1338" s="26"/>
      <c r="P1338" s="26"/>
      <c r="Q1338" s="26"/>
      <c r="R1338" s="26"/>
      <c r="S1338" s="26"/>
      <c r="T1338" s="26"/>
      <c r="U1338" s="26"/>
      <c r="V1338" s="26"/>
      <c r="W1338" s="26"/>
      <c r="X1338" s="26"/>
      <c r="Y1338" s="26"/>
      <c r="Z1338" s="26"/>
      <c r="AA1338" s="26"/>
      <c r="AB1338" s="26"/>
      <c r="AC1338" s="26"/>
      <c r="AD1338" s="26"/>
      <c r="AE1338" s="26"/>
      <c r="AF1338" s="26"/>
      <c r="AG1338" s="26"/>
      <c r="AH1338" s="26"/>
      <c r="AI1338" s="26"/>
      <c r="AJ1338" s="26"/>
      <c r="AK1338" s="26"/>
      <c r="AL1338" s="26"/>
      <c r="AM1338" s="26"/>
      <c r="AN1338" s="26"/>
      <c r="AO1338" s="26"/>
      <c r="AP1338" s="26"/>
      <c r="AQ1338" s="26"/>
      <c r="AR1338" s="26"/>
      <c r="AS1338" s="26"/>
      <c r="AT1338" s="26"/>
      <c r="AU1338" s="26"/>
      <c r="AV1338" s="26"/>
      <c r="AW1338" s="26"/>
      <c r="AX1338" s="26"/>
      <c r="AY1338" s="26"/>
      <c r="AZ1338" s="26"/>
      <c r="BA1338" s="26"/>
      <c r="BB1338" s="26"/>
      <c r="BC1338" s="26"/>
      <c r="BD1338" s="26"/>
      <c r="BE1338" s="26"/>
      <c r="BF1338" s="26"/>
      <c r="BG1338" s="26"/>
      <c r="BH1338" s="26"/>
      <c r="BI1338" s="26"/>
      <c r="BJ1338" s="26"/>
      <c r="BK1338" s="26"/>
      <c r="BL1338" s="41"/>
      <c r="BM1338" t="s">
        <v>100</v>
      </c>
    </row>
    <row r="1339" spans="1:65" x14ac:dyDescent="0.2">
      <c r="A1339" s="6"/>
      <c r="B1339" s="40" t="s">
        <v>57</v>
      </c>
      <c r="C1339" s="24" t="s">
        <v>80</v>
      </c>
      <c r="D1339" s="25"/>
      <c r="E1339" s="26"/>
      <c r="F1339" s="26"/>
      <c r="G1339" s="26"/>
      <c r="H1339" s="26"/>
      <c r="I1339" s="26"/>
      <c r="J1339" s="26"/>
      <c r="K1339" s="26"/>
      <c r="L1339" s="26"/>
      <c r="M1339" s="26"/>
      <c r="N1339" s="26"/>
      <c r="O1339" s="26"/>
      <c r="P1339" s="26"/>
      <c r="Q1339" s="26"/>
      <c r="R1339" s="26"/>
      <c r="S1339" s="26"/>
      <c r="T1339" s="26"/>
      <c r="U1339" s="26"/>
      <c r="V1339" s="26"/>
      <c r="W1339" s="26"/>
      <c r="X1339" s="26"/>
      <c r="Y1339" s="26"/>
      <c r="Z1339" s="26"/>
      <c r="AA1339" s="26"/>
      <c r="AB1339" s="26"/>
      <c r="AC1339" s="26"/>
      <c r="AD1339" s="26"/>
      <c r="AE1339" s="26"/>
      <c r="AF1339" s="26"/>
      <c r="AG1339" s="26"/>
      <c r="AH1339" s="26"/>
      <c r="AI1339" s="26"/>
      <c r="AJ1339" s="26"/>
      <c r="AK1339" s="26"/>
      <c r="AL1339" s="26"/>
      <c r="AM1339" s="26"/>
      <c r="AN1339" s="26"/>
      <c r="AO1339" s="26"/>
      <c r="AP1339" s="26"/>
      <c r="AQ1339" s="26"/>
      <c r="AR1339" s="26"/>
      <c r="AS1339" s="26"/>
      <c r="AT1339" s="26"/>
      <c r="AU1339" s="26"/>
      <c r="AV1339" s="26"/>
      <c r="AW1339" s="26"/>
      <c r="AX1339" s="26"/>
      <c r="AY1339" s="26"/>
      <c r="AZ1339" s="26"/>
      <c r="BA1339" s="26"/>
      <c r="BB1339" s="26"/>
      <c r="BC1339" s="26"/>
      <c r="BD1339" s="26"/>
      <c r="BE1339" s="26"/>
      <c r="BF1339" s="26"/>
      <c r="BG1339" s="26"/>
      <c r="BH1339" s="26"/>
      <c r="BI1339" s="26"/>
      <c r="BJ1339" s="26"/>
      <c r="BK1339" s="26"/>
      <c r="BL1339" s="41"/>
      <c r="BM1339" t="s">
        <v>100</v>
      </c>
    </row>
    <row r="1340" spans="1:65" x14ac:dyDescent="0.2">
      <c r="A1340" s="6"/>
      <c r="B1340" s="40" t="s">
        <v>57</v>
      </c>
      <c r="C1340" s="24" t="s">
        <v>78</v>
      </c>
      <c r="D1340" s="25"/>
      <c r="E1340" s="26"/>
      <c r="F1340" s="26"/>
      <c r="G1340" s="26"/>
      <c r="H1340" s="26"/>
      <c r="I1340" s="26"/>
      <c r="J1340" s="26"/>
      <c r="K1340" s="26"/>
      <c r="L1340" s="26"/>
      <c r="M1340" s="26"/>
      <c r="N1340" s="26"/>
      <c r="O1340" s="26"/>
      <c r="P1340" s="26"/>
      <c r="Q1340" s="26"/>
      <c r="R1340" s="26"/>
      <c r="S1340" s="26"/>
      <c r="T1340" s="26"/>
      <c r="U1340" s="26"/>
      <c r="V1340" s="26"/>
      <c r="W1340" s="26"/>
      <c r="X1340" s="26"/>
      <c r="Y1340" s="26"/>
      <c r="Z1340" s="26"/>
      <c r="AA1340" s="26"/>
      <c r="AB1340" s="26"/>
      <c r="AC1340" s="26"/>
      <c r="AD1340" s="26"/>
      <c r="AE1340" s="26"/>
      <c r="AF1340" s="26"/>
      <c r="AG1340" s="26"/>
      <c r="AH1340" s="26"/>
      <c r="AI1340" s="26"/>
      <c r="AJ1340" s="26"/>
      <c r="AK1340" s="26"/>
      <c r="AL1340" s="26"/>
      <c r="AM1340" s="26"/>
      <c r="AN1340" s="26"/>
      <c r="AO1340" s="26"/>
      <c r="AP1340" s="26"/>
      <c r="AQ1340" s="26"/>
      <c r="AR1340" s="26"/>
      <c r="AS1340" s="26"/>
      <c r="AT1340" s="26"/>
      <c r="AU1340" s="26"/>
      <c r="AV1340" s="26"/>
      <c r="AW1340" s="26"/>
      <c r="AX1340" s="26"/>
      <c r="AY1340" s="26"/>
      <c r="AZ1340" s="26"/>
      <c r="BA1340" s="26"/>
      <c r="BB1340" s="26"/>
      <c r="BC1340" s="26"/>
      <c r="BD1340" s="26"/>
      <c r="BE1340" s="26"/>
      <c r="BF1340" s="26"/>
      <c r="BG1340" s="26"/>
      <c r="BH1340" s="26"/>
      <c r="BI1340" s="26"/>
      <c r="BJ1340" s="26"/>
      <c r="BK1340" s="26"/>
      <c r="BL1340" s="41"/>
      <c r="BM1340" t="s">
        <v>100</v>
      </c>
    </row>
    <row r="1341" spans="1:65" x14ac:dyDescent="0.2">
      <c r="A1341" s="6"/>
      <c r="B1341" s="40" t="s">
        <v>57</v>
      </c>
      <c r="C1341" s="31" t="s">
        <v>93</v>
      </c>
      <c r="D1341" s="27">
        <v>0</v>
      </c>
      <c r="E1341" s="28">
        <v>0</v>
      </c>
      <c r="F1341" s="28">
        <v>0</v>
      </c>
      <c r="G1341" s="28">
        <v>0</v>
      </c>
      <c r="H1341" s="28">
        <v>0</v>
      </c>
      <c r="I1341" s="28">
        <v>0</v>
      </c>
      <c r="J1341" s="28">
        <v>0</v>
      </c>
      <c r="K1341" s="28">
        <v>0</v>
      </c>
      <c r="L1341" s="28">
        <v>0</v>
      </c>
      <c r="M1341" s="28">
        <v>0</v>
      </c>
      <c r="N1341" s="28">
        <v>0</v>
      </c>
      <c r="O1341" s="28">
        <v>0</v>
      </c>
      <c r="P1341" s="28">
        <v>0</v>
      </c>
      <c r="Q1341" s="28">
        <v>0</v>
      </c>
      <c r="R1341" s="28">
        <v>0</v>
      </c>
      <c r="S1341" s="28">
        <v>0</v>
      </c>
      <c r="T1341" s="28">
        <v>0</v>
      </c>
      <c r="U1341" s="28">
        <v>0</v>
      </c>
      <c r="V1341" s="28">
        <v>0</v>
      </c>
      <c r="W1341" s="28">
        <v>0</v>
      </c>
      <c r="X1341" s="28">
        <v>0</v>
      </c>
      <c r="Y1341" s="28">
        <v>0</v>
      </c>
      <c r="Z1341" s="28">
        <v>0</v>
      </c>
      <c r="AA1341" s="28">
        <v>0</v>
      </c>
      <c r="AB1341" s="28">
        <v>0</v>
      </c>
      <c r="AC1341" s="28">
        <v>0</v>
      </c>
      <c r="AD1341" s="28">
        <v>0</v>
      </c>
      <c r="AE1341" s="28">
        <v>0</v>
      </c>
      <c r="AF1341" s="28">
        <v>0</v>
      </c>
      <c r="AG1341" s="28">
        <v>0</v>
      </c>
      <c r="AH1341" s="28">
        <v>0</v>
      </c>
      <c r="AI1341" s="28">
        <v>0</v>
      </c>
      <c r="AJ1341" s="28">
        <v>0</v>
      </c>
      <c r="AK1341" s="28">
        <v>0</v>
      </c>
      <c r="AL1341" s="28">
        <v>0</v>
      </c>
      <c r="AM1341" s="28">
        <v>0</v>
      </c>
      <c r="AN1341" s="28">
        <v>0</v>
      </c>
      <c r="AO1341" s="28">
        <v>0</v>
      </c>
      <c r="AP1341" s="28">
        <v>0</v>
      </c>
      <c r="AQ1341" s="28">
        <v>0</v>
      </c>
      <c r="AR1341" s="28">
        <v>0</v>
      </c>
      <c r="AS1341" s="28">
        <v>0</v>
      </c>
      <c r="AT1341" s="28">
        <v>0</v>
      </c>
      <c r="AU1341" s="28">
        <v>0</v>
      </c>
      <c r="AV1341" s="28">
        <v>0</v>
      </c>
      <c r="AW1341" s="28">
        <v>0</v>
      </c>
      <c r="AX1341" s="28">
        <v>0</v>
      </c>
      <c r="AY1341" s="28">
        <v>0</v>
      </c>
      <c r="AZ1341" s="28">
        <v>0</v>
      </c>
      <c r="BA1341" s="28">
        <v>0</v>
      </c>
      <c r="BB1341" s="28">
        <v>0</v>
      </c>
      <c r="BC1341" s="28">
        <v>0</v>
      </c>
      <c r="BD1341" s="28">
        <v>0</v>
      </c>
      <c r="BE1341" s="28">
        <v>0</v>
      </c>
      <c r="BF1341" s="28">
        <v>0</v>
      </c>
      <c r="BG1341" s="28">
        <v>0</v>
      </c>
      <c r="BH1341" s="28">
        <v>0</v>
      </c>
      <c r="BI1341" s="28">
        <v>0</v>
      </c>
      <c r="BJ1341" s="28">
        <v>0</v>
      </c>
      <c r="BK1341" s="28">
        <v>0</v>
      </c>
      <c r="BL1341" s="42">
        <v>0</v>
      </c>
      <c r="BM1341" t="s">
        <v>100</v>
      </c>
    </row>
    <row r="1342" spans="1:65" x14ac:dyDescent="0.2">
      <c r="A1342" s="6"/>
      <c r="B1342" s="40" t="s">
        <v>57</v>
      </c>
      <c r="C1342" s="24" t="s">
        <v>74</v>
      </c>
      <c r="D1342" s="35">
        <v>0</v>
      </c>
      <c r="E1342" s="29">
        <v>0</v>
      </c>
      <c r="F1342" s="29">
        <v>0</v>
      </c>
      <c r="G1342" s="29">
        <v>0</v>
      </c>
      <c r="H1342" s="29">
        <v>0</v>
      </c>
      <c r="I1342" s="29">
        <v>0</v>
      </c>
      <c r="J1342" s="29">
        <v>0</v>
      </c>
      <c r="K1342" s="29">
        <v>0</v>
      </c>
      <c r="L1342" s="29">
        <v>0</v>
      </c>
      <c r="M1342" s="29">
        <v>0</v>
      </c>
      <c r="N1342" s="29">
        <v>0</v>
      </c>
      <c r="O1342" s="29">
        <v>0</v>
      </c>
      <c r="P1342" s="29">
        <v>0</v>
      </c>
      <c r="Q1342" s="29">
        <v>0</v>
      </c>
      <c r="R1342" s="29">
        <v>0</v>
      </c>
      <c r="S1342" s="29">
        <v>0</v>
      </c>
      <c r="T1342" s="29">
        <v>0</v>
      </c>
      <c r="U1342" s="29">
        <v>0</v>
      </c>
      <c r="V1342" s="29">
        <v>0</v>
      </c>
      <c r="W1342" s="29">
        <v>0</v>
      </c>
      <c r="X1342" s="26">
        <v>0</v>
      </c>
      <c r="Y1342" s="26">
        <v>0</v>
      </c>
      <c r="Z1342" s="26">
        <v>0</v>
      </c>
      <c r="AA1342" s="26">
        <v>0</v>
      </c>
      <c r="AB1342" s="26">
        <v>0</v>
      </c>
      <c r="AC1342" s="26">
        <v>0</v>
      </c>
      <c r="AD1342" s="26">
        <v>0</v>
      </c>
      <c r="AE1342" s="26">
        <v>0</v>
      </c>
      <c r="AF1342" s="26">
        <v>0</v>
      </c>
      <c r="AG1342" s="26">
        <v>0</v>
      </c>
      <c r="AH1342" s="26">
        <v>0</v>
      </c>
      <c r="AI1342" s="26"/>
      <c r="AJ1342" s="26"/>
      <c r="AK1342" s="26"/>
      <c r="AL1342" s="26"/>
      <c r="AM1342" s="26"/>
      <c r="AN1342" s="26"/>
      <c r="AO1342" s="26"/>
      <c r="AP1342" s="26"/>
      <c r="AQ1342" s="26"/>
      <c r="AR1342" s="26"/>
      <c r="AS1342" s="26"/>
      <c r="AT1342" s="26"/>
      <c r="AU1342" s="26"/>
      <c r="AV1342" s="26"/>
      <c r="AW1342" s="26"/>
      <c r="AX1342" s="26"/>
      <c r="AY1342" s="26"/>
      <c r="AZ1342" s="26"/>
      <c r="BA1342" s="26"/>
      <c r="BB1342" s="26"/>
      <c r="BC1342" s="26"/>
      <c r="BD1342" s="26"/>
      <c r="BE1342" s="26"/>
      <c r="BF1342" s="26"/>
      <c r="BG1342" s="26"/>
      <c r="BH1342" s="26"/>
      <c r="BI1342" s="26"/>
      <c r="BJ1342" s="26"/>
      <c r="BK1342" s="26"/>
      <c r="BL1342" s="41"/>
      <c r="BM1342" t="s">
        <v>100</v>
      </c>
    </row>
    <row r="1343" spans="1:65" x14ac:dyDescent="0.2">
      <c r="A1343" s="6"/>
      <c r="B1343" s="40" t="s">
        <v>57</v>
      </c>
      <c r="C1343" s="24" t="s">
        <v>83</v>
      </c>
      <c r="D1343" s="25"/>
      <c r="E1343" s="26"/>
      <c r="F1343" s="26"/>
      <c r="G1343" s="26"/>
      <c r="H1343" s="26"/>
      <c r="I1343" s="26"/>
      <c r="J1343" s="26"/>
      <c r="K1343" s="26"/>
      <c r="L1343" s="26"/>
      <c r="M1343" s="26"/>
      <c r="N1343" s="26"/>
      <c r="O1343" s="26"/>
      <c r="P1343" s="26"/>
      <c r="Q1343" s="26"/>
      <c r="R1343" s="26"/>
      <c r="S1343" s="26"/>
      <c r="T1343" s="26"/>
      <c r="U1343" s="26"/>
      <c r="V1343" s="26"/>
      <c r="X1343" s="30"/>
      <c r="Y1343" s="30"/>
      <c r="Z1343" s="30"/>
      <c r="AA1343" s="30"/>
      <c r="AB1343" s="30"/>
      <c r="AC1343" s="30"/>
      <c r="AD1343" s="30"/>
      <c r="AE1343" s="30"/>
      <c r="AF1343" s="30"/>
      <c r="AG1343" s="30"/>
      <c r="AH1343" s="30"/>
      <c r="AI1343" s="30"/>
      <c r="AJ1343" s="30"/>
      <c r="AK1343" s="30"/>
      <c r="AL1343" s="30"/>
      <c r="AM1343" s="30"/>
      <c r="AN1343" s="30"/>
      <c r="AO1343" s="30"/>
      <c r="AP1343" s="30"/>
      <c r="AQ1343" s="30"/>
      <c r="AR1343" s="30"/>
      <c r="AS1343" s="30"/>
      <c r="AT1343" s="30"/>
      <c r="AU1343" s="30"/>
      <c r="AV1343" s="30"/>
      <c r="AW1343" s="30"/>
      <c r="AX1343" s="30"/>
      <c r="AY1343" s="30"/>
      <c r="AZ1343" s="30"/>
      <c r="BA1343" s="30"/>
      <c r="BB1343" s="30"/>
      <c r="BC1343" s="30"/>
      <c r="BD1343" s="30"/>
      <c r="BE1343" s="30"/>
      <c r="BF1343" s="30"/>
      <c r="BG1343" s="30"/>
      <c r="BH1343" s="30"/>
      <c r="BI1343" s="30"/>
      <c r="BJ1343" s="30"/>
      <c r="BK1343" s="30"/>
      <c r="BL1343" s="43"/>
      <c r="BM1343" t="s">
        <v>100</v>
      </c>
    </row>
    <row r="1344" spans="1:65" x14ac:dyDescent="0.2">
      <c r="A1344" s="6"/>
      <c r="B1344" s="40" t="s">
        <v>57</v>
      </c>
      <c r="C1344" s="24" t="s">
        <v>75</v>
      </c>
      <c r="D1344" s="25"/>
      <c r="E1344" s="26"/>
      <c r="F1344" s="26"/>
      <c r="G1344" s="26"/>
      <c r="H1344" s="26"/>
      <c r="I1344" s="26"/>
      <c r="J1344" s="26"/>
      <c r="K1344" s="26"/>
      <c r="L1344" s="26"/>
      <c r="M1344" s="26"/>
      <c r="N1344" s="26"/>
      <c r="O1344" s="26"/>
      <c r="P1344" s="26"/>
      <c r="Q1344" s="26"/>
      <c r="R1344" s="26"/>
      <c r="S1344" s="26"/>
      <c r="T1344" s="26"/>
      <c r="U1344" s="26"/>
      <c r="V1344" s="26"/>
      <c r="W1344" s="26"/>
      <c r="X1344" s="26"/>
      <c r="Y1344" s="26"/>
      <c r="Z1344" s="26"/>
      <c r="AA1344" s="26"/>
      <c r="AB1344" s="26"/>
      <c r="AC1344" s="26"/>
      <c r="AD1344" s="26"/>
      <c r="AE1344" s="26"/>
      <c r="AF1344" s="26"/>
      <c r="AG1344" s="26"/>
      <c r="AH1344" s="26"/>
      <c r="AI1344" s="26"/>
      <c r="AJ1344" s="26"/>
      <c r="AK1344" s="26"/>
      <c r="AL1344" s="26"/>
      <c r="AM1344" s="26"/>
      <c r="AN1344" s="26"/>
      <c r="AO1344" s="26"/>
      <c r="AP1344" s="26"/>
      <c r="AQ1344" s="26"/>
      <c r="AR1344" s="26"/>
      <c r="AS1344" s="26"/>
      <c r="AT1344" s="26"/>
      <c r="AU1344" s="26"/>
      <c r="AV1344" s="26"/>
      <c r="AW1344" s="26"/>
      <c r="AX1344" s="26"/>
      <c r="AY1344" s="26"/>
      <c r="AZ1344" s="26"/>
      <c r="BA1344" s="26"/>
      <c r="BB1344" s="26"/>
      <c r="BC1344" s="26"/>
      <c r="BD1344" s="26"/>
      <c r="BE1344" s="26"/>
      <c r="BF1344" s="26"/>
      <c r="BG1344" s="26"/>
      <c r="BH1344" s="26"/>
      <c r="BI1344" s="26"/>
      <c r="BJ1344" s="26"/>
      <c r="BK1344" s="26"/>
      <c r="BL1344" s="41"/>
      <c r="BM1344" t="s">
        <v>100</v>
      </c>
    </row>
    <row r="1345" spans="1:65" x14ac:dyDescent="0.2">
      <c r="A1345" s="6"/>
      <c r="B1345" s="40" t="s">
        <v>57</v>
      </c>
      <c r="C1345" s="24" t="s">
        <v>79</v>
      </c>
      <c r="D1345" s="25"/>
      <c r="E1345" s="26"/>
      <c r="F1345" s="26"/>
      <c r="G1345" s="26"/>
      <c r="H1345" s="26"/>
      <c r="I1345" s="26"/>
      <c r="J1345" s="26"/>
      <c r="K1345" s="26"/>
      <c r="L1345" s="26"/>
      <c r="M1345" s="26"/>
      <c r="N1345" s="26"/>
      <c r="O1345" s="26"/>
      <c r="P1345" s="26"/>
      <c r="Q1345" s="26"/>
      <c r="R1345" s="26"/>
      <c r="S1345" s="26"/>
      <c r="T1345" s="26"/>
      <c r="U1345" s="26"/>
      <c r="V1345" s="26"/>
      <c r="W1345" s="26"/>
      <c r="X1345" s="26"/>
      <c r="Y1345" s="26"/>
      <c r="Z1345" s="26"/>
      <c r="AA1345" s="26"/>
      <c r="AB1345" s="26"/>
      <c r="AC1345" s="26"/>
      <c r="AD1345" s="26"/>
      <c r="AE1345" s="26"/>
      <c r="AF1345" s="26"/>
      <c r="AG1345" s="26"/>
      <c r="AH1345" s="26"/>
      <c r="AI1345" s="26"/>
      <c r="AJ1345" s="26"/>
      <c r="AK1345" s="26"/>
      <c r="AL1345" s="26"/>
      <c r="AM1345" s="26"/>
      <c r="AN1345" s="26"/>
      <c r="AO1345" s="26"/>
      <c r="AP1345" s="26"/>
      <c r="AQ1345" s="26"/>
      <c r="AR1345" s="26"/>
      <c r="AS1345" s="26"/>
      <c r="AT1345" s="26"/>
      <c r="AU1345" s="26"/>
      <c r="AV1345" s="26"/>
      <c r="AW1345" s="26"/>
      <c r="AX1345" s="26"/>
      <c r="AY1345" s="26"/>
      <c r="AZ1345" s="26"/>
      <c r="BA1345" s="26"/>
      <c r="BB1345" s="26"/>
      <c r="BC1345" s="26"/>
      <c r="BD1345" s="26"/>
      <c r="BE1345" s="26"/>
      <c r="BF1345" s="26"/>
      <c r="BG1345" s="26"/>
      <c r="BH1345" s="26"/>
      <c r="BI1345" s="26"/>
      <c r="BJ1345" s="26"/>
      <c r="BK1345" s="26"/>
      <c r="BL1345" s="41"/>
      <c r="BM1345" t="s">
        <v>100</v>
      </c>
    </row>
    <row r="1346" spans="1:65" x14ac:dyDescent="0.2">
      <c r="A1346" s="6"/>
      <c r="B1346" s="40" t="s">
        <v>57</v>
      </c>
      <c r="C1346" s="24" t="s">
        <v>80</v>
      </c>
      <c r="D1346" s="25"/>
      <c r="E1346" s="26"/>
      <c r="F1346" s="26"/>
      <c r="G1346" s="26"/>
      <c r="H1346" s="26"/>
      <c r="I1346" s="26"/>
      <c r="J1346" s="26"/>
      <c r="K1346" s="26"/>
      <c r="L1346" s="26"/>
      <c r="M1346" s="26"/>
      <c r="N1346" s="26"/>
      <c r="O1346" s="26"/>
      <c r="P1346" s="26"/>
      <c r="Q1346" s="26"/>
      <c r="R1346" s="26"/>
      <c r="S1346" s="26"/>
      <c r="T1346" s="26"/>
      <c r="U1346" s="26"/>
      <c r="V1346" s="26"/>
      <c r="W1346" s="26"/>
      <c r="X1346" s="26"/>
      <c r="Y1346" s="26"/>
      <c r="Z1346" s="26"/>
      <c r="AA1346" s="26"/>
      <c r="AB1346" s="26"/>
      <c r="AC1346" s="26"/>
      <c r="AD1346" s="26"/>
      <c r="AE1346" s="26"/>
      <c r="AF1346" s="26"/>
      <c r="AG1346" s="26"/>
      <c r="AH1346" s="26"/>
      <c r="AI1346" s="26"/>
      <c r="AJ1346" s="26"/>
      <c r="AK1346" s="26"/>
      <c r="AL1346" s="26"/>
      <c r="AM1346" s="26"/>
      <c r="AN1346" s="26"/>
      <c r="AO1346" s="26"/>
      <c r="AP1346" s="26"/>
      <c r="AQ1346" s="26"/>
      <c r="AR1346" s="26"/>
      <c r="AS1346" s="26"/>
      <c r="AT1346" s="26"/>
      <c r="AU1346" s="26"/>
      <c r="AV1346" s="26"/>
      <c r="AW1346" s="26"/>
      <c r="AX1346" s="26"/>
      <c r="AY1346" s="26"/>
      <c r="AZ1346" s="26"/>
      <c r="BA1346" s="26"/>
      <c r="BB1346" s="26"/>
      <c r="BC1346" s="26"/>
      <c r="BD1346" s="26"/>
      <c r="BE1346" s="26"/>
      <c r="BF1346" s="26"/>
      <c r="BG1346" s="26"/>
      <c r="BH1346" s="26"/>
      <c r="BI1346" s="26"/>
      <c r="BJ1346" s="26"/>
      <c r="BK1346" s="26"/>
      <c r="BL1346" s="41"/>
      <c r="BM1346" t="s">
        <v>100</v>
      </c>
    </row>
    <row r="1347" spans="1:65" x14ac:dyDescent="0.2">
      <c r="A1347" s="6"/>
      <c r="B1347" s="46" t="s">
        <v>57</v>
      </c>
      <c r="C1347" s="24" t="s">
        <v>78</v>
      </c>
      <c r="D1347" s="25"/>
      <c r="E1347" s="26"/>
      <c r="F1347" s="26"/>
      <c r="G1347" s="26"/>
      <c r="H1347" s="26"/>
      <c r="I1347" s="26"/>
      <c r="J1347" s="26"/>
      <c r="K1347" s="26"/>
      <c r="L1347" s="26"/>
      <c r="M1347" s="26"/>
      <c r="N1347" s="26"/>
      <c r="O1347" s="26"/>
      <c r="P1347" s="26"/>
      <c r="Q1347" s="26"/>
      <c r="R1347" s="26"/>
      <c r="S1347" s="26"/>
      <c r="T1347" s="26"/>
      <c r="U1347" s="26"/>
      <c r="V1347" s="26"/>
      <c r="W1347" s="26"/>
      <c r="X1347" s="26"/>
      <c r="Y1347" s="26"/>
      <c r="Z1347" s="26"/>
      <c r="AA1347" s="26"/>
      <c r="AB1347" s="26"/>
      <c r="AC1347" s="26"/>
      <c r="AD1347" s="26"/>
      <c r="AE1347" s="26"/>
      <c r="AF1347" s="26"/>
      <c r="AG1347" s="26"/>
      <c r="AH1347" s="26"/>
      <c r="AI1347" s="26"/>
      <c r="AJ1347" s="26"/>
      <c r="AK1347" s="26"/>
      <c r="AL1347" s="26"/>
      <c r="AM1347" s="26"/>
      <c r="AN1347" s="26"/>
      <c r="AO1347" s="26"/>
      <c r="AP1347" s="26"/>
      <c r="AQ1347" s="26"/>
      <c r="AR1347" s="26"/>
      <c r="AS1347" s="26"/>
      <c r="AT1347" s="26"/>
      <c r="AU1347" s="26"/>
      <c r="AV1347" s="26"/>
      <c r="AW1347" s="26"/>
      <c r="AX1347" s="26"/>
      <c r="AY1347" s="26"/>
      <c r="AZ1347" s="26"/>
      <c r="BA1347" s="26"/>
      <c r="BB1347" s="26"/>
      <c r="BC1347" s="26"/>
      <c r="BD1347" s="26"/>
      <c r="BE1347" s="26"/>
      <c r="BF1347" s="26"/>
      <c r="BG1347" s="26"/>
      <c r="BH1347" s="26"/>
      <c r="BI1347" s="26"/>
      <c r="BJ1347" s="26"/>
      <c r="BK1347" s="26"/>
      <c r="BL1347" s="41"/>
      <c r="BM1347" t="s">
        <v>100</v>
      </c>
    </row>
    <row r="1348" spans="1:65" x14ac:dyDescent="0.2">
      <c r="A1348" s="6"/>
      <c r="B1348" s="40" t="s">
        <v>57</v>
      </c>
      <c r="C1348" s="31" t="s">
        <v>48</v>
      </c>
      <c r="D1348" s="27">
        <v>0</v>
      </c>
      <c r="E1348" s="28">
        <v>0</v>
      </c>
      <c r="F1348" s="28">
        <v>0</v>
      </c>
      <c r="G1348" s="28">
        <v>0</v>
      </c>
      <c r="H1348" s="28">
        <v>0</v>
      </c>
      <c r="I1348" s="28">
        <v>0</v>
      </c>
      <c r="J1348" s="28">
        <v>0</v>
      </c>
      <c r="K1348" s="28">
        <v>0</v>
      </c>
      <c r="L1348" s="28">
        <v>0</v>
      </c>
      <c r="M1348" s="28">
        <v>0</v>
      </c>
      <c r="N1348" s="28">
        <v>0</v>
      </c>
      <c r="O1348" s="28">
        <v>0</v>
      </c>
      <c r="P1348" s="28">
        <v>0</v>
      </c>
      <c r="Q1348" s="28">
        <v>0</v>
      </c>
      <c r="R1348" s="28">
        <v>0</v>
      </c>
      <c r="S1348" s="28">
        <v>0</v>
      </c>
      <c r="T1348" s="28">
        <v>0</v>
      </c>
      <c r="U1348" s="28">
        <v>0</v>
      </c>
      <c r="V1348" s="28">
        <v>0</v>
      </c>
      <c r="W1348" s="28">
        <v>0</v>
      </c>
      <c r="X1348" s="28">
        <v>0</v>
      </c>
      <c r="Y1348" s="28">
        <v>0</v>
      </c>
      <c r="Z1348" s="28">
        <v>0</v>
      </c>
      <c r="AA1348" s="28">
        <v>0</v>
      </c>
      <c r="AB1348" s="28">
        <v>0</v>
      </c>
      <c r="AC1348" s="28">
        <v>0</v>
      </c>
      <c r="AD1348" s="28">
        <v>0</v>
      </c>
      <c r="AE1348" s="28">
        <v>0</v>
      </c>
      <c r="AF1348" s="28">
        <v>0</v>
      </c>
      <c r="AG1348" s="28">
        <v>0</v>
      </c>
      <c r="AH1348" s="28">
        <v>0</v>
      </c>
      <c r="AI1348" s="28">
        <v>0</v>
      </c>
      <c r="AJ1348" s="28">
        <v>0</v>
      </c>
      <c r="AK1348" s="28">
        <v>0</v>
      </c>
      <c r="AL1348" s="28">
        <v>0</v>
      </c>
      <c r="AM1348" s="28">
        <v>0</v>
      </c>
      <c r="AN1348" s="28">
        <v>0</v>
      </c>
      <c r="AO1348" s="28">
        <v>0</v>
      </c>
      <c r="AP1348" s="28">
        <v>0</v>
      </c>
      <c r="AQ1348" s="28">
        <v>0</v>
      </c>
      <c r="AR1348" s="28">
        <v>0</v>
      </c>
      <c r="AS1348" s="28">
        <v>0</v>
      </c>
      <c r="AT1348" s="28">
        <v>0</v>
      </c>
      <c r="AU1348" s="28">
        <v>0</v>
      </c>
      <c r="AV1348" s="28">
        <v>0</v>
      </c>
      <c r="AW1348" s="28">
        <v>0</v>
      </c>
      <c r="AX1348" s="28">
        <v>0</v>
      </c>
      <c r="AY1348" s="28">
        <v>0</v>
      </c>
      <c r="AZ1348" s="28">
        <v>0</v>
      </c>
      <c r="BA1348" s="28">
        <v>0</v>
      </c>
      <c r="BB1348" s="28">
        <v>0</v>
      </c>
      <c r="BC1348" s="28">
        <v>0</v>
      </c>
      <c r="BD1348" s="28">
        <v>0</v>
      </c>
      <c r="BE1348" s="28">
        <v>0</v>
      </c>
      <c r="BF1348" s="28">
        <v>0</v>
      </c>
      <c r="BG1348" s="28">
        <v>0</v>
      </c>
      <c r="BH1348" s="28">
        <v>0</v>
      </c>
      <c r="BI1348" s="28">
        <v>0</v>
      </c>
      <c r="BJ1348" s="28">
        <v>0</v>
      </c>
      <c r="BK1348" s="28">
        <v>0</v>
      </c>
      <c r="BL1348" s="42">
        <v>0</v>
      </c>
      <c r="BM1348" t="s">
        <v>100</v>
      </c>
    </row>
    <row r="1349" spans="1:65" x14ac:dyDescent="0.2">
      <c r="A1349" s="6"/>
      <c r="B1349" s="40" t="s">
        <v>57</v>
      </c>
      <c r="C1349" s="24" t="s">
        <v>74</v>
      </c>
      <c r="D1349" s="35">
        <v>0</v>
      </c>
      <c r="E1349" s="29">
        <v>0</v>
      </c>
      <c r="F1349" s="29">
        <v>0</v>
      </c>
      <c r="G1349" s="29">
        <v>0</v>
      </c>
      <c r="H1349" s="29">
        <v>0</v>
      </c>
      <c r="I1349" s="29">
        <v>0</v>
      </c>
      <c r="J1349" s="29">
        <v>0</v>
      </c>
      <c r="K1349" s="29">
        <v>0</v>
      </c>
      <c r="L1349" s="29">
        <v>0</v>
      </c>
      <c r="M1349" s="29">
        <v>0</v>
      </c>
      <c r="N1349" s="29">
        <v>0</v>
      </c>
      <c r="O1349" s="29">
        <v>0</v>
      </c>
      <c r="P1349" s="29">
        <v>0</v>
      </c>
      <c r="Q1349" s="29">
        <v>0</v>
      </c>
      <c r="R1349" s="29">
        <v>0</v>
      </c>
      <c r="S1349" s="29">
        <v>0</v>
      </c>
      <c r="T1349" s="29">
        <v>0</v>
      </c>
      <c r="U1349" s="29">
        <v>0</v>
      </c>
      <c r="V1349" s="29">
        <v>0</v>
      </c>
      <c r="W1349" s="29">
        <v>0</v>
      </c>
      <c r="X1349" s="26">
        <v>0</v>
      </c>
      <c r="Y1349" s="26">
        <v>0</v>
      </c>
      <c r="Z1349" s="26">
        <v>0</v>
      </c>
      <c r="AA1349" s="26">
        <v>0</v>
      </c>
      <c r="AB1349" s="26">
        <v>0</v>
      </c>
      <c r="AC1349" s="26">
        <v>0</v>
      </c>
      <c r="AD1349" s="26">
        <v>0</v>
      </c>
      <c r="AE1349" s="26">
        <v>0</v>
      </c>
      <c r="AF1349" s="26">
        <v>0</v>
      </c>
      <c r="AG1349" s="26">
        <v>0</v>
      </c>
      <c r="AH1349" s="26">
        <v>0</v>
      </c>
      <c r="AI1349" s="26"/>
      <c r="AJ1349" s="26"/>
      <c r="AK1349" s="26"/>
      <c r="AL1349" s="26"/>
      <c r="AM1349" s="26"/>
      <c r="AN1349" s="26"/>
      <c r="AO1349" s="26"/>
      <c r="AP1349" s="26"/>
      <c r="AQ1349" s="26"/>
      <c r="AR1349" s="26"/>
      <c r="AS1349" s="26"/>
      <c r="AT1349" s="26"/>
      <c r="AU1349" s="26"/>
      <c r="AV1349" s="26"/>
      <c r="AW1349" s="26"/>
      <c r="AX1349" s="26"/>
      <c r="AY1349" s="26"/>
      <c r="AZ1349" s="26"/>
      <c r="BA1349" s="26"/>
      <c r="BB1349" s="26"/>
      <c r="BC1349" s="26"/>
      <c r="BD1349" s="26"/>
      <c r="BE1349" s="26"/>
      <c r="BF1349" s="26"/>
      <c r="BG1349" s="26"/>
      <c r="BH1349" s="26"/>
      <c r="BI1349" s="26"/>
      <c r="BJ1349" s="26"/>
      <c r="BK1349" s="26"/>
      <c r="BL1349" s="41"/>
      <c r="BM1349" t="s">
        <v>100</v>
      </c>
    </row>
    <row r="1350" spans="1:65" x14ac:dyDescent="0.2">
      <c r="A1350" s="6"/>
      <c r="B1350" s="40" t="s">
        <v>57</v>
      </c>
      <c r="C1350" s="24" t="s">
        <v>83</v>
      </c>
      <c r="D1350" s="25"/>
      <c r="E1350" s="26"/>
      <c r="F1350" s="26"/>
      <c r="G1350" s="26"/>
      <c r="H1350" s="26"/>
      <c r="I1350" s="26"/>
      <c r="J1350" s="26"/>
      <c r="K1350" s="26"/>
      <c r="L1350" s="26"/>
      <c r="M1350" s="26"/>
      <c r="N1350" s="26"/>
      <c r="O1350" s="26"/>
      <c r="P1350" s="26"/>
      <c r="Q1350" s="26"/>
      <c r="R1350" s="26"/>
      <c r="S1350" s="26"/>
      <c r="T1350" s="26"/>
      <c r="U1350" s="26"/>
      <c r="V1350" s="26"/>
      <c r="X1350" s="30"/>
      <c r="Y1350" s="30"/>
      <c r="Z1350" s="30"/>
      <c r="AA1350" s="30"/>
      <c r="AB1350" s="30"/>
      <c r="AC1350" s="30"/>
      <c r="AD1350" s="30"/>
      <c r="AE1350" s="30"/>
      <c r="AF1350" s="30"/>
      <c r="AG1350" s="30"/>
      <c r="AH1350" s="30"/>
      <c r="AI1350" s="30"/>
      <c r="AJ1350" s="30"/>
      <c r="AK1350" s="30"/>
      <c r="AL1350" s="30"/>
      <c r="AM1350" s="30"/>
      <c r="AN1350" s="30"/>
      <c r="AO1350" s="30"/>
      <c r="AP1350" s="30"/>
      <c r="AQ1350" s="30"/>
      <c r="AR1350" s="30"/>
      <c r="AS1350" s="30"/>
      <c r="AT1350" s="30"/>
      <c r="AU1350" s="30"/>
      <c r="AV1350" s="30"/>
      <c r="AW1350" s="30"/>
      <c r="AX1350" s="30"/>
      <c r="AY1350" s="30"/>
      <c r="AZ1350" s="30"/>
      <c r="BA1350" s="30"/>
      <c r="BB1350" s="30"/>
      <c r="BC1350" s="30"/>
      <c r="BD1350" s="30"/>
      <c r="BE1350" s="30"/>
      <c r="BF1350" s="30"/>
      <c r="BG1350" s="30"/>
      <c r="BH1350" s="30"/>
      <c r="BI1350" s="30"/>
      <c r="BJ1350" s="30"/>
      <c r="BK1350" s="30"/>
      <c r="BL1350" s="43"/>
      <c r="BM1350" t="s">
        <v>100</v>
      </c>
    </row>
    <row r="1351" spans="1:65" x14ac:dyDescent="0.2">
      <c r="A1351" s="6"/>
      <c r="B1351" s="40" t="s">
        <v>57</v>
      </c>
      <c r="C1351" s="24" t="s">
        <v>75</v>
      </c>
      <c r="D1351" s="25"/>
      <c r="E1351" s="26"/>
      <c r="F1351" s="26"/>
      <c r="G1351" s="26"/>
      <c r="H1351" s="26"/>
      <c r="I1351" s="26"/>
      <c r="J1351" s="26"/>
      <c r="K1351" s="26"/>
      <c r="L1351" s="26"/>
      <c r="M1351" s="26"/>
      <c r="N1351" s="26"/>
      <c r="O1351" s="26"/>
      <c r="P1351" s="26"/>
      <c r="Q1351" s="26"/>
      <c r="R1351" s="26"/>
      <c r="S1351" s="26"/>
      <c r="T1351" s="26"/>
      <c r="U1351" s="26"/>
      <c r="V1351" s="26"/>
      <c r="W1351" s="26"/>
      <c r="X1351" s="26"/>
      <c r="Y1351" s="26"/>
      <c r="Z1351" s="26"/>
      <c r="AA1351" s="26"/>
      <c r="AB1351" s="26"/>
      <c r="AC1351" s="26"/>
      <c r="AD1351" s="26"/>
      <c r="AE1351" s="26"/>
      <c r="AF1351" s="26"/>
      <c r="AG1351" s="26"/>
      <c r="AH1351" s="26"/>
      <c r="AI1351" s="26"/>
      <c r="AJ1351" s="26"/>
      <c r="AK1351" s="26"/>
      <c r="AL1351" s="26"/>
      <c r="AM1351" s="26"/>
      <c r="AN1351" s="26"/>
      <c r="AO1351" s="26"/>
      <c r="AP1351" s="26"/>
      <c r="AQ1351" s="26"/>
      <c r="AR1351" s="26"/>
      <c r="AS1351" s="26"/>
      <c r="AT1351" s="26"/>
      <c r="AU1351" s="26"/>
      <c r="AV1351" s="26"/>
      <c r="AW1351" s="26"/>
      <c r="AX1351" s="26"/>
      <c r="AY1351" s="26"/>
      <c r="AZ1351" s="26"/>
      <c r="BA1351" s="26"/>
      <c r="BB1351" s="26"/>
      <c r="BC1351" s="26"/>
      <c r="BD1351" s="26"/>
      <c r="BE1351" s="26"/>
      <c r="BF1351" s="26"/>
      <c r="BG1351" s="26"/>
      <c r="BH1351" s="26"/>
      <c r="BI1351" s="26"/>
      <c r="BJ1351" s="26"/>
      <c r="BK1351" s="26"/>
      <c r="BL1351" s="41"/>
      <c r="BM1351" t="s">
        <v>100</v>
      </c>
    </row>
    <row r="1352" spans="1:65" x14ac:dyDescent="0.2">
      <c r="A1352" s="6"/>
      <c r="B1352" s="40" t="s">
        <v>57</v>
      </c>
      <c r="C1352" s="24" t="s">
        <v>79</v>
      </c>
      <c r="D1352" s="25"/>
      <c r="E1352" s="26"/>
      <c r="F1352" s="26"/>
      <c r="G1352" s="26"/>
      <c r="H1352" s="26"/>
      <c r="I1352" s="26"/>
      <c r="J1352" s="26"/>
      <c r="K1352" s="26"/>
      <c r="L1352" s="26"/>
      <c r="M1352" s="26"/>
      <c r="N1352" s="26"/>
      <c r="O1352" s="26"/>
      <c r="P1352" s="26"/>
      <c r="Q1352" s="26"/>
      <c r="R1352" s="26"/>
      <c r="S1352" s="26"/>
      <c r="T1352" s="26"/>
      <c r="U1352" s="26"/>
      <c r="V1352" s="26"/>
      <c r="W1352" s="26"/>
      <c r="X1352" s="26"/>
      <c r="Y1352" s="26"/>
      <c r="Z1352" s="26"/>
      <c r="AA1352" s="26"/>
      <c r="AB1352" s="26"/>
      <c r="AC1352" s="26"/>
      <c r="AD1352" s="26"/>
      <c r="AE1352" s="26"/>
      <c r="AF1352" s="26"/>
      <c r="AG1352" s="26"/>
      <c r="AH1352" s="26"/>
      <c r="AI1352" s="26"/>
      <c r="AJ1352" s="26"/>
      <c r="AK1352" s="26"/>
      <c r="AL1352" s="26"/>
      <c r="AM1352" s="26"/>
      <c r="AN1352" s="26"/>
      <c r="AO1352" s="26"/>
      <c r="AP1352" s="26"/>
      <c r="AQ1352" s="26"/>
      <c r="AR1352" s="26"/>
      <c r="AS1352" s="26"/>
      <c r="AT1352" s="26"/>
      <c r="AU1352" s="26"/>
      <c r="AV1352" s="26"/>
      <c r="AW1352" s="26"/>
      <c r="AX1352" s="26"/>
      <c r="AY1352" s="26"/>
      <c r="AZ1352" s="26"/>
      <c r="BA1352" s="26"/>
      <c r="BB1352" s="26"/>
      <c r="BC1352" s="26"/>
      <c r="BD1352" s="26"/>
      <c r="BE1352" s="26"/>
      <c r="BF1352" s="26"/>
      <c r="BG1352" s="26"/>
      <c r="BH1352" s="26"/>
      <c r="BI1352" s="26"/>
      <c r="BJ1352" s="26"/>
      <c r="BK1352" s="26"/>
      <c r="BL1352" s="41"/>
      <c r="BM1352" t="s">
        <v>100</v>
      </c>
    </row>
    <row r="1353" spans="1:65" x14ac:dyDescent="0.2">
      <c r="A1353" s="6"/>
      <c r="B1353" s="40" t="s">
        <v>57</v>
      </c>
      <c r="C1353" s="24" t="s">
        <v>80</v>
      </c>
      <c r="D1353" s="25"/>
      <c r="E1353" s="26"/>
      <c r="F1353" s="26"/>
      <c r="G1353" s="26"/>
      <c r="H1353" s="26"/>
      <c r="I1353" s="26"/>
      <c r="J1353" s="26"/>
      <c r="K1353" s="26"/>
      <c r="L1353" s="26"/>
      <c r="M1353" s="26"/>
      <c r="N1353" s="26"/>
      <c r="O1353" s="26"/>
      <c r="P1353" s="26"/>
      <c r="Q1353" s="26"/>
      <c r="R1353" s="26"/>
      <c r="S1353" s="26"/>
      <c r="T1353" s="26"/>
      <c r="U1353" s="26"/>
      <c r="V1353" s="26"/>
      <c r="W1353" s="26"/>
      <c r="X1353" s="26"/>
      <c r="Y1353" s="26"/>
      <c r="Z1353" s="26"/>
      <c r="AA1353" s="26"/>
      <c r="AB1353" s="26"/>
      <c r="AC1353" s="26"/>
      <c r="AD1353" s="26"/>
      <c r="AE1353" s="26"/>
      <c r="AF1353" s="26"/>
      <c r="AG1353" s="26"/>
      <c r="AH1353" s="26"/>
      <c r="AI1353" s="26"/>
      <c r="AJ1353" s="26"/>
      <c r="AK1353" s="26"/>
      <c r="AL1353" s="26"/>
      <c r="AM1353" s="26"/>
      <c r="AN1353" s="26"/>
      <c r="AO1353" s="26"/>
      <c r="AP1353" s="26"/>
      <c r="AQ1353" s="26"/>
      <c r="AR1353" s="26"/>
      <c r="AS1353" s="26"/>
      <c r="AT1353" s="26"/>
      <c r="AU1353" s="26"/>
      <c r="AV1353" s="26"/>
      <c r="AW1353" s="26"/>
      <c r="AX1353" s="26"/>
      <c r="AY1353" s="26"/>
      <c r="AZ1353" s="26"/>
      <c r="BA1353" s="26"/>
      <c r="BB1353" s="26"/>
      <c r="BC1353" s="26"/>
      <c r="BD1353" s="26"/>
      <c r="BE1353" s="26"/>
      <c r="BF1353" s="26"/>
      <c r="BG1353" s="26"/>
      <c r="BH1353" s="26"/>
      <c r="BI1353" s="26"/>
      <c r="BJ1353" s="26"/>
      <c r="BK1353" s="26"/>
      <c r="BL1353" s="41"/>
      <c r="BM1353" t="s">
        <v>100</v>
      </c>
    </row>
    <row r="1354" spans="1:65" x14ac:dyDescent="0.2">
      <c r="A1354" s="6"/>
      <c r="B1354" s="46" t="s">
        <v>57</v>
      </c>
      <c r="C1354" s="24" t="s">
        <v>78</v>
      </c>
      <c r="D1354" s="25"/>
      <c r="E1354" s="26"/>
      <c r="F1354" s="26"/>
      <c r="G1354" s="26"/>
      <c r="H1354" s="26"/>
      <c r="I1354" s="26"/>
      <c r="J1354" s="26"/>
      <c r="K1354" s="26"/>
      <c r="L1354" s="26"/>
      <c r="M1354" s="26"/>
      <c r="N1354" s="26"/>
      <c r="O1354" s="26"/>
      <c r="P1354" s="26"/>
      <c r="Q1354" s="26"/>
      <c r="R1354" s="26"/>
      <c r="S1354" s="26"/>
      <c r="T1354" s="26"/>
      <c r="U1354" s="26"/>
      <c r="V1354" s="26"/>
      <c r="W1354" s="26"/>
      <c r="X1354" s="26"/>
      <c r="Y1354" s="26"/>
      <c r="Z1354" s="26"/>
      <c r="AA1354" s="26"/>
      <c r="AB1354" s="26"/>
      <c r="AC1354" s="26"/>
      <c r="AD1354" s="26"/>
      <c r="AE1354" s="26"/>
      <c r="AF1354" s="26"/>
      <c r="AG1354" s="26"/>
      <c r="AH1354" s="26"/>
      <c r="AI1354" s="26"/>
      <c r="AJ1354" s="26"/>
      <c r="AK1354" s="26"/>
      <c r="AL1354" s="26"/>
      <c r="AM1354" s="26"/>
      <c r="AN1354" s="26"/>
      <c r="AO1354" s="26"/>
      <c r="AP1354" s="26"/>
      <c r="AQ1354" s="26"/>
      <c r="AR1354" s="26"/>
      <c r="AS1354" s="26"/>
      <c r="AT1354" s="26"/>
      <c r="AU1354" s="26"/>
      <c r="AV1354" s="26"/>
      <c r="AW1354" s="26"/>
      <c r="AX1354" s="26"/>
      <c r="AY1354" s="26"/>
      <c r="AZ1354" s="26"/>
      <c r="BA1354" s="26"/>
      <c r="BB1354" s="26"/>
      <c r="BC1354" s="26"/>
      <c r="BD1354" s="26"/>
      <c r="BE1354" s="26"/>
      <c r="BF1354" s="26"/>
      <c r="BG1354" s="26"/>
      <c r="BH1354" s="26"/>
      <c r="BI1354" s="26"/>
      <c r="BJ1354" s="26"/>
      <c r="BK1354" s="26"/>
      <c r="BL1354" s="41"/>
      <c r="BM1354" t="s">
        <v>100</v>
      </c>
    </row>
    <row r="1355" spans="1:65" x14ac:dyDescent="0.2">
      <c r="A1355" s="6"/>
      <c r="B1355" s="40" t="s">
        <v>57</v>
      </c>
      <c r="C1355" s="31" t="s">
        <v>44</v>
      </c>
      <c r="D1355" s="27">
        <v>0</v>
      </c>
      <c r="E1355" s="28">
        <v>0</v>
      </c>
      <c r="F1355" s="28">
        <v>0</v>
      </c>
      <c r="G1355" s="28">
        <v>0</v>
      </c>
      <c r="H1355" s="28">
        <v>0</v>
      </c>
      <c r="I1355" s="28">
        <v>0</v>
      </c>
      <c r="J1355" s="28">
        <v>0</v>
      </c>
      <c r="K1355" s="28">
        <v>0</v>
      </c>
      <c r="L1355" s="28">
        <v>0</v>
      </c>
      <c r="M1355" s="28">
        <v>0</v>
      </c>
      <c r="N1355" s="28">
        <v>0</v>
      </c>
      <c r="O1355" s="28">
        <v>0</v>
      </c>
      <c r="P1355" s="28">
        <v>0</v>
      </c>
      <c r="Q1355" s="28">
        <v>0</v>
      </c>
      <c r="R1355" s="28">
        <v>0</v>
      </c>
      <c r="S1355" s="28">
        <v>0</v>
      </c>
      <c r="T1355" s="28">
        <v>0</v>
      </c>
      <c r="U1355" s="28">
        <v>0</v>
      </c>
      <c r="V1355" s="28">
        <v>0</v>
      </c>
      <c r="W1355" s="28">
        <v>0</v>
      </c>
      <c r="X1355" s="28">
        <v>0</v>
      </c>
      <c r="Y1355" s="28">
        <v>0</v>
      </c>
      <c r="Z1355" s="28">
        <v>0</v>
      </c>
      <c r="AA1355" s="28">
        <v>0</v>
      </c>
      <c r="AB1355" s="28">
        <v>0</v>
      </c>
      <c r="AC1355" s="28">
        <v>0</v>
      </c>
      <c r="AD1355" s="28">
        <v>0</v>
      </c>
      <c r="AE1355" s="28">
        <v>0</v>
      </c>
      <c r="AF1355" s="28">
        <v>0</v>
      </c>
      <c r="AG1355" s="28">
        <v>0</v>
      </c>
      <c r="AH1355" s="28">
        <v>0</v>
      </c>
      <c r="AI1355" s="28">
        <v>0</v>
      </c>
      <c r="AJ1355" s="28">
        <v>0</v>
      </c>
      <c r="AK1355" s="28">
        <v>0</v>
      </c>
      <c r="AL1355" s="28">
        <v>0</v>
      </c>
      <c r="AM1355" s="28">
        <v>0</v>
      </c>
      <c r="AN1355" s="28">
        <v>0</v>
      </c>
      <c r="AO1355" s="28">
        <v>0</v>
      </c>
      <c r="AP1355" s="28">
        <v>0</v>
      </c>
      <c r="AQ1355" s="28">
        <v>0</v>
      </c>
      <c r="AR1355" s="28">
        <v>0</v>
      </c>
      <c r="AS1355" s="28">
        <v>0</v>
      </c>
      <c r="AT1355" s="28">
        <v>0</v>
      </c>
      <c r="AU1355" s="28">
        <v>0</v>
      </c>
      <c r="AV1355" s="28">
        <v>0</v>
      </c>
      <c r="AW1355" s="28">
        <v>0</v>
      </c>
      <c r="AX1355" s="28">
        <v>0</v>
      </c>
      <c r="AY1355" s="28">
        <v>0</v>
      </c>
      <c r="AZ1355" s="28">
        <v>0</v>
      </c>
      <c r="BA1355" s="28">
        <v>0</v>
      </c>
      <c r="BB1355" s="28">
        <v>0</v>
      </c>
      <c r="BC1355" s="28">
        <v>0</v>
      </c>
      <c r="BD1355" s="28">
        <v>0</v>
      </c>
      <c r="BE1355" s="28">
        <v>0</v>
      </c>
      <c r="BF1355" s="28">
        <v>0</v>
      </c>
      <c r="BG1355" s="28">
        <v>0</v>
      </c>
      <c r="BH1355" s="28">
        <v>0</v>
      </c>
      <c r="BI1355" s="28">
        <v>0</v>
      </c>
      <c r="BJ1355" s="28">
        <v>0</v>
      </c>
      <c r="BK1355" s="28">
        <v>0</v>
      </c>
      <c r="BL1355" s="42">
        <v>0</v>
      </c>
      <c r="BM1355" t="s">
        <v>100</v>
      </c>
    </row>
    <row r="1356" spans="1:65" x14ac:dyDescent="0.2">
      <c r="A1356" s="6"/>
      <c r="B1356" s="40" t="s">
        <v>57</v>
      </c>
      <c r="C1356" s="24" t="s">
        <v>74</v>
      </c>
      <c r="D1356" s="35">
        <v>0</v>
      </c>
      <c r="E1356" s="29">
        <v>0</v>
      </c>
      <c r="F1356" s="29">
        <v>0</v>
      </c>
      <c r="G1356" s="29">
        <v>0</v>
      </c>
      <c r="H1356" s="29">
        <v>0</v>
      </c>
      <c r="I1356" s="29">
        <v>0</v>
      </c>
      <c r="J1356" s="29">
        <v>0</v>
      </c>
      <c r="K1356" s="29">
        <v>0</v>
      </c>
      <c r="L1356" s="29">
        <v>0</v>
      </c>
      <c r="M1356" s="29">
        <v>0</v>
      </c>
      <c r="N1356" s="29">
        <v>0</v>
      </c>
      <c r="O1356" s="29">
        <v>0</v>
      </c>
      <c r="P1356" s="29">
        <v>0</v>
      </c>
      <c r="Q1356" s="29">
        <v>0</v>
      </c>
      <c r="R1356" s="29">
        <v>0</v>
      </c>
      <c r="S1356" s="29">
        <v>0</v>
      </c>
      <c r="T1356" s="29">
        <v>0</v>
      </c>
      <c r="U1356" s="29">
        <v>0</v>
      </c>
      <c r="V1356" s="29">
        <v>0</v>
      </c>
      <c r="W1356" s="29">
        <v>0</v>
      </c>
      <c r="X1356" s="26">
        <v>0</v>
      </c>
      <c r="Y1356" s="26">
        <v>0</v>
      </c>
      <c r="Z1356" s="26">
        <v>0</v>
      </c>
      <c r="AA1356" s="26">
        <v>0</v>
      </c>
      <c r="AB1356" s="26">
        <v>0</v>
      </c>
      <c r="AC1356" s="26">
        <v>0</v>
      </c>
      <c r="AD1356" s="26">
        <v>0</v>
      </c>
      <c r="AE1356" s="26">
        <v>0</v>
      </c>
      <c r="AF1356" s="26">
        <v>0</v>
      </c>
      <c r="AG1356" s="26">
        <v>0</v>
      </c>
      <c r="AH1356" s="26">
        <v>0</v>
      </c>
      <c r="AI1356" s="26"/>
      <c r="AJ1356" s="26"/>
      <c r="AK1356" s="26"/>
      <c r="AL1356" s="26"/>
      <c r="AM1356" s="26"/>
      <c r="AN1356" s="26"/>
      <c r="AO1356" s="26"/>
      <c r="AP1356" s="26"/>
      <c r="AQ1356" s="26"/>
      <c r="AR1356" s="26"/>
      <c r="AS1356" s="26"/>
      <c r="AT1356" s="26"/>
      <c r="AU1356" s="26"/>
      <c r="AV1356" s="26"/>
      <c r="AW1356" s="26"/>
      <c r="AX1356" s="26"/>
      <c r="AY1356" s="26"/>
      <c r="AZ1356" s="26"/>
      <c r="BA1356" s="26"/>
      <c r="BB1356" s="26"/>
      <c r="BC1356" s="26"/>
      <c r="BD1356" s="26"/>
      <c r="BE1356" s="26"/>
      <c r="BF1356" s="26"/>
      <c r="BG1356" s="26"/>
      <c r="BH1356" s="26"/>
      <c r="BI1356" s="26"/>
      <c r="BJ1356" s="26"/>
      <c r="BK1356" s="26"/>
      <c r="BL1356" s="41"/>
      <c r="BM1356" t="s">
        <v>100</v>
      </c>
    </row>
    <row r="1357" spans="1:65" x14ac:dyDescent="0.2">
      <c r="A1357" s="6"/>
      <c r="B1357" s="40" t="s">
        <v>57</v>
      </c>
      <c r="C1357" s="24" t="s">
        <v>83</v>
      </c>
      <c r="D1357" s="25"/>
      <c r="E1357" s="26"/>
      <c r="F1357" s="26"/>
      <c r="G1357" s="26"/>
      <c r="H1357" s="26"/>
      <c r="I1357" s="26"/>
      <c r="J1357" s="26"/>
      <c r="K1357" s="26"/>
      <c r="L1357" s="26"/>
      <c r="M1357" s="26"/>
      <c r="N1357" s="26"/>
      <c r="O1357" s="26"/>
      <c r="P1357" s="26"/>
      <c r="Q1357" s="26"/>
      <c r="R1357" s="26"/>
      <c r="S1357" s="26"/>
      <c r="T1357" s="26"/>
      <c r="U1357" s="26"/>
      <c r="V1357" s="26"/>
      <c r="X1357" s="30"/>
      <c r="Y1357" s="30"/>
      <c r="Z1357" s="30"/>
      <c r="AA1357" s="30"/>
      <c r="AB1357" s="30"/>
      <c r="AC1357" s="30"/>
      <c r="AD1357" s="30"/>
      <c r="AE1357" s="30"/>
      <c r="AF1357" s="30"/>
      <c r="AG1357" s="30"/>
      <c r="AH1357" s="30"/>
      <c r="AI1357" s="30"/>
      <c r="AJ1357" s="30"/>
      <c r="AK1357" s="30"/>
      <c r="AL1357" s="30"/>
      <c r="AM1357" s="30"/>
      <c r="AN1357" s="30"/>
      <c r="AO1357" s="30"/>
      <c r="AP1357" s="30"/>
      <c r="AQ1357" s="30"/>
      <c r="AR1357" s="30"/>
      <c r="AS1357" s="30"/>
      <c r="AT1357" s="30"/>
      <c r="AU1357" s="30"/>
      <c r="AV1357" s="30"/>
      <c r="AW1357" s="30"/>
      <c r="AX1357" s="30"/>
      <c r="AY1357" s="30"/>
      <c r="AZ1357" s="30"/>
      <c r="BA1357" s="30"/>
      <c r="BB1357" s="30"/>
      <c r="BC1357" s="30"/>
      <c r="BD1357" s="30"/>
      <c r="BE1357" s="30"/>
      <c r="BF1357" s="30"/>
      <c r="BG1357" s="30"/>
      <c r="BH1357" s="30"/>
      <c r="BI1357" s="30"/>
      <c r="BJ1357" s="30"/>
      <c r="BK1357" s="30"/>
      <c r="BL1357" s="43"/>
      <c r="BM1357" t="s">
        <v>100</v>
      </c>
    </row>
    <row r="1358" spans="1:65" x14ac:dyDescent="0.2">
      <c r="A1358" s="6"/>
      <c r="B1358" s="40" t="s">
        <v>57</v>
      </c>
      <c r="C1358" s="24" t="s">
        <v>75</v>
      </c>
      <c r="D1358" s="25"/>
      <c r="E1358" s="26"/>
      <c r="F1358" s="26"/>
      <c r="G1358" s="26"/>
      <c r="H1358" s="26"/>
      <c r="I1358" s="26"/>
      <c r="J1358" s="26"/>
      <c r="K1358" s="26"/>
      <c r="L1358" s="26"/>
      <c r="M1358" s="26"/>
      <c r="N1358" s="26"/>
      <c r="O1358" s="26"/>
      <c r="P1358" s="26"/>
      <c r="Q1358" s="26"/>
      <c r="R1358" s="26"/>
      <c r="S1358" s="26"/>
      <c r="T1358" s="26"/>
      <c r="U1358" s="26"/>
      <c r="V1358" s="26"/>
      <c r="W1358" s="26"/>
      <c r="X1358" s="26"/>
      <c r="Y1358" s="26"/>
      <c r="Z1358" s="26"/>
      <c r="AA1358" s="26"/>
      <c r="AB1358" s="26"/>
      <c r="AC1358" s="26"/>
      <c r="AD1358" s="26"/>
      <c r="AE1358" s="26"/>
      <c r="AF1358" s="26"/>
      <c r="AG1358" s="26"/>
      <c r="AH1358" s="26"/>
      <c r="AI1358" s="26"/>
      <c r="AJ1358" s="26"/>
      <c r="AK1358" s="26"/>
      <c r="AL1358" s="26"/>
      <c r="AM1358" s="26"/>
      <c r="AN1358" s="26"/>
      <c r="AO1358" s="26"/>
      <c r="AP1358" s="26"/>
      <c r="AQ1358" s="26"/>
      <c r="AR1358" s="26"/>
      <c r="AS1358" s="26"/>
      <c r="AT1358" s="26"/>
      <c r="AU1358" s="26"/>
      <c r="AV1358" s="26"/>
      <c r="AW1358" s="26"/>
      <c r="AX1358" s="26"/>
      <c r="AY1358" s="26"/>
      <c r="AZ1358" s="26"/>
      <c r="BA1358" s="26"/>
      <c r="BB1358" s="26"/>
      <c r="BC1358" s="26"/>
      <c r="BD1358" s="26"/>
      <c r="BE1358" s="26"/>
      <c r="BF1358" s="26"/>
      <c r="BG1358" s="26"/>
      <c r="BH1358" s="26"/>
      <c r="BI1358" s="26"/>
      <c r="BJ1358" s="26"/>
      <c r="BK1358" s="26"/>
      <c r="BL1358" s="41"/>
      <c r="BM1358" t="s">
        <v>100</v>
      </c>
    </row>
    <row r="1359" spans="1:65" x14ac:dyDescent="0.2">
      <c r="A1359" s="6"/>
      <c r="B1359" s="40" t="s">
        <v>57</v>
      </c>
      <c r="C1359" s="24" t="s">
        <v>79</v>
      </c>
      <c r="D1359" s="25"/>
      <c r="E1359" s="26"/>
      <c r="F1359" s="26"/>
      <c r="G1359" s="26"/>
      <c r="H1359" s="26"/>
      <c r="I1359" s="26"/>
      <c r="J1359" s="26"/>
      <c r="K1359" s="26"/>
      <c r="L1359" s="26"/>
      <c r="M1359" s="26"/>
      <c r="N1359" s="26"/>
      <c r="O1359" s="26"/>
      <c r="P1359" s="26"/>
      <c r="Q1359" s="26"/>
      <c r="R1359" s="26"/>
      <c r="S1359" s="26"/>
      <c r="T1359" s="26"/>
      <c r="U1359" s="26"/>
      <c r="V1359" s="26"/>
      <c r="W1359" s="26"/>
      <c r="X1359" s="26"/>
      <c r="Y1359" s="26"/>
      <c r="Z1359" s="26"/>
      <c r="AA1359" s="26"/>
      <c r="AB1359" s="26"/>
      <c r="AC1359" s="26"/>
      <c r="AD1359" s="26"/>
      <c r="AE1359" s="26"/>
      <c r="AF1359" s="26"/>
      <c r="AG1359" s="26"/>
      <c r="AH1359" s="26"/>
      <c r="AI1359" s="26"/>
      <c r="AJ1359" s="26"/>
      <c r="AK1359" s="26"/>
      <c r="AL1359" s="26"/>
      <c r="AM1359" s="26"/>
      <c r="AN1359" s="26"/>
      <c r="AO1359" s="26"/>
      <c r="AP1359" s="26"/>
      <c r="AQ1359" s="26"/>
      <c r="AR1359" s="26"/>
      <c r="AS1359" s="26"/>
      <c r="AT1359" s="26"/>
      <c r="AU1359" s="26"/>
      <c r="AV1359" s="26"/>
      <c r="AW1359" s="26"/>
      <c r="AX1359" s="26"/>
      <c r="AY1359" s="26"/>
      <c r="AZ1359" s="26"/>
      <c r="BA1359" s="26"/>
      <c r="BB1359" s="26"/>
      <c r="BC1359" s="26"/>
      <c r="BD1359" s="26"/>
      <c r="BE1359" s="26"/>
      <c r="BF1359" s="26"/>
      <c r="BG1359" s="26"/>
      <c r="BH1359" s="26"/>
      <c r="BI1359" s="26"/>
      <c r="BJ1359" s="26"/>
      <c r="BK1359" s="26"/>
      <c r="BL1359" s="41"/>
      <c r="BM1359" t="s">
        <v>100</v>
      </c>
    </row>
    <row r="1360" spans="1:65" x14ac:dyDescent="0.2">
      <c r="A1360" s="6"/>
      <c r="B1360" s="40" t="s">
        <v>57</v>
      </c>
      <c r="C1360" s="24" t="s">
        <v>80</v>
      </c>
      <c r="D1360" s="25"/>
      <c r="E1360" s="26"/>
      <c r="F1360" s="26"/>
      <c r="G1360" s="26"/>
      <c r="H1360" s="26"/>
      <c r="I1360" s="26"/>
      <c r="J1360" s="26"/>
      <c r="K1360" s="26"/>
      <c r="L1360" s="26"/>
      <c r="M1360" s="26"/>
      <c r="N1360" s="26"/>
      <c r="O1360" s="26"/>
      <c r="P1360" s="26"/>
      <c r="Q1360" s="26"/>
      <c r="R1360" s="26"/>
      <c r="S1360" s="26"/>
      <c r="T1360" s="26"/>
      <c r="U1360" s="26"/>
      <c r="V1360" s="26"/>
      <c r="W1360" s="26"/>
      <c r="X1360" s="26"/>
      <c r="Y1360" s="26"/>
      <c r="Z1360" s="26"/>
      <c r="AA1360" s="26"/>
      <c r="AB1360" s="26"/>
      <c r="AC1360" s="26"/>
      <c r="AD1360" s="26"/>
      <c r="AE1360" s="26"/>
      <c r="AF1360" s="26"/>
      <c r="AG1360" s="26"/>
      <c r="AH1360" s="26"/>
      <c r="AI1360" s="26"/>
      <c r="AJ1360" s="26"/>
      <c r="AK1360" s="26"/>
      <c r="AL1360" s="26"/>
      <c r="AM1360" s="26"/>
      <c r="AN1360" s="26"/>
      <c r="AO1360" s="26"/>
      <c r="AP1360" s="26"/>
      <c r="AQ1360" s="26"/>
      <c r="AR1360" s="26"/>
      <c r="AS1360" s="26"/>
      <c r="AT1360" s="26"/>
      <c r="AU1360" s="26"/>
      <c r="AV1360" s="26"/>
      <c r="AW1360" s="26"/>
      <c r="AX1360" s="26"/>
      <c r="AY1360" s="26"/>
      <c r="AZ1360" s="26"/>
      <c r="BA1360" s="26"/>
      <c r="BB1360" s="26"/>
      <c r="BC1360" s="26"/>
      <c r="BD1360" s="26"/>
      <c r="BE1360" s="26"/>
      <c r="BF1360" s="26"/>
      <c r="BG1360" s="26"/>
      <c r="BH1360" s="26"/>
      <c r="BI1360" s="26"/>
      <c r="BJ1360" s="26"/>
      <c r="BK1360" s="26"/>
      <c r="BL1360" s="41"/>
      <c r="BM1360" t="s">
        <v>100</v>
      </c>
    </row>
    <row r="1361" spans="1:65" ht="13.5" thickBot="1" x14ac:dyDescent="0.25">
      <c r="A1361" s="6"/>
      <c r="B1361" s="46" t="s">
        <v>57</v>
      </c>
      <c r="C1361" s="24" t="s">
        <v>78</v>
      </c>
      <c r="D1361" s="25"/>
      <c r="E1361" s="26"/>
      <c r="F1361" s="26"/>
      <c r="G1361" s="26"/>
      <c r="H1361" s="26"/>
      <c r="I1361" s="26"/>
      <c r="J1361" s="26"/>
      <c r="K1361" s="26"/>
      <c r="L1361" s="26"/>
      <c r="M1361" s="26"/>
      <c r="N1361" s="26"/>
      <c r="O1361" s="26"/>
      <c r="P1361" s="26"/>
      <c r="Q1361" s="26"/>
      <c r="R1361" s="26"/>
      <c r="S1361" s="26"/>
      <c r="T1361" s="26"/>
      <c r="U1361" s="26"/>
      <c r="V1361" s="26"/>
      <c r="W1361" s="26"/>
      <c r="X1361" s="26"/>
      <c r="Y1361" s="26"/>
      <c r="Z1361" s="26"/>
      <c r="AA1361" s="26"/>
      <c r="AB1361" s="26"/>
      <c r="AC1361" s="26"/>
      <c r="AD1361" s="26"/>
      <c r="AE1361" s="26"/>
      <c r="AF1361" s="26"/>
      <c r="AG1361" s="26"/>
      <c r="AH1361" s="26"/>
      <c r="AI1361" s="26"/>
      <c r="AJ1361" s="26"/>
      <c r="AK1361" s="26"/>
      <c r="AL1361" s="26"/>
      <c r="AM1361" s="26"/>
      <c r="AN1361" s="26"/>
      <c r="AO1361" s="26"/>
      <c r="AP1361" s="26"/>
      <c r="AQ1361" s="26"/>
      <c r="AR1361" s="26"/>
      <c r="AS1361" s="26"/>
      <c r="AT1361" s="26"/>
      <c r="AU1361" s="26"/>
      <c r="AV1361" s="26"/>
      <c r="AW1361" s="26"/>
      <c r="AX1361" s="26"/>
      <c r="AY1361" s="26"/>
      <c r="AZ1361" s="26"/>
      <c r="BA1361" s="26"/>
      <c r="BB1361" s="26"/>
      <c r="BC1361" s="26"/>
      <c r="BD1361" s="26"/>
      <c r="BE1361" s="26"/>
      <c r="BF1361" s="26"/>
      <c r="BG1361" s="26"/>
      <c r="BH1361" s="26"/>
      <c r="BI1361" s="26"/>
      <c r="BJ1361" s="26"/>
      <c r="BK1361" s="26"/>
      <c r="BL1361" s="41"/>
      <c r="BM1361" t="s">
        <v>100</v>
      </c>
    </row>
    <row r="1362" spans="1:65" x14ac:dyDescent="0.2">
      <c r="B1362" s="204" t="s">
        <v>58</v>
      </c>
      <c r="C1362" s="37" t="s">
        <v>6</v>
      </c>
      <c r="D1362" s="38">
        <v>0</v>
      </c>
      <c r="E1362" s="38">
        <v>0</v>
      </c>
      <c r="F1362" s="38">
        <v>0</v>
      </c>
      <c r="G1362" s="38">
        <v>0</v>
      </c>
      <c r="H1362" s="38">
        <v>1</v>
      </c>
      <c r="I1362" s="38">
        <v>1</v>
      </c>
      <c r="J1362" s="38">
        <v>31</v>
      </c>
      <c r="K1362" s="38">
        <v>47</v>
      </c>
      <c r="L1362" s="38">
        <v>54</v>
      </c>
      <c r="M1362" s="38">
        <v>98</v>
      </c>
      <c r="N1362" s="38">
        <v>133</v>
      </c>
      <c r="O1362" s="38">
        <v>202</v>
      </c>
      <c r="P1362" s="38">
        <v>275</v>
      </c>
      <c r="Q1362" s="38">
        <v>279</v>
      </c>
      <c r="R1362" s="38">
        <v>288</v>
      </c>
      <c r="S1362" s="38">
        <v>436</v>
      </c>
      <c r="T1362" s="38">
        <v>509</v>
      </c>
      <c r="U1362" s="38">
        <v>518</v>
      </c>
      <c r="V1362" s="38">
        <v>533</v>
      </c>
      <c r="W1362" s="38">
        <v>546</v>
      </c>
      <c r="X1362" s="38">
        <v>613.8206720117438</v>
      </c>
      <c r="Y1362" s="38">
        <v>681.64134402348759</v>
      </c>
      <c r="Z1362" s="38">
        <v>749.46201603523139</v>
      </c>
      <c r="AA1362" s="38">
        <v>817.28268804697518</v>
      </c>
      <c r="AB1362" s="38">
        <v>885.10336005871898</v>
      </c>
      <c r="AC1362" s="38">
        <v>952.92403207046277</v>
      </c>
      <c r="AD1362" s="38">
        <v>1020.7447040822066</v>
      </c>
      <c r="AE1362" s="38">
        <v>1088.5653760939504</v>
      </c>
      <c r="AF1362" s="38">
        <v>1156.3860481056943</v>
      </c>
      <c r="AG1362" s="38">
        <v>1224.2067201174382</v>
      </c>
      <c r="AH1362" s="38">
        <v>1292.0273921291821</v>
      </c>
      <c r="AI1362" s="38">
        <v>1292.0273921291821</v>
      </c>
      <c r="AJ1362" s="38">
        <v>1292.0273921291821</v>
      </c>
      <c r="AK1362" s="38">
        <v>1292.0273921291821</v>
      </c>
      <c r="AL1362" s="38">
        <v>1292.0273921291821</v>
      </c>
      <c r="AM1362" s="38">
        <v>1292.0273921291821</v>
      </c>
      <c r="AN1362" s="38">
        <v>1292.0273921291821</v>
      </c>
      <c r="AO1362" s="38">
        <v>1292.0273921291821</v>
      </c>
      <c r="AP1362" s="38">
        <v>1292.0273921291821</v>
      </c>
      <c r="AQ1362" s="38">
        <v>1292.0273921291821</v>
      </c>
      <c r="AR1362" s="38">
        <v>1292.0273921291821</v>
      </c>
      <c r="AS1362" s="38">
        <v>1292.0273921291821</v>
      </c>
      <c r="AT1362" s="38">
        <v>1292.0273921291821</v>
      </c>
      <c r="AU1362" s="38">
        <v>1292.0273921291821</v>
      </c>
      <c r="AV1362" s="38">
        <v>1292.0273921291821</v>
      </c>
      <c r="AW1362" s="38">
        <v>1292.0273921291821</v>
      </c>
      <c r="AX1362" s="38">
        <v>1292.0273921291821</v>
      </c>
      <c r="AY1362" s="38">
        <v>1292.0273921291821</v>
      </c>
      <c r="AZ1362" s="38">
        <v>1292.0273921291821</v>
      </c>
      <c r="BA1362" s="38">
        <v>1292.0273921291821</v>
      </c>
      <c r="BB1362" s="38">
        <v>1292.0273921291821</v>
      </c>
      <c r="BC1362" s="38">
        <v>1292.0273921291821</v>
      </c>
      <c r="BD1362" s="38">
        <v>1292.0273921291821</v>
      </c>
      <c r="BE1362" s="38">
        <v>1292.0273921291821</v>
      </c>
      <c r="BF1362" s="38">
        <v>1292.0273921291821</v>
      </c>
      <c r="BG1362" s="38">
        <v>1292.0273921291821</v>
      </c>
      <c r="BH1362" s="38">
        <v>1292.0273921291821</v>
      </c>
      <c r="BI1362" s="38">
        <v>1292.0273921291821</v>
      </c>
      <c r="BJ1362" s="38">
        <v>1292.0273921291821</v>
      </c>
      <c r="BK1362" s="38">
        <v>1292.0273921291821</v>
      </c>
      <c r="BL1362" s="39">
        <v>1292.0273921291821</v>
      </c>
      <c r="BM1362" t="s">
        <v>100</v>
      </c>
    </row>
    <row r="1363" spans="1:65" x14ac:dyDescent="0.2">
      <c r="A1363" s="6"/>
      <c r="B1363" s="40" t="s">
        <v>58</v>
      </c>
      <c r="C1363" s="24" t="s">
        <v>74</v>
      </c>
      <c r="D1363" s="35">
        <v>0</v>
      </c>
      <c r="E1363" s="29">
        <v>0</v>
      </c>
      <c r="F1363" s="29">
        <v>0</v>
      </c>
      <c r="G1363" s="29">
        <v>0</v>
      </c>
      <c r="H1363" s="29">
        <v>1</v>
      </c>
      <c r="I1363" s="29">
        <v>1</v>
      </c>
      <c r="J1363" s="29">
        <v>31</v>
      </c>
      <c r="K1363" s="29">
        <v>47</v>
      </c>
      <c r="L1363" s="29">
        <v>54</v>
      </c>
      <c r="M1363" s="29">
        <v>98</v>
      </c>
      <c r="N1363" s="29">
        <v>133</v>
      </c>
      <c r="O1363" s="29">
        <v>202</v>
      </c>
      <c r="P1363" s="29">
        <v>275</v>
      </c>
      <c r="Q1363" s="29">
        <v>279</v>
      </c>
      <c r="R1363" s="29">
        <v>288</v>
      </c>
      <c r="S1363" s="29">
        <v>436</v>
      </c>
      <c r="T1363" s="29">
        <v>509</v>
      </c>
      <c r="U1363" s="29">
        <v>518</v>
      </c>
      <c r="V1363" s="29">
        <v>533</v>
      </c>
      <c r="W1363" s="29">
        <v>546</v>
      </c>
      <c r="X1363" s="26"/>
      <c r="Y1363" s="26"/>
      <c r="Z1363" s="26"/>
      <c r="AA1363" s="26"/>
      <c r="AB1363" s="26"/>
      <c r="AC1363" s="26">
        <v>906.83403302252077</v>
      </c>
      <c r="AD1363" s="26">
        <v>0</v>
      </c>
      <c r="AE1363" s="26">
        <v>1086.6157388174627</v>
      </c>
      <c r="AF1363" s="26">
        <v>0</v>
      </c>
      <c r="AG1363" s="26">
        <v>0</v>
      </c>
      <c r="AH1363" s="26">
        <v>1292.0273921291819</v>
      </c>
      <c r="AI1363" s="26"/>
      <c r="AJ1363" s="26"/>
      <c r="AK1363" s="26"/>
      <c r="AL1363" s="26"/>
      <c r="AM1363" s="26"/>
      <c r="AN1363" s="26"/>
      <c r="AO1363" s="26"/>
      <c r="AP1363" s="26"/>
      <c r="AQ1363" s="26"/>
      <c r="AR1363" s="26"/>
      <c r="AS1363" s="26"/>
      <c r="AT1363" s="26"/>
      <c r="AU1363" s="26"/>
      <c r="AV1363" s="26"/>
      <c r="AW1363" s="26"/>
      <c r="AX1363" s="26"/>
      <c r="AY1363" s="26"/>
      <c r="AZ1363" s="26"/>
      <c r="BA1363" s="26"/>
      <c r="BB1363" s="26"/>
      <c r="BC1363" s="26"/>
      <c r="BD1363" s="26"/>
      <c r="BE1363" s="26"/>
      <c r="BF1363" s="26"/>
      <c r="BG1363" s="26"/>
      <c r="BH1363" s="26"/>
      <c r="BI1363" s="26"/>
      <c r="BJ1363" s="26"/>
      <c r="BK1363" s="26"/>
      <c r="BL1363" s="41"/>
      <c r="BM1363" t="s">
        <v>100</v>
      </c>
    </row>
    <row r="1364" spans="1:65" x14ac:dyDescent="0.2">
      <c r="A1364" s="6"/>
      <c r="B1364" s="40" t="s">
        <v>58</v>
      </c>
      <c r="C1364" s="24" t="s">
        <v>83</v>
      </c>
      <c r="D1364" s="25"/>
      <c r="E1364" s="26"/>
      <c r="F1364" s="26"/>
      <c r="G1364" s="26"/>
      <c r="H1364" s="26"/>
      <c r="I1364" s="26"/>
      <c r="J1364" s="26"/>
      <c r="K1364" s="26"/>
      <c r="L1364" s="26"/>
      <c r="M1364" s="26"/>
      <c r="N1364" s="26"/>
      <c r="O1364" s="26"/>
      <c r="P1364" s="26"/>
      <c r="Q1364" s="26"/>
      <c r="R1364" s="26"/>
      <c r="S1364" s="26"/>
      <c r="T1364" s="26"/>
      <c r="U1364" s="26"/>
      <c r="V1364" s="26"/>
      <c r="W1364" s="44"/>
      <c r="X1364" s="44">
        <v>67.82067201174381</v>
      </c>
      <c r="Y1364" s="44">
        <v>67.82067201174381</v>
      </c>
      <c r="Z1364" s="44">
        <v>67.82067201174381</v>
      </c>
      <c r="AA1364" s="44">
        <v>67.82067201174381</v>
      </c>
      <c r="AB1364" s="44">
        <v>67.82067201174381</v>
      </c>
      <c r="AC1364" s="44">
        <v>67.82067201174381</v>
      </c>
      <c r="AD1364" s="44">
        <v>67.82067201174381</v>
      </c>
      <c r="AE1364" s="44">
        <v>67.82067201174381</v>
      </c>
      <c r="AF1364" s="44">
        <v>67.82067201174381</v>
      </c>
      <c r="AG1364" s="44">
        <v>67.82067201174381</v>
      </c>
      <c r="AH1364" s="44">
        <v>67.82067201174381</v>
      </c>
      <c r="AI1364" s="44"/>
      <c r="AJ1364" s="44"/>
      <c r="AK1364" s="44"/>
      <c r="AL1364" s="44"/>
      <c r="AM1364" s="44"/>
      <c r="AN1364" s="44"/>
      <c r="AO1364" s="44"/>
      <c r="AP1364" s="44"/>
      <c r="AQ1364" s="44"/>
      <c r="AR1364" s="44"/>
      <c r="AS1364" s="44"/>
      <c r="AT1364" s="44"/>
      <c r="AU1364" s="44"/>
      <c r="AV1364" s="44"/>
      <c r="AW1364" s="44"/>
      <c r="AX1364" s="44"/>
      <c r="AY1364" s="44"/>
      <c r="AZ1364" s="44"/>
      <c r="BA1364" s="44"/>
      <c r="BB1364" s="44"/>
      <c r="BC1364" s="30"/>
      <c r="BD1364" s="30"/>
      <c r="BE1364" s="30"/>
      <c r="BF1364" s="30"/>
      <c r="BG1364" s="30"/>
      <c r="BH1364" s="30"/>
      <c r="BI1364" s="30"/>
      <c r="BJ1364" s="30"/>
      <c r="BK1364" s="30"/>
      <c r="BL1364" s="43"/>
      <c r="BM1364" t="s">
        <v>100</v>
      </c>
    </row>
    <row r="1365" spans="1:65" x14ac:dyDescent="0.2">
      <c r="A1365" s="6"/>
      <c r="B1365" s="40" t="s">
        <v>58</v>
      </c>
      <c r="C1365" s="24" t="s">
        <v>75</v>
      </c>
      <c r="D1365" s="25"/>
      <c r="E1365" s="26"/>
      <c r="F1365" s="26"/>
      <c r="G1365" s="26"/>
      <c r="H1365" s="26"/>
      <c r="I1365" s="26"/>
      <c r="J1365" s="26"/>
      <c r="K1365" s="26"/>
      <c r="L1365" s="26"/>
      <c r="M1365" s="26"/>
      <c r="N1365" s="26"/>
      <c r="O1365" s="26"/>
      <c r="P1365" s="26"/>
      <c r="Q1365" s="26"/>
      <c r="R1365" s="26"/>
      <c r="S1365" s="26"/>
      <c r="T1365" s="26"/>
      <c r="U1365" s="26"/>
      <c r="V1365" s="26"/>
      <c r="W1365" s="26"/>
      <c r="X1365" s="26"/>
      <c r="Y1365" s="26"/>
      <c r="Z1365" s="26"/>
      <c r="AA1365" s="26"/>
      <c r="AB1365" s="26"/>
      <c r="AC1365" s="26"/>
      <c r="AD1365" s="26"/>
      <c r="AE1365" s="26"/>
      <c r="AF1365" s="26"/>
      <c r="AG1365" s="26"/>
      <c r="AH1365" s="26"/>
      <c r="AI1365" s="26"/>
      <c r="AJ1365" s="26"/>
      <c r="AK1365" s="26"/>
      <c r="AL1365" s="26"/>
      <c r="AM1365" s="26"/>
      <c r="AN1365" s="26"/>
      <c r="AO1365" s="26"/>
      <c r="AP1365" s="26"/>
      <c r="AQ1365" s="26"/>
      <c r="AR1365" s="26"/>
      <c r="AS1365" s="26"/>
      <c r="AT1365" s="26"/>
      <c r="AU1365" s="26"/>
      <c r="AV1365" s="26"/>
      <c r="AW1365" s="26"/>
      <c r="AX1365" s="26"/>
      <c r="AY1365" s="26"/>
      <c r="AZ1365" s="26"/>
      <c r="BA1365" s="26"/>
      <c r="BB1365" s="26"/>
      <c r="BC1365" s="26"/>
      <c r="BD1365" s="26"/>
      <c r="BE1365" s="26"/>
      <c r="BF1365" s="26"/>
      <c r="BG1365" s="26"/>
      <c r="BH1365" s="26"/>
      <c r="BI1365" s="26"/>
      <c r="BJ1365" s="26"/>
      <c r="BK1365" s="26"/>
      <c r="BL1365" s="41"/>
      <c r="BM1365" t="s">
        <v>100</v>
      </c>
    </row>
    <row r="1366" spans="1:65" x14ac:dyDescent="0.2">
      <c r="A1366" s="6"/>
      <c r="B1366" s="40" t="s">
        <v>58</v>
      </c>
      <c r="C1366" s="24" t="s">
        <v>79</v>
      </c>
      <c r="D1366" s="25"/>
      <c r="E1366" s="26"/>
      <c r="F1366" s="26"/>
      <c r="G1366" s="26"/>
      <c r="H1366" s="26"/>
      <c r="I1366" s="26"/>
      <c r="J1366" s="26"/>
      <c r="K1366" s="26"/>
      <c r="L1366" s="26"/>
      <c r="M1366" s="26"/>
      <c r="N1366" s="26"/>
      <c r="O1366" s="26"/>
      <c r="P1366" s="26"/>
      <c r="Q1366" s="26"/>
      <c r="R1366" s="26"/>
      <c r="S1366" s="26"/>
      <c r="T1366" s="26"/>
      <c r="U1366" s="26"/>
      <c r="V1366" s="26"/>
      <c r="W1366" s="26"/>
      <c r="X1366" s="26"/>
      <c r="Y1366" s="26"/>
      <c r="Z1366" s="26"/>
      <c r="AA1366" s="26"/>
      <c r="AB1366" s="26"/>
      <c r="AC1366" s="26"/>
      <c r="AD1366" s="26"/>
      <c r="AE1366" s="26"/>
      <c r="AF1366" s="26"/>
      <c r="AG1366" s="26"/>
      <c r="AH1366" s="26"/>
      <c r="AI1366" s="26"/>
      <c r="AJ1366" s="26"/>
      <c r="AK1366" s="26"/>
      <c r="AL1366" s="26"/>
      <c r="AM1366" s="26"/>
      <c r="AN1366" s="26"/>
      <c r="AO1366" s="26"/>
      <c r="AP1366" s="26"/>
      <c r="AQ1366" s="26"/>
      <c r="AR1366" s="26"/>
      <c r="AS1366" s="26"/>
      <c r="AT1366" s="26"/>
      <c r="AU1366" s="26"/>
      <c r="AV1366" s="26"/>
      <c r="AW1366" s="26"/>
      <c r="AX1366" s="26"/>
      <c r="AY1366" s="26"/>
      <c r="AZ1366" s="26"/>
      <c r="BA1366" s="26"/>
      <c r="BB1366" s="26"/>
      <c r="BC1366" s="26"/>
      <c r="BD1366" s="26"/>
      <c r="BE1366" s="26"/>
      <c r="BF1366" s="26"/>
      <c r="BG1366" s="26"/>
      <c r="BH1366" s="26"/>
      <c r="BI1366" s="26"/>
      <c r="BJ1366" s="26"/>
      <c r="BK1366" s="26"/>
      <c r="BL1366" s="41"/>
      <c r="BM1366" t="s">
        <v>100</v>
      </c>
    </row>
    <row r="1367" spans="1:65" x14ac:dyDescent="0.2">
      <c r="A1367" s="6"/>
      <c r="B1367" s="40" t="s">
        <v>58</v>
      </c>
      <c r="C1367" s="24" t="s">
        <v>240</v>
      </c>
      <c r="D1367" s="25"/>
      <c r="E1367" s="26"/>
      <c r="F1367" s="26"/>
      <c r="G1367" s="26"/>
      <c r="H1367" s="26"/>
      <c r="I1367" s="26"/>
      <c r="J1367" s="26"/>
      <c r="K1367" s="26"/>
      <c r="L1367" s="26"/>
      <c r="M1367" s="26"/>
      <c r="N1367" s="26"/>
      <c r="O1367" s="26"/>
      <c r="P1367" s="26"/>
      <c r="Q1367" s="26"/>
      <c r="R1367" s="26"/>
      <c r="S1367" s="26"/>
      <c r="T1367" s="26"/>
      <c r="U1367" s="26"/>
      <c r="V1367" s="26"/>
      <c r="W1367" s="33">
        <v>0</v>
      </c>
      <c r="X1367" s="33">
        <v>0</v>
      </c>
      <c r="Y1367" s="33">
        <v>0</v>
      </c>
      <c r="Z1367" s="33">
        <v>0</v>
      </c>
      <c r="AA1367" s="33">
        <v>0</v>
      </c>
      <c r="AB1367" s="33">
        <v>0</v>
      </c>
      <c r="AC1367" s="33">
        <v>0</v>
      </c>
      <c r="AD1367" s="33">
        <v>0</v>
      </c>
      <c r="AE1367" s="33">
        <v>0</v>
      </c>
      <c r="AF1367" s="33">
        <v>0</v>
      </c>
      <c r="AG1367" s="33">
        <v>0</v>
      </c>
      <c r="AH1367" s="33">
        <v>0</v>
      </c>
      <c r="AI1367" s="26"/>
      <c r="AJ1367" s="26"/>
      <c r="AK1367" s="26"/>
      <c r="AL1367" s="26"/>
      <c r="AM1367" s="26"/>
      <c r="AN1367" s="26"/>
      <c r="AO1367" s="26"/>
      <c r="AP1367" s="26"/>
      <c r="AQ1367" s="26"/>
      <c r="AR1367" s="26"/>
      <c r="AS1367" s="26"/>
      <c r="AT1367" s="26"/>
      <c r="AU1367" s="26"/>
      <c r="AV1367" s="26"/>
      <c r="AW1367" s="26"/>
      <c r="AX1367" s="26"/>
      <c r="AY1367" s="26"/>
      <c r="AZ1367" s="26"/>
      <c r="BA1367" s="26"/>
      <c r="BB1367" s="26"/>
      <c r="BC1367" s="26"/>
      <c r="BD1367" s="26"/>
      <c r="BE1367" s="26"/>
      <c r="BF1367" s="26"/>
      <c r="BG1367" s="26"/>
      <c r="BH1367" s="26"/>
      <c r="BI1367" s="26"/>
      <c r="BJ1367" s="26"/>
      <c r="BK1367" s="26"/>
      <c r="BL1367" s="41"/>
      <c r="BM1367" t="s">
        <v>100</v>
      </c>
    </row>
    <row r="1368" spans="1:65" x14ac:dyDescent="0.2">
      <c r="A1368" s="6"/>
      <c r="B1368" s="40" t="s">
        <v>58</v>
      </c>
      <c r="C1368" s="24" t="s">
        <v>78</v>
      </c>
      <c r="D1368" s="25"/>
      <c r="E1368" s="26"/>
      <c r="F1368" s="26"/>
      <c r="G1368" s="26"/>
      <c r="H1368" s="26"/>
      <c r="I1368" s="26"/>
      <c r="J1368" s="26"/>
      <c r="K1368" s="26"/>
      <c r="L1368" s="26"/>
      <c r="M1368" s="26"/>
      <c r="N1368" s="26"/>
      <c r="O1368" s="26"/>
      <c r="P1368" s="26"/>
      <c r="Q1368" s="26"/>
      <c r="R1368" s="26"/>
      <c r="S1368" s="26"/>
      <c r="T1368" s="26"/>
      <c r="U1368" s="26"/>
      <c r="V1368" s="26"/>
      <c r="W1368" s="26"/>
      <c r="X1368" s="26"/>
      <c r="Y1368" s="26"/>
      <c r="Z1368" s="26"/>
      <c r="AA1368" s="26"/>
      <c r="AB1368" s="26"/>
      <c r="AC1368" s="26"/>
      <c r="AD1368" s="26"/>
      <c r="AE1368" s="26"/>
      <c r="AF1368" s="26"/>
      <c r="AG1368" s="26"/>
      <c r="AH1368" s="26"/>
      <c r="AI1368" s="26"/>
      <c r="AJ1368" s="26"/>
      <c r="AK1368" s="26"/>
      <c r="AL1368" s="26"/>
      <c r="AM1368" s="26"/>
      <c r="AN1368" s="26"/>
      <c r="AO1368" s="26"/>
      <c r="AP1368" s="26"/>
      <c r="AQ1368" s="26"/>
      <c r="AR1368" s="26"/>
      <c r="AS1368" s="26"/>
      <c r="AT1368" s="26"/>
      <c r="AU1368" s="26"/>
      <c r="AV1368" s="26"/>
      <c r="AW1368" s="26"/>
      <c r="AX1368" s="26"/>
      <c r="AY1368" s="26"/>
      <c r="AZ1368" s="26"/>
      <c r="BA1368" s="26"/>
      <c r="BB1368" s="26"/>
      <c r="BC1368" s="26"/>
      <c r="BD1368" s="26"/>
      <c r="BE1368" s="26"/>
      <c r="BF1368" s="26"/>
      <c r="BG1368" s="26"/>
      <c r="BH1368" s="26"/>
      <c r="BI1368" s="26"/>
      <c r="BJ1368" s="26"/>
      <c r="BK1368" s="26"/>
      <c r="BL1368" s="41"/>
      <c r="BM1368" t="s">
        <v>100</v>
      </c>
    </row>
    <row r="1369" spans="1:65" x14ac:dyDescent="0.2">
      <c r="A1369" s="6"/>
      <c r="B1369" s="40" t="s">
        <v>58</v>
      </c>
      <c r="C1369" s="31" t="s">
        <v>1</v>
      </c>
      <c r="D1369" s="27">
        <v>0</v>
      </c>
      <c r="E1369" s="28">
        <v>0</v>
      </c>
      <c r="F1369" s="28">
        <v>0</v>
      </c>
      <c r="G1369" s="28">
        <v>0</v>
      </c>
      <c r="H1369" s="28">
        <v>0</v>
      </c>
      <c r="I1369" s="28">
        <v>0</v>
      </c>
      <c r="J1369" s="28">
        <v>0</v>
      </c>
      <c r="K1369" s="28">
        <v>0</v>
      </c>
      <c r="L1369" s="28">
        <v>0</v>
      </c>
      <c r="M1369" s="28">
        <v>0</v>
      </c>
      <c r="N1369" s="28">
        <v>0</v>
      </c>
      <c r="O1369" s="28">
        <v>0</v>
      </c>
      <c r="P1369" s="28">
        <v>0</v>
      </c>
      <c r="Q1369" s="28">
        <v>0</v>
      </c>
      <c r="R1369" s="28">
        <v>0</v>
      </c>
      <c r="S1369" s="28">
        <v>0</v>
      </c>
      <c r="T1369" s="28">
        <v>0</v>
      </c>
      <c r="U1369" s="28">
        <v>0</v>
      </c>
      <c r="V1369" s="28">
        <v>0</v>
      </c>
      <c r="W1369" s="28">
        <v>0</v>
      </c>
      <c r="X1369" s="28">
        <v>0</v>
      </c>
      <c r="Y1369" s="28">
        <v>0</v>
      </c>
      <c r="Z1369" s="28">
        <v>0</v>
      </c>
      <c r="AA1369" s="28">
        <v>0</v>
      </c>
      <c r="AB1369" s="28">
        <v>0</v>
      </c>
      <c r="AC1369" s="28">
        <v>0</v>
      </c>
      <c r="AD1369" s="28">
        <v>0</v>
      </c>
      <c r="AE1369" s="28">
        <v>0</v>
      </c>
      <c r="AF1369" s="28">
        <v>0</v>
      </c>
      <c r="AG1369" s="28">
        <v>0</v>
      </c>
      <c r="AH1369" s="28">
        <v>0</v>
      </c>
      <c r="AI1369" s="28">
        <v>0</v>
      </c>
      <c r="AJ1369" s="28">
        <v>0</v>
      </c>
      <c r="AK1369" s="28">
        <v>0</v>
      </c>
      <c r="AL1369" s="28">
        <v>0</v>
      </c>
      <c r="AM1369" s="28">
        <v>0</v>
      </c>
      <c r="AN1369" s="28">
        <v>0</v>
      </c>
      <c r="AO1369" s="28">
        <v>0</v>
      </c>
      <c r="AP1369" s="28">
        <v>0</v>
      </c>
      <c r="AQ1369" s="28">
        <v>0</v>
      </c>
      <c r="AR1369" s="28">
        <v>0</v>
      </c>
      <c r="AS1369" s="28">
        <v>0</v>
      </c>
      <c r="AT1369" s="28">
        <v>0</v>
      </c>
      <c r="AU1369" s="28">
        <v>0</v>
      </c>
      <c r="AV1369" s="28">
        <v>0</v>
      </c>
      <c r="AW1369" s="28">
        <v>0</v>
      </c>
      <c r="AX1369" s="28">
        <v>0</v>
      </c>
      <c r="AY1369" s="28">
        <v>0</v>
      </c>
      <c r="AZ1369" s="28">
        <v>0</v>
      </c>
      <c r="BA1369" s="28">
        <v>0</v>
      </c>
      <c r="BB1369" s="28">
        <v>0</v>
      </c>
      <c r="BC1369" s="28">
        <v>0</v>
      </c>
      <c r="BD1369" s="28">
        <v>0</v>
      </c>
      <c r="BE1369" s="28">
        <v>0</v>
      </c>
      <c r="BF1369" s="28">
        <v>0</v>
      </c>
      <c r="BG1369" s="28">
        <v>0</v>
      </c>
      <c r="BH1369" s="28">
        <v>0</v>
      </c>
      <c r="BI1369" s="28">
        <v>0</v>
      </c>
      <c r="BJ1369" s="28">
        <v>0</v>
      </c>
      <c r="BK1369" s="28">
        <v>0</v>
      </c>
      <c r="BL1369" s="42">
        <v>0</v>
      </c>
      <c r="BM1369" t="s">
        <v>100</v>
      </c>
    </row>
    <row r="1370" spans="1:65" x14ac:dyDescent="0.2">
      <c r="A1370" s="6"/>
      <c r="B1370" s="40" t="s">
        <v>58</v>
      </c>
      <c r="C1370" s="24" t="s">
        <v>74</v>
      </c>
      <c r="D1370" s="35">
        <v>0</v>
      </c>
      <c r="E1370" s="29">
        <v>0</v>
      </c>
      <c r="F1370" s="29">
        <v>0</v>
      </c>
      <c r="G1370" s="29">
        <v>0</v>
      </c>
      <c r="H1370" s="29">
        <v>0</v>
      </c>
      <c r="I1370" s="29">
        <v>0</v>
      </c>
      <c r="J1370" s="29">
        <v>0</v>
      </c>
      <c r="K1370" s="29">
        <v>0</v>
      </c>
      <c r="L1370" s="29">
        <v>0</v>
      </c>
      <c r="M1370" s="29">
        <v>0</v>
      </c>
      <c r="N1370" s="29">
        <v>0</v>
      </c>
      <c r="O1370" s="29">
        <v>0</v>
      </c>
      <c r="P1370" s="29">
        <v>0</v>
      </c>
      <c r="Q1370" s="29">
        <v>0</v>
      </c>
      <c r="R1370" s="29">
        <v>0</v>
      </c>
      <c r="S1370" s="29">
        <v>0</v>
      </c>
      <c r="T1370" s="29">
        <v>0</v>
      </c>
      <c r="U1370" s="29">
        <v>0</v>
      </c>
      <c r="V1370" s="29">
        <v>0</v>
      </c>
      <c r="W1370" s="29">
        <v>0</v>
      </c>
      <c r="X1370" s="26">
        <v>0</v>
      </c>
      <c r="Y1370" s="26">
        <v>0</v>
      </c>
      <c r="Z1370" s="26">
        <v>0</v>
      </c>
      <c r="AA1370" s="26">
        <v>0</v>
      </c>
      <c r="AB1370" s="26">
        <v>0</v>
      </c>
      <c r="AC1370" s="26">
        <v>0</v>
      </c>
      <c r="AD1370" s="26">
        <v>0</v>
      </c>
      <c r="AE1370" s="26">
        <v>0</v>
      </c>
      <c r="AF1370" s="26">
        <v>0</v>
      </c>
      <c r="AG1370" s="26">
        <v>0</v>
      </c>
      <c r="AH1370" s="26">
        <v>0</v>
      </c>
      <c r="AI1370" s="26"/>
      <c r="AJ1370" s="26"/>
      <c r="AK1370" s="26"/>
      <c r="AL1370" s="26"/>
      <c r="AM1370" s="26"/>
      <c r="AN1370" s="26"/>
      <c r="AO1370" s="26"/>
      <c r="AP1370" s="26"/>
      <c r="AQ1370" s="26"/>
      <c r="AR1370" s="26"/>
      <c r="AS1370" s="26"/>
      <c r="AT1370" s="26"/>
      <c r="AU1370" s="26"/>
      <c r="AV1370" s="26"/>
      <c r="AW1370" s="26"/>
      <c r="AX1370" s="26"/>
      <c r="AY1370" s="26"/>
      <c r="AZ1370" s="26"/>
      <c r="BA1370" s="26"/>
      <c r="BB1370" s="26"/>
      <c r="BC1370" s="26"/>
      <c r="BD1370" s="26"/>
      <c r="BE1370" s="26"/>
      <c r="BF1370" s="26"/>
      <c r="BG1370" s="26"/>
      <c r="BH1370" s="26"/>
      <c r="BI1370" s="26"/>
      <c r="BJ1370" s="26"/>
      <c r="BK1370" s="26"/>
      <c r="BL1370" s="41"/>
      <c r="BM1370" t="s">
        <v>100</v>
      </c>
    </row>
    <row r="1371" spans="1:65" x14ac:dyDescent="0.2">
      <c r="A1371" s="6"/>
      <c r="B1371" s="40" t="s">
        <v>58</v>
      </c>
      <c r="C1371" s="24" t="s">
        <v>83</v>
      </c>
      <c r="D1371" s="25"/>
      <c r="E1371" s="26"/>
      <c r="F1371" s="26"/>
      <c r="G1371" s="26"/>
      <c r="H1371" s="26"/>
      <c r="I1371" s="26"/>
      <c r="J1371" s="26"/>
      <c r="K1371" s="26"/>
      <c r="L1371" s="26"/>
      <c r="M1371" s="26"/>
      <c r="N1371" s="26"/>
      <c r="O1371" s="26"/>
      <c r="P1371" s="26"/>
      <c r="Q1371" s="26"/>
      <c r="R1371" s="26"/>
      <c r="S1371" s="26"/>
      <c r="T1371" s="26"/>
      <c r="U1371" s="26"/>
      <c r="V1371" s="26"/>
      <c r="W1371" s="30"/>
      <c r="X1371" s="30"/>
      <c r="Y1371" s="30"/>
      <c r="Z1371" s="30"/>
      <c r="AA1371" s="30"/>
      <c r="AB1371" s="30"/>
      <c r="AC1371" s="30"/>
      <c r="AD1371" s="30"/>
      <c r="AE1371" s="30"/>
      <c r="AF1371" s="30"/>
      <c r="AG1371" s="30"/>
      <c r="AH1371" s="30"/>
      <c r="AI1371" s="30"/>
      <c r="AJ1371" s="30"/>
      <c r="AK1371" s="30"/>
      <c r="AL1371" s="30"/>
      <c r="AM1371" s="30"/>
      <c r="AN1371" s="30"/>
      <c r="AO1371" s="30"/>
      <c r="AP1371" s="30"/>
      <c r="AQ1371" s="30"/>
      <c r="AR1371" s="30"/>
      <c r="AS1371" s="30"/>
      <c r="AT1371" s="30"/>
      <c r="AU1371" s="30"/>
      <c r="AV1371" s="30"/>
      <c r="AW1371" s="30"/>
      <c r="AX1371" s="30"/>
      <c r="AY1371" s="30"/>
      <c r="AZ1371" s="30"/>
      <c r="BA1371" s="30"/>
      <c r="BB1371" s="30"/>
      <c r="BC1371" s="30"/>
      <c r="BD1371" s="30"/>
      <c r="BE1371" s="30"/>
      <c r="BF1371" s="30"/>
      <c r="BG1371" s="30"/>
      <c r="BH1371" s="30"/>
      <c r="BI1371" s="30"/>
      <c r="BJ1371" s="30"/>
      <c r="BK1371" s="30"/>
      <c r="BL1371" s="43"/>
      <c r="BM1371" t="s">
        <v>100</v>
      </c>
    </row>
    <row r="1372" spans="1:65" x14ac:dyDescent="0.2">
      <c r="A1372" s="6"/>
      <c r="B1372" s="40" t="s">
        <v>58</v>
      </c>
      <c r="C1372" s="24" t="s">
        <v>75</v>
      </c>
      <c r="D1372" s="25"/>
      <c r="E1372" s="26"/>
      <c r="F1372" s="26"/>
      <c r="G1372" s="26"/>
      <c r="H1372" s="26"/>
      <c r="I1372" s="26"/>
      <c r="J1372" s="26"/>
      <c r="K1372" s="26"/>
      <c r="L1372" s="26"/>
      <c r="M1372" s="26"/>
      <c r="N1372" s="26"/>
      <c r="O1372" s="26"/>
      <c r="P1372" s="26"/>
      <c r="Q1372" s="26"/>
      <c r="R1372" s="26"/>
      <c r="S1372" s="26"/>
      <c r="T1372" s="26"/>
      <c r="U1372" s="26"/>
      <c r="V1372" s="26"/>
      <c r="W1372" s="26"/>
      <c r="X1372" s="26"/>
      <c r="Y1372" s="26"/>
      <c r="Z1372" s="26"/>
      <c r="AA1372" s="26"/>
      <c r="AB1372" s="26"/>
      <c r="AC1372" s="26"/>
      <c r="AD1372" s="26"/>
      <c r="AE1372" s="26"/>
      <c r="AF1372" s="26"/>
      <c r="AG1372" s="26"/>
      <c r="AH1372" s="26"/>
      <c r="AI1372" s="26"/>
      <c r="AJ1372" s="26"/>
      <c r="AK1372" s="26"/>
      <c r="AL1372" s="26"/>
      <c r="AM1372" s="26"/>
      <c r="AN1372" s="26"/>
      <c r="AO1372" s="26"/>
      <c r="AP1372" s="26"/>
      <c r="AQ1372" s="26"/>
      <c r="AR1372" s="26"/>
      <c r="AS1372" s="26"/>
      <c r="AT1372" s="26"/>
      <c r="AU1372" s="26"/>
      <c r="AV1372" s="26"/>
      <c r="AW1372" s="26"/>
      <c r="AX1372" s="26"/>
      <c r="AY1372" s="26"/>
      <c r="AZ1372" s="26"/>
      <c r="BA1372" s="26"/>
      <c r="BB1372" s="26"/>
      <c r="BC1372" s="26"/>
      <c r="BD1372" s="26"/>
      <c r="BE1372" s="26"/>
      <c r="BF1372" s="26"/>
      <c r="BG1372" s="26"/>
      <c r="BH1372" s="26"/>
      <c r="BI1372" s="26"/>
      <c r="BJ1372" s="26"/>
      <c r="BK1372" s="26"/>
      <c r="BL1372" s="41"/>
      <c r="BM1372" t="s">
        <v>100</v>
      </c>
    </row>
    <row r="1373" spans="1:65" x14ac:dyDescent="0.2">
      <c r="A1373" s="6"/>
      <c r="B1373" s="40" t="s">
        <v>58</v>
      </c>
      <c r="C1373" s="24" t="s">
        <v>79</v>
      </c>
      <c r="D1373" s="25"/>
      <c r="E1373" s="26"/>
      <c r="F1373" s="26"/>
      <c r="G1373" s="26"/>
      <c r="H1373" s="26"/>
      <c r="I1373" s="26"/>
      <c r="J1373" s="26"/>
      <c r="K1373" s="26"/>
      <c r="L1373" s="26"/>
      <c r="M1373" s="26"/>
      <c r="N1373" s="26"/>
      <c r="O1373" s="26"/>
      <c r="P1373" s="26"/>
      <c r="Q1373" s="26"/>
      <c r="R1373" s="26"/>
      <c r="S1373" s="26"/>
      <c r="T1373" s="26"/>
      <c r="U1373" s="26"/>
      <c r="V1373" s="26"/>
      <c r="W1373" s="26"/>
      <c r="X1373" s="26"/>
      <c r="Y1373" s="26"/>
      <c r="Z1373" s="26"/>
      <c r="AA1373" s="26"/>
      <c r="AB1373" s="26"/>
      <c r="AC1373" s="26"/>
      <c r="AD1373" s="26"/>
      <c r="AE1373" s="26"/>
      <c r="AF1373" s="26"/>
      <c r="AG1373" s="26"/>
      <c r="AH1373" s="26"/>
      <c r="AI1373" s="26"/>
      <c r="AJ1373" s="26"/>
      <c r="AK1373" s="26"/>
      <c r="AL1373" s="26"/>
      <c r="AM1373" s="26"/>
      <c r="AN1373" s="26"/>
      <c r="AO1373" s="26"/>
      <c r="AP1373" s="26"/>
      <c r="AQ1373" s="26"/>
      <c r="AR1373" s="26"/>
      <c r="AS1373" s="26"/>
      <c r="AT1373" s="26"/>
      <c r="AU1373" s="26"/>
      <c r="AV1373" s="26"/>
      <c r="AW1373" s="26"/>
      <c r="AX1373" s="26"/>
      <c r="AY1373" s="26"/>
      <c r="AZ1373" s="26"/>
      <c r="BA1373" s="26"/>
      <c r="BB1373" s="26"/>
      <c r="BC1373" s="26"/>
      <c r="BD1373" s="26"/>
      <c r="BE1373" s="26"/>
      <c r="BF1373" s="26"/>
      <c r="BG1373" s="26"/>
      <c r="BH1373" s="26"/>
      <c r="BI1373" s="26"/>
      <c r="BJ1373" s="26"/>
      <c r="BK1373" s="26"/>
      <c r="BL1373" s="41"/>
      <c r="BM1373" t="s">
        <v>100</v>
      </c>
    </row>
    <row r="1374" spans="1:65" x14ac:dyDescent="0.2">
      <c r="A1374" s="6"/>
      <c r="B1374" s="40" t="s">
        <v>58</v>
      </c>
      <c r="C1374" s="24" t="s">
        <v>240</v>
      </c>
      <c r="D1374" s="25"/>
      <c r="E1374" s="26"/>
      <c r="F1374" s="26"/>
      <c r="G1374" s="26"/>
      <c r="H1374" s="26"/>
      <c r="I1374" s="26"/>
      <c r="J1374" s="26"/>
      <c r="K1374" s="26"/>
      <c r="L1374" s="26"/>
      <c r="M1374" s="26"/>
      <c r="N1374" s="26"/>
      <c r="O1374" s="26"/>
      <c r="P1374" s="26"/>
      <c r="Q1374" s="26"/>
      <c r="R1374" s="26"/>
      <c r="S1374" s="26"/>
      <c r="T1374" s="26"/>
      <c r="U1374" s="26"/>
      <c r="V1374" s="26"/>
      <c r="W1374" s="33">
        <v>0</v>
      </c>
      <c r="X1374" s="33">
        <v>0</v>
      </c>
      <c r="Y1374" s="33">
        <v>0</v>
      </c>
      <c r="Z1374" s="33">
        <v>0</v>
      </c>
      <c r="AA1374" s="33">
        <v>0</v>
      </c>
      <c r="AB1374" s="33">
        <v>0</v>
      </c>
      <c r="AC1374" s="33">
        <v>0</v>
      </c>
      <c r="AD1374" s="33">
        <v>0</v>
      </c>
      <c r="AE1374" s="33">
        <v>0</v>
      </c>
      <c r="AF1374" s="33">
        <v>0</v>
      </c>
      <c r="AG1374" s="33">
        <v>0</v>
      </c>
      <c r="AH1374" s="33">
        <v>0</v>
      </c>
      <c r="AI1374" s="26"/>
      <c r="AJ1374" s="26"/>
      <c r="AK1374" s="26"/>
      <c r="AL1374" s="26"/>
      <c r="AM1374" s="26"/>
      <c r="AN1374" s="26"/>
      <c r="AO1374" s="26"/>
      <c r="AP1374" s="26"/>
      <c r="AQ1374" s="26"/>
      <c r="AR1374" s="26"/>
      <c r="AS1374" s="26"/>
      <c r="AT1374" s="26"/>
      <c r="AU1374" s="26"/>
      <c r="AV1374" s="26"/>
      <c r="AW1374" s="26"/>
      <c r="AX1374" s="26"/>
      <c r="AY1374" s="26"/>
      <c r="AZ1374" s="26"/>
      <c r="BA1374" s="26"/>
      <c r="BB1374" s="26"/>
      <c r="BC1374" s="26"/>
      <c r="BD1374" s="26"/>
      <c r="BE1374" s="26"/>
      <c r="BF1374" s="26"/>
      <c r="BG1374" s="26"/>
      <c r="BH1374" s="26"/>
      <c r="BI1374" s="26"/>
      <c r="BJ1374" s="26"/>
      <c r="BK1374" s="26"/>
      <c r="BL1374" s="41"/>
      <c r="BM1374" t="s">
        <v>100</v>
      </c>
    </row>
    <row r="1375" spans="1:65" x14ac:dyDescent="0.2">
      <c r="A1375" s="6"/>
      <c r="B1375" s="40" t="s">
        <v>58</v>
      </c>
      <c r="C1375" s="24" t="s">
        <v>78</v>
      </c>
      <c r="D1375" s="25"/>
      <c r="E1375" s="26"/>
      <c r="F1375" s="26"/>
      <c r="G1375" s="26"/>
      <c r="H1375" s="26"/>
      <c r="I1375" s="26"/>
      <c r="J1375" s="26"/>
      <c r="K1375" s="26"/>
      <c r="L1375" s="26"/>
      <c r="M1375" s="26"/>
      <c r="N1375" s="26"/>
      <c r="O1375" s="26"/>
      <c r="P1375" s="26"/>
      <c r="Q1375" s="26"/>
      <c r="R1375" s="26"/>
      <c r="S1375" s="26"/>
      <c r="T1375" s="26"/>
      <c r="U1375" s="26"/>
      <c r="V1375" s="26"/>
      <c r="W1375" s="26"/>
      <c r="X1375" s="26"/>
      <c r="Y1375" s="26"/>
      <c r="Z1375" s="26"/>
      <c r="AA1375" s="26"/>
      <c r="AB1375" s="26"/>
      <c r="AC1375" s="26"/>
      <c r="AD1375" s="26"/>
      <c r="AE1375" s="26"/>
      <c r="AF1375" s="26"/>
      <c r="AG1375" s="26"/>
      <c r="AH1375" s="26"/>
      <c r="AI1375" s="26"/>
      <c r="AJ1375" s="26"/>
      <c r="AK1375" s="26"/>
      <c r="AL1375" s="26"/>
      <c r="AM1375" s="26"/>
      <c r="AN1375" s="26"/>
      <c r="AO1375" s="26"/>
      <c r="AP1375" s="26"/>
      <c r="AQ1375" s="26"/>
      <c r="AR1375" s="26"/>
      <c r="AS1375" s="26"/>
      <c r="AT1375" s="26"/>
      <c r="AU1375" s="26"/>
      <c r="AV1375" s="26"/>
      <c r="AW1375" s="26"/>
      <c r="AX1375" s="26"/>
      <c r="AY1375" s="26"/>
      <c r="AZ1375" s="26"/>
      <c r="BA1375" s="26"/>
      <c r="BB1375" s="26"/>
      <c r="BC1375" s="26"/>
      <c r="BD1375" s="26"/>
      <c r="BE1375" s="26"/>
      <c r="BF1375" s="26"/>
      <c r="BG1375" s="26"/>
      <c r="BH1375" s="26"/>
      <c r="BI1375" s="26"/>
      <c r="BJ1375" s="26"/>
      <c r="BK1375" s="26"/>
      <c r="BL1375" s="41"/>
      <c r="BM1375" t="s">
        <v>100</v>
      </c>
    </row>
    <row r="1376" spans="1:65" x14ac:dyDescent="0.2">
      <c r="A1376" s="6"/>
      <c r="B1376" s="40" t="s">
        <v>58</v>
      </c>
      <c r="C1376" s="31" t="s">
        <v>36</v>
      </c>
      <c r="D1376" s="27">
        <v>0</v>
      </c>
      <c r="E1376" s="28">
        <v>0</v>
      </c>
      <c r="F1376" s="28">
        <v>0</v>
      </c>
      <c r="G1376" s="28">
        <v>0</v>
      </c>
      <c r="H1376" s="28">
        <v>0</v>
      </c>
      <c r="I1376" s="28">
        <v>0</v>
      </c>
      <c r="J1376" s="28">
        <v>0</v>
      </c>
      <c r="K1376" s="28">
        <v>0</v>
      </c>
      <c r="L1376" s="28">
        <v>0.1</v>
      </c>
      <c r="M1376" s="28">
        <v>0.1</v>
      </c>
      <c r="N1376" s="28">
        <v>0.1</v>
      </c>
      <c r="O1376" s="28">
        <v>0.3</v>
      </c>
      <c r="P1376" s="28">
        <v>7</v>
      </c>
      <c r="Q1376" s="28">
        <v>68</v>
      </c>
      <c r="R1376" s="28">
        <v>69</v>
      </c>
      <c r="S1376" s="28">
        <v>69</v>
      </c>
      <c r="T1376" s="28">
        <v>70</v>
      </c>
      <c r="U1376" s="28">
        <v>73.8</v>
      </c>
      <c r="V1376" s="28">
        <v>82</v>
      </c>
      <c r="W1376" s="28">
        <v>103</v>
      </c>
      <c r="X1376" s="28">
        <v>104.97954529896663</v>
      </c>
      <c r="Y1376" s="28">
        <v>106.95909059793325</v>
      </c>
      <c r="Z1376" s="28">
        <v>108.93863589689988</v>
      </c>
      <c r="AA1376" s="28">
        <v>252.22729212165109</v>
      </c>
      <c r="AB1376" s="28">
        <v>395.5159483464023</v>
      </c>
      <c r="AC1376" s="28">
        <v>538.8046045711535</v>
      </c>
      <c r="AD1376" s="28">
        <v>728.71114552656002</v>
      </c>
      <c r="AE1376" s="28">
        <v>918.61768648196653</v>
      </c>
      <c r="AF1376" s="28">
        <v>975.54057731097726</v>
      </c>
      <c r="AG1376" s="28">
        <v>1032.463468139988</v>
      </c>
      <c r="AH1376" s="28">
        <v>1089.3863589689988</v>
      </c>
      <c r="AI1376" s="28">
        <v>1089.3863589689988</v>
      </c>
      <c r="AJ1376" s="28">
        <v>1089.3863589689988</v>
      </c>
      <c r="AK1376" s="28">
        <v>1089.3863589689988</v>
      </c>
      <c r="AL1376" s="28">
        <v>1089.3863589689988</v>
      </c>
      <c r="AM1376" s="28">
        <v>1089.3863589689988</v>
      </c>
      <c r="AN1376" s="28">
        <v>1089.3863589689988</v>
      </c>
      <c r="AO1376" s="28">
        <v>1089.3863589689988</v>
      </c>
      <c r="AP1376" s="28">
        <v>1089.3863589689988</v>
      </c>
      <c r="AQ1376" s="28">
        <v>1089.3863589689988</v>
      </c>
      <c r="AR1376" s="28">
        <v>1089.3863589689988</v>
      </c>
      <c r="AS1376" s="28">
        <v>1089.3863589689988</v>
      </c>
      <c r="AT1376" s="28">
        <v>1089.3863589689988</v>
      </c>
      <c r="AU1376" s="28">
        <v>1089.3863589689988</v>
      </c>
      <c r="AV1376" s="28">
        <v>1089.3863589689988</v>
      </c>
      <c r="AW1376" s="28">
        <v>1089.3863589689988</v>
      </c>
      <c r="AX1376" s="28">
        <v>1089.3863589689988</v>
      </c>
      <c r="AY1376" s="28">
        <v>1089.3863589689988</v>
      </c>
      <c r="AZ1376" s="28">
        <v>1089.3863589689988</v>
      </c>
      <c r="BA1376" s="28">
        <v>1089.3863589689988</v>
      </c>
      <c r="BB1376" s="28">
        <v>1089.3863589689988</v>
      </c>
      <c r="BC1376" s="28">
        <v>1089.3863589689988</v>
      </c>
      <c r="BD1376" s="28">
        <v>1089.3863589689988</v>
      </c>
      <c r="BE1376" s="28">
        <v>1089.3863589689988</v>
      </c>
      <c r="BF1376" s="28">
        <v>1089.3863589689988</v>
      </c>
      <c r="BG1376" s="28">
        <v>1089.3863589689988</v>
      </c>
      <c r="BH1376" s="28">
        <v>1089.3863589689988</v>
      </c>
      <c r="BI1376" s="28">
        <v>1089.3863589689988</v>
      </c>
      <c r="BJ1376" s="28">
        <v>1089.3863589689988</v>
      </c>
      <c r="BK1376" s="28">
        <v>1089.3863589689988</v>
      </c>
      <c r="BL1376" s="42">
        <v>1089.3863589689988</v>
      </c>
      <c r="BM1376" t="s">
        <v>100</v>
      </c>
    </row>
    <row r="1377" spans="1:65" x14ac:dyDescent="0.2">
      <c r="A1377" s="6"/>
      <c r="B1377" s="40" t="s">
        <v>58</v>
      </c>
      <c r="C1377" s="24" t="s">
        <v>74</v>
      </c>
      <c r="D1377" s="35">
        <v>0</v>
      </c>
      <c r="E1377" s="29">
        <v>0</v>
      </c>
      <c r="F1377" s="29">
        <v>0</v>
      </c>
      <c r="G1377" s="29">
        <v>0</v>
      </c>
      <c r="H1377" s="29">
        <v>0</v>
      </c>
      <c r="I1377" s="29">
        <v>0</v>
      </c>
      <c r="J1377" s="29">
        <v>0</v>
      </c>
      <c r="K1377" s="29">
        <v>0</v>
      </c>
      <c r="L1377" s="29">
        <v>0.1</v>
      </c>
      <c r="M1377" s="29">
        <v>0.1</v>
      </c>
      <c r="N1377" s="29">
        <v>0.1</v>
      </c>
      <c r="O1377" s="29">
        <v>0.3</v>
      </c>
      <c r="P1377" s="29">
        <v>7</v>
      </c>
      <c r="Q1377" s="29">
        <v>68</v>
      </c>
      <c r="R1377" s="29">
        <v>69</v>
      </c>
      <c r="S1377" s="29">
        <v>69</v>
      </c>
      <c r="T1377" s="29">
        <v>70</v>
      </c>
      <c r="U1377" s="29">
        <v>73.8</v>
      </c>
      <c r="V1377" s="29">
        <v>82</v>
      </c>
      <c r="W1377" s="29">
        <v>103</v>
      </c>
      <c r="X1377" s="26">
        <v>86.856479971852607</v>
      </c>
      <c r="Y1377" s="26">
        <v>0</v>
      </c>
      <c r="Z1377" s="26">
        <v>108.93863589689988</v>
      </c>
      <c r="AA1377" s="26">
        <v>0</v>
      </c>
      <c r="AB1377" s="26">
        <v>0</v>
      </c>
      <c r="AC1377" s="26">
        <v>538.8046045711535</v>
      </c>
      <c r="AD1377" s="26">
        <v>0</v>
      </c>
      <c r="AE1377" s="26">
        <v>918.61768648196653</v>
      </c>
      <c r="AF1377" s="26">
        <v>0</v>
      </c>
      <c r="AG1377" s="26">
        <v>0</v>
      </c>
      <c r="AH1377" s="26">
        <v>1089.3863589689988</v>
      </c>
      <c r="AI1377" s="26"/>
      <c r="AJ1377" s="26"/>
      <c r="AK1377" s="26"/>
      <c r="AL1377" s="26"/>
      <c r="AM1377" s="26"/>
      <c r="AN1377" s="26"/>
      <c r="AO1377" s="26"/>
      <c r="AP1377" s="26"/>
      <c r="AQ1377" s="26"/>
      <c r="AR1377" s="26"/>
      <c r="AS1377" s="26"/>
      <c r="AT1377" s="26"/>
      <c r="AU1377" s="26"/>
      <c r="AV1377" s="26"/>
      <c r="AW1377" s="26"/>
      <c r="AX1377" s="26"/>
      <c r="AY1377" s="26"/>
      <c r="AZ1377" s="26"/>
      <c r="BA1377" s="26"/>
      <c r="BB1377" s="26"/>
      <c r="BC1377" s="26"/>
      <c r="BD1377" s="26"/>
      <c r="BE1377" s="26"/>
      <c r="BF1377" s="26"/>
      <c r="BG1377" s="26"/>
      <c r="BH1377" s="26"/>
      <c r="BI1377" s="26"/>
      <c r="BJ1377" s="26"/>
      <c r="BK1377" s="26"/>
      <c r="BL1377" s="41"/>
      <c r="BM1377" t="s">
        <v>100</v>
      </c>
    </row>
    <row r="1378" spans="1:65" x14ac:dyDescent="0.2">
      <c r="A1378" s="6"/>
      <c r="B1378" s="40" t="s">
        <v>58</v>
      </c>
      <c r="C1378" s="24" t="s">
        <v>83</v>
      </c>
      <c r="D1378" s="25"/>
      <c r="E1378" s="26"/>
      <c r="F1378" s="26"/>
      <c r="G1378" s="26"/>
      <c r="H1378" s="26"/>
      <c r="I1378" s="26"/>
      <c r="J1378" s="26"/>
      <c r="K1378" s="26"/>
      <c r="L1378" s="26"/>
      <c r="M1378" s="26"/>
      <c r="N1378" s="26"/>
      <c r="O1378" s="26"/>
      <c r="P1378" s="26"/>
      <c r="Q1378" s="26"/>
      <c r="R1378" s="26"/>
      <c r="S1378" s="26"/>
      <c r="T1378" s="26"/>
      <c r="U1378" s="26"/>
      <c r="V1378" s="26"/>
      <c r="W1378" s="30"/>
      <c r="X1378" s="30">
        <v>1.9795452989666273</v>
      </c>
      <c r="Y1378" s="30">
        <v>1.9795452989666273</v>
      </c>
      <c r="Z1378" s="30">
        <v>1.9795452989666273</v>
      </c>
      <c r="AA1378" s="30">
        <v>143.28865622475121</v>
      </c>
      <c r="AB1378" s="30">
        <v>143.28865622475121</v>
      </c>
      <c r="AC1378" s="30">
        <v>143.28865622475121</v>
      </c>
      <c r="AD1378" s="30">
        <v>189.90654095540651</v>
      </c>
      <c r="AE1378" s="30">
        <v>189.90654095540651</v>
      </c>
      <c r="AF1378" s="30">
        <v>56.922890829010761</v>
      </c>
      <c r="AG1378" s="30">
        <v>56.922890829010761</v>
      </c>
      <c r="AH1378" s="30">
        <v>56.922890829010761</v>
      </c>
      <c r="AI1378" s="30"/>
      <c r="AJ1378" s="30"/>
      <c r="AK1378" s="30"/>
      <c r="AL1378" s="30"/>
      <c r="AM1378" s="30"/>
      <c r="AN1378" s="30"/>
      <c r="AO1378" s="30"/>
      <c r="AP1378" s="30"/>
      <c r="AQ1378" s="30"/>
      <c r="AR1378" s="30"/>
      <c r="AS1378" s="30"/>
      <c r="AT1378" s="30"/>
      <c r="AU1378" s="30"/>
      <c r="AV1378" s="30"/>
      <c r="AW1378" s="30"/>
      <c r="AX1378" s="30"/>
      <c r="AY1378" s="30"/>
      <c r="AZ1378" s="30"/>
      <c r="BA1378" s="30"/>
      <c r="BB1378" s="30"/>
      <c r="BC1378" s="30"/>
      <c r="BD1378" s="30"/>
      <c r="BE1378" s="30"/>
      <c r="BF1378" s="30"/>
      <c r="BG1378" s="30"/>
      <c r="BH1378" s="30"/>
      <c r="BI1378" s="30"/>
      <c r="BJ1378" s="30"/>
      <c r="BK1378" s="30"/>
      <c r="BL1378" s="43"/>
      <c r="BM1378" t="s">
        <v>100</v>
      </c>
    </row>
    <row r="1379" spans="1:65" x14ac:dyDescent="0.2">
      <c r="A1379" s="6"/>
      <c r="B1379" s="40" t="s">
        <v>58</v>
      </c>
      <c r="C1379" s="24" t="s">
        <v>75</v>
      </c>
      <c r="D1379" s="25"/>
      <c r="E1379" s="26"/>
      <c r="F1379" s="26"/>
      <c r="G1379" s="26"/>
      <c r="H1379" s="26"/>
      <c r="I1379" s="26"/>
      <c r="J1379" s="26"/>
      <c r="K1379" s="26"/>
      <c r="L1379" s="26"/>
      <c r="M1379" s="26"/>
      <c r="N1379" s="26"/>
      <c r="O1379" s="26"/>
      <c r="P1379" s="26"/>
      <c r="Q1379" s="26"/>
      <c r="R1379" s="26"/>
      <c r="S1379" s="26"/>
      <c r="T1379" s="26"/>
      <c r="U1379" s="26"/>
      <c r="V1379" s="26"/>
      <c r="W1379" s="26"/>
      <c r="X1379" s="26"/>
      <c r="Y1379" s="26"/>
      <c r="Z1379" s="26"/>
      <c r="AA1379" s="26"/>
      <c r="AB1379" s="26"/>
      <c r="AC1379" s="26"/>
      <c r="AD1379" s="26"/>
      <c r="AE1379" s="26"/>
      <c r="AF1379" s="26"/>
      <c r="AG1379" s="26"/>
      <c r="AH1379" s="26"/>
      <c r="AI1379" s="26"/>
      <c r="AJ1379" s="26"/>
      <c r="AK1379" s="26"/>
      <c r="AL1379" s="26"/>
      <c r="AM1379" s="26"/>
      <c r="AN1379" s="26"/>
      <c r="AO1379" s="26"/>
      <c r="AP1379" s="26"/>
      <c r="AQ1379" s="26"/>
      <c r="AR1379" s="26"/>
      <c r="AS1379" s="26"/>
      <c r="AT1379" s="26"/>
      <c r="AU1379" s="26"/>
      <c r="AV1379" s="26"/>
      <c r="AW1379" s="26"/>
      <c r="AX1379" s="26"/>
      <c r="AY1379" s="26"/>
      <c r="AZ1379" s="26"/>
      <c r="BA1379" s="26"/>
      <c r="BB1379" s="26"/>
      <c r="BC1379" s="26"/>
      <c r="BD1379" s="26"/>
      <c r="BE1379" s="26"/>
      <c r="BF1379" s="26"/>
      <c r="BG1379" s="26"/>
      <c r="BH1379" s="26"/>
      <c r="BI1379" s="26"/>
      <c r="BJ1379" s="26"/>
      <c r="BK1379" s="26"/>
      <c r="BL1379" s="41"/>
      <c r="BM1379" t="s">
        <v>100</v>
      </c>
    </row>
    <row r="1380" spans="1:65" x14ac:dyDescent="0.2">
      <c r="A1380" s="6"/>
      <c r="B1380" s="40" t="s">
        <v>58</v>
      </c>
      <c r="C1380" s="24" t="s">
        <v>79</v>
      </c>
      <c r="D1380" s="25"/>
      <c r="E1380" s="26"/>
      <c r="F1380" s="26"/>
      <c r="G1380" s="26"/>
      <c r="H1380" s="26"/>
      <c r="I1380" s="26"/>
      <c r="J1380" s="26"/>
      <c r="K1380" s="26"/>
      <c r="L1380" s="26"/>
      <c r="M1380" s="26"/>
      <c r="N1380" s="26"/>
      <c r="O1380" s="26"/>
      <c r="P1380" s="26"/>
      <c r="Q1380" s="26"/>
      <c r="R1380" s="26"/>
      <c r="S1380" s="26"/>
      <c r="T1380" s="26"/>
      <c r="U1380" s="26"/>
      <c r="V1380" s="26"/>
      <c r="W1380" s="26"/>
      <c r="X1380" s="26"/>
      <c r="Y1380" s="26"/>
      <c r="Z1380" s="26"/>
      <c r="AA1380" s="26"/>
      <c r="AB1380" s="26"/>
      <c r="AC1380" s="26"/>
      <c r="AD1380" s="26"/>
      <c r="AE1380" s="26"/>
      <c r="AF1380" s="26"/>
      <c r="AG1380" s="26"/>
      <c r="AH1380" s="26"/>
      <c r="AI1380" s="26"/>
      <c r="AJ1380" s="26"/>
      <c r="AK1380" s="26"/>
      <c r="AL1380" s="26"/>
      <c r="AM1380" s="26"/>
      <c r="AN1380" s="26"/>
      <c r="AO1380" s="26"/>
      <c r="AP1380" s="26"/>
      <c r="AQ1380" s="26"/>
      <c r="AR1380" s="26"/>
      <c r="AS1380" s="26"/>
      <c r="AT1380" s="26"/>
      <c r="AU1380" s="26"/>
      <c r="AV1380" s="26"/>
      <c r="AW1380" s="26"/>
      <c r="AX1380" s="26"/>
      <c r="AY1380" s="26"/>
      <c r="AZ1380" s="26"/>
      <c r="BA1380" s="26"/>
      <c r="BB1380" s="26"/>
      <c r="BC1380" s="26"/>
      <c r="BD1380" s="26"/>
      <c r="BE1380" s="26"/>
      <c r="BF1380" s="26"/>
      <c r="BG1380" s="26"/>
      <c r="BH1380" s="26"/>
      <c r="BI1380" s="26"/>
      <c r="BJ1380" s="26"/>
      <c r="BK1380" s="26"/>
      <c r="BL1380" s="41"/>
      <c r="BM1380" t="s">
        <v>100</v>
      </c>
    </row>
    <row r="1381" spans="1:65" x14ac:dyDescent="0.2">
      <c r="A1381" s="6"/>
      <c r="B1381" s="40" t="s">
        <v>58</v>
      </c>
      <c r="C1381" s="24" t="s">
        <v>240</v>
      </c>
      <c r="D1381" s="25"/>
      <c r="E1381" s="26"/>
      <c r="F1381" s="26"/>
      <c r="G1381" s="26"/>
      <c r="H1381" s="26"/>
      <c r="I1381" s="26"/>
      <c r="J1381" s="26"/>
      <c r="K1381" s="26"/>
      <c r="L1381" s="26"/>
      <c r="M1381" s="26"/>
      <c r="N1381" s="26"/>
      <c r="O1381" s="26"/>
      <c r="P1381" s="26"/>
      <c r="Q1381" s="26"/>
      <c r="R1381" s="26"/>
      <c r="S1381" s="26"/>
      <c r="T1381" s="26"/>
      <c r="U1381" s="26"/>
      <c r="V1381" s="26"/>
      <c r="W1381" s="33">
        <v>0</v>
      </c>
      <c r="X1381" s="33">
        <v>0</v>
      </c>
      <c r="Y1381" s="33">
        <v>0</v>
      </c>
      <c r="Z1381" s="33">
        <v>0</v>
      </c>
      <c r="AA1381" s="33">
        <v>0</v>
      </c>
      <c r="AB1381" s="33">
        <v>0</v>
      </c>
      <c r="AC1381" s="33">
        <v>0</v>
      </c>
      <c r="AD1381" s="33">
        <v>0</v>
      </c>
      <c r="AE1381" s="33">
        <v>0</v>
      </c>
      <c r="AF1381" s="33">
        <v>0</v>
      </c>
      <c r="AG1381" s="33">
        <v>0</v>
      </c>
      <c r="AH1381" s="33">
        <v>0</v>
      </c>
      <c r="AI1381" s="26"/>
      <c r="AJ1381" s="26"/>
      <c r="AK1381" s="26"/>
      <c r="AL1381" s="26"/>
      <c r="AM1381" s="26"/>
      <c r="AN1381" s="26"/>
      <c r="AO1381" s="26"/>
      <c r="AP1381" s="26"/>
      <c r="AQ1381" s="26"/>
      <c r="AR1381" s="26"/>
      <c r="AS1381" s="26"/>
      <c r="AT1381" s="26"/>
      <c r="AU1381" s="26"/>
      <c r="AV1381" s="26"/>
      <c r="AW1381" s="26"/>
      <c r="AX1381" s="26"/>
      <c r="AY1381" s="26"/>
      <c r="AZ1381" s="26"/>
      <c r="BA1381" s="26"/>
      <c r="BB1381" s="26"/>
      <c r="BC1381" s="26"/>
      <c r="BD1381" s="26"/>
      <c r="BE1381" s="26"/>
      <c r="BF1381" s="26"/>
      <c r="BG1381" s="26"/>
      <c r="BH1381" s="26"/>
      <c r="BI1381" s="26"/>
      <c r="BJ1381" s="26"/>
      <c r="BK1381" s="26"/>
      <c r="BL1381" s="41"/>
      <c r="BM1381" t="s">
        <v>100</v>
      </c>
    </row>
    <row r="1382" spans="1:65" x14ac:dyDescent="0.2">
      <c r="A1382" s="6"/>
      <c r="B1382" s="40" t="s">
        <v>58</v>
      </c>
      <c r="C1382" s="24" t="s">
        <v>81</v>
      </c>
      <c r="D1382" s="25"/>
      <c r="E1382" s="26"/>
      <c r="F1382" s="26"/>
      <c r="G1382" s="26"/>
      <c r="H1382" s="26"/>
      <c r="I1382" s="26"/>
      <c r="J1382" s="26"/>
      <c r="K1382" s="26"/>
      <c r="L1382" s="26"/>
      <c r="M1382" s="26"/>
      <c r="N1382" s="26"/>
      <c r="O1382" s="26"/>
      <c r="P1382" s="26"/>
      <c r="Q1382" s="26"/>
      <c r="R1382" s="26"/>
      <c r="S1382" s="26"/>
      <c r="T1382" s="26"/>
      <c r="U1382" s="26"/>
      <c r="V1382" s="26"/>
      <c r="W1382" s="26"/>
      <c r="X1382" s="26"/>
      <c r="Y1382" s="26"/>
      <c r="Z1382" s="26"/>
      <c r="AA1382" s="26"/>
      <c r="AB1382" s="26"/>
      <c r="AC1382" s="26"/>
      <c r="AD1382" s="26"/>
      <c r="AE1382" s="26"/>
      <c r="AF1382" s="26"/>
      <c r="AG1382" s="26"/>
      <c r="AH1382" s="26"/>
      <c r="AI1382" s="26"/>
      <c r="AJ1382" s="26"/>
      <c r="AK1382" s="26"/>
      <c r="AL1382" s="26"/>
      <c r="AM1382" s="26"/>
      <c r="AN1382" s="26"/>
      <c r="AO1382" s="26"/>
      <c r="AP1382" s="26"/>
      <c r="AQ1382" s="26"/>
      <c r="AR1382" s="26"/>
      <c r="AS1382" s="26"/>
      <c r="AT1382" s="26"/>
      <c r="AU1382" s="26"/>
      <c r="AV1382" s="26"/>
      <c r="AW1382" s="26"/>
      <c r="AX1382" s="26"/>
      <c r="AY1382" s="26"/>
      <c r="AZ1382" s="26"/>
      <c r="BA1382" s="26"/>
      <c r="BB1382" s="26"/>
      <c r="BC1382" s="26"/>
      <c r="BD1382" s="26"/>
      <c r="BE1382" s="26"/>
      <c r="BF1382" s="26"/>
      <c r="BG1382" s="26"/>
      <c r="BH1382" s="26"/>
      <c r="BI1382" s="26"/>
      <c r="BJ1382" s="26"/>
      <c r="BK1382" s="26"/>
      <c r="BL1382" s="41"/>
      <c r="BM1382" t="s">
        <v>100</v>
      </c>
    </row>
    <row r="1383" spans="1:65" x14ac:dyDescent="0.2">
      <c r="A1383" s="6"/>
      <c r="B1383" s="40" t="s">
        <v>58</v>
      </c>
      <c r="C1383" s="24" t="s">
        <v>78</v>
      </c>
      <c r="D1383" s="25"/>
      <c r="E1383" s="26"/>
      <c r="F1383" s="26"/>
      <c r="G1383" s="26"/>
      <c r="H1383" s="26"/>
      <c r="I1383" s="26"/>
      <c r="J1383" s="26"/>
      <c r="K1383" s="26"/>
      <c r="L1383" s="26"/>
      <c r="M1383" s="26"/>
      <c r="N1383" s="26"/>
      <c r="O1383" s="26"/>
      <c r="P1383" s="26"/>
      <c r="Q1383" s="26"/>
      <c r="R1383" s="26"/>
      <c r="S1383" s="26"/>
      <c r="T1383" s="26"/>
      <c r="U1383" s="26"/>
      <c r="V1383" s="26"/>
      <c r="W1383" s="26"/>
      <c r="X1383" s="26"/>
      <c r="Y1383" s="26"/>
      <c r="Z1383" s="26"/>
      <c r="AA1383" s="26"/>
      <c r="AB1383" s="26"/>
      <c r="AC1383" s="26"/>
      <c r="AD1383" s="26"/>
      <c r="AE1383" s="26"/>
      <c r="AF1383" s="26"/>
      <c r="AG1383" s="26"/>
      <c r="AH1383" s="26"/>
      <c r="AI1383" s="26"/>
      <c r="AJ1383" s="26"/>
      <c r="AK1383" s="26"/>
      <c r="AL1383" s="26"/>
      <c r="AM1383" s="26"/>
      <c r="AN1383" s="26"/>
      <c r="AO1383" s="26"/>
      <c r="AP1383" s="26"/>
      <c r="AQ1383" s="26"/>
      <c r="AR1383" s="26"/>
      <c r="AS1383" s="26"/>
      <c r="AT1383" s="26"/>
      <c r="AU1383" s="26"/>
      <c r="AV1383" s="26"/>
      <c r="AW1383" s="26"/>
      <c r="AX1383" s="26"/>
      <c r="AY1383" s="26"/>
      <c r="AZ1383" s="26"/>
      <c r="BA1383" s="26"/>
      <c r="BB1383" s="26"/>
      <c r="BC1383" s="26"/>
      <c r="BD1383" s="26"/>
      <c r="BE1383" s="26"/>
      <c r="BF1383" s="26"/>
      <c r="BG1383" s="26"/>
      <c r="BH1383" s="26"/>
      <c r="BI1383" s="26"/>
      <c r="BJ1383" s="26"/>
      <c r="BK1383" s="26"/>
      <c r="BL1383" s="41"/>
      <c r="BM1383" t="s">
        <v>100</v>
      </c>
    </row>
    <row r="1384" spans="1:65" x14ac:dyDescent="0.2">
      <c r="A1384" s="6"/>
      <c r="B1384" s="40" t="s">
        <v>58</v>
      </c>
      <c r="C1384" s="31" t="s">
        <v>45</v>
      </c>
      <c r="D1384" s="27">
        <v>0</v>
      </c>
      <c r="E1384" s="28">
        <v>0</v>
      </c>
      <c r="F1384" s="28">
        <v>0</v>
      </c>
      <c r="G1384" s="28">
        <v>0</v>
      </c>
      <c r="H1384" s="28">
        <v>0</v>
      </c>
      <c r="I1384" s="28">
        <v>0</v>
      </c>
      <c r="J1384" s="28">
        <v>0</v>
      </c>
      <c r="K1384" s="28">
        <v>0</v>
      </c>
      <c r="L1384" s="28">
        <v>0</v>
      </c>
      <c r="M1384" s="28">
        <v>0</v>
      </c>
      <c r="N1384" s="28">
        <v>0</v>
      </c>
      <c r="O1384" s="28">
        <v>0</v>
      </c>
      <c r="P1384" s="28">
        <v>0</v>
      </c>
      <c r="Q1384" s="28">
        <v>0</v>
      </c>
      <c r="R1384" s="28">
        <v>0</v>
      </c>
      <c r="S1384" s="28">
        <v>0</v>
      </c>
      <c r="T1384" s="28">
        <v>0</v>
      </c>
      <c r="U1384" s="28">
        <v>0</v>
      </c>
      <c r="V1384" s="28">
        <v>0</v>
      </c>
      <c r="W1384" s="28">
        <v>0</v>
      </c>
      <c r="X1384" s="28">
        <v>0</v>
      </c>
      <c r="Y1384" s="28">
        <v>0</v>
      </c>
      <c r="Z1384" s="28">
        <v>0</v>
      </c>
      <c r="AA1384" s="28">
        <v>0</v>
      </c>
      <c r="AB1384" s="28">
        <v>0</v>
      </c>
      <c r="AC1384" s="28">
        <v>0</v>
      </c>
      <c r="AD1384" s="28">
        <v>0</v>
      </c>
      <c r="AE1384" s="28">
        <v>0</v>
      </c>
      <c r="AF1384" s="28">
        <v>0</v>
      </c>
      <c r="AG1384" s="28">
        <v>0</v>
      </c>
      <c r="AH1384" s="28">
        <v>0</v>
      </c>
      <c r="AI1384" s="28">
        <v>0</v>
      </c>
      <c r="AJ1384" s="28">
        <v>0</v>
      </c>
      <c r="AK1384" s="28">
        <v>0</v>
      </c>
      <c r="AL1384" s="28">
        <v>0</v>
      </c>
      <c r="AM1384" s="28">
        <v>0</v>
      </c>
      <c r="AN1384" s="28">
        <v>0</v>
      </c>
      <c r="AO1384" s="28">
        <v>0</v>
      </c>
      <c r="AP1384" s="28">
        <v>0</v>
      </c>
      <c r="AQ1384" s="28">
        <v>0</v>
      </c>
      <c r="AR1384" s="28">
        <v>0</v>
      </c>
      <c r="AS1384" s="28">
        <v>0</v>
      </c>
      <c r="AT1384" s="28">
        <v>0</v>
      </c>
      <c r="AU1384" s="28">
        <v>0</v>
      </c>
      <c r="AV1384" s="28">
        <v>0</v>
      </c>
      <c r="AW1384" s="28">
        <v>0</v>
      </c>
      <c r="AX1384" s="28">
        <v>0</v>
      </c>
      <c r="AY1384" s="28">
        <v>0</v>
      </c>
      <c r="AZ1384" s="28">
        <v>0</v>
      </c>
      <c r="BA1384" s="28">
        <v>0</v>
      </c>
      <c r="BB1384" s="28">
        <v>0</v>
      </c>
      <c r="BC1384" s="28">
        <v>0</v>
      </c>
      <c r="BD1384" s="28">
        <v>0</v>
      </c>
      <c r="BE1384" s="28">
        <v>0</v>
      </c>
      <c r="BF1384" s="28">
        <v>0</v>
      </c>
      <c r="BG1384" s="28">
        <v>0</v>
      </c>
      <c r="BH1384" s="28">
        <v>0</v>
      </c>
      <c r="BI1384" s="28">
        <v>0</v>
      </c>
      <c r="BJ1384" s="28">
        <v>0</v>
      </c>
      <c r="BK1384" s="28">
        <v>0</v>
      </c>
      <c r="BL1384" s="42">
        <v>0</v>
      </c>
      <c r="BM1384" t="s">
        <v>100</v>
      </c>
    </row>
    <row r="1385" spans="1:65" x14ac:dyDescent="0.2">
      <c r="A1385" s="6"/>
      <c r="B1385" s="40" t="s">
        <v>58</v>
      </c>
      <c r="C1385" s="24" t="s">
        <v>74</v>
      </c>
      <c r="D1385" s="35">
        <v>0</v>
      </c>
      <c r="E1385" s="29">
        <v>0</v>
      </c>
      <c r="F1385" s="29">
        <v>0</v>
      </c>
      <c r="G1385" s="29">
        <v>0</v>
      </c>
      <c r="H1385" s="29">
        <v>0</v>
      </c>
      <c r="I1385" s="29">
        <v>0</v>
      </c>
      <c r="J1385" s="29">
        <v>0</v>
      </c>
      <c r="K1385" s="29">
        <v>0</v>
      </c>
      <c r="L1385" s="29">
        <v>0</v>
      </c>
      <c r="M1385" s="29">
        <v>0</v>
      </c>
      <c r="N1385" s="29">
        <v>0</v>
      </c>
      <c r="O1385" s="29">
        <v>0</v>
      </c>
      <c r="P1385" s="29">
        <v>0</v>
      </c>
      <c r="Q1385" s="29">
        <v>0</v>
      </c>
      <c r="R1385" s="29">
        <v>0</v>
      </c>
      <c r="S1385" s="29">
        <v>0</v>
      </c>
      <c r="T1385" s="29">
        <v>0</v>
      </c>
      <c r="U1385" s="29">
        <v>0</v>
      </c>
      <c r="V1385" s="29">
        <v>0</v>
      </c>
      <c r="W1385" s="29">
        <v>0</v>
      </c>
      <c r="X1385" s="26">
        <v>0</v>
      </c>
      <c r="Y1385" s="26">
        <v>0</v>
      </c>
      <c r="Z1385" s="26">
        <v>0</v>
      </c>
      <c r="AA1385" s="26">
        <v>0</v>
      </c>
      <c r="AB1385" s="26">
        <v>0</v>
      </c>
      <c r="AC1385" s="26">
        <v>0</v>
      </c>
      <c r="AD1385" s="26">
        <v>0</v>
      </c>
      <c r="AE1385" s="26">
        <v>0</v>
      </c>
      <c r="AF1385" s="26">
        <v>0</v>
      </c>
      <c r="AG1385" s="26">
        <v>0</v>
      </c>
      <c r="AH1385" s="26">
        <v>0</v>
      </c>
      <c r="AI1385" s="26"/>
      <c r="AJ1385" s="26"/>
      <c r="AK1385" s="26"/>
      <c r="AL1385" s="26"/>
      <c r="AM1385" s="26"/>
      <c r="AN1385" s="26"/>
      <c r="AO1385" s="26"/>
      <c r="AP1385" s="26"/>
      <c r="AQ1385" s="26"/>
      <c r="AR1385" s="26"/>
      <c r="AS1385" s="26"/>
      <c r="AT1385" s="26"/>
      <c r="AU1385" s="26"/>
      <c r="AV1385" s="26"/>
      <c r="AW1385" s="26"/>
      <c r="AX1385" s="26"/>
      <c r="AY1385" s="26"/>
      <c r="AZ1385" s="26"/>
      <c r="BA1385" s="26"/>
      <c r="BB1385" s="26"/>
      <c r="BC1385" s="26"/>
      <c r="BD1385" s="26"/>
      <c r="BE1385" s="26"/>
      <c r="BF1385" s="26"/>
      <c r="BG1385" s="26"/>
      <c r="BH1385" s="26"/>
      <c r="BI1385" s="26"/>
      <c r="BJ1385" s="26"/>
      <c r="BK1385" s="26"/>
      <c r="BL1385" s="41"/>
      <c r="BM1385" t="s">
        <v>100</v>
      </c>
    </row>
    <row r="1386" spans="1:65" x14ac:dyDescent="0.2">
      <c r="A1386" s="6"/>
      <c r="B1386" s="40" t="s">
        <v>58</v>
      </c>
      <c r="C1386" s="24" t="s">
        <v>83</v>
      </c>
      <c r="D1386" s="25"/>
      <c r="E1386" s="26"/>
      <c r="F1386" s="26"/>
      <c r="G1386" s="26"/>
      <c r="H1386" s="26"/>
      <c r="I1386" s="26"/>
      <c r="J1386" s="26"/>
      <c r="K1386" s="26"/>
      <c r="L1386" s="26"/>
      <c r="M1386" s="26"/>
      <c r="N1386" s="26"/>
      <c r="O1386" s="26"/>
      <c r="P1386" s="26"/>
      <c r="Q1386" s="26"/>
      <c r="R1386" s="26"/>
      <c r="S1386" s="26"/>
      <c r="T1386" s="26"/>
      <c r="U1386" s="26"/>
      <c r="V1386" s="26"/>
      <c r="W1386" s="30"/>
      <c r="X1386" s="30"/>
      <c r="Y1386" s="30"/>
      <c r="Z1386" s="30"/>
      <c r="AA1386" s="30"/>
      <c r="AB1386" s="30"/>
      <c r="AC1386" s="30"/>
      <c r="AD1386" s="30"/>
      <c r="AE1386" s="30"/>
      <c r="AF1386" s="30"/>
      <c r="AG1386" s="30"/>
      <c r="AH1386" s="30"/>
      <c r="AI1386" s="30"/>
      <c r="AJ1386" s="30"/>
      <c r="AK1386" s="30"/>
      <c r="AL1386" s="30"/>
      <c r="AM1386" s="30"/>
      <c r="AN1386" s="30"/>
      <c r="AO1386" s="30"/>
      <c r="AP1386" s="30"/>
      <c r="AQ1386" s="30"/>
      <c r="AR1386" s="30"/>
      <c r="AS1386" s="30"/>
      <c r="AT1386" s="30"/>
      <c r="AU1386" s="30"/>
      <c r="AV1386" s="30"/>
      <c r="AW1386" s="30"/>
      <c r="AX1386" s="30"/>
      <c r="AY1386" s="30"/>
      <c r="AZ1386" s="30"/>
      <c r="BA1386" s="30"/>
      <c r="BB1386" s="30"/>
      <c r="BC1386" s="30"/>
      <c r="BD1386" s="30"/>
      <c r="BE1386" s="30"/>
      <c r="BF1386" s="30"/>
      <c r="BG1386" s="30"/>
      <c r="BH1386" s="30"/>
      <c r="BI1386" s="30"/>
      <c r="BJ1386" s="30"/>
      <c r="BK1386" s="30"/>
      <c r="BL1386" s="43"/>
      <c r="BM1386" t="s">
        <v>100</v>
      </c>
    </row>
    <row r="1387" spans="1:65" x14ac:dyDescent="0.2">
      <c r="A1387" s="6"/>
      <c r="B1387" s="40" t="s">
        <v>58</v>
      </c>
      <c r="C1387" s="24" t="s">
        <v>75</v>
      </c>
      <c r="D1387" s="25"/>
      <c r="E1387" s="26"/>
      <c r="F1387" s="26"/>
      <c r="G1387" s="26"/>
      <c r="H1387" s="26"/>
      <c r="I1387" s="26"/>
      <c r="J1387" s="26"/>
      <c r="K1387" s="26"/>
      <c r="L1387" s="26"/>
      <c r="M1387" s="26"/>
      <c r="N1387" s="26"/>
      <c r="O1387" s="26"/>
      <c r="P1387" s="26"/>
      <c r="Q1387" s="26"/>
      <c r="R1387" s="26"/>
      <c r="S1387" s="26"/>
      <c r="T1387" s="26"/>
      <c r="U1387" s="26"/>
      <c r="V1387" s="26"/>
      <c r="W1387" s="26"/>
      <c r="X1387" s="26"/>
      <c r="Y1387" s="26"/>
      <c r="Z1387" s="26"/>
      <c r="AA1387" s="26"/>
      <c r="AB1387" s="26"/>
      <c r="AC1387" s="26"/>
      <c r="AD1387" s="26"/>
      <c r="AE1387" s="26"/>
      <c r="AF1387" s="26"/>
      <c r="AG1387" s="26"/>
      <c r="AH1387" s="26"/>
      <c r="AI1387" s="26"/>
      <c r="AJ1387" s="26"/>
      <c r="AK1387" s="26"/>
      <c r="AL1387" s="26"/>
      <c r="AM1387" s="26"/>
      <c r="AN1387" s="26"/>
      <c r="AO1387" s="26"/>
      <c r="AP1387" s="26"/>
      <c r="AQ1387" s="26"/>
      <c r="AR1387" s="26"/>
      <c r="AS1387" s="26"/>
      <c r="AT1387" s="26"/>
      <c r="AU1387" s="26"/>
      <c r="AV1387" s="26"/>
      <c r="AW1387" s="26"/>
      <c r="AX1387" s="26"/>
      <c r="AY1387" s="26"/>
      <c r="AZ1387" s="26"/>
      <c r="BA1387" s="26"/>
      <c r="BB1387" s="26"/>
      <c r="BC1387" s="26"/>
      <c r="BD1387" s="26"/>
      <c r="BE1387" s="26"/>
      <c r="BF1387" s="26"/>
      <c r="BG1387" s="26"/>
      <c r="BH1387" s="26"/>
      <c r="BI1387" s="26"/>
      <c r="BJ1387" s="26"/>
      <c r="BK1387" s="26"/>
      <c r="BL1387" s="41"/>
      <c r="BM1387" t="s">
        <v>100</v>
      </c>
    </row>
    <row r="1388" spans="1:65" x14ac:dyDescent="0.2">
      <c r="A1388" s="6"/>
      <c r="B1388" s="40" t="s">
        <v>58</v>
      </c>
      <c r="C1388" s="24" t="s">
        <v>79</v>
      </c>
      <c r="D1388" s="25"/>
      <c r="E1388" s="26"/>
      <c r="F1388" s="26"/>
      <c r="G1388" s="26"/>
      <c r="H1388" s="26"/>
      <c r="I1388" s="26"/>
      <c r="J1388" s="26"/>
      <c r="K1388" s="26"/>
      <c r="L1388" s="26"/>
      <c r="M1388" s="26"/>
      <c r="N1388" s="26"/>
      <c r="O1388" s="26"/>
      <c r="P1388" s="26"/>
      <c r="Q1388" s="26"/>
      <c r="R1388" s="26"/>
      <c r="S1388" s="26"/>
      <c r="T1388" s="26"/>
      <c r="U1388" s="26"/>
      <c r="V1388" s="26"/>
      <c r="W1388" s="26"/>
      <c r="X1388" s="26"/>
      <c r="Y1388" s="26"/>
      <c r="Z1388" s="26"/>
      <c r="AA1388" s="26"/>
      <c r="AB1388" s="26"/>
      <c r="AC1388" s="26"/>
      <c r="AD1388" s="26"/>
      <c r="AE1388" s="26"/>
      <c r="AF1388" s="26"/>
      <c r="AG1388" s="26"/>
      <c r="AH1388" s="26"/>
      <c r="AI1388" s="26"/>
      <c r="AJ1388" s="26"/>
      <c r="AK1388" s="26"/>
      <c r="AL1388" s="26"/>
      <c r="AM1388" s="26"/>
      <c r="AN1388" s="26"/>
      <c r="AO1388" s="26"/>
      <c r="AP1388" s="26"/>
      <c r="AQ1388" s="26"/>
      <c r="AR1388" s="26"/>
      <c r="AS1388" s="26"/>
      <c r="AT1388" s="26"/>
      <c r="AU1388" s="26"/>
      <c r="AV1388" s="26"/>
      <c r="AW1388" s="26"/>
      <c r="AX1388" s="26"/>
      <c r="AY1388" s="26"/>
      <c r="AZ1388" s="26"/>
      <c r="BA1388" s="26"/>
      <c r="BB1388" s="26"/>
      <c r="BC1388" s="26"/>
      <c r="BD1388" s="26"/>
      <c r="BE1388" s="26"/>
      <c r="BF1388" s="26"/>
      <c r="BG1388" s="26"/>
      <c r="BH1388" s="26"/>
      <c r="BI1388" s="26"/>
      <c r="BJ1388" s="26"/>
      <c r="BK1388" s="26"/>
      <c r="BL1388" s="41"/>
      <c r="BM1388" t="s">
        <v>100</v>
      </c>
    </row>
    <row r="1389" spans="1:65" x14ac:dyDescent="0.2">
      <c r="A1389" s="6"/>
      <c r="B1389" s="40" t="s">
        <v>58</v>
      </c>
      <c r="C1389" s="24" t="s">
        <v>80</v>
      </c>
      <c r="D1389" s="25"/>
      <c r="E1389" s="26"/>
      <c r="F1389" s="26"/>
      <c r="G1389" s="26"/>
      <c r="H1389" s="26"/>
      <c r="I1389" s="26"/>
      <c r="J1389" s="26"/>
      <c r="K1389" s="26"/>
      <c r="L1389" s="26"/>
      <c r="M1389" s="26"/>
      <c r="N1389" s="26"/>
      <c r="O1389" s="26"/>
      <c r="P1389" s="26"/>
      <c r="Q1389" s="26"/>
      <c r="R1389" s="26"/>
      <c r="S1389" s="26"/>
      <c r="T1389" s="26"/>
      <c r="U1389" s="26"/>
      <c r="V1389" s="26"/>
      <c r="W1389" s="26"/>
      <c r="X1389" s="26"/>
      <c r="Y1389" s="26"/>
      <c r="Z1389" s="26"/>
      <c r="AA1389" s="26"/>
      <c r="AB1389" s="26"/>
      <c r="AC1389" s="26"/>
      <c r="AD1389" s="26"/>
      <c r="AE1389" s="26"/>
      <c r="AF1389" s="26"/>
      <c r="AG1389" s="26"/>
      <c r="AH1389" s="26"/>
      <c r="AI1389" s="26"/>
      <c r="AJ1389" s="26"/>
      <c r="AK1389" s="26"/>
      <c r="AL1389" s="26"/>
      <c r="AM1389" s="26"/>
      <c r="AN1389" s="26"/>
      <c r="AO1389" s="26"/>
      <c r="AP1389" s="26"/>
      <c r="AQ1389" s="26"/>
      <c r="AR1389" s="26"/>
      <c r="AS1389" s="26"/>
      <c r="AT1389" s="26"/>
      <c r="AU1389" s="26"/>
      <c r="AV1389" s="26"/>
      <c r="AW1389" s="26"/>
      <c r="AX1389" s="26"/>
      <c r="AY1389" s="26"/>
      <c r="AZ1389" s="26"/>
      <c r="BA1389" s="26"/>
      <c r="BB1389" s="26"/>
      <c r="BC1389" s="26"/>
      <c r="BD1389" s="26"/>
      <c r="BE1389" s="26"/>
      <c r="BF1389" s="26"/>
      <c r="BG1389" s="26"/>
      <c r="BH1389" s="26"/>
      <c r="BI1389" s="26"/>
      <c r="BJ1389" s="26"/>
      <c r="BK1389" s="26"/>
      <c r="BL1389" s="41"/>
      <c r="BM1389" t="s">
        <v>100</v>
      </c>
    </row>
    <row r="1390" spans="1:65" x14ac:dyDescent="0.2">
      <c r="A1390" s="6"/>
      <c r="B1390" s="40" t="s">
        <v>58</v>
      </c>
      <c r="C1390" s="24" t="s">
        <v>78</v>
      </c>
      <c r="D1390" s="25"/>
      <c r="E1390" s="26"/>
      <c r="F1390" s="26"/>
      <c r="G1390" s="26"/>
      <c r="H1390" s="26"/>
      <c r="I1390" s="26"/>
      <c r="J1390" s="26"/>
      <c r="K1390" s="26"/>
      <c r="L1390" s="26"/>
      <c r="M1390" s="26"/>
      <c r="N1390" s="26"/>
      <c r="O1390" s="26"/>
      <c r="P1390" s="26"/>
      <c r="Q1390" s="26"/>
      <c r="R1390" s="26"/>
      <c r="S1390" s="26"/>
      <c r="T1390" s="26"/>
      <c r="U1390" s="26"/>
      <c r="V1390" s="26"/>
      <c r="W1390" s="26"/>
      <c r="X1390" s="26"/>
      <c r="Y1390" s="26"/>
      <c r="Z1390" s="26"/>
      <c r="AA1390" s="26"/>
      <c r="AB1390" s="26"/>
      <c r="AC1390" s="26"/>
      <c r="AD1390" s="26"/>
      <c r="AE1390" s="26"/>
      <c r="AF1390" s="26"/>
      <c r="AG1390" s="26"/>
      <c r="AH1390" s="26"/>
      <c r="AI1390" s="26"/>
      <c r="AJ1390" s="26"/>
      <c r="AK1390" s="26"/>
      <c r="AL1390" s="26"/>
      <c r="AM1390" s="26"/>
      <c r="AN1390" s="26"/>
      <c r="AO1390" s="26"/>
      <c r="AP1390" s="26"/>
      <c r="AQ1390" s="26"/>
      <c r="AR1390" s="26"/>
      <c r="AS1390" s="26"/>
      <c r="AT1390" s="26"/>
      <c r="AU1390" s="26"/>
      <c r="AV1390" s="26"/>
      <c r="AW1390" s="26"/>
      <c r="AX1390" s="26"/>
      <c r="AY1390" s="26"/>
      <c r="AZ1390" s="26"/>
      <c r="BA1390" s="26"/>
      <c r="BB1390" s="26"/>
      <c r="BC1390" s="26"/>
      <c r="BD1390" s="26"/>
      <c r="BE1390" s="26"/>
      <c r="BF1390" s="26"/>
      <c r="BG1390" s="26"/>
      <c r="BH1390" s="26"/>
      <c r="BI1390" s="26"/>
      <c r="BJ1390" s="26"/>
      <c r="BK1390" s="26"/>
      <c r="BL1390" s="41"/>
      <c r="BM1390" t="s">
        <v>100</v>
      </c>
    </row>
    <row r="1391" spans="1:65" x14ac:dyDescent="0.2">
      <c r="A1391" s="6"/>
      <c r="B1391" s="40" t="s">
        <v>58</v>
      </c>
      <c r="C1391" s="31" t="s">
        <v>42</v>
      </c>
      <c r="D1391" s="27">
        <v>103</v>
      </c>
      <c r="E1391" s="28">
        <v>103</v>
      </c>
      <c r="F1391" s="28">
        <v>103</v>
      </c>
      <c r="G1391" s="28">
        <v>109</v>
      </c>
      <c r="H1391" s="28">
        <v>110</v>
      </c>
      <c r="I1391" s="28">
        <v>117</v>
      </c>
      <c r="J1391" s="28">
        <v>117</v>
      </c>
      <c r="K1391" s="28">
        <v>115</v>
      </c>
      <c r="L1391" s="28">
        <v>115</v>
      </c>
      <c r="M1391" s="28">
        <v>116</v>
      </c>
      <c r="N1391" s="28">
        <v>116</v>
      </c>
      <c r="O1391" s="28">
        <v>116</v>
      </c>
      <c r="P1391" s="28">
        <v>116</v>
      </c>
      <c r="Q1391" s="28">
        <v>116</v>
      </c>
      <c r="R1391" s="28">
        <v>117</v>
      </c>
      <c r="S1391" s="28">
        <v>117</v>
      </c>
      <c r="T1391" s="28">
        <v>117</v>
      </c>
      <c r="U1391" s="28">
        <v>117</v>
      </c>
      <c r="V1391" s="28">
        <v>117</v>
      </c>
      <c r="W1391" s="28">
        <v>117</v>
      </c>
      <c r="X1391" s="28">
        <v>117</v>
      </c>
      <c r="Y1391" s="28">
        <v>117</v>
      </c>
      <c r="Z1391" s="28">
        <v>117</v>
      </c>
      <c r="AA1391" s="28">
        <v>117</v>
      </c>
      <c r="AB1391" s="28">
        <v>117</v>
      </c>
      <c r="AC1391" s="28">
        <v>117</v>
      </c>
      <c r="AD1391" s="28">
        <v>117</v>
      </c>
      <c r="AE1391" s="28">
        <v>117</v>
      </c>
      <c r="AF1391" s="28">
        <v>117</v>
      </c>
      <c r="AG1391" s="28">
        <v>117</v>
      </c>
      <c r="AH1391" s="28">
        <v>117</v>
      </c>
      <c r="AI1391" s="28">
        <v>117</v>
      </c>
      <c r="AJ1391" s="28">
        <v>117</v>
      </c>
      <c r="AK1391" s="28">
        <v>117</v>
      </c>
      <c r="AL1391" s="28">
        <v>117</v>
      </c>
      <c r="AM1391" s="28">
        <v>117</v>
      </c>
      <c r="AN1391" s="28">
        <v>117</v>
      </c>
      <c r="AO1391" s="28">
        <v>117</v>
      </c>
      <c r="AP1391" s="28">
        <v>117</v>
      </c>
      <c r="AQ1391" s="28">
        <v>117</v>
      </c>
      <c r="AR1391" s="28">
        <v>117</v>
      </c>
      <c r="AS1391" s="28">
        <v>117</v>
      </c>
      <c r="AT1391" s="28">
        <v>117</v>
      </c>
      <c r="AU1391" s="28">
        <v>117</v>
      </c>
      <c r="AV1391" s="28">
        <v>117</v>
      </c>
      <c r="AW1391" s="28">
        <v>117</v>
      </c>
      <c r="AX1391" s="28">
        <v>117</v>
      </c>
      <c r="AY1391" s="28">
        <v>117</v>
      </c>
      <c r="AZ1391" s="28">
        <v>117</v>
      </c>
      <c r="BA1391" s="28">
        <v>117</v>
      </c>
      <c r="BB1391" s="28">
        <v>117</v>
      </c>
      <c r="BC1391" s="28">
        <v>117</v>
      </c>
      <c r="BD1391" s="28">
        <v>117</v>
      </c>
      <c r="BE1391" s="28">
        <v>117</v>
      </c>
      <c r="BF1391" s="28">
        <v>117</v>
      </c>
      <c r="BG1391" s="28">
        <v>117</v>
      </c>
      <c r="BH1391" s="28">
        <v>117</v>
      </c>
      <c r="BI1391" s="28">
        <v>117</v>
      </c>
      <c r="BJ1391" s="28">
        <v>117</v>
      </c>
      <c r="BK1391" s="28">
        <v>117</v>
      </c>
      <c r="BL1391" s="42">
        <v>117</v>
      </c>
      <c r="BM1391" t="s">
        <v>100</v>
      </c>
    </row>
    <row r="1392" spans="1:65" x14ac:dyDescent="0.2">
      <c r="A1392" s="6"/>
      <c r="B1392" s="40" t="s">
        <v>58</v>
      </c>
      <c r="C1392" s="24" t="s">
        <v>74</v>
      </c>
      <c r="D1392" s="35">
        <v>103</v>
      </c>
      <c r="E1392" s="29">
        <v>103</v>
      </c>
      <c r="F1392" s="29">
        <v>103</v>
      </c>
      <c r="G1392" s="29">
        <v>109</v>
      </c>
      <c r="H1392" s="29">
        <v>110</v>
      </c>
      <c r="I1392" s="29">
        <v>117</v>
      </c>
      <c r="J1392" s="29">
        <v>117</v>
      </c>
      <c r="K1392" s="29">
        <v>115</v>
      </c>
      <c r="L1392" s="29">
        <v>115</v>
      </c>
      <c r="M1392" s="29">
        <v>116</v>
      </c>
      <c r="N1392" s="29">
        <v>116</v>
      </c>
      <c r="O1392" s="29">
        <v>116</v>
      </c>
      <c r="P1392" s="29">
        <v>116</v>
      </c>
      <c r="Q1392" s="29">
        <v>116</v>
      </c>
      <c r="R1392" s="29">
        <v>117</v>
      </c>
      <c r="S1392" s="29">
        <v>117</v>
      </c>
      <c r="T1392" s="29">
        <v>117</v>
      </c>
      <c r="U1392" s="29">
        <v>117</v>
      </c>
      <c r="V1392" s="29">
        <v>117</v>
      </c>
      <c r="W1392" s="29">
        <v>117</v>
      </c>
      <c r="X1392" s="26">
        <v>107.703315290078</v>
      </c>
      <c r="Y1392" s="26">
        <v>0</v>
      </c>
      <c r="Z1392" s="26">
        <v>107.70331529007839</v>
      </c>
      <c r="AA1392" s="26">
        <v>0</v>
      </c>
      <c r="AB1392" s="26">
        <v>0</v>
      </c>
      <c r="AC1392" s="26">
        <v>107.70331529007839</v>
      </c>
      <c r="AD1392" s="26">
        <v>0</v>
      </c>
      <c r="AE1392" s="26">
        <v>107.70331529007839</v>
      </c>
      <c r="AF1392" s="26">
        <v>0</v>
      </c>
      <c r="AG1392" s="26">
        <v>0</v>
      </c>
      <c r="AH1392" s="26">
        <v>107.70331529007839</v>
      </c>
      <c r="AI1392" s="26"/>
      <c r="AJ1392" s="26"/>
      <c r="AK1392" s="26"/>
      <c r="AL1392" s="26"/>
      <c r="AM1392" s="26"/>
      <c r="AN1392" s="26"/>
      <c r="AO1392" s="26"/>
      <c r="AP1392" s="26"/>
      <c r="AQ1392" s="26"/>
      <c r="AR1392" s="26"/>
      <c r="AS1392" s="26"/>
      <c r="AT1392" s="26"/>
      <c r="AU1392" s="26"/>
      <c r="AV1392" s="26"/>
      <c r="AW1392" s="26"/>
      <c r="AX1392" s="26"/>
      <c r="AY1392" s="26"/>
      <c r="AZ1392" s="26"/>
      <c r="BA1392" s="26"/>
      <c r="BB1392" s="26"/>
      <c r="BC1392" s="26"/>
      <c r="BD1392" s="26"/>
      <c r="BE1392" s="26"/>
      <c r="BF1392" s="26"/>
      <c r="BG1392" s="26"/>
      <c r="BH1392" s="26"/>
      <c r="BI1392" s="26"/>
      <c r="BJ1392" s="26"/>
      <c r="BK1392" s="26"/>
      <c r="BL1392" s="41"/>
      <c r="BM1392" t="s">
        <v>100</v>
      </c>
    </row>
    <row r="1393" spans="1:65" x14ac:dyDescent="0.2">
      <c r="A1393" s="6"/>
      <c r="B1393" s="40" t="s">
        <v>58</v>
      </c>
      <c r="C1393" s="24" t="s">
        <v>83</v>
      </c>
      <c r="D1393" s="25"/>
      <c r="E1393" s="26"/>
      <c r="F1393" s="26"/>
      <c r="G1393" s="26"/>
      <c r="H1393" s="26"/>
      <c r="I1393" s="26"/>
      <c r="J1393" s="26"/>
      <c r="K1393" s="26"/>
      <c r="L1393" s="26"/>
      <c r="M1393" s="26"/>
      <c r="N1393" s="26"/>
      <c r="O1393" s="26"/>
      <c r="P1393" s="26"/>
      <c r="Q1393" s="26"/>
      <c r="R1393" s="26"/>
      <c r="S1393" s="26"/>
      <c r="T1393" s="26"/>
      <c r="U1393" s="26"/>
      <c r="V1393" s="26"/>
      <c r="W1393" s="30"/>
      <c r="X1393" s="30"/>
      <c r="Y1393" s="30"/>
      <c r="Z1393" s="30"/>
      <c r="AA1393" s="30"/>
      <c r="AB1393" s="30"/>
      <c r="AC1393" s="30"/>
      <c r="AD1393" s="30"/>
      <c r="AE1393" s="30"/>
      <c r="AF1393" s="30"/>
      <c r="AG1393" s="30"/>
      <c r="AH1393" s="30"/>
      <c r="AI1393" s="30"/>
      <c r="AJ1393" s="30"/>
      <c r="AK1393" s="30"/>
      <c r="AL1393" s="30"/>
      <c r="AM1393" s="30"/>
      <c r="AN1393" s="30"/>
      <c r="AO1393" s="30"/>
      <c r="AP1393" s="30"/>
      <c r="AQ1393" s="30"/>
      <c r="AR1393" s="30"/>
      <c r="AS1393" s="30"/>
      <c r="AT1393" s="30"/>
      <c r="AU1393" s="30"/>
      <c r="AV1393" s="30"/>
      <c r="AW1393" s="30"/>
      <c r="AX1393" s="30"/>
      <c r="AY1393" s="30"/>
      <c r="AZ1393" s="30"/>
      <c r="BA1393" s="30"/>
      <c r="BB1393" s="30"/>
      <c r="BC1393" s="30"/>
      <c r="BD1393" s="30"/>
      <c r="BE1393" s="30"/>
      <c r="BF1393" s="30"/>
      <c r="BG1393" s="30"/>
      <c r="BH1393" s="30"/>
      <c r="BI1393" s="30"/>
      <c r="BJ1393" s="30"/>
      <c r="BK1393" s="30"/>
      <c r="BL1393" s="43"/>
      <c r="BM1393" t="s">
        <v>100</v>
      </c>
    </row>
    <row r="1394" spans="1:65" x14ac:dyDescent="0.2">
      <c r="A1394" s="6"/>
      <c r="B1394" s="40" t="s">
        <v>58</v>
      </c>
      <c r="C1394" s="24" t="s">
        <v>75</v>
      </c>
      <c r="D1394" s="25"/>
      <c r="E1394" s="26"/>
      <c r="F1394" s="26"/>
      <c r="G1394" s="26"/>
      <c r="H1394" s="26"/>
      <c r="I1394" s="26"/>
      <c r="J1394" s="26"/>
      <c r="K1394" s="26"/>
      <c r="L1394" s="26"/>
      <c r="M1394" s="26"/>
      <c r="N1394" s="26"/>
      <c r="O1394" s="26"/>
      <c r="P1394" s="26"/>
      <c r="Q1394" s="26"/>
      <c r="R1394" s="26"/>
      <c r="S1394" s="26"/>
      <c r="T1394" s="26"/>
      <c r="U1394" s="26"/>
      <c r="V1394" s="26"/>
      <c r="W1394" s="26"/>
      <c r="X1394" s="26"/>
      <c r="Y1394" s="26"/>
      <c r="Z1394" s="26"/>
      <c r="AA1394" s="26"/>
      <c r="AB1394" s="26"/>
      <c r="AC1394" s="26"/>
      <c r="AD1394" s="26"/>
      <c r="AE1394" s="26"/>
      <c r="AF1394" s="26"/>
      <c r="AG1394" s="26"/>
      <c r="AH1394" s="26"/>
      <c r="AI1394" s="26"/>
      <c r="AJ1394" s="26"/>
      <c r="AK1394" s="26"/>
      <c r="AL1394" s="26"/>
      <c r="AM1394" s="26"/>
      <c r="AN1394" s="26"/>
      <c r="AO1394" s="26"/>
      <c r="AP1394" s="26"/>
      <c r="AQ1394" s="26"/>
      <c r="AR1394" s="26"/>
      <c r="AS1394" s="26"/>
      <c r="AT1394" s="26"/>
      <c r="AU1394" s="26"/>
      <c r="AV1394" s="26"/>
      <c r="AW1394" s="26"/>
      <c r="AX1394" s="26"/>
      <c r="AY1394" s="26"/>
      <c r="AZ1394" s="26"/>
      <c r="BA1394" s="26"/>
      <c r="BB1394" s="26"/>
      <c r="BC1394" s="26"/>
      <c r="BD1394" s="26"/>
      <c r="BE1394" s="26"/>
      <c r="BF1394" s="26"/>
      <c r="BG1394" s="26"/>
      <c r="BH1394" s="26"/>
      <c r="BI1394" s="26"/>
      <c r="BJ1394" s="26"/>
      <c r="BK1394" s="26"/>
      <c r="BL1394" s="41"/>
      <c r="BM1394" t="s">
        <v>100</v>
      </c>
    </row>
    <row r="1395" spans="1:65" x14ac:dyDescent="0.2">
      <c r="A1395" s="6"/>
      <c r="B1395" s="40" t="s">
        <v>58</v>
      </c>
      <c r="C1395" s="24" t="s">
        <v>79</v>
      </c>
      <c r="D1395" s="25"/>
      <c r="E1395" s="26"/>
      <c r="F1395" s="26"/>
      <c r="G1395" s="26"/>
      <c r="H1395" s="26"/>
      <c r="I1395" s="26"/>
      <c r="J1395" s="26"/>
      <c r="K1395" s="26"/>
      <c r="L1395" s="26"/>
      <c r="M1395" s="26"/>
      <c r="N1395" s="26"/>
      <c r="O1395" s="26"/>
      <c r="P1395" s="26"/>
      <c r="Q1395" s="26"/>
      <c r="R1395" s="26"/>
      <c r="S1395" s="26"/>
      <c r="T1395" s="26"/>
      <c r="U1395" s="26"/>
      <c r="V1395" s="26"/>
      <c r="W1395" s="26"/>
      <c r="X1395" s="26"/>
      <c r="Y1395" s="26"/>
      <c r="Z1395" s="26"/>
      <c r="AA1395" s="26"/>
      <c r="AB1395" s="26"/>
      <c r="AC1395" s="26"/>
      <c r="AD1395" s="26"/>
      <c r="AE1395" s="26"/>
      <c r="AF1395" s="26"/>
      <c r="AG1395" s="26"/>
      <c r="AH1395" s="26"/>
      <c r="AI1395" s="26"/>
      <c r="AJ1395" s="26"/>
      <c r="AK1395" s="26"/>
      <c r="AL1395" s="26"/>
      <c r="AM1395" s="26"/>
      <c r="AN1395" s="26"/>
      <c r="AO1395" s="26"/>
      <c r="AP1395" s="26"/>
      <c r="AQ1395" s="26"/>
      <c r="AR1395" s="26"/>
      <c r="AS1395" s="26"/>
      <c r="AT1395" s="26"/>
      <c r="AU1395" s="26"/>
      <c r="AV1395" s="26"/>
      <c r="AW1395" s="26"/>
      <c r="AX1395" s="26"/>
      <c r="AY1395" s="26"/>
      <c r="AZ1395" s="26"/>
      <c r="BA1395" s="26"/>
      <c r="BB1395" s="26"/>
      <c r="BC1395" s="26"/>
      <c r="BD1395" s="26"/>
      <c r="BE1395" s="26"/>
      <c r="BF1395" s="26"/>
      <c r="BG1395" s="26"/>
      <c r="BH1395" s="26"/>
      <c r="BI1395" s="26"/>
      <c r="BJ1395" s="26"/>
      <c r="BK1395" s="26"/>
      <c r="BL1395" s="41"/>
      <c r="BM1395" t="s">
        <v>100</v>
      </c>
    </row>
    <row r="1396" spans="1:65" x14ac:dyDescent="0.2">
      <c r="A1396" s="6"/>
      <c r="B1396" s="40" t="s">
        <v>58</v>
      </c>
      <c r="C1396" s="24" t="s">
        <v>80</v>
      </c>
      <c r="D1396" s="25"/>
      <c r="E1396" s="26"/>
      <c r="F1396" s="26"/>
      <c r="G1396" s="26"/>
      <c r="H1396" s="26"/>
      <c r="I1396" s="26"/>
      <c r="J1396" s="26"/>
      <c r="K1396" s="26"/>
      <c r="L1396" s="26"/>
      <c r="M1396" s="26"/>
      <c r="N1396" s="26"/>
      <c r="O1396" s="26"/>
      <c r="P1396" s="26"/>
      <c r="Q1396" s="26"/>
      <c r="R1396" s="26"/>
      <c r="S1396" s="26"/>
      <c r="T1396" s="26"/>
      <c r="U1396" s="26"/>
      <c r="V1396" s="26"/>
      <c r="W1396" s="26"/>
      <c r="X1396" s="26"/>
      <c r="Y1396" s="26"/>
      <c r="Z1396" s="26"/>
      <c r="AA1396" s="26"/>
      <c r="AB1396" s="26"/>
      <c r="AC1396" s="26"/>
      <c r="AD1396" s="26"/>
      <c r="AE1396" s="26"/>
      <c r="AF1396" s="26"/>
      <c r="AG1396" s="26"/>
      <c r="AH1396" s="26"/>
      <c r="AI1396" s="26"/>
      <c r="AJ1396" s="26"/>
      <c r="AK1396" s="26"/>
      <c r="AL1396" s="26"/>
      <c r="AM1396" s="26"/>
      <c r="AN1396" s="26"/>
      <c r="AO1396" s="26"/>
      <c r="AP1396" s="26"/>
      <c r="AQ1396" s="26"/>
      <c r="AR1396" s="26"/>
      <c r="AS1396" s="26"/>
      <c r="AT1396" s="26"/>
      <c r="AU1396" s="26"/>
      <c r="AV1396" s="26"/>
      <c r="AW1396" s="26"/>
      <c r="AX1396" s="26"/>
      <c r="AY1396" s="26"/>
      <c r="AZ1396" s="26"/>
      <c r="BA1396" s="26"/>
      <c r="BB1396" s="26"/>
      <c r="BC1396" s="26"/>
      <c r="BD1396" s="26"/>
      <c r="BE1396" s="26"/>
      <c r="BF1396" s="26"/>
      <c r="BG1396" s="26"/>
      <c r="BH1396" s="26"/>
      <c r="BI1396" s="26"/>
      <c r="BJ1396" s="26"/>
      <c r="BK1396" s="26"/>
      <c r="BL1396" s="41"/>
      <c r="BM1396" t="s">
        <v>100</v>
      </c>
    </row>
    <row r="1397" spans="1:65" x14ac:dyDescent="0.2">
      <c r="A1397" s="6"/>
      <c r="B1397" s="40" t="s">
        <v>58</v>
      </c>
      <c r="C1397" s="24" t="s">
        <v>78</v>
      </c>
      <c r="D1397" s="25"/>
      <c r="E1397" s="26"/>
      <c r="F1397" s="26"/>
      <c r="G1397" s="26"/>
      <c r="H1397" s="26"/>
      <c r="I1397" s="26"/>
      <c r="J1397" s="26"/>
      <c r="K1397" s="26"/>
      <c r="L1397" s="26"/>
      <c r="M1397" s="26"/>
      <c r="N1397" s="26"/>
      <c r="O1397" s="26"/>
      <c r="P1397" s="26"/>
      <c r="Q1397" s="26"/>
      <c r="R1397" s="26"/>
      <c r="S1397" s="26"/>
      <c r="T1397" s="26"/>
      <c r="U1397" s="26"/>
      <c r="V1397" s="26"/>
      <c r="W1397" s="26"/>
      <c r="X1397" s="26"/>
      <c r="Y1397" s="26"/>
      <c r="Z1397" s="26"/>
      <c r="AA1397" s="26"/>
      <c r="AB1397" s="26"/>
      <c r="AC1397" s="26"/>
      <c r="AD1397" s="26"/>
      <c r="AE1397" s="26"/>
      <c r="AF1397" s="26"/>
      <c r="AG1397" s="26"/>
      <c r="AH1397" s="26"/>
      <c r="AI1397" s="26"/>
      <c r="AJ1397" s="26"/>
      <c r="AK1397" s="26"/>
      <c r="AL1397" s="26"/>
      <c r="AM1397" s="26"/>
      <c r="AN1397" s="26"/>
      <c r="AO1397" s="26"/>
      <c r="AP1397" s="26"/>
      <c r="AQ1397" s="26"/>
      <c r="AR1397" s="26"/>
      <c r="AS1397" s="26"/>
      <c r="AT1397" s="26"/>
      <c r="AU1397" s="26"/>
      <c r="AV1397" s="26"/>
      <c r="AW1397" s="26"/>
      <c r="AX1397" s="26"/>
      <c r="AY1397" s="26"/>
      <c r="AZ1397" s="26"/>
      <c r="BA1397" s="26"/>
      <c r="BB1397" s="26"/>
      <c r="BC1397" s="26"/>
      <c r="BD1397" s="26"/>
      <c r="BE1397" s="26"/>
      <c r="BF1397" s="26"/>
      <c r="BG1397" s="26"/>
      <c r="BH1397" s="26"/>
      <c r="BI1397" s="26"/>
      <c r="BJ1397" s="26"/>
      <c r="BK1397" s="26"/>
      <c r="BL1397" s="41"/>
      <c r="BM1397" t="s">
        <v>100</v>
      </c>
    </row>
    <row r="1398" spans="1:65" x14ac:dyDescent="0.2">
      <c r="A1398" s="6"/>
      <c r="B1398" s="40" t="s">
        <v>58</v>
      </c>
      <c r="C1398" s="31" t="s">
        <v>43</v>
      </c>
      <c r="D1398" s="27">
        <v>760</v>
      </c>
      <c r="E1398" s="28">
        <v>760</v>
      </c>
      <c r="F1398" s="28">
        <v>760</v>
      </c>
      <c r="G1398" s="28">
        <v>760</v>
      </c>
      <c r="H1398" s="28">
        <v>760</v>
      </c>
      <c r="I1398" s="28">
        <v>760</v>
      </c>
      <c r="J1398" s="28">
        <v>760</v>
      </c>
      <c r="K1398" s="28">
        <v>760</v>
      </c>
      <c r="L1398" s="28">
        <v>760</v>
      </c>
      <c r="M1398" s="28">
        <v>760</v>
      </c>
      <c r="N1398" s="28">
        <v>760</v>
      </c>
      <c r="O1398" s="28">
        <v>760</v>
      </c>
      <c r="P1398" s="28">
        <v>760</v>
      </c>
      <c r="Q1398" s="28">
        <v>760</v>
      </c>
      <c r="R1398" s="28">
        <v>760</v>
      </c>
      <c r="S1398" s="28">
        <v>760</v>
      </c>
      <c r="T1398" s="28">
        <v>760</v>
      </c>
      <c r="U1398" s="28">
        <v>760</v>
      </c>
      <c r="V1398" s="28">
        <v>760</v>
      </c>
      <c r="W1398" s="28">
        <v>760</v>
      </c>
      <c r="X1398" s="28">
        <v>760</v>
      </c>
      <c r="Y1398" s="28">
        <v>760</v>
      </c>
      <c r="Z1398" s="28">
        <v>760</v>
      </c>
      <c r="AA1398" s="28">
        <v>760</v>
      </c>
      <c r="AB1398" s="28">
        <v>760</v>
      </c>
      <c r="AC1398" s="28">
        <v>760</v>
      </c>
      <c r="AD1398" s="28">
        <v>760</v>
      </c>
      <c r="AE1398" s="28">
        <v>760</v>
      </c>
      <c r="AF1398" s="28">
        <v>760</v>
      </c>
      <c r="AG1398" s="28">
        <v>760</v>
      </c>
      <c r="AH1398" s="28">
        <v>760</v>
      </c>
      <c r="AI1398" s="28">
        <v>760</v>
      </c>
      <c r="AJ1398" s="28">
        <v>760</v>
      </c>
      <c r="AK1398" s="28">
        <v>760</v>
      </c>
      <c r="AL1398" s="28">
        <v>760</v>
      </c>
      <c r="AM1398" s="28">
        <v>760</v>
      </c>
      <c r="AN1398" s="28">
        <v>760</v>
      </c>
      <c r="AO1398" s="28">
        <v>760</v>
      </c>
      <c r="AP1398" s="28">
        <v>760</v>
      </c>
      <c r="AQ1398" s="28">
        <v>760</v>
      </c>
      <c r="AR1398" s="28">
        <v>760</v>
      </c>
      <c r="AS1398" s="28">
        <v>760</v>
      </c>
      <c r="AT1398" s="28">
        <v>760</v>
      </c>
      <c r="AU1398" s="28">
        <v>760</v>
      </c>
      <c r="AV1398" s="28">
        <v>760</v>
      </c>
      <c r="AW1398" s="28">
        <v>760</v>
      </c>
      <c r="AX1398" s="28">
        <v>760</v>
      </c>
      <c r="AY1398" s="28">
        <v>760</v>
      </c>
      <c r="AZ1398" s="28">
        <v>760</v>
      </c>
      <c r="BA1398" s="28">
        <v>760</v>
      </c>
      <c r="BB1398" s="28">
        <v>760</v>
      </c>
      <c r="BC1398" s="28">
        <v>760</v>
      </c>
      <c r="BD1398" s="28">
        <v>760</v>
      </c>
      <c r="BE1398" s="28">
        <v>760</v>
      </c>
      <c r="BF1398" s="28">
        <v>760</v>
      </c>
      <c r="BG1398" s="28">
        <v>760</v>
      </c>
      <c r="BH1398" s="28">
        <v>760</v>
      </c>
      <c r="BI1398" s="28">
        <v>760</v>
      </c>
      <c r="BJ1398" s="28">
        <v>760</v>
      </c>
      <c r="BK1398" s="28">
        <v>760</v>
      </c>
      <c r="BL1398" s="42">
        <v>760</v>
      </c>
      <c r="BM1398" t="s">
        <v>100</v>
      </c>
    </row>
    <row r="1399" spans="1:65" x14ac:dyDescent="0.2">
      <c r="A1399" s="6"/>
      <c r="B1399" s="40" t="s">
        <v>58</v>
      </c>
      <c r="C1399" s="24" t="s">
        <v>74</v>
      </c>
      <c r="D1399" s="35">
        <v>760</v>
      </c>
      <c r="E1399" s="29">
        <v>760</v>
      </c>
      <c r="F1399" s="29">
        <v>760</v>
      </c>
      <c r="G1399" s="29">
        <v>760</v>
      </c>
      <c r="H1399" s="29">
        <v>760</v>
      </c>
      <c r="I1399" s="29">
        <v>760</v>
      </c>
      <c r="J1399" s="29">
        <v>760</v>
      </c>
      <c r="K1399" s="29">
        <v>760</v>
      </c>
      <c r="L1399" s="29">
        <v>760</v>
      </c>
      <c r="M1399" s="29">
        <v>760</v>
      </c>
      <c r="N1399" s="29">
        <v>760</v>
      </c>
      <c r="O1399" s="29">
        <v>760</v>
      </c>
      <c r="P1399" s="29">
        <v>760</v>
      </c>
      <c r="Q1399" s="29">
        <v>760</v>
      </c>
      <c r="R1399" s="29">
        <v>760</v>
      </c>
      <c r="S1399" s="29">
        <v>760</v>
      </c>
      <c r="T1399" s="29">
        <v>760</v>
      </c>
      <c r="U1399" s="29">
        <v>760</v>
      </c>
      <c r="V1399" s="29">
        <v>760</v>
      </c>
      <c r="W1399" s="29">
        <v>760</v>
      </c>
      <c r="X1399" s="26">
        <v>0</v>
      </c>
      <c r="Y1399" s="26">
        <v>0</v>
      </c>
      <c r="Z1399" s="26">
        <v>0</v>
      </c>
      <c r="AA1399" s="26">
        <v>0</v>
      </c>
      <c r="AB1399" s="26">
        <v>0</v>
      </c>
      <c r="AC1399" s="26">
        <v>0</v>
      </c>
      <c r="AD1399" s="26">
        <v>0</v>
      </c>
      <c r="AE1399" s="26">
        <v>0</v>
      </c>
      <c r="AF1399" s="26">
        <v>0</v>
      </c>
      <c r="AG1399" s="26">
        <v>0</v>
      </c>
      <c r="AH1399" s="26">
        <v>0</v>
      </c>
      <c r="AI1399" s="26"/>
      <c r="AJ1399" s="26"/>
      <c r="AK1399" s="26"/>
      <c r="AL1399" s="26"/>
      <c r="AM1399" s="26"/>
      <c r="AN1399" s="26"/>
      <c r="AO1399" s="26"/>
      <c r="AP1399" s="26"/>
      <c r="AQ1399" s="26"/>
      <c r="AR1399" s="26"/>
      <c r="AS1399" s="26"/>
      <c r="AT1399" s="26"/>
      <c r="AU1399" s="26"/>
      <c r="AV1399" s="26"/>
      <c r="AW1399" s="26"/>
      <c r="AX1399" s="26"/>
      <c r="AY1399" s="26"/>
      <c r="AZ1399" s="26"/>
      <c r="BA1399" s="26"/>
      <c r="BB1399" s="26"/>
      <c r="BC1399" s="26"/>
      <c r="BD1399" s="26"/>
      <c r="BE1399" s="26"/>
      <c r="BF1399" s="26"/>
      <c r="BG1399" s="26"/>
      <c r="BH1399" s="26"/>
      <c r="BI1399" s="26"/>
      <c r="BJ1399" s="26"/>
      <c r="BK1399" s="26"/>
      <c r="BL1399" s="41"/>
      <c r="BM1399" t="s">
        <v>100</v>
      </c>
    </row>
    <row r="1400" spans="1:65" x14ac:dyDescent="0.2">
      <c r="A1400" s="6"/>
      <c r="B1400" s="40" t="s">
        <v>58</v>
      </c>
      <c r="C1400" s="24" t="s">
        <v>83</v>
      </c>
      <c r="D1400" s="25"/>
      <c r="E1400" s="26"/>
      <c r="F1400" s="26"/>
      <c r="G1400" s="26"/>
      <c r="H1400" s="26"/>
      <c r="I1400" s="26"/>
      <c r="J1400" s="26"/>
      <c r="K1400" s="26"/>
      <c r="L1400" s="26"/>
      <c r="M1400" s="26"/>
      <c r="N1400" s="26"/>
      <c r="O1400" s="26"/>
      <c r="P1400" s="26"/>
      <c r="Q1400" s="26"/>
      <c r="R1400" s="26"/>
      <c r="S1400" s="26"/>
      <c r="T1400" s="26"/>
      <c r="U1400" s="26"/>
      <c r="V1400" s="26"/>
      <c r="W1400" s="30"/>
      <c r="X1400" s="30"/>
      <c r="Y1400" s="30"/>
      <c r="Z1400" s="30"/>
      <c r="AA1400" s="30"/>
      <c r="AB1400" s="30"/>
      <c r="AC1400" s="30"/>
      <c r="AD1400" s="30"/>
      <c r="AE1400" s="30"/>
      <c r="AF1400" s="30"/>
      <c r="AG1400" s="30"/>
      <c r="AH1400" s="30"/>
      <c r="AI1400" s="30"/>
      <c r="AJ1400" s="30"/>
      <c r="AK1400" s="30"/>
      <c r="AL1400" s="30"/>
      <c r="AM1400" s="30"/>
      <c r="AN1400" s="30"/>
      <c r="AO1400" s="30"/>
      <c r="AP1400" s="30"/>
      <c r="AQ1400" s="30"/>
      <c r="AR1400" s="30"/>
      <c r="AS1400" s="30"/>
      <c r="AT1400" s="30"/>
      <c r="AU1400" s="30"/>
      <c r="AV1400" s="30"/>
      <c r="AW1400" s="30"/>
      <c r="AX1400" s="30"/>
      <c r="AY1400" s="30"/>
      <c r="AZ1400" s="30"/>
      <c r="BA1400" s="30"/>
      <c r="BB1400" s="30"/>
      <c r="BC1400" s="30"/>
      <c r="BD1400" s="30"/>
      <c r="BE1400" s="30"/>
      <c r="BF1400" s="30"/>
      <c r="BG1400" s="30"/>
      <c r="BH1400" s="30"/>
      <c r="BI1400" s="30"/>
      <c r="BJ1400" s="30"/>
      <c r="BK1400" s="30"/>
      <c r="BL1400" s="43"/>
      <c r="BM1400" t="s">
        <v>100</v>
      </c>
    </row>
    <row r="1401" spans="1:65" x14ac:dyDescent="0.2">
      <c r="A1401" s="6"/>
      <c r="B1401" s="40" t="s">
        <v>58</v>
      </c>
      <c r="C1401" s="24" t="s">
        <v>75</v>
      </c>
      <c r="D1401" s="25"/>
      <c r="E1401" s="26"/>
      <c r="F1401" s="26"/>
      <c r="G1401" s="26"/>
      <c r="H1401" s="26"/>
      <c r="I1401" s="26"/>
      <c r="J1401" s="26"/>
      <c r="K1401" s="26"/>
      <c r="L1401" s="26"/>
      <c r="M1401" s="26"/>
      <c r="N1401" s="26"/>
      <c r="O1401" s="26"/>
      <c r="P1401" s="26"/>
      <c r="Q1401" s="26"/>
      <c r="R1401" s="26"/>
      <c r="S1401" s="26"/>
      <c r="T1401" s="26"/>
      <c r="U1401" s="26"/>
      <c r="V1401" s="26"/>
      <c r="W1401" s="26"/>
      <c r="X1401" s="26"/>
      <c r="Y1401" s="26"/>
      <c r="Z1401" s="26"/>
      <c r="AA1401" s="26"/>
      <c r="AB1401" s="26"/>
      <c r="AC1401" s="26"/>
      <c r="AD1401" s="26"/>
      <c r="AE1401" s="26"/>
      <c r="AF1401" s="26"/>
      <c r="AG1401" s="26"/>
      <c r="AH1401" s="26"/>
      <c r="AI1401" s="26"/>
      <c r="AJ1401" s="26"/>
      <c r="AK1401" s="26"/>
      <c r="AL1401" s="26"/>
      <c r="AM1401" s="26"/>
      <c r="AN1401" s="26"/>
      <c r="AO1401" s="26"/>
      <c r="AP1401" s="26"/>
      <c r="AQ1401" s="26"/>
      <c r="AR1401" s="26"/>
      <c r="AS1401" s="26"/>
      <c r="AT1401" s="26"/>
      <c r="AU1401" s="26"/>
      <c r="AV1401" s="26"/>
      <c r="AW1401" s="26"/>
      <c r="AX1401" s="26"/>
      <c r="AY1401" s="26"/>
      <c r="AZ1401" s="26"/>
      <c r="BA1401" s="26"/>
      <c r="BB1401" s="26"/>
      <c r="BC1401" s="26"/>
      <c r="BD1401" s="26"/>
      <c r="BE1401" s="26"/>
      <c r="BF1401" s="26"/>
      <c r="BG1401" s="26"/>
      <c r="BH1401" s="26"/>
      <c r="BI1401" s="26"/>
      <c r="BJ1401" s="26"/>
      <c r="BK1401" s="26"/>
      <c r="BL1401" s="41"/>
      <c r="BM1401" t="s">
        <v>100</v>
      </c>
    </row>
    <row r="1402" spans="1:65" x14ac:dyDescent="0.2">
      <c r="A1402" s="6"/>
      <c r="B1402" s="40" t="s">
        <v>58</v>
      </c>
      <c r="C1402" s="24" t="s">
        <v>79</v>
      </c>
      <c r="D1402" s="25"/>
      <c r="E1402" s="26"/>
      <c r="F1402" s="26"/>
      <c r="G1402" s="26"/>
      <c r="H1402" s="26"/>
      <c r="I1402" s="26"/>
      <c r="J1402" s="26"/>
      <c r="K1402" s="26"/>
      <c r="L1402" s="26"/>
      <c r="M1402" s="26"/>
      <c r="N1402" s="26"/>
      <c r="O1402" s="26"/>
      <c r="P1402" s="26"/>
      <c r="Q1402" s="26"/>
      <c r="R1402" s="26"/>
      <c r="S1402" s="26"/>
      <c r="T1402" s="26"/>
      <c r="U1402" s="26"/>
      <c r="V1402" s="26"/>
      <c r="W1402" s="26"/>
      <c r="X1402" s="26"/>
      <c r="Y1402" s="26"/>
      <c r="Z1402" s="26"/>
      <c r="AA1402" s="26"/>
      <c r="AB1402" s="26"/>
      <c r="AC1402" s="26"/>
      <c r="AD1402" s="26"/>
      <c r="AE1402" s="26"/>
      <c r="AF1402" s="26"/>
      <c r="AG1402" s="26"/>
      <c r="AH1402" s="26"/>
      <c r="AI1402" s="26"/>
      <c r="AJ1402" s="26"/>
      <c r="AK1402" s="26"/>
      <c r="AL1402" s="26"/>
      <c r="AM1402" s="26"/>
      <c r="AN1402" s="26"/>
      <c r="AO1402" s="26"/>
      <c r="AP1402" s="26"/>
      <c r="AQ1402" s="26"/>
      <c r="AR1402" s="26"/>
      <c r="AS1402" s="26"/>
      <c r="AT1402" s="26"/>
      <c r="AU1402" s="26"/>
      <c r="AV1402" s="26"/>
      <c r="AW1402" s="26"/>
      <c r="AX1402" s="26"/>
      <c r="AY1402" s="26"/>
      <c r="AZ1402" s="26"/>
      <c r="BA1402" s="26"/>
      <c r="BB1402" s="26"/>
      <c r="BC1402" s="26"/>
      <c r="BD1402" s="26"/>
      <c r="BE1402" s="26"/>
      <c r="BF1402" s="26"/>
      <c r="BG1402" s="26"/>
      <c r="BH1402" s="26"/>
      <c r="BI1402" s="26"/>
      <c r="BJ1402" s="26"/>
      <c r="BK1402" s="26"/>
      <c r="BL1402" s="41"/>
      <c r="BM1402" t="s">
        <v>100</v>
      </c>
    </row>
    <row r="1403" spans="1:65" x14ac:dyDescent="0.2">
      <c r="A1403" s="6"/>
      <c r="B1403" s="40" t="s">
        <v>58</v>
      </c>
      <c r="C1403" s="24" t="s">
        <v>80</v>
      </c>
      <c r="D1403" s="25"/>
      <c r="E1403" s="26"/>
      <c r="F1403" s="26"/>
      <c r="G1403" s="26"/>
      <c r="H1403" s="26"/>
      <c r="I1403" s="26"/>
      <c r="J1403" s="26"/>
      <c r="K1403" s="26"/>
      <c r="L1403" s="26"/>
      <c r="M1403" s="26"/>
      <c r="N1403" s="26"/>
      <c r="O1403" s="26"/>
      <c r="P1403" s="26"/>
      <c r="Q1403" s="26"/>
      <c r="R1403" s="26"/>
      <c r="S1403" s="26"/>
      <c r="T1403" s="26"/>
      <c r="U1403" s="26"/>
      <c r="V1403" s="26"/>
      <c r="W1403" s="26"/>
      <c r="X1403" s="26"/>
      <c r="Y1403" s="26"/>
      <c r="Z1403" s="26"/>
      <c r="AA1403" s="26"/>
      <c r="AB1403" s="26"/>
      <c r="AC1403" s="26"/>
      <c r="AD1403" s="26"/>
      <c r="AE1403" s="26"/>
      <c r="AF1403" s="26"/>
      <c r="AG1403" s="26"/>
      <c r="AH1403" s="26"/>
      <c r="AI1403" s="26"/>
      <c r="AJ1403" s="26"/>
      <c r="AK1403" s="26"/>
      <c r="AL1403" s="26"/>
      <c r="AM1403" s="26"/>
      <c r="AN1403" s="26"/>
      <c r="AO1403" s="26"/>
      <c r="AP1403" s="26"/>
      <c r="AQ1403" s="26"/>
      <c r="AR1403" s="26"/>
      <c r="AS1403" s="26"/>
      <c r="AT1403" s="26"/>
      <c r="AU1403" s="26"/>
      <c r="AV1403" s="26"/>
      <c r="AW1403" s="26"/>
      <c r="AX1403" s="26"/>
      <c r="AY1403" s="26"/>
      <c r="AZ1403" s="26"/>
      <c r="BA1403" s="26"/>
      <c r="BB1403" s="26"/>
      <c r="BC1403" s="26"/>
      <c r="BD1403" s="26"/>
      <c r="BE1403" s="26"/>
      <c r="BF1403" s="26"/>
      <c r="BG1403" s="26"/>
      <c r="BH1403" s="26"/>
      <c r="BI1403" s="26"/>
      <c r="BJ1403" s="26"/>
      <c r="BK1403" s="26"/>
      <c r="BL1403" s="41"/>
      <c r="BM1403" t="s">
        <v>100</v>
      </c>
    </row>
    <row r="1404" spans="1:65" x14ac:dyDescent="0.2">
      <c r="A1404" s="6"/>
      <c r="B1404" s="40" t="s">
        <v>58</v>
      </c>
      <c r="C1404" s="24" t="s">
        <v>78</v>
      </c>
      <c r="D1404" s="25"/>
      <c r="E1404" s="26"/>
      <c r="F1404" s="26"/>
      <c r="G1404" s="26"/>
      <c r="H1404" s="26"/>
      <c r="I1404" s="26"/>
      <c r="J1404" s="26"/>
      <c r="K1404" s="26"/>
      <c r="L1404" s="26"/>
      <c r="M1404" s="26"/>
      <c r="N1404" s="26"/>
      <c r="O1404" s="26"/>
      <c r="P1404" s="26"/>
      <c r="Q1404" s="26"/>
      <c r="R1404" s="26"/>
      <c r="S1404" s="26"/>
      <c r="T1404" s="26"/>
      <c r="U1404" s="26"/>
      <c r="V1404" s="26"/>
      <c r="W1404" s="26"/>
      <c r="X1404" s="26"/>
      <c r="Y1404" s="26"/>
      <c r="Z1404" s="26"/>
      <c r="AA1404" s="26"/>
      <c r="AB1404" s="26"/>
      <c r="AC1404" s="26"/>
      <c r="AD1404" s="26"/>
      <c r="AE1404" s="26"/>
      <c r="AF1404" s="26"/>
      <c r="AG1404" s="26"/>
      <c r="AH1404" s="26"/>
      <c r="AI1404" s="26"/>
      <c r="AJ1404" s="26"/>
      <c r="AK1404" s="26"/>
      <c r="AL1404" s="26"/>
      <c r="AM1404" s="26"/>
      <c r="AN1404" s="26"/>
      <c r="AO1404" s="26"/>
      <c r="AP1404" s="26"/>
      <c r="AQ1404" s="26"/>
      <c r="AR1404" s="26"/>
      <c r="AS1404" s="26"/>
      <c r="AT1404" s="26"/>
      <c r="AU1404" s="26"/>
      <c r="AV1404" s="26"/>
      <c r="AW1404" s="26"/>
      <c r="AX1404" s="26"/>
      <c r="AY1404" s="26"/>
      <c r="AZ1404" s="26"/>
      <c r="BA1404" s="26"/>
      <c r="BB1404" s="26"/>
      <c r="BC1404" s="26"/>
      <c r="BD1404" s="26"/>
      <c r="BE1404" s="26"/>
      <c r="BF1404" s="26"/>
      <c r="BG1404" s="26"/>
      <c r="BH1404" s="26"/>
      <c r="BI1404" s="26"/>
      <c r="BJ1404" s="26"/>
      <c r="BK1404" s="26"/>
      <c r="BL1404" s="41"/>
      <c r="BM1404" t="s">
        <v>100</v>
      </c>
    </row>
    <row r="1405" spans="1:65" x14ac:dyDescent="0.2">
      <c r="A1405" s="6"/>
      <c r="B1405" s="40" t="s">
        <v>58</v>
      </c>
      <c r="C1405" s="31" t="s">
        <v>46</v>
      </c>
      <c r="D1405" s="27">
        <v>0</v>
      </c>
      <c r="E1405" s="28">
        <v>2</v>
      </c>
      <c r="F1405" s="28">
        <v>4</v>
      </c>
      <c r="G1405" s="28">
        <v>4</v>
      </c>
      <c r="H1405" s="28">
        <v>5</v>
      </c>
      <c r="I1405" s="28">
        <v>5</v>
      </c>
      <c r="J1405" s="28">
        <v>15</v>
      </c>
      <c r="K1405" s="28">
        <v>22</v>
      </c>
      <c r="L1405" s="28">
        <v>24</v>
      </c>
      <c r="M1405" s="28">
        <v>24</v>
      </c>
      <c r="N1405" s="28">
        <v>29</v>
      </c>
      <c r="O1405" s="28">
        <v>33</v>
      </c>
      <c r="P1405" s="28">
        <v>53</v>
      </c>
      <c r="Q1405" s="28">
        <v>64</v>
      </c>
      <c r="R1405" s="28">
        <v>71</v>
      </c>
      <c r="S1405" s="28">
        <v>71</v>
      </c>
      <c r="T1405" s="28">
        <v>71.5</v>
      </c>
      <c r="U1405" s="28">
        <v>78.5</v>
      </c>
      <c r="V1405" s="28">
        <v>83</v>
      </c>
      <c r="W1405" s="28">
        <v>84</v>
      </c>
      <c r="X1405" s="28">
        <v>132.65189664864027</v>
      </c>
      <c r="Y1405" s="28">
        <v>154.3611094958423</v>
      </c>
      <c r="Z1405" s="28">
        <v>176.07032234304432</v>
      </c>
      <c r="AA1405" s="28">
        <v>177.75020190860164</v>
      </c>
      <c r="AB1405" s="28">
        <v>179.43008147415895</v>
      </c>
      <c r="AC1405" s="28">
        <v>181.10996103971624</v>
      </c>
      <c r="AD1405" s="28">
        <v>181.10996103971624</v>
      </c>
      <c r="AE1405" s="28">
        <v>181.10996103971624</v>
      </c>
      <c r="AF1405" s="28">
        <v>181.10996103971624</v>
      </c>
      <c r="AG1405" s="28">
        <v>181.10996103971624</v>
      </c>
      <c r="AH1405" s="28">
        <v>181.10996103971624</v>
      </c>
      <c r="AI1405" s="28">
        <v>181.10996103971624</v>
      </c>
      <c r="AJ1405" s="28">
        <v>181.10996103971624</v>
      </c>
      <c r="AK1405" s="28">
        <v>181.10996103971624</v>
      </c>
      <c r="AL1405" s="28">
        <v>181.10996103971624</v>
      </c>
      <c r="AM1405" s="28">
        <v>181.10996103971624</v>
      </c>
      <c r="AN1405" s="28">
        <v>181.10996103971624</v>
      </c>
      <c r="AO1405" s="28">
        <v>181.10996103971624</v>
      </c>
      <c r="AP1405" s="28">
        <v>181.10996103971624</v>
      </c>
      <c r="AQ1405" s="28">
        <v>181.10996103971624</v>
      </c>
      <c r="AR1405" s="28">
        <v>181.10996103971624</v>
      </c>
      <c r="AS1405" s="28">
        <v>181.10996103971624</v>
      </c>
      <c r="AT1405" s="28">
        <v>181.10996103971624</v>
      </c>
      <c r="AU1405" s="28">
        <v>181.10996103971624</v>
      </c>
      <c r="AV1405" s="28">
        <v>181.10996103971624</v>
      </c>
      <c r="AW1405" s="28">
        <v>181.10996103971624</v>
      </c>
      <c r="AX1405" s="28">
        <v>181.10996103971624</v>
      </c>
      <c r="AY1405" s="28">
        <v>181.10996103971624</v>
      </c>
      <c r="AZ1405" s="28">
        <v>181.10996103971624</v>
      </c>
      <c r="BA1405" s="28">
        <v>181.10996103971624</v>
      </c>
      <c r="BB1405" s="28">
        <v>181.10996103971624</v>
      </c>
      <c r="BC1405" s="28">
        <v>181.10996103971624</v>
      </c>
      <c r="BD1405" s="28">
        <v>181.10996103971624</v>
      </c>
      <c r="BE1405" s="28">
        <v>181.10996103971624</v>
      </c>
      <c r="BF1405" s="28">
        <v>181.10996103971624</v>
      </c>
      <c r="BG1405" s="28">
        <v>181.10996103971624</v>
      </c>
      <c r="BH1405" s="28">
        <v>181.10996103971624</v>
      </c>
      <c r="BI1405" s="28">
        <v>181.10996103971624</v>
      </c>
      <c r="BJ1405" s="28">
        <v>181.10996103971624</v>
      </c>
      <c r="BK1405" s="28">
        <v>181.10996103971624</v>
      </c>
      <c r="BL1405" s="42">
        <v>181.10996103971624</v>
      </c>
      <c r="BM1405" t="s">
        <v>100</v>
      </c>
    </row>
    <row r="1406" spans="1:65" x14ac:dyDescent="0.2">
      <c r="A1406" s="6"/>
      <c r="B1406" s="40" t="s">
        <v>58</v>
      </c>
      <c r="C1406" s="24" t="s">
        <v>74</v>
      </c>
      <c r="D1406" s="35">
        <v>0</v>
      </c>
      <c r="E1406" s="29">
        <v>2</v>
      </c>
      <c r="F1406" s="29">
        <v>4</v>
      </c>
      <c r="G1406" s="29">
        <v>4</v>
      </c>
      <c r="H1406" s="29">
        <v>5</v>
      </c>
      <c r="I1406" s="29">
        <v>5</v>
      </c>
      <c r="J1406" s="29">
        <v>15</v>
      </c>
      <c r="K1406" s="29">
        <v>22</v>
      </c>
      <c r="L1406" s="29">
        <v>24</v>
      </c>
      <c r="M1406" s="29">
        <v>24</v>
      </c>
      <c r="N1406" s="29">
        <v>29</v>
      </c>
      <c r="O1406" s="29">
        <v>33</v>
      </c>
      <c r="P1406" s="29">
        <v>53</v>
      </c>
      <c r="Q1406" s="29">
        <v>64</v>
      </c>
      <c r="R1406" s="29">
        <v>71</v>
      </c>
      <c r="S1406" s="29">
        <v>71</v>
      </c>
      <c r="T1406" s="29">
        <v>71.5</v>
      </c>
      <c r="U1406" s="29">
        <v>78.5</v>
      </c>
      <c r="V1406" s="29">
        <v>83</v>
      </c>
      <c r="W1406" s="29">
        <v>84</v>
      </c>
      <c r="X1406" s="26">
        <v>0</v>
      </c>
      <c r="Y1406" s="26">
        <v>0</v>
      </c>
      <c r="Z1406" s="26">
        <v>0</v>
      </c>
      <c r="AA1406" s="26">
        <v>0</v>
      </c>
      <c r="AB1406" s="26">
        <v>0</v>
      </c>
      <c r="AC1406" s="26">
        <v>0</v>
      </c>
      <c r="AD1406" s="26">
        <v>0</v>
      </c>
      <c r="AE1406" s="26">
        <v>0</v>
      </c>
      <c r="AF1406" s="26">
        <v>0</v>
      </c>
      <c r="AG1406" s="26">
        <v>0</v>
      </c>
      <c r="AH1406" s="26">
        <v>0</v>
      </c>
      <c r="AI1406" s="26"/>
      <c r="AJ1406" s="26"/>
      <c r="AK1406" s="26"/>
      <c r="AL1406" s="26"/>
      <c r="AM1406" s="26"/>
      <c r="AN1406" s="26"/>
      <c r="AO1406" s="26"/>
      <c r="AP1406" s="26"/>
      <c r="AQ1406" s="26"/>
      <c r="AR1406" s="26"/>
      <c r="AS1406" s="26"/>
      <c r="AT1406" s="26"/>
      <c r="AU1406" s="26"/>
      <c r="AV1406" s="26"/>
      <c r="AW1406" s="26"/>
      <c r="AX1406" s="26"/>
      <c r="AY1406" s="26"/>
      <c r="AZ1406" s="26"/>
      <c r="BA1406" s="26"/>
      <c r="BB1406" s="26"/>
      <c r="BC1406" s="26"/>
      <c r="BD1406" s="26"/>
      <c r="BE1406" s="26"/>
      <c r="BF1406" s="26"/>
      <c r="BG1406" s="26"/>
      <c r="BH1406" s="26"/>
      <c r="BI1406" s="26"/>
      <c r="BJ1406" s="26"/>
      <c r="BK1406" s="26"/>
      <c r="BL1406" s="41"/>
      <c r="BM1406" t="s">
        <v>100</v>
      </c>
    </row>
    <row r="1407" spans="1:65" x14ac:dyDescent="0.2">
      <c r="A1407" s="6"/>
      <c r="B1407" s="40" t="s">
        <v>58</v>
      </c>
      <c r="C1407" s="24" t="s">
        <v>83</v>
      </c>
      <c r="D1407" s="25"/>
      <c r="E1407" s="26"/>
      <c r="F1407" s="26"/>
      <c r="G1407" s="26"/>
      <c r="H1407" s="26"/>
      <c r="I1407" s="26"/>
      <c r="J1407" s="26"/>
      <c r="K1407" s="26"/>
      <c r="L1407" s="26"/>
      <c r="M1407" s="26"/>
      <c r="N1407" s="26"/>
      <c r="O1407" s="26"/>
      <c r="P1407" s="26"/>
      <c r="Q1407" s="26"/>
      <c r="R1407" s="26"/>
      <c r="S1407" s="26"/>
      <c r="T1407" s="26"/>
      <c r="U1407" s="26"/>
      <c r="V1407" s="26"/>
      <c r="W1407" s="30"/>
      <c r="X1407" s="30"/>
      <c r="Y1407" s="30"/>
      <c r="Z1407" s="30"/>
      <c r="AA1407" s="30"/>
      <c r="AB1407" s="30"/>
      <c r="AC1407" s="30"/>
      <c r="AD1407" s="30"/>
      <c r="AE1407" s="30"/>
      <c r="AF1407" s="30"/>
      <c r="AG1407" s="30"/>
      <c r="AH1407" s="30"/>
      <c r="AI1407" s="30"/>
      <c r="AJ1407" s="30"/>
      <c r="AK1407" s="30"/>
      <c r="AL1407" s="30"/>
      <c r="AM1407" s="30"/>
      <c r="AN1407" s="30"/>
      <c r="AO1407" s="30"/>
      <c r="AP1407" s="30"/>
      <c r="AQ1407" s="30"/>
      <c r="AR1407" s="30"/>
      <c r="AS1407" s="30"/>
      <c r="AT1407" s="30"/>
      <c r="AU1407" s="30"/>
      <c r="AV1407" s="30"/>
      <c r="AW1407" s="30"/>
      <c r="AX1407" s="30"/>
      <c r="AY1407" s="30"/>
      <c r="AZ1407" s="30"/>
      <c r="BA1407" s="30"/>
      <c r="BB1407" s="30"/>
      <c r="BC1407" s="30"/>
      <c r="BD1407" s="30"/>
      <c r="BE1407" s="30"/>
      <c r="BF1407" s="30"/>
      <c r="BG1407" s="30"/>
      <c r="BH1407" s="30"/>
      <c r="BI1407" s="30"/>
      <c r="BJ1407" s="30"/>
      <c r="BK1407" s="30"/>
      <c r="BL1407" s="43"/>
      <c r="BM1407" t="s">
        <v>100</v>
      </c>
    </row>
    <row r="1408" spans="1:65" x14ac:dyDescent="0.2">
      <c r="A1408" s="6"/>
      <c r="B1408" s="40" t="s">
        <v>58</v>
      </c>
      <c r="C1408" s="24" t="s">
        <v>75</v>
      </c>
      <c r="D1408" s="25"/>
      <c r="E1408" s="26"/>
      <c r="F1408" s="26"/>
      <c r="G1408" s="26"/>
      <c r="H1408" s="26"/>
      <c r="I1408" s="26"/>
      <c r="J1408" s="26"/>
      <c r="K1408" s="26"/>
      <c r="L1408" s="26"/>
      <c r="M1408" s="26"/>
      <c r="N1408" s="26"/>
      <c r="O1408" s="26"/>
      <c r="P1408" s="26"/>
      <c r="Q1408" s="26"/>
      <c r="R1408" s="26"/>
      <c r="S1408" s="26"/>
      <c r="T1408" s="26"/>
      <c r="U1408" s="26"/>
      <c r="V1408" s="26"/>
      <c r="W1408" s="26"/>
      <c r="X1408" s="26"/>
      <c r="Y1408" s="26"/>
      <c r="Z1408" s="26"/>
      <c r="AA1408" s="26"/>
      <c r="AB1408" s="26"/>
      <c r="AC1408" s="26"/>
      <c r="AD1408" s="26"/>
      <c r="AE1408" s="26"/>
      <c r="AF1408" s="26"/>
      <c r="AG1408" s="26"/>
      <c r="AH1408" s="26"/>
      <c r="AI1408" s="26"/>
      <c r="AJ1408" s="26"/>
      <c r="AK1408" s="26"/>
      <c r="AL1408" s="26"/>
      <c r="AM1408" s="26"/>
      <c r="AN1408" s="26"/>
      <c r="AO1408" s="26"/>
      <c r="AP1408" s="26"/>
      <c r="AQ1408" s="26"/>
      <c r="AR1408" s="26"/>
      <c r="AS1408" s="26"/>
      <c r="AT1408" s="26"/>
      <c r="AU1408" s="26"/>
      <c r="AV1408" s="26"/>
      <c r="AW1408" s="26"/>
      <c r="AX1408" s="26"/>
      <c r="AY1408" s="26"/>
      <c r="AZ1408" s="26"/>
      <c r="BA1408" s="26"/>
      <c r="BB1408" s="26"/>
      <c r="BC1408" s="26"/>
      <c r="BD1408" s="26"/>
      <c r="BE1408" s="26"/>
      <c r="BF1408" s="26"/>
      <c r="BG1408" s="26"/>
      <c r="BH1408" s="26"/>
      <c r="BI1408" s="26"/>
      <c r="BJ1408" s="26"/>
      <c r="BK1408" s="26"/>
      <c r="BL1408" s="41"/>
      <c r="BM1408" t="s">
        <v>100</v>
      </c>
    </row>
    <row r="1409" spans="1:65" x14ac:dyDescent="0.2">
      <c r="A1409" s="6"/>
      <c r="B1409" s="40" t="s">
        <v>58</v>
      </c>
      <c r="C1409" s="24" t="s">
        <v>79</v>
      </c>
      <c r="D1409" s="25"/>
      <c r="E1409" s="26"/>
      <c r="F1409" s="26"/>
      <c r="G1409" s="26"/>
      <c r="H1409" s="26"/>
      <c r="I1409" s="26"/>
      <c r="J1409" s="26"/>
      <c r="K1409" s="26"/>
      <c r="L1409" s="26"/>
      <c r="M1409" s="26"/>
      <c r="N1409" s="26"/>
      <c r="O1409" s="26"/>
      <c r="P1409" s="26"/>
      <c r="Q1409" s="26"/>
      <c r="R1409" s="26"/>
      <c r="S1409" s="26"/>
      <c r="T1409" s="26"/>
      <c r="U1409" s="26"/>
      <c r="V1409" s="26"/>
      <c r="W1409" s="26"/>
      <c r="X1409" s="26"/>
      <c r="Y1409" s="26"/>
      <c r="Z1409" s="26"/>
      <c r="AA1409" s="26"/>
      <c r="AB1409" s="26"/>
      <c r="AC1409" s="26"/>
      <c r="AD1409" s="26"/>
      <c r="AE1409" s="26"/>
      <c r="AF1409" s="26"/>
      <c r="AG1409" s="26"/>
      <c r="AH1409" s="26"/>
      <c r="AI1409" s="26"/>
      <c r="AJ1409" s="26"/>
      <c r="AK1409" s="26"/>
      <c r="AL1409" s="26"/>
      <c r="AM1409" s="26"/>
      <c r="AN1409" s="26"/>
      <c r="AO1409" s="26"/>
      <c r="AP1409" s="26"/>
      <c r="AQ1409" s="26"/>
      <c r="AR1409" s="26"/>
      <c r="AS1409" s="26"/>
      <c r="AT1409" s="26"/>
      <c r="AU1409" s="26"/>
      <c r="AV1409" s="26"/>
      <c r="AW1409" s="26"/>
      <c r="AX1409" s="26"/>
      <c r="AY1409" s="26"/>
      <c r="AZ1409" s="26"/>
      <c r="BA1409" s="26"/>
      <c r="BB1409" s="26"/>
      <c r="BC1409" s="26"/>
      <c r="BD1409" s="26"/>
      <c r="BE1409" s="26"/>
      <c r="BF1409" s="26"/>
      <c r="BG1409" s="26"/>
      <c r="BH1409" s="26"/>
      <c r="BI1409" s="26"/>
      <c r="BJ1409" s="26"/>
      <c r="BK1409" s="26"/>
      <c r="BL1409" s="41"/>
      <c r="BM1409" t="s">
        <v>100</v>
      </c>
    </row>
    <row r="1410" spans="1:65" x14ac:dyDescent="0.2">
      <c r="A1410" s="6"/>
      <c r="B1410" s="40" t="s">
        <v>58</v>
      </c>
      <c r="C1410" s="24" t="s">
        <v>80</v>
      </c>
      <c r="D1410" s="25"/>
      <c r="E1410" s="26"/>
      <c r="F1410" s="26"/>
      <c r="G1410" s="26"/>
      <c r="H1410" s="26"/>
      <c r="I1410" s="26"/>
      <c r="J1410" s="26"/>
      <c r="K1410" s="26"/>
      <c r="L1410" s="26"/>
      <c r="M1410" s="26"/>
      <c r="N1410" s="26"/>
      <c r="O1410" s="26"/>
      <c r="P1410" s="26"/>
      <c r="Q1410" s="26"/>
      <c r="R1410" s="26"/>
      <c r="S1410" s="26"/>
      <c r="T1410" s="26"/>
      <c r="U1410" s="26"/>
      <c r="V1410" s="26"/>
      <c r="W1410" s="26"/>
      <c r="X1410" s="26"/>
      <c r="Y1410" s="26"/>
      <c r="Z1410" s="26"/>
      <c r="AA1410" s="26"/>
      <c r="AB1410" s="26"/>
      <c r="AC1410" s="26"/>
      <c r="AD1410" s="26"/>
      <c r="AE1410" s="26"/>
      <c r="AF1410" s="26"/>
      <c r="AG1410" s="26"/>
      <c r="AH1410" s="26"/>
      <c r="AI1410" s="26"/>
      <c r="AJ1410" s="26"/>
      <c r="AK1410" s="26"/>
      <c r="AL1410" s="26"/>
      <c r="AM1410" s="26"/>
      <c r="AN1410" s="26"/>
      <c r="AO1410" s="26"/>
      <c r="AP1410" s="26"/>
      <c r="AQ1410" s="26"/>
      <c r="AR1410" s="26"/>
      <c r="AS1410" s="26"/>
      <c r="AT1410" s="26"/>
      <c r="AU1410" s="26"/>
      <c r="AV1410" s="26"/>
      <c r="AW1410" s="26"/>
      <c r="AX1410" s="26"/>
      <c r="AY1410" s="26"/>
      <c r="AZ1410" s="26"/>
      <c r="BA1410" s="26"/>
      <c r="BB1410" s="26"/>
      <c r="BC1410" s="26"/>
      <c r="BD1410" s="26"/>
      <c r="BE1410" s="26"/>
      <c r="BF1410" s="26"/>
      <c r="BG1410" s="26"/>
      <c r="BH1410" s="26"/>
      <c r="BI1410" s="26"/>
      <c r="BJ1410" s="26"/>
      <c r="BK1410" s="26"/>
      <c r="BL1410" s="41"/>
      <c r="BM1410" t="s">
        <v>100</v>
      </c>
    </row>
    <row r="1411" spans="1:65" x14ac:dyDescent="0.2">
      <c r="A1411" s="6"/>
      <c r="B1411" s="40" t="s">
        <v>58</v>
      </c>
      <c r="C1411" s="24" t="s">
        <v>78</v>
      </c>
      <c r="D1411" s="25"/>
      <c r="E1411" s="26"/>
      <c r="F1411" s="26"/>
      <c r="G1411" s="26"/>
      <c r="H1411" s="26"/>
      <c r="I1411" s="26"/>
      <c r="J1411" s="26"/>
      <c r="K1411" s="26"/>
      <c r="L1411" s="26"/>
      <c r="M1411" s="26"/>
      <c r="N1411" s="26"/>
      <c r="O1411" s="26"/>
      <c r="P1411" s="26"/>
      <c r="Q1411" s="26"/>
      <c r="R1411" s="26"/>
      <c r="S1411" s="26"/>
      <c r="T1411" s="26"/>
      <c r="U1411" s="26"/>
      <c r="V1411" s="26"/>
      <c r="W1411" s="26"/>
      <c r="X1411" s="26"/>
      <c r="Y1411" s="26"/>
      <c r="Z1411" s="26"/>
      <c r="AA1411" s="26"/>
      <c r="AB1411" s="26"/>
      <c r="AC1411" s="26"/>
      <c r="AD1411" s="26"/>
      <c r="AE1411" s="26"/>
      <c r="AF1411" s="26"/>
      <c r="AG1411" s="26"/>
      <c r="AH1411" s="26"/>
      <c r="AI1411" s="26"/>
      <c r="AJ1411" s="26"/>
      <c r="AK1411" s="26"/>
      <c r="AL1411" s="26"/>
      <c r="AM1411" s="26"/>
      <c r="AN1411" s="26"/>
      <c r="AO1411" s="26"/>
      <c r="AP1411" s="26"/>
      <c r="AQ1411" s="26"/>
      <c r="AR1411" s="26"/>
      <c r="AS1411" s="26"/>
      <c r="AT1411" s="26"/>
      <c r="AU1411" s="26"/>
      <c r="AV1411" s="26"/>
      <c r="AW1411" s="26"/>
      <c r="AX1411" s="26"/>
      <c r="AY1411" s="26"/>
      <c r="AZ1411" s="26"/>
      <c r="BA1411" s="26"/>
      <c r="BB1411" s="26"/>
      <c r="BC1411" s="26"/>
      <c r="BD1411" s="26"/>
      <c r="BE1411" s="26"/>
      <c r="BF1411" s="26"/>
      <c r="BG1411" s="26"/>
      <c r="BH1411" s="26"/>
      <c r="BI1411" s="26"/>
      <c r="BJ1411" s="26"/>
      <c r="BK1411" s="26"/>
      <c r="BL1411" s="41"/>
      <c r="BM1411" t="s">
        <v>100</v>
      </c>
    </row>
    <row r="1412" spans="1:65" x14ac:dyDescent="0.2">
      <c r="A1412" s="6"/>
      <c r="B1412" s="40" t="s">
        <v>58</v>
      </c>
      <c r="C1412" s="31" t="s">
        <v>5</v>
      </c>
      <c r="D1412" s="27">
        <v>0</v>
      </c>
      <c r="E1412" s="28">
        <v>2</v>
      </c>
      <c r="F1412" s="28">
        <v>2</v>
      </c>
      <c r="G1412" s="28">
        <v>2</v>
      </c>
      <c r="H1412" s="28">
        <v>2</v>
      </c>
      <c r="I1412" s="28">
        <v>2</v>
      </c>
      <c r="J1412" s="28">
        <v>12</v>
      </c>
      <c r="K1412" s="28">
        <v>16</v>
      </c>
      <c r="L1412" s="28">
        <v>16</v>
      </c>
      <c r="M1412" s="28">
        <v>16</v>
      </c>
      <c r="N1412" s="28">
        <v>16</v>
      </c>
      <c r="O1412" s="28">
        <v>18</v>
      </c>
      <c r="P1412" s="28">
        <v>38</v>
      </c>
      <c r="Q1412" s="28">
        <v>48</v>
      </c>
      <c r="R1412" s="28">
        <v>51</v>
      </c>
      <c r="S1412" s="28">
        <v>50</v>
      </c>
      <c r="T1412" s="28">
        <v>46.5</v>
      </c>
      <c r="U1412" s="28">
        <v>53.5</v>
      </c>
      <c r="V1412" s="28">
        <v>58</v>
      </c>
      <c r="W1412" s="28">
        <v>59</v>
      </c>
      <c r="X1412" s="28">
        <v>59</v>
      </c>
      <c r="Y1412" s="28">
        <v>59</v>
      </c>
      <c r="Z1412" s="28">
        <v>59</v>
      </c>
      <c r="AA1412" s="28">
        <v>59</v>
      </c>
      <c r="AB1412" s="28">
        <v>59</v>
      </c>
      <c r="AC1412" s="28">
        <v>59</v>
      </c>
      <c r="AD1412" s="28">
        <v>59</v>
      </c>
      <c r="AE1412" s="28">
        <v>59</v>
      </c>
      <c r="AF1412" s="28">
        <v>59</v>
      </c>
      <c r="AG1412" s="28">
        <v>59</v>
      </c>
      <c r="AH1412" s="28">
        <v>59</v>
      </c>
      <c r="AI1412" s="28">
        <v>59</v>
      </c>
      <c r="AJ1412" s="28">
        <v>59</v>
      </c>
      <c r="AK1412" s="28">
        <v>59</v>
      </c>
      <c r="AL1412" s="28">
        <v>59</v>
      </c>
      <c r="AM1412" s="28">
        <v>59</v>
      </c>
      <c r="AN1412" s="28">
        <v>59</v>
      </c>
      <c r="AO1412" s="28">
        <v>59</v>
      </c>
      <c r="AP1412" s="28">
        <v>59</v>
      </c>
      <c r="AQ1412" s="28">
        <v>59</v>
      </c>
      <c r="AR1412" s="28">
        <v>59</v>
      </c>
      <c r="AS1412" s="28">
        <v>59</v>
      </c>
      <c r="AT1412" s="28">
        <v>59</v>
      </c>
      <c r="AU1412" s="28">
        <v>59</v>
      </c>
      <c r="AV1412" s="28">
        <v>59</v>
      </c>
      <c r="AW1412" s="28">
        <v>59</v>
      </c>
      <c r="AX1412" s="28">
        <v>59</v>
      </c>
      <c r="AY1412" s="28">
        <v>59</v>
      </c>
      <c r="AZ1412" s="28">
        <v>59</v>
      </c>
      <c r="BA1412" s="28">
        <v>59</v>
      </c>
      <c r="BB1412" s="28">
        <v>59</v>
      </c>
      <c r="BC1412" s="28">
        <v>59</v>
      </c>
      <c r="BD1412" s="28">
        <v>59</v>
      </c>
      <c r="BE1412" s="28">
        <v>59</v>
      </c>
      <c r="BF1412" s="28">
        <v>59</v>
      </c>
      <c r="BG1412" s="28">
        <v>59</v>
      </c>
      <c r="BH1412" s="28">
        <v>59</v>
      </c>
      <c r="BI1412" s="28">
        <v>59</v>
      </c>
      <c r="BJ1412" s="28">
        <v>59</v>
      </c>
      <c r="BK1412" s="28">
        <v>59</v>
      </c>
      <c r="BL1412" s="42">
        <v>59</v>
      </c>
      <c r="BM1412" t="s">
        <v>100</v>
      </c>
    </row>
    <row r="1413" spans="1:65" x14ac:dyDescent="0.2">
      <c r="A1413" s="6"/>
      <c r="B1413" s="40" t="s">
        <v>58</v>
      </c>
      <c r="C1413" s="24" t="s">
        <v>74</v>
      </c>
      <c r="D1413" s="35">
        <v>0</v>
      </c>
      <c r="E1413" s="29">
        <v>2</v>
      </c>
      <c r="F1413" s="29">
        <v>2</v>
      </c>
      <c r="G1413" s="29">
        <v>2</v>
      </c>
      <c r="H1413" s="29">
        <v>2</v>
      </c>
      <c r="I1413" s="29">
        <v>2</v>
      </c>
      <c r="J1413" s="29">
        <v>12</v>
      </c>
      <c r="K1413" s="29">
        <v>16</v>
      </c>
      <c r="L1413" s="29">
        <v>16</v>
      </c>
      <c r="M1413" s="29">
        <v>16</v>
      </c>
      <c r="N1413" s="29">
        <v>16</v>
      </c>
      <c r="O1413" s="29">
        <v>18</v>
      </c>
      <c r="P1413" s="29">
        <v>38</v>
      </c>
      <c r="Q1413" s="29">
        <v>48</v>
      </c>
      <c r="R1413" s="29">
        <v>51</v>
      </c>
      <c r="S1413" s="29">
        <v>50</v>
      </c>
      <c r="T1413" s="29">
        <v>46.5</v>
      </c>
      <c r="U1413" s="29">
        <v>53.5</v>
      </c>
      <c r="V1413" s="29">
        <v>58</v>
      </c>
      <c r="W1413" s="29">
        <v>59</v>
      </c>
      <c r="X1413" s="26">
        <v>0</v>
      </c>
      <c r="Y1413" s="26">
        <v>0</v>
      </c>
      <c r="Z1413" s="26">
        <v>0</v>
      </c>
      <c r="AA1413" s="26">
        <v>0</v>
      </c>
      <c r="AB1413" s="26">
        <v>0</v>
      </c>
      <c r="AC1413" s="26">
        <v>0</v>
      </c>
      <c r="AD1413" s="26">
        <v>0</v>
      </c>
      <c r="AE1413" s="26">
        <v>0</v>
      </c>
      <c r="AF1413" s="26">
        <v>0</v>
      </c>
      <c r="AG1413" s="26">
        <v>0</v>
      </c>
      <c r="AH1413" s="26">
        <v>0</v>
      </c>
      <c r="AI1413" s="26"/>
      <c r="AJ1413" s="26"/>
      <c r="AK1413" s="26"/>
      <c r="AL1413" s="26"/>
      <c r="AM1413" s="26"/>
      <c r="AN1413" s="26"/>
      <c r="AO1413" s="26"/>
      <c r="AP1413" s="26"/>
      <c r="AQ1413" s="26"/>
      <c r="AR1413" s="26"/>
      <c r="AS1413" s="26"/>
      <c r="AT1413" s="26"/>
      <c r="AU1413" s="26"/>
      <c r="AV1413" s="26"/>
      <c r="AW1413" s="26"/>
      <c r="AX1413" s="26"/>
      <c r="AY1413" s="26"/>
      <c r="AZ1413" s="26"/>
      <c r="BA1413" s="26"/>
      <c r="BB1413" s="26"/>
      <c r="BC1413" s="26"/>
      <c r="BD1413" s="26"/>
      <c r="BE1413" s="26"/>
      <c r="BF1413" s="26"/>
      <c r="BG1413" s="26"/>
      <c r="BH1413" s="26"/>
      <c r="BI1413" s="26"/>
      <c r="BJ1413" s="26"/>
      <c r="BK1413" s="26"/>
      <c r="BL1413" s="41"/>
      <c r="BM1413" t="s">
        <v>100</v>
      </c>
    </row>
    <row r="1414" spans="1:65" x14ac:dyDescent="0.2">
      <c r="A1414" s="6"/>
      <c r="B1414" s="40" t="s">
        <v>58</v>
      </c>
      <c r="C1414" s="24" t="s">
        <v>83</v>
      </c>
      <c r="D1414" s="25"/>
      <c r="E1414" s="26"/>
      <c r="F1414" s="26"/>
      <c r="G1414" s="26"/>
      <c r="H1414" s="26"/>
      <c r="I1414" s="26"/>
      <c r="J1414" s="26"/>
      <c r="K1414" s="26"/>
      <c r="L1414" s="26"/>
      <c r="M1414" s="26"/>
      <c r="N1414" s="26"/>
      <c r="O1414" s="26"/>
      <c r="P1414" s="26"/>
      <c r="Q1414" s="26"/>
      <c r="R1414" s="26"/>
      <c r="S1414" s="26"/>
      <c r="T1414" s="26"/>
      <c r="U1414" s="26"/>
      <c r="V1414" s="26"/>
      <c r="W1414" s="30"/>
      <c r="X1414" s="30"/>
      <c r="Y1414" s="30"/>
      <c r="Z1414" s="30"/>
      <c r="AA1414" s="30"/>
      <c r="AB1414" s="30"/>
      <c r="AC1414" s="30"/>
      <c r="AD1414" s="30"/>
      <c r="AE1414" s="30"/>
      <c r="AF1414" s="30"/>
      <c r="AG1414" s="30"/>
      <c r="AH1414" s="30"/>
      <c r="AI1414" s="30"/>
      <c r="AJ1414" s="30"/>
      <c r="AK1414" s="30"/>
      <c r="AL1414" s="30"/>
      <c r="AM1414" s="30"/>
      <c r="AN1414" s="30"/>
      <c r="AO1414" s="30"/>
      <c r="AP1414" s="30"/>
      <c r="AQ1414" s="30"/>
      <c r="AR1414" s="30"/>
      <c r="AS1414" s="30"/>
      <c r="AT1414" s="30"/>
      <c r="AU1414" s="30"/>
      <c r="AV1414" s="30"/>
      <c r="AW1414" s="30"/>
      <c r="AX1414" s="30"/>
      <c r="AY1414" s="30"/>
      <c r="AZ1414" s="30"/>
      <c r="BA1414" s="30"/>
      <c r="BB1414" s="30"/>
      <c r="BC1414" s="30"/>
      <c r="BD1414" s="30"/>
      <c r="BE1414" s="30"/>
      <c r="BF1414" s="30"/>
      <c r="BG1414" s="30"/>
      <c r="BH1414" s="30"/>
      <c r="BI1414" s="30"/>
      <c r="BJ1414" s="30"/>
      <c r="BK1414" s="30"/>
      <c r="BL1414" s="43"/>
      <c r="BM1414" t="s">
        <v>100</v>
      </c>
    </row>
    <row r="1415" spans="1:65" x14ac:dyDescent="0.2">
      <c r="A1415" s="6"/>
      <c r="B1415" s="40" t="s">
        <v>58</v>
      </c>
      <c r="C1415" s="24" t="s">
        <v>75</v>
      </c>
      <c r="D1415" s="25"/>
      <c r="E1415" s="26"/>
      <c r="F1415" s="26"/>
      <c r="G1415" s="26"/>
      <c r="H1415" s="26"/>
      <c r="I1415" s="26"/>
      <c r="J1415" s="26"/>
      <c r="K1415" s="26"/>
      <c r="L1415" s="26"/>
      <c r="M1415" s="26"/>
      <c r="N1415" s="26"/>
      <c r="O1415" s="26"/>
      <c r="P1415" s="26"/>
      <c r="Q1415" s="26"/>
      <c r="R1415" s="26"/>
      <c r="S1415" s="26"/>
      <c r="T1415" s="26"/>
      <c r="U1415" s="26"/>
      <c r="V1415" s="26"/>
      <c r="W1415" s="26"/>
      <c r="X1415" s="26"/>
      <c r="Y1415" s="26"/>
      <c r="Z1415" s="26"/>
      <c r="AA1415" s="26"/>
      <c r="AB1415" s="26"/>
      <c r="AC1415" s="26"/>
      <c r="AD1415" s="26"/>
      <c r="AE1415" s="26"/>
      <c r="AF1415" s="26"/>
      <c r="AG1415" s="26"/>
      <c r="AH1415" s="26"/>
      <c r="AI1415" s="26"/>
      <c r="AJ1415" s="26"/>
      <c r="AK1415" s="26"/>
      <c r="AL1415" s="26"/>
      <c r="AM1415" s="26"/>
      <c r="AN1415" s="26"/>
      <c r="AO1415" s="26"/>
      <c r="AP1415" s="26"/>
      <c r="AQ1415" s="26"/>
      <c r="AR1415" s="26"/>
      <c r="AS1415" s="26"/>
      <c r="AT1415" s="26"/>
      <c r="AU1415" s="26"/>
      <c r="AV1415" s="26"/>
      <c r="AW1415" s="26"/>
      <c r="AX1415" s="26"/>
      <c r="AY1415" s="26"/>
      <c r="AZ1415" s="26"/>
      <c r="BA1415" s="26"/>
      <c r="BB1415" s="26"/>
      <c r="BC1415" s="26"/>
      <c r="BD1415" s="26"/>
      <c r="BE1415" s="26"/>
      <c r="BF1415" s="26"/>
      <c r="BG1415" s="26"/>
      <c r="BH1415" s="26"/>
      <c r="BI1415" s="26"/>
      <c r="BJ1415" s="26"/>
      <c r="BK1415" s="26"/>
      <c r="BL1415" s="41"/>
      <c r="BM1415" t="s">
        <v>100</v>
      </c>
    </row>
    <row r="1416" spans="1:65" x14ac:dyDescent="0.2">
      <c r="A1416" s="6"/>
      <c r="B1416" s="40" t="s">
        <v>58</v>
      </c>
      <c r="C1416" s="24" t="s">
        <v>79</v>
      </c>
      <c r="D1416" s="25"/>
      <c r="E1416" s="26"/>
      <c r="F1416" s="26"/>
      <c r="G1416" s="26"/>
      <c r="H1416" s="26"/>
      <c r="I1416" s="26"/>
      <c r="J1416" s="26"/>
      <c r="K1416" s="26"/>
      <c r="L1416" s="26"/>
      <c r="M1416" s="26"/>
      <c r="N1416" s="26"/>
      <c r="O1416" s="26"/>
      <c r="P1416" s="26"/>
      <c r="Q1416" s="26"/>
      <c r="R1416" s="26"/>
      <c r="S1416" s="26"/>
      <c r="T1416" s="26"/>
      <c r="U1416" s="26"/>
      <c r="V1416" s="26"/>
      <c r="W1416" s="26"/>
      <c r="X1416" s="26"/>
      <c r="Y1416" s="26"/>
      <c r="Z1416" s="26"/>
      <c r="AA1416" s="26"/>
      <c r="AB1416" s="26"/>
      <c r="AC1416" s="26"/>
      <c r="AD1416" s="26"/>
      <c r="AE1416" s="26"/>
      <c r="AF1416" s="26"/>
      <c r="AG1416" s="26"/>
      <c r="AH1416" s="26"/>
      <c r="AI1416" s="26"/>
      <c r="AJ1416" s="26"/>
      <c r="AK1416" s="26"/>
      <c r="AL1416" s="26"/>
      <c r="AM1416" s="26"/>
      <c r="AN1416" s="26"/>
      <c r="AO1416" s="26"/>
      <c r="AP1416" s="26"/>
      <c r="AQ1416" s="26"/>
      <c r="AR1416" s="26"/>
      <c r="AS1416" s="26"/>
      <c r="AT1416" s="26"/>
      <c r="AU1416" s="26"/>
      <c r="AV1416" s="26"/>
      <c r="AW1416" s="26"/>
      <c r="AX1416" s="26"/>
      <c r="AY1416" s="26"/>
      <c r="AZ1416" s="26"/>
      <c r="BA1416" s="26"/>
      <c r="BB1416" s="26"/>
      <c r="BC1416" s="26"/>
      <c r="BD1416" s="26"/>
      <c r="BE1416" s="26"/>
      <c r="BF1416" s="26"/>
      <c r="BG1416" s="26"/>
      <c r="BH1416" s="26"/>
      <c r="BI1416" s="26"/>
      <c r="BJ1416" s="26"/>
      <c r="BK1416" s="26"/>
      <c r="BL1416" s="41"/>
      <c r="BM1416" t="s">
        <v>100</v>
      </c>
    </row>
    <row r="1417" spans="1:65" x14ac:dyDescent="0.2">
      <c r="A1417" s="6"/>
      <c r="B1417" s="40" t="s">
        <v>58</v>
      </c>
      <c r="C1417" s="24" t="s">
        <v>80</v>
      </c>
      <c r="D1417" s="25"/>
      <c r="E1417" s="26"/>
      <c r="F1417" s="26"/>
      <c r="G1417" s="26"/>
      <c r="H1417" s="26"/>
      <c r="I1417" s="26"/>
      <c r="J1417" s="26"/>
      <c r="K1417" s="26"/>
      <c r="L1417" s="26"/>
      <c r="M1417" s="26"/>
      <c r="N1417" s="26"/>
      <c r="O1417" s="26"/>
      <c r="P1417" s="26"/>
      <c r="Q1417" s="26"/>
      <c r="R1417" s="26"/>
      <c r="S1417" s="26"/>
      <c r="T1417" s="26"/>
      <c r="U1417" s="26"/>
      <c r="V1417" s="26"/>
      <c r="W1417" s="26"/>
      <c r="X1417" s="26"/>
      <c r="Y1417" s="26"/>
      <c r="Z1417" s="26"/>
      <c r="AA1417" s="26"/>
      <c r="AB1417" s="26"/>
      <c r="AC1417" s="26"/>
      <c r="AD1417" s="26"/>
      <c r="AE1417" s="26"/>
      <c r="AF1417" s="26"/>
      <c r="AG1417" s="26"/>
      <c r="AH1417" s="26"/>
      <c r="AI1417" s="26"/>
      <c r="AJ1417" s="26"/>
      <c r="AK1417" s="26"/>
      <c r="AL1417" s="26"/>
      <c r="AM1417" s="26"/>
      <c r="AN1417" s="26"/>
      <c r="AO1417" s="26"/>
      <c r="AP1417" s="26"/>
      <c r="AQ1417" s="26"/>
      <c r="AR1417" s="26"/>
      <c r="AS1417" s="26"/>
      <c r="AT1417" s="26"/>
      <c r="AU1417" s="26"/>
      <c r="AV1417" s="26"/>
      <c r="AW1417" s="26"/>
      <c r="AX1417" s="26"/>
      <c r="AY1417" s="26"/>
      <c r="AZ1417" s="26"/>
      <c r="BA1417" s="26"/>
      <c r="BB1417" s="26"/>
      <c r="BC1417" s="26"/>
      <c r="BD1417" s="26"/>
      <c r="BE1417" s="26"/>
      <c r="BF1417" s="26"/>
      <c r="BG1417" s="26"/>
      <c r="BH1417" s="26"/>
      <c r="BI1417" s="26"/>
      <c r="BJ1417" s="26"/>
      <c r="BK1417" s="26"/>
      <c r="BL1417" s="41"/>
      <c r="BM1417" t="s">
        <v>100</v>
      </c>
    </row>
    <row r="1418" spans="1:65" x14ac:dyDescent="0.2">
      <c r="A1418" s="6"/>
      <c r="B1418" s="40" t="s">
        <v>58</v>
      </c>
      <c r="C1418" s="24" t="s">
        <v>78</v>
      </c>
      <c r="D1418" s="25"/>
      <c r="E1418" s="26"/>
      <c r="F1418" s="26"/>
      <c r="G1418" s="26"/>
      <c r="H1418" s="26"/>
      <c r="I1418" s="26"/>
      <c r="J1418" s="26"/>
      <c r="K1418" s="26"/>
      <c r="L1418" s="26"/>
      <c r="M1418" s="26"/>
      <c r="N1418" s="26"/>
      <c r="O1418" s="26"/>
      <c r="P1418" s="26"/>
      <c r="Q1418" s="26"/>
      <c r="R1418" s="26"/>
      <c r="S1418" s="26"/>
      <c r="T1418" s="26"/>
      <c r="U1418" s="26"/>
      <c r="V1418" s="26"/>
      <c r="W1418" s="26"/>
      <c r="X1418" s="26"/>
      <c r="Y1418" s="26"/>
      <c r="Z1418" s="26"/>
      <c r="AA1418" s="26"/>
      <c r="AB1418" s="26"/>
      <c r="AC1418" s="26"/>
      <c r="AD1418" s="26"/>
      <c r="AE1418" s="26"/>
      <c r="AF1418" s="26"/>
      <c r="AG1418" s="26"/>
      <c r="AH1418" s="26"/>
      <c r="AI1418" s="26"/>
      <c r="AJ1418" s="26"/>
      <c r="AK1418" s="26"/>
      <c r="AL1418" s="26"/>
      <c r="AM1418" s="26"/>
      <c r="AN1418" s="26"/>
      <c r="AO1418" s="26"/>
      <c r="AP1418" s="26"/>
      <c r="AQ1418" s="26"/>
      <c r="AR1418" s="26"/>
      <c r="AS1418" s="26"/>
      <c r="AT1418" s="26"/>
      <c r="AU1418" s="26"/>
      <c r="AV1418" s="26"/>
      <c r="AW1418" s="26"/>
      <c r="AX1418" s="26"/>
      <c r="AY1418" s="26"/>
      <c r="AZ1418" s="26"/>
      <c r="BA1418" s="26"/>
      <c r="BB1418" s="26"/>
      <c r="BC1418" s="26"/>
      <c r="BD1418" s="26"/>
      <c r="BE1418" s="26"/>
      <c r="BF1418" s="26"/>
      <c r="BG1418" s="26"/>
      <c r="BH1418" s="26"/>
      <c r="BI1418" s="26"/>
      <c r="BJ1418" s="26"/>
      <c r="BK1418" s="26"/>
      <c r="BL1418" s="41"/>
      <c r="BM1418" t="s">
        <v>100</v>
      </c>
    </row>
    <row r="1419" spans="1:65" x14ac:dyDescent="0.2">
      <c r="A1419" s="6"/>
      <c r="B1419" s="40" t="s">
        <v>58</v>
      </c>
      <c r="C1419" s="31" t="s">
        <v>47</v>
      </c>
      <c r="D1419" s="27">
        <v>0</v>
      </c>
      <c r="E1419" s="28">
        <v>0</v>
      </c>
      <c r="F1419" s="28">
        <v>2</v>
      </c>
      <c r="G1419" s="28">
        <v>2</v>
      </c>
      <c r="H1419" s="28">
        <v>3</v>
      </c>
      <c r="I1419" s="28">
        <v>3</v>
      </c>
      <c r="J1419" s="28">
        <v>3</v>
      </c>
      <c r="K1419" s="28">
        <v>6</v>
      </c>
      <c r="L1419" s="28">
        <v>8</v>
      </c>
      <c r="M1419" s="28">
        <v>8</v>
      </c>
      <c r="N1419" s="28">
        <v>13</v>
      </c>
      <c r="O1419" s="28">
        <v>15</v>
      </c>
      <c r="P1419" s="28">
        <v>15</v>
      </c>
      <c r="Q1419" s="28">
        <v>16</v>
      </c>
      <c r="R1419" s="28">
        <v>20</v>
      </c>
      <c r="S1419" s="28">
        <v>21</v>
      </c>
      <c r="T1419" s="28">
        <v>25</v>
      </c>
      <c r="U1419" s="28">
        <v>25</v>
      </c>
      <c r="V1419" s="28">
        <v>25</v>
      </c>
      <c r="W1419" s="28">
        <v>25</v>
      </c>
      <c r="X1419" s="28">
        <v>25</v>
      </c>
      <c r="Y1419" s="28">
        <v>25</v>
      </c>
      <c r="Z1419" s="28">
        <v>25</v>
      </c>
      <c r="AA1419" s="28">
        <v>25</v>
      </c>
      <c r="AB1419" s="28">
        <v>25</v>
      </c>
      <c r="AC1419" s="28">
        <v>25</v>
      </c>
      <c r="AD1419" s="28">
        <v>25</v>
      </c>
      <c r="AE1419" s="28">
        <v>25</v>
      </c>
      <c r="AF1419" s="28">
        <v>25</v>
      </c>
      <c r="AG1419" s="28">
        <v>25</v>
      </c>
      <c r="AH1419" s="28">
        <v>25</v>
      </c>
      <c r="AI1419" s="28">
        <v>25</v>
      </c>
      <c r="AJ1419" s="28">
        <v>25</v>
      </c>
      <c r="AK1419" s="28">
        <v>25</v>
      </c>
      <c r="AL1419" s="28">
        <v>25</v>
      </c>
      <c r="AM1419" s="28">
        <v>25</v>
      </c>
      <c r="AN1419" s="28">
        <v>25</v>
      </c>
      <c r="AO1419" s="28">
        <v>25</v>
      </c>
      <c r="AP1419" s="28">
        <v>25</v>
      </c>
      <c r="AQ1419" s="28">
        <v>25</v>
      </c>
      <c r="AR1419" s="28">
        <v>25</v>
      </c>
      <c r="AS1419" s="28">
        <v>25</v>
      </c>
      <c r="AT1419" s="28">
        <v>25</v>
      </c>
      <c r="AU1419" s="28">
        <v>25</v>
      </c>
      <c r="AV1419" s="28">
        <v>25</v>
      </c>
      <c r="AW1419" s="28">
        <v>25</v>
      </c>
      <c r="AX1419" s="28">
        <v>25</v>
      </c>
      <c r="AY1419" s="28">
        <v>25</v>
      </c>
      <c r="AZ1419" s="28">
        <v>25</v>
      </c>
      <c r="BA1419" s="28">
        <v>25</v>
      </c>
      <c r="BB1419" s="28">
        <v>25</v>
      </c>
      <c r="BC1419" s="28">
        <v>25</v>
      </c>
      <c r="BD1419" s="28">
        <v>25</v>
      </c>
      <c r="BE1419" s="28">
        <v>25</v>
      </c>
      <c r="BF1419" s="28">
        <v>25</v>
      </c>
      <c r="BG1419" s="28">
        <v>25</v>
      </c>
      <c r="BH1419" s="28">
        <v>25</v>
      </c>
      <c r="BI1419" s="28">
        <v>25</v>
      </c>
      <c r="BJ1419" s="28">
        <v>25</v>
      </c>
      <c r="BK1419" s="28">
        <v>25</v>
      </c>
      <c r="BL1419" s="42">
        <v>25</v>
      </c>
      <c r="BM1419" t="s">
        <v>100</v>
      </c>
    </row>
    <row r="1420" spans="1:65" x14ac:dyDescent="0.2">
      <c r="A1420" s="6"/>
      <c r="B1420" s="40" t="s">
        <v>58</v>
      </c>
      <c r="C1420" s="24" t="s">
        <v>74</v>
      </c>
      <c r="D1420" s="35">
        <v>0</v>
      </c>
      <c r="E1420" s="29">
        <v>0</v>
      </c>
      <c r="F1420" s="29">
        <v>2</v>
      </c>
      <c r="G1420" s="29">
        <v>2</v>
      </c>
      <c r="H1420" s="29">
        <v>3</v>
      </c>
      <c r="I1420" s="29">
        <v>3</v>
      </c>
      <c r="J1420" s="29">
        <v>3</v>
      </c>
      <c r="K1420" s="29">
        <v>6</v>
      </c>
      <c r="L1420" s="29">
        <v>8</v>
      </c>
      <c r="M1420" s="29">
        <v>8</v>
      </c>
      <c r="N1420" s="29">
        <v>13</v>
      </c>
      <c r="O1420" s="29">
        <v>15</v>
      </c>
      <c r="P1420" s="29">
        <v>15</v>
      </c>
      <c r="Q1420" s="29">
        <v>16</v>
      </c>
      <c r="R1420" s="29">
        <v>20</v>
      </c>
      <c r="S1420" s="29">
        <v>21</v>
      </c>
      <c r="T1420" s="29">
        <v>25</v>
      </c>
      <c r="U1420" s="29">
        <v>25</v>
      </c>
      <c r="V1420" s="29">
        <v>25</v>
      </c>
      <c r="W1420" s="29">
        <v>25</v>
      </c>
      <c r="X1420" s="26">
        <v>21.12771607450912</v>
      </c>
      <c r="Y1420" s="26">
        <v>0</v>
      </c>
      <c r="Z1420" s="26">
        <v>21.12771607450912</v>
      </c>
      <c r="AA1420" s="26">
        <v>0</v>
      </c>
      <c r="AB1420" s="26">
        <v>0</v>
      </c>
      <c r="AC1420" s="26">
        <v>21.12771607450912</v>
      </c>
      <c r="AD1420" s="26">
        <v>0</v>
      </c>
      <c r="AE1420" s="26">
        <v>21.12771607450912</v>
      </c>
      <c r="AF1420" s="26">
        <v>0</v>
      </c>
      <c r="AG1420" s="26">
        <v>0</v>
      </c>
      <c r="AH1420" s="26">
        <v>21.12771607450912</v>
      </c>
      <c r="AI1420" s="26"/>
      <c r="AJ1420" s="26"/>
      <c r="AK1420" s="26"/>
      <c r="AL1420" s="26"/>
      <c r="AM1420" s="26"/>
      <c r="AN1420" s="26"/>
      <c r="AO1420" s="26"/>
      <c r="AP1420" s="26"/>
      <c r="AQ1420" s="26"/>
      <c r="AR1420" s="26"/>
      <c r="AS1420" s="26"/>
      <c r="AT1420" s="26"/>
      <c r="AU1420" s="26"/>
      <c r="AV1420" s="26"/>
      <c r="AW1420" s="26"/>
      <c r="AX1420" s="26"/>
      <c r="AY1420" s="26"/>
      <c r="AZ1420" s="26"/>
      <c r="BA1420" s="26"/>
      <c r="BB1420" s="26"/>
      <c r="BC1420" s="26"/>
      <c r="BD1420" s="26"/>
      <c r="BE1420" s="26"/>
      <c r="BF1420" s="26"/>
      <c r="BG1420" s="26"/>
      <c r="BH1420" s="26"/>
      <c r="BI1420" s="26"/>
      <c r="BJ1420" s="26"/>
      <c r="BK1420" s="26"/>
      <c r="BL1420" s="41"/>
      <c r="BM1420" t="s">
        <v>100</v>
      </c>
    </row>
    <row r="1421" spans="1:65" x14ac:dyDescent="0.2">
      <c r="A1421" s="6"/>
      <c r="B1421" s="40" t="s">
        <v>58</v>
      </c>
      <c r="C1421" s="24" t="s">
        <v>83</v>
      </c>
      <c r="D1421" s="25"/>
      <c r="E1421" s="26"/>
      <c r="F1421" s="26"/>
      <c r="G1421" s="26"/>
      <c r="H1421" s="26"/>
      <c r="I1421" s="26"/>
      <c r="J1421" s="26"/>
      <c r="K1421" s="26"/>
      <c r="L1421" s="26"/>
      <c r="M1421" s="26"/>
      <c r="N1421" s="26"/>
      <c r="O1421" s="26"/>
      <c r="P1421" s="26"/>
      <c r="Q1421" s="26"/>
      <c r="R1421" s="26"/>
      <c r="S1421" s="26"/>
      <c r="T1421" s="26"/>
      <c r="U1421" s="26"/>
      <c r="V1421" s="26"/>
      <c r="W1421" s="30"/>
      <c r="X1421" s="30"/>
      <c r="Y1421" s="30"/>
      <c r="Z1421" s="30"/>
      <c r="AA1421" s="30"/>
      <c r="AB1421" s="30"/>
      <c r="AC1421" s="30"/>
      <c r="AD1421" s="30"/>
      <c r="AE1421" s="30"/>
      <c r="AF1421" s="30"/>
      <c r="AG1421" s="30"/>
      <c r="AH1421" s="30"/>
      <c r="AI1421" s="30"/>
      <c r="AJ1421" s="30"/>
      <c r="AK1421" s="30"/>
      <c r="AL1421" s="30"/>
      <c r="AM1421" s="30"/>
      <c r="AN1421" s="30"/>
      <c r="AO1421" s="30"/>
      <c r="AP1421" s="30"/>
      <c r="AQ1421" s="30"/>
      <c r="AR1421" s="30"/>
      <c r="AS1421" s="30"/>
      <c r="AT1421" s="30"/>
      <c r="AU1421" s="30"/>
      <c r="AV1421" s="30"/>
      <c r="AW1421" s="30"/>
      <c r="AX1421" s="30"/>
      <c r="AY1421" s="30"/>
      <c r="AZ1421" s="30"/>
      <c r="BA1421" s="30"/>
      <c r="BB1421" s="30"/>
      <c r="BC1421" s="30"/>
      <c r="BD1421" s="30"/>
      <c r="BE1421" s="30"/>
      <c r="BF1421" s="30"/>
      <c r="BG1421" s="30"/>
      <c r="BH1421" s="30"/>
      <c r="BI1421" s="30"/>
      <c r="BJ1421" s="30"/>
      <c r="BK1421" s="30"/>
      <c r="BL1421" s="43"/>
      <c r="BM1421" t="s">
        <v>100</v>
      </c>
    </row>
    <row r="1422" spans="1:65" x14ac:dyDescent="0.2">
      <c r="A1422" s="6"/>
      <c r="B1422" s="40" t="s">
        <v>58</v>
      </c>
      <c r="C1422" s="24" t="s">
        <v>75</v>
      </c>
      <c r="D1422" s="25"/>
      <c r="E1422" s="26"/>
      <c r="F1422" s="26"/>
      <c r="G1422" s="26"/>
      <c r="H1422" s="26"/>
      <c r="I1422" s="26"/>
      <c r="J1422" s="26"/>
      <c r="K1422" s="26"/>
      <c r="L1422" s="26"/>
      <c r="M1422" s="26"/>
      <c r="N1422" s="26"/>
      <c r="O1422" s="26"/>
      <c r="P1422" s="26"/>
      <c r="Q1422" s="26"/>
      <c r="R1422" s="26"/>
      <c r="S1422" s="26"/>
      <c r="T1422" s="26"/>
      <c r="U1422" s="26"/>
      <c r="V1422" s="26"/>
      <c r="W1422" s="26"/>
      <c r="X1422" s="26"/>
      <c r="Y1422" s="26"/>
      <c r="Z1422" s="26"/>
      <c r="AA1422" s="26"/>
      <c r="AB1422" s="26"/>
      <c r="AC1422" s="26"/>
      <c r="AD1422" s="26"/>
      <c r="AE1422" s="26"/>
      <c r="AF1422" s="26"/>
      <c r="AG1422" s="26"/>
      <c r="AH1422" s="26"/>
      <c r="AI1422" s="26"/>
      <c r="AJ1422" s="26"/>
      <c r="AK1422" s="26"/>
      <c r="AL1422" s="26"/>
      <c r="AM1422" s="26"/>
      <c r="AN1422" s="26"/>
      <c r="AO1422" s="26"/>
      <c r="AP1422" s="26"/>
      <c r="AQ1422" s="26"/>
      <c r="AR1422" s="26"/>
      <c r="AS1422" s="26"/>
      <c r="AT1422" s="26"/>
      <c r="AU1422" s="26"/>
      <c r="AV1422" s="26"/>
      <c r="AW1422" s="26"/>
      <c r="AX1422" s="26"/>
      <c r="AY1422" s="26"/>
      <c r="AZ1422" s="26"/>
      <c r="BA1422" s="26"/>
      <c r="BB1422" s="26"/>
      <c r="BC1422" s="26"/>
      <c r="BD1422" s="26"/>
      <c r="BE1422" s="26"/>
      <c r="BF1422" s="26"/>
      <c r="BG1422" s="26"/>
      <c r="BH1422" s="26"/>
      <c r="BI1422" s="26"/>
      <c r="BJ1422" s="26"/>
      <c r="BK1422" s="26"/>
      <c r="BL1422" s="41"/>
      <c r="BM1422" t="s">
        <v>100</v>
      </c>
    </row>
    <row r="1423" spans="1:65" x14ac:dyDescent="0.2">
      <c r="A1423" s="6"/>
      <c r="B1423" s="40" t="s">
        <v>58</v>
      </c>
      <c r="C1423" s="24" t="s">
        <v>79</v>
      </c>
      <c r="D1423" s="25"/>
      <c r="E1423" s="26"/>
      <c r="F1423" s="26"/>
      <c r="G1423" s="26"/>
      <c r="H1423" s="26"/>
      <c r="I1423" s="26"/>
      <c r="J1423" s="26"/>
      <c r="K1423" s="26"/>
      <c r="L1423" s="26"/>
      <c r="M1423" s="26"/>
      <c r="N1423" s="26"/>
      <c r="O1423" s="26"/>
      <c r="P1423" s="26"/>
      <c r="Q1423" s="26"/>
      <c r="R1423" s="26"/>
      <c r="S1423" s="26"/>
      <c r="T1423" s="26"/>
      <c r="U1423" s="26"/>
      <c r="V1423" s="26"/>
      <c r="W1423" s="26"/>
      <c r="X1423" s="26"/>
      <c r="Y1423" s="26"/>
      <c r="Z1423" s="26"/>
      <c r="AA1423" s="26"/>
      <c r="AB1423" s="26"/>
      <c r="AC1423" s="26"/>
      <c r="AD1423" s="26"/>
      <c r="AE1423" s="26"/>
      <c r="AF1423" s="26"/>
      <c r="AG1423" s="26"/>
      <c r="AH1423" s="26"/>
      <c r="AI1423" s="26"/>
      <c r="AJ1423" s="26"/>
      <c r="AK1423" s="26"/>
      <c r="AL1423" s="26"/>
      <c r="AM1423" s="26"/>
      <c r="AN1423" s="26"/>
      <c r="AO1423" s="26"/>
      <c r="AP1423" s="26"/>
      <c r="AQ1423" s="26"/>
      <c r="AR1423" s="26"/>
      <c r="AS1423" s="26"/>
      <c r="AT1423" s="26"/>
      <c r="AU1423" s="26"/>
      <c r="AV1423" s="26"/>
      <c r="AW1423" s="26"/>
      <c r="AX1423" s="26"/>
      <c r="AY1423" s="26"/>
      <c r="AZ1423" s="26"/>
      <c r="BA1423" s="26"/>
      <c r="BB1423" s="26"/>
      <c r="BC1423" s="26"/>
      <c r="BD1423" s="26"/>
      <c r="BE1423" s="26"/>
      <c r="BF1423" s="26"/>
      <c r="BG1423" s="26"/>
      <c r="BH1423" s="26"/>
      <c r="BI1423" s="26"/>
      <c r="BJ1423" s="26"/>
      <c r="BK1423" s="26"/>
      <c r="BL1423" s="41"/>
      <c r="BM1423" t="s">
        <v>100</v>
      </c>
    </row>
    <row r="1424" spans="1:65" x14ac:dyDescent="0.2">
      <c r="A1424" s="6"/>
      <c r="B1424" s="40" t="s">
        <v>58</v>
      </c>
      <c r="C1424" s="24" t="s">
        <v>80</v>
      </c>
      <c r="D1424" s="25"/>
      <c r="E1424" s="26"/>
      <c r="F1424" s="26"/>
      <c r="G1424" s="26"/>
      <c r="H1424" s="26"/>
      <c r="I1424" s="26"/>
      <c r="J1424" s="26"/>
      <c r="K1424" s="26"/>
      <c r="L1424" s="26"/>
      <c r="M1424" s="26"/>
      <c r="N1424" s="26"/>
      <c r="O1424" s="26"/>
      <c r="P1424" s="26"/>
      <c r="Q1424" s="26"/>
      <c r="R1424" s="26"/>
      <c r="S1424" s="26"/>
      <c r="T1424" s="26"/>
      <c r="U1424" s="26"/>
      <c r="V1424" s="26"/>
      <c r="W1424" s="26"/>
      <c r="X1424" s="26"/>
      <c r="Y1424" s="26"/>
      <c r="Z1424" s="26"/>
      <c r="AA1424" s="26"/>
      <c r="AB1424" s="26"/>
      <c r="AC1424" s="26"/>
      <c r="AD1424" s="26"/>
      <c r="AE1424" s="26"/>
      <c r="AF1424" s="26"/>
      <c r="AG1424" s="26"/>
      <c r="AH1424" s="26"/>
      <c r="AI1424" s="26"/>
      <c r="AJ1424" s="26"/>
      <c r="AK1424" s="26"/>
      <c r="AL1424" s="26"/>
      <c r="AM1424" s="26"/>
      <c r="AN1424" s="26"/>
      <c r="AO1424" s="26"/>
      <c r="AP1424" s="26"/>
      <c r="AQ1424" s="26"/>
      <c r="AR1424" s="26"/>
      <c r="AS1424" s="26"/>
      <c r="AT1424" s="26"/>
      <c r="AU1424" s="26"/>
      <c r="AV1424" s="26"/>
      <c r="AW1424" s="26"/>
      <c r="AX1424" s="26"/>
      <c r="AY1424" s="26"/>
      <c r="AZ1424" s="26"/>
      <c r="BA1424" s="26"/>
      <c r="BB1424" s="26"/>
      <c r="BC1424" s="26"/>
      <c r="BD1424" s="26"/>
      <c r="BE1424" s="26"/>
      <c r="BF1424" s="26"/>
      <c r="BG1424" s="26"/>
      <c r="BH1424" s="26"/>
      <c r="BI1424" s="26"/>
      <c r="BJ1424" s="26"/>
      <c r="BK1424" s="26"/>
      <c r="BL1424" s="41"/>
      <c r="BM1424" t="s">
        <v>100</v>
      </c>
    </row>
    <row r="1425" spans="1:65" x14ac:dyDescent="0.2">
      <c r="A1425" s="6"/>
      <c r="B1425" s="40" t="s">
        <v>58</v>
      </c>
      <c r="C1425" s="24" t="s">
        <v>78</v>
      </c>
      <c r="D1425" s="25"/>
      <c r="E1425" s="26"/>
      <c r="F1425" s="26"/>
      <c r="G1425" s="26"/>
      <c r="H1425" s="26"/>
      <c r="I1425" s="26"/>
      <c r="J1425" s="26"/>
      <c r="K1425" s="26"/>
      <c r="L1425" s="26"/>
      <c r="M1425" s="26"/>
      <c r="N1425" s="26"/>
      <c r="O1425" s="26"/>
      <c r="P1425" s="26"/>
      <c r="Q1425" s="26"/>
      <c r="R1425" s="26"/>
      <c r="S1425" s="26"/>
      <c r="T1425" s="26"/>
      <c r="U1425" s="26"/>
      <c r="V1425" s="26"/>
      <c r="W1425" s="26"/>
      <c r="X1425" s="26"/>
      <c r="Y1425" s="26"/>
      <c r="Z1425" s="26"/>
      <c r="AA1425" s="26"/>
      <c r="AB1425" s="26"/>
      <c r="AC1425" s="26"/>
      <c r="AD1425" s="26"/>
      <c r="AE1425" s="26"/>
      <c r="AF1425" s="26"/>
      <c r="AG1425" s="26"/>
      <c r="AH1425" s="26"/>
      <c r="AI1425" s="26"/>
      <c r="AJ1425" s="26"/>
      <c r="AK1425" s="26"/>
      <c r="AL1425" s="26"/>
      <c r="AM1425" s="26"/>
      <c r="AN1425" s="26"/>
      <c r="AO1425" s="26"/>
      <c r="AP1425" s="26"/>
      <c r="AQ1425" s="26"/>
      <c r="AR1425" s="26"/>
      <c r="AS1425" s="26"/>
      <c r="AT1425" s="26"/>
      <c r="AU1425" s="26"/>
      <c r="AV1425" s="26"/>
      <c r="AW1425" s="26"/>
      <c r="AX1425" s="26"/>
      <c r="AY1425" s="26"/>
      <c r="AZ1425" s="26"/>
      <c r="BA1425" s="26"/>
      <c r="BB1425" s="26"/>
      <c r="BC1425" s="26"/>
      <c r="BD1425" s="26"/>
      <c r="BE1425" s="26"/>
      <c r="BF1425" s="26"/>
      <c r="BG1425" s="26"/>
      <c r="BH1425" s="26"/>
      <c r="BI1425" s="26"/>
      <c r="BJ1425" s="26"/>
      <c r="BK1425" s="26"/>
      <c r="BL1425" s="41"/>
      <c r="BM1425" t="s">
        <v>100</v>
      </c>
    </row>
    <row r="1426" spans="1:65" x14ac:dyDescent="0.2">
      <c r="A1426" s="6"/>
      <c r="B1426" s="40" t="s">
        <v>58</v>
      </c>
      <c r="C1426" s="31" t="s">
        <v>93</v>
      </c>
      <c r="D1426" s="27">
        <v>0</v>
      </c>
      <c r="E1426" s="28">
        <v>0</v>
      </c>
      <c r="F1426" s="28">
        <v>0</v>
      </c>
      <c r="G1426" s="28">
        <v>0</v>
      </c>
      <c r="H1426" s="28">
        <v>0</v>
      </c>
      <c r="I1426" s="28">
        <v>0</v>
      </c>
      <c r="J1426" s="28">
        <v>0</v>
      </c>
      <c r="K1426" s="28">
        <v>0</v>
      </c>
      <c r="L1426" s="28">
        <v>0</v>
      </c>
      <c r="M1426" s="28">
        <v>0</v>
      </c>
      <c r="N1426" s="28">
        <v>0</v>
      </c>
      <c r="O1426" s="28">
        <v>0</v>
      </c>
      <c r="P1426" s="28">
        <v>0</v>
      </c>
      <c r="Q1426" s="28">
        <v>0</v>
      </c>
      <c r="R1426" s="28">
        <v>0</v>
      </c>
      <c r="S1426" s="28">
        <v>0</v>
      </c>
      <c r="T1426" s="28">
        <v>0</v>
      </c>
      <c r="U1426" s="28">
        <v>0</v>
      </c>
      <c r="V1426" s="28">
        <v>0</v>
      </c>
      <c r="W1426" s="28">
        <v>0</v>
      </c>
      <c r="X1426" s="28">
        <v>48.651896648640268</v>
      </c>
      <c r="Y1426" s="28">
        <v>70.3611094958423</v>
      </c>
      <c r="Z1426" s="28">
        <v>92.070322343044339</v>
      </c>
      <c r="AA1426" s="28">
        <v>93.750201908601639</v>
      </c>
      <c r="AB1426" s="28">
        <v>95.430081474158939</v>
      </c>
      <c r="AC1426" s="28">
        <v>97.109961039716239</v>
      </c>
      <c r="AD1426" s="28">
        <v>97.109961039716239</v>
      </c>
      <c r="AE1426" s="28">
        <v>97.109961039716239</v>
      </c>
      <c r="AF1426" s="28">
        <v>97.109961039716239</v>
      </c>
      <c r="AG1426" s="28">
        <v>97.109961039716239</v>
      </c>
      <c r="AH1426" s="28">
        <v>97.109961039716239</v>
      </c>
      <c r="AI1426" s="28">
        <v>97.109961039716239</v>
      </c>
      <c r="AJ1426" s="28">
        <v>97.109961039716239</v>
      </c>
      <c r="AK1426" s="28">
        <v>97.109961039716239</v>
      </c>
      <c r="AL1426" s="28">
        <v>97.109961039716239</v>
      </c>
      <c r="AM1426" s="28">
        <v>97.109961039716239</v>
      </c>
      <c r="AN1426" s="28">
        <v>97.109961039716239</v>
      </c>
      <c r="AO1426" s="28">
        <v>97.109961039716239</v>
      </c>
      <c r="AP1426" s="28">
        <v>97.109961039716239</v>
      </c>
      <c r="AQ1426" s="28">
        <v>97.109961039716239</v>
      </c>
      <c r="AR1426" s="28">
        <v>97.109961039716239</v>
      </c>
      <c r="AS1426" s="28">
        <v>97.109961039716239</v>
      </c>
      <c r="AT1426" s="28">
        <v>97.109961039716239</v>
      </c>
      <c r="AU1426" s="28">
        <v>97.109961039716239</v>
      </c>
      <c r="AV1426" s="28">
        <v>97.109961039716239</v>
      </c>
      <c r="AW1426" s="28">
        <v>97.109961039716239</v>
      </c>
      <c r="AX1426" s="28">
        <v>97.109961039716239</v>
      </c>
      <c r="AY1426" s="28">
        <v>97.109961039716239</v>
      </c>
      <c r="AZ1426" s="28">
        <v>97.109961039716239</v>
      </c>
      <c r="BA1426" s="28">
        <v>97.109961039716239</v>
      </c>
      <c r="BB1426" s="28">
        <v>97.109961039716239</v>
      </c>
      <c r="BC1426" s="28">
        <v>97.109961039716239</v>
      </c>
      <c r="BD1426" s="28">
        <v>97.109961039716239</v>
      </c>
      <c r="BE1426" s="28">
        <v>97.109961039716239</v>
      </c>
      <c r="BF1426" s="28">
        <v>97.109961039716239</v>
      </c>
      <c r="BG1426" s="28">
        <v>97.109961039716239</v>
      </c>
      <c r="BH1426" s="28">
        <v>97.109961039716239</v>
      </c>
      <c r="BI1426" s="28">
        <v>97.109961039716239</v>
      </c>
      <c r="BJ1426" s="28">
        <v>97.109961039716239</v>
      </c>
      <c r="BK1426" s="28">
        <v>97.109961039716239</v>
      </c>
      <c r="BL1426" s="42">
        <v>97.109961039716239</v>
      </c>
      <c r="BM1426" t="s">
        <v>100</v>
      </c>
    </row>
    <row r="1427" spans="1:65" x14ac:dyDescent="0.2">
      <c r="A1427" s="6"/>
      <c r="B1427" s="40" t="s">
        <v>58</v>
      </c>
      <c r="C1427" s="24" t="s">
        <v>74</v>
      </c>
      <c r="D1427" s="35">
        <v>0</v>
      </c>
      <c r="E1427" s="29">
        <v>0</v>
      </c>
      <c r="F1427" s="29">
        <v>0</v>
      </c>
      <c r="G1427" s="29">
        <v>0</v>
      </c>
      <c r="H1427" s="29">
        <v>0</v>
      </c>
      <c r="I1427" s="29">
        <v>0</v>
      </c>
      <c r="J1427" s="29">
        <v>0</v>
      </c>
      <c r="K1427" s="29">
        <v>0</v>
      </c>
      <c r="L1427" s="29">
        <v>0</v>
      </c>
      <c r="M1427" s="29">
        <v>0</v>
      </c>
      <c r="N1427" s="29">
        <v>0</v>
      </c>
      <c r="O1427" s="29">
        <v>0</v>
      </c>
      <c r="P1427" s="29">
        <v>0</v>
      </c>
      <c r="Q1427" s="29">
        <v>0</v>
      </c>
      <c r="R1427" s="29">
        <v>0</v>
      </c>
      <c r="S1427" s="29">
        <v>0</v>
      </c>
      <c r="T1427" s="29">
        <v>0</v>
      </c>
      <c r="U1427" s="29">
        <v>0</v>
      </c>
      <c r="V1427" s="29">
        <v>0</v>
      </c>
      <c r="W1427" s="29">
        <v>0</v>
      </c>
      <c r="X1427" s="26">
        <v>48.651896648640268</v>
      </c>
      <c r="Y1427" s="26">
        <v>0</v>
      </c>
      <c r="Z1427" s="26">
        <v>92.070322343044339</v>
      </c>
      <c r="AA1427" s="26">
        <v>0</v>
      </c>
      <c r="AB1427" s="26">
        <v>0</v>
      </c>
      <c r="AC1427" s="26">
        <v>97.109961039716225</v>
      </c>
      <c r="AD1427" s="26">
        <v>0</v>
      </c>
      <c r="AE1427" s="26">
        <v>97.109961039716225</v>
      </c>
      <c r="AF1427" s="26">
        <v>0</v>
      </c>
      <c r="AG1427" s="26">
        <v>0</v>
      </c>
      <c r="AH1427" s="26">
        <v>97.109961039716225</v>
      </c>
      <c r="AI1427" s="26"/>
      <c r="AJ1427" s="26"/>
      <c r="AK1427" s="26"/>
      <c r="AL1427" s="26"/>
      <c r="AM1427" s="26"/>
      <c r="AN1427" s="26"/>
      <c r="AO1427" s="26"/>
      <c r="AP1427" s="26"/>
      <c r="AQ1427" s="26"/>
      <c r="AR1427" s="26"/>
      <c r="AS1427" s="26"/>
      <c r="AT1427" s="26"/>
      <c r="AU1427" s="26"/>
      <c r="AV1427" s="26"/>
      <c r="AW1427" s="26"/>
      <c r="AX1427" s="26"/>
      <c r="AY1427" s="26"/>
      <c r="AZ1427" s="26"/>
      <c r="BA1427" s="26"/>
      <c r="BB1427" s="26"/>
      <c r="BC1427" s="26"/>
      <c r="BD1427" s="26"/>
      <c r="BE1427" s="26"/>
      <c r="BF1427" s="26"/>
      <c r="BG1427" s="26"/>
      <c r="BH1427" s="26"/>
      <c r="BI1427" s="26"/>
      <c r="BJ1427" s="26"/>
      <c r="BK1427" s="26"/>
      <c r="BL1427" s="41"/>
      <c r="BM1427" t="s">
        <v>100</v>
      </c>
    </row>
    <row r="1428" spans="1:65" x14ac:dyDescent="0.2">
      <c r="A1428" s="6"/>
      <c r="B1428" s="40" t="s">
        <v>58</v>
      </c>
      <c r="C1428" s="24" t="s">
        <v>83</v>
      </c>
      <c r="D1428" s="25"/>
      <c r="E1428" s="26"/>
      <c r="F1428" s="26"/>
      <c r="G1428" s="26"/>
      <c r="H1428" s="26"/>
      <c r="I1428" s="26"/>
      <c r="J1428" s="26"/>
      <c r="K1428" s="26"/>
      <c r="L1428" s="26"/>
      <c r="M1428" s="26"/>
      <c r="N1428" s="26"/>
      <c r="O1428" s="26"/>
      <c r="P1428" s="26"/>
      <c r="Q1428" s="26"/>
      <c r="R1428" s="26"/>
      <c r="S1428" s="26"/>
      <c r="T1428" s="26"/>
      <c r="U1428" s="26"/>
      <c r="V1428" s="26"/>
      <c r="W1428" s="30"/>
      <c r="X1428" s="30">
        <v>48.651896648640268</v>
      </c>
      <c r="Y1428" s="30">
        <v>21.709212847202036</v>
      </c>
      <c r="Z1428" s="30">
        <v>21.709212847202036</v>
      </c>
      <c r="AA1428" s="30">
        <v>1.6798795655572956</v>
      </c>
      <c r="AB1428" s="30">
        <v>1.6798795655572956</v>
      </c>
      <c r="AC1428" s="30">
        <v>1.6798795655572956</v>
      </c>
      <c r="AD1428" s="30">
        <v>-2.8421709430404009E-15</v>
      </c>
      <c r="AE1428" s="30">
        <v>-2.8421709430404009E-15</v>
      </c>
      <c r="AF1428" s="30">
        <v>-2.8421709430404009E-15</v>
      </c>
      <c r="AG1428" s="30">
        <v>-2.8421709430404009E-15</v>
      </c>
      <c r="AH1428" s="30">
        <v>-2.8421709430404009E-15</v>
      </c>
      <c r="AI1428" s="30"/>
      <c r="AJ1428" s="30"/>
      <c r="AK1428" s="30"/>
      <c r="AL1428" s="30"/>
      <c r="AM1428" s="30"/>
      <c r="AN1428" s="30"/>
      <c r="AO1428" s="30"/>
      <c r="AP1428" s="30"/>
      <c r="AQ1428" s="30"/>
      <c r="AR1428" s="30"/>
      <c r="AS1428" s="30"/>
      <c r="AT1428" s="30"/>
      <c r="AU1428" s="30"/>
      <c r="AV1428" s="30"/>
      <c r="AW1428" s="30"/>
      <c r="AX1428" s="30"/>
      <c r="AY1428" s="30"/>
      <c r="AZ1428" s="30"/>
      <c r="BA1428" s="30"/>
      <c r="BB1428" s="30"/>
      <c r="BC1428" s="30"/>
      <c r="BD1428" s="30"/>
      <c r="BE1428" s="30"/>
      <c r="BF1428" s="30"/>
      <c r="BG1428" s="30"/>
      <c r="BH1428" s="30"/>
      <c r="BI1428" s="30"/>
      <c r="BJ1428" s="30"/>
      <c r="BK1428" s="30"/>
      <c r="BL1428" s="43"/>
      <c r="BM1428" t="s">
        <v>100</v>
      </c>
    </row>
    <row r="1429" spans="1:65" x14ac:dyDescent="0.2">
      <c r="A1429" s="6"/>
      <c r="B1429" s="40" t="s">
        <v>58</v>
      </c>
      <c r="C1429" s="24" t="s">
        <v>75</v>
      </c>
      <c r="D1429" s="25"/>
      <c r="E1429" s="26"/>
      <c r="F1429" s="26"/>
      <c r="G1429" s="26"/>
      <c r="H1429" s="26"/>
      <c r="I1429" s="26"/>
      <c r="J1429" s="26"/>
      <c r="K1429" s="26"/>
      <c r="L1429" s="26"/>
      <c r="M1429" s="26"/>
      <c r="N1429" s="26"/>
      <c r="O1429" s="26"/>
      <c r="P1429" s="26"/>
      <c r="Q1429" s="26"/>
      <c r="R1429" s="26"/>
      <c r="S1429" s="26"/>
      <c r="T1429" s="26"/>
      <c r="U1429" s="26"/>
      <c r="V1429" s="26"/>
      <c r="W1429" s="26"/>
      <c r="X1429" s="26"/>
      <c r="Y1429" s="26"/>
      <c r="Z1429" s="26"/>
      <c r="AA1429" s="26"/>
      <c r="AB1429" s="26"/>
      <c r="AC1429" s="26"/>
      <c r="AD1429" s="26"/>
      <c r="AE1429" s="26"/>
      <c r="AF1429" s="26"/>
      <c r="AG1429" s="26"/>
      <c r="AH1429" s="26"/>
      <c r="AI1429" s="26"/>
      <c r="AJ1429" s="26"/>
      <c r="AK1429" s="26"/>
      <c r="AL1429" s="26"/>
      <c r="AM1429" s="26"/>
      <c r="AN1429" s="26"/>
      <c r="AO1429" s="26"/>
      <c r="AP1429" s="26"/>
      <c r="AQ1429" s="26"/>
      <c r="AR1429" s="26"/>
      <c r="AS1429" s="26"/>
      <c r="AT1429" s="26"/>
      <c r="AU1429" s="26"/>
      <c r="AV1429" s="26"/>
      <c r="AW1429" s="26"/>
      <c r="AX1429" s="26"/>
      <c r="AY1429" s="26"/>
      <c r="AZ1429" s="26"/>
      <c r="BA1429" s="26"/>
      <c r="BB1429" s="26"/>
      <c r="BC1429" s="26"/>
      <c r="BD1429" s="26"/>
      <c r="BE1429" s="26"/>
      <c r="BF1429" s="26"/>
      <c r="BG1429" s="26"/>
      <c r="BH1429" s="26"/>
      <c r="BI1429" s="26"/>
      <c r="BJ1429" s="26"/>
      <c r="BK1429" s="26"/>
      <c r="BL1429" s="41"/>
      <c r="BM1429" t="s">
        <v>100</v>
      </c>
    </row>
    <row r="1430" spans="1:65" x14ac:dyDescent="0.2">
      <c r="A1430" s="6"/>
      <c r="B1430" s="40" t="s">
        <v>58</v>
      </c>
      <c r="C1430" s="24" t="s">
        <v>79</v>
      </c>
      <c r="D1430" s="25"/>
      <c r="E1430" s="26"/>
      <c r="F1430" s="26"/>
      <c r="G1430" s="26"/>
      <c r="H1430" s="26"/>
      <c r="I1430" s="26"/>
      <c r="J1430" s="26"/>
      <c r="K1430" s="26"/>
      <c r="L1430" s="26"/>
      <c r="M1430" s="26"/>
      <c r="N1430" s="26"/>
      <c r="O1430" s="26"/>
      <c r="P1430" s="26"/>
      <c r="Q1430" s="26"/>
      <c r="R1430" s="26"/>
      <c r="S1430" s="26"/>
      <c r="T1430" s="26"/>
      <c r="U1430" s="26"/>
      <c r="V1430" s="26"/>
      <c r="W1430" s="26"/>
      <c r="X1430" s="26"/>
      <c r="Y1430" s="26"/>
      <c r="Z1430" s="26"/>
      <c r="AA1430" s="26"/>
      <c r="AB1430" s="26"/>
      <c r="AC1430" s="26"/>
      <c r="AD1430" s="26"/>
      <c r="AE1430" s="26"/>
      <c r="AF1430" s="26"/>
      <c r="AG1430" s="26"/>
      <c r="AH1430" s="26"/>
      <c r="AI1430" s="26"/>
      <c r="AJ1430" s="26"/>
      <c r="AK1430" s="26"/>
      <c r="AL1430" s="26"/>
      <c r="AM1430" s="26"/>
      <c r="AN1430" s="26"/>
      <c r="AO1430" s="26"/>
      <c r="AP1430" s="26"/>
      <c r="AQ1430" s="26"/>
      <c r="AR1430" s="26"/>
      <c r="AS1430" s="26"/>
      <c r="AT1430" s="26"/>
      <c r="AU1430" s="26"/>
      <c r="AV1430" s="26"/>
      <c r="AW1430" s="26"/>
      <c r="AX1430" s="26"/>
      <c r="AY1430" s="26"/>
      <c r="AZ1430" s="26"/>
      <c r="BA1430" s="26"/>
      <c r="BB1430" s="26"/>
      <c r="BC1430" s="26"/>
      <c r="BD1430" s="26"/>
      <c r="BE1430" s="26"/>
      <c r="BF1430" s="26"/>
      <c r="BG1430" s="26"/>
      <c r="BH1430" s="26"/>
      <c r="BI1430" s="26"/>
      <c r="BJ1430" s="26"/>
      <c r="BK1430" s="26"/>
      <c r="BL1430" s="41"/>
      <c r="BM1430" t="s">
        <v>100</v>
      </c>
    </row>
    <row r="1431" spans="1:65" x14ac:dyDescent="0.2">
      <c r="A1431" s="6"/>
      <c r="B1431" s="40" t="s">
        <v>58</v>
      </c>
      <c r="C1431" s="24" t="s">
        <v>80</v>
      </c>
      <c r="D1431" s="25"/>
      <c r="E1431" s="26"/>
      <c r="F1431" s="26"/>
      <c r="G1431" s="26"/>
      <c r="H1431" s="26"/>
      <c r="I1431" s="26"/>
      <c r="J1431" s="26"/>
      <c r="K1431" s="26"/>
      <c r="L1431" s="26"/>
      <c r="M1431" s="26"/>
      <c r="N1431" s="26"/>
      <c r="O1431" s="26"/>
      <c r="P1431" s="26"/>
      <c r="Q1431" s="26"/>
      <c r="R1431" s="26"/>
      <c r="S1431" s="26"/>
      <c r="T1431" s="26"/>
      <c r="U1431" s="26"/>
      <c r="V1431" s="26"/>
      <c r="W1431" s="26"/>
      <c r="X1431" s="26"/>
      <c r="Y1431" s="26"/>
      <c r="Z1431" s="26"/>
      <c r="AA1431" s="26"/>
      <c r="AB1431" s="26"/>
      <c r="AC1431" s="26"/>
      <c r="AD1431" s="26"/>
      <c r="AE1431" s="26"/>
      <c r="AF1431" s="26"/>
      <c r="AG1431" s="26"/>
      <c r="AH1431" s="26"/>
      <c r="AI1431" s="26"/>
      <c r="AJ1431" s="26"/>
      <c r="AK1431" s="26"/>
      <c r="AL1431" s="26"/>
      <c r="AM1431" s="26"/>
      <c r="AN1431" s="26"/>
      <c r="AO1431" s="26"/>
      <c r="AP1431" s="26"/>
      <c r="AQ1431" s="26"/>
      <c r="AR1431" s="26"/>
      <c r="AS1431" s="26"/>
      <c r="AT1431" s="26"/>
      <c r="AU1431" s="26"/>
      <c r="AV1431" s="26"/>
      <c r="AW1431" s="26"/>
      <c r="AX1431" s="26"/>
      <c r="AY1431" s="26"/>
      <c r="AZ1431" s="26"/>
      <c r="BA1431" s="26"/>
      <c r="BB1431" s="26"/>
      <c r="BC1431" s="26"/>
      <c r="BD1431" s="26"/>
      <c r="BE1431" s="26"/>
      <c r="BF1431" s="26"/>
      <c r="BG1431" s="26"/>
      <c r="BH1431" s="26"/>
      <c r="BI1431" s="26"/>
      <c r="BJ1431" s="26"/>
      <c r="BK1431" s="26"/>
      <c r="BL1431" s="41"/>
      <c r="BM1431" t="s">
        <v>100</v>
      </c>
    </row>
    <row r="1432" spans="1:65" x14ac:dyDescent="0.2">
      <c r="A1432" s="6"/>
      <c r="B1432" s="46" t="s">
        <v>58</v>
      </c>
      <c r="C1432" s="24" t="s">
        <v>78</v>
      </c>
      <c r="D1432" s="25"/>
      <c r="E1432" s="26"/>
      <c r="F1432" s="26"/>
      <c r="G1432" s="26"/>
      <c r="H1432" s="26"/>
      <c r="I1432" s="26"/>
      <c r="J1432" s="26"/>
      <c r="K1432" s="26"/>
      <c r="L1432" s="26"/>
      <c r="M1432" s="26"/>
      <c r="N1432" s="26"/>
      <c r="O1432" s="26"/>
      <c r="P1432" s="26"/>
      <c r="Q1432" s="26"/>
      <c r="R1432" s="26"/>
      <c r="S1432" s="26"/>
      <c r="T1432" s="26"/>
      <c r="U1432" s="26"/>
      <c r="V1432" s="26"/>
      <c r="W1432" s="26"/>
      <c r="X1432" s="26"/>
      <c r="Y1432" s="26"/>
      <c r="Z1432" s="26"/>
      <c r="AA1432" s="26"/>
      <c r="AB1432" s="26"/>
      <c r="AC1432" s="26"/>
      <c r="AD1432" s="26"/>
      <c r="AE1432" s="26"/>
      <c r="AF1432" s="26"/>
      <c r="AG1432" s="26"/>
      <c r="AH1432" s="26"/>
      <c r="AI1432" s="26"/>
      <c r="AJ1432" s="26"/>
      <c r="AK1432" s="26"/>
      <c r="AL1432" s="26"/>
      <c r="AM1432" s="26"/>
      <c r="AN1432" s="26"/>
      <c r="AO1432" s="26"/>
      <c r="AP1432" s="26"/>
      <c r="AQ1432" s="26"/>
      <c r="AR1432" s="26"/>
      <c r="AS1432" s="26"/>
      <c r="AT1432" s="26"/>
      <c r="AU1432" s="26"/>
      <c r="AV1432" s="26"/>
      <c r="AW1432" s="26"/>
      <c r="AX1432" s="26"/>
      <c r="AY1432" s="26"/>
      <c r="AZ1432" s="26"/>
      <c r="BA1432" s="26"/>
      <c r="BB1432" s="26"/>
      <c r="BC1432" s="26"/>
      <c r="BD1432" s="26"/>
      <c r="BE1432" s="26"/>
      <c r="BF1432" s="26"/>
      <c r="BG1432" s="26"/>
      <c r="BH1432" s="26"/>
      <c r="BI1432" s="26"/>
      <c r="BJ1432" s="26"/>
      <c r="BK1432" s="26"/>
      <c r="BL1432" s="41"/>
      <c r="BM1432" t="s">
        <v>100</v>
      </c>
    </row>
    <row r="1433" spans="1:65" x14ac:dyDescent="0.2">
      <c r="A1433" s="6"/>
      <c r="B1433" s="40" t="s">
        <v>58</v>
      </c>
      <c r="C1433" s="31" t="s">
        <v>48</v>
      </c>
      <c r="D1433" s="27">
        <v>0</v>
      </c>
      <c r="E1433" s="28">
        <v>0</v>
      </c>
      <c r="F1433" s="28">
        <v>0</v>
      </c>
      <c r="G1433" s="28">
        <v>0</v>
      </c>
      <c r="H1433" s="28">
        <v>0</v>
      </c>
      <c r="I1433" s="28">
        <v>0</v>
      </c>
      <c r="J1433" s="28">
        <v>0</v>
      </c>
      <c r="K1433" s="28">
        <v>0</v>
      </c>
      <c r="L1433" s="28">
        <v>0</v>
      </c>
      <c r="M1433" s="28">
        <v>0</v>
      </c>
      <c r="N1433" s="28">
        <v>0</v>
      </c>
      <c r="O1433" s="28">
        <v>0</v>
      </c>
      <c r="P1433" s="28">
        <v>0</v>
      </c>
      <c r="Q1433" s="28">
        <v>0</v>
      </c>
      <c r="R1433" s="28">
        <v>0</v>
      </c>
      <c r="S1433" s="28">
        <v>0</v>
      </c>
      <c r="T1433" s="28">
        <v>0</v>
      </c>
      <c r="U1433" s="28">
        <v>0</v>
      </c>
      <c r="V1433" s="28">
        <v>0</v>
      </c>
      <c r="W1433" s="28">
        <v>0</v>
      </c>
      <c r="X1433" s="28">
        <v>0</v>
      </c>
      <c r="Y1433" s="28">
        <v>0</v>
      </c>
      <c r="Z1433" s="28">
        <v>0</v>
      </c>
      <c r="AA1433" s="28">
        <v>0</v>
      </c>
      <c r="AB1433" s="28">
        <v>0</v>
      </c>
      <c r="AC1433" s="28">
        <v>0</v>
      </c>
      <c r="AD1433" s="28">
        <v>0</v>
      </c>
      <c r="AE1433" s="28">
        <v>0</v>
      </c>
      <c r="AF1433" s="28">
        <v>0</v>
      </c>
      <c r="AG1433" s="28">
        <v>0</v>
      </c>
      <c r="AH1433" s="28">
        <v>0</v>
      </c>
      <c r="AI1433" s="28">
        <v>0</v>
      </c>
      <c r="AJ1433" s="28">
        <v>0</v>
      </c>
      <c r="AK1433" s="28">
        <v>0</v>
      </c>
      <c r="AL1433" s="28">
        <v>0</v>
      </c>
      <c r="AM1433" s="28">
        <v>0</v>
      </c>
      <c r="AN1433" s="28">
        <v>0</v>
      </c>
      <c r="AO1433" s="28">
        <v>0</v>
      </c>
      <c r="AP1433" s="28">
        <v>0</v>
      </c>
      <c r="AQ1433" s="28">
        <v>0</v>
      </c>
      <c r="AR1433" s="28">
        <v>0</v>
      </c>
      <c r="AS1433" s="28">
        <v>0</v>
      </c>
      <c r="AT1433" s="28">
        <v>0</v>
      </c>
      <c r="AU1433" s="28">
        <v>0</v>
      </c>
      <c r="AV1433" s="28">
        <v>0</v>
      </c>
      <c r="AW1433" s="28">
        <v>0</v>
      </c>
      <c r="AX1433" s="28">
        <v>0</v>
      </c>
      <c r="AY1433" s="28">
        <v>0</v>
      </c>
      <c r="AZ1433" s="28">
        <v>0</v>
      </c>
      <c r="BA1433" s="28">
        <v>0</v>
      </c>
      <c r="BB1433" s="28">
        <v>0</v>
      </c>
      <c r="BC1433" s="28">
        <v>0</v>
      </c>
      <c r="BD1433" s="28">
        <v>0</v>
      </c>
      <c r="BE1433" s="28">
        <v>0</v>
      </c>
      <c r="BF1433" s="28">
        <v>0</v>
      </c>
      <c r="BG1433" s="28">
        <v>0</v>
      </c>
      <c r="BH1433" s="28">
        <v>0</v>
      </c>
      <c r="BI1433" s="28">
        <v>0</v>
      </c>
      <c r="BJ1433" s="28">
        <v>0</v>
      </c>
      <c r="BK1433" s="28">
        <v>0</v>
      </c>
      <c r="BL1433" s="42">
        <v>0</v>
      </c>
      <c r="BM1433" t="s">
        <v>100</v>
      </c>
    </row>
    <row r="1434" spans="1:65" x14ac:dyDescent="0.2">
      <c r="A1434" s="6"/>
      <c r="B1434" s="40" t="s">
        <v>58</v>
      </c>
      <c r="C1434" s="24" t="s">
        <v>74</v>
      </c>
      <c r="D1434" s="35">
        <v>0</v>
      </c>
      <c r="E1434" s="29">
        <v>0</v>
      </c>
      <c r="F1434" s="29">
        <v>0</v>
      </c>
      <c r="G1434" s="29">
        <v>0</v>
      </c>
      <c r="H1434" s="29">
        <v>0</v>
      </c>
      <c r="I1434" s="29">
        <v>0</v>
      </c>
      <c r="J1434" s="29">
        <v>0</v>
      </c>
      <c r="K1434" s="29">
        <v>0</v>
      </c>
      <c r="L1434" s="29">
        <v>0</v>
      </c>
      <c r="M1434" s="29">
        <v>0</v>
      </c>
      <c r="N1434" s="29">
        <v>0</v>
      </c>
      <c r="O1434" s="29">
        <v>0</v>
      </c>
      <c r="P1434" s="29">
        <v>0</v>
      </c>
      <c r="Q1434" s="29">
        <v>0</v>
      </c>
      <c r="R1434" s="29">
        <v>0</v>
      </c>
      <c r="S1434" s="29">
        <v>0</v>
      </c>
      <c r="T1434" s="29">
        <v>0</v>
      </c>
      <c r="U1434" s="29">
        <v>0</v>
      </c>
      <c r="V1434" s="29">
        <v>0</v>
      </c>
      <c r="W1434" s="29">
        <v>0</v>
      </c>
      <c r="X1434" s="26">
        <v>0</v>
      </c>
      <c r="Y1434" s="26">
        <v>0</v>
      </c>
      <c r="Z1434" s="26">
        <v>0</v>
      </c>
      <c r="AA1434" s="26">
        <v>0</v>
      </c>
      <c r="AB1434" s="26">
        <v>0</v>
      </c>
      <c r="AC1434" s="26">
        <v>0</v>
      </c>
      <c r="AD1434" s="26">
        <v>0</v>
      </c>
      <c r="AE1434" s="26">
        <v>0</v>
      </c>
      <c r="AF1434" s="26">
        <v>0</v>
      </c>
      <c r="AG1434" s="26">
        <v>0</v>
      </c>
      <c r="AH1434" s="26">
        <v>0</v>
      </c>
      <c r="AI1434" s="26"/>
      <c r="AJ1434" s="26"/>
      <c r="AK1434" s="26"/>
      <c r="AL1434" s="26"/>
      <c r="AM1434" s="26"/>
      <c r="AN1434" s="26"/>
      <c r="AO1434" s="26"/>
      <c r="AP1434" s="26"/>
      <c r="AQ1434" s="26"/>
      <c r="AR1434" s="26"/>
      <c r="AS1434" s="26"/>
      <c r="AT1434" s="26"/>
      <c r="AU1434" s="26"/>
      <c r="AV1434" s="26"/>
      <c r="AW1434" s="26"/>
      <c r="AX1434" s="26"/>
      <c r="AY1434" s="26"/>
      <c r="AZ1434" s="26"/>
      <c r="BA1434" s="26"/>
      <c r="BB1434" s="26"/>
      <c r="BC1434" s="26"/>
      <c r="BD1434" s="26"/>
      <c r="BE1434" s="26"/>
      <c r="BF1434" s="26"/>
      <c r="BG1434" s="26"/>
      <c r="BH1434" s="26"/>
      <c r="BI1434" s="26"/>
      <c r="BJ1434" s="26"/>
      <c r="BK1434" s="26"/>
      <c r="BL1434" s="41"/>
      <c r="BM1434" t="s">
        <v>100</v>
      </c>
    </row>
    <row r="1435" spans="1:65" x14ac:dyDescent="0.2">
      <c r="A1435" s="6"/>
      <c r="B1435" s="40" t="s">
        <v>58</v>
      </c>
      <c r="C1435" s="24" t="s">
        <v>83</v>
      </c>
      <c r="D1435" s="25"/>
      <c r="E1435" s="26"/>
      <c r="F1435" s="26"/>
      <c r="G1435" s="26"/>
      <c r="H1435" s="26"/>
      <c r="I1435" s="26"/>
      <c r="J1435" s="26"/>
      <c r="K1435" s="26"/>
      <c r="L1435" s="26"/>
      <c r="M1435" s="26"/>
      <c r="N1435" s="26"/>
      <c r="O1435" s="26"/>
      <c r="P1435" s="26"/>
      <c r="Q1435" s="26"/>
      <c r="R1435" s="26"/>
      <c r="S1435" s="26"/>
      <c r="T1435" s="26"/>
      <c r="U1435" s="26"/>
      <c r="V1435" s="26"/>
      <c r="W1435" s="30"/>
      <c r="X1435" s="30"/>
      <c r="Y1435" s="30"/>
      <c r="Z1435" s="30"/>
      <c r="AA1435" s="30"/>
      <c r="AB1435" s="30"/>
      <c r="AC1435" s="30"/>
      <c r="AD1435" s="30"/>
      <c r="AE1435" s="30"/>
      <c r="AF1435" s="30"/>
      <c r="AG1435" s="30"/>
      <c r="AH1435" s="30"/>
      <c r="AI1435" s="30"/>
      <c r="AJ1435" s="30"/>
      <c r="AK1435" s="30"/>
      <c r="AL1435" s="30"/>
      <c r="AM1435" s="30"/>
      <c r="AN1435" s="30"/>
      <c r="AO1435" s="30"/>
      <c r="AP1435" s="30"/>
      <c r="AQ1435" s="30"/>
      <c r="AR1435" s="30"/>
      <c r="AS1435" s="30"/>
      <c r="AT1435" s="30"/>
      <c r="AU1435" s="30"/>
      <c r="AV1435" s="30"/>
      <c r="AW1435" s="30"/>
      <c r="AX1435" s="30"/>
      <c r="AY1435" s="30"/>
      <c r="AZ1435" s="30"/>
      <c r="BA1435" s="30"/>
      <c r="BB1435" s="30"/>
      <c r="BC1435" s="30"/>
      <c r="BD1435" s="30"/>
      <c r="BE1435" s="30"/>
      <c r="BF1435" s="30"/>
      <c r="BG1435" s="30"/>
      <c r="BH1435" s="30"/>
      <c r="BI1435" s="30"/>
      <c r="BJ1435" s="30"/>
      <c r="BK1435" s="30"/>
      <c r="BL1435" s="43"/>
      <c r="BM1435" t="s">
        <v>100</v>
      </c>
    </row>
    <row r="1436" spans="1:65" x14ac:dyDescent="0.2">
      <c r="A1436" s="6"/>
      <c r="B1436" s="40" t="s">
        <v>58</v>
      </c>
      <c r="C1436" s="24" t="s">
        <v>75</v>
      </c>
      <c r="D1436" s="25"/>
      <c r="E1436" s="26"/>
      <c r="F1436" s="26"/>
      <c r="G1436" s="26"/>
      <c r="H1436" s="26"/>
      <c r="I1436" s="26"/>
      <c r="J1436" s="26"/>
      <c r="K1436" s="26"/>
      <c r="L1436" s="26"/>
      <c r="M1436" s="26"/>
      <c r="N1436" s="26"/>
      <c r="O1436" s="26"/>
      <c r="P1436" s="26"/>
      <c r="Q1436" s="26"/>
      <c r="R1436" s="26"/>
      <c r="S1436" s="26"/>
      <c r="T1436" s="26"/>
      <c r="U1436" s="26"/>
      <c r="V1436" s="26"/>
      <c r="W1436" s="26"/>
      <c r="X1436" s="26"/>
      <c r="Y1436" s="26"/>
      <c r="Z1436" s="26"/>
      <c r="AA1436" s="26"/>
      <c r="AB1436" s="26"/>
      <c r="AC1436" s="26"/>
      <c r="AD1436" s="26"/>
      <c r="AE1436" s="26"/>
      <c r="AF1436" s="26"/>
      <c r="AG1436" s="26"/>
      <c r="AH1436" s="26"/>
      <c r="AI1436" s="26"/>
      <c r="AJ1436" s="26"/>
      <c r="AK1436" s="26"/>
      <c r="AL1436" s="26"/>
      <c r="AM1436" s="26"/>
      <c r="AN1436" s="26"/>
      <c r="AO1436" s="26"/>
      <c r="AP1436" s="26"/>
      <c r="AQ1436" s="26"/>
      <c r="AR1436" s="26"/>
      <c r="AS1436" s="26"/>
      <c r="AT1436" s="26"/>
      <c r="AU1436" s="26"/>
      <c r="AV1436" s="26"/>
      <c r="AW1436" s="26"/>
      <c r="AX1436" s="26"/>
      <c r="AY1436" s="26"/>
      <c r="AZ1436" s="26"/>
      <c r="BA1436" s="26"/>
      <c r="BB1436" s="26"/>
      <c r="BC1436" s="26"/>
      <c r="BD1436" s="26"/>
      <c r="BE1436" s="26"/>
      <c r="BF1436" s="26"/>
      <c r="BG1436" s="26"/>
      <c r="BH1436" s="26"/>
      <c r="BI1436" s="26"/>
      <c r="BJ1436" s="26"/>
      <c r="BK1436" s="26"/>
      <c r="BL1436" s="41"/>
      <c r="BM1436" t="s">
        <v>100</v>
      </c>
    </row>
    <row r="1437" spans="1:65" x14ac:dyDescent="0.2">
      <c r="A1437" s="6"/>
      <c r="B1437" s="40" t="s">
        <v>58</v>
      </c>
      <c r="C1437" s="24" t="s">
        <v>79</v>
      </c>
      <c r="D1437" s="25"/>
      <c r="E1437" s="26"/>
      <c r="F1437" s="26"/>
      <c r="G1437" s="26"/>
      <c r="H1437" s="26"/>
      <c r="I1437" s="26"/>
      <c r="J1437" s="26"/>
      <c r="K1437" s="26"/>
      <c r="L1437" s="26"/>
      <c r="M1437" s="26"/>
      <c r="N1437" s="26"/>
      <c r="O1437" s="26"/>
      <c r="P1437" s="26"/>
      <c r="Q1437" s="26"/>
      <c r="R1437" s="26"/>
      <c r="S1437" s="26"/>
      <c r="T1437" s="26"/>
      <c r="U1437" s="26"/>
      <c r="V1437" s="26"/>
      <c r="W1437" s="26"/>
      <c r="X1437" s="26"/>
      <c r="Y1437" s="26"/>
      <c r="Z1437" s="26"/>
      <c r="AA1437" s="26"/>
      <c r="AB1437" s="26"/>
      <c r="AC1437" s="26"/>
      <c r="AD1437" s="26"/>
      <c r="AE1437" s="26"/>
      <c r="AF1437" s="26"/>
      <c r="AG1437" s="26"/>
      <c r="AH1437" s="26"/>
      <c r="AI1437" s="26"/>
      <c r="AJ1437" s="26"/>
      <c r="AK1437" s="26"/>
      <c r="AL1437" s="26"/>
      <c r="AM1437" s="26"/>
      <c r="AN1437" s="26"/>
      <c r="AO1437" s="26"/>
      <c r="AP1437" s="26"/>
      <c r="AQ1437" s="26"/>
      <c r="AR1437" s="26"/>
      <c r="AS1437" s="26"/>
      <c r="AT1437" s="26"/>
      <c r="AU1437" s="26"/>
      <c r="AV1437" s="26"/>
      <c r="AW1437" s="26"/>
      <c r="AX1437" s="26"/>
      <c r="AY1437" s="26"/>
      <c r="AZ1437" s="26"/>
      <c r="BA1437" s="26"/>
      <c r="BB1437" s="26"/>
      <c r="BC1437" s="26"/>
      <c r="BD1437" s="26"/>
      <c r="BE1437" s="26"/>
      <c r="BF1437" s="26"/>
      <c r="BG1437" s="26"/>
      <c r="BH1437" s="26"/>
      <c r="BI1437" s="26"/>
      <c r="BJ1437" s="26"/>
      <c r="BK1437" s="26"/>
      <c r="BL1437" s="41"/>
      <c r="BM1437" t="s">
        <v>100</v>
      </c>
    </row>
    <row r="1438" spans="1:65" x14ac:dyDescent="0.2">
      <c r="A1438" s="6"/>
      <c r="B1438" s="40" t="s">
        <v>58</v>
      </c>
      <c r="C1438" s="24" t="s">
        <v>80</v>
      </c>
      <c r="D1438" s="25"/>
      <c r="E1438" s="26"/>
      <c r="F1438" s="26"/>
      <c r="G1438" s="26"/>
      <c r="H1438" s="26"/>
      <c r="I1438" s="26"/>
      <c r="J1438" s="26"/>
      <c r="K1438" s="26"/>
      <c r="L1438" s="26"/>
      <c r="M1438" s="26"/>
      <c r="N1438" s="26"/>
      <c r="O1438" s="26"/>
      <c r="P1438" s="26"/>
      <c r="Q1438" s="26"/>
      <c r="R1438" s="26"/>
      <c r="S1438" s="26"/>
      <c r="T1438" s="26"/>
      <c r="U1438" s="26"/>
      <c r="V1438" s="26"/>
      <c r="W1438" s="26"/>
      <c r="X1438" s="26"/>
      <c r="Y1438" s="26"/>
      <c r="Z1438" s="26"/>
      <c r="AA1438" s="26"/>
      <c r="AB1438" s="26"/>
      <c r="AC1438" s="26"/>
      <c r="AD1438" s="26"/>
      <c r="AE1438" s="26"/>
      <c r="AF1438" s="26"/>
      <c r="AG1438" s="26"/>
      <c r="AH1438" s="26"/>
      <c r="AI1438" s="26"/>
      <c r="AJ1438" s="26"/>
      <c r="AK1438" s="26"/>
      <c r="AL1438" s="26"/>
      <c r="AM1438" s="26"/>
      <c r="AN1438" s="26"/>
      <c r="AO1438" s="26"/>
      <c r="AP1438" s="26"/>
      <c r="AQ1438" s="26"/>
      <c r="AR1438" s="26"/>
      <c r="AS1438" s="26"/>
      <c r="AT1438" s="26"/>
      <c r="AU1438" s="26"/>
      <c r="AV1438" s="26"/>
      <c r="AW1438" s="26"/>
      <c r="AX1438" s="26"/>
      <c r="AY1438" s="26"/>
      <c r="AZ1438" s="26"/>
      <c r="BA1438" s="26"/>
      <c r="BB1438" s="26"/>
      <c r="BC1438" s="26"/>
      <c r="BD1438" s="26"/>
      <c r="BE1438" s="26"/>
      <c r="BF1438" s="26"/>
      <c r="BG1438" s="26"/>
      <c r="BH1438" s="26"/>
      <c r="BI1438" s="26"/>
      <c r="BJ1438" s="26"/>
      <c r="BK1438" s="26"/>
      <c r="BL1438" s="41"/>
      <c r="BM1438" t="s">
        <v>100</v>
      </c>
    </row>
    <row r="1439" spans="1:65" x14ac:dyDescent="0.2">
      <c r="A1439" s="6"/>
      <c r="B1439" s="46" t="s">
        <v>58</v>
      </c>
      <c r="C1439" s="24" t="s">
        <v>78</v>
      </c>
      <c r="D1439" s="25"/>
      <c r="E1439" s="26"/>
      <c r="F1439" s="26"/>
      <c r="G1439" s="26"/>
      <c r="H1439" s="26"/>
      <c r="I1439" s="26"/>
      <c r="J1439" s="26"/>
      <c r="K1439" s="26"/>
      <c r="L1439" s="26"/>
      <c r="M1439" s="26"/>
      <c r="N1439" s="26"/>
      <c r="O1439" s="26"/>
      <c r="P1439" s="26"/>
      <c r="Q1439" s="26"/>
      <c r="R1439" s="26"/>
      <c r="S1439" s="26"/>
      <c r="T1439" s="26"/>
      <c r="U1439" s="26"/>
      <c r="V1439" s="26"/>
      <c r="W1439" s="26"/>
      <c r="X1439" s="26"/>
      <c r="Y1439" s="26"/>
      <c r="Z1439" s="26"/>
      <c r="AA1439" s="26"/>
      <c r="AB1439" s="26"/>
      <c r="AC1439" s="26"/>
      <c r="AD1439" s="26"/>
      <c r="AE1439" s="26"/>
      <c r="AF1439" s="26"/>
      <c r="AG1439" s="26"/>
      <c r="AH1439" s="26"/>
      <c r="AI1439" s="26"/>
      <c r="AJ1439" s="26"/>
      <c r="AK1439" s="26"/>
      <c r="AL1439" s="26"/>
      <c r="AM1439" s="26"/>
      <c r="AN1439" s="26"/>
      <c r="AO1439" s="26"/>
      <c r="AP1439" s="26"/>
      <c r="AQ1439" s="26"/>
      <c r="AR1439" s="26"/>
      <c r="AS1439" s="26"/>
      <c r="AT1439" s="26"/>
      <c r="AU1439" s="26"/>
      <c r="AV1439" s="26"/>
      <c r="AW1439" s="26"/>
      <c r="AX1439" s="26"/>
      <c r="AY1439" s="26"/>
      <c r="AZ1439" s="26"/>
      <c r="BA1439" s="26"/>
      <c r="BB1439" s="26"/>
      <c r="BC1439" s="26"/>
      <c r="BD1439" s="26"/>
      <c r="BE1439" s="26"/>
      <c r="BF1439" s="26"/>
      <c r="BG1439" s="26"/>
      <c r="BH1439" s="26"/>
      <c r="BI1439" s="26"/>
      <c r="BJ1439" s="26"/>
      <c r="BK1439" s="26"/>
      <c r="BL1439" s="41"/>
      <c r="BM1439" t="s">
        <v>100</v>
      </c>
    </row>
    <row r="1440" spans="1:65" x14ac:dyDescent="0.2">
      <c r="A1440" s="6"/>
      <c r="B1440" s="40" t="s">
        <v>58</v>
      </c>
      <c r="C1440" s="31" t="s">
        <v>44</v>
      </c>
      <c r="D1440" s="27">
        <v>0</v>
      </c>
      <c r="E1440" s="28">
        <v>0</v>
      </c>
      <c r="F1440" s="28">
        <v>0</v>
      </c>
      <c r="G1440" s="28">
        <v>0</v>
      </c>
      <c r="H1440" s="28">
        <v>0</v>
      </c>
      <c r="I1440" s="28">
        <v>0</v>
      </c>
      <c r="J1440" s="28">
        <v>0</v>
      </c>
      <c r="K1440" s="28">
        <v>0</v>
      </c>
      <c r="L1440" s="28">
        <v>0</v>
      </c>
      <c r="M1440" s="28">
        <v>0</v>
      </c>
      <c r="N1440" s="28">
        <v>0</v>
      </c>
      <c r="O1440" s="28">
        <v>0</v>
      </c>
      <c r="P1440" s="28">
        <v>0</v>
      </c>
      <c r="Q1440" s="28">
        <v>0</v>
      </c>
      <c r="R1440" s="28">
        <v>0</v>
      </c>
      <c r="S1440" s="28">
        <v>0</v>
      </c>
      <c r="T1440" s="28">
        <v>0</v>
      </c>
      <c r="U1440" s="28">
        <v>0</v>
      </c>
      <c r="V1440" s="28">
        <v>0</v>
      </c>
      <c r="W1440" s="28">
        <v>0</v>
      </c>
      <c r="X1440" s="28">
        <v>0</v>
      </c>
      <c r="Y1440" s="28">
        <v>0</v>
      </c>
      <c r="Z1440" s="28">
        <v>0</v>
      </c>
      <c r="AA1440" s="28">
        <v>0</v>
      </c>
      <c r="AB1440" s="28">
        <v>0</v>
      </c>
      <c r="AC1440" s="28">
        <v>0</v>
      </c>
      <c r="AD1440" s="28">
        <v>0</v>
      </c>
      <c r="AE1440" s="28">
        <v>0</v>
      </c>
      <c r="AF1440" s="28">
        <v>0</v>
      </c>
      <c r="AG1440" s="28">
        <v>0</v>
      </c>
      <c r="AH1440" s="28">
        <v>0</v>
      </c>
      <c r="AI1440" s="28">
        <v>0</v>
      </c>
      <c r="AJ1440" s="28">
        <v>0</v>
      </c>
      <c r="AK1440" s="28">
        <v>0</v>
      </c>
      <c r="AL1440" s="28">
        <v>0</v>
      </c>
      <c r="AM1440" s="28">
        <v>0</v>
      </c>
      <c r="AN1440" s="28">
        <v>0</v>
      </c>
      <c r="AO1440" s="28">
        <v>0</v>
      </c>
      <c r="AP1440" s="28">
        <v>0</v>
      </c>
      <c r="AQ1440" s="28">
        <v>0</v>
      </c>
      <c r="AR1440" s="28">
        <v>0</v>
      </c>
      <c r="AS1440" s="28">
        <v>0</v>
      </c>
      <c r="AT1440" s="28">
        <v>0</v>
      </c>
      <c r="AU1440" s="28">
        <v>0</v>
      </c>
      <c r="AV1440" s="28">
        <v>0</v>
      </c>
      <c r="AW1440" s="28">
        <v>0</v>
      </c>
      <c r="AX1440" s="28">
        <v>0</v>
      </c>
      <c r="AY1440" s="28">
        <v>0</v>
      </c>
      <c r="AZ1440" s="28">
        <v>0</v>
      </c>
      <c r="BA1440" s="28">
        <v>0</v>
      </c>
      <c r="BB1440" s="28">
        <v>0</v>
      </c>
      <c r="BC1440" s="28">
        <v>0</v>
      </c>
      <c r="BD1440" s="28">
        <v>0</v>
      </c>
      <c r="BE1440" s="28">
        <v>0</v>
      </c>
      <c r="BF1440" s="28">
        <v>0</v>
      </c>
      <c r="BG1440" s="28">
        <v>0</v>
      </c>
      <c r="BH1440" s="28">
        <v>0</v>
      </c>
      <c r="BI1440" s="28">
        <v>0</v>
      </c>
      <c r="BJ1440" s="28">
        <v>0</v>
      </c>
      <c r="BK1440" s="28">
        <v>0</v>
      </c>
      <c r="BL1440" s="42">
        <v>0</v>
      </c>
      <c r="BM1440" t="s">
        <v>100</v>
      </c>
    </row>
    <row r="1441" spans="1:65" x14ac:dyDescent="0.2">
      <c r="A1441" s="6"/>
      <c r="B1441" s="40" t="s">
        <v>58</v>
      </c>
      <c r="C1441" s="24" t="s">
        <v>74</v>
      </c>
      <c r="D1441" s="35">
        <v>0</v>
      </c>
      <c r="E1441" s="29">
        <v>0</v>
      </c>
      <c r="F1441" s="29">
        <v>0</v>
      </c>
      <c r="G1441" s="29">
        <v>0</v>
      </c>
      <c r="H1441" s="29">
        <v>0</v>
      </c>
      <c r="I1441" s="29">
        <v>0</v>
      </c>
      <c r="J1441" s="29">
        <v>0</v>
      </c>
      <c r="K1441" s="29">
        <v>0</v>
      </c>
      <c r="L1441" s="29">
        <v>0</v>
      </c>
      <c r="M1441" s="29">
        <v>0</v>
      </c>
      <c r="N1441" s="29">
        <v>0</v>
      </c>
      <c r="O1441" s="29">
        <v>0</v>
      </c>
      <c r="P1441" s="29">
        <v>0</v>
      </c>
      <c r="Q1441" s="29">
        <v>0</v>
      </c>
      <c r="R1441" s="29">
        <v>0</v>
      </c>
      <c r="S1441" s="29">
        <v>0</v>
      </c>
      <c r="T1441" s="29">
        <v>0</v>
      </c>
      <c r="U1441" s="29">
        <v>0</v>
      </c>
      <c r="V1441" s="29">
        <v>0</v>
      </c>
      <c r="W1441" s="29">
        <v>0</v>
      </c>
      <c r="X1441" s="26">
        <v>0</v>
      </c>
      <c r="Y1441" s="26">
        <v>0</v>
      </c>
      <c r="Z1441" s="26">
        <v>0</v>
      </c>
      <c r="AA1441" s="26">
        <v>0</v>
      </c>
      <c r="AB1441" s="26">
        <v>0</v>
      </c>
      <c r="AC1441" s="26">
        <v>0</v>
      </c>
      <c r="AD1441" s="26">
        <v>0</v>
      </c>
      <c r="AE1441" s="26">
        <v>0</v>
      </c>
      <c r="AF1441" s="26">
        <v>0</v>
      </c>
      <c r="AG1441" s="26">
        <v>0</v>
      </c>
      <c r="AH1441" s="26">
        <v>0</v>
      </c>
      <c r="AI1441" s="26"/>
      <c r="AJ1441" s="26"/>
      <c r="AK1441" s="26"/>
      <c r="AL1441" s="26"/>
      <c r="AM1441" s="26"/>
      <c r="AN1441" s="26"/>
      <c r="AO1441" s="26"/>
      <c r="AP1441" s="26"/>
      <c r="AQ1441" s="26"/>
      <c r="AR1441" s="26"/>
      <c r="AS1441" s="26"/>
      <c r="AT1441" s="26"/>
      <c r="AU1441" s="26"/>
      <c r="AV1441" s="26"/>
      <c r="AW1441" s="26"/>
      <c r="AX1441" s="26"/>
      <c r="AY1441" s="26"/>
      <c r="AZ1441" s="26"/>
      <c r="BA1441" s="26"/>
      <c r="BB1441" s="26"/>
      <c r="BC1441" s="26"/>
      <c r="BD1441" s="26"/>
      <c r="BE1441" s="26"/>
      <c r="BF1441" s="26"/>
      <c r="BG1441" s="26"/>
      <c r="BH1441" s="26"/>
      <c r="BI1441" s="26"/>
      <c r="BJ1441" s="26"/>
      <c r="BK1441" s="26"/>
      <c r="BL1441" s="41"/>
      <c r="BM1441" t="s">
        <v>100</v>
      </c>
    </row>
    <row r="1442" spans="1:65" x14ac:dyDescent="0.2">
      <c r="A1442" s="6"/>
      <c r="B1442" s="40" t="s">
        <v>58</v>
      </c>
      <c r="C1442" s="24" t="s">
        <v>83</v>
      </c>
      <c r="D1442" s="25"/>
      <c r="E1442" s="26"/>
      <c r="F1442" s="26"/>
      <c r="G1442" s="26"/>
      <c r="H1442" s="26"/>
      <c r="I1442" s="26"/>
      <c r="J1442" s="26"/>
      <c r="K1442" s="26"/>
      <c r="L1442" s="26"/>
      <c r="M1442" s="26"/>
      <c r="N1442" s="26"/>
      <c r="O1442" s="26"/>
      <c r="P1442" s="26"/>
      <c r="Q1442" s="26"/>
      <c r="R1442" s="26"/>
      <c r="S1442" s="26"/>
      <c r="T1442" s="26"/>
      <c r="U1442" s="26"/>
      <c r="V1442" s="26"/>
      <c r="W1442" s="30"/>
      <c r="X1442" s="30"/>
      <c r="Y1442" s="30"/>
      <c r="Z1442" s="30"/>
      <c r="AA1442" s="30"/>
      <c r="AB1442" s="30"/>
      <c r="AC1442" s="30"/>
      <c r="AD1442" s="30"/>
      <c r="AE1442" s="30"/>
      <c r="AF1442" s="30"/>
      <c r="AG1442" s="30"/>
      <c r="AH1442" s="30"/>
      <c r="AI1442" s="30"/>
      <c r="AJ1442" s="30"/>
      <c r="AK1442" s="30"/>
      <c r="AL1442" s="30"/>
      <c r="AM1442" s="30"/>
      <c r="AN1442" s="30"/>
      <c r="AO1442" s="30"/>
      <c r="AP1442" s="30"/>
      <c r="AQ1442" s="30"/>
      <c r="AR1442" s="30"/>
      <c r="AS1442" s="30"/>
      <c r="AT1442" s="30"/>
      <c r="AU1442" s="30"/>
      <c r="AV1442" s="30"/>
      <c r="AW1442" s="30"/>
      <c r="AX1442" s="30"/>
      <c r="AY1442" s="30"/>
      <c r="AZ1442" s="30"/>
      <c r="BA1442" s="30"/>
      <c r="BB1442" s="30"/>
      <c r="BC1442" s="30"/>
      <c r="BD1442" s="30"/>
      <c r="BE1442" s="30"/>
      <c r="BF1442" s="30"/>
      <c r="BG1442" s="30"/>
      <c r="BH1442" s="30"/>
      <c r="BI1442" s="30"/>
      <c r="BJ1442" s="30"/>
      <c r="BK1442" s="30"/>
      <c r="BL1442" s="43"/>
      <c r="BM1442" t="s">
        <v>100</v>
      </c>
    </row>
    <row r="1443" spans="1:65" x14ac:dyDescent="0.2">
      <c r="A1443" s="6"/>
      <c r="B1443" s="40" t="s">
        <v>58</v>
      </c>
      <c r="C1443" s="24" t="s">
        <v>75</v>
      </c>
      <c r="D1443" s="25"/>
      <c r="E1443" s="26"/>
      <c r="F1443" s="26"/>
      <c r="G1443" s="26"/>
      <c r="H1443" s="26"/>
      <c r="I1443" s="26"/>
      <c r="J1443" s="26"/>
      <c r="K1443" s="26"/>
      <c r="L1443" s="26"/>
      <c r="M1443" s="26"/>
      <c r="N1443" s="26"/>
      <c r="O1443" s="26"/>
      <c r="P1443" s="26"/>
      <c r="Q1443" s="26"/>
      <c r="R1443" s="26"/>
      <c r="S1443" s="26"/>
      <c r="T1443" s="26"/>
      <c r="U1443" s="26"/>
      <c r="V1443" s="26"/>
      <c r="W1443" s="26"/>
      <c r="X1443" s="26"/>
      <c r="Y1443" s="26"/>
      <c r="Z1443" s="26"/>
      <c r="AA1443" s="26"/>
      <c r="AB1443" s="26"/>
      <c r="AC1443" s="26"/>
      <c r="AD1443" s="26"/>
      <c r="AE1443" s="26"/>
      <c r="AF1443" s="26"/>
      <c r="AG1443" s="26"/>
      <c r="AH1443" s="26"/>
      <c r="AI1443" s="26"/>
      <c r="AJ1443" s="26"/>
      <c r="AK1443" s="26"/>
      <c r="AL1443" s="26"/>
      <c r="AM1443" s="26"/>
      <c r="AN1443" s="26"/>
      <c r="AO1443" s="26"/>
      <c r="AP1443" s="26"/>
      <c r="AQ1443" s="26"/>
      <c r="AR1443" s="26"/>
      <c r="AS1443" s="26"/>
      <c r="AT1443" s="26"/>
      <c r="AU1443" s="26"/>
      <c r="AV1443" s="26"/>
      <c r="AW1443" s="26"/>
      <c r="AX1443" s="26"/>
      <c r="AY1443" s="26"/>
      <c r="AZ1443" s="26"/>
      <c r="BA1443" s="26"/>
      <c r="BB1443" s="26"/>
      <c r="BC1443" s="26"/>
      <c r="BD1443" s="26"/>
      <c r="BE1443" s="26"/>
      <c r="BF1443" s="26"/>
      <c r="BG1443" s="26"/>
      <c r="BH1443" s="26"/>
      <c r="BI1443" s="26"/>
      <c r="BJ1443" s="26"/>
      <c r="BK1443" s="26"/>
      <c r="BL1443" s="41"/>
      <c r="BM1443" t="s">
        <v>100</v>
      </c>
    </row>
    <row r="1444" spans="1:65" x14ac:dyDescent="0.2">
      <c r="A1444" s="6"/>
      <c r="B1444" s="40" t="s">
        <v>58</v>
      </c>
      <c r="C1444" s="24" t="s">
        <v>79</v>
      </c>
      <c r="D1444" s="25"/>
      <c r="E1444" s="26"/>
      <c r="F1444" s="26"/>
      <c r="G1444" s="26"/>
      <c r="H1444" s="26"/>
      <c r="I1444" s="26"/>
      <c r="J1444" s="26"/>
      <c r="K1444" s="26"/>
      <c r="L1444" s="26"/>
      <c r="M1444" s="26"/>
      <c r="N1444" s="26"/>
      <c r="O1444" s="26"/>
      <c r="P1444" s="26"/>
      <c r="Q1444" s="26"/>
      <c r="R1444" s="26"/>
      <c r="S1444" s="26"/>
      <c r="T1444" s="26"/>
      <c r="U1444" s="26"/>
      <c r="V1444" s="26"/>
      <c r="W1444" s="26"/>
      <c r="X1444" s="26"/>
      <c r="Y1444" s="26"/>
      <c r="Z1444" s="26"/>
      <c r="AA1444" s="26"/>
      <c r="AB1444" s="26"/>
      <c r="AC1444" s="26"/>
      <c r="AD1444" s="26"/>
      <c r="AE1444" s="26"/>
      <c r="AF1444" s="26"/>
      <c r="AG1444" s="26"/>
      <c r="AH1444" s="26"/>
      <c r="AI1444" s="26"/>
      <c r="AJ1444" s="26"/>
      <c r="AK1444" s="26"/>
      <c r="AL1444" s="26"/>
      <c r="AM1444" s="26"/>
      <c r="AN1444" s="26"/>
      <c r="AO1444" s="26"/>
      <c r="AP1444" s="26"/>
      <c r="AQ1444" s="26"/>
      <c r="AR1444" s="26"/>
      <c r="AS1444" s="26"/>
      <c r="AT1444" s="26"/>
      <c r="AU1444" s="26"/>
      <c r="AV1444" s="26"/>
      <c r="AW1444" s="26"/>
      <c r="AX1444" s="26"/>
      <c r="AY1444" s="26"/>
      <c r="AZ1444" s="26"/>
      <c r="BA1444" s="26"/>
      <c r="BB1444" s="26"/>
      <c r="BC1444" s="26"/>
      <c r="BD1444" s="26"/>
      <c r="BE1444" s="26"/>
      <c r="BF1444" s="26"/>
      <c r="BG1444" s="26"/>
      <c r="BH1444" s="26"/>
      <c r="BI1444" s="26"/>
      <c r="BJ1444" s="26"/>
      <c r="BK1444" s="26"/>
      <c r="BL1444" s="41"/>
      <c r="BM1444" t="s">
        <v>100</v>
      </c>
    </row>
    <row r="1445" spans="1:65" x14ac:dyDescent="0.2">
      <c r="A1445" s="6"/>
      <c r="B1445" s="40" t="s">
        <v>58</v>
      </c>
      <c r="C1445" s="24" t="s">
        <v>80</v>
      </c>
      <c r="D1445" s="25"/>
      <c r="E1445" s="26"/>
      <c r="F1445" s="26"/>
      <c r="G1445" s="26"/>
      <c r="H1445" s="26"/>
      <c r="I1445" s="26"/>
      <c r="J1445" s="26"/>
      <c r="K1445" s="26"/>
      <c r="L1445" s="26"/>
      <c r="M1445" s="26"/>
      <c r="N1445" s="26"/>
      <c r="O1445" s="26"/>
      <c r="P1445" s="26"/>
      <c r="Q1445" s="26"/>
      <c r="R1445" s="26"/>
      <c r="S1445" s="26"/>
      <c r="T1445" s="26"/>
      <c r="U1445" s="26"/>
      <c r="V1445" s="26"/>
      <c r="W1445" s="26"/>
      <c r="X1445" s="26"/>
      <c r="Y1445" s="26"/>
      <c r="Z1445" s="26"/>
      <c r="AA1445" s="26"/>
      <c r="AB1445" s="26"/>
      <c r="AC1445" s="26"/>
      <c r="AD1445" s="26"/>
      <c r="AE1445" s="26"/>
      <c r="AF1445" s="26"/>
      <c r="AG1445" s="26"/>
      <c r="AH1445" s="26"/>
      <c r="AI1445" s="26"/>
      <c r="AJ1445" s="26"/>
      <c r="AK1445" s="26"/>
      <c r="AL1445" s="26"/>
      <c r="AM1445" s="26"/>
      <c r="AN1445" s="26"/>
      <c r="AO1445" s="26"/>
      <c r="AP1445" s="26"/>
      <c r="AQ1445" s="26"/>
      <c r="AR1445" s="26"/>
      <c r="AS1445" s="26"/>
      <c r="AT1445" s="26"/>
      <c r="AU1445" s="26"/>
      <c r="AV1445" s="26"/>
      <c r="AW1445" s="26"/>
      <c r="AX1445" s="26"/>
      <c r="AY1445" s="26"/>
      <c r="AZ1445" s="26"/>
      <c r="BA1445" s="26"/>
      <c r="BB1445" s="26"/>
      <c r="BC1445" s="26"/>
      <c r="BD1445" s="26"/>
      <c r="BE1445" s="26"/>
      <c r="BF1445" s="26"/>
      <c r="BG1445" s="26"/>
      <c r="BH1445" s="26"/>
      <c r="BI1445" s="26"/>
      <c r="BJ1445" s="26"/>
      <c r="BK1445" s="26"/>
      <c r="BL1445" s="41"/>
      <c r="BM1445" t="s">
        <v>100</v>
      </c>
    </row>
    <row r="1446" spans="1:65" ht="13.5" thickBot="1" x14ac:dyDescent="0.25">
      <c r="A1446" s="6"/>
      <c r="B1446" s="46" t="s">
        <v>58</v>
      </c>
      <c r="C1446" s="24" t="s">
        <v>78</v>
      </c>
      <c r="D1446" s="25"/>
      <c r="E1446" s="26"/>
      <c r="F1446" s="26"/>
      <c r="G1446" s="26"/>
      <c r="H1446" s="26"/>
      <c r="I1446" s="26"/>
      <c r="J1446" s="26"/>
      <c r="K1446" s="26"/>
      <c r="L1446" s="26"/>
      <c r="M1446" s="26"/>
      <c r="N1446" s="26"/>
      <c r="O1446" s="26"/>
      <c r="P1446" s="26"/>
      <c r="Q1446" s="26"/>
      <c r="R1446" s="26"/>
      <c r="S1446" s="26"/>
      <c r="T1446" s="26"/>
      <c r="U1446" s="26"/>
      <c r="V1446" s="26"/>
      <c r="W1446" s="26"/>
      <c r="X1446" s="26"/>
      <c r="Y1446" s="26"/>
      <c r="Z1446" s="26"/>
      <c r="AA1446" s="26"/>
      <c r="AB1446" s="26"/>
      <c r="AC1446" s="26"/>
      <c r="AD1446" s="26"/>
      <c r="AE1446" s="26"/>
      <c r="AF1446" s="26"/>
      <c r="AG1446" s="26"/>
      <c r="AH1446" s="26"/>
      <c r="AI1446" s="26"/>
      <c r="AJ1446" s="26"/>
      <c r="AK1446" s="26"/>
      <c r="AL1446" s="26"/>
      <c r="AM1446" s="26"/>
      <c r="AN1446" s="26"/>
      <c r="AO1446" s="26"/>
      <c r="AP1446" s="26"/>
      <c r="AQ1446" s="26"/>
      <c r="AR1446" s="26"/>
      <c r="AS1446" s="26"/>
      <c r="AT1446" s="26"/>
      <c r="AU1446" s="26"/>
      <c r="AV1446" s="26"/>
      <c r="AW1446" s="26"/>
      <c r="AX1446" s="26"/>
      <c r="AY1446" s="26"/>
      <c r="AZ1446" s="26"/>
      <c r="BA1446" s="26"/>
      <c r="BB1446" s="26"/>
      <c r="BC1446" s="26"/>
      <c r="BD1446" s="26"/>
      <c r="BE1446" s="26"/>
      <c r="BF1446" s="26"/>
      <c r="BG1446" s="26"/>
      <c r="BH1446" s="26"/>
      <c r="BI1446" s="26"/>
      <c r="BJ1446" s="26"/>
      <c r="BK1446" s="26"/>
      <c r="BL1446" s="41"/>
      <c r="BM1446" t="s">
        <v>100</v>
      </c>
    </row>
    <row r="1447" spans="1:65" x14ac:dyDescent="0.2">
      <c r="B1447" s="205" t="s">
        <v>59</v>
      </c>
      <c r="C1447" s="37" t="s">
        <v>6</v>
      </c>
      <c r="D1447" s="38">
        <v>14</v>
      </c>
      <c r="E1447" s="38">
        <v>13.9</v>
      </c>
      <c r="F1447" s="38">
        <v>13.9</v>
      </c>
      <c r="G1447" s="38">
        <v>20.5</v>
      </c>
      <c r="H1447" s="38">
        <v>34.9</v>
      </c>
      <c r="I1447" s="38">
        <v>34.9</v>
      </c>
      <c r="J1447" s="38">
        <v>34.9</v>
      </c>
      <c r="K1447" s="38">
        <v>34.9</v>
      </c>
      <c r="L1447" s="38">
        <v>42.9</v>
      </c>
      <c r="M1447" s="38">
        <v>42.9</v>
      </c>
      <c r="N1447" s="38">
        <v>43.7</v>
      </c>
      <c r="O1447" s="38">
        <v>44.5</v>
      </c>
      <c r="P1447" s="38">
        <v>58.3</v>
      </c>
      <c r="Q1447" s="38">
        <v>58.3</v>
      </c>
      <c r="R1447" s="38">
        <v>58.3</v>
      </c>
      <c r="S1447" s="38">
        <v>63.8</v>
      </c>
      <c r="T1447" s="38">
        <v>119.7</v>
      </c>
      <c r="U1447" s="38">
        <v>119.7</v>
      </c>
      <c r="V1447" s="38">
        <v>122.9</v>
      </c>
      <c r="W1447" s="38">
        <v>136</v>
      </c>
      <c r="X1447" s="38">
        <v>136</v>
      </c>
      <c r="Y1447" s="38">
        <v>136</v>
      </c>
      <c r="Z1447" s="38">
        <v>136</v>
      </c>
      <c r="AA1447" s="38">
        <v>136</v>
      </c>
      <c r="AB1447" s="38">
        <v>136</v>
      </c>
      <c r="AC1447" s="38">
        <v>136</v>
      </c>
      <c r="AD1447" s="38">
        <v>136</v>
      </c>
      <c r="AE1447" s="38">
        <v>136</v>
      </c>
      <c r="AF1447" s="38">
        <v>136</v>
      </c>
      <c r="AG1447" s="38">
        <v>136</v>
      </c>
      <c r="AH1447" s="38">
        <v>136</v>
      </c>
      <c r="AI1447" s="38">
        <v>136</v>
      </c>
      <c r="AJ1447" s="38">
        <v>136</v>
      </c>
      <c r="AK1447" s="38">
        <v>136</v>
      </c>
      <c r="AL1447" s="38">
        <v>136</v>
      </c>
      <c r="AM1447" s="38">
        <v>136</v>
      </c>
      <c r="AN1447" s="38">
        <v>136</v>
      </c>
      <c r="AO1447" s="38">
        <v>136</v>
      </c>
      <c r="AP1447" s="38">
        <v>136</v>
      </c>
      <c r="AQ1447" s="38">
        <v>136</v>
      </c>
      <c r="AR1447" s="38">
        <v>136</v>
      </c>
      <c r="AS1447" s="38">
        <v>136</v>
      </c>
      <c r="AT1447" s="38">
        <v>136</v>
      </c>
      <c r="AU1447" s="38">
        <v>136</v>
      </c>
      <c r="AV1447" s="38">
        <v>136</v>
      </c>
      <c r="AW1447" s="38">
        <v>136</v>
      </c>
      <c r="AX1447" s="38">
        <v>136</v>
      </c>
      <c r="AY1447" s="38">
        <v>136</v>
      </c>
      <c r="AZ1447" s="38">
        <v>136</v>
      </c>
      <c r="BA1447" s="38">
        <v>136</v>
      </c>
      <c r="BB1447" s="38">
        <v>136</v>
      </c>
      <c r="BC1447" s="38">
        <v>136</v>
      </c>
      <c r="BD1447" s="38">
        <v>136</v>
      </c>
      <c r="BE1447" s="38">
        <v>136</v>
      </c>
      <c r="BF1447" s="38">
        <v>136</v>
      </c>
      <c r="BG1447" s="38">
        <v>136</v>
      </c>
      <c r="BH1447" s="38">
        <v>136</v>
      </c>
      <c r="BI1447" s="38">
        <v>136</v>
      </c>
      <c r="BJ1447" s="38">
        <v>136</v>
      </c>
      <c r="BK1447" s="38">
        <v>136</v>
      </c>
      <c r="BL1447" s="39">
        <v>136</v>
      </c>
      <c r="BM1447" t="s">
        <v>100</v>
      </c>
    </row>
    <row r="1448" spans="1:65" x14ac:dyDescent="0.2">
      <c r="A1448" s="6"/>
      <c r="B1448" s="40" t="s">
        <v>59</v>
      </c>
      <c r="C1448" s="24" t="s">
        <v>74</v>
      </c>
      <c r="D1448" s="35">
        <v>14</v>
      </c>
      <c r="E1448" s="29">
        <v>13.9</v>
      </c>
      <c r="F1448" s="29">
        <v>13.9</v>
      </c>
      <c r="G1448" s="29">
        <v>20.5</v>
      </c>
      <c r="H1448" s="29">
        <v>34.9</v>
      </c>
      <c r="I1448" s="29">
        <v>34.9</v>
      </c>
      <c r="J1448" s="29">
        <v>34.9</v>
      </c>
      <c r="K1448" s="29">
        <v>34.9</v>
      </c>
      <c r="L1448" s="29">
        <v>42.9</v>
      </c>
      <c r="M1448" s="29">
        <v>42.9</v>
      </c>
      <c r="N1448" s="29">
        <v>43.7</v>
      </c>
      <c r="O1448" s="29">
        <v>44.5</v>
      </c>
      <c r="P1448" s="29">
        <v>58.3</v>
      </c>
      <c r="Q1448" s="29">
        <v>58.3</v>
      </c>
      <c r="R1448" s="29">
        <v>58.3</v>
      </c>
      <c r="S1448" s="29">
        <v>63.8</v>
      </c>
      <c r="T1448" s="29">
        <v>119.7</v>
      </c>
      <c r="U1448" s="29">
        <v>119.7</v>
      </c>
      <c r="V1448" s="29">
        <v>122.9</v>
      </c>
      <c r="W1448" s="29">
        <v>136</v>
      </c>
      <c r="X1448" s="26">
        <v>0</v>
      </c>
      <c r="Y1448" s="26">
        <v>0</v>
      </c>
      <c r="Z1448" s="26">
        <v>0</v>
      </c>
      <c r="AA1448" s="26">
        <v>0</v>
      </c>
      <c r="AB1448" s="26">
        <v>0</v>
      </c>
      <c r="AC1448" s="26">
        <v>0</v>
      </c>
      <c r="AD1448" s="26">
        <v>0</v>
      </c>
      <c r="AE1448" s="26">
        <v>0</v>
      </c>
      <c r="AF1448" s="26">
        <v>0</v>
      </c>
      <c r="AG1448" s="26">
        <v>0</v>
      </c>
      <c r="AH1448" s="26">
        <v>0</v>
      </c>
      <c r="AI1448" s="26"/>
      <c r="AJ1448" s="26"/>
      <c r="AK1448" s="26"/>
      <c r="AL1448" s="26"/>
      <c r="AM1448" s="26"/>
      <c r="AN1448" s="26"/>
      <c r="AO1448" s="26"/>
      <c r="AP1448" s="26"/>
      <c r="AQ1448" s="26"/>
      <c r="AR1448" s="26"/>
      <c r="AS1448" s="26"/>
      <c r="AT1448" s="26"/>
      <c r="AU1448" s="26"/>
      <c r="AV1448" s="26"/>
      <c r="AW1448" s="26"/>
      <c r="AX1448" s="26"/>
      <c r="AY1448" s="26"/>
      <c r="AZ1448" s="26"/>
      <c r="BA1448" s="26"/>
      <c r="BB1448" s="26"/>
      <c r="BC1448" s="26"/>
      <c r="BD1448" s="26"/>
      <c r="BE1448" s="26"/>
      <c r="BF1448" s="26"/>
      <c r="BG1448" s="26"/>
      <c r="BH1448" s="26"/>
      <c r="BI1448" s="26"/>
      <c r="BJ1448" s="26"/>
      <c r="BK1448" s="26"/>
      <c r="BL1448" s="41"/>
      <c r="BM1448" t="s">
        <v>100</v>
      </c>
    </row>
    <row r="1449" spans="1:65" x14ac:dyDescent="0.2">
      <c r="A1449" s="6"/>
      <c r="B1449" s="40" t="s">
        <v>59</v>
      </c>
      <c r="C1449" s="24" t="s">
        <v>83</v>
      </c>
      <c r="D1449" s="25"/>
      <c r="E1449" s="26"/>
      <c r="F1449" s="26"/>
      <c r="G1449" s="26"/>
      <c r="H1449" s="26"/>
      <c r="I1449" s="26"/>
      <c r="J1449" s="26"/>
      <c r="K1449" s="26"/>
      <c r="L1449" s="26"/>
      <c r="M1449" s="26"/>
      <c r="N1449" s="26"/>
      <c r="O1449" s="26"/>
      <c r="P1449" s="26"/>
      <c r="Q1449" s="26"/>
      <c r="R1449" s="26"/>
      <c r="S1449" s="26"/>
      <c r="T1449" s="26"/>
      <c r="U1449" s="26"/>
      <c r="V1449" s="26"/>
      <c r="W1449" s="44"/>
      <c r="X1449" s="44"/>
      <c r="Y1449" s="44"/>
      <c r="Z1449" s="44"/>
      <c r="AA1449" s="44"/>
      <c r="AB1449" s="44"/>
      <c r="AC1449" s="44"/>
      <c r="AD1449" s="44"/>
      <c r="AE1449" s="44"/>
      <c r="AF1449" s="44"/>
      <c r="AG1449" s="44"/>
      <c r="AH1449" s="44"/>
      <c r="AI1449" s="44"/>
      <c r="AJ1449" s="44"/>
      <c r="AK1449" s="44"/>
      <c r="AL1449" s="44"/>
      <c r="AM1449" s="44"/>
      <c r="AN1449" s="44"/>
      <c r="AO1449" s="44"/>
      <c r="AP1449" s="44"/>
      <c r="AQ1449" s="44"/>
      <c r="AR1449" s="44"/>
      <c r="AS1449" s="44"/>
      <c r="AT1449" s="44"/>
      <c r="AU1449" s="44"/>
      <c r="AV1449" s="44"/>
      <c r="AW1449" s="44"/>
      <c r="AX1449" s="44"/>
      <c r="AY1449" s="44"/>
      <c r="AZ1449" s="44"/>
      <c r="BA1449" s="44"/>
      <c r="BB1449" s="44"/>
      <c r="BC1449" s="30"/>
      <c r="BD1449" s="30"/>
      <c r="BE1449" s="30"/>
      <c r="BF1449" s="30"/>
      <c r="BG1449" s="30"/>
      <c r="BH1449" s="30"/>
      <c r="BI1449" s="30"/>
      <c r="BJ1449" s="30"/>
      <c r="BK1449" s="30"/>
      <c r="BL1449" s="43"/>
      <c r="BM1449" t="s">
        <v>100</v>
      </c>
    </row>
    <row r="1450" spans="1:65" x14ac:dyDescent="0.2">
      <c r="A1450" s="6"/>
      <c r="B1450" s="40" t="s">
        <v>59</v>
      </c>
      <c r="C1450" s="24" t="s">
        <v>75</v>
      </c>
      <c r="D1450" s="25"/>
      <c r="E1450" s="26"/>
      <c r="F1450" s="26"/>
      <c r="G1450" s="26"/>
      <c r="H1450" s="26"/>
      <c r="I1450" s="26"/>
      <c r="J1450" s="26"/>
      <c r="K1450" s="26"/>
      <c r="L1450" s="26"/>
      <c r="M1450" s="26"/>
      <c r="N1450" s="26"/>
      <c r="O1450" s="26"/>
      <c r="P1450" s="26"/>
      <c r="Q1450" s="26"/>
      <c r="R1450" s="26"/>
      <c r="S1450" s="26"/>
      <c r="T1450" s="26"/>
      <c r="U1450" s="26"/>
      <c r="V1450" s="26"/>
      <c r="W1450" s="26"/>
      <c r="X1450" s="26"/>
      <c r="Y1450" s="26"/>
      <c r="Z1450" s="26"/>
      <c r="AA1450" s="26"/>
      <c r="AB1450" s="26"/>
      <c r="AC1450" s="26"/>
      <c r="AD1450" s="26"/>
      <c r="AE1450" s="26"/>
      <c r="AF1450" s="26"/>
      <c r="AG1450" s="26"/>
      <c r="AH1450" s="26"/>
      <c r="AI1450" s="26"/>
      <c r="AJ1450" s="26"/>
      <c r="AK1450" s="26"/>
      <c r="AL1450" s="26"/>
      <c r="AM1450" s="26"/>
      <c r="AN1450" s="26"/>
      <c r="AO1450" s="26"/>
      <c r="AP1450" s="26"/>
      <c r="AQ1450" s="26"/>
      <c r="AR1450" s="26"/>
      <c r="AS1450" s="26"/>
      <c r="AT1450" s="26"/>
      <c r="AU1450" s="26"/>
      <c r="AV1450" s="26"/>
      <c r="AW1450" s="26"/>
      <c r="AX1450" s="26"/>
      <c r="AY1450" s="26"/>
      <c r="AZ1450" s="26"/>
      <c r="BA1450" s="26"/>
      <c r="BB1450" s="26"/>
      <c r="BC1450" s="26"/>
      <c r="BD1450" s="26"/>
      <c r="BE1450" s="26"/>
      <c r="BF1450" s="26"/>
      <c r="BG1450" s="26"/>
      <c r="BH1450" s="26"/>
      <c r="BI1450" s="26"/>
      <c r="BJ1450" s="26"/>
      <c r="BK1450" s="26"/>
      <c r="BL1450" s="41"/>
      <c r="BM1450" t="s">
        <v>100</v>
      </c>
    </row>
    <row r="1451" spans="1:65" x14ac:dyDescent="0.2">
      <c r="A1451" s="6"/>
      <c r="B1451" s="40" t="s">
        <v>59</v>
      </c>
      <c r="C1451" s="24" t="s">
        <v>79</v>
      </c>
      <c r="D1451" s="25"/>
      <c r="E1451" s="26"/>
      <c r="F1451" s="26"/>
      <c r="G1451" s="26"/>
      <c r="H1451" s="26"/>
      <c r="I1451" s="26"/>
      <c r="J1451" s="26"/>
      <c r="K1451" s="26"/>
      <c r="L1451" s="26"/>
      <c r="M1451" s="26"/>
      <c r="N1451" s="26"/>
      <c r="O1451" s="26"/>
      <c r="P1451" s="26"/>
      <c r="Q1451" s="26"/>
      <c r="R1451" s="26"/>
      <c r="S1451" s="26"/>
      <c r="T1451" s="26"/>
      <c r="U1451" s="26"/>
      <c r="V1451" s="26"/>
      <c r="W1451" s="26"/>
      <c r="X1451" s="26"/>
      <c r="Y1451" s="26"/>
      <c r="Z1451" s="26"/>
      <c r="AA1451" s="26"/>
      <c r="AB1451" s="26"/>
      <c r="AC1451" s="26"/>
      <c r="AD1451" s="26"/>
      <c r="AE1451" s="26"/>
      <c r="AF1451" s="26"/>
      <c r="AG1451" s="26"/>
      <c r="AH1451" s="26"/>
      <c r="AI1451" s="26"/>
      <c r="AJ1451" s="26"/>
      <c r="AK1451" s="26"/>
      <c r="AL1451" s="26"/>
      <c r="AM1451" s="26"/>
      <c r="AN1451" s="26"/>
      <c r="AO1451" s="26"/>
      <c r="AP1451" s="26"/>
      <c r="AQ1451" s="26"/>
      <c r="AR1451" s="26"/>
      <c r="AS1451" s="26"/>
      <c r="AT1451" s="26"/>
      <c r="AU1451" s="26"/>
      <c r="AV1451" s="26"/>
      <c r="AW1451" s="26"/>
      <c r="AX1451" s="26"/>
      <c r="AY1451" s="26"/>
      <c r="AZ1451" s="26"/>
      <c r="BA1451" s="26"/>
      <c r="BB1451" s="26"/>
      <c r="BC1451" s="26"/>
      <c r="BD1451" s="26"/>
      <c r="BE1451" s="26"/>
      <c r="BF1451" s="26"/>
      <c r="BG1451" s="26"/>
      <c r="BH1451" s="26"/>
      <c r="BI1451" s="26"/>
      <c r="BJ1451" s="26"/>
      <c r="BK1451" s="26"/>
      <c r="BL1451" s="41"/>
      <c r="BM1451" t="s">
        <v>100</v>
      </c>
    </row>
    <row r="1452" spans="1:65" x14ac:dyDescent="0.2">
      <c r="A1452" s="6"/>
      <c r="B1452" s="40" t="s">
        <v>59</v>
      </c>
      <c r="C1452" s="24" t="s">
        <v>240</v>
      </c>
      <c r="D1452" s="25"/>
      <c r="E1452" s="26"/>
      <c r="F1452" s="26"/>
      <c r="G1452" s="26"/>
      <c r="H1452" s="26"/>
      <c r="I1452" s="26"/>
      <c r="J1452" s="26"/>
      <c r="K1452" s="26"/>
      <c r="L1452" s="26"/>
      <c r="M1452" s="26"/>
      <c r="N1452" s="26"/>
      <c r="O1452" s="26"/>
      <c r="P1452" s="26"/>
      <c r="Q1452" s="26"/>
      <c r="R1452" s="26"/>
      <c r="S1452" s="26"/>
      <c r="T1452" s="26"/>
      <c r="U1452" s="26"/>
      <c r="V1452" s="26"/>
      <c r="W1452" s="33">
        <v>0</v>
      </c>
      <c r="X1452" s="33">
        <v>0</v>
      </c>
      <c r="Y1452" s="33">
        <v>0</v>
      </c>
      <c r="Z1452" s="33">
        <v>0</v>
      </c>
      <c r="AA1452" s="33">
        <v>0</v>
      </c>
      <c r="AB1452" s="33">
        <v>0</v>
      </c>
      <c r="AC1452" s="33">
        <v>0</v>
      </c>
      <c r="AD1452" s="33">
        <v>0</v>
      </c>
      <c r="AE1452" s="33">
        <v>0</v>
      </c>
      <c r="AF1452" s="33">
        <v>0</v>
      </c>
      <c r="AG1452" s="33">
        <v>0</v>
      </c>
      <c r="AH1452" s="33">
        <v>0</v>
      </c>
      <c r="AI1452" s="26"/>
      <c r="AJ1452" s="26"/>
      <c r="AK1452" s="26"/>
      <c r="AL1452" s="26"/>
      <c r="AM1452" s="26"/>
      <c r="AN1452" s="26"/>
      <c r="AO1452" s="26"/>
      <c r="AP1452" s="26"/>
      <c r="AQ1452" s="26"/>
      <c r="AR1452" s="26"/>
      <c r="AS1452" s="26"/>
      <c r="AT1452" s="26"/>
      <c r="AU1452" s="26"/>
      <c r="AV1452" s="26"/>
      <c r="AW1452" s="26"/>
      <c r="AX1452" s="26"/>
      <c r="AY1452" s="26"/>
      <c r="AZ1452" s="26"/>
      <c r="BA1452" s="26"/>
      <c r="BB1452" s="26"/>
      <c r="BC1452" s="26"/>
      <c r="BD1452" s="26"/>
      <c r="BE1452" s="26"/>
      <c r="BF1452" s="26"/>
      <c r="BG1452" s="26"/>
      <c r="BH1452" s="26"/>
      <c r="BI1452" s="26"/>
      <c r="BJ1452" s="26"/>
      <c r="BK1452" s="26"/>
      <c r="BL1452" s="41"/>
      <c r="BM1452" t="s">
        <v>100</v>
      </c>
    </row>
    <row r="1453" spans="1:65" x14ac:dyDescent="0.2">
      <c r="A1453" s="6"/>
      <c r="B1453" s="40" t="s">
        <v>59</v>
      </c>
      <c r="C1453" s="24" t="s">
        <v>78</v>
      </c>
      <c r="D1453" s="25"/>
      <c r="E1453" s="26"/>
      <c r="F1453" s="26"/>
      <c r="G1453" s="26"/>
      <c r="H1453" s="26"/>
      <c r="I1453" s="26"/>
      <c r="J1453" s="26"/>
      <c r="K1453" s="26"/>
      <c r="L1453" s="26"/>
      <c r="M1453" s="26"/>
      <c r="N1453" s="26"/>
      <c r="O1453" s="26"/>
      <c r="P1453" s="26"/>
      <c r="Q1453" s="26"/>
      <c r="R1453" s="26"/>
      <c r="S1453" s="26"/>
      <c r="T1453" s="26"/>
      <c r="U1453" s="26"/>
      <c r="V1453" s="26"/>
      <c r="W1453" s="26"/>
      <c r="X1453" s="26"/>
      <c r="Y1453" s="26"/>
      <c r="Z1453" s="26"/>
      <c r="AA1453" s="26"/>
      <c r="AB1453" s="26"/>
      <c r="AC1453" s="26"/>
      <c r="AD1453" s="26"/>
      <c r="AE1453" s="26"/>
      <c r="AF1453" s="26"/>
      <c r="AG1453" s="26"/>
      <c r="AH1453" s="26"/>
      <c r="AI1453" s="26"/>
      <c r="AJ1453" s="26"/>
      <c r="AK1453" s="26"/>
      <c r="AL1453" s="26"/>
      <c r="AM1453" s="26"/>
      <c r="AN1453" s="26"/>
      <c r="AO1453" s="26"/>
      <c r="AP1453" s="26"/>
      <c r="AQ1453" s="26"/>
      <c r="AR1453" s="26"/>
      <c r="AS1453" s="26"/>
      <c r="AT1453" s="26"/>
      <c r="AU1453" s="26"/>
      <c r="AV1453" s="26"/>
      <c r="AW1453" s="26"/>
      <c r="AX1453" s="26"/>
      <c r="AY1453" s="26"/>
      <c r="AZ1453" s="26"/>
      <c r="BA1453" s="26"/>
      <c r="BB1453" s="26"/>
      <c r="BC1453" s="26"/>
      <c r="BD1453" s="26"/>
      <c r="BE1453" s="26"/>
      <c r="BF1453" s="26"/>
      <c r="BG1453" s="26"/>
      <c r="BH1453" s="26"/>
      <c r="BI1453" s="26"/>
      <c r="BJ1453" s="26"/>
      <c r="BK1453" s="26"/>
      <c r="BL1453" s="41"/>
      <c r="BM1453" t="s">
        <v>100</v>
      </c>
    </row>
    <row r="1454" spans="1:65" x14ac:dyDescent="0.2">
      <c r="A1454" s="6"/>
      <c r="B1454" s="40" t="s">
        <v>59</v>
      </c>
      <c r="C1454" s="31" t="s">
        <v>1</v>
      </c>
      <c r="D1454" s="27">
        <v>0</v>
      </c>
      <c r="E1454" s="28">
        <v>0</v>
      </c>
      <c r="F1454" s="28">
        <v>0</v>
      </c>
      <c r="G1454" s="28">
        <v>0</v>
      </c>
      <c r="H1454" s="28">
        <v>0</v>
      </c>
      <c r="I1454" s="28">
        <v>0</v>
      </c>
      <c r="J1454" s="28">
        <v>0</v>
      </c>
      <c r="K1454" s="28">
        <v>0</v>
      </c>
      <c r="L1454" s="28">
        <v>0</v>
      </c>
      <c r="M1454" s="28">
        <v>0</v>
      </c>
      <c r="N1454" s="28">
        <v>0</v>
      </c>
      <c r="O1454" s="28">
        <v>0</v>
      </c>
      <c r="P1454" s="28">
        <v>0</v>
      </c>
      <c r="Q1454" s="28">
        <v>0</v>
      </c>
      <c r="R1454" s="28">
        <v>0</v>
      </c>
      <c r="S1454" s="28">
        <v>0</v>
      </c>
      <c r="T1454" s="28">
        <v>0</v>
      </c>
      <c r="U1454" s="28">
        <v>0</v>
      </c>
      <c r="V1454" s="28">
        <v>0</v>
      </c>
      <c r="W1454" s="28">
        <v>0</v>
      </c>
      <c r="X1454" s="28">
        <v>0</v>
      </c>
      <c r="Y1454" s="28">
        <v>0</v>
      </c>
      <c r="Z1454" s="28">
        <v>0</v>
      </c>
      <c r="AA1454" s="28">
        <v>0</v>
      </c>
      <c r="AB1454" s="28">
        <v>0</v>
      </c>
      <c r="AC1454" s="28">
        <v>0</v>
      </c>
      <c r="AD1454" s="28">
        <v>0</v>
      </c>
      <c r="AE1454" s="28">
        <v>0</v>
      </c>
      <c r="AF1454" s="28">
        <v>0</v>
      </c>
      <c r="AG1454" s="28">
        <v>0</v>
      </c>
      <c r="AH1454" s="28">
        <v>0</v>
      </c>
      <c r="AI1454" s="28">
        <v>0</v>
      </c>
      <c r="AJ1454" s="28">
        <v>0</v>
      </c>
      <c r="AK1454" s="28">
        <v>0</v>
      </c>
      <c r="AL1454" s="28">
        <v>0</v>
      </c>
      <c r="AM1454" s="28">
        <v>0</v>
      </c>
      <c r="AN1454" s="28">
        <v>0</v>
      </c>
      <c r="AO1454" s="28">
        <v>0</v>
      </c>
      <c r="AP1454" s="28">
        <v>0</v>
      </c>
      <c r="AQ1454" s="28">
        <v>0</v>
      </c>
      <c r="AR1454" s="28">
        <v>0</v>
      </c>
      <c r="AS1454" s="28">
        <v>0</v>
      </c>
      <c r="AT1454" s="28">
        <v>0</v>
      </c>
      <c r="AU1454" s="28">
        <v>0</v>
      </c>
      <c r="AV1454" s="28">
        <v>0</v>
      </c>
      <c r="AW1454" s="28">
        <v>0</v>
      </c>
      <c r="AX1454" s="28">
        <v>0</v>
      </c>
      <c r="AY1454" s="28">
        <v>0</v>
      </c>
      <c r="AZ1454" s="28">
        <v>0</v>
      </c>
      <c r="BA1454" s="28">
        <v>0</v>
      </c>
      <c r="BB1454" s="28">
        <v>0</v>
      </c>
      <c r="BC1454" s="28">
        <v>0</v>
      </c>
      <c r="BD1454" s="28">
        <v>0</v>
      </c>
      <c r="BE1454" s="28">
        <v>0</v>
      </c>
      <c r="BF1454" s="28">
        <v>0</v>
      </c>
      <c r="BG1454" s="28">
        <v>0</v>
      </c>
      <c r="BH1454" s="28">
        <v>0</v>
      </c>
      <c r="BI1454" s="28">
        <v>0</v>
      </c>
      <c r="BJ1454" s="28">
        <v>0</v>
      </c>
      <c r="BK1454" s="28">
        <v>0</v>
      </c>
      <c r="BL1454" s="42">
        <v>0</v>
      </c>
      <c r="BM1454" t="s">
        <v>100</v>
      </c>
    </row>
    <row r="1455" spans="1:65" x14ac:dyDescent="0.2">
      <c r="A1455" s="6"/>
      <c r="B1455" s="40" t="s">
        <v>59</v>
      </c>
      <c r="C1455" s="24" t="s">
        <v>74</v>
      </c>
      <c r="D1455" s="35">
        <v>0</v>
      </c>
      <c r="E1455" s="29">
        <v>0</v>
      </c>
      <c r="F1455" s="29">
        <v>0</v>
      </c>
      <c r="G1455" s="29">
        <v>0</v>
      </c>
      <c r="H1455" s="29">
        <v>0</v>
      </c>
      <c r="I1455" s="29">
        <v>0</v>
      </c>
      <c r="J1455" s="29">
        <v>0</v>
      </c>
      <c r="K1455" s="29">
        <v>0</v>
      </c>
      <c r="L1455" s="29">
        <v>0</v>
      </c>
      <c r="M1455" s="29">
        <v>0</v>
      </c>
      <c r="N1455" s="29">
        <v>0</v>
      </c>
      <c r="O1455" s="29">
        <v>0</v>
      </c>
      <c r="P1455" s="29">
        <v>0</v>
      </c>
      <c r="Q1455" s="29">
        <v>0</v>
      </c>
      <c r="R1455" s="29">
        <v>0</v>
      </c>
      <c r="S1455" s="29">
        <v>0</v>
      </c>
      <c r="T1455" s="29">
        <v>0</v>
      </c>
      <c r="U1455" s="29">
        <v>0</v>
      </c>
      <c r="V1455" s="29">
        <v>0</v>
      </c>
      <c r="W1455" s="29">
        <v>0</v>
      </c>
      <c r="X1455" s="26">
        <v>0</v>
      </c>
      <c r="Y1455" s="26">
        <v>0</v>
      </c>
      <c r="Z1455" s="26">
        <v>0</v>
      </c>
      <c r="AA1455" s="26">
        <v>0</v>
      </c>
      <c r="AB1455" s="26">
        <v>0</v>
      </c>
      <c r="AC1455" s="26">
        <v>0</v>
      </c>
      <c r="AD1455" s="26">
        <v>0</v>
      </c>
      <c r="AE1455" s="26">
        <v>0</v>
      </c>
      <c r="AF1455" s="26">
        <v>0</v>
      </c>
      <c r="AG1455" s="26">
        <v>0</v>
      </c>
      <c r="AH1455" s="26">
        <v>0</v>
      </c>
      <c r="AI1455" s="26"/>
      <c r="AJ1455" s="26"/>
      <c r="AK1455" s="26"/>
      <c r="AL1455" s="26"/>
      <c r="AM1455" s="26"/>
      <c r="AN1455" s="26"/>
      <c r="AO1455" s="26"/>
      <c r="AP1455" s="26"/>
      <c r="AQ1455" s="26"/>
      <c r="AR1455" s="26"/>
      <c r="AS1455" s="26"/>
      <c r="AT1455" s="26"/>
      <c r="AU1455" s="26"/>
      <c r="AV1455" s="26"/>
      <c r="AW1455" s="26"/>
      <c r="AX1455" s="26"/>
      <c r="AY1455" s="26"/>
      <c r="AZ1455" s="26"/>
      <c r="BA1455" s="26"/>
      <c r="BB1455" s="26"/>
      <c r="BC1455" s="26"/>
      <c r="BD1455" s="26"/>
      <c r="BE1455" s="26"/>
      <c r="BF1455" s="26"/>
      <c r="BG1455" s="26"/>
      <c r="BH1455" s="26"/>
      <c r="BI1455" s="26"/>
      <c r="BJ1455" s="26"/>
      <c r="BK1455" s="26"/>
      <c r="BL1455" s="41"/>
      <c r="BM1455" t="s">
        <v>100</v>
      </c>
    </row>
    <row r="1456" spans="1:65" x14ac:dyDescent="0.2">
      <c r="A1456" s="6"/>
      <c r="B1456" s="40" t="s">
        <v>59</v>
      </c>
      <c r="C1456" s="24" t="s">
        <v>83</v>
      </c>
      <c r="D1456" s="25"/>
      <c r="E1456" s="26"/>
      <c r="F1456" s="26"/>
      <c r="G1456" s="26"/>
      <c r="H1456" s="26"/>
      <c r="I1456" s="26"/>
      <c r="J1456" s="26"/>
      <c r="K1456" s="26"/>
      <c r="L1456" s="26"/>
      <c r="M1456" s="26"/>
      <c r="N1456" s="26"/>
      <c r="O1456" s="26"/>
      <c r="P1456" s="26"/>
      <c r="Q1456" s="26"/>
      <c r="R1456" s="26"/>
      <c r="S1456" s="26"/>
      <c r="T1456" s="26"/>
      <c r="U1456" s="26"/>
      <c r="V1456" s="26"/>
      <c r="W1456" s="30"/>
      <c r="X1456" s="30"/>
      <c r="Y1456" s="30"/>
      <c r="Z1456" s="30"/>
      <c r="AA1456" s="30"/>
      <c r="AB1456" s="30"/>
      <c r="AC1456" s="30"/>
      <c r="AD1456" s="30"/>
      <c r="AE1456" s="30"/>
      <c r="AF1456" s="30"/>
      <c r="AG1456" s="30"/>
      <c r="AH1456" s="30"/>
      <c r="AI1456" s="30"/>
      <c r="AJ1456" s="30"/>
      <c r="AK1456" s="30"/>
      <c r="AL1456" s="30"/>
      <c r="AM1456" s="30"/>
      <c r="AN1456" s="30"/>
      <c r="AO1456" s="30"/>
      <c r="AP1456" s="30"/>
      <c r="AQ1456" s="30"/>
      <c r="AR1456" s="30"/>
      <c r="AS1456" s="30"/>
      <c r="AT1456" s="30"/>
      <c r="AU1456" s="30"/>
      <c r="AV1456" s="30"/>
      <c r="AW1456" s="30"/>
      <c r="AX1456" s="30"/>
      <c r="AY1456" s="30"/>
      <c r="AZ1456" s="30"/>
      <c r="BA1456" s="30"/>
      <c r="BB1456" s="30"/>
      <c r="BC1456" s="30"/>
      <c r="BD1456" s="30"/>
      <c r="BE1456" s="30"/>
      <c r="BF1456" s="30"/>
      <c r="BG1456" s="30"/>
      <c r="BH1456" s="30"/>
      <c r="BI1456" s="30"/>
      <c r="BJ1456" s="30"/>
      <c r="BK1456" s="30"/>
      <c r="BL1456" s="43"/>
      <c r="BM1456" t="s">
        <v>100</v>
      </c>
    </row>
    <row r="1457" spans="1:65" x14ac:dyDescent="0.2">
      <c r="A1457" s="6"/>
      <c r="B1457" s="40" t="s">
        <v>59</v>
      </c>
      <c r="C1457" s="24" t="s">
        <v>75</v>
      </c>
      <c r="D1457" s="25"/>
      <c r="E1457" s="26"/>
      <c r="F1457" s="26"/>
      <c r="G1457" s="26"/>
      <c r="H1457" s="26"/>
      <c r="I1457" s="26"/>
      <c r="J1457" s="26"/>
      <c r="K1457" s="26"/>
      <c r="L1457" s="26"/>
      <c r="M1457" s="26"/>
      <c r="N1457" s="26"/>
      <c r="O1457" s="26"/>
      <c r="P1457" s="26"/>
      <c r="Q1457" s="26"/>
      <c r="R1457" s="26"/>
      <c r="S1457" s="26"/>
      <c r="T1457" s="26"/>
      <c r="U1457" s="26"/>
      <c r="V1457" s="26"/>
      <c r="W1457" s="26"/>
      <c r="X1457" s="26"/>
      <c r="Y1457" s="26"/>
      <c r="Z1457" s="26"/>
      <c r="AA1457" s="26"/>
      <c r="AB1457" s="26"/>
      <c r="AC1457" s="26"/>
      <c r="AD1457" s="26"/>
      <c r="AE1457" s="26"/>
      <c r="AF1457" s="26"/>
      <c r="AG1457" s="26"/>
      <c r="AH1457" s="26"/>
      <c r="AI1457" s="26"/>
      <c r="AJ1457" s="26"/>
      <c r="AK1457" s="26"/>
      <c r="AL1457" s="26"/>
      <c r="AM1457" s="26"/>
      <c r="AN1457" s="26"/>
      <c r="AO1457" s="26"/>
      <c r="AP1457" s="26"/>
      <c r="AQ1457" s="26"/>
      <c r="AR1457" s="26"/>
      <c r="AS1457" s="26"/>
      <c r="AT1457" s="26"/>
      <c r="AU1457" s="26"/>
      <c r="AV1457" s="26"/>
      <c r="AW1457" s="26"/>
      <c r="AX1457" s="26"/>
      <c r="AY1457" s="26"/>
      <c r="AZ1457" s="26"/>
      <c r="BA1457" s="26"/>
      <c r="BB1457" s="26"/>
      <c r="BC1457" s="26"/>
      <c r="BD1457" s="26"/>
      <c r="BE1457" s="26"/>
      <c r="BF1457" s="26"/>
      <c r="BG1457" s="26"/>
      <c r="BH1457" s="26"/>
      <c r="BI1457" s="26"/>
      <c r="BJ1457" s="26"/>
      <c r="BK1457" s="26"/>
      <c r="BL1457" s="41"/>
      <c r="BM1457" t="s">
        <v>100</v>
      </c>
    </row>
    <row r="1458" spans="1:65" x14ac:dyDescent="0.2">
      <c r="A1458" s="6"/>
      <c r="B1458" s="40" t="s">
        <v>59</v>
      </c>
      <c r="C1458" s="24" t="s">
        <v>79</v>
      </c>
      <c r="D1458" s="25"/>
      <c r="E1458" s="26"/>
      <c r="F1458" s="26"/>
      <c r="G1458" s="26"/>
      <c r="H1458" s="26"/>
      <c r="I1458" s="26"/>
      <c r="J1458" s="26"/>
      <c r="K1458" s="26"/>
      <c r="L1458" s="26"/>
      <c r="M1458" s="26"/>
      <c r="N1458" s="26"/>
      <c r="O1458" s="26"/>
      <c r="P1458" s="26"/>
      <c r="Q1458" s="26"/>
      <c r="R1458" s="26"/>
      <c r="S1458" s="26"/>
      <c r="T1458" s="26"/>
      <c r="U1458" s="26"/>
      <c r="V1458" s="26"/>
      <c r="W1458" s="26"/>
      <c r="X1458" s="26"/>
      <c r="Y1458" s="26"/>
      <c r="Z1458" s="26"/>
      <c r="AA1458" s="26"/>
      <c r="AB1458" s="26"/>
      <c r="AC1458" s="26"/>
      <c r="AD1458" s="26"/>
      <c r="AE1458" s="26"/>
      <c r="AF1458" s="26"/>
      <c r="AG1458" s="26"/>
      <c r="AH1458" s="26"/>
      <c r="AI1458" s="26"/>
      <c r="AJ1458" s="26"/>
      <c r="AK1458" s="26"/>
      <c r="AL1458" s="26"/>
      <c r="AM1458" s="26"/>
      <c r="AN1458" s="26"/>
      <c r="AO1458" s="26"/>
      <c r="AP1458" s="26"/>
      <c r="AQ1458" s="26"/>
      <c r="AR1458" s="26"/>
      <c r="AS1458" s="26"/>
      <c r="AT1458" s="26"/>
      <c r="AU1458" s="26"/>
      <c r="AV1458" s="26"/>
      <c r="AW1458" s="26"/>
      <c r="AX1458" s="26"/>
      <c r="AY1458" s="26"/>
      <c r="AZ1458" s="26"/>
      <c r="BA1458" s="26"/>
      <c r="BB1458" s="26"/>
      <c r="BC1458" s="26"/>
      <c r="BD1458" s="26"/>
      <c r="BE1458" s="26"/>
      <c r="BF1458" s="26"/>
      <c r="BG1458" s="26"/>
      <c r="BH1458" s="26"/>
      <c r="BI1458" s="26"/>
      <c r="BJ1458" s="26"/>
      <c r="BK1458" s="26"/>
      <c r="BL1458" s="41"/>
      <c r="BM1458" t="s">
        <v>100</v>
      </c>
    </row>
    <row r="1459" spans="1:65" x14ac:dyDescent="0.2">
      <c r="A1459" s="6"/>
      <c r="B1459" s="40" t="s">
        <v>59</v>
      </c>
      <c r="C1459" s="24" t="s">
        <v>240</v>
      </c>
      <c r="D1459" s="25"/>
      <c r="E1459" s="26"/>
      <c r="F1459" s="26"/>
      <c r="G1459" s="26"/>
      <c r="H1459" s="26"/>
      <c r="I1459" s="26"/>
      <c r="J1459" s="26"/>
      <c r="K1459" s="26"/>
      <c r="L1459" s="26"/>
      <c r="M1459" s="26"/>
      <c r="N1459" s="26"/>
      <c r="O1459" s="26"/>
      <c r="P1459" s="26"/>
      <c r="Q1459" s="26"/>
      <c r="R1459" s="26"/>
      <c r="S1459" s="26"/>
      <c r="T1459" s="26"/>
      <c r="U1459" s="26"/>
      <c r="V1459" s="26"/>
      <c r="W1459" s="33">
        <v>0</v>
      </c>
      <c r="X1459" s="33">
        <v>0</v>
      </c>
      <c r="Y1459" s="33">
        <v>0</v>
      </c>
      <c r="Z1459" s="33">
        <v>0</v>
      </c>
      <c r="AA1459" s="33">
        <v>0</v>
      </c>
      <c r="AB1459" s="33">
        <v>0</v>
      </c>
      <c r="AC1459" s="33">
        <v>0</v>
      </c>
      <c r="AD1459" s="33">
        <v>0</v>
      </c>
      <c r="AE1459" s="33">
        <v>0</v>
      </c>
      <c r="AF1459" s="33">
        <v>0</v>
      </c>
      <c r="AG1459" s="33">
        <v>0</v>
      </c>
      <c r="AH1459" s="33">
        <v>0</v>
      </c>
      <c r="AI1459" s="26"/>
      <c r="AJ1459" s="26"/>
      <c r="AK1459" s="26"/>
      <c r="AL1459" s="26"/>
      <c r="AM1459" s="26"/>
      <c r="AN1459" s="26"/>
      <c r="AO1459" s="26"/>
      <c r="AP1459" s="26"/>
      <c r="AQ1459" s="26"/>
      <c r="AR1459" s="26"/>
      <c r="AS1459" s="26"/>
      <c r="AT1459" s="26"/>
      <c r="AU1459" s="26"/>
      <c r="AV1459" s="26"/>
      <c r="AW1459" s="26"/>
      <c r="AX1459" s="26"/>
      <c r="AY1459" s="26"/>
      <c r="AZ1459" s="26"/>
      <c r="BA1459" s="26"/>
      <c r="BB1459" s="26"/>
      <c r="BC1459" s="26"/>
      <c r="BD1459" s="26"/>
      <c r="BE1459" s="26"/>
      <c r="BF1459" s="26"/>
      <c r="BG1459" s="26"/>
      <c r="BH1459" s="26"/>
      <c r="BI1459" s="26"/>
      <c r="BJ1459" s="26"/>
      <c r="BK1459" s="26"/>
      <c r="BL1459" s="41"/>
      <c r="BM1459" t="s">
        <v>100</v>
      </c>
    </row>
    <row r="1460" spans="1:65" x14ac:dyDescent="0.2">
      <c r="A1460" s="6"/>
      <c r="B1460" s="40" t="s">
        <v>59</v>
      </c>
      <c r="C1460" s="24" t="s">
        <v>78</v>
      </c>
      <c r="D1460" s="25"/>
      <c r="E1460" s="26"/>
      <c r="F1460" s="26"/>
      <c r="G1460" s="26"/>
      <c r="H1460" s="26"/>
      <c r="I1460" s="26"/>
      <c r="J1460" s="26"/>
      <c r="K1460" s="26"/>
      <c r="L1460" s="26"/>
      <c r="M1460" s="26"/>
      <c r="N1460" s="26"/>
      <c r="O1460" s="26"/>
      <c r="P1460" s="26"/>
      <c r="Q1460" s="26"/>
      <c r="R1460" s="26"/>
      <c r="S1460" s="26"/>
      <c r="T1460" s="26"/>
      <c r="U1460" s="26"/>
      <c r="V1460" s="26"/>
      <c r="W1460" s="26"/>
      <c r="X1460" s="26"/>
      <c r="Y1460" s="26"/>
      <c r="Z1460" s="26"/>
      <c r="AA1460" s="26"/>
      <c r="AB1460" s="26"/>
      <c r="AC1460" s="26"/>
      <c r="AD1460" s="26"/>
      <c r="AE1460" s="26"/>
      <c r="AF1460" s="26"/>
      <c r="AG1460" s="26"/>
      <c r="AH1460" s="26"/>
      <c r="AI1460" s="26"/>
      <c r="AJ1460" s="26"/>
      <c r="AK1460" s="26"/>
      <c r="AL1460" s="26"/>
      <c r="AM1460" s="26"/>
      <c r="AN1460" s="26"/>
      <c r="AO1460" s="26"/>
      <c r="AP1460" s="26"/>
      <c r="AQ1460" s="26"/>
      <c r="AR1460" s="26"/>
      <c r="AS1460" s="26"/>
      <c r="AT1460" s="26"/>
      <c r="AU1460" s="26"/>
      <c r="AV1460" s="26"/>
      <c r="AW1460" s="26"/>
      <c r="AX1460" s="26"/>
      <c r="AY1460" s="26"/>
      <c r="AZ1460" s="26"/>
      <c r="BA1460" s="26"/>
      <c r="BB1460" s="26"/>
      <c r="BC1460" s="26"/>
      <c r="BD1460" s="26"/>
      <c r="BE1460" s="26"/>
      <c r="BF1460" s="26"/>
      <c r="BG1460" s="26"/>
      <c r="BH1460" s="26"/>
      <c r="BI1460" s="26"/>
      <c r="BJ1460" s="26"/>
      <c r="BK1460" s="26"/>
      <c r="BL1460" s="41"/>
      <c r="BM1460" t="s">
        <v>100</v>
      </c>
    </row>
    <row r="1461" spans="1:65" x14ac:dyDescent="0.2">
      <c r="A1461" s="6"/>
      <c r="B1461" s="40" t="s">
        <v>59</v>
      </c>
      <c r="C1461" s="31" t="s">
        <v>36</v>
      </c>
      <c r="D1461" s="27">
        <v>0</v>
      </c>
      <c r="E1461" s="28">
        <v>0.2</v>
      </c>
      <c r="F1461" s="28">
        <v>1.6</v>
      </c>
      <c r="G1461" s="28">
        <v>14.2</v>
      </c>
      <c r="H1461" s="28">
        <v>23.6</v>
      </c>
      <c r="I1461" s="28">
        <v>23.6</v>
      </c>
      <c r="J1461" s="28">
        <v>23.7</v>
      </c>
      <c r="K1461" s="28">
        <v>23.9</v>
      </c>
      <c r="L1461" s="28">
        <v>24.6</v>
      </c>
      <c r="M1461" s="28">
        <v>26.4</v>
      </c>
      <c r="N1461" s="28">
        <v>29.5</v>
      </c>
      <c r="O1461" s="28">
        <v>40.700000000000003</v>
      </c>
      <c r="P1461" s="28">
        <v>74.7</v>
      </c>
      <c r="Q1461" s="28">
        <v>95</v>
      </c>
      <c r="R1461" s="28">
        <v>109.9</v>
      </c>
      <c r="S1461" s="28">
        <v>116.3</v>
      </c>
      <c r="T1461" s="28">
        <v>121.9</v>
      </c>
      <c r="U1461" s="28">
        <v>128.1</v>
      </c>
      <c r="V1461" s="28">
        <v>130.6</v>
      </c>
      <c r="W1461" s="28">
        <v>150</v>
      </c>
      <c r="X1461" s="28">
        <v>150</v>
      </c>
      <c r="Y1461" s="28">
        <v>150</v>
      </c>
      <c r="Z1461" s="28">
        <v>150</v>
      </c>
      <c r="AA1461" s="28">
        <v>150</v>
      </c>
      <c r="AB1461" s="28">
        <v>150</v>
      </c>
      <c r="AC1461" s="28">
        <v>150</v>
      </c>
      <c r="AD1461" s="28">
        <v>150</v>
      </c>
      <c r="AE1461" s="28">
        <v>150</v>
      </c>
      <c r="AF1461" s="28">
        <v>150</v>
      </c>
      <c r="AG1461" s="28">
        <v>150</v>
      </c>
      <c r="AH1461" s="28">
        <v>150</v>
      </c>
      <c r="AI1461" s="28">
        <v>150</v>
      </c>
      <c r="AJ1461" s="28">
        <v>150</v>
      </c>
      <c r="AK1461" s="28">
        <v>150</v>
      </c>
      <c r="AL1461" s="28">
        <v>150</v>
      </c>
      <c r="AM1461" s="28">
        <v>150</v>
      </c>
      <c r="AN1461" s="28">
        <v>150</v>
      </c>
      <c r="AO1461" s="28">
        <v>150</v>
      </c>
      <c r="AP1461" s="28">
        <v>150</v>
      </c>
      <c r="AQ1461" s="28">
        <v>150</v>
      </c>
      <c r="AR1461" s="28">
        <v>150</v>
      </c>
      <c r="AS1461" s="28">
        <v>150</v>
      </c>
      <c r="AT1461" s="28">
        <v>150</v>
      </c>
      <c r="AU1461" s="28">
        <v>150</v>
      </c>
      <c r="AV1461" s="28">
        <v>150</v>
      </c>
      <c r="AW1461" s="28">
        <v>150</v>
      </c>
      <c r="AX1461" s="28">
        <v>150</v>
      </c>
      <c r="AY1461" s="28">
        <v>150</v>
      </c>
      <c r="AZ1461" s="28">
        <v>150</v>
      </c>
      <c r="BA1461" s="28">
        <v>150</v>
      </c>
      <c r="BB1461" s="28">
        <v>150</v>
      </c>
      <c r="BC1461" s="28">
        <v>150</v>
      </c>
      <c r="BD1461" s="28">
        <v>150</v>
      </c>
      <c r="BE1461" s="28">
        <v>150</v>
      </c>
      <c r="BF1461" s="28">
        <v>150</v>
      </c>
      <c r="BG1461" s="28">
        <v>150</v>
      </c>
      <c r="BH1461" s="28">
        <v>150</v>
      </c>
      <c r="BI1461" s="28">
        <v>150</v>
      </c>
      <c r="BJ1461" s="28">
        <v>150</v>
      </c>
      <c r="BK1461" s="28">
        <v>150</v>
      </c>
      <c r="BL1461" s="42">
        <v>150</v>
      </c>
      <c r="BM1461" t="s">
        <v>100</v>
      </c>
    </row>
    <row r="1462" spans="1:65" x14ac:dyDescent="0.2">
      <c r="A1462" s="6"/>
      <c r="B1462" s="40" t="s">
        <v>59</v>
      </c>
      <c r="C1462" s="24" t="s">
        <v>74</v>
      </c>
      <c r="D1462" s="35">
        <v>0</v>
      </c>
      <c r="E1462" s="29">
        <v>0.2</v>
      </c>
      <c r="F1462" s="29">
        <v>1.6</v>
      </c>
      <c r="G1462" s="29">
        <v>14.2</v>
      </c>
      <c r="H1462" s="29">
        <v>23.6</v>
      </c>
      <c r="I1462" s="29">
        <v>23.6</v>
      </c>
      <c r="J1462" s="29">
        <v>23.7</v>
      </c>
      <c r="K1462" s="29">
        <v>23.9</v>
      </c>
      <c r="L1462" s="29">
        <v>24.6</v>
      </c>
      <c r="M1462" s="29">
        <v>26.4</v>
      </c>
      <c r="N1462" s="29">
        <v>29.5</v>
      </c>
      <c r="O1462" s="29">
        <v>40.700000000000003</v>
      </c>
      <c r="P1462" s="29">
        <v>74.7</v>
      </c>
      <c r="Q1462" s="29">
        <v>95</v>
      </c>
      <c r="R1462" s="29">
        <v>109.9</v>
      </c>
      <c r="S1462" s="29">
        <v>116.3</v>
      </c>
      <c r="T1462" s="29">
        <v>121.9</v>
      </c>
      <c r="U1462" s="29">
        <v>128.1</v>
      </c>
      <c r="V1462" s="29">
        <v>130.6</v>
      </c>
      <c r="W1462" s="29">
        <v>150</v>
      </c>
      <c r="X1462" s="26">
        <v>0</v>
      </c>
      <c r="Y1462" s="26">
        <v>0</v>
      </c>
      <c r="Z1462" s="26">
        <v>0</v>
      </c>
      <c r="AA1462" s="26">
        <v>0</v>
      </c>
      <c r="AB1462" s="26">
        <v>0</v>
      </c>
      <c r="AC1462" s="26">
        <v>0</v>
      </c>
      <c r="AD1462" s="26">
        <v>0</v>
      </c>
      <c r="AE1462" s="26">
        <v>0</v>
      </c>
      <c r="AF1462" s="26">
        <v>0</v>
      </c>
      <c r="AG1462" s="26">
        <v>0</v>
      </c>
      <c r="AH1462" s="26">
        <v>0</v>
      </c>
      <c r="AI1462" s="26"/>
      <c r="AJ1462" s="26"/>
      <c r="AK1462" s="26"/>
      <c r="AL1462" s="26"/>
      <c r="AM1462" s="26"/>
      <c r="AN1462" s="26"/>
      <c r="AO1462" s="26"/>
      <c r="AP1462" s="26"/>
      <c r="AQ1462" s="26"/>
      <c r="AR1462" s="26"/>
      <c r="AS1462" s="26"/>
      <c r="AT1462" s="26"/>
      <c r="AU1462" s="26"/>
      <c r="AV1462" s="26"/>
      <c r="AW1462" s="26"/>
      <c r="AX1462" s="26"/>
      <c r="AY1462" s="26"/>
      <c r="AZ1462" s="26"/>
      <c r="BA1462" s="26"/>
      <c r="BB1462" s="26"/>
      <c r="BC1462" s="26"/>
      <c r="BD1462" s="26"/>
      <c r="BE1462" s="26"/>
      <c r="BF1462" s="26"/>
      <c r="BG1462" s="26"/>
      <c r="BH1462" s="26"/>
      <c r="BI1462" s="26"/>
      <c r="BJ1462" s="26"/>
      <c r="BK1462" s="26"/>
      <c r="BL1462" s="41"/>
      <c r="BM1462" t="s">
        <v>100</v>
      </c>
    </row>
    <row r="1463" spans="1:65" x14ac:dyDescent="0.2">
      <c r="A1463" s="6"/>
      <c r="B1463" s="40" t="s">
        <v>59</v>
      </c>
      <c r="C1463" s="24" t="s">
        <v>83</v>
      </c>
      <c r="D1463" s="25"/>
      <c r="E1463" s="26"/>
      <c r="F1463" s="26"/>
      <c r="G1463" s="26"/>
      <c r="H1463" s="26"/>
      <c r="I1463" s="26"/>
      <c r="J1463" s="26"/>
      <c r="K1463" s="26"/>
      <c r="L1463" s="26"/>
      <c r="M1463" s="26"/>
      <c r="N1463" s="26"/>
      <c r="O1463" s="26"/>
      <c r="P1463" s="26"/>
      <c r="Q1463" s="26"/>
      <c r="R1463" s="26"/>
      <c r="S1463" s="26"/>
      <c r="T1463" s="26"/>
      <c r="U1463" s="26"/>
      <c r="V1463" s="26"/>
      <c r="W1463" s="44"/>
      <c r="X1463" s="44"/>
      <c r="Y1463" s="44"/>
      <c r="Z1463" s="44"/>
      <c r="AA1463" s="44"/>
      <c r="AB1463" s="44"/>
      <c r="AC1463" s="44"/>
      <c r="AD1463" s="44"/>
      <c r="AE1463" s="44"/>
      <c r="AF1463" s="44"/>
      <c r="AG1463" s="44"/>
      <c r="AH1463" s="44"/>
      <c r="AI1463" s="30"/>
      <c r="AJ1463" s="30"/>
      <c r="AK1463" s="30"/>
      <c r="AL1463" s="30"/>
      <c r="AM1463" s="30"/>
      <c r="AN1463" s="30"/>
      <c r="AO1463" s="30"/>
      <c r="AP1463" s="30"/>
      <c r="AQ1463" s="30"/>
      <c r="AR1463" s="30"/>
      <c r="AS1463" s="30"/>
      <c r="AT1463" s="30"/>
      <c r="AU1463" s="30"/>
      <c r="AV1463" s="30"/>
      <c r="AW1463" s="30"/>
      <c r="AX1463" s="30"/>
      <c r="AY1463" s="30"/>
      <c r="AZ1463" s="30"/>
      <c r="BA1463" s="30"/>
      <c r="BB1463" s="30"/>
      <c r="BC1463" s="30"/>
      <c r="BD1463" s="30"/>
      <c r="BE1463" s="30"/>
      <c r="BF1463" s="30"/>
      <c r="BG1463" s="30"/>
      <c r="BH1463" s="30"/>
      <c r="BI1463" s="30"/>
      <c r="BJ1463" s="30"/>
      <c r="BK1463" s="30"/>
      <c r="BL1463" s="43"/>
      <c r="BM1463" t="s">
        <v>100</v>
      </c>
    </row>
    <row r="1464" spans="1:65" x14ac:dyDescent="0.2">
      <c r="A1464" s="6"/>
      <c r="B1464" s="40" t="s">
        <v>59</v>
      </c>
      <c r="C1464" s="24" t="s">
        <v>75</v>
      </c>
      <c r="D1464" s="25"/>
      <c r="E1464" s="26"/>
      <c r="F1464" s="26"/>
      <c r="G1464" s="26"/>
      <c r="H1464" s="26"/>
      <c r="I1464" s="26"/>
      <c r="J1464" s="26"/>
      <c r="K1464" s="26"/>
      <c r="L1464" s="26"/>
      <c r="M1464" s="26"/>
      <c r="N1464" s="26"/>
      <c r="O1464" s="26"/>
      <c r="P1464" s="26"/>
      <c r="Q1464" s="26"/>
      <c r="R1464" s="26"/>
      <c r="S1464" s="26"/>
      <c r="T1464" s="26"/>
      <c r="U1464" s="26"/>
      <c r="V1464" s="26"/>
      <c r="W1464" s="26"/>
      <c r="X1464" s="26"/>
      <c r="Y1464" s="26"/>
      <c r="Z1464" s="26"/>
      <c r="AA1464" s="26"/>
      <c r="AB1464" s="26"/>
      <c r="AC1464" s="26"/>
      <c r="AD1464" s="26"/>
      <c r="AE1464" s="26"/>
      <c r="AF1464" s="26"/>
      <c r="AG1464" s="26"/>
      <c r="AH1464" s="26"/>
      <c r="AI1464" s="26"/>
      <c r="AJ1464" s="26"/>
      <c r="AK1464" s="26"/>
      <c r="AL1464" s="26"/>
      <c r="AM1464" s="26"/>
      <c r="AN1464" s="26"/>
      <c r="AO1464" s="26"/>
      <c r="AP1464" s="26"/>
      <c r="AQ1464" s="26"/>
      <c r="AR1464" s="26"/>
      <c r="AS1464" s="26"/>
      <c r="AT1464" s="26"/>
      <c r="AU1464" s="26"/>
      <c r="AV1464" s="26"/>
      <c r="AW1464" s="26"/>
      <c r="AX1464" s="26"/>
      <c r="AY1464" s="26"/>
      <c r="AZ1464" s="26"/>
      <c r="BA1464" s="26"/>
      <c r="BB1464" s="26"/>
      <c r="BC1464" s="26"/>
      <c r="BD1464" s="26"/>
      <c r="BE1464" s="26"/>
      <c r="BF1464" s="26"/>
      <c r="BG1464" s="26"/>
      <c r="BH1464" s="26"/>
      <c r="BI1464" s="26"/>
      <c r="BJ1464" s="26"/>
      <c r="BK1464" s="26"/>
      <c r="BL1464" s="41"/>
      <c r="BM1464" t="s">
        <v>100</v>
      </c>
    </row>
    <row r="1465" spans="1:65" x14ac:dyDescent="0.2">
      <c r="A1465" s="6"/>
      <c r="B1465" s="40" t="s">
        <v>59</v>
      </c>
      <c r="C1465" s="24" t="s">
        <v>79</v>
      </c>
      <c r="D1465" s="25"/>
      <c r="E1465" s="26"/>
      <c r="F1465" s="26"/>
      <c r="G1465" s="26"/>
      <c r="H1465" s="26"/>
      <c r="I1465" s="26"/>
      <c r="J1465" s="26"/>
      <c r="K1465" s="26"/>
      <c r="L1465" s="26"/>
      <c r="M1465" s="26"/>
      <c r="N1465" s="26"/>
      <c r="O1465" s="26"/>
      <c r="P1465" s="26"/>
      <c r="Q1465" s="26"/>
      <c r="R1465" s="26"/>
      <c r="S1465" s="26"/>
      <c r="T1465" s="26"/>
      <c r="U1465" s="26"/>
      <c r="V1465" s="26"/>
      <c r="W1465" s="26"/>
      <c r="X1465" s="26"/>
      <c r="Y1465" s="26"/>
      <c r="Z1465" s="26"/>
      <c r="AA1465" s="26"/>
      <c r="AB1465" s="26"/>
      <c r="AC1465" s="26"/>
      <c r="AD1465" s="26"/>
      <c r="AE1465" s="26"/>
      <c r="AF1465" s="26"/>
      <c r="AG1465" s="26"/>
      <c r="AH1465" s="26"/>
      <c r="AI1465" s="26"/>
      <c r="AJ1465" s="26"/>
      <c r="AK1465" s="26"/>
      <c r="AL1465" s="26"/>
      <c r="AM1465" s="26"/>
      <c r="AN1465" s="26"/>
      <c r="AO1465" s="26"/>
      <c r="AP1465" s="26"/>
      <c r="AQ1465" s="26"/>
      <c r="AR1465" s="26"/>
      <c r="AS1465" s="26"/>
      <c r="AT1465" s="26"/>
      <c r="AU1465" s="26"/>
      <c r="AV1465" s="26"/>
      <c r="AW1465" s="26"/>
      <c r="AX1465" s="26"/>
      <c r="AY1465" s="26"/>
      <c r="AZ1465" s="26"/>
      <c r="BA1465" s="26"/>
      <c r="BB1465" s="26"/>
      <c r="BC1465" s="26"/>
      <c r="BD1465" s="26"/>
      <c r="BE1465" s="26"/>
      <c r="BF1465" s="26"/>
      <c r="BG1465" s="26"/>
      <c r="BH1465" s="26"/>
      <c r="BI1465" s="26"/>
      <c r="BJ1465" s="26"/>
      <c r="BK1465" s="26"/>
      <c r="BL1465" s="41"/>
      <c r="BM1465" t="s">
        <v>100</v>
      </c>
    </row>
    <row r="1466" spans="1:65" x14ac:dyDescent="0.2">
      <c r="A1466" s="6"/>
      <c r="B1466" s="40" t="s">
        <v>59</v>
      </c>
      <c r="C1466" s="24" t="s">
        <v>240</v>
      </c>
      <c r="D1466" s="25"/>
      <c r="E1466" s="26"/>
      <c r="F1466" s="26"/>
      <c r="G1466" s="26"/>
      <c r="H1466" s="26"/>
      <c r="I1466" s="26"/>
      <c r="J1466" s="26"/>
      <c r="K1466" s="26"/>
      <c r="L1466" s="26"/>
      <c r="M1466" s="26"/>
      <c r="N1466" s="26"/>
      <c r="O1466" s="26"/>
      <c r="P1466" s="26"/>
      <c r="Q1466" s="26"/>
      <c r="R1466" s="26"/>
      <c r="S1466" s="26"/>
      <c r="T1466" s="26"/>
      <c r="U1466" s="26"/>
      <c r="V1466" s="26"/>
      <c r="W1466" s="33">
        <v>0</v>
      </c>
      <c r="X1466" s="33">
        <v>0</v>
      </c>
      <c r="Y1466" s="33">
        <v>0</v>
      </c>
      <c r="Z1466" s="33">
        <v>0</v>
      </c>
      <c r="AA1466" s="33">
        <v>0</v>
      </c>
      <c r="AB1466" s="33">
        <v>0</v>
      </c>
      <c r="AC1466" s="33">
        <v>0</v>
      </c>
      <c r="AD1466" s="33">
        <v>0</v>
      </c>
      <c r="AE1466" s="33">
        <v>0</v>
      </c>
      <c r="AF1466" s="33">
        <v>0</v>
      </c>
      <c r="AG1466" s="33">
        <v>0</v>
      </c>
      <c r="AH1466" s="33">
        <v>0</v>
      </c>
      <c r="AI1466" s="26"/>
      <c r="AJ1466" s="26"/>
      <c r="AK1466" s="26"/>
      <c r="AL1466" s="26"/>
      <c r="AM1466" s="26"/>
      <c r="AN1466" s="26"/>
      <c r="AO1466" s="26"/>
      <c r="AP1466" s="26"/>
      <c r="AQ1466" s="26"/>
      <c r="AR1466" s="26"/>
      <c r="AS1466" s="26"/>
      <c r="AT1466" s="26"/>
      <c r="AU1466" s="26"/>
      <c r="AV1466" s="26"/>
      <c r="AW1466" s="26"/>
      <c r="AX1466" s="26"/>
      <c r="AY1466" s="26"/>
      <c r="AZ1466" s="26"/>
      <c r="BA1466" s="26"/>
      <c r="BB1466" s="26"/>
      <c r="BC1466" s="26"/>
      <c r="BD1466" s="26"/>
      <c r="BE1466" s="26"/>
      <c r="BF1466" s="26"/>
      <c r="BG1466" s="26"/>
      <c r="BH1466" s="26"/>
      <c r="BI1466" s="26"/>
      <c r="BJ1466" s="26"/>
      <c r="BK1466" s="26"/>
      <c r="BL1466" s="41"/>
      <c r="BM1466" t="s">
        <v>100</v>
      </c>
    </row>
    <row r="1467" spans="1:65" x14ac:dyDescent="0.2">
      <c r="A1467" s="6"/>
      <c r="B1467" s="40" t="s">
        <v>59</v>
      </c>
      <c r="C1467" s="24" t="s">
        <v>81</v>
      </c>
      <c r="D1467" s="25"/>
      <c r="E1467" s="26"/>
      <c r="F1467" s="26"/>
      <c r="G1467" s="26"/>
      <c r="H1467" s="26"/>
      <c r="I1467" s="26"/>
      <c r="J1467" s="26"/>
      <c r="K1467" s="26"/>
      <c r="L1467" s="26"/>
      <c r="M1467" s="26"/>
      <c r="N1467" s="26"/>
      <c r="O1467" s="26"/>
      <c r="P1467" s="26"/>
      <c r="Q1467" s="26"/>
      <c r="R1467" s="26"/>
      <c r="S1467" s="26"/>
      <c r="T1467" s="26"/>
      <c r="U1467" s="26"/>
      <c r="V1467" s="26"/>
      <c r="W1467" s="26"/>
      <c r="X1467" s="26"/>
      <c r="Y1467" s="26"/>
      <c r="Z1467" s="26"/>
      <c r="AA1467" s="26"/>
      <c r="AB1467" s="26"/>
      <c r="AC1467" s="26"/>
      <c r="AD1467" s="26"/>
      <c r="AE1467" s="26"/>
      <c r="AF1467" s="26"/>
      <c r="AG1467" s="26"/>
      <c r="AH1467" s="26"/>
      <c r="AI1467" s="26"/>
      <c r="AJ1467" s="26"/>
      <c r="AK1467" s="26"/>
      <c r="AL1467" s="26"/>
      <c r="AM1467" s="26"/>
      <c r="AN1467" s="26"/>
      <c r="AO1467" s="26"/>
      <c r="AP1467" s="26"/>
      <c r="AQ1467" s="26"/>
      <c r="AR1467" s="26"/>
      <c r="AS1467" s="26"/>
      <c r="AT1467" s="26"/>
      <c r="AU1467" s="26"/>
      <c r="AV1467" s="26"/>
      <c r="AW1467" s="26"/>
      <c r="AX1467" s="26"/>
      <c r="AY1467" s="26"/>
      <c r="AZ1467" s="26"/>
      <c r="BA1467" s="26"/>
      <c r="BB1467" s="26"/>
      <c r="BC1467" s="26"/>
      <c r="BD1467" s="26"/>
      <c r="BE1467" s="26"/>
      <c r="BF1467" s="26"/>
      <c r="BG1467" s="26"/>
      <c r="BH1467" s="26"/>
      <c r="BI1467" s="26"/>
      <c r="BJ1467" s="26"/>
      <c r="BK1467" s="26"/>
      <c r="BL1467" s="41"/>
      <c r="BM1467" t="s">
        <v>100</v>
      </c>
    </row>
    <row r="1468" spans="1:65" x14ac:dyDescent="0.2">
      <c r="A1468" s="6"/>
      <c r="B1468" s="40" t="s">
        <v>59</v>
      </c>
      <c r="C1468" s="24" t="s">
        <v>78</v>
      </c>
      <c r="D1468" s="25"/>
      <c r="E1468" s="26"/>
      <c r="F1468" s="26"/>
      <c r="G1468" s="26"/>
      <c r="H1468" s="26"/>
      <c r="I1468" s="26"/>
      <c r="J1468" s="26"/>
      <c r="K1468" s="26"/>
      <c r="L1468" s="26"/>
      <c r="M1468" s="26"/>
      <c r="N1468" s="26"/>
      <c r="O1468" s="26"/>
      <c r="P1468" s="26"/>
      <c r="Q1468" s="26"/>
      <c r="R1468" s="26"/>
      <c r="S1468" s="26"/>
      <c r="T1468" s="26"/>
      <c r="U1468" s="26"/>
      <c r="V1468" s="26"/>
      <c r="W1468" s="26"/>
      <c r="X1468" s="26"/>
      <c r="Y1468" s="26"/>
      <c r="Z1468" s="26"/>
      <c r="AA1468" s="26"/>
      <c r="AB1468" s="26"/>
      <c r="AC1468" s="26"/>
      <c r="AD1468" s="26"/>
      <c r="AE1468" s="26"/>
      <c r="AF1468" s="26"/>
      <c r="AG1468" s="26"/>
      <c r="AH1468" s="26"/>
      <c r="AI1468" s="26"/>
      <c r="AJ1468" s="26"/>
      <c r="AK1468" s="26"/>
      <c r="AL1468" s="26"/>
      <c r="AM1468" s="26"/>
      <c r="AN1468" s="26"/>
      <c r="AO1468" s="26"/>
      <c r="AP1468" s="26"/>
      <c r="AQ1468" s="26"/>
      <c r="AR1468" s="26"/>
      <c r="AS1468" s="26"/>
      <c r="AT1468" s="26"/>
      <c r="AU1468" s="26"/>
      <c r="AV1468" s="26"/>
      <c r="AW1468" s="26"/>
      <c r="AX1468" s="26"/>
      <c r="AY1468" s="26"/>
      <c r="AZ1468" s="26"/>
      <c r="BA1468" s="26"/>
      <c r="BB1468" s="26"/>
      <c r="BC1468" s="26"/>
      <c r="BD1468" s="26"/>
      <c r="BE1468" s="26"/>
      <c r="BF1468" s="26"/>
      <c r="BG1468" s="26"/>
      <c r="BH1468" s="26"/>
      <c r="BI1468" s="26"/>
      <c r="BJ1468" s="26"/>
      <c r="BK1468" s="26"/>
      <c r="BL1468" s="41"/>
      <c r="BM1468" t="s">
        <v>100</v>
      </c>
    </row>
    <row r="1469" spans="1:65" x14ac:dyDescent="0.2">
      <c r="A1469" s="6"/>
      <c r="B1469" s="40" t="s">
        <v>59</v>
      </c>
      <c r="C1469" s="31" t="s">
        <v>45</v>
      </c>
      <c r="D1469" s="27">
        <v>0</v>
      </c>
      <c r="E1469" s="28">
        <v>0</v>
      </c>
      <c r="F1469" s="28">
        <v>0</v>
      </c>
      <c r="G1469" s="28">
        <v>0</v>
      </c>
      <c r="H1469" s="28">
        <v>0</v>
      </c>
      <c r="I1469" s="28">
        <v>0</v>
      </c>
      <c r="J1469" s="28">
        <v>0</v>
      </c>
      <c r="K1469" s="28">
        <v>0</v>
      </c>
      <c r="L1469" s="28">
        <v>0</v>
      </c>
      <c r="M1469" s="28">
        <v>0</v>
      </c>
      <c r="N1469" s="28">
        <v>0</v>
      </c>
      <c r="O1469" s="28">
        <v>0</v>
      </c>
      <c r="P1469" s="28">
        <v>0</v>
      </c>
      <c r="Q1469" s="28">
        <v>0</v>
      </c>
      <c r="R1469" s="28">
        <v>0</v>
      </c>
      <c r="S1469" s="28">
        <v>0</v>
      </c>
      <c r="T1469" s="28">
        <v>0</v>
      </c>
      <c r="U1469" s="28">
        <v>0</v>
      </c>
      <c r="V1469" s="28">
        <v>0</v>
      </c>
      <c r="W1469" s="28">
        <v>0</v>
      </c>
      <c r="X1469" s="28">
        <v>0</v>
      </c>
      <c r="Y1469" s="28">
        <v>0</v>
      </c>
      <c r="Z1469" s="28">
        <v>0</v>
      </c>
      <c r="AA1469" s="28">
        <v>0</v>
      </c>
      <c r="AB1469" s="28">
        <v>0</v>
      </c>
      <c r="AC1469" s="28">
        <v>0</v>
      </c>
      <c r="AD1469" s="28">
        <v>0</v>
      </c>
      <c r="AE1469" s="28">
        <v>0</v>
      </c>
      <c r="AF1469" s="28">
        <v>0</v>
      </c>
      <c r="AG1469" s="28">
        <v>0</v>
      </c>
      <c r="AH1469" s="28">
        <v>0</v>
      </c>
      <c r="AI1469" s="28">
        <v>0</v>
      </c>
      <c r="AJ1469" s="28">
        <v>0</v>
      </c>
      <c r="AK1469" s="28">
        <v>0</v>
      </c>
      <c r="AL1469" s="28">
        <v>0</v>
      </c>
      <c r="AM1469" s="28">
        <v>0</v>
      </c>
      <c r="AN1469" s="28">
        <v>0</v>
      </c>
      <c r="AO1469" s="28">
        <v>0</v>
      </c>
      <c r="AP1469" s="28">
        <v>0</v>
      </c>
      <c r="AQ1469" s="28">
        <v>0</v>
      </c>
      <c r="AR1469" s="28">
        <v>0</v>
      </c>
      <c r="AS1469" s="28">
        <v>0</v>
      </c>
      <c r="AT1469" s="28">
        <v>0</v>
      </c>
      <c r="AU1469" s="28">
        <v>0</v>
      </c>
      <c r="AV1469" s="28">
        <v>0</v>
      </c>
      <c r="AW1469" s="28">
        <v>0</v>
      </c>
      <c r="AX1469" s="28">
        <v>0</v>
      </c>
      <c r="AY1469" s="28">
        <v>0</v>
      </c>
      <c r="AZ1469" s="28">
        <v>0</v>
      </c>
      <c r="BA1469" s="28">
        <v>0</v>
      </c>
      <c r="BB1469" s="28">
        <v>0</v>
      </c>
      <c r="BC1469" s="28">
        <v>0</v>
      </c>
      <c r="BD1469" s="28">
        <v>0</v>
      </c>
      <c r="BE1469" s="28">
        <v>0</v>
      </c>
      <c r="BF1469" s="28">
        <v>0</v>
      </c>
      <c r="BG1469" s="28">
        <v>0</v>
      </c>
      <c r="BH1469" s="28">
        <v>0</v>
      </c>
      <c r="BI1469" s="28">
        <v>0</v>
      </c>
      <c r="BJ1469" s="28">
        <v>0</v>
      </c>
      <c r="BK1469" s="28">
        <v>0</v>
      </c>
      <c r="BL1469" s="42">
        <v>0</v>
      </c>
      <c r="BM1469" t="s">
        <v>100</v>
      </c>
    </row>
    <row r="1470" spans="1:65" x14ac:dyDescent="0.2">
      <c r="A1470" s="6"/>
      <c r="B1470" s="40" t="s">
        <v>59</v>
      </c>
      <c r="C1470" s="24" t="s">
        <v>74</v>
      </c>
      <c r="D1470" s="35">
        <v>0</v>
      </c>
      <c r="E1470" s="29">
        <v>0</v>
      </c>
      <c r="F1470" s="29">
        <v>0</v>
      </c>
      <c r="G1470" s="29">
        <v>0</v>
      </c>
      <c r="H1470" s="29">
        <v>0</v>
      </c>
      <c r="I1470" s="29">
        <v>0</v>
      </c>
      <c r="J1470" s="29">
        <v>0</v>
      </c>
      <c r="K1470" s="29">
        <v>0</v>
      </c>
      <c r="L1470" s="29">
        <v>0</v>
      </c>
      <c r="M1470" s="29">
        <v>0</v>
      </c>
      <c r="N1470" s="29">
        <v>0</v>
      </c>
      <c r="O1470" s="29">
        <v>0</v>
      </c>
      <c r="P1470" s="29">
        <v>0</v>
      </c>
      <c r="Q1470" s="29">
        <v>0</v>
      </c>
      <c r="R1470" s="29">
        <v>0</v>
      </c>
      <c r="S1470" s="29">
        <v>0</v>
      </c>
      <c r="T1470" s="29">
        <v>0</v>
      </c>
      <c r="U1470" s="29">
        <v>0</v>
      </c>
      <c r="V1470" s="29">
        <v>0</v>
      </c>
      <c r="W1470" s="29">
        <v>0</v>
      </c>
      <c r="X1470" s="26">
        <v>0</v>
      </c>
      <c r="Y1470" s="26">
        <v>0</v>
      </c>
      <c r="Z1470" s="26">
        <v>0</v>
      </c>
      <c r="AA1470" s="26">
        <v>0</v>
      </c>
      <c r="AB1470" s="26">
        <v>0</v>
      </c>
      <c r="AC1470" s="26">
        <v>0</v>
      </c>
      <c r="AD1470" s="26">
        <v>0</v>
      </c>
      <c r="AE1470" s="26">
        <v>0</v>
      </c>
      <c r="AF1470" s="26">
        <v>0</v>
      </c>
      <c r="AG1470" s="26">
        <v>0</v>
      </c>
      <c r="AH1470" s="26">
        <v>0</v>
      </c>
      <c r="AI1470" s="26"/>
      <c r="AJ1470" s="26"/>
      <c r="AK1470" s="26"/>
      <c r="AL1470" s="26"/>
      <c r="AM1470" s="26"/>
      <c r="AN1470" s="26"/>
      <c r="AO1470" s="26"/>
      <c r="AP1470" s="26"/>
      <c r="AQ1470" s="26"/>
      <c r="AR1470" s="26"/>
      <c r="AS1470" s="26"/>
      <c r="AT1470" s="26"/>
      <c r="AU1470" s="26"/>
      <c r="AV1470" s="26"/>
      <c r="AW1470" s="26"/>
      <c r="AX1470" s="26"/>
      <c r="AY1470" s="26"/>
      <c r="AZ1470" s="26"/>
      <c r="BA1470" s="26"/>
      <c r="BB1470" s="26"/>
      <c r="BC1470" s="26"/>
      <c r="BD1470" s="26"/>
      <c r="BE1470" s="26"/>
      <c r="BF1470" s="26"/>
      <c r="BG1470" s="26"/>
      <c r="BH1470" s="26"/>
      <c r="BI1470" s="26"/>
      <c r="BJ1470" s="26"/>
      <c r="BK1470" s="26"/>
      <c r="BL1470" s="41"/>
      <c r="BM1470" t="s">
        <v>100</v>
      </c>
    </row>
    <row r="1471" spans="1:65" x14ac:dyDescent="0.2">
      <c r="A1471" s="6"/>
      <c r="B1471" s="40" t="s">
        <v>59</v>
      </c>
      <c r="C1471" s="24" t="s">
        <v>83</v>
      </c>
      <c r="D1471" s="25"/>
      <c r="E1471" s="26"/>
      <c r="F1471" s="26"/>
      <c r="G1471" s="26"/>
      <c r="H1471" s="26"/>
      <c r="I1471" s="26"/>
      <c r="J1471" s="26"/>
      <c r="K1471" s="26"/>
      <c r="L1471" s="26"/>
      <c r="M1471" s="26"/>
      <c r="N1471" s="26"/>
      <c r="O1471" s="26"/>
      <c r="P1471" s="26"/>
      <c r="Q1471" s="26"/>
      <c r="R1471" s="26"/>
      <c r="S1471" s="26"/>
      <c r="T1471" s="26"/>
      <c r="U1471" s="26"/>
      <c r="V1471" s="26"/>
      <c r="W1471" s="30"/>
      <c r="X1471" s="30"/>
      <c r="Y1471" s="30"/>
      <c r="Z1471" s="30"/>
      <c r="AA1471" s="30"/>
      <c r="AB1471" s="30"/>
      <c r="AC1471" s="30"/>
      <c r="AD1471" s="30"/>
      <c r="AE1471" s="30"/>
      <c r="AF1471" s="30"/>
      <c r="AG1471" s="30"/>
      <c r="AH1471" s="30"/>
      <c r="AI1471" s="30"/>
      <c r="AJ1471" s="30"/>
      <c r="AK1471" s="30"/>
      <c r="AL1471" s="30"/>
      <c r="AM1471" s="30"/>
      <c r="AN1471" s="30"/>
      <c r="AO1471" s="30"/>
      <c r="AP1471" s="30"/>
      <c r="AQ1471" s="30"/>
      <c r="AR1471" s="30"/>
      <c r="AS1471" s="30"/>
      <c r="AT1471" s="30"/>
      <c r="AU1471" s="30"/>
      <c r="AV1471" s="30"/>
      <c r="AW1471" s="30"/>
      <c r="AX1471" s="30"/>
      <c r="AY1471" s="30"/>
      <c r="AZ1471" s="30"/>
      <c r="BA1471" s="30"/>
      <c r="BB1471" s="30"/>
      <c r="BC1471" s="30"/>
      <c r="BD1471" s="30"/>
      <c r="BE1471" s="30"/>
      <c r="BF1471" s="30"/>
      <c r="BG1471" s="30"/>
      <c r="BH1471" s="30"/>
      <c r="BI1471" s="30"/>
      <c r="BJ1471" s="30"/>
      <c r="BK1471" s="30"/>
      <c r="BL1471" s="43"/>
      <c r="BM1471" t="s">
        <v>100</v>
      </c>
    </row>
    <row r="1472" spans="1:65" x14ac:dyDescent="0.2">
      <c r="A1472" s="6"/>
      <c r="B1472" s="40" t="s">
        <v>59</v>
      </c>
      <c r="C1472" s="24" t="s">
        <v>75</v>
      </c>
      <c r="D1472" s="25"/>
      <c r="E1472" s="26"/>
      <c r="F1472" s="26"/>
      <c r="G1472" s="26"/>
      <c r="H1472" s="26"/>
      <c r="I1472" s="26"/>
      <c r="J1472" s="26"/>
      <c r="K1472" s="26"/>
      <c r="L1472" s="26"/>
      <c r="M1472" s="26"/>
      <c r="N1472" s="26"/>
      <c r="O1472" s="26"/>
      <c r="P1472" s="26"/>
      <c r="Q1472" s="26"/>
      <c r="R1472" s="26"/>
      <c r="S1472" s="26"/>
      <c r="T1472" s="26"/>
      <c r="U1472" s="26"/>
      <c r="V1472" s="26"/>
      <c r="W1472" s="26"/>
      <c r="X1472" s="26"/>
      <c r="Y1472" s="26"/>
      <c r="Z1472" s="26"/>
      <c r="AA1472" s="26"/>
      <c r="AB1472" s="26"/>
      <c r="AC1472" s="26"/>
      <c r="AD1472" s="26"/>
      <c r="AE1472" s="26"/>
      <c r="AF1472" s="26"/>
      <c r="AG1472" s="26"/>
      <c r="AH1472" s="26"/>
      <c r="AI1472" s="26"/>
      <c r="AJ1472" s="26"/>
      <c r="AK1472" s="26"/>
      <c r="AL1472" s="26"/>
      <c r="AM1472" s="26"/>
      <c r="AN1472" s="26"/>
      <c r="AO1472" s="26"/>
      <c r="AP1472" s="26"/>
      <c r="AQ1472" s="26"/>
      <c r="AR1472" s="26"/>
      <c r="AS1472" s="26"/>
      <c r="AT1472" s="26"/>
      <c r="AU1472" s="26"/>
      <c r="AV1472" s="26"/>
      <c r="AW1472" s="26"/>
      <c r="AX1472" s="26"/>
      <c r="AY1472" s="26"/>
      <c r="AZ1472" s="26"/>
      <c r="BA1472" s="26"/>
      <c r="BB1472" s="26"/>
      <c r="BC1472" s="26"/>
      <c r="BD1472" s="26"/>
      <c r="BE1472" s="26"/>
      <c r="BF1472" s="26"/>
      <c r="BG1472" s="26"/>
      <c r="BH1472" s="26"/>
      <c r="BI1472" s="26"/>
      <c r="BJ1472" s="26"/>
      <c r="BK1472" s="26"/>
      <c r="BL1472" s="41"/>
      <c r="BM1472" t="s">
        <v>100</v>
      </c>
    </row>
    <row r="1473" spans="1:65" x14ac:dyDescent="0.2">
      <c r="A1473" s="6"/>
      <c r="B1473" s="40" t="s">
        <v>59</v>
      </c>
      <c r="C1473" s="24" t="s">
        <v>79</v>
      </c>
      <c r="D1473" s="25"/>
      <c r="E1473" s="26"/>
      <c r="F1473" s="26"/>
      <c r="G1473" s="26"/>
      <c r="H1473" s="26"/>
      <c r="I1473" s="26"/>
      <c r="J1473" s="26"/>
      <c r="K1473" s="26"/>
      <c r="L1473" s="26"/>
      <c r="M1473" s="26"/>
      <c r="N1473" s="26"/>
      <c r="O1473" s="26"/>
      <c r="P1473" s="26"/>
      <c r="Q1473" s="26"/>
      <c r="R1473" s="26"/>
      <c r="S1473" s="26"/>
      <c r="T1473" s="26"/>
      <c r="U1473" s="26"/>
      <c r="V1473" s="26"/>
      <c r="W1473" s="26"/>
      <c r="X1473" s="26"/>
      <c r="Y1473" s="26"/>
      <c r="Z1473" s="26"/>
      <c r="AA1473" s="26"/>
      <c r="AB1473" s="26"/>
      <c r="AC1473" s="26"/>
      <c r="AD1473" s="26"/>
      <c r="AE1473" s="26"/>
      <c r="AF1473" s="26"/>
      <c r="AG1473" s="26"/>
      <c r="AH1473" s="26"/>
      <c r="AI1473" s="26"/>
      <c r="AJ1473" s="26"/>
      <c r="AK1473" s="26"/>
      <c r="AL1473" s="26"/>
      <c r="AM1473" s="26"/>
      <c r="AN1473" s="26"/>
      <c r="AO1473" s="26"/>
      <c r="AP1473" s="26"/>
      <c r="AQ1473" s="26"/>
      <c r="AR1473" s="26"/>
      <c r="AS1473" s="26"/>
      <c r="AT1473" s="26"/>
      <c r="AU1473" s="26"/>
      <c r="AV1473" s="26"/>
      <c r="AW1473" s="26"/>
      <c r="AX1473" s="26"/>
      <c r="AY1473" s="26"/>
      <c r="AZ1473" s="26"/>
      <c r="BA1473" s="26"/>
      <c r="BB1473" s="26"/>
      <c r="BC1473" s="26"/>
      <c r="BD1473" s="26"/>
      <c r="BE1473" s="26"/>
      <c r="BF1473" s="26"/>
      <c r="BG1473" s="26"/>
      <c r="BH1473" s="26"/>
      <c r="BI1473" s="26"/>
      <c r="BJ1473" s="26"/>
      <c r="BK1473" s="26"/>
      <c r="BL1473" s="41"/>
      <c r="BM1473" t="s">
        <v>100</v>
      </c>
    </row>
    <row r="1474" spans="1:65" x14ac:dyDescent="0.2">
      <c r="A1474" s="6"/>
      <c r="B1474" s="40" t="s">
        <v>59</v>
      </c>
      <c r="C1474" s="24" t="s">
        <v>80</v>
      </c>
      <c r="D1474" s="25"/>
      <c r="E1474" s="26"/>
      <c r="F1474" s="26"/>
      <c r="G1474" s="26"/>
      <c r="H1474" s="26"/>
      <c r="I1474" s="26"/>
      <c r="J1474" s="26"/>
      <c r="K1474" s="26"/>
      <c r="L1474" s="26"/>
      <c r="M1474" s="26"/>
      <c r="N1474" s="26"/>
      <c r="O1474" s="26"/>
      <c r="P1474" s="26"/>
      <c r="Q1474" s="26"/>
      <c r="R1474" s="26"/>
      <c r="S1474" s="26"/>
      <c r="T1474" s="26"/>
      <c r="U1474" s="26"/>
      <c r="V1474" s="26"/>
      <c r="W1474" s="26"/>
      <c r="X1474" s="26"/>
      <c r="Y1474" s="26"/>
      <c r="Z1474" s="26"/>
      <c r="AA1474" s="26"/>
      <c r="AB1474" s="26"/>
      <c r="AC1474" s="26"/>
      <c r="AD1474" s="26"/>
      <c r="AE1474" s="26"/>
      <c r="AF1474" s="26"/>
      <c r="AG1474" s="26"/>
      <c r="AH1474" s="26"/>
      <c r="AI1474" s="26"/>
      <c r="AJ1474" s="26"/>
      <c r="AK1474" s="26"/>
      <c r="AL1474" s="26"/>
      <c r="AM1474" s="26"/>
      <c r="AN1474" s="26"/>
      <c r="AO1474" s="26"/>
      <c r="AP1474" s="26"/>
      <c r="AQ1474" s="26"/>
      <c r="AR1474" s="26"/>
      <c r="AS1474" s="26"/>
      <c r="AT1474" s="26"/>
      <c r="AU1474" s="26"/>
      <c r="AV1474" s="26"/>
      <c r="AW1474" s="26"/>
      <c r="AX1474" s="26"/>
      <c r="AY1474" s="26"/>
      <c r="AZ1474" s="26"/>
      <c r="BA1474" s="26"/>
      <c r="BB1474" s="26"/>
      <c r="BC1474" s="26"/>
      <c r="BD1474" s="26"/>
      <c r="BE1474" s="26"/>
      <c r="BF1474" s="26"/>
      <c r="BG1474" s="26"/>
      <c r="BH1474" s="26"/>
      <c r="BI1474" s="26"/>
      <c r="BJ1474" s="26"/>
      <c r="BK1474" s="26"/>
      <c r="BL1474" s="41"/>
      <c r="BM1474" t="s">
        <v>100</v>
      </c>
    </row>
    <row r="1475" spans="1:65" x14ac:dyDescent="0.2">
      <c r="A1475" s="6"/>
      <c r="B1475" s="40" t="s">
        <v>59</v>
      </c>
      <c r="C1475" s="24" t="s">
        <v>78</v>
      </c>
      <c r="D1475" s="25"/>
      <c r="E1475" s="26"/>
      <c r="F1475" s="26"/>
      <c r="G1475" s="26"/>
      <c r="H1475" s="26"/>
      <c r="I1475" s="26"/>
      <c r="J1475" s="26"/>
      <c r="K1475" s="26"/>
      <c r="L1475" s="26"/>
      <c r="M1475" s="26"/>
      <c r="N1475" s="26"/>
      <c r="O1475" s="26"/>
      <c r="P1475" s="26"/>
      <c r="Q1475" s="26"/>
      <c r="R1475" s="26"/>
      <c r="S1475" s="26"/>
      <c r="T1475" s="26"/>
      <c r="U1475" s="26"/>
      <c r="V1475" s="26"/>
      <c r="W1475" s="26"/>
      <c r="X1475" s="26"/>
      <c r="Y1475" s="26"/>
      <c r="Z1475" s="26"/>
      <c r="AA1475" s="26"/>
      <c r="AB1475" s="26"/>
      <c r="AC1475" s="26"/>
      <c r="AD1475" s="26"/>
      <c r="AE1475" s="26"/>
      <c r="AF1475" s="26"/>
      <c r="AG1475" s="26"/>
      <c r="AH1475" s="26"/>
      <c r="AI1475" s="26"/>
      <c r="AJ1475" s="26"/>
      <c r="AK1475" s="26"/>
      <c r="AL1475" s="26"/>
      <c r="AM1475" s="26"/>
      <c r="AN1475" s="26"/>
      <c r="AO1475" s="26"/>
      <c r="AP1475" s="26"/>
      <c r="AQ1475" s="26"/>
      <c r="AR1475" s="26"/>
      <c r="AS1475" s="26"/>
      <c r="AT1475" s="26"/>
      <c r="AU1475" s="26"/>
      <c r="AV1475" s="26"/>
      <c r="AW1475" s="26"/>
      <c r="AX1475" s="26"/>
      <c r="AY1475" s="26"/>
      <c r="AZ1475" s="26"/>
      <c r="BA1475" s="26"/>
      <c r="BB1475" s="26"/>
      <c r="BC1475" s="26"/>
      <c r="BD1475" s="26"/>
      <c r="BE1475" s="26"/>
      <c r="BF1475" s="26"/>
      <c r="BG1475" s="26"/>
      <c r="BH1475" s="26"/>
      <c r="BI1475" s="26"/>
      <c r="BJ1475" s="26"/>
      <c r="BK1475" s="26"/>
      <c r="BL1475" s="41"/>
      <c r="BM1475" t="s">
        <v>100</v>
      </c>
    </row>
    <row r="1476" spans="1:65" x14ac:dyDescent="0.2">
      <c r="A1476" s="6"/>
      <c r="B1476" s="40" t="s">
        <v>59</v>
      </c>
      <c r="C1476" s="31" t="s">
        <v>42</v>
      </c>
      <c r="D1476" s="27">
        <v>33.299999999999997</v>
      </c>
      <c r="E1476" s="28">
        <v>33.9</v>
      </c>
      <c r="F1476" s="28">
        <v>33.9</v>
      </c>
      <c r="G1476" s="28">
        <v>33.9</v>
      </c>
      <c r="H1476" s="28">
        <v>34</v>
      </c>
      <c r="I1476" s="28">
        <v>34.1</v>
      </c>
      <c r="J1476" s="28">
        <v>34.1</v>
      </c>
      <c r="K1476" s="28">
        <v>34.1</v>
      </c>
      <c r="L1476" s="28">
        <v>34.1</v>
      </c>
      <c r="M1476" s="28">
        <v>34.200000000000003</v>
      </c>
      <c r="N1476" s="28">
        <v>34.299999999999997</v>
      </c>
      <c r="O1476" s="28">
        <v>34.299999999999997</v>
      </c>
      <c r="P1476" s="28">
        <v>34.299999999999997</v>
      </c>
      <c r="Q1476" s="28">
        <v>34.299999999999997</v>
      </c>
      <c r="R1476" s="28">
        <v>34.299999999999997</v>
      </c>
      <c r="S1476" s="28">
        <v>34.299999999999997</v>
      </c>
      <c r="T1476" s="28">
        <v>34.299999999999997</v>
      </c>
      <c r="U1476" s="28">
        <v>34.5</v>
      </c>
      <c r="V1476" s="28">
        <v>34.5</v>
      </c>
      <c r="W1476" s="28">
        <v>34.5</v>
      </c>
      <c r="X1476" s="28">
        <v>34.5</v>
      </c>
      <c r="Y1476" s="28">
        <v>34.5</v>
      </c>
      <c r="Z1476" s="28">
        <v>34.5</v>
      </c>
      <c r="AA1476" s="28">
        <v>34.5</v>
      </c>
      <c r="AB1476" s="28">
        <v>34.5</v>
      </c>
      <c r="AC1476" s="28">
        <v>34.5</v>
      </c>
      <c r="AD1476" s="28">
        <v>34.5</v>
      </c>
      <c r="AE1476" s="28">
        <v>34.5</v>
      </c>
      <c r="AF1476" s="28">
        <v>34.5</v>
      </c>
      <c r="AG1476" s="28">
        <v>34.5</v>
      </c>
      <c r="AH1476" s="28">
        <v>34.5</v>
      </c>
      <c r="AI1476" s="28">
        <v>34.5</v>
      </c>
      <c r="AJ1476" s="28">
        <v>34.5</v>
      </c>
      <c r="AK1476" s="28">
        <v>34.5</v>
      </c>
      <c r="AL1476" s="28">
        <v>34.5</v>
      </c>
      <c r="AM1476" s="28">
        <v>34.5</v>
      </c>
      <c r="AN1476" s="28">
        <v>34.5</v>
      </c>
      <c r="AO1476" s="28">
        <v>34.5</v>
      </c>
      <c r="AP1476" s="28">
        <v>34.5</v>
      </c>
      <c r="AQ1476" s="28">
        <v>34.5</v>
      </c>
      <c r="AR1476" s="28">
        <v>34.5</v>
      </c>
      <c r="AS1476" s="28">
        <v>34.5</v>
      </c>
      <c r="AT1476" s="28">
        <v>34.5</v>
      </c>
      <c r="AU1476" s="28">
        <v>34.5</v>
      </c>
      <c r="AV1476" s="28">
        <v>34.5</v>
      </c>
      <c r="AW1476" s="28">
        <v>34.5</v>
      </c>
      <c r="AX1476" s="28">
        <v>34.5</v>
      </c>
      <c r="AY1476" s="28">
        <v>34.5</v>
      </c>
      <c r="AZ1476" s="28">
        <v>34.5</v>
      </c>
      <c r="BA1476" s="28">
        <v>34.5</v>
      </c>
      <c r="BB1476" s="28">
        <v>34.5</v>
      </c>
      <c r="BC1476" s="28">
        <v>34.5</v>
      </c>
      <c r="BD1476" s="28">
        <v>34.5</v>
      </c>
      <c r="BE1476" s="28">
        <v>34.5</v>
      </c>
      <c r="BF1476" s="28">
        <v>34.5</v>
      </c>
      <c r="BG1476" s="28">
        <v>34.5</v>
      </c>
      <c r="BH1476" s="28">
        <v>34.5</v>
      </c>
      <c r="BI1476" s="28">
        <v>34.5</v>
      </c>
      <c r="BJ1476" s="28">
        <v>34.5</v>
      </c>
      <c r="BK1476" s="28">
        <v>34.5</v>
      </c>
      <c r="BL1476" s="42">
        <v>34.5</v>
      </c>
      <c r="BM1476" t="s">
        <v>100</v>
      </c>
    </row>
    <row r="1477" spans="1:65" x14ac:dyDescent="0.2">
      <c r="A1477" s="6"/>
      <c r="B1477" s="40" t="s">
        <v>59</v>
      </c>
      <c r="C1477" s="24" t="s">
        <v>74</v>
      </c>
      <c r="D1477" s="35">
        <v>33.299999999999997</v>
      </c>
      <c r="E1477" s="29">
        <v>33.9</v>
      </c>
      <c r="F1477" s="29">
        <v>33.9</v>
      </c>
      <c r="G1477" s="29">
        <v>33.9</v>
      </c>
      <c r="H1477" s="29">
        <v>34</v>
      </c>
      <c r="I1477" s="29">
        <v>34.1</v>
      </c>
      <c r="J1477" s="29">
        <v>34.1</v>
      </c>
      <c r="K1477" s="29">
        <v>34.1</v>
      </c>
      <c r="L1477" s="29">
        <v>34.1</v>
      </c>
      <c r="M1477" s="29">
        <v>34.200000000000003</v>
      </c>
      <c r="N1477" s="29">
        <v>34.299999999999997</v>
      </c>
      <c r="O1477" s="29">
        <v>34.299999999999997</v>
      </c>
      <c r="P1477" s="29">
        <v>34.299999999999997</v>
      </c>
      <c r="Q1477" s="29">
        <v>34.299999999999997</v>
      </c>
      <c r="R1477" s="29">
        <v>34.299999999999997</v>
      </c>
      <c r="S1477" s="29">
        <v>34.299999999999997</v>
      </c>
      <c r="T1477" s="29">
        <v>34.299999999999997</v>
      </c>
      <c r="U1477" s="29">
        <v>34.5</v>
      </c>
      <c r="V1477" s="29">
        <v>34.5</v>
      </c>
      <c r="W1477" s="29">
        <v>34.5</v>
      </c>
      <c r="X1477" s="26">
        <v>0</v>
      </c>
      <c r="Y1477" s="26">
        <v>0</v>
      </c>
      <c r="Z1477" s="26">
        <v>0</v>
      </c>
      <c r="AA1477" s="26">
        <v>0</v>
      </c>
      <c r="AB1477" s="26">
        <v>0</v>
      </c>
      <c r="AC1477" s="26">
        <v>0</v>
      </c>
      <c r="AD1477" s="26">
        <v>0</v>
      </c>
      <c r="AE1477" s="26">
        <v>0</v>
      </c>
      <c r="AF1477" s="26">
        <v>0</v>
      </c>
      <c r="AG1477" s="26">
        <v>0</v>
      </c>
      <c r="AH1477" s="26">
        <v>0</v>
      </c>
      <c r="AI1477" s="26"/>
      <c r="AJ1477" s="26"/>
      <c r="AK1477" s="26"/>
      <c r="AL1477" s="26"/>
      <c r="AM1477" s="26"/>
      <c r="AN1477" s="26"/>
      <c r="AO1477" s="26"/>
      <c r="AP1477" s="26"/>
      <c r="AQ1477" s="26"/>
      <c r="AR1477" s="26"/>
      <c r="AS1477" s="26"/>
      <c r="AT1477" s="26"/>
      <c r="AU1477" s="26"/>
      <c r="AV1477" s="26"/>
      <c r="AW1477" s="26"/>
      <c r="AX1477" s="26"/>
      <c r="AY1477" s="26"/>
      <c r="AZ1477" s="26"/>
      <c r="BA1477" s="26"/>
      <c r="BB1477" s="26"/>
      <c r="BC1477" s="26"/>
      <c r="BD1477" s="26"/>
      <c r="BE1477" s="26"/>
      <c r="BF1477" s="26"/>
      <c r="BG1477" s="26"/>
      <c r="BH1477" s="26"/>
      <c r="BI1477" s="26"/>
      <c r="BJ1477" s="26"/>
      <c r="BK1477" s="26"/>
      <c r="BL1477" s="41"/>
      <c r="BM1477" t="s">
        <v>100</v>
      </c>
    </row>
    <row r="1478" spans="1:65" x14ac:dyDescent="0.2">
      <c r="A1478" s="6"/>
      <c r="B1478" s="40" t="s">
        <v>59</v>
      </c>
      <c r="C1478" s="24" t="s">
        <v>83</v>
      </c>
      <c r="D1478" s="25"/>
      <c r="E1478" s="26"/>
      <c r="F1478" s="26"/>
      <c r="G1478" s="26"/>
      <c r="H1478" s="26"/>
      <c r="I1478" s="26"/>
      <c r="J1478" s="26"/>
      <c r="K1478" s="26"/>
      <c r="L1478" s="26"/>
      <c r="M1478" s="26"/>
      <c r="N1478" s="26"/>
      <c r="O1478" s="26"/>
      <c r="P1478" s="26"/>
      <c r="Q1478" s="26"/>
      <c r="R1478" s="26"/>
      <c r="S1478" s="26"/>
      <c r="T1478" s="26"/>
      <c r="U1478" s="26"/>
      <c r="V1478" s="26"/>
      <c r="W1478" s="57"/>
      <c r="X1478" s="57"/>
      <c r="Y1478" s="57"/>
      <c r="Z1478" s="57"/>
      <c r="AA1478" s="57"/>
      <c r="AB1478" s="57"/>
      <c r="AC1478" s="57"/>
      <c r="AD1478" s="57"/>
      <c r="AE1478" s="57"/>
      <c r="AF1478" s="57"/>
      <c r="AG1478" s="57"/>
      <c r="AH1478" s="57"/>
      <c r="AI1478" s="30"/>
      <c r="AJ1478" s="30"/>
      <c r="AK1478" s="30"/>
      <c r="AL1478" s="30"/>
      <c r="AM1478" s="30"/>
      <c r="AN1478" s="30"/>
      <c r="AO1478" s="30"/>
      <c r="AP1478" s="30"/>
      <c r="AQ1478" s="30"/>
      <c r="AR1478" s="30"/>
      <c r="AS1478" s="30"/>
      <c r="AT1478" s="30"/>
      <c r="AU1478" s="30"/>
      <c r="AV1478" s="30"/>
      <c r="AW1478" s="30"/>
      <c r="AX1478" s="30"/>
      <c r="AY1478" s="30"/>
      <c r="AZ1478" s="30"/>
      <c r="BA1478" s="30"/>
      <c r="BB1478" s="30"/>
      <c r="BC1478" s="30"/>
      <c r="BD1478" s="30"/>
      <c r="BE1478" s="30"/>
      <c r="BF1478" s="30"/>
      <c r="BG1478" s="30"/>
      <c r="BH1478" s="30"/>
      <c r="BI1478" s="30"/>
      <c r="BJ1478" s="30"/>
      <c r="BK1478" s="30"/>
      <c r="BL1478" s="43"/>
      <c r="BM1478" t="s">
        <v>100</v>
      </c>
    </row>
    <row r="1479" spans="1:65" x14ac:dyDescent="0.2">
      <c r="A1479" s="6"/>
      <c r="B1479" s="40" t="s">
        <v>59</v>
      </c>
      <c r="C1479" s="24" t="s">
        <v>75</v>
      </c>
      <c r="D1479" s="25"/>
      <c r="E1479" s="26"/>
      <c r="F1479" s="26"/>
      <c r="G1479" s="26"/>
      <c r="H1479" s="26"/>
      <c r="I1479" s="26"/>
      <c r="J1479" s="26"/>
      <c r="K1479" s="26"/>
      <c r="L1479" s="26"/>
      <c r="M1479" s="26"/>
      <c r="N1479" s="26"/>
      <c r="O1479" s="26"/>
      <c r="P1479" s="26"/>
      <c r="Q1479" s="26"/>
      <c r="R1479" s="26"/>
      <c r="S1479" s="26"/>
      <c r="T1479" s="26"/>
      <c r="U1479" s="26"/>
      <c r="V1479" s="26"/>
      <c r="W1479" s="26"/>
      <c r="X1479" s="26"/>
      <c r="Y1479" s="26"/>
      <c r="Z1479" s="26"/>
      <c r="AA1479" s="26"/>
      <c r="AB1479" s="26"/>
      <c r="AC1479" s="26"/>
      <c r="AD1479" s="26"/>
      <c r="AE1479" s="26"/>
      <c r="AF1479" s="26"/>
      <c r="AG1479" s="26"/>
      <c r="AH1479" s="26"/>
      <c r="AI1479" s="26"/>
      <c r="AJ1479" s="26"/>
      <c r="AK1479" s="26"/>
      <c r="AL1479" s="26"/>
      <c r="AM1479" s="26"/>
      <c r="AN1479" s="26"/>
      <c r="AO1479" s="26"/>
      <c r="AP1479" s="26"/>
      <c r="AQ1479" s="26"/>
      <c r="AR1479" s="26"/>
      <c r="AS1479" s="26"/>
      <c r="AT1479" s="26"/>
      <c r="AU1479" s="26"/>
      <c r="AV1479" s="26"/>
      <c r="AW1479" s="26"/>
      <c r="AX1479" s="26"/>
      <c r="AY1479" s="26"/>
      <c r="AZ1479" s="26"/>
      <c r="BA1479" s="26"/>
      <c r="BB1479" s="26"/>
      <c r="BC1479" s="26"/>
      <c r="BD1479" s="26"/>
      <c r="BE1479" s="26"/>
      <c r="BF1479" s="26"/>
      <c r="BG1479" s="26"/>
      <c r="BH1479" s="26"/>
      <c r="BI1479" s="26"/>
      <c r="BJ1479" s="26"/>
      <c r="BK1479" s="26"/>
      <c r="BL1479" s="41"/>
      <c r="BM1479" t="s">
        <v>100</v>
      </c>
    </row>
    <row r="1480" spans="1:65" x14ac:dyDescent="0.2">
      <c r="A1480" s="6"/>
      <c r="B1480" s="40" t="s">
        <v>59</v>
      </c>
      <c r="C1480" s="24" t="s">
        <v>79</v>
      </c>
      <c r="D1480" s="25"/>
      <c r="E1480" s="26"/>
      <c r="F1480" s="26"/>
      <c r="G1480" s="26"/>
      <c r="H1480" s="26"/>
      <c r="I1480" s="26"/>
      <c r="J1480" s="26"/>
      <c r="K1480" s="26"/>
      <c r="L1480" s="26"/>
      <c r="M1480" s="26"/>
      <c r="N1480" s="26"/>
      <c r="O1480" s="26"/>
      <c r="P1480" s="26"/>
      <c r="Q1480" s="26"/>
      <c r="R1480" s="26"/>
      <c r="S1480" s="26"/>
      <c r="T1480" s="26"/>
      <c r="U1480" s="26"/>
      <c r="V1480" s="26"/>
      <c r="W1480" s="26"/>
      <c r="X1480" s="26"/>
      <c r="Y1480" s="26"/>
      <c r="Z1480" s="26"/>
      <c r="AA1480" s="26"/>
      <c r="AB1480" s="26"/>
      <c r="AC1480" s="26"/>
      <c r="AD1480" s="26"/>
      <c r="AE1480" s="26"/>
      <c r="AF1480" s="26"/>
      <c r="AG1480" s="26"/>
      <c r="AH1480" s="26"/>
      <c r="AI1480" s="26"/>
      <c r="AJ1480" s="26"/>
      <c r="AK1480" s="26"/>
      <c r="AL1480" s="26"/>
      <c r="AM1480" s="26"/>
      <c r="AN1480" s="26"/>
      <c r="AO1480" s="26"/>
      <c r="AP1480" s="26"/>
      <c r="AQ1480" s="26"/>
      <c r="AR1480" s="26"/>
      <c r="AS1480" s="26"/>
      <c r="AT1480" s="26"/>
      <c r="AU1480" s="26"/>
      <c r="AV1480" s="26"/>
      <c r="AW1480" s="26"/>
      <c r="AX1480" s="26"/>
      <c r="AY1480" s="26"/>
      <c r="AZ1480" s="26"/>
      <c r="BA1480" s="26"/>
      <c r="BB1480" s="26"/>
      <c r="BC1480" s="26"/>
      <c r="BD1480" s="26"/>
      <c r="BE1480" s="26"/>
      <c r="BF1480" s="26"/>
      <c r="BG1480" s="26"/>
      <c r="BH1480" s="26"/>
      <c r="BI1480" s="26"/>
      <c r="BJ1480" s="26"/>
      <c r="BK1480" s="26"/>
      <c r="BL1480" s="41"/>
      <c r="BM1480" t="s">
        <v>100</v>
      </c>
    </row>
    <row r="1481" spans="1:65" x14ac:dyDescent="0.2">
      <c r="A1481" s="6"/>
      <c r="B1481" s="40" t="s">
        <v>59</v>
      </c>
      <c r="C1481" s="24" t="s">
        <v>80</v>
      </c>
      <c r="D1481" s="25"/>
      <c r="E1481" s="26"/>
      <c r="F1481" s="26"/>
      <c r="G1481" s="26"/>
      <c r="H1481" s="26"/>
      <c r="I1481" s="26"/>
      <c r="J1481" s="26"/>
      <c r="K1481" s="26"/>
      <c r="L1481" s="26"/>
      <c r="M1481" s="26"/>
      <c r="N1481" s="26"/>
      <c r="O1481" s="26"/>
      <c r="P1481" s="26"/>
      <c r="Q1481" s="26"/>
      <c r="R1481" s="26"/>
      <c r="S1481" s="26"/>
      <c r="T1481" s="26"/>
      <c r="U1481" s="26"/>
      <c r="V1481" s="26"/>
      <c r="W1481" s="26"/>
      <c r="X1481" s="26"/>
      <c r="Y1481" s="26"/>
      <c r="Z1481" s="26"/>
      <c r="AA1481" s="26"/>
      <c r="AB1481" s="26"/>
      <c r="AC1481" s="26"/>
      <c r="AD1481" s="26"/>
      <c r="AE1481" s="26"/>
      <c r="AF1481" s="26"/>
      <c r="AG1481" s="26"/>
      <c r="AH1481" s="26"/>
      <c r="AI1481" s="26"/>
      <c r="AJ1481" s="26"/>
      <c r="AK1481" s="26"/>
      <c r="AL1481" s="26"/>
      <c r="AM1481" s="26"/>
      <c r="AN1481" s="26"/>
      <c r="AO1481" s="26"/>
      <c r="AP1481" s="26"/>
      <c r="AQ1481" s="26"/>
      <c r="AR1481" s="26"/>
      <c r="AS1481" s="26"/>
      <c r="AT1481" s="26"/>
      <c r="AU1481" s="26"/>
      <c r="AV1481" s="26"/>
      <c r="AW1481" s="26"/>
      <c r="AX1481" s="26"/>
      <c r="AY1481" s="26"/>
      <c r="AZ1481" s="26"/>
      <c r="BA1481" s="26"/>
      <c r="BB1481" s="26"/>
      <c r="BC1481" s="26"/>
      <c r="BD1481" s="26"/>
      <c r="BE1481" s="26"/>
      <c r="BF1481" s="26"/>
      <c r="BG1481" s="26"/>
      <c r="BH1481" s="26"/>
      <c r="BI1481" s="26"/>
      <c r="BJ1481" s="26"/>
      <c r="BK1481" s="26"/>
      <c r="BL1481" s="41"/>
      <c r="BM1481" t="s">
        <v>100</v>
      </c>
    </row>
    <row r="1482" spans="1:65" x14ac:dyDescent="0.2">
      <c r="A1482" s="6"/>
      <c r="B1482" s="40" t="s">
        <v>59</v>
      </c>
      <c r="C1482" s="24" t="s">
        <v>78</v>
      </c>
      <c r="D1482" s="25"/>
      <c r="E1482" s="26"/>
      <c r="F1482" s="26"/>
      <c r="G1482" s="26"/>
      <c r="H1482" s="26"/>
      <c r="I1482" s="26"/>
      <c r="J1482" s="26"/>
      <c r="K1482" s="26"/>
      <c r="L1482" s="26"/>
      <c r="M1482" s="26"/>
      <c r="N1482" s="26"/>
      <c r="O1482" s="26"/>
      <c r="P1482" s="26"/>
      <c r="Q1482" s="26"/>
      <c r="R1482" s="26"/>
      <c r="S1482" s="26"/>
      <c r="T1482" s="26"/>
      <c r="U1482" s="26"/>
      <c r="V1482" s="26"/>
      <c r="W1482" s="26"/>
      <c r="X1482" s="26"/>
      <c r="Y1482" s="26"/>
      <c r="Z1482" s="26"/>
      <c r="AA1482" s="26"/>
      <c r="AB1482" s="26"/>
      <c r="AC1482" s="26"/>
      <c r="AD1482" s="26"/>
      <c r="AE1482" s="26"/>
      <c r="AF1482" s="26"/>
      <c r="AG1482" s="26"/>
      <c r="AH1482" s="26"/>
      <c r="AI1482" s="26"/>
      <c r="AJ1482" s="26"/>
      <c r="AK1482" s="26"/>
      <c r="AL1482" s="26"/>
      <c r="AM1482" s="26"/>
      <c r="AN1482" s="26"/>
      <c r="AO1482" s="26"/>
      <c r="AP1482" s="26"/>
      <c r="AQ1482" s="26"/>
      <c r="AR1482" s="26"/>
      <c r="AS1482" s="26"/>
      <c r="AT1482" s="26"/>
      <c r="AU1482" s="26"/>
      <c r="AV1482" s="26"/>
      <c r="AW1482" s="26"/>
      <c r="AX1482" s="26"/>
      <c r="AY1482" s="26"/>
      <c r="AZ1482" s="26"/>
      <c r="BA1482" s="26"/>
      <c r="BB1482" s="26"/>
      <c r="BC1482" s="26"/>
      <c r="BD1482" s="26"/>
      <c r="BE1482" s="26"/>
      <c r="BF1482" s="26"/>
      <c r="BG1482" s="26"/>
      <c r="BH1482" s="26"/>
      <c r="BI1482" s="26"/>
      <c r="BJ1482" s="26"/>
      <c r="BK1482" s="26"/>
      <c r="BL1482" s="41"/>
      <c r="BM1482" t="s">
        <v>100</v>
      </c>
    </row>
    <row r="1483" spans="1:65" x14ac:dyDescent="0.2">
      <c r="A1483" s="6"/>
      <c r="B1483" s="40" t="s">
        <v>59</v>
      </c>
      <c r="C1483" s="31" t="s">
        <v>43</v>
      </c>
      <c r="D1483" s="27">
        <v>1100</v>
      </c>
      <c r="E1483" s="28">
        <v>0</v>
      </c>
      <c r="F1483" s="28">
        <v>0</v>
      </c>
      <c r="G1483" s="28">
        <v>0</v>
      </c>
      <c r="H1483" s="28">
        <v>0</v>
      </c>
      <c r="I1483" s="28">
        <v>0</v>
      </c>
      <c r="J1483" s="28">
        <v>0</v>
      </c>
      <c r="K1483" s="28">
        <v>0</v>
      </c>
      <c r="L1483" s="28">
        <v>1100</v>
      </c>
      <c r="M1483" s="28">
        <v>1100</v>
      </c>
      <c r="N1483" s="28">
        <v>1100</v>
      </c>
      <c r="O1483" s="28">
        <v>1100</v>
      </c>
      <c r="P1483" s="28">
        <v>1100</v>
      </c>
      <c r="Q1483" s="28">
        <v>1100</v>
      </c>
      <c r="R1483" s="28">
        <v>1296</v>
      </c>
      <c r="S1483" s="28">
        <v>1296</v>
      </c>
      <c r="T1483" s="28">
        <v>1296</v>
      </c>
      <c r="U1483" s="28">
        <v>1296</v>
      </c>
      <c r="V1483" s="28">
        <v>1296</v>
      </c>
      <c r="W1483" s="28">
        <v>1296</v>
      </c>
      <c r="X1483" s="28">
        <v>1296</v>
      </c>
      <c r="Y1483" s="28">
        <v>1296</v>
      </c>
      <c r="Z1483" s="28">
        <v>1296</v>
      </c>
      <c r="AA1483" s="28">
        <v>1296</v>
      </c>
      <c r="AB1483" s="28">
        <v>1296</v>
      </c>
      <c r="AC1483" s="28">
        <v>1296</v>
      </c>
      <c r="AD1483" s="28">
        <v>1296</v>
      </c>
      <c r="AE1483" s="28">
        <v>1296</v>
      </c>
      <c r="AF1483" s="28">
        <v>1296</v>
      </c>
      <c r="AG1483" s="28">
        <v>1296</v>
      </c>
      <c r="AH1483" s="28">
        <v>1296</v>
      </c>
      <c r="AI1483" s="28">
        <v>1296</v>
      </c>
      <c r="AJ1483" s="28">
        <v>1296</v>
      </c>
      <c r="AK1483" s="28">
        <v>1296</v>
      </c>
      <c r="AL1483" s="28">
        <v>1296</v>
      </c>
      <c r="AM1483" s="28">
        <v>1296</v>
      </c>
      <c r="AN1483" s="28">
        <v>1296</v>
      </c>
      <c r="AO1483" s="28">
        <v>1296</v>
      </c>
      <c r="AP1483" s="28">
        <v>1296</v>
      </c>
      <c r="AQ1483" s="28">
        <v>1296</v>
      </c>
      <c r="AR1483" s="28">
        <v>1296</v>
      </c>
      <c r="AS1483" s="28">
        <v>1296</v>
      </c>
      <c r="AT1483" s="28">
        <v>1296</v>
      </c>
      <c r="AU1483" s="28">
        <v>1296</v>
      </c>
      <c r="AV1483" s="28">
        <v>1296</v>
      </c>
      <c r="AW1483" s="28">
        <v>1296</v>
      </c>
      <c r="AX1483" s="28">
        <v>1296</v>
      </c>
      <c r="AY1483" s="28">
        <v>1296</v>
      </c>
      <c r="AZ1483" s="28">
        <v>1296</v>
      </c>
      <c r="BA1483" s="28">
        <v>1296</v>
      </c>
      <c r="BB1483" s="28">
        <v>1296</v>
      </c>
      <c r="BC1483" s="28">
        <v>1296</v>
      </c>
      <c r="BD1483" s="28">
        <v>1296</v>
      </c>
      <c r="BE1483" s="28">
        <v>1296</v>
      </c>
      <c r="BF1483" s="28">
        <v>1296</v>
      </c>
      <c r="BG1483" s="28">
        <v>1296</v>
      </c>
      <c r="BH1483" s="28">
        <v>1296</v>
      </c>
      <c r="BI1483" s="28">
        <v>1296</v>
      </c>
      <c r="BJ1483" s="28">
        <v>1296</v>
      </c>
      <c r="BK1483" s="28">
        <v>1296</v>
      </c>
      <c r="BL1483" s="42">
        <v>1296</v>
      </c>
      <c r="BM1483" t="s">
        <v>100</v>
      </c>
    </row>
    <row r="1484" spans="1:65" x14ac:dyDescent="0.2">
      <c r="A1484" s="6"/>
      <c r="B1484" s="40" t="s">
        <v>59</v>
      </c>
      <c r="C1484" s="24" t="s">
        <v>74</v>
      </c>
      <c r="D1484" s="35">
        <v>1100</v>
      </c>
      <c r="E1484" s="29">
        <v>0</v>
      </c>
      <c r="F1484" s="29">
        <v>0</v>
      </c>
      <c r="G1484" s="29">
        <v>0</v>
      </c>
      <c r="H1484" s="29">
        <v>0</v>
      </c>
      <c r="I1484" s="29">
        <v>0</v>
      </c>
      <c r="J1484" s="29">
        <v>0</v>
      </c>
      <c r="K1484" s="29">
        <v>0</v>
      </c>
      <c r="L1484" s="29">
        <v>1100</v>
      </c>
      <c r="M1484" s="29">
        <v>1100</v>
      </c>
      <c r="N1484" s="29">
        <v>1100</v>
      </c>
      <c r="O1484" s="29">
        <v>1100</v>
      </c>
      <c r="P1484" s="29">
        <v>1100</v>
      </c>
      <c r="Q1484" s="29">
        <v>1100</v>
      </c>
      <c r="R1484" s="29">
        <v>1296</v>
      </c>
      <c r="S1484" s="29">
        <v>1296</v>
      </c>
      <c r="T1484" s="29">
        <v>1296</v>
      </c>
      <c r="U1484" s="29">
        <v>1296</v>
      </c>
      <c r="V1484" s="29">
        <v>1296</v>
      </c>
      <c r="W1484" s="29">
        <v>1296</v>
      </c>
      <c r="X1484" s="26">
        <v>0</v>
      </c>
      <c r="Y1484" s="26">
        <v>0</v>
      </c>
      <c r="Z1484" s="26">
        <v>0</v>
      </c>
      <c r="AA1484" s="26">
        <v>0</v>
      </c>
      <c r="AB1484" s="26">
        <v>0</v>
      </c>
      <c r="AC1484" s="26">
        <v>0</v>
      </c>
      <c r="AD1484" s="26">
        <v>0</v>
      </c>
      <c r="AE1484" s="26">
        <v>0</v>
      </c>
      <c r="AF1484" s="26">
        <v>0</v>
      </c>
      <c r="AG1484" s="26">
        <v>0</v>
      </c>
      <c r="AH1484" s="26">
        <v>0</v>
      </c>
      <c r="AI1484" s="26"/>
      <c r="AJ1484" s="26"/>
      <c r="AK1484" s="26"/>
      <c r="AL1484" s="26"/>
      <c r="AM1484" s="26"/>
      <c r="AN1484" s="26"/>
      <c r="AO1484" s="26"/>
      <c r="AP1484" s="26"/>
      <c r="AQ1484" s="26"/>
      <c r="AR1484" s="26"/>
      <c r="AS1484" s="26"/>
      <c r="AT1484" s="26"/>
      <c r="AU1484" s="26"/>
      <c r="AV1484" s="26"/>
      <c r="AW1484" s="26"/>
      <c r="AX1484" s="26"/>
      <c r="AY1484" s="26"/>
      <c r="AZ1484" s="26"/>
      <c r="BA1484" s="26"/>
      <c r="BB1484" s="26"/>
      <c r="BC1484" s="26"/>
      <c r="BD1484" s="26"/>
      <c r="BE1484" s="26"/>
      <c r="BF1484" s="26"/>
      <c r="BG1484" s="26"/>
      <c r="BH1484" s="26"/>
      <c r="BI1484" s="26"/>
      <c r="BJ1484" s="26"/>
      <c r="BK1484" s="26"/>
      <c r="BL1484" s="41"/>
      <c r="BM1484" t="s">
        <v>100</v>
      </c>
    </row>
    <row r="1485" spans="1:65" x14ac:dyDescent="0.2">
      <c r="A1485" s="6"/>
      <c r="B1485" s="40" t="s">
        <v>59</v>
      </c>
      <c r="C1485" s="24" t="s">
        <v>83</v>
      </c>
      <c r="D1485" s="25"/>
      <c r="E1485" s="26"/>
      <c r="F1485" s="26"/>
      <c r="G1485" s="26"/>
      <c r="H1485" s="26"/>
      <c r="I1485" s="26"/>
      <c r="J1485" s="26"/>
      <c r="K1485" s="26"/>
      <c r="L1485" s="26"/>
      <c r="M1485" s="26"/>
      <c r="N1485" s="26"/>
      <c r="O1485" s="26"/>
      <c r="P1485" s="26"/>
      <c r="Q1485" s="26"/>
      <c r="R1485" s="26"/>
      <c r="S1485" s="26"/>
      <c r="T1485" s="26"/>
      <c r="U1485" s="26"/>
      <c r="V1485" s="26"/>
      <c r="W1485" s="30"/>
      <c r="X1485" s="30"/>
      <c r="Y1485" s="30"/>
      <c r="Z1485" s="30"/>
      <c r="AA1485" s="30"/>
      <c r="AB1485" s="30"/>
      <c r="AC1485" s="30"/>
      <c r="AD1485" s="30"/>
      <c r="AE1485" s="30"/>
      <c r="AF1485" s="30"/>
      <c r="AG1485" s="30"/>
      <c r="AH1485" s="30"/>
      <c r="AI1485" s="30"/>
      <c r="AJ1485" s="30"/>
      <c r="AK1485" s="30"/>
      <c r="AL1485" s="30"/>
      <c r="AM1485" s="30"/>
      <c r="AN1485" s="30"/>
      <c r="AO1485" s="30"/>
      <c r="AP1485" s="30"/>
      <c r="AQ1485" s="30"/>
      <c r="AR1485" s="30"/>
      <c r="AS1485" s="30"/>
      <c r="AT1485" s="30"/>
      <c r="AU1485" s="30"/>
      <c r="AV1485" s="30"/>
      <c r="AW1485" s="30"/>
      <c r="AX1485" s="30"/>
      <c r="AY1485" s="30"/>
      <c r="AZ1485" s="30"/>
      <c r="BA1485" s="30"/>
      <c r="BB1485" s="30"/>
      <c r="BC1485" s="30"/>
      <c r="BD1485" s="30"/>
      <c r="BE1485" s="30"/>
      <c r="BF1485" s="30"/>
      <c r="BG1485" s="30"/>
      <c r="BH1485" s="30"/>
      <c r="BI1485" s="30"/>
      <c r="BJ1485" s="30"/>
      <c r="BK1485" s="30"/>
      <c r="BL1485" s="43"/>
      <c r="BM1485" t="s">
        <v>100</v>
      </c>
    </row>
    <row r="1486" spans="1:65" x14ac:dyDescent="0.2">
      <c r="A1486" s="6"/>
      <c r="B1486" s="40" t="s">
        <v>59</v>
      </c>
      <c r="C1486" s="24" t="s">
        <v>75</v>
      </c>
      <c r="D1486" s="25"/>
      <c r="E1486" s="26"/>
      <c r="F1486" s="26"/>
      <c r="G1486" s="26"/>
      <c r="H1486" s="26"/>
      <c r="I1486" s="26"/>
      <c r="J1486" s="26"/>
      <c r="K1486" s="26"/>
      <c r="L1486" s="26"/>
      <c r="M1486" s="26"/>
      <c r="N1486" s="26"/>
      <c r="O1486" s="26"/>
      <c r="P1486" s="26"/>
      <c r="Q1486" s="26"/>
      <c r="R1486" s="26"/>
      <c r="S1486" s="26"/>
      <c r="T1486" s="26"/>
      <c r="U1486" s="26"/>
      <c r="V1486" s="26"/>
      <c r="W1486" s="26"/>
      <c r="X1486" s="26"/>
      <c r="Y1486" s="26"/>
      <c r="Z1486" s="26"/>
      <c r="AA1486" s="26"/>
      <c r="AB1486" s="26"/>
      <c r="AC1486" s="26"/>
      <c r="AD1486" s="26"/>
      <c r="AE1486" s="26"/>
      <c r="AF1486" s="26"/>
      <c r="AG1486" s="26"/>
      <c r="AH1486" s="26"/>
      <c r="AI1486" s="26"/>
      <c r="AJ1486" s="26"/>
      <c r="AK1486" s="26"/>
      <c r="AL1486" s="26"/>
      <c r="AM1486" s="26"/>
      <c r="AN1486" s="26"/>
      <c r="AO1486" s="26"/>
      <c r="AP1486" s="26"/>
      <c r="AQ1486" s="26"/>
      <c r="AR1486" s="26"/>
      <c r="AS1486" s="26"/>
      <c r="AT1486" s="26"/>
      <c r="AU1486" s="26"/>
      <c r="AV1486" s="26"/>
      <c r="AW1486" s="26"/>
      <c r="AX1486" s="26"/>
      <c r="AY1486" s="26"/>
      <c r="AZ1486" s="26"/>
      <c r="BA1486" s="26"/>
      <c r="BB1486" s="26"/>
      <c r="BC1486" s="26"/>
      <c r="BD1486" s="26"/>
      <c r="BE1486" s="26"/>
      <c r="BF1486" s="26"/>
      <c r="BG1486" s="26"/>
      <c r="BH1486" s="26"/>
      <c r="BI1486" s="26"/>
      <c r="BJ1486" s="26"/>
      <c r="BK1486" s="26"/>
      <c r="BL1486" s="41"/>
      <c r="BM1486" t="s">
        <v>100</v>
      </c>
    </row>
    <row r="1487" spans="1:65" x14ac:dyDescent="0.2">
      <c r="A1487" s="6"/>
      <c r="B1487" s="40" t="s">
        <v>59</v>
      </c>
      <c r="C1487" s="24" t="s">
        <v>79</v>
      </c>
      <c r="D1487" s="25"/>
      <c r="E1487" s="26"/>
      <c r="F1487" s="26"/>
      <c r="G1487" s="26"/>
      <c r="H1487" s="26"/>
      <c r="I1487" s="26"/>
      <c r="J1487" s="26"/>
      <c r="K1487" s="26"/>
      <c r="L1487" s="26"/>
      <c r="M1487" s="26"/>
      <c r="N1487" s="26"/>
      <c r="O1487" s="26"/>
      <c r="P1487" s="26"/>
      <c r="Q1487" s="26"/>
      <c r="R1487" s="26"/>
      <c r="S1487" s="26"/>
      <c r="T1487" s="26"/>
      <c r="U1487" s="26"/>
      <c r="V1487" s="26"/>
      <c r="W1487" s="26"/>
      <c r="X1487" s="26"/>
      <c r="Y1487" s="26"/>
      <c r="Z1487" s="26"/>
      <c r="AA1487" s="26"/>
      <c r="AB1487" s="26"/>
      <c r="AC1487" s="26"/>
      <c r="AD1487" s="26"/>
      <c r="AE1487" s="26"/>
      <c r="AF1487" s="26"/>
      <c r="AG1487" s="26"/>
      <c r="AH1487" s="26"/>
      <c r="AI1487" s="26"/>
      <c r="AJ1487" s="26"/>
      <c r="AK1487" s="26"/>
      <c r="AL1487" s="26"/>
      <c r="AM1487" s="26"/>
      <c r="AN1487" s="26"/>
      <c r="AO1487" s="26"/>
      <c r="AP1487" s="26"/>
      <c r="AQ1487" s="26"/>
      <c r="AR1487" s="26"/>
      <c r="AS1487" s="26"/>
      <c r="AT1487" s="26"/>
      <c r="AU1487" s="26"/>
      <c r="AV1487" s="26"/>
      <c r="AW1487" s="26"/>
      <c r="AX1487" s="26"/>
      <c r="AY1487" s="26"/>
      <c r="AZ1487" s="26"/>
      <c r="BA1487" s="26"/>
      <c r="BB1487" s="26"/>
      <c r="BC1487" s="26"/>
      <c r="BD1487" s="26"/>
      <c r="BE1487" s="26"/>
      <c r="BF1487" s="26"/>
      <c r="BG1487" s="26"/>
      <c r="BH1487" s="26"/>
      <c r="BI1487" s="26"/>
      <c r="BJ1487" s="26"/>
      <c r="BK1487" s="26"/>
      <c r="BL1487" s="41"/>
      <c r="BM1487" t="s">
        <v>100</v>
      </c>
    </row>
    <row r="1488" spans="1:65" x14ac:dyDescent="0.2">
      <c r="A1488" s="6"/>
      <c r="B1488" s="40" t="s">
        <v>59</v>
      </c>
      <c r="C1488" s="24" t="s">
        <v>80</v>
      </c>
      <c r="D1488" s="25"/>
      <c r="E1488" s="26"/>
      <c r="F1488" s="26"/>
      <c r="G1488" s="26"/>
      <c r="H1488" s="26"/>
      <c r="I1488" s="26"/>
      <c r="J1488" s="26"/>
      <c r="K1488" s="26"/>
      <c r="L1488" s="26"/>
      <c r="M1488" s="26"/>
      <c r="N1488" s="26"/>
      <c r="O1488" s="26"/>
      <c r="P1488" s="26"/>
      <c r="Q1488" s="26"/>
      <c r="R1488" s="26"/>
      <c r="S1488" s="26"/>
      <c r="T1488" s="26"/>
      <c r="U1488" s="26"/>
      <c r="V1488" s="26"/>
      <c r="W1488" s="26"/>
      <c r="X1488" s="26"/>
      <c r="Y1488" s="26"/>
      <c r="Z1488" s="26"/>
      <c r="AA1488" s="26"/>
      <c r="AB1488" s="26"/>
      <c r="AC1488" s="26"/>
      <c r="AD1488" s="26"/>
      <c r="AE1488" s="26"/>
      <c r="AF1488" s="26"/>
      <c r="AG1488" s="26"/>
      <c r="AH1488" s="26"/>
      <c r="AI1488" s="26"/>
      <c r="AJ1488" s="26"/>
      <c r="AK1488" s="26"/>
      <c r="AL1488" s="26"/>
      <c r="AM1488" s="26"/>
      <c r="AN1488" s="26"/>
      <c r="AO1488" s="26"/>
      <c r="AP1488" s="26"/>
      <c r="AQ1488" s="26"/>
      <c r="AR1488" s="26"/>
      <c r="AS1488" s="26"/>
      <c r="AT1488" s="26"/>
      <c r="AU1488" s="26"/>
      <c r="AV1488" s="26"/>
      <c r="AW1488" s="26"/>
      <c r="AX1488" s="26"/>
      <c r="AY1488" s="26"/>
      <c r="AZ1488" s="26"/>
      <c r="BA1488" s="26"/>
      <c r="BB1488" s="26"/>
      <c r="BC1488" s="26"/>
      <c r="BD1488" s="26"/>
      <c r="BE1488" s="26"/>
      <c r="BF1488" s="26"/>
      <c r="BG1488" s="26"/>
      <c r="BH1488" s="26"/>
      <c r="BI1488" s="26"/>
      <c r="BJ1488" s="26"/>
      <c r="BK1488" s="26"/>
      <c r="BL1488" s="41"/>
      <c r="BM1488" t="s">
        <v>100</v>
      </c>
    </row>
    <row r="1489" spans="1:65" x14ac:dyDescent="0.2">
      <c r="A1489" s="6"/>
      <c r="B1489" s="40" t="s">
        <v>59</v>
      </c>
      <c r="C1489" s="24" t="s">
        <v>78</v>
      </c>
      <c r="D1489" s="25"/>
      <c r="E1489" s="26"/>
      <c r="F1489" s="26"/>
      <c r="G1489" s="26"/>
      <c r="H1489" s="26"/>
      <c r="I1489" s="26"/>
      <c r="J1489" s="26"/>
      <c r="K1489" s="26"/>
      <c r="L1489" s="26"/>
      <c r="M1489" s="26"/>
      <c r="N1489" s="26"/>
      <c r="O1489" s="26"/>
      <c r="P1489" s="26"/>
      <c r="Q1489" s="26"/>
      <c r="R1489" s="26"/>
      <c r="S1489" s="26"/>
      <c r="T1489" s="26"/>
      <c r="U1489" s="26"/>
      <c r="V1489" s="26"/>
      <c r="W1489" s="26"/>
      <c r="X1489" s="26"/>
      <c r="Y1489" s="26"/>
      <c r="Z1489" s="26"/>
      <c r="AA1489" s="26"/>
      <c r="AB1489" s="26"/>
      <c r="AC1489" s="26"/>
      <c r="AD1489" s="26"/>
      <c r="AE1489" s="26"/>
      <c r="AF1489" s="26"/>
      <c r="AG1489" s="26"/>
      <c r="AH1489" s="26"/>
      <c r="AI1489" s="26"/>
      <c r="AJ1489" s="26"/>
      <c r="AK1489" s="26"/>
      <c r="AL1489" s="26"/>
      <c r="AM1489" s="26"/>
      <c r="AN1489" s="26"/>
      <c r="AO1489" s="26"/>
      <c r="AP1489" s="26"/>
      <c r="AQ1489" s="26"/>
      <c r="AR1489" s="26"/>
      <c r="AS1489" s="26"/>
      <c r="AT1489" s="26"/>
      <c r="AU1489" s="26"/>
      <c r="AV1489" s="26"/>
      <c r="AW1489" s="26"/>
      <c r="AX1489" s="26"/>
      <c r="AY1489" s="26"/>
      <c r="AZ1489" s="26"/>
      <c r="BA1489" s="26"/>
      <c r="BB1489" s="26"/>
      <c r="BC1489" s="26"/>
      <c r="BD1489" s="26"/>
      <c r="BE1489" s="26"/>
      <c r="BF1489" s="26"/>
      <c r="BG1489" s="26"/>
      <c r="BH1489" s="26"/>
      <c r="BI1489" s="26"/>
      <c r="BJ1489" s="26"/>
      <c r="BK1489" s="26"/>
      <c r="BL1489" s="41"/>
      <c r="BM1489" t="s">
        <v>100</v>
      </c>
    </row>
    <row r="1490" spans="1:65" x14ac:dyDescent="0.2">
      <c r="A1490" s="6"/>
      <c r="B1490" s="40" t="s">
        <v>59</v>
      </c>
      <c r="C1490" s="31" t="s">
        <v>46</v>
      </c>
      <c r="D1490" s="27">
        <v>5.7</v>
      </c>
      <c r="E1490" s="28">
        <v>5.9</v>
      </c>
      <c r="F1490" s="28">
        <v>6.8</v>
      </c>
      <c r="G1490" s="28">
        <v>7.7</v>
      </c>
      <c r="H1490" s="28">
        <v>8.4</v>
      </c>
      <c r="I1490" s="28">
        <v>8.4</v>
      </c>
      <c r="J1490" s="28">
        <v>9.6999999999999993</v>
      </c>
      <c r="K1490" s="28">
        <v>9.6999999999999993</v>
      </c>
      <c r="L1490" s="28">
        <v>11.6</v>
      </c>
      <c r="M1490" s="28">
        <v>12.9</v>
      </c>
      <c r="N1490" s="28">
        <v>18.899999999999999</v>
      </c>
      <c r="O1490" s="28">
        <v>19.5</v>
      </c>
      <c r="P1490" s="28">
        <v>19.7</v>
      </c>
      <c r="Q1490" s="28">
        <v>23.3</v>
      </c>
      <c r="R1490" s="28">
        <v>22.8</v>
      </c>
      <c r="S1490" s="28">
        <v>24.4</v>
      </c>
      <c r="T1490" s="28">
        <v>24.8</v>
      </c>
      <c r="U1490" s="28">
        <v>35.700000000000003</v>
      </c>
      <c r="V1490" s="28">
        <v>36</v>
      </c>
      <c r="W1490" s="28">
        <v>36</v>
      </c>
      <c r="X1490" s="28">
        <v>36</v>
      </c>
      <c r="Y1490" s="28">
        <v>36</v>
      </c>
      <c r="Z1490" s="28">
        <v>36</v>
      </c>
      <c r="AA1490" s="28">
        <v>36</v>
      </c>
      <c r="AB1490" s="28">
        <v>36</v>
      </c>
      <c r="AC1490" s="28">
        <v>36</v>
      </c>
      <c r="AD1490" s="28">
        <v>36</v>
      </c>
      <c r="AE1490" s="28">
        <v>36</v>
      </c>
      <c r="AF1490" s="28">
        <v>36</v>
      </c>
      <c r="AG1490" s="28">
        <v>36</v>
      </c>
      <c r="AH1490" s="28">
        <v>36</v>
      </c>
      <c r="AI1490" s="28">
        <v>36</v>
      </c>
      <c r="AJ1490" s="28">
        <v>36</v>
      </c>
      <c r="AK1490" s="28">
        <v>36</v>
      </c>
      <c r="AL1490" s="28">
        <v>36</v>
      </c>
      <c r="AM1490" s="28">
        <v>36</v>
      </c>
      <c r="AN1490" s="28">
        <v>36</v>
      </c>
      <c r="AO1490" s="28">
        <v>36</v>
      </c>
      <c r="AP1490" s="28">
        <v>36</v>
      </c>
      <c r="AQ1490" s="28">
        <v>36</v>
      </c>
      <c r="AR1490" s="28">
        <v>36</v>
      </c>
      <c r="AS1490" s="28">
        <v>36</v>
      </c>
      <c r="AT1490" s="28">
        <v>36</v>
      </c>
      <c r="AU1490" s="28">
        <v>36</v>
      </c>
      <c r="AV1490" s="28">
        <v>36</v>
      </c>
      <c r="AW1490" s="28">
        <v>36</v>
      </c>
      <c r="AX1490" s="28">
        <v>36</v>
      </c>
      <c r="AY1490" s="28">
        <v>36</v>
      </c>
      <c r="AZ1490" s="28">
        <v>36</v>
      </c>
      <c r="BA1490" s="28">
        <v>36</v>
      </c>
      <c r="BB1490" s="28">
        <v>36</v>
      </c>
      <c r="BC1490" s="28">
        <v>36</v>
      </c>
      <c r="BD1490" s="28">
        <v>36</v>
      </c>
      <c r="BE1490" s="28">
        <v>36</v>
      </c>
      <c r="BF1490" s="28">
        <v>36</v>
      </c>
      <c r="BG1490" s="28">
        <v>36</v>
      </c>
      <c r="BH1490" s="28">
        <v>36</v>
      </c>
      <c r="BI1490" s="28">
        <v>36</v>
      </c>
      <c r="BJ1490" s="28">
        <v>36</v>
      </c>
      <c r="BK1490" s="28">
        <v>36</v>
      </c>
      <c r="BL1490" s="42">
        <v>36</v>
      </c>
      <c r="BM1490" t="s">
        <v>100</v>
      </c>
    </row>
    <row r="1491" spans="1:65" x14ac:dyDescent="0.2">
      <c r="A1491" s="6"/>
      <c r="B1491" s="40" t="s">
        <v>59</v>
      </c>
      <c r="C1491" s="24" t="s">
        <v>74</v>
      </c>
      <c r="D1491" s="35">
        <v>5.7</v>
      </c>
      <c r="E1491" s="29">
        <v>5.9</v>
      </c>
      <c r="F1491" s="29">
        <v>6.8</v>
      </c>
      <c r="G1491" s="29">
        <v>7.7</v>
      </c>
      <c r="H1491" s="29">
        <v>8.4</v>
      </c>
      <c r="I1491" s="29">
        <v>8.4</v>
      </c>
      <c r="J1491" s="29">
        <v>9.6999999999999993</v>
      </c>
      <c r="K1491" s="29">
        <v>9.6999999999999993</v>
      </c>
      <c r="L1491" s="29">
        <v>11.6</v>
      </c>
      <c r="M1491" s="29">
        <v>12.9</v>
      </c>
      <c r="N1491" s="29">
        <v>18.899999999999999</v>
      </c>
      <c r="O1491" s="29">
        <v>19.5</v>
      </c>
      <c r="P1491" s="29">
        <v>19.7</v>
      </c>
      <c r="Q1491" s="29">
        <v>23.3</v>
      </c>
      <c r="R1491" s="29">
        <v>22.8</v>
      </c>
      <c r="S1491" s="29">
        <v>24.4</v>
      </c>
      <c r="T1491" s="29">
        <v>24.8</v>
      </c>
      <c r="U1491" s="29">
        <v>35.700000000000003</v>
      </c>
      <c r="V1491" s="29">
        <v>36</v>
      </c>
      <c r="W1491" s="29">
        <v>36</v>
      </c>
      <c r="X1491" s="26">
        <v>0</v>
      </c>
      <c r="Y1491" s="26">
        <v>0</v>
      </c>
      <c r="Z1491" s="26">
        <v>0</v>
      </c>
      <c r="AA1491" s="26">
        <v>0</v>
      </c>
      <c r="AB1491" s="26">
        <v>0</v>
      </c>
      <c r="AC1491" s="26">
        <v>0</v>
      </c>
      <c r="AD1491" s="26">
        <v>0</v>
      </c>
      <c r="AE1491" s="26">
        <v>0</v>
      </c>
      <c r="AF1491" s="26">
        <v>0</v>
      </c>
      <c r="AG1491" s="26">
        <v>0</v>
      </c>
      <c r="AH1491" s="26">
        <v>0</v>
      </c>
      <c r="AI1491" s="26"/>
      <c r="AJ1491" s="26"/>
      <c r="AK1491" s="26"/>
      <c r="AL1491" s="26"/>
      <c r="AM1491" s="26"/>
      <c r="AN1491" s="26"/>
      <c r="AO1491" s="26"/>
      <c r="AP1491" s="26"/>
      <c r="AQ1491" s="26"/>
      <c r="AR1491" s="26"/>
      <c r="AS1491" s="26"/>
      <c r="AT1491" s="26"/>
      <c r="AU1491" s="26"/>
      <c r="AV1491" s="26"/>
      <c r="AW1491" s="26"/>
      <c r="AX1491" s="26"/>
      <c r="AY1491" s="26"/>
      <c r="AZ1491" s="26"/>
      <c r="BA1491" s="26"/>
      <c r="BB1491" s="26"/>
      <c r="BC1491" s="26"/>
      <c r="BD1491" s="26"/>
      <c r="BE1491" s="26"/>
      <c r="BF1491" s="26"/>
      <c r="BG1491" s="26"/>
      <c r="BH1491" s="26"/>
      <c r="BI1491" s="26"/>
      <c r="BJ1491" s="26"/>
      <c r="BK1491" s="26"/>
      <c r="BL1491" s="41"/>
      <c r="BM1491" t="s">
        <v>100</v>
      </c>
    </row>
    <row r="1492" spans="1:65" x14ac:dyDescent="0.2">
      <c r="A1492" s="6"/>
      <c r="B1492" s="40" t="s">
        <v>59</v>
      </c>
      <c r="C1492" s="24" t="s">
        <v>83</v>
      </c>
      <c r="D1492" s="25"/>
      <c r="E1492" s="26"/>
      <c r="F1492" s="26"/>
      <c r="G1492" s="26"/>
      <c r="H1492" s="26"/>
      <c r="I1492" s="26"/>
      <c r="J1492" s="26"/>
      <c r="K1492" s="26"/>
      <c r="L1492" s="26"/>
      <c r="M1492" s="26"/>
      <c r="N1492" s="26"/>
      <c r="O1492" s="26"/>
      <c r="P1492" s="26"/>
      <c r="Q1492" s="26"/>
      <c r="R1492" s="26"/>
      <c r="S1492" s="26"/>
      <c r="T1492" s="26"/>
      <c r="U1492" s="26"/>
      <c r="V1492" s="26"/>
      <c r="W1492" s="57"/>
      <c r="X1492" s="57"/>
      <c r="Y1492" s="57"/>
      <c r="Z1492" s="57"/>
      <c r="AA1492" s="57"/>
      <c r="AB1492" s="57"/>
      <c r="AC1492" s="57"/>
      <c r="AD1492" s="57"/>
      <c r="AE1492" s="57"/>
      <c r="AF1492" s="57"/>
      <c r="AG1492" s="57"/>
      <c r="AH1492" s="57"/>
      <c r="AI1492" s="30"/>
      <c r="AJ1492" s="30"/>
      <c r="AK1492" s="30"/>
      <c r="AL1492" s="30"/>
      <c r="AM1492" s="30"/>
      <c r="AN1492" s="30"/>
      <c r="AO1492" s="30"/>
      <c r="AP1492" s="30"/>
      <c r="AQ1492" s="30"/>
      <c r="AR1492" s="30"/>
      <c r="AS1492" s="30"/>
      <c r="AT1492" s="30"/>
      <c r="AU1492" s="30"/>
      <c r="AV1492" s="30"/>
      <c r="AW1492" s="30"/>
      <c r="AX1492" s="30"/>
      <c r="AY1492" s="30"/>
      <c r="AZ1492" s="30"/>
      <c r="BA1492" s="30"/>
      <c r="BB1492" s="30"/>
      <c r="BC1492" s="30"/>
      <c r="BD1492" s="30"/>
      <c r="BE1492" s="30"/>
      <c r="BF1492" s="30"/>
      <c r="BG1492" s="30"/>
      <c r="BH1492" s="30"/>
      <c r="BI1492" s="30"/>
      <c r="BJ1492" s="30"/>
      <c r="BK1492" s="30"/>
      <c r="BL1492" s="43"/>
      <c r="BM1492" t="s">
        <v>100</v>
      </c>
    </row>
    <row r="1493" spans="1:65" x14ac:dyDescent="0.2">
      <c r="A1493" s="6"/>
      <c r="B1493" s="40" t="s">
        <v>59</v>
      </c>
      <c r="C1493" s="24" t="s">
        <v>75</v>
      </c>
      <c r="D1493" s="25"/>
      <c r="E1493" s="26"/>
      <c r="F1493" s="26"/>
      <c r="G1493" s="26"/>
      <c r="H1493" s="26"/>
      <c r="I1493" s="26"/>
      <c r="J1493" s="26"/>
      <c r="K1493" s="26"/>
      <c r="L1493" s="26"/>
      <c r="M1493" s="26"/>
      <c r="N1493" s="26"/>
      <c r="O1493" s="26"/>
      <c r="P1493" s="26"/>
      <c r="Q1493" s="26"/>
      <c r="R1493" s="26"/>
      <c r="S1493" s="26"/>
      <c r="T1493" s="26"/>
      <c r="U1493" s="26"/>
      <c r="V1493" s="26"/>
      <c r="W1493" s="26"/>
      <c r="X1493" s="26"/>
      <c r="Y1493" s="26"/>
      <c r="Z1493" s="26"/>
      <c r="AA1493" s="26"/>
      <c r="AB1493" s="26"/>
      <c r="AC1493" s="26"/>
      <c r="AD1493" s="26"/>
      <c r="AE1493" s="26"/>
      <c r="AF1493" s="26"/>
      <c r="AG1493" s="26"/>
      <c r="AH1493" s="26"/>
      <c r="AI1493" s="26"/>
      <c r="AJ1493" s="26"/>
      <c r="AK1493" s="26"/>
      <c r="AL1493" s="26"/>
      <c r="AM1493" s="26"/>
      <c r="AN1493" s="26"/>
      <c r="AO1493" s="26"/>
      <c r="AP1493" s="26"/>
      <c r="AQ1493" s="26"/>
      <c r="AR1493" s="26"/>
      <c r="AS1493" s="26"/>
      <c r="AT1493" s="26"/>
      <c r="AU1493" s="26"/>
      <c r="AV1493" s="26"/>
      <c r="AW1493" s="26"/>
      <c r="AX1493" s="26"/>
      <c r="AY1493" s="26"/>
      <c r="AZ1493" s="26"/>
      <c r="BA1493" s="26"/>
      <c r="BB1493" s="26"/>
      <c r="BC1493" s="26"/>
      <c r="BD1493" s="26"/>
      <c r="BE1493" s="26"/>
      <c r="BF1493" s="26"/>
      <c r="BG1493" s="26"/>
      <c r="BH1493" s="26"/>
      <c r="BI1493" s="26"/>
      <c r="BJ1493" s="26"/>
      <c r="BK1493" s="26"/>
      <c r="BL1493" s="41"/>
      <c r="BM1493" t="s">
        <v>100</v>
      </c>
    </row>
    <row r="1494" spans="1:65" x14ac:dyDescent="0.2">
      <c r="A1494" s="6"/>
      <c r="B1494" s="40" t="s">
        <v>59</v>
      </c>
      <c r="C1494" s="24" t="s">
        <v>79</v>
      </c>
      <c r="D1494" s="25"/>
      <c r="E1494" s="26"/>
      <c r="F1494" s="26"/>
      <c r="G1494" s="26"/>
      <c r="H1494" s="26"/>
      <c r="I1494" s="26"/>
      <c r="J1494" s="26"/>
      <c r="K1494" s="26"/>
      <c r="L1494" s="26"/>
      <c r="M1494" s="26"/>
      <c r="N1494" s="26"/>
      <c r="O1494" s="26"/>
      <c r="P1494" s="26"/>
      <c r="Q1494" s="26"/>
      <c r="R1494" s="26"/>
      <c r="S1494" s="26"/>
      <c r="T1494" s="26"/>
      <c r="U1494" s="26"/>
      <c r="V1494" s="26"/>
      <c r="W1494" s="26"/>
      <c r="X1494" s="26"/>
      <c r="Y1494" s="26"/>
      <c r="Z1494" s="26"/>
      <c r="AA1494" s="26"/>
      <c r="AB1494" s="26"/>
      <c r="AC1494" s="26"/>
      <c r="AD1494" s="26"/>
      <c r="AE1494" s="26"/>
      <c r="AF1494" s="26"/>
      <c r="AG1494" s="26"/>
      <c r="AH1494" s="26"/>
      <c r="AI1494" s="26"/>
      <c r="AJ1494" s="26"/>
      <c r="AK1494" s="26"/>
      <c r="AL1494" s="26"/>
      <c r="AM1494" s="26"/>
      <c r="AN1494" s="26"/>
      <c r="AO1494" s="26"/>
      <c r="AP1494" s="26"/>
      <c r="AQ1494" s="26"/>
      <c r="AR1494" s="26"/>
      <c r="AS1494" s="26"/>
      <c r="AT1494" s="26"/>
      <c r="AU1494" s="26"/>
      <c r="AV1494" s="26"/>
      <c r="AW1494" s="26"/>
      <c r="AX1494" s="26"/>
      <c r="AY1494" s="26"/>
      <c r="AZ1494" s="26"/>
      <c r="BA1494" s="26"/>
      <c r="BB1494" s="26"/>
      <c r="BC1494" s="26"/>
      <c r="BD1494" s="26"/>
      <c r="BE1494" s="26"/>
      <c r="BF1494" s="26"/>
      <c r="BG1494" s="26"/>
      <c r="BH1494" s="26"/>
      <c r="BI1494" s="26"/>
      <c r="BJ1494" s="26"/>
      <c r="BK1494" s="26"/>
      <c r="BL1494" s="41"/>
      <c r="BM1494" t="s">
        <v>100</v>
      </c>
    </row>
    <row r="1495" spans="1:65" x14ac:dyDescent="0.2">
      <c r="A1495" s="6"/>
      <c r="B1495" s="40" t="s">
        <v>59</v>
      </c>
      <c r="C1495" s="24" t="s">
        <v>80</v>
      </c>
      <c r="D1495" s="25"/>
      <c r="E1495" s="26"/>
      <c r="F1495" s="26"/>
      <c r="G1495" s="26"/>
      <c r="H1495" s="26"/>
      <c r="I1495" s="26"/>
      <c r="J1495" s="26"/>
      <c r="K1495" s="26"/>
      <c r="L1495" s="26"/>
      <c r="M1495" s="26"/>
      <c r="N1495" s="26"/>
      <c r="O1495" s="26"/>
      <c r="P1495" s="26"/>
      <c r="Q1495" s="26"/>
      <c r="R1495" s="26"/>
      <c r="S1495" s="26"/>
      <c r="T1495" s="26"/>
      <c r="U1495" s="26"/>
      <c r="V1495" s="26"/>
      <c r="W1495" s="26"/>
      <c r="X1495" s="26"/>
      <c r="Y1495" s="26"/>
      <c r="Z1495" s="26"/>
      <c r="AA1495" s="26"/>
      <c r="AB1495" s="26"/>
      <c r="AC1495" s="26"/>
      <c r="AD1495" s="26"/>
      <c r="AE1495" s="26"/>
      <c r="AF1495" s="26"/>
      <c r="AG1495" s="26"/>
      <c r="AH1495" s="26"/>
      <c r="AI1495" s="26"/>
      <c r="AJ1495" s="26"/>
      <c r="AK1495" s="26"/>
      <c r="AL1495" s="26"/>
      <c r="AM1495" s="26"/>
      <c r="AN1495" s="26"/>
      <c r="AO1495" s="26"/>
      <c r="AP1495" s="26"/>
      <c r="AQ1495" s="26"/>
      <c r="AR1495" s="26"/>
      <c r="AS1495" s="26"/>
      <c r="AT1495" s="26"/>
      <c r="AU1495" s="26"/>
      <c r="AV1495" s="26"/>
      <c r="AW1495" s="26"/>
      <c r="AX1495" s="26"/>
      <c r="AY1495" s="26"/>
      <c r="AZ1495" s="26"/>
      <c r="BA1495" s="26"/>
      <c r="BB1495" s="26"/>
      <c r="BC1495" s="26"/>
      <c r="BD1495" s="26"/>
      <c r="BE1495" s="26"/>
      <c r="BF1495" s="26"/>
      <c r="BG1495" s="26"/>
      <c r="BH1495" s="26"/>
      <c r="BI1495" s="26"/>
      <c r="BJ1495" s="26"/>
      <c r="BK1495" s="26"/>
      <c r="BL1495" s="41"/>
      <c r="BM1495" t="s">
        <v>100</v>
      </c>
    </row>
    <row r="1496" spans="1:65" x14ac:dyDescent="0.2">
      <c r="A1496" s="6"/>
      <c r="B1496" s="40" t="s">
        <v>59</v>
      </c>
      <c r="C1496" s="24" t="s">
        <v>78</v>
      </c>
      <c r="D1496" s="25"/>
      <c r="E1496" s="26"/>
      <c r="F1496" s="26"/>
      <c r="G1496" s="26"/>
      <c r="H1496" s="26"/>
      <c r="I1496" s="26"/>
      <c r="J1496" s="26"/>
      <c r="K1496" s="26"/>
      <c r="L1496" s="26"/>
      <c r="M1496" s="26"/>
      <c r="N1496" s="26"/>
      <c r="O1496" s="26"/>
      <c r="P1496" s="26"/>
      <c r="Q1496" s="26"/>
      <c r="R1496" s="26"/>
      <c r="S1496" s="26"/>
      <c r="T1496" s="26"/>
      <c r="U1496" s="26"/>
      <c r="V1496" s="26"/>
      <c r="W1496" s="26"/>
      <c r="X1496" s="26"/>
      <c r="Y1496" s="26"/>
      <c r="Z1496" s="26"/>
      <c r="AA1496" s="26"/>
      <c r="AB1496" s="26"/>
      <c r="AC1496" s="26"/>
      <c r="AD1496" s="26"/>
      <c r="AE1496" s="26"/>
      <c r="AF1496" s="26"/>
      <c r="AG1496" s="26"/>
      <c r="AH1496" s="26"/>
      <c r="AI1496" s="26"/>
      <c r="AJ1496" s="26"/>
      <c r="AK1496" s="26"/>
      <c r="AL1496" s="26"/>
      <c r="AM1496" s="26"/>
      <c r="AN1496" s="26"/>
      <c r="AO1496" s="26"/>
      <c r="AP1496" s="26"/>
      <c r="AQ1496" s="26"/>
      <c r="AR1496" s="26"/>
      <c r="AS1496" s="26"/>
      <c r="AT1496" s="26"/>
      <c r="AU1496" s="26"/>
      <c r="AV1496" s="26"/>
      <c r="AW1496" s="26"/>
      <c r="AX1496" s="26"/>
      <c r="AY1496" s="26"/>
      <c r="AZ1496" s="26"/>
      <c r="BA1496" s="26"/>
      <c r="BB1496" s="26"/>
      <c r="BC1496" s="26"/>
      <c r="BD1496" s="26"/>
      <c r="BE1496" s="26"/>
      <c r="BF1496" s="26"/>
      <c r="BG1496" s="26"/>
      <c r="BH1496" s="26"/>
      <c r="BI1496" s="26"/>
      <c r="BJ1496" s="26"/>
      <c r="BK1496" s="26"/>
      <c r="BL1496" s="41"/>
      <c r="BM1496" t="s">
        <v>100</v>
      </c>
    </row>
    <row r="1497" spans="1:65" x14ac:dyDescent="0.2">
      <c r="A1497" s="6"/>
      <c r="B1497" s="40" t="s">
        <v>59</v>
      </c>
      <c r="C1497" s="31" t="s">
        <v>5</v>
      </c>
      <c r="D1497" s="27">
        <v>4</v>
      </c>
      <c r="E1497" s="28">
        <v>3.8</v>
      </c>
      <c r="F1497" s="28">
        <v>3.8</v>
      </c>
      <c r="G1497" s="28">
        <v>3.8</v>
      </c>
      <c r="H1497" s="28">
        <v>3.8</v>
      </c>
      <c r="I1497" s="28">
        <v>3.8</v>
      </c>
      <c r="J1497" s="28">
        <v>3.8</v>
      </c>
      <c r="K1497" s="28">
        <v>3.8</v>
      </c>
      <c r="L1497" s="28">
        <v>3.8</v>
      </c>
      <c r="M1497" s="28">
        <v>3.8</v>
      </c>
      <c r="N1497" s="28">
        <v>9.6</v>
      </c>
      <c r="O1497" s="28">
        <v>9.6</v>
      </c>
      <c r="P1497" s="28">
        <v>9.6</v>
      </c>
      <c r="Q1497" s="28">
        <v>13.4</v>
      </c>
      <c r="R1497" s="28">
        <v>12.4</v>
      </c>
      <c r="S1497" s="28">
        <v>12.5</v>
      </c>
      <c r="T1497" s="28">
        <v>12.5</v>
      </c>
      <c r="U1497" s="28">
        <v>23.4</v>
      </c>
      <c r="V1497" s="28">
        <v>23.8</v>
      </c>
      <c r="W1497" s="28">
        <v>23.8</v>
      </c>
      <c r="X1497" s="28">
        <v>23.8</v>
      </c>
      <c r="Y1497" s="28">
        <v>23.8</v>
      </c>
      <c r="Z1497" s="28">
        <v>23.8</v>
      </c>
      <c r="AA1497" s="28">
        <v>23.8</v>
      </c>
      <c r="AB1497" s="28">
        <v>23.8</v>
      </c>
      <c r="AC1497" s="28">
        <v>23.8</v>
      </c>
      <c r="AD1497" s="28">
        <v>23.8</v>
      </c>
      <c r="AE1497" s="28">
        <v>23.8</v>
      </c>
      <c r="AF1497" s="28">
        <v>23.8</v>
      </c>
      <c r="AG1497" s="28">
        <v>23.8</v>
      </c>
      <c r="AH1497" s="28">
        <v>23.8</v>
      </c>
      <c r="AI1497" s="28">
        <v>23.8</v>
      </c>
      <c r="AJ1497" s="28">
        <v>23.8</v>
      </c>
      <c r="AK1497" s="28">
        <v>23.8</v>
      </c>
      <c r="AL1497" s="28">
        <v>23.8</v>
      </c>
      <c r="AM1497" s="28">
        <v>23.8</v>
      </c>
      <c r="AN1497" s="28">
        <v>23.8</v>
      </c>
      <c r="AO1497" s="28">
        <v>23.8</v>
      </c>
      <c r="AP1497" s="28">
        <v>23.8</v>
      </c>
      <c r="AQ1497" s="28">
        <v>23.8</v>
      </c>
      <c r="AR1497" s="28">
        <v>23.8</v>
      </c>
      <c r="AS1497" s="28">
        <v>23.8</v>
      </c>
      <c r="AT1497" s="28">
        <v>23.8</v>
      </c>
      <c r="AU1497" s="28">
        <v>23.8</v>
      </c>
      <c r="AV1497" s="28">
        <v>23.8</v>
      </c>
      <c r="AW1497" s="28">
        <v>23.8</v>
      </c>
      <c r="AX1497" s="28">
        <v>23.8</v>
      </c>
      <c r="AY1497" s="28">
        <v>23.8</v>
      </c>
      <c r="AZ1497" s="28">
        <v>23.8</v>
      </c>
      <c r="BA1497" s="28">
        <v>23.8</v>
      </c>
      <c r="BB1497" s="28">
        <v>23.8</v>
      </c>
      <c r="BC1497" s="28">
        <v>23.8</v>
      </c>
      <c r="BD1497" s="28">
        <v>23.8</v>
      </c>
      <c r="BE1497" s="28">
        <v>23.8</v>
      </c>
      <c r="BF1497" s="28">
        <v>23.8</v>
      </c>
      <c r="BG1497" s="28">
        <v>23.8</v>
      </c>
      <c r="BH1497" s="28">
        <v>23.8</v>
      </c>
      <c r="BI1497" s="28">
        <v>23.8</v>
      </c>
      <c r="BJ1497" s="28">
        <v>23.8</v>
      </c>
      <c r="BK1497" s="28">
        <v>23.8</v>
      </c>
      <c r="BL1497" s="42">
        <v>23.8</v>
      </c>
      <c r="BM1497" t="s">
        <v>100</v>
      </c>
    </row>
    <row r="1498" spans="1:65" x14ac:dyDescent="0.2">
      <c r="A1498" s="6"/>
      <c r="B1498" s="40" t="s">
        <v>59</v>
      </c>
      <c r="C1498" s="24" t="s">
        <v>74</v>
      </c>
      <c r="D1498" s="35">
        <v>4</v>
      </c>
      <c r="E1498" s="29">
        <v>3.8</v>
      </c>
      <c r="F1498" s="29">
        <v>3.8</v>
      </c>
      <c r="G1498" s="29">
        <v>3.8</v>
      </c>
      <c r="H1498" s="29">
        <v>3.8</v>
      </c>
      <c r="I1498" s="29">
        <v>3.8</v>
      </c>
      <c r="J1498" s="29">
        <v>3.8</v>
      </c>
      <c r="K1498" s="29">
        <v>3.8</v>
      </c>
      <c r="L1498" s="29">
        <v>3.8</v>
      </c>
      <c r="M1498" s="29">
        <v>3.8</v>
      </c>
      <c r="N1498" s="29">
        <v>9.6</v>
      </c>
      <c r="O1498" s="29">
        <v>9.6</v>
      </c>
      <c r="P1498" s="29">
        <v>9.6</v>
      </c>
      <c r="Q1498" s="29">
        <v>13.4</v>
      </c>
      <c r="R1498" s="29">
        <v>12.4</v>
      </c>
      <c r="S1498" s="29">
        <v>12.5</v>
      </c>
      <c r="T1498" s="29">
        <v>12.5</v>
      </c>
      <c r="U1498" s="29">
        <v>23.4</v>
      </c>
      <c r="V1498" s="29">
        <v>23.8</v>
      </c>
      <c r="W1498" s="29">
        <v>23.8</v>
      </c>
      <c r="X1498" s="26">
        <v>0</v>
      </c>
      <c r="Y1498" s="26">
        <v>0</v>
      </c>
      <c r="Z1498" s="26">
        <v>0</v>
      </c>
      <c r="AA1498" s="26">
        <v>0</v>
      </c>
      <c r="AB1498" s="26">
        <v>0</v>
      </c>
      <c r="AC1498" s="26">
        <v>0</v>
      </c>
      <c r="AD1498" s="26">
        <v>0</v>
      </c>
      <c r="AE1498" s="26">
        <v>0</v>
      </c>
      <c r="AF1498" s="26">
        <v>0</v>
      </c>
      <c r="AG1498" s="26">
        <v>0</v>
      </c>
      <c r="AH1498" s="26">
        <v>0</v>
      </c>
      <c r="AI1498" s="26"/>
      <c r="AJ1498" s="26"/>
      <c r="AK1498" s="26"/>
      <c r="AL1498" s="26"/>
      <c r="AM1498" s="26"/>
      <c r="AN1498" s="26"/>
      <c r="AO1498" s="26"/>
      <c r="AP1498" s="26"/>
      <c r="AQ1498" s="26"/>
      <c r="AR1498" s="26"/>
      <c r="AS1498" s="26"/>
      <c r="AT1498" s="26"/>
      <c r="AU1498" s="26"/>
      <c r="AV1498" s="26"/>
      <c r="AW1498" s="26"/>
      <c r="AX1498" s="26"/>
      <c r="AY1498" s="26"/>
      <c r="AZ1498" s="26"/>
      <c r="BA1498" s="26"/>
      <c r="BB1498" s="26"/>
      <c r="BC1498" s="26"/>
      <c r="BD1498" s="26"/>
      <c r="BE1498" s="26"/>
      <c r="BF1498" s="26"/>
      <c r="BG1498" s="26"/>
      <c r="BH1498" s="26"/>
      <c r="BI1498" s="26"/>
      <c r="BJ1498" s="26"/>
      <c r="BK1498" s="26"/>
      <c r="BL1498" s="41"/>
      <c r="BM1498" t="s">
        <v>100</v>
      </c>
    </row>
    <row r="1499" spans="1:65" x14ac:dyDescent="0.2">
      <c r="A1499" s="6"/>
      <c r="B1499" s="40" t="s">
        <v>59</v>
      </c>
      <c r="C1499" s="24" t="s">
        <v>83</v>
      </c>
      <c r="D1499" s="25"/>
      <c r="E1499" s="26"/>
      <c r="F1499" s="26"/>
      <c r="G1499" s="26"/>
      <c r="H1499" s="26"/>
      <c r="I1499" s="26"/>
      <c r="J1499" s="26"/>
      <c r="K1499" s="26"/>
      <c r="L1499" s="26"/>
      <c r="M1499" s="26"/>
      <c r="N1499" s="26"/>
      <c r="O1499" s="26"/>
      <c r="P1499" s="26"/>
      <c r="Q1499" s="26"/>
      <c r="R1499" s="26"/>
      <c r="S1499" s="26"/>
      <c r="T1499" s="26"/>
      <c r="U1499" s="26"/>
      <c r="V1499" s="26"/>
      <c r="W1499" s="57"/>
      <c r="X1499" s="57"/>
      <c r="Y1499" s="57"/>
      <c r="Z1499" s="57"/>
      <c r="AA1499" s="57"/>
      <c r="AB1499" s="57"/>
      <c r="AC1499" s="57"/>
      <c r="AD1499" s="57"/>
      <c r="AE1499" s="57"/>
      <c r="AF1499" s="57"/>
      <c r="AG1499" s="57"/>
      <c r="AH1499" s="57"/>
      <c r="AI1499" s="30"/>
      <c r="AJ1499" s="30"/>
      <c r="AK1499" s="30"/>
      <c r="AL1499" s="30"/>
      <c r="AM1499" s="30"/>
      <c r="AN1499" s="30"/>
      <c r="AO1499" s="30"/>
      <c r="AP1499" s="30"/>
      <c r="AQ1499" s="30"/>
      <c r="AR1499" s="30"/>
      <c r="AS1499" s="30"/>
      <c r="AT1499" s="30"/>
      <c r="AU1499" s="30"/>
      <c r="AV1499" s="30"/>
      <c r="AW1499" s="30"/>
      <c r="AX1499" s="30"/>
      <c r="AY1499" s="30"/>
      <c r="AZ1499" s="30"/>
      <c r="BA1499" s="30"/>
      <c r="BB1499" s="30"/>
      <c r="BC1499" s="30"/>
      <c r="BD1499" s="30"/>
      <c r="BE1499" s="30"/>
      <c r="BF1499" s="30"/>
      <c r="BG1499" s="30"/>
      <c r="BH1499" s="30"/>
      <c r="BI1499" s="30"/>
      <c r="BJ1499" s="30"/>
      <c r="BK1499" s="30"/>
      <c r="BL1499" s="43"/>
      <c r="BM1499" t="s">
        <v>100</v>
      </c>
    </row>
    <row r="1500" spans="1:65" x14ac:dyDescent="0.2">
      <c r="A1500" s="6"/>
      <c r="B1500" s="40" t="s">
        <v>59</v>
      </c>
      <c r="C1500" s="24" t="s">
        <v>75</v>
      </c>
      <c r="D1500" s="25"/>
      <c r="E1500" s="26"/>
      <c r="F1500" s="26"/>
      <c r="G1500" s="26"/>
      <c r="H1500" s="26"/>
      <c r="I1500" s="26"/>
      <c r="J1500" s="26"/>
      <c r="K1500" s="26"/>
      <c r="L1500" s="26"/>
      <c r="M1500" s="26"/>
      <c r="N1500" s="26"/>
      <c r="O1500" s="26"/>
      <c r="P1500" s="26"/>
      <c r="Q1500" s="26"/>
      <c r="R1500" s="26"/>
      <c r="S1500" s="26"/>
      <c r="T1500" s="26"/>
      <c r="U1500" s="26"/>
      <c r="V1500" s="26"/>
      <c r="W1500" s="26"/>
      <c r="X1500" s="26"/>
      <c r="Y1500" s="26"/>
      <c r="Z1500" s="26"/>
      <c r="AA1500" s="26"/>
      <c r="AB1500" s="26"/>
      <c r="AC1500" s="26"/>
      <c r="AD1500" s="26"/>
      <c r="AE1500" s="26"/>
      <c r="AF1500" s="26"/>
      <c r="AG1500" s="26"/>
      <c r="AH1500" s="26"/>
      <c r="AI1500" s="26"/>
      <c r="AJ1500" s="26"/>
      <c r="AK1500" s="26"/>
      <c r="AL1500" s="26"/>
      <c r="AM1500" s="26"/>
      <c r="AN1500" s="26"/>
      <c r="AO1500" s="26"/>
      <c r="AP1500" s="26"/>
      <c r="AQ1500" s="26"/>
      <c r="AR1500" s="26"/>
      <c r="AS1500" s="26"/>
      <c r="AT1500" s="26"/>
      <c r="AU1500" s="26"/>
      <c r="AV1500" s="26"/>
      <c r="AW1500" s="26"/>
      <c r="AX1500" s="26"/>
      <c r="AY1500" s="26"/>
      <c r="AZ1500" s="26"/>
      <c r="BA1500" s="26"/>
      <c r="BB1500" s="26"/>
      <c r="BC1500" s="26"/>
      <c r="BD1500" s="26"/>
      <c r="BE1500" s="26"/>
      <c r="BF1500" s="26"/>
      <c r="BG1500" s="26"/>
      <c r="BH1500" s="26"/>
      <c r="BI1500" s="26"/>
      <c r="BJ1500" s="26"/>
      <c r="BK1500" s="26"/>
      <c r="BL1500" s="41"/>
      <c r="BM1500" t="s">
        <v>100</v>
      </c>
    </row>
    <row r="1501" spans="1:65" x14ac:dyDescent="0.2">
      <c r="A1501" s="6"/>
      <c r="B1501" s="40" t="s">
        <v>59</v>
      </c>
      <c r="C1501" s="24" t="s">
        <v>79</v>
      </c>
      <c r="D1501" s="25"/>
      <c r="E1501" s="26"/>
      <c r="F1501" s="26"/>
      <c r="G1501" s="26"/>
      <c r="H1501" s="26"/>
      <c r="I1501" s="26"/>
      <c r="J1501" s="26"/>
      <c r="K1501" s="26"/>
      <c r="L1501" s="26"/>
      <c r="M1501" s="26"/>
      <c r="N1501" s="26"/>
      <c r="O1501" s="26"/>
      <c r="P1501" s="26"/>
      <c r="Q1501" s="26"/>
      <c r="R1501" s="26"/>
      <c r="S1501" s="26"/>
      <c r="T1501" s="26"/>
      <c r="U1501" s="26"/>
      <c r="V1501" s="26"/>
      <c r="W1501" s="26"/>
      <c r="X1501" s="26"/>
      <c r="Y1501" s="26"/>
      <c r="Z1501" s="26"/>
      <c r="AA1501" s="26"/>
      <c r="AB1501" s="26"/>
      <c r="AC1501" s="26"/>
      <c r="AD1501" s="26"/>
      <c r="AE1501" s="26"/>
      <c r="AF1501" s="26"/>
      <c r="AG1501" s="26"/>
      <c r="AH1501" s="26"/>
      <c r="AI1501" s="26"/>
      <c r="AJ1501" s="26"/>
      <c r="AK1501" s="26"/>
      <c r="AL1501" s="26"/>
      <c r="AM1501" s="26"/>
      <c r="AN1501" s="26"/>
      <c r="AO1501" s="26"/>
      <c r="AP1501" s="26"/>
      <c r="AQ1501" s="26"/>
      <c r="AR1501" s="26"/>
      <c r="AS1501" s="26"/>
      <c r="AT1501" s="26"/>
      <c r="AU1501" s="26"/>
      <c r="AV1501" s="26"/>
      <c r="AW1501" s="26"/>
      <c r="AX1501" s="26"/>
      <c r="AY1501" s="26"/>
      <c r="AZ1501" s="26"/>
      <c r="BA1501" s="26"/>
      <c r="BB1501" s="26"/>
      <c r="BC1501" s="26"/>
      <c r="BD1501" s="26"/>
      <c r="BE1501" s="26"/>
      <c r="BF1501" s="26"/>
      <c r="BG1501" s="26"/>
      <c r="BH1501" s="26"/>
      <c r="BI1501" s="26"/>
      <c r="BJ1501" s="26"/>
      <c r="BK1501" s="26"/>
      <c r="BL1501" s="41"/>
      <c r="BM1501" t="s">
        <v>100</v>
      </c>
    </row>
    <row r="1502" spans="1:65" x14ac:dyDescent="0.2">
      <c r="A1502" s="6"/>
      <c r="B1502" s="40" t="s">
        <v>59</v>
      </c>
      <c r="C1502" s="24" t="s">
        <v>80</v>
      </c>
      <c r="D1502" s="25"/>
      <c r="E1502" s="26"/>
      <c r="F1502" s="26"/>
      <c r="G1502" s="26"/>
      <c r="H1502" s="26"/>
      <c r="I1502" s="26"/>
      <c r="J1502" s="26"/>
      <c r="K1502" s="26"/>
      <c r="L1502" s="26"/>
      <c r="M1502" s="26"/>
      <c r="N1502" s="26"/>
      <c r="O1502" s="26"/>
      <c r="P1502" s="26"/>
      <c r="Q1502" s="26"/>
      <c r="R1502" s="26"/>
      <c r="S1502" s="26"/>
      <c r="T1502" s="26"/>
      <c r="U1502" s="26"/>
      <c r="V1502" s="26"/>
      <c r="W1502" s="26"/>
      <c r="X1502" s="26"/>
      <c r="Y1502" s="26"/>
      <c r="Z1502" s="26"/>
      <c r="AA1502" s="26"/>
      <c r="AB1502" s="26"/>
      <c r="AC1502" s="26"/>
      <c r="AD1502" s="26"/>
      <c r="AE1502" s="26"/>
      <c r="AF1502" s="26"/>
      <c r="AG1502" s="26"/>
      <c r="AH1502" s="26"/>
      <c r="AI1502" s="26"/>
      <c r="AJ1502" s="26"/>
      <c r="AK1502" s="26"/>
      <c r="AL1502" s="26"/>
      <c r="AM1502" s="26"/>
      <c r="AN1502" s="26"/>
      <c r="AO1502" s="26"/>
      <c r="AP1502" s="26"/>
      <c r="AQ1502" s="26"/>
      <c r="AR1502" s="26"/>
      <c r="AS1502" s="26"/>
      <c r="AT1502" s="26"/>
      <c r="AU1502" s="26"/>
      <c r="AV1502" s="26"/>
      <c r="AW1502" s="26"/>
      <c r="AX1502" s="26"/>
      <c r="AY1502" s="26"/>
      <c r="AZ1502" s="26"/>
      <c r="BA1502" s="26"/>
      <c r="BB1502" s="26"/>
      <c r="BC1502" s="26"/>
      <c r="BD1502" s="26"/>
      <c r="BE1502" s="26"/>
      <c r="BF1502" s="26"/>
      <c r="BG1502" s="26"/>
      <c r="BH1502" s="26"/>
      <c r="BI1502" s="26"/>
      <c r="BJ1502" s="26"/>
      <c r="BK1502" s="26"/>
      <c r="BL1502" s="41"/>
      <c r="BM1502" t="s">
        <v>100</v>
      </c>
    </row>
    <row r="1503" spans="1:65" x14ac:dyDescent="0.2">
      <c r="A1503" s="6"/>
      <c r="B1503" s="40" t="s">
        <v>59</v>
      </c>
      <c r="C1503" s="24" t="s">
        <v>78</v>
      </c>
      <c r="D1503" s="25"/>
      <c r="E1503" s="26"/>
      <c r="F1503" s="26"/>
      <c r="G1503" s="26"/>
      <c r="H1503" s="26"/>
      <c r="I1503" s="26"/>
      <c r="J1503" s="26"/>
      <c r="K1503" s="26"/>
      <c r="L1503" s="26"/>
      <c r="M1503" s="26"/>
      <c r="N1503" s="26"/>
      <c r="O1503" s="26"/>
      <c r="P1503" s="26"/>
      <c r="Q1503" s="26"/>
      <c r="R1503" s="26"/>
      <c r="S1503" s="26"/>
      <c r="T1503" s="26"/>
      <c r="U1503" s="26"/>
      <c r="V1503" s="26"/>
      <c r="W1503" s="26"/>
      <c r="X1503" s="26"/>
      <c r="Y1503" s="26"/>
      <c r="Z1503" s="26"/>
      <c r="AA1503" s="26"/>
      <c r="AB1503" s="26"/>
      <c r="AC1503" s="26"/>
      <c r="AD1503" s="26"/>
      <c r="AE1503" s="26"/>
      <c r="AF1503" s="26"/>
      <c r="AG1503" s="26"/>
      <c r="AH1503" s="26"/>
      <c r="AI1503" s="26"/>
      <c r="AJ1503" s="26"/>
      <c r="AK1503" s="26"/>
      <c r="AL1503" s="26"/>
      <c r="AM1503" s="26"/>
      <c r="AN1503" s="26"/>
      <c r="AO1503" s="26"/>
      <c r="AP1503" s="26"/>
      <c r="AQ1503" s="26"/>
      <c r="AR1503" s="26"/>
      <c r="AS1503" s="26"/>
      <c r="AT1503" s="26"/>
      <c r="AU1503" s="26"/>
      <c r="AV1503" s="26"/>
      <c r="AW1503" s="26"/>
      <c r="AX1503" s="26"/>
      <c r="AY1503" s="26"/>
      <c r="AZ1503" s="26"/>
      <c r="BA1503" s="26"/>
      <c r="BB1503" s="26"/>
      <c r="BC1503" s="26"/>
      <c r="BD1503" s="26"/>
      <c r="BE1503" s="26"/>
      <c r="BF1503" s="26"/>
      <c r="BG1503" s="26"/>
      <c r="BH1503" s="26"/>
      <c r="BI1503" s="26"/>
      <c r="BJ1503" s="26"/>
      <c r="BK1503" s="26"/>
      <c r="BL1503" s="41"/>
      <c r="BM1503" t="s">
        <v>100</v>
      </c>
    </row>
    <row r="1504" spans="1:65" x14ac:dyDescent="0.2">
      <c r="A1504" s="6"/>
      <c r="B1504" s="40" t="s">
        <v>59</v>
      </c>
      <c r="C1504" s="31" t="s">
        <v>47</v>
      </c>
      <c r="D1504" s="27">
        <v>1.7</v>
      </c>
      <c r="E1504" s="28">
        <v>2.1</v>
      </c>
      <c r="F1504" s="28">
        <v>3</v>
      </c>
      <c r="G1504" s="28">
        <v>3.9</v>
      </c>
      <c r="H1504" s="28">
        <v>4.5999999999999996</v>
      </c>
      <c r="I1504" s="28">
        <v>4.5999999999999996</v>
      </c>
      <c r="J1504" s="28">
        <v>5.9</v>
      </c>
      <c r="K1504" s="28">
        <v>5.9</v>
      </c>
      <c r="L1504" s="28">
        <v>7.8</v>
      </c>
      <c r="M1504" s="28">
        <v>9.1</v>
      </c>
      <c r="N1504" s="28">
        <v>9.3000000000000007</v>
      </c>
      <c r="O1504" s="28">
        <v>9.9</v>
      </c>
      <c r="P1504" s="28">
        <v>10.1</v>
      </c>
      <c r="Q1504" s="28">
        <v>10</v>
      </c>
      <c r="R1504" s="28">
        <v>10.4</v>
      </c>
      <c r="S1504" s="28">
        <v>11.9</v>
      </c>
      <c r="T1504" s="28">
        <v>12.3</v>
      </c>
      <c r="U1504" s="28">
        <v>12.3</v>
      </c>
      <c r="V1504" s="28">
        <v>12.2</v>
      </c>
      <c r="W1504" s="28">
        <v>12.2</v>
      </c>
      <c r="X1504" s="28">
        <v>12.2</v>
      </c>
      <c r="Y1504" s="28">
        <v>12.2</v>
      </c>
      <c r="Z1504" s="28">
        <v>12.2</v>
      </c>
      <c r="AA1504" s="28">
        <v>12.2</v>
      </c>
      <c r="AB1504" s="28">
        <v>12.2</v>
      </c>
      <c r="AC1504" s="28">
        <v>12.2</v>
      </c>
      <c r="AD1504" s="28">
        <v>12.2</v>
      </c>
      <c r="AE1504" s="28">
        <v>12.2</v>
      </c>
      <c r="AF1504" s="28">
        <v>12.2</v>
      </c>
      <c r="AG1504" s="28">
        <v>12.2</v>
      </c>
      <c r="AH1504" s="28">
        <v>12.2</v>
      </c>
      <c r="AI1504" s="28">
        <v>12.2</v>
      </c>
      <c r="AJ1504" s="28">
        <v>12.2</v>
      </c>
      <c r="AK1504" s="28">
        <v>12.2</v>
      </c>
      <c r="AL1504" s="28">
        <v>12.2</v>
      </c>
      <c r="AM1504" s="28">
        <v>12.2</v>
      </c>
      <c r="AN1504" s="28">
        <v>12.2</v>
      </c>
      <c r="AO1504" s="28">
        <v>12.2</v>
      </c>
      <c r="AP1504" s="28">
        <v>12.2</v>
      </c>
      <c r="AQ1504" s="28">
        <v>12.2</v>
      </c>
      <c r="AR1504" s="28">
        <v>12.2</v>
      </c>
      <c r="AS1504" s="28">
        <v>12.2</v>
      </c>
      <c r="AT1504" s="28">
        <v>12.2</v>
      </c>
      <c r="AU1504" s="28">
        <v>12.2</v>
      </c>
      <c r="AV1504" s="28">
        <v>12.2</v>
      </c>
      <c r="AW1504" s="28">
        <v>12.2</v>
      </c>
      <c r="AX1504" s="28">
        <v>12.2</v>
      </c>
      <c r="AY1504" s="28">
        <v>12.2</v>
      </c>
      <c r="AZ1504" s="28">
        <v>12.2</v>
      </c>
      <c r="BA1504" s="28">
        <v>12.2</v>
      </c>
      <c r="BB1504" s="28">
        <v>12.2</v>
      </c>
      <c r="BC1504" s="28">
        <v>12.2</v>
      </c>
      <c r="BD1504" s="28">
        <v>12.2</v>
      </c>
      <c r="BE1504" s="28">
        <v>12.2</v>
      </c>
      <c r="BF1504" s="28">
        <v>12.2</v>
      </c>
      <c r="BG1504" s="28">
        <v>12.2</v>
      </c>
      <c r="BH1504" s="28">
        <v>12.2</v>
      </c>
      <c r="BI1504" s="28">
        <v>12.2</v>
      </c>
      <c r="BJ1504" s="28">
        <v>12.2</v>
      </c>
      <c r="BK1504" s="28">
        <v>12.2</v>
      </c>
      <c r="BL1504" s="42">
        <v>12.2</v>
      </c>
      <c r="BM1504" t="s">
        <v>100</v>
      </c>
    </row>
    <row r="1505" spans="1:65" x14ac:dyDescent="0.2">
      <c r="A1505" s="6"/>
      <c r="B1505" s="40" t="s">
        <v>59</v>
      </c>
      <c r="C1505" s="24" t="s">
        <v>74</v>
      </c>
      <c r="D1505" s="35">
        <v>1.7</v>
      </c>
      <c r="E1505" s="29">
        <v>2.1</v>
      </c>
      <c r="F1505" s="29">
        <v>3</v>
      </c>
      <c r="G1505" s="29">
        <v>3.9</v>
      </c>
      <c r="H1505" s="29">
        <v>4.5999999999999996</v>
      </c>
      <c r="I1505" s="29">
        <v>4.5999999999999996</v>
      </c>
      <c r="J1505" s="29">
        <v>5.9</v>
      </c>
      <c r="K1505" s="29">
        <v>5.9</v>
      </c>
      <c r="L1505" s="29">
        <v>7.8</v>
      </c>
      <c r="M1505" s="29">
        <v>9.1</v>
      </c>
      <c r="N1505" s="29">
        <v>9.3000000000000007</v>
      </c>
      <c r="O1505" s="29">
        <v>9.9</v>
      </c>
      <c r="P1505" s="29">
        <v>10.1</v>
      </c>
      <c r="Q1505" s="29">
        <v>10</v>
      </c>
      <c r="R1505" s="29">
        <v>10.4</v>
      </c>
      <c r="S1505" s="29">
        <v>11.9</v>
      </c>
      <c r="T1505" s="29">
        <v>12.3</v>
      </c>
      <c r="U1505" s="29">
        <v>12.3</v>
      </c>
      <c r="V1505" s="29">
        <v>12.2</v>
      </c>
      <c r="W1505" s="29">
        <v>12.2</v>
      </c>
      <c r="X1505" s="26">
        <v>0</v>
      </c>
      <c r="Y1505" s="26">
        <v>0</v>
      </c>
      <c r="Z1505" s="26">
        <v>0</v>
      </c>
      <c r="AA1505" s="26">
        <v>0</v>
      </c>
      <c r="AB1505" s="26">
        <v>0</v>
      </c>
      <c r="AC1505" s="26">
        <v>0</v>
      </c>
      <c r="AD1505" s="26">
        <v>0</v>
      </c>
      <c r="AE1505" s="26">
        <v>0</v>
      </c>
      <c r="AF1505" s="26">
        <v>0</v>
      </c>
      <c r="AG1505" s="26">
        <v>0</v>
      </c>
      <c r="AH1505" s="26">
        <v>0</v>
      </c>
      <c r="AI1505" s="26"/>
      <c r="AJ1505" s="26"/>
      <c r="AK1505" s="26"/>
      <c r="AL1505" s="26"/>
      <c r="AM1505" s="26"/>
      <c r="AN1505" s="26"/>
      <c r="AO1505" s="26"/>
      <c r="AP1505" s="26"/>
      <c r="AQ1505" s="26"/>
      <c r="AR1505" s="26"/>
      <c r="AS1505" s="26"/>
      <c r="AT1505" s="26"/>
      <c r="AU1505" s="26"/>
      <c r="AV1505" s="26"/>
      <c r="AW1505" s="26"/>
      <c r="AX1505" s="26"/>
      <c r="AY1505" s="26"/>
      <c r="AZ1505" s="26"/>
      <c r="BA1505" s="26"/>
      <c r="BB1505" s="26"/>
      <c r="BC1505" s="26"/>
      <c r="BD1505" s="26"/>
      <c r="BE1505" s="26"/>
      <c r="BF1505" s="26"/>
      <c r="BG1505" s="26"/>
      <c r="BH1505" s="26"/>
      <c r="BI1505" s="26"/>
      <c r="BJ1505" s="26"/>
      <c r="BK1505" s="26"/>
      <c r="BL1505" s="41"/>
      <c r="BM1505" t="s">
        <v>100</v>
      </c>
    </row>
    <row r="1506" spans="1:65" x14ac:dyDescent="0.2">
      <c r="A1506" s="6"/>
      <c r="B1506" s="40" t="s">
        <v>59</v>
      </c>
      <c r="C1506" s="24" t="s">
        <v>83</v>
      </c>
      <c r="D1506" s="25"/>
      <c r="E1506" s="26"/>
      <c r="F1506" s="26"/>
      <c r="G1506" s="26"/>
      <c r="H1506" s="26"/>
      <c r="I1506" s="26"/>
      <c r="J1506" s="26"/>
      <c r="K1506" s="26"/>
      <c r="L1506" s="26"/>
      <c r="M1506" s="26"/>
      <c r="N1506" s="26"/>
      <c r="O1506" s="26"/>
      <c r="P1506" s="26"/>
      <c r="Q1506" s="26"/>
      <c r="R1506" s="26"/>
      <c r="S1506" s="26"/>
      <c r="T1506" s="26"/>
      <c r="U1506" s="26"/>
      <c r="V1506" s="26"/>
      <c r="W1506" s="57"/>
      <c r="X1506" s="57"/>
      <c r="Y1506" s="57"/>
      <c r="Z1506" s="57"/>
      <c r="AA1506" s="57"/>
      <c r="AB1506" s="57"/>
      <c r="AC1506" s="57"/>
      <c r="AD1506" s="57"/>
      <c r="AE1506" s="57"/>
      <c r="AF1506" s="57"/>
      <c r="AG1506" s="57"/>
      <c r="AH1506" s="57"/>
      <c r="AI1506" s="30"/>
      <c r="AJ1506" s="30"/>
      <c r="AK1506" s="30"/>
      <c r="AL1506" s="30"/>
      <c r="AM1506" s="30"/>
      <c r="AN1506" s="30"/>
      <c r="AO1506" s="30"/>
      <c r="AP1506" s="30"/>
      <c r="AQ1506" s="30"/>
      <c r="AR1506" s="30"/>
      <c r="AS1506" s="30"/>
      <c r="AT1506" s="30"/>
      <c r="AU1506" s="30"/>
      <c r="AV1506" s="30"/>
      <c r="AW1506" s="30"/>
      <c r="AX1506" s="30"/>
      <c r="AY1506" s="30"/>
      <c r="AZ1506" s="30"/>
      <c r="BA1506" s="30"/>
      <c r="BB1506" s="30"/>
      <c r="BC1506" s="30"/>
      <c r="BD1506" s="30"/>
      <c r="BE1506" s="30"/>
      <c r="BF1506" s="30"/>
      <c r="BG1506" s="30"/>
      <c r="BH1506" s="30"/>
      <c r="BI1506" s="30"/>
      <c r="BJ1506" s="30"/>
      <c r="BK1506" s="30"/>
      <c r="BL1506" s="43"/>
      <c r="BM1506" t="s">
        <v>100</v>
      </c>
    </row>
    <row r="1507" spans="1:65" x14ac:dyDescent="0.2">
      <c r="A1507" s="6"/>
      <c r="B1507" s="40" t="s">
        <v>59</v>
      </c>
      <c r="C1507" s="24" t="s">
        <v>75</v>
      </c>
      <c r="D1507" s="25"/>
      <c r="E1507" s="26"/>
      <c r="F1507" s="26"/>
      <c r="G1507" s="26"/>
      <c r="H1507" s="26"/>
      <c r="I1507" s="26"/>
      <c r="J1507" s="26"/>
      <c r="K1507" s="26"/>
      <c r="L1507" s="26"/>
      <c r="M1507" s="26"/>
      <c r="N1507" s="26"/>
      <c r="O1507" s="26"/>
      <c r="P1507" s="26"/>
      <c r="Q1507" s="26"/>
      <c r="R1507" s="26"/>
      <c r="S1507" s="26"/>
      <c r="T1507" s="26"/>
      <c r="U1507" s="26"/>
      <c r="V1507" s="26"/>
      <c r="W1507" s="26"/>
      <c r="X1507" s="26"/>
      <c r="Y1507" s="26"/>
      <c r="Z1507" s="26"/>
      <c r="AA1507" s="26"/>
      <c r="AB1507" s="26"/>
      <c r="AC1507" s="26"/>
      <c r="AD1507" s="26"/>
      <c r="AE1507" s="26"/>
      <c r="AF1507" s="26"/>
      <c r="AG1507" s="26"/>
      <c r="AH1507" s="26"/>
      <c r="AI1507" s="26"/>
      <c r="AJ1507" s="26"/>
      <c r="AK1507" s="26"/>
      <c r="AL1507" s="26"/>
      <c r="AM1507" s="26"/>
      <c r="AN1507" s="26"/>
      <c r="AO1507" s="26"/>
      <c r="AP1507" s="26"/>
      <c r="AQ1507" s="26"/>
      <c r="AR1507" s="26"/>
      <c r="AS1507" s="26"/>
      <c r="AT1507" s="26"/>
      <c r="AU1507" s="26"/>
      <c r="AV1507" s="26"/>
      <c r="AW1507" s="26"/>
      <c r="AX1507" s="26"/>
      <c r="AY1507" s="26"/>
      <c r="AZ1507" s="26"/>
      <c r="BA1507" s="26"/>
      <c r="BB1507" s="26"/>
      <c r="BC1507" s="26"/>
      <c r="BD1507" s="26"/>
      <c r="BE1507" s="26"/>
      <c r="BF1507" s="26"/>
      <c r="BG1507" s="26"/>
      <c r="BH1507" s="26"/>
      <c r="BI1507" s="26"/>
      <c r="BJ1507" s="26"/>
      <c r="BK1507" s="26"/>
      <c r="BL1507" s="41"/>
      <c r="BM1507" t="s">
        <v>100</v>
      </c>
    </row>
    <row r="1508" spans="1:65" x14ac:dyDescent="0.2">
      <c r="A1508" s="6"/>
      <c r="B1508" s="40" t="s">
        <v>59</v>
      </c>
      <c r="C1508" s="24" t="s">
        <v>79</v>
      </c>
      <c r="D1508" s="25"/>
      <c r="E1508" s="26"/>
      <c r="F1508" s="26"/>
      <c r="G1508" s="26"/>
      <c r="H1508" s="26"/>
      <c r="I1508" s="26"/>
      <c r="J1508" s="26"/>
      <c r="K1508" s="26"/>
      <c r="L1508" s="26"/>
      <c r="M1508" s="26"/>
      <c r="N1508" s="26"/>
      <c r="O1508" s="26"/>
      <c r="P1508" s="26"/>
      <c r="Q1508" s="26"/>
      <c r="R1508" s="26"/>
      <c r="S1508" s="26"/>
      <c r="T1508" s="26"/>
      <c r="U1508" s="26"/>
      <c r="V1508" s="26"/>
      <c r="W1508" s="26"/>
      <c r="X1508" s="26"/>
      <c r="Y1508" s="26"/>
      <c r="Z1508" s="26"/>
      <c r="AA1508" s="26"/>
      <c r="AB1508" s="26"/>
      <c r="AC1508" s="26"/>
      <c r="AD1508" s="26"/>
      <c r="AE1508" s="26"/>
      <c r="AF1508" s="26"/>
      <c r="AG1508" s="26"/>
      <c r="AH1508" s="26"/>
      <c r="AI1508" s="26"/>
      <c r="AJ1508" s="26"/>
      <c r="AK1508" s="26"/>
      <c r="AL1508" s="26"/>
      <c r="AM1508" s="26"/>
      <c r="AN1508" s="26"/>
      <c r="AO1508" s="26"/>
      <c r="AP1508" s="26"/>
      <c r="AQ1508" s="26"/>
      <c r="AR1508" s="26"/>
      <c r="AS1508" s="26"/>
      <c r="AT1508" s="26"/>
      <c r="AU1508" s="26"/>
      <c r="AV1508" s="26"/>
      <c r="AW1508" s="26"/>
      <c r="AX1508" s="26"/>
      <c r="AY1508" s="26"/>
      <c r="AZ1508" s="26"/>
      <c r="BA1508" s="26"/>
      <c r="BB1508" s="26"/>
      <c r="BC1508" s="26"/>
      <c r="BD1508" s="26"/>
      <c r="BE1508" s="26"/>
      <c r="BF1508" s="26"/>
      <c r="BG1508" s="26"/>
      <c r="BH1508" s="26"/>
      <c r="BI1508" s="26"/>
      <c r="BJ1508" s="26"/>
      <c r="BK1508" s="26"/>
      <c r="BL1508" s="41"/>
      <c r="BM1508" t="s">
        <v>100</v>
      </c>
    </row>
    <row r="1509" spans="1:65" x14ac:dyDescent="0.2">
      <c r="A1509" s="6"/>
      <c r="B1509" s="40" t="s">
        <v>59</v>
      </c>
      <c r="C1509" s="24" t="s">
        <v>80</v>
      </c>
      <c r="D1509" s="25"/>
      <c r="E1509" s="26"/>
      <c r="F1509" s="26"/>
      <c r="G1509" s="26"/>
      <c r="H1509" s="26"/>
      <c r="I1509" s="26"/>
      <c r="J1509" s="26"/>
      <c r="K1509" s="26"/>
      <c r="L1509" s="26"/>
      <c r="M1509" s="26"/>
      <c r="N1509" s="26"/>
      <c r="O1509" s="26"/>
      <c r="P1509" s="26"/>
      <c r="Q1509" s="26"/>
      <c r="R1509" s="26"/>
      <c r="S1509" s="26"/>
      <c r="T1509" s="26"/>
      <c r="U1509" s="26"/>
      <c r="V1509" s="26"/>
      <c r="W1509" s="26"/>
      <c r="X1509" s="26"/>
      <c r="Y1509" s="26"/>
      <c r="Z1509" s="26"/>
      <c r="AA1509" s="26"/>
      <c r="AB1509" s="26"/>
      <c r="AC1509" s="26"/>
      <c r="AD1509" s="26"/>
      <c r="AE1509" s="26"/>
      <c r="AF1509" s="26"/>
      <c r="AG1509" s="26"/>
      <c r="AH1509" s="26"/>
      <c r="AI1509" s="26"/>
      <c r="AJ1509" s="26"/>
      <c r="AK1509" s="26"/>
      <c r="AL1509" s="26"/>
      <c r="AM1509" s="26"/>
      <c r="AN1509" s="26"/>
      <c r="AO1509" s="26"/>
      <c r="AP1509" s="26"/>
      <c r="AQ1509" s="26"/>
      <c r="AR1509" s="26"/>
      <c r="AS1509" s="26"/>
      <c r="AT1509" s="26"/>
      <c r="AU1509" s="26"/>
      <c r="AV1509" s="26"/>
      <c r="AW1509" s="26"/>
      <c r="AX1509" s="26"/>
      <c r="AY1509" s="26"/>
      <c r="AZ1509" s="26"/>
      <c r="BA1509" s="26"/>
      <c r="BB1509" s="26"/>
      <c r="BC1509" s="26"/>
      <c r="BD1509" s="26"/>
      <c r="BE1509" s="26"/>
      <c r="BF1509" s="26"/>
      <c r="BG1509" s="26"/>
      <c r="BH1509" s="26"/>
      <c r="BI1509" s="26"/>
      <c r="BJ1509" s="26"/>
      <c r="BK1509" s="26"/>
      <c r="BL1509" s="41"/>
      <c r="BM1509" t="s">
        <v>100</v>
      </c>
    </row>
    <row r="1510" spans="1:65" x14ac:dyDescent="0.2">
      <c r="A1510" s="6"/>
      <c r="B1510" s="40" t="s">
        <v>59</v>
      </c>
      <c r="C1510" s="24" t="s">
        <v>78</v>
      </c>
      <c r="D1510" s="25"/>
      <c r="E1510" s="26"/>
      <c r="F1510" s="26"/>
      <c r="G1510" s="26"/>
      <c r="H1510" s="26"/>
      <c r="I1510" s="26"/>
      <c r="J1510" s="26"/>
      <c r="K1510" s="26"/>
      <c r="L1510" s="26"/>
      <c r="M1510" s="26"/>
      <c r="N1510" s="26"/>
      <c r="O1510" s="26"/>
      <c r="P1510" s="26"/>
      <c r="Q1510" s="26"/>
      <c r="R1510" s="26"/>
      <c r="S1510" s="26"/>
      <c r="T1510" s="26"/>
      <c r="U1510" s="26"/>
      <c r="V1510" s="26"/>
      <c r="W1510" s="26"/>
      <c r="X1510" s="26"/>
      <c r="Y1510" s="26"/>
      <c r="Z1510" s="26"/>
      <c r="AA1510" s="26"/>
      <c r="AB1510" s="26"/>
      <c r="AC1510" s="26"/>
      <c r="AD1510" s="26"/>
      <c r="AE1510" s="26"/>
      <c r="AF1510" s="26"/>
      <c r="AG1510" s="26"/>
      <c r="AH1510" s="26"/>
      <c r="AI1510" s="26"/>
      <c r="AJ1510" s="26"/>
      <c r="AK1510" s="26"/>
      <c r="AL1510" s="26"/>
      <c r="AM1510" s="26"/>
      <c r="AN1510" s="26"/>
      <c r="AO1510" s="26"/>
      <c r="AP1510" s="26"/>
      <c r="AQ1510" s="26"/>
      <c r="AR1510" s="26"/>
      <c r="AS1510" s="26"/>
      <c r="AT1510" s="26"/>
      <c r="AU1510" s="26"/>
      <c r="AV1510" s="26"/>
      <c r="AW1510" s="26"/>
      <c r="AX1510" s="26"/>
      <c r="AY1510" s="26"/>
      <c r="AZ1510" s="26"/>
      <c r="BA1510" s="26"/>
      <c r="BB1510" s="26"/>
      <c r="BC1510" s="26"/>
      <c r="BD1510" s="26"/>
      <c r="BE1510" s="26"/>
      <c r="BF1510" s="26"/>
      <c r="BG1510" s="26"/>
      <c r="BH1510" s="26"/>
      <c r="BI1510" s="26"/>
      <c r="BJ1510" s="26"/>
      <c r="BK1510" s="26"/>
      <c r="BL1510" s="41"/>
      <c r="BM1510" t="s">
        <v>100</v>
      </c>
    </row>
    <row r="1511" spans="1:65" x14ac:dyDescent="0.2">
      <c r="A1511" s="6"/>
      <c r="B1511" s="40" t="s">
        <v>59</v>
      </c>
      <c r="C1511" s="31" t="s">
        <v>93</v>
      </c>
      <c r="D1511" s="27">
        <v>0</v>
      </c>
      <c r="E1511" s="28">
        <v>0</v>
      </c>
      <c r="F1511" s="28">
        <v>0</v>
      </c>
      <c r="G1511" s="28">
        <v>0</v>
      </c>
      <c r="H1511" s="28">
        <v>0</v>
      </c>
      <c r="I1511" s="28">
        <v>0</v>
      </c>
      <c r="J1511" s="28">
        <v>0</v>
      </c>
      <c r="K1511" s="28">
        <v>0</v>
      </c>
      <c r="L1511" s="28">
        <v>0</v>
      </c>
      <c r="M1511" s="28">
        <v>0</v>
      </c>
      <c r="N1511" s="28">
        <v>0</v>
      </c>
      <c r="O1511" s="28">
        <v>0</v>
      </c>
      <c r="P1511" s="28">
        <v>0</v>
      </c>
      <c r="Q1511" s="28">
        <v>0</v>
      </c>
      <c r="R1511" s="28">
        <v>0</v>
      </c>
      <c r="S1511" s="28">
        <v>0</v>
      </c>
      <c r="T1511" s="28">
        <v>0</v>
      </c>
      <c r="U1511" s="28">
        <v>0</v>
      </c>
      <c r="V1511" s="28">
        <v>0</v>
      </c>
      <c r="W1511" s="28">
        <v>0</v>
      </c>
      <c r="X1511" s="28">
        <v>0</v>
      </c>
      <c r="Y1511" s="28">
        <v>0</v>
      </c>
      <c r="Z1511" s="28">
        <v>0</v>
      </c>
      <c r="AA1511" s="28">
        <v>0</v>
      </c>
      <c r="AB1511" s="28">
        <v>0</v>
      </c>
      <c r="AC1511" s="28">
        <v>0</v>
      </c>
      <c r="AD1511" s="28">
        <v>0</v>
      </c>
      <c r="AE1511" s="28">
        <v>0</v>
      </c>
      <c r="AF1511" s="28">
        <v>0</v>
      </c>
      <c r="AG1511" s="28">
        <v>0</v>
      </c>
      <c r="AH1511" s="28">
        <v>0</v>
      </c>
      <c r="AI1511" s="28">
        <v>0</v>
      </c>
      <c r="AJ1511" s="28">
        <v>0</v>
      </c>
      <c r="AK1511" s="28">
        <v>0</v>
      </c>
      <c r="AL1511" s="28">
        <v>0</v>
      </c>
      <c r="AM1511" s="28">
        <v>0</v>
      </c>
      <c r="AN1511" s="28">
        <v>0</v>
      </c>
      <c r="AO1511" s="28">
        <v>0</v>
      </c>
      <c r="AP1511" s="28">
        <v>0</v>
      </c>
      <c r="AQ1511" s="28">
        <v>0</v>
      </c>
      <c r="AR1511" s="28">
        <v>0</v>
      </c>
      <c r="AS1511" s="28">
        <v>0</v>
      </c>
      <c r="AT1511" s="28">
        <v>0</v>
      </c>
      <c r="AU1511" s="28">
        <v>0</v>
      </c>
      <c r="AV1511" s="28">
        <v>0</v>
      </c>
      <c r="AW1511" s="28">
        <v>0</v>
      </c>
      <c r="AX1511" s="28">
        <v>0</v>
      </c>
      <c r="AY1511" s="28">
        <v>0</v>
      </c>
      <c r="AZ1511" s="28">
        <v>0</v>
      </c>
      <c r="BA1511" s="28">
        <v>0</v>
      </c>
      <c r="BB1511" s="28">
        <v>0</v>
      </c>
      <c r="BC1511" s="28">
        <v>0</v>
      </c>
      <c r="BD1511" s="28">
        <v>0</v>
      </c>
      <c r="BE1511" s="28">
        <v>0</v>
      </c>
      <c r="BF1511" s="28">
        <v>0</v>
      </c>
      <c r="BG1511" s="28">
        <v>0</v>
      </c>
      <c r="BH1511" s="28">
        <v>0</v>
      </c>
      <c r="BI1511" s="28">
        <v>0</v>
      </c>
      <c r="BJ1511" s="28">
        <v>0</v>
      </c>
      <c r="BK1511" s="28">
        <v>0</v>
      </c>
      <c r="BL1511" s="42">
        <v>0</v>
      </c>
      <c r="BM1511" t="s">
        <v>100</v>
      </c>
    </row>
    <row r="1512" spans="1:65" x14ac:dyDescent="0.2">
      <c r="A1512" s="6"/>
      <c r="B1512" s="40" t="s">
        <v>59</v>
      </c>
      <c r="C1512" s="24" t="s">
        <v>74</v>
      </c>
      <c r="D1512" s="35">
        <v>0</v>
      </c>
      <c r="E1512" s="29">
        <v>0</v>
      </c>
      <c r="F1512" s="29">
        <v>0</v>
      </c>
      <c r="G1512" s="29">
        <v>0</v>
      </c>
      <c r="H1512" s="29">
        <v>0</v>
      </c>
      <c r="I1512" s="29">
        <v>0</v>
      </c>
      <c r="J1512" s="29">
        <v>0</v>
      </c>
      <c r="K1512" s="29">
        <v>0</v>
      </c>
      <c r="L1512" s="29">
        <v>0</v>
      </c>
      <c r="M1512" s="29">
        <v>0</v>
      </c>
      <c r="N1512" s="29">
        <v>0</v>
      </c>
      <c r="O1512" s="29">
        <v>0</v>
      </c>
      <c r="P1512" s="29">
        <v>0</v>
      </c>
      <c r="Q1512" s="29">
        <v>0</v>
      </c>
      <c r="R1512" s="29">
        <v>0</v>
      </c>
      <c r="S1512" s="29">
        <v>0</v>
      </c>
      <c r="T1512" s="29">
        <v>0</v>
      </c>
      <c r="U1512" s="29">
        <v>0</v>
      </c>
      <c r="V1512" s="29">
        <v>0</v>
      </c>
      <c r="W1512" s="29">
        <v>0</v>
      </c>
      <c r="X1512" s="26">
        <v>0</v>
      </c>
      <c r="Y1512" s="26">
        <v>0</v>
      </c>
      <c r="Z1512" s="26">
        <v>0</v>
      </c>
      <c r="AA1512" s="26">
        <v>0</v>
      </c>
      <c r="AB1512" s="26">
        <v>0</v>
      </c>
      <c r="AC1512" s="26">
        <v>0</v>
      </c>
      <c r="AD1512" s="26">
        <v>0</v>
      </c>
      <c r="AE1512" s="26">
        <v>0</v>
      </c>
      <c r="AF1512" s="26">
        <v>0</v>
      </c>
      <c r="AG1512" s="26">
        <v>0</v>
      </c>
      <c r="AH1512" s="26">
        <v>0</v>
      </c>
      <c r="AI1512" s="26"/>
      <c r="AJ1512" s="26"/>
      <c r="AK1512" s="26"/>
      <c r="AL1512" s="26"/>
      <c r="AM1512" s="26"/>
      <c r="AN1512" s="26"/>
      <c r="AO1512" s="26"/>
      <c r="AP1512" s="26"/>
      <c r="AQ1512" s="26"/>
      <c r="AR1512" s="26"/>
      <c r="AS1512" s="26"/>
      <c r="AT1512" s="26"/>
      <c r="AU1512" s="26"/>
      <c r="AV1512" s="26"/>
      <c r="AW1512" s="26"/>
      <c r="AX1512" s="26"/>
      <c r="AY1512" s="26"/>
      <c r="AZ1512" s="26"/>
      <c r="BA1512" s="26"/>
      <c r="BB1512" s="26"/>
      <c r="BC1512" s="26"/>
      <c r="BD1512" s="26"/>
      <c r="BE1512" s="26"/>
      <c r="BF1512" s="26"/>
      <c r="BG1512" s="26"/>
      <c r="BH1512" s="26"/>
      <c r="BI1512" s="26"/>
      <c r="BJ1512" s="26"/>
      <c r="BK1512" s="26"/>
      <c r="BL1512" s="41"/>
      <c r="BM1512" t="s">
        <v>100</v>
      </c>
    </row>
    <row r="1513" spans="1:65" x14ac:dyDescent="0.2">
      <c r="A1513" s="6"/>
      <c r="B1513" s="40" t="s">
        <v>59</v>
      </c>
      <c r="C1513" s="24" t="s">
        <v>83</v>
      </c>
      <c r="D1513" s="25"/>
      <c r="E1513" s="26"/>
      <c r="F1513" s="26"/>
      <c r="G1513" s="26"/>
      <c r="H1513" s="26"/>
      <c r="I1513" s="26"/>
      <c r="J1513" s="26"/>
      <c r="K1513" s="26"/>
      <c r="L1513" s="26"/>
      <c r="M1513" s="26"/>
      <c r="N1513" s="26"/>
      <c r="O1513" s="26"/>
      <c r="P1513" s="26"/>
      <c r="Q1513" s="26"/>
      <c r="R1513" s="26"/>
      <c r="S1513" s="26"/>
      <c r="T1513" s="26"/>
      <c r="U1513" s="26"/>
      <c r="V1513" s="26"/>
      <c r="W1513" s="30"/>
      <c r="X1513" s="30"/>
      <c r="Y1513" s="30"/>
      <c r="Z1513" s="30"/>
      <c r="AA1513" s="30"/>
      <c r="AB1513" s="30"/>
      <c r="AC1513" s="30"/>
      <c r="AD1513" s="30"/>
      <c r="AE1513" s="30"/>
      <c r="AF1513" s="30"/>
      <c r="AG1513" s="30"/>
      <c r="AH1513" s="30"/>
      <c r="AI1513" s="30"/>
      <c r="AJ1513" s="30"/>
      <c r="AK1513" s="30"/>
      <c r="AL1513" s="30"/>
      <c r="AM1513" s="30"/>
      <c r="AN1513" s="30"/>
      <c r="AO1513" s="30"/>
      <c r="AP1513" s="30"/>
      <c r="AQ1513" s="30"/>
      <c r="AR1513" s="30"/>
      <c r="AS1513" s="30"/>
      <c r="AT1513" s="30"/>
      <c r="AU1513" s="30"/>
      <c r="AV1513" s="30"/>
      <c r="AW1513" s="30"/>
      <c r="AX1513" s="30"/>
      <c r="AY1513" s="30"/>
      <c r="AZ1513" s="30"/>
      <c r="BA1513" s="30"/>
      <c r="BB1513" s="30"/>
      <c r="BC1513" s="30"/>
      <c r="BD1513" s="30"/>
      <c r="BE1513" s="30"/>
      <c r="BF1513" s="30"/>
      <c r="BG1513" s="30"/>
      <c r="BH1513" s="30"/>
      <c r="BI1513" s="30"/>
      <c r="BJ1513" s="30"/>
      <c r="BK1513" s="30"/>
      <c r="BL1513" s="43"/>
      <c r="BM1513" t="s">
        <v>100</v>
      </c>
    </row>
    <row r="1514" spans="1:65" x14ac:dyDescent="0.2">
      <c r="A1514" s="6"/>
      <c r="B1514" s="40" t="s">
        <v>59</v>
      </c>
      <c r="C1514" s="24" t="s">
        <v>75</v>
      </c>
      <c r="D1514" s="25"/>
      <c r="E1514" s="26"/>
      <c r="F1514" s="26"/>
      <c r="G1514" s="26"/>
      <c r="H1514" s="26"/>
      <c r="I1514" s="26"/>
      <c r="J1514" s="26"/>
      <c r="K1514" s="26"/>
      <c r="L1514" s="26"/>
      <c r="M1514" s="26"/>
      <c r="N1514" s="26"/>
      <c r="O1514" s="26"/>
      <c r="P1514" s="26"/>
      <c r="Q1514" s="26"/>
      <c r="R1514" s="26"/>
      <c r="S1514" s="26"/>
      <c r="T1514" s="26"/>
      <c r="U1514" s="26"/>
      <c r="V1514" s="26"/>
      <c r="W1514" s="26"/>
      <c r="X1514" s="26"/>
      <c r="Y1514" s="26"/>
      <c r="Z1514" s="26"/>
      <c r="AA1514" s="26"/>
      <c r="AB1514" s="26"/>
      <c r="AC1514" s="26"/>
      <c r="AD1514" s="26"/>
      <c r="AE1514" s="26"/>
      <c r="AF1514" s="26"/>
      <c r="AG1514" s="26"/>
      <c r="AH1514" s="26"/>
      <c r="AI1514" s="26"/>
      <c r="AJ1514" s="26"/>
      <c r="AK1514" s="26"/>
      <c r="AL1514" s="26"/>
      <c r="AM1514" s="26"/>
      <c r="AN1514" s="26"/>
      <c r="AO1514" s="26"/>
      <c r="AP1514" s="26"/>
      <c r="AQ1514" s="26"/>
      <c r="AR1514" s="26"/>
      <c r="AS1514" s="26"/>
      <c r="AT1514" s="26"/>
      <c r="AU1514" s="26"/>
      <c r="AV1514" s="26"/>
      <c r="AW1514" s="26"/>
      <c r="AX1514" s="26"/>
      <c r="AY1514" s="26"/>
      <c r="AZ1514" s="26"/>
      <c r="BA1514" s="26"/>
      <c r="BB1514" s="26"/>
      <c r="BC1514" s="26"/>
      <c r="BD1514" s="26"/>
      <c r="BE1514" s="26"/>
      <c r="BF1514" s="26"/>
      <c r="BG1514" s="26"/>
      <c r="BH1514" s="26"/>
      <c r="BI1514" s="26"/>
      <c r="BJ1514" s="26"/>
      <c r="BK1514" s="26"/>
      <c r="BL1514" s="41"/>
      <c r="BM1514" t="s">
        <v>100</v>
      </c>
    </row>
    <row r="1515" spans="1:65" x14ac:dyDescent="0.2">
      <c r="A1515" s="6"/>
      <c r="B1515" s="40" t="s">
        <v>59</v>
      </c>
      <c r="C1515" s="24" t="s">
        <v>79</v>
      </c>
      <c r="D1515" s="25"/>
      <c r="E1515" s="26"/>
      <c r="F1515" s="26"/>
      <c r="G1515" s="26"/>
      <c r="H1515" s="26"/>
      <c r="I1515" s="26"/>
      <c r="J1515" s="26"/>
      <c r="K1515" s="26"/>
      <c r="L1515" s="26"/>
      <c r="M1515" s="26"/>
      <c r="N1515" s="26"/>
      <c r="O1515" s="26"/>
      <c r="P1515" s="26"/>
      <c r="Q1515" s="26"/>
      <c r="R1515" s="26"/>
      <c r="S1515" s="26"/>
      <c r="T1515" s="26"/>
      <c r="U1515" s="26"/>
      <c r="V1515" s="26"/>
      <c r="W1515" s="26"/>
      <c r="X1515" s="26"/>
      <c r="Y1515" s="26"/>
      <c r="Z1515" s="26"/>
      <c r="AA1515" s="26"/>
      <c r="AB1515" s="26"/>
      <c r="AC1515" s="26"/>
      <c r="AD1515" s="26"/>
      <c r="AE1515" s="26"/>
      <c r="AF1515" s="26"/>
      <c r="AG1515" s="26"/>
      <c r="AH1515" s="26"/>
      <c r="AI1515" s="26"/>
      <c r="AJ1515" s="26"/>
      <c r="AK1515" s="26"/>
      <c r="AL1515" s="26"/>
      <c r="AM1515" s="26"/>
      <c r="AN1515" s="26"/>
      <c r="AO1515" s="26"/>
      <c r="AP1515" s="26"/>
      <c r="AQ1515" s="26"/>
      <c r="AR1515" s="26"/>
      <c r="AS1515" s="26"/>
      <c r="AT1515" s="26"/>
      <c r="AU1515" s="26"/>
      <c r="AV1515" s="26"/>
      <c r="AW1515" s="26"/>
      <c r="AX1515" s="26"/>
      <c r="AY1515" s="26"/>
      <c r="AZ1515" s="26"/>
      <c r="BA1515" s="26"/>
      <c r="BB1515" s="26"/>
      <c r="BC1515" s="26"/>
      <c r="BD1515" s="26"/>
      <c r="BE1515" s="26"/>
      <c r="BF1515" s="26"/>
      <c r="BG1515" s="26"/>
      <c r="BH1515" s="26"/>
      <c r="BI1515" s="26"/>
      <c r="BJ1515" s="26"/>
      <c r="BK1515" s="26"/>
      <c r="BL1515" s="41"/>
      <c r="BM1515" t="s">
        <v>100</v>
      </c>
    </row>
    <row r="1516" spans="1:65" x14ac:dyDescent="0.2">
      <c r="A1516" s="6"/>
      <c r="B1516" s="40" t="s">
        <v>59</v>
      </c>
      <c r="C1516" s="24" t="s">
        <v>80</v>
      </c>
      <c r="D1516" s="25"/>
      <c r="E1516" s="26"/>
      <c r="F1516" s="26"/>
      <c r="G1516" s="26"/>
      <c r="H1516" s="26"/>
      <c r="I1516" s="26"/>
      <c r="J1516" s="26"/>
      <c r="K1516" s="26"/>
      <c r="L1516" s="26"/>
      <c r="M1516" s="26"/>
      <c r="N1516" s="26"/>
      <c r="O1516" s="26"/>
      <c r="P1516" s="26"/>
      <c r="Q1516" s="26"/>
      <c r="R1516" s="26"/>
      <c r="S1516" s="26"/>
      <c r="T1516" s="26"/>
      <c r="U1516" s="26"/>
      <c r="V1516" s="26"/>
      <c r="W1516" s="26"/>
      <c r="X1516" s="26"/>
      <c r="Y1516" s="26"/>
      <c r="Z1516" s="26"/>
      <c r="AA1516" s="26"/>
      <c r="AB1516" s="26"/>
      <c r="AC1516" s="26"/>
      <c r="AD1516" s="26"/>
      <c r="AE1516" s="26"/>
      <c r="AF1516" s="26"/>
      <c r="AG1516" s="26"/>
      <c r="AH1516" s="26"/>
      <c r="AI1516" s="26"/>
      <c r="AJ1516" s="26"/>
      <c r="AK1516" s="26"/>
      <c r="AL1516" s="26"/>
      <c r="AM1516" s="26"/>
      <c r="AN1516" s="26"/>
      <c r="AO1516" s="26"/>
      <c r="AP1516" s="26"/>
      <c r="AQ1516" s="26"/>
      <c r="AR1516" s="26"/>
      <c r="AS1516" s="26"/>
      <c r="AT1516" s="26"/>
      <c r="AU1516" s="26"/>
      <c r="AV1516" s="26"/>
      <c r="AW1516" s="26"/>
      <c r="AX1516" s="26"/>
      <c r="AY1516" s="26"/>
      <c r="AZ1516" s="26"/>
      <c r="BA1516" s="26"/>
      <c r="BB1516" s="26"/>
      <c r="BC1516" s="26"/>
      <c r="BD1516" s="26"/>
      <c r="BE1516" s="26"/>
      <c r="BF1516" s="26"/>
      <c r="BG1516" s="26"/>
      <c r="BH1516" s="26"/>
      <c r="BI1516" s="26"/>
      <c r="BJ1516" s="26"/>
      <c r="BK1516" s="26"/>
      <c r="BL1516" s="41"/>
      <c r="BM1516" t="s">
        <v>100</v>
      </c>
    </row>
    <row r="1517" spans="1:65" x14ac:dyDescent="0.2">
      <c r="A1517" s="6"/>
      <c r="B1517" s="46" t="s">
        <v>59</v>
      </c>
      <c r="C1517" s="24" t="s">
        <v>78</v>
      </c>
      <c r="D1517" s="25"/>
      <c r="E1517" s="26"/>
      <c r="F1517" s="26"/>
      <c r="G1517" s="26"/>
      <c r="H1517" s="26"/>
      <c r="I1517" s="26"/>
      <c r="J1517" s="26"/>
      <c r="K1517" s="26"/>
      <c r="L1517" s="26"/>
      <c r="M1517" s="26"/>
      <c r="N1517" s="26"/>
      <c r="O1517" s="26"/>
      <c r="P1517" s="26"/>
      <c r="Q1517" s="26"/>
      <c r="R1517" s="26"/>
      <c r="S1517" s="26"/>
      <c r="T1517" s="26"/>
      <c r="U1517" s="26"/>
      <c r="V1517" s="26"/>
      <c r="W1517" s="26"/>
      <c r="X1517" s="26"/>
      <c r="Y1517" s="26"/>
      <c r="Z1517" s="26"/>
      <c r="AA1517" s="26"/>
      <c r="AB1517" s="26"/>
      <c r="AC1517" s="26"/>
      <c r="AD1517" s="26"/>
      <c r="AE1517" s="26"/>
      <c r="AF1517" s="26"/>
      <c r="AG1517" s="26"/>
      <c r="AH1517" s="26"/>
      <c r="AI1517" s="26"/>
      <c r="AJ1517" s="26"/>
      <c r="AK1517" s="26"/>
      <c r="AL1517" s="26"/>
      <c r="AM1517" s="26"/>
      <c r="AN1517" s="26"/>
      <c r="AO1517" s="26"/>
      <c r="AP1517" s="26"/>
      <c r="AQ1517" s="26"/>
      <c r="AR1517" s="26"/>
      <c r="AS1517" s="26"/>
      <c r="AT1517" s="26"/>
      <c r="AU1517" s="26"/>
      <c r="AV1517" s="26"/>
      <c r="AW1517" s="26"/>
      <c r="AX1517" s="26"/>
      <c r="AY1517" s="26"/>
      <c r="AZ1517" s="26"/>
      <c r="BA1517" s="26"/>
      <c r="BB1517" s="26"/>
      <c r="BC1517" s="26"/>
      <c r="BD1517" s="26"/>
      <c r="BE1517" s="26"/>
      <c r="BF1517" s="26"/>
      <c r="BG1517" s="26"/>
      <c r="BH1517" s="26"/>
      <c r="BI1517" s="26"/>
      <c r="BJ1517" s="26"/>
      <c r="BK1517" s="26"/>
      <c r="BL1517" s="41"/>
      <c r="BM1517" t="s">
        <v>100</v>
      </c>
    </row>
    <row r="1518" spans="1:65" x14ac:dyDescent="0.2">
      <c r="A1518" s="6"/>
      <c r="B1518" s="40" t="s">
        <v>59</v>
      </c>
      <c r="C1518" s="31" t="s">
        <v>48</v>
      </c>
      <c r="D1518" s="27">
        <v>0</v>
      </c>
      <c r="E1518" s="28">
        <v>0</v>
      </c>
      <c r="F1518" s="28">
        <v>0</v>
      </c>
      <c r="G1518" s="28">
        <v>0</v>
      </c>
      <c r="H1518" s="28">
        <v>0</v>
      </c>
      <c r="I1518" s="28">
        <v>0</v>
      </c>
      <c r="J1518" s="28">
        <v>0</v>
      </c>
      <c r="K1518" s="28">
        <v>0</v>
      </c>
      <c r="L1518" s="28">
        <v>0</v>
      </c>
      <c r="M1518" s="28">
        <v>0</v>
      </c>
      <c r="N1518" s="28">
        <v>0</v>
      </c>
      <c r="O1518" s="28">
        <v>0</v>
      </c>
      <c r="P1518" s="28">
        <v>0</v>
      </c>
      <c r="Q1518" s="28">
        <v>0</v>
      </c>
      <c r="R1518" s="28">
        <v>0</v>
      </c>
      <c r="S1518" s="28">
        <v>0</v>
      </c>
      <c r="T1518" s="28">
        <v>0</v>
      </c>
      <c r="U1518" s="28">
        <v>0</v>
      </c>
      <c r="V1518" s="28">
        <v>0</v>
      </c>
      <c r="W1518" s="28">
        <v>0</v>
      </c>
      <c r="X1518" s="28">
        <v>0</v>
      </c>
      <c r="Y1518" s="28">
        <v>0</v>
      </c>
      <c r="Z1518" s="28">
        <v>0</v>
      </c>
      <c r="AA1518" s="28">
        <v>0</v>
      </c>
      <c r="AB1518" s="28">
        <v>0</v>
      </c>
      <c r="AC1518" s="28">
        <v>0</v>
      </c>
      <c r="AD1518" s="28">
        <v>0</v>
      </c>
      <c r="AE1518" s="28">
        <v>0</v>
      </c>
      <c r="AF1518" s="28">
        <v>0</v>
      </c>
      <c r="AG1518" s="28">
        <v>0</v>
      </c>
      <c r="AH1518" s="28">
        <v>0</v>
      </c>
      <c r="AI1518" s="28">
        <v>0</v>
      </c>
      <c r="AJ1518" s="28">
        <v>0</v>
      </c>
      <c r="AK1518" s="28">
        <v>0</v>
      </c>
      <c r="AL1518" s="28">
        <v>0</v>
      </c>
      <c r="AM1518" s="28">
        <v>0</v>
      </c>
      <c r="AN1518" s="28">
        <v>0</v>
      </c>
      <c r="AO1518" s="28">
        <v>0</v>
      </c>
      <c r="AP1518" s="28">
        <v>0</v>
      </c>
      <c r="AQ1518" s="28">
        <v>0</v>
      </c>
      <c r="AR1518" s="28">
        <v>0</v>
      </c>
      <c r="AS1518" s="28">
        <v>0</v>
      </c>
      <c r="AT1518" s="28">
        <v>0</v>
      </c>
      <c r="AU1518" s="28">
        <v>0</v>
      </c>
      <c r="AV1518" s="28">
        <v>0</v>
      </c>
      <c r="AW1518" s="28">
        <v>0</v>
      </c>
      <c r="AX1518" s="28">
        <v>0</v>
      </c>
      <c r="AY1518" s="28">
        <v>0</v>
      </c>
      <c r="AZ1518" s="28">
        <v>0</v>
      </c>
      <c r="BA1518" s="28">
        <v>0</v>
      </c>
      <c r="BB1518" s="28">
        <v>0</v>
      </c>
      <c r="BC1518" s="28">
        <v>0</v>
      </c>
      <c r="BD1518" s="28">
        <v>0</v>
      </c>
      <c r="BE1518" s="28">
        <v>0</v>
      </c>
      <c r="BF1518" s="28">
        <v>0</v>
      </c>
      <c r="BG1518" s="28">
        <v>0</v>
      </c>
      <c r="BH1518" s="28">
        <v>0</v>
      </c>
      <c r="BI1518" s="28">
        <v>0</v>
      </c>
      <c r="BJ1518" s="28">
        <v>0</v>
      </c>
      <c r="BK1518" s="28">
        <v>0</v>
      </c>
      <c r="BL1518" s="42">
        <v>0</v>
      </c>
      <c r="BM1518" t="s">
        <v>100</v>
      </c>
    </row>
    <row r="1519" spans="1:65" x14ac:dyDescent="0.2">
      <c r="A1519" s="6"/>
      <c r="B1519" s="40" t="s">
        <v>59</v>
      </c>
      <c r="C1519" s="24" t="s">
        <v>74</v>
      </c>
      <c r="D1519" s="35">
        <v>0</v>
      </c>
      <c r="E1519" s="29">
        <v>0</v>
      </c>
      <c r="F1519" s="29">
        <v>0</v>
      </c>
      <c r="G1519" s="29">
        <v>0</v>
      </c>
      <c r="H1519" s="29">
        <v>0</v>
      </c>
      <c r="I1519" s="29">
        <v>0</v>
      </c>
      <c r="J1519" s="29">
        <v>0</v>
      </c>
      <c r="K1519" s="29">
        <v>0</v>
      </c>
      <c r="L1519" s="29">
        <v>0</v>
      </c>
      <c r="M1519" s="29">
        <v>0</v>
      </c>
      <c r="N1519" s="29">
        <v>0</v>
      </c>
      <c r="O1519" s="29">
        <v>0</v>
      </c>
      <c r="P1519" s="29">
        <v>0</v>
      </c>
      <c r="Q1519" s="29">
        <v>0</v>
      </c>
      <c r="R1519" s="29">
        <v>0</v>
      </c>
      <c r="S1519" s="29">
        <v>0</v>
      </c>
      <c r="T1519" s="29">
        <v>0</v>
      </c>
      <c r="U1519" s="29">
        <v>0</v>
      </c>
      <c r="V1519" s="29">
        <v>0</v>
      </c>
      <c r="W1519" s="29">
        <v>0</v>
      </c>
      <c r="X1519" s="26">
        <v>0</v>
      </c>
      <c r="Y1519" s="26">
        <v>0</v>
      </c>
      <c r="Z1519" s="26">
        <v>0</v>
      </c>
      <c r="AA1519" s="26">
        <v>0</v>
      </c>
      <c r="AB1519" s="26">
        <v>0</v>
      </c>
      <c r="AC1519" s="26">
        <v>0</v>
      </c>
      <c r="AD1519" s="26">
        <v>0</v>
      </c>
      <c r="AE1519" s="26">
        <v>0</v>
      </c>
      <c r="AF1519" s="26">
        <v>0</v>
      </c>
      <c r="AG1519" s="26">
        <v>0</v>
      </c>
      <c r="AH1519" s="26">
        <v>0</v>
      </c>
      <c r="AI1519" s="26"/>
      <c r="AJ1519" s="26"/>
      <c r="AK1519" s="26"/>
      <c r="AL1519" s="26"/>
      <c r="AM1519" s="26"/>
      <c r="AN1519" s="26"/>
      <c r="AO1519" s="26"/>
      <c r="AP1519" s="26"/>
      <c r="AQ1519" s="26"/>
      <c r="AR1519" s="26"/>
      <c r="AS1519" s="26"/>
      <c r="AT1519" s="26"/>
      <c r="AU1519" s="26"/>
      <c r="AV1519" s="26"/>
      <c r="AW1519" s="26"/>
      <c r="AX1519" s="26"/>
      <c r="AY1519" s="26"/>
      <c r="AZ1519" s="26"/>
      <c r="BA1519" s="26"/>
      <c r="BB1519" s="26"/>
      <c r="BC1519" s="26"/>
      <c r="BD1519" s="26"/>
      <c r="BE1519" s="26"/>
      <c r="BF1519" s="26"/>
      <c r="BG1519" s="26"/>
      <c r="BH1519" s="26"/>
      <c r="BI1519" s="26"/>
      <c r="BJ1519" s="26"/>
      <c r="BK1519" s="26"/>
      <c r="BL1519" s="41"/>
      <c r="BM1519" t="s">
        <v>100</v>
      </c>
    </row>
    <row r="1520" spans="1:65" x14ac:dyDescent="0.2">
      <c r="A1520" s="6"/>
      <c r="B1520" s="40" t="s">
        <v>59</v>
      </c>
      <c r="C1520" s="24" t="s">
        <v>83</v>
      </c>
      <c r="D1520" s="25"/>
      <c r="E1520" s="26"/>
      <c r="F1520" s="26"/>
      <c r="G1520" s="26"/>
      <c r="H1520" s="26"/>
      <c r="I1520" s="26"/>
      <c r="J1520" s="26"/>
      <c r="K1520" s="26"/>
      <c r="L1520" s="26"/>
      <c r="M1520" s="26"/>
      <c r="N1520" s="26"/>
      <c r="O1520" s="26"/>
      <c r="P1520" s="26"/>
      <c r="Q1520" s="26"/>
      <c r="R1520" s="26"/>
      <c r="S1520" s="26"/>
      <c r="T1520" s="26"/>
      <c r="U1520" s="26"/>
      <c r="V1520" s="26"/>
      <c r="W1520" s="30"/>
      <c r="X1520" s="30"/>
      <c r="Y1520" s="30"/>
      <c r="Z1520" s="30"/>
      <c r="AA1520" s="30"/>
      <c r="AB1520" s="30"/>
      <c r="AC1520" s="30"/>
      <c r="AD1520" s="30"/>
      <c r="AE1520" s="30"/>
      <c r="AF1520" s="30"/>
      <c r="AG1520" s="30"/>
      <c r="AH1520" s="30"/>
      <c r="AI1520" s="30"/>
      <c r="AJ1520" s="30"/>
      <c r="AK1520" s="30"/>
      <c r="AL1520" s="30"/>
      <c r="AM1520" s="30"/>
      <c r="AN1520" s="30"/>
      <c r="AO1520" s="30"/>
      <c r="AP1520" s="30"/>
      <c r="AQ1520" s="30"/>
      <c r="AR1520" s="30"/>
      <c r="AS1520" s="30"/>
      <c r="AT1520" s="30"/>
      <c r="AU1520" s="30"/>
      <c r="AV1520" s="30"/>
      <c r="AW1520" s="30"/>
      <c r="AX1520" s="30"/>
      <c r="AY1520" s="30"/>
      <c r="AZ1520" s="30"/>
      <c r="BA1520" s="30"/>
      <c r="BB1520" s="30"/>
      <c r="BC1520" s="30"/>
      <c r="BD1520" s="30"/>
      <c r="BE1520" s="30"/>
      <c r="BF1520" s="30"/>
      <c r="BG1520" s="30"/>
      <c r="BH1520" s="30"/>
      <c r="BI1520" s="30"/>
      <c r="BJ1520" s="30"/>
      <c r="BK1520" s="30"/>
      <c r="BL1520" s="43"/>
      <c r="BM1520" t="s">
        <v>100</v>
      </c>
    </row>
    <row r="1521" spans="1:65" x14ac:dyDescent="0.2">
      <c r="A1521" s="6"/>
      <c r="B1521" s="40" t="s">
        <v>59</v>
      </c>
      <c r="C1521" s="24" t="s">
        <v>75</v>
      </c>
      <c r="D1521" s="25"/>
      <c r="E1521" s="26"/>
      <c r="F1521" s="26"/>
      <c r="G1521" s="26"/>
      <c r="H1521" s="26"/>
      <c r="I1521" s="26"/>
      <c r="J1521" s="26"/>
      <c r="K1521" s="26"/>
      <c r="L1521" s="26"/>
      <c r="M1521" s="26"/>
      <c r="N1521" s="26"/>
      <c r="O1521" s="26"/>
      <c r="P1521" s="26"/>
      <c r="Q1521" s="26"/>
      <c r="R1521" s="26"/>
      <c r="S1521" s="26"/>
      <c r="T1521" s="26"/>
      <c r="U1521" s="26"/>
      <c r="V1521" s="26"/>
      <c r="W1521" s="26"/>
      <c r="X1521" s="26"/>
      <c r="Y1521" s="26"/>
      <c r="Z1521" s="26"/>
      <c r="AA1521" s="26"/>
      <c r="AB1521" s="26"/>
      <c r="AC1521" s="26"/>
      <c r="AD1521" s="26"/>
      <c r="AE1521" s="26"/>
      <c r="AF1521" s="26"/>
      <c r="AG1521" s="26"/>
      <c r="AH1521" s="26"/>
      <c r="AI1521" s="26"/>
      <c r="AJ1521" s="26"/>
      <c r="AK1521" s="26"/>
      <c r="AL1521" s="26"/>
      <c r="AM1521" s="26"/>
      <c r="AN1521" s="26"/>
      <c r="AO1521" s="26"/>
      <c r="AP1521" s="26"/>
      <c r="AQ1521" s="26"/>
      <c r="AR1521" s="26"/>
      <c r="AS1521" s="26"/>
      <c r="AT1521" s="26"/>
      <c r="AU1521" s="26"/>
      <c r="AV1521" s="26"/>
      <c r="AW1521" s="26"/>
      <c r="AX1521" s="26"/>
      <c r="AY1521" s="26"/>
      <c r="AZ1521" s="26"/>
      <c r="BA1521" s="26"/>
      <c r="BB1521" s="26"/>
      <c r="BC1521" s="26"/>
      <c r="BD1521" s="26"/>
      <c r="BE1521" s="26"/>
      <c r="BF1521" s="26"/>
      <c r="BG1521" s="26"/>
      <c r="BH1521" s="26"/>
      <c r="BI1521" s="26"/>
      <c r="BJ1521" s="26"/>
      <c r="BK1521" s="26"/>
      <c r="BL1521" s="41"/>
      <c r="BM1521" t="s">
        <v>100</v>
      </c>
    </row>
    <row r="1522" spans="1:65" x14ac:dyDescent="0.2">
      <c r="A1522" s="6"/>
      <c r="B1522" s="40" t="s">
        <v>59</v>
      </c>
      <c r="C1522" s="24" t="s">
        <v>79</v>
      </c>
      <c r="D1522" s="25"/>
      <c r="E1522" s="26"/>
      <c r="F1522" s="26"/>
      <c r="G1522" s="26"/>
      <c r="H1522" s="26"/>
      <c r="I1522" s="26"/>
      <c r="J1522" s="26"/>
      <c r="K1522" s="26"/>
      <c r="L1522" s="26"/>
      <c r="M1522" s="26"/>
      <c r="N1522" s="26"/>
      <c r="O1522" s="26"/>
      <c r="P1522" s="26"/>
      <c r="Q1522" s="26"/>
      <c r="R1522" s="26"/>
      <c r="S1522" s="26"/>
      <c r="T1522" s="26"/>
      <c r="U1522" s="26"/>
      <c r="V1522" s="26"/>
      <c r="W1522" s="26"/>
      <c r="X1522" s="26"/>
      <c r="Y1522" s="26"/>
      <c r="Z1522" s="26"/>
      <c r="AA1522" s="26"/>
      <c r="AB1522" s="26"/>
      <c r="AC1522" s="26"/>
      <c r="AD1522" s="26"/>
      <c r="AE1522" s="26"/>
      <c r="AF1522" s="26"/>
      <c r="AG1522" s="26"/>
      <c r="AH1522" s="26"/>
      <c r="AI1522" s="26"/>
      <c r="AJ1522" s="26"/>
      <c r="AK1522" s="26"/>
      <c r="AL1522" s="26"/>
      <c r="AM1522" s="26"/>
      <c r="AN1522" s="26"/>
      <c r="AO1522" s="26"/>
      <c r="AP1522" s="26"/>
      <c r="AQ1522" s="26"/>
      <c r="AR1522" s="26"/>
      <c r="AS1522" s="26"/>
      <c r="AT1522" s="26"/>
      <c r="AU1522" s="26"/>
      <c r="AV1522" s="26"/>
      <c r="AW1522" s="26"/>
      <c r="AX1522" s="26"/>
      <c r="AY1522" s="26"/>
      <c r="AZ1522" s="26"/>
      <c r="BA1522" s="26"/>
      <c r="BB1522" s="26"/>
      <c r="BC1522" s="26"/>
      <c r="BD1522" s="26"/>
      <c r="BE1522" s="26"/>
      <c r="BF1522" s="26"/>
      <c r="BG1522" s="26"/>
      <c r="BH1522" s="26"/>
      <c r="BI1522" s="26"/>
      <c r="BJ1522" s="26"/>
      <c r="BK1522" s="26"/>
      <c r="BL1522" s="41"/>
      <c r="BM1522" t="s">
        <v>100</v>
      </c>
    </row>
    <row r="1523" spans="1:65" x14ac:dyDescent="0.2">
      <c r="A1523" s="6"/>
      <c r="B1523" s="40" t="s">
        <v>59</v>
      </c>
      <c r="C1523" s="24" t="s">
        <v>80</v>
      </c>
      <c r="D1523" s="25"/>
      <c r="E1523" s="26"/>
      <c r="F1523" s="26"/>
      <c r="G1523" s="26"/>
      <c r="H1523" s="26"/>
      <c r="I1523" s="26"/>
      <c r="J1523" s="26"/>
      <c r="K1523" s="26"/>
      <c r="L1523" s="26"/>
      <c r="M1523" s="26"/>
      <c r="N1523" s="26"/>
      <c r="O1523" s="26"/>
      <c r="P1523" s="26"/>
      <c r="Q1523" s="26"/>
      <c r="R1523" s="26"/>
      <c r="S1523" s="26"/>
      <c r="T1523" s="26"/>
      <c r="U1523" s="26"/>
      <c r="V1523" s="26"/>
      <c r="W1523" s="26"/>
      <c r="X1523" s="26"/>
      <c r="Y1523" s="26"/>
      <c r="Z1523" s="26"/>
      <c r="AA1523" s="26"/>
      <c r="AB1523" s="26"/>
      <c r="AC1523" s="26"/>
      <c r="AD1523" s="26"/>
      <c r="AE1523" s="26"/>
      <c r="AF1523" s="26"/>
      <c r="AG1523" s="26"/>
      <c r="AH1523" s="26"/>
      <c r="AI1523" s="26"/>
      <c r="AJ1523" s="26"/>
      <c r="AK1523" s="26"/>
      <c r="AL1523" s="26"/>
      <c r="AM1523" s="26"/>
      <c r="AN1523" s="26"/>
      <c r="AO1523" s="26"/>
      <c r="AP1523" s="26"/>
      <c r="AQ1523" s="26"/>
      <c r="AR1523" s="26"/>
      <c r="AS1523" s="26"/>
      <c r="AT1523" s="26"/>
      <c r="AU1523" s="26"/>
      <c r="AV1523" s="26"/>
      <c r="AW1523" s="26"/>
      <c r="AX1523" s="26"/>
      <c r="AY1523" s="26"/>
      <c r="AZ1523" s="26"/>
      <c r="BA1523" s="26"/>
      <c r="BB1523" s="26"/>
      <c r="BC1523" s="26"/>
      <c r="BD1523" s="26"/>
      <c r="BE1523" s="26"/>
      <c r="BF1523" s="26"/>
      <c r="BG1523" s="26"/>
      <c r="BH1523" s="26"/>
      <c r="BI1523" s="26"/>
      <c r="BJ1523" s="26"/>
      <c r="BK1523" s="26"/>
      <c r="BL1523" s="41"/>
      <c r="BM1523" t="s">
        <v>100</v>
      </c>
    </row>
    <row r="1524" spans="1:65" x14ac:dyDescent="0.2">
      <c r="A1524" s="6"/>
      <c r="B1524" s="46" t="s">
        <v>59</v>
      </c>
      <c r="C1524" s="24" t="s">
        <v>78</v>
      </c>
      <c r="D1524" s="25"/>
      <c r="E1524" s="26"/>
      <c r="F1524" s="26"/>
      <c r="G1524" s="26"/>
      <c r="H1524" s="26"/>
      <c r="I1524" s="26"/>
      <c r="J1524" s="26"/>
      <c r="K1524" s="26"/>
      <c r="L1524" s="26"/>
      <c r="M1524" s="26"/>
      <c r="N1524" s="26"/>
      <c r="O1524" s="26"/>
      <c r="P1524" s="26"/>
      <c r="Q1524" s="26"/>
      <c r="R1524" s="26"/>
      <c r="S1524" s="26"/>
      <c r="T1524" s="26"/>
      <c r="U1524" s="26"/>
      <c r="V1524" s="26"/>
      <c r="W1524" s="26"/>
      <c r="X1524" s="26"/>
      <c r="Y1524" s="26"/>
      <c r="Z1524" s="26"/>
      <c r="AA1524" s="26"/>
      <c r="AB1524" s="26"/>
      <c r="AC1524" s="26"/>
      <c r="AD1524" s="26"/>
      <c r="AE1524" s="26"/>
      <c r="AF1524" s="26"/>
      <c r="AG1524" s="26"/>
      <c r="AH1524" s="26"/>
      <c r="AI1524" s="26"/>
      <c r="AJ1524" s="26"/>
      <c r="AK1524" s="26"/>
      <c r="AL1524" s="26"/>
      <c r="AM1524" s="26"/>
      <c r="AN1524" s="26"/>
      <c r="AO1524" s="26"/>
      <c r="AP1524" s="26"/>
      <c r="AQ1524" s="26"/>
      <c r="AR1524" s="26"/>
      <c r="AS1524" s="26"/>
      <c r="AT1524" s="26"/>
      <c r="AU1524" s="26"/>
      <c r="AV1524" s="26"/>
      <c r="AW1524" s="26"/>
      <c r="AX1524" s="26"/>
      <c r="AY1524" s="26"/>
      <c r="AZ1524" s="26"/>
      <c r="BA1524" s="26"/>
      <c r="BB1524" s="26"/>
      <c r="BC1524" s="26"/>
      <c r="BD1524" s="26"/>
      <c r="BE1524" s="26"/>
      <c r="BF1524" s="26"/>
      <c r="BG1524" s="26"/>
      <c r="BH1524" s="26"/>
      <c r="BI1524" s="26"/>
      <c r="BJ1524" s="26"/>
      <c r="BK1524" s="26"/>
      <c r="BL1524" s="41"/>
      <c r="BM1524" t="s">
        <v>100</v>
      </c>
    </row>
    <row r="1525" spans="1:65" x14ac:dyDescent="0.2">
      <c r="A1525" s="6"/>
      <c r="B1525" s="40" t="s">
        <v>59</v>
      </c>
      <c r="C1525" s="31" t="s">
        <v>44</v>
      </c>
      <c r="D1525" s="27">
        <v>0</v>
      </c>
      <c r="E1525" s="28">
        <v>0</v>
      </c>
      <c r="F1525" s="28">
        <v>0</v>
      </c>
      <c r="G1525" s="28">
        <v>0</v>
      </c>
      <c r="H1525" s="28">
        <v>0</v>
      </c>
      <c r="I1525" s="28">
        <v>0</v>
      </c>
      <c r="J1525" s="28">
        <v>0</v>
      </c>
      <c r="K1525" s="28">
        <v>0</v>
      </c>
      <c r="L1525" s="28">
        <v>0</v>
      </c>
      <c r="M1525" s="28">
        <v>0</v>
      </c>
      <c r="N1525" s="28">
        <v>0</v>
      </c>
      <c r="O1525" s="28">
        <v>0</v>
      </c>
      <c r="P1525" s="28">
        <v>0</v>
      </c>
      <c r="Q1525" s="28">
        <v>0</v>
      </c>
      <c r="R1525" s="28">
        <v>0</v>
      </c>
      <c r="S1525" s="28">
        <v>0</v>
      </c>
      <c r="T1525" s="28">
        <v>0</v>
      </c>
      <c r="U1525" s="28">
        <v>0</v>
      </c>
      <c r="V1525" s="28">
        <v>0</v>
      </c>
      <c r="W1525" s="28">
        <v>0</v>
      </c>
      <c r="X1525" s="28">
        <v>0</v>
      </c>
      <c r="Y1525" s="28">
        <v>0</v>
      </c>
      <c r="Z1525" s="28">
        <v>0</v>
      </c>
      <c r="AA1525" s="28">
        <v>0</v>
      </c>
      <c r="AB1525" s="28">
        <v>0</v>
      </c>
      <c r="AC1525" s="28">
        <v>0</v>
      </c>
      <c r="AD1525" s="28">
        <v>0</v>
      </c>
      <c r="AE1525" s="28">
        <v>0</v>
      </c>
      <c r="AF1525" s="28">
        <v>0</v>
      </c>
      <c r="AG1525" s="28">
        <v>0</v>
      </c>
      <c r="AH1525" s="28">
        <v>0</v>
      </c>
      <c r="AI1525" s="28">
        <v>0</v>
      </c>
      <c r="AJ1525" s="28">
        <v>0</v>
      </c>
      <c r="AK1525" s="28">
        <v>0</v>
      </c>
      <c r="AL1525" s="28">
        <v>0</v>
      </c>
      <c r="AM1525" s="28">
        <v>0</v>
      </c>
      <c r="AN1525" s="28">
        <v>0</v>
      </c>
      <c r="AO1525" s="28">
        <v>0</v>
      </c>
      <c r="AP1525" s="28">
        <v>0</v>
      </c>
      <c r="AQ1525" s="28">
        <v>0</v>
      </c>
      <c r="AR1525" s="28">
        <v>0</v>
      </c>
      <c r="AS1525" s="28">
        <v>0</v>
      </c>
      <c r="AT1525" s="28">
        <v>0</v>
      </c>
      <c r="AU1525" s="28">
        <v>0</v>
      </c>
      <c r="AV1525" s="28">
        <v>0</v>
      </c>
      <c r="AW1525" s="28">
        <v>0</v>
      </c>
      <c r="AX1525" s="28">
        <v>0</v>
      </c>
      <c r="AY1525" s="28">
        <v>0</v>
      </c>
      <c r="AZ1525" s="28">
        <v>0</v>
      </c>
      <c r="BA1525" s="28">
        <v>0</v>
      </c>
      <c r="BB1525" s="28">
        <v>0</v>
      </c>
      <c r="BC1525" s="28">
        <v>0</v>
      </c>
      <c r="BD1525" s="28">
        <v>0</v>
      </c>
      <c r="BE1525" s="28">
        <v>0</v>
      </c>
      <c r="BF1525" s="28">
        <v>0</v>
      </c>
      <c r="BG1525" s="28">
        <v>0</v>
      </c>
      <c r="BH1525" s="28">
        <v>0</v>
      </c>
      <c r="BI1525" s="28">
        <v>0</v>
      </c>
      <c r="BJ1525" s="28">
        <v>0</v>
      </c>
      <c r="BK1525" s="28">
        <v>0</v>
      </c>
      <c r="BL1525" s="42">
        <v>0</v>
      </c>
      <c r="BM1525" t="s">
        <v>100</v>
      </c>
    </row>
    <row r="1526" spans="1:65" x14ac:dyDescent="0.2">
      <c r="A1526" s="6"/>
      <c r="B1526" s="40" t="s">
        <v>59</v>
      </c>
      <c r="C1526" s="24" t="s">
        <v>74</v>
      </c>
      <c r="D1526" s="35">
        <v>0</v>
      </c>
      <c r="E1526" s="29">
        <v>0</v>
      </c>
      <c r="F1526" s="29">
        <v>0</v>
      </c>
      <c r="G1526" s="29">
        <v>0</v>
      </c>
      <c r="H1526" s="29">
        <v>0</v>
      </c>
      <c r="I1526" s="29">
        <v>0</v>
      </c>
      <c r="J1526" s="29">
        <v>0</v>
      </c>
      <c r="K1526" s="29">
        <v>0</v>
      </c>
      <c r="L1526" s="29">
        <v>0</v>
      </c>
      <c r="M1526" s="29">
        <v>0</v>
      </c>
      <c r="N1526" s="29">
        <v>0</v>
      </c>
      <c r="O1526" s="29">
        <v>0</v>
      </c>
      <c r="P1526" s="29">
        <v>0</v>
      </c>
      <c r="Q1526" s="29">
        <v>0</v>
      </c>
      <c r="R1526" s="29">
        <v>0</v>
      </c>
      <c r="S1526" s="29">
        <v>0</v>
      </c>
      <c r="T1526" s="29">
        <v>0</v>
      </c>
      <c r="U1526" s="29">
        <v>0</v>
      </c>
      <c r="V1526" s="29">
        <v>0</v>
      </c>
      <c r="W1526" s="29">
        <v>0</v>
      </c>
      <c r="X1526" s="26">
        <v>0</v>
      </c>
      <c r="Y1526" s="26">
        <v>0</v>
      </c>
      <c r="Z1526" s="26">
        <v>0</v>
      </c>
      <c r="AA1526" s="26">
        <v>0</v>
      </c>
      <c r="AB1526" s="26">
        <v>0</v>
      </c>
      <c r="AC1526" s="26">
        <v>0</v>
      </c>
      <c r="AD1526" s="26">
        <v>0</v>
      </c>
      <c r="AE1526" s="26">
        <v>0</v>
      </c>
      <c r="AF1526" s="26">
        <v>0</v>
      </c>
      <c r="AG1526" s="26">
        <v>0</v>
      </c>
      <c r="AH1526" s="26">
        <v>0</v>
      </c>
      <c r="AI1526" s="26"/>
      <c r="AJ1526" s="26"/>
      <c r="AK1526" s="26"/>
      <c r="AL1526" s="26"/>
      <c r="AM1526" s="26"/>
      <c r="AN1526" s="26"/>
      <c r="AO1526" s="26"/>
      <c r="AP1526" s="26"/>
      <c r="AQ1526" s="26"/>
      <c r="AR1526" s="26"/>
      <c r="AS1526" s="26"/>
      <c r="AT1526" s="26"/>
      <c r="AU1526" s="26"/>
      <c r="AV1526" s="26"/>
      <c r="AW1526" s="26"/>
      <c r="AX1526" s="26"/>
      <c r="AY1526" s="26"/>
      <c r="AZ1526" s="26"/>
      <c r="BA1526" s="26"/>
      <c r="BB1526" s="26"/>
      <c r="BC1526" s="26"/>
      <c r="BD1526" s="26"/>
      <c r="BE1526" s="26"/>
      <c r="BF1526" s="26"/>
      <c r="BG1526" s="26"/>
      <c r="BH1526" s="26"/>
      <c r="BI1526" s="26"/>
      <c r="BJ1526" s="26"/>
      <c r="BK1526" s="26"/>
      <c r="BL1526" s="41"/>
      <c r="BM1526" t="s">
        <v>100</v>
      </c>
    </row>
    <row r="1527" spans="1:65" x14ac:dyDescent="0.2">
      <c r="A1527" s="6"/>
      <c r="B1527" s="40" t="s">
        <v>59</v>
      </c>
      <c r="C1527" s="24" t="s">
        <v>83</v>
      </c>
      <c r="D1527" s="25"/>
      <c r="E1527" s="26"/>
      <c r="F1527" s="26"/>
      <c r="G1527" s="26"/>
      <c r="H1527" s="26"/>
      <c r="I1527" s="26"/>
      <c r="J1527" s="26"/>
      <c r="K1527" s="26"/>
      <c r="L1527" s="26"/>
      <c r="M1527" s="26"/>
      <c r="N1527" s="26"/>
      <c r="O1527" s="26"/>
      <c r="P1527" s="26"/>
      <c r="Q1527" s="26"/>
      <c r="R1527" s="26"/>
      <c r="S1527" s="26"/>
      <c r="T1527" s="26"/>
      <c r="U1527" s="26"/>
      <c r="V1527" s="26"/>
      <c r="W1527" s="30"/>
      <c r="X1527" s="30"/>
      <c r="Y1527" s="30"/>
      <c r="Z1527" s="30"/>
      <c r="AA1527" s="30"/>
      <c r="AB1527" s="30"/>
      <c r="AC1527" s="30"/>
      <c r="AD1527" s="30"/>
      <c r="AE1527" s="30"/>
      <c r="AF1527" s="30"/>
      <c r="AG1527" s="30"/>
      <c r="AH1527" s="30"/>
      <c r="AI1527" s="30"/>
      <c r="AJ1527" s="30"/>
      <c r="AK1527" s="30"/>
      <c r="AL1527" s="30"/>
      <c r="AM1527" s="30"/>
      <c r="AN1527" s="30"/>
      <c r="AO1527" s="30"/>
      <c r="AP1527" s="30"/>
      <c r="AQ1527" s="30"/>
      <c r="AR1527" s="30"/>
      <c r="AS1527" s="30"/>
      <c r="AT1527" s="30"/>
      <c r="AU1527" s="30"/>
      <c r="AV1527" s="30"/>
      <c r="AW1527" s="30"/>
      <c r="AX1527" s="30"/>
      <c r="AY1527" s="30"/>
      <c r="AZ1527" s="30"/>
      <c r="BA1527" s="30"/>
      <c r="BB1527" s="30"/>
      <c r="BC1527" s="30"/>
      <c r="BD1527" s="30"/>
      <c r="BE1527" s="30"/>
      <c r="BF1527" s="30"/>
      <c r="BG1527" s="30"/>
      <c r="BH1527" s="30"/>
      <c r="BI1527" s="30"/>
      <c r="BJ1527" s="30"/>
      <c r="BK1527" s="30"/>
      <c r="BL1527" s="43"/>
      <c r="BM1527" t="s">
        <v>100</v>
      </c>
    </row>
    <row r="1528" spans="1:65" x14ac:dyDescent="0.2">
      <c r="A1528" s="6"/>
      <c r="B1528" s="40" t="s">
        <v>59</v>
      </c>
      <c r="C1528" s="24" t="s">
        <v>75</v>
      </c>
      <c r="D1528" s="25"/>
      <c r="E1528" s="26"/>
      <c r="F1528" s="26"/>
      <c r="G1528" s="26"/>
      <c r="H1528" s="26"/>
      <c r="I1528" s="26"/>
      <c r="J1528" s="26"/>
      <c r="K1528" s="26"/>
      <c r="L1528" s="26"/>
      <c r="M1528" s="26"/>
      <c r="N1528" s="26"/>
      <c r="O1528" s="26"/>
      <c r="P1528" s="26"/>
      <c r="Q1528" s="26"/>
      <c r="R1528" s="26"/>
      <c r="S1528" s="26"/>
      <c r="T1528" s="26"/>
      <c r="U1528" s="26"/>
      <c r="V1528" s="26"/>
      <c r="W1528" s="26"/>
      <c r="X1528" s="26"/>
      <c r="Y1528" s="26"/>
      <c r="Z1528" s="26"/>
      <c r="AA1528" s="26"/>
      <c r="AB1528" s="26"/>
      <c r="AC1528" s="26"/>
      <c r="AD1528" s="26"/>
      <c r="AE1528" s="26"/>
      <c r="AF1528" s="26"/>
      <c r="AG1528" s="26"/>
      <c r="AH1528" s="26"/>
      <c r="AI1528" s="26"/>
      <c r="AJ1528" s="26"/>
      <c r="AK1528" s="26"/>
      <c r="AL1528" s="26"/>
      <c r="AM1528" s="26"/>
      <c r="AN1528" s="26"/>
      <c r="AO1528" s="26"/>
      <c r="AP1528" s="26"/>
      <c r="AQ1528" s="26"/>
      <c r="AR1528" s="26"/>
      <c r="AS1528" s="26"/>
      <c r="AT1528" s="26"/>
      <c r="AU1528" s="26"/>
      <c r="AV1528" s="26"/>
      <c r="AW1528" s="26"/>
      <c r="AX1528" s="26"/>
      <c r="AY1528" s="26"/>
      <c r="AZ1528" s="26"/>
      <c r="BA1528" s="26"/>
      <c r="BB1528" s="26"/>
      <c r="BC1528" s="26"/>
      <c r="BD1528" s="26"/>
      <c r="BE1528" s="26"/>
      <c r="BF1528" s="26"/>
      <c r="BG1528" s="26"/>
      <c r="BH1528" s="26"/>
      <c r="BI1528" s="26"/>
      <c r="BJ1528" s="26"/>
      <c r="BK1528" s="26"/>
      <c r="BL1528" s="41"/>
      <c r="BM1528" t="s">
        <v>100</v>
      </c>
    </row>
    <row r="1529" spans="1:65" x14ac:dyDescent="0.2">
      <c r="A1529" s="6"/>
      <c r="B1529" s="40" t="s">
        <v>59</v>
      </c>
      <c r="C1529" s="24" t="s">
        <v>79</v>
      </c>
      <c r="D1529" s="25"/>
      <c r="E1529" s="26"/>
      <c r="F1529" s="26"/>
      <c r="G1529" s="26"/>
      <c r="H1529" s="26"/>
      <c r="I1529" s="26"/>
      <c r="J1529" s="26"/>
      <c r="K1529" s="26"/>
      <c r="L1529" s="26"/>
      <c r="M1529" s="26"/>
      <c r="N1529" s="26"/>
      <c r="O1529" s="26"/>
      <c r="P1529" s="26"/>
      <c r="Q1529" s="26"/>
      <c r="R1529" s="26"/>
      <c r="S1529" s="26"/>
      <c r="T1529" s="26"/>
      <c r="U1529" s="26"/>
      <c r="V1529" s="26"/>
      <c r="W1529" s="26"/>
      <c r="X1529" s="26"/>
      <c r="Y1529" s="26"/>
      <c r="Z1529" s="26"/>
      <c r="AA1529" s="26"/>
      <c r="AB1529" s="26"/>
      <c r="AC1529" s="26"/>
      <c r="AD1529" s="26"/>
      <c r="AE1529" s="26"/>
      <c r="AF1529" s="26"/>
      <c r="AG1529" s="26"/>
      <c r="AH1529" s="26"/>
      <c r="AI1529" s="26"/>
      <c r="AJ1529" s="26"/>
      <c r="AK1529" s="26"/>
      <c r="AL1529" s="26"/>
      <c r="AM1529" s="26"/>
      <c r="AN1529" s="26"/>
      <c r="AO1529" s="26"/>
      <c r="AP1529" s="26"/>
      <c r="AQ1529" s="26"/>
      <c r="AR1529" s="26"/>
      <c r="AS1529" s="26"/>
      <c r="AT1529" s="26"/>
      <c r="AU1529" s="26"/>
      <c r="AV1529" s="26"/>
      <c r="AW1529" s="26"/>
      <c r="AX1529" s="26"/>
      <c r="AY1529" s="26"/>
      <c r="AZ1529" s="26"/>
      <c r="BA1529" s="26"/>
      <c r="BB1529" s="26"/>
      <c r="BC1529" s="26"/>
      <c r="BD1529" s="26"/>
      <c r="BE1529" s="26"/>
      <c r="BF1529" s="26"/>
      <c r="BG1529" s="26"/>
      <c r="BH1529" s="26"/>
      <c r="BI1529" s="26"/>
      <c r="BJ1529" s="26"/>
      <c r="BK1529" s="26"/>
      <c r="BL1529" s="41"/>
      <c r="BM1529" t="s">
        <v>100</v>
      </c>
    </row>
    <row r="1530" spans="1:65" x14ac:dyDescent="0.2">
      <c r="A1530" s="6"/>
      <c r="B1530" s="40" t="s">
        <v>59</v>
      </c>
      <c r="C1530" s="24" t="s">
        <v>80</v>
      </c>
      <c r="D1530" s="25"/>
      <c r="E1530" s="26"/>
      <c r="F1530" s="26"/>
      <c r="G1530" s="26"/>
      <c r="H1530" s="26"/>
      <c r="I1530" s="26"/>
      <c r="J1530" s="26"/>
      <c r="K1530" s="26"/>
      <c r="L1530" s="26"/>
      <c r="M1530" s="26"/>
      <c r="N1530" s="26"/>
      <c r="O1530" s="26"/>
      <c r="P1530" s="26"/>
      <c r="Q1530" s="26"/>
      <c r="R1530" s="26"/>
      <c r="S1530" s="26"/>
      <c r="T1530" s="26"/>
      <c r="U1530" s="26"/>
      <c r="V1530" s="26"/>
      <c r="W1530" s="26"/>
      <c r="X1530" s="26"/>
      <c r="Y1530" s="26"/>
      <c r="Z1530" s="26"/>
      <c r="AA1530" s="26"/>
      <c r="AB1530" s="26"/>
      <c r="AC1530" s="26"/>
      <c r="AD1530" s="26"/>
      <c r="AE1530" s="26"/>
      <c r="AF1530" s="26"/>
      <c r="AG1530" s="26"/>
      <c r="AH1530" s="26"/>
      <c r="AI1530" s="26"/>
      <c r="AJ1530" s="26"/>
      <c r="AK1530" s="26"/>
      <c r="AL1530" s="26"/>
      <c r="AM1530" s="26"/>
      <c r="AN1530" s="26"/>
      <c r="AO1530" s="26"/>
      <c r="AP1530" s="26"/>
      <c r="AQ1530" s="26"/>
      <c r="AR1530" s="26"/>
      <c r="AS1530" s="26"/>
      <c r="AT1530" s="26"/>
      <c r="AU1530" s="26"/>
      <c r="AV1530" s="26"/>
      <c r="AW1530" s="26"/>
      <c r="AX1530" s="26"/>
      <c r="AY1530" s="26"/>
      <c r="AZ1530" s="26"/>
      <c r="BA1530" s="26"/>
      <c r="BB1530" s="26"/>
      <c r="BC1530" s="26"/>
      <c r="BD1530" s="26"/>
      <c r="BE1530" s="26"/>
      <c r="BF1530" s="26"/>
      <c r="BG1530" s="26"/>
      <c r="BH1530" s="26"/>
      <c r="BI1530" s="26"/>
      <c r="BJ1530" s="26"/>
      <c r="BK1530" s="26"/>
      <c r="BL1530" s="41"/>
      <c r="BM1530" t="s">
        <v>100</v>
      </c>
    </row>
    <row r="1531" spans="1:65" x14ac:dyDescent="0.2">
      <c r="A1531" s="6"/>
      <c r="B1531" s="46" t="s">
        <v>59</v>
      </c>
      <c r="C1531" s="24" t="s">
        <v>78</v>
      </c>
      <c r="D1531" s="25"/>
      <c r="E1531" s="26"/>
      <c r="F1531" s="26"/>
      <c r="G1531" s="26"/>
      <c r="H1531" s="26"/>
      <c r="I1531" s="26"/>
      <c r="J1531" s="26"/>
      <c r="K1531" s="26"/>
      <c r="L1531" s="26"/>
      <c r="M1531" s="26"/>
      <c r="N1531" s="26"/>
      <c r="O1531" s="26"/>
      <c r="P1531" s="26"/>
      <c r="Q1531" s="26"/>
      <c r="R1531" s="26"/>
      <c r="S1531" s="26"/>
      <c r="T1531" s="26"/>
      <c r="U1531" s="26"/>
      <c r="V1531" s="26"/>
      <c r="W1531" s="26"/>
      <c r="X1531" s="26"/>
      <c r="Y1531" s="26"/>
      <c r="Z1531" s="26"/>
      <c r="AA1531" s="26"/>
      <c r="AB1531" s="26"/>
      <c r="AC1531" s="26"/>
      <c r="AD1531" s="26"/>
      <c r="AE1531" s="26"/>
      <c r="AF1531" s="26"/>
      <c r="AG1531" s="26"/>
      <c r="AH1531" s="26"/>
      <c r="AI1531" s="26"/>
      <c r="AJ1531" s="26"/>
      <c r="AK1531" s="26"/>
      <c r="AL1531" s="26"/>
      <c r="AM1531" s="26"/>
      <c r="AN1531" s="26"/>
      <c r="AO1531" s="26"/>
      <c r="AP1531" s="26"/>
      <c r="AQ1531" s="26"/>
      <c r="AR1531" s="26"/>
      <c r="AS1531" s="26"/>
      <c r="AT1531" s="26"/>
      <c r="AU1531" s="26"/>
      <c r="AV1531" s="26"/>
      <c r="AW1531" s="26"/>
      <c r="AX1531" s="26"/>
      <c r="AY1531" s="26"/>
      <c r="AZ1531" s="26"/>
      <c r="BA1531" s="26"/>
      <c r="BB1531" s="26"/>
      <c r="BC1531" s="26"/>
      <c r="BD1531" s="26"/>
      <c r="BE1531" s="26"/>
      <c r="BF1531" s="26"/>
      <c r="BG1531" s="26"/>
      <c r="BH1531" s="26"/>
      <c r="BI1531" s="26"/>
      <c r="BJ1531" s="26"/>
      <c r="BK1531" s="26"/>
      <c r="BL1531" s="41"/>
      <c r="BM1531" t="s">
        <v>100</v>
      </c>
    </row>
    <row r="1532" spans="1:65" x14ac:dyDescent="0.2">
      <c r="A1532" s="6"/>
      <c r="B1532" s="40" t="s">
        <v>59</v>
      </c>
      <c r="C1532" s="31" t="s">
        <v>76</v>
      </c>
      <c r="D1532" s="27">
        <v>53</v>
      </c>
      <c r="E1532" s="28">
        <v>53.8</v>
      </c>
      <c r="F1532" s="28">
        <v>56.2</v>
      </c>
      <c r="G1532" s="28">
        <v>76.3</v>
      </c>
      <c r="H1532" s="28">
        <v>100.9</v>
      </c>
      <c r="I1532" s="28">
        <v>101</v>
      </c>
      <c r="J1532" s="28">
        <v>102.4</v>
      </c>
      <c r="K1532" s="28">
        <v>102.6</v>
      </c>
      <c r="L1532" s="28">
        <v>113.2</v>
      </c>
      <c r="M1532" s="28">
        <v>116.4</v>
      </c>
      <c r="N1532" s="28">
        <v>126.4</v>
      </c>
      <c r="O1532" s="28">
        <v>139</v>
      </c>
      <c r="P1532" s="28">
        <v>187</v>
      </c>
      <c r="Q1532" s="28">
        <v>211</v>
      </c>
      <c r="R1532" s="28">
        <v>225.4</v>
      </c>
      <c r="S1532" s="28">
        <v>238.8</v>
      </c>
      <c r="T1532" s="28">
        <v>300.7</v>
      </c>
      <c r="U1532" s="28">
        <v>318.10000000000002</v>
      </c>
      <c r="V1532" s="28">
        <v>324</v>
      </c>
      <c r="W1532" s="28">
        <v>356.4</v>
      </c>
      <c r="X1532" s="28">
        <v>356.4</v>
      </c>
      <c r="Y1532" s="28">
        <v>356.4</v>
      </c>
      <c r="Z1532" s="28">
        <v>356.4</v>
      </c>
      <c r="AA1532" s="28">
        <v>356.4</v>
      </c>
      <c r="AB1532" s="28">
        <v>356.4</v>
      </c>
      <c r="AC1532" s="28">
        <v>356.4</v>
      </c>
      <c r="AD1532" s="28">
        <v>356.4</v>
      </c>
      <c r="AE1532" s="28">
        <v>356.4</v>
      </c>
      <c r="AF1532" s="28">
        <v>356.4</v>
      </c>
      <c r="AG1532" s="28">
        <v>356.4</v>
      </c>
      <c r="AH1532" s="28">
        <v>356.4</v>
      </c>
      <c r="AI1532" s="28">
        <v>356.4</v>
      </c>
      <c r="AJ1532" s="28">
        <v>356.4</v>
      </c>
      <c r="AK1532" s="28">
        <v>356.4</v>
      </c>
      <c r="AL1532" s="28">
        <v>356.4</v>
      </c>
      <c r="AM1532" s="28">
        <v>356.4</v>
      </c>
      <c r="AN1532" s="28">
        <v>356.4</v>
      </c>
      <c r="AO1532" s="28">
        <v>356.4</v>
      </c>
      <c r="AP1532" s="28">
        <v>356.4</v>
      </c>
      <c r="AQ1532" s="28">
        <v>356.4</v>
      </c>
      <c r="AR1532" s="28">
        <v>356.4</v>
      </c>
      <c r="AS1532" s="28">
        <v>356.4</v>
      </c>
      <c r="AT1532" s="28">
        <v>356.4</v>
      </c>
      <c r="AU1532" s="28">
        <v>356.4</v>
      </c>
      <c r="AV1532" s="28">
        <v>356.4</v>
      </c>
      <c r="AW1532" s="28">
        <v>356.4</v>
      </c>
      <c r="AX1532" s="28">
        <v>356.4</v>
      </c>
      <c r="AY1532" s="28">
        <v>356.4</v>
      </c>
      <c r="AZ1532" s="28">
        <v>356.4</v>
      </c>
      <c r="BA1532" s="28">
        <v>356.4</v>
      </c>
      <c r="BB1532" s="28">
        <v>356.4</v>
      </c>
      <c r="BC1532" s="28">
        <v>356.4</v>
      </c>
      <c r="BD1532" s="28">
        <v>356.4</v>
      </c>
      <c r="BE1532" s="28">
        <v>356.4</v>
      </c>
      <c r="BF1532" s="28">
        <v>356.4</v>
      </c>
      <c r="BG1532" s="28">
        <v>356.4</v>
      </c>
      <c r="BH1532" s="28">
        <v>356.4</v>
      </c>
      <c r="BI1532" s="28">
        <v>356.4</v>
      </c>
      <c r="BJ1532" s="28">
        <v>356.4</v>
      </c>
      <c r="BK1532" s="28">
        <v>356.4</v>
      </c>
      <c r="BL1532" s="42">
        <v>356.4</v>
      </c>
      <c r="BM1532" t="s">
        <v>100</v>
      </c>
    </row>
    <row r="1533" spans="1:65" x14ac:dyDescent="0.2">
      <c r="A1533" s="6"/>
      <c r="B1533" s="40" t="s">
        <v>59</v>
      </c>
      <c r="C1533" s="24" t="s">
        <v>74</v>
      </c>
      <c r="D1533" s="35">
        <v>53</v>
      </c>
      <c r="E1533" s="29">
        <v>53.8</v>
      </c>
      <c r="F1533" s="29">
        <v>56.2</v>
      </c>
      <c r="G1533" s="29">
        <v>76.3</v>
      </c>
      <c r="H1533" s="29">
        <v>100.9</v>
      </c>
      <c r="I1533" s="29">
        <v>101</v>
      </c>
      <c r="J1533" s="29">
        <v>102.4</v>
      </c>
      <c r="K1533" s="29">
        <v>102.6</v>
      </c>
      <c r="L1533" s="29">
        <v>113.2</v>
      </c>
      <c r="M1533" s="29">
        <v>116.4</v>
      </c>
      <c r="N1533" s="29">
        <v>126.4</v>
      </c>
      <c r="O1533" s="29">
        <v>139</v>
      </c>
      <c r="P1533" s="29">
        <v>187</v>
      </c>
      <c r="Q1533" s="29">
        <v>211</v>
      </c>
      <c r="R1533" s="29">
        <v>225.4</v>
      </c>
      <c r="S1533" s="29">
        <v>238.8</v>
      </c>
      <c r="T1533" s="29">
        <v>300.7</v>
      </c>
      <c r="U1533" s="29">
        <v>318.10000000000002</v>
      </c>
      <c r="V1533" s="29">
        <v>324</v>
      </c>
      <c r="W1533" s="29">
        <v>356.4</v>
      </c>
      <c r="X1533" s="26">
        <v>0</v>
      </c>
      <c r="Y1533" s="26">
        <v>0</v>
      </c>
      <c r="Z1533" s="26">
        <v>0</v>
      </c>
      <c r="AA1533" s="26">
        <v>0</v>
      </c>
      <c r="AB1533" s="26">
        <v>0</v>
      </c>
      <c r="AC1533" s="26">
        <v>0</v>
      </c>
      <c r="AD1533" s="26">
        <v>0</v>
      </c>
      <c r="AE1533" s="26">
        <v>0</v>
      </c>
      <c r="AF1533" s="26">
        <v>0</v>
      </c>
      <c r="AG1533" s="26">
        <v>0</v>
      </c>
      <c r="AH1533" s="26">
        <v>0</v>
      </c>
      <c r="AI1533" s="26"/>
      <c r="AJ1533" s="26"/>
      <c r="AK1533" s="26"/>
      <c r="AL1533" s="26"/>
      <c r="AM1533" s="26"/>
      <c r="AN1533" s="26"/>
      <c r="AO1533" s="26"/>
      <c r="AP1533" s="26"/>
      <c r="AQ1533" s="26"/>
      <c r="AR1533" s="26"/>
      <c r="AS1533" s="26"/>
      <c r="AT1533" s="26"/>
      <c r="AU1533" s="26"/>
      <c r="AV1533" s="26"/>
      <c r="AW1533" s="26"/>
      <c r="AX1533" s="26"/>
      <c r="AY1533" s="26"/>
      <c r="AZ1533" s="26"/>
      <c r="BA1533" s="26"/>
      <c r="BB1533" s="26"/>
      <c r="BC1533" s="26"/>
      <c r="BD1533" s="26"/>
      <c r="BE1533" s="26"/>
      <c r="BF1533" s="26"/>
      <c r="BG1533" s="26"/>
      <c r="BH1533" s="26"/>
      <c r="BI1533" s="26"/>
      <c r="BJ1533" s="26"/>
      <c r="BK1533" s="26"/>
      <c r="BL1533" s="41"/>
      <c r="BM1533" t="s">
        <v>100</v>
      </c>
    </row>
    <row r="1534" spans="1:65" x14ac:dyDescent="0.2">
      <c r="A1534" s="6"/>
      <c r="B1534" s="40" t="s">
        <v>59</v>
      </c>
      <c r="C1534" s="24" t="s">
        <v>83</v>
      </c>
      <c r="D1534" s="25"/>
      <c r="E1534" s="26"/>
      <c r="F1534" s="26"/>
      <c r="G1534" s="26"/>
      <c r="H1534" s="26"/>
      <c r="I1534" s="26"/>
      <c r="J1534" s="26"/>
      <c r="K1534" s="26"/>
      <c r="L1534" s="26"/>
      <c r="M1534" s="26"/>
      <c r="N1534" s="26"/>
      <c r="O1534" s="26"/>
      <c r="P1534" s="26"/>
      <c r="Q1534" s="26"/>
      <c r="R1534" s="26"/>
      <c r="S1534" s="26"/>
      <c r="T1534" s="26"/>
      <c r="U1534" s="26"/>
      <c r="V1534" s="26"/>
      <c r="W1534" s="30"/>
      <c r="X1534" s="30"/>
      <c r="Y1534" s="30"/>
      <c r="Z1534" s="30"/>
      <c r="AA1534" s="30"/>
      <c r="AB1534" s="30"/>
      <c r="AC1534" s="30"/>
      <c r="AD1534" s="30"/>
      <c r="AE1534" s="30"/>
      <c r="AF1534" s="30"/>
      <c r="AG1534" s="30"/>
      <c r="AH1534" s="30"/>
      <c r="AI1534" s="30"/>
      <c r="AJ1534" s="30"/>
      <c r="AK1534" s="30"/>
      <c r="AL1534" s="30"/>
      <c r="AM1534" s="30"/>
      <c r="AN1534" s="30"/>
      <c r="AO1534" s="30"/>
      <c r="AP1534" s="30"/>
      <c r="AQ1534" s="30"/>
      <c r="AR1534" s="30"/>
      <c r="AS1534" s="30"/>
      <c r="AT1534" s="30"/>
      <c r="AU1534" s="30"/>
      <c r="AV1534" s="30"/>
      <c r="AW1534" s="30"/>
      <c r="AX1534" s="30"/>
      <c r="AY1534" s="30"/>
      <c r="AZ1534" s="30"/>
      <c r="BA1534" s="30"/>
      <c r="BB1534" s="30"/>
      <c r="BC1534" s="30"/>
      <c r="BD1534" s="30"/>
      <c r="BE1534" s="30"/>
      <c r="BF1534" s="30"/>
      <c r="BG1534" s="30"/>
      <c r="BH1534" s="30"/>
      <c r="BI1534" s="30"/>
      <c r="BJ1534" s="30"/>
      <c r="BK1534" s="30"/>
      <c r="BL1534" s="43"/>
      <c r="BM1534" t="s">
        <v>100</v>
      </c>
    </row>
    <row r="1535" spans="1:65" x14ac:dyDescent="0.2">
      <c r="A1535" s="6"/>
      <c r="B1535" s="40" t="s">
        <v>59</v>
      </c>
      <c r="C1535" s="24" t="s">
        <v>75</v>
      </c>
      <c r="D1535" s="25"/>
      <c r="E1535" s="26"/>
      <c r="F1535" s="26"/>
      <c r="G1535" s="26"/>
      <c r="H1535" s="26"/>
      <c r="I1535" s="26"/>
      <c r="J1535" s="26"/>
      <c r="K1535" s="26"/>
      <c r="L1535" s="26"/>
      <c r="M1535" s="26"/>
      <c r="N1535" s="26"/>
      <c r="O1535" s="26"/>
      <c r="P1535" s="26"/>
      <c r="Q1535" s="26"/>
      <c r="R1535" s="26"/>
      <c r="S1535" s="26"/>
      <c r="T1535" s="26"/>
      <c r="U1535" s="26"/>
      <c r="V1535" s="26"/>
      <c r="W1535" s="26"/>
      <c r="X1535" s="26"/>
      <c r="Y1535" s="26"/>
      <c r="Z1535" s="26"/>
      <c r="AA1535" s="26"/>
      <c r="AB1535" s="26"/>
      <c r="AC1535" s="26"/>
      <c r="AD1535" s="26"/>
      <c r="AE1535" s="26"/>
      <c r="AF1535" s="26"/>
      <c r="AG1535" s="26"/>
      <c r="AH1535" s="26"/>
      <c r="AI1535" s="26"/>
      <c r="AJ1535" s="26"/>
      <c r="AK1535" s="26"/>
      <c r="AL1535" s="26"/>
      <c r="AM1535" s="26"/>
      <c r="AN1535" s="26"/>
      <c r="AO1535" s="26"/>
      <c r="AP1535" s="26"/>
      <c r="AQ1535" s="26"/>
      <c r="AR1535" s="26"/>
      <c r="AS1535" s="26"/>
      <c r="AT1535" s="26"/>
      <c r="AU1535" s="26"/>
      <c r="AV1535" s="26"/>
      <c r="AW1535" s="26"/>
      <c r="AX1535" s="26"/>
      <c r="AY1535" s="26"/>
      <c r="AZ1535" s="26"/>
      <c r="BA1535" s="26"/>
      <c r="BB1535" s="26"/>
      <c r="BC1535" s="26"/>
      <c r="BD1535" s="26"/>
      <c r="BE1535" s="26"/>
      <c r="BF1535" s="26"/>
      <c r="BG1535" s="26"/>
      <c r="BH1535" s="26"/>
      <c r="BI1535" s="26"/>
      <c r="BJ1535" s="26"/>
      <c r="BK1535" s="26"/>
      <c r="BL1535" s="41"/>
      <c r="BM1535" t="s">
        <v>100</v>
      </c>
    </row>
    <row r="1536" spans="1:65" x14ac:dyDescent="0.2">
      <c r="A1536" s="6"/>
      <c r="B1536" s="40" t="s">
        <v>59</v>
      </c>
      <c r="C1536" s="24" t="s">
        <v>79</v>
      </c>
      <c r="D1536" s="25"/>
      <c r="E1536" s="26"/>
      <c r="F1536" s="26"/>
      <c r="G1536" s="26"/>
      <c r="H1536" s="26"/>
      <c r="I1536" s="26"/>
      <c r="J1536" s="26"/>
      <c r="K1536" s="26"/>
      <c r="L1536" s="26"/>
      <c r="M1536" s="26"/>
      <c r="N1536" s="26"/>
      <c r="O1536" s="26"/>
      <c r="P1536" s="26"/>
      <c r="Q1536" s="26"/>
      <c r="R1536" s="26"/>
      <c r="S1536" s="26"/>
      <c r="T1536" s="26"/>
      <c r="U1536" s="26"/>
      <c r="V1536" s="26"/>
      <c r="W1536" s="26"/>
      <c r="X1536" s="26"/>
      <c r="Y1536" s="26"/>
      <c r="Z1536" s="26"/>
      <c r="AA1536" s="26"/>
      <c r="AB1536" s="26"/>
      <c r="AC1536" s="26"/>
      <c r="AD1536" s="26"/>
      <c r="AE1536" s="26"/>
      <c r="AF1536" s="26"/>
      <c r="AG1536" s="26"/>
      <c r="AH1536" s="26"/>
      <c r="AI1536" s="26"/>
      <c r="AJ1536" s="26"/>
      <c r="AK1536" s="26"/>
      <c r="AL1536" s="26"/>
      <c r="AM1536" s="26"/>
      <c r="AN1536" s="26"/>
      <c r="AO1536" s="26"/>
      <c r="AP1536" s="26"/>
      <c r="AQ1536" s="26"/>
      <c r="AR1536" s="26"/>
      <c r="AS1536" s="26"/>
      <c r="AT1536" s="26"/>
      <c r="AU1536" s="26"/>
      <c r="AV1536" s="26"/>
      <c r="AW1536" s="26"/>
      <c r="AX1536" s="26"/>
      <c r="AY1536" s="26"/>
      <c r="AZ1536" s="26"/>
      <c r="BA1536" s="26"/>
      <c r="BB1536" s="26"/>
      <c r="BC1536" s="26"/>
      <c r="BD1536" s="26"/>
      <c r="BE1536" s="26"/>
      <c r="BF1536" s="26"/>
      <c r="BG1536" s="26"/>
      <c r="BH1536" s="26"/>
      <c r="BI1536" s="26"/>
      <c r="BJ1536" s="26"/>
      <c r="BK1536" s="26"/>
      <c r="BL1536" s="41"/>
      <c r="BM1536" t="s">
        <v>100</v>
      </c>
    </row>
    <row r="1537" spans="1:65" x14ac:dyDescent="0.2">
      <c r="A1537" s="6"/>
      <c r="B1537" s="40" t="s">
        <v>59</v>
      </c>
      <c r="C1537" s="24" t="s">
        <v>80</v>
      </c>
      <c r="D1537" s="25"/>
      <c r="E1537" s="26"/>
      <c r="F1537" s="26"/>
      <c r="G1537" s="26"/>
      <c r="H1537" s="26"/>
      <c r="I1537" s="26"/>
      <c r="J1537" s="26"/>
      <c r="K1537" s="26"/>
      <c r="L1537" s="26"/>
      <c r="M1537" s="26"/>
      <c r="N1537" s="26"/>
      <c r="O1537" s="26"/>
      <c r="P1537" s="26"/>
      <c r="Q1537" s="26"/>
      <c r="R1537" s="26"/>
      <c r="S1537" s="26"/>
      <c r="T1537" s="26"/>
      <c r="U1537" s="26"/>
      <c r="V1537" s="26"/>
      <c r="W1537" s="26"/>
      <c r="X1537" s="26"/>
      <c r="Y1537" s="26"/>
      <c r="Z1537" s="26"/>
      <c r="AA1537" s="26"/>
      <c r="AB1537" s="26"/>
      <c r="AC1537" s="26"/>
      <c r="AD1537" s="26"/>
      <c r="AE1537" s="26"/>
      <c r="AF1537" s="26"/>
      <c r="AG1537" s="26"/>
      <c r="AH1537" s="26"/>
      <c r="AI1537" s="26"/>
      <c r="AJ1537" s="26"/>
      <c r="AK1537" s="26"/>
      <c r="AL1537" s="26"/>
      <c r="AM1537" s="26"/>
      <c r="AN1537" s="26"/>
      <c r="AO1537" s="26"/>
      <c r="AP1537" s="26"/>
      <c r="AQ1537" s="26"/>
      <c r="AR1537" s="26"/>
      <c r="AS1537" s="26"/>
      <c r="AT1537" s="26"/>
      <c r="AU1537" s="26"/>
      <c r="AV1537" s="26"/>
      <c r="AW1537" s="26"/>
      <c r="AX1537" s="26"/>
      <c r="AY1537" s="26"/>
      <c r="AZ1537" s="26"/>
      <c r="BA1537" s="26"/>
      <c r="BB1537" s="26"/>
      <c r="BC1537" s="26"/>
      <c r="BD1537" s="26"/>
      <c r="BE1537" s="26"/>
      <c r="BF1537" s="26"/>
      <c r="BG1537" s="26"/>
      <c r="BH1537" s="26"/>
      <c r="BI1537" s="26"/>
      <c r="BJ1537" s="26"/>
      <c r="BK1537" s="26"/>
      <c r="BL1537" s="41"/>
      <c r="BM1537" t="s">
        <v>100</v>
      </c>
    </row>
    <row r="1538" spans="1:65" ht="13.5" thickBot="1" x14ac:dyDescent="0.25">
      <c r="A1538" s="6"/>
      <c r="B1538" s="49" t="s">
        <v>59</v>
      </c>
      <c r="C1538" s="50" t="s">
        <v>78</v>
      </c>
      <c r="D1538" s="51"/>
      <c r="E1538" s="52"/>
      <c r="F1538" s="52"/>
      <c r="G1538" s="52"/>
      <c r="H1538" s="52"/>
      <c r="I1538" s="52"/>
      <c r="J1538" s="52"/>
      <c r="K1538" s="52"/>
      <c r="L1538" s="52"/>
      <c r="M1538" s="52"/>
      <c r="N1538" s="52"/>
      <c r="O1538" s="52"/>
      <c r="P1538" s="52"/>
      <c r="Q1538" s="52"/>
      <c r="R1538" s="52"/>
      <c r="S1538" s="52"/>
      <c r="T1538" s="52"/>
      <c r="U1538" s="52"/>
      <c r="V1538" s="52"/>
      <c r="W1538" s="52"/>
      <c r="X1538" s="52"/>
      <c r="Y1538" s="52"/>
      <c r="Z1538" s="52"/>
      <c r="AA1538" s="52"/>
      <c r="AB1538" s="52"/>
      <c r="AC1538" s="52"/>
      <c r="AD1538" s="52"/>
      <c r="AE1538" s="52"/>
      <c r="AF1538" s="52"/>
      <c r="AG1538" s="52"/>
      <c r="AH1538" s="52"/>
      <c r="AI1538" s="52"/>
      <c r="AJ1538" s="52"/>
      <c r="AK1538" s="52"/>
      <c r="AL1538" s="52"/>
      <c r="AM1538" s="52"/>
      <c r="AN1538" s="52"/>
      <c r="AO1538" s="52"/>
      <c r="AP1538" s="52"/>
      <c r="AQ1538" s="52"/>
      <c r="AR1538" s="52"/>
      <c r="AS1538" s="52"/>
      <c r="AT1538" s="52"/>
      <c r="AU1538" s="52"/>
      <c r="AV1538" s="52"/>
      <c r="AW1538" s="52"/>
      <c r="AX1538" s="52"/>
      <c r="AY1538" s="52"/>
      <c r="AZ1538" s="52"/>
      <c r="BA1538" s="52"/>
      <c r="BB1538" s="52"/>
      <c r="BC1538" s="26"/>
      <c r="BD1538" s="26"/>
      <c r="BE1538" s="26"/>
      <c r="BF1538" s="26"/>
      <c r="BG1538" s="26"/>
      <c r="BH1538" s="26"/>
      <c r="BI1538" s="26"/>
      <c r="BJ1538" s="26"/>
      <c r="BK1538" s="26"/>
      <c r="BL1538" s="41"/>
      <c r="BM1538" t="s">
        <v>100</v>
      </c>
    </row>
    <row r="1539" spans="1:65" x14ac:dyDescent="0.2">
      <c r="B1539" s="204" t="s">
        <v>60</v>
      </c>
      <c r="C1539" s="37" t="s">
        <v>6</v>
      </c>
      <c r="D1539" s="27">
        <v>0</v>
      </c>
      <c r="E1539" s="28">
        <v>0</v>
      </c>
      <c r="F1539" s="28">
        <v>0</v>
      </c>
      <c r="G1539" s="28">
        <v>0</v>
      </c>
      <c r="H1539" s="28">
        <v>0</v>
      </c>
      <c r="I1539" s="28">
        <v>0</v>
      </c>
      <c r="J1539" s="28">
        <v>0</v>
      </c>
      <c r="K1539" s="28">
        <v>0</v>
      </c>
      <c r="L1539" s="28">
        <v>0</v>
      </c>
      <c r="M1539" s="28">
        <v>0</v>
      </c>
      <c r="N1539" s="28">
        <v>0</v>
      </c>
      <c r="O1539" s="28">
        <v>0</v>
      </c>
      <c r="P1539" s="28">
        <v>0.1</v>
      </c>
      <c r="Q1539" s="28">
        <v>0.1</v>
      </c>
      <c r="R1539" s="28">
        <v>0.1</v>
      </c>
      <c r="S1539" s="28">
        <v>0.1</v>
      </c>
      <c r="T1539" s="28">
        <v>0.1</v>
      </c>
      <c r="U1539" s="28">
        <v>0.1</v>
      </c>
      <c r="V1539" s="28">
        <v>0.1</v>
      </c>
      <c r="W1539" s="28">
        <v>0.1</v>
      </c>
      <c r="X1539" s="63">
        <v>0.1</v>
      </c>
      <c r="Y1539" s="63">
        <v>0.1</v>
      </c>
      <c r="Z1539" s="63">
        <v>0.1</v>
      </c>
      <c r="AA1539" s="63">
        <v>0.1</v>
      </c>
      <c r="AB1539" s="63">
        <v>0.1</v>
      </c>
      <c r="AC1539" s="63">
        <v>0.1</v>
      </c>
      <c r="AD1539" s="63">
        <v>0.1</v>
      </c>
      <c r="AE1539" s="63">
        <v>0.1</v>
      </c>
      <c r="AF1539" s="63">
        <v>0.1</v>
      </c>
      <c r="AG1539" s="63">
        <v>0.1</v>
      </c>
      <c r="AH1539" s="63">
        <v>0.1</v>
      </c>
      <c r="AI1539" s="63">
        <v>0.1</v>
      </c>
      <c r="AJ1539" s="63">
        <v>0.1</v>
      </c>
      <c r="AK1539" s="63">
        <v>0.1</v>
      </c>
      <c r="AL1539" s="63">
        <v>0.1</v>
      </c>
      <c r="AM1539" s="63">
        <v>0.1</v>
      </c>
      <c r="AN1539" s="63">
        <v>0.1</v>
      </c>
      <c r="AO1539" s="63">
        <v>0.1</v>
      </c>
      <c r="AP1539" s="63">
        <v>0.1</v>
      </c>
      <c r="AQ1539" s="63">
        <v>0.1</v>
      </c>
      <c r="AR1539" s="63">
        <v>0.1</v>
      </c>
      <c r="AS1539" s="63">
        <v>0.1</v>
      </c>
      <c r="AT1539" s="63">
        <v>0.1</v>
      </c>
      <c r="AU1539" s="63">
        <v>0.1</v>
      </c>
      <c r="AV1539" s="63">
        <v>0.1</v>
      </c>
      <c r="AW1539" s="63">
        <v>0.1</v>
      </c>
      <c r="AX1539" s="63">
        <v>0.1</v>
      </c>
      <c r="AY1539" s="63">
        <v>0.1</v>
      </c>
      <c r="AZ1539" s="63">
        <v>0.1</v>
      </c>
      <c r="BA1539" s="63">
        <v>0.1</v>
      </c>
      <c r="BB1539" s="63">
        <v>0.1</v>
      </c>
      <c r="BC1539" s="63">
        <v>0.1</v>
      </c>
      <c r="BD1539" s="63">
        <v>0.1</v>
      </c>
      <c r="BE1539" s="63">
        <v>0.1</v>
      </c>
      <c r="BF1539" s="63">
        <v>0.1</v>
      </c>
      <c r="BG1539" s="63">
        <v>0.1</v>
      </c>
      <c r="BH1539" s="63">
        <v>0.1</v>
      </c>
      <c r="BI1539" s="63">
        <v>0.1</v>
      </c>
      <c r="BJ1539" s="63">
        <v>0.1</v>
      </c>
      <c r="BK1539" s="63">
        <v>0.1</v>
      </c>
      <c r="BL1539" s="66">
        <v>0.1</v>
      </c>
      <c r="BM1539" t="s">
        <v>100</v>
      </c>
    </row>
    <row r="1540" spans="1:65" x14ac:dyDescent="0.2">
      <c r="A1540" s="6"/>
      <c r="B1540" s="40" t="s">
        <v>60</v>
      </c>
      <c r="C1540" s="24" t="s">
        <v>74</v>
      </c>
      <c r="D1540" s="35">
        <v>0</v>
      </c>
      <c r="E1540" s="29">
        <v>0</v>
      </c>
      <c r="F1540" s="29">
        <v>0</v>
      </c>
      <c r="G1540" s="29">
        <v>0</v>
      </c>
      <c r="H1540" s="29">
        <v>0</v>
      </c>
      <c r="I1540" s="29">
        <v>0</v>
      </c>
      <c r="J1540" s="29">
        <v>0</v>
      </c>
      <c r="K1540" s="29">
        <v>0</v>
      </c>
      <c r="L1540" s="29">
        <v>0</v>
      </c>
      <c r="M1540" s="29">
        <v>0</v>
      </c>
      <c r="N1540" s="29">
        <v>0</v>
      </c>
      <c r="O1540" s="29">
        <v>0</v>
      </c>
      <c r="P1540" s="29">
        <v>0.1</v>
      </c>
      <c r="Q1540" s="29">
        <v>0.1</v>
      </c>
      <c r="R1540" s="29">
        <v>0.1</v>
      </c>
      <c r="S1540" s="29">
        <v>0.1</v>
      </c>
      <c r="T1540" s="29">
        <v>0.1</v>
      </c>
      <c r="U1540" s="29">
        <v>0.1</v>
      </c>
      <c r="V1540" s="29">
        <v>0.1</v>
      </c>
      <c r="W1540" s="29">
        <v>0.1</v>
      </c>
      <c r="X1540" s="26">
        <v>0</v>
      </c>
      <c r="Y1540" s="26">
        <v>0</v>
      </c>
      <c r="Z1540" s="26">
        <v>0</v>
      </c>
      <c r="AA1540" s="26">
        <v>0</v>
      </c>
      <c r="AB1540" s="26">
        <v>0</v>
      </c>
      <c r="AC1540" s="26">
        <v>0</v>
      </c>
      <c r="AD1540" s="26">
        <v>0</v>
      </c>
      <c r="AE1540" s="26">
        <v>0</v>
      </c>
      <c r="AF1540" s="26">
        <v>0</v>
      </c>
      <c r="AG1540" s="26">
        <v>0</v>
      </c>
      <c r="AH1540" s="26">
        <v>0</v>
      </c>
      <c r="AI1540" s="26"/>
      <c r="AJ1540" s="26"/>
      <c r="AK1540" s="26"/>
      <c r="AL1540" s="26"/>
      <c r="AM1540" s="26"/>
      <c r="AN1540" s="26"/>
      <c r="AO1540" s="26"/>
      <c r="AP1540" s="26"/>
      <c r="AQ1540" s="26"/>
      <c r="AR1540" s="26"/>
      <c r="AS1540" s="26"/>
      <c r="AT1540" s="26"/>
      <c r="AU1540" s="26"/>
      <c r="AV1540" s="26"/>
      <c r="AW1540" s="26"/>
      <c r="AX1540" s="26"/>
      <c r="AY1540" s="26"/>
      <c r="AZ1540" s="26"/>
      <c r="BA1540" s="26"/>
      <c r="BB1540" s="26"/>
      <c r="BC1540" s="26"/>
      <c r="BD1540" s="26"/>
      <c r="BE1540" s="26"/>
      <c r="BF1540" s="26"/>
      <c r="BG1540" s="26"/>
      <c r="BH1540" s="26"/>
      <c r="BI1540" s="26"/>
      <c r="BJ1540" s="26"/>
      <c r="BK1540" s="26"/>
      <c r="BL1540" s="41"/>
      <c r="BM1540" t="s">
        <v>100</v>
      </c>
    </row>
    <row r="1541" spans="1:65" x14ac:dyDescent="0.2">
      <c r="A1541" s="6"/>
      <c r="B1541" s="40" t="s">
        <v>60</v>
      </c>
      <c r="C1541" s="24" t="s">
        <v>83</v>
      </c>
      <c r="D1541" s="25"/>
      <c r="E1541" s="26"/>
      <c r="F1541" s="26"/>
      <c r="G1541" s="26"/>
      <c r="H1541" s="26"/>
      <c r="I1541" s="26"/>
      <c r="J1541" s="26"/>
      <c r="K1541" s="26"/>
      <c r="L1541" s="26"/>
      <c r="M1541" s="26"/>
      <c r="N1541" s="26"/>
      <c r="O1541" s="26"/>
      <c r="P1541" s="26"/>
      <c r="Q1541" s="26"/>
      <c r="R1541" s="26"/>
      <c r="S1541" s="26"/>
      <c r="T1541" s="26"/>
      <c r="U1541" s="26"/>
      <c r="V1541" s="26"/>
      <c r="W1541" s="44"/>
      <c r="X1541" s="44"/>
      <c r="Y1541" s="44"/>
      <c r="Z1541" s="44"/>
      <c r="AA1541" s="44"/>
      <c r="AB1541" s="44"/>
      <c r="AC1541" s="44"/>
      <c r="AD1541" s="44"/>
      <c r="AE1541" s="44"/>
      <c r="AF1541" s="44"/>
      <c r="AG1541" s="44"/>
      <c r="AH1541" s="44"/>
      <c r="AI1541" s="44"/>
      <c r="AJ1541" s="44"/>
      <c r="AK1541" s="44"/>
      <c r="AL1541" s="44"/>
      <c r="AM1541" s="44"/>
      <c r="AN1541" s="44"/>
      <c r="AO1541" s="44"/>
      <c r="AP1541" s="44"/>
      <c r="AQ1541" s="44"/>
      <c r="AR1541" s="44"/>
      <c r="AS1541" s="44"/>
      <c r="AT1541" s="44"/>
      <c r="AU1541" s="44"/>
      <c r="AV1541" s="44"/>
      <c r="AW1541" s="44"/>
      <c r="AX1541" s="44"/>
      <c r="AY1541" s="44"/>
      <c r="AZ1541" s="44"/>
      <c r="BA1541" s="44"/>
      <c r="BB1541" s="44"/>
      <c r="BC1541" s="30"/>
      <c r="BD1541" s="30"/>
      <c r="BE1541" s="30"/>
      <c r="BF1541" s="30"/>
      <c r="BG1541" s="30"/>
      <c r="BH1541" s="30"/>
      <c r="BI1541" s="30"/>
      <c r="BJ1541" s="30"/>
      <c r="BK1541" s="30"/>
      <c r="BL1541" s="43"/>
      <c r="BM1541" t="s">
        <v>100</v>
      </c>
    </row>
    <row r="1542" spans="1:65" x14ac:dyDescent="0.2">
      <c r="A1542" s="6"/>
      <c r="B1542" s="40" t="s">
        <v>60</v>
      </c>
      <c r="C1542" s="24" t="s">
        <v>75</v>
      </c>
      <c r="D1542" s="25"/>
      <c r="E1542" s="26"/>
      <c r="F1542" s="26"/>
      <c r="G1542" s="26"/>
      <c r="H1542" s="26"/>
      <c r="I1542" s="26"/>
      <c r="J1542" s="26"/>
      <c r="K1542" s="26"/>
      <c r="L1542" s="26"/>
      <c r="M1542" s="26"/>
      <c r="N1542" s="26"/>
      <c r="O1542" s="26"/>
      <c r="P1542" s="26"/>
      <c r="Q1542" s="26"/>
      <c r="R1542" s="26"/>
      <c r="S1542" s="26"/>
      <c r="T1542" s="26"/>
      <c r="U1542" s="26"/>
      <c r="V1542" s="26"/>
      <c r="W1542" s="26"/>
      <c r="X1542" s="26"/>
      <c r="Y1542" s="26"/>
      <c r="Z1542" s="26"/>
      <c r="AA1542" s="26"/>
      <c r="AB1542" s="26"/>
      <c r="AC1542" s="26"/>
      <c r="AD1542" s="26"/>
      <c r="AE1542" s="26"/>
      <c r="AF1542" s="26"/>
      <c r="AG1542" s="26"/>
      <c r="AH1542" s="26"/>
      <c r="AI1542" s="26"/>
      <c r="AJ1542" s="26"/>
      <c r="AK1542" s="26"/>
      <c r="AL1542" s="26"/>
      <c r="AM1542" s="26"/>
      <c r="AN1542" s="26"/>
      <c r="AO1542" s="26"/>
      <c r="AP1542" s="26"/>
      <c r="AQ1542" s="26"/>
      <c r="AR1542" s="26"/>
      <c r="AS1542" s="26"/>
      <c r="AT1542" s="26"/>
      <c r="AU1542" s="26"/>
      <c r="AV1542" s="26"/>
      <c r="AW1542" s="26"/>
      <c r="AX1542" s="26"/>
      <c r="AY1542" s="26"/>
      <c r="AZ1542" s="26"/>
      <c r="BA1542" s="26"/>
      <c r="BB1542" s="26"/>
      <c r="BC1542" s="26"/>
      <c r="BD1542" s="26"/>
      <c r="BE1542" s="26"/>
      <c r="BF1542" s="26"/>
      <c r="BG1542" s="26"/>
      <c r="BH1542" s="26"/>
      <c r="BI1542" s="26"/>
      <c r="BJ1542" s="26"/>
      <c r="BK1542" s="26"/>
      <c r="BL1542" s="41"/>
      <c r="BM1542" t="s">
        <v>100</v>
      </c>
    </row>
    <row r="1543" spans="1:65" x14ac:dyDescent="0.2">
      <c r="A1543" s="6"/>
      <c r="B1543" s="40" t="s">
        <v>60</v>
      </c>
      <c r="C1543" s="24" t="s">
        <v>79</v>
      </c>
      <c r="D1543" s="25"/>
      <c r="E1543" s="26"/>
      <c r="F1543" s="26"/>
      <c r="G1543" s="26"/>
      <c r="H1543" s="26"/>
      <c r="I1543" s="26"/>
      <c r="J1543" s="26"/>
      <c r="K1543" s="26"/>
      <c r="L1543" s="26"/>
      <c r="M1543" s="26"/>
      <c r="N1543" s="26"/>
      <c r="O1543" s="26"/>
      <c r="P1543" s="26"/>
      <c r="Q1543" s="26"/>
      <c r="R1543" s="26"/>
      <c r="S1543" s="26"/>
      <c r="T1543" s="26"/>
      <c r="U1543" s="26"/>
      <c r="V1543" s="26"/>
      <c r="W1543" s="26"/>
      <c r="X1543" s="26"/>
      <c r="Y1543" s="26"/>
      <c r="Z1543" s="26"/>
      <c r="AA1543" s="26"/>
      <c r="AB1543" s="26"/>
      <c r="AC1543" s="26"/>
      <c r="AD1543" s="26"/>
      <c r="AE1543" s="26"/>
      <c r="AF1543" s="26"/>
      <c r="AG1543" s="26"/>
      <c r="AH1543" s="26"/>
      <c r="AI1543" s="26"/>
      <c r="AJ1543" s="26"/>
      <c r="AK1543" s="26"/>
      <c r="AL1543" s="26"/>
      <c r="AM1543" s="26"/>
      <c r="AN1543" s="26"/>
      <c r="AO1543" s="26"/>
      <c r="AP1543" s="26"/>
      <c r="AQ1543" s="26"/>
      <c r="AR1543" s="26"/>
      <c r="AS1543" s="26"/>
      <c r="AT1543" s="26"/>
      <c r="AU1543" s="26"/>
      <c r="AV1543" s="26"/>
      <c r="AW1543" s="26"/>
      <c r="AX1543" s="26"/>
      <c r="AY1543" s="26"/>
      <c r="AZ1543" s="26"/>
      <c r="BA1543" s="26"/>
      <c r="BB1543" s="26"/>
      <c r="BC1543" s="26"/>
      <c r="BD1543" s="26"/>
      <c r="BE1543" s="26"/>
      <c r="BF1543" s="26"/>
      <c r="BG1543" s="26"/>
      <c r="BH1543" s="26"/>
      <c r="BI1543" s="26"/>
      <c r="BJ1543" s="26"/>
      <c r="BK1543" s="26"/>
      <c r="BL1543" s="41"/>
      <c r="BM1543" t="s">
        <v>100</v>
      </c>
    </row>
    <row r="1544" spans="1:65" x14ac:dyDescent="0.2">
      <c r="A1544" s="6"/>
      <c r="B1544" s="40" t="s">
        <v>60</v>
      </c>
      <c r="C1544" s="24" t="s">
        <v>240</v>
      </c>
      <c r="D1544" s="25"/>
      <c r="E1544" s="26"/>
      <c r="F1544" s="26"/>
      <c r="G1544" s="26"/>
      <c r="H1544" s="26"/>
      <c r="I1544" s="26"/>
      <c r="J1544" s="26"/>
      <c r="K1544" s="26"/>
      <c r="L1544" s="26"/>
      <c r="M1544" s="26"/>
      <c r="N1544" s="26"/>
      <c r="O1544" s="26"/>
      <c r="P1544" s="26"/>
      <c r="Q1544" s="26"/>
      <c r="R1544" s="26"/>
      <c r="S1544" s="26"/>
      <c r="T1544" s="26"/>
      <c r="U1544" s="26"/>
      <c r="V1544" s="26"/>
      <c r="W1544" s="33">
        <v>0</v>
      </c>
      <c r="X1544" s="33">
        <v>0</v>
      </c>
      <c r="Y1544" s="33">
        <v>0</v>
      </c>
      <c r="Z1544" s="33">
        <v>0</v>
      </c>
      <c r="AA1544" s="33">
        <v>0</v>
      </c>
      <c r="AB1544" s="33">
        <v>0</v>
      </c>
      <c r="AC1544" s="33">
        <v>0</v>
      </c>
      <c r="AD1544" s="33">
        <v>0</v>
      </c>
      <c r="AE1544" s="33">
        <v>0</v>
      </c>
      <c r="AF1544" s="33">
        <v>0</v>
      </c>
      <c r="AG1544" s="33">
        <v>0</v>
      </c>
      <c r="AH1544" s="33">
        <v>0</v>
      </c>
      <c r="AI1544" s="26"/>
      <c r="AJ1544" s="26"/>
      <c r="AK1544" s="26"/>
      <c r="AL1544" s="26"/>
      <c r="AM1544" s="26"/>
      <c r="AN1544" s="26"/>
      <c r="AO1544" s="26"/>
      <c r="AP1544" s="26"/>
      <c r="AQ1544" s="26"/>
      <c r="AR1544" s="26"/>
      <c r="AS1544" s="26"/>
      <c r="AT1544" s="26"/>
      <c r="AU1544" s="26"/>
      <c r="AV1544" s="26"/>
      <c r="AW1544" s="26"/>
      <c r="AX1544" s="26"/>
      <c r="AY1544" s="26"/>
      <c r="AZ1544" s="26"/>
      <c r="BA1544" s="26"/>
      <c r="BB1544" s="26"/>
      <c r="BC1544" s="26"/>
      <c r="BD1544" s="26"/>
      <c r="BE1544" s="26"/>
      <c r="BF1544" s="26"/>
      <c r="BG1544" s="26"/>
      <c r="BH1544" s="26"/>
      <c r="BI1544" s="26"/>
      <c r="BJ1544" s="26"/>
      <c r="BK1544" s="26"/>
      <c r="BL1544" s="41"/>
      <c r="BM1544" t="s">
        <v>100</v>
      </c>
    </row>
    <row r="1545" spans="1:65" x14ac:dyDescent="0.2">
      <c r="A1545" s="6"/>
      <c r="B1545" s="40" t="s">
        <v>60</v>
      </c>
      <c r="C1545" s="24" t="s">
        <v>78</v>
      </c>
      <c r="D1545" s="25"/>
      <c r="E1545" s="26"/>
      <c r="F1545" s="26"/>
      <c r="G1545" s="26"/>
      <c r="H1545" s="26"/>
      <c r="I1545" s="26"/>
      <c r="J1545" s="26"/>
      <c r="K1545" s="26"/>
      <c r="L1545" s="26"/>
      <c r="M1545" s="26"/>
      <c r="N1545" s="26"/>
      <c r="O1545" s="26"/>
      <c r="P1545" s="26"/>
      <c r="Q1545" s="26"/>
      <c r="R1545" s="26"/>
      <c r="S1545" s="26"/>
      <c r="T1545" s="26"/>
      <c r="U1545" s="26"/>
      <c r="V1545" s="26"/>
      <c r="W1545" s="26"/>
      <c r="X1545" s="26"/>
      <c r="Y1545" s="26"/>
      <c r="Z1545" s="26"/>
      <c r="AA1545" s="26"/>
      <c r="AB1545" s="26"/>
      <c r="AC1545" s="26"/>
      <c r="AD1545" s="26"/>
      <c r="AE1545" s="26"/>
      <c r="AF1545" s="26"/>
      <c r="AG1545" s="26"/>
      <c r="AH1545" s="26"/>
      <c r="AI1545" s="26"/>
      <c r="AJ1545" s="26"/>
      <c r="AK1545" s="26"/>
      <c r="AL1545" s="26"/>
      <c r="AM1545" s="26"/>
      <c r="AN1545" s="26"/>
      <c r="AO1545" s="26"/>
      <c r="AP1545" s="26"/>
      <c r="AQ1545" s="26"/>
      <c r="AR1545" s="26"/>
      <c r="AS1545" s="26"/>
      <c r="AT1545" s="26"/>
      <c r="AU1545" s="26"/>
      <c r="AV1545" s="26"/>
      <c r="AW1545" s="26"/>
      <c r="AX1545" s="26"/>
      <c r="AY1545" s="26"/>
      <c r="AZ1545" s="26"/>
      <c r="BA1545" s="26"/>
      <c r="BB1545" s="26"/>
      <c r="BC1545" s="26"/>
      <c r="BD1545" s="26"/>
      <c r="BE1545" s="26"/>
      <c r="BF1545" s="26"/>
      <c r="BG1545" s="26"/>
      <c r="BH1545" s="26"/>
      <c r="BI1545" s="26"/>
      <c r="BJ1545" s="26"/>
      <c r="BK1545" s="26"/>
      <c r="BL1545" s="41"/>
      <c r="BM1545" t="s">
        <v>100</v>
      </c>
    </row>
    <row r="1546" spans="1:65" x14ac:dyDescent="0.2">
      <c r="A1546" s="6"/>
      <c r="B1546" s="40" t="s">
        <v>60</v>
      </c>
      <c r="C1546" s="31" t="s">
        <v>1</v>
      </c>
      <c r="D1546" s="27">
        <v>0</v>
      </c>
      <c r="E1546" s="28">
        <v>0</v>
      </c>
      <c r="F1546" s="28">
        <v>0</v>
      </c>
      <c r="G1546" s="28">
        <v>0</v>
      </c>
      <c r="H1546" s="28">
        <v>0</v>
      </c>
      <c r="I1546" s="28">
        <v>0</v>
      </c>
      <c r="J1546" s="28">
        <v>0</v>
      </c>
      <c r="K1546" s="28">
        <v>0</v>
      </c>
      <c r="L1546" s="28">
        <v>0</v>
      </c>
      <c r="M1546" s="28">
        <v>0</v>
      </c>
      <c r="N1546" s="28">
        <v>0</v>
      </c>
      <c r="O1546" s="28">
        <v>0</v>
      </c>
      <c r="P1546" s="28">
        <v>0</v>
      </c>
      <c r="Q1546" s="28">
        <v>0</v>
      </c>
      <c r="R1546" s="28">
        <v>0</v>
      </c>
      <c r="S1546" s="28">
        <v>0</v>
      </c>
      <c r="T1546" s="28">
        <v>0</v>
      </c>
      <c r="U1546" s="28">
        <v>0</v>
      </c>
      <c r="V1546" s="28">
        <v>0</v>
      </c>
      <c r="W1546" s="28">
        <v>0</v>
      </c>
      <c r="X1546" s="47">
        <v>0</v>
      </c>
      <c r="Y1546" s="47">
        <v>0</v>
      </c>
      <c r="Z1546" s="47">
        <v>0</v>
      </c>
      <c r="AA1546" s="47">
        <v>0</v>
      </c>
      <c r="AB1546" s="47">
        <v>0</v>
      </c>
      <c r="AC1546" s="47">
        <v>0</v>
      </c>
      <c r="AD1546" s="47">
        <v>0</v>
      </c>
      <c r="AE1546" s="47">
        <v>0</v>
      </c>
      <c r="AF1546" s="47">
        <v>0</v>
      </c>
      <c r="AG1546" s="47">
        <v>0</v>
      </c>
      <c r="AH1546" s="47">
        <v>0</v>
      </c>
      <c r="AI1546" s="47">
        <v>0</v>
      </c>
      <c r="AJ1546" s="47">
        <v>0</v>
      </c>
      <c r="AK1546" s="47">
        <v>0</v>
      </c>
      <c r="AL1546" s="47">
        <v>0</v>
      </c>
      <c r="AM1546" s="47">
        <v>0</v>
      </c>
      <c r="AN1546" s="47">
        <v>0</v>
      </c>
      <c r="AO1546" s="47">
        <v>0</v>
      </c>
      <c r="AP1546" s="47">
        <v>0</v>
      </c>
      <c r="AQ1546" s="47">
        <v>0</v>
      </c>
      <c r="AR1546" s="47">
        <v>0</v>
      </c>
      <c r="AS1546" s="47">
        <v>0</v>
      </c>
      <c r="AT1546" s="47">
        <v>0</v>
      </c>
      <c r="AU1546" s="47">
        <v>0</v>
      </c>
      <c r="AV1546" s="47">
        <v>0</v>
      </c>
      <c r="AW1546" s="47">
        <v>0</v>
      </c>
      <c r="AX1546" s="47">
        <v>0</v>
      </c>
      <c r="AY1546" s="47">
        <v>0</v>
      </c>
      <c r="AZ1546" s="47">
        <v>0</v>
      </c>
      <c r="BA1546" s="47">
        <v>0</v>
      </c>
      <c r="BB1546" s="47">
        <v>0</v>
      </c>
      <c r="BC1546" s="47">
        <v>0</v>
      </c>
      <c r="BD1546" s="47">
        <v>0</v>
      </c>
      <c r="BE1546" s="47">
        <v>0</v>
      </c>
      <c r="BF1546" s="47">
        <v>0</v>
      </c>
      <c r="BG1546" s="47">
        <v>0</v>
      </c>
      <c r="BH1546" s="47">
        <v>0</v>
      </c>
      <c r="BI1546" s="47">
        <v>0</v>
      </c>
      <c r="BJ1546" s="47">
        <v>0</v>
      </c>
      <c r="BK1546" s="47">
        <v>0</v>
      </c>
      <c r="BL1546" s="54">
        <v>0</v>
      </c>
      <c r="BM1546" t="s">
        <v>100</v>
      </c>
    </row>
    <row r="1547" spans="1:65" x14ac:dyDescent="0.2">
      <c r="A1547" s="6"/>
      <c r="B1547" s="40" t="s">
        <v>60</v>
      </c>
      <c r="C1547" s="24" t="s">
        <v>74</v>
      </c>
      <c r="D1547" s="35">
        <v>0</v>
      </c>
      <c r="E1547" s="29">
        <v>0</v>
      </c>
      <c r="F1547" s="29">
        <v>0</v>
      </c>
      <c r="G1547" s="29">
        <v>0</v>
      </c>
      <c r="H1547" s="29">
        <v>0</v>
      </c>
      <c r="I1547" s="29">
        <v>0</v>
      </c>
      <c r="J1547" s="29">
        <v>0</v>
      </c>
      <c r="K1547" s="29">
        <v>0</v>
      </c>
      <c r="L1547" s="29">
        <v>0</v>
      </c>
      <c r="M1547" s="29">
        <v>0</v>
      </c>
      <c r="N1547" s="29">
        <v>0</v>
      </c>
      <c r="O1547" s="29">
        <v>0</v>
      </c>
      <c r="P1547" s="29">
        <v>0</v>
      </c>
      <c r="Q1547" s="29">
        <v>0</v>
      </c>
      <c r="R1547" s="29">
        <v>0</v>
      </c>
      <c r="S1547" s="29">
        <v>0</v>
      </c>
      <c r="T1547" s="29">
        <v>0</v>
      </c>
      <c r="U1547" s="29">
        <v>0</v>
      </c>
      <c r="V1547" s="29">
        <v>0</v>
      </c>
      <c r="W1547" s="29">
        <v>0</v>
      </c>
      <c r="X1547" s="26">
        <v>0</v>
      </c>
      <c r="Y1547" s="26">
        <v>0</v>
      </c>
      <c r="Z1547" s="26">
        <v>0</v>
      </c>
      <c r="AA1547" s="26">
        <v>0</v>
      </c>
      <c r="AB1547" s="26">
        <v>0</v>
      </c>
      <c r="AC1547" s="26">
        <v>0</v>
      </c>
      <c r="AD1547" s="26">
        <v>0</v>
      </c>
      <c r="AE1547" s="26">
        <v>0</v>
      </c>
      <c r="AF1547" s="26">
        <v>0</v>
      </c>
      <c r="AG1547" s="26">
        <v>0</v>
      </c>
      <c r="AH1547" s="26">
        <v>0</v>
      </c>
      <c r="AI1547" s="26"/>
      <c r="AJ1547" s="26"/>
      <c r="AK1547" s="26"/>
      <c r="AL1547" s="26"/>
      <c r="AM1547" s="26"/>
      <c r="AN1547" s="26"/>
      <c r="AO1547" s="26"/>
      <c r="AP1547" s="26"/>
      <c r="AQ1547" s="26"/>
      <c r="AR1547" s="26"/>
      <c r="AS1547" s="26"/>
      <c r="AT1547" s="26"/>
      <c r="AU1547" s="26"/>
      <c r="AV1547" s="26"/>
      <c r="AW1547" s="26"/>
      <c r="AX1547" s="26"/>
      <c r="AY1547" s="26"/>
      <c r="AZ1547" s="26"/>
      <c r="BA1547" s="26"/>
      <c r="BB1547" s="26"/>
      <c r="BC1547" s="26"/>
      <c r="BD1547" s="26"/>
      <c r="BE1547" s="26"/>
      <c r="BF1547" s="26"/>
      <c r="BG1547" s="26"/>
      <c r="BH1547" s="26"/>
      <c r="BI1547" s="26"/>
      <c r="BJ1547" s="26"/>
      <c r="BK1547" s="26"/>
      <c r="BL1547" s="41"/>
      <c r="BM1547" t="s">
        <v>100</v>
      </c>
    </row>
    <row r="1548" spans="1:65" x14ac:dyDescent="0.2">
      <c r="A1548" s="6"/>
      <c r="B1548" s="40" t="s">
        <v>60</v>
      </c>
      <c r="C1548" s="24" t="s">
        <v>83</v>
      </c>
      <c r="D1548" s="25"/>
      <c r="E1548" s="26"/>
      <c r="F1548" s="26"/>
      <c r="G1548" s="26"/>
      <c r="H1548" s="26"/>
      <c r="I1548" s="26"/>
      <c r="J1548" s="26"/>
      <c r="K1548" s="26"/>
      <c r="L1548" s="26"/>
      <c r="M1548" s="26"/>
      <c r="N1548" s="26"/>
      <c r="O1548" s="26"/>
      <c r="P1548" s="26"/>
      <c r="Q1548" s="26"/>
      <c r="R1548" s="26"/>
      <c r="S1548" s="26"/>
      <c r="T1548" s="26"/>
      <c r="U1548" s="26"/>
      <c r="V1548" s="26"/>
      <c r="W1548" s="30"/>
      <c r="X1548" s="30"/>
      <c r="Y1548" s="30"/>
      <c r="Z1548" s="30"/>
      <c r="AA1548" s="30"/>
      <c r="AB1548" s="30"/>
      <c r="AC1548" s="30"/>
      <c r="AD1548" s="30"/>
      <c r="AE1548" s="30"/>
      <c r="AF1548" s="30"/>
      <c r="AG1548" s="30"/>
      <c r="AH1548" s="30"/>
      <c r="AI1548" s="30"/>
      <c r="AJ1548" s="30"/>
      <c r="AK1548" s="30"/>
      <c r="AL1548" s="30"/>
      <c r="AM1548" s="30"/>
      <c r="AN1548" s="30"/>
      <c r="AO1548" s="30"/>
      <c r="AP1548" s="30"/>
      <c r="AQ1548" s="30"/>
      <c r="AR1548" s="30"/>
      <c r="AS1548" s="30"/>
      <c r="AT1548" s="30"/>
      <c r="AU1548" s="30"/>
      <c r="AV1548" s="30"/>
      <c r="AW1548" s="30"/>
      <c r="AX1548" s="30"/>
      <c r="AY1548" s="30"/>
      <c r="AZ1548" s="30"/>
      <c r="BA1548" s="30"/>
      <c r="BB1548" s="30"/>
      <c r="BC1548" s="30"/>
      <c r="BD1548" s="30"/>
      <c r="BE1548" s="30"/>
      <c r="BF1548" s="30"/>
      <c r="BG1548" s="30"/>
      <c r="BH1548" s="30"/>
      <c r="BI1548" s="30"/>
      <c r="BJ1548" s="30"/>
      <c r="BK1548" s="30"/>
      <c r="BL1548" s="43"/>
      <c r="BM1548" t="s">
        <v>100</v>
      </c>
    </row>
    <row r="1549" spans="1:65" x14ac:dyDescent="0.2">
      <c r="A1549" s="6"/>
      <c r="B1549" s="40" t="s">
        <v>60</v>
      </c>
      <c r="C1549" s="24" t="s">
        <v>75</v>
      </c>
      <c r="D1549" s="25"/>
      <c r="E1549" s="26"/>
      <c r="F1549" s="26"/>
      <c r="G1549" s="26"/>
      <c r="H1549" s="26"/>
      <c r="I1549" s="26"/>
      <c r="J1549" s="26"/>
      <c r="K1549" s="26"/>
      <c r="L1549" s="26"/>
      <c r="M1549" s="26"/>
      <c r="N1549" s="26"/>
      <c r="O1549" s="26"/>
      <c r="P1549" s="26"/>
      <c r="Q1549" s="26"/>
      <c r="R1549" s="26"/>
      <c r="S1549" s="26"/>
      <c r="T1549" s="26"/>
      <c r="U1549" s="26"/>
      <c r="V1549" s="26"/>
      <c r="W1549" s="26"/>
      <c r="X1549" s="26"/>
      <c r="Y1549" s="26"/>
      <c r="Z1549" s="26"/>
      <c r="AA1549" s="26"/>
      <c r="AB1549" s="26"/>
      <c r="AC1549" s="26"/>
      <c r="AD1549" s="26"/>
      <c r="AE1549" s="26"/>
      <c r="AF1549" s="26"/>
      <c r="AG1549" s="26"/>
      <c r="AH1549" s="26"/>
      <c r="AI1549" s="26"/>
      <c r="AJ1549" s="26"/>
      <c r="AK1549" s="26"/>
      <c r="AL1549" s="26"/>
      <c r="AM1549" s="26"/>
      <c r="AN1549" s="26"/>
      <c r="AO1549" s="26"/>
      <c r="AP1549" s="26"/>
      <c r="AQ1549" s="26"/>
      <c r="AR1549" s="26"/>
      <c r="AS1549" s="26"/>
      <c r="AT1549" s="26"/>
      <c r="AU1549" s="26"/>
      <c r="AV1549" s="26"/>
      <c r="AW1549" s="26"/>
      <c r="AX1549" s="26"/>
      <c r="AY1549" s="26"/>
      <c r="AZ1549" s="26"/>
      <c r="BA1549" s="26"/>
      <c r="BB1549" s="26"/>
      <c r="BC1549" s="26"/>
      <c r="BD1549" s="26"/>
      <c r="BE1549" s="26"/>
      <c r="BF1549" s="26"/>
      <c r="BG1549" s="26"/>
      <c r="BH1549" s="26"/>
      <c r="BI1549" s="26"/>
      <c r="BJ1549" s="26"/>
      <c r="BK1549" s="26"/>
      <c r="BL1549" s="41"/>
      <c r="BM1549" t="s">
        <v>100</v>
      </c>
    </row>
    <row r="1550" spans="1:65" x14ac:dyDescent="0.2">
      <c r="A1550" s="6"/>
      <c r="B1550" s="40" t="s">
        <v>60</v>
      </c>
      <c r="C1550" s="24" t="s">
        <v>79</v>
      </c>
      <c r="D1550" s="25"/>
      <c r="E1550" s="26"/>
      <c r="F1550" s="26"/>
      <c r="G1550" s="26"/>
      <c r="H1550" s="26"/>
      <c r="I1550" s="26"/>
      <c r="J1550" s="26"/>
      <c r="K1550" s="26"/>
      <c r="L1550" s="26"/>
      <c r="M1550" s="26"/>
      <c r="N1550" s="26"/>
      <c r="O1550" s="26"/>
      <c r="P1550" s="26"/>
      <c r="Q1550" s="26"/>
      <c r="R1550" s="26"/>
      <c r="S1550" s="26"/>
      <c r="T1550" s="26"/>
      <c r="U1550" s="26"/>
      <c r="V1550" s="26"/>
      <c r="W1550" s="26"/>
      <c r="X1550" s="26"/>
      <c r="Y1550" s="26"/>
      <c r="Z1550" s="26"/>
      <c r="AA1550" s="26"/>
      <c r="AB1550" s="26"/>
      <c r="AC1550" s="26"/>
      <c r="AD1550" s="26"/>
      <c r="AE1550" s="26"/>
      <c r="AF1550" s="26"/>
      <c r="AG1550" s="26"/>
      <c r="AH1550" s="26"/>
      <c r="AI1550" s="26"/>
      <c r="AJ1550" s="26"/>
      <c r="AK1550" s="26"/>
      <c r="AL1550" s="26"/>
      <c r="AM1550" s="26"/>
      <c r="AN1550" s="26"/>
      <c r="AO1550" s="26"/>
      <c r="AP1550" s="26"/>
      <c r="AQ1550" s="26"/>
      <c r="AR1550" s="26"/>
      <c r="AS1550" s="26"/>
      <c r="AT1550" s="26"/>
      <c r="AU1550" s="26"/>
      <c r="AV1550" s="26"/>
      <c r="AW1550" s="26"/>
      <c r="AX1550" s="26"/>
      <c r="AY1550" s="26"/>
      <c r="AZ1550" s="26"/>
      <c r="BA1550" s="26"/>
      <c r="BB1550" s="26"/>
      <c r="BC1550" s="26"/>
      <c r="BD1550" s="26"/>
      <c r="BE1550" s="26"/>
      <c r="BF1550" s="26"/>
      <c r="BG1550" s="26"/>
      <c r="BH1550" s="26"/>
      <c r="BI1550" s="26"/>
      <c r="BJ1550" s="26"/>
      <c r="BK1550" s="26"/>
      <c r="BL1550" s="41"/>
      <c r="BM1550" t="s">
        <v>100</v>
      </c>
    </row>
    <row r="1551" spans="1:65" x14ac:dyDescent="0.2">
      <c r="A1551" s="6"/>
      <c r="B1551" s="40" t="s">
        <v>60</v>
      </c>
      <c r="C1551" s="24" t="s">
        <v>240</v>
      </c>
      <c r="D1551" s="25"/>
      <c r="E1551" s="26"/>
      <c r="F1551" s="26"/>
      <c r="G1551" s="26"/>
      <c r="H1551" s="26"/>
      <c r="I1551" s="26"/>
      <c r="J1551" s="26"/>
      <c r="K1551" s="26"/>
      <c r="L1551" s="26"/>
      <c r="M1551" s="26"/>
      <c r="N1551" s="26"/>
      <c r="O1551" s="26"/>
      <c r="P1551" s="26"/>
      <c r="Q1551" s="26"/>
      <c r="R1551" s="26"/>
      <c r="S1551" s="26"/>
      <c r="T1551" s="26"/>
      <c r="U1551" s="26"/>
      <c r="V1551" s="26"/>
      <c r="W1551" s="33">
        <v>0</v>
      </c>
      <c r="X1551" s="33">
        <v>0</v>
      </c>
      <c r="Y1551" s="33">
        <v>0</v>
      </c>
      <c r="Z1551" s="33">
        <v>0</v>
      </c>
      <c r="AA1551" s="33">
        <v>0</v>
      </c>
      <c r="AB1551" s="33">
        <v>0</v>
      </c>
      <c r="AC1551" s="33">
        <v>0</v>
      </c>
      <c r="AD1551" s="33">
        <v>0</v>
      </c>
      <c r="AE1551" s="33">
        <v>0</v>
      </c>
      <c r="AF1551" s="33">
        <v>0</v>
      </c>
      <c r="AG1551" s="33">
        <v>0</v>
      </c>
      <c r="AH1551" s="33">
        <v>0</v>
      </c>
      <c r="AI1551" s="26"/>
      <c r="AJ1551" s="26"/>
      <c r="AK1551" s="26"/>
      <c r="AL1551" s="26"/>
      <c r="AM1551" s="26"/>
      <c r="AN1551" s="26"/>
      <c r="AO1551" s="26"/>
      <c r="AP1551" s="26"/>
      <c r="AQ1551" s="26"/>
      <c r="AR1551" s="26"/>
      <c r="AS1551" s="26"/>
      <c r="AT1551" s="26"/>
      <c r="AU1551" s="26"/>
      <c r="AV1551" s="26"/>
      <c r="AW1551" s="26"/>
      <c r="AX1551" s="26"/>
      <c r="AY1551" s="26"/>
      <c r="AZ1551" s="26"/>
      <c r="BA1551" s="26"/>
      <c r="BB1551" s="26"/>
      <c r="BC1551" s="26"/>
      <c r="BD1551" s="26"/>
      <c r="BE1551" s="26"/>
      <c r="BF1551" s="26"/>
      <c r="BG1551" s="26"/>
      <c r="BH1551" s="26"/>
      <c r="BI1551" s="26"/>
      <c r="BJ1551" s="26"/>
      <c r="BK1551" s="26"/>
      <c r="BL1551" s="41"/>
      <c r="BM1551" t="s">
        <v>100</v>
      </c>
    </row>
    <row r="1552" spans="1:65" x14ac:dyDescent="0.2">
      <c r="A1552" s="6"/>
      <c r="B1552" s="40" t="s">
        <v>60</v>
      </c>
      <c r="C1552" s="24" t="s">
        <v>78</v>
      </c>
      <c r="D1552" s="25"/>
      <c r="E1552" s="26"/>
      <c r="F1552" s="26"/>
      <c r="G1552" s="26"/>
      <c r="H1552" s="26"/>
      <c r="I1552" s="26"/>
      <c r="J1552" s="26"/>
      <c r="K1552" s="26"/>
      <c r="L1552" s="26"/>
      <c r="M1552" s="26"/>
      <c r="N1552" s="26"/>
      <c r="O1552" s="26"/>
      <c r="P1552" s="26"/>
      <c r="Q1552" s="26"/>
      <c r="R1552" s="26"/>
      <c r="S1552" s="26"/>
      <c r="T1552" s="26"/>
      <c r="U1552" s="26"/>
      <c r="V1552" s="26"/>
      <c r="W1552" s="26"/>
      <c r="X1552" s="26"/>
      <c r="Y1552" s="26"/>
      <c r="Z1552" s="26"/>
      <c r="AA1552" s="26"/>
      <c r="AB1552" s="26"/>
      <c r="AC1552" s="26"/>
      <c r="AD1552" s="26"/>
      <c r="AE1552" s="26"/>
      <c r="AF1552" s="26"/>
      <c r="AG1552" s="26"/>
      <c r="AH1552" s="26"/>
      <c r="AI1552" s="26"/>
      <c r="AJ1552" s="26"/>
      <c r="AK1552" s="26"/>
      <c r="AL1552" s="26"/>
      <c r="AM1552" s="26"/>
      <c r="AN1552" s="26"/>
      <c r="AO1552" s="26"/>
      <c r="AP1552" s="26"/>
      <c r="AQ1552" s="26"/>
      <c r="AR1552" s="26"/>
      <c r="AS1552" s="26"/>
      <c r="AT1552" s="26"/>
      <c r="AU1552" s="26"/>
      <c r="AV1552" s="26"/>
      <c r="AW1552" s="26"/>
      <c r="AX1552" s="26"/>
      <c r="AY1552" s="26"/>
      <c r="AZ1552" s="26"/>
      <c r="BA1552" s="26"/>
      <c r="BB1552" s="26"/>
      <c r="BC1552" s="26"/>
      <c r="BD1552" s="26"/>
      <c r="BE1552" s="26"/>
      <c r="BF1552" s="26"/>
      <c r="BG1552" s="26"/>
      <c r="BH1552" s="26"/>
      <c r="BI1552" s="26"/>
      <c r="BJ1552" s="26"/>
      <c r="BK1552" s="26"/>
      <c r="BL1552" s="41"/>
      <c r="BM1552" t="s">
        <v>100</v>
      </c>
    </row>
    <row r="1553" spans="1:65" x14ac:dyDescent="0.2">
      <c r="A1553" s="6"/>
      <c r="B1553" s="40" t="s">
        <v>60</v>
      </c>
      <c r="C1553" s="31" t="s">
        <v>36</v>
      </c>
      <c r="D1553" s="27">
        <v>0</v>
      </c>
      <c r="E1553" s="28">
        <v>0</v>
      </c>
      <c r="F1553" s="28">
        <v>0</v>
      </c>
      <c r="G1553" s="28">
        <v>0</v>
      </c>
      <c r="H1553" s="28">
        <v>0</v>
      </c>
      <c r="I1553" s="28">
        <v>0.1</v>
      </c>
      <c r="J1553" s="28">
        <v>0.1</v>
      </c>
      <c r="K1553" s="28">
        <v>0.1</v>
      </c>
      <c r="L1553" s="28">
        <v>0.2</v>
      </c>
      <c r="M1553" s="28">
        <v>0.9</v>
      </c>
      <c r="N1553" s="28">
        <v>0.8</v>
      </c>
      <c r="O1553" s="28">
        <v>5.3</v>
      </c>
      <c r="P1553" s="28">
        <v>15.7</v>
      </c>
      <c r="Q1553" s="28">
        <v>28.5</v>
      </c>
      <c r="R1553" s="28">
        <v>54.6</v>
      </c>
      <c r="S1553" s="28">
        <v>74.8</v>
      </c>
      <c r="T1553" s="28">
        <v>93.6</v>
      </c>
      <c r="U1553" s="28">
        <v>112.3</v>
      </c>
      <c r="V1553" s="28">
        <v>131.30000000000001</v>
      </c>
      <c r="W1553" s="28">
        <v>153.80000000000001</v>
      </c>
      <c r="X1553" s="28">
        <v>171.27919463087198</v>
      </c>
      <c r="Y1553" s="28">
        <v>188.75838926174396</v>
      </c>
      <c r="Z1553" s="28">
        <v>199.32885906040201</v>
      </c>
      <c r="AA1553" s="28">
        <v>217.44966442953</v>
      </c>
      <c r="AB1553" s="28">
        <v>229.530201342281</v>
      </c>
      <c r="AC1553" s="28">
        <v>237.080536912751</v>
      </c>
      <c r="AD1553" s="28">
        <v>252.18120805369099</v>
      </c>
      <c r="AE1553" s="28">
        <v>261.24161073825502</v>
      </c>
      <c r="AF1553" s="28">
        <v>264.261744966442</v>
      </c>
      <c r="AG1553" s="28">
        <v>265.77181208053599</v>
      </c>
      <c r="AH1553" s="28">
        <v>265.77181208053599</v>
      </c>
      <c r="AI1553" s="28">
        <v>265.77181208053599</v>
      </c>
      <c r="AJ1553" s="28">
        <v>265.77181208053599</v>
      </c>
      <c r="AK1553" s="28">
        <v>265.77181208053599</v>
      </c>
      <c r="AL1553" s="28">
        <v>265.77181208053599</v>
      </c>
      <c r="AM1553" s="28">
        <v>265.77181208053599</v>
      </c>
      <c r="AN1553" s="28">
        <v>265.77181208053599</v>
      </c>
      <c r="AO1553" s="28">
        <v>265.77181208053599</v>
      </c>
      <c r="AP1553" s="28">
        <v>265.77181208053599</v>
      </c>
      <c r="AQ1553" s="28">
        <v>265.77181208053599</v>
      </c>
      <c r="AR1553" s="28">
        <v>265.77181208053599</v>
      </c>
      <c r="AS1553" s="28">
        <v>265.77181208053599</v>
      </c>
      <c r="AT1553" s="28">
        <v>265.77181208053599</v>
      </c>
      <c r="AU1553" s="28">
        <v>265.77181208053599</v>
      </c>
      <c r="AV1553" s="28">
        <v>265.77181208053599</v>
      </c>
      <c r="AW1553" s="28">
        <v>265.77181208053599</v>
      </c>
      <c r="AX1553" s="28">
        <v>265.77181208053599</v>
      </c>
      <c r="AY1553" s="28">
        <v>265.77181208053599</v>
      </c>
      <c r="AZ1553" s="28">
        <v>265.77181208053599</v>
      </c>
      <c r="BA1553" s="28">
        <v>265.77181208053599</v>
      </c>
      <c r="BB1553" s="28">
        <v>265.77181208053599</v>
      </c>
      <c r="BC1553" s="28">
        <v>265.77181208053599</v>
      </c>
      <c r="BD1553" s="28">
        <v>265.77181208053599</v>
      </c>
      <c r="BE1553" s="28">
        <v>265.77181208053599</v>
      </c>
      <c r="BF1553" s="28">
        <v>265.77181208053599</v>
      </c>
      <c r="BG1553" s="28">
        <v>265.77181208053599</v>
      </c>
      <c r="BH1553" s="28">
        <v>265.77181208053599</v>
      </c>
      <c r="BI1553" s="28">
        <v>265.77181208053599</v>
      </c>
      <c r="BJ1553" s="28">
        <v>265.77181208053599</v>
      </c>
      <c r="BK1553" s="28">
        <v>265.77181208053599</v>
      </c>
      <c r="BL1553" s="42">
        <v>265.77181208053599</v>
      </c>
      <c r="BM1553" t="s">
        <v>100</v>
      </c>
    </row>
    <row r="1554" spans="1:65" x14ac:dyDescent="0.2">
      <c r="A1554" s="6"/>
      <c r="B1554" s="40" t="s">
        <v>60</v>
      </c>
      <c r="C1554" s="24" t="s">
        <v>74</v>
      </c>
      <c r="D1554" s="35">
        <v>0</v>
      </c>
      <c r="E1554" s="29">
        <v>0</v>
      </c>
      <c r="F1554" s="29">
        <v>0</v>
      </c>
      <c r="G1554" s="29">
        <v>0</v>
      </c>
      <c r="H1554" s="29">
        <v>0</v>
      </c>
      <c r="I1554" s="29">
        <v>0.1</v>
      </c>
      <c r="J1554" s="29">
        <v>0.1</v>
      </c>
      <c r="K1554" s="29">
        <v>0.1</v>
      </c>
      <c r="L1554" s="29">
        <v>0.2</v>
      </c>
      <c r="M1554" s="29">
        <v>0.9</v>
      </c>
      <c r="N1554" s="29">
        <v>0.8</v>
      </c>
      <c r="O1554" s="29">
        <v>5.3</v>
      </c>
      <c r="P1554" s="29">
        <v>15.7</v>
      </c>
      <c r="Q1554" s="29">
        <v>28.5</v>
      </c>
      <c r="R1554" s="29">
        <v>54.6</v>
      </c>
      <c r="S1554" s="29">
        <v>74.8</v>
      </c>
      <c r="T1554" s="29">
        <v>93.6</v>
      </c>
      <c r="U1554" s="29">
        <v>112.3</v>
      </c>
      <c r="V1554" s="29">
        <v>131.30000000000001</v>
      </c>
      <c r="W1554" s="29">
        <v>153.80000000000001</v>
      </c>
      <c r="X1554" s="26">
        <v>0</v>
      </c>
      <c r="Y1554" s="26">
        <v>188.75838926174399</v>
      </c>
      <c r="Z1554" s="26">
        <v>199.32885906040201</v>
      </c>
      <c r="AA1554" s="26">
        <v>217.44966442953</v>
      </c>
      <c r="AB1554" s="26">
        <v>229.530201342281</v>
      </c>
      <c r="AC1554" s="26">
        <v>237.080536912751</v>
      </c>
      <c r="AD1554" s="26">
        <v>252.18120805369099</v>
      </c>
      <c r="AE1554" s="26">
        <v>261.24161073825502</v>
      </c>
      <c r="AF1554" s="26">
        <v>264.261744966442</v>
      </c>
      <c r="AG1554" s="26">
        <v>265.77181208053599</v>
      </c>
      <c r="AH1554" s="26">
        <v>265.77181208053599</v>
      </c>
      <c r="AI1554" s="26"/>
      <c r="AJ1554" s="26"/>
      <c r="AK1554" s="26"/>
      <c r="AL1554" s="26"/>
      <c r="AM1554" s="26"/>
      <c r="AN1554" s="26"/>
      <c r="AO1554" s="26"/>
      <c r="AP1554" s="26"/>
      <c r="AQ1554" s="26"/>
      <c r="AR1554" s="26"/>
      <c r="AS1554" s="26"/>
      <c r="AT1554" s="26"/>
      <c r="AU1554" s="26"/>
      <c r="AV1554" s="26"/>
      <c r="AW1554" s="26"/>
      <c r="AX1554" s="26"/>
      <c r="AY1554" s="26"/>
      <c r="AZ1554" s="26"/>
      <c r="BA1554" s="26"/>
      <c r="BB1554" s="26"/>
      <c r="BC1554" s="26"/>
      <c r="BD1554" s="26"/>
      <c r="BE1554" s="26"/>
      <c r="BF1554" s="26"/>
      <c r="BG1554" s="26"/>
      <c r="BH1554" s="26"/>
      <c r="BI1554" s="26"/>
      <c r="BJ1554" s="26"/>
      <c r="BK1554" s="26"/>
      <c r="BL1554" s="41"/>
      <c r="BM1554" t="s">
        <v>100</v>
      </c>
    </row>
    <row r="1555" spans="1:65" x14ac:dyDescent="0.2">
      <c r="A1555" s="6"/>
      <c r="B1555" s="40" t="s">
        <v>60</v>
      </c>
      <c r="C1555" s="24" t="s">
        <v>83</v>
      </c>
      <c r="D1555" s="25"/>
      <c r="E1555" s="26"/>
      <c r="F1555" s="26"/>
      <c r="G1555" s="26"/>
      <c r="H1555" s="26"/>
      <c r="I1555" s="26"/>
      <c r="J1555" s="26"/>
      <c r="K1555" s="26"/>
      <c r="L1555" s="26"/>
      <c r="M1555" s="26"/>
      <c r="N1555" s="26"/>
      <c r="O1555" s="26"/>
      <c r="P1555" s="26"/>
      <c r="Q1555" s="26"/>
      <c r="R1555" s="26"/>
      <c r="S1555" s="26"/>
      <c r="T1555" s="26"/>
      <c r="U1555" s="26"/>
      <c r="V1555" s="26"/>
      <c r="W1555" s="30"/>
      <c r="X1555" s="30">
        <v>17.479194630871987</v>
      </c>
      <c r="Y1555" s="30">
        <v>17.479194630871987</v>
      </c>
      <c r="Z1555" s="30">
        <v>10.570469798658053</v>
      </c>
      <c r="AA1555" s="30">
        <v>18.120805369127993</v>
      </c>
      <c r="AB1555" s="30">
        <v>12.080536912751001</v>
      </c>
      <c r="AC1555" s="30">
        <v>7.550335570469997</v>
      </c>
      <c r="AD1555" s="30">
        <v>15.100671140939994</v>
      </c>
      <c r="AE1555" s="30">
        <v>9.0604026845640249</v>
      </c>
      <c r="AF1555" s="30">
        <v>3.0201342281869756</v>
      </c>
      <c r="AG1555" s="30">
        <v>1.5100671140939994</v>
      </c>
      <c r="AH1555" s="30">
        <v>0</v>
      </c>
      <c r="AI1555" s="30"/>
      <c r="AJ1555" s="30"/>
      <c r="AK1555" s="30"/>
      <c r="AL1555" s="30"/>
      <c r="AM1555" s="30"/>
      <c r="AN1555" s="30"/>
      <c r="AO1555" s="30"/>
      <c r="AP1555" s="30"/>
      <c r="AQ1555" s="30"/>
      <c r="AR1555" s="30"/>
      <c r="AS1555" s="30"/>
      <c r="AT1555" s="30"/>
      <c r="AU1555" s="30"/>
      <c r="AV1555" s="30"/>
      <c r="AW1555" s="30"/>
      <c r="AX1555" s="30"/>
      <c r="AY1555" s="30"/>
      <c r="AZ1555" s="30"/>
      <c r="BA1555" s="30"/>
      <c r="BB1555" s="30"/>
      <c r="BC1555" s="30"/>
      <c r="BD1555" s="30"/>
      <c r="BE1555" s="30"/>
      <c r="BF1555" s="30"/>
      <c r="BG1555" s="30"/>
      <c r="BH1555" s="30"/>
      <c r="BI1555" s="30"/>
      <c r="BJ1555" s="30"/>
      <c r="BK1555" s="30"/>
      <c r="BL1555" s="43"/>
      <c r="BM1555" t="s">
        <v>100</v>
      </c>
    </row>
    <row r="1556" spans="1:65" x14ac:dyDescent="0.2">
      <c r="A1556" s="6"/>
      <c r="B1556" s="40" t="s">
        <v>60</v>
      </c>
      <c r="C1556" s="24" t="s">
        <v>75</v>
      </c>
      <c r="D1556" s="25"/>
      <c r="E1556" s="26"/>
      <c r="F1556" s="26"/>
      <c r="G1556" s="26"/>
      <c r="H1556" s="26"/>
      <c r="I1556" s="26"/>
      <c r="J1556" s="26"/>
      <c r="K1556" s="26"/>
      <c r="L1556" s="26"/>
      <c r="M1556" s="26"/>
      <c r="N1556" s="26"/>
      <c r="O1556" s="26"/>
      <c r="P1556" s="26"/>
      <c r="Q1556" s="26"/>
      <c r="R1556" s="26"/>
      <c r="S1556" s="26"/>
      <c r="T1556" s="26"/>
      <c r="U1556" s="26"/>
      <c r="V1556" s="26"/>
      <c r="W1556" s="26"/>
      <c r="X1556" s="26"/>
      <c r="Y1556" s="26"/>
      <c r="Z1556" s="26"/>
      <c r="AA1556" s="26"/>
      <c r="AB1556" s="26"/>
      <c r="AC1556" s="26"/>
      <c r="AD1556" s="26"/>
      <c r="AE1556" s="26"/>
      <c r="AF1556" s="26"/>
      <c r="AG1556" s="26"/>
      <c r="AH1556" s="26"/>
      <c r="AI1556" s="26"/>
      <c r="AJ1556" s="26"/>
      <c r="AK1556" s="26"/>
      <c r="AL1556" s="26"/>
      <c r="AM1556" s="26"/>
      <c r="AN1556" s="26"/>
      <c r="AO1556" s="26"/>
      <c r="AP1556" s="26"/>
      <c r="AQ1556" s="26"/>
      <c r="AR1556" s="26"/>
      <c r="AS1556" s="26"/>
      <c r="AT1556" s="26"/>
      <c r="AU1556" s="26"/>
      <c r="AV1556" s="26"/>
      <c r="AW1556" s="26"/>
      <c r="AX1556" s="26"/>
      <c r="AY1556" s="26"/>
      <c r="AZ1556" s="26"/>
      <c r="BA1556" s="26"/>
      <c r="BB1556" s="26"/>
      <c r="BC1556" s="26"/>
      <c r="BD1556" s="26"/>
      <c r="BE1556" s="26"/>
      <c r="BF1556" s="26"/>
      <c r="BG1556" s="26"/>
      <c r="BH1556" s="26"/>
      <c r="BI1556" s="26"/>
      <c r="BJ1556" s="26"/>
      <c r="BK1556" s="26"/>
      <c r="BL1556" s="41"/>
      <c r="BM1556" t="s">
        <v>100</v>
      </c>
    </row>
    <row r="1557" spans="1:65" x14ac:dyDescent="0.2">
      <c r="A1557" s="6"/>
      <c r="B1557" s="40" t="s">
        <v>60</v>
      </c>
      <c r="C1557" s="24" t="s">
        <v>79</v>
      </c>
      <c r="D1557" s="25"/>
      <c r="E1557" s="26"/>
      <c r="F1557" s="26"/>
      <c r="G1557" s="26"/>
      <c r="H1557" s="26"/>
      <c r="I1557" s="26"/>
      <c r="J1557" s="26"/>
      <c r="K1557" s="26"/>
      <c r="L1557" s="26"/>
      <c r="M1557" s="26"/>
      <c r="N1557" s="26"/>
      <c r="O1557" s="26"/>
      <c r="P1557" s="26"/>
      <c r="Q1557" s="26"/>
      <c r="R1557" s="26"/>
      <c r="S1557" s="26"/>
      <c r="T1557" s="26"/>
      <c r="U1557" s="26"/>
      <c r="V1557" s="26"/>
      <c r="W1557" s="26"/>
      <c r="X1557" s="26"/>
      <c r="Y1557" s="26"/>
      <c r="Z1557" s="26"/>
      <c r="AA1557" s="26"/>
      <c r="AB1557" s="26"/>
      <c r="AC1557" s="26"/>
      <c r="AD1557" s="26"/>
      <c r="AE1557" s="26"/>
      <c r="AF1557" s="26"/>
      <c r="AG1557" s="26"/>
      <c r="AH1557" s="26"/>
      <c r="AI1557" s="26"/>
      <c r="AJ1557" s="26"/>
      <c r="AK1557" s="26"/>
      <c r="AL1557" s="26"/>
      <c r="AM1557" s="26"/>
      <c r="AN1557" s="26"/>
      <c r="AO1557" s="26"/>
      <c r="AP1557" s="26"/>
      <c r="AQ1557" s="26"/>
      <c r="AR1557" s="26"/>
      <c r="AS1557" s="26"/>
      <c r="AT1557" s="26"/>
      <c r="AU1557" s="26"/>
      <c r="AV1557" s="26"/>
      <c r="AW1557" s="26"/>
      <c r="AX1557" s="26"/>
      <c r="AY1557" s="26"/>
      <c r="AZ1557" s="26"/>
      <c r="BA1557" s="26"/>
      <c r="BB1557" s="26"/>
      <c r="BC1557" s="26"/>
      <c r="BD1557" s="26"/>
      <c r="BE1557" s="26"/>
      <c r="BF1557" s="26"/>
      <c r="BG1557" s="26"/>
      <c r="BH1557" s="26"/>
      <c r="BI1557" s="26"/>
      <c r="BJ1557" s="26"/>
      <c r="BK1557" s="26"/>
      <c r="BL1557" s="41"/>
      <c r="BM1557" t="s">
        <v>100</v>
      </c>
    </row>
    <row r="1558" spans="1:65" x14ac:dyDescent="0.2">
      <c r="A1558" s="6"/>
      <c r="B1558" s="40" t="s">
        <v>60</v>
      </c>
      <c r="C1558" s="24" t="s">
        <v>240</v>
      </c>
      <c r="D1558" s="25"/>
      <c r="E1558" s="26"/>
      <c r="F1558" s="26"/>
      <c r="G1558" s="26"/>
      <c r="H1558" s="26"/>
      <c r="I1558" s="26"/>
      <c r="J1558" s="26"/>
      <c r="K1558" s="26"/>
      <c r="L1558" s="26"/>
      <c r="M1558" s="26"/>
      <c r="N1558" s="26"/>
      <c r="O1558" s="26"/>
      <c r="P1558" s="26"/>
      <c r="Q1558" s="26"/>
      <c r="R1558" s="26"/>
      <c r="S1558" s="26"/>
      <c r="T1558" s="26"/>
      <c r="U1558" s="26"/>
      <c r="V1558" s="26"/>
      <c r="W1558" s="33">
        <v>0</v>
      </c>
      <c r="X1558" s="33">
        <v>0</v>
      </c>
      <c r="Y1558" s="33">
        <v>0</v>
      </c>
      <c r="Z1558" s="33">
        <v>0</v>
      </c>
      <c r="AA1558" s="33">
        <v>0</v>
      </c>
      <c r="AB1558" s="33">
        <v>0</v>
      </c>
      <c r="AC1558" s="33">
        <v>0</v>
      </c>
      <c r="AD1558" s="33">
        <v>0</v>
      </c>
      <c r="AE1558" s="33">
        <v>0</v>
      </c>
      <c r="AF1558" s="33">
        <v>0</v>
      </c>
      <c r="AG1558" s="33">
        <v>0</v>
      </c>
      <c r="AH1558" s="33">
        <v>0</v>
      </c>
      <c r="AI1558" s="26"/>
      <c r="AJ1558" s="26"/>
      <c r="AK1558" s="26"/>
      <c r="AL1558" s="26"/>
      <c r="AM1558" s="26"/>
      <c r="AN1558" s="26"/>
      <c r="AO1558" s="26"/>
      <c r="AP1558" s="26"/>
      <c r="AQ1558" s="26"/>
      <c r="AR1558" s="26"/>
      <c r="AS1558" s="26"/>
      <c r="AT1558" s="26"/>
      <c r="AU1558" s="26"/>
      <c r="AV1558" s="26"/>
      <c r="AW1558" s="26"/>
      <c r="AX1558" s="26"/>
      <c r="AY1558" s="26"/>
      <c r="AZ1558" s="26"/>
      <c r="BA1558" s="26"/>
      <c r="BB1558" s="26"/>
      <c r="BC1558" s="26"/>
      <c r="BD1558" s="26"/>
      <c r="BE1558" s="26"/>
      <c r="BF1558" s="26"/>
      <c r="BG1558" s="26"/>
      <c r="BH1558" s="26"/>
      <c r="BI1558" s="26"/>
      <c r="BJ1558" s="26"/>
      <c r="BK1558" s="26"/>
      <c r="BL1558" s="41"/>
      <c r="BM1558" t="s">
        <v>100</v>
      </c>
    </row>
    <row r="1559" spans="1:65" x14ac:dyDescent="0.2">
      <c r="A1559" s="6"/>
      <c r="B1559" s="40" t="s">
        <v>60</v>
      </c>
      <c r="C1559" s="24" t="s">
        <v>81</v>
      </c>
      <c r="D1559" s="25"/>
      <c r="E1559" s="26"/>
      <c r="F1559" s="26"/>
      <c r="G1559" s="26"/>
      <c r="H1559" s="26"/>
      <c r="I1559" s="26"/>
      <c r="J1559" s="26"/>
      <c r="K1559" s="26"/>
      <c r="L1559" s="26"/>
      <c r="M1559" s="26"/>
      <c r="N1559" s="26"/>
      <c r="O1559" s="26"/>
      <c r="P1559" s="26"/>
      <c r="Q1559" s="26"/>
      <c r="R1559" s="26"/>
      <c r="S1559" s="26"/>
      <c r="T1559" s="26"/>
      <c r="U1559" s="26"/>
      <c r="V1559" s="26"/>
      <c r="W1559" s="26"/>
      <c r="X1559" s="26"/>
      <c r="Y1559" s="26"/>
      <c r="Z1559" s="26"/>
      <c r="AA1559" s="26"/>
      <c r="AB1559" s="26"/>
      <c r="AC1559" s="26"/>
      <c r="AD1559" s="26"/>
      <c r="AE1559" s="26"/>
      <c r="AF1559" s="26"/>
      <c r="AG1559" s="26"/>
      <c r="AH1559" s="26"/>
      <c r="AI1559" s="26"/>
      <c r="AJ1559" s="26"/>
      <c r="AK1559" s="26"/>
      <c r="AL1559" s="26"/>
      <c r="AM1559" s="26"/>
      <c r="AN1559" s="26"/>
      <c r="AO1559" s="26"/>
      <c r="AP1559" s="26"/>
      <c r="AQ1559" s="26"/>
      <c r="AR1559" s="26"/>
      <c r="AS1559" s="26"/>
      <c r="AT1559" s="26"/>
      <c r="AU1559" s="26"/>
      <c r="AV1559" s="26"/>
      <c r="AW1559" s="26"/>
      <c r="AX1559" s="26"/>
      <c r="AY1559" s="26"/>
      <c r="AZ1559" s="26"/>
      <c r="BA1559" s="26"/>
      <c r="BB1559" s="26"/>
      <c r="BC1559" s="26"/>
      <c r="BD1559" s="26"/>
      <c r="BE1559" s="26"/>
      <c r="BF1559" s="26"/>
      <c r="BG1559" s="26"/>
      <c r="BH1559" s="26"/>
      <c r="BI1559" s="26"/>
      <c r="BJ1559" s="26"/>
      <c r="BK1559" s="26"/>
      <c r="BL1559" s="41"/>
      <c r="BM1559" t="s">
        <v>100</v>
      </c>
    </row>
    <row r="1560" spans="1:65" x14ac:dyDescent="0.2">
      <c r="A1560" s="6"/>
      <c r="B1560" s="40" t="s">
        <v>60</v>
      </c>
      <c r="C1560" s="24" t="s">
        <v>78</v>
      </c>
      <c r="D1560" s="25"/>
      <c r="E1560" s="26"/>
      <c r="F1560" s="26"/>
      <c r="G1560" s="26"/>
      <c r="H1560" s="26"/>
      <c r="I1560" s="26"/>
      <c r="J1560" s="26"/>
      <c r="K1560" s="26"/>
      <c r="L1560" s="26"/>
      <c r="M1560" s="26"/>
      <c r="N1560" s="26"/>
      <c r="O1560" s="26"/>
      <c r="P1560" s="26"/>
      <c r="Q1560" s="26"/>
      <c r="R1560" s="26"/>
      <c r="S1560" s="26"/>
      <c r="T1560" s="26"/>
      <c r="U1560" s="26"/>
      <c r="V1560" s="26"/>
      <c r="W1560" s="26"/>
      <c r="X1560" s="26"/>
      <c r="Y1560" s="26"/>
      <c r="Z1560" s="26"/>
      <c r="AA1560" s="26"/>
      <c r="AB1560" s="26"/>
      <c r="AC1560" s="26"/>
      <c r="AD1560" s="26"/>
      <c r="AE1560" s="26"/>
      <c r="AF1560" s="26"/>
      <c r="AG1560" s="26"/>
      <c r="AH1560" s="26"/>
      <c r="AI1560" s="26"/>
      <c r="AJ1560" s="26"/>
      <c r="AK1560" s="26"/>
      <c r="AL1560" s="26"/>
      <c r="AM1560" s="26"/>
      <c r="AN1560" s="26"/>
      <c r="AO1560" s="26"/>
      <c r="AP1560" s="26"/>
      <c r="AQ1560" s="26"/>
      <c r="AR1560" s="26"/>
      <c r="AS1560" s="26"/>
      <c r="AT1560" s="26"/>
      <c r="AU1560" s="26"/>
      <c r="AV1560" s="26"/>
      <c r="AW1560" s="26"/>
      <c r="AX1560" s="26"/>
      <c r="AY1560" s="26"/>
      <c r="AZ1560" s="26"/>
      <c r="BA1560" s="26"/>
      <c r="BB1560" s="26"/>
      <c r="BC1560" s="26"/>
      <c r="BD1560" s="26"/>
      <c r="BE1560" s="26"/>
      <c r="BF1560" s="26"/>
      <c r="BG1560" s="26"/>
      <c r="BH1560" s="26"/>
      <c r="BI1560" s="26"/>
      <c r="BJ1560" s="26"/>
      <c r="BK1560" s="26"/>
      <c r="BL1560" s="41"/>
      <c r="BM1560" t="s">
        <v>100</v>
      </c>
    </row>
    <row r="1561" spans="1:65" x14ac:dyDescent="0.2">
      <c r="A1561" s="6"/>
      <c r="B1561" s="40" t="s">
        <v>60</v>
      </c>
      <c r="C1561" s="31" t="s">
        <v>45</v>
      </c>
      <c r="D1561" s="27">
        <v>0</v>
      </c>
      <c r="E1561" s="28">
        <v>0</v>
      </c>
      <c r="F1561" s="28">
        <v>0</v>
      </c>
      <c r="G1561" s="28">
        <v>0</v>
      </c>
      <c r="H1561" s="28">
        <v>0</v>
      </c>
      <c r="I1561" s="28">
        <v>0</v>
      </c>
      <c r="J1561" s="28">
        <v>0</v>
      </c>
      <c r="K1561" s="28">
        <v>0</v>
      </c>
      <c r="L1561" s="28">
        <v>0</v>
      </c>
      <c r="M1561" s="28">
        <v>0</v>
      </c>
      <c r="N1561" s="28">
        <v>0</v>
      </c>
      <c r="O1561" s="28">
        <v>0</v>
      </c>
      <c r="P1561" s="28">
        <v>0</v>
      </c>
      <c r="Q1561" s="28">
        <v>0</v>
      </c>
      <c r="R1561" s="28">
        <v>0</v>
      </c>
      <c r="S1561" s="28">
        <v>0</v>
      </c>
      <c r="T1561" s="28">
        <v>0</v>
      </c>
      <c r="U1561" s="28">
        <v>0</v>
      </c>
      <c r="V1561" s="28">
        <v>0</v>
      </c>
      <c r="W1561" s="28">
        <v>0</v>
      </c>
      <c r="X1561" s="28">
        <v>0</v>
      </c>
      <c r="Y1561" s="28">
        <v>0</v>
      </c>
      <c r="Z1561" s="28">
        <v>0</v>
      </c>
      <c r="AA1561" s="28">
        <v>0</v>
      </c>
      <c r="AB1561" s="28">
        <v>0</v>
      </c>
      <c r="AC1561" s="28">
        <v>0</v>
      </c>
      <c r="AD1561" s="28">
        <v>0</v>
      </c>
      <c r="AE1561" s="28">
        <v>0</v>
      </c>
      <c r="AF1561" s="28">
        <v>0</v>
      </c>
      <c r="AG1561" s="28">
        <v>0</v>
      </c>
      <c r="AH1561" s="28">
        <v>0</v>
      </c>
      <c r="AI1561" s="28">
        <v>0</v>
      </c>
      <c r="AJ1561" s="28">
        <v>0</v>
      </c>
      <c r="AK1561" s="28">
        <v>0</v>
      </c>
      <c r="AL1561" s="28">
        <v>0</v>
      </c>
      <c r="AM1561" s="28">
        <v>0</v>
      </c>
      <c r="AN1561" s="28">
        <v>0</v>
      </c>
      <c r="AO1561" s="28">
        <v>0</v>
      </c>
      <c r="AP1561" s="28">
        <v>0</v>
      </c>
      <c r="AQ1561" s="28">
        <v>0</v>
      </c>
      <c r="AR1561" s="28">
        <v>0</v>
      </c>
      <c r="AS1561" s="28">
        <v>0</v>
      </c>
      <c r="AT1561" s="28">
        <v>0</v>
      </c>
      <c r="AU1561" s="28">
        <v>0</v>
      </c>
      <c r="AV1561" s="28">
        <v>0</v>
      </c>
      <c r="AW1561" s="28">
        <v>0</v>
      </c>
      <c r="AX1561" s="28">
        <v>0</v>
      </c>
      <c r="AY1561" s="28">
        <v>0</v>
      </c>
      <c r="AZ1561" s="28">
        <v>0</v>
      </c>
      <c r="BA1561" s="28">
        <v>0</v>
      </c>
      <c r="BB1561" s="28">
        <v>0</v>
      </c>
      <c r="BC1561" s="28">
        <v>0</v>
      </c>
      <c r="BD1561" s="28">
        <v>0</v>
      </c>
      <c r="BE1561" s="28">
        <v>0</v>
      </c>
      <c r="BF1561" s="28">
        <v>0</v>
      </c>
      <c r="BG1561" s="28">
        <v>0</v>
      </c>
      <c r="BH1561" s="28">
        <v>0</v>
      </c>
      <c r="BI1561" s="28">
        <v>0</v>
      </c>
      <c r="BJ1561" s="28">
        <v>0</v>
      </c>
      <c r="BK1561" s="28">
        <v>0</v>
      </c>
      <c r="BL1561" s="42">
        <v>0</v>
      </c>
      <c r="BM1561" t="s">
        <v>100</v>
      </c>
    </row>
    <row r="1562" spans="1:65" x14ac:dyDescent="0.2">
      <c r="A1562" s="6"/>
      <c r="B1562" s="40" t="s">
        <v>60</v>
      </c>
      <c r="C1562" s="24" t="s">
        <v>74</v>
      </c>
      <c r="D1562" s="35">
        <v>0</v>
      </c>
      <c r="E1562" s="29">
        <v>0</v>
      </c>
      <c r="F1562" s="29">
        <v>0</v>
      </c>
      <c r="G1562" s="29">
        <v>0</v>
      </c>
      <c r="H1562" s="29">
        <v>0</v>
      </c>
      <c r="I1562" s="29">
        <v>0</v>
      </c>
      <c r="J1562" s="29">
        <v>0</v>
      </c>
      <c r="K1562" s="29">
        <v>0</v>
      </c>
      <c r="L1562" s="29">
        <v>0</v>
      </c>
      <c r="M1562" s="29">
        <v>0</v>
      </c>
      <c r="N1562" s="29">
        <v>0</v>
      </c>
      <c r="O1562" s="29">
        <v>0</v>
      </c>
      <c r="P1562" s="29">
        <v>0</v>
      </c>
      <c r="Q1562" s="29">
        <v>0</v>
      </c>
      <c r="R1562" s="29">
        <v>0</v>
      </c>
      <c r="S1562" s="29">
        <v>0</v>
      </c>
      <c r="T1562" s="29">
        <v>0</v>
      </c>
      <c r="U1562" s="29">
        <v>0</v>
      </c>
      <c r="V1562" s="29">
        <v>0</v>
      </c>
      <c r="W1562" s="29">
        <v>0</v>
      </c>
      <c r="X1562" s="26">
        <v>0</v>
      </c>
      <c r="Y1562" s="26">
        <v>0</v>
      </c>
      <c r="Z1562" s="26">
        <v>0</v>
      </c>
      <c r="AA1562" s="26">
        <v>0</v>
      </c>
      <c r="AB1562" s="26">
        <v>0</v>
      </c>
      <c r="AC1562" s="26">
        <v>0</v>
      </c>
      <c r="AD1562" s="26">
        <v>0</v>
      </c>
      <c r="AE1562" s="26">
        <v>0</v>
      </c>
      <c r="AF1562" s="26">
        <v>0</v>
      </c>
      <c r="AG1562" s="26">
        <v>0</v>
      </c>
      <c r="AH1562" s="26">
        <v>0</v>
      </c>
      <c r="AI1562" s="26"/>
      <c r="AJ1562" s="26"/>
      <c r="AK1562" s="26"/>
      <c r="AL1562" s="26"/>
      <c r="AM1562" s="26"/>
      <c r="AN1562" s="26"/>
      <c r="AO1562" s="26"/>
      <c r="AP1562" s="26"/>
      <c r="AQ1562" s="26"/>
      <c r="AR1562" s="26"/>
      <c r="AS1562" s="26"/>
      <c r="AT1562" s="26"/>
      <c r="AU1562" s="26"/>
      <c r="AV1562" s="26"/>
      <c r="AW1562" s="26"/>
      <c r="AX1562" s="26"/>
      <c r="AY1562" s="26"/>
      <c r="AZ1562" s="26"/>
      <c r="BA1562" s="26"/>
      <c r="BB1562" s="26"/>
      <c r="BC1562" s="26"/>
      <c r="BD1562" s="26"/>
      <c r="BE1562" s="26"/>
      <c r="BF1562" s="26"/>
      <c r="BG1562" s="26"/>
      <c r="BH1562" s="26"/>
      <c r="BI1562" s="26"/>
      <c r="BJ1562" s="26"/>
      <c r="BK1562" s="26"/>
      <c r="BL1562" s="41"/>
      <c r="BM1562" t="s">
        <v>100</v>
      </c>
    </row>
    <row r="1563" spans="1:65" x14ac:dyDescent="0.2">
      <c r="A1563" s="6"/>
      <c r="B1563" s="40" t="s">
        <v>60</v>
      </c>
      <c r="C1563" s="24" t="s">
        <v>83</v>
      </c>
      <c r="D1563" s="25"/>
      <c r="E1563" s="26"/>
      <c r="F1563" s="26"/>
      <c r="G1563" s="26"/>
      <c r="H1563" s="26"/>
      <c r="I1563" s="26"/>
      <c r="J1563" s="26"/>
      <c r="K1563" s="26"/>
      <c r="L1563" s="26"/>
      <c r="M1563" s="26"/>
      <c r="N1563" s="26"/>
      <c r="O1563" s="26"/>
      <c r="P1563" s="26"/>
      <c r="Q1563" s="26"/>
      <c r="R1563" s="26"/>
      <c r="S1563" s="26"/>
      <c r="T1563" s="26"/>
      <c r="U1563" s="26"/>
      <c r="V1563" s="26"/>
      <c r="W1563" s="30"/>
      <c r="X1563" s="30"/>
      <c r="Y1563" s="30"/>
      <c r="Z1563" s="30"/>
      <c r="AA1563" s="30"/>
      <c r="AB1563" s="30"/>
      <c r="AC1563" s="30"/>
      <c r="AD1563" s="30"/>
      <c r="AE1563" s="30"/>
      <c r="AF1563" s="30"/>
      <c r="AG1563" s="30"/>
      <c r="AH1563" s="30"/>
      <c r="AI1563" s="30"/>
      <c r="AJ1563" s="30"/>
      <c r="AK1563" s="30"/>
      <c r="AL1563" s="30"/>
      <c r="AM1563" s="30"/>
      <c r="AN1563" s="30"/>
      <c r="AO1563" s="30"/>
      <c r="AP1563" s="30"/>
      <c r="AQ1563" s="30"/>
      <c r="AR1563" s="30"/>
      <c r="AS1563" s="30"/>
      <c r="AT1563" s="30"/>
      <c r="AU1563" s="30"/>
      <c r="AV1563" s="30"/>
      <c r="AW1563" s="30"/>
      <c r="AX1563" s="30"/>
      <c r="AY1563" s="30"/>
      <c r="AZ1563" s="30"/>
      <c r="BA1563" s="30"/>
      <c r="BB1563" s="30"/>
      <c r="BC1563" s="30"/>
      <c r="BD1563" s="30"/>
      <c r="BE1563" s="30"/>
      <c r="BF1563" s="30"/>
      <c r="BG1563" s="30"/>
      <c r="BH1563" s="30"/>
      <c r="BI1563" s="30"/>
      <c r="BJ1563" s="30"/>
      <c r="BK1563" s="30"/>
      <c r="BL1563" s="43"/>
      <c r="BM1563" t="s">
        <v>100</v>
      </c>
    </row>
    <row r="1564" spans="1:65" x14ac:dyDescent="0.2">
      <c r="A1564" s="6"/>
      <c r="B1564" s="40" t="s">
        <v>60</v>
      </c>
      <c r="C1564" s="24" t="s">
        <v>75</v>
      </c>
      <c r="D1564" s="25"/>
      <c r="E1564" s="26"/>
      <c r="F1564" s="26"/>
      <c r="G1564" s="26"/>
      <c r="H1564" s="26"/>
      <c r="I1564" s="26"/>
      <c r="J1564" s="26"/>
      <c r="K1564" s="26"/>
      <c r="L1564" s="26"/>
      <c r="M1564" s="26"/>
      <c r="N1564" s="26"/>
      <c r="O1564" s="26"/>
      <c r="P1564" s="26"/>
      <c r="Q1564" s="26"/>
      <c r="R1564" s="26"/>
      <c r="S1564" s="26"/>
      <c r="T1564" s="26"/>
      <c r="U1564" s="26"/>
      <c r="V1564" s="26"/>
      <c r="W1564" s="26"/>
      <c r="X1564" s="26"/>
      <c r="Y1564" s="26"/>
      <c r="Z1564" s="26"/>
      <c r="AA1564" s="26"/>
      <c r="AB1564" s="26"/>
      <c r="AC1564" s="26"/>
      <c r="AD1564" s="26"/>
      <c r="AE1564" s="26"/>
      <c r="AF1564" s="26"/>
      <c r="AG1564" s="26"/>
      <c r="AH1564" s="26"/>
      <c r="AI1564" s="26"/>
      <c r="AJ1564" s="26"/>
      <c r="AK1564" s="26"/>
      <c r="AL1564" s="26"/>
      <c r="AM1564" s="26"/>
      <c r="AN1564" s="26"/>
      <c r="AO1564" s="26"/>
      <c r="AP1564" s="26"/>
      <c r="AQ1564" s="26"/>
      <c r="AR1564" s="26"/>
      <c r="AS1564" s="26"/>
      <c r="AT1564" s="26"/>
      <c r="AU1564" s="26"/>
      <c r="AV1564" s="26"/>
      <c r="AW1564" s="26"/>
      <c r="AX1564" s="26"/>
      <c r="AY1564" s="26"/>
      <c r="AZ1564" s="26"/>
      <c r="BA1564" s="26"/>
      <c r="BB1564" s="26"/>
      <c r="BC1564" s="26"/>
      <c r="BD1564" s="26"/>
      <c r="BE1564" s="26"/>
      <c r="BF1564" s="26"/>
      <c r="BG1564" s="26"/>
      <c r="BH1564" s="26"/>
      <c r="BI1564" s="26"/>
      <c r="BJ1564" s="26"/>
      <c r="BK1564" s="26"/>
      <c r="BL1564" s="41"/>
      <c r="BM1564" t="s">
        <v>100</v>
      </c>
    </row>
    <row r="1565" spans="1:65" x14ac:dyDescent="0.2">
      <c r="A1565" s="6"/>
      <c r="B1565" s="40" t="s">
        <v>60</v>
      </c>
      <c r="C1565" s="24" t="s">
        <v>79</v>
      </c>
      <c r="D1565" s="25"/>
      <c r="E1565" s="26"/>
      <c r="F1565" s="26"/>
      <c r="G1565" s="26"/>
      <c r="H1565" s="26"/>
      <c r="I1565" s="26"/>
      <c r="J1565" s="26"/>
      <c r="K1565" s="26"/>
      <c r="L1565" s="26"/>
      <c r="M1565" s="26"/>
      <c r="N1565" s="26"/>
      <c r="O1565" s="26"/>
      <c r="P1565" s="26"/>
      <c r="Q1565" s="26"/>
      <c r="R1565" s="26"/>
      <c r="S1565" s="26"/>
      <c r="T1565" s="26"/>
      <c r="U1565" s="26"/>
      <c r="V1565" s="26"/>
      <c r="W1565" s="26"/>
      <c r="X1565" s="26"/>
      <c r="Y1565" s="26"/>
      <c r="Z1565" s="26"/>
      <c r="AA1565" s="26"/>
      <c r="AB1565" s="26"/>
      <c r="AC1565" s="26"/>
      <c r="AD1565" s="26"/>
      <c r="AE1565" s="26"/>
      <c r="AF1565" s="26"/>
      <c r="AG1565" s="26"/>
      <c r="AH1565" s="26"/>
      <c r="AI1565" s="26"/>
      <c r="AJ1565" s="26"/>
      <c r="AK1565" s="26"/>
      <c r="AL1565" s="26"/>
      <c r="AM1565" s="26"/>
      <c r="AN1565" s="26"/>
      <c r="AO1565" s="26"/>
      <c r="AP1565" s="26"/>
      <c r="AQ1565" s="26"/>
      <c r="AR1565" s="26"/>
      <c r="AS1565" s="26"/>
      <c r="AT1565" s="26"/>
      <c r="AU1565" s="26"/>
      <c r="AV1565" s="26"/>
      <c r="AW1565" s="26"/>
      <c r="AX1565" s="26"/>
      <c r="AY1565" s="26"/>
      <c r="AZ1565" s="26"/>
      <c r="BA1565" s="26"/>
      <c r="BB1565" s="26"/>
      <c r="BC1565" s="26"/>
      <c r="BD1565" s="26"/>
      <c r="BE1565" s="26"/>
      <c r="BF1565" s="26"/>
      <c r="BG1565" s="26"/>
      <c r="BH1565" s="26"/>
      <c r="BI1565" s="26"/>
      <c r="BJ1565" s="26"/>
      <c r="BK1565" s="26"/>
      <c r="BL1565" s="41"/>
      <c r="BM1565" t="s">
        <v>100</v>
      </c>
    </row>
    <row r="1566" spans="1:65" x14ac:dyDescent="0.2">
      <c r="A1566" s="6"/>
      <c r="B1566" s="40" t="s">
        <v>60</v>
      </c>
      <c r="C1566" s="24" t="s">
        <v>80</v>
      </c>
      <c r="D1566" s="25"/>
      <c r="E1566" s="26"/>
      <c r="F1566" s="26"/>
      <c r="G1566" s="26"/>
      <c r="H1566" s="26"/>
      <c r="I1566" s="26"/>
      <c r="J1566" s="26"/>
      <c r="K1566" s="26"/>
      <c r="L1566" s="26"/>
      <c r="M1566" s="26"/>
      <c r="N1566" s="26"/>
      <c r="O1566" s="26"/>
      <c r="P1566" s="26"/>
      <c r="Q1566" s="26"/>
      <c r="R1566" s="26"/>
      <c r="S1566" s="26"/>
      <c r="T1566" s="26"/>
      <c r="U1566" s="26"/>
      <c r="V1566" s="26"/>
      <c r="W1566" s="26"/>
      <c r="X1566" s="26"/>
      <c r="Y1566" s="26"/>
      <c r="Z1566" s="26"/>
      <c r="AA1566" s="26"/>
      <c r="AB1566" s="26"/>
      <c r="AC1566" s="26"/>
      <c r="AD1566" s="26"/>
      <c r="AE1566" s="26"/>
      <c r="AF1566" s="26"/>
      <c r="AG1566" s="26"/>
      <c r="AH1566" s="26"/>
      <c r="AI1566" s="26"/>
      <c r="AJ1566" s="26"/>
      <c r="AK1566" s="26"/>
      <c r="AL1566" s="26"/>
      <c r="AM1566" s="26"/>
      <c r="AN1566" s="26"/>
      <c r="AO1566" s="26"/>
      <c r="AP1566" s="26"/>
      <c r="AQ1566" s="26"/>
      <c r="AR1566" s="26"/>
      <c r="AS1566" s="26"/>
      <c r="AT1566" s="26"/>
      <c r="AU1566" s="26"/>
      <c r="AV1566" s="26"/>
      <c r="AW1566" s="26"/>
      <c r="AX1566" s="26"/>
      <c r="AY1566" s="26"/>
      <c r="AZ1566" s="26"/>
      <c r="BA1566" s="26"/>
      <c r="BB1566" s="26"/>
      <c r="BC1566" s="26"/>
      <c r="BD1566" s="26"/>
      <c r="BE1566" s="26"/>
      <c r="BF1566" s="26"/>
      <c r="BG1566" s="26"/>
      <c r="BH1566" s="26"/>
      <c r="BI1566" s="26"/>
      <c r="BJ1566" s="26"/>
      <c r="BK1566" s="26"/>
      <c r="BL1566" s="41"/>
      <c r="BM1566" t="s">
        <v>100</v>
      </c>
    </row>
    <row r="1567" spans="1:65" x14ac:dyDescent="0.2">
      <c r="A1567" s="6"/>
      <c r="B1567" s="40" t="s">
        <v>60</v>
      </c>
      <c r="C1567" s="24" t="s">
        <v>78</v>
      </c>
      <c r="D1567" s="25"/>
      <c r="E1567" s="26"/>
      <c r="F1567" s="26"/>
      <c r="G1567" s="26"/>
      <c r="H1567" s="26"/>
      <c r="I1567" s="26"/>
      <c r="J1567" s="26"/>
      <c r="K1567" s="26"/>
      <c r="L1567" s="26"/>
      <c r="M1567" s="26"/>
      <c r="N1567" s="26"/>
      <c r="O1567" s="26"/>
      <c r="P1567" s="26"/>
      <c r="Q1567" s="26"/>
      <c r="R1567" s="26"/>
      <c r="S1567" s="26"/>
      <c r="T1567" s="26"/>
      <c r="U1567" s="26"/>
      <c r="V1567" s="26"/>
      <c r="W1567" s="26"/>
      <c r="X1567" s="26"/>
      <c r="Y1567" s="26"/>
      <c r="Z1567" s="26"/>
      <c r="AA1567" s="26"/>
      <c r="AB1567" s="26"/>
      <c r="AC1567" s="26"/>
      <c r="AD1567" s="26"/>
      <c r="AE1567" s="26"/>
      <c r="AF1567" s="26"/>
      <c r="AG1567" s="26"/>
      <c r="AH1567" s="26"/>
      <c r="AI1567" s="26"/>
      <c r="AJ1567" s="26"/>
      <c r="AK1567" s="26"/>
      <c r="AL1567" s="26"/>
      <c r="AM1567" s="26"/>
      <c r="AN1567" s="26"/>
      <c r="AO1567" s="26"/>
      <c r="AP1567" s="26"/>
      <c r="AQ1567" s="26"/>
      <c r="AR1567" s="26"/>
      <c r="AS1567" s="26"/>
      <c r="AT1567" s="26"/>
      <c r="AU1567" s="26"/>
      <c r="AV1567" s="26"/>
      <c r="AW1567" s="26"/>
      <c r="AX1567" s="26"/>
      <c r="AY1567" s="26"/>
      <c r="AZ1567" s="26"/>
      <c r="BA1567" s="26"/>
      <c r="BB1567" s="26"/>
      <c r="BC1567" s="26"/>
      <c r="BD1567" s="26"/>
      <c r="BE1567" s="26"/>
      <c r="BF1567" s="26"/>
      <c r="BG1567" s="26"/>
      <c r="BH1567" s="26"/>
      <c r="BI1567" s="26"/>
      <c r="BJ1567" s="26"/>
      <c r="BK1567" s="26"/>
      <c r="BL1567" s="41"/>
      <c r="BM1567" t="s">
        <v>100</v>
      </c>
    </row>
    <row r="1568" spans="1:65" x14ac:dyDescent="0.2">
      <c r="A1568" s="6"/>
      <c r="B1568" s="40" t="s">
        <v>60</v>
      </c>
      <c r="C1568" s="31" t="s">
        <v>42</v>
      </c>
      <c r="D1568" s="27">
        <v>0</v>
      </c>
      <c r="E1568" s="28">
        <v>0</v>
      </c>
      <c r="F1568" s="28">
        <v>0</v>
      </c>
      <c r="G1568" s="28">
        <v>0</v>
      </c>
      <c r="H1568" s="28">
        <v>0</v>
      </c>
      <c r="I1568" s="28">
        <v>0</v>
      </c>
      <c r="J1568" s="28">
        <v>0</v>
      </c>
      <c r="K1568" s="28">
        <v>0</v>
      </c>
      <c r="L1568" s="28">
        <v>0</v>
      </c>
      <c r="M1568" s="28">
        <v>0</v>
      </c>
      <c r="N1568" s="28">
        <v>0</v>
      </c>
      <c r="O1568" s="28">
        <v>0</v>
      </c>
      <c r="P1568" s="28">
        <v>0</v>
      </c>
      <c r="Q1568" s="28">
        <v>0</v>
      </c>
      <c r="R1568" s="28">
        <v>0</v>
      </c>
      <c r="S1568" s="28">
        <v>0</v>
      </c>
      <c r="T1568" s="28">
        <v>0</v>
      </c>
      <c r="U1568" s="28">
        <v>0</v>
      </c>
      <c r="V1568" s="28">
        <v>0</v>
      </c>
      <c r="W1568" s="28">
        <v>0</v>
      </c>
      <c r="X1568" s="28">
        <v>0</v>
      </c>
      <c r="Y1568" s="28">
        <v>0</v>
      </c>
      <c r="Z1568" s="28">
        <v>0</v>
      </c>
      <c r="AA1568" s="28">
        <v>0</v>
      </c>
      <c r="AB1568" s="28">
        <v>0</v>
      </c>
      <c r="AC1568" s="28">
        <v>0</v>
      </c>
      <c r="AD1568" s="28">
        <v>0</v>
      </c>
      <c r="AE1568" s="28">
        <v>0</v>
      </c>
      <c r="AF1568" s="28">
        <v>0</v>
      </c>
      <c r="AG1568" s="28">
        <v>0</v>
      </c>
      <c r="AH1568" s="28">
        <v>0</v>
      </c>
      <c r="AI1568" s="28">
        <v>0</v>
      </c>
      <c r="AJ1568" s="28">
        <v>0</v>
      </c>
      <c r="AK1568" s="28">
        <v>0</v>
      </c>
      <c r="AL1568" s="28">
        <v>0</v>
      </c>
      <c r="AM1568" s="28">
        <v>0</v>
      </c>
      <c r="AN1568" s="28">
        <v>0</v>
      </c>
      <c r="AO1568" s="28">
        <v>0</v>
      </c>
      <c r="AP1568" s="28">
        <v>0</v>
      </c>
      <c r="AQ1568" s="28">
        <v>0</v>
      </c>
      <c r="AR1568" s="28">
        <v>0</v>
      </c>
      <c r="AS1568" s="28">
        <v>0</v>
      </c>
      <c r="AT1568" s="28">
        <v>0</v>
      </c>
      <c r="AU1568" s="28">
        <v>0</v>
      </c>
      <c r="AV1568" s="28">
        <v>0</v>
      </c>
      <c r="AW1568" s="28">
        <v>0</v>
      </c>
      <c r="AX1568" s="28">
        <v>0</v>
      </c>
      <c r="AY1568" s="28">
        <v>0</v>
      </c>
      <c r="AZ1568" s="28">
        <v>0</v>
      </c>
      <c r="BA1568" s="28">
        <v>0</v>
      </c>
      <c r="BB1568" s="28">
        <v>0</v>
      </c>
      <c r="BC1568" s="28">
        <v>0</v>
      </c>
      <c r="BD1568" s="28">
        <v>0</v>
      </c>
      <c r="BE1568" s="28">
        <v>0</v>
      </c>
      <c r="BF1568" s="28">
        <v>0</v>
      </c>
      <c r="BG1568" s="28">
        <v>0</v>
      </c>
      <c r="BH1568" s="28">
        <v>0</v>
      </c>
      <c r="BI1568" s="28">
        <v>0</v>
      </c>
      <c r="BJ1568" s="28">
        <v>0</v>
      </c>
      <c r="BK1568" s="28">
        <v>0</v>
      </c>
      <c r="BL1568" s="42">
        <v>0</v>
      </c>
      <c r="BM1568" t="s">
        <v>100</v>
      </c>
    </row>
    <row r="1569" spans="1:65" x14ac:dyDescent="0.2">
      <c r="A1569" s="6"/>
      <c r="B1569" s="40" t="s">
        <v>60</v>
      </c>
      <c r="C1569" s="24" t="s">
        <v>74</v>
      </c>
      <c r="D1569" s="35">
        <v>0</v>
      </c>
      <c r="E1569" s="29">
        <v>0</v>
      </c>
      <c r="F1569" s="29">
        <v>0</v>
      </c>
      <c r="G1569" s="29">
        <v>0</v>
      </c>
      <c r="H1569" s="29">
        <v>0</v>
      </c>
      <c r="I1569" s="29">
        <v>0</v>
      </c>
      <c r="J1569" s="29">
        <v>0</v>
      </c>
      <c r="K1569" s="29">
        <v>0</v>
      </c>
      <c r="L1569" s="29">
        <v>0</v>
      </c>
      <c r="M1569" s="29">
        <v>0</v>
      </c>
      <c r="N1569" s="29">
        <v>0</v>
      </c>
      <c r="O1569" s="29">
        <v>0</v>
      </c>
      <c r="P1569" s="29">
        <v>0</v>
      </c>
      <c r="Q1569" s="29">
        <v>0</v>
      </c>
      <c r="R1569" s="29">
        <v>0</v>
      </c>
      <c r="S1569" s="29">
        <v>0</v>
      </c>
      <c r="T1569" s="29">
        <v>0</v>
      </c>
      <c r="U1569" s="29">
        <v>0</v>
      </c>
      <c r="V1569" s="29">
        <v>0</v>
      </c>
      <c r="W1569" s="29">
        <v>0</v>
      </c>
      <c r="X1569" s="26">
        <v>0</v>
      </c>
      <c r="Y1569" s="26">
        <v>0</v>
      </c>
      <c r="Z1569" s="26">
        <v>0</v>
      </c>
      <c r="AA1569" s="26">
        <v>0</v>
      </c>
      <c r="AB1569" s="26">
        <v>0</v>
      </c>
      <c r="AC1569" s="26">
        <v>0</v>
      </c>
      <c r="AD1569" s="26">
        <v>0</v>
      </c>
      <c r="AE1569" s="26">
        <v>0</v>
      </c>
      <c r="AF1569" s="26">
        <v>0</v>
      </c>
      <c r="AG1569" s="26">
        <v>0</v>
      </c>
      <c r="AH1569" s="26">
        <v>0</v>
      </c>
      <c r="AI1569" s="26"/>
      <c r="AJ1569" s="26"/>
      <c r="AK1569" s="26"/>
      <c r="AL1569" s="26"/>
      <c r="AM1569" s="26"/>
      <c r="AN1569" s="26"/>
      <c r="AO1569" s="26"/>
      <c r="AP1569" s="26"/>
      <c r="AQ1569" s="26"/>
      <c r="AR1569" s="26"/>
      <c r="AS1569" s="26"/>
      <c r="AT1569" s="26"/>
      <c r="AU1569" s="26"/>
      <c r="AV1569" s="26"/>
      <c r="AW1569" s="26"/>
      <c r="AX1569" s="26"/>
      <c r="AY1569" s="26"/>
      <c r="AZ1569" s="26"/>
      <c r="BA1569" s="26"/>
      <c r="BB1569" s="26"/>
      <c r="BC1569" s="26"/>
      <c r="BD1569" s="26"/>
      <c r="BE1569" s="26"/>
      <c r="BF1569" s="26"/>
      <c r="BG1569" s="26"/>
      <c r="BH1569" s="26"/>
      <c r="BI1569" s="26"/>
      <c r="BJ1569" s="26"/>
      <c r="BK1569" s="26"/>
      <c r="BL1569" s="41"/>
      <c r="BM1569" t="s">
        <v>100</v>
      </c>
    </row>
    <row r="1570" spans="1:65" x14ac:dyDescent="0.2">
      <c r="A1570" s="6"/>
      <c r="B1570" s="40" t="s">
        <v>60</v>
      </c>
      <c r="C1570" s="24" t="s">
        <v>83</v>
      </c>
      <c r="D1570" s="25"/>
      <c r="E1570" s="26"/>
      <c r="F1570" s="26"/>
      <c r="G1570" s="26"/>
      <c r="H1570" s="26"/>
      <c r="I1570" s="26"/>
      <c r="J1570" s="26"/>
      <c r="K1570" s="26"/>
      <c r="L1570" s="26"/>
      <c r="M1570" s="26"/>
      <c r="N1570" s="26"/>
      <c r="O1570" s="26"/>
      <c r="P1570" s="26"/>
      <c r="Q1570" s="26"/>
      <c r="R1570" s="26"/>
      <c r="S1570" s="26"/>
      <c r="T1570" s="26"/>
      <c r="U1570" s="26"/>
      <c r="V1570" s="26"/>
      <c r="W1570" s="30"/>
      <c r="X1570" s="30"/>
      <c r="Y1570" s="30"/>
      <c r="Z1570" s="30"/>
      <c r="AA1570" s="30"/>
      <c r="AB1570" s="30"/>
      <c r="AC1570" s="30"/>
      <c r="AD1570" s="30"/>
      <c r="AE1570" s="30"/>
      <c r="AF1570" s="30"/>
      <c r="AG1570" s="30"/>
      <c r="AH1570" s="30"/>
      <c r="AI1570" s="30"/>
      <c r="AJ1570" s="30"/>
      <c r="AK1570" s="30"/>
      <c r="AL1570" s="30"/>
      <c r="AM1570" s="30"/>
      <c r="AN1570" s="30"/>
      <c r="AO1570" s="30"/>
      <c r="AP1570" s="30"/>
      <c r="AQ1570" s="30"/>
      <c r="AR1570" s="30"/>
      <c r="AS1570" s="30"/>
      <c r="AT1570" s="30"/>
      <c r="AU1570" s="30"/>
      <c r="AV1570" s="30"/>
      <c r="AW1570" s="30"/>
      <c r="AX1570" s="30"/>
      <c r="AY1570" s="30"/>
      <c r="AZ1570" s="30"/>
      <c r="BA1570" s="30"/>
      <c r="BB1570" s="30"/>
      <c r="BC1570" s="30"/>
      <c r="BD1570" s="30"/>
      <c r="BE1570" s="30"/>
      <c r="BF1570" s="30"/>
      <c r="BG1570" s="30"/>
      <c r="BH1570" s="30"/>
      <c r="BI1570" s="30"/>
      <c r="BJ1570" s="30"/>
      <c r="BK1570" s="30"/>
      <c r="BL1570" s="43"/>
      <c r="BM1570" t="s">
        <v>100</v>
      </c>
    </row>
    <row r="1571" spans="1:65" x14ac:dyDescent="0.2">
      <c r="A1571" s="6"/>
      <c r="B1571" s="40" t="s">
        <v>60</v>
      </c>
      <c r="C1571" s="24" t="s">
        <v>75</v>
      </c>
      <c r="D1571" s="25"/>
      <c r="E1571" s="26"/>
      <c r="F1571" s="26"/>
      <c r="G1571" s="26"/>
      <c r="H1571" s="26"/>
      <c r="I1571" s="26"/>
      <c r="J1571" s="26"/>
      <c r="K1571" s="26"/>
      <c r="L1571" s="26"/>
      <c r="M1571" s="26"/>
      <c r="N1571" s="26"/>
      <c r="O1571" s="26"/>
      <c r="P1571" s="26"/>
      <c r="Q1571" s="26"/>
      <c r="R1571" s="26"/>
      <c r="S1571" s="26"/>
      <c r="T1571" s="26"/>
      <c r="U1571" s="26"/>
      <c r="V1571" s="26"/>
      <c r="W1571" s="26"/>
      <c r="X1571" s="26"/>
      <c r="Y1571" s="26"/>
      <c r="Z1571" s="26"/>
      <c r="AA1571" s="26"/>
      <c r="AB1571" s="26"/>
      <c r="AC1571" s="26"/>
      <c r="AD1571" s="26"/>
      <c r="AE1571" s="26"/>
      <c r="AF1571" s="26"/>
      <c r="AG1571" s="26"/>
      <c r="AH1571" s="26"/>
      <c r="AI1571" s="26"/>
      <c r="AJ1571" s="26"/>
      <c r="AK1571" s="26"/>
      <c r="AL1571" s="26"/>
      <c r="AM1571" s="26"/>
      <c r="AN1571" s="26"/>
      <c r="AO1571" s="26"/>
      <c r="AP1571" s="26"/>
      <c r="AQ1571" s="26"/>
      <c r="AR1571" s="26"/>
      <c r="AS1571" s="26"/>
      <c r="AT1571" s="26"/>
      <c r="AU1571" s="26"/>
      <c r="AV1571" s="26"/>
      <c r="AW1571" s="26"/>
      <c r="AX1571" s="26"/>
      <c r="AY1571" s="26"/>
      <c r="AZ1571" s="26"/>
      <c r="BA1571" s="26"/>
      <c r="BB1571" s="26"/>
      <c r="BC1571" s="26"/>
      <c r="BD1571" s="26"/>
      <c r="BE1571" s="26"/>
      <c r="BF1571" s="26"/>
      <c r="BG1571" s="26"/>
      <c r="BH1571" s="26"/>
      <c r="BI1571" s="26"/>
      <c r="BJ1571" s="26"/>
      <c r="BK1571" s="26"/>
      <c r="BL1571" s="41"/>
      <c r="BM1571" t="s">
        <v>100</v>
      </c>
    </row>
    <row r="1572" spans="1:65" x14ac:dyDescent="0.2">
      <c r="A1572" s="6"/>
      <c r="B1572" s="40" t="s">
        <v>60</v>
      </c>
      <c r="C1572" s="24" t="s">
        <v>79</v>
      </c>
      <c r="D1572" s="25"/>
      <c r="E1572" s="26"/>
      <c r="F1572" s="26"/>
      <c r="G1572" s="26"/>
      <c r="H1572" s="26"/>
      <c r="I1572" s="26"/>
      <c r="J1572" s="26"/>
      <c r="K1572" s="26"/>
      <c r="L1572" s="26"/>
      <c r="M1572" s="26"/>
      <c r="N1572" s="26"/>
      <c r="O1572" s="26"/>
      <c r="P1572" s="26"/>
      <c r="Q1572" s="26"/>
      <c r="R1572" s="26"/>
      <c r="S1572" s="26"/>
      <c r="T1572" s="26"/>
      <c r="U1572" s="26"/>
      <c r="V1572" s="26"/>
      <c r="W1572" s="26"/>
      <c r="X1572" s="26"/>
      <c r="Y1572" s="26"/>
      <c r="Z1572" s="26"/>
      <c r="AA1572" s="26"/>
      <c r="AB1572" s="26"/>
      <c r="AC1572" s="26"/>
      <c r="AD1572" s="26"/>
      <c r="AE1572" s="26"/>
      <c r="AF1572" s="26"/>
      <c r="AG1572" s="26"/>
      <c r="AH1572" s="26"/>
      <c r="AI1572" s="26"/>
      <c r="AJ1572" s="26"/>
      <c r="AK1572" s="26"/>
      <c r="AL1572" s="26"/>
      <c r="AM1572" s="26"/>
      <c r="AN1572" s="26"/>
      <c r="AO1572" s="26"/>
      <c r="AP1572" s="26"/>
      <c r="AQ1572" s="26"/>
      <c r="AR1572" s="26"/>
      <c r="AS1572" s="26"/>
      <c r="AT1572" s="26"/>
      <c r="AU1572" s="26"/>
      <c r="AV1572" s="26"/>
      <c r="AW1572" s="26"/>
      <c r="AX1572" s="26"/>
      <c r="AY1572" s="26"/>
      <c r="AZ1572" s="26"/>
      <c r="BA1572" s="26"/>
      <c r="BB1572" s="26"/>
      <c r="BC1572" s="26"/>
      <c r="BD1572" s="26"/>
      <c r="BE1572" s="26"/>
      <c r="BF1572" s="26"/>
      <c r="BG1572" s="26"/>
      <c r="BH1572" s="26"/>
      <c r="BI1572" s="26"/>
      <c r="BJ1572" s="26"/>
      <c r="BK1572" s="26"/>
      <c r="BL1572" s="41"/>
      <c r="BM1572" t="s">
        <v>100</v>
      </c>
    </row>
    <row r="1573" spans="1:65" x14ac:dyDescent="0.2">
      <c r="A1573" s="6"/>
      <c r="B1573" s="40" t="s">
        <v>60</v>
      </c>
      <c r="C1573" s="24" t="s">
        <v>80</v>
      </c>
      <c r="D1573" s="25"/>
      <c r="E1573" s="26"/>
      <c r="F1573" s="26"/>
      <c r="G1573" s="26"/>
      <c r="H1573" s="26"/>
      <c r="I1573" s="26"/>
      <c r="J1573" s="26"/>
      <c r="K1573" s="26"/>
      <c r="L1573" s="26"/>
      <c r="M1573" s="26"/>
      <c r="N1573" s="26"/>
      <c r="O1573" s="26"/>
      <c r="P1573" s="26"/>
      <c r="Q1573" s="26"/>
      <c r="R1573" s="26"/>
      <c r="S1573" s="26"/>
      <c r="T1573" s="26"/>
      <c r="U1573" s="26"/>
      <c r="V1573" s="26"/>
      <c r="W1573" s="26"/>
      <c r="X1573" s="26"/>
      <c r="Y1573" s="26"/>
      <c r="Z1573" s="26"/>
      <c r="AA1573" s="26"/>
      <c r="AB1573" s="26"/>
      <c r="AC1573" s="26"/>
      <c r="AD1573" s="26"/>
      <c r="AE1573" s="26"/>
      <c r="AF1573" s="26"/>
      <c r="AG1573" s="26"/>
      <c r="AH1573" s="26"/>
      <c r="AI1573" s="26"/>
      <c r="AJ1573" s="26"/>
      <c r="AK1573" s="26"/>
      <c r="AL1573" s="26"/>
      <c r="AM1573" s="26"/>
      <c r="AN1573" s="26"/>
      <c r="AO1573" s="26"/>
      <c r="AP1573" s="26"/>
      <c r="AQ1573" s="26"/>
      <c r="AR1573" s="26"/>
      <c r="AS1573" s="26"/>
      <c r="AT1573" s="26"/>
      <c r="AU1573" s="26"/>
      <c r="AV1573" s="26"/>
      <c r="AW1573" s="26"/>
      <c r="AX1573" s="26"/>
      <c r="AY1573" s="26"/>
      <c r="AZ1573" s="26"/>
      <c r="BA1573" s="26"/>
      <c r="BB1573" s="26"/>
      <c r="BC1573" s="26"/>
      <c r="BD1573" s="26"/>
      <c r="BE1573" s="26"/>
      <c r="BF1573" s="26"/>
      <c r="BG1573" s="26"/>
      <c r="BH1573" s="26"/>
      <c r="BI1573" s="26"/>
      <c r="BJ1573" s="26"/>
      <c r="BK1573" s="26"/>
      <c r="BL1573" s="41"/>
      <c r="BM1573" t="s">
        <v>100</v>
      </c>
    </row>
    <row r="1574" spans="1:65" x14ac:dyDescent="0.2">
      <c r="A1574" s="6"/>
      <c r="B1574" s="40" t="s">
        <v>60</v>
      </c>
      <c r="C1574" s="24" t="s">
        <v>78</v>
      </c>
      <c r="D1574" s="25"/>
      <c r="E1574" s="26"/>
      <c r="F1574" s="26"/>
      <c r="G1574" s="26"/>
      <c r="H1574" s="26"/>
      <c r="I1574" s="26"/>
      <c r="J1574" s="26"/>
      <c r="K1574" s="26"/>
      <c r="L1574" s="26"/>
      <c r="M1574" s="26"/>
      <c r="N1574" s="26"/>
      <c r="O1574" s="26"/>
      <c r="P1574" s="26"/>
      <c r="Q1574" s="26"/>
      <c r="R1574" s="26"/>
      <c r="S1574" s="26"/>
      <c r="T1574" s="26"/>
      <c r="U1574" s="26"/>
      <c r="V1574" s="26"/>
      <c r="W1574" s="26"/>
      <c r="X1574" s="26"/>
      <c r="Y1574" s="26"/>
      <c r="Z1574" s="26"/>
      <c r="AA1574" s="26"/>
      <c r="AB1574" s="26"/>
      <c r="AC1574" s="26"/>
      <c r="AD1574" s="26"/>
      <c r="AE1574" s="26"/>
      <c r="AF1574" s="26"/>
      <c r="AG1574" s="26"/>
      <c r="AH1574" s="26"/>
      <c r="AI1574" s="26"/>
      <c r="AJ1574" s="26"/>
      <c r="AK1574" s="26"/>
      <c r="AL1574" s="26"/>
      <c r="AM1574" s="26"/>
      <c r="AN1574" s="26"/>
      <c r="AO1574" s="26"/>
      <c r="AP1574" s="26"/>
      <c r="AQ1574" s="26"/>
      <c r="AR1574" s="26"/>
      <c r="AS1574" s="26"/>
      <c r="AT1574" s="26"/>
      <c r="AU1574" s="26"/>
      <c r="AV1574" s="26"/>
      <c r="AW1574" s="26"/>
      <c r="AX1574" s="26"/>
      <c r="AY1574" s="26"/>
      <c r="AZ1574" s="26"/>
      <c r="BA1574" s="26"/>
      <c r="BB1574" s="26"/>
      <c r="BC1574" s="26"/>
      <c r="BD1574" s="26"/>
      <c r="BE1574" s="26"/>
      <c r="BF1574" s="26"/>
      <c r="BG1574" s="26"/>
      <c r="BH1574" s="26"/>
      <c r="BI1574" s="26"/>
      <c r="BJ1574" s="26"/>
      <c r="BK1574" s="26"/>
      <c r="BL1574" s="41"/>
      <c r="BM1574" t="s">
        <v>100</v>
      </c>
    </row>
    <row r="1575" spans="1:65" x14ac:dyDescent="0.2">
      <c r="A1575" s="6"/>
      <c r="B1575" s="40" t="s">
        <v>60</v>
      </c>
      <c r="C1575" s="31" t="s">
        <v>43</v>
      </c>
      <c r="D1575" s="27">
        <v>0</v>
      </c>
      <c r="E1575" s="28">
        <v>0</v>
      </c>
      <c r="F1575" s="28">
        <v>0</v>
      </c>
      <c r="G1575" s="28">
        <v>0</v>
      </c>
      <c r="H1575" s="28">
        <v>0</v>
      </c>
      <c r="I1575" s="28">
        <v>0</v>
      </c>
      <c r="J1575" s="28">
        <v>0</v>
      </c>
      <c r="K1575" s="28">
        <v>0</v>
      </c>
      <c r="L1575" s="28">
        <v>0</v>
      </c>
      <c r="M1575" s="28">
        <v>0</v>
      </c>
      <c r="N1575" s="28">
        <v>0</v>
      </c>
      <c r="O1575" s="28">
        <v>0</v>
      </c>
      <c r="P1575" s="28">
        <v>0</v>
      </c>
      <c r="Q1575" s="28">
        <v>0</v>
      </c>
      <c r="R1575" s="28">
        <v>0</v>
      </c>
      <c r="S1575" s="28">
        <v>0</v>
      </c>
      <c r="T1575" s="28">
        <v>0</v>
      </c>
      <c r="U1575" s="28">
        <v>0</v>
      </c>
      <c r="V1575" s="28">
        <v>0</v>
      </c>
      <c r="W1575" s="28">
        <v>0</v>
      </c>
      <c r="X1575" s="28">
        <v>0</v>
      </c>
      <c r="Y1575" s="28">
        <v>0</v>
      </c>
      <c r="Z1575" s="28">
        <v>0</v>
      </c>
      <c r="AA1575" s="28">
        <v>0</v>
      </c>
      <c r="AB1575" s="28">
        <v>0</v>
      </c>
      <c r="AC1575" s="28">
        <v>0</v>
      </c>
      <c r="AD1575" s="28">
        <v>0</v>
      </c>
      <c r="AE1575" s="28">
        <v>0</v>
      </c>
      <c r="AF1575" s="28">
        <v>0</v>
      </c>
      <c r="AG1575" s="28">
        <v>0</v>
      </c>
      <c r="AH1575" s="28">
        <v>0</v>
      </c>
      <c r="AI1575" s="28">
        <v>0</v>
      </c>
      <c r="AJ1575" s="28">
        <v>0</v>
      </c>
      <c r="AK1575" s="28">
        <v>0</v>
      </c>
      <c r="AL1575" s="28">
        <v>0</v>
      </c>
      <c r="AM1575" s="28">
        <v>0</v>
      </c>
      <c r="AN1575" s="28">
        <v>0</v>
      </c>
      <c r="AO1575" s="28">
        <v>0</v>
      </c>
      <c r="AP1575" s="28">
        <v>0</v>
      </c>
      <c r="AQ1575" s="28">
        <v>0</v>
      </c>
      <c r="AR1575" s="28">
        <v>0</v>
      </c>
      <c r="AS1575" s="28">
        <v>0</v>
      </c>
      <c r="AT1575" s="28">
        <v>0</v>
      </c>
      <c r="AU1575" s="28">
        <v>0</v>
      </c>
      <c r="AV1575" s="28">
        <v>0</v>
      </c>
      <c r="AW1575" s="28">
        <v>0</v>
      </c>
      <c r="AX1575" s="28">
        <v>0</v>
      </c>
      <c r="AY1575" s="28">
        <v>0</v>
      </c>
      <c r="AZ1575" s="28">
        <v>0</v>
      </c>
      <c r="BA1575" s="28">
        <v>0</v>
      </c>
      <c r="BB1575" s="28">
        <v>0</v>
      </c>
      <c r="BC1575" s="28">
        <v>0</v>
      </c>
      <c r="BD1575" s="28">
        <v>0</v>
      </c>
      <c r="BE1575" s="28">
        <v>0</v>
      </c>
      <c r="BF1575" s="28">
        <v>0</v>
      </c>
      <c r="BG1575" s="28">
        <v>0</v>
      </c>
      <c r="BH1575" s="28">
        <v>0</v>
      </c>
      <c r="BI1575" s="28">
        <v>0</v>
      </c>
      <c r="BJ1575" s="28">
        <v>0</v>
      </c>
      <c r="BK1575" s="28">
        <v>0</v>
      </c>
      <c r="BL1575" s="42">
        <v>0</v>
      </c>
      <c r="BM1575" t="s">
        <v>100</v>
      </c>
    </row>
    <row r="1576" spans="1:65" x14ac:dyDescent="0.2">
      <c r="A1576" s="6"/>
      <c r="B1576" s="40" t="s">
        <v>60</v>
      </c>
      <c r="C1576" s="24" t="s">
        <v>74</v>
      </c>
      <c r="D1576" s="35">
        <v>0</v>
      </c>
      <c r="E1576" s="29">
        <v>0</v>
      </c>
      <c r="F1576" s="29">
        <v>0</v>
      </c>
      <c r="G1576" s="29">
        <v>0</v>
      </c>
      <c r="H1576" s="29">
        <v>0</v>
      </c>
      <c r="I1576" s="29">
        <v>0</v>
      </c>
      <c r="J1576" s="29">
        <v>0</v>
      </c>
      <c r="K1576" s="29">
        <v>0</v>
      </c>
      <c r="L1576" s="29">
        <v>0</v>
      </c>
      <c r="M1576" s="29">
        <v>0</v>
      </c>
      <c r="N1576" s="29">
        <v>0</v>
      </c>
      <c r="O1576" s="29">
        <v>0</v>
      </c>
      <c r="P1576" s="29">
        <v>0</v>
      </c>
      <c r="Q1576" s="29">
        <v>0</v>
      </c>
      <c r="R1576" s="29">
        <v>0</v>
      </c>
      <c r="S1576" s="29">
        <v>0</v>
      </c>
      <c r="T1576" s="29">
        <v>0</v>
      </c>
      <c r="U1576" s="29">
        <v>0</v>
      </c>
      <c r="V1576" s="29">
        <v>0</v>
      </c>
      <c r="W1576" s="29">
        <v>0</v>
      </c>
      <c r="X1576" s="26">
        <v>0</v>
      </c>
      <c r="Y1576" s="26">
        <v>0</v>
      </c>
      <c r="Z1576" s="26">
        <v>0</v>
      </c>
      <c r="AA1576" s="26">
        <v>0</v>
      </c>
      <c r="AB1576" s="26">
        <v>0</v>
      </c>
      <c r="AC1576" s="26">
        <v>0</v>
      </c>
      <c r="AD1576" s="26">
        <v>0</v>
      </c>
      <c r="AE1576" s="26">
        <v>0</v>
      </c>
      <c r="AF1576" s="26">
        <v>0</v>
      </c>
      <c r="AG1576" s="26">
        <v>0</v>
      </c>
      <c r="AH1576" s="26">
        <v>0</v>
      </c>
      <c r="AI1576" s="26"/>
      <c r="AJ1576" s="26"/>
      <c r="AK1576" s="26"/>
      <c r="AL1576" s="26"/>
      <c r="AM1576" s="26"/>
      <c r="AN1576" s="26"/>
      <c r="AO1576" s="26"/>
      <c r="AP1576" s="26"/>
      <c r="AQ1576" s="26"/>
      <c r="AR1576" s="26"/>
      <c r="AS1576" s="26"/>
      <c r="AT1576" s="26"/>
      <c r="AU1576" s="26"/>
      <c r="AV1576" s="26"/>
      <c r="AW1576" s="26"/>
      <c r="AX1576" s="26"/>
      <c r="AY1576" s="26"/>
      <c r="AZ1576" s="26"/>
      <c r="BA1576" s="26"/>
      <c r="BB1576" s="26"/>
      <c r="BC1576" s="26"/>
      <c r="BD1576" s="26"/>
      <c r="BE1576" s="26"/>
      <c r="BF1576" s="26"/>
      <c r="BG1576" s="26"/>
      <c r="BH1576" s="26"/>
      <c r="BI1576" s="26"/>
      <c r="BJ1576" s="26"/>
      <c r="BK1576" s="26"/>
      <c r="BL1576" s="41"/>
      <c r="BM1576" t="s">
        <v>100</v>
      </c>
    </row>
    <row r="1577" spans="1:65" x14ac:dyDescent="0.2">
      <c r="A1577" s="6"/>
      <c r="B1577" s="40" t="s">
        <v>60</v>
      </c>
      <c r="C1577" s="24" t="s">
        <v>83</v>
      </c>
      <c r="D1577" s="25"/>
      <c r="E1577" s="26"/>
      <c r="F1577" s="26"/>
      <c r="G1577" s="26"/>
      <c r="H1577" s="26"/>
      <c r="I1577" s="26"/>
      <c r="J1577" s="26"/>
      <c r="K1577" s="26"/>
      <c r="L1577" s="26"/>
      <c r="M1577" s="26"/>
      <c r="N1577" s="26"/>
      <c r="O1577" s="26"/>
      <c r="P1577" s="26"/>
      <c r="Q1577" s="26"/>
      <c r="R1577" s="26"/>
      <c r="S1577" s="26"/>
      <c r="T1577" s="26"/>
      <c r="U1577" s="26"/>
      <c r="V1577" s="26"/>
      <c r="W1577" s="30"/>
      <c r="X1577" s="30"/>
      <c r="Y1577" s="30"/>
      <c r="Z1577" s="30"/>
      <c r="AA1577" s="30"/>
      <c r="AB1577" s="30"/>
      <c r="AC1577" s="30"/>
      <c r="AD1577" s="30"/>
      <c r="AE1577" s="30"/>
      <c r="AF1577" s="30"/>
      <c r="AG1577" s="30"/>
      <c r="AH1577" s="30"/>
      <c r="AI1577" s="30"/>
      <c r="AJ1577" s="30"/>
      <c r="AK1577" s="30"/>
      <c r="AL1577" s="30"/>
      <c r="AM1577" s="30"/>
      <c r="AN1577" s="30"/>
      <c r="AO1577" s="30"/>
      <c r="AP1577" s="30"/>
      <c r="AQ1577" s="30"/>
      <c r="AR1577" s="30"/>
      <c r="AS1577" s="30"/>
      <c r="AT1577" s="30"/>
      <c r="AU1577" s="30"/>
      <c r="AV1577" s="30"/>
      <c r="AW1577" s="30"/>
      <c r="AX1577" s="30"/>
      <c r="AY1577" s="30"/>
      <c r="AZ1577" s="30"/>
      <c r="BA1577" s="30"/>
      <c r="BB1577" s="30"/>
      <c r="BC1577" s="30"/>
      <c r="BD1577" s="30"/>
      <c r="BE1577" s="30"/>
      <c r="BF1577" s="30"/>
      <c r="BG1577" s="30"/>
      <c r="BH1577" s="30"/>
      <c r="BI1577" s="30"/>
      <c r="BJ1577" s="30"/>
      <c r="BK1577" s="30"/>
      <c r="BL1577" s="43"/>
      <c r="BM1577" t="s">
        <v>100</v>
      </c>
    </row>
    <row r="1578" spans="1:65" x14ac:dyDescent="0.2">
      <c r="A1578" s="6"/>
      <c r="B1578" s="40" t="s">
        <v>60</v>
      </c>
      <c r="C1578" s="24" t="s">
        <v>75</v>
      </c>
      <c r="D1578" s="25"/>
      <c r="E1578" s="26"/>
      <c r="F1578" s="26"/>
      <c r="G1578" s="26"/>
      <c r="H1578" s="26"/>
      <c r="I1578" s="26"/>
      <c r="J1578" s="26"/>
      <c r="K1578" s="26"/>
      <c r="L1578" s="26"/>
      <c r="M1578" s="26"/>
      <c r="N1578" s="26"/>
      <c r="O1578" s="26"/>
      <c r="P1578" s="26"/>
      <c r="Q1578" s="26"/>
      <c r="R1578" s="26"/>
      <c r="S1578" s="26"/>
      <c r="T1578" s="26"/>
      <c r="U1578" s="26"/>
      <c r="V1578" s="26"/>
      <c r="W1578" s="26"/>
      <c r="X1578" s="26"/>
      <c r="Y1578" s="26"/>
      <c r="Z1578" s="26"/>
      <c r="AA1578" s="26"/>
      <c r="AB1578" s="26"/>
      <c r="AC1578" s="26"/>
      <c r="AD1578" s="26"/>
      <c r="AE1578" s="26"/>
      <c r="AF1578" s="26"/>
      <c r="AG1578" s="26"/>
      <c r="AH1578" s="26"/>
      <c r="AI1578" s="26"/>
      <c r="AJ1578" s="26"/>
      <c r="AK1578" s="26"/>
      <c r="AL1578" s="26"/>
      <c r="AM1578" s="26"/>
      <c r="AN1578" s="26"/>
      <c r="AO1578" s="26"/>
      <c r="AP1578" s="26"/>
      <c r="AQ1578" s="26"/>
      <c r="AR1578" s="26"/>
      <c r="AS1578" s="26"/>
      <c r="AT1578" s="26"/>
      <c r="AU1578" s="26"/>
      <c r="AV1578" s="26"/>
      <c r="AW1578" s="26"/>
      <c r="AX1578" s="26"/>
      <c r="AY1578" s="26"/>
      <c r="AZ1578" s="26"/>
      <c r="BA1578" s="26"/>
      <c r="BB1578" s="26"/>
      <c r="BC1578" s="26"/>
      <c r="BD1578" s="26"/>
      <c r="BE1578" s="26"/>
      <c r="BF1578" s="26"/>
      <c r="BG1578" s="26"/>
      <c r="BH1578" s="26"/>
      <c r="BI1578" s="26"/>
      <c r="BJ1578" s="26"/>
      <c r="BK1578" s="26"/>
      <c r="BL1578" s="41"/>
      <c r="BM1578" t="s">
        <v>100</v>
      </c>
    </row>
    <row r="1579" spans="1:65" x14ac:dyDescent="0.2">
      <c r="A1579" s="6"/>
      <c r="B1579" s="40" t="s">
        <v>60</v>
      </c>
      <c r="C1579" s="24" t="s">
        <v>79</v>
      </c>
      <c r="D1579" s="25"/>
      <c r="E1579" s="26"/>
      <c r="F1579" s="26"/>
      <c r="G1579" s="26"/>
      <c r="H1579" s="26"/>
      <c r="I1579" s="26"/>
      <c r="J1579" s="26"/>
      <c r="K1579" s="26"/>
      <c r="L1579" s="26"/>
      <c r="M1579" s="26"/>
      <c r="N1579" s="26"/>
      <c r="O1579" s="26"/>
      <c r="P1579" s="26"/>
      <c r="Q1579" s="26"/>
      <c r="R1579" s="26"/>
      <c r="S1579" s="26"/>
      <c r="T1579" s="26"/>
      <c r="U1579" s="26"/>
      <c r="V1579" s="26"/>
      <c r="W1579" s="26"/>
      <c r="X1579" s="26"/>
      <c r="Y1579" s="26"/>
      <c r="Z1579" s="26"/>
      <c r="AA1579" s="26"/>
      <c r="AB1579" s="26"/>
      <c r="AC1579" s="26"/>
      <c r="AD1579" s="26"/>
      <c r="AE1579" s="26"/>
      <c r="AF1579" s="26"/>
      <c r="AG1579" s="26"/>
      <c r="AH1579" s="26"/>
      <c r="AI1579" s="26"/>
      <c r="AJ1579" s="26"/>
      <c r="AK1579" s="26"/>
      <c r="AL1579" s="26"/>
      <c r="AM1579" s="26"/>
      <c r="AN1579" s="26"/>
      <c r="AO1579" s="26"/>
      <c r="AP1579" s="26"/>
      <c r="AQ1579" s="26"/>
      <c r="AR1579" s="26"/>
      <c r="AS1579" s="26"/>
      <c r="AT1579" s="26"/>
      <c r="AU1579" s="26"/>
      <c r="AV1579" s="26"/>
      <c r="AW1579" s="26"/>
      <c r="AX1579" s="26"/>
      <c r="AY1579" s="26"/>
      <c r="AZ1579" s="26"/>
      <c r="BA1579" s="26"/>
      <c r="BB1579" s="26"/>
      <c r="BC1579" s="26"/>
      <c r="BD1579" s="26"/>
      <c r="BE1579" s="26"/>
      <c r="BF1579" s="26"/>
      <c r="BG1579" s="26"/>
      <c r="BH1579" s="26"/>
      <c r="BI1579" s="26"/>
      <c r="BJ1579" s="26"/>
      <c r="BK1579" s="26"/>
      <c r="BL1579" s="41"/>
      <c r="BM1579" t="s">
        <v>100</v>
      </c>
    </row>
    <row r="1580" spans="1:65" x14ac:dyDescent="0.2">
      <c r="A1580" s="6"/>
      <c r="B1580" s="40" t="s">
        <v>60</v>
      </c>
      <c r="C1580" s="24" t="s">
        <v>80</v>
      </c>
      <c r="D1580" s="25"/>
      <c r="E1580" s="26"/>
      <c r="F1580" s="26"/>
      <c r="G1580" s="26"/>
      <c r="H1580" s="26"/>
      <c r="I1580" s="26"/>
      <c r="J1580" s="26"/>
      <c r="K1580" s="26"/>
      <c r="L1580" s="26"/>
      <c r="M1580" s="26"/>
      <c r="N1580" s="26"/>
      <c r="O1580" s="26"/>
      <c r="P1580" s="26"/>
      <c r="Q1580" s="26"/>
      <c r="R1580" s="26"/>
      <c r="S1580" s="26"/>
      <c r="T1580" s="26"/>
      <c r="U1580" s="26"/>
      <c r="V1580" s="26"/>
      <c r="W1580" s="26"/>
      <c r="X1580" s="26"/>
      <c r="Y1580" s="26"/>
      <c r="Z1580" s="26"/>
      <c r="AA1580" s="26"/>
      <c r="AB1580" s="26"/>
      <c r="AC1580" s="26"/>
      <c r="AD1580" s="26"/>
      <c r="AE1580" s="26"/>
      <c r="AF1580" s="26"/>
      <c r="AG1580" s="26"/>
      <c r="AH1580" s="26"/>
      <c r="AI1580" s="26"/>
      <c r="AJ1580" s="26"/>
      <c r="AK1580" s="26"/>
      <c r="AL1580" s="26"/>
      <c r="AM1580" s="26"/>
      <c r="AN1580" s="26"/>
      <c r="AO1580" s="26"/>
      <c r="AP1580" s="26"/>
      <c r="AQ1580" s="26"/>
      <c r="AR1580" s="26"/>
      <c r="AS1580" s="26"/>
      <c r="AT1580" s="26"/>
      <c r="AU1580" s="26"/>
      <c r="AV1580" s="26"/>
      <c r="AW1580" s="26"/>
      <c r="AX1580" s="26"/>
      <c r="AY1580" s="26"/>
      <c r="AZ1580" s="26"/>
      <c r="BA1580" s="26"/>
      <c r="BB1580" s="26"/>
      <c r="BC1580" s="26"/>
      <c r="BD1580" s="26"/>
      <c r="BE1580" s="26"/>
      <c r="BF1580" s="26"/>
      <c r="BG1580" s="26"/>
      <c r="BH1580" s="26"/>
      <c r="BI1580" s="26"/>
      <c r="BJ1580" s="26"/>
      <c r="BK1580" s="26"/>
      <c r="BL1580" s="41"/>
      <c r="BM1580" t="s">
        <v>100</v>
      </c>
    </row>
    <row r="1581" spans="1:65" x14ac:dyDescent="0.2">
      <c r="A1581" s="6"/>
      <c r="B1581" s="40" t="s">
        <v>60</v>
      </c>
      <c r="C1581" s="24" t="s">
        <v>78</v>
      </c>
      <c r="D1581" s="25"/>
      <c r="E1581" s="26"/>
      <c r="F1581" s="26"/>
      <c r="G1581" s="26"/>
      <c r="H1581" s="26"/>
      <c r="I1581" s="26"/>
      <c r="J1581" s="26"/>
      <c r="K1581" s="26"/>
      <c r="L1581" s="26"/>
      <c r="M1581" s="26"/>
      <c r="N1581" s="26"/>
      <c r="O1581" s="26"/>
      <c r="P1581" s="26"/>
      <c r="Q1581" s="26"/>
      <c r="R1581" s="26"/>
      <c r="S1581" s="26"/>
      <c r="T1581" s="26"/>
      <c r="U1581" s="26"/>
      <c r="V1581" s="26"/>
      <c r="W1581" s="26"/>
      <c r="X1581" s="26"/>
      <c r="Y1581" s="26"/>
      <c r="Z1581" s="26"/>
      <c r="AA1581" s="26"/>
      <c r="AB1581" s="26"/>
      <c r="AC1581" s="26"/>
      <c r="AD1581" s="26"/>
      <c r="AE1581" s="26"/>
      <c r="AF1581" s="26"/>
      <c r="AG1581" s="26"/>
      <c r="AH1581" s="26"/>
      <c r="AI1581" s="26"/>
      <c r="AJ1581" s="26"/>
      <c r="AK1581" s="26"/>
      <c r="AL1581" s="26"/>
      <c r="AM1581" s="26"/>
      <c r="AN1581" s="26"/>
      <c r="AO1581" s="26"/>
      <c r="AP1581" s="26"/>
      <c r="AQ1581" s="26"/>
      <c r="AR1581" s="26"/>
      <c r="AS1581" s="26"/>
      <c r="AT1581" s="26"/>
      <c r="AU1581" s="26"/>
      <c r="AV1581" s="26"/>
      <c r="AW1581" s="26"/>
      <c r="AX1581" s="26"/>
      <c r="AY1581" s="26"/>
      <c r="AZ1581" s="26"/>
      <c r="BA1581" s="26"/>
      <c r="BB1581" s="26"/>
      <c r="BC1581" s="26"/>
      <c r="BD1581" s="26"/>
      <c r="BE1581" s="26"/>
      <c r="BF1581" s="26"/>
      <c r="BG1581" s="26"/>
      <c r="BH1581" s="26"/>
      <c r="BI1581" s="26"/>
      <c r="BJ1581" s="26"/>
      <c r="BK1581" s="26"/>
      <c r="BL1581" s="41"/>
      <c r="BM1581" t="s">
        <v>100</v>
      </c>
    </row>
    <row r="1582" spans="1:65" x14ac:dyDescent="0.2">
      <c r="A1582" s="6"/>
      <c r="B1582" s="40" t="s">
        <v>60</v>
      </c>
      <c r="C1582" s="31" t="s">
        <v>46</v>
      </c>
      <c r="D1582" s="27">
        <v>0</v>
      </c>
      <c r="E1582" s="28">
        <v>0</v>
      </c>
      <c r="F1582" s="28">
        <v>0</v>
      </c>
      <c r="G1582" s="28">
        <v>0</v>
      </c>
      <c r="H1582" s="28">
        <v>0</v>
      </c>
      <c r="I1582" s="28">
        <v>0</v>
      </c>
      <c r="J1582" s="28">
        <v>0</v>
      </c>
      <c r="K1582" s="28">
        <v>0</v>
      </c>
      <c r="L1582" s="28">
        <v>0</v>
      </c>
      <c r="M1582" s="28">
        <v>0</v>
      </c>
      <c r="N1582" s="28">
        <v>0</v>
      </c>
      <c r="O1582" s="28">
        <v>3</v>
      </c>
      <c r="P1582" s="28">
        <v>3</v>
      </c>
      <c r="Q1582" s="28">
        <v>3</v>
      </c>
      <c r="R1582" s="28">
        <v>3</v>
      </c>
      <c r="S1582" s="28">
        <v>3</v>
      </c>
      <c r="T1582" s="28">
        <v>4.5999999999999996</v>
      </c>
      <c r="U1582" s="28">
        <v>4.5999999999999996</v>
      </c>
      <c r="V1582" s="28">
        <v>4.5999999999999996</v>
      </c>
      <c r="W1582" s="28">
        <v>4.5999999999999996</v>
      </c>
      <c r="X1582" s="28">
        <v>4.5999999999999996</v>
      </c>
      <c r="Y1582" s="28">
        <v>4.5999999999999996</v>
      </c>
      <c r="Z1582" s="28">
        <v>4.5999999999999996</v>
      </c>
      <c r="AA1582" s="28">
        <v>4.5999999999999996</v>
      </c>
      <c r="AB1582" s="28">
        <v>4.5999999999999996</v>
      </c>
      <c r="AC1582" s="28">
        <v>4.5999999999999996</v>
      </c>
      <c r="AD1582" s="28">
        <v>4.5999999999999996</v>
      </c>
      <c r="AE1582" s="28">
        <v>4.5999999999999996</v>
      </c>
      <c r="AF1582" s="28">
        <v>4.5999999999999996</v>
      </c>
      <c r="AG1582" s="28">
        <v>4.5999999999999996</v>
      </c>
      <c r="AH1582" s="28">
        <v>4.5999999999999996</v>
      </c>
      <c r="AI1582" s="28">
        <v>4.5999999999999996</v>
      </c>
      <c r="AJ1582" s="28">
        <v>4.5999999999999996</v>
      </c>
      <c r="AK1582" s="28">
        <v>4.5999999999999996</v>
      </c>
      <c r="AL1582" s="28">
        <v>4.5999999999999996</v>
      </c>
      <c r="AM1582" s="28">
        <v>4.5999999999999996</v>
      </c>
      <c r="AN1582" s="28">
        <v>4.5999999999999996</v>
      </c>
      <c r="AO1582" s="28">
        <v>4.5999999999999996</v>
      </c>
      <c r="AP1582" s="28">
        <v>4.5999999999999996</v>
      </c>
      <c r="AQ1582" s="28">
        <v>4.5999999999999996</v>
      </c>
      <c r="AR1582" s="28">
        <v>4.5999999999999996</v>
      </c>
      <c r="AS1582" s="28">
        <v>4.5999999999999996</v>
      </c>
      <c r="AT1582" s="28">
        <v>4.5999999999999996</v>
      </c>
      <c r="AU1582" s="28">
        <v>4.5999999999999996</v>
      </c>
      <c r="AV1582" s="28">
        <v>4.5999999999999996</v>
      </c>
      <c r="AW1582" s="28">
        <v>4.5999999999999996</v>
      </c>
      <c r="AX1582" s="28">
        <v>4.5999999999999996</v>
      </c>
      <c r="AY1582" s="28">
        <v>4.5999999999999996</v>
      </c>
      <c r="AZ1582" s="28">
        <v>4.5999999999999996</v>
      </c>
      <c r="BA1582" s="28">
        <v>4.5999999999999996</v>
      </c>
      <c r="BB1582" s="28">
        <v>4.5999999999999996</v>
      </c>
      <c r="BC1582" s="28">
        <v>4.5999999999999996</v>
      </c>
      <c r="BD1582" s="28">
        <v>4.5999999999999996</v>
      </c>
      <c r="BE1582" s="28">
        <v>4.5999999999999996</v>
      </c>
      <c r="BF1582" s="28">
        <v>4.5999999999999996</v>
      </c>
      <c r="BG1582" s="28">
        <v>4.5999999999999996</v>
      </c>
      <c r="BH1582" s="28">
        <v>4.5999999999999996</v>
      </c>
      <c r="BI1582" s="28">
        <v>4.5999999999999996</v>
      </c>
      <c r="BJ1582" s="28">
        <v>4.5999999999999996</v>
      </c>
      <c r="BK1582" s="28">
        <v>4.5999999999999996</v>
      </c>
      <c r="BL1582" s="28">
        <v>4.5999999999999996</v>
      </c>
      <c r="BM1582" t="s">
        <v>100</v>
      </c>
    </row>
    <row r="1583" spans="1:65" x14ac:dyDescent="0.2">
      <c r="A1583" s="6"/>
      <c r="B1583" s="40" t="s">
        <v>60</v>
      </c>
      <c r="C1583" s="24" t="s">
        <v>74</v>
      </c>
      <c r="D1583" s="35">
        <v>0</v>
      </c>
      <c r="E1583" s="29">
        <v>0</v>
      </c>
      <c r="F1583" s="29">
        <v>0</v>
      </c>
      <c r="G1583" s="29">
        <v>0</v>
      </c>
      <c r="H1583" s="29">
        <v>0</v>
      </c>
      <c r="I1583" s="29">
        <v>0</v>
      </c>
      <c r="J1583" s="29">
        <v>0</v>
      </c>
      <c r="K1583" s="29">
        <v>0</v>
      </c>
      <c r="L1583" s="29">
        <v>0</v>
      </c>
      <c r="M1583" s="29">
        <v>0</v>
      </c>
      <c r="N1583" s="29">
        <v>0</v>
      </c>
      <c r="O1583" s="29">
        <v>3</v>
      </c>
      <c r="P1583" s="29">
        <v>3</v>
      </c>
      <c r="Q1583" s="29">
        <v>3</v>
      </c>
      <c r="R1583" s="29">
        <v>3</v>
      </c>
      <c r="S1583" s="29">
        <v>3</v>
      </c>
      <c r="T1583" s="29">
        <v>4.5999999999999996</v>
      </c>
      <c r="U1583" s="29">
        <v>4.5999999999999996</v>
      </c>
      <c r="V1583" s="29">
        <v>4.5999999999999996</v>
      </c>
      <c r="W1583" s="29">
        <v>4.5999999999999996</v>
      </c>
      <c r="X1583" s="26">
        <v>0</v>
      </c>
      <c r="Y1583" s="26">
        <v>0</v>
      </c>
      <c r="Z1583" s="26">
        <v>0</v>
      </c>
      <c r="AA1583" s="26">
        <v>0</v>
      </c>
      <c r="AB1583" s="26">
        <v>0</v>
      </c>
      <c r="AC1583" s="26">
        <v>0</v>
      </c>
      <c r="AD1583" s="26">
        <v>0</v>
      </c>
      <c r="AE1583" s="26">
        <v>0</v>
      </c>
      <c r="AF1583" s="26">
        <v>0</v>
      </c>
      <c r="AG1583" s="26">
        <v>0</v>
      </c>
      <c r="AH1583" s="26">
        <v>0</v>
      </c>
      <c r="AI1583" s="26"/>
      <c r="AJ1583" s="26"/>
      <c r="AK1583" s="26"/>
      <c r="AL1583" s="26"/>
      <c r="AM1583" s="26"/>
      <c r="AN1583" s="26"/>
      <c r="AO1583" s="26"/>
      <c r="AP1583" s="26"/>
      <c r="AQ1583" s="26"/>
      <c r="AR1583" s="26"/>
      <c r="AS1583" s="26"/>
      <c r="AT1583" s="26"/>
      <c r="AU1583" s="26"/>
      <c r="AV1583" s="26"/>
      <c r="AW1583" s="26"/>
      <c r="AX1583" s="26"/>
      <c r="AY1583" s="26"/>
      <c r="AZ1583" s="26"/>
      <c r="BA1583" s="26"/>
      <c r="BB1583" s="26"/>
      <c r="BC1583" s="26"/>
      <c r="BD1583" s="26"/>
      <c r="BE1583" s="26"/>
      <c r="BF1583" s="26"/>
      <c r="BG1583" s="26"/>
      <c r="BH1583" s="26"/>
      <c r="BI1583" s="26"/>
      <c r="BJ1583" s="26"/>
      <c r="BK1583" s="26"/>
      <c r="BL1583" s="41"/>
      <c r="BM1583" t="s">
        <v>100</v>
      </c>
    </row>
    <row r="1584" spans="1:65" x14ac:dyDescent="0.2">
      <c r="A1584" s="6"/>
      <c r="B1584" s="40" t="s">
        <v>60</v>
      </c>
      <c r="C1584" s="24" t="s">
        <v>83</v>
      </c>
      <c r="D1584" s="25"/>
      <c r="E1584" s="26"/>
      <c r="F1584" s="26"/>
      <c r="G1584" s="26"/>
      <c r="H1584" s="26"/>
      <c r="I1584" s="26"/>
      <c r="J1584" s="26"/>
      <c r="K1584" s="26"/>
      <c r="L1584" s="26"/>
      <c r="M1584" s="26"/>
      <c r="N1584" s="26"/>
      <c r="O1584" s="26"/>
      <c r="P1584" s="26"/>
      <c r="Q1584" s="26"/>
      <c r="R1584" s="26"/>
      <c r="S1584" s="26"/>
      <c r="T1584" s="26"/>
      <c r="U1584" s="26"/>
      <c r="V1584" s="26"/>
      <c r="W1584" s="30"/>
      <c r="X1584" s="30"/>
      <c r="Y1584" s="30"/>
      <c r="Z1584" s="30"/>
      <c r="AA1584" s="30"/>
      <c r="AB1584" s="30"/>
      <c r="AC1584" s="30"/>
      <c r="AD1584" s="30"/>
      <c r="AE1584" s="30"/>
      <c r="AF1584" s="30"/>
      <c r="AG1584" s="30"/>
      <c r="AH1584" s="30"/>
      <c r="AI1584" s="30"/>
      <c r="AJ1584" s="30"/>
      <c r="AK1584" s="30"/>
      <c r="AL1584" s="30"/>
      <c r="AM1584" s="30"/>
      <c r="AN1584" s="30"/>
      <c r="AO1584" s="30"/>
      <c r="AP1584" s="30"/>
      <c r="AQ1584" s="30"/>
      <c r="AR1584" s="30"/>
      <c r="AS1584" s="30"/>
      <c r="AT1584" s="30"/>
      <c r="AU1584" s="30"/>
      <c r="AV1584" s="30"/>
      <c r="AW1584" s="30"/>
      <c r="AX1584" s="30"/>
      <c r="AY1584" s="30"/>
      <c r="AZ1584" s="30"/>
      <c r="BA1584" s="30"/>
      <c r="BB1584" s="30"/>
      <c r="BC1584" s="30"/>
      <c r="BD1584" s="30"/>
      <c r="BE1584" s="30"/>
      <c r="BF1584" s="30"/>
      <c r="BG1584" s="30"/>
      <c r="BH1584" s="30"/>
      <c r="BI1584" s="30"/>
      <c r="BJ1584" s="30"/>
      <c r="BK1584" s="30"/>
      <c r="BL1584" s="43"/>
      <c r="BM1584" t="s">
        <v>100</v>
      </c>
    </row>
    <row r="1585" spans="1:65" x14ac:dyDescent="0.2">
      <c r="A1585" s="6"/>
      <c r="B1585" s="40" t="s">
        <v>60</v>
      </c>
      <c r="C1585" s="24" t="s">
        <v>75</v>
      </c>
      <c r="D1585" s="25"/>
      <c r="E1585" s="26"/>
      <c r="F1585" s="26"/>
      <c r="G1585" s="26"/>
      <c r="H1585" s="26"/>
      <c r="I1585" s="26"/>
      <c r="J1585" s="26"/>
      <c r="K1585" s="26"/>
      <c r="L1585" s="26"/>
      <c r="M1585" s="26"/>
      <c r="N1585" s="26"/>
      <c r="O1585" s="26"/>
      <c r="P1585" s="26"/>
      <c r="Q1585" s="26"/>
      <c r="R1585" s="26"/>
      <c r="S1585" s="26"/>
      <c r="T1585" s="26"/>
      <c r="U1585" s="26"/>
      <c r="V1585" s="26"/>
      <c r="W1585" s="26"/>
      <c r="X1585" s="26"/>
      <c r="Y1585" s="26"/>
      <c r="Z1585" s="26"/>
      <c r="AA1585" s="26"/>
      <c r="AB1585" s="26"/>
      <c r="AC1585" s="26"/>
      <c r="AD1585" s="26"/>
      <c r="AE1585" s="26"/>
      <c r="AF1585" s="26"/>
      <c r="AG1585" s="26"/>
      <c r="AH1585" s="26"/>
      <c r="AI1585" s="26"/>
      <c r="AJ1585" s="26"/>
      <c r="AK1585" s="26"/>
      <c r="AL1585" s="26"/>
      <c r="AM1585" s="26"/>
      <c r="AN1585" s="26"/>
      <c r="AO1585" s="26"/>
      <c r="AP1585" s="26"/>
      <c r="AQ1585" s="26"/>
      <c r="AR1585" s="26"/>
      <c r="AS1585" s="26"/>
      <c r="AT1585" s="26"/>
      <c r="AU1585" s="26"/>
      <c r="AV1585" s="26"/>
      <c r="AW1585" s="26"/>
      <c r="AX1585" s="26"/>
      <c r="AY1585" s="26"/>
      <c r="AZ1585" s="26"/>
      <c r="BA1585" s="26"/>
      <c r="BB1585" s="26"/>
      <c r="BC1585" s="26"/>
      <c r="BD1585" s="26"/>
      <c r="BE1585" s="26"/>
      <c r="BF1585" s="26"/>
      <c r="BG1585" s="26"/>
      <c r="BH1585" s="26"/>
      <c r="BI1585" s="26"/>
      <c r="BJ1585" s="26"/>
      <c r="BK1585" s="26"/>
      <c r="BL1585" s="41"/>
      <c r="BM1585" t="s">
        <v>100</v>
      </c>
    </row>
    <row r="1586" spans="1:65" x14ac:dyDescent="0.2">
      <c r="A1586" s="6"/>
      <c r="B1586" s="40" t="s">
        <v>60</v>
      </c>
      <c r="C1586" s="24" t="s">
        <v>79</v>
      </c>
      <c r="D1586" s="25"/>
      <c r="E1586" s="26"/>
      <c r="F1586" s="26"/>
      <c r="G1586" s="26"/>
      <c r="H1586" s="26"/>
      <c r="I1586" s="26"/>
      <c r="J1586" s="26"/>
      <c r="K1586" s="26"/>
      <c r="L1586" s="26"/>
      <c r="M1586" s="26"/>
      <c r="N1586" s="26"/>
      <c r="O1586" s="26"/>
      <c r="P1586" s="26"/>
      <c r="Q1586" s="26"/>
      <c r="R1586" s="26"/>
      <c r="S1586" s="26"/>
      <c r="T1586" s="26"/>
      <c r="U1586" s="26"/>
      <c r="V1586" s="26"/>
      <c r="W1586" s="26"/>
      <c r="X1586" s="26"/>
      <c r="Y1586" s="26"/>
      <c r="Z1586" s="26"/>
      <c r="AA1586" s="26"/>
      <c r="AB1586" s="26"/>
      <c r="AC1586" s="26"/>
      <c r="AD1586" s="26"/>
      <c r="AE1586" s="26"/>
      <c r="AF1586" s="26"/>
      <c r="AG1586" s="26"/>
      <c r="AH1586" s="26"/>
      <c r="AI1586" s="26"/>
      <c r="AJ1586" s="26"/>
      <c r="AK1586" s="26"/>
      <c r="AL1586" s="26"/>
      <c r="AM1586" s="26"/>
      <c r="AN1586" s="26"/>
      <c r="AO1586" s="26"/>
      <c r="AP1586" s="26"/>
      <c r="AQ1586" s="26"/>
      <c r="AR1586" s="26"/>
      <c r="AS1586" s="26"/>
      <c r="AT1586" s="26"/>
      <c r="AU1586" s="26"/>
      <c r="AV1586" s="26"/>
      <c r="AW1586" s="26"/>
      <c r="AX1586" s="26"/>
      <c r="AY1586" s="26"/>
      <c r="AZ1586" s="26"/>
      <c r="BA1586" s="26"/>
      <c r="BB1586" s="26"/>
      <c r="BC1586" s="26"/>
      <c r="BD1586" s="26"/>
      <c r="BE1586" s="26"/>
      <c r="BF1586" s="26"/>
      <c r="BG1586" s="26"/>
      <c r="BH1586" s="26"/>
      <c r="BI1586" s="26"/>
      <c r="BJ1586" s="26"/>
      <c r="BK1586" s="26"/>
      <c r="BL1586" s="41"/>
      <c r="BM1586" t="s">
        <v>100</v>
      </c>
    </row>
    <row r="1587" spans="1:65" x14ac:dyDescent="0.2">
      <c r="A1587" s="6"/>
      <c r="B1587" s="40" t="s">
        <v>60</v>
      </c>
      <c r="C1587" s="24" t="s">
        <v>80</v>
      </c>
      <c r="D1587" s="25"/>
      <c r="E1587" s="26"/>
      <c r="F1587" s="26"/>
      <c r="G1587" s="26"/>
      <c r="H1587" s="26"/>
      <c r="I1587" s="26"/>
      <c r="J1587" s="26"/>
      <c r="K1587" s="26"/>
      <c r="L1587" s="26"/>
      <c r="M1587" s="26"/>
      <c r="N1587" s="26"/>
      <c r="O1587" s="26"/>
      <c r="P1587" s="26"/>
      <c r="Q1587" s="26"/>
      <c r="R1587" s="26"/>
      <c r="S1587" s="26"/>
      <c r="T1587" s="26"/>
      <c r="U1587" s="26"/>
      <c r="V1587" s="26"/>
      <c r="W1587" s="26"/>
      <c r="X1587" s="26"/>
      <c r="Y1587" s="26"/>
      <c r="Z1587" s="26"/>
      <c r="AA1587" s="26"/>
      <c r="AB1587" s="26"/>
      <c r="AC1587" s="26"/>
      <c r="AD1587" s="26"/>
      <c r="AE1587" s="26"/>
      <c r="AF1587" s="26"/>
      <c r="AG1587" s="26"/>
      <c r="AH1587" s="26"/>
      <c r="AI1587" s="26"/>
      <c r="AJ1587" s="26"/>
      <c r="AK1587" s="26"/>
      <c r="AL1587" s="26"/>
      <c r="AM1587" s="26"/>
      <c r="AN1587" s="26"/>
      <c r="AO1587" s="26"/>
      <c r="AP1587" s="26"/>
      <c r="AQ1587" s="26"/>
      <c r="AR1587" s="26"/>
      <c r="AS1587" s="26"/>
      <c r="AT1587" s="26"/>
      <c r="AU1587" s="26"/>
      <c r="AV1587" s="26"/>
      <c r="AW1587" s="26"/>
      <c r="AX1587" s="26"/>
      <c r="AY1587" s="26"/>
      <c r="AZ1587" s="26"/>
      <c r="BA1587" s="26"/>
      <c r="BB1587" s="26"/>
      <c r="BC1587" s="26"/>
      <c r="BD1587" s="26"/>
      <c r="BE1587" s="26"/>
      <c r="BF1587" s="26"/>
      <c r="BG1587" s="26"/>
      <c r="BH1587" s="26"/>
      <c r="BI1587" s="26"/>
      <c r="BJ1587" s="26"/>
      <c r="BK1587" s="26"/>
      <c r="BL1587" s="41"/>
      <c r="BM1587" t="s">
        <v>100</v>
      </c>
    </row>
    <row r="1588" spans="1:65" x14ac:dyDescent="0.2">
      <c r="A1588" s="6"/>
      <c r="B1588" s="40" t="s">
        <v>60</v>
      </c>
      <c r="C1588" s="24" t="s">
        <v>78</v>
      </c>
      <c r="D1588" s="25"/>
      <c r="E1588" s="26"/>
      <c r="F1588" s="26"/>
      <c r="G1588" s="26"/>
      <c r="H1588" s="26"/>
      <c r="I1588" s="26"/>
      <c r="J1588" s="26"/>
      <c r="K1588" s="26"/>
      <c r="L1588" s="26"/>
      <c r="M1588" s="26"/>
      <c r="N1588" s="26"/>
      <c r="O1588" s="26"/>
      <c r="P1588" s="26"/>
      <c r="Q1588" s="26"/>
      <c r="R1588" s="26"/>
      <c r="S1588" s="26"/>
      <c r="T1588" s="26"/>
      <c r="U1588" s="26"/>
      <c r="V1588" s="26"/>
      <c r="W1588" s="26"/>
      <c r="X1588" s="26"/>
      <c r="Y1588" s="26"/>
      <c r="Z1588" s="26"/>
      <c r="AA1588" s="26"/>
      <c r="AB1588" s="26"/>
      <c r="AC1588" s="26"/>
      <c r="AD1588" s="26"/>
      <c r="AE1588" s="26"/>
      <c r="AF1588" s="26"/>
      <c r="AG1588" s="26"/>
      <c r="AH1588" s="26"/>
      <c r="AI1588" s="26"/>
      <c r="AJ1588" s="26"/>
      <c r="AK1588" s="26"/>
      <c r="AL1588" s="26"/>
      <c r="AM1588" s="26"/>
      <c r="AN1588" s="26"/>
      <c r="AO1588" s="26"/>
      <c r="AP1588" s="26"/>
      <c r="AQ1588" s="26"/>
      <c r="AR1588" s="26"/>
      <c r="AS1588" s="26"/>
      <c r="AT1588" s="26"/>
      <c r="AU1588" s="26"/>
      <c r="AV1588" s="26"/>
      <c r="AW1588" s="26"/>
      <c r="AX1588" s="26"/>
      <c r="AY1588" s="26"/>
      <c r="AZ1588" s="26"/>
      <c r="BA1588" s="26"/>
      <c r="BB1588" s="26"/>
      <c r="BC1588" s="26"/>
      <c r="BD1588" s="26"/>
      <c r="BE1588" s="26"/>
      <c r="BF1588" s="26"/>
      <c r="BG1588" s="26"/>
      <c r="BH1588" s="26"/>
      <c r="BI1588" s="26"/>
      <c r="BJ1588" s="26"/>
      <c r="BK1588" s="26"/>
      <c r="BL1588" s="41"/>
      <c r="BM1588" t="s">
        <v>100</v>
      </c>
    </row>
    <row r="1589" spans="1:65" x14ac:dyDescent="0.2">
      <c r="A1589" s="6"/>
      <c r="B1589" s="40" t="s">
        <v>60</v>
      </c>
      <c r="C1589" s="31" t="s">
        <v>5</v>
      </c>
      <c r="D1589" s="27">
        <v>0</v>
      </c>
      <c r="E1589" s="28">
        <v>0</v>
      </c>
      <c r="F1589" s="28">
        <v>0</v>
      </c>
      <c r="G1589" s="28">
        <v>0</v>
      </c>
      <c r="H1589" s="28">
        <v>0</v>
      </c>
      <c r="I1589" s="28">
        <v>0</v>
      </c>
      <c r="J1589" s="28">
        <v>0</v>
      </c>
      <c r="K1589" s="28">
        <v>0</v>
      </c>
      <c r="L1589" s="28">
        <v>0</v>
      </c>
      <c r="M1589" s="28">
        <v>0</v>
      </c>
      <c r="N1589" s="28">
        <v>0</v>
      </c>
      <c r="O1589" s="28">
        <v>0</v>
      </c>
      <c r="P1589" s="28">
        <v>0</v>
      </c>
      <c r="Q1589" s="28">
        <v>0</v>
      </c>
      <c r="R1589" s="28">
        <v>0</v>
      </c>
      <c r="S1589" s="28">
        <v>0</v>
      </c>
      <c r="T1589" s="28">
        <v>0</v>
      </c>
      <c r="U1589" s="28">
        <v>0</v>
      </c>
      <c r="V1589" s="28">
        <v>0</v>
      </c>
      <c r="W1589" s="28">
        <v>0</v>
      </c>
      <c r="X1589" s="28">
        <v>0</v>
      </c>
      <c r="Y1589" s="28">
        <v>0</v>
      </c>
      <c r="Z1589" s="28">
        <v>0</v>
      </c>
      <c r="AA1589" s="28">
        <v>0</v>
      </c>
      <c r="AB1589" s="28">
        <v>0</v>
      </c>
      <c r="AC1589" s="28">
        <v>0</v>
      </c>
      <c r="AD1589" s="28">
        <v>0</v>
      </c>
      <c r="AE1589" s="28">
        <v>0</v>
      </c>
      <c r="AF1589" s="28">
        <v>0</v>
      </c>
      <c r="AG1589" s="28">
        <v>0</v>
      </c>
      <c r="AH1589" s="28">
        <v>0</v>
      </c>
      <c r="AI1589" s="28">
        <v>0</v>
      </c>
      <c r="AJ1589" s="28">
        <v>0</v>
      </c>
      <c r="AK1589" s="28">
        <v>0</v>
      </c>
      <c r="AL1589" s="28">
        <v>0</v>
      </c>
      <c r="AM1589" s="28">
        <v>0</v>
      </c>
      <c r="AN1589" s="28">
        <v>0</v>
      </c>
      <c r="AO1589" s="28">
        <v>0</v>
      </c>
      <c r="AP1589" s="28">
        <v>0</v>
      </c>
      <c r="AQ1589" s="28">
        <v>0</v>
      </c>
      <c r="AR1589" s="28">
        <v>0</v>
      </c>
      <c r="AS1589" s="28">
        <v>0</v>
      </c>
      <c r="AT1589" s="28">
        <v>0</v>
      </c>
      <c r="AU1589" s="28">
        <v>0</v>
      </c>
      <c r="AV1589" s="28">
        <v>0</v>
      </c>
      <c r="AW1589" s="28">
        <v>0</v>
      </c>
      <c r="AX1589" s="28">
        <v>0</v>
      </c>
      <c r="AY1589" s="28">
        <v>0</v>
      </c>
      <c r="AZ1589" s="28">
        <v>0</v>
      </c>
      <c r="BA1589" s="28">
        <v>0</v>
      </c>
      <c r="BB1589" s="28">
        <v>0</v>
      </c>
      <c r="BC1589" s="28">
        <v>0</v>
      </c>
      <c r="BD1589" s="28">
        <v>0</v>
      </c>
      <c r="BE1589" s="28">
        <v>0</v>
      </c>
      <c r="BF1589" s="28">
        <v>0</v>
      </c>
      <c r="BG1589" s="28">
        <v>0</v>
      </c>
      <c r="BH1589" s="28">
        <v>0</v>
      </c>
      <c r="BI1589" s="28">
        <v>0</v>
      </c>
      <c r="BJ1589" s="28">
        <v>0</v>
      </c>
      <c r="BK1589" s="28">
        <v>0</v>
      </c>
      <c r="BL1589" s="42">
        <v>0</v>
      </c>
      <c r="BM1589" t="s">
        <v>100</v>
      </c>
    </row>
    <row r="1590" spans="1:65" x14ac:dyDescent="0.2">
      <c r="A1590" s="6"/>
      <c r="B1590" s="40" t="s">
        <v>60</v>
      </c>
      <c r="C1590" s="24" t="s">
        <v>74</v>
      </c>
      <c r="D1590" s="35">
        <v>0</v>
      </c>
      <c r="E1590" s="29">
        <v>0</v>
      </c>
      <c r="F1590" s="29">
        <v>0</v>
      </c>
      <c r="G1590" s="29">
        <v>0</v>
      </c>
      <c r="H1590" s="29">
        <v>0</v>
      </c>
      <c r="I1590" s="29">
        <v>0</v>
      </c>
      <c r="J1590" s="29">
        <v>0</v>
      </c>
      <c r="K1590" s="29">
        <v>0</v>
      </c>
      <c r="L1590" s="29">
        <v>0</v>
      </c>
      <c r="M1590" s="29">
        <v>0</v>
      </c>
      <c r="N1590" s="29">
        <v>0</v>
      </c>
      <c r="O1590" s="29">
        <v>0</v>
      </c>
      <c r="P1590" s="29">
        <v>0</v>
      </c>
      <c r="Q1590" s="29">
        <v>0</v>
      </c>
      <c r="R1590" s="29">
        <v>0</v>
      </c>
      <c r="S1590" s="29">
        <v>0</v>
      </c>
      <c r="T1590" s="29">
        <v>0</v>
      </c>
      <c r="U1590" s="29">
        <v>0</v>
      </c>
      <c r="V1590" s="29">
        <v>0</v>
      </c>
      <c r="W1590" s="29">
        <v>0</v>
      </c>
      <c r="X1590" s="26">
        <v>0</v>
      </c>
      <c r="Y1590" s="26">
        <v>0</v>
      </c>
      <c r="Z1590" s="26">
        <v>0</v>
      </c>
      <c r="AA1590" s="26">
        <v>0</v>
      </c>
      <c r="AB1590" s="26">
        <v>0</v>
      </c>
      <c r="AC1590" s="26">
        <v>0</v>
      </c>
      <c r="AD1590" s="26">
        <v>0</v>
      </c>
      <c r="AE1590" s="26">
        <v>0</v>
      </c>
      <c r="AF1590" s="26">
        <v>0</v>
      </c>
      <c r="AG1590" s="26">
        <v>0</v>
      </c>
      <c r="AH1590" s="26">
        <v>0</v>
      </c>
      <c r="AI1590" s="26"/>
      <c r="AJ1590" s="26"/>
      <c r="AK1590" s="26"/>
      <c r="AL1590" s="26"/>
      <c r="AM1590" s="26"/>
      <c r="AN1590" s="26"/>
      <c r="AO1590" s="26"/>
      <c r="AP1590" s="26"/>
      <c r="AQ1590" s="26"/>
      <c r="AR1590" s="26"/>
      <c r="AS1590" s="26"/>
      <c r="AT1590" s="26"/>
      <c r="AU1590" s="26"/>
      <c r="AV1590" s="26"/>
      <c r="AW1590" s="26"/>
      <c r="AX1590" s="26"/>
      <c r="AY1590" s="26"/>
      <c r="AZ1590" s="26"/>
      <c r="BA1590" s="26"/>
      <c r="BB1590" s="26"/>
      <c r="BC1590" s="26"/>
      <c r="BD1590" s="26"/>
      <c r="BE1590" s="26"/>
      <c r="BF1590" s="26"/>
      <c r="BG1590" s="26"/>
      <c r="BH1590" s="26"/>
      <c r="BI1590" s="26"/>
      <c r="BJ1590" s="26"/>
      <c r="BK1590" s="26"/>
      <c r="BL1590" s="41"/>
      <c r="BM1590" t="s">
        <v>100</v>
      </c>
    </row>
    <row r="1591" spans="1:65" x14ac:dyDescent="0.2">
      <c r="A1591" s="6"/>
      <c r="B1591" s="40" t="s">
        <v>60</v>
      </c>
      <c r="C1591" s="24" t="s">
        <v>83</v>
      </c>
      <c r="D1591" s="25"/>
      <c r="E1591" s="26"/>
      <c r="F1591" s="26"/>
      <c r="G1591" s="26"/>
      <c r="H1591" s="26"/>
      <c r="I1591" s="26"/>
      <c r="J1591" s="26"/>
      <c r="K1591" s="26"/>
      <c r="L1591" s="26"/>
      <c r="M1591" s="26"/>
      <c r="N1591" s="26"/>
      <c r="O1591" s="26"/>
      <c r="P1591" s="26"/>
      <c r="Q1591" s="26"/>
      <c r="R1591" s="26"/>
      <c r="S1591" s="26"/>
      <c r="T1591" s="26"/>
      <c r="U1591" s="26"/>
      <c r="V1591" s="26"/>
      <c r="W1591" s="30"/>
      <c r="X1591" s="30"/>
      <c r="Y1591" s="30"/>
      <c r="Z1591" s="30"/>
      <c r="AA1591" s="30"/>
      <c r="AB1591" s="30"/>
      <c r="AC1591" s="30"/>
      <c r="AD1591" s="30"/>
      <c r="AE1591" s="30"/>
      <c r="AF1591" s="30"/>
      <c r="AG1591" s="30"/>
      <c r="AH1591" s="30"/>
      <c r="AI1591" s="30"/>
      <c r="AJ1591" s="30"/>
      <c r="AK1591" s="30"/>
      <c r="AL1591" s="30"/>
      <c r="AM1591" s="30"/>
      <c r="AN1591" s="30"/>
      <c r="AO1591" s="30"/>
      <c r="AP1591" s="30"/>
      <c r="AQ1591" s="30"/>
      <c r="AR1591" s="30"/>
      <c r="AS1591" s="30"/>
      <c r="AT1591" s="30"/>
      <c r="AU1591" s="30"/>
      <c r="AV1591" s="30"/>
      <c r="AW1591" s="30"/>
      <c r="AX1591" s="30"/>
      <c r="AY1591" s="30"/>
      <c r="AZ1591" s="30"/>
      <c r="BA1591" s="30"/>
      <c r="BB1591" s="30"/>
      <c r="BC1591" s="30"/>
      <c r="BD1591" s="30"/>
      <c r="BE1591" s="30"/>
      <c r="BF1591" s="30"/>
      <c r="BG1591" s="30"/>
      <c r="BH1591" s="30"/>
      <c r="BI1591" s="30"/>
      <c r="BJ1591" s="30"/>
      <c r="BK1591" s="30"/>
      <c r="BL1591" s="43"/>
      <c r="BM1591" t="s">
        <v>100</v>
      </c>
    </row>
    <row r="1592" spans="1:65" x14ac:dyDescent="0.2">
      <c r="A1592" s="6"/>
      <c r="B1592" s="40" t="s">
        <v>60</v>
      </c>
      <c r="C1592" s="24" t="s">
        <v>75</v>
      </c>
      <c r="D1592" s="25"/>
      <c r="E1592" s="26"/>
      <c r="F1592" s="26"/>
      <c r="G1592" s="26"/>
      <c r="H1592" s="26"/>
      <c r="I1592" s="26"/>
      <c r="J1592" s="26"/>
      <c r="K1592" s="26"/>
      <c r="L1592" s="26"/>
      <c r="M1592" s="26"/>
      <c r="N1592" s="26"/>
      <c r="O1592" s="26"/>
      <c r="P1592" s="26"/>
      <c r="Q1592" s="26"/>
      <c r="R1592" s="26"/>
      <c r="S1592" s="26"/>
      <c r="T1592" s="26"/>
      <c r="U1592" s="26"/>
      <c r="V1592" s="26"/>
      <c r="W1592" s="26"/>
      <c r="X1592" s="26"/>
      <c r="Y1592" s="26"/>
      <c r="Z1592" s="26"/>
      <c r="AA1592" s="26"/>
      <c r="AB1592" s="26"/>
      <c r="AC1592" s="26"/>
      <c r="AD1592" s="26"/>
      <c r="AE1592" s="26"/>
      <c r="AF1592" s="26"/>
      <c r="AG1592" s="26"/>
      <c r="AH1592" s="26"/>
      <c r="AI1592" s="26"/>
      <c r="AJ1592" s="26"/>
      <c r="AK1592" s="26"/>
      <c r="AL1592" s="26"/>
      <c r="AM1592" s="26"/>
      <c r="AN1592" s="26"/>
      <c r="AO1592" s="26"/>
      <c r="AP1592" s="26"/>
      <c r="AQ1592" s="26"/>
      <c r="AR1592" s="26"/>
      <c r="AS1592" s="26"/>
      <c r="AT1592" s="26"/>
      <c r="AU1592" s="26"/>
      <c r="AV1592" s="26"/>
      <c r="AW1592" s="26"/>
      <c r="AX1592" s="26"/>
      <c r="AY1592" s="26"/>
      <c r="AZ1592" s="26"/>
      <c r="BA1592" s="26"/>
      <c r="BB1592" s="26"/>
      <c r="BC1592" s="26"/>
      <c r="BD1592" s="26"/>
      <c r="BE1592" s="26"/>
      <c r="BF1592" s="26"/>
      <c r="BG1592" s="26"/>
      <c r="BH1592" s="26"/>
      <c r="BI1592" s="26"/>
      <c r="BJ1592" s="26"/>
      <c r="BK1592" s="26"/>
      <c r="BL1592" s="41"/>
      <c r="BM1592" t="s">
        <v>100</v>
      </c>
    </row>
    <row r="1593" spans="1:65" x14ac:dyDescent="0.2">
      <c r="A1593" s="6"/>
      <c r="B1593" s="40" t="s">
        <v>60</v>
      </c>
      <c r="C1593" s="24" t="s">
        <v>79</v>
      </c>
      <c r="D1593" s="25"/>
      <c r="E1593" s="26"/>
      <c r="F1593" s="26"/>
      <c r="G1593" s="26"/>
      <c r="H1593" s="26"/>
      <c r="I1593" s="26"/>
      <c r="J1593" s="26"/>
      <c r="K1593" s="26"/>
      <c r="L1593" s="26"/>
      <c r="M1593" s="26"/>
      <c r="N1593" s="26"/>
      <c r="O1593" s="26"/>
      <c r="P1593" s="26"/>
      <c r="Q1593" s="26"/>
      <c r="R1593" s="26"/>
      <c r="S1593" s="26"/>
      <c r="T1593" s="26"/>
      <c r="U1593" s="26"/>
      <c r="V1593" s="26"/>
      <c r="W1593" s="26"/>
      <c r="X1593" s="26"/>
      <c r="Y1593" s="26"/>
      <c r="Z1593" s="26"/>
      <c r="AA1593" s="26"/>
      <c r="AB1593" s="26"/>
      <c r="AC1593" s="26"/>
      <c r="AD1593" s="26"/>
      <c r="AE1593" s="26"/>
      <c r="AF1593" s="26"/>
      <c r="AG1593" s="26"/>
      <c r="AH1593" s="26"/>
      <c r="AI1593" s="26"/>
      <c r="AJ1593" s="26"/>
      <c r="AK1593" s="26"/>
      <c r="AL1593" s="26"/>
      <c r="AM1593" s="26"/>
      <c r="AN1593" s="26"/>
      <c r="AO1593" s="26"/>
      <c r="AP1593" s="26"/>
      <c r="AQ1593" s="26"/>
      <c r="AR1593" s="26"/>
      <c r="AS1593" s="26"/>
      <c r="AT1593" s="26"/>
      <c r="AU1593" s="26"/>
      <c r="AV1593" s="26"/>
      <c r="AW1593" s="26"/>
      <c r="AX1593" s="26"/>
      <c r="AY1593" s="26"/>
      <c r="AZ1593" s="26"/>
      <c r="BA1593" s="26"/>
      <c r="BB1593" s="26"/>
      <c r="BC1593" s="26"/>
      <c r="BD1593" s="26"/>
      <c r="BE1593" s="26"/>
      <c r="BF1593" s="26"/>
      <c r="BG1593" s="26"/>
      <c r="BH1593" s="26"/>
      <c r="BI1593" s="26"/>
      <c r="BJ1593" s="26"/>
      <c r="BK1593" s="26"/>
      <c r="BL1593" s="41"/>
      <c r="BM1593" t="s">
        <v>100</v>
      </c>
    </row>
    <row r="1594" spans="1:65" x14ac:dyDescent="0.2">
      <c r="A1594" s="6"/>
      <c r="B1594" s="40" t="s">
        <v>60</v>
      </c>
      <c r="C1594" s="24" t="s">
        <v>80</v>
      </c>
      <c r="D1594" s="25"/>
      <c r="E1594" s="26"/>
      <c r="F1594" s="26"/>
      <c r="G1594" s="26"/>
      <c r="H1594" s="26"/>
      <c r="I1594" s="26"/>
      <c r="J1594" s="26"/>
      <c r="K1594" s="26"/>
      <c r="L1594" s="26"/>
      <c r="M1594" s="26"/>
      <c r="N1594" s="26"/>
      <c r="O1594" s="26"/>
      <c r="P1594" s="26"/>
      <c r="Q1594" s="26"/>
      <c r="R1594" s="26"/>
      <c r="S1594" s="26"/>
      <c r="T1594" s="26"/>
      <c r="U1594" s="26"/>
      <c r="V1594" s="26"/>
      <c r="W1594" s="26"/>
      <c r="X1594" s="26"/>
      <c r="Y1594" s="26"/>
      <c r="Z1594" s="26"/>
      <c r="AA1594" s="26"/>
      <c r="AB1594" s="26"/>
      <c r="AC1594" s="26"/>
      <c r="AD1594" s="26"/>
      <c r="AE1594" s="26"/>
      <c r="AF1594" s="26"/>
      <c r="AG1594" s="26"/>
      <c r="AH1594" s="26"/>
      <c r="AI1594" s="26"/>
      <c r="AJ1594" s="26"/>
      <c r="AK1594" s="26"/>
      <c r="AL1594" s="26"/>
      <c r="AM1594" s="26"/>
      <c r="AN1594" s="26"/>
      <c r="AO1594" s="26"/>
      <c r="AP1594" s="26"/>
      <c r="AQ1594" s="26"/>
      <c r="AR1594" s="26"/>
      <c r="AS1594" s="26"/>
      <c r="AT1594" s="26"/>
      <c r="AU1594" s="26"/>
      <c r="AV1594" s="26"/>
      <c r="AW1594" s="26"/>
      <c r="AX1594" s="26"/>
      <c r="AY1594" s="26"/>
      <c r="AZ1594" s="26"/>
      <c r="BA1594" s="26"/>
      <c r="BB1594" s="26"/>
      <c r="BC1594" s="26"/>
      <c r="BD1594" s="26"/>
      <c r="BE1594" s="26"/>
      <c r="BF1594" s="26"/>
      <c r="BG1594" s="26"/>
      <c r="BH1594" s="26"/>
      <c r="BI1594" s="26"/>
      <c r="BJ1594" s="26"/>
      <c r="BK1594" s="26"/>
      <c r="BL1594" s="41"/>
      <c r="BM1594" t="s">
        <v>100</v>
      </c>
    </row>
    <row r="1595" spans="1:65" x14ac:dyDescent="0.2">
      <c r="A1595" s="6"/>
      <c r="B1595" s="40" t="s">
        <v>60</v>
      </c>
      <c r="C1595" s="24" t="s">
        <v>78</v>
      </c>
      <c r="D1595" s="25"/>
      <c r="E1595" s="26"/>
      <c r="F1595" s="26"/>
      <c r="G1595" s="26"/>
      <c r="H1595" s="26"/>
      <c r="I1595" s="26"/>
      <c r="J1595" s="26"/>
      <c r="K1595" s="26"/>
      <c r="L1595" s="26"/>
      <c r="M1595" s="26"/>
      <c r="N1595" s="26"/>
      <c r="O1595" s="26"/>
      <c r="P1595" s="26"/>
      <c r="Q1595" s="26"/>
      <c r="R1595" s="26"/>
      <c r="S1595" s="26"/>
      <c r="T1595" s="26"/>
      <c r="U1595" s="26"/>
      <c r="V1595" s="26"/>
      <c r="W1595" s="26"/>
      <c r="X1595" s="26"/>
      <c r="Y1595" s="26"/>
      <c r="Z1595" s="26"/>
      <c r="AA1595" s="26"/>
      <c r="AB1595" s="26"/>
      <c r="AC1595" s="26"/>
      <c r="AD1595" s="26"/>
      <c r="AE1595" s="26"/>
      <c r="AF1595" s="26"/>
      <c r="AG1595" s="26"/>
      <c r="AH1595" s="26"/>
      <c r="AI1595" s="26"/>
      <c r="AJ1595" s="26"/>
      <c r="AK1595" s="26"/>
      <c r="AL1595" s="26"/>
      <c r="AM1595" s="26"/>
      <c r="AN1595" s="26"/>
      <c r="AO1595" s="26"/>
      <c r="AP1595" s="26"/>
      <c r="AQ1595" s="26"/>
      <c r="AR1595" s="26"/>
      <c r="AS1595" s="26"/>
      <c r="AT1595" s="26"/>
      <c r="AU1595" s="26"/>
      <c r="AV1595" s="26"/>
      <c r="AW1595" s="26"/>
      <c r="AX1595" s="26"/>
      <c r="AY1595" s="26"/>
      <c r="AZ1595" s="26"/>
      <c r="BA1595" s="26"/>
      <c r="BB1595" s="26"/>
      <c r="BC1595" s="26"/>
      <c r="BD1595" s="26"/>
      <c r="BE1595" s="26"/>
      <c r="BF1595" s="26"/>
      <c r="BG1595" s="26"/>
      <c r="BH1595" s="26"/>
      <c r="BI1595" s="26"/>
      <c r="BJ1595" s="26"/>
      <c r="BK1595" s="26"/>
      <c r="BL1595" s="41"/>
      <c r="BM1595" t="s">
        <v>100</v>
      </c>
    </row>
    <row r="1596" spans="1:65" x14ac:dyDescent="0.2">
      <c r="A1596" s="6"/>
      <c r="B1596" s="40" t="s">
        <v>60</v>
      </c>
      <c r="C1596" s="31" t="s">
        <v>47</v>
      </c>
      <c r="D1596" s="27">
        <v>0</v>
      </c>
      <c r="E1596" s="28">
        <v>0</v>
      </c>
      <c r="F1596" s="28">
        <v>0</v>
      </c>
      <c r="G1596" s="28">
        <v>0</v>
      </c>
      <c r="H1596" s="28">
        <v>0</v>
      </c>
      <c r="I1596" s="28">
        <v>0</v>
      </c>
      <c r="J1596" s="28">
        <v>0</v>
      </c>
      <c r="K1596" s="28">
        <v>0</v>
      </c>
      <c r="L1596" s="28">
        <v>0</v>
      </c>
      <c r="M1596" s="28">
        <v>0</v>
      </c>
      <c r="N1596" s="28">
        <v>0</v>
      </c>
      <c r="O1596" s="28">
        <v>3</v>
      </c>
      <c r="P1596" s="28">
        <v>3</v>
      </c>
      <c r="Q1596" s="28">
        <v>3</v>
      </c>
      <c r="R1596" s="28">
        <v>3</v>
      </c>
      <c r="S1596" s="28">
        <v>3</v>
      </c>
      <c r="T1596" s="28">
        <v>4.5999999999999996</v>
      </c>
      <c r="U1596" s="28">
        <v>4.5999999999999996</v>
      </c>
      <c r="V1596" s="28">
        <v>4.5999999999999996</v>
      </c>
      <c r="W1596" s="28">
        <v>4.5999999999999996</v>
      </c>
      <c r="X1596" s="28">
        <v>4.5999999999999996</v>
      </c>
      <c r="Y1596" s="28">
        <v>4.5999999999999996</v>
      </c>
      <c r="Z1596" s="28">
        <v>4.5999999999999996</v>
      </c>
      <c r="AA1596" s="28">
        <v>4.5999999999999996</v>
      </c>
      <c r="AB1596" s="28">
        <v>4.5999999999999996</v>
      </c>
      <c r="AC1596" s="28">
        <v>4.5999999999999996</v>
      </c>
      <c r="AD1596" s="28">
        <v>4.5999999999999996</v>
      </c>
      <c r="AE1596" s="28">
        <v>4.5999999999999996</v>
      </c>
      <c r="AF1596" s="28">
        <v>4.5999999999999996</v>
      </c>
      <c r="AG1596" s="28">
        <v>4.5999999999999996</v>
      </c>
      <c r="AH1596" s="28">
        <v>4.5999999999999996</v>
      </c>
      <c r="AI1596" s="28">
        <v>4.5999999999999996</v>
      </c>
      <c r="AJ1596" s="28">
        <v>4.5999999999999996</v>
      </c>
      <c r="AK1596" s="28">
        <v>4.5999999999999996</v>
      </c>
      <c r="AL1596" s="28">
        <v>4.5999999999999996</v>
      </c>
      <c r="AM1596" s="28">
        <v>4.5999999999999996</v>
      </c>
      <c r="AN1596" s="28">
        <v>4.5999999999999996</v>
      </c>
      <c r="AO1596" s="28">
        <v>4.5999999999999996</v>
      </c>
      <c r="AP1596" s="28">
        <v>4.5999999999999996</v>
      </c>
      <c r="AQ1596" s="28">
        <v>4.5999999999999996</v>
      </c>
      <c r="AR1596" s="28">
        <v>4.5999999999999996</v>
      </c>
      <c r="AS1596" s="28">
        <v>4.5999999999999996</v>
      </c>
      <c r="AT1596" s="28">
        <v>4.5999999999999996</v>
      </c>
      <c r="AU1596" s="28">
        <v>4.5999999999999996</v>
      </c>
      <c r="AV1596" s="28">
        <v>4.5999999999999996</v>
      </c>
      <c r="AW1596" s="28">
        <v>4.5999999999999996</v>
      </c>
      <c r="AX1596" s="28">
        <v>4.5999999999999996</v>
      </c>
      <c r="AY1596" s="28">
        <v>4.5999999999999996</v>
      </c>
      <c r="AZ1596" s="28">
        <v>4.5999999999999996</v>
      </c>
      <c r="BA1596" s="28">
        <v>4.5999999999999996</v>
      </c>
      <c r="BB1596" s="28">
        <v>4.5999999999999996</v>
      </c>
      <c r="BC1596" s="28">
        <v>4.5999999999999996</v>
      </c>
      <c r="BD1596" s="28">
        <v>4.5999999999999996</v>
      </c>
      <c r="BE1596" s="28">
        <v>4.5999999999999996</v>
      </c>
      <c r="BF1596" s="28">
        <v>4.5999999999999996</v>
      </c>
      <c r="BG1596" s="28">
        <v>4.5999999999999996</v>
      </c>
      <c r="BH1596" s="28">
        <v>4.5999999999999996</v>
      </c>
      <c r="BI1596" s="28">
        <v>4.5999999999999996</v>
      </c>
      <c r="BJ1596" s="28">
        <v>4.5999999999999996</v>
      </c>
      <c r="BK1596" s="28">
        <v>4.5999999999999996</v>
      </c>
      <c r="BL1596" s="42">
        <v>4.5999999999999996</v>
      </c>
      <c r="BM1596" t="s">
        <v>100</v>
      </c>
    </row>
    <row r="1597" spans="1:65" x14ac:dyDescent="0.2">
      <c r="A1597" s="6"/>
      <c r="B1597" s="40" t="s">
        <v>60</v>
      </c>
      <c r="C1597" s="24" t="s">
        <v>74</v>
      </c>
      <c r="D1597" s="35">
        <v>0</v>
      </c>
      <c r="E1597" s="29">
        <v>0</v>
      </c>
      <c r="F1597" s="29">
        <v>0</v>
      </c>
      <c r="G1597" s="29">
        <v>0</v>
      </c>
      <c r="H1597" s="29">
        <v>0</v>
      </c>
      <c r="I1597" s="29">
        <v>0</v>
      </c>
      <c r="J1597" s="29">
        <v>0</v>
      </c>
      <c r="K1597" s="29">
        <v>0</v>
      </c>
      <c r="L1597" s="29">
        <v>0</v>
      </c>
      <c r="M1597" s="29">
        <v>0</v>
      </c>
      <c r="N1597" s="29">
        <v>0</v>
      </c>
      <c r="O1597" s="29">
        <v>3</v>
      </c>
      <c r="P1597" s="29">
        <v>3</v>
      </c>
      <c r="Q1597" s="29">
        <v>3</v>
      </c>
      <c r="R1597" s="29">
        <v>3</v>
      </c>
      <c r="S1597" s="29">
        <v>3</v>
      </c>
      <c r="T1597" s="29">
        <v>4.5999999999999996</v>
      </c>
      <c r="U1597" s="29">
        <v>4.5999999999999996</v>
      </c>
      <c r="V1597" s="29">
        <v>4.5999999999999996</v>
      </c>
      <c r="W1597" s="29">
        <v>4.5999999999999996</v>
      </c>
      <c r="X1597" s="26">
        <v>0</v>
      </c>
      <c r="Y1597" s="26">
        <v>0</v>
      </c>
      <c r="Z1597" s="26">
        <v>0</v>
      </c>
      <c r="AA1597" s="26">
        <v>0</v>
      </c>
      <c r="AB1597" s="26">
        <v>0</v>
      </c>
      <c r="AC1597" s="26">
        <v>0</v>
      </c>
      <c r="AD1597" s="26">
        <v>0</v>
      </c>
      <c r="AE1597" s="26">
        <v>0</v>
      </c>
      <c r="AF1597" s="26">
        <v>0</v>
      </c>
      <c r="AG1597" s="26">
        <v>0</v>
      </c>
      <c r="AH1597" s="26">
        <v>0</v>
      </c>
      <c r="AI1597" s="26"/>
      <c r="AJ1597" s="26"/>
      <c r="AK1597" s="26"/>
      <c r="AL1597" s="26"/>
      <c r="AM1597" s="26"/>
      <c r="AN1597" s="26"/>
      <c r="AO1597" s="26"/>
      <c r="AP1597" s="26"/>
      <c r="AQ1597" s="26"/>
      <c r="AR1597" s="26"/>
      <c r="AS1597" s="26"/>
      <c r="AT1597" s="26"/>
      <c r="AU1597" s="26"/>
      <c r="AV1597" s="26"/>
      <c r="AW1597" s="26"/>
      <c r="AX1597" s="26"/>
      <c r="AY1597" s="26"/>
      <c r="AZ1597" s="26"/>
      <c r="BA1597" s="26"/>
      <c r="BB1597" s="26"/>
      <c r="BC1597" s="26"/>
      <c r="BD1597" s="26"/>
      <c r="BE1597" s="26"/>
      <c r="BF1597" s="26"/>
      <c r="BG1597" s="26"/>
      <c r="BH1597" s="26"/>
      <c r="BI1597" s="26"/>
      <c r="BJ1597" s="26"/>
      <c r="BK1597" s="26"/>
      <c r="BL1597" s="41"/>
      <c r="BM1597" t="s">
        <v>100</v>
      </c>
    </row>
    <row r="1598" spans="1:65" x14ac:dyDescent="0.2">
      <c r="A1598" s="6"/>
      <c r="B1598" s="40" t="s">
        <v>60</v>
      </c>
      <c r="C1598" s="24" t="s">
        <v>83</v>
      </c>
      <c r="D1598" s="25"/>
      <c r="E1598" s="26"/>
      <c r="F1598" s="26"/>
      <c r="G1598" s="26"/>
      <c r="H1598" s="26"/>
      <c r="I1598" s="26"/>
      <c r="J1598" s="26"/>
      <c r="K1598" s="26"/>
      <c r="L1598" s="26"/>
      <c r="M1598" s="26"/>
      <c r="N1598" s="26"/>
      <c r="O1598" s="26"/>
      <c r="P1598" s="26"/>
      <c r="Q1598" s="26"/>
      <c r="R1598" s="26"/>
      <c r="S1598" s="26"/>
      <c r="T1598" s="26"/>
      <c r="U1598" s="26"/>
      <c r="V1598" s="26"/>
      <c r="W1598" s="30"/>
      <c r="X1598" s="30"/>
      <c r="Y1598" s="30"/>
      <c r="Z1598" s="30"/>
      <c r="AA1598" s="30"/>
      <c r="AB1598" s="30"/>
      <c r="AC1598" s="30"/>
      <c r="AD1598" s="30"/>
      <c r="AE1598" s="30"/>
      <c r="AF1598" s="30"/>
      <c r="AG1598" s="30"/>
      <c r="AH1598" s="30"/>
      <c r="AI1598" s="30"/>
      <c r="AJ1598" s="30"/>
      <c r="AK1598" s="30"/>
      <c r="AL1598" s="30"/>
      <c r="AM1598" s="30"/>
      <c r="AN1598" s="30"/>
      <c r="AO1598" s="30"/>
      <c r="AP1598" s="30"/>
      <c r="AQ1598" s="30"/>
      <c r="AR1598" s="30"/>
      <c r="AS1598" s="30"/>
      <c r="AT1598" s="30"/>
      <c r="AU1598" s="30"/>
      <c r="AV1598" s="30"/>
      <c r="AW1598" s="30"/>
      <c r="AX1598" s="30"/>
      <c r="AY1598" s="30"/>
      <c r="AZ1598" s="30"/>
      <c r="BA1598" s="30"/>
      <c r="BB1598" s="30"/>
      <c r="BC1598" s="30"/>
      <c r="BD1598" s="30"/>
      <c r="BE1598" s="30"/>
      <c r="BF1598" s="30"/>
      <c r="BG1598" s="30"/>
      <c r="BH1598" s="30"/>
      <c r="BI1598" s="30"/>
      <c r="BJ1598" s="30"/>
      <c r="BK1598" s="30"/>
      <c r="BL1598" s="43"/>
      <c r="BM1598" t="s">
        <v>100</v>
      </c>
    </row>
    <row r="1599" spans="1:65" x14ac:dyDescent="0.2">
      <c r="A1599" s="6"/>
      <c r="B1599" s="40" t="s">
        <v>60</v>
      </c>
      <c r="C1599" s="24" t="s">
        <v>75</v>
      </c>
      <c r="D1599" s="25"/>
      <c r="E1599" s="26"/>
      <c r="F1599" s="26"/>
      <c r="G1599" s="26"/>
      <c r="H1599" s="26"/>
      <c r="I1599" s="26"/>
      <c r="J1599" s="26"/>
      <c r="K1599" s="26"/>
      <c r="L1599" s="26"/>
      <c r="M1599" s="26"/>
      <c r="N1599" s="26"/>
      <c r="O1599" s="26"/>
      <c r="P1599" s="26"/>
      <c r="Q1599" s="26"/>
      <c r="R1599" s="26"/>
      <c r="S1599" s="26"/>
      <c r="T1599" s="26"/>
      <c r="U1599" s="26"/>
      <c r="V1599" s="26"/>
      <c r="W1599" s="26"/>
      <c r="X1599" s="26"/>
      <c r="Y1599" s="26"/>
      <c r="Z1599" s="26"/>
      <c r="AA1599" s="26"/>
      <c r="AB1599" s="26"/>
      <c r="AC1599" s="26"/>
      <c r="AD1599" s="26"/>
      <c r="AE1599" s="26"/>
      <c r="AF1599" s="26"/>
      <c r="AG1599" s="26"/>
      <c r="AH1599" s="26"/>
      <c r="AI1599" s="26"/>
      <c r="AJ1599" s="26"/>
      <c r="AK1599" s="26"/>
      <c r="AL1599" s="26"/>
      <c r="AM1599" s="26"/>
      <c r="AN1599" s="26"/>
      <c r="AO1599" s="26"/>
      <c r="AP1599" s="26"/>
      <c r="AQ1599" s="26"/>
      <c r="AR1599" s="26"/>
      <c r="AS1599" s="26"/>
      <c r="AT1599" s="26"/>
      <c r="AU1599" s="26"/>
      <c r="AV1599" s="26"/>
      <c r="AW1599" s="26"/>
      <c r="AX1599" s="26"/>
      <c r="AY1599" s="26"/>
      <c r="AZ1599" s="26"/>
      <c r="BA1599" s="26"/>
      <c r="BB1599" s="26"/>
      <c r="BC1599" s="26"/>
      <c r="BD1599" s="26"/>
      <c r="BE1599" s="26"/>
      <c r="BF1599" s="26"/>
      <c r="BG1599" s="26"/>
      <c r="BH1599" s="26"/>
      <c r="BI1599" s="26"/>
      <c r="BJ1599" s="26"/>
      <c r="BK1599" s="26"/>
      <c r="BL1599" s="41"/>
      <c r="BM1599" t="s">
        <v>100</v>
      </c>
    </row>
    <row r="1600" spans="1:65" x14ac:dyDescent="0.2">
      <c r="A1600" s="6"/>
      <c r="B1600" s="40" t="s">
        <v>60</v>
      </c>
      <c r="C1600" s="24" t="s">
        <v>79</v>
      </c>
      <c r="D1600" s="25"/>
      <c r="E1600" s="26"/>
      <c r="F1600" s="26"/>
      <c r="G1600" s="26"/>
      <c r="H1600" s="26"/>
      <c r="I1600" s="26"/>
      <c r="J1600" s="26"/>
      <c r="K1600" s="26"/>
      <c r="L1600" s="26"/>
      <c r="M1600" s="26"/>
      <c r="N1600" s="26"/>
      <c r="O1600" s="26"/>
      <c r="P1600" s="26"/>
      <c r="Q1600" s="26"/>
      <c r="R1600" s="26"/>
      <c r="S1600" s="26"/>
      <c r="T1600" s="26"/>
      <c r="U1600" s="26"/>
      <c r="V1600" s="26"/>
      <c r="W1600" s="26"/>
      <c r="X1600" s="26"/>
      <c r="Y1600" s="26"/>
      <c r="Z1600" s="26"/>
      <c r="AA1600" s="26"/>
      <c r="AB1600" s="26"/>
      <c r="AC1600" s="26"/>
      <c r="AD1600" s="26"/>
      <c r="AE1600" s="26"/>
      <c r="AF1600" s="26"/>
      <c r="AG1600" s="26"/>
      <c r="AH1600" s="26"/>
      <c r="AI1600" s="26"/>
      <c r="AJ1600" s="26"/>
      <c r="AK1600" s="26"/>
      <c r="AL1600" s="26"/>
      <c r="AM1600" s="26"/>
      <c r="AN1600" s="26"/>
      <c r="AO1600" s="26"/>
      <c r="AP1600" s="26"/>
      <c r="AQ1600" s="26"/>
      <c r="AR1600" s="26"/>
      <c r="AS1600" s="26"/>
      <c r="AT1600" s="26"/>
      <c r="AU1600" s="26"/>
      <c r="AV1600" s="26"/>
      <c r="AW1600" s="26"/>
      <c r="AX1600" s="26"/>
      <c r="AY1600" s="26"/>
      <c r="AZ1600" s="26"/>
      <c r="BA1600" s="26"/>
      <c r="BB1600" s="26"/>
      <c r="BC1600" s="26"/>
      <c r="BD1600" s="26"/>
      <c r="BE1600" s="26"/>
      <c r="BF1600" s="26"/>
      <c r="BG1600" s="26"/>
      <c r="BH1600" s="26"/>
      <c r="BI1600" s="26"/>
      <c r="BJ1600" s="26"/>
      <c r="BK1600" s="26"/>
      <c r="BL1600" s="41"/>
      <c r="BM1600" t="s">
        <v>100</v>
      </c>
    </row>
    <row r="1601" spans="1:65" x14ac:dyDescent="0.2">
      <c r="A1601" s="6"/>
      <c r="B1601" s="40" t="s">
        <v>60</v>
      </c>
      <c r="C1601" s="24" t="s">
        <v>80</v>
      </c>
      <c r="D1601" s="25"/>
      <c r="E1601" s="26"/>
      <c r="F1601" s="26"/>
      <c r="G1601" s="26"/>
      <c r="H1601" s="26"/>
      <c r="I1601" s="26"/>
      <c r="J1601" s="26"/>
      <c r="K1601" s="26"/>
      <c r="L1601" s="26"/>
      <c r="M1601" s="26"/>
      <c r="N1601" s="26"/>
      <c r="O1601" s="26"/>
      <c r="P1601" s="26"/>
      <c r="Q1601" s="26"/>
      <c r="R1601" s="26"/>
      <c r="S1601" s="26"/>
      <c r="T1601" s="26"/>
      <c r="U1601" s="26"/>
      <c r="V1601" s="26"/>
      <c r="W1601" s="26"/>
      <c r="X1601" s="26"/>
      <c r="Y1601" s="26"/>
      <c r="Z1601" s="26"/>
      <c r="AA1601" s="26"/>
      <c r="AB1601" s="26"/>
      <c r="AC1601" s="26"/>
      <c r="AD1601" s="26"/>
      <c r="AE1601" s="26"/>
      <c r="AF1601" s="26"/>
      <c r="AG1601" s="26"/>
      <c r="AH1601" s="26"/>
      <c r="AI1601" s="26"/>
      <c r="AJ1601" s="26"/>
      <c r="AK1601" s="26"/>
      <c r="AL1601" s="26"/>
      <c r="AM1601" s="26"/>
      <c r="AN1601" s="26"/>
      <c r="AO1601" s="26"/>
      <c r="AP1601" s="26"/>
      <c r="AQ1601" s="26"/>
      <c r="AR1601" s="26"/>
      <c r="AS1601" s="26"/>
      <c r="AT1601" s="26"/>
      <c r="AU1601" s="26"/>
      <c r="AV1601" s="26"/>
      <c r="AW1601" s="26"/>
      <c r="AX1601" s="26"/>
      <c r="AY1601" s="26"/>
      <c r="AZ1601" s="26"/>
      <c r="BA1601" s="26"/>
      <c r="BB1601" s="26"/>
      <c r="BC1601" s="26"/>
      <c r="BD1601" s="26"/>
      <c r="BE1601" s="26"/>
      <c r="BF1601" s="26"/>
      <c r="BG1601" s="26"/>
      <c r="BH1601" s="26"/>
      <c r="BI1601" s="26"/>
      <c r="BJ1601" s="26"/>
      <c r="BK1601" s="26"/>
      <c r="BL1601" s="41"/>
      <c r="BM1601" t="s">
        <v>100</v>
      </c>
    </row>
    <row r="1602" spans="1:65" x14ac:dyDescent="0.2">
      <c r="A1602" s="6"/>
      <c r="B1602" s="40" t="s">
        <v>60</v>
      </c>
      <c r="C1602" s="24" t="s">
        <v>78</v>
      </c>
      <c r="D1602" s="25"/>
      <c r="E1602" s="26"/>
      <c r="F1602" s="26"/>
      <c r="G1602" s="26"/>
      <c r="H1602" s="26"/>
      <c r="I1602" s="26"/>
      <c r="J1602" s="26"/>
      <c r="K1602" s="26"/>
      <c r="L1602" s="26"/>
      <c r="M1602" s="26"/>
      <c r="N1602" s="26"/>
      <c r="O1602" s="26"/>
      <c r="P1602" s="26"/>
      <c r="Q1602" s="26"/>
      <c r="R1602" s="26"/>
      <c r="S1602" s="26"/>
      <c r="T1602" s="26"/>
      <c r="U1602" s="26"/>
      <c r="V1602" s="26"/>
      <c r="W1602" s="26"/>
      <c r="X1602" s="26"/>
      <c r="Y1602" s="26"/>
      <c r="Z1602" s="26"/>
      <c r="AA1602" s="26"/>
      <c r="AB1602" s="26"/>
      <c r="AC1602" s="26"/>
      <c r="AD1602" s="26"/>
      <c r="AE1602" s="26"/>
      <c r="AF1602" s="26"/>
      <c r="AG1602" s="26"/>
      <c r="AH1602" s="26"/>
      <c r="AI1602" s="26"/>
      <c r="AJ1602" s="26"/>
      <c r="AK1602" s="26"/>
      <c r="AL1602" s="26"/>
      <c r="AM1602" s="26"/>
      <c r="AN1602" s="26"/>
      <c r="AO1602" s="26"/>
      <c r="AP1602" s="26"/>
      <c r="AQ1602" s="26"/>
      <c r="AR1602" s="26"/>
      <c r="AS1602" s="26"/>
      <c r="AT1602" s="26"/>
      <c r="AU1602" s="26"/>
      <c r="AV1602" s="26"/>
      <c r="AW1602" s="26"/>
      <c r="AX1602" s="26"/>
      <c r="AY1602" s="26"/>
      <c r="AZ1602" s="26"/>
      <c r="BA1602" s="26"/>
      <c r="BB1602" s="26"/>
      <c r="BC1602" s="26"/>
      <c r="BD1602" s="26"/>
      <c r="BE1602" s="26"/>
      <c r="BF1602" s="26"/>
      <c r="BG1602" s="26"/>
      <c r="BH1602" s="26"/>
      <c r="BI1602" s="26"/>
      <c r="BJ1602" s="26"/>
      <c r="BK1602" s="26"/>
      <c r="BL1602" s="41"/>
      <c r="BM1602" t="s">
        <v>100</v>
      </c>
    </row>
    <row r="1603" spans="1:65" x14ac:dyDescent="0.2">
      <c r="A1603" s="6"/>
      <c r="B1603" s="40" t="s">
        <v>60</v>
      </c>
      <c r="C1603" s="31" t="s">
        <v>93</v>
      </c>
      <c r="D1603" s="27">
        <v>0</v>
      </c>
      <c r="E1603" s="28">
        <v>0</v>
      </c>
      <c r="F1603" s="28">
        <v>0</v>
      </c>
      <c r="G1603" s="28">
        <v>0</v>
      </c>
      <c r="H1603" s="28">
        <v>0</v>
      </c>
      <c r="I1603" s="28">
        <v>0</v>
      </c>
      <c r="J1603" s="28">
        <v>0</v>
      </c>
      <c r="K1603" s="28">
        <v>0</v>
      </c>
      <c r="L1603" s="28">
        <v>0</v>
      </c>
      <c r="M1603" s="28">
        <v>0</v>
      </c>
      <c r="N1603" s="28">
        <v>0</v>
      </c>
      <c r="O1603" s="28">
        <v>0</v>
      </c>
      <c r="P1603" s="28">
        <v>0</v>
      </c>
      <c r="Q1603" s="28">
        <v>0</v>
      </c>
      <c r="R1603" s="28">
        <v>0</v>
      </c>
      <c r="S1603" s="28">
        <v>0</v>
      </c>
      <c r="T1603" s="28">
        <v>0</v>
      </c>
      <c r="U1603" s="28">
        <v>0</v>
      </c>
      <c r="V1603" s="28">
        <v>0</v>
      </c>
      <c r="W1603" s="28">
        <v>0</v>
      </c>
      <c r="X1603" s="28">
        <v>0</v>
      </c>
      <c r="Y1603" s="28">
        <v>0</v>
      </c>
      <c r="Z1603" s="28">
        <v>0</v>
      </c>
      <c r="AA1603" s="28">
        <v>0</v>
      </c>
      <c r="AB1603" s="28">
        <v>0</v>
      </c>
      <c r="AC1603" s="28">
        <v>0</v>
      </c>
      <c r="AD1603" s="28">
        <v>0</v>
      </c>
      <c r="AE1603" s="28">
        <v>0</v>
      </c>
      <c r="AF1603" s="28">
        <v>0</v>
      </c>
      <c r="AG1603" s="28">
        <v>0</v>
      </c>
      <c r="AH1603" s="28">
        <v>0</v>
      </c>
      <c r="AI1603" s="28">
        <v>0</v>
      </c>
      <c r="AJ1603" s="28">
        <v>0</v>
      </c>
      <c r="AK1603" s="28">
        <v>0</v>
      </c>
      <c r="AL1603" s="28">
        <v>0</v>
      </c>
      <c r="AM1603" s="28">
        <v>0</v>
      </c>
      <c r="AN1603" s="28">
        <v>0</v>
      </c>
      <c r="AO1603" s="28">
        <v>0</v>
      </c>
      <c r="AP1603" s="28">
        <v>0</v>
      </c>
      <c r="AQ1603" s="28">
        <v>0</v>
      </c>
      <c r="AR1603" s="28">
        <v>0</v>
      </c>
      <c r="AS1603" s="28">
        <v>0</v>
      </c>
      <c r="AT1603" s="28">
        <v>0</v>
      </c>
      <c r="AU1603" s="28">
        <v>0</v>
      </c>
      <c r="AV1603" s="28">
        <v>0</v>
      </c>
      <c r="AW1603" s="28">
        <v>0</v>
      </c>
      <c r="AX1603" s="28">
        <v>0</v>
      </c>
      <c r="AY1603" s="28">
        <v>0</v>
      </c>
      <c r="AZ1603" s="28">
        <v>0</v>
      </c>
      <c r="BA1603" s="28">
        <v>0</v>
      </c>
      <c r="BB1603" s="28">
        <v>0</v>
      </c>
      <c r="BC1603" s="28">
        <v>0</v>
      </c>
      <c r="BD1603" s="28">
        <v>0</v>
      </c>
      <c r="BE1603" s="28">
        <v>0</v>
      </c>
      <c r="BF1603" s="28">
        <v>0</v>
      </c>
      <c r="BG1603" s="28">
        <v>0</v>
      </c>
      <c r="BH1603" s="28">
        <v>0</v>
      </c>
      <c r="BI1603" s="28">
        <v>0</v>
      </c>
      <c r="BJ1603" s="28">
        <v>0</v>
      </c>
      <c r="BK1603" s="28">
        <v>0</v>
      </c>
      <c r="BL1603" s="42">
        <v>0</v>
      </c>
      <c r="BM1603" t="s">
        <v>100</v>
      </c>
    </row>
    <row r="1604" spans="1:65" x14ac:dyDescent="0.2">
      <c r="A1604" s="6"/>
      <c r="B1604" s="40" t="s">
        <v>60</v>
      </c>
      <c r="C1604" s="24" t="s">
        <v>74</v>
      </c>
      <c r="D1604" s="35">
        <v>0</v>
      </c>
      <c r="E1604" s="29">
        <v>0</v>
      </c>
      <c r="F1604" s="29">
        <v>0</v>
      </c>
      <c r="G1604" s="29">
        <v>0</v>
      </c>
      <c r="H1604" s="29">
        <v>0</v>
      </c>
      <c r="I1604" s="29">
        <v>0</v>
      </c>
      <c r="J1604" s="29">
        <v>0</v>
      </c>
      <c r="K1604" s="29">
        <v>0</v>
      </c>
      <c r="L1604" s="29">
        <v>0</v>
      </c>
      <c r="M1604" s="29">
        <v>0</v>
      </c>
      <c r="N1604" s="29">
        <v>0</v>
      </c>
      <c r="O1604" s="29">
        <v>0</v>
      </c>
      <c r="P1604" s="29">
        <v>0</v>
      </c>
      <c r="Q1604" s="29">
        <v>0</v>
      </c>
      <c r="R1604" s="29">
        <v>0</v>
      </c>
      <c r="S1604" s="29">
        <v>0</v>
      </c>
      <c r="T1604" s="29">
        <v>0</v>
      </c>
      <c r="U1604" s="29">
        <v>0</v>
      </c>
      <c r="V1604" s="29">
        <v>0</v>
      </c>
      <c r="W1604" s="29">
        <v>0</v>
      </c>
      <c r="X1604" s="26">
        <v>0</v>
      </c>
      <c r="Y1604" s="26">
        <v>0</v>
      </c>
      <c r="Z1604" s="26">
        <v>0</v>
      </c>
      <c r="AA1604" s="26">
        <v>0</v>
      </c>
      <c r="AB1604" s="26">
        <v>0</v>
      </c>
      <c r="AC1604" s="26">
        <v>0</v>
      </c>
      <c r="AD1604" s="26">
        <v>0</v>
      </c>
      <c r="AE1604" s="26">
        <v>0</v>
      </c>
      <c r="AF1604" s="26">
        <v>0</v>
      </c>
      <c r="AG1604" s="26">
        <v>0</v>
      </c>
      <c r="AH1604" s="26">
        <v>0</v>
      </c>
      <c r="AI1604" s="26"/>
      <c r="AJ1604" s="26"/>
      <c r="AK1604" s="26"/>
      <c r="AL1604" s="26"/>
      <c r="AM1604" s="26"/>
      <c r="AN1604" s="26"/>
      <c r="AO1604" s="26"/>
      <c r="AP1604" s="26"/>
      <c r="AQ1604" s="26"/>
      <c r="AR1604" s="26"/>
      <c r="AS1604" s="26"/>
      <c r="AT1604" s="26"/>
      <c r="AU1604" s="26"/>
      <c r="AV1604" s="26"/>
      <c r="AW1604" s="26"/>
      <c r="AX1604" s="26"/>
      <c r="AY1604" s="26"/>
      <c r="AZ1604" s="26"/>
      <c r="BA1604" s="26"/>
      <c r="BB1604" s="26"/>
      <c r="BC1604" s="26"/>
      <c r="BD1604" s="26"/>
      <c r="BE1604" s="26"/>
      <c r="BF1604" s="26"/>
      <c r="BG1604" s="26"/>
      <c r="BH1604" s="26"/>
      <c r="BI1604" s="26"/>
      <c r="BJ1604" s="26"/>
      <c r="BK1604" s="26"/>
      <c r="BL1604" s="41"/>
      <c r="BM1604" t="s">
        <v>100</v>
      </c>
    </row>
    <row r="1605" spans="1:65" x14ac:dyDescent="0.2">
      <c r="A1605" s="6"/>
      <c r="B1605" s="40" t="s">
        <v>60</v>
      </c>
      <c r="C1605" s="24" t="s">
        <v>83</v>
      </c>
      <c r="D1605" s="25"/>
      <c r="E1605" s="26"/>
      <c r="F1605" s="26"/>
      <c r="G1605" s="26"/>
      <c r="H1605" s="26"/>
      <c r="I1605" s="26"/>
      <c r="J1605" s="26"/>
      <c r="K1605" s="26"/>
      <c r="L1605" s="26"/>
      <c r="M1605" s="26"/>
      <c r="N1605" s="26"/>
      <c r="O1605" s="26"/>
      <c r="P1605" s="26"/>
      <c r="Q1605" s="26"/>
      <c r="R1605" s="26"/>
      <c r="S1605" s="26"/>
      <c r="T1605" s="26"/>
      <c r="U1605" s="26"/>
      <c r="V1605" s="26"/>
      <c r="W1605" s="30"/>
      <c r="X1605" s="30"/>
      <c r="Y1605" s="30"/>
      <c r="Z1605" s="30"/>
      <c r="AA1605" s="30"/>
      <c r="AB1605" s="30"/>
      <c r="AC1605" s="30"/>
      <c r="AD1605" s="30"/>
      <c r="AE1605" s="30"/>
      <c r="AF1605" s="30"/>
      <c r="AG1605" s="30"/>
      <c r="AH1605" s="30"/>
      <c r="AI1605" s="30"/>
      <c r="AJ1605" s="30"/>
      <c r="AK1605" s="30"/>
      <c r="AL1605" s="30"/>
      <c r="AM1605" s="30"/>
      <c r="AN1605" s="30"/>
      <c r="AO1605" s="30"/>
      <c r="AP1605" s="30"/>
      <c r="AQ1605" s="30"/>
      <c r="AR1605" s="30"/>
      <c r="AS1605" s="30"/>
      <c r="AT1605" s="30"/>
      <c r="AU1605" s="30"/>
      <c r="AV1605" s="30"/>
      <c r="AW1605" s="30"/>
      <c r="AX1605" s="30"/>
      <c r="AY1605" s="30"/>
      <c r="AZ1605" s="30"/>
      <c r="BA1605" s="30"/>
      <c r="BB1605" s="30"/>
      <c r="BC1605" s="30"/>
      <c r="BD1605" s="30"/>
      <c r="BE1605" s="30"/>
      <c r="BF1605" s="30"/>
      <c r="BG1605" s="30"/>
      <c r="BH1605" s="30"/>
      <c r="BI1605" s="30"/>
      <c r="BJ1605" s="30"/>
      <c r="BK1605" s="30"/>
      <c r="BL1605" s="43"/>
      <c r="BM1605" t="s">
        <v>100</v>
      </c>
    </row>
    <row r="1606" spans="1:65" x14ac:dyDescent="0.2">
      <c r="A1606" s="6"/>
      <c r="B1606" s="40" t="s">
        <v>60</v>
      </c>
      <c r="C1606" s="24" t="s">
        <v>75</v>
      </c>
      <c r="D1606" s="25"/>
      <c r="E1606" s="26"/>
      <c r="F1606" s="26"/>
      <c r="G1606" s="26"/>
      <c r="H1606" s="26"/>
      <c r="I1606" s="26"/>
      <c r="J1606" s="26"/>
      <c r="K1606" s="26"/>
      <c r="L1606" s="26"/>
      <c r="M1606" s="26"/>
      <c r="N1606" s="26"/>
      <c r="O1606" s="26"/>
      <c r="P1606" s="26"/>
      <c r="Q1606" s="26"/>
      <c r="R1606" s="26"/>
      <c r="S1606" s="26"/>
      <c r="T1606" s="26"/>
      <c r="U1606" s="26"/>
      <c r="V1606" s="26"/>
      <c r="W1606" s="26"/>
      <c r="X1606" s="26"/>
      <c r="Y1606" s="26"/>
      <c r="Z1606" s="26"/>
      <c r="AA1606" s="26"/>
      <c r="AB1606" s="26"/>
      <c r="AC1606" s="26"/>
      <c r="AD1606" s="26"/>
      <c r="AE1606" s="26"/>
      <c r="AF1606" s="26"/>
      <c r="AG1606" s="26"/>
      <c r="AH1606" s="26"/>
      <c r="AI1606" s="26"/>
      <c r="AJ1606" s="26"/>
      <c r="AK1606" s="26"/>
      <c r="AL1606" s="26"/>
      <c r="AM1606" s="26"/>
      <c r="AN1606" s="26"/>
      <c r="AO1606" s="26"/>
      <c r="AP1606" s="26"/>
      <c r="AQ1606" s="26"/>
      <c r="AR1606" s="26"/>
      <c r="AS1606" s="26"/>
      <c r="AT1606" s="26"/>
      <c r="AU1606" s="26"/>
      <c r="AV1606" s="26"/>
      <c r="AW1606" s="26"/>
      <c r="AX1606" s="26"/>
      <c r="AY1606" s="26"/>
      <c r="AZ1606" s="26"/>
      <c r="BA1606" s="26"/>
      <c r="BB1606" s="26"/>
      <c r="BC1606" s="26"/>
      <c r="BD1606" s="26"/>
      <c r="BE1606" s="26"/>
      <c r="BF1606" s="26"/>
      <c r="BG1606" s="26"/>
      <c r="BH1606" s="26"/>
      <c r="BI1606" s="26"/>
      <c r="BJ1606" s="26"/>
      <c r="BK1606" s="26"/>
      <c r="BL1606" s="41"/>
      <c r="BM1606" t="s">
        <v>100</v>
      </c>
    </row>
    <row r="1607" spans="1:65" x14ac:dyDescent="0.2">
      <c r="A1607" s="6"/>
      <c r="B1607" s="40" t="s">
        <v>60</v>
      </c>
      <c r="C1607" s="24" t="s">
        <v>79</v>
      </c>
      <c r="D1607" s="25"/>
      <c r="E1607" s="26"/>
      <c r="F1607" s="26"/>
      <c r="G1607" s="26"/>
      <c r="H1607" s="26"/>
      <c r="I1607" s="26"/>
      <c r="J1607" s="26"/>
      <c r="K1607" s="26"/>
      <c r="L1607" s="26"/>
      <c r="M1607" s="26"/>
      <c r="N1607" s="26"/>
      <c r="O1607" s="26"/>
      <c r="P1607" s="26"/>
      <c r="Q1607" s="26"/>
      <c r="R1607" s="26"/>
      <c r="S1607" s="26"/>
      <c r="T1607" s="26"/>
      <c r="U1607" s="26"/>
      <c r="V1607" s="26"/>
      <c r="W1607" s="26"/>
      <c r="X1607" s="26"/>
      <c r="Y1607" s="26"/>
      <c r="Z1607" s="26"/>
      <c r="AA1607" s="26"/>
      <c r="AB1607" s="26"/>
      <c r="AC1607" s="26"/>
      <c r="AD1607" s="26"/>
      <c r="AE1607" s="26"/>
      <c r="AF1607" s="26"/>
      <c r="AG1607" s="26"/>
      <c r="AH1607" s="26"/>
      <c r="AI1607" s="26"/>
      <c r="AJ1607" s="26"/>
      <c r="AK1607" s="26"/>
      <c r="AL1607" s="26"/>
      <c r="AM1607" s="26"/>
      <c r="AN1607" s="26"/>
      <c r="AO1607" s="26"/>
      <c r="AP1607" s="26"/>
      <c r="AQ1607" s="26"/>
      <c r="AR1607" s="26"/>
      <c r="AS1607" s="26"/>
      <c r="AT1607" s="26"/>
      <c r="AU1607" s="26"/>
      <c r="AV1607" s="26"/>
      <c r="AW1607" s="26"/>
      <c r="AX1607" s="26"/>
      <c r="AY1607" s="26"/>
      <c r="AZ1607" s="26"/>
      <c r="BA1607" s="26"/>
      <c r="BB1607" s="26"/>
      <c r="BC1607" s="26"/>
      <c r="BD1607" s="26"/>
      <c r="BE1607" s="26"/>
      <c r="BF1607" s="26"/>
      <c r="BG1607" s="26"/>
      <c r="BH1607" s="26"/>
      <c r="BI1607" s="26"/>
      <c r="BJ1607" s="26"/>
      <c r="BK1607" s="26"/>
      <c r="BL1607" s="41"/>
      <c r="BM1607" t="s">
        <v>100</v>
      </c>
    </row>
    <row r="1608" spans="1:65" x14ac:dyDescent="0.2">
      <c r="A1608" s="6"/>
      <c r="B1608" s="40" t="s">
        <v>60</v>
      </c>
      <c r="C1608" s="24" t="s">
        <v>80</v>
      </c>
      <c r="D1608" s="25"/>
      <c r="E1608" s="26"/>
      <c r="F1608" s="26"/>
      <c r="G1608" s="26"/>
      <c r="H1608" s="26"/>
      <c r="I1608" s="26"/>
      <c r="J1608" s="26"/>
      <c r="K1608" s="26"/>
      <c r="L1608" s="26"/>
      <c r="M1608" s="26"/>
      <c r="N1608" s="26"/>
      <c r="O1608" s="26"/>
      <c r="P1608" s="26"/>
      <c r="Q1608" s="26"/>
      <c r="R1608" s="26"/>
      <c r="S1608" s="26"/>
      <c r="T1608" s="26"/>
      <c r="U1608" s="26"/>
      <c r="V1608" s="26"/>
      <c r="W1608" s="26"/>
      <c r="X1608" s="26"/>
      <c r="Y1608" s="26"/>
      <c r="Z1608" s="26"/>
      <c r="AA1608" s="26"/>
      <c r="AB1608" s="26"/>
      <c r="AC1608" s="26"/>
      <c r="AD1608" s="26"/>
      <c r="AE1608" s="26"/>
      <c r="AF1608" s="26"/>
      <c r="AG1608" s="26"/>
      <c r="AH1608" s="26"/>
      <c r="AI1608" s="26"/>
      <c r="AJ1608" s="26"/>
      <c r="AK1608" s="26"/>
      <c r="AL1608" s="26"/>
      <c r="AM1608" s="26"/>
      <c r="AN1608" s="26"/>
      <c r="AO1608" s="26"/>
      <c r="AP1608" s="26"/>
      <c r="AQ1608" s="26"/>
      <c r="AR1608" s="26"/>
      <c r="AS1608" s="26"/>
      <c r="AT1608" s="26"/>
      <c r="AU1608" s="26"/>
      <c r="AV1608" s="26"/>
      <c r="AW1608" s="26"/>
      <c r="AX1608" s="26"/>
      <c r="AY1608" s="26"/>
      <c r="AZ1608" s="26"/>
      <c r="BA1608" s="26"/>
      <c r="BB1608" s="26"/>
      <c r="BC1608" s="26"/>
      <c r="BD1608" s="26"/>
      <c r="BE1608" s="26"/>
      <c r="BF1608" s="26"/>
      <c r="BG1608" s="26"/>
      <c r="BH1608" s="26"/>
      <c r="BI1608" s="26"/>
      <c r="BJ1608" s="26"/>
      <c r="BK1608" s="26"/>
      <c r="BL1608" s="41"/>
      <c r="BM1608" t="s">
        <v>100</v>
      </c>
    </row>
    <row r="1609" spans="1:65" x14ac:dyDescent="0.2">
      <c r="A1609" s="6"/>
      <c r="B1609" s="46" t="s">
        <v>60</v>
      </c>
      <c r="C1609" s="24" t="s">
        <v>78</v>
      </c>
      <c r="D1609" s="25"/>
      <c r="E1609" s="26"/>
      <c r="F1609" s="26"/>
      <c r="G1609" s="26"/>
      <c r="H1609" s="26"/>
      <c r="I1609" s="26"/>
      <c r="J1609" s="26"/>
      <c r="K1609" s="26"/>
      <c r="L1609" s="26"/>
      <c r="M1609" s="26"/>
      <c r="N1609" s="26"/>
      <c r="O1609" s="26"/>
      <c r="P1609" s="26"/>
      <c r="Q1609" s="26"/>
      <c r="R1609" s="26"/>
      <c r="S1609" s="26"/>
      <c r="T1609" s="26"/>
      <c r="U1609" s="26"/>
      <c r="V1609" s="26"/>
      <c r="W1609" s="26"/>
      <c r="X1609" s="26"/>
      <c r="Y1609" s="26"/>
      <c r="Z1609" s="26"/>
      <c r="AA1609" s="26"/>
      <c r="AB1609" s="26"/>
      <c r="AC1609" s="26"/>
      <c r="AD1609" s="26"/>
      <c r="AE1609" s="26"/>
      <c r="AF1609" s="26"/>
      <c r="AG1609" s="26"/>
      <c r="AH1609" s="26"/>
      <c r="AI1609" s="26"/>
      <c r="AJ1609" s="26"/>
      <c r="AK1609" s="26"/>
      <c r="AL1609" s="26"/>
      <c r="AM1609" s="26"/>
      <c r="AN1609" s="26"/>
      <c r="AO1609" s="26"/>
      <c r="AP1609" s="26"/>
      <c r="AQ1609" s="26"/>
      <c r="AR1609" s="26"/>
      <c r="AS1609" s="26"/>
      <c r="AT1609" s="26"/>
      <c r="AU1609" s="26"/>
      <c r="AV1609" s="26"/>
      <c r="AW1609" s="26"/>
      <c r="AX1609" s="26"/>
      <c r="AY1609" s="26"/>
      <c r="AZ1609" s="26"/>
      <c r="BA1609" s="26"/>
      <c r="BB1609" s="26"/>
      <c r="BC1609" s="26"/>
      <c r="BD1609" s="26"/>
      <c r="BE1609" s="26"/>
      <c r="BF1609" s="26"/>
      <c r="BG1609" s="26"/>
      <c r="BH1609" s="26"/>
      <c r="BI1609" s="26"/>
      <c r="BJ1609" s="26"/>
      <c r="BK1609" s="26"/>
      <c r="BL1609" s="41"/>
      <c r="BM1609" t="s">
        <v>100</v>
      </c>
    </row>
    <row r="1610" spans="1:65" x14ac:dyDescent="0.2">
      <c r="A1610" s="6"/>
      <c r="B1610" s="40" t="s">
        <v>60</v>
      </c>
      <c r="C1610" s="31" t="s">
        <v>48</v>
      </c>
      <c r="D1610" s="27">
        <v>0</v>
      </c>
      <c r="E1610" s="28">
        <v>0</v>
      </c>
      <c r="F1610" s="28">
        <v>0</v>
      </c>
      <c r="G1610" s="28">
        <v>0</v>
      </c>
      <c r="H1610" s="28">
        <v>0</v>
      </c>
      <c r="I1610" s="28">
        <v>0</v>
      </c>
      <c r="J1610" s="28">
        <v>0</v>
      </c>
      <c r="K1610" s="28">
        <v>0</v>
      </c>
      <c r="L1610" s="28">
        <v>0</v>
      </c>
      <c r="M1610" s="28">
        <v>0</v>
      </c>
      <c r="N1610" s="28">
        <v>0</v>
      </c>
      <c r="O1610" s="28">
        <v>0</v>
      </c>
      <c r="P1610" s="28">
        <v>0</v>
      </c>
      <c r="Q1610" s="28">
        <v>0</v>
      </c>
      <c r="R1610" s="28">
        <v>0</v>
      </c>
      <c r="S1610" s="28">
        <v>0</v>
      </c>
      <c r="T1610" s="28">
        <v>0</v>
      </c>
      <c r="U1610" s="28">
        <v>0</v>
      </c>
      <c r="V1610" s="28">
        <v>0</v>
      </c>
      <c r="W1610" s="28">
        <v>0</v>
      </c>
      <c r="X1610" s="28">
        <v>0</v>
      </c>
      <c r="Y1610" s="28">
        <v>0</v>
      </c>
      <c r="Z1610" s="28">
        <v>0</v>
      </c>
      <c r="AA1610" s="28">
        <v>0</v>
      </c>
      <c r="AB1610" s="28">
        <v>0</v>
      </c>
      <c r="AC1610" s="28">
        <v>0</v>
      </c>
      <c r="AD1610" s="28">
        <v>0</v>
      </c>
      <c r="AE1610" s="28">
        <v>0</v>
      </c>
      <c r="AF1610" s="28">
        <v>0</v>
      </c>
      <c r="AG1610" s="28">
        <v>0</v>
      </c>
      <c r="AH1610" s="28">
        <v>0</v>
      </c>
      <c r="AI1610" s="28">
        <v>0</v>
      </c>
      <c r="AJ1610" s="28">
        <v>0</v>
      </c>
      <c r="AK1610" s="28">
        <v>0</v>
      </c>
      <c r="AL1610" s="28">
        <v>0</v>
      </c>
      <c r="AM1610" s="28">
        <v>0</v>
      </c>
      <c r="AN1610" s="28">
        <v>0</v>
      </c>
      <c r="AO1610" s="28">
        <v>0</v>
      </c>
      <c r="AP1610" s="28">
        <v>0</v>
      </c>
      <c r="AQ1610" s="28">
        <v>0</v>
      </c>
      <c r="AR1610" s="28">
        <v>0</v>
      </c>
      <c r="AS1610" s="28">
        <v>0</v>
      </c>
      <c r="AT1610" s="28">
        <v>0</v>
      </c>
      <c r="AU1610" s="28">
        <v>0</v>
      </c>
      <c r="AV1610" s="28">
        <v>0</v>
      </c>
      <c r="AW1610" s="28">
        <v>0</v>
      </c>
      <c r="AX1610" s="28">
        <v>0</v>
      </c>
      <c r="AY1610" s="28">
        <v>0</v>
      </c>
      <c r="AZ1610" s="28">
        <v>0</v>
      </c>
      <c r="BA1610" s="28">
        <v>0</v>
      </c>
      <c r="BB1610" s="28">
        <v>0</v>
      </c>
      <c r="BC1610" s="28">
        <v>0</v>
      </c>
      <c r="BD1610" s="28">
        <v>0</v>
      </c>
      <c r="BE1610" s="28">
        <v>0</v>
      </c>
      <c r="BF1610" s="28">
        <v>0</v>
      </c>
      <c r="BG1610" s="28">
        <v>0</v>
      </c>
      <c r="BH1610" s="28">
        <v>0</v>
      </c>
      <c r="BI1610" s="28">
        <v>0</v>
      </c>
      <c r="BJ1610" s="28">
        <v>0</v>
      </c>
      <c r="BK1610" s="28">
        <v>0</v>
      </c>
      <c r="BL1610" s="42">
        <v>0</v>
      </c>
      <c r="BM1610" t="s">
        <v>100</v>
      </c>
    </row>
    <row r="1611" spans="1:65" x14ac:dyDescent="0.2">
      <c r="A1611" s="6"/>
      <c r="B1611" s="40" t="s">
        <v>60</v>
      </c>
      <c r="C1611" s="24" t="s">
        <v>74</v>
      </c>
      <c r="D1611" s="35">
        <v>0</v>
      </c>
      <c r="E1611" s="29">
        <v>0</v>
      </c>
      <c r="F1611" s="29">
        <v>0</v>
      </c>
      <c r="G1611" s="29">
        <v>0</v>
      </c>
      <c r="H1611" s="29">
        <v>0</v>
      </c>
      <c r="I1611" s="29">
        <v>0</v>
      </c>
      <c r="J1611" s="29">
        <v>0</v>
      </c>
      <c r="K1611" s="29">
        <v>0</v>
      </c>
      <c r="L1611" s="29">
        <v>0</v>
      </c>
      <c r="M1611" s="29">
        <v>0</v>
      </c>
      <c r="N1611" s="29">
        <v>0</v>
      </c>
      <c r="O1611" s="29">
        <v>0</v>
      </c>
      <c r="P1611" s="29">
        <v>0</v>
      </c>
      <c r="Q1611" s="29">
        <v>0</v>
      </c>
      <c r="R1611" s="29">
        <v>0</v>
      </c>
      <c r="S1611" s="29">
        <v>0</v>
      </c>
      <c r="T1611" s="29">
        <v>0</v>
      </c>
      <c r="U1611" s="29">
        <v>0</v>
      </c>
      <c r="V1611" s="29">
        <v>0</v>
      </c>
      <c r="W1611" s="29">
        <v>0</v>
      </c>
      <c r="X1611" s="26">
        <v>0</v>
      </c>
      <c r="Y1611" s="26">
        <v>0</v>
      </c>
      <c r="Z1611" s="26">
        <v>0</v>
      </c>
      <c r="AA1611" s="26">
        <v>0</v>
      </c>
      <c r="AB1611" s="26">
        <v>0</v>
      </c>
      <c r="AC1611" s="26">
        <v>0</v>
      </c>
      <c r="AD1611" s="26">
        <v>0</v>
      </c>
      <c r="AE1611" s="26">
        <v>0</v>
      </c>
      <c r="AF1611" s="26">
        <v>0</v>
      </c>
      <c r="AG1611" s="26">
        <v>0</v>
      </c>
      <c r="AH1611" s="26">
        <v>0</v>
      </c>
      <c r="AI1611" s="26"/>
      <c r="AJ1611" s="26"/>
      <c r="AK1611" s="26"/>
      <c r="AL1611" s="26"/>
      <c r="AM1611" s="26"/>
      <c r="AN1611" s="26"/>
      <c r="AO1611" s="26"/>
      <c r="AP1611" s="26"/>
      <c r="AQ1611" s="26"/>
      <c r="AR1611" s="26"/>
      <c r="AS1611" s="26"/>
      <c r="AT1611" s="26"/>
      <c r="AU1611" s="26"/>
      <c r="AV1611" s="26"/>
      <c r="AW1611" s="26"/>
      <c r="AX1611" s="26"/>
      <c r="AY1611" s="26"/>
      <c r="AZ1611" s="26"/>
      <c r="BA1611" s="26"/>
      <c r="BB1611" s="26"/>
      <c r="BC1611" s="26"/>
      <c r="BD1611" s="26"/>
      <c r="BE1611" s="26"/>
      <c r="BF1611" s="26"/>
      <c r="BG1611" s="26"/>
      <c r="BH1611" s="26"/>
      <c r="BI1611" s="26"/>
      <c r="BJ1611" s="26"/>
      <c r="BK1611" s="26"/>
      <c r="BL1611" s="41"/>
      <c r="BM1611" t="s">
        <v>100</v>
      </c>
    </row>
    <row r="1612" spans="1:65" x14ac:dyDescent="0.2">
      <c r="A1612" s="6"/>
      <c r="B1612" s="40" t="s">
        <v>60</v>
      </c>
      <c r="C1612" s="24" t="s">
        <v>83</v>
      </c>
      <c r="D1612" s="25"/>
      <c r="E1612" s="26"/>
      <c r="F1612" s="26"/>
      <c r="G1612" s="26"/>
      <c r="H1612" s="26"/>
      <c r="I1612" s="26"/>
      <c r="J1612" s="26"/>
      <c r="K1612" s="26"/>
      <c r="L1612" s="26"/>
      <c r="M1612" s="26"/>
      <c r="N1612" s="26"/>
      <c r="O1612" s="26"/>
      <c r="P1612" s="26"/>
      <c r="Q1612" s="26"/>
      <c r="R1612" s="26"/>
      <c r="S1612" s="26"/>
      <c r="T1612" s="26"/>
      <c r="U1612" s="26"/>
      <c r="V1612" s="26"/>
      <c r="W1612" s="30"/>
      <c r="X1612" s="30"/>
      <c r="Y1612" s="30"/>
      <c r="Z1612" s="30"/>
      <c r="AA1612" s="30"/>
      <c r="AB1612" s="30"/>
      <c r="AC1612" s="30"/>
      <c r="AD1612" s="30"/>
      <c r="AE1612" s="30"/>
      <c r="AF1612" s="30"/>
      <c r="AG1612" s="30"/>
      <c r="AH1612" s="30"/>
      <c r="AI1612" s="30"/>
      <c r="AJ1612" s="30"/>
      <c r="AK1612" s="30"/>
      <c r="AL1612" s="30"/>
      <c r="AM1612" s="30"/>
      <c r="AN1612" s="30"/>
      <c r="AO1612" s="30"/>
      <c r="AP1612" s="30"/>
      <c r="AQ1612" s="30"/>
      <c r="AR1612" s="30"/>
      <c r="AS1612" s="30"/>
      <c r="AT1612" s="30"/>
      <c r="AU1612" s="30"/>
      <c r="AV1612" s="30"/>
      <c r="AW1612" s="30"/>
      <c r="AX1612" s="30"/>
      <c r="AY1612" s="30"/>
      <c r="AZ1612" s="30"/>
      <c r="BA1612" s="30"/>
      <c r="BB1612" s="30"/>
      <c r="BC1612" s="30"/>
      <c r="BD1612" s="30"/>
      <c r="BE1612" s="30"/>
      <c r="BF1612" s="30"/>
      <c r="BG1612" s="30"/>
      <c r="BH1612" s="30"/>
      <c r="BI1612" s="30"/>
      <c r="BJ1612" s="30"/>
      <c r="BK1612" s="30"/>
      <c r="BL1612" s="43"/>
      <c r="BM1612" t="s">
        <v>100</v>
      </c>
    </row>
    <row r="1613" spans="1:65" x14ac:dyDescent="0.2">
      <c r="A1613" s="6"/>
      <c r="B1613" s="40" t="s">
        <v>60</v>
      </c>
      <c r="C1613" s="24" t="s">
        <v>75</v>
      </c>
      <c r="D1613" s="25"/>
      <c r="E1613" s="26"/>
      <c r="F1613" s="26"/>
      <c r="G1613" s="26"/>
      <c r="H1613" s="26"/>
      <c r="I1613" s="26"/>
      <c r="J1613" s="26"/>
      <c r="K1613" s="26"/>
      <c r="L1613" s="26"/>
      <c r="M1613" s="26"/>
      <c r="N1613" s="26"/>
      <c r="O1613" s="26"/>
      <c r="P1613" s="26"/>
      <c r="Q1613" s="26"/>
      <c r="R1613" s="26"/>
      <c r="S1613" s="26"/>
      <c r="T1613" s="26"/>
      <c r="U1613" s="26"/>
      <c r="V1613" s="26"/>
      <c r="W1613" s="26"/>
      <c r="X1613" s="26"/>
      <c r="Y1613" s="26"/>
      <c r="Z1613" s="26"/>
      <c r="AA1613" s="26"/>
      <c r="AB1613" s="26"/>
      <c r="AC1613" s="26"/>
      <c r="AD1613" s="26"/>
      <c r="AE1613" s="26"/>
      <c r="AF1613" s="26"/>
      <c r="AG1613" s="26"/>
      <c r="AH1613" s="26"/>
      <c r="AI1613" s="26"/>
      <c r="AJ1613" s="26"/>
      <c r="AK1613" s="26"/>
      <c r="AL1613" s="26"/>
      <c r="AM1613" s="26"/>
      <c r="AN1613" s="26"/>
      <c r="AO1613" s="26"/>
      <c r="AP1613" s="26"/>
      <c r="AQ1613" s="26"/>
      <c r="AR1613" s="26"/>
      <c r="AS1613" s="26"/>
      <c r="AT1613" s="26"/>
      <c r="AU1613" s="26"/>
      <c r="AV1613" s="26"/>
      <c r="AW1613" s="26"/>
      <c r="AX1613" s="26"/>
      <c r="AY1613" s="26"/>
      <c r="AZ1613" s="26"/>
      <c r="BA1613" s="26"/>
      <c r="BB1613" s="26"/>
      <c r="BC1613" s="26"/>
      <c r="BD1613" s="26"/>
      <c r="BE1613" s="26"/>
      <c r="BF1613" s="26"/>
      <c r="BG1613" s="26"/>
      <c r="BH1613" s="26"/>
      <c r="BI1613" s="26"/>
      <c r="BJ1613" s="26"/>
      <c r="BK1613" s="26"/>
      <c r="BL1613" s="41"/>
      <c r="BM1613" t="s">
        <v>100</v>
      </c>
    </row>
    <row r="1614" spans="1:65" x14ac:dyDescent="0.2">
      <c r="A1614" s="6"/>
      <c r="B1614" s="40" t="s">
        <v>60</v>
      </c>
      <c r="C1614" s="24" t="s">
        <v>79</v>
      </c>
      <c r="D1614" s="25"/>
      <c r="E1614" s="26"/>
      <c r="F1614" s="26"/>
      <c r="G1614" s="26"/>
      <c r="H1614" s="26"/>
      <c r="I1614" s="26"/>
      <c r="J1614" s="26"/>
      <c r="K1614" s="26"/>
      <c r="L1614" s="26"/>
      <c r="M1614" s="26"/>
      <c r="N1614" s="26"/>
      <c r="O1614" s="26"/>
      <c r="P1614" s="26"/>
      <c r="Q1614" s="26"/>
      <c r="R1614" s="26"/>
      <c r="S1614" s="26"/>
      <c r="T1614" s="26"/>
      <c r="U1614" s="26"/>
      <c r="V1614" s="26"/>
      <c r="W1614" s="26"/>
      <c r="X1614" s="26"/>
      <c r="Y1614" s="26"/>
      <c r="Z1614" s="26"/>
      <c r="AA1614" s="26"/>
      <c r="AB1614" s="26"/>
      <c r="AC1614" s="26"/>
      <c r="AD1614" s="26"/>
      <c r="AE1614" s="26"/>
      <c r="AF1614" s="26"/>
      <c r="AG1614" s="26"/>
      <c r="AH1614" s="26"/>
      <c r="AI1614" s="26"/>
      <c r="AJ1614" s="26"/>
      <c r="AK1614" s="26"/>
      <c r="AL1614" s="26"/>
      <c r="AM1614" s="26"/>
      <c r="AN1614" s="26"/>
      <c r="AO1614" s="26"/>
      <c r="AP1614" s="26"/>
      <c r="AQ1614" s="26"/>
      <c r="AR1614" s="26"/>
      <c r="AS1614" s="26"/>
      <c r="AT1614" s="26"/>
      <c r="AU1614" s="26"/>
      <c r="AV1614" s="26"/>
      <c r="AW1614" s="26"/>
      <c r="AX1614" s="26"/>
      <c r="AY1614" s="26"/>
      <c r="AZ1614" s="26"/>
      <c r="BA1614" s="26"/>
      <c r="BB1614" s="26"/>
      <c r="BC1614" s="26"/>
      <c r="BD1614" s="26"/>
      <c r="BE1614" s="26"/>
      <c r="BF1614" s="26"/>
      <c r="BG1614" s="26"/>
      <c r="BH1614" s="26"/>
      <c r="BI1614" s="26"/>
      <c r="BJ1614" s="26"/>
      <c r="BK1614" s="26"/>
      <c r="BL1614" s="41"/>
      <c r="BM1614" t="s">
        <v>100</v>
      </c>
    </row>
    <row r="1615" spans="1:65" x14ac:dyDescent="0.2">
      <c r="A1615" s="6"/>
      <c r="B1615" s="40" t="s">
        <v>60</v>
      </c>
      <c r="C1615" s="24" t="s">
        <v>80</v>
      </c>
      <c r="D1615" s="25"/>
      <c r="E1615" s="26"/>
      <c r="F1615" s="26"/>
      <c r="G1615" s="26"/>
      <c r="H1615" s="26"/>
      <c r="I1615" s="26"/>
      <c r="J1615" s="26"/>
      <c r="K1615" s="26"/>
      <c r="L1615" s="26"/>
      <c r="M1615" s="26"/>
      <c r="N1615" s="26"/>
      <c r="O1615" s="26"/>
      <c r="P1615" s="26"/>
      <c r="Q1615" s="26"/>
      <c r="R1615" s="26"/>
      <c r="S1615" s="26"/>
      <c r="T1615" s="26"/>
      <c r="U1615" s="26"/>
      <c r="V1615" s="26"/>
      <c r="W1615" s="26"/>
      <c r="X1615" s="26"/>
      <c r="Y1615" s="26"/>
      <c r="Z1615" s="26"/>
      <c r="AA1615" s="26"/>
      <c r="AB1615" s="26"/>
      <c r="AC1615" s="26"/>
      <c r="AD1615" s="26"/>
      <c r="AE1615" s="26"/>
      <c r="AF1615" s="26"/>
      <c r="AG1615" s="26"/>
      <c r="AH1615" s="26"/>
      <c r="AI1615" s="26"/>
      <c r="AJ1615" s="26"/>
      <c r="AK1615" s="26"/>
      <c r="AL1615" s="26"/>
      <c r="AM1615" s="26"/>
      <c r="AN1615" s="26"/>
      <c r="AO1615" s="26"/>
      <c r="AP1615" s="26"/>
      <c r="AQ1615" s="26"/>
      <c r="AR1615" s="26"/>
      <c r="AS1615" s="26"/>
      <c r="AT1615" s="26"/>
      <c r="AU1615" s="26"/>
      <c r="AV1615" s="26"/>
      <c r="AW1615" s="26"/>
      <c r="AX1615" s="26"/>
      <c r="AY1615" s="26"/>
      <c r="AZ1615" s="26"/>
      <c r="BA1615" s="26"/>
      <c r="BB1615" s="26"/>
      <c r="BC1615" s="26"/>
      <c r="BD1615" s="26"/>
      <c r="BE1615" s="26"/>
      <c r="BF1615" s="26"/>
      <c r="BG1615" s="26"/>
      <c r="BH1615" s="26"/>
      <c r="BI1615" s="26"/>
      <c r="BJ1615" s="26"/>
      <c r="BK1615" s="26"/>
      <c r="BL1615" s="41"/>
      <c r="BM1615" t="s">
        <v>100</v>
      </c>
    </row>
    <row r="1616" spans="1:65" x14ac:dyDescent="0.2">
      <c r="A1616" s="6"/>
      <c r="B1616" s="46" t="s">
        <v>60</v>
      </c>
      <c r="C1616" s="24" t="s">
        <v>78</v>
      </c>
      <c r="D1616" s="25"/>
      <c r="E1616" s="26"/>
      <c r="F1616" s="26"/>
      <c r="G1616" s="26"/>
      <c r="H1616" s="26"/>
      <c r="I1616" s="26"/>
      <c r="J1616" s="26"/>
      <c r="K1616" s="26"/>
      <c r="L1616" s="26"/>
      <c r="M1616" s="26"/>
      <c r="N1616" s="26"/>
      <c r="O1616" s="26"/>
      <c r="P1616" s="26"/>
      <c r="Q1616" s="26"/>
      <c r="R1616" s="26"/>
      <c r="S1616" s="26"/>
      <c r="T1616" s="26"/>
      <c r="U1616" s="26"/>
      <c r="V1616" s="26"/>
      <c r="W1616" s="26"/>
      <c r="X1616" s="26"/>
      <c r="Y1616" s="26"/>
      <c r="Z1616" s="26"/>
      <c r="AA1616" s="26"/>
      <c r="AB1616" s="26"/>
      <c r="AC1616" s="26"/>
      <c r="AD1616" s="26"/>
      <c r="AE1616" s="26"/>
      <c r="AF1616" s="26"/>
      <c r="AG1616" s="26"/>
      <c r="AH1616" s="26"/>
      <c r="AI1616" s="26"/>
      <c r="AJ1616" s="26"/>
      <c r="AK1616" s="26"/>
      <c r="AL1616" s="26"/>
      <c r="AM1616" s="26"/>
      <c r="AN1616" s="26"/>
      <c r="AO1616" s="26"/>
      <c r="AP1616" s="26"/>
      <c r="AQ1616" s="26"/>
      <c r="AR1616" s="26"/>
      <c r="AS1616" s="26"/>
      <c r="AT1616" s="26"/>
      <c r="AU1616" s="26"/>
      <c r="AV1616" s="26"/>
      <c r="AW1616" s="26"/>
      <c r="AX1616" s="26"/>
      <c r="AY1616" s="26"/>
      <c r="AZ1616" s="26"/>
      <c r="BA1616" s="26"/>
      <c r="BB1616" s="26"/>
      <c r="BC1616" s="26"/>
      <c r="BD1616" s="26"/>
      <c r="BE1616" s="26"/>
      <c r="BF1616" s="26"/>
      <c r="BG1616" s="26"/>
      <c r="BH1616" s="26"/>
      <c r="BI1616" s="26"/>
      <c r="BJ1616" s="26"/>
      <c r="BK1616" s="26"/>
      <c r="BL1616" s="41"/>
      <c r="BM1616" t="s">
        <v>100</v>
      </c>
    </row>
    <row r="1617" spans="1:65" x14ac:dyDescent="0.2">
      <c r="A1617" s="6"/>
      <c r="B1617" s="40" t="s">
        <v>60</v>
      </c>
      <c r="C1617" s="31" t="s">
        <v>44</v>
      </c>
      <c r="D1617" s="27">
        <v>0</v>
      </c>
      <c r="E1617" s="28">
        <v>0</v>
      </c>
      <c r="F1617" s="28">
        <v>0</v>
      </c>
      <c r="G1617" s="28">
        <v>0</v>
      </c>
      <c r="H1617" s="28">
        <v>0</v>
      </c>
      <c r="I1617" s="28">
        <v>0</v>
      </c>
      <c r="J1617" s="28">
        <v>0</v>
      </c>
      <c r="K1617" s="28">
        <v>0</v>
      </c>
      <c r="L1617" s="28">
        <v>0</v>
      </c>
      <c r="M1617" s="28">
        <v>0</v>
      </c>
      <c r="N1617" s="28">
        <v>0</v>
      </c>
      <c r="O1617" s="28">
        <v>0</v>
      </c>
      <c r="P1617" s="28">
        <v>0</v>
      </c>
      <c r="Q1617" s="28">
        <v>0</v>
      </c>
      <c r="R1617" s="28">
        <v>0</v>
      </c>
      <c r="S1617" s="28">
        <v>0</v>
      </c>
      <c r="T1617" s="28">
        <v>0</v>
      </c>
      <c r="U1617" s="28">
        <v>0</v>
      </c>
      <c r="V1617" s="28">
        <v>0</v>
      </c>
      <c r="W1617" s="28">
        <v>0</v>
      </c>
      <c r="X1617" s="28">
        <v>0</v>
      </c>
      <c r="Y1617" s="28">
        <v>0</v>
      </c>
      <c r="Z1617" s="28">
        <v>0</v>
      </c>
      <c r="AA1617" s="28">
        <v>0</v>
      </c>
      <c r="AB1617" s="28">
        <v>0</v>
      </c>
      <c r="AC1617" s="28">
        <v>0</v>
      </c>
      <c r="AD1617" s="28">
        <v>0</v>
      </c>
      <c r="AE1617" s="28">
        <v>0</v>
      </c>
      <c r="AF1617" s="28">
        <v>0</v>
      </c>
      <c r="AG1617" s="28">
        <v>0</v>
      </c>
      <c r="AH1617" s="28">
        <v>0</v>
      </c>
      <c r="AI1617" s="28">
        <v>0</v>
      </c>
      <c r="AJ1617" s="28">
        <v>0</v>
      </c>
      <c r="AK1617" s="28">
        <v>0</v>
      </c>
      <c r="AL1617" s="28">
        <v>0</v>
      </c>
      <c r="AM1617" s="28">
        <v>0</v>
      </c>
      <c r="AN1617" s="28">
        <v>0</v>
      </c>
      <c r="AO1617" s="28">
        <v>0</v>
      </c>
      <c r="AP1617" s="28">
        <v>0</v>
      </c>
      <c r="AQ1617" s="28">
        <v>0</v>
      </c>
      <c r="AR1617" s="28">
        <v>0</v>
      </c>
      <c r="AS1617" s="28">
        <v>0</v>
      </c>
      <c r="AT1617" s="28">
        <v>0</v>
      </c>
      <c r="AU1617" s="28">
        <v>0</v>
      </c>
      <c r="AV1617" s="28">
        <v>0</v>
      </c>
      <c r="AW1617" s="28">
        <v>0</v>
      </c>
      <c r="AX1617" s="28">
        <v>0</v>
      </c>
      <c r="AY1617" s="28">
        <v>0</v>
      </c>
      <c r="AZ1617" s="28">
        <v>0</v>
      </c>
      <c r="BA1617" s="28">
        <v>0</v>
      </c>
      <c r="BB1617" s="28">
        <v>0</v>
      </c>
      <c r="BC1617" s="28">
        <v>0</v>
      </c>
      <c r="BD1617" s="28">
        <v>0</v>
      </c>
      <c r="BE1617" s="28">
        <v>0</v>
      </c>
      <c r="BF1617" s="28">
        <v>0</v>
      </c>
      <c r="BG1617" s="28">
        <v>0</v>
      </c>
      <c r="BH1617" s="28">
        <v>0</v>
      </c>
      <c r="BI1617" s="28">
        <v>0</v>
      </c>
      <c r="BJ1617" s="28">
        <v>0</v>
      </c>
      <c r="BK1617" s="28">
        <v>0</v>
      </c>
      <c r="BL1617" s="42">
        <v>0</v>
      </c>
      <c r="BM1617" t="s">
        <v>100</v>
      </c>
    </row>
    <row r="1618" spans="1:65" x14ac:dyDescent="0.2">
      <c r="A1618" s="6"/>
      <c r="B1618" s="40" t="s">
        <v>60</v>
      </c>
      <c r="C1618" s="24" t="s">
        <v>74</v>
      </c>
      <c r="D1618" s="35">
        <v>0</v>
      </c>
      <c r="E1618" s="29">
        <v>0</v>
      </c>
      <c r="F1618" s="29">
        <v>0</v>
      </c>
      <c r="G1618" s="29">
        <v>0</v>
      </c>
      <c r="H1618" s="29">
        <v>0</v>
      </c>
      <c r="I1618" s="29">
        <v>0</v>
      </c>
      <c r="J1618" s="29">
        <v>0</v>
      </c>
      <c r="K1618" s="29">
        <v>0</v>
      </c>
      <c r="L1618" s="29">
        <v>0</v>
      </c>
      <c r="M1618" s="29">
        <v>0</v>
      </c>
      <c r="N1618" s="29">
        <v>0</v>
      </c>
      <c r="O1618" s="29">
        <v>0</v>
      </c>
      <c r="P1618" s="29">
        <v>0</v>
      </c>
      <c r="Q1618" s="29">
        <v>0</v>
      </c>
      <c r="R1618" s="29">
        <v>0</v>
      </c>
      <c r="S1618" s="29">
        <v>0</v>
      </c>
      <c r="T1618" s="29">
        <v>0</v>
      </c>
      <c r="U1618" s="29">
        <v>0</v>
      </c>
      <c r="V1618" s="29">
        <v>0</v>
      </c>
      <c r="W1618" s="29">
        <v>0</v>
      </c>
      <c r="X1618" s="26">
        <v>0</v>
      </c>
      <c r="Y1618" s="26">
        <v>0</v>
      </c>
      <c r="Z1618" s="26">
        <v>0</v>
      </c>
      <c r="AA1618" s="26">
        <v>0</v>
      </c>
      <c r="AB1618" s="26">
        <v>0</v>
      </c>
      <c r="AC1618" s="26">
        <v>0</v>
      </c>
      <c r="AD1618" s="26">
        <v>0</v>
      </c>
      <c r="AE1618" s="26">
        <v>0</v>
      </c>
      <c r="AF1618" s="26">
        <v>0</v>
      </c>
      <c r="AG1618" s="26">
        <v>0</v>
      </c>
      <c r="AH1618" s="26">
        <v>0</v>
      </c>
      <c r="AI1618" s="26"/>
      <c r="AJ1618" s="26"/>
      <c r="AK1618" s="26"/>
      <c r="AL1618" s="26"/>
      <c r="AM1618" s="26"/>
      <c r="AN1618" s="26"/>
      <c r="AO1618" s="26"/>
      <c r="AP1618" s="26"/>
      <c r="AQ1618" s="26"/>
      <c r="AR1618" s="26"/>
      <c r="AS1618" s="26"/>
      <c r="AT1618" s="26"/>
      <c r="AU1618" s="26"/>
      <c r="AV1618" s="26"/>
      <c r="AW1618" s="26"/>
      <c r="AX1618" s="26"/>
      <c r="AY1618" s="26"/>
      <c r="AZ1618" s="26"/>
      <c r="BA1618" s="26"/>
      <c r="BB1618" s="26"/>
      <c r="BC1618" s="26"/>
      <c r="BD1618" s="26"/>
      <c r="BE1618" s="26"/>
      <c r="BF1618" s="26"/>
      <c r="BG1618" s="26"/>
      <c r="BH1618" s="26"/>
      <c r="BI1618" s="26"/>
      <c r="BJ1618" s="26"/>
      <c r="BK1618" s="26"/>
      <c r="BL1618" s="41"/>
      <c r="BM1618" t="s">
        <v>100</v>
      </c>
    </row>
    <row r="1619" spans="1:65" x14ac:dyDescent="0.2">
      <c r="A1619" s="6"/>
      <c r="B1619" s="40" t="s">
        <v>60</v>
      </c>
      <c r="C1619" s="24" t="s">
        <v>83</v>
      </c>
      <c r="D1619" s="25"/>
      <c r="E1619" s="26"/>
      <c r="F1619" s="26"/>
      <c r="G1619" s="26"/>
      <c r="H1619" s="26"/>
      <c r="I1619" s="26"/>
      <c r="J1619" s="26"/>
      <c r="K1619" s="26"/>
      <c r="L1619" s="26"/>
      <c r="M1619" s="26"/>
      <c r="N1619" s="26"/>
      <c r="O1619" s="26"/>
      <c r="P1619" s="26"/>
      <c r="Q1619" s="26"/>
      <c r="R1619" s="26"/>
      <c r="S1619" s="26"/>
      <c r="T1619" s="26"/>
      <c r="U1619" s="26"/>
      <c r="V1619" s="26"/>
      <c r="W1619" s="30"/>
      <c r="X1619" s="30"/>
      <c r="Y1619" s="30"/>
      <c r="Z1619" s="30"/>
      <c r="AA1619" s="30"/>
      <c r="AB1619" s="30"/>
      <c r="AC1619" s="30"/>
      <c r="AD1619" s="30"/>
      <c r="AE1619" s="30"/>
      <c r="AF1619" s="30"/>
      <c r="AG1619" s="30"/>
      <c r="AH1619" s="30"/>
      <c r="AI1619" s="30"/>
      <c r="AJ1619" s="30"/>
      <c r="AK1619" s="30"/>
      <c r="AL1619" s="30"/>
      <c r="AM1619" s="30"/>
      <c r="AN1619" s="30"/>
      <c r="AO1619" s="30"/>
      <c r="AP1619" s="30"/>
      <c r="AQ1619" s="30"/>
      <c r="AR1619" s="30"/>
      <c r="AS1619" s="30"/>
      <c r="AT1619" s="30"/>
      <c r="AU1619" s="30"/>
      <c r="AV1619" s="30"/>
      <c r="AW1619" s="30"/>
      <c r="AX1619" s="30"/>
      <c r="AY1619" s="30"/>
      <c r="AZ1619" s="30"/>
      <c r="BA1619" s="30"/>
      <c r="BB1619" s="30"/>
      <c r="BC1619" s="30"/>
      <c r="BD1619" s="30"/>
      <c r="BE1619" s="30"/>
      <c r="BF1619" s="30"/>
      <c r="BG1619" s="30"/>
      <c r="BH1619" s="30"/>
      <c r="BI1619" s="30"/>
      <c r="BJ1619" s="30"/>
      <c r="BK1619" s="30"/>
      <c r="BL1619" s="43"/>
      <c r="BM1619" t="s">
        <v>100</v>
      </c>
    </row>
    <row r="1620" spans="1:65" x14ac:dyDescent="0.2">
      <c r="A1620" s="6"/>
      <c r="B1620" s="40" t="s">
        <v>60</v>
      </c>
      <c r="C1620" s="24" t="s">
        <v>75</v>
      </c>
      <c r="D1620" s="25"/>
      <c r="E1620" s="26"/>
      <c r="F1620" s="26"/>
      <c r="G1620" s="26"/>
      <c r="H1620" s="26"/>
      <c r="I1620" s="26"/>
      <c r="J1620" s="26"/>
      <c r="K1620" s="26"/>
      <c r="L1620" s="26"/>
      <c r="M1620" s="26"/>
      <c r="N1620" s="26"/>
      <c r="O1620" s="26"/>
      <c r="P1620" s="26"/>
      <c r="Q1620" s="26"/>
      <c r="R1620" s="26"/>
      <c r="S1620" s="26"/>
      <c r="T1620" s="26"/>
      <c r="U1620" s="26"/>
      <c r="V1620" s="26"/>
      <c r="W1620" s="26"/>
      <c r="X1620" s="26"/>
      <c r="Y1620" s="26"/>
      <c r="Z1620" s="26"/>
      <c r="AA1620" s="26"/>
      <c r="AB1620" s="26"/>
      <c r="AC1620" s="26"/>
      <c r="AD1620" s="26"/>
      <c r="AE1620" s="26"/>
      <c r="AF1620" s="26"/>
      <c r="AG1620" s="26"/>
      <c r="AH1620" s="26"/>
      <c r="AI1620" s="26"/>
      <c r="AJ1620" s="26"/>
      <c r="AK1620" s="26"/>
      <c r="AL1620" s="26"/>
      <c r="AM1620" s="26"/>
      <c r="AN1620" s="26"/>
      <c r="AO1620" s="26"/>
      <c r="AP1620" s="26"/>
      <c r="AQ1620" s="26"/>
      <c r="AR1620" s="26"/>
      <c r="AS1620" s="26"/>
      <c r="AT1620" s="26"/>
      <c r="AU1620" s="26"/>
      <c r="AV1620" s="26"/>
      <c r="AW1620" s="26"/>
      <c r="AX1620" s="26"/>
      <c r="AY1620" s="26"/>
      <c r="AZ1620" s="26"/>
      <c r="BA1620" s="26"/>
      <c r="BB1620" s="26"/>
      <c r="BC1620" s="26"/>
      <c r="BD1620" s="26"/>
      <c r="BE1620" s="26"/>
      <c r="BF1620" s="26"/>
      <c r="BG1620" s="26"/>
      <c r="BH1620" s="26"/>
      <c r="BI1620" s="26"/>
      <c r="BJ1620" s="26"/>
      <c r="BK1620" s="26"/>
      <c r="BL1620" s="41"/>
      <c r="BM1620" t="s">
        <v>100</v>
      </c>
    </row>
    <row r="1621" spans="1:65" x14ac:dyDescent="0.2">
      <c r="A1621" s="6"/>
      <c r="B1621" s="40" t="s">
        <v>60</v>
      </c>
      <c r="C1621" s="24" t="s">
        <v>79</v>
      </c>
      <c r="D1621" s="25"/>
      <c r="E1621" s="26"/>
      <c r="F1621" s="26"/>
      <c r="G1621" s="26"/>
      <c r="H1621" s="26"/>
      <c r="I1621" s="26"/>
      <c r="J1621" s="26"/>
      <c r="K1621" s="26"/>
      <c r="L1621" s="26"/>
      <c r="M1621" s="26"/>
      <c r="N1621" s="26"/>
      <c r="O1621" s="26"/>
      <c r="P1621" s="26"/>
      <c r="Q1621" s="26"/>
      <c r="R1621" s="26"/>
      <c r="S1621" s="26"/>
      <c r="T1621" s="26"/>
      <c r="U1621" s="26"/>
      <c r="V1621" s="26"/>
      <c r="W1621" s="26"/>
      <c r="X1621" s="26"/>
      <c r="Y1621" s="26"/>
      <c r="Z1621" s="26"/>
      <c r="AA1621" s="26"/>
      <c r="AB1621" s="26"/>
      <c r="AC1621" s="26"/>
      <c r="AD1621" s="26"/>
      <c r="AE1621" s="26"/>
      <c r="AF1621" s="26"/>
      <c r="AG1621" s="26"/>
      <c r="AH1621" s="26"/>
      <c r="AI1621" s="26"/>
      <c r="AJ1621" s="26"/>
      <c r="AK1621" s="26"/>
      <c r="AL1621" s="26"/>
      <c r="AM1621" s="26"/>
      <c r="AN1621" s="26"/>
      <c r="AO1621" s="26"/>
      <c r="AP1621" s="26"/>
      <c r="AQ1621" s="26"/>
      <c r="AR1621" s="26"/>
      <c r="AS1621" s="26"/>
      <c r="AT1621" s="26"/>
      <c r="AU1621" s="26"/>
      <c r="AV1621" s="26"/>
      <c r="AW1621" s="26"/>
      <c r="AX1621" s="26"/>
      <c r="AY1621" s="26"/>
      <c r="AZ1621" s="26"/>
      <c r="BA1621" s="26"/>
      <c r="BB1621" s="26"/>
      <c r="BC1621" s="26"/>
      <c r="BD1621" s="26"/>
      <c r="BE1621" s="26"/>
      <c r="BF1621" s="26"/>
      <c r="BG1621" s="26"/>
      <c r="BH1621" s="26"/>
      <c r="BI1621" s="26"/>
      <c r="BJ1621" s="26"/>
      <c r="BK1621" s="26"/>
      <c r="BL1621" s="41"/>
      <c r="BM1621" t="s">
        <v>100</v>
      </c>
    </row>
    <row r="1622" spans="1:65" x14ac:dyDescent="0.2">
      <c r="A1622" s="6"/>
      <c r="B1622" s="40" t="s">
        <v>60</v>
      </c>
      <c r="C1622" s="24" t="s">
        <v>80</v>
      </c>
      <c r="D1622" s="25"/>
      <c r="E1622" s="26"/>
      <c r="F1622" s="26"/>
      <c r="G1622" s="26"/>
      <c r="H1622" s="26"/>
      <c r="I1622" s="26"/>
      <c r="J1622" s="26"/>
      <c r="K1622" s="26"/>
      <c r="L1622" s="26"/>
      <c r="M1622" s="26"/>
      <c r="N1622" s="26"/>
      <c r="O1622" s="26"/>
      <c r="P1622" s="26"/>
      <c r="Q1622" s="26"/>
      <c r="R1622" s="26"/>
      <c r="S1622" s="26"/>
      <c r="T1622" s="26"/>
      <c r="U1622" s="26"/>
      <c r="V1622" s="26"/>
      <c r="W1622" s="26"/>
      <c r="X1622" s="26"/>
      <c r="Y1622" s="26"/>
      <c r="Z1622" s="26"/>
      <c r="AA1622" s="26"/>
      <c r="AB1622" s="26"/>
      <c r="AC1622" s="26"/>
      <c r="AD1622" s="26"/>
      <c r="AE1622" s="26"/>
      <c r="AF1622" s="26"/>
      <c r="AG1622" s="26"/>
      <c r="AH1622" s="26"/>
      <c r="AI1622" s="26"/>
      <c r="AJ1622" s="26"/>
      <c r="AK1622" s="26"/>
      <c r="AL1622" s="26"/>
      <c r="AM1622" s="26"/>
      <c r="AN1622" s="26"/>
      <c r="AO1622" s="26"/>
      <c r="AP1622" s="26"/>
      <c r="AQ1622" s="26"/>
      <c r="AR1622" s="26"/>
      <c r="AS1622" s="26"/>
      <c r="AT1622" s="26"/>
      <c r="AU1622" s="26"/>
      <c r="AV1622" s="26"/>
      <c r="AW1622" s="26"/>
      <c r="AX1622" s="26"/>
      <c r="AY1622" s="26"/>
      <c r="AZ1622" s="26"/>
      <c r="BA1622" s="26"/>
      <c r="BB1622" s="26"/>
      <c r="BC1622" s="26"/>
      <c r="BD1622" s="26"/>
      <c r="BE1622" s="26"/>
      <c r="BF1622" s="26"/>
      <c r="BG1622" s="26"/>
      <c r="BH1622" s="26"/>
      <c r="BI1622" s="26"/>
      <c r="BJ1622" s="26"/>
      <c r="BK1622" s="26"/>
      <c r="BL1622" s="41"/>
      <c r="BM1622" t="s">
        <v>100</v>
      </c>
    </row>
    <row r="1623" spans="1:65" ht="13.5" thickBot="1" x14ac:dyDescent="0.25">
      <c r="A1623" s="6"/>
      <c r="B1623" s="46" t="s">
        <v>60</v>
      </c>
      <c r="C1623" s="24" t="s">
        <v>78</v>
      </c>
      <c r="D1623" s="25"/>
      <c r="E1623" s="26"/>
      <c r="F1623" s="26"/>
      <c r="G1623" s="26"/>
      <c r="H1623" s="26"/>
      <c r="I1623" s="26"/>
      <c r="J1623" s="26"/>
      <c r="K1623" s="26"/>
      <c r="L1623" s="26"/>
      <c r="M1623" s="26"/>
      <c r="N1623" s="26"/>
      <c r="O1623" s="26"/>
      <c r="P1623" s="26"/>
      <c r="Q1623" s="26"/>
      <c r="R1623" s="26"/>
      <c r="S1623" s="26"/>
      <c r="T1623" s="26"/>
      <c r="U1623" s="26"/>
      <c r="V1623" s="26"/>
      <c r="W1623" s="26"/>
      <c r="X1623" s="26"/>
      <c r="Y1623" s="26"/>
      <c r="Z1623" s="26"/>
      <c r="AA1623" s="26"/>
      <c r="AB1623" s="26"/>
      <c r="AC1623" s="26"/>
      <c r="AD1623" s="26"/>
      <c r="AE1623" s="26"/>
      <c r="AF1623" s="26"/>
      <c r="AG1623" s="26"/>
      <c r="AH1623" s="26"/>
      <c r="AI1623" s="26"/>
      <c r="AJ1623" s="26"/>
      <c r="AK1623" s="26"/>
      <c r="AL1623" s="26"/>
      <c r="AM1623" s="26"/>
      <c r="AN1623" s="26"/>
      <c r="AO1623" s="26"/>
      <c r="AP1623" s="26"/>
      <c r="AQ1623" s="26"/>
      <c r="AR1623" s="26"/>
      <c r="AS1623" s="26"/>
      <c r="AT1623" s="26"/>
      <c r="AU1623" s="26"/>
      <c r="AV1623" s="26"/>
      <c r="AW1623" s="26"/>
      <c r="AX1623" s="26"/>
      <c r="AY1623" s="26"/>
      <c r="AZ1623" s="26"/>
      <c r="BA1623" s="26"/>
      <c r="BB1623" s="26"/>
      <c r="BC1623" s="26"/>
      <c r="BD1623" s="26"/>
      <c r="BE1623" s="26"/>
      <c r="BF1623" s="26"/>
      <c r="BG1623" s="26"/>
      <c r="BH1623" s="26"/>
      <c r="BI1623" s="26"/>
      <c r="BJ1623" s="26"/>
      <c r="BK1623" s="26"/>
      <c r="BL1623" s="41"/>
      <c r="BM1623" t="s">
        <v>100</v>
      </c>
    </row>
    <row r="1624" spans="1:65" x14ac:dyDescent="0.2">
      <c r="B1624" s="204" t="s">
        <v>61</v>
      </c>
      <c r="C1624" s="37" t="s">
        <v>6</v>
      </c>
      <c r="D1624" s="38">
        <v>447</v>
      </c>
      <c r="E1624" s="38">
        <v>486</v>
      </c>
      <c r="F1624" s="38">
        <v>672</v>
      </c>
      <c r="G1624" s="38">
        <v>905</v>
      </c>
      <c r="H1624" s="38">
        <v>1075</v>
      </c>
      <c r="I1624" s="38">
        <v>1224</v>
      </c>
      <c r="J1624" s="38">
        <v>1453</v>
      </c>
      <c r="K1624" s="38">
        <v>1641</v>
      </c>
      <c r="L1624" s="38">
        <v>1921</v>
      </c>
      <c r="M1624" s="38">
        <v>1994</v>
      </c>
      <c r="N1624" s="38">
        <v>2009</v>
      </c>
      <c r="O1624" s="38">
        <v>2088</v>
      </c>
      <c r="P1624" s="38">
        <v>2205</v>
      </c>
      <c r="Q1624" s="38">
        <v>2485</v>
      </c>
      <c r="R1624" s="38">
        <v>2637</v>
      </c>
      <c r="S1624" s="38">
        <v>3034</v>
      </c>
      <c r="T1624" s="38">
        <v>3300</v>
      </c>
      <c r="U1624" s="38">
        <v>3245</v>
      </c>
      <c r="V1624" s="38">
        <v>3436</v>
      </c>
      <c r="W1624" s="38">
        <v>3505.5</v>
      </c>
      <c r="X1624" s="38">
        <v>4254.125</v>
      </c>
      <c r="Y1624" s="38">
        <v>5002.75</v>
      </c>
      <c r="Z1624" s="38">
        <v>5751.375</v>
      </c>
      <c r="AA1624" s="38">
        <v>6500</v>
      </c>
      <c r="AB1624" s="38">
        <v>6500</v>
      </c>
      <c r="AC1624" s="38">
        <v>6500</v>
      </c>
      <c r="AD1624" s="38">
        <v>6500</v>
      </c>
      <c r="AE1624" s="38">
        <v>6500</v>
      </c>
      <c r="AF1624" s="38">
        <v>6500</v>
      </c>
      <c r="AG1624" s="38">
        <v>6500</v>
      </c>
      <c r="AH1624" s="38">
        <v>6500</v>
      </c>
      <c r="AI1624" s="38">
        <v>6500</v>
      </c>
      <c r="AJ1624" s="38">
        <v>6500</v>
      </c>
      <c r="AK1624" s="38">
        <v>6500</v>
      </c>
      <c r="AL1624" s="38">
        <v>6500</v>
      </c>
      <c r="AM1624" s="38">
        <v>6500</v>
      </c>
      <c r="AN1624" s="38">
        <v>6500</v>
      </c>
      <c r="AO1624" s="38">
        <v>6500</v>
      </c>
      <c r="AP1624" s="38">
        <v>6500</v>
      </c>
      <c r="AQ1624" s="38">
        <v>6500</v>
      </c>
      <c r="AR1624" s="38">
        <v>6500</v>
      </c>
      <c r="AS1624" s="38">
        <v>6500</v>
      </c>
      <c r="AT1624" s="38">
        <v>6500</v>
      </c>
      <c r="AU1624" s="38">
        <v>6500</v>
      </c>
      <c r="AV1624" s="38">
        <v>6500</v>
      </c>
      <c r="AW1624" s="38">
        <v>6500</v>
      </c>
      <c r="AX1624" s="38">
        <v>6500</v>
      </c>
      <c r="AY1624" s="38">
        <v>6500</v>
      </c>
      <c r="AZ1624" s="38">
        <v>6500</v>
      </c>
      <c r="BA1624" s="38">
        <v>6500</v>
      </c>
      <c r="BB1624" s="38">
        <v>6500</v>
      </c>
      <c r="BC1624" s="38">
        <v>6500</v>
      </c>
      <c r="BD1624" s="38">
        <v>6500</v>
      </c>
      <c r="BE1624" s="38">
        <v>6500</v>
      </c>
      <c r="BF1624" s="38">
        <v>6500</v>
      </c>
      <c r="BG1624" s="38">
        <v>6500</v>
      </c>
      <c r="BH1624" s="38">
        <v>6500</v>
      </c>
      <c r="BI1624" s="38">
        <v>6500</v>
      </c>
      <c r="BJ1624" s="38">
        <v>6500</v>
      </c>
      <c r="BK1624" s="38">
        <v>6500</v>
      </c>
      <c r="BL1624" s="39">
        <v>6500</v>
      </c>
      <c r="BM1624" t="s">
        <v>100</v>
      </c>
    </row>
    <row r="1625" spans="1:65" x14ac:dyDescent="0.2">
      <c r="A1625" s="6"/>
      <c r="B1625" s="40" t="s">
        <v>61</v>
      </c>
      <c r="C1625" s="24" t="s">
        <v>74</v>
      </c>
      <c r="D1625" s="35">
        <v>447</v>
      </c>
      <c r="E1625" s="29">
        <v>486</v>
      </c>
      <c r="F1625" s="29">
        <v>672</v>
      </c>
      <c r="G1625" s="29">
        <v>905</v>
      </c>
      <c r="H1625" s="29">
        <v>1075</v>
      </c>
      <c r="I1625" s="29">
        <v>1224</v>
      </c>
      <c r="J1625" s="29">
        <v>1453</v>
      </c>
      <c r="K1625" s="29">
        <v>1641</v>
      </c>
      <c r="L1625" s="29">
        <v>1921</v>
      </c>
      <c r="M1625" s="29">
        <v>1994</v>
      </c>
      <c r="N1625" s="29">
        <v>2009</v>
      </c>
      <c r="O1625" s="29">
        <v>2088</v>
      </c>
      <c r="P1625" s="29">
        <v>2205</v>
      </c>
      <c r="Q1625" s="29">
        <v>2485</v>
      </c>
      <c r="R1625" s="29">
        <v>2637</v>
      </c>
      <c r="S1625" s="29">
        <v>3034</v>
      </c>
      <c r="T1625" s="29">
        <v>3300</v>
      </c>
      <c r="U1625" s="29">
        <v>3245</v>
      </c>
      <c r="V1625" s="29">
        <v>3436</v>
      </c>
      <c r="W1625" s="29">
        <v>3505.5</v>
      </c>
      <c r="X1625" s="26">
        <v>0</v>
      </c>
      <c r="Y1625" s="26">
        <v>0</v>
      </c>
      <c r="Z1625" s="26">
        <v>0</v>
      </c>
      <c r="AA1625" s="26">
        <v>6500</v>
      </c>
      <c r="AB1625" s="26">
        <v>0</v>
      </c>
      <c r="AC1625" s="26">
        <v>0</v>
      </c>
      <c r="AD1625" s="26">
        <v>0</v>
      </c>
      <c r="AE1625" s="26">
        <v>0</v>
      </c>
      <c r="AF1625" s="26">
        <v>0</v>
      </c>
      <c r="AG1625" s="26">
        <v>0</v>
      </c>
      <c r="AH1625" s="26">
        <v>0</v>
      </c>
      <c r="AI1625" s="26"/>
      <c r="AJ1625" s="26"/>
      <c r="AK1625" s="26"/>
      <c r="AL1625" s="26"/>
      <c r="AM1625" s="26"/>
      <c r="AN1625" s="26"/>
      <c r="AO1625" s="26"/>
      <c r="AP1625" s="26"/>
      <c r="AQ1625" s="26"/>
      <c r="AR1625" s="26"/>
      <c r="AS1625" s="26"/>
      <c r="AT1625" s="26"/>
      <c r="AU1625" s="26"/>
      <c r="AV1625" s="26"/>
      <c r="AW1625" s="26"/>
      <c r="AX1625" s="26"/>
      <c r="AY1625" s="26"/>
      <c r="AZ1625" s="26"/>
      <c r="BA1625" s="26"/>
      <c r="BB1625" s="26"/>
      <c r="BC1625" s="26"/>
      <c r="BD1625" s="26"/>
      <c r="BE1625" s="26"/>
      <c r="BF1625" s="26"/>
      <c r="BG1625" s="26"/>
      <c r="BH1625" s="26"/>
      <c r="BI1625" s="26"/>
      <c r="BJ1625" s="26"/>
      <c r="BK1625" s="26"/>
      <c r="BL1625" s="41"/>
      <c r="BM1625" t="s">
        <v>100</v>
      </c>
    </row>
    <row r="1626" spans="1:65" x14ac:dyDescent="0.2">
      <c r="A1626" s="6"/>
      <c r="B1626" s="40" t="s">
        <v>61</v>
      </c>
      <c r="C1626" s="24" t="s">
        <v>83</v>
      </c>
      <c r="D1626" s="25"/>
      <c r="E1626" s="26"/>
      <c r="F1626" s="26"/>
      <c r="G1626" s="26"/>
      <c r="H1626" s="26"/>
      <c r="I1626" s="26"/>
      <c r="J1626" s="26"/>
      <c r="K1626" s="26"/>
      <c r="L1626" s="26"/>
      <c r="M1626" s="26"/>
      <c r="N1626" s="26"/>
      <c r="O1626" s="26"/>
      <c r="P1626" s="26"/>
      <c r="Q1626" s="26"/>
      <c r="R1626" s="26"/>
      <c r="S1626" s="26"/>
      <c r="T1626" s="26"/>
      <c r="U1626" s="26"/>
      <c r="V1626" s="26"/>
      <c r="W1626" s="30"/>
      <c r="X1626" s="30">
        <v>748.625</v>
      </c>
      <c r="Y1626" s="30">
        <v>424.92500000000001</v>
      </c>
      <c r="Z1626" s="30">
        <v>748.625</v>
      </c>
      <c r="AA1626" s="30">
        <v>748.625</v>
      </c>
      <c r="AB1626" s="30"/>
      <c r="AC1626" s="30"/>
      <c r="AD1626" s="30"/>
      <c r="AE1626" s="30"/>
      <c r="AF1626" s="30"/>
      <c r="AG1626" s="30"/>
      <c r="AH1626" s="30"/>
      <c r="AI1626" s="44"/>
      <c r="AJ1626" s="44"/>
      <c r="AK1626" s="44"/>
      <c r="AL1626" s="44"/>
      <c r="AM1626" s="44"/>
      <c r="AN1626" s="44"/>
      <c r="AO1626" s="44"/>
      <c r="AP1626" s="44"/>
      <c r="AQ1626" s="44"/>
      <c r="AR1626" s="44"/>
      <c r="AS1626" s="44"/>
      <c r="AT1626" s="44"/>
      <c r="AU1626" s="44"/>
      <c r="AV1626" s="44"/>
      <c r="AW1626" s="44"/>
      <c r="AX1626" s="44"/>
      <c r="AY1626" s="44"/>
      <c r="AZ1626" s="44"/>
      <c r="BA1626" s="44"/>
      <c r="BB1626" s="44"/>
      <c r="BC1626" s="30"/>
      <c r="BD1626" s="30"/>
      <c r="BE1626" s="30"/>
      <c r="BF1626" s="30"/>
      <c r="BG1626" s="30"/>
      <c r="BH1626" s="30"/>
      <c r="BI1626" s="30"/>
      <c r="BJ1626" s="30"/>
      <c r="BK1626" s="30"/>
      <c r="BL1626" s="43"/>
      <c r="BM1626" t="s">
        <v>100</v>
      </c>
    </row>
    <row r="1627" spans="1:65" x14ac:dyDescent="0.2">
      <c r="A1627" s="6"/>
      <c r="B1627" s="40" t="s">
        <v>61</v>
      </c>
      <c r="C1627" s="24" t="s">
        <v>75</v>
      </c>
      <c r="D1627" s="25"/>
      <c r="E1627" s="26"/>
      <c r="F1627" s="26"/>
      <c r="G1627" s="26"/>
      <c r="H1627" s="26"/>
      <c r="I1627" s="26"/>
      <c r="J1627" s="26"/>
      <c r="K1627" s="26"/>
      <c r="L1627" s="26"/>
      <c r="M1627" s="26"/>
      <c r="N1627" s="26"/>
      <c r="O1627" s="26"/>
      <c r="P1627" s="26"/>
      <c r="Q1627" s="26"/>
      <c r="R1627" s="26"/>
      <c r="S1627" s="26"/>
      <c r="T1627" s="26"/>
      <c r="U1627" s="26"/>
      <c r="V1627" s="26"/>
      <c r="W1627" s="26"/>
      <c r="X1627" s="26"/>
      <c r="Y1627" s="26"/>
      <c r="Z1627" s="26"/>
      <c r="AA1627" s="26"/>
      <c r="AB1627" s="26"/>
      <c r="AC1627" s="26"/>
      <c r="AD1627" s="26"/>
      <c r="AE1627" s="26"/>
      <c r="AF1627" s="26"/>
      <c r="AG1627" s="26"/>
      <c r="AH1627" s="26"/>
      <c r="AI1627" s="26"/>
      <c r="AJ1627" s="26"/>
      <c r="AK1627" s="26"/>
      <c r="AL1627" s="26"/>
      <c r="AM1627" s="26"/>
      <c r="AN1627" s="26"/>
      <c r="AO1627" s="26"/>
      <c r="AP1627" s="26"/>
      <c r="AQ1627" s="26"/>
      <c r="AR1627" s="26"/>
      <c r="AS1627" s="26"/>
      <c r="AT1627" s="26"/>
      <c r="AU1627" s="26"/>
      <c r="AV1627" s="26"/>
      <c r="AW1627" s="26"/>
      <c r="AX1627" s="26"/>
      <c r="AY1627" s="26"/>
      <c r="AZ1627" s="26"/>
      <c r="BA1627" s="26"/>
      <c r="BB1627" s="26"/>
      <c r="BC1627" s="26"/>
      <c r="BD1627" s="26"/>
      <c r="BE1627" s="26"/>
      <c r="BF1627" s="26"/>
      <c r="BG1627" s="26"/>
      <c r="BH1627" s="26"/>
      <c r="BI1627" s="26"/>
      <c r="BJ1627" s="26"/>
      <c r="BK1627" s="26"/>
      <c r="BL1627" s="41"/>
      <c r="BM1627" t="s">
        <v>100</v>
      </c>
    </row>
    <row r="1628" spans="1:65" x14ac:dyDescent="0.2">
      <c r="A1628" s="6"/>
      <c r="B1628" s="40" t="s">
        <v>61</v>
      </c>
      <c r="C1628" s="24" t="s">
        <v>241</v>
      </c>
      <c r="D1628" s="25"/>
      <c r="E1628" s="26"/>
      <c r="F1628" s="26"/>
      <c r="G1628" s="26"/>
      <c r="H1628" s="26"/>
      <c r="I1628" s="26"/>
      <c r="J1628" s="26"/>
      <c r="K1628" s="26"/>
      <c r="L1628" s="26"/>
      <c r="M1628" s="26"/>
      <c r="N1628" s="26"/>
      <c r="O1628" s="26"/>
      <c r="P1628" s="26"/>
      <c r="Q1628" s="26"/>
      <c r="R1628" s="26"/>
      <c r="S1628" s="26"/>
      <c r="T1628" s="26"/>
      <c r="U1628" s="26"/>
      <c r="V1628" s="26"/>
      <c r="W1628" s="26">
        <v>0</v>
      </c>
      <c r="X1628" s="26">
        <v>0</v>
      </c>
      <c r="Y1628" s="26">
        <v>0</v>
      </c>
      <c r="Z1628" s="26">
        <v>0</v>
      </c>
      <c r="AA1628" s="26">
        <v>0</v>
      </c>
      <c r="AB1628" s="26">
        <v>0</v>
      </c>
      <c r="AC1628" s="26">
        <v>0</v>
      </c>
      <c r="AD1628" s="26">
        <v>0</v>
      </c>
      <c r="AE1628" s="26">
        <v>0</v>
      </c>
      <c r="AF1628" s="26">
        <v>0</v>
      </c>
      <c r="AG1628" s="26">
        <v>0</v>
      </c>
      <c r="AH1628" s="26">
        <v>0</v>
      </c>
      <c r="AI1628" s="26"/>
      <c r="AJ1628" s="26"/>
      <c r="AK1628" s="26"/>
      <c r="AL1628" s="26"/>
      <c r="AM1628" s="26"/>
      <c r="AN1628" s="26"/>
      <c r="AO1628" s="26"/>
      <c r="AP1628" s="26"/>
      <c r="AQ1628" s="26"/>
      <c r="AR1628" s="26"/>
      <c r="AS1628" s="26"/>
      <c r="AT1628" s="26"/>
      <c r="AU1628" s="26"/>
      <c r="AV1628" s="26"/>
      <c r="AW1628" s="26"/>
      <c r="AX1628" s="26"/>
      <c r="AY1628" s="26"/>
      <c r="AZ1628" s="26"/>
      <c r="BA1628" s="26"/>
      <c r="BB1628" s="26"/>
      <c r="BC1628" s="26"/>
      <c r="BD1628" s="26"/>
      <c r="BE1628" s="26"/>
      <c r="BF1628" s="26"/>
      <c r="BG1628" s="26"/>
      <c r="BH1628" s="26"/>
      <c r="BI1628" s="26"/>
      <c r="BJ1628" s="26"/>
      <c r="BK1628" s="26"/>
      <c r="BL1628" s="41"/>
      <c r="BM1628" t="s">
        <v>100</v>
      </c>
    </row>
    <row r="1629" spans="1:65" x14ac:dyDescent="0.2">
      <c r="A1629" s="6"/>
      <c r="B1629" s="40" t="s">
        <v>61</v>
      </c>
      <c r="C1629" s="24" t="s">
        <v>240</v>
      </c>
      <c r="D1629" s="25"/>
      <c r="E1629" s="26"/>
      <c r="F1629" s="26"/>
      <c r="G1629" s="26"/>
      <c r="H1629" s="26"/>
      <c r="I1629" s="26"/>
      <c r="J1629" s="26"/>
      <c r="K1629" s="26"/>
      <c r="L1629" s="26"/>
      <c r="M1629" s="26"/>
      <c r="N1629" s="26"/>
      <c r="O1629" s="26"/>
      <c r="P1629" s="26"/>
      <c r="Q1629" s="26"/>
      <c r="R1629" s="26"/>
      <c r="S1629" s="26"/>
      <c r="T1629" s="26"/>
      <c r="U1629" s="26"/>
      <c r="V1629" s="26"/>
      <c r="W1629" s="33">
        <v>282</v>
      </c>
      <c r="X1629" s="33">
        <v>0</v>
      </c>
      <c r="Y1629" s="33">
        <v>323.7</v>
      </c>
      <c r="Z1629" s="33">
        <v>0</v>
      </c>
      <c r="AA1629" s="33">
        <v>0</v>
      </c>
      <c r="AB1629" s="33">
        <v>0</v>
      </c>
      <c r="AC1629" s="33">
        <v>0</v>
      </c>
      <c r="AD1629" s="33">
        <v>0</v>
      </c>
      <c r="AE1629" s="33">
        <v>0</v>
      </c>
      <c r="AF1629" s="33">
        <v>0</v>
      </c>
      <c r="AG1629" s="33">
        <v>0</v>
      </c>
      <c r="AH1629" s="33">
        <v>0</v>
      </c>
      <c r="AI1629" s="26"/>
      <c r="AJ1629" s="26"/>
      <c r="AK1629" s="26"/>
      <c r="AL1629" s="26"/>
      <c r="AM1629" s="26"/>
      <c r="AN1629" s="26"/>
      <c r="AO1629" s="26"/>
      <c r="AP1629" s="26"/>
      <c r="AQ1629" s="26"/>
      <c r="AR1629" s="26"/>
      <c r="AS1629" s="26"/>
      <c r="AT1629" s="26"/>
      <c r="AU1629" s="26"/>
      <c r="AV1629" s="26"/>
      <c r="AW1629" s="26"/>
      <c r="AX1629" s="26"/>
      <c r="AY1629" s="26"/>
      <c r="AZ1629" s="26"/>
      <c r="BA1629" s="26"/>
      <c r="BB1629" s="26"/>
      <c r="BC1629" s="26"/>
      <c r="BD1629" s="26"/>
      <c r="BE1629" s="26"/>
      <c r="BF1629" s="26"/>
      <c r="BG1629" s="26"/>
      <c r="BH1629" s="26"/>
      <c r="BI1629" s="26"/>
      <c r="BJ1629" s="26"/>
      <c r="BK1629" s="26"/>
      <c r="BL1629" s="41"/>
      <c r="BM1629" t="s">
        <v>100</v>
      </c>
    </row>
    <row r="1630" spans="1:65" x14ac:dyDescent="0.2">
      <c r="A1630" s="6"/>
      <c r="B1630" s="40" t="s">
        <v>61</v>
      </c>
      <c r="C1630" s="24" t="s">
        <v>78</v>
      </c>
      <c r="D1630" s="25"/>
      <c r="E1630" s="26"/>
      <c r="F1630" s="26"/>
      <c r="G1630" s="26"/>
      <c r="H1630" s="26"/>
      <c r="I1630" s="26"/>
      <c r="J1630" s="26"/>
      <c r="K1630" s="26"/>
      <c r="L1630" s="26"/>
      <c r="M1630" s="26"/>
      <c r="N1630" s="26"/>
      <c r="O1630" s="26"/>
      <c r="P1630" s="26"/>
      <c r="Q1630" s="26"/>
      <c r="R1630" s="26"/>
      <c r="S1630" s="26"/>
      <c r="T1630" s="26"/>
      <c r="U1630" s="26"/>
      <c r="V1630" s="26"/>
      <c r="W1630" s="26"/>
      <c r="X1630" s="26"/>
      <c r="Y1630" s="26"/>
      <c r="Z1630" s="26"/>
      <c r="AA1630" s="26"/>
      <c r="AB1630" s="26"/>
      <c r="AC1630" s="26"/>
      <c r="AD1630" s="26"/>
      <c r="AE1630" s="26"/>
      <c r="AF1630" s="26"/>
      <c r="AG1630" s="26"/>
      <c r="AH1630" s="26"/>
      <c r="AI1630" s="26"/>
      <c r="AJ1630" s="26"/>
      <c r="AK1630" s="26"/>
      <c r="AL1630" s="26"/>
      <c r="AM1630" s="26"/>
      <c r="AN1630" s="26"/>
      <c r="AO1630" s="26"/>
      <c r="AP1630" s="26"/>
      <c r="AQ1630" s="26"/>
      <c r="AR1630" s="26"/>
      <c r="AS1630" s="26"/>
      <c r="AT1630" s="26"/>
      <c r="AU1630" s="26"/>
      <c r="AV1630" s="26"/>
      <c r="AW1630" s="26"/>
      <c r="AX1630" s="26"/>
      <c r="AY1630" s="26"/>
      <c r="AZ1630" s="26"/>
      <c r="BA1630" s="26"/>
      <c r="BB1630" s="26"/>
      <c r="BC1630" s="26"/>
      <c r="BD1630" s="26"/>
      <c r="BE1630" s="26"/>
      <c r="BF1630" s="26"/>
      <c r="BG1630" s="26"/>
      <c r="BH1630" s="26"/>
      <c r="BI1630" s="26"/>
      <c r="BJ1630" s="26"/>
      <c r="BK1630" s="26"/>
      <c r="BL1630" s="41"/>
      <c r="BM1630" t="s">
        <v>100</v>
      </c>
    </row>
    <row r="1631" spans="1:65" x14ac:dyDescent="0.2">
      <c r="A1631" s="6"/>
      <c r="B1631" s="40" t="s">
        <v>61</v>
      </c>
      <c r="C1631" s="31" t="s">
        <v>1</v>
      </c>
      <c r="D1631" s="27">
        <v>0</v>
      </c>
      <c r="E1631" s="28">
        <v>0</v>
      </c>
      <c r="F1631" s="28">
        <v>0</v>
      </c>
      <c r="G1631" s="28">
        <v>0</v>
      </c>
      <c r="H1631" s="28">
        <v>0</v>
      </c>
      <c r="I1631" s="28">
        <v>0</v>
      </c>
      <c r="J1631" s="28">
        <v>108</v>
      </c>
      <c r="K1631" s="28">
        <v>108</v>
      </c>
      <c r="L1631" s="28">
        <v>228</v>
      </c>
      <c r="M1631" s="28">
        <v>228</v>
      </c>
      <c r="N1631" s="28">
        <v>228</v>
      </c>
      <c r="O1631" s="28">
        <v>228</v>
      </c>
      <c r="P1631" s="28">
        <v>228</v>
      </c>
      <c r="Q1631" s="28">
        <v>228</v>
      </c>
      <c r="R1631" s="28">
        <v>228</v>
      </c>
      <c r="S1631" s="28">
        <v>357</v>
      </c>
      <c r="T1631" s="28">
        <v>957</v>
      </c>
      <c r="U1631" s="28">
        <v>957</v>
      </c>
      <c r="V1631" s="28">
        <v>957</v>
      </c>
      <c r="W1631" s="28">
        <v>957</v>
      </c>
      <c r="X1631" s="28">
        <v>2459.5</v>
      </c>
      <c r="Y1631" s="28">
        <v>2459.5</v>
      </c>
      <c r="Z1631" s="28">
        <v>3199.5</v>
      </c>
      <c r="AA1631" s="28">
        <v>4659.5</v>
      </c>
      <c r="AB1631" s="28">
        <v>5359.5</v>
      </c>
      <c r="AC1631" s="28">
        <v>6059.5</v>
      </c>
      <c r="AD1631" s="28">
        <v>6759.5</v>
      </c>
      <c r="AE1631" s="28">
        <v>7819.625</v>
      </c>
      <c r="AF1631" s="28">
        <v>8879.75</v>
      </c>
      <c r="AG1631" s="28">
        <v>9939.875</v>
      </c>
      <c r="AH1631" s="28">
        <v>11000</v>
      </c>
      <c r="AI1631" s="28">
        <v>11000</v>
      </c>
      <c r="AJ1631" s="28">
        <v>11000</v>
      </c>
      <c r="AK1631" s="28">
        <v>11000</v>
      </c>
      <c r="AL1631" s="28">
        <v>11000</v>
      </c>
      <c r="AM1631" s="28">
        <v>11000</v>
      </c>
      <c r="AN1631" s="28">
        <v>11000</v>
      </c>
      <c r="AO1631" s="28">
        <v>11000</v>
      </c>
      <c r="AP1631" s="28">
        <v>11000</v>
      </c>
      <c r="AQ1631" s="28">
        <v>11000</v>
      </c>
      <c r="AR1631" s="28">
        <v>11000</v>
      </c>
      <c r="AS1631" s="28">
        <v>11000</v>
      </c>
      <c r="AT1631" s="28">
        <v>11000</v>
      </c>
      <c r="AU1631" s="28">
        <v>11000</v>
      </c>
      <c r="AV1631" s="28">
        <v>11000</v>
      </c>
      <c r="AW1631" s="28">
        <v>11000</v>
      </c>
      <c r="AX1631" s="28">
        <v>11000</v>
      </c>
      <c r="AY1631" s="28">
        <v>11000</v>
      </c>
      <c r="AZ1631" s="28">
        <v>11000</v>
      </c>
      <c r="BA1631" s="28">
        <v>11000</v>
      </c>
      <c r="BB1631" s="28">
        <v>11000</v>
      </c>
      <c r="BC1631" s="28">
        <v>11000</v>
      </c>
      <c r="BD1631" s="28">
        <v>11000</v>
      </c>
      <c r="BE1631" s="28">
        <v>11000</v>
      </c>
      <c r="BF1631" s="28">
        <v>11000</v>
      </c>
      <c r="BG1631" s="28">
        <v>11000</v>
      </c>
      <c r="BH1631" s="28">
        <v>11000</v>
      </c>
      <c r="BI1631" s="28">
        <v>11000</v>
      </c>
      <c r="BJ1631" s="28">
        <v>11000</v>
      </c>
      <c r="BK1631" s="28">
        <v>11000</v>
      </c>
      <c r="BL1631" s="42">
        <v>11000</v>
      </c>
      <c r="BM1631" t="s">
        <v>100</v>
      </c>
    </row>
    <row r="1632" spans="1:65" x14ac:dyDescent="0.2">
      <c r="A1632" s="6"/>
      <c r="B1632" s="40" t="s">
        <v>61</v>
      </c>
      <c r="C1632" s="24" t="s">
        <v>74</v>
      </c>
      <c r="D1632" s="35">
        <v>0</v>
      </c>
      <c r="E1632" s="29">
        <v>0</v>
      </c>
      <c r="F1632" s="29">
        <v>0</v>
      </c>
      <c r="G1632" s="29">
        <v>0</v>
      </c>
      <c r="H1632" s="29">
        <v>0</v>
      </c>
      <c r="I1632" s="29">
        <v>0</v>
      </c>
      <c r="J1632" s="29">
        <v>108</v>
      </c>
      <c r="K1632" s="29">
        <v>108</v>
      </c>
      <c r="L1632" s="29">
        <v>228</v>
      </c>
      <c r="M1632" s="29">
        <v>228</v>
      </c>
      <c r="N1632" s="29">
        <v>228</v>
      </c>
      <c r="O1632" s="29">
        <v>228</v>
      </c>
      <c r="P1632" s="29">
        <v>228</v>
      </c>
      <c r="Q1632" s="29">
        <v>228</v>
      </c>
      <c r="R1632" s="29">
        <v>228</v>
      </c>
      <c r="S1632" s="29">
        <v>357</v>
      </c>
      <c r="T1632" s="29">
        <v>957</v>
      </c>
      <c r="U1632" s="29">
        <v>957</v>
      </c>
      <c r="V1632" s="29">
        <v>957</v>
      </c>
      <c r="W1632" s="29">
        <v>957</v>
      </c>
      <c r="X1632" s="26">
        <v>0</v>
      </c>
      <c r="Y1632" s="26">
        <v>0</v>
      </c>
      <c r="Z1632" s="26">
        <v>0</v>
      </c>
      <c r="AA1632" s="26">
        <v>4450</v>
      </c>
      <c r="AB1632" s="26">
        <v>0</v>
      </c>
      <c r="AC1632" s="26">
        <v>0</v>
      </c>
      <c r="AD1632" s="26">
        <v>0</v>
      </c>
      <c r="AE1632" s="26">
        <v>0</v>
      </c>
      <c r="AF1632" s="26">
        <v>0</v>
      </c>
      <c r="AG1632" s="26">
        <v>0</v>
      </c>
      <c r="AH1632" s="26">
        <v>11000</v>
      </c>
      <c r="AI1632" s="26"/>
      <c r="AJ1632" s="26"/>
      <c r="AK1632" s="26"/>
      <c r="AL1632" s="26"/>
      <c r="AM1632" s="26"/>
      <c r="AN1632" s="26"/>
      <c r="AO1632" s="26"/>
      <c r="AP1632" s="26"/>
      <c r="AQ1632" s="26"/>
      <c r="AR1632" s="26"/>
      <c r="AS1632" s="26"/>
      <c r="AT1632" s="26"/>
      <c r="AU1632" s="26"/>
      <c r="AV1632" s="26"/>
      <c r="AW1632" s="26"/>
      <c r="AX1632" s="26"/>
      <c r="AY1632" s="26"/>
      <c r="AZ1632" s="26"/>
      <c r="BA1632" s="26"/>
      <c r="BB1632" s="26"/>
      <c r="BC1632" s="26"/>
      <c r="BD1632" s="26"/>
      <c r="BE1632" s="26"/>
      <c r="BF1632" s="26"/>
      <c r="BG1632" s="26"/>
      <c r="BH1632" s="26"/>
      <c r="BI1632" s="26"/>
      <c r="BJ1632" s="26"/>
      <c r="BK1632" s="26"/>
      <c r="BL1632" s="41"/>
      <c r="BM1632" t="s">
        <v>100</v>
      </c>
    </row>
    <row r="1633" spans="1:65" x14ac:dyDescent="0.2">
      <c r="A1633" s="6"/>
      <c r="B1633" s="40" t="s">
        <v>61</v>
      </c>
      <c r="C1633" s="24" t="s">
        <v>83</v>
      </c>
      <c r="D1633" s="25"/>
      <c r="E1633" s="26"/>
      <c r="F1633" s="26"/>
      <c r="G1633" s="26"/>
      <c r="H1633" s="26"/>
      <c r="I1633" s="26"/>
      <c r="J1633" s="26"/>
      <c r="K1633" s="26"/>
      <c r="L1633" s="26"/>
      <c r="M1633" s="26"/>
      <c r="N1633" s="26"/>
      <c r="O1633" s="26"/>
      <c r="P1633" s="26"/>
      <c r="Q1633" s="26"/>
      <c r="R1633" s="26"/>
      <c r="S1633" s="26"/>
      <c r="T1633" s="26"/>
      <c r="U1633" s="26"/>
      <c r="V1633" s="26"/>
      <c r="W1633" s="30"/>
      <c r="X1633" s="30">
        <v>1502.5</v>
      </c>
      <c r="Y1633" s="30"/>
      <c r="Z1633" s="30">
        <v>740</v>
      </c>
      <c r="AA1633" s="30">
        <v>1460</v>
      </c>
      <c r="AB1633" s="30">
        <v>700</v>
      </c>
      <c r="AC1633" s="30">
        <v>700</v>
      </c>
      <c r="AD1633" s="30">
        <v>700</v>
      </c>
      <c r="AE1633" s="30">
        <v>1060.125</v>
      </c>
      <c r="AF1633" s="30">
        <v>1060.125</v>
      </c>
      <c r="AG1633" s="30">
        <v>1060.125</v>
      </c>
      <c r="AH1633" s="30">
        <v>1060.125</v>
      </c>
      <c r="AI1633" s="30"/>
      <c r="AJ1633" s="30"/>
      <c r="AK1633" s="30"/>
      <c r="AL1633" s="30"/>
      <c r="AM1633" s="30"/>
      <c r="AN1633" s="30"/>
      <c r="AO1633" s="30"/>
      <c r="AP1633" s="30"/>
      <c r="AQ1633" s="30"/>
      <c r="AR1633" s="30"/>
      <c r="AS1633" s="30"/>
      <c r="AT1633" s="30"/>
      <c r="AU1633" s="30"/>
      <c r="AV1633" s="30"/>
      <c r="AW1633" s="30"/>
      <c r="AX1633" s="30"/>
      <c r="AY1633" s="30"/>
      <c r="AZ1633" s="30"/>
      <c r="BA1633" s="30"/>
      <c r="BB1633" s="30"/>
      <c r="BC1633" s="30"/>
      <c r="BD1633" s="30"/>
      <c r="BE1633" s="30"/>
      <c r="BF1633" s="30"/>
      <c r="BG1633" s="30"/>
      <c r="BH1633" s="30"/>
      <c r="BI1633" s="30"/>
      <c r="BJ1633" s="30"/>
      <c r="BK1633" s="30"/>
      <c r="BL1633" s="43"/>
      <c r="BM1633" t="s">
        <v>100</v>
      </c>
    </row>
    <row r="1634" spans="1:65" x14ac:dyDescent="0.2">
      <c r="A1634" s="6"/>
      <c r="B1634" s="40" t="s">
        <v>61</v>
      </c>
      <c r="C1634" s="24" t="s">
        <v>75</v>
      </c>
      <c r="D1634" s="25"/>
      <c r="E1634" s="26"/>
      <c r="F1634" s="26"/>
      <c r="G1634" s="26"/>
      <c r="H1634" s="26"/>
      <c r="I1634" s="26"/>
      <c r="J1634" s="26"/>
      <c r="K1634" s="26"/>
      <c r="L1634" s="26"/>
      <c r="M1634" s="26"/>
      <c r="N1634" s="26"/>
      <c r="O1634" s="26"/>
      <c r="P1634" s="26"/>
      <c r="Q1634" s="26"/>
      <c r="R1634" s="26"/>
      <c r="S1634" s="26"/>
      <c r="T1634" s="26"/>
      <c r="U1634" s="26"/>
      <c r="V1634" s="26"/>
      <c r="W1634" s="26"/>
      <c r="X1634" s="26"/>
      <c r="Y1634" s="26"/>
      <c r="Z1634" s="26"/>
      <c r="AA1634" s="26"/>
      <c r="AB1634" s="26"/>
      <c r="AC1634" s="26"/>
      <c r="AD1634" s="26"/>
      <c r="AE1634" s="26"/>
      <c r="AF1634" s="26"/>
      <c r="AG1634" s="26"/>
      <c r="AH1634" s="26"/>
      <c r="AI1634" s="26"/>
      <c r="AJ1634" s="26"/>
      <c r="AK1634" s="26"/>
      <c r="AL1634" s="26"/>
      <c r="AM1634" s="26"/>
      <c r="AN1634" s="26"/>
      <c r="AO1634" s="26"/>
      <c r="AP1634" s="26"/>
      <c r="AQ1634" s="26"/>
      <c r="AR1634" s="26"/>
      <c r="AS1634" s="26"/>
      <c r="AT1634" s="26"/>
      <c r="AU1634" s="26"/>
      <c r="AV1634" s="26"/>
      <c r="AW1634" s="26"/>
      <c r="AX1634" s="26"/>
      <c r="AY1634" s="26"/>
      <c r="AZ1634" s="26"/>
      <c r="BA1634" s="26"/>
      <c r="BB1634" s="26"/>
      <c r="BC1634" s="26"/>
      <c r="BD1634" s="26"/>
      <c r="BE1634" s="26"/>
      <c r="BF1634" s="26"/>
      <c r="BG1634" s="26"/>
      <c r="BH1634" s="26"/>
      <c r="BI1634" s="26"/>
      <c r="BJ1634" s="26"/>
      <c r="BK1634" s="26"/>
      <c r="BL1634" s="41"/>
      <c r="BM1634" t="s">
        <v>100</v>
      </c>
    </row>
    <row r="1635" spans="1:65" x14ac:dyDescent="0.2">
      <c r="A1635" s="6"/>
      <c r="B1635" s="40" t="s">
        <v>61</v>
      </c>
      <c r="C1635" s="24" t="s">
        <v>241</v>
      </c>
      <c r="D1635" s="25"/>
      <c r="E1635" s="26"/>
      <c r="F1635" s="26"/>
      <c r="G1635" s="26"/>
      <c r="H1635" s="26"/>
      <c r="I1635" s="26"/>
      <c r="J1635" s="26"/>
      <c r="K1635" s="26"/>
      <c r="L1635" s="26"/>
      <c r="M1635" s="26"/>
      <c r="N1635" s="26"/>
      <c r="O1635" s="26"/>
      <c r="P1635" s="26"/>
      <c r="Q1635" s="26"/>
      <c r="R1635" s="26"/>
      <c r="S1635" s="26"/>
      <c r="T1635" s="26"/>
      <c r="U1635" s="26"/>
      <c r="V1635" s="26"/>
      <c r="W1635" s="26"/>
      <c r="X1635" s="26"/>
      <c r="Y1635" s="26"/>
      <c r="Z1635" s="26"/>
      <c r="AA1635" s="26"/>
      <c r="AB1635" s="26"/>
      <c r="AC1635" s="26"/>
      <c r="AD1635" s="26"/>
      <c r="AE1635" s="26"/>
      <c r="AF1635" s="26"/>
      <c r="AG1635" s="26"/>
      <c r="AH1635" s="26"/>
      <c r="AI1635" s="26"/>
      <c r="AJ1635" s="26"/>
      <c r="AK1635" s="26"/>
      <c r="AL1635" s="26"/>
      <c r="AM1635" s="26"/>
      <c r="AN1635" s="26"/>
      <c r="AO1635" s="26"/>
      <c r="AP1635" s="26"/>
      <c r="AQ1635" s="26"/>
      <c r="AR1635" s="26"/>
      <c r="AS1635" s="26"/>
      <c r="AT1635" s="26"/>
      <c r="AU1635" s="26"/>
      <c r="AV1635" s="26"/>
      <c r="AW1635" s="26"/>
      <c r="AX1635" s="26"/>
      <c r="AY1635" s="26"/>
      <c r="AZ1635" s="26"/>
      <c r="BA1635" s="26"/>
      <c r="BB1635" s="26"/>
      <c r="BC1635" s="26"/>
      <c r="BD1635" s="26"/>
      <c r="BE1635" s="26"/>
      <c r="BF1635" s="26"/>
      <c r="BG1635" s="26"/>
      <c r="BH1635" s="26"/>
      <c r="BI1635" s="26"/>
      <c r="BJ1635" s="26"/>
      <c r="BK1635" s="26"/>
      <c r="BL1635" s="41"/>
      <c r="BM1635" t="s">
        <v>100</v>
      </c>
    </row>
    <row r="1636" spans="1:65" x14ac:dyDescent="0.2">
      <c r="A1636" s="6"/>
      <c r="B1636" s="40" t="s">
        <v>61</v>
      </c>
      <c r="C1636" s="24" t="s">
        <v>240</v>
      </c>
      <c r="D1636" s="25"/>
      <c r="E1636" s="26"/>
      <c r="F1636" s="26"/>
      <c r="G1636" s="26"/>
      <c r="H1636" s="26"/>
      <c r="I1636" s="26"/>
      <c r="J1636" s="26"/>
      <c r="K1636" s="26"/>
      <c r="L1636" s="26"/>
      <c r="M1636" s="26"/>
      <c r="N1636" s="26"/>
      <c r="O1636" s="26"/>
      <c r="P1636" s="26"/>
      <c r="Q1636" s="26"/>
      <c r="R1636" s="26"/>
      <c r="S1636" s="26"/>
      <c r="T1636" s="26"/>
      <c r="U1636" s="26"/>
      <c r="V1636" s="26"/>
      <c r="W1636" s="33">
        <v>12</v>
      </c>
      <c r="X1636" s="33">
        <v>0</v>
      </c>
      <c r="Y1636" s="33">
        <v>0</v>
      </c>
      <c r="Z1636" s="33">
        <v>0</v>
      </c>
      <c r="AA1636" s="33">
        <v>0</v>
      </c>
      <c r="AB1636" s="33">
        <v>0</v>
      </c>
      <c r="AC1636" s="33">
        <v>0</v>
      </c>
      <c r="AD1636" s="33">
        <v>0</v>
      </c>
      <c r="AE1636" s="33">
        <v>0</v>
      </c>
      <c r="AF1636" s="33">
        <v>0</v>
      </c>
      <c r="AG1636" s="33">
        <v>0</v>
      </c>
      <c r="AH1636" s="33">
        <v>0</v>
      </c>
      <c r="AI1636" s="26"/>
      <c r="AJ1636" s="26"/>
      <c r="AK1636" s="26"/>
      <c r="AL1636" s="26"/>
      <c r="AM1636" s="26"/>
      <c r="AN1636" s="26"/>
      <c r="AO1636" s="26"/>
      <c r="AP1636" s="26"/>
      <c r="AQ1636" s="26"/>
      <c r="AR1636" s="26"/>
      <c r="AS1636" s="26"/>
      <c r="AT1636" s="26"/>
      <c r="AU1636" s="26"/>
      <c r="AV1636" s="26"/>
      <c r="AW1636" s="26"/>
      <c r="AX1636" s="26"/>
      <c r="AY1636" s="26"/>
      <c r="AZ1636" s="26"/>
      <c r="BA1636" s="26"/>
      <c r="BB1636" s="26"/>
      <c r="BC1636" s="26"/>
      <c r="BD1636" s="26"/>
      <c r="BE1636" s="26"/>
      <c r="BF1636" s="26"/>
      <c r="BG1636" s="26"/>
      <c r="BH1636" s="26"/>
      <c r="BI1636" s="26"/>
      <c r="BJ1636" s="26"/>
      <c r="BK1636" s="26"/>
      <c r="BL1636" s="41"/>
      <c r="BM1636" t="s">
        <v>100</v>
      </c>
    </row>
    <row r="1637" spans="1:65" x14ac:dyDescent="0.2">
      <c r="A1637" s="6"/>
      <c r="B1637" s="40" t="s">
        <v>61</v>
      </c>
      <c r="C1637" s="24" t="s">
        <v>78</v>
      </c>
      <c r="D1637" s="25"/>
      <c r="E1637" s="26"/>
      <c r="F1637" s="26"/>
      <c r="G1637" s="26"/>
      <c r="H1637" s="26"/>
      <c r="I1637" s="26"/>
      <c r="J1637" s="26"/>
      <c r="K1637" s="26"/>
      <c r="L1637" s="26"/>
      <c r="M1637" s="26"/>
      <c r="N1637" s="26"/>
      <c r="O1637" s="26"/>
      <c r="P1637" s="26"/>
      <c r="Q1637" s="26"/>
      <c r="R1637" s="26"/>
      <c r="S1637" s="26"/>
      <c r="T1637" s="26"/>
      <c r="U1637" s="26"/>
      <c r="V1637" s="26"/>
      <c r="W1637" s="26"/>
      <c r="X1637" s="26"/>
      <c r="Y1637" s="26"/>
      <c r="Z1637" s="26"/>
      <c r="AA1637" s="26"/>
      <c r="AB1637" s="26"/>
      <c r="AC1637" s="26"/>
      <c r="AD1637" s="26"/>
      <c r="AE1637" s="26"/>
      <c r="AF1637" s="26"/>
      <c r="AG1637" s="26"/>
      <c r="AH1637" s="26"/>
      <c r="AI1637" s="26"/>
      <c r="AJ1637" s="26"/>
      <c r="AK1637" s="26"/>
      <c r="AL1637" s="26"/>
      <c r="AM1637" s="26"/>
      <c r="AN1637" s="26"/>
      <c r="AO1637" s="26"/>
      <c r="AP1637" s="26"/>
      <c r="AQ1637" s="26"/>
      <c r="AR1637" s="26"/>
      <c r="AS1637" s="26"/>
      <c r="AT1637" s="26"/>
      <c r="AU1637" s="26"/>
      <c r="AV1637" s="26"/>
      <c r="AW1637" s="26"/>
      <c r="AX1637" s="26"/>
      <c r="AY1637" s="26"/>
      <c r="AZ1637" s="26"/>
      <c r="BA1637" s="26"/>
      <c r="BB1637" s="26"/>
      <c r="BC1637" s="26"/>
      <c r="BD1637" s="26"/>
      <c r="BE1637" s="26"/>
      <c r="BF1637" s="26"/>
      <c r="BG1637" s="26"/>
      <c r="BH1637" s="26"/>
      <c r="BI1637" s="26"/>
      <c r="BJ1637" s="26"/>
      <c r="BK1637" s="26"/>
      <c r="BL1637" s="41"/>
      <c r="BM1637" t="s">
        <v>100</v>
      </c>
    </row>
    <row r="1638" spans="1:65" x14ac:dyDescent="0.2">
      <c r="A1638" s="6"/>
      <c r="B1638" s="40" t="s">
        <v>61</v>
      </c>
      <c r="C1638" s="31" t="s">
        <v>36</v>
      </c>
      <c r="D1638" s="27">
        <v>13</v>
      </c>
      <c r="E1638" s="28">
        <v>21</v>
      </c>
      <c r="F1638" s="28">
        <v>26</v>
      </c>
      <c r="G1638" s="28">
        <v>46</v>
      </c>
      <c r="H1638" s="28">
        <v>50</v>
      </c>
      <c r="I1638" s="28">
        <v>51</v>
      </c>
      <c r="J1638" s="28">
        <v>53</v>
      </c>
      <c r="K1638" s="28">
        <v>54</v>
      </c>
      <c r="L1638" s="28">
        <v>59</v>
      </c>
      <c r="M1638" s="28">
        <v>69</v>
      </c>
      <c r="N1638" s="28">
        <v>90</v>
      </c>
      <c r="O1638" s="28">
        <v>149</v>
      </c>
      <c r="P1638" s="28">
        <v>369</v>
      </c>
      <c r="Q1638" s="28">
        <v>746</v>
      </c>
      <c r="R1638" s="28">
        <v>1048</v>
      </c>
      <c r="S1638" s="28">
        <v>1515</v>
      </c>
      <c r="T1638" s="28">
        <v>2049</v>
      </c>
      <c r="U1638" s="28">
        <v>2903</v>
      </c>
      <c r="V1638" s="28">
        <v>4522</v>
      </c>
      <c r="W1638" s="28">
        <v>6725</v>
      </c>
      <c r="X1638" s="28">
        <v>8113.636363636364</v>
      </c>
      <c r="Y1638" s="28">
        <v>9502.2727272727279</v>
      </c>
      <c r="Z1638" s="28">
        <v>10890.909090909092</v>
      </c>
      <c r="AA1638" s="28">
        <v>12279.545454545456</v>
      </c>
      <c r="AB1638" s="28">
        <v>13668.18181818182</v>
      </c>
      <c r="AC1638" s="28">
        <v>15056.818181818184</v>
      </c>
      <c r="AD1638" s="28">
        <v>16445.454545454548</v>
      </c>
      <c r="AE1638" s="28">
        <v>17834.090909090912</v>
      </c>
      <c r="AF1638" s="28">
        <v>19222.727272727276</v>
      </c>
      <c r="AG1638" s="28">
        <v>20611.36363636364</v>
      </c>
      <c r="AH1638" s="28">
        <v>22000.000000000004</v>
      </c>
      <c r="AI1638" s="28">
        <v>22000.000000000004</v>
      </c>
      <c r="AJ1638" s="28">
        <v>22000.000000000004</v>
      </c>
      <c r="AK1638" s="28">
        <v>22000.000000000004</v>
      </c>
      <c r="AL1638" s="28">
        <v>22000.000000000004</v>
      </c>
      <c r="AM1638" s="28">
        <v>22000.000000000004</v>
      </c>
      <c r="AN1638" s="28">
        <v>22000.000000000004</v>
      </c>
      <c r="AO1638" s="28">
        <v>22000.000000000004</v>
      </c>
      <c r="AP1638" s="28">
        <v>22000.000000000004</v>
      </c>
      <c r="AQ1638" s="28">
        <v>22000.000000000004</v>
      </c>
      <c r="AR1638" s="28">
        <v>22000.000000000004</v>
      </c>
      <c r="AS1638" s="28">
        <v>22000.000000000004</v>
      </c>
      <c r="AT1638" s="28">
        <v>22000.000000000004</v>
      </c>
      <c r="AU1638" s="28">
        <v>22000.000000000004</v>
      </c>
      <c r="AV1638" s="28">
        <v>22000.000000000004</v>
      </c>
      <c r="AW1638" s="28">
        <v>22000.000000000004</v>
      </c>
      <c r="AX1638" s="28">
        <v>22000.000000000004</v>
      </c>
      <c r="AY1638" s="28">
        <v>22000.000000000004</v>
      </c>
      <c r="AZ1638" s="28">
        <v>22000.000000000004</v>
      </c>
      <c r="BA1638" s="28">
        <v>22000.000000000004</v>
      </c>
      <c r="BB1638" s="28">
        <v>22000.000000000004</v>
      </c>
      <c r="BC1638" s="28">
        <v>22000.000000000004</v>
      </c>
      <c r="BD1638" s="28">
        <v>22000.000000000004</v>
      </c>
      <c r="BE1638" s="28">
        <v>22000.000000000004</v>
      </c>
      <c r="BF1638" s="28">
        <v>22000.000000000004</v>
      </c>
      <c r="BG1638" s="28">
        <v>22000.000000000004</v>
      </c>
      <c r="BH1638" s="28">
        <v>22000.000000000004</v>
      </c>
      <c r="BI1638" s="28">
        <v>22000.000000000004</v>
      </c>
      <c r="BJ1638" s="28">
        <v>22000.000000000004</v>
      </c>
      <c r="BK1638" s="28">
        <v>22000.000000000004</v>
      </c>
      <c r="BL1638" s="42">
        <v>22000.000000000004</v>
      </c>
      <c r="BM1638" t="s">
        <v>100</v>
      </c>
    </row>
    <row r="1639" spans="1:65" x14ac:dyDescent="0.2">
      <c r="A1639" s="6"/>
      <c r="B1639" s="40" t="s">
        <v>61</v>
      </c>
      <c r="C1639" s="24" t="s">
        <v>74</v>
      </c>
      <c r="D1639" s="35">
        <v>13</v>
      </c>
      <c r="E1639" s="29">
        <v>21</v>
      </c>
      <c r="F1639" s="29">
        <v>26</v>
      </c>
      <c r="G1639" s="29">
        <v>46</v>
      </c>
      <c r="H1639" s="29">
        <v>50</v>
      </c>
      <c r="I1639" s="29">
        <v>51</v>
      </c>
      <c r="J1639" s="29">
        <v>53</v>
      </c>
      <c r="K1639" s="29">
        <v>54</v>
      </c>
      <c r="L1639" s="29">
        <v>59</v>
      </c>
      <c r="M1639" s="29">
        <v>69</v>
      </c>
      <c r="N1639" s="29">
        <v>90</v>
      </c>
      <c r="O1639" s="29">
        <v>149</v>
      </c>
      <c r="P1639" s="29">
        <v>369</v>
      </c>
      <c r="Q1639" s="29">
        <v>746</v>
      </c>
      <c r="R1639" s="29">
        <v>1048</v>
      </c>
      <c r="S1639" s="29">
        <v>1515</v>
      </c>
      <c r="T1639" s="29">
        <v>2049</v>
      </c>
      <c r="U1639" s="29">
        <v>2903</v>
      </c>
      <c r="V1639" s="29">
        <v>4522</v>
      </c>
      <c r="W1639" s="29">
        <v>6725</v>
      </c>
      <c r="X1639" s="26">
        <v>0</v>
      </c>
      <c r="Y1639" s="26">
        <v>0</v>
      </c>
      <c r="Z1639" s="26">
        <v>0</v>
      </c>
      <c r="AA1639" s="26">
        <v>0</v>
      </c>
      <c r="AB1639" s="26">
        <v>0</v>
      </c>
      <c r="AC1639" s="26">
        <v>0</v>
      </c>
      <c r="AD1639" s="26">
        <v>0</v>
      </c>
      <c r="AE1639" s="26">
        <v>0</v>
      </c>
      <c r="AF1639" s="26">
        <v>0</v>
      </c>
      <c r="AG1639" s="26">
        <v>0</v>
      </c>
      <c r="AH1639" s="26">
        <v>22000</v>
      </c>
      <c r="AI1639" s="26"/>
      <c r="AJ1639" s="26"/>
      <c r="AK1639" s="26"/>
      <c r="AL1639" s="26"/>
      <c r="AM1639" s="26"/>
      <c r="AN1639" s="26"/>
      <c r="AO1639" s="26"/>
      <c r="AP1639" s="26"/>
      <c r="AQ1639" s="26"/>
      <c r="AR1639" s="26"/>
      <c r="AS1639" s="26"/>
      <c r="AT1639" s="26"/>
      <c r="AU1639" s="26"/>
      <c r="AV1639" s="26"/>
      <c r="AW1639" s="26"/>
      <c r="AX1639" s="26"/>
      <c r="AY1639" s="26"/>
      <c r="AZ1639" s="26"/>
      <c r="BA1639" s="26"/>
      <c r="BB1639" s="26"/>
      <c r="BC1639" s="26"/>
      <c r="BD1639" s="26"/>
      <c r="BE1639" s="26"/>
      <c r="BF1639" s="26"/>
      <c r="BG1639" s="26"/>
      <c r="BH1639" s="26"/>
      <c r="BI1639" s="26"/>
      <c r="BJ1639" s="26"/>
      <c r="BK1639" s="26"/>
      <c r="BL1639" s="41"/>
      <c r="BM1639" t="s">
        <v>100</v>
      </c>
    </row>
    <row r="1640" spans="1:65" x14ac:dyDescent="0.2">
      <c r="A1640" s="6"/>
      <c r="B1640" s="40" t="s">
        <v>61</v>
      </c>
      <c r="C1640" s="24" t="s">
        <v>83</v>
      </c>
      <c r="D1640" s="25"/>
      <c r="E1640" s="26"/>
      <c r="F1640" s="26"/>
      <c r="G1640" s="26"/>
      <c r="H1640" s="26"/>
      <c r="I1640" s="26"/>
      <c r="J1640" s="26"/>
      <c r="K1640" s="26"/>
      <c r="L1640" s="26"/>
      <c r="M1640" s="26"/>
      <c r="N1640" s="26"/>
      <c r="O1640" s="26"/>
      <c r="P1640" s="26"/>
      <c r="Q1640" s="26"/>
      <c r="R1640" s="26"/>
      <c r="S1640" s="26"/>
      <c r="T1640" s="26"/>
      <c r="U1640" s="26"/>
      <c r="V1640" s="26"/>
      <c r="X1640" s="30">
        <v>1388.6363636363637</v>
      </c>
      <c r="Y1640" s="30">
        <v>1388.6363636363637</v>
      </c>
      <c r="Z1640" s="30">
        <v>1388.6363636363637</v>
      </c>
      <c r="AA1640" s="30">
        <v>1388.6363636363637</v>
      </c>
      <c r="AB1640" s="30">
        <v>1388.6363636363637</v>
      </c>
      <c r="AC1640" s="30">
        <v>1388.6363636363637</v>
      </c>
      <c r="AD1640" s="30">
        <v>1388.6363636363637</v>
      </c>
      <c r="AE1640" s="30">
        <v>1388.6363636363637</v>
      </c>
      <c r="AF1640" s="30">
        <v>1388.6363636363637</v>
      </c>
      <c r="AG1640" s="30">
        <v>1388.6363636363637</v>
      </c>
      <c r="AH1640" s="30">
        <v>1388.6363636363637</v>
      </c>
      <c r="AI1640" s="30"/>
      <c r="AJ1640" s="30"/>
      <c r="AK1640" s="30"/>
      <c r="AL1640" s="30"/>
      <c r="AM1640" s="30"/>
      <c r="AN1640" s="30"/>
      <c r="AO1640" s="30"/>
      <c r="AP1640" s="30"/>
      <c r="AQ1640" s="30"/>
      <c r="AR1640" s="30"/>
      <c r="AS1640" s="30"/>
      <c r="AT1640" s="30"/>
      <c r="AU1640" s="30"/>
      <c r="AV1640" s="30"/>
      <c r="AW1640" s="30"/>
      <c r="AX1640" s="30"/>
      <c r="AY1640" s="30"/>
      <c r="AZ1640" s="30"/>
      <c r="BA1640" s="30"/>
      <c r="BB1640" s="30"/>
      <c r="BC1640" s="30"/>
      <c r="BD1640" s="30"/>
      <c r="BE1640" s="30"/>
      <c r="BF1640" s="30"/>
      <c r="BG1640" s="30"/>
      <c r="BH1640" s="30"/>
      <c r="BI1640" s="30"/>
      <c r="BJ1640" s="30"/>
      <c r="BK1640" s="30"/>
      <c r="BL1640" s="43"/>
      <c r="BM1640" t="s">
        <v>100</v>
      </c>
    </row>
    <row r="1641" spans="1:65" x14ac:dyDescent="0.2">
      <c r="A1641" s="6"/>
      <c r="B1641" s="40" t="s">
        <v>61</v>
      </c>
      <c r="C1641" s="24" t="s">
        <v>75</v>
      </c>
      <c r="D1641" s="25"/>
      <c r="E1641" s="26"/>
      <c r="F1641" s="26"/>
      <c r="G1641" s="26"/>
      <c r="H1641" s="26"/>
      <c r="I1641" s="26"/>
      <c r="J1641" s="26"/>
      <c r="K1641" s="26"/>
      <c r="L1641" s="26"/>
      <c r="M1641" s="26"/>
      <c r="N1641" s="26"/>
      <c r="O1641" s="26"/>
      <c r="P1641" s="26"/>
      <c r="Q1641" s="26"/>
      <c r="R1641" s="26"/>
      <c r="S1641" s="26"/>
      <c r="T1641" s="26"/>
      <c r="U1641" s="26"/>
      <c r="V1641" s="26"/>
      <c r="W1641" s="26"/>
      <c r="X1641" s="26"/>
      <c r="Y1641" s="26"/>
      <c r="Z1641" s="26"/>
      <c r="AA1641" s="26"/>
      <c r="AB1641" s="26"/>
      <c r="AC1641" s="26"/>
      <c r="AD1641" s="26"/>
      <c r="AE1641" s="26"/>
      <c r="AF1641" s="26"/>
      <c r="AG1641" s="26"/>
      <c r="AH1641" s="26"/>
      <c r="AI1641" s="26"/>
      <c r="AJ1641" s="26"/>
      <c r="AK1641" s="26"/>
      <c r="AL1641" s="26"/>
      <c r="AM1641" s="26"/>
      <c r="AN1641" s="26"/>
      <c r="AO1641" s="26"/>
      <c r="AP1641" s="26"/>
      <c r="AQ1641" s="26"/>
      <c r="AR1641" s="26"/>
      <c r="AS1641" s="26"/>
      <c r="AT1641" s="26"/>
      <c r="AU1641" s="26"/>
      <c r="AV1641" s="26"/>
      <c r="AW1641" s="26"/>
      <c r="AX1641" s="26"/>
      <c r="AY1641" s="26"/>
      <c r="AZ1641" s="26"/>
      <c r="BA1641" s="26"/>
      <c r="BB1641" s="26"/>
      <c r="BC1641" s="26"/>
      <c r="BD1641" s="26"/>
      <c r="BE1641" s="26"/>
      <c r="BF1641" s="26"/>
      <c r="BG1641" s="26"/>
      <c r="BH1641" s="26"/>
      <c r="BI1641" s="26"/>
      <c r="BJ1641" s="26"/>
      <c r="BK1641" s="26"/>
      <c r="BL1641" s="41"/>
      <c r="BM1641" t="s">
        <v>100</v>
      </c>
    </row>
    <row r="1642" spans="1:65" x14ac:dyDescent="0.2">
      <c r="A1642" s="6"/>
      <c r="B1642" s="40" t="s">
        <v>61</v>
      </c>
      <c r="C1642" s="24" t="s">
        <v>79</v>
      </c>
      <c r="D1642" s="25"/>
      <c r="E1642" s="26"/>
      <c r="F1642" s="26"/>
      <c r="G1642" s="26"/>
      <c r="H1642" s="26"/>
      <c r="I1642" s="26"/>
      <c r="J1642" s="26"/>
      <c r="K1642" s="26"/>
      <c r="L1642" s="26"/>
      <c r="M1642" s="26"/>
      <c r="N1642" s="26"/>
      <c r="O1642" s="26"/>
      <c r="P1642" s="26"/>
      <c r="Q1642" s="26"/>
      <c r="R1642" s="26"/>
      <c r="S1642" s="26"/>
      <c r="T1642" s="26"/>
      <c r="U1642" s="26"/>
      <c r="V1642" s="26"/>
      <c r="W1642" s="26"/>
      <c r="X1642" s="26"/>
      <c r="Y1642" s="26"/>
      <c r="Z1642" s="26"/>
      <c r="AA1642" s="26"/>
      <c r="AB1642" s="26"/>
      <c r="AC1642" s="26"/>
      <c r="AD1642" s="26"/>
      <c r="AE1642" s="26"/>
      <c r="AF1642" s="26"/>
      <c r="AG1642" s="26"/>
      <c r="AH1642" s="26"/>
      <c r="AI1642" s="26"/>
      <c r="AJ1642" s="26"/>
      <c r="AK1642" s="26"/>
      <c r="AL1642" s="26"/>
      <c r="AM1642" s="26"/>
      <c r="AN1642" s="26"/>
      <c r="AO1642" s="26"/>
      <c r="AP1642" s="26"/>
      <c r="AQ1642" s="26"/>
      <c r="AR1642" s="26"/>
      <c r="AS1642" s="26"/>
      <c r="AT1642" s="26"/>
      <c r="AU1642" s="26"/>
      <c r="AV1642" s="26"/>
      <c r="AW1642" s="26"/>
      <c r="AX1642" s="26"/>
      <c r="AY1642" s="26"/>
      <c r="AZ1642" s="26"/>
      <c r="BA1642" s="26"/>
      <c r="BB1642" s="26"/>
      <c r="BC1642" s="26"/>
      <c r="BD1642" s="26"/>
      <c r="BE1642" s="26"/>
      <c r="BF1642" s="26"/>
      <c r="BG1642" s="26"/>
      <c r="BH1642" s="26"/>
      <c r="BI1642" s="26"/>
      <c r="BJ1642" s="26"/>
      <c r="BK1642" s="26"/>
      <c r="BL1642" s="41"/>
      <c r="BM1642" t="s">
        <v>100</v>
      </c>
    </row>
    <row r="1643" spans="1:65" x14ac:dyDescent="0.2">
      <c r="A1643" s="6"/>
      <c r="B1643" s="40" t="s">
        <v>61</v>
      </c>
      <c r="C1643" s="24" t="s">
        <v>240</v>
      </c>
      <c r="D1643" s="25"/>
      <c r="E1643" s="26"/>
      <c r="F1643" s="26"/>
      <c r="G1643" s="26"/>
      <c r="H1643" s="26"/>
      <c r="I1643" s="26"/>
      <c r="J1643" s="26"/>
      <c r="K1643" s="26"/>
      <c r="L1643" s="26"/>
      <c r="M1643" s="26"/>
      <c r="N1643" s="26"/>
      <c r="O1643" s="26"/>
      <c r="P1643" s="26"/>
      <c r="Q1643" s="26"/>
      <c r="R1643" s="26"/>
      <c r="S1643" s="26"/>
      <c r="T1643" s="26"/>
      <c r="U1643" s="26"/>
      <c r="V1643" s="26"/>
      <c r="W1643" s="33">
        <v>0</v>
      </c>
      <c r="X1643" s="33">
        <v>0</v>
      </c>
      <c r="Y1643" s="33">
        <v>0</v>
      </c>
      <c r="Z1643" s="33">
        <v>0</v>
      </c>
      <c r="AA1643" s="33">
        <v>0</v>
      </c>
      <c r="AB1643" s="33">
        <v>0</v>
      </c>
      <c r="AC1643" s="33">
        <v>0</v>
      </c>
      <c r="AD1643" s="33">
        <v>0</v>
      </c>
      <c r="AE1643" s="33">
        <v>0</v>
      </c>
      <c r="AF1643" s="33">
        <v>0</v>
      </c>
      <c r="AG1643" s="33">
        <v>0</v>
      </c>
      <c r="AH1643" s="33">
        <v>0</v>
      </c>
      <c r="AI1643" s="26"/>
      <c r="AJ1643" s="26"/>
      <c r="AK1643" s="26"/>
      <c r="AL1643" s="26"/>
      <c r="AM1643" s="26"/>
      <c r="AN1643" s="26"/>
      <c r="AO1643" s="26"/>
      <c r="AP1643" s="26"/>
      <c r="AQ1643" s="26"/>
      <c r="AR1643" s="26"/>
      <c r="AS1643" s="26"/>
      <c r="AT1643" s="26"/>
      <c r="AU1643" s="26"/>
      <c r="AV1643" s="26"/>
      <c r="AW1643" s="26"/>
      <c r="AX1643" s="26"/>
      <c r="AY1643" s="26"/>
      <c r="AZ1643" s="26"/>
      <c r="BA1643" s="26"/>
      <c r="BB1643" s="26"/>
      <c r="BC1643" s="26"/>
      <c r="BD1643" s="26"/>
      <c r="BE1643" s="26"/>
      <c r="BF1643" s="26"/>
      <c r="BG1643" s="26"/>
      <c r="BH1643" s="26"/>
      <c r="BI1643" s="26"/>
      <c r="BJ1643" s="26"/>
      <c r="BK1643" s="26"/>
      <c r="BL1643" s="41"/>
      <c r="BM1643" t="s">
        <v>100</v>
      </c>
    </row>
    <row r="1644" spans="1:65" x14ac:dyDescent="0.2">
      <c r="A1644" s="6"/>
      <c r="B1644" s="40" t="s">
        <v>61</v>
      </c>
      <c r="C1644" s="24" t="s">
        <v>81</v>
      </c>
      <c r="D1644" s="25"/>
      <c r="E1644" s="26"/>
      <c r="F1644" s="26"/>
      <c r="G1644" s="26"/>
      <c r="H1644" s="26"/>
      <c r="I1644" s="26"/>
      <c r="J1644" s="26"/>
      <c r="K1644" s="26"/>
      <c r="L1644" s="26"/>
      <c r="M1644" s="26"/>
      <c r="N1644" s="26"/>
      <c r="O1644" s="26"/>
      <c r="P1644" s="26"/>
      <c r="Q1644" s="26"/>
      <c r="R1644" s="26"/>
      <c r="S1644" s="26"/>
      <c r="T1644" s="26"/>
      <c r="U1644" s="26"/>
      <c r="V1644" s="26"/>
      <c r="W1644" s="26"/>
      <c r="X1644" s="26"/>
      <c r="Y1644" s="26"/>
      <c r="Z1644" s="26"/>
      <c r="AA1644" s="26"/>
      <c r="AB1644" s="26"/>
      <c r="AC1644" s="26"/>
      <c r="AD1644" s="26"/>
      <c r="AE1644" s="26"/>
      <c r="AF1644" s="26"/>
      <c r="AG1644" s="26"/>
      <c r="AH1644" s="26"/>
      <c r="AI1644" s="26"/>
      <c r="AJ1644" s="26"/>
      <c r="AK1644" s="26"/>
      <c r="AL1644" s="26"/>
      <c r="AM1644" s="26"/>
      <c r="AN1644" s="26"/>
      <c r="AO1644" s="26"/>
      <c r="AP1644" s="26"/>
      <c r="AQ1644" s="26"/>
      <c r="AR1644" s="26"/>
      <c r="AS1644" s="26"/>
      <c r="AT1644" s="26"/>
      <c r="AU1644" s="26"/>
      <c r="AV1644" s="26"/>
      <c r="AW1644" s="26"/>
      <c r="AX1644" s="26"/>
      <c r="AY1644" s="26"/>
      <c r="AZ1644" s="26"/>
      <c r="BA1644" s="26"/>
      <c r="BB1644" s="26"/>
      <c r="BC1644" s="26"/>
      <c r="BD1644" s="26"/>
      <c r="BE1644" s="26"/>
      <c r="BF1644" s="26"/>
      <c r="BG1644" s="26"/>
      <c r="BH1644" s="26"/>
      <c r="BI1644" s="26"/>
      <c r="BJ1644" s="26"/>
      <c r="BK1644" s="26"/>
      <c r="BL1644" s="41"/>
      <c r="BM1644" t="s">
        <v>100</v>
      </c>
    </row>
    <row r="1645" spans="1:65" x14ac:dyDescent="0.2">
      <c r="A1645" s="6"/>
      <c r="B1645" s="40" t="s">
        <v>61</v>
      </c>
      <c r="C1645" s="24" t="s">
        <v>78</v>
      </c>
      <c r="D1645" s="25"/>
      <c r="E1645" s="26"/>
      <c r="F1645" s="26"/>
      <c r="G1645" s="26"/>
      <c r="H1645" s="26"/>
      <c r="I1645" s="26"/>
      <c r="J1645" s="26"/>
      <c r="K1645" s="26"/>
      <c r="L1645" s="26"/>
      <c r="M1645" s="26"/>
      <c r="N1645" s="26"/>
      <c r="O1645" s="26"/>
      <c r="P1645" s="26"/>
      <c r="Q1645" s="26"/>
      <c r="R1645" s="26"/>
      <c r="S1645" s="26"/>
      <c r="T1645" s="26"/>
      <c r="U1645" s="26"/>
      <c r="V1645" s="26"/>
      <c r="W1645" s="26"/>
      <c r="X1645" s="26"/>
      <c r="Y1645" s="26"/>
      <c r="Z1645" s="26"/>
      <c r="AA1645" s="26"/>
      <c r="AB1645" s="26"/>
      <c r="AC1645" s="26"/>
      <c r="AD1645" s="26"/>
      <c r="AE1645" s="26"/>
      <c r="AF1645" s="26"/>
      <c r="AG1645" s="26"/>
      <c r="AH1645" s="26"/>
      <c r="AI1645" s="26"/>
      <c r="AJ1645" s="26"/>
      <c r="AK1645" s="26"/>
      <c r="AL1645" s="26"/>
      <c r="AM1645" s="26"/>
      <c r="AN1645" s="26"/>
      <c r="AO1645" s="26"/>
      <c r="AP1645" s="26"/>
      <c r="AQ1645" s="26"/>
      <c r="AR1645" s="26"/>
      <c r="AS1645" s="26"/>
      <c r="AT1645" s="26"/>
      <c r="AU1645" s="26"/>
      <c r="AV1645" s="26"/>
      <c r="AW1645" s="26"/>
      <c r="AX1645" s="26"/>
      <c r="AY1645" s="26"/>
      <c r="AZ1645" s="26"/>
      <c r="BA1645" s="26"/>
      <c r="BB1645" s="26"/>
      <c r="BC1645" s="26"/>
      <c r="BD1645" s="26"/>
      <c r="BE1645" s="26"/>
      <c r="BF1645" s="26"/>
      <c r="BG1645" s="26"/>
      <c r="BH1645" s="26"/>
      <c r="BI1645" s="26"/>
      <c r="BJ1645" s="26"/>
      <c r="BK1645" s="26"/>
      <c r="BL1645" s="41"/>
      <c r="BM1645" t="s">
        <v>100</v>
      </c>
    </row>
    <row r="1646" spans="1:65" x14ac:dyDescent="0.2">
      <c r="A1646" s="6"/>
      <c r="B1646" s="40" t="s">
        <v>61</v>
      </c>
      <c r="C1646" s="31" t="s">
        <v>45</v>
      </c>
      <c r="D1646" s="27">
        <v>0</v>
      </c>
      <c r="E1646" s="28">
        <v>0</v>
      </c>
      <c r="F1646" s="28">
        <v>0</v>
      </c>
      <c r="G1646" s="28">
        <v>0</v>
      </c>
      <c r="H1646" s="28">
        <v>0</v>
      </c>
      <c r="I1646" s="28">
        <v>0</v>
      </c>
      <c r="J1646" s="28">
        <v>0</v>
      </c>
      <c r="K1646" s="28">
        <v>0</v>
      </c>
      <c r="L1646" s="28">
        <v>0</v>
      </c>
      <c r="M1646" s="28">
        <v>0</v>
      </c>
      <c r="N1646" s="28">
        <v>0</v>
      </c>
      <c r="O1646" s="28">
        <v>0</v>
      </c>
      <c r="P1646" s="28">
        <v>0</v>
      </c>
      <c r="Q1646" s="28">
        <v>0</v>
      </c>
      <c r="R1646" s="28">
        <v>0</v>
      </c>
      <c r="S1646" s="28">
        <v>0</v>
      </c>
      <c r="T1646" s="28">
        <v>0</v>
      </c>
      <c r="U1646" s="28">
        <v>0</v>
      </c>
      <c r="V1646" s="28">
        <v>0</v>
      </c>
      <c r="W1646" s="28">
        <v>0</v>
      </c>
      <c r="X1646" s="28">
        <v>0</v>
      </c>
      <c r="Y1646" s="28">
        <v>0</v>
      </c>
      <c r="Z1646" s="28">
        <v>0</v>
      </c>
      <c r="AA1646" s="28">
        <v>0</v>
      </c>
      <c r="AB1646" s="28">
        <v>0</v>
      </c>
      <c r="AC1646" s="28">
        <v>0</v>
      </c>
      <c r="AD1646" s="28">
        <v>0</v>
      </c>
      <c r="AE1646" s="28">
        <v>0</v>
      </c>
      <c r="AF1646" s="28">
        <v>0</v>
      </c>
      <c r="AG1646" s="28">
        <v>0</v>
      </c>
      <c r="AH1646" s="28">
        <v>0</v>
      </c>
      <c r="AI1646" s="28">
        <v>0</v>
      </c>
      <c r="AJ1646" s="28">
        <v>0</v>
      </c>
      <c r="AK1646" s="28">
        <v>0</v>
      </c>
      <c r="AL1646" s="28">
        <v>0</v>
      </c>
      <c r="AM1646" s="28">
        <v>0</v>
      </c>
      <c r="AN1646" s="28">
        <v>0</v>
      </c>
      <c r="AO1646" s="28">
        <v>0</v>
      </c>
      <c r="AP1646" s="28">
        <v>0</v>
      </c>
      <c r="AQ1646" s="28">
        <v>0</v>
      </c>
      <c r="AR1646" s="28">
        <v>0</v>
      </c>
      <c r="AS1646" s="28">
        <v>0</v>
      </c>
      <c r="AT1646" s="28">
        <v>0</v>
      </c>
      <c r="AU1646" s="28">
        <v>0</v>
      </c>
      <c r="AV1646" s="28">
        <v>0</v>
      </c>
      <c r="AW1646" s="28">
        <v>0</v>
      </c>
      <c r="AX1646" s="28">
        <v>0</v>
      </c>
      <c r="AY1646" s="28">
        <v>0</v>
      </c>
      <c r="AZ1646" s="28">
        <v>0</v>
      </c>
      <c r="BA1646" s="28">
        <v>0</v>
      </c>
      <c r="BB1646" s="28">
        <v>0</v>
      </c>
      <c r="BC1646" s="28">
        <v>0</v>
      </c>
      <c r="BD1646" s="28">
        <v>0</v>
      </c>
      <c r="BE1646" s="28">
        <v>0</v>
      </c>
      <c r="BF1646" s="28">
        <v>0</v>
      </c>
      <c r="BG1646" s="28">
        <v>0</v>
      </c>
      <c r="BH1646" s="28">
        <v>0</v>
      </c>
      <c r="BI1646" s="28">
        <v>0</v>
      </c>
      <c r="BJ1646" s="28">
        <v>0</v>
      </c>
      <c r="BK1646" s="28">
        <v>0</v>
      </c>
      <c r="BL1646" s="42">
        <v>0</v>
      </c>
      <c r="BM1646" t="s">
        <v>100</v>
      </c>
    </row>
    <row r="1647" spans="1:65" x14ac:dyDescent="0.2">
      <c r="A1647" s="6"/>
      <c r="B1647" s="40" t="s">
        <v>61</v>
      </c>
      <c r="C1647" s="24" t="s">
        <v>74</v>
      </c>
      <c r="D1647" s="35">
        <v>0</v>
      </c>
      <c r="E1647" s="29">
        <v>0</v>
      </c>
      <c r="F1647" s="29">
        <v>0</v>
      </c>
      <c r="G1647" s="29">
        <v>0</v>
      </c>
      <c r="H1647" s="29">
        <v>0</v>
      </c>
      <c r="I1647" s="29">
        <v>0</v>
      </c>
      <c r="J1647" s="29">
        <v>0</v>
      </c>
      <c r="K1647" s="29">
        <v>0</v>
      </c>
      <c r="L1647" s="29">
        <v>0</v>
      </c>
      <c r="M1647" s="29">
        <v>0</v>
      </c>
      <c r="N1647" s="29">
        <v>0</v>
      </c>
      <c r="O1647" s="29">
        <v>0</v>
      </c>
      <c r="P1647" s="29">
        <v>0</v>
      </c>
      <c r="Q1647" s="29">
        <v>0</v>
      </c>
      <c r="R1647" s="29">
        <v>0</v>
      </c>
      <c r="S1647" s="29">
        <v>0</v>
      </c>
      <c r="T1647" s="29">
        <v>0</v>
      </c>
      <c r="U1647" s="29">
        <v>0</v>
      </c>
      <c r="V1647" s="29">
        <v>0</v>
      </c>
      <c r="W1647" s="29">
        <v>0</v>
      </c>
      <c r="X1647" s="26">
        <v>0</v>
      </c>
      <c r="Y1647" s="26">
        <v>0</v>
      </c>
      <c r="Z1647" s="26">
        <v>0</v>
      </c>
      <c r="AA1647" s="26">
        <v>0</v>
      </c>
      <c r="AB1647" s="26">
        <v>0</v>
      </c>
      <c r="AC1647" s="26">
        <v>0</v>
      </c>
      <c r="AD1647" s="26">
        <v>0</v>
      </c>
      <c r="AE1647" s="26">
        <v>0</v>
      </c>
      <c r="AF1647" s="26">
        <v>0</v>
      </c>
      <c r="AG1647" s="26">
        <v>0</v>
      </c>
      <c r="AH1647" s="26">
        <v>0</v>
      </c>
      <c r="AI1647" s="26"/>
      <c r="AJ1647" s="26"/>
      <c r="AK1647" s="26"/>
      <c r="AL1647" s="26"/>
      <c r="AM1647" s="26"/>
      <c r="AN1647" s="26"/>
      <c r="AO1647" s="26"/>
      <c r="AP1647" s="26"/>
      <c r="AQ1647" s="26"/>
      <c r="AR1647" s="26"/>
      <c r="AS1647" s="26"/>
      <c r="AT1647" s="26"/>
      <c r="AU1647" s="26"/>
      <c r="AV1647" s="26"/>
      <c r="AW1647" s="26"/>
      <c r="AX1647" s="26"/>
      <c r="AY1647" s="26"/>
      <c r="AZ1647" s="26"/>
      <c r="BA1647" s="26"/>
      <c r="BB1647" s="26"/>
      <c r="BC1647" s="26"/>
      <c r="BD1647" s="26"/>
      <c r="BE1647" s="26"/>
      <c r="BF1647" s="26"/>
      <c r="BG1647" s="26"/>
      <c r="BH1647" s="26"/>
      <c r="BI1647" s="26"/>
      <c r="BJ1647" s="26"/>
      <c r="BK1647" s="26"/>
      <c r="BL1647" s="41"/>
      <c r="BM1647" t="s">
        <v>100</v>
      </c>
    </row>
    <row r="1648" spans="1:65" x14ac:dyDescent="0.2">
      <c r="A1648" s="6"/>
      <c r="B1648" s="40" t="s">
        <v>61</v>
      </c>
      <c r="C1648" s="24" t="s">
        <v>83</v>
      </c>
      <c r="D1648" s="25"/>
      <c r="E1648" s="26"/>
      <c r="F1648" s="26"/>
      <c r="G1648" s="26"/>
      <c r="H1648" s="26"/>
      <c r="I1648" s="26"/>
      <c r="J1648" s="26"/>
      <c r="K1648" s="26"/>
      <c r="L1648" s="26"/>
      <c r="M1648" s="26"/>
      <c r="N1648" s="26"/>
      <c r="O1648" s="26"/>
      <c r="P1648" s="26"/>
      <c r="Q1648" s="26"/>
      <c r="R1648" s="26"/>
      <c r="S1648" s="26"/>
      <c r="T1648" s="26"/>
      <c r="U1648" s="26"/>
      <c r="V1648" s="26"/>
      <c r="W1648" s="30"/>
      <c r="X1648" s="30"/>
      <c r="Y1648" s="30"/>
      <c r="Z1648" s="30"/>
      <c r="AA1648" s="30"/>
      <c r="AB1648" s="30"/>
      <c r="AC1648" s="30"/>
      <c r="AD1648" s="30"/>
      <c r="AE1648" s="30"/>
      <c r="AF1648" s="30"/>
      <c r="AG1648" s="30"/>
      <c r="AH1648" s="30"/>
      <c r="AI1648" s="30"/>
      <c r="AJ1648" s="30"/>
      <c r="AK1648" s="30"/>
      <c r="AL1648" s="30"/>
      <c r="AM1648" s="30"/>
      <c r="AN1648" s="30"/>
      <c r="AO1648" s="30"/>
      <c r="AP1648" s="30"/>
      <c r="AQ1648" s="30"/>
      <c r="AR1648" s="30"/>
      <c r="AS1648" s="30"/>
      <c r="AT1648" s="30"/>
      <c r="AU1648" s="30"/>
      <c r="AV1648" s="30"/>
      <c r="AW1648" s="30"/>
      <c r="AX1648" s="30"/>
      <c r="AY1648" s="30"/>
      <c r="AZ1648" s="30"/>
      <c r="BA1648" s="30"/>
      <c r="BB1648" s="30"/>
      <c r="BC1648" s="30"/>
      <c r="BD1648" s="30"/>
      <c r="BE1648" s="30"/>
      <c r="BF1648" s="30"/>
      <c r="BG1648" s="30"/>
      <c r="BH1648" s="30"/>
      <c r="BI1648" s="30"/>
      <c r="BJ1648" s="30"/>
      <c r="BK1648" s="30"/>
      <c r="BL1648" s="43"/>
      <c r="BM1648" t="s">
        <v>100</v>
      </c>
    </row>
    <row r="1649" spans="1:65" x14ac:dyDescent="0.2">
      <c r="A1649" s="6"/>
      <c r="B1649" s="40" t="s">
        <v>61</v>
      </c>
      <c r="C1649" s="24" t="s">
        <v>75</v>
      </c>
      <c r="D1649" s="25"/>
      <c r="E1649" s="26"/>
      <c r="F1649" s="26"/>
      <c r="G1649" s="26"/>
      <c r="H1649" s="26"/>
      <c r="I1649" s="26"/>
      <c r="J1649" s="26"/>
      <c r="K1649" s="26"/>
      <c r="L1649" s="26"/>
      <c r="M1649" s="26"/>
      <c r="N1649" s="26"/>
      <c r="O1649" s="26"/>
      <c r="P1649" s="26"/>
      <c r="Q1649" s="26"/>
      <c r="R1649" s="26"/>
      <c r="S1649" s="26"/>
      <c r="T1649" s="26"/>
      <c r="U1649" s="26"/>
      <c r="V1649" s="26"/>
      <c r="W1649" s="26"/>
      <c r="X1649" s="26"/>
      <c r="Y1649" s="26"/>
      <c r="Z1649" s="26"/>
      <c r="AA1649" s="26"/>
      <c r="AB1649" s="26"/>
      <c r="AC1649" s="26"/>
      <c r="AD1649" s="26"/>
      <c r="AE1649" s="26"/>
      <c r="AF1649" s="26"/>
      <c r="AG1649" s="26"/>
      <c r="AH1649" s="26"/>
      <c r="AI1649" s="26"/>
      <c r="AJ1649" s="26"/>
      <c r="AK1649" s="26"/>
      <c r="AL1649" s="26"/>
      <c r="AM1649" s="26"/>
      <c r="AN1649" s="26"/>
      <c r="AO1649" s="26"/>
      <c r="AP1649" s="26"/>
      <c r="AQ1649" s="26"/>
      <c r="AR1649" s="26"/>
      <c r="AS1649" s="26"/>
      <c r="AT1649" s="26"/>
      <c r="AU1649" s="26"/>
      <c r="AV1649" s="26"/>
      <c r="AW1649" s="26"/>
      <c r="AX1649" s="26"/>
      <c r="AY1649" s="26"/>
      <c r="AZ1649" s="26"/>
      <c r="BA1649" s="26"/>
      <c r="BB1649" s="26"/>
      <c r="BC1649" s="26"/>
      <c r="BD1649" s="26"/>
      <c r="BE1649" s="26"/>
      <c r="BF1649" s="26"/>
      <c r="BG1649" s="26"/>
      <c r="BH1649" s="26"/>
      <c r="BI1649" s="26"/>
      <c r="BJ1649" s="26"/>
      <c r="BK1649" s="26"/>
      <c r="BL1649" s="41"/>
      <c r="BM1649" t="s">
        <v>100</v>
      </c>
    </row>
    <row r="1650" spans="1:65" x14ac:dyDescent="0.2">
      <c r="A1650" s="6"/>
      <c r="B1650" s="40" t="s">
        <v>61</v>
      </c>
      <c r="C1650" s="24" t="s">
        <v>79</v>
      </c>
      <c r="D1650" s="25"/>
      <c r="E1650" s="26"/>
      <c r="F1650" s="26"/>
      <c r="G1650" s="26"/>
      <c r="H1650" s="26"/>
      <c r="I1650" s="26"/>
      <c r="J1650" s="26"/>
      <c r="K1650" s="26"/>
      <c r="L1650" s="26"/>
      <c r="M1650" s="26"/>
      <c r="N1650" s="26"/>
      <c r="O1650" s="26"/>
      <c r="P1650" s="26"/>
      <c r="Q1650" s="26"/>
      <c r="R1650" s="26"/>
      <c r="S1650" s="26"/>
      <c r="T1650" s="26"/>
      <c r="U1650" s="26"/>
      <c r="V1650" s="26"/>
      <c r="W1650" s="26"/>
      <c r="X1650" s="26"/>
      <c r="Y1650" s="26"/>
      <c r="Z1650" s="26"/>
      <c r="AA1650" s="26"/>
      <c r="AB1650" s="26"/>
      <c r="AC1650" s="26"/>
      <c r="AD1650" s="26"/>
      <c r="AE1650" s="26"/>
      <c r="AF1650" s="26"/>
      <c r="AG1650" s="26"/>
      <c r="AH1650" s="26"/>
      <c r="AI1650" s="26"/>
      <c r="AJ1650" s="26"/>
      <c r="AK1650" s="26"/>
      <c r="AL1650" s="26"/>
      <c r="AM1650" s="26"/>
      <c r="AN1650" s="26"/>
      <c r="AO1650" s="26"/>
      <c r="AP1650" s="26"/>
      <c r="AQ1650" s="26"/>
      <c r="AR1650" s="26"/>
      <c r="AS1650" s="26"/>
      <c r="AT1650" s="26"/>
      <c r="AU1650" s="26"/>
      <c r="AV1650" s="26"/>
      <c r="AW1650" s="26"/>
      <c r="AX1650" s="26"/>
      <c r="AY1650" s="26"/>
      <c r="AZ1650" s="26"/>
      <c r="BA1650" s="26"/>
      <c r="BB1650" s="26"/>
      <c r="BC1650" s="26"/>
      <c r="BD1650" s="26"/>
      <c r="BE1650" s="26"/>
      <c r="BF1650" s="26"/>
      <c r="BG1650" s="26"/>
      <c r="BH1650" s="26"/>
      <c r="BI1650" s="26"/>
      <c r="BJ1650" s="26"/>
      <c r="BK1650" s="26"/>
      <c r="BL1650" s="41"/>
      <c r="BM1650" t="s">
        <v>100</v>
      </c>
    </row>
    <row r="1651" spans="1:65" x14ac:dyDescent="0.2">
      <c r="A1651" s="6"/>
      <c r="B1651" s="40" t="s">
        <v>61</v>
      </c>
      <c r="C1651" s="24" t="s">
        <v>240</v>
      </c>
      <c r="D1651" s="25"/>
      <c r="E1651" s="26"/>
      <c r="F1651" s="26"/>
      <c r="G1651" s="26"/>
      <c r="H1651" s="26"/>
      <c r="I1651" s="26"/>
      <c r="J1651" s="26"/>
      <c r="K1651" s="26"/>
      <c r="L1651" s="26"/>
      <c r="M1651" s="26"/>
      <c r="N1651" s="26"/>
      <c r="O1651" s="26"/>
      <c r="P1651" s="26"/>
      <c r="Q1651" s="26"/>
      <c r="R1651" s="26"/>
      <c r="S1651" s="26"/>
      <c r="T1651" s="26"/>
      <c r="U1651" s="26"/>
      <c r="V1651" s="26"/>
      <c r="W1651" s="33">
        <v>0</v>
      </c>
      <c r="X1651" s="33">
        <v>0</v>
      </c>
      <c r="Y1651" s="33">
        <v>0</v>
      </c>
      <c r="Z1651" s="33">
        <v>0</v>
      </c>
      <c r="AA1651" s="33">
        <v>0</v>
      </c>
      <c r="AB1651" s="33">
        <v>0</v>
      </c>
      <c r="AC1651" s="33">
        <v>0</v>
      </c>
      <c r="AD1651" s="33">
        <v>0</v>
      </c>
      <c r="AE1651" s="33">
        <v>0</v>
      </c>
      <c r="AF1651" s="33">
        <v>0</v>
      </c>
      <c r="AG1651" s="33">
        <v>0</v>
      </c>
      <c r="AH1651" s="33">
        <v>0</v>
      </c>
      <c r="AI1651" s="26"/>
      <c r="AJ1651" s="26"/>
      <c r="AK1651" s="26"/>
      <c r="AL1651" s="26"/>
      <c r="AM1651" s="26"/>
      <c r="AN1651" s="26"/>
      <c r="AO1651" s="26"/>
      <c r="AP1651" s="26"/>
      <c r="AQ1651" s="26"/>
      <c r="AR1651" s="26"/>
      <c r="AS1651" s="26"/>
      <c r="AT1651" s="26"/>
      <c r="AU1651" s="26"/>
      <c r="AV1651" s="26"/>
      <c r="AW1651" s="26"/>
      <c r="AX1651" s="26"/>
      <c r="AY1651" s="26"/>
      <c r="AZ1651" s="26"/>
      <c r="BA1651" s="26"/>
      <c r="BB1651" s="26"/>
      <c r="BC1651" s="26"/>
      <c r="BD1651" s="26"/>
      <c r="BE1651" s="26"/>
      <c r="BF1651" s="26"/>
      <c r="BG1651" s="26"/>
      <c r="BH1651" s="26"/>
      <c r="BI1651" s="26"/>
      <c r="BJ1651" s="26"/>
      <c r="BK1651" s="26"/>
      <c r="BL1651" s="41"/>
      <c r="BM1651" t="s">
        <v>100</v>
      </c>
    </row>
    <row r="1652" spans="1:65" x14ac:dyDescent="0.2">
      <c r="A1652" s="6"/>
      <c r="B1652" s="40" t="s">
        <v>61</v>
      </c>
      <c r="C1652" s="24" t="s">
        <v>78</v>
      </c>
      <c r="D1652" s="25"/>
      <c r="E1652" s="26"/>
      <c r="F1652" s="26"/>
      <c r="G1652" s="26"/>
      <c r="H1652" s="26"/>
      <c r="I1652" s="26"/>
      <c r="J1652" s="26"/>
      <c r="K1652" s="26"/>
      <c r="L1652" s="26"/>
      <c r="M1652" s="26"/>
      <c r="N1652" s="26"/>
      <c r="O1652" s="26"/>
      <c r="P1652" s="26"/>
      <c r="Q1652" s="26"/>
      <c r="R1652" s="26"/>
      <c r="S1652" s="26"/>
      <c r="T1652" s="26"/>
      <c r="U1652" s="26"/>
      <c r="V1652" s="26"/>
      <c r="W1652" s="26"/>
      <c r="X1652" s="26"/>
      <c r="Y1652" s="26"/>
      <c r="Z1652" s="26"/>
      <c r="AA1652" s="26"/>
      <c r="AB1652" s="26"/>
      <c r="AC1652" s="26"/>
      <c r="AD1652" s="26"/>
      <c r="AE1652" s="26"/>
      <c r="AF1652" s="26"/>
      <c r="AG1652" s="26"/>
      <c r="AH1652" s="26"/>
      <c r="AI1652" s="26"/>
      <c r="AJ1652" s="26"/>
      <c r="AK1652" s="26"/>
      <c r="AL1652" s="26"/>
      <c r="AM1652" s="26"/>
      <c r="AN1652" s="26"/>
      <c r="AO1652" s="26"/>
      <c r="AP1652" s="26"/>
      <c r="AQ1652" s="26"/>
      <c r="AR1652" s="26"/>
      <c r="AS1652" s="26"/>
      <c r="AT1652" s="26"/>
      <c r="AU1652" s="26"/>
      <c r="AV1652" s="26"/>
      <c r="AW1652" s="26"/>
      <c r="AX1652" s="26"/>
      <c r="AY1652" s="26"/>
      <c r="AZ1652" s="26"/>
      <c r="BA1652" s="26"/>
      <c r="BB1652" s="26"/>
      <c r="BC1652" s="26"/>
      <c r="BD1652" s="26"/>
      <c r="BE1652" s="26"/>
      <c r="BF1652" s="26"/>
      <c r="BG1652" s="26"/>
      <c r="BH1652" s="26"/>
      <c r="BI1652" s="26"/>
      <c r="BJ1652" s="26"/>
      <c r="BK1652" s="26"/>
      <c r="BL1652" s="41"/>
      <c r="BM1652" t="s">
        <v>100</v>
      </c>
    </row>
    <row r="1653" spans="1:65" x14ac:dyDescent="0.2">
      <c r="A1653" s="6"/>
      <c r="B1653" s="40" t="s">
        <v>61</v>
      </c>
      <c r="C1653" s="31" t="s">
        <v>42</v>
      </c>
      <c r="D1653" s="27">
        <v>37</v>
      </c>
      <c r="E1653" s="28">
        <v>37</v>
      </c>
      <c r="F1653" s="28">
        <v>37</v>
      </c>
      <c r="G1653" s="28">
        <v>37</v>
      </c>
      <c r="H1653" s="28">
        <v>37</v>
      </c>
      <c r="I1653" s="28">
        <v>37</v>
      </c>
      <c r="J1653" s="28">
        <v>37</v>
      </c>
      <c r="K1653" s="28">
        <v>37</v>
      </c>
      <c r="L1653" s="28">
        <v>37</v>
      </c>
      <c r="M1653" s="28">
        <v>37</v>
      </c>
      <c r="N1653" s="28">
        <v>37</v>
      </c>
      <c r="O1653" s="28">
        <v>37</v>
      </c>
      <c r="P1653" s="28">
        <v>37</v>
      </c>
      <c r="Q1653" s="28">
        <v>37</v>
      </c>
      <c r="R1653" s="28">
        <v>37</v>
      </c>
      <c r="S1653" s="28">
        <v>37</v>
      </c>
      <c r="T1653" s="28">
        <v>37</v>
      </c>
      <c r="U1653" s="28">
        <v>37</v>
      </c>
      <c r="V1653" s="28">
        <v>37</v>
      </c>
      <c r="W1653" s="28">
        <v>37</v>
      </c>
      <c r="X1653" s="28">
        <v>37</v>
      </c>
      <c r="Y1653" s="28">
        <v>37</v>
      </c>
      <c r="Z1653" s="28">
        <v>37</v>
      </c>
      <c r="AA1653" s="28">
        <v>37</v>
      </c>
      <c r="AB1653" s="28">
        <v>37</v>
      </c>
      <c r="AC1653" s="28">
        <v>37</v>
      </c>
      <c r="AD1653" s="28">
        <v>37</v>
      </c>
      <c r="AE1653" s="28">
        <v>37</v>
      </c>
      <c r="AF1653" s="28">
        <v>37</v>
      </c>
      <c r="AG1653" s="28">
        <v>37</v>
      </c>
      <c r="AH1653" s="28">
        <v>37</v>
      </c>
      <c r="AI1653" s="28">
        <v>37</v>
      </c>
      <c r="AJ1653" s="28">
        <v>37</v>
      </c>
      <c r="AK1653" s="28">
        <v>37</v>
      </c>
      <c r="AL1653" s="28">
        <v>37</v>
      </c>
      <c r="AM1653" s="28">
        <v>37</v>
      </c>
      <c r="AN1653" s="28">
        <v>37</v>
      </c>
      <c r="AO1653" s="28">
        <v>37</v>
      </c>
      <c r="AP1653" s="28">
        <v>37</v>
      </c>
      <c r="AQ1653" s="28">
        <v>37</v>
      </c>
      <c r="AR1653" s="28">
        <v>37</v>
      </c>
      <c r="AS1653" s="28">
        <v>37</v>
      </c>
      <c r="AT1653" s="28">
        <v>37</v>
      </c>
      <c r="AU1653" s="28">
        <v>37</v>
      </c>
      <c r="AV1653" s="28">
        <v>37</v>
      </c>
      <c r="AW1653" s="28">
        <v>37</v>
      </c>
      <c r="AX1653" s="28">
        <v>37</v>
      </c>
      <c r="AY1653" s="28">
        <v>37</v>
      </c>
      <c r="AZ1653" s="28">
        <v>37</v>
      </c>
      <c r="BA1653" s="28">
        <v>37</v>
      </c>
      <c r="BB1653" s="28">
        <v>37</v>
      </c>
      <c r="BC1653" s="28">
        <v>37</v>
      </c>
      <c r="BD1653" s="28">
        <v>37</v>
      </c>
      <c r="BE1653" s="28">
        <v>37</v>
      </c>
      <c r="BF1653" s="28">
        <v>37</v>
      </c>
      <c r="BG1653" s="28">
        <v>37</v>
      </c>
      <c r="BH1653" s="28">
        <v>37</v>
      </c>
      <c r="BI1653" s="28">
        <v>37</v>
      </c>
      <c r="BJ1653" s="28">
        <v>37</v>
      </c>
      <c r="BK1653" s="28">
        <v>37</v>
      </c>
      <c r="BL1653" s="42">
        <v>37</v>
      </c>
      <c r="BM1653" t="s">
        <v>100</v>
      </c>
    </row>
    <row r="1654" spans="1:65" x14ac:dyDescent="0.2">
      <c r="A1654" s="6"/>
      <c r="B1654" s="40" t="s">
        <v>61</v>
      </c>
      <c r="C1654" s="24" t="s">
        <v>74</v>
      </c>
      <c r="D1654" s="35">
        <v>37</v>
      </c>
      <c r="E1654" s="29">
        <v>37</v>
      </c>
      <c r="F1654" s="29">
        <v>37</v>
      </c>
      <c r="G1654" s="29">
        <v>37</v>
      </c>
      <c r="H1654" s="29">
        <v>37</v>
      </c>
      <c r="I1654" s="29">
        <v>37</v>
      </c>
      <c r="J1654" s="29">
        <v>37</v>
      </c>
      <c r="K1654" s="29">
        <v>37</v>
      </c>
      <c r="L1654" s="29">
        <v>37</v>
      </c>
      <c r="M1654" s="29">
        <v>37</v>
      </c>
      <c r="N1654" s="29">
        <v>37</v>
      </c>
      <c r="O1654" s="29">
        <v>37</v>
      </c>
      <c r="P1654" s="29">
        <v>37</v>
      </c>
      <c r="Q1654" s="29">
        <v>37</v>
      </c>
      <c r="R1654" s="29">
        <v>37</v>
      </c>
      <c r="S1654" s="29">
        <v>37</v>
      </c>
      <c r="T1654" s="29">
        <v>37</v>
      </c>
      <c r="U1654" s="29">
        <v>37</v>
      </c>
      <c r="V1654" s="29">
        <v>37</v>
      </c>
      <c r="W1654" s="29">
        <v>37</v>
      </c>
      <c r="X1654" s="26">
        <v>0</v>
      </c>
      <c r="Y1654" s="26">
        <v>0</v>
      </c>
      <c r="Z1654" s="26">
        <v>0</v>
      </c>
      <c r="AA1654" s="26">
        <v>0</v>
      </c>
      <c r="AB1654" s="26">
        <v>0</v>
      </c>
      <c r="AC1654" s="26">
        <v>0</v>
      </c>
      <c r="AD1654" s="26">
        <v>0</v>
      </c>
      <c r="AE1654" s="26">
        <v>0</v>
      </c>
      <c r="AF1654" s="26">
        <v>0</v>
      </c>
      <c r="AG1654" s="26">
        <v>0</v>
      </c>
      <c r="AH1654" s="26">
        <v>0</v>
      </c>
      <c r="AI1654" s="26"/>
      <c r="AJ1654" s="26"/>
      <c r="AK1654" s="26"/>
      <c r="AL1654" s="26"/>
      <c r="AM1654" s="26"/>
      <c r="AN1654" s="26"/>
      <c r="AO1654" s="26"/>
      <c r="AP1654" s="26"/>
      <c r="AQ1654" s="26"/>
      <c r="AR1654" s="26"/>
      <c r="AS1654" s="26"/>
      <c r="AT1654" s="26"/>
      <c r="AU1654" s="26"/>
      <c r="AV1654" s="26"/>
      <c r="AW1654" s="26"/>
      <c r="AX1654" s="26"/>
      <c r="AY1654" s="26"/>
      <c r="AZ1654" s="26"/>
      <c r="BA1654" s="26"/>
      <c r="BB1654" s="26"/>
      <c r="BC1654" s="26"/>
      <c r="BD1654" s="26"/>
      <c r="BE1654" s="26"/>
      <c r="BF1654" s="26"/>
      <c r="BG1654" s="26"/>
      <c r="BH1654" s="26"/>
      <c r="BI1654" s="26"/>
      <c r="BJ1654" s="26"/>
      <c r="BK1654" s="26"/>
      <c r="BL1654" s="41"/>
      <c r="BM1654" t="s">
        <v>100</v>
      </c>
    </row>
    <row r="1655" spans="1:65" x14ac:dyDescent="0.2">
      <c r="A1655" s="6"/>
      <c r="B1655" s="40" t="s">
        <v>61</v>
      </c>
      <c r="C1655" s="24" t="s">
        <v>83</v>
      </c>
      <c r="D1655" s="25"/>
      <c r="E1655" s="26"/>
      <c r="F1655" s="26"/>
      <c r="G1655" s="26"/>
      <c r="H1655" s="26"/>
      <c r="I1655" s="26"/>
      <c r="J1655" s="26"/>
      <c r="K1655" s="26"/>
      <c r="L1655" s="26"/>
      <c r="M1655" s="26"/>
      <c r="N1655" s="26"/>
      <c r="O1655" s="26"/>
      <c r="P1655" s="26"/>
      <c r="Q1655" s="26"/>
      <c r="R1655" s="26"/>
      <c r="S1655" s="26"/>
      <c r="T1655" s="26"/>
      <c r="U1655" s="26"/>
      <c r="V1655" s="26"/>
      <c r="W1655" s="30"/>
      <c r="X1655" s="30"/>
      <c r="Y1655" s="30"/>
      <c r="Z1655" s="30"/>
      <c r="AA1655" s="30"/>
      <c r="AB1655" s="30"/>
      <c r="AC1655" s="30"/>
      <c r="AD1655" s="30"/>
      <c r="AE1655" s="30"/>
      <c r="AF1655" s="30"/>
      <c r="AG1655" s="30"/>
      <c r="AH1655" s="30"/>
      <c r="AI1655" s="44"/>
      <c r="AJ1655" s="30"/>
      <c r="AK1655" s="30"/>
      <c r="AL1655" s="30"/>
      <c r="AM1655" s="30"/>
      <c r="AN1655" s="30"/>
      <c r="AO1655" s="30"/>
      <c r="AP1655" s="30"/>
      <c r="AQ1655" s="30"/>
      <c r="AR1655" s="30"/>
      <c r="AS1655" s="30"/>
      <c r="AT1655" s="30"/>
      <c r="AU1655" s="30"/>
      <c r="AV1655" s="30"/>
      <c r="AW1655" s="30"/>
      <c r="AX1655" s="30"/>
      <c r="AY1655" s="30"/>
      <c r="AZ1655" s="30"/>
      <c r="BA1655" s="30"/>
      <c r="BB1655" s="30"/>
      <c r="BC1655" s="30"/>
      <c r="BD1655" s="30"/>
      <c r="BE1655" s="30"/>
      <c r="BF1655" s="30"/>
      <c r="BG1655" s="30"/>
      <c r="BH1655" s="30"/>
      <c r="BI1655" s="30"/>
      <c r="BJ1655" s="30"/>
      <c r="BK1655" s="30"/>
      <c r="BL1655" s="43"/>
      <c r="BM1655" t="s">
        <v>100</v>
      </c>
    </row>
    <row r="1656" spans="1:65" x14ac:dyDescent="0.2">
      <c r="A1656" s="6"/>
      <c r="B1656" s="40" t="s">
        <v>61</v>
      </c>
      <c r="C1656" s="24" t="s">
        <v>75</v>
      </c>
      <c r="D1656" s="25"/>
      <c r="E1656" s="26"/>
      <c r="F1656" s="26"/>
      <c r="G1656" s="26"/>
      <c r="H1656" s="26"/>
      <c r="I1656" s="26"/>
      <c r="J1656" s="26"/>
      <c r="K1656" s="26"/>
      <c r="L1656" s="26"/>
      <c r="M1656" s="26"/>
      <c r="N1656" s="26"/>
      <c r="O1656" s="26"/>
      <c r="P1656" s="26"/>
      <c r="Q1656" s="26"/>
      <c r="R1656" s="26"/>
      <c r="S1656" s="26"/>
      <c r="T1656" s="26"/>
      <c r="U1656" s="26"/>
      <c r="V1656" s="26"/>
      <c r="W1656" s="26"/>
      <c r="X1656" s="26"/>
      <c r="Y1656" s="26"/>
      <c r="Z1656" s="26"/>
      <c r="AA1656" s="26"/>
      <c r="AB1656" s="26"/>
      <c r="AC1656" s="26"/>
      <c r="AD1656" s="26"/>
      <c r="AE1656" s="26"/>
      <c r="AF1656" s="26"/>
      <c r="AG1656" s="26"/>
      <c r="AH1656" s="26"/>
      <c r="AI1656" s="26"/>
      <c r="AJ1656" s="26"/>
      <c r="AK1656" s="26"/>
      <c r="AL1656" s="26"/>
      <c r="AM1656" s="26"/>
      <c r="AN1656" s="26"/>
      <c r="AO1656" s="26"/>
      <c r="AP1656" s="26"/>
      <c r="AQ1656" s="26"/>
      <c r="AR1656" s="26"/>
      <c r="AS1656" s="26"/>
      <c r="AT1656" s="26"/>
      <c r="AU1656" s="26"/>
      <c r="AV1656" s="26"/>
      <c r="AW1656" s="26"/>
      <c r="AX1656" s="26"/>
      <c r="AY1656" s="26"/>
      <c r="AZ1656" s="26"/>
      <c r="BA1656" s="26"/>
      <c r="BB1656" s="26"/>
      <c r="BC1656" s="26"/>
      <c r="BD1656" s="26"/>
      <c r="BE1656" s="26"/>
      <c r="BF1656" s="26"/>
      <c r="BG1656" s="26"/>
      <c r="BH1656" s="26"/>
      <c r="BI1656" s="26"/>
      <c r="BJ1656" s="26"/>
      <c r="BK1656" s="26"/>
      <c r="BL1656" s="41"/>
      <c r="BM1656" t="s">
        <v>100</v>
      </c>
    </row>
    <row r="1657" spans="1:65" x14ac:dyDescent="0.2">
      <c r="A1657" s="6"/>
      <c r="B1657" s="40" t="s">
        <v>61</v>
      </c>
      <c r="C1657" s="24" t="s">
        <v>79</v>
      </c>
      <c r="D1657" s="25"/>
      <c r="E1657" s="26"/>
      <c r="F1657" s="26"/>
      <c r="G1657" s="26"/>
      <c r="H1657" s="26"/>
      <c r="I1657" s="26"/>
      <c r="J1657" s="26"/>
      <c r="K1657" s="26"/>
      <c r="L1657" s="26"/>
      <c r="M1657" s="26"/>
      <c r="N1657" s="26"/>
      <c r="O1657" s="26"/>
      <c r="P1657" s="26"/>
      <c r="Q1657" s="26"/>
      <c r="R1657" s="26"/>
      <c r="S1657" s="26"/>
      <c r="T1657" s="26"/>
      <c r="U1657" s="26"/>
      <c r="V1657" s="26"/>
      <c r="W1657" s="26"/>
      <c r="X1657" s="26"/>
      <c r="Y1657" s="26"/>
      <c r="Z1657" s="26"/>
      <c r="AA1657" s="26"/>
      <c r="AB1657" s="26"/>
      <c r="AC1657" s="26"/>
      <c r="AD1657" s="26"/>
      <c r="AE1657" s="26"/>
      <c r="AF1657" s="26"/>
      <c r="AG1657" s="26"/>
      <c r="AH1657" s="26"/>
      <c r="AI1657" s="26"/>
      <c r="AJ1657" s="26"/>
      <c r="AK1657" s="26"/>
      <c r="AL1657" s="26"/>
      <c r="AM1657" s="26"/>
      <c r="AN1657" s="26"/>
      <c r="AO1657" s="26"/>
      <c r="AP1657" s="26"/>
      <c r="AQ1657" s="26"/>
      <c r="AR1657" s="26"/>
      <c r="AS1657" s="26"/>
      <c r="AT1657" s="26"/>
      <c r="AU1657" s="26"/>
      <c r="AV1657" s="26"/>
      <c r="AW1657" s="26"/>
      <c r="AX1657" s="26"/>
      <c r="AY1657" s="26"/>
      <c r="AZ1657" s="26"/>
      <c r="BA1657" s="26"/>
      <c r="BB1657" s="26"/>
      <c r="BC1657" s="26"/>
      <c r="BD1657" s="26"/>
      <c r="BE1657" s="26"/>
      <c r="BF1657" s="26"/>
      <c r="BG1657" s="26"/>
      <c r="BH1657" s="26"/>
      <c r="BI1657" s="26"/>
      <c r="BJ1657" s="26"/>
      <c r="BK1657" s="26"/>
      <c r="BL1657" s="41"/>
      <c r="BM1657" t="s">
        <v>100</v>
      </c>
    </row>
    <row r="1658" spans="1:65" x14ac:dyDescent="0.2">
      <c r="A1658" s="6"/>
      <c r="B1658" s="40" t="s">
        <v>61</v>
      </c>
      <c r="C1658" s="24" t="s">
        <v>80</v>
      </c>
      <c r="D1658" s="25"/>
      <c r="E1658" s="26"/>
      <c r="F1658" s="26"/>
      <c r="G1658" s="26"/>
      <c r="H1658" s="26"/>
      <c r="I1658" s="26"/>
      <c r="J1658" s="26"/>
      <c r="K1658" s="26"/>
      <c r="L1658" s="26"/>
      <c r="M1658" s="26"/>
      <c r="N1658" s="26"/>
      <c r="O1658" s="26"/>
      <c r="P1658" s="26"/>
      <c r="Q1658" s="26"/>
      <c r="R1658" s="26"/>
      <c r="S1658" s="26"/>
      <c r="T1658" s="26"/>
      <c r="U1658" s="26"/>
      <c r="V1658" s="26"/>
      <c r="W1658" s="26"/>
      <c r="X1658" s="26"/>
      <c r="Y1658" s="26"/>
      <c r="Z1658" s="26"/>
      <c r="AA1658" s="26"/>
      <c r="AB1658" s="26"/>
      <c r="AC1658" s="26"/>
      <c r="AD1658" s="26"/>
      <c r="AE1658" s="26"/>
      <c r="AF1658" s="26"/>
      <c r="AG1658" s="26"/>
      <c r="AH1658" s="26"/>
      <c r="AI1658" s="26"/>
      <c r="AJ1658" s="26"/>
      <c r="AK1658" s="26"/>
      <c r="AL1658" s="26"/>
      <c r="AM1658" s="26"/>
      <c r="AN1658" s="26"/>
      <c r="AO1658" s="26"/>
      <c r="AP1658" s="26"/>
      <c r="AQ1658" s="26"/>
      <c r="AR1658" s="26"/>
      <c r="AS1658" s="26"/>
      <c r="AT1658" s="26"/>
      <c r="AU1658" s="26"/>
      <c r="AV1658" s="26"/>
      <c r="AW1658" s="26"/>
      <c r="AX1658" s="26"/>
      <c r="AY1658" s="26"/>
      <c r="AZ1658" s="26"/>
      <c r="BA1658" s="26"/>
      <c r="BB1658" s="26"/>
      <c r="BC1658" s="26"/>
      <c r="BD1658" s="26"/>
      <c r="BE1658" s="26"/>
      <c r="BF1658" s="26"/>
      <c r="BG1658" s="26"/>
      <c r="BH1658" s="26"/>
      <c r="BI1658" s="26"/>
      <c r="BJ1658" s="26"/>
      <c r="BK1658" s="26"/>
      <c r="BL1658" s="41"/>
      <c r="BM1658" t="s">
        <v>100</v>
      </c>
    </row>
    <row r="1659" spans="1:65" x14ac:dyDescent="0.2">
      <c r="A1659" s="6"/>
      <c r="B1659" s="40" t="s">
        <v>61</v>
      </c>
      <c r="C1659" s="24" t="s">
        <v>78</v>
      </c>
      <c r="D1659" s="25"/>
      <c r="E1659" s="26"/>
      <c r="F1659" s="26"/>
      <c r="G1659" s="26"/>
      <c r="H1659" s="26"/>
      <c r="I1659" s="26"/>
      <c r="J1659" s="26"/>
      <c r="K1659" s="26"/>
      <c r="L1659" s="26"/>
      <c r="M1659" s="26"/>
      <c r="N1659" s="26"/>
      <c r="O1659" s="26"/>
      <c r="P1659" s="26"/>
      <c r="Q1659" s="26"/>
      <c r="R1659" s="26"/>
      <c r="S1659" s="26"/>
      <c r="T1659" s="26"/>
      <c r="U1659" s="26"/>
      <c r="V1659" s="26"/>
      <c r="W1659" s="26"/>
      <c r="X1659" s="26"/>
      <c r="Y1659" s="26"/>
      <c r="Z1659" s="26"/>
      <c r="AA1659" s="26"/>
      <c r="AB1659" s="26"/>
      <c r="AC1659" s="26"/>
      <c r="AD1659" s="26"/>
      <c r="AE1659" s="26"/>
      <c r="AF1659" s="26"/>
      <c r="AG1659" s="26"/>
      <c r="AH1659" s="26"/>
      <c r="AI1659" s="26"/>
      <c r="AJ1659" s="26"/>
      <c r="AK1659" s="26"/>
      <c r="AL1659" s="26"/>
      <c r="AM1659" s="26"/>
      <c r="AN1659" s="26"/>
      <c r="AO1659" s="26"/>
      <c r="AP1659" s="26"/>
      <c r="AQ1659" s="26"/>
      <c r="AR1659" s="26"/>
      <c r="AS1659" s="26"/>
      <c r="AT1659" s="26"/>
      <c r="AU1659" s="26"/>
      <c r="AV1659" s="26"/>
      <c r="AW1659" s="26"/>
      <c r="AX1659" s="26"/>
      <c r="AY1659" s="26"/>
      <c r="AZ1659" s="26"/>
      <c r="BA1659" s="26"/>
      <c r="BB1659" s="26"/>
      <c r="BC1659" s="26"/>
      <c r="BD1659" s="26"/>
      <c r="BE1659" s="26"/>
      <c r="BF1659" s="26"/>
      <c r="BG1659" s="26"/>
      <c r="BH1659" s="26"/>
      <c r="BI1659" s="26"/>
      <c r="BJ1659" s="26"/>
      <c r="BK1659" s="26"/>
      <c r="BL1659" s="41"/>
      <c r="BM1659" t="s">
        <v>100</v>
      </c>
    </row>
    <row r="1660" spans="1:65" x14ac:dyDescent="0.2">
      <c r="A1660" s="6"/>
      <c r="B1660" s="40" t="s">
        <v>61</v>
      </c>
      <c r="C1660" s="31" t="s">
        <v>43</v>
      </c>
      <c r="D1660" s="27">
        <v>0</v>
      </c>
      <c r="E1660" s="28">
        <v>0</v>
      </c>
      <c r="F1660" s="28">
        <v>0</v>
      </c>
      <c r="G1660" s="28">
        <v>0</v>
      </c>
      <c r="H1660" s="28">
        <v>0</v>
      </c>
      <c r="I1660" s="28">
        <v>0</v>
      </c>
      <c r="J1660" s="28">
        <v>0</v>
      </c>
      <c r="K1660" s="28">
        <v>0</v>
      </c>
      <c r="L1660" s="28">
        <v>0</v>
      </c>
      <c r="M1660" s="28">
        <v>0</v>
      </c>
      <c r="N1660" s="28">
        <v>0</v>
      </c>
      <c r="O1660" s="28">
        <v>0</v>
      </c>
      <c r="P1660" s="28">
        <v>0</v>
      </c>
      <c r="Q1660" s="28">
        <v>0</v>
      </c>
      <c r="R1660" s="28">
        <v>0</v>
      </c>
      <c r="S1660" s="28">
        <v>0</v>
      </c>
      <c r="T1660" s="28">
        <v>0</v>
      </c>
      <c r="U1660" s="28">
        <v>0</v>
      </c>
      <c r="V1660" s="28">
        <v>0</v>
      </c>
      <c r="W1660" s="28">
        <v>0</v>
      </c>
      <c r="X1660" s="28">
        <v>0</v>
      </c>
      <c r="Y1660" s="28">
        <v>0</v>
      </c>
      <c r="Z1660" s="28">
        <v>0</v>
      </c>
      <c r="AA1660" s="28">
        <v>0</v>
      </c>
      <c r="AB1660" s="28">
        <v>0</v>
      </c>
      <c r="AC1660" s="28">
        <v>0</v>
      </c>
      <c r="AD1660" s="28">
        <v>0</v>
      </c>
      <c r="AE1660" s="28">
        <v>0</v>
      </c>
      <c r="AF1660" s="28">
        <v>0</v>
      </c>
      <c r="AG1660" s="28">
        <v>0</v>
      </c>
      <c r="AH1660" s="28">
        <v>0</v>
      </c>
      <c r="AI1660" s="28">
        <v>0</v>
      </c>
      <c r="AJ1660" s="28">
        <v>0</v>
      </c>
      <c r="AK1660" s="28">
        <v>0</v>
      </c>
      <c r="AL1660" s="28">
        <v>0</v>
      </c>
      <c r="AM1660" s="28">
        <v>0</v>
      </c>
      <c r="AN1660" s="28">
        <v>0</v>
      </c>
      <c r="AO1660" s="28">
        <v>0</v>
      </c>
      <c r="AP1660" s="28">
        <v>0</v>
      </c>
      <c r="AQ1660" s="28">
        <v>0</v>
      </c>
      <c r="AR1660" s="28">
        <v>0</v>
      </c>
      <c r="AS1660" s="28">
        <v>0</v>
      </c>
      <c r="AT1660" s="28">
        <v>0</v>
      </c>
      <c r="AU1660" s="28">
        <v>0</v>
      </c>
      <c r="AV1660" s="28">
        <v>0</v>
      </c>
      <c r="AW1660" s="28">
        <v>0</v>
      </c>
      <c r="AX1660" s="28">
        <v>0</v>
      </c>
      <c r="AY1660" s="28">
        <v>0</v>
      </c>
      <c r="AZ1660" s="28">
        <v>0</v>
      </c>
      <c r="BA1660" s="28">
        <v>0</v>
      </c>
      <c r="BB1660" s="28">
        <v>0</v>
      </c>
      <c r="BC1660" s="28">
        <v>0</v>
      </c>
      <c r="BD1660" s="28">
        <v>0</v>
      </c>
      <c r="BE1660" s="28">
        <v>0</v>
      </c>
      <c r="BF1660" s="28">
        <v>0</v>
      </c>
      <c r="BG1660" s="28">
        <v>0</v>
      </c>
      <c r="BH1660" s="28">
        <v>0</v>
      </c>
      <c r="BI1660" s="28">
        <v>0</v>
      </c>
      <c r="BJ1660" s="28">
        <v>0</v>
      </c>
      <c r="BK1660" s="28">
        <v>0</v>
      </c>
      <c r="BL1660" s="42">
        <v>0</v>
      </c>
      <c r="BM1660" t="s">
        <v>100</v>
      </c>
    </row>
    <row r="1661" spans="1:65" x14ac:dyDescent="0.2">
      <c r="A1661" s="6"/>
      <c r="B1661" s="40" t="s">
        <v>61</v>
      </c>
      <c r="C1661" s="24" t="s">
        <v>74</v>
      </c>
      <c r="D1661" s="35">
        <v>0</v>
      </c>
      <c r="E1661" s="29">
        <v>0</v>
      </c>
      <c r="F1661" s="29">
        <v>0</v>
      </c>
      <c r="G1661" s="29">
        <v>0</v>
      </c>
      <c r="H1661" s="29">
        <v>0</v>
      </c>
      <c r="I1661" s="29">
        <v>0</v>
      </c>
      <c r="J1661" s="29">
        <v>0</v>
      </c>
      <c r="K1661" s="29">
        <v>0</v>
      </c>
      <c r="L1661" s="29">
        <v>0</v>
      </c>
      <c r="M1661" s="29">
        <v>0</v>
      </c>
      <c r="N1661" s="29">
        <v>0</v>
      </c>
      <c r="O1661" s="29">
        <v>0</v>
      </c>
      <c r="P1661" s="29">
        <v>0</v>
      </c>
      <c r="Q1661" s="29">
        <v>0</v>
      </c>
      <c r="R1661" s="29">
        <v>0</v>
      </c>
      <c r="S1661" s="29">
        <v>0</v>
      </c>
      <c r="T1661" s="29">
        <v>0</v>
      </c>
      <c r="U1661" s="29">
        <v>0</v>
      </c>
      <c r="V1661" s="29">
        <v>0</v>
      </c>
      <c r="W1661" s="29">
        <v>0</v>
      </c>
      <c r="X1661" s="26">
        <v>0</v>
      </c>
      <c r="Y1661" s="26">
        <v>0</v>
      </c>
      <c r="Z1661" s="26">
        <v>0</v>
      </c>
      <c r="AA1661" s="26">
        <v>0</v>
      </c>
      <c r="AB1661" s="26">
        <v>0</v>
      </c>
      <c r="AC1661" s="26">
        <v>0</v>
      </c>
      <c r="AD1661" s="26">
        <v>0</v>
      </c>
      <c r="AE1661" s="26">
        <v>0</v>
      </c>
      <c r="AF1661" s="26">
        <v>0</v>
      </c>
      <c r="AG1661" s="26">
        <v>0</v>
      </c>
      <c r="AH1661" s="26">
        <v>0</v>
      </c>
      <c r="AI1661" s="26"/>
      <c r="AJ1661" s="26"/>
      <c r="AK1661" s="26"/>
      <c r="AL1661" s="26"/>
      <c r="AM1661" s="26"/>
      <c r="AN1661" s="26"/>
      <c r="AO1661" s="26"/>
      <c r="AP1661" s="26"/>
      <c r="AQ1661" s="26"/>
      <c r="AR1661" s="26"/>
      <c r="AS1661" s="26"/>
      <c r="AT1661" s="26"/>
      <c r="AU1661" s="26"/>
      <c r="AV1661" s="26"/>
      <c r="AW1661" s="26"/>
      <c r="AX1661" s="26"/>
      <c r="AY1661" s="26"/>
      <c r="AZ1661" s="26"/>
      <c r="BA1661" s="26"/>
      <c r="BB1661" s="26"/>
      <c r="BC1661" s="26"/>
      <c r="BD1661" s="26"/>
      <c r="BE1661" s="26"/>
      <c r="BF1661" s="26"/>
      <c r="BG1661" s="26"/>
      <c r="BH1661" s="26"/>
      <c r="BI1661" s="26"/>
      <c r="BJ1661" s="26"/>
      <c r="BK1661" s="26"/>
      <c r="BL1661" s="41"/>
      <c r="BM1661" t="s">
        <v>100</v>
      </c>
    </row>
    <row r="1662" spans="1:65" x14ac:dyDescent="0.2">
      <c r="A1662" s="6"/>
      <c r="B1662" s="40" t="s">
        <v>61</v>
      </c>
      <c r="C1662" s="24" t="s">
        <v>83</v>
      </c>
      <c r="D1662" s="25"/>
      <c r="E1662" s="26"/>
      <c r="F1662" s="26"/>
      <c r="G1662" s="26"/>
      <c r="H1662" s="26"/>
      <c r="I1662" s="26"/>
      <c r="J1662" s="26"/>
      <c r="K1662" s="26"/>
      <c r="L1662" s="26"/>
      <c r="M1662" s="26"/>
      <c r="N1662" s="26"/>
      <c r="O1662" s="26"/>
      <c r="P1662" s="26"/>
      <c r="Q1662" s="26"/>
      <c r="R1662" s="26"/>
      <c r="S1662" s="26"/>
      <c r="T1662" s="26"/>
      <c r="U1662" s="26"/>
      <c r="V1662" s="26"/>
      <c r="W1662" s="30"/>
      <c r="X1662" s="30"/>
      <c r="Y1662" s="30"/>
      <c r="Z1662" s="30"/>
      <c r="AA1662" s="30"/>
      <c r="AB1662" s="30"/>
      <c r="AC1662" s="30"/>
      <c r="AD1662" s="30"/>
      <c r="AE1662" s="30"/>
      <c r="AF1662" s="30"/>
      <c r="AG1662" s="30"/>
      <c r="AH1662" s="30"/>
      <c r="AI1662" s="44"/>
      <c r="AJ1662" s="30"/>
      <c r="AK1662" s="30"/>
      <c r="AL1662" s="30"/>
      <c r="AM1662" s="30"/>
      <c r="AN1662" s="30"/>
      <c r="AO1662" s="30"/>
      <c r="AP1662" s="30"/>
      <c r="AQ1662" s="30"/>
      <c r="AR1662" s="30"/>
      <c r="AS1662" s="30"/>
      <c r="AT1662" s="30"/>
      <c r="AU1662" s="30"/>
      <c r="AV1662" s="30"/>
      <c r="AW1662" s="30"/>
      <c r="AX1662" s="30"/>
      <c r="AY1662" s="30"/>
      <c r="AZ1662" s="30"/>
      <c r="BA1662" s="30"/>
      <c r="BB1662" s="30"/>
      <c r="BC1662" s="30"/>
      <c r="BD1662" s="30"/>
      <c r="BE1662" s="30"/>
      <c r="BF1662" s="30"/>
      <c r="BG1662" s="30"/>
      <c r="BH1662" s="30"/>
      <c r="BI1662" s="30"/>
      <c r="BJ1662" s="30"/>
      <c r="BK1662" s="30"/>
      <c r="BL1662" s="43"/>
      <c r="BM1662" t="s">
        <v>100</v>
      </c>
    </row>
    <row r="1663" spans="1:65" x14ac:dyDescent="0.2">
      <c r="A1663" s="6"/>
      <c r="B1663" s="40" t="s">
        <v>61</v>
      </c>
      <c r="C1663" s="24" t="s">
        <v>75</v>
      </c>
      <c r="D1663" s="25"/>
      <c r="E1663" s="26"/>
      <c r="F1663" s="26"/>
      <c r="G1663" s="26"/>
      <c r="H1663" s="26"/>
      <c r="I1663" s="26"/>
      <c r="J1663" s="26"/>
      <c r="K1663" s="26"/>
      <c r="L1663" s="26"/>
      <c r="M1663" s="26"/>
      <c r="N1663" s="26"/>
      <c r="O1663" s="26"/>
      <c r="P1663" s="26"/>
      <c r="Q1663" s="26"/>
      <c r="R1663" s="26"/>
      <c r="S1663" s="26"/>
      <c r="T1663" s="26"/>
      <c r="U1663" s="26"/>
      <c r="V1663" s="26"/>
      <c r="W1663" s="26"/>
      <c r="X1663" s="26"/>
      <c r="Y1663" s="26"/>
      <c r="Z1663" s="26"/>
      <c r="AA1663" s="26"/>
      <c r="AB1663" s="26"/>
      <c r="AC1663" s="26"/>
      <c r="AD1663" s="26"/>
      <c r="AE1663" s="26"/>
      <c r="AF1663" s="26"/>
      <c r="AG1663" s="26"/>
      <c r="AH1663" s="26"/>
      <c r="AI1663" s="26"/>
      <c r="AJ1663" s="26"/>
      <c r="AK1663" s="26"/>
      <c r="AL1663" s="26"/>
      <c r="AM1663" s="26"/>
      <c r="AN1663" s="26"/>
      <c r="AO1663" s="26"/>
      <c r="AP1663" s="26"/>
      <c r="AQ1663" s="26"/>
      <c r="AR1663" s="26"/>
      <c r="AS1663" s="26"/>
      <c r="AT1663" s="26"/>
      <c r="AU1663" s="26"/>
      <c r="AV1663" s="26"/>
      <c r="AW1663" s="26"/>
      <c r="AX1663" s="26"/>
      <c r="AY1663" s="26"/>
      <c r="AZ1663" s="26"/>
      <c r="BA1663" s="26"/>
      <c r="BB1663" s="26"/>
      <c r="BC1663" s="26"/>
      <c r="BD1663" s="26"/>
      <c r="BE1663" s="26"/>
      <c r="BF1663" s="26"/>
      <c r="BG1663" s="26"/>
      <c r="BH1663" s="26"/>
      <c r="BI1663" s="26"/>
      <c r="BJ1663" s="26"/>
      <c r="BK1663" s="26"/>
      <c r="BL1663" s="41"/>
      <c r="BM1663" t="s">
        <v>100</v>
      </c>
    </row>
    <row r="1664" spans="1:65" x14ac:dyDescent="0.2">
      <c r="A1664" s="6"/>
      <c r="B1664" s="40" t="s">
        <v>61</v>
      </c>
      <c r="C1664" s="24" t="s">
        <v>79</v>
      </c>
      <c r="D1664" s="25"/>
      <c r="E1664" s="26"/>
      <c r="F1664" s="26"/>
      <c r="G1664" s="26"/>
      <c r="H1664" s="26"/>
      <c r="I1664" s="26"/>
      <c r="J1664" s="26"/>
      <c r="K1664" s="26"/>
      <c r="L1664" s="26"/>
      <c r="M1664" s="26"/>
      <c r="N1664" s="26"/>
      <c r="O1664" s="26"/>
      <c r="P1664" s="26"/>
      <c r="Q1664" s="26"/>
      <c r="R1664" s="26"/>
      <c r="S1664" s="26"/>
      <c r="T1664" s="26"/>
      <c r="U1664" s="26"/>
      <c r="V1664" s="26"/>
      <c r="W1664" s="26"/>
      <c r="X1664" s="26"/>
      <c r="Y1664" s="26"/>
      <c r="Z1664" s="26"/>
      <c r="AA1664" s="26"/>
      <c r="AB1664" s="26"/>
      <c r="AC1664" s="26"/>
      <c r="AD1664" s="26"/>
      <c r="AE1664" s="26"/>
      <c r="AF1664" s="26"/>
      <c r="AG1664" s="26"/>
      <c r="AH1664" s="26"/>
      <c r="AI1664" s="26"/>
      <c r="AJ1664" s="26"/>
      <c r="AK1664" s="26"/>
      <c r="AL1664" s="26"/>
      <c r="AM1664" s="26"/>
      <c r="AN1664" s="26"/>
      <c r="AO1664" s="26"/>
      <c r="AP1664" s="26"/>
      <c r="AQ1664" s="26"/>
      <c r="AR1664" s="26"/>
      <c r="AS1664" s="26"/>
      <c r="AT1664" s="26"/>
      <c r="AU1664" s="26"/>
      <c r="AV1664" s="26"/>
      <c r="AW1664" s="26"/>
      <c r="AX1664" s="26"/>
      <c r="AY1664" s="26"/>
      <c r="AZ1664" s="26"/>
      <c r="BA1664" s="26"/>
      <c r="BB1664" s="26"/>
      <c r="BC1664" s="26"/>
      <c r="BD1664" s="26"/>
      <c r="BE1664" s="26"/>
      <c r="BF1664" s="26"/>
      <c r="BG1664" s="26"/>
      <c r="BH1664" s="26"/>
      <c r="BI1664" s="26"/>
      <c r="BJ1664" s="26"/>
      <c r="BK1664" s="26"/>
      <c r="BL1664" s="41"/>
      <c r="BM1664" t="s">
        <v>100</v>
      </c>
    </row>
    <row r="1665" spans="1:65" x14ac:dyDescent="0.2">
      <c r="A1665" s="6"/>
      <c r="B1665" s="40" t="s">
        <v>61</v>
      </c>
      <c r="C1665" s="24" t="s">
        <v>80</v>
      </c>
      <c r="D1665" s="25"/>
      <c r="E1665" s="26"/>
      <c r="F1665" s="26"/>
      <c r="G1665" s="26"/>
      <c r="H1665" s="26"/>
      <c r="I1665" s="26"/>
      <c r="J1665" s="26"/>
      <c r="K1665" s="26"/>
      <c r="L1665" s="26"/>
      <c r="M1665" s="26"/>
      <c r="N1665" s="26"/>
      <c r="O1665" s="26"/>
      <c r="P1665" s="26"/>
      <c r="Q1665" s="26"/>
      <c r="R1665" s="26"/>
      <c r="S1665" s="26"/>
      <c r="T1665" s="26"/>
      <c r="U1665" s="26"/>
      <c r="V1665" s="26"/>
      <c r="W1665" s="26"/>
      <c r="X1665" s="26"/>
      <c r="Y1665" s="26"/>
      <c r="Z1665" s="26"/>
      <c r="AA1665" s="26"/>
      <c r="AB1665" s="26"/>
      <c r="AC1665" s="26"/>
      <c r="AD1665" s="26"/>
      <c r="AE1665" s="26"/>
      <c r="AF1665" s="26"/>
      <c r="AG1665" s="26"/>
      <c r="AH1665" s="26"/>
      <c r="AI1665" s="26"/>
      <c r="AJ1665" s="26"/>
      <c r="AK1665" s="26"/>
      <c r="AL1665" s="26"/>
      <c r="AM1665" s="26"/>
      <c r="AN1665" s="26"/>
      <c r="AO1665" s="26"/>
      <c r="AP1665" s="26"/>
      <c r="AQ1665" s="26"/>
      <c r="AR1665" s="26"/>
      <c r="AS1665" s="26"/>
      <c r="AT1665" s="26"/>
      <c r="AU1665" s="26"/>
      <c r="AV1665" s="26"/>
      <c r="AW1665" s="26"/>
      <c r="AX1665" s="26"/>
      <c r="AY1665" s="26"/>
      <c r="AZ1665" s="26"/>
      <c r="BA1665" s="26"/>
      <c r="BB1665" s="26"/>
      <c r="BC1665" s="26"/>
      <c r="BD1665" s="26"/>
      <c r="BE1665" s="26"/>
      <c r="BF1665" s="26"/>
      <c r="BG1665" s="26"/>
      <c r="BH1665" s="26"/>
      <c r="BI1665" s="26"/>
      <c r="BJ1665" s="26"/>
      <c r="BK1665" s="26"/>
      <c r="BL1665" s="41"/>
      <c r="BM1665" t="s">
        <v>100</v>
      </c>
    </row>
    <row r="1666" spans="1:65" x14ac:dyDescent="0.2">
      <c r="A1666" s="6"/>
      <c r="B1666" s="40" t="s">
        <v>61</v>
      </c>
      <c r="C1666" s="24" t="s">
        <v>78</v>
      </c>
      <c r="D1666" s="25"/>
      <c r="E1666" s="26"/>
      <c r="F1666" s="26"/>
      <c r="G1666" s="26"/>
      <c r="H1666" s="26"/>
      <c r="I1666" s="26"/>
      <c r="J1666" s="26"/>
      <c r="K1666" s="26"/>
      <c r="L1666" s="26"/>
      <c r="M1666" s="26"/>
      <c r="N1666" s="26"/>
      <c r="O1666" s="26"/>
      <c r="P1666" s="26"/>
      <c r="Q1666" s="26"/>
      <c r="R1666" s="26"/>
      <c r="S1666" s="26"/>
      <c r="T1666" s="26"/>
      <c r="U1666" s="26"/>
      <c r="V1666" s="26"/>
      <c r="W1666" s="26"/>
      <c r="X1666" s="26"/>
      <c r="Y1666" s="26"/>
      <c r="Z1666" s="26"/>
      <c r="AA1666" s="26"/>
      <c r="AB1666" s="26"/>
      <c r="AC1666" s="26"/>
      <c r="AD1666" s="26"/>
      <c r="AE1666" s="26"/>
      <c r="AF1666" s="26"/>
      <c r="AG1666" s="26"/>
      <c r="AH1666" s="26"/>
      <c r="AI1666" s="26"/>
      <c r="AJ1666" s="26"/>
      <c r="AK1666" s="26"/>
      <c r="AL1666" s="26"/>
      <c r="AM1666" s="26"/>
      <c r="AN1666" s="26"/>
      <c r="AO1666" s="26"/>
      <c r="AP1666" s="26"/>
      <c r="AQ1666" s="26"/>
      <c r="AR1666" s="26"/>
      <c r="AS1666" s="26"/>
      <c r="AT1666" s="26"/>
      <c r="AU1666" s="26"/>
      <c r="AV1666" s="26"/>
      <c r="AW1666" s="26"/>
      <c r="AX1666" s="26"/>
      <c r="AY1666" s="26"/>
      <c r="AZ1666" s="26"/>
      <c r="BA1666" s="26"/>
      <c r="BB1666" s="26"/>
      <c r="BC1666" s="26"/>
      <c r="BD1666" s="26"/>
      <c r="BE1666" s="26"/>
      <c r="BF1666" s="26"/>
      <c r="BG1666" s="26"/>
      <c r="BH1666" s="26"/>
      <c r="BI1666" s="26"/>
      <c r="BJ1666" s="26"/>
      <c r="BK1666" s="26"/>
      <c r="BL1666" s="41"/>
      <c r="BM1666" t="s">
        <v>100</v>
      </c>
    </row>
    <row r="1667" spans="1:65" x14ac:dyDescent="0.2">
      <c r="A1667" s="6"/>
      <c r="B1667" s="40" t="s">
        <v>61</v>
      </c>
      <c r="C1667" s="31" t="s">
        <v>46</v>
      </c>
      <c r="D1667" s="27">
        <v>290.5</v>
      </c>
      <c r="E1667" s="28">
        <v>294</v>
      </c>
      <c r="F1667" s="28">
        <v>299.10000000000002</v>
      </c>
      <c r="G1667" s="28">
        <v>300.89999999999998</v>
      </c>
      <c r="H1667" s="28">
        <v>295.89999999999998</v>
      </c>
      <c r="I1667" s="28">
        <v>322.2</v>
      </c>
      <c r="J1667" s="28">
        <v>343.5</v>
      </c>
      <c r="K1667" s="28">
        <v>482</v>
      </c>
      <c r="L1667" s="28">
        <v>591.6</v>
      </c>
      <c r="M1667" s="28">
        <v>631.79999999999995</v>
      </c>
      <c r="N1667" s="28">
        <v>667.6</v>
      </c>
      <c r="O1667" s="28">
        <v>690.7</v>
      </c>
      <c r="P1667" s="28">
        <v>715.7</v>
      </c>
      <c r="Q1667" s="28">
        <v>769.2</v>
      </c>
      <c r="R1667" s="28">
        <v>751.7</v>
      </c>
      <c r="S1667" s="28">
        <v>781.5</v>
      </c>
      <c r="T1667" s="28">
        <v>768.5</v>
      </c>
      <c r="U1667" s="28">
        <v>771.5</v>
      </c>
      <c r="V1667" s="28">
        <v>848.5</v>
      </c>
      <c r="W1667" s="28">
        <v>848.5</v>
      </c>
      <c r="X1667" s="28">
        <v>848.5</v>
      </c>
      <c r="Y1667" s="28">
        <v>848.5</v>
      </c>
      <c r="Z1667" s="28">
        <v>848.5</v>
      </c>
      <c r="AA1667" s="28">
        <v>848.5</v>
      </c>
      <c r="AB1667" s="28">
        <v>848.5</v>
      </c>
      <c r="AC1667" s="28">
        <v>848.5</v>
      </c>
      <c r="AD1667" s="28">
        <v>848.5</v>
      </c>
      <c r="AE1667" s="28">
        <v>848.5</v>
      </c>
      <c r="AF1667" s="28">
        <v>848.5</v>
      </c>
      <c r="AG1667" s="28">
        <v>848.5</v>
      </c>
      <c r="AH1667" s="28">
        <v>848.5</v>
      </c>
      <c r="AI1667" s="28">
        <v>848.5</v>
      </c>
      <c r="AJ1667" s="28">
        <v>848.5</v>
      </c>
      <c r="AK1667" s="28">
        <v>848.5</v>
      </c>
      <c r="AL1667" s="28">
        <v>848.5</v>
      </c>
      <c r="AM1667" s="28">
        <v>848.5</v>
      </c>
      <c r="AN1667" s="28">
        <v>848.5</v>
      </c>
      <c r="AO1667" s="28">
        <v>848.5</v>
      </c>
      <c r="AP1667" s="28">
        <v>848.5</v>
      </c>
      <c r="AQ1667" s="28">
        <v>848.5</v>
      </c>
      <c r="AR1667" s="28">
        <v>848.5</v>
      </c>
      <c r="AS1667" s="28">
        <v>848.5</v>
      </c>
      <c r="AT1667" s="28">
        <v>848.5</v>
      </c>
      <c r="AU1667" s="28">
        <v>848.5</v>
      </c>
      <c r="AV1667" s="28">
        <v>848.5</v>
      </c>
      <c r="AW1667" s="28">
        <v>848.5</v>
      </c>
      <c r="AX1667" s="28">
        <v>848.5</v>
      </c>
      <c r="AY1667" s="28">
        <v>848.5</v>
      </c>
      <c r="AZ1667" s="28">
        <v>848.5</v>
      </c>
      <c r="BA1667" s="28">
        <v>848.5</v>
      </c>
      <c r="BB1667" s="28">
        <v>848.5</v>
      </c>
      <c r="BC1667" s="28">
        <v>848.5</v>
      </c>
      <c r="BD1667" s="28">
        <v>848.5</v>
      </c>
      <c r="BE1667" s="28">
        <v>848.5</v>
      </c>
      <c r="BF1667" s="28">
        <v>848.5</v>
      </c>
      <c r="BG1667" s="28">
        <v>848.5</v>
      </c>
      <c r="BH1667" s="28">
        <v>848.5</v>
      </c>
      <c r="BI1667" s="28">
        <v>848.5</v>
      </c>
      <c r="BJ1667" s="28">
        <v>848.5</v>
      </c>
      <c r="BK1667" s="28">
        <v>848.5</v>
      </c>
      <c r="BL1667" s="42">
        <v>848.5</v>
      </c>
      <c r="BM1667" t="s">
        <v>100</v>
      </c>
    </row>
    <row r="1668" spans="1:65" x14ac:dyDescent="0.2">
      <c r="A1668" s="6"/>
      <c r="B1668" s="40" t="s">
        <v>61</v>
      </c>
      <c r="C1668" s="24" t="s">
        <v>74</v>
      </c>
      <c r="D1668" s="35">
        <v>290.5</v>
      </c>
      <c r="E1668" s="29">
        <v>294</v>
      </c>
      <c r="F1668" s="29">
        <v>299.10000000000002</v>
      </c>
      <c r="G1668" s="29">
        <v>300.89999999999998</v>
      </c>
      <c r="H1668" s="29">
        <v>295.89999999999998</v>
      </c>
      <c r="I1668" s="29">
        <v>322.2</v>
      </c>
      <c r="J1668" s="29">
        <v>343.5</v>
      </c>
      <c r="K1668" s="29">
        <v>482</v>
      </c>
      <c r="L1668" s="29">
        <v>591.6</v>
      </c>
      <c r="M1668" s="29">
        <v>631.79999999999995</v>
      </c>
      <c r="N1668" s="29">
        <v>667.6</v>
      </c>
      <c r="O1668" s="29">
        <v>690.7</v>
      </c>
      <c r="P1668" s="29">
        <v>715.7</v>
      </c>
      <c r="Q1668" s="29">
        <v>769.2</v>
      </c>
      <c r="R1668" s="29">
        <v>751.7</v>
      </c>
      <c r="S1668" s="29">
        <v>781.5</v>
      </c>
      <c r="T1668" s="29">
        <v>768.5</v>
      </c>
      <c r="U1668" s="29">
        <v>771.5</v>
      </c>
      <c r="V1668" s="29">
        <v>848.5</v>
      </c>
      <c r="W1668" s="29">
        <v>848.5</v>
      </c>
      <c r="X1668" s="26">
        <v>0</v>
      </c>
      <c r="Y1668" s="26">
        <v>0</v>
      </c>
      <c r="Z1668" s="26">
        <v>0</v>
      </c>
      <c r="AA1668" s="26">
        <v>0</v>
      </c>
      <c r="AB1668" s="26">
        <v>0</v>
      </c>
      <c r="AC1668" s="26">
        <v>0</v>
      </c>
      <c r="AD1668" s="26">
        <v>0</v>
      </c>
      <c r="AE1668" s="26">
        <v>0</v>
      </c>
      <c r="AF1668" s="26">
        <v>0</v>
      </c>
      <c r="AG1668" s="26">
        <v>0</v>
      </c>
      <c r="AH1668" s="26">
        <v>0</v>
      </c>
      <c r="AI1668" s="26"/>
      <c r="AJ1668" s="26"/>
      <c r="AK1668" s="26"/>
      <c r="AL1668" s="26"/>
      <c r="AM1668" s="26"/>
      <c r="AN1668" s="26"/>
      <c r="AO1668" s="26"/>
      <c r="AP1668" s="26"/>
      <c r="AQ1668" s="26"/>
      <c r="AR1668" s="26"/>
      <c r="AS1668" s="26"/>
      <c r="AT1668" s="26"/>
      <c r="AU1668" s="26"/>
      <c r="AV1668" s="26"/>
      <c r="AW1668" s="26"/>
      <c r="AX1668" s="26"/>
      <c r="AY1668" s="26"/>
      <c r="AZ1668" s="26"/>
      <c r="BA1668" s="26"/>
      <c r="BB1668" s="26"/>
      <c r="BC1668" s="26"/>
      <c r="BD1668" s="26"/>
      <c r="BE1668" s="26"/>
      <c r="BF1668" s="26"/>
      <c r="BG1668" s="26"/>
      <c r="BH1668" s="26"/>
      <c r="BI1668" s="26"/>
      <c r="BJ1668" s="26"/>
      <c r="BK1668" s="26"/>
      <c r="BL1668" s="41"/>
      <c r="BM1668" t="s">
        <v>100</v>
      </c>
    </row>
    <row r="1669" spans="1:65" x14ac:dyDescent="0.2">
      <c r="A1669" s="6"/>
      <c r="B1669" s="40" t="s">
        <v>61</v>
      </c>
      <c r="C1669" s="24" t="s">
        <v>83</v>
      </c>
      <c r="D1669" s="25"/>
      <c r="E1669" s="26"/>
      <c r="F1669" s="26"/>
      <c r="G1669" s="26"/>
      <c r="H1669" s="26"/>
      <c r="I1669" s="26"/>
      <c r="J1669" s="26"/>
      <c r="K1669" s="26"/>
      <c r="L1669" s="26"/>
      <c r="M1669" s="26"/>
      <c r="N1669" s="26"/>
      <c r="O1669" s="26"/>
      <c r="P1669" s="26"/>
      <c r="Q1669" s="26"/>
      <c r="R1669" s="26"/>
      <c r="S1669" s="26"/>
      <c r="T1669" s="26"/>
      <c r="U1669" s="26"/>
      <c r="V1669" s="26"/>
      <c r="W1669" s="30"/>
      <c r="X1669" s="30"/>
      <c r="Y1669" s="30"/>
      <c r="Z1669" s="30"/>
      <c r="AA1669" s="30"/>
      <c r="AB1669" s="30"/>
      <c r="AC1669" s="30"/>
      <c r="AD1669" s="30"/>
      <c r="AE1669" s="30"/>
      <c r="AF1669" s="30"/>
      <c r="AG1669" s="30"/>
      <c r="AH1669" s="30"/>
      <c r="AI1669" s="44"/>
      <c r="AJ1669" s="30"/>
      <c r="AK1669" s="30"/>
      <c r="AL1669" s="30"/>
      <c r="AM1669" s="30"/>
      <c r="AN1669" s="30"/>
      <c r="AO1669" s="30"/>
      <c r="AP1669" s="30"/>
      <c r="AQ1669" s="30"/>
      <c r="AR1669" s="30"/>
      <c r="AS1669" s="30"/>
      <c r="AT1669" s="30"/>
      <c r="AU1669" s="30"/>
      <c r="AV1669" s="30"/>
      <c r="AW1669" s="30"/>
      <c r="AX1669" s="30"/>
      <c r="AY1669" s="30"/>
      <c r="AZ1669" s="30"/>
      <c r="BA1669" s="30"/>
      <c r="BB1669" s="30"/>
      <c r="BC1669" s="30"/>
      <c r="BD1669" s="30"/>
      <c r="BE1669" s="30"/>
      <c r="BF1669" s="30"/>
      <c r="BG1669" s="30"/>
      <c r="BH1669" s="30"/>
      <c r="BI1669" s="30"/>
      <c r="BJ1669" s="30"/>
      <c r="BK1669" s="30"/>
      <c r="BL1669" s="43"/>
      <c r="BM1669" t="s">
        <v>100</v>
      </c>
    </row>
    <row r="1670" spans="1:65" x14ac:dyDescent="0.2">
      <c r="A1670" s="6"/>
      <c r="B1670" s="40" t="s">
        <v>61</v>
      </c>
      <c r="C1670" s="24" t="s">
        <v>75</v>
      </c>
      <c r="D1670" s="25"/>
      <c r="E1670" s="26"/>
      <c r="F1670" s="26"/>
      <c r="G1670" s="26"/>
      <c r="H1670" s="26"/>
      <c r="I1670" s="26"/>
      <c r="J1670" s="26"/>
      <c r="K1670" s="26"/>
      <c r="L1670" s="26"/>
      <c r="M1670" s="26"/>
      <c r="N1670" s="26"/>
      <c r="O1670" s="26"/>
      <c r="P1670" s="26"/>
      <c r="Q1670" s="26"/>
      <c r="R1670" s="26"/>
      <c r="S1670" s="26"/>
      <c r="T1670" s="26"/>
      <c r="U1670" s="26"/>
      <c r="V1670" s="26"/>
      <c r="W1670" s="26"/>
      <c r="X1670" s="26"/>
      <c r="Y1670" s="26"/>
      <c r="Z1670" s="26"/>
      <c r="AA1670" s="26"/>
      <c r="AB1670" s="26"/>
      <c r="AC1670" s="26"/>
      <c r="AD1670" s="26"/>
      <c r="AE1670" s="26"/>
      <c r="AF1670" s="26"/>
      <c r="AG1670" s="26"/>
      <c r="AH1670" s="26"/>
      <c r="AI1670" s="26"/>
      <c r="AJ1670" s="26"/>
      <c r="AK1670" s="26"/>
      <c r="AL1670" s="26"/>
      <c r="AM1670" s="26"/>
      <c r="AN1670" s="26"/>
      <c r="AO1670" s="26"/>
      <c r="AP1670" s="26"/>
      <c r="AQ1670" s="26"/>
      <c r="AR1670" s="26"/>
      <c r="AS1670" s="26"/>
      <c r="AT1670" s="26"/>
      <c r="AU1670" s="26"/>
      <c r="AV1670" s="26"/>
      <c r="AW1670" s="26"/>
      <c r="AX1670" s="26"/>
      <c r="AY1670" s="26"/>
      <c r="AZ1670" s="26"/>
      <c r="BA1670" s="26"/>
      <c r="BB1670" s="26"/>
      <c r="BC1670" s="26"/>
      <c r="BD1670" s="26"/>
      <c r="BE1670" s="26"/>
      <c r="BF1670" s="26"/>
      <c r="BG1670" s="26"/>
      <c r="BH1670" s="26"/>
      <c r="BI1670" s="26"/>
      <c r="BJ1670" s="26"/>
      <c r="BK1670" s="26"/>
      <c r="BL1670" s="41"/>
      <c r="BM1670" t="s">
        <v>100</v>
      </c>
    </row>
    <row r="1671" spans="1:65" x14ac:dyDescent="0.2">
      <c r="A1671" s="6"/>
      <c r="B1671" s="40" t="s">
        <v>61</v>
      </c>
      <c r="C1671" s="24" t="s">
        <v>79</v>
      </c>
      <c r="D1671" s="25"/>
      <c r="E1671" s="26"/>
      <c r="F1671" s="26"/>
      <c r="G1671" s="26"/>
      <c r="H1671" s="26"/>
      <c r="I1671" s="26"/>
      <c r="J1671" s="26"/>
      <c r="K1671" s="26"/>
      <c r="L1671" s="26"/>
      <c r="M1671" s="26"/>
      <c r="N1671" s="26"/>
      <c r="O1671" s="26"/>
      <c r="P1671" s="26"/>
      <c r="Q1671" s="26"/>
      <c r="R1671" s="26"/>
      <c r="S1671" s="26"/>
      <c r="T1671" s="26"/>
      <c r="U1671" s="26"/>
      <c r="V1671" s="26"/>
      <c r="W1671" s="26"/>
      <c r="X1671" s="26"/>
      <c r="Y1671" s="26"/>
      <c r="Z1671" s="26"/>
      <c r="AA1671" s="26"/>
      <c r="AB1671" s="26"/>
      <c r="AC1671" s="26"/>
      <c r="AD1671" s="26"/>
      <c r="AE1671" s="26"/>
      <c r="AF1671" s="26"/>
      <c r="AG1671" s="26"/>
      <c r="AH1671" s="26"/>
      <c r="AI1671" s="26"/>
      <c r="AJ1671" s="26"/>
      <c r="AK1671" s="26"/>
      <c r="AL1671" s="26"/>
      <c r="AM1671" s="26"/>
      <c r="AN1671" s="26"/>
      <c r="AO1671" s="26"/>
      <c r="AP1671" s="26"/>
      <c r="AQ1671" s="26"/>
      <c r="AR1671" s="26"/>
      <c r="AS1671" s="26"/>
      <c r="AT1671" s="26"/>
      <c r="AU1671" s="26"/>
      <c r="AV1671" s="26"/>
      <c r="AW1671" s="26"/>
      <c r="AX1671" s="26"/>
      <c r="AY1671" s="26"/>
      <c r="AZ1671" s="26"/>
      <c r="BA1671" s="26"/>
      <c r="BB1671" s="26"/>
      <c r="BC1671" s="26"/>
      <c r="BD1671" s="26"/>
      <c r="BE1671" s="26"/>
      <c r="BF1671" s="26"/>
      <c r="BG1671" s="26"/>
      <c r="BH1671" s="26"/>
      <c r="BI1671" s="26"/>
      <c r="BJ1671" s="26"/>
      <c r="BK1671" s="26"/>
      <c r="BL1671" s="41"/>
      <c r="BM1671" t="s">
        <v>100</v>
      </c>
    </row>
    <row r="1672" spans="1:65" x14ac:dyDescent="0.2">
      <c r="A1672" s="6"/>
      <c r="B1672" s="40" t="s">
        <v>61</v>
      </c>
      <c r="C1672" s="24" t="s">
        <v>80</v>
      </c>
      <c r="D1672" s="25"/>
      <c r="E1672" s="26"/>
      <c r="F1672" s="26"/>
      <c r="G1672" s="26"/>
      <c r="H1672" s="26"/>
      <c r="I1672" s="26"/>
      <c r="J1672" s="26"/>
      <c r="K1672" s="26"/>
      <c r="L1672" s="26"/>
      <c r="M1672" s="26"/>
      <c r="N1672" s="26"/>
      <c r="O1672" s="26"/>
      <c r="P1672" s="26"/>
      <c r="Q1672" s="26"/>
      <c r="R1672" s="26"/>
      <c r="S1672" s="26"/>
      <c r="T1672" s="26"/>
      <c r="U1672" s="26"/>
      <c r="V1672" s="26"/>
      <c r="W1672" s="26"/>
      <c r="X1672" s="26"/>
      <c r="Y1672" s="26"/>
      <c r="Z1672" s="26"/>
      <c r="AA1672" s="26"/>
      <c r="AB1672" s="26"/>
      <c r="AC1672" s="26"/>
      <c r="AD1672" s="26"/>
      <c r="AE1672" s="26"/>
      <c r="AF1672" s="26"/>
      <c r="AG1672" s="26"/>
      <c r="AH1672" s="26"/>
      <c r="AI1672" s="26"/>
      <c r="AJ1672" s="26"/>
      <c r="AK1672" s="26"/>
      <c r="AL1672" s="26"/>
      <c r="AM1672" s="26"/>
      <c r="AN1672" s="26"/>
      <c r="AO1672" s="26"/>
      <c r="AP1672" s="26"/>
      <c r="AQ1672" s="26"/>
      <c r="AR1672" s="26"/>
      <c r="AS1672" s="26"/>
      <c r="AT1672" s="26"/>
      <c r="AU1672" s="26"/>
      <c r="AV1672" s="26"/>
      <c r="AW1672" s="26"/>
      <c r="AX1672" s="26"/>
      <c r="AY1672" s="26"/>
      <c r="AZ1672" s="26"/>
      <c r="BA1672" s="26"/>
      <c r="BB1672" s="26"/>
      <c r="BC1672" s="26"/>
      <c r="BD1672" s="26"/>
      <c r="BE1672" s="26"/>
      <c r="BF1672" s="26"/>
      <c r="BG1672" s="26"/>
      <c r="BH1672" s="26"/>
      <c r="BI1672" s="26"/>
      <c r="BJ1672" s="26"/>
      <c r="BK1672" s="26"/>
      <c r="BL1672" s="41"/>
      <c r="BM1672" t="s">
        <v>100</v>
      </c>
    </row>
    <row r="1673" spans="1:65" x14ac:dyDescent="0.2">
      <c r="A1673" s="6"/>
      <c r="B1673" s="40" t="s">
        <v>61</v>
      </c>
      <c r="C1673" s="24" t="s">
        <v>78</v>
      </c>
      <c r="D1673" s="25"/>
      <c r="E1673" s="26"/>
      <c r="F1673" s="26"/>
      <c r="G1673" s="26"/>
      <c r="H1673" s="26"/>
      <c r="I1673" s="26"/>
      <c r="J1673" s="26"/>
      <c r="K1673" s="26"/>
      <c r="L1673" s="26"/>
      <c r="M1673" s="26"/>
      <c r="N1673" s="26"/>
      <c r="O1673" s="26"/>
      <c r="P1673" s="26"/>
      <c r="Q1673" s="26"/>
      <c r="R1673" s="26"/>
      <c r="S1673" s="26"/>
      <c r="T1673" s="26"/>
      <c r="U1673" s="26"/>
      <c r="V1673" s="26"/>
      <c r="W1673" s="26"/>
      <c r="X1673" s="26"/>
      <c r="Y1673" s="26"/>
      <c r="Z1673" s="26"/>
      <c r="AA1673" s="26"/>
      <c r="AB1673" s="26"/>
      <c r="AC1673" s="26"/>
      <c r="AD1673" s="26"/>
      <c r="AE1673" s="26"/>
      <c r="AF1673" s="26"/>
      <c r="AG1673" s="26"/>
      <c r="AH1673" s="26"/>
      <c r="AI1673" s="26"/>
      <c r="AJ1673" s="26"/>
      <c r="AK1673" s="26"/>
      <c r="AL1673" s="26"/>
      <c r="AM1673" s="26"/>
      <c r="AN1673" s="26"/>
      <c r="AO1673" s="26"/>
      <c r="AP1673" s="26"/>
      <c r="AQ1673" s="26"/>
      <c r="AR1673" s="26"/>
      <c r="AS1673" s="26"/>
      <c r="AT1673" s="26"/>
      <c r="AU1673" s="26"/>
      <c r="AV1673" s="26"/>
      <c r="AW1673" s="26"/>
      <c r="AX1673" s="26"/>
      <c r="AY1673" s="26"/>
      <c r="AZ1673" s="26"/>
      <c r="BA1673" s="26"/>
      <c r="BB1673" s="26"/>
      <c r="BC1673" s="26"/>
      <c r="BD1673" s="26"/>
      <c r="BE1673" s="26"/>
      <c r="BF1673" s="26"/>
      <c r="BG1673" s="26"/>
      <c r="BH1673" s="26"/>
      <c r="BI1673" s="26"/>
      <c r="BJ1673" s="26"/>
      <c r="BK1673" s="26"/>
      <c r="BL1673" s="41"/>
      <c r="BM1673" t="s">
        <v>100</v>
      </c>
    </row>
    <row r="1674" spans="1:65" x14ac:dyDescent="0.2">
      <c r="A1674" s="6"/>
      <c r="B1674" s="40" t="s">
        <v>61</v>
      </c>
      <c r="C1674" s="31" t="s">
        <v>5</v>
      </c>
      <c r="D1674" s="27">
        <v>231.5</v>
      </c>
      <c r="E1674" s="28">
        <v>233</v>
      </c>
      <c r="F1674" s="28">
        <v>233.1</v>
      </c>
      <c r="G1674" s="28">
        <v>235.9</v>
      </c>
      <c r="H1674" s="28">
        <v>236.9</v>
      </c>
      <c r="I1674" s="28">
        <v>254.2</v>
      </c>
      <c r="J1674" s="28">
        <v>254.5</v>
      </c>
      <c r="K1674" s="28">
        <v>347.2</v>
      </c>
      <c r="L1674" s="28">
        <v>407.9</v>
      </c>
      <c r="M1674" s="28">
        <v>429.1</v>
      </c>
      <c r="N1674" s="28">
        <v>450.9</v>
      </c>
      <c r="O1674" s="28">
        <v>457.1</v>
      </c>
      <c r="P1674" s="28">
        <v>496.7</v>
      </c>
      <c r="Q1674" s="28">
        <v>539.20000000000005</v>
      </c>
      <c r="R1674" s="28">
        <v>514.70000000000005</v>
      </c>
      <c r="S1674" s="28">
        <v>542.5</v>
      </c>
      <c r="T1674" s="28">
        <v>547.5</v>
      </c>
      <c r="U1674" s="28">
        <v>550.5</v>
      </c>
      <c r="V1674" s="28">
        <v>621.5</v>
      </c>
      <c r="W1674" s="28">
        <v>621.5</v>
      </c>
      <c r="X1674" s="28">
        <v>621.5</v>
      </c>
      <c r="Y1674" s="28">
        <v>621.5</v>
      </c>
      <c r="Z1674" s="28">
        <v>621.5</v>
      </c>
      <c r="AA1674" s="28">
        <v>621.5</v>
      </c>
      <c r="AB1674" s="28">
        <v>621.5</v>
      </c>
      <c r="AC1674" s="28">
        <v>621.5</v>
      </c>
      <c r="AD1674" s="28">
        <v>621.5</v>
      </c>
      <c r="AE1674" s="28">
        <v>621.5</v>
      </c>
      <c r="AF1674" s="28">
        <v>621.5</v>
      </c>
      <c r="AG1674" s="28">
        <v>621.5</v>
      </c>
      <c r="AH1674" s="28">
        <v>621.5</v>
      </c>
      <c r="AI1674" s="28">
        <v>621.5</v>
      </c>
      <c r="AJ1674" s="28">
        <v>621.5</v>
      </c>
      <c r="AK1674" s="28">
        <v>621.5</v>
      </c>
      <c r="AL1674" s="28">
        <v>621.5</v>
      </c>
      <c r="AM1674" s="28">
        <v>621.5</v>
      </c>
      <c r="AN1674" s="28">
        <v>621.5</v>
      </c>
      <c r="AO1674" s="28">
        <v>621.5</v>
      </c>
      <c r="AP1674" s="28">
        <v>621.5</v>
      </c>
      <c r="AQ1674" s="28">
        <v>621.5</v>
      </c>
      <c r="AR1674" s="28">
        <v>621.5</v>
      </c>
      <c r="AS1674" s="28">
        <v>621.5</v>
      </c>
      <c r="AT1674" s="28">
        <v>621.5</v>
      </c>
      <c r="AU1674" s="28">
        <v>621.5</v>
      </c>
      <c r="AV1674" s="28">
        <v>621.5</v>
      </c>
      <c r="AW1674" s="28">
        <v>621.5</v>
      </c>
      <c r="AX1674" s="28">
        <v>621.5</v>
      </c>
      <c r="AY1674" s="28">
        <v>621.5</v>
      </c>
      <c r="AZ1674" s="28">
        <v>621.5</v>
      </c>
      <c r="BA1674" s="28">
        <v>621.5</v>
      </c>
      <c r="BB1674" s="28">
        <v>621.5</v>
      </c>
      <c r="BC1674" s="28">
        <v>621.5</v>
      </c>
      <c r="BD1674" s="28">
        <v>621.5</v>
      </c>
      <c r="BE1674" s="28">
        <v>621.5</v>
      </c>
      <c r="BF1674" s="28">
        <v>621.5</v>
      </c>
      <c r="BG1674" s="28">
        <v>621.5</v>
      </c>
      <c r="BH1674" s="28">
        <v>621.5</v>
      </c>
      <c r="BI1674" s="28">
        <v>621.5</v>
      </c>
      <c r="BJ1674" s="28">
        <v>621.5</v>
      </c>
      <c r="BK1674" s="28">
        <v>621.5</v>
      </c>
      <c r="BL1674" s="42">
        <v>621.5</v>
      </c>
      <c r="BM1674" t="s">
        <v>100</v>
      </c>
    </row>
    <row r="1675" spans="1:65" x14ac:dyDescent="0.2">
      <c r="A1675" s="6"/>
      <c r="B1675" s="40" t="s">
        <v>61</v>
      </c>
      <c r="C1675" s="24" t="s">
        <v>74</v>
      </c>
      <c r="D1675" s="35">
        <v>231.5</v>
      </c>
      <c r="E1675" s="29">
        <v>233</v>
      </c>
      <c r="F1675" s="29">
        <v>233.1</v>
      </c>
      <c r="G1675" s="29">
        <v>235.9</v>
      </c>
      <c r="H1675" s="29">
        <v>236.9</v>
      </c>
      <c r="I1675" s="29">
        <v>254.2</v>
      </c>
      <c r="J1675" s="29">
        <v>254.5</v>
      </c>
      <c r="K1675" s="29">
        <v>347.2</v>
      </c>
      <c r="L1675" s="29">
        <v>407.9</v>
      </c>
      <c r="M1675" s="29">
        <v>429.1</v>
      </c>
      <c r="N1675" s="29">
        <v>450.9</v>
      </c>
      <c r="O1675" s="29">
        <v>457.1</v>
      </c>
      <c r="P1675" s="29">
        <v>496.7</v>
      </c>
      <c r="Q1675" s="29">
        <v>539.20000000000005</v>
      </c>
      <c r="R1675" s="29">
        <v>514.70000000000005</v>
      </c>
      <c r="S1675" s="29">
        <v>542.5</v>
      </c>
      <c r="T1675" s="29">
        <v>547.5</v>
      </c>
      <c r="U1675" s="29">
        <v>550.5</v>
      </c>
      <c r="V1675" s="29">
        <v>621.5</v>
      </c>
      <c r="W1675" s="29">
        <v>621.5</v>
      </c>
      <c r="X1675" s="26">
        <v>0</v>
      </c>
      <c r="Y1675" s="26">
        <v>0</v>
      </c>
      <c r="Z1675" s="26">
        <v>0</v>
      </c>
      <c r="AA1675" s="26">
        <v>0</v>
      </c>
      <c r="AB1675" s="26">
        <v>0</v>
      </c>
      <c r="AC1675" s="26">
        <v>0</v>
      </c>
      <c r="AD1675" s="26">
        <v>0</v>
      </c>
      <c r="AE1675" s="26">
        <v>0</v>
      </c>
      <c r="AF1675" s="26">
        <v>0</v>
      </c>
      <c r="AG1675" s="26">
        <v>0</v>
      </c>
      <c r="AH1675" s="26">
        <v>0</v>
      </c>
      <c r="AI1675" s="26"/>
      <c r="AJ1675" s="26"/>
      <c r="AK1675" s="26"/>
      <c r="AL1675" s="26"/>
      <c r="AM1675" s="26"/>
      <c r="AN1675" s="26"/>
      <c r="AO1675" s="26"/>
      <c r="AP1675" s="26"/>
      <c r="AQ1675" s="26"/>
      <c r="AR1675" s="26"/>
      <c r="AS1675" s="26"/>
      <c r="AT1675" s="26"/>
      <c r="AU1675" s="26"/>
      <c r="AV1675" s="26"/>
      <c r="AW1675" s="26"/>
      <c r="AX1675" s="26"/>
      <c r="AY1675" s="26"/>
      <c r="AZ1675" s="26"/>
      <c r="BA1675" s="26"/>
      <c r="BB1675" s="26"/>
      <c r="BC1675" s="26"/>
      <c r="BD1675" s="26"/>
      <c r="BE1675" s="26"/>
      <c r="BF1675" s="26"/>
      <c r="BG1675" s="26"/>
      <c r="BH1675" s="26"/>
      <c r="BI1675" s="26"/>
      <c r="BJ1675" s="26"/>
      <c r="BK1675" s="26"/>
      <c r="BL1675" s="41"/>
      <c r="BM1675" t="s">
        <v>100</v>
      </c>
    </row>
    <row r="1676" spans="1:65" x14ac:dyDescent="0.2">
      <c r="A1676" s="6"/>
      <c r="B1676" s="40" t="s">
        <v>61</v>
      </c>
      <c r="C1676" s="24" t="s">
        <v>83</v>
      </c>
      <c r="D1676" s="25"/>
      <c r="E1676" s="26"/>
      <c r="F1676" s="26"/>
      <c r="G1676" s="26"/>
      <c r="H1676" s="26"/>
      <c r="I1676" s="26"/>
      <c r="J1676" s="26"/>
      <c r="K1676" s="26"/>
      <c r="L1676" s="26"/>
      <c r="M1676" s="26"/>
      <c r="N1676" s="26"/>
      <c r="O1676" s="26"/>
      <c r="P1676" s="26"/>
      <c r="Q1676" s="26"/>
      <c r="R1676" s="26"/>
      <c r="S1676" s="26"/>
      <c r="T1676" s="26"/>
      <c r="U1676" s="26"/>
      <c r="V1676" s="26"/>
      <c r="W1676" s="30"/>
      <c r="X1676" s="30"/>
      <c r="Y1676" s="30"/>
      <c r="Z1676" s="30"/>
      <c r="AA1676" s="30"/>
      <c r="AB1676" s="30"/>
      <c r="AC1676" s="30"/>
      <c r="AD1676" s="30"/>
      <c r="AE1676" s="30"/>
      <c r="AF1676" s="30"/>
      <c r="AG1676" s="30"/>
      <c r="AH1676" s="30"/>
      <c r="AI1676" s="30"/>
      <c r="AJ1676" s="30"/>
      <c r="AK1676" s="30"/>
      <c r="AL1676" s="30"/>
      <c r="AM1676" s="30"/>
      <c r="AN1676" s="30"/>
      <c r="AO1676" s="30"/>
      <c r="AP1676" s="30"/>
      <c r="AQ1676" s="30"/>
      <c r="AR1676" s="30"/>
      <c r="AS1676" s="30"/>
      <c r="AT1676" s="30"/>
      <c r="AU1676" s="30"/>
      <c r="AV1676" s="30"/>
      <c r="AW1676" s="30"/>
      <c r="AX1676" s="30"/>
      <c r="AY1676" s="30"/>
      <c r="AZ1676" s="30"/>
      <c r="BA1676" s="30"/>
      <c r="BB1676" s="30"/>
      <c r="BC1676" s="30"/>
      <c r="BD1676" s="30"/>
      <c r="BE1676" s="30"/>
      <c r="BF1676" s="30"/>
      <c r="BG1676" s="30"/>
      <c r="BH1676" s="30"/>
      <c r="BI1676" s="30"/>
      <c r="BJ1676" s="30"/>
      <c r="BK1676" s="30"/>
      <c r="BL1676" s="43"/>
      <c r="BM1676" t="s">
        <v>100</v>
      </c>
    </row>
    <row r="1677" spans="1:65" x14ac:dyDescent="0.2">
      <c r="A1677" s="6"/>
      <c r="B1677" s="40" t="s">
        <v>61</v>
      </c>
      <c r="C1677" s="24" t="s">
        <v>75</v>
      </c>
      <c r="D1677" s="25"/>
      <c r="E1677" s="26"/>
      <c r="F1677" s="26"/>
      <c r="G1677" s="26"/>
      <c r="H1677" s="26"/>
      <c r="I1677" s="26"/>
      <c r="J1677" s="26"/>
      <c r="K1677" s="26"/>
      <c r="L1677" s="26"/>
      <c r="M1677" s="26"/>
      <c r="N1677" s="26"/>
      <c r="O1677" s="26"/>
      <c r="P1677" s="26"/>
      <c r="Q1677" s="26"/>
      <c r="R1677" s="26"/>
      <c r="S1677" s="26"/>
      <c r="T1677" s="26"/>
      <c r="U1677" s="26"/>
      <c r="V1677" s="26"/>
      <c r="W1677" s="26"/>
      <c r="X1677" s="26"/>
      <c r="Y1677" s="26"/>
      <c r="Z1677" s="26"/>
      <c r="AA1677" s="26"/>
      <c r="AB1677" s="26"/>
      <c r="AC1677" s="26"/>
      <c r="AD1677" s="26"/>
      <c r="AE1677" s="26"/>
      <c r="AF1677" s="26"/>
      <c r="AG1677" s="26"/>
      <c r="AH1677" s="26"/>
      <c r="AI1677" s="26"/>
      <c r="AJ1677" s="26"/>
      <c r="AK1677" s="26"/>
      <c r="AL1677" s="26"/>
      <c r="AM1677" s="26"/>
      <c r="AN1677" s="26"/>
      <c r="AO1677" s="26"/>
      <c r="AP1677" s="26"/>
      <c r="AQ1677" s="26"/>
      <c r="AR1677" s="26"/>
      <c r="AS1677" s="26"/>
      <c r="AT1677" s="26"/>
      <c r="AU1677" s="26"/>
      <c r="AV1677" s="26"/>
      <c r="AW1677" s="26"/>
      <c r="AX1677" s="26"/>
      <c r="AY1677" s="26"/>
      <c r="AZ1677" s="26"/>
      <c r="BA1677" s="26"/>
      <c r="BB1677" s="26"/>
      <c r="BC1677" s="26"/>
      <c r="BD1677" s="26"/>
      <c r="BE1677" s="26"/>
      <c r="BF1677" s="26"/>
      <c r="BG1677" s="26"/>
      <c r="BH1677" s="26"/>
      <c r="BI1677" s="26"/>
      <c r="BJ1677" s="26"/>
      <c r="BK1677" s="26"/>
      <c r="BL1677" s="41"/>
      <c r="BM1677" t="s">
        <v>100</v>
      </c>
    </row>
    <row r="1678" spans="1:65" x14ac:dyDescent="0.2">
      <c r="A1678" s="6"/>
      <c r="B1678" s="40" t="s">
        <v>61</v>
      </c>
      <c r="C1678" s="24" t="s">
        <v>79</v>
      </c>
      <c r="D1678" s="25"/>
      <c r="E1678" s="26"/>
      <c r="F1678" s="26"/>
      <c r="G1678" s="26"/>
      <c r="H1678" s="26"/>
      <c r="I1678" s="26"/>
      <c r="J1678" s="26"/>
      <c r="K1678" s="26"/>
      <c r="L1678" s="26"/>
      <c r="M1678" s="26"/>
      <c r="N1678" s="26"/>
      <c r="O1678" s="26"/>
      <c r="P1678" s="26"/>
      <c r="Q1678" s="26"/>
      <c r="R1678" s="26"/>
      <c r="S1678" s="26"/>
      <c r="T1678" s="26"/>
      <c r="U1678" s="26"/>
      <c r="V1678" s="26"/>
      <c r="W1678" s="26"/>
      <c r="X1678" s="26"/>
      <c r="Y1678" s="26"/>
      <c r="Z1678" s="26"/>
      <c r="AA1678" s="26"/>
      <c r="AB1678" s="26"/>
      <c r="AC1678" s="26"/>
      <c r="AD1678" s="26"/>
      <c r="AE1678" s="26"/>
      <c r="AF1678" s="26"/>
      <c r="AG1678" s="26"/>
      <c r="AH1678" s="26"/>
      <c r="AI1678" s="26"/>
      <c r="AJ1678" s="26"/>
      <c r="AK1678" s="26"/>
      <c r="AL1678" s="26"/>
      <c r="AM1678" s="26"/>
      <c r="AN1678" s="26"/>
      <c r="AO1678" s="26"/>
      <c r="AP1678" s="26"/>
      <c r="AQ1678" s="26"/>
      <c r="AR1678" s="26"/>
      <c r="AS1678" s="26"/>
      <c r="AT1678" s="26"/>
      <c r="AU1678" s="26"/>
      <c r="AV1678" s="26"/>
      <c r="AW1678" s="26"/>
      <c r="AX1678" s="26"/>
      <c r="AY1678" s="26"/>
      <c r="AZ1678" s="26"/>
      <c r="BA1678" s="26"/>
      <c r="BB1678" s="26"/>
      <c r="BC1678" s="26"/>
      <c r="BD1678" s="26"/>
      <c r="BE1678" s="26"/>
      <c r="BF1678" s="26"/>
      <c r="BG1678" s="26"/>
      <c r="BH1678" s="26"/>
      <c r="BI1678" s="26"/>
      <c r="BJ1678" s="26"/>
      <c r="BK1678" s="26"/>
      <c r="BL1678" s="41"/>
      <c r="BM1678" t="s">
        <v>100</v>
      </c>
    </row>
    <row r="1679" spans="1:65" x14ac:dyDescent="0.2">
      <c r="A1679" s="6"/>
      <c r="B1679" s="40" t="s">
        <v>61</v>
      </c>
      <c r="C1679" s="24" t="s">
        <v>80</v>
      </c>
      <c r="D1679" s="25"/>
      <c r="E1679" s="26"/>
      <c r="F1679" s="26"/>
      <c r="G1679" s="26"/>
      <c r="H1679" s="26"/>
      <c r="I1679" s="26"/>
      <c r="J1679" s="26"/>
      <c r="K1679" s="26"/>
      <c r="L1679" s="26"/>
      <c r="M1679" s="26"/>
      <c r="N1679" s="26"/>
      <c r="O1679" s="26"/>
      <c r="P1679" s="26"/>
      <c r="Q1679" s="26"/>
      <c r="R1679" s="26"/>
      <c r="S1679" s="26"/>
      <c r="T1679" s="26"/>
      <c r="U1679" s="26"/>
      <c r="V1679" s="26"/>
      <c r="W1679" s="26"/>
      <c r="X1679" s="26"/>
      <c r="Y1679" s="26"/>
      <c r="Z1679" s="26"/>
      <c r="AA1679" s="26"/>
      <c r="AB1679" s="26"/>
      <c r="AC1679" s="26"/>
      <c r="AD1679" s="26"/>
      <c r="AE1679" s="26"/>
      <c r="AF1679" s="26"/>
      <c r="AG1679" s="26"/>
      <c r="AH1679" s="26"/>
      <c r="AI1679" s="26"/>
      <c r="AJ1679" s="26"/>
      <c r="AK1679" s="26"/>
      <c r="AL1679" s="26"/>
      <c r="AM1679" s="26"/>
      <c r="AN1679" s="26"/>
      <c r="AO1679" s="26"/>
      <c r="AP1679" s="26"/>
      <c r="AQ1679" s="26"/>
      <c r="AR1679" s="26"/>
      <c r="AS1679" s="26"/>
      <c r="AT1679" s="26"/>
      <c r="AU1679" s="26"/>
      <c r="AV1679" s="26"/>
      <c r="AW1679" s="26"/>
      <c r="AX1679" s="26"/>
      <c r="AY1679" s="26"/>
      <c r="AZ1679" s="26"/>
      <c r="BA1679" s="26"/>
      <c r="BB1679" s="26"/>
      <c r="BC1679" s="26"/>
      <c r="BD1679" s="26"/>
      <c r="BE1679" s="26"/>
      <c r="BF1679" s="26"/>
      <c r="BG1679" s="26"/>
      <c r="BH1679" s="26"/>
      <c r="BI1679" s="26"/>
      <c r="BJ1679" s="26"/>
      <c r="BK1679" s="26"/>
      <c r="BL1679" s="41"/>
      <c r="BM1679" t="s">
        <v>100</v>
      </c>
    </row>
    <row r="1680" spans="1:65" x14ac:dyDescent="0.2">
      <c r="A1680" s="6"/>
      <c r="B1680" s="40" t="s">
        <v>61</v>
      </c>
      <c r="C1680" s="24" t="s">
        <v>78</v>
      </c>
      <c r="D1680" s="25"/>
      <c r="E1680" s="26"/>
      <c r="F1680" s="26"/>
      <c r="G1680" s="26"/>
      <c r="H1680" s="26"/>
      <c r="I1680" s="26"/>
      <c r="J1680" s="26"/>
      <c r="K1680" s="26"/>
      <c r="L1680" s="26"/>
      <c r="M1680" s="26"/>
      <c r="N1680" s="26"/>
      <c r="O1680" s="26"/>
      <c r="P1680" s="26"/>
      <c r="Q1680" s="26"/>
      <c r="R1680" s="26"/>
      <c r="S1680" s="26"/>
      <c r="T1680" s="26"/>
      <c r="U1680" s="26"/>
      <c r="V1680" s="26"/>
      <c r="W1680" s="26"/>
      <c r="X1680" s="26"/>
      <c r="Y1680" s="26"/>
      <c r="Z1680" s="26"/>
      <c r="AA1680" s="26"/>
      <c r="AB1680" s="26"/>
      <c r="AC1680" s="26"/>
      <c r="AD1680" s="26"/>
      <c r="AE1680" s="26"/>
      <c r="AF1680" s="26"/>
      <c r="AG1680" s="26"/>
      <c r="AH1680" s="26"/>
      <c r="AI1680" s="26"/>
      <c r="AJ1680" s="26"/>
      <c r="AK1680" s="26"/>
      <c r="AL1680" s="26"/>
      <c r="AM1680" s="26"/>
      <c r="AN1680" s="26"/>
      <c r="AO1680" s="26"/>
      <c r="AP1680" s="26"/>
      <c r="AQ1680" s="26"/>
      <c r="AR1680" s="26"/>
      <c r="AS1680" s="26"/>
      <c r="AT1680" s="26"/>
      <c r="AU1680" s="26"/>
      <c r="AV1680" s="26"/>
      <c r="AW1680" s="26"/>
      <c r="AX1680" s="26"/>
      <c r="AY1680" s="26"/>
      <c r="AZ1680" s="26"/>
      <c r="BA1680" s="26"/>
      <c r="BB1680" s="26"/>
      <c r="BC1680" s="26"/>
      <c r="BD1680" s="26"/>
      <c r="BE1680" s="26"/>
      <c r="BF1680" s="26"/>
      <c r="BG1680" s="26"/>
      <c r="BH1680" s="26"/>
      <c r="BI1680" s="26"/>
      <c r="BJ1680" s="26"/>
      <c r="BK1680" s="26"/>
      <c r="BL1680" s="41"/>
      <c r="BM1680" t="s">
        <v>100</v>
      </c>
    </row>
    <row r="1681" spans="1:65" x14ac:dyDescent="0.2">
      <c r="A1681" s="6"/>
      <c r="B1681" s="40" t="s">
        <v>61</v>
      </c>
      <c r="C1681" s="31" t="s">
        <v>47</v>
      </c>
      <c r="D1681" s="27">
        <v>59</v>
      </c>
      <c r="E1681" s="28">
        <v>61</v>
      </c>
      <c r="F1681" s="28">
        <v>66</v>
      </c>
      <c r="G1681" s="28">
        <v>65</v>
      </c>
      <c r="H1681" s="28">
        <v>59</v>
      </c>
      <c r="I1681" s="28">
        <v>68</v>
      </c>
      <c r="J1681" s="28">
        <v>89</v>
      </c>
      <c r="K1681" s="28">
        <v>124</v>
      </c>
      <c r="L1681" s="28">
        <v>167</v>
      </c>
      <c r="M1681" s="28">
        <v>186</v>
      </c>
      <c r="N1681" s="28">
        <v>200</v>
      </c>
      <c r="O1681" s="28">
        <v>217</v>
      </c>
      <c r="P1681" s="28">
        <v>219</v>
      </c>
      <c r="Q1681" s="28">
        <v>230</v>
      </c>
      <c r="R1681" s="28">
        <v>237</v>
      </c>
      <c r="S1681" s="28">
        <v>239</v>
      </c>
      <c r="T1681" s="28">
        <v>221</v>
      </c>
      <c r="U1681" s="28">
        <v>221</v>
      </c>
      <c r="V1681" s="28">
        <v>227</v>
      </c>
      <c r="W1681" s="28">
        <v>227</v>
      </c>
      <c r="X1681" s="28">
        <v>227</v>
      </c>
      <c r="Y1681" s="28">
        <v>227</v>
      </c>
      <c r="Z1681" s="28">
        <v>227</v>
      </c>
      <c r="AA1681" s="28">
        <v>227</v>
      </c>
      <c r="AB1681" s="28">
        <v>227</v>
      </c>
      <c r="AC1681" s="28">
        <v>227</v>
      </c>
      <c r="AD1681" s="28">
        <v>227</v>
      </c>
      <c r="AE1681" s="28">
        <v>227</v>
      </c>
      <c r="AF1681" s="28">
        <v>227</v>
      </c>
      <c r="AG1681" s="28">
        <v>227</v>
      </c>
      <c r="AH1681" s="28">
        <v>227</v>
      </c>
      <c r="AI1681" s="28">
        <v>227</v>
      </c>
      <c r="AJ1681" s="28">
        <v>227</v>
      </c>
      <c r="AK1681" s="28">
        <v>227</v>
      </c>
      <c r="AL1681" s="28">
        <v>227</v>
      </c>
      <c r="AM1681" s="28">
        <v>227</v>
      </c>
      <c r="AN1681" s="28">
        <v>227</v>
      </c>
      <c r="AO1681" s="28">
        <v>227</v>
      </c>
      <c r="AP1681" s="28">
        <v>227</v>
      </c>
      <c r="AQ1681" s="28">
        <v>227</v>
      </c>
      <c r="AR1681" s="28">
        <v>227</v>
      </c>
      <c r="AS1681" s="28">
        <v>227</v>
      </c>
      <c r="AT1681" s="28">
        <v>227</v>
      </c>
      <c r="AU1681" s="28">
        <v>227</v>
      </c>
      <c r="AV1681" s="28">
        <v>227</v>
      </c>
      <c r="AW1681" s="28">
        <v>227</v>
      </c>
      <c r="AX1681" s="28">
        <v>227</v>
      </c>
      <c r="AY1681" s="28">
        <v>227</v>
      </c>
      <c r="AZ1681" s="28">
        <v>227</v>
      </c>
      <c r="BA1681" s="28">
        <v>227</v>
      </c>
      <c r="BB1681" s="28">
        <v>227</v>
      </c>
      <c r="BC1681" s="28">
        <v>227</v>
      </c>
      <c r="BD1681" s="28">
        <v>227</v>
      </c>
      <c r="BE1681" s="28">
        <v>227</v>
      </c>
      <c r="BF1681" s="28">
        <v>227</v>
      </c>
      <c r="BG1681" s="28">
        <v>227</v>
      </c>
      <c r="BH1681" s="28">
        <v>227</v>
      </c>
      <c r="BI1681" s="28">
        <v>227</v>
      </c>
      <c r="BJ1681" s="28">
        <v>227</v>
      </c>
      <c r="BK1681" s="28">
        <v>227</v>
      </c>
      <c r="BL1681" s="42">
        <v>227</v>
      </c>
      <c r="BM1681" t="s">
        <v>100</v>
      </c>
    </row>
    <row r="1682" spans="1:65" x14ac:dyDescent="0.2">
      <c r="A1682" s="6"/>
      <c r="B1682" s="40" t="s">
        <v>61</v>
      </c>
      <c r="C1682" s="24" t="s">
        <v>74</v>
      </c>
      <c r="D1682" s="35">
        <v>59</v>
      </c>
      <c r="E1682" s="29">
        <v>61</v>
      </c>
      <c r="F1682" s="29">
        <v>66</v>
      </c>
      <c r="G1682" s="29">
        <v>65</v>
      </c>
      <c r="H1682" s="29">
        <v>59</v>
      </c>
      <c r="I1682" s="29">
        <v>68</v>
      </c>
      <c r="J1682" s="29">
        <v>89</v>
      </c>
      <c r="K1682" s="29">
        <v>124</v>
      </c>
      <c r="L1682" s="29">
        <v>167</v>
      </c>
      <c r="M1682" s="29">
        <v>186</v>
      </c>
      <c r="N1682" s="29">
        <v>200</v>
      </c>
      <c r="O1682" s="29">
        <v>217</v>
      </c>
      <c r="P1682" s="29">
        <v>219</v>
      </c>
      <c r="Q1682" s="29">
        <v>230</v>
      </c>
      <c r="R1682" s="29">
        <v>237</v>
      </c>
      <c r="S1682" s="29">
        <v>239</v>
      </c>
      <c r="T1682" s="29">
        <v>221</v>
      </c>
      <c r="U1682" s="29">
        <v>221</v>
      </c>
      <c r="V1682" s="29">
        <v>227</v>
      </c>
      <c r="W1682" s="29">
        <v>227</v>
      </c>
      <c r="X1682" s="26">
        <v>0</v>
      </c>
      <c r="Y1682" s="26">
        <v>0</v>
      </c>
      <c r="Z1682" s="26">
        <v>0</v>
      </c>
      <c r="AA1682" s="26">
        <v>0</v>
      </c>
      <c r="AB1682" s="26">
        <v>0</v>
      </c>
      <c r="AC1682" s="26">
        <v>0</v>
      </c>
      <c r="AD1682" s="26">
        <v>0</v>
      </c>
      <c r="AE1682" s="26">
        <v>0</v>
      </c>
      <c r="AF1682" s="26">
        <v>0</v>
      </c>
      <c r="AG1682" s="26">
        <v>0</v>
      </c>
      <c r="AH1682" s="26">
        <v>0</v>
      </c>
      <c r="AI1682" s="26"/>
      <c r="AJ1682" s="26"/>
      <c r="AK1682" s="26"/>
      <c r="AL1682" s="26"/>
      <c r="AM1682" s="26"/>
      <c r="AN1682" s="26"/>
      <c r="AO1682" s="26"/>
      <c r="AP1682" s="26"/>
      <c r="AQ1682" s="26"/>
      <c r="AR1682" s="26"/>
      <c r="AS1682" s="26"/>
      <c r="AT1682" s="26"/>
      <c r="AU1682" s="26"/>
      <c r="AV1682" s="26"/>
      <c r="AW1682" s="26"/>
      <c r="AX1682" s="26"/>
      <c r="AY1682" s="26"/>
      <c r="AZ1682" s="26"/>
      <c r="BA1682" s="26"/>
      <c r="BB1682" s="26"/>
      <c r="BC1682" s="26"/>
      <c r="BD1682" s="26"/>
      <c r="BE1682" s="26"/>
      <c r="BF1682" s="26"/>
      <c r="BG1682" s="26"/>
      <c r="BH1682" s="26"/>
      <c r="BI1682" s="26"/>
      <c r="BJ1682" s="26"/>
      <c r="BK1682" s="26"/>
      <c r="BL1682" s="41"/>
      <c r="BM1682" t="s">
        <v>100</v>
      </c>
    </row>
    <row r="1683" spans="1:65" x14ac:dyDescent="0.2">
      <c r="A1683" s="6"/>
      <c r="B1683" s="40" t="s">
        <v>61</v>
      </c>
      <c r="C1683" s="24" t="s">
        <v>83</v>
      </c>
      <c r="D1683" s="25"/>
      <c r="E1683" s="26"/>
      <c r="F1683" s="26"/>
      <c r="G1683" s="26"/>
      <c r="H1683" s="26"/>
      <c r="I1683" s="26"/>
      <c r="J1683" s="26"/>
      <c r="K1683" s="26"/>
      <c r="L1683" s="26"/>
      <c r="M1683" s="26"/>
      <c r="N1683" s="26"/>
      <c r="O1683" s="26"/>
      <c r="P1683" s="26"/>
      <c r="Q1683" s="26"/>
      <c r="R1683" s="26"/>
      <c r="S1683" s="26"/>
      <c r="T1683" s="26"/>
      <c r="U1683" s="26"/>
      <c r="V1683" s="26"/>
      <c r="W1683" s="30"/>
      <c r="X1683" s="30"/>
      <c r="Y1683" s="30"/>
      <c r="Z1683" s="30"/>
      <c r="AA1683" s="30"/>
      <c r="AB1683" s="30"/>
      <c r="AC1683" s="30"/>
      <c r="AD1683" s="30"/>
      <c r="AE1683" s="30"/>
      <c r="AF1683" s="30"/>
      <c r="AG1683" s="30"/>
      <c r="AH1683" s="30"/>
      <c r="AI1683" s="30"/>
      <c r="AJ1683" s="30"/>
      <c r="AK1683" s="30"/>
      <c r="AL1683" s="30"/>
      <c r="AM1683" s="30"/>
      <c r="AN1683" s="30"/>
      <c r="AO1683" s="30"/>
      <c r="AP1683" s="30"/>
      <c r="AQ1683" s="30"/>
      <c r="AR1683" s="30"/>
      <c r="AS1683" s="30"/>
      <c r="AT1683" s="30"/>
      <c r="AU1683" s="30"/>
      <c r="AV1683" s="30"/>
      <c r="AW1683" s="30"/>
      <c r="AX1683" s="30"/>
      <c r="AY1683" s="30"/>
      <c r="AZ1683" s="30"/>
      <c r="BA1683" s="30"/>
      <c r="BB1683" s="30"/>
      <c r="BC1683" s="30"/>
      <c r="BD1683" s="30"/>
      <c r="BE1683" s="30"/>
      <c r="BF1683" s="30"/>
      <c r="BG1683" s="30"/>
      <c r="BH1683" s="30"/>
      <c r="BI1683" s="30"/>
      <c r="BJ1683" s="30"/>
      <c r="BK1683" s="30"/>
      <c r="BL1683" s="43"/>
      <c r="BM1683" t="s">
        <v>100</v>
      </c>
    </row>
    <row r="1684" spans="1:65" x14ac:dyDescent="0.2">
      <c r="A1684" s="6"/>
      <c r="B1684" s="40" t="s">
        <v>61</v>
      </c>
      <c r="C1684" s="24" t="s">
        <v>75</v>
      </c>
      <c r="D1684" s="25"/>
      <c r="E1684" s="26"/>
      <c r="F1684" s="26"/>
      <c r="G1684" s="26"/>
      <c r="H1684" s="26"/>
      <c r="I1684" s="26"/>
      <c r="J1684" s="26"/>
      <c r="K1684" s="26"/>
      <c r="L1684" s="26"/>
      <c r="M1684" s="26"/>
      <c r="N1684" s="26"/>
      <c r="O1684" s="26"/>
      <c r="P1684" s="26"/>
      <c r="Q1684" s="26"/>
      <c r="R1684" s="26"/>
      <c r="S1684" s="26"/>
      <c r="T1684" s="26"/>
      <c r="U1684" s="26"/>
      <c r="V1684" s="26"/>
      <c r="W1684" s="26"/>
      <c r="X1684" s="26"/>
      <c r="Y1684" s="26"/>
      <c r="Z1684" s="26"/>
      <c r="AA1684" s="26"/>
      <c r="AB1684" s="26"/>
      <c r="AC1684" s="26"/>
      <c r="AD1684" s="26"/>
      <c r="AE1684" s="26"/>
      <c r="AF1684" s="26"/>
      <c r="AG1684" s="26"/>
      <c r="AH1684" s="26"/>
      <c r="AI1684" s="26"/>
      <c r="AJ1684" s="26"/>
      <c r="AK1684" s="26"/>
      <c r="AL1684" s="26"/>
      <c r="AM1684" s="26"/>
      <c r="AN1684" s="26"/>
      <c r="AO1684" s="26"/>
      <c r="AP1684" s="26"/>
      <c r="AQ1684" s="26"/>
      <c r="AR1684" s="26"/>
      <c r="AS1684" s="26"/>
      <c r="AT1684" s="26"/>
      <c r="AU1684" s="26"/>
      <c r="AV1684" s="26"/>
      <c r="AW1684" s="26"/>
      <c r="AX1684" s="26"/>
      <c r="AY1684" s="26"/>
      <c r="AZ1684" s="26"/>
      <c r="BA1684" s="26"/>
      <c r="BB1684" s="26"/>
      <c r="BC1684" s="26"/>
      <c r="BD1684" s="26"/>
      <c r="BE1684" s="26"/>
      <c r="BF1684" s="26"/>
      <c r="BG1684" s="26"/>
      <c r="BH1684" s="26"/>
      <c r="BI1684" s="26"/>
      <c r="BJ1684" s="26"/>
      <c r="BK1684" s="26"/>
      <c r="BL1684" s="41"/>
      <c r="BM1684" t="s">
        <v>100</v>
      </c>
    </row>
    <row r="1685" spans="1:65" x14ac:dyDescent="0.2">
      <c r="A1685" s="6"/>
      <c r="B1685" s="40" t="s">
        <v>61</v>
      </c>
      <c r="C1685" s="24" t="s">
        <v>79</v>
      </c>
      <c r="D1685" s="25"/>
      <c r="E1685" s="26"/>
      <c r="F1685" s="26"/>
      <c r="G1685" s="26"/>
      <c r="H1685" s="26"/>
      <c r="I1685" s="26"/>
      <c r="J1685" s="26"/>
      <c r="K1685" s="26"/>
      <c r="L1685" s="26"/>
      <c r="M1685" s="26"/>
      <c r="N1685" s="26"/>
      <c r="O1685" s="26"/>
      <c r="P1685" s="26"/>
      <c r="Q1685" s="26"/>
      <c r="R1685" s="26"/>
      <c r="S1685" s="26"/>
      <c r="T1685" s="26"/>
      <c r="U1685" s="26"/>
      <c r="V1685" s="26"/>
      <c r="W1685" s="26"/>
      <c r="X1685" s="26"/>
      <c r="Y1685" s="26"/>
      <c r="Z1685" s="26"/>
      <c r="AA1685" s="26"/>
      <c r="AB1685" s="26"/>
      <c r="AC1685" s="26"/>
      <c r="AD1685" s="26"/>
      <c r="AE1685" s="26"/>
      <c r="AF1685" s="26"/>
      <c r="AG1685" s="26"/>
      <c r="AH1685" s="26"/>
      <c r="AI1685" s="26"/>
      <c r="AJ1685" s="26"/>
      <c r="AK1685" s="26"/>
      <c r="AL1685" s="26"/>
      <c r="AM1685" s="26"/>
      <c r="AN1685" s="26"/>
      <c r="AO1685" s="26"/>
      <c r="AP1685" s="26"/>
      <c r="AQ1685" s="26"/>
      <c r="AR1685" s="26"/>
      <c r="AS1685" s="26"/>
      <c r="AT1685" s="26"/>
      <c r="AU1685" s="26"/>
      <c r="AV1685" s="26"/>
      <c r="AW1685" s="26"/>
      <c r="AX1685" s="26"/>
      <c r="AY1685" s="26"/>
      <c r="AZ1685" s="26"/>
      <c r="BA1685" s="26"/>
      <c r="BB1685" s="26"/>
      <c r="BC1685" s="26"/>
      <c r="BD1685" s="26"/>
      <c r="BE1685" s="26"/>
      <c r="BF1685" s="26"/>
      <c r="BG1685" s="26"/>
      <c r="BH1685" s="26"/>
      <c r="BI1685" s="26"/>
      <c r="BJ1685" s="26"/>
      <c r="BK1685" s="26"/>
      <c r="BL1685" s="41"/>
      <c r="BM1685" t="s">
        <v>100</v>
      </c>
    </row>
    <row r="1686" spans="1:65" x14ac:dyDescent="0.2">
      <c r="A1686" s="6"/>
      <c r="B1686" s="40" t="s">
        <v>61</v>
      </c>
      <c r="C1686" s="24" t="s">
        <v>80</v>
      </c>
      <c r="D1686" s="25"/>
      <c r="E1686" s="26"/>
      <c r="F1686" s="26"/>
      <c r="G1686" s="26"/>
      <c r="H1686" s="26"/>
      <c r="I1686" s="26"/>
      <c r="J1686" s="26"/>
      <c r="K1686" s="26"/>
      <c r="L1686" s="26"/>
      <c r="M1686" s="26"/>
      <c r="N1686" s="26"/>
      <c r="O1686" s="26"/>
      <c r="P1686" s="26"/>
      <c r="Q1686" s="26"/>
      <c r="R1686" s="26"/>
      <c r="S1686" s="26"/>
      <c r="T1686" s="26"/>
      <c r="U1686" s="26"/>
      <c r="V1686" s="26"/>
      <c r="W1686" s="26"/>
      <c r="X1686" s="26"/>
      <c r="Y1686" s="26"/>
      <c r="Z1686" s="26"/>
      <c r="AA1686" s="26"/>
      <c r="AB1686" s="26"/>
      <c r="AC1686" s="26"/>
      <c r="AD1686" s="26"/>
      <c r="AE1686" s="26"/>
      <c r="AF1686" s="26"/>
      <c r="AG1686" s="26"/>
      <c r="AH1686" s="26"/>
      <c r="AI1686" s="26"/>
      <c r="AJ1686" s="26"/>
      <c r="AK1686" s="26"/>
      <c r="AL1686" s="26"/>
      <c r="AM1686" s="26"/>
      <c r="AN1686" s="26"/>
      <c r="AO1686" s="26"/>
      <c r="AP1686" s="26"/>
      <c r="AQ1686" s="26"/>
      <c r="AR1686" s="26"/>
      <c r="AS1686" s="26"/>
      <c r="AT1686" s="26"/>
      <c r="AU1686" s="26"/>
      <c r="AV1686" s="26"/>
      <c r="AW1686" s="26"/>
      <c r="AX1686" s="26"/>
      <c r="AY1686" s="26"/>
      <c r="AZ1686" s="26"/>
      <c r="BA1686" s="26"/>
      <c r="BB1686" s="26"/>
      <c r="BC1686" s="26"/>
      <c r="BD1686" s="26"/>
      <c r="BE1686" s="26"/>
      <c r="BF1686" s="26"/>
      <c r="BG1686" s="26"/>
      <c r="BH1686" s="26"/>
      <c r="BI1686" s="26"/>
      <c r="BJ1686" s="26"/>
      <c r="BK1686" s="26"/>
      <c r="BL1686" s="41"/>
      <c r="BM1686" t="s">
        <v>100</v>
      </c>
    </row>
    <row r="1687" spans="1:65" x14ac:dyDescent="0.2">
      <c r="A1687" s="6"/>
      <c r="B1687" s="40" t="s">
        <v>61</v>
      </c>
      <c r="C1687" s="24" t="s">
        <v>78</v>
      </c>
      <c r="D1687" s="25"/>
      <c r="E1687" s="26"/>
      <c r="F1687" s="26"/>
      <c r="G1687" s="26"/>
      <c r="H1687" s="26"/>
      <c r="I1687" s="26"/>
      <c r="J1687" s="26"/>
      <c r="K1687" s="26"/>
      <c r="L1687" s="26"/>
      <c r="M1687" s="26"/>
      <c r="N1687" s="26"/>
      <c r="O1687" s="26"/>
      <c r="P1687" s="26"/>
      <c r="Q1687" s="26"/>
      <c r="R1687" s="26"/>
      <c r="S1687" s="26"/>
      <c r="T1687" s="26"/>
      <c r="U1687" s="26"/>
      <c r="V1687" s="26"/>
      <c r="W1687" s="26"/>
      <c r="X1687" s="26"/>
      <c r="Y1687" s="26"/>
      <c r="Z1687" s="26"/>
      <c r="AA1687" s="26"/>
      <c r="AB1687" s="26"/>
      <c r="AC1687" s="26"/>
      <c r="AD1687" s="26"/>
      <c r="AE1687" s="26"/>
      <c r="AF1687" s="26"/>
      <c r="AG1687" s="26"/>
      <c r="AH1687" s="26"/>
      <c r="AI1687" s="26"/>
      <c r="AJ1687" s="26"/>
      <c r="AK1687" s="26"/>
      <c r="AL1687" s="26"/>
      <c r="AM1687" s="26"/>
      <c r="AN1687" s="26"/>
      <c r="AO1687" s="26"/>
      <c r="AP1687" s="26"/>
      <c r="AQ1687" s="26"/>
      <c r="AR1687" s="26"/>
      <c r="AS1687" s="26"/>
      <c r="AT1687" s="26"/>
      <c r="AU1687" s="26"/>
      <c r="AV1687" s="26"/>
      <c r="AW1687" s="26"/>
      <c r="AX1687" s="26"/>
      <c r="AY1687" s="26"/>
      <c r="AZ1687" s="26"/>
      <c r="BA1687" s="26"/>
      <c r="BB1687" s="26"/>
      <c r="BC1687" s="26"/>
      <c r="BD1687" s="26"/>
      <c r="BE1687" s="26"/>
      <c r="BF1687" s="26"/>
      <c r="BG1687" s="26"/>
      <c r="BH1687" s="26"/>
      <c r="BI1687" s="26"/>
      <c r="BJ1687" s="26"/>
      <c r="BK1687" s="26"/>
      <c r="BL1687" s="41"/>
      <c r="BM1687" t="s">
        <v>100</v>
      </c>
    </row>
    <row r="1688" spans="1:65" x14ac:dyDescent="0.2">
      <c r="A1688" s="6"/>
      <c r="B1688" s="40" t="s">
        <v>61</v>
      </c>
      <c r="C1688" s="31" t="s">
        <v>93</v>
      </c>
      <c r="D1688" s="27">
        <v>0</v>
      </c>
      <c r="E1688" s="28">
        <v>0</v>
      </c>
      <c r="F1688" s="28">
        <v>0</v>
      </c>
      <c r="G1688" s="28">
        <v>0</v>
      </c>
      <c r="H1688" s="28">
        <v>0</v>
      </c>
      <c r="I1688" s="28">
        <v>0</v>
      </c>
      <c r="J1688" s="28">
        <v>0</v>
      </c>
      <c r="K1688" s="28">
        <v>10.8</v>
      </c>
      <c r="L1688" s="28">
        <v>16.7</v>
      </c>
      <c r="M1688" s="28">
        <v>16.7</v>
      </c>
      <c r="N1688" s="28">
        <v>16.7</v>
      </c>
      <c r="O1688" s="28">
        <v>16.7</v>
      </c>
      <c r="P1688" s="28">
        <v>0</v>
      </c>
      <c r="Q1688" s="28">
        <v>0</v>
      </c>
      <c r="R1688" s="28">
        <v>0</v>
      </c>
      <c r="S1688" s="28">
        <v>0</v>
      </c>
      <c r="T1688" s="28">
        <v>0</v>
      </c>
      <c r="U1688" s="28">
        <v>0</v>
      </c>
      <c r="V1688" s="28">
        <v>0</v>
      </c>
      <c r="W1688" s="28">
        <v>0</v>
      </c>
      <c r="X1688" s="28">
        <v>0</v>
      </c>
      <c r="Y1688" s="28">
        <v>0</v>
      </c>
      <c r="Z1688" s="28">
        <v>0</v>
      </c>
      <c r="AA1688" s="28">
        <v>0</v>
      </c>
      <c r="AB1688" s="28">
        <v>0</v>
      </c>
      <c r="AC1688" s="28">
        <v>0</v>
      </c>
      <c r="AD1688" s="28">
        <v>0</v>
      </c>
      <c r="AE1688" s="28">
        <v>0</v>
      </c>
      <c r="AF1688" s="28">
        <v>0</v>
      </c>
      <c r="AG1688" s="28">
        <v>0</v>
      </c>
      <c r="AH1688" s="28">
        <v>0</v>
      </c>
      <c r="AI1688" s="28">
        <v>0</v>
      </c>
      <c r="AJ1688" s="28">
        <v>0</v>
      </c>
      <c r="AK1688" s="28">
        <v>0</v>
      </c>
      <c r="AL1688" s="28">
        <v>0</v>
      </c>
      <c r="AM1688" s="28">
        <v>0</v>
      </c>
      <c r="AN1688" s="28">
        <v>0</v>
      </c>
      <c r="AO1688" s="28">
        <v>0</v>
      </c>
      <c r="AP1688" s="28">
        <v>0</v>
      </c>
      <c r="AQ1688" s="28">
        <v>0</v>
      </c>
      <c r="AR1688" s="28">
        <v>0</v>
      </c>
      <c r="AS1688" s="28">
        <v>0</v>
      </c>
      <c r="AT1688" s="28">
        <v>0</v>
      </c>
      <c r="AU1688" s="28">
        <v>0</v>
      </c>
      <c r="AV1688" s="28">
        <v>0</v>
      </c>
      <c r="AW1688" s="28">
        <v>0</v>
      </c>
      <c r="AX1688" s="28">
        <v>0</v>
      </c>
      <c r="AY1688" s="28">
        <v>0</v>
      </c>
      <c r="AZ1688" s="28">
        <v>0</v>
      </c>
      <c r="BA1688" s="28">
        <v>0</v>
      </c>
      <c r="BB1688" s="28">
        <v>0</v>
      </c>
      <c r="BC1688" s="28">
        <v>0</v>
      </c>
      <c r="BD1688" s="28">
        <v>0</v>
      </c>
      <c r="BE1688" s="28">
        <v>0</v>
      </c>
      <c r="BF1688" s="28">
        <v>0</v>
      </c>
      <c r="BG1688" s="28">
        <v>0</v>
      </c>
      <c r="BH1688" s="28">
        <v>0</v>
      </c>
      <c r="BI1688" s="28">
        <v>0</v>
      </c>
      <c r="BJ1688" s="28">
        <v>0</v>
      </c>
      <c r="BK1688" s="28">
        <v>0</v>
      </c>
      <c r="BL1688" s="42">
        <v>0</v>
      </c>
      <c r="BM1688" t="s">
        <v>100</v>
      </c>
    </row>
    <row r="1689" spans="1:65" x14ac:dyDescent="0.2">
      <c r="A1689" s="6"/>
      <c r="B1689" s="40" t="s">
        <v>61</v>
      </c>
      <c r="C1689" s="24" t="s">
        <v>74</v>
      </c>
      <c r="D1689" s="35">
        <v>0</v>
      </c>
      <c r="E1689" s="29">
        <v>0</v>
      </c>
      <c r="F1689" s="29">
        <v>0</v>
      </c>
      <c r="G1689" s="29">
        <v>0</v>
      </c>
      <c r="H1689" s="29">
        <v>0</v>
      </c>
      <c r="I1689" s="29">
        <v>0</v>
      </c>
      <c r="J1689" s="29">
        <v>0</v>
      </c>
      <c r="K1689" s="29">
        <v>10.8</v>
      </c>
      <c r="L1689" s="29">
        <v>16.7</v>
      </c>
      <c r="M1689" s="29">
        <v>16.7</v>
      </c>
      <c r="N1689" s="29">
        <v>16.7</v>
      </c>
      <c r="O1689" s="29">
        <v>16.7</v>
      </c>
      <c r="P1689" s="29">
        <v>0</v>
      </c>
      <c r="Q1689" s="29">
        <v>0</v>
      </c>
      <c r="R1689" s="29">
        <v>0</v>
      </c>
      <c r="S1689" s="29">
        <v>0</v>
      </c>
      <c r="T1689" s="29">
        <v>0</v>
      </c>
      <c r="U1689" s="29">
        <v>0</v>
      </c>
      <c r="V1689" s="29">
        <v>0</v>
      </c>
      <c r="W1689" s="29">
        <v>0</v>
      </c>
      <c r="X1689" s="26">
        <v>0</v>
      </c>
      <c r="Y1689" s="26">
        <v>0</v>
      </c>
      <c r="Z1689" s="26">
        <v>0</v>
      </c>
      <c r="AA1689" s="26">
        <v>0</v>
      </c>
      <c r="AB1689" s="26">
        <v>0</v>
      </c>
      <c r="AC1689" s="26">
        <v>0</v>
      </c>
      <c r="AD1689" s="26">
        <v>0</v>
      </c>
      <c r="AE1689" s="26">
        <v>0</v>
      </c>
      <c r="AF1689" s="26">
        <v>0</v>
      </c>
      <c r="AG1689" s="26">
        <v>0</v>
      </c>
      <c r="AH1689" s="26">
        <v>0</v>
      </c>
      <c r="AI1689" s="26"/>
      <c r="AJ1689" s="26"/>
      <c r="AK1689" s="26"/>
      <c r="AL1689" s="26"/>
      <c r="AM1689" s="26"/>
      <c r="AN1689" s="26"/>
      <c r="AO1689" s="26"/>
      <c r="AP1689" s="26"/>
      <c r="AQ1689" s="26"/>
      <c r="AR1689" s="26"/>
      <c r="AS1689" s="26"/>
      <c r="AT1689" s="26"/>
      <c r="AU1689" s="26"/>
      <c r="AV1689" s="26"/>
      <c r="AW1689" s="26"/>
      <c r="AX1689" s="26"/>
      <c r="AY1689" s="26"/>
      <c r="AZ1689" s="26"/>
      <c r="BA1689" s="26"/>
      <c r="BB1689" s="26"/>
      <c r="BC1689" s="26"/>
      <c r="BD1689" s="26"/>
      <c r="BE1689" s="26"/>
      <c r="BF1689" s="26"/>
      <c r="BG1689" s="26"/>
      <c r="BH1689" s="26"/>
      <c r="BI1689" s="26"/>
      <c r="BJ1689" s="26"/>
      <c r="BK1689" s="26"/>
      <c r="BL1689" s="41"/>
      <c r="BM1689" t="s">
        <v>100</v>
      </c>
    </row>
    <row r="1690" spans="1:65" x14ac:dyDescent="0.2">
      <c r="A1690" s="6"/>
      <c r="B1690" s="40" t="s">
        <v>61</v>
      </c>
      <c r="C1690" s="24" t="s">
        <v>83</v>
      </c>
      <c r="D1690" s="25"/>
      <c r="E1690" s="26"/>
      <c r="F1690" s="26"/>
      <c r="G1690" s="26"/>
      <c r="H1690" s="26"/>
      <c r="I1690" s="26"/>
      <c r="J1690" s="26"/>
      <c r="K1690" s="26"/>
      <c r="L1690" s="26"/>
      <c r="M1690" s="26"/>
      <c r="N1690" s="26"/>
      <c r="O1690" s="26"/>
      <c r="P1690" s="26"/>
      <c r="Q1690" s="26"/>
      <c r="R1690" s="26"/>
      <c r="S1690" s="26"/>
      <c r="T1690" s="26"/>
      <c r="U1690" s="26"/>
      <c r="V1690" s="26"/>
      <c r="W1690" s="30"/>
      <c r="X1690" s="30"/>
      <c r="Y1690" s="30"/>
      <c r="Z1690" s="30"/>
      <c r="AA1690" s="30"/>
      <c r="AB1690" s="30"/>
      <c r="AC1690" s="30"/>
      <c r="AD1690" s="30"/>
      <c r="AE1690" s="30"/>
      <c r="AF1690" s="30"/>
      <c r="AG1690" s="30"/>
      <c r="AH1690" s="30"/>
      <c r="AI1690" s="30"/>
      <c r="AJ1690" s="30"/>
      <c r="AK1690" s="30"/>
      <c r="AL1690" s="30"/>
      <c r="AM1690" s="30"/>
      <c r="AN1690" s="30"/>
      <c r="AO1690" s="30"/>
      <c r="AP1690" s="30"/>
      <c r="AQ1690" s="30"/>
      <c r="AR1690" s="30"/>
      <c r="AS1690" s="30"/>
      <c r="AT1690" s="30"/>
      <c r="AU1690" s="30"/>
      <c r="AV1690" s="30"/>
      <c r="AW1690" s="30"/>
      <c r="AX1690" s="30"/>
      <c r="AY1690" s="30"/>
      <c r="AZ1690" s="30"/>
      <c r="BA1690" s="30"/>
      <c r="BB1690" s="30"/>
      <c r="BC1690" s="30"/>
      <c r="BD1690" s="30"/>
      <c r="BE1690" s="30"/>
      <c r="BF1690" s="30"/>
      <c r="BG1690" s="30"/>
      <c r="BH1690" s="30"/>
      <c r="BI1690" s="30"/>
      <c r="BJ1690" s="30"/>
      <c r="BK1690" s="30"/>
      <c r="BL1690" s="43"/>
      <c r="BM1690" t="s">
        <v>100</v>
      </c>
    </row>
    <row r="1691" spans="1:65" x14ac:dyDescent="0.2">
      <c r="A1691" s="6"/>
      <c r="B1691" s="40" t="s">
        <v>61</v>
      </c>
      <c r="C1691" s="24" t="s">
        <v>75</v>
      </c>
      <c r="D1691" s="25"/>
      <c r="E1691" s="26"/>
      <c r="F1691" s="26"/>
      <c r="G1691" s="26"/>
      <c r="H1691" s="26"/>
      <c r="I1691" s="26"/>
      <c r="J1691" s="26"/>
      <c r="K1691" s="26"/>
      <c r="L1691" s="26"/>
      <c r="M1691" s="26"/>
      <c r="N1691" s="26"/>
      <c r="O1691" s="26"/>
      <c r="P1691" s="26"/>
      <c r="Q1691" s="26"/>
      <c r="R1691" s="26"/>
      <c r="S1691" s="26"/>
      <c r="T1691" s="26"/>
      <c r="U1691" s="26"/>
      <c r="V1691" s="26"/>
      <c r="W1691" s="26"/>
      <c r="X1691" s="26"/>
      <c r="Y1691" s="26"/>
      <c r="Z1691" s="26"/>
      <c r="AA1691" s="26"/>
      <c r="AB1691" s="26"/>
      <c r="AC1691" s="26"/>
      <c r="AD1691" s="26"/>
      <c r="AE1691" s="26"/>
      <c r="AF1691" s="26"/>
      <c r="AG1691" s="26"/>
      <c r="AH1691" s="26"/>
      <c r="AI1691" s="26"/>
      <c r="AJ1691" s="26"/>
      <c r="AK1691" s="26"/>
      <c r="AL1691" s="26"/>
      <c r="AM1691" s="26"/>
      <c r="AN1691" s="26"/>
      <c r="AO1691" s="26"/>
      <c r="AP1691" s="26"/>
      <c r="AQ1691" s="26"/>
      <c r="AR1691" s="26"/>
      <c r="AS1691" s="26"/>
      <c r="AT1691" s="26"/>
      <c r="AU1691" s="26"/>
      <c r="AV1691" s="26"/>
      <c r="AW1691" s="26"/>
      <c r="AX1691" s="26"/>
      <c r="AY1691" s="26"/>
      <c r="AZ1691" s="26"/>
      <c r="BA1691" s="26"/>
      <c r="BB1691" s="26"/>
      <c r="BC1691" s="26"/>
      <c r="BD1691" s="26"/>
      <c r="BE1691" s="26"/>
      <c r="BF1691" s="26"/>
      <c r="BG1691" s="26"/>
      <c r="BH1691" s="26"/>
      <c r="BI1691" s="26"/>
      <c r="BJ1691" s="26"/>
      <c r="BK1691" s="26"/>
      <c r="BL1691" s="41"/>
      <c r="BM1691" t="s">
        <v>100</v>
      </c>
    </row>
    <row r="1692" spans="1:65" x14ac:dyDescent="0.2">
      <c r="A1692" s="6"/>
      <c r="B1692" s="40" t="s">
        <v>61</v>
      </c>
      <c r="C1692" s="24" t="s">
        <v>79</v>
      </c>
      <c r="D1692" s="25"/>
      <c r="E1692" s="26"/>
      <c r="F1692" s="26"/>
      <c r="G1692" s="26"/>
      <c r="H1692" s="26"/>
      <c r="I1692" s="26"/>
      <c r="J1692" s="26"/>
      <c r="K1692" s="26"/>
      <c r="L1692" s="26"/>
      <c r="M1692" s="26"/>
      <c r="N1692" s="26"/>
      <c r="O1692" s="26"/>
      <c r="P1692" s="26"/>
      <c r="Q1692" s="26"/>
      <c r="R1692" s="26"/>
      <c r="S1692" s="26"/>
      <c r="T1692" s="26"/>
      <c r="U1692" s="26"/>
      <c r="V1692" s="26"/>
      <c r="W1692" s="26"/>
      <c r="X1692" s="26"/>
      <c r="Y1692" s="26"/>
      <c r="Z1692" s="26"/>
      <c r="AA1692" s="26"/>
      <c r="AB1692" s="26"/>
      <c r="AC1692" s="26"/>
      <c r="AD1692" s="26"/>
      <c r="AE1692" s="26"/>
      <c r="AF1692" s="26"/>
      <c r="AG1692" s="26"/>
      <c r="AH1692" s="26"/>
      <c r="AI1692" s="26"/>
      <c r="AJ1692" s="26"/>
      <c r="AK1692" s="26"/>
      <c r="AL1692" s="26"/>
      <c r="AM1692" s="26"/>
      <c r="AN1692" s="26"/>
      <c r="AO1692" s="26"/>
      <c r="AP1692" s="26"/>
      <c r="AQ1692" s="26"/>
      <c r="AR1692" s="26"/>
      <c r="AS1692" s="26"/>
      <c r="AT1692" s="26"/>
      <c r="AU1692" s="26"/>
      <c r="AV1692" s="26"/>
      <c r="AW1692" s="26"/>
      <c r="AX1692" s="26"/>
      <c r="AY1692" s="26"/>
      <c r="AZ1692" s="26"/>
      <c r="BA1692" s="26"/>
      <c r="BB1692" s="26"/>
      <c r="BC1692" s="26"/>
      <c r="BD1692" s="26"/>
      <c r="BE1692" s="26"/>
      <c r="BF1692" s="26"/>
      <c r="BG1692" s="26"/>
      <c r="BH1692" s="26"/>
      <c r="BI1692" s="26"/>
      <c r="BJ1692" s="26"/>
      <c r="BK1692" s="26"/>
      <c r="BL1692" s="41"/>
      <c r="BM1692" t="s">
        <v>100</v>
      </c>
    </row>
    <row r="1693" spans="1:65" x14ac:dyDescent="0.2">
      <c r="A1693" s="6"/>
      <c r="B1693" s="40" t="s">
        <v>61</v>
      </c>
      <c r="C1693" s="24" t="s">
        <v>80</v>
      </c>
      <c r="D1693" s="25"/>
      <c r="E1693" s="26"/>
      <c r="F1693" s="26"/>
      <c r="G1693" s="26"/>
      <c r="H1693" s="26"/>
      <c r="I1693" s="26"/>
      <c r="J1693" s="26"/>
      <c r="K1693" s="26"/>
      <c r="L1693" s="26"/>
      <c r="M1693" s="26"/>
      <c r="N1693" s="26"/>
      <c r="O1693" s="26"/>
      <c r="P1693" s="26"/>
      <c r="Q1693" s="26"/>
      <c r="R1693" s="26"/>
      <c r="S1693" s="26"/>
      <c r="T1693" s="26"/>
      <c r="U1693" s="26"/>
      <c r="V1693" s="26"/>
      <c r="W1693" s="26"/>
      <c r="X1693" s="26"/>
      <c r="Y1693" s="26"/>
      <c r="Z1693" s="26"/>
      <c r="AA1693" s="26"/>
      <c r="AB1693" s="26"/>
      <c r="AC1693" s="26"/>
      <c r="AD1693" s="26"/>
      <c r="AE1693" s="26"/>
      <c r="AF1693" s="26"/>
      <c r="AG1693" s="26"/>
      <c r="AH1693" s="26"/>
      <c r="AI1693" s="26"/>
      <c r="AJ1693" s="26"/>
      <c r="AK1693" s="26"/>
      <c r="AL1693" s="26"/>
      <c r="AM1693" s="26"/>
      <c r="AN1693" s="26"/>
      <c r="AO1693" s="26"/>
      <c r="AP1693" s="26"/>
      <c r="AQ1693" s="26"/>
      <c r="AR1693" s="26"/>
      <c r="AS1693" s="26"/>
      <c r="AT1693" s="26"/>
      <c r="AU1693" s="26"/>
      <c r="AV1693" s="26"/>
      <c r="AW1693" s="26"/>
      <c r="AX1693" s="26"/>
      <c r="AY1693" s="26"/>
      <c r="AZ1693" s="26"/>
      <c r="BA1693" s="26"/>
      <c r="BB1693" s="26"/>
      <c r="BC1693" s="26"/>
      <c r="BD1693" s="26"/>
      <c r="BE1693" s="26"/>
      <c r="BF1693" s="26"/>
      <c r="BG1693" s="26"/>
      <c r="BH1693" s="26"/>
      <c r="BI1693" s="26"/>
      <c r="BJ1693" s="26"/>
      <c r="BK1693" s="26"/>
      <c r="BL1693" s="41"/>
      <c r="BM1693" t="s">
        <v>100</v>
      </c>
    </row>
    <row r="1694" spans="1:65" x14ac:dyDescent="0.2">
      <c r="A1694" s="6"/>
      <c r="B1694" s="46" t="s">
        <v>61</v>
      </c>
      <c r="C1694" s="24" t="s">
        <v>78</v>
      </c>
      <c r="D1694" s="25"/>
      <c r="E1694" s="26"/>
      <c r="F1694" s="26"/>
      <c r="G1694" s="26"/>
      <c r="H1694" s="26"/>
      <c r="I1694" s="26"/>
      <c r="J1694" s="26"/>
      <c r="K1694" s="26"/>
      <c r="L1694" s="26"/>
      <c r="M1694" s="26"/>
      <c r="N1694" s="26"/>
      <c r="O1694" s="26"/>
      <c r="P1694" s="26"/>
      <c r="Q1694" s="26"/>
      <c r="R1694" s="26"/>
      <c r="S1694" s="26"/>
      <c r="T1694" s="26"/>
      <c r="U1694" s="26"/>
      <c r="V1694" s="26"/>
      <c r="W1694" s="26"/>
      <c r="X1694" s="26"/>
      <c r="Y1694" s="26"/>
      <c r="Z1694" s="26"/>
      <c r="AA1694" s="26"/>
      <c r="AB1694" s="26"/>
      <c r="AC1694" s="26"/>
      <c r="AD1694" s="26"/>
      <c r="AE1694" s="26"/>
      <c r="AF1694" s="26"/>
      <c r="AG1694" s="26"/>
      <c r="AH1694" s="26"/>
      <c r="AI1694" s="26"/>
      <c r="AJ1694" s="26"/>
      <c r="AK1694" s="26"/>
      <c r="AL1694" s="26"/>
      <c r="AM1694" s="26"/>
      <c r="AN1694" s="26"/>
      <c r="AO1694" s="26"/>
      <c r="AP1694" s="26"/>
      <c r="AQ1694" s="26"/>
      <c r="AR1694" s="26"/>
      <c r="AS1694" s="26"/>
      <c r="AT1694" s="26"/>
      <c r="AU1694" s="26"/>
      <c r="AV1694" s="26"/>
      <c r="AW1694" s="26"/>
      <c r="AX1694" s="26"/>
      <c r="AY1694" s="26"/>
      <c r="AZ1694" s="26"/>
      <c r="BA1694" s="26"/>
      <c r="BB1694" s="26"/>
      <c r="BC1694" s="26"/>
      <c r="BD1694" s="26"/>
      <c r="BE1694" s="26"/>
      <c r="BF1694" s="26"/>
      <c r="BG1694" s="26"/>
      <c r="BH1694" s="26"/>
      <c r="BI1694" s="26"/>
      <c r="BJ1694" s="26"/>
      <c r="BK1694" s="26"/>
      <c r="BL1694" s="41"/>
      <c r="BM1694" t="s">
        <v>100</v>
      </c>
    </row>
    <row r="1695" spans="1:65" x14ac:dyDescent="0.2">
      <c r="A1695" s="6"/>
      <c r="B1695" s="40" t="s">
        <v>61</v>
      </c>
      <c r="C1695" s="31" t="s">
        <v>48</v>
      </c>
      <c r="D1695" s="27">
        <v>0</v>
      </c>
      <c r="E1695" s="28">
        <v>0</v>
      </c>
      <c r="F1695" s="28">
        <v>0</v>
      </c>
      <c r="G1695" s="28">
        <v>0</v>
      </c>
      <c r="H1695" s="28">
        <v>0</v>
      </c>
      <c r="I1695" s="28">
        <v>0</v>
      </c>
      <c r="J1695" s="28">
        <v>0</v>
      </c>
      <c r="K1695" s="28">
        <v>0</v>
      </c>
      <c r="L1695" s="28">
        <v>0</v>
      </c>
      <c r="M1695" s="28">
        <v>0</v>
      </c>
      <c r="N1695" s="28">
        <v>0</v>
      </c>
      <c r="O1695" s="28">
        <v>0</v>
      </c>
      <c r="P1695" s="28">
        <v>0</v>
      </c>
      <c r="Q1695" s="28">
        <v>0</v>
      </c>
      <c r="R1695" s="28">
        <v>0</v>
      </c>
      <c r="S1695" s="28">
        <v>0</v>
      </c>
      <c r="T1695" s="28">
        <v>0</v>
      </c>
      <c r="U1695" s="28">
        <v>0</v>
      </c>
      <c r="V1695" s="28">
        <v>0</v>
      </c>
      <c r="W1695" s="28">
        <v>0</v>
      </c>
      <c r="X1695" s="28">
        <v>0</v>
      </c>
      <c r="Y1695" s="28">
        <v>0</v>
      </c>
      <c r="Z1695" s="28">
        <v>0</v>
      </c>
      <c r="AA1695" s="28">
        <v>0</v>
      </c>
      <c r="AB1695" s="28">
        <v>0</v>
      </c>
      <c r="AC1695" s="28">
        <v>0</v>
      </c>
      <c r="AD1695" s="28">
        <v>0</v>
      </c>
      <c r="AE1695" s="28">
        <v>0</v>
      </c>
      <c r="AF1695" s="28">
        <v>0</v>
      </c>
      <c r="AG1695" s="28">
        <v>0</v>
      </c>
      <c r="AH1695" s="28">
        <v>0</v>
      </c>
      <c r="AI1695" s="28">
        <v>0</v>
      </c>
      <c r="AJ1695" s="28">
        <v>0</v>
      </c>
      <c r="AK1695" s="28">
        <v>0</v>
      </c>
      <c r="AL1695" s="28">
        <v>0</v>
      </c>
      <c r="AM1695" s="28">
        <v>0</v>
      </c>
      <c r="AN1695" s="28">
        <v>0</v>
      </c>
      <c r="AO1695" s="28">
        <v>0</v>
      </c>
      <c r="AP1695" s="28">
        <v>0</v>
      </c>
      <c r="AQ1695" s="28">
        <v>0</v>
      </c>
      <c r="AR1695" s="28">
        <v>0</v>
      </c>
      <c r="AS1695" s="28">
        <v>0</v>
      </c>
      <c r="AT1695" s="28">
        <v>0</v>
      </c>
      <c r="AU1695" s="28">
        <v>0</v>
      </c>
      <c r="AV1695" s="28">
        <v>0</v>
      </c>
      <c r="AW1695" s="28">
        <v>0</v>
      </c>
      <c r="AX1695" s="28">
        <v>0</v>
      </c>
      <c r="AY1695" s="28">
        <v>0</v>
      </c>
      <c r="AZ1695" s="28">
        <v>0</v>
      </c>
      <c r="BA1695" s="28">
        <v>0</v>
      </c>
      <c r="BB1695" s="28">
        <v>0</v>
      </c>
      <c r="BC1695" s="28">
        <v>0</v>
      </c>
      <c r="BD1695" s="28">
        <v>0</v>
      </c>
      <c r="BE1695" s="28">
        <v>0</v>
      </c>
      <c r="BF1695" s="28">
        <v>0</v>
      </c>
      <c r="BG1695" s="28">
        <v>0</v>
      </c>
      <c r="BH1695" s="28">
        <v>0</v>
      </c>
      <c r="BI1695" s="28">
        <v>0</v>
      </c>
      <c r="BJ1695" s="28">
        <v>0</v>
      </c>
      <c r="BK1695" s="28">
        <v>0</v>
      </c>
      <c r="BL1695" s="42">
        <v>0</v>
      </c>
      <c r="BM1695" t="s">
        <v>100</v>
      </c>
    </row>
    <row r="1696" spans="1:65" x14ac:dyDescent="0.2">
      <c r="A1696" s="6"/>
      <c r="B1696" s="40" t="s">
        <v>61</v>
      </c>
      <c r="C1696" s="24" t="s">
        <v>74</v>
      </c>
      <c r="D1696" s="35">
        <v>0</v>
      </c>
      <c r="E1696" s="29">
        <v>0</v>
      </c>
      <c r="F1696" s="29">
        <v>0</v>
      </c>
      <c r="G1696" s="29">
        <v>0</v>
      </c>
      <c r="H1696" s="29">
        <v>0</v>
      </c>
      <c r="I1696" s="29">
        <v>0</v>
      </c>
      <c r="J1696" s="29">
        <v>0</v>
      </c>
      <c r="K1696" s="29">
        <v>0</v>
      </c>
      <c r="L1696" s="29">
        <v>0</v>
      </c>
      <c r="M1696" s="29">
        <v>0</v>
      </c>
      <c r="N1696" s="29">
        <v>0</v>
      </c>
      <c r="O1696" s="29">
        <v>0</v>
      </c>
      <c r="P1696" s="29">
        <v>0</v>
      </c>
      <c r="Q1696" s="29">
        <v>0</v>
      </c>
      <c r="R1696" s="29">
        <v>0</v>
      </c>
      <c r="S1696" s="29">
        <v>0</v>
      </c>
      <c r="T1696" s="29">
        <v>0</v>
      </c>
      <c r="U1696" s="29">
        <v>0</v>
      </c>
      <c r="V1696" s="29">
        <v>0</v>
      </c>
      <c r="W1696" s="29">
        <v>0</v>
      </c>
      <c r="X1696" s="26">
        <v>0</v>
      </c>
      <c r="Y1696" s="26">
        <v>0</v>
      </c>
      <c r="Z1696" s="26">
        <v>0</v>
      </c>
      <c r="AA1696" s="26">
        <v>0</v>
      </c>
      <c r="AB1696" s="26">
        <v>0</v>
      </c>
      <c r="AC1696" s="26">
        <v>0</v>
      </c>
      <c r="AD1696" s="26">
        <v>0</v>
      </c>
      <c r="AE1696" s="26">
        <v>0</v>
      </c>
      <c r="AF1696" s="26">
        <v>0</v>
      </c>
      <c r="AG1696" s="26">
        <v>0</v>
      </c>
      <c r="AH1696" s="26">
        <v>0</v>
      </c>
      <c r="AI1696" s="26"/>
      <c r="AJ1696" s="26"/>
      <c r="AK1696" s="26"/>
      <c r="AL1696" s="26"/>
      <c r="AM1696" s="26"/>
      <c r="AN1696" s="26"/>
      <c r="AO1696" s="26"/>
      <c r="AP1696" s="26"/>
      <c r="AQ1696" s="26"/>
      <c r="AR1696" s="26"/>
      <c r="AS1696" s="26"/>
      <c r="AT1696" s="26"/>
      <c r="AU1696" s="26"/>
      <c r="AV1696" s="26"/>
      <c r="AW1696" s="26"/>
      <c r="AX1696" s="26"/>
      <c r="AY1696" s="26"/>
      <c r="AZ1696" s="26"/>
      <c r="BA1696" s="26"/>
      <c r="BB1696" s="26"/>
      <c r="BC1696" s="26"/>
      <c r="BD1696" s="26"/>
      <c r="BE1696" s="26"/>
      <c r="BF1696" s="26"/>
      <c r="BG1696" s="26"/>
      <c r="BH1696" s="26"/>
      <c r="BI1696" s="26"/>
      <c r="BJ1696" s="26"/>
      <c r="BK1696" s="26"/>
      <c r="BL1696" s="41"/>
      <c r="BM1696" t="s">
        <v>100</v>
      </c>
    </row>
    <row r="1697" spans="1:65" x14ac:dyDescent="0.2">
      <c r="A1697" s="6"/>
      <c r="B1697" s="40" t="s">
        <v>61</v>
      </c>
      <c r="C1697" s="24" t="s">
        <v>83</v>
      </c>
      <c r="D1697" s="25"/>
      <c r="E1697" s="26"/>
      <c r="F1697" s="26"/>
      <c r="G1697" s="26"/>
      <c r="H1697" s="26"/>
      <c r="I1697" s="26"/>
      <c r="J1697" s="26"/>
      <c r="K1697" s="26"/>
      <c r="L1697" s="26"/>
      <c r="M1697" s="26"/>
      <c r="N1697" s="26"/>
      <c r="O1697" s="26"/>
      <c r="P1697" s="26"/>
      <c r="Q1697" s="26"/>
      <c r="R1697" s="26"/>
      <c r="S1697" s="26"/>
      <c r="T1697" s="26"/>
      <c r="U1697" s="26"/>
      <c r="V1697" s="26"/>
      <c r="W1697" s="30"/>
      <c r="X1697" s="30"/>
      <c r="Y1697" s="30"/>
      <c r="Z1697" s="30"/>
      <c r="AA1697" s="30"/>
      <c r="AB1697" s="30"/>
      <c r="AC1697" s="30"/>
      <c r="AD1697" s="30"/>
      <c r="AE1697" s="30"/>
      <c r="AF1697" s="30"/>
      <c r="AG1697" s="30"/>
      <c r="AH1697" s="30"/>
      <c r="AI1697" s="30"/>
      <c r="AJ1697" s="30"/>
      <c r="AK1697" s="30"/>
      <c r="AL1697" s="30"/>
      <c r="AM1697" s="30"/>
      <c r="AN1697" s="30"/>
      <c r="AO1697" s="30"/>
      <c r="AP1697" s="30"/>
      <c r="AQ1697" s="30"/>
      <c r="AR1697" s="30"/>
      <c r="AS1697" s="30"/>
      <c r="AT1697" s="30"/>
      <c r="AU1697" s="30"/>
      <c r="AV1697" s="30"/>
      <c r="AW1697" s="30"/>
      <c r="AX1697" s="30"/>
      <c r="AY1697" s="30"/>
      <c r="AZ1697" s="30"/>
      <c r="BA1697" s="30"/>
      <c r="BB1697" s="30"/>
      <c r="BC1697" s="30"/>
      <c r="BD1697" s="30"/>
      <c r="BE1697" s="30"/>
      <c r="BF1697" s="30"/>
      <c r="BG1697" s="30"/>
      <c r="BH1697" s="30"/>
      <c r="BI1697" s="30"/>
      <c r="BJ1697" s="30"/>
      <c r="BK1697" s="30"/>
      <c r="BL1697" s="43"/>
      <c r="BM1697" t="s">
        <v>100</v>
      </c>
    </row>
    <row r="1698" spans="1:65" x14ac:dyDescent="0.2">
      <c r="A1698" s="6"/>
      <c r="B1698" s="40" t="s">
        <v>61</v>
      </c>
      <c r="C1698" s="24" t="s">
        <v>75</v>
      </c>
      <c r="D1698" s="25"/>
      <c r="E1698" s="26"/>
      <c r="F1698" s="26"/>
      <c r="G1698" s="26"/>
      <c r="H1698" s="26"/>
      <c r="I1698" s="26"/>
      <c r="J1698" s="26"/>
      <c r="K1698" s="26"/>
      <c r="L1698" s="26"/>
      <c r="M1698" s="26"/>
      <c r="N1698" s="26"/>
      <c r="O1698" s="26"/>
      <c r="P1698" s="26"/>
      <c r="Q1698" s="26"/>
      <c r="R1698" s="26"/>
      <c r="S1698" s="26"/>
      <c r="T1698" s="26"/>
      <c r="U1698" s="26"/>
      <c r="V1698" s="26"/>
      <c r="W1698" s="26"/>
      <c r="X1698" s="26"/>
      <c r="Y1698" s="26"/>
      <c r="Z1698" s="26"/>
      <c r="AA1698" s="26"/>
      <c r="AB1698" s="26"/>
      <c r="AC1698" s="26"/>
      <c r="AD1698" s="26"/>
      <c r="AE1698" s="26"/>
      <c r="AF1698" s="26"/>
      <c r="AG1698" s="26"/>
      <c r="AH1698" s="26"/>
      <c r="AI1698" s="26"/>
      <c r="AJ1698" s="26"/>
      <c r="AK1698" s="26"/>
      <c r="AL1698" s="26"/>
      <c r="AM1698" s="26"/>
      <c r="AN1698" s="26"/>
      <c r="AO1698" s="26"/>
      <c r="AP1698" s="26"/>
      <c r="AQ1698" s="26"/>
      <c r="AR1698" s="26"/>
      <c r="AS1698" s="26"/>
      <c r="AT1698" s="26"/>
      <c r="AU1698" s="26"/>
      <c r="AV1698" s="26"/>
      <c r="AW1698" s="26"/>
      <c r="AX1698" s="26"/>
      <c r="AY1698" s="26"/>
      <c r="AZ1698" s="26"/>
      <c r="BA1698" s="26"/>
      <c r="BB1698" s="26"/>
      <c r="BC1698" s="26"/>
      <c r="BD1698" s="26"/>
      <c r="BE1698" s="26"/>
      <c r="BF1698" s="26"/>
      <c r="BG1698" s="26"/>
      <c r="BH1698" s="26"/>
      <c r="BI1698" s="26"/>
      <c r="BJ1698" s="26"/>
      <c r="BK1698" s="26"/>
      <c r="BL1698" s="41"/>
      <c r="BM1698" t="s">
        <v>100</v>
      </c>
    </row>
    <row r="1699" spans="1:65" x14ac:dyDescent="0.2">
      <c r="A1699" s="6"/>
      <c r="B1699" s="40" t="s">
        <v>61</v>
      </c>
      <c r="C1699" s="24" t="s">
        <v>79</v>
      </c>
      <c r="D1699" s="25"/>
      <c r="E1699" s="26"/>
      <c r="F1699" s="26"/>
      <c r="G1699" s="26"/>
      <c r="H1699" s="26"/>
      <c r="I1699" s="26"/>
      <c r="J1699" s="26"/>
      <c r="K1699" s="26"/>
      <c r="L1699" s="26"/>
      <c r="M1699" s="26"/>
      <c r="N1699" s="26"/>
      <c r="O1699" s="26"/>
      <c r="P1699" s="26"/>
      <c r="Q1699" s="26"/>
      <c r="R1699" s="26"/>
      <c r="S1699" s="26"/>
      <c r="T1699" s="26"/>
      <c r="U1699" s="26"/>
      <c r="V1699" s="26"/>
      <c r="W1699" s="26"/>
      <c r="X1699" s="26"/>
      <c r="Y1699" s="26"/>
      <c r="Z1699" s="26"/>
      <c r="AA1699" s="26"/>
      <c r="AB1699" s="26"/>
      <c r="AC1699" s="26"/>
      <c r="AD1699" s="26"/>
      <c r="AE1699" s="26"/>
      <c r="AF1699" s="26"/>
      <c r="AG1699" s="26"/>
      <c r="AH1699" s="26"/>
      <c r="AI1699" s="26"/>
      <c r="AJ1699" s="26"/>
      <c r="AK1699" s="26"/>
      <c r="AL1699" s="26"/>
      <c r="AM1699" s="26"/>
      <c r="AN1699" s="26"/>
      <c r="AO1699" s="26"/>
      <c r="AP1699" s="26"/>
      <c r="AQ1699" s="26"/>
      <c r="AR1699" s="26"/>
      <c r="AS1699" s="26"/>
      <c r="AT1699" s="26"/>
      <c r="AU1699" s="26"/>
      <c r="AV1699" s="26"/>
      <c r="AW1699" s="26"/>
      <c r="AX1699" s="26"/>
      <c r="AY1699" s="26"/>
      <c r="AZ1699" s="26"/>
      <c r="BA1699" s="26"/>
      <c r="BB1699" s="26"/>
      <c r="BC1699" s="26"/>
      <c r="BD1699" s="26"/>
      <c r="BE1699" s="26"/>
      <c r="BF1699" s="26"/>
      <c r="BG1699" s="26"/>
      <c r="BH1699" s="26"/>
      <c r="BI1699" s="26"/>
      <c r="BJ1699" s="26"/>
      <c r="BK1699" s="26"/>
      <c r="BL1699" s="41"/>
      <c r="BM1699" t="s">
        <v>100</v>
      </c>
    </row>
    <row r="1700" spans="1:65" x14ac:dyDescent="0.2">
      <c r="A1700" s="6"/>
      <c r="B1700" s="40" t="s">
        <v>61</v>
      </c>
      <c r="C1700" s="24" t="s">
        <v>80</v>
      </c>
      <c r="D1700" s="25"/>
      <c r="E1700" s="26"/>
      <c r="F1700" s="26"/>
      <c r="G1700" s="26"/>
      <c r="H1700" s="26"/>
      <c r="I1700" s="26"/>
      <c r="J1700" s="26"/>
      <c r="K1700" s="26"/>
      <c r="L1700" s="26"/>
      <c r="M1700" s="26"/>
      <c r="N1700" s="26"/>
      <c r="O1700" s="26"/>
      <c r="P1700" s="26"/>
      <c r="Q1700" s="26"/>
      <c r="R1700" s="26"/>
      <c r="S1700" s="26"/>
      <c r="T1700" s="26"/>
      <c r="U1700" s="26"/>
      <c r="V1700" s="26"/>
      <c r="W1700" s="26"/>
      <c r="X1700" s="26"/>
      <c r="Y1700" s="26"/>
      <c r="Z1700" s="26"/>
      <c r="AA1700" s="26"/>
      <c r="AB1700" s="26"/>
      <c r="AC1700" s="26"/>
      <c r="AD1700" s="26"/>
      <c r="AE1700" s="26"/>
      <c r="AF1700" s="26"/>
      <c r="AG1700" s="26"/>
      <c r="AH1700" s="26"/>
      <c r="AI1700" s="26"/>
      <c r="AJ1700" s="26"/>
      <c r="AK1700" s="26"/>
      <c r="AL1700" s="26"/>
      <c r="AM1700" s="26"/>
      <c r="AN1700" s="26"/>
      <c r="AO1700" s="26"/>
      <c r="AP1700" s="26"/>
      <c r="AQ1700" s="26"/>
      <c r="AR1700" s="26"/>
      <c r="AS1700" s="26"/>
      <c r="AT1700" s="26"/>
      <c r="AU1700" s="26"/>
      <c r="AV1700" s="26"/>
      <c r="AW1700" s="26"/>
      <c r="AX1700" s="26"/>
      <c r="AY1700" s="26"/>
      <c r="AZ1700" s="26"/>
      <c r="BA1700" s="26"/>
      <c r="BB1700" s="26"/>
      <c r="BC1700" s="26"/>
      <c r="BD1700" s="26"/>
      <c r="BE1700" s="26"/>
      <c r="BF1700" s="26"/>
      <c r="BG1700" s="26"/>
      <c r="BH1700" s="26"/>
      <c r="BI1700" s="26"/>
      <c r="BJ1700" s="26"/>
      <c r="BK1700" s="26"/>
      <c r="BL1700" s="41"/>
      <c r="BM1700" t="s">
        <v>100</v>
      </c>
    </row>
    <row r="1701" spans="1:65" x14ac:dyDescent="0.2">
      <c r="A1701" s="6"/>
      <c r="B1701" s="46" t="s">
        <v>61</v>
      </c>
      <c r="C1701" s="24" t="s">
        <v>78</v>
      </c>
      <c r="D1701" s="25"/>
      <c r="E1701" s="26"/>
      <c r="F1701" s="26"/>
      <c r="G1701" s="26"/>
      <c r="H1701" s="26"/>
      <c r="I1701" s="26"/>
      <c r="J1701" s="26"/>
      <c r="K1701" s="26"/>
      <c r="L1701" s="26"/>
      <c r="M1701" s="26"/>
      <c r="N1701" s="26"/>
      <c r="O1701" s="26"/>
      <c r="P1701" s="26"/>
      <c r="Q1701" s="26"/>
      <c r="R1701" s="26"/>
      <c r="S1701" s="26"/>
      <c r="T1701" s="26"/>
      <c r="U1701" s="26"/>
      <c r="V1701" s="26"/>
      <c r="W1701" s="26"/>
      <c r="X1701" s="26"/>
      <c r="Y1701" s="26"/>
      <c r="Z1701" s="26"/>
      <c r="AA1701" s="26"/>
      <c r="AB1701" s="26"/>
      <c r="AC1701" s="26"/>
      <c r="AD1701" s="26"/>
      <c r="AE1701" s="26"/>
      <c r="AF1701" s="26"/>
      <c r="AG1701" s="26"/>
      <c r="AH1701" s="26"/>
      <c r="AI1701" s="26"/>
      <c r="AJ1701" s="26"/>
      <c r="AK1701" s="26"/>
      <c r="AL1701" s="26"/>
      <c r="AM1701" s="26"/>
      <c r="AN1701" s="26"/>
      <c r="AO1701" s="26"/>
      <c r="AP1701" s="26"/>
      <c r="AQ1701" s="26"/>
      <c r="AR1701" s="26"/>
      <c r="AS1701" s="26"/>
      <c r="AT1701" s="26"/>
      <c r="AU1701" s="26"/>
      <c r="AV1701" s="26"/>
      <c r="AW1701" s="26"/>
      <c r="AX1701" s="26"/>
      <c r="AY1701" s="26"/>
      <c r="AZ1701" s="26"/>
      <c r="BA1701" s="26"/>
      <c r="BB1701" s="26"/>
      <c r="BC1701" s="26"/>
      <c r="BD1701" s="26"/>
      <c r="BE1701" s="26"/>
      <c r="BF1701" s="26"/>
      <c r="BG1701" s="26"/>
      <c r="BH1701" s="26"/>
      <c r="BI1701" s="26"/>
      <c r="BJ1701" s="26"/>
      <c r="BK1701" s="26"/>
      <c r="BL1701" s="41"/>
      <c r="BM1701" t="s">
        <v>100</v>
      </c>
    </row>
    <row r="1702" spans="1:65" x14ac:dyDescent="0.2">
      <c r="A1702" s="6"/>
      <c r="B1702" s="40" t="s">
        <v>61</v>
      </c>
      <c r="C1702" s="31" t="s">
        <v>44</v>
      </c>
      <c r="D1702" s="27">
        <v>0</v>
      </c>
      <c r="E1702" s="28">
        <v>0</v>
      </c>
      <c r="F1702" s="28">
        <v>0</v>
      </c>
      <c r="G1702" s="28">
        <v>0</v>
      </c>
      <c r="H1702" s="28">
        <v>0</v>
      </c>
      <c r="I1702" s="28">
        <v>0</v>
      </c>
      <c r="J1702" s="28">
        <v>0</v>
      </c>
      <c r="K1702" s="28">
        <v>0</v>
      </c>
      <c r="L1702" s="28">
        <v>0</v>
      </c>
      <c r="M1702" s="28">
        <v>0</v>
      </c>
      <c r="N1702" s="28">
        <v>0</v>
      </c>
      <c r="O1702" s="28">
        <v>0</v>
      </c>
      <c r="P1702" s="28">
        <v>0.1</v>
      </c>
      <c r="Q1702" s="28">
        <v>0</v>
      </c>
      <c r="R1702" s="28">
        <v>0.2</v>
      </c>
      <c r="S1702" s="28">
        <v>2.1</v>
      </c>
      <c r="T1702" s="28">
        <v>2.1</v>
      </c>
      <c r="U1702" s="28">
        <v>2.1</v>
      </c>
      <c r="V1702" s="28">
        <v>2.1</v>
      </c>
      <c r="W1702" s="28">
        <v>2.1</v>
      </c>
      <c r="X1702" s="28">
        <v>2.1</v>
      </c>
      <c r="Y1702" s="28">
        <v>2.1</v>
      </c>
      <c r="Z1702" s="28">
        <v>2.1</v>
      </c>
      <c r="AA1702" s="28">
        <v>2.1</v>
      </c>
      <c r="AB1702" s="28">
        <v>2.1</v>
      </c>
      <c r="AC1702" s="28">
        <v>2.1</v>
      </c>
      <c r="AD1702" s="28">
        <v>2.1</v>
      </c>
      <c r="AE1702" s="28">
        <v>2.1</v>
      </c>
      <c r="AF1702" s="28">
        <v>2.1</v>
      </c>
      <c r="AG1702" s="28">
        <v>2.1</v>
      </c>
      <c r="AH1702" s="28">
        <v>2.1</v>
      </c>
      <c r="AI1702" s="28">
        <v>2.1</v>
      </c>
      <c r="AJ1702" s="28">
        <v>2.1</v>
      </c>
      <c r="AK1702" s="28">
        <v>2.1</v>
      </c>
      <c r="AL1702" s="28">
        <v>2.1</v>
      </c>
      <c r="AM1702" s="28">
        <v>2.1</v>
      </c>
      <c r="AN1702" s="28">
        <v>2.1</v>
      </c>
      <c r="AO1702" s="28">
        <v>2.1</v>
      </c>
      <c r="AP1702" s="28">
        <v>2.1</v>
      </c>
      <c r="AQ1702" s="28">
        <v>2.1</v>
      </c>
      <c r="AR1702" s="28">
        <v>2.1</v>
      </c>
      <c r="AS1702" s="28">
        <v>2.1</v>
      </c>
      <c r="AT1702" s="28">
        <v>2.1</v>
      </c>
      <c r="AU1702" s="28">
        <v>2.1</v>
      </c>
      <c r="AV1702" s="28">
        <v>2.1</v>
      </c>
      <c r="AW1702" s="28">
        <v>2.1</v>
      </c>
      <c r="AX1702" s="28">
        <v>2.1</v>
      </c>
      <c r="AY1702" s="28">
        <v>2.1</v>
      </c>
      <c r="AZ1702" s="28">
        <v>2.1</v>
      </c>
      <c r="BA1702" s="28">
        <v>2.1</v>
      </c>
      <c r="BB1702" s="28">
        <v>2.1</v>
      </c>
      <c r="BC1702" s="28">
        <v>2.1</v>
      </c>
      <c r="BD1702" s="28">
        <v>2.1</v>
      </c>
      <c r="BE1702" s="28">
        <v>2.1</v>
      </c>
      <c r="BF1702" s="28">
        <v>2.1</v>
      </c>
      <c r="BG1702" s="28">
        <v>2.1</v>
      </c>
      <c r="BH1702" s="28">
        <v>2.1</v>
      </c>
      <c r="BI1702" s="28">
        <v>2.1</v>
      </c>
      <c r="BJ1702" s="28">
        <v>2.1</v>
      </c>
      <c r="BK1702" s="28">
        <v>2.1</v>
      </c>
      <c r="BL1702" s="42">
        <v>2.1</v>
      </c>
      <c r="BM1702" t="s">
        <v>100</v>
      </c>
    </row>
    <row r="1703" spans="1:65" x14ac:dyDescent="0.2">
      <c r="A1703" s="6"/>
      <c r="B1703" s="40" t="s">
        <v>61</v>
      </c>
      <c r="C1703" s="24" t="s">
        <v>74</v>
      </c>
      <c r="D1703" s="35">
        <v>0</v>
      </c>
      <c r="E1703" s="29">
        <v>0</v>
      </c>
      <c r="F1703" s="29">
        <v>0</v>
      </c>
      <c r="G1703" s="29">
        <v>0</v>
      </c>
      <c r="H1703" s="29">
        <v>0</v>
      </c>
      <c r="I1703" s="29">
        <v>0</v>
      </c>
      <c r="J1703" s="29">
        <v>0</v>
      </c>
      <c r="K1703" s="29">
        <v>0</v>
      </c>
      <c r="L1703" s="29">
        <v>0</v>
      </c>
      <c r="M1703" s="29">
        <v>0</v>
      </c>
      <c r="N1703" s="29">
        <v>0</v>
      </c>
      <c r="O1703" s="29">
        <v>0</v>
      </c>
      <c r="P1703" s="29">
        <v>0.1</v>
      </c>
      <c r="Q1703" s="29">
        <v>0</v>
      </c>
      <c r="R1703" s="29">
        <v>0.2</v>
      </c>
      <c r="S1703" s="29">
        <v>2.1</v>
      </c>
      <c r="T1703" s="29">
        <v>2.1</v>
      </c>
      <c r="U1703" s="29">
        <v>2.1</v>
      </c>
      <c r="V1703" s="29">
        <v>2.1</v>
      </c>
      <c r="W1703" s="29">
        <v>2.1</v>
      </c>
      <c r="X1703" s="26">
        <v>0</v>
      </c>
      <c r="Y1703" s="26">
        <v>0</v>
      </c>
      <c r="Z1703" s="26">
        <v>0</v>
      </c>
      <c r="AA1703" s="26">
        <v>0</v>
      </c>
      <c r="AB1703" s="26">
        <v>0</v>
      </c>
      <c r="AC1703" s="26">
        <v>0</v>
      </c>
      <c r="AD1703" s="26">
        <v>0</v>
      </c>
      <c r="AE1703" s="26">
        <v>0</v>
      </c>
      <c r="AF1703" s="26">
        <v>0</v>
      </c>
      <c r="AG1703" s="26">
        <v>0</v>
      </c>
      <c r="AH1703" s="26">
        <v>0</v>
      </c>
      <c r="AI1703" s="26"/>
      <c r="AJ1703" s="26"/>
      <c r="AK1703" s="26"/>
      <c r="AL1703" s="26"/>
      <c r="AM1703" s="26"/>
      <c r="AN1703" s="26"/>
      <c r="AO1703" s="26"/>
      <c r="AP1703" s="26"/>
      <c r="AQ1703" s="26"/>
      <c r="AR1703" s="26"/>
      <c r="AS1703" s="26"/>
      <c r="AT1703" s="26"/>
      <c r="AU1703" s="26"/>
      <c r="AV1703" s="26"/>
      <c r="AW1703" s="26"/>
      <c r="AX1703" s="26"/>
      <c r="AY1703" s="26"/>
      <c r="AZ1703" s="26"/>
      <c r="BA1703" s="26"/>
      <c r="BB1703" s="26"/>
      <c r="BC1703" s="26"/>
      <c r="BD1703" s="26"/>
      <c r="BE1703" s="26"/>
      <c r="BF1703" s="26"/>
      <c r="BG1703" s="26"/>
      <c r="BH1703" s="26"/>
      <c r="BI1703" s="26"/>
      <c r="BJ1703" s="26"/>
      <c r="BK1703" s="26"/>
      <c r="BL1703" s="41"/>
      <c r="BM1703" t="s">
        <v>100</v>
      </c>
    </row>
    <row r="1704" spans="1:65" x14ac:dyDescent="0.2">
      <c r="A1704" s="6"/>
      <c r="B1704" s="40" t="s">
        <v>61</v>
      </c>
      <c r="C1704" s="24" t="s">
        <v>83</v>
      </c>
      <c r="D1704" s="25"/>
      <c r="E1704" s="26"/>
      <c r="F1704" s="26"/>
      <c r="G1704" s="26"/>
      <c r="H1704" s="26"/>
      <c r="I1704" s="26"/>
      <c r="J1704" s="26"/>
      <c r="K1704" s="26"/>
      <c r="L1704" s="26"/>
      <c r="M1704" s="26"/>
      <c r="N1704" s="26"/>
      <c r="O1704" s="26"/>
      <c r="P1704" s="26"/>
      <c r="Q1704" s="26"/>
      <c r="R1704" s="26"/>
      <c r="S1704" s="26"/>
      <c r="T1704" s="26"/>
      <c r="U1704" s="26"/>
      <c r="V1704" s="26"/>
      <c r="W1704" s="30"/>
      <c r="X1704" s="30"/>
      <c r="Y1704" s="30"/>
      <c r="Z1704" s="30"/>
      <c r="AA1704" s="30"/>
      <c r="AB1704" s="30"/>
      <c r="AC1704" s="30"/>
      <c r="AD1704" s="30"/>
      <c r="AE1704" s="30"/>
      <c r="AF1704" s="30"/>
      <c r="AG1704" s="30"/>
      <c r="AH1704" s="30"/>
      <c r="AI1704" s="30"/>
      <c r="AJ1704" s="30"/>
      <c r="AK1704" s="30"/>
      <c r="AL1704" s="30"/>
      <c r="AM1704" s="30"/>
      <c r="AN1704" s="30"/>
      <c r="AO1704" s="30"/>
      <c r="AP1704" s="30"/>
      <c r="AQ1704" s="30"/>
      <c r="AR1704" s="30"/>
      <c r="AS1704" s="30"/>
      <c r="AT1704" s="30"/>
      <c r="AU1704" s="30"/>
      <c r="AV1704" s="30"/>
      <c r="AW1704" s="30"/>
      <c r="AX1704" s="30"/>
      <c r="AY1704" s="30"/>
      <c r="AZ1704" s="30"/>
      <c r="BA1704" s="30"/>
      <c r="BB1704" s="30"/>
      <c r="BC1704" s="30"/>
      <c r="BD1704" s="30"/>
      <c r="BE1704" s="30"/>
      <c r="BF1704" s="30"/>
      <c r="BG1704" s="30"/>
      <c r="BH1704" s="30"/>
      <c r="BI1704" s="30"/>
      <c r="BJ1704" s="30"/>
      <c r="BK1704" s="30"/>
      <c r="BL1704" s="43"/>
      <c r="BM1704" t="s">
        <v>100</v>
      </c>
    </row>
    <row r="1705" spans="1:65" x14ac:dyDescent="0.2">
      <c r="A1705" s="6"/>
      <c r="B1705" s="40" t="s">
        <v>61</v>
      </c>
      <c r="C1705" s="24" t="s">
        <v>75</v>
      </c>
      <c r="D1705" s="25"/>
      <c r="E1705" s="26"/>
      <c r="F1705" s="26"/>
      <c r="G1705" s="26"/>
      <c r="H1705" s="26"/>
      <c r="I1705" s="26"/>
      <c r="J1705" s="26"/>
      <c r="K1705" s="26"/>
      <c r="L1705" s="26"/>
      <c r="M1705" s="26"/>
      <c r="N1705" s="26"/>
      <c r="O1705" s="26"/>
      <c r="P1705" s="26"/>
      <c r="Q1705" s="26"/>
      <c r="R1705" s="26"/>
      <c r="S1705" s="26"/>
      <c r="T1705" s="26"/>
      <c r="U1705" s="26"/>
      <c r="V1705" s="26"/>
      <c r="W1705" s="26"/>
      <c r="X1705" s="26"/>
      <c r="Y1705" s="26"/>
      <c r="Z1705" s="26"/>
      <c r="AA1705" s="26"/>
      <c r="AB1705" s="26"/>
      <c r="AC1705" s="26"/>
      <c r="AD1705" s="26"/>
      <c r="AE1705" s="26"/>
      <c r="AF1705" s="26"/>
      <c r="AG1705" s="26"/>
      <c r="AH1705" s="26"/>
      <c r="AI1705" s="26"/>
      <c r="AJ1705" s="26"/>
      <c r="AK1705" s="26"/>
      <c r="AL1705" s="26"/>
      <c r="AM1705" s="26"/>
      <c r="AN1705" s="26"/>
      <c r="AO1705" s="26"/>
      <c r="AP1705" s="26"/>
      <c r="AQ1705" s="26"/>
      <c r="AR1705" s="26"/>
      <c r="AS1705" s="26"/>
      <c r="AT1705" s="26"/>
      <c r="AU1705" s="26"/>
      <c r="AV1705" s="26"/>
      <c r="AW1705" s="26"/>
      <c r="AX1705" s="26"/>
      <c r="AY1705" s="26"/>
      <c r="AZ1705" s="26"/>
      <c r="BA1705" s="26"/>
      <c r="BB1705" s="26"/>
      <c r="BC1705" s="26"/>
      <c r="BD1705" s="26"/>
      <c r="BE1705" s="26"/>
      <c r="BF1705" s="26"/>
      <c r="BG1705" s="26"/>
      <c r="BH1705" s="26"/>
      <c r="BI1705" s="26"/>
      <c r="BJ1705" s="26"/>
      <c r="BK1705" s="26"/>
      <c r="BL1705" s="41"/>
      <c r="BM1705" t="s">
        <v>100</v>
      </c>
    </row>
    <row r="1706" spans="1:65" x14ac:dyDescent="0.2">
      <c r="A1706" s="6"/>
      <c r="B1706" s="40" t="s">
        <v>61</v>
      </c>
      <c r="C1706" s="24" t="s">
        <v>79</v>
      </c>
      <c r="D1706" s="25"/>
      <c r="E1706" s="26"/>
      <c r="F1706" s="26"/>
      <c r="G1706" s="26"/>
      <c r="H1706" s="26"/>
      <c r="I1706" s="26"/>
      <c r="J1706" s="26"/>
      <c r="K1706" s="26"/>
      <c r="L1706" s="26"/>
      <c r="M1706" s="26"/>
      <c r="N1706" s="26"/>
      <c r="O1706" s="26"/>
      <c r="P1706" s="26"/>
      <c r="Q1706" s="26"/>
      <c r="R1706" s="26"/>
      <c r="S1706" s="26"/>
      <c r="T1706" s="26"/>
      <c r="U1706" s="26"/>
      <c r="V1706" s="26"/>
      <c r="W1706" s="26"/>
      <c r="X1706" s="26"/>
      <c r="Y1706" s="26"/>
      <c r="Z1706" s="26"/>
      <c r="AA1706" s="26"/>
      <c r="AB1706" s="26"/>
      <c r="AC1706" s="26"/>
      <c r="AD1706" s="26"/>
      <c r="AE1706" s="26"/>
      <c r="AF1706" s="26"/>
      <c r="AG1706" s="26"/>
      <c r="AH1706" s="26"/>
      <c r="AI1706" s="26"/>
      <c r="AJ1706" s="26"/>
      <c r="AK1706" s="26"/>
      <c r="AL1706" s="26"/>
      <c r="AM1706" s="26"/>
      <c r="AN1706" s="26"/>
      <c r="AO1706" s="26"/>
      <c r="AP1706" s="26"/>
      <c r="AQ1706" s="26"/>
      <c r="AR1706" s="26"/>
      <c r="AS1706" s="26"/>
      <c r="AT1706" s="26"/>
      <c r="AU1706" s="26"/>
      <c r="AV1706" s="26"/>
      <c r="AW1706" s="26"/>
      <c r="AX1706" s="26"/>
      <c r="AY1706" s="26"/>
      <c r="AZ1706" s="26"/>
      <c r="BA1706" s="26"/>
      <c r="BB1706" s="26"/>
      <c r="BC1706" s="26"/>
      <c r="BD1706" s="26"/>
      <c r="BE1706" s="26"/>
      <c r="BF1706" s="26"/>
      <c r="BG1706" s="26"/>
      <c r="BH1706" s="26"/>
      <c r="BI1706" s="26"/>
      <c r="BJ1706" s="26"/>
      <c r="BK1706" s="26"/>
      <c r="BL1706" s="41"/>
      <c r="BM1706" t="s">
        <v>100</v>
      </c>
    </row>
    <row r="1707" spans="1:65" x14ac:dyDescent="0.2">
      <c r="A1707" s="6"/>
      <c r="B1707" s="40" t="s">
        <v>61</v>
      </c>
      <c r="C1707" s="24" t="s">
        <v>80</v>
      </c>
      <c r="D1707" s="25"/>
      <c r="E1707" s="26"/>
      <c r="F1707" s="26"/>
      <c r="G1707" s="26"/>
      <c r="H1707" s="26"/>
      <c r="I1707" s="26"/>
      <c r="J1707" s="26"/>
      <c r="K1707" s="26"/>
      <c r="L1707" s="26"/>
      <c r="M1707" s="26"/>
      <c r="N1707" s="26"/>
      <c r="O1707" s="26"/>
      <c r="P1707" s="26"/>
      <c r="Q1707" s="26"/>
      <c r="R1707" s="26"/>
      <c r="S1707" s="26"/>
      <c r="T1707" s="26"/>
      <c r="U1707" s="26"/>
      <c r="V1707" s="26"/>
      <c r="W1707" s="26"/>
      <c r="X1707" s="26"/>
      <c r="Y1707" s="26"/>
      <c r="Z1707" s="26"/>
      <c r="AA1707" s="26"/>
      <c r="AB1707" s="26"/>
      <c r="AC1707" s="26"/>
      <c r="AD1707" s="26"/>
      <c r="AE1707" s="26"/>
      <c r="AF1707" s="26"/>
      <c r="AG1707" s="26"/>
      <c r="AH1707" s="26"/>
      <c r="AI1707" s="26"/>
      <c r="AJ1707" s="26"/>
      <c r="AK1707" s="26"/>
      <c r="AL1707" s="26"/>
      <c r="AM1707" s="26"/>
      <c r="AN1707" s="26"/>
      <c r="AO1707" s="26"/>
      <c r="AP1707" s="26"/>
      <c r="AQ1707" s="26"/>
      <c r="AR1707" s="26"/>
      <c r="AS1707" s="26"/>
      <c r="AT1707" s="26"/>
      <c r="AU1707" s="26"/>
      <c r="AV1707" s="26"/>
      <c r="AW1707" s="26"/>
      <c r="AX1707" s="26"/>
      <c r="AY1707" s="26"/>
      <c r="AZ1707" s="26"/>
      <c r="BA1707" s="26"/>
      <c r="BB1707" s="26"/>
      <c r="BC1707" s="26"/>
      <c r="BD1707" s="26"/>
      <c r="BE1707" s="26"/>
      <c r="BF1707" s="26"/>
      <c r="BG1707" s="26"/>
      <c r="BH1707" s="26"/>
      <c r="BI1707" s="26"/>
      <c r="BJ1707" s="26"/>
      <c r="BK1707" s="26"/>
      <c r="BL1707" s="41"/>
      <c r="BM1707" t="s">
        <v>100</v>
      </c>
    </row>
    <row r="1708" spans="1:65" x14ac:dyDescent="0.2">
      <c r="A1708" s="6"/>
      <c r="B1708" s="46" t="s">
        <v>61</v>
      </c>
      <c r="C1708" s="24" t="s">
        <v>78</v>
      </c>
      <c r="D1708" s="25"/>
      <c r="E1708" s="26"/>
      <c r="F1708" s="26"/>
      <c r="G1708" s="26"/>
      <c r="H1708" s="26"/>
      <c r="I1708" s="26"/>
      <c r="J1708" s="26"/>
      <c r="K1708" s="26"/>
      <c r="L1708" s="26"/>
      <c r="M1708" s="26"/>
      <c r="N1708" s="26"/>
      <c r="O1708" s="26"/>
      <c r="P1708" s="26"/>
      <c r="Q1708" s="26"/>
      <c r="R1708" s="26"/>
      <c r="S1708" s="26"/>
      <c r="T1708" s="26"/>
      <c r="U1708" s="26"/>
      <c r="V1708" s="26"/>
      <c r="W1708" s="26"/>
      <c r="X1708" s="26"/>
      <c r="Y1708" s="26"/>
      <c r="Z1708" s="26"/>
      <c r="AA1708" s="26"/>
      <c r="AB1708" s="26"/>
      <c r="AC1708" s="26"/>
      <c r="AD1708" s="26"/>
      <c r="AE1708" s="26"/>
      <c r="AF1708" s="26"/>
      <c r="AG1708" s="26"/>
      <c r="AH1708" s="26"/>
      <c r="AI1708" s="26"/>
      <c r="AJ1708" s="26"/>
      <c r="AK1708" s="26"/>
      <c r="AL1708" s="26"/>
      <c r="AM1708" s="26"/>
      <c r="AN1708" s="26"/>
      <c r="AO1708" s="26"/>
      <c r="AP1708" s="26"/>
      <c r="AQ1708" s="26"/>
      <c r="AR1708" s="26"/>
      <c r="AS1708" s="26"/>
      <c r="AT1708" s="26"/>
      <c r="AU1708" s="26"/>
      <c r="AV1708" s="26"/>
      <c r="AW1708" s="26"/>
      <c r="AX1708" s="26"/>
      <c r="AY1708" s="26"/>
      <c r="AZ1708" s="26"/>
      <c r="BA1708" s="26"/>
      <c r="BB1708" s="26"/>
      <c r="BC1708" s="26"/>
      <c r="BD1708" s="26"/>
      <c r="BE1708" s="26"/>
      <c r="BF1708" s="26"/>
      <c r="BG1708" s="26"/>
      <c r="BH1708" s="26"/>
      <c r="BI1708" s="26"/>
      <c r="BJ1708" s="26"/>
      <c r="BK1708" s="26"/>
      <c r="BL1708" s="41"/>
      <c r="BM1708" t="s">
        <v>100</v>
      </c>
    </row>
    <row r="1709" spans="1:65" x14ac:dyDescent="0.2">
      <c r="A1709" s="6"/>
      <c r="B1709" s="40" t="s">
        <v>61</v>
      </c>
      <c r="C1709" s="31" t="s">
        <v>76</v>
      </c>
      <c r="D1709" s="27">
        <v>787.5</v>
      </c>
      <c r="E1709" s="28">
        <v>838</v>
      </c>
      <c r="F1709" s="28">
        <v>1034.0999999999999</v>
      </c>
      <c r="G1709" s="28">
        <v>1288.9000000000001</v>
      </c>
      <c r="H1709" s="28">
        <v>1457.9</v>
      </c>
      <c r="I1709" s="28">
        <v>1634.2</v>
      </c>
      <c r="J1709" s="28">
        <v>1994.5</v>
      </c>
      <c r="K1709" s="28">
        <v>2322</v>
      </c>
      <c r="L1709" s="28">
        <v>2836.6</v>
      </c>
      <c r="M1709" s="28">
        <v>2959.8</v>
      </c>
      <c r="N1709" s="28">
        <v>3031.6</v>
      </c>
      <c r="O1709" s="28">
        <v>3192.7</v>
      </c>
      <c r="P1709" s="28">
        <v>3554.8</v>
      </c>
      <c r="Q1709" s="28">
        <v>4265.2</v>
      </c>
      <c r="R1709" s="28">
        <v>4701.8999999999996</v>
      </c>
      <c r="S1709" s="28">
        <v>5726.6</v>
      </c>
      <c r="T1709" s="28">
        <v>7113.6</v>
      </c>
      <c r="U1709" s="28">
        <v>7915.6</v>
      </c>
      <c r="V1709" s="28">
        <v>9802.6</v>
      </c>
      <c r="W1709" s="28">
        <v>12075.1</v>
      </c>
      <c r="X1709" s="28">
        <v>12075.1</v>
      </c>
      <c r="Y1709" s="28">
        <v>12075.1</v>
      </c>
      <c r="Z1709" s="28">
        <v>12075.1</v>
      </c>
      <c r="AA1709" s="28">
        <v>12075.1</v>
      </c>
      <c r="AB1709" s="28">
        <v>12075.1</v>
      </c>
      <c r="AC1709" s="28">
        <v>12075.1</v>
      </c>
      <c r="AD1709" s="28">
        <v>12075.1</v>
      </c>
      <c r="AE1709" s="28">
        <v>12075.1</v>
      </c>
      <c r="AF1709" s="28">
        <v>12075.1</v>
      </c>
      <c r="AG1709" s="28">
        <v>12075.1</v>
      </c>
      <c r="AH1709" s="28">
        <v>12075.1</v>
      </c>
      <c r="AI1709" s="28">
        <v>12075.1</v>
      </c>
      <c r="AJ1709" s="28">
        <v>12075.1</v>
      </c>
      <c r="AK1709" s="28">
        <v>12075.1</v>
      </c>
      <c r="AL1709" s="28">
        <v>12075.1</v>
      </c>
      <c r="AM1709" s="28">
        <v>12075.1</v>
      </c>
      <c r="AN1709" s="28">
        <v>12075.1</v>
      </c>
      <c r="AO1709" s="28">
        <v>12075.1</v>
      </c>
      <c r="AP1709" s="28">
        <v>12075.1</v>
      </c>
      <c r="AQ1709" s="28">
        <v>12075.1</v>
      </c>
      <c r="AR1709" s="28">
        <v>12075.1</v>
      </c>
      <c r="AS1709" s="28">
        <v>12075.1</v>
      </c>
      <c r="AT1709" s="28">
        <v>12075.1</v>
      </c>
      <c r="AU1709" s="28">
        <v>12075.1</v>
      </c>
      <c r="AV1709" s="28">
        <v>12075.1</v>
      </c>
      <c r="AW1709" s="28">
        <v>12075.1</v>
      </c>
      <c r="AX1709" s="28">
        <v>12075.1</v>
      </c>
      <c r="AY1709" s="28">
        <v>12075.1</v>
      </c>
      <c r="AZ1709" s="28">
        <v>12075.1</v>
      </c>
      <c r="BA1709" s="28">
        <v>12075.1</v>
      </c>
      <c r="BB1709" s="28">
        <v>12075.1</v>
      </c>
      <c r="BC1709" s="28">
        <v>12075.1</v>
      </c>
      <c r="BD1709" s="28">
        <v>12075.1</v>
      </c>
      <c r="BE1709" s="28">
        <v>12075.1</v>
      </c>
      <c r="BF1709" s="28">
        <v>12075.1</v>
      </c>
      <c r="BG1709" s="28">
        <v>12075.1</v>
      </c>
      <c r="BH1709" s="28">
        <v>12075.1</v>
      </c>
      <c r="BI1709" s="28">
        <v>12075.1</v>
      </c>
      <c r="BJ1709" s="28">
        <v>12075.1</v>
      </c>
      <c r="BK1709" s="28">
        <v>12075.1</v>
      </c>
      <c r="BL1709" s="42">
        <v>12075.1</v>
      </c>
      <c r="BM1709" t="s">
        <v>100</v>
      </c>
    </row>
    <row r="1710" spans="1:65" x14ac:dyDescent="0.2">
      <c r="A1710" s="6"/>
      <c r="B1710" s="40" t="s">
        <v>61</v>
      </c>
      <c r="C1710" s="24" t="s">
        <v>74</v>
      </c>
      <c r="D1710" s="35">
        <v>787.5</v>
      </c>
      <c r="E1710" s="29">
        <v>838</v>
      </c>
      <c r="F1710" s="29">
        <v>1034.0999999999999</v>
      </c>
      <c r="G1710" s="29">
        <v>1288.9000000000001</v>
      </c>
      <c r="H1710" s="29">
        <v>1457.9</v>
      </c>
      <c r="I1710" s="29">
        <v>1634.2</v>
      </c>
      <c r="J1710" s="29">
        <v>1994.5</v>
      </c>
      <c r="K1710" s="29">
        <v>2322</v>
      </c>
      <c r="L1710" s="29">
        <v>2836.6</v>
      </c>
      <c r="M1710" s="29">
        <v>2959.8</v>
      </c>
      <c r="N1710" s="29">
        <v>3031.6</v>
      </c>
      <c r="O1710" s="29">
        <v>3192.7</v>
      </c>
      <c r="P1710" s="29">
        <v>3554.8</v>
      </c>
      <c r="Q1710" s="29">
        <v>4265.2</v>
      </c>
      <c r="R1710" s="29">
        <v>4701.8999999999996</v>
      </c>
      <c r="S1710" s="29">
        <v>5726.6</v>
      </c>
      <c r="T1710" s="29">
        <v>7113.6</v>
      </c>
      <c r="U1710" s="29">
        <v>7915.6</v>
      </c>
      <c r="V1710" s="29">
        <v>9802.6</v>
      </c>
      <c r="W1710" s="29">
        <v>12075.1</v>
      </c>
      <c r="X1710" s="26">
        <v>0</v>
      </c>
      <c r="Y1710" s="26">
        <v>0</v>
      </c>
      <c r="Z1710" s="26">
        <v>0</v>
      </c>
      <c r="AA1710" s="26">
        <v>0</v>
      </c>
      <c r="AB1710" s="26">
        <v>0</v>
      </c>
      <c r="AC1710" s="26">
        <v>0</v>
      </c>
      <c r="AD1710" s="26">
        <v>0</v>
      </c>
      <c r="AE1710" s="26">
        <v>0</v>
      </c>
      <c r="AF1710" s="26">
        <v>0</v>
      </c>
      <c r="AG1710" s="26">
        <v>0</v>
      </c>
      <c r="AH1710" s="26">
        <v>0</v>
      </c>
      <c r="AI1710" s="26"/>
      <c r="AJ1710" s="26"/>
      <c r="AK1710" s="26"/>
      <c r="AL1710" s="26"/>
      <c r="AM1710" s="26"/>
      <c r="AN1710" s="26"/>
      <c r="AO1710" s="26"/>
      <c r="AP1710" s="26"/>
      <c r="AQ1710" s="26"/>
      <c r="AR1710" s="26"/>
      <c r="AS1710" s="26"/>
      <c r="AT1710" s="26"/>
      <c r="AU1710" s="26"/>
      <c r="AV1710" s="26"/>
      <c r="AW1710" s="26"/>
      <c r="AX1710" s="26"/>
      <c r="AY1710" s="26"/>
      <c r="AZ1710" s="26"/>
      <c r="BA1710" s="26"/>
      <c r="BB1710" s="26"/>
      <c r="BC1710" s="26"/>
      <c r="BD1710" s="26"/>
      <c r="BE1710" s="26"/>
      <c r="BF1710" s="26"/>
      <c r="BG1710" s="26"/>
      <c r="BH1710" s="26"/>
      <c r="BI1710" s="26"/>
      <c r="BJ1710" s="26"/>
      <c r="BK1710" s="26"/>
      <c r="BL1710" s="41"/>
      <c r="BM1710" t="s">
        <v>100</v>
      </c>
    </row>
    <row r="1711" spans="1:65" x14ac:dyDescent="0.2">
      <c r="A1711" s="6"/>
      <c r="B1711" s="40" t="s">
        <v>61</v>
      </c>
      <c r="C1711" s="24" t="s">
        <v>83</v>
      </c>
      <c r="D1711" s="25"/>
      <c r="E1711" s="26"/>
      <c r="F1711" s="26"/>
      <c r="G1711" s="26"/>
      <c r="H1711" s="26"/>
      <c r="I1711" s="26"/>
      <c r="J1711" s="26"/>
      <c r="K1711" s="26"/>
      <c r="L1711" s="26"/>
      <c r="M1711" s="26"/>
      <c r="N1711" s="26"/>
      <c r="O1711" s="26"/>
      <c r="P1711" s="26"/>
      <c r="Q1711" s="26"/>
      <c r="R1711" s="26"/>
      <c r="S1711" s="26"/>
      <c r="T1711" s="26"/>
      <c r="U1711" s="26"/>
      <c r="V1711" s="26"/>
      <c r="W1711" s="30"/>
      <c r="X1711" s="30"/>
      <c r="Y1711" s="30"/>
      <c r="Z1711" s="30"/>
      <c r="AA1711" s="30"/>
      <c r="AB1711" s="30"/>
      <c r="AC1711" s="30"/>
      <c r="AD1711" s="30"/>
      <c r="AE1711" s="30"/>
      <c r="AF1711" s="30"/>
      <c r="AG1711" s="30"/>
      <c r="AH1711" s="30"/>
      <c r="AI1711" s="30"/>
      <c r="AJ1711" s="30"/>
      <c r="AK1711" s="30"/>
      <c r="AL1711" s="30"/>
      <c r="AM1711" s="30"/>
      <c r="AN1711" s="30"/>
      <c r="AO1711" s="30"/>
      <c r="AP1711" s="30"/>
      <c r="AQ1711" s="30"/>
      <c r="AR1711" s="30"/>
      <c r="AS1711" s="30"/>
      <c r="AT1711" s="30"/>
      <c r="AU1711" s="30"/>
      <c r="AV1711" s="30"/>
      <c r="AW1711" s="30"/>
      <c r="AX1711" s="30"/>
      <c r="AY1711" s="30"/>
      <c r="AZ1711" s="30"/>
      <c r="BA1711" s="30"/>
      <c r="BB1711" s="30"/>
      <c r="BC1711" s="30"/>
      <c r="BD1711" s="30"/>
      <c r="BE1711" s="30"/>
      <c r="BF1711" s="30"/>
      <c r="BG1711" s="30"/>
      <c r="BH1711" s="30"/>
      <c r="BI1711" s="30"/>
      <c r="BJ1711" s="30"/>
      <c r="BK1711" s="30"/>
      <c r="BL1711" s="43"/>
      <c r="BM1711" t="s">
        <v>100</v>
      </c>
    </row>
    <row r="1712" spans="1:65" x14ac:dyDescent="0.2">
      <c r="A1712" s="6"/>
      <c r="B1712" s="40" t="s">
        <v>61</v>
      </c>
      <c r="C1712" s="24" t="s">
        <v>75</v>
      </c>
      <c r="D1712" s="25"/>
      <c r="E1712" s="26"/>
      <c r="F1712" s="26"/>
      <c r="G1712" s="26"/>
      <c r="H1712" s="26"/>
      <c r="I1712" s="26"/>
      <c r="J1712" s="26"/>
      <c r="K1712" s="26"/>
      <c r="L1712" s="26"/>
      <c r="M1712" s="26"/>
      <c r="N1712" s="26"/>
      <c r="O1712" s="26"/>
      <c r="P1712" s="26"/>
      <c r="Q1712" s="26"/>
      <c r="R1712" s="26"/>
      <c r="S1712" s="26"/>
      <c r="T1712" s="26"/>
      <c r="U1712" s="26"/>
      <c r="V1712" s="26"/>
      <c r="W1712" s="26"/>
      <c r="X1712" s="26"/>
      <c r="Y1712" s="26"/>
      <c r="Z1712" s="26"/>
      <c r="AA1712" s="26"/>
      <c r="AB1712" s="26"/>
      <c r="AC1712" s="26"/>
      <c r="AD1712" s="26"/>
      <c r="AE1712" s="26"/>
      <c r="AF1712" s="26"/>
      <c r="AG1712" s="26"/>
      <c r="AH1712" s="26"/>
      <c r="AI1712" s="26"/>
      <c r="AJ1712" s="26"/>
      <c r="AK1712" s="26"/>
      <c r="AL1712" s="26"/>
      <c r="AM1712" s="26"/>
      <c r="AN1712" s="26"/>
      <c r="AO1712" s="26"/>
      <c r="AP1712" s="26"/>
      <c r="AQ1712" s="26"/>
      <c r="AR1712" s="26"/>
      <c r="AS1712" s="26"/>
      <c r="AT1712" s="26"/>
      <c r="AU1712" s="26"/>
      <c r="AV1712" s="26"/>
      <c r="AW1712" s="26"/>
      <c r="AX1712" s="26"/>
      <c r="AY1712" s="26"/>
      <c r="AZ1712" s="26"/>
      <c r="BA1712" s="26"/>
      <c r="BB1712" s="26"/>
      <c r="BC1712" s="26"/>
      <c r="BD1712" s="26"/>
      <c r="BE1712" s="26"/>
      <c r="BF1712" s="26"/>
      <c r="BG1712" s="26"/>
      <c r="BH1712" s="26"/>
      <c r="BI1712" s="26"/>
      <c r="BJ1712" s="26"/>
      <c r="BK1712" s="26"/>
      <c r="BL1712" s="41"/>
      <c r="BM1712" t="s">
        <v>100</v>
      </c>
    </row>
    <row r="1713" spans="1:65" x14ac:dyDescent="0.2">
      <c r="A1713" s="6"/>
      <c r="B1713" s="40" t="s">
        <v>61</v>
      </c>
      <c r="C1713" s="24" t="s">
        <v>79</v>
      </c>
      <c r="D1713" s="25"/>
      <c r="E1713" s="26"/>
      <c r="F1713" s="26"/>
      <c r="G1713" s="26"/>
      <c r="H1713" s="26"/>
      <c r="I1713" s="26"/>
      <c r="J1713" s="26"/>
      <c r="K1713" s="26"/>
      <c r="L1713" s="26"/>
      <c r="M1713" s="26"/>
      <c r="N1713" s="26"/>
      <c r="O1713" s="26"/>
      <c r="P1713" s="26"/>
      <c r="Q1713" s="26"/>
      <c r="R1713" s="26"/>
      <c r="S1713" s="26"/>
      <c r="T1713" s="26"/>
      <c r="U1713" s="26"/>
      <c r="V1713" s="26"/>
      <c r="W1713" s="26"/>
      <c r="X1713" s="26"/>
      <c r="Y1713" s="26"/>
      <c r="Z1713" s="26"/>
      <c r="AA1713" s="26"/>
      <c r="AB1713" s="26"/>
      <c r="AC1713" s="26"/>
      <c r="AD1713" s="26"/>
      <c r="AE1713" s="26"/>
      <c r="AF1713" s="26"/>
      <c r="AG1713" s="26"/>
      <c r="AH1713" s="26"/>
      <c r="AI1713" s="26"/>
      <c r="AJ1713" s="26"/>
      <c r="AK1713" s="26"/>
      <c r="AL1713" s="26"/>
      <c r="AM1713" s="26"/>
      <c r="AN1713" s="26"/>
      <c r="AO1713" s="26"/>
      <c r="AP1713" s="26"/>
      <c r="AQ1713" s="26"/>
      <c r="AR1713" s="26"/>
      <c r="AS1713" s="26"/>
      <c r="AT1713" s="26"/>
      <c r="AU1713" s="26"/>
      <c r="AV1713" s="26"/>
      <c r="AW1713" s="26"/>
      <c r="AX1713" s="26"/>
      <c r="AY1713" s="26"/>
      <c r="AZ1713" s="26"/>
      <c r="BA1713" s="26"/>
      <c r="BB1713" s="26"/>
      <c r="BC1713" s="26"/>
      <c r="BD1713" s="26"/>
      <c r="BE1713" s="26"/>
      <c r="BF1713" s="26"/>
      <c r="BG1713" s="26"/>
      <c r="BH1713" s="26"/>
      <c r="BI1713" s="26"/>
      <c r="BJ1713" s="26"/>
      <c r="BK1713" s="26"/>
      <c r="BL1713" s="41"/>
      <c r="BM1713" t="s">
        <v>100</v>
      </c>
    </row>
    <row r="1714" spans="1:65" x14ac:dyDescent="0.2">
      <c r="A1714" s="6"/>
      <c r="B1714" s="40" t="s">
        <v>61</v>
      </c>
      <c r="C1714" s="24" t="s">
        <v>80</v>
      </c>
      <c r="D1714" s="25"/>
      <c r="E1714" s="26"/>
      <c r="F1714" s="26"/>
      <c r="G1714" s="26"/>
      <c r="H1714" s="26"/>
      <c r="I1714" s="26"/>
      <c r="J1714" s="26"/>
      <c r="K1714" s="26"/>
      <c r="L1714" s="26"/>
      <c r="M1714" s="26"/>
      <c r="N1714" s="26"/>
      <c r="O1714" s="26"/>
      <c r="P1714" s="26"/>
      <c r="Q1714" s="26"/>
      <c r="R1714" s="26"/>
      <c r="S1714" s="26"/>
      <c r="T1714" s="26"/>
      <c r="U1714" s="26"/>
      <c r="V1714" s="26"/>
      <c r="W1714" s="26"/>
      <c r="X1714" s="26"/>
      <c r="Y1714" s="26"/>
      <c r="Z1714" s="26"/>
      <c r="AA1714" s="26"/>
      <c r="AB1714" s="26"/>
      <c r="AC1714" s="26"/>
      <c r="AD1714" s="26"/>
      <c r="AE1714" s="26"/>
      <c r="AF1714" s="26"/>
      <c r="AG1714" s="26"/>
      <c r="AH1714" s="26"/>
      <c r="AI1714" s="26"/>
      <c r="AJ1714" s="26"/>
      <c r="AK1714" s="26"/>
      <c r="AL1714" s="26"/>
      <c r="AM1714" s="26"/>
      <c r="AN1714" s="26"/>
      <c r="AO1714" s="26"/>
      <c r="AP1714" s="26"/>
      <c r="AQ1714" s="26"/>
      <c r="AR1714" s="26"/>
      <c r="AS1714" s="26"/>
      <c r="AT1714" s="26"/>
      <c r="AU1714" s="26"/>
      <c r="AV1714" s="26"/>
      <c r="AW1714" s="26"/>
      <c r="AX1714" s="26"/>
      <c r="AY1714" s="26"/>
      <c r="AZ1714" s="26"/>
      <c r="BA1714" s="26"/>
      <c r="BB1714" s="26"/>
      <c r="BC1714" s="26"/>
      <c r="BD1714" s="26"/>
      <c r="BE1714" s="26"/>
      <c r="BF1714" s="26"/>
      <c r="BG1714" s="26"/>
      <c r="BH1714" s="26"/>
      <c r="BI1714" s="26"/>
      <c r="BJ1714" s="26"/>
      <c r="BK1714" s="26"/>
      <c r="BL1714" s="41"/>
      <c r="BM1714" t="s">
        <v>100</v>
      </c>
    </row>
    <row r="1715" spans="1:65" ht="13.5" thickBot="1" x14ac:dyDescent="0.25">
      <c r="A1715" s="6"/>
      <c r="B1715" s="49" t="s">
        <v>61</v>
      </c>
      <c r="C1715" s="50" t="s">
        <v>78</v>
      </c>
      <c r="D1715" s="51"/>
      <c r="E1715" s="52"/>
      <c r="F1715" s="52"/>
      <c r="G1715" s="52"/>
      <c r="H1715" s="52"/>
      <c r="I1715" s="52"/>
      <c r="J1715" s="52"/>
      <c r="K1715" s="52"/>
      <c r="L1715" s="52"/>
      <c r="M1715" s="52"/>
      <c r="N1715" s="52"/>
      <c r="O1715" s="52"/>
      <c r="P1715" s="52"/>
      <c r="Q1715" s="52"/>
      <c r="R1715" s="52"/>
      <c r="S1715" s="52"/>
      <c r="T1715" s="52"/>
      <c r="U1715" s="52"/>
      <c r="V1715" s="52"/>
      <c r="W1715" s="52"/>
      <c r="X1715" s="52"/>
      <c r="Y1715" s="52"/>
      <c r="Z1715" s="52"/>
      <c r="AA1715" s="52"/>
      <c r="AB1715" s="52"/>
      <c r="AC1715" s="52"/>
      <c r="AD1715" s="52"/>
      <c r="AE1715" s="52"/>
      <c r="AF1715" s="52"/>
      <c r="AG1715" s="52"/>
      <c r="AH1715" s="52"/>
      <c r="AI1715" s="52"/>
      <c r="AJ1715" s="52"/>
      <c r="AK1715" s="52"/>
      <c r="AL1715" s="52"/>
      <c r="AM1715" s="52"/>
      <c r="AN1715" s="52"/>
      <c r="AO1715" s="52"/>
      <c r="AP1715" s="52"/>
      <c r="AQ1715" s="52"/>
      <c r="AR1715" s="52"/>
      <c r="AS1715" s="52"/>
      <c r="AT1715" s="52"/>
      <c r="AU1715" s="52"/>
      <c r="AV1715" s="52"/>
      <c r="AW1715" s="52"/>
      <c r="AX1715" s="52"/>
      <c r="AY1715" s="52"/>
      <c r="AZ1715" s="52"/>
      <c r="BA1715" s="52"/>
      <c r="BB1715" s="52"/>
      <c r="BC1715" s="26"/>
      <c r="BD1715" s="26"/>
      <c r="BE1715" s="26"/>
      <c r="BF1715" s="26"/>
      <c r="BG1715" s="26"/>
      <c r="BH1715" s="26"/>
      <c r="BI1715" s="26"/>
      <c r="BJ1715" s="26"/>
      <c r="BK1715" s="26"/>
      <c r="BL1715" s="41"/>
      <c r="BM1715" t="s">
        <v>100</v>
      </c>
    </row>
    <row r="1716" spans="1:65" x14ac:dyDescent="0.2">
      <c r="B1716" s="206" t="s">
        <v>15</v>
      </c>
      <c r="C1716" s="37" t="s">
        <v>6</v>
      </c>
      <c r="D1716" s="27">
        <v>13</v>
      </c>
      <c r="E1716" s="28">
        <v>13</v>
      </c>
      <c r="F1716" s="28">
        <v>97</v>
      </c>
      <c r="G1716" s="28">
        <v>97</v>
      </c>
      <c r="H1716" s="28">
        <v>152</v>
      </c>
      <c r="I1716" s="28">
        <v>265</v>
      </c>
      <c r="J1716" s="28">
        <v>284</v>
      </c>
      <c r="K1716" s="28">
        <v>348</v>
      </c>
      <c r="L1716" s="28">
        <v>395</v>
      </c>
      <c r="M1716" s="28">
        <v>420.7</v>
      </c>
      <c r="N1716" s="28">
        <v>422.7</v>
      </c>
      <c r="O1716" s="28">
        <v>509.7</v>
      </c>
      <c r="P1716" s="28">
        <v>702.7</v>
      </c>
      <c r="Q1716" s="28">
        <v>815.7</v>
      </c>
      <c r="R1716" s="28">
        <v>856.7</v>
      </c>
      <c r="S1716" s="28">
        <v>864.7</v>
      </c>
      <c r="T1716" s="28">
        <v>880.7</v>
      </c>
      <c r="U1716" s="28">
        <v>1204.7</v>
      </c>
      <c r="V1716" s="28">
        <v>1708</v>
      </c>
      <c r="W1716" s="28">
        <v>2442</v>
      </c>
      <c r="X1716" s="38">
        <v>3842.8</v>
      </c>
      <c r="Y1716" s="38">
        <v>4750.6000000000004</v>
      </c>
      <c r="Z1716" s="38">
        <v>4750.6000000000004</v>
      </c>
      <c r="AA1716" s="38">
        <v>4750.6000000000004</v>
      </c>
      <c r="AB1716" s="38">
        <v>4750.6000000000004</v>
      </c>
      <c r="AC1716" s="38">
        <v>4750.6000000000004</v>
      </c>
      <c r="AD1716" s="38">
        <v>4750.6000000000004</v>
      </c>
      <c r="AE1716" s="38">
        <v>4750.6000000000004</v>
      </c>
      <c r="AF1716" s="38">
        <v>4750.6000000000004</v>
      </c>
      <c r="AG1716" s="38">
        <v>4750.6000000000004</v>
      </c>
      <c r="AH1716" s="38">
        <v>4750.6000000000004</v>
      </c>
      <c r="AI1716" s="38">
        <v>4750.6000000000004</v>
      </c>
      <c r="AJ1716" s="38">
        <v>4750.6000000000004</v>
      </c>
      <c r="AK1716" s="38">
        <v>4750.6000000000004</v>
      </c>
      <c r="AL1716" s="38">
        <v>4750.6000000000004</v>
      </c>
      <c r="AM1716" s="38">
        <v>4750.6000000000004</v>
      </c>
      <c r="AN1716" s="38">
        <v>4750.6000000000004</v>
      </c>
      <c r="AO1716" s="38">
        <v>4750.6000000000004</v>
      </c>
      <c r="AP1716" s="38">
        <v>4750.6000000000004</v>
      </c>
      <c r="AQ1716" s="38">
        <v>4750.6000000000004</v>
      </c>
      <c r="AR1716" s="38">
        <v>4750.6000000000004</v>
      </c>
      <c r="AS1716" s="38">
        <v>4750.6000000000004</v>
      </c>
      <c r="AT1716" s="38">
        <v>4750.6000000000004</v>
      </c>
      <c r="AU1716" s="38">
        <v>4750.6000000000004</v>
      </c>
      <c r="AV1716" s="38">
        <v>4750.6000000000004</v>
      </c>
      <c r="AW1716" s="38">
        <v>4750.6000000000004</v>
      </c>
      <c r="AX1716" s="38">
        <v>4750.6000000000004</v>
      </c>
      <c r="AY1716" s="38">
        <v>4750.6000000000004</v>
      </c>
      <c r="AZ1716" s="38">
        <v>4750.6000000000004</v>
      </c>
      <c r="BA1716" s="38">
        <v>4750.6000000000004</v>
      </c>
      <c r="BB1716" s="38">
        <v>4750.6000000000004</v>
      </c>
      <c r="BC1716" s="38">
        <v>4750.6000000000004</v>
      </c>
      <c r="BD1716" s="38">
        <v>4750.6000000000004</v>
      </c>
      <c r="BE1716" s="38">
        <v>4750.6000000000004</v>
      </c>
      <c r="BF1716" s="38">
        <v>4750.6000000000004</v>
      </c>
      <c r="BG1716" s="38">
        <v>4750.6000000000004</v>
      </c>
      <c r="BH1716" s="38">
        <v>4750.6000000000004</v>
      </c>
      <c r="BI1716" s="38">
        <v>4750.6000000000004</v>
      </c>
      <c r="BJ1716" s="38">
        <v>4750.6000000000004</v>
      </c>
      <c r="BK1716" s="38">
        <v>4750.6000000000004</v>
      </c>
      <c r="BL1716" s="39">
        <v>4750.6000000000004</v>
      </c>
      <c r="BM1716" t="s">
        <v>100</v>
      </c>
    </row>
    <row r="1717" spans="1:65" x14ac:dyDescent="0.2">
      <c r="A1717" s="6"/>
      <c r="B1717" s="40" t="s">
        <v>15</v>
      </c>
      <c r="C1717" s="24" t="s">
        <v>74</v>
      </c>
      <c r="D1717" s="35">
        <v>13</v>
      </c>
      <c r="E1717" s="29">
        <v>13</v>
      </c>
      <c r="F1717" s="29">
        <v>97</v>
      </c>
      <c r="G1717" s="29">
        <v>97</v>
      </c>
      <c r="H1717" s="29">
        <v>152</v>
      </c>
      <c r="I1717" s="29">
        <v>265</v>
      </c>
      <c r="J1717" s="29">
        <v>284</v>
      </c>
      <c r="K1717" s="29">
        <v>348</v>
      </c>
      <c r="L1717" s="29">
        <v>395</v>
      </c>
      <c r="M1717" s="29">
        <v>420.7</v>
      </c>
      <c r="N1717" s="29">
        <v>422.7</v>
      </c>
      <c r="O1717" s="29">
        <v>509.7</v>
      </c>
      <c r="P1717" s="29">
        <v>702.7</v>
      </c>
      <c r="Q1717" s="29">
        <v>815.7</v>
      </c>
      <c r="R1717" s="29">
        <v>856.7</v>
      </c>
      <c r="S1717" s="29">
        <v>864.7</v>
      </c>
      <c r="T1717" s="29">
        <v>880.7</v>
      </c>
      <c r="U1717" s="29">
        <v>1204.7</v>
      </c>
      <c r="V1717" s="29">
        <v>1708</v>
      </c>
      <c r="W1717" s="29">
        <v>2442</v>
      </c>
      <c r="X1717" s="26">
        <v>0</v>
      </c>
      <c r="Y1717" s="26">
        <v>0</v>
      </c>
      <c r="Z1717" s="26">
        <v>0</v>
      </c>
      <c r="AA1717" s="26">
        <v>0</v>
      </c>
      <c r="AB1717" s="26">
        <v>0</v>
      </c>
      <c r="AC1717" s="26">
        <v>3100</v>
      </c>
      <c r="AD1717" s="26">
        <v>0</v>
      </c>
      <c r="AE1717" s="26">
        <v>0</v>
      </c>
      <c r="AF1717" s="26">
        <v>0</v>
      </c>
      <c r="AG1717" s="26">
        <v>0</v>
      </c>
      <c r="AH1717" s="26">
        <v>3330</v>
      </c>
      <c r="AI1717" s="26"/>
      <c r="AJ1717" s="26"/>
      <c r="AK1717" s="26"/>
      <c r="AL1717" s="26"/>
      <c r="AM1717" s="26"/>
      <c r="AN1717" s="26"/>
      <c r="AO1717" s="26"/>
      <c r="AP1717" s="26"/>
      <c r="AQ1717" s="26"/>
      <c r="AR1717" s="26"/>
      <c r="AS1717" s="26"/>
      <c r="AT1717" s="26"/>
      <c r="AU1717" s="26"/>
      <c r="AV1717" s="26"/>
      <c r="AW1717" s="26"/>
      <c r="AX1717" s="26"/>
      <c r="AY1717" s="26"/>
      <c r="AZ1717" s="26"/>
      <c r="BA1717" s="26"/>
      <c r="BB1717" s="26"/>
      <c r="BC1717" s="26"/>
      <c r="BD1717" s="26"/>
      <c r="BE1717" s="26"/>
      <c r="BF1717" s="26"/>
      <c r="BG1717" s="26"/>
      <c r="BH1717" s="26"/>
      <c r="BI1717" s="26"/>
      <c r="BJ1717" s="26"/>
      <c r="BK1717" s="26"/>
      <c r="BL1717" s="41"/>
      <c r="BM1717" t="s">
        <v>100</v>
      </c>
    </row>
    <row r="1718" spans="1:65" x14ac:dyDescent="0.2">
      <c r="A1718" s="6"/>
      <c r="B1718" s="40" t="s">
        <v>15</v>
      </c>
      <c r="C1718" s="24" t="s">
        <v>83</v>
      </c>
      <c r="D1718" s="25"/>
      <c r="E1718" s="26"/>
      <c r="F1718" s="26"/>
      <c r="G1718" s="26"/>
      <c r="H1718" s="26"/>
      <c r="I1718" s="26"/>
      <c r="J1718" s="26"/>
      <c r="K1718" s="26"/>
      <c r="L1718" s="26"/>
      <c r="M1718" s="26"/>
      <c r="N1718" s="26"/>
      <c r="O1718" s="26"/>
      <c r="P1718" s="26"/>
      <c r="Q1718" s="26"/>
      <c r="R1718" s="26"/>
      <c r="S1718" s="26"/>
      <c r="T1718" s="26"/>
      <c r="U1718" s="26"/>
      <c r="V1718" s="26"/>
      <c r="W1718" s="61"/>
      <c r="X1718" s="61"/>
      <c r="Y1718" s="61"/>
      <c r="Z1718" s="61"/>
      <c r="AA1718" s="61"/>
      <c r="AB1718" s="61"/>
      <c r="AC1718" s="61"/>
      <c r="AD1718" s="61"/>
      <c r="AE1718" s="61"/>
      <c r="AF1718" s="61"/>
      <c r="AG1718" s="61"/>
      <c r="AH1718" s="61"/>
      <c r="AI1718" s="44"/>
      <c r="AJ1718" s="44"/>
      <c r="AK1718" s="44"/>
      <c r="AL1718" s="44"/>
      <c r="AM1718" s="44"/>
      <c r="AN1718" s="44"/>
      <c r="AO1718" s="44"/>
      <c r="AP1718" s="44"/>
      <c r="AQ1718" s="44"/>
      <c r="AR1718" s="44"/>
      <c r="AS1718" s="44"/>
      <c r="AT1718" s="44"/>
      <c r="AU1718" s="44"/>
      <c r="AV1718" s="44"/>
      <c r="AW1718" s="44"/>
      <c r="AX1718" s="44"/>
      <c r="AY1718" s="44"/>
      <c r="AZ1718" s="44"/>
      <c r="BA1718" s="44"/>
      <c r="BB1718" s="44"/>
      <c r="BC1718" s="30"/>
      <c r="BD1718" s="30"/>
      <c r="BE1718" s="30"/>
      <c r="BF1718" s="30"/>
      <c r="BG1718" s="30"/>
      <c r="BH1718" s="30"/>
      <c r="BI1718" s="30"/>
      <c r="BJ1718" s="30"/>
      <c r="BK1718" s="30"/>
      <c r="BL1718" s="43"/>
      <c r="BM1718" t="s">
        <v>100</v>
      </c>
    </row>
    <row r="1719" spans="1:65" x14ac:dyDescent="0.2">
      <c r="A1719" s="6"/>
      <c r="B1719" s="40" t="s">
        <v>15</v>
      </c>
      <c r="C1719" s="24" t="s">
        <v>75</v>
      </c>
      <c r="D1719" s="25"/>
      <c r="E1719" s="26"/>
      <c r="F1719" s="26"/>
      <c r="G1719" s="26"/>
      <c r="H1719" s="26"/>
      <c r="I1719" s="26"/>
      <c r="J1719" s="26"/>
      <c r="K1719" s="26"/>
      <c r="L1719" s="26"/>
      <c r="M1719" s="26"/>
      <c r="N1719" s="26"/>
      <c r="O1719" s="26"/>
      <c r="P1719" s="26"/>
      <c r="Q1719" s="26"/>
      <c r="R1719" s="26"/>
      <c r="S1719" s="26"/>
      <c r="T1719" s="26"/>
      <c r="U1719" s="26"/>
      <c r="V1719" s="26"/>
      <c r="W1719" s="26"/>
      <c r="X1719" s="26"/>
      <c r="Y1719" s="26"/>
      <c r="Z1719" s="26"/>
      <c r="AA1719" s="26"/>
      <c r="AB1719" s="26"/>
      <c r="AC1719" s="26"/>
      <c r="AD1719" s="26"/>
      <c r="AE1719" s="26"/>
      <c r="AF1719" s="26"/>
      <c r="AG1719" s="26"/>
      <c r="AH1719" s="26"/>
      <c r="AI1719" s="26"/>
      <c r="AJ1719" s="26"/>
      <c r="AK1719" s="26"/>
      <c r="AL1719" s="26"/>
      <c r="AM1719" s="26"/>
      <c r="AN1719" s="26"/>
      <c r="AO1719" s="26"/>
      <c r="AP1719" s="26"/>
      <c r="AQ1719" s="26"/>
      <c r="AR1719" s="26"/>
      <c r="AS1719" s="26"/>
      <c r="AT1719" s="26"/>
      <c r="AU1719" s="26"/>
      <c r="AV1719" s="26"/>
      <c r="AW1719" s="26"/>
      <c r="AX1719" s="26"/>
      <c r="AY1719" s="26"/>
      <c r="AZ1719" s="26"/>
      <c r="BA1719" s="26"/>
      <c r="BB1719" s="26"/>
      <c r="BC1719" s="26"/>
      <c r="BD1719" s="26"/>
      <c r="BE1719" s="26"/>
      <c r="BF1719" s="26"/>
      <c r="BG1719" s="26"/>
      <c r="BH1719" s="26"/>
      <c r="BI1719" s="26"/>
      <c r="BJ1719" s="26"/>
      <c r="BK1719" s="26"/>
      <c r="BL1719" s="41"/>
      <c r="BM1719" t="s">
        <v>100</v>
      </c>
    </row>
    <row r="1720" spans="1:65" x14ac:dyDescent="0.2">
      <c r="A1720" s="6"/>
      <c r="B1720" s="40" t="s">
        <v>15</v>
      </c>
      <c r="C1720" s="24" t="s">
        <v>79</v>
      </c>
      <c r="D1720" s="25"/>
      <c r="E1720" s="26"/>
      <c r="F1720" s="26"/>
      <c r="G1720" s="26"/>
      <c r="H1720" s="26"/>
      <c r="I1720" s="26"/>
      <c r="J1720" s="26"/>
      <c r="K1720" s="26"/>
      <c r="L1720" s="26"/>
      <c r="M1720" s="26"/>
      <c r="N1720" s="26"/>
      <c r="O1720" s="26"/>
      <c r="P1720" s="26"/>
      <c r="Q1720" s="26"/>
      <c r="R1720" s="26"/>
      <c r="S1720" s="26"/>
      <c r="T1720" s="26"/>
      <c r="U1720" s="26"/>
      <c r="V1720" s="26"/>
      <c r="W1720" s="26"/>
      <c r="X1720" s="26"/>
      <c r="Y1720" s="26"/>
      <c r="Z1720" s="26"/>
      <c r="AA1720" s="26"/>
      <c r="AB1720" s="26"/>
      <c r="AC1720" s="26"/>
      <c r="AD1720" s="26"/>
      <c r="AE1720" s="26"/>
      <c r="AF1720" s="26"/>
      <c r="AG1720" s="26"/>
      <c r="AH1720" s="26"/>
      <c r="AI1720" s="26"/>
      <c r="AJ1720" s="26"/>
      <c r="AK1720" s="26"/>
      <c r="AL1720" s="26"/>
      <c r="AM1720" s="26"/>
      <c r="AN1720" s="26"/>
      <c r="AO1720" s="26"/>
      <c r="AP1720" s="26"/>
      <c r="AQ1720" s="26"/>
      <c r="AR1720" s="26"/>
      <c r="AS1720" s="26"/>
      <c r="AT1720" s="26"/>
      <c r="AU1720" s="26"/>
      <c r="AV1720" s="26"/>
      <c r="AW1720" s="26"/>
      <c r="AX1720" s="26"/>
      <c r="AY1720" s="26"/>
      <c r="AZ1720" s="26"/>
      <c r="BA1720" s="26"/>
      <c r="BB1720" s="26"/>
      <c r="BC1720" s="26"/>
      <c r="BD1720" s="26"/>
      <c r="BE1720" s="26"/>
      <c r="BF1720" s="26"/>
      <c r="BG1720" s="26"/>
      <c r="BH1720" s="26"/>
      <c r="BI1720" s="26"/>
      <c r="BJ1720" s="26"/>
      <c r="BK1720" s="26"/>
      <c r="BL1720" s="41"/>
      <c r="BM1720" t="s">
        <v>100</v>
      </c>
    </row>
    <row r="1721" spans="1:65" x14ac:dyDescent="0.2">
      <c r="A1721" s="6"/>
      <c r="B1721" s="40" t="s">
        <v>15</v>
      </c>
      <c r="C1721" s="24" t="s">
        <v>240</v>
      </c>
      <c r="D1721" s="25"/>
      <c r="E1721" s="26"/>
      <c r="F1721" s="26"/>
      <c r="G1721" s="26"/>
      <c r="H1721" s="26"/>
      <c r="I1721" s="26"/>
      <c r="J1721" s="26"/>
      <c r="K1721" s="26"/>
      <c r="L1721" s="26"/>
      <c r="M1721" s="26"/>
      <c r="N1721" s="26"/>
      <c r="O1721" s="26"/>
      <c r="P1721" s="26"/>
      <c r="Q1721" s="26"/>
      <c r="R1721" s="26"/>
      <c r="S1721" s="26"/>
      <c r="T1721" s="26"/>
      <c r="U1721" s="26"/>
      <c r="V1721" s="26"/>
      <c r="W1721" s="33">
        <v>687.2</v>
      </c>
      <c r="X1721" s="33">
        <v>1400.8</v>
      </c>
      <c r="Y1721" s="33">
        <v>907.8</v>
      </c>
      <c r="Z1721" s="33">
        <v>0</v>
      </c>
      <c r="AA1721" s="33">
        <v>0</v>
      </c>
      <c r="AB1721" s="33">
        <v>0</v>
      </c>
      <c r="AC1721" s="33">
        <v>0</v>
      </c>
      <c r="AD1721" s="33">
        <v>0</v>
      </c>
      <c r="AE1721" s="33">
        <v>0</v>
      </c>
      <c r="AF1721" s="33">
        <v>0</v>
      </c>
      <c r="AG1721" s="33">
        <v>0</v>
      </c>
      <c r="AH1721" s="33">
        <v>0</v>
      </c>
      <c r="AI1721" s="26"/>
      <c r="AJ1721" s="26"/>
      <c r="AK1721" s="26"/>
      <c r="AL1721" s="26"/>
      <c r="AM1721" s="26"/>
      <c r="AN1721" s="26"/>
      <c r="AO1721" s="26"/>
      <c r="AP1721" s="26"/>
      <c r="AQ1721" s="26"/>
      <c r="AR1721" s="26"/>
      <c r="AS1721" s="26"/>
      <c r="AT1721" s="26"/>
      <c r="AU1721" s="26"/>
      <c r="AV1721" s="26"/>
      <c r="AW1721" s="26"/>
      <c r="AX1721" s="26"/>
      <c r="AY1721" s="26"/>
      <c r="AZ1721" s="26"/>
      <c r="BA1721" s="26"/>
      <c r="BB1721" s="26"/>
      <c r="BC1721" s="26"/>
      <c r="BD1721" s="26"/>
      <c r="BE1721" s="26"/>
      <c r="BF1721" s="26"/>
      <c r="BG1721" s="26"/>
      <c r="BH1721" s="26"/>
      <c r="BI1721" s="26"/>
      <c r="BJ1721" s="26"/>
      <c r="BK1721" s="26"/>
      <c r="BL1721" s="41"/>
      <c r="BM1721" t="s">
        <v>100</v>
      </c>
    </row>
    <row r="1722" spans="1:65" x14ac:dyDescent="0.2">
      <c r="A1722" s="6"/>
      <c r="B1722" s="40" t="s">
        <v>15</v>
      </c>
      <c r="C1722" s="24" t="s">
        <v>78</v>
      </c>
      <c r="D1722" s="25"/>
      <c r="E1722" s="26"/>
      <c r="F1722" s="26"/>
      <c r="G1722" s="26"/>
      <c r="H1722" s="26"/>
      <c r="I1722" s="26"/>
      <c r="J1722" s="26"/>
      <c r="K1722" s="26"/>
      <c r="L1722" s="26"/>
      <c r="M1722" s="26"/>
      <c r="N1722" s="26"/>
      <c r="O1722" s="26"/>
      <c r="P1722" s="26"/>
      <c r="Q1722" s="26"/>
      <c r="R1722" s="26"/>
      <c r="S1722" s="26"/>
      <c r="T1722" s="26"/>
      <c r="U1722" s="26"/>
      <c r="V1722" s="26"/>
      <c r="W1722" s="26"/>
      <c r="X1722" s="26"/>
      <c r="Y1722" s="26"/>
      <c r="Z1722" s="26"/>
      <c r="AA1722" s="26"/>
      <c r="AB1722" s="26"/>
      <c r="AC1722" s="26"/>
      <c r="AD1722" s="26"/>
      <c r="AE1722" s="26"/>
      <c r="AF1722" s="26"/>
      <c r="AG1722" s="26"/>
      <c r="AH1722" s="26"/>
      <c r="AI1722" s="26"/>
      <c r="AJ1722" s="26"/>
      <c r="AK1722" s="26"/>
      <c r="AL1722" s="26"/>
      <c r="AM1722" s="26"/>
      <c r="AN1722" s="26"/>
      <c r="AO1722" s="26"/>
      <c r="AP1722" s="26"/>
      <c r="AQ1722" s="26"/>
      <c r="AR1722" s="26"/>
      <c r="AS1722" s="26"/>
      <c r="AT1722" s="26"/>
      <c r="AU1722" s="26"/>
      <c r="AV1722" s="26"/>
      <c r="AW1722" s="26"/>
      <c r="AX1722" s="26"/>
      <c r="AY1722" s="26"/>
      <c r="AZ1722" s="26"/>
      <c r="BA1722" s="26"/>
      <c r="BB1722" s="26"/>
      <c r="BC1722" s="26"/>
      <c r="BD1722" s="26"/>
      <c r="BE1722" s="26"/>
      <c r="BF1722" s="26"/>
      <c r="BG1722" s="26"/>
      <c r="BH1722" s="26"/>
      <c r="BI1722" s="26"/>
      <c r="BJ1722" s="26"/>
      <c r="BK1722" s="26"/>
      <c r="BL1722" s="41"/>
      <c r="BM1722" t="s">
        <v>100</v>
      </c>
    </row>
    <row r="1723" spans="1:65" x14ac:dyDescent="0.2">
      <c r="A1723" s="6"/>
      <c r="B1723" s="40" t="s">
        <v>15</v>
      </c>
      <c r="C1723" s="31" t="s">
        <v>1</v>
      </c>
      <c r="D1723" s="27">
        <v>0</v>
      </c>
      <c r="E1723" s="28">
        <v>0</v>
      </c>
      <c r="F1723" s="28">
        <v>0</v>
      </c>
      <c r="G1723" s="28">
        <v>0</v>
      </c>
      <c r="H1723" s="28">
        <v>0</v>
      </c>
      <c r="I1723" s="28">
        <v>0</v>
      </c>
      <c r="J1723" s="28">
        <v>0</v>
      </c>
      <c r="K1723" s="28">
        <v>0</v>
      </c>
      <c r="L1723" s="28">
        <v>0</v>
      </c>
      <c r="M1723" s="28">
        <v>2.2999999999999998</v>
      </c>
      <c r="N1723" s="28">
        <v>2.2999999999999998</v>
      </c>
      <c r="O1723" s="28">
        <v>2.2999999999999998</v>
      </c>
      <c r="P1723" s="28">
        <v>2.2999999999999998</v>
      </c>
      <c r="Q1723" s="28">
        <v>2.2999999999999998</v>
      </c>
      <c r="R1723" s="28">
        <v>2.2999999999999998</v>
      </c>
      <c r="S1723" s="28">
        <v>2.2999999999999998</v>
      </c>
      <c r="T1723" s="28">
        <v>2.2999999999999998</v>
      </c>
      <c r="U1723" s="28">
        <v>2.2999999999999998</v>
      </c>
      <c r="V1723" s="28">
        <v>2.2999999999999998</v>
      </c>
      <c r="W1723" s="28">
        <v>2.2999999999999998</v>
      </c>
      <c r="X1723" s="28">
        <v>2.2999999999999998</v>
      </c>
      <c r="Y1723" s="28">
        <v>2.2999999999999998</v>
      </c>
      <c r="Z1723" s="28">
        <v>2.2999999999999998</v>
      </c>
      <c r="AA1723" s="28">
        <v>2.2999999999999998</v>
      </c>
      <c r="AB1723" s="28">
        <v>2.2999999999999998</v>
      </c>
      <c r="AC1723" s="28">
        <v>2.2999999999999998</v>
      </c>
      <c r="AD1723" s="28">
        <v>2.2999999999999998</v>
      </c>
      <c r="AE1723" s="28">
        <v>2.2999999999999998</v>
      </c>
      <c r="AF1723" s="28">
        <v>2.2999999999999998</v>
      </c>
      <c r="AG1723" s="28">
        <v>2.2999999999999998</v>
      </c>
      <c r="AH1723" s="28">
        <v>2.2999999999999998</v>
      </c>
      <c r="AI1723" s="28">
        <v>2.2999999999999998</v>
      </c>
      <c r="AJ1723" s="28">
        <v>2.2999999999999998</v>
      </c>
      <c r="AK1723" s="28">
        <v>2.2999999999999998</v>
      </c>
      <c r="AL1723" s="28">
        <v>2.2999999999999998</v>
      </c>
      <c r="AM1723" s="28">
        <v>2.2999999999999998</v>
      </c>
      <c r="AN1723" s="28">
        <v>2.2999999999999998</v>
      </c>
      <c r="AO1723" s="28">
        <v>2.2999999999999998</v>
      </c>
      <c r="AP1723" s="28">
        <v>2.2999999999999998</v>
      </c>
      <c r="AQ1723" s="28">
        <v>2.2999999999999998</v>
      </c>
      <c r="AR1723" s="28">
        <v>2.2999999999999998</v>
      </c>
      <c r="AS1723" s="28">
        <v>2.2999999999999998</v>
      </c>
      <c r="AT1723" s="28">
        <v>2.2999999999999998</v>
      </c>
      <c r="AU1723" s="28">
        <v>2.2999999999999998</v>
      </c>
      <c r="AV1723" s="28">
        <v>2.2999999999999998</v>
      </c>
      <c r="AW1723" s="28">
        <v>2.2999999999999998</v>
      </c>
      <c r="AX1723" s="28">
        <v>2.2999999999999998</v>
      </c>
      <c r="AY1723" s="28">
        <v>2.2999999999999998</v>
      </c>
      <c r="AZ1723" s="28">
        <v>2.2999999999999998</v>
      </c>
      <c r="BA1723" s="28">
        <v>2.2999999999999998</v>
      </c>
      <c r="BB1723" s="28">
        <v>2.2999999999999998</v>
      </c>
      <c r="BC1723" s="28">
        <v>2.2999999999999998</v>
      </c>
      <c r="BD1723" s="28">
        <v>2.2999999999999998</v>
      </c>
      <c r="BE1723" s="28">
        <v>2.2999999999999998</v>
      </c>
      <c r="BF1723" s="28">
        <v>2.2999999999999998</v>
      </c>
      <c r="BG1723" s="28">
        <v>2.2999999999999998</v>
      </c>
      <c r="BH1723" s="28">
        <v>2.2999999999999998</v>
      </c>
      <c r="BI1723" s="28">
        <v>2.2999999999999998</v>
      </c>
      <c r="BJ1723" s="28">
        <v>2.2999999999999998</v>
      </c>
      <c r="BK1723" s="28">
        <v>2.2999999999999998</v>
      </c>
      <c r="BL1723" s="42">
        <v>2.2999999999999998</v>
      </c>
      <c r="BM1723" t="s">
        <v>100</v>
      </c>
    </row>
    <row r="1724" spans="1:65" x14ac:dyDescent="0.2">
      <c r="A1724" s="6"/>
      <c r="B1724" s="40" t="s">
        <v>15</v>
      </c>
      <c r="C1724" s="24" t="s">
        <v>74</v>
      </c>
      <c r="D1724" s="35">
        <v>0</v>
      </c>
      <c r="E1724" s="29">
        <v>0</v>
      </c>
      <c r="F1724" s="29">
        <v>0</v>
      </c>
      <c r="G1724" s="29">
        <v>0</v>
      </c>
      <c r="H1724" s="29">
        <v>0</v>
      </c>
      <c r="I1724" s="29">
        <v>0</v>
      </c>
      <c r="J1724" s="29">
        <v>0</v>
      </c>
      <c r="K1724" s="29">
        <v>0</v>
      </c>
      <c r="L1724" s="29">
        <v>0</v>
      </c>
      <c r="M1724" s="29">
        <v>2.2999999999999998</v>
      </c>
      <c r="N1724" s="29">
        <v>2.2999999999999998</v>
      </c>
      <c r="O1724" s="29">
        <v>2.2999999999999998</v>
      </c>
      <c r="P1724" s="29">
        <v>2.2999999999999998</v>
      </c>
      <c r="Q1724" s="29">
        <v>2.2999999999999998</v>
      </c>
      <c r="R1724" s="29">
        <v>2.2999999999999998</v>
      </c>
      <c r="S1724" s="29">
        <v>2.2999999999999998</v>
      </c>
      <c r="T1724" s="29">
        <v>2.2999999999999998</v>
      </c>
      <c r="U1724" s="29">
        <v>2.2999999999999998</v>
      </c>
      <c r="V1724" s="29">
        <v>2.2999999999999998</v>
      </c>
      <c r="W1724" s="29">
        <v>2.2999999999999998</v>
      </c>
      <c r="X1724" s="26">
        <v>0</v>
      </c>
      <c r="Y1724" s="26">
        <v>0</v>
      </c>
      <c r="Z1724" s="26">
        <v>0</v>
      </c>
      <c r="AA1724" s="26">
        <v>0</v>
      </c>
      <c r="AB1724" s="26">
        <v>0</v>
      </c>
      <c r="AC1724" s="26">
        <v>0</v>
      </c>
      <c r="AD1724" s="26">
        <v>0</v>
      </c>
      <c r="AE1724" s="26">
        <v>0</v>
      </c>
      <c r="AF1724" s="26">
        <v>0</v>
      </c>
      <c r="AG1724" s="26">
        <v>0</v>
      </c>
      <c r="AH1724" s="26">
        <v>0</v>
      </c>
      <c r="AI1724" s="26"/>
      <c r="AJ1724" s="26"/>
      <c r="AK1724" s="26"/>
      <c r="AL1724" s="26"/>
      <c r="AM1724" s="26"/>
      <c r="AN1724" s="26"/>
      <c r="AO1724" s="26"/>
      <c r="AP1724" s="26"/>
      <c r="AQ1724" s="26"/>
      <c r="AR1724" s="26"/>
      <c r="AS1724" s="26"/>
      <c r="AT1724" s="26"/>
      <c r="AU1724" s="26"/>
      <c r="AV1724" s="26"/>
      <c r="AW1724" s="26"/>
      <c r="AX1724" s="26"/>
      <c r="AY1724" s="26"/>
      <c r="AZ1724" s="26"/>
      <c r="BA1724" s="26"/>
      <c r="BB1724" s="26"/>
      <c r="BC1724" s="26"/>
      <c r="BD1724" s="26"/>
      <c r="BE1724" s="26"/>
      <c r="BF1724" s="26"/>
      <c r="BG1724" s="26"/>
      <c r="BH1724" s="26"/>
      <c r="BI1724" s="26"/>
      <c r="BJ1724" s="26"/>
      <c r="BK1724" s="26"/>
      <c r="BL1724" s="41"/>
      <c r="BM1724" t="s">
        <v>100</v>
      </c>
    </row>
    <row r="1725" spans="1:65" x14ac:dyDescent="0.2">
      <c r="A1725" s="6"/>
      <c r="B1725" s="40" t="s">
        <v>15</v>
      </c>
      <c r="C1725" s="24" t="s">
        <v>83</v>
      </c>
      <c r="D1725" s="25"/>
      <c r="E1725" s="26"/>
      <c r="F1725" s="26"/>
      <c r="G1725" s="26"/>
      <c r="H1725" s="26"/>
      <c r="I1725" s="26"/>
      <c r="J1725" s="26"/>
      <c r="K1725" s="26"/>
      <c r="L1725" s="26"/>
      <c r="M1725" s="26"/>
      <c r="N1725" s="26"/>
      <c r="O1725" s="26"/>
      <c r="P1725" s="26"/>
      <c r="Q1725" s="26"/>
      <c r="R1725" s="26"/>
      <c r="S1725" s="26"/>
      <c r="T1725" s="26"/>
      <c r="U1725" s="26"/>
      <c r="V1725" s="26"/>
      <c r="W1725" s="61"/>
      <c r="X1725" s="61"/>
      <c r="Y1725" s="61"/>
      <c r="Z1725" s="61"/>
      <c r="AA1725" s="61"/>
      <c r="AB1725" s="61"/>
      <c r="AC1725" s="61"/>
      <c r="AD1725" s="61"/>
      <c r="AE1725" s="61"/>
      <c r="AF1725" s="61"/>
      <c r="AG1725" s="61"/>
      <c r="AH1725" s="61"/>
      <c r="AI1725" s="30"/>
      <c r="AJ1725" s="30"/>
      <c r="AK1725" s="30"/>
      <c r="AL1725" s="30"/>
      <c r="AM1725" s="30"/>
      <c r="AN1725" s="30"/>
      <c r="AO1725" s="30"/>
      <c r="AP1725" s="30"/>
      <c r="AQ1725" s="30"/>
      <c r="AR1725" s="30"/>
      <c r="AS1725" s="30"/>
      <c r="AT1725" s="30"/>
      <c r="AU1725" s="30"/>
      <c r="AV1725" s="30"/>
      <c r="AW1725" s="30"/>
      <c r="AX1725" s="30"/>
      <c r="AY1725" s="30"/>
      <c r="AZ1725" s="30"/>
      <c r="BA1725" s="30"/>
      <c r="BB1725" s="30"/>
      <c r="BC1725" s="30"/>
      <c r="BD1725" s="30"/>
      <c r="BE1725" s="30"/>
      <c r="BF1725" s="30"/>
      <c r="BG1725" s="30"/>
      <c r="BH1725" s="30"/>
      <c r="BI1725" s="30"/>
      <c r="BJ1725" s="30"/>
      <c r="BK1725" s="30"/>
      <c r="BL1725" s="43"/>
      <c r="BM1725" t="s">
        <v>100</v>
      </c>
    </row>
    <row r="1726" spans="1:65" x14ac:dyDescent="0.2">
      <c r="A1726" s="6"/>
      <c r="B1726" s="40" t="s">
        <v>15</v>
      </c>
      <c r="C1726" s="24" t="s">
        <v>75</v>
      </c>
      <c r="D1726" s="25"/>
      <c r="E1726" s="26"/>
      <c r="F1726" s="26"/>
      <c r="G1726" s="26"/>
      <c r="H1726" s="26"/>
      <c r="I1726" s="26"/>
      <c r="J1726" s="26"/>
      <c r="K1726" s="26"/>
      <c r="L1726" s="26"/>
      <c r="M1726" s="26"/>
      <c r="N1726" s="26"/>
      <c r="O1726" s="26"/>
      <c r="P1726" s="26"/>
      <c r="Q1726" s="26"/>
      <c r="R1726" s="26"/>
      <c r="S1726" s="26"/>
      <c r="T1726" s="26"/>
      <c r="U1726" s="26"/>
      <c r="V1726" s="26"/>
      <c r="W1726" s="26"/>
      <c r="X1726" s="26"/>
      <c r="Y1726" s="26"/>
      <c r="Z1726" s="26"/>
      <c r="AA1726" s="26"/>
      <c r="AB1726" s="26"/>
      <c r="AC1726" s="26"/>
      <c r="AD1726" s="26"/>
      <c r="AE1726" s="26"/>
      <c r="AF1726" s="26"/>
      <c r="AG1726" s="26"/>
      <c r="AH1726" s="26"/>
      <c r="AI1726" s="26"/>
      <c r="AJ1726" s="26"/>
      <c r="AK1726" s="26"/>
      <c r="AL1726" s="26"/>
      <c r="AM1726" s="26"/>
      <c r="AN1726" s="26"/>
      <c r="AO1726" s="26"/>
      <c r="AP1726" s="26"/>
      <c r="AQ1726" s="26"/>
      <c r="AR1726" s="26"/>
      <c r="AS1726" s="26"/>
      <c r="AT1726" s="26"/>
      <c r="AU1726" s="26"/>
      <c r="AV1726" s="26"/>
      <c r="AW1726" s="26"/>
      <c r="AX1726" s="26"/>
      <c r="AY1726" s="26"/>
      <c r="AZ1726" s="26"/>
      <c r="BA1726" s="26"/>
      <c r="BB1726" s="26"/>
      <c r="BC1726" s="26"/>
      <c r="BD1726" s="26"/>
      <c r="BE1726" s="26"/>
      <c r="BF1726" s="26"/>
      <c r="BG1726" s="26"/>
      <c r="BH1726" s="26"/>
      <c r="BI1726" s="26"/>
      <c r="BJ1726" s="26"/>
      <c r="BK1726" s="26"/>
      <c r="BL1726" s="41"/>
      <c r="BM1726" t="s">
        <v>100</v>
      </c>
    </row>
    <row r="1727" spans="1:65" x14ac:dyDescent="0.2">
      <c r="A1727" s="6"/>
      <c r="B1727" s="40" t="s">
        <v>15</v>
      </c>
      <c r="C1727" s="24" t="s">
        <v>79</v>
      </c>
      <c r="D1727" s="25"/>
      <c r="E1727" s="26"/>
      <c r="F1727" s="26"/>
      <c r="G1727" s="26"/>
      <c r="H1727" s="26"/>
      <c r="I1727" s="26"/>
      <c r="J1727" s="26"/>
      <c r="K1727" s="26"/>
      <c r="L1727" s="26"/>
      <c r="M1727" s="26"/>
      <c r="N1727" s="26"/>
      <c r="O1727" s="26"/>
      <c r="P1727" s="26"/>
      <c r="Q1727" s="26"/>
      <c r="R1727" s="26"/>
      <c r="S1727" s="26"/>
      <c r="T1727" s="26"/>
      <c r="U1727" s="26"/>
      <c r="V1727" s="26"/>
      <c r="W1727" s="26"/>
      <c r="X1727" s="26"/>
      <c r="Y1727" s="26"/>
      <c r="Z1727" s="26"/>
      <c r="AA1727" s="26"/>
      <c r="AB1727" s="26"/>
      <c r="AC1727" s="26"/>
      <c r="AD1727" s="26"/>
      <c r="AE1727" s="26"/>
      <c r="AF1727" s="26"/>
      <c r="AG1727" s="26"/>
      <c r="AH1727" s="26"/>
      <c r="AI1727" s="26"/>
      <c r="AJ1727" s="26"/>
      <c r="AK1727" s="26"/>
      <c r="AL1727" s="26"/>
      <c r="AM1727" s="26"/>
      <c r="AN1727" s="26"/>
      <c r="AO1727" s="26"/>
      <c r="AP1727" s="26"/>
      <c r="AQ1727" s="26"/>
      <c r="AR1727" s="26"/>
      <c r="AS1727" s="26"/>
      <c r="AT1727" s="26"/>
      <c r="AU1727" s="26"/>
      <c r="AV1727" s="26"/>
      <c r="AW1727" s="26"/>
      <c r="AX1727" s="26"/>
      <c r="AY1727" s="26"/>
      <c r="AZ1727" s="26"/>
      <c r="BA1727" s="26"/>
      <c r="BB1727" s="26"/>
      <c r="BC1727" s="26"/>
      <c r="BD1727" s="26"/>
      <c r="BE1727" s="26"/>
      <c r="BF1727" s="26"/>
      <c r="BG1727" s="26"/>
      <c r="BH1727" s="26"/>
      <c r="BI1727" s="26"/>
      <c r="BJ1727" s="26"/>
      <c r="BK1727" s="26"/>
      <c r="BL1727" s="41"/>
      <c r="BM1727" t="s">
        <v>100</v>
      </c>
    </row>
    <row r="1728" spans="1:65" x14ac:dyDescent="0.2">
      <c r="A1728" s="6"/>
      <c r="B1728" s="40" t="s">
        <v>15</v>
      </c>
      <c r="C1728" s="24" t="s">
        <v>240</v>
      </c>
      <c r="D1728" s="25"/>
      <c r="E1728" s="26"/>
      <c r="F1728" s="26"/>
      <c r="G1728" s="26"/>
      <c r="H1728" s="26"/>
      <c r="I1728" s="26"/>
      <c r="J1728" s="26"/>
      <c r="K1728" s="26"/>
      <c r="L1728" s="26"/>
      <c r="M1728" s="26"/>
      <c r="N1728" s="26"/>
      <c r="O1728" s="26"/>
      <c r="P1728" s="26"/>
      <c r="Q1728" s="26"/>
      <c r="R1728" s="26"/>
      <c r="S1728" s="26"/>
      <c r="T1728" s="26"/>
      <c r="U1728" s="26"/>
      <c r="V1728" s="26"/>
      <c r="W1728" s="33">
        <v>0</v>
      </c>
      <c r="X1728" s="33">
        <v>0</v>
      </c>
      <c r="Y1728" s="33">
        <v>0</v>
      </c>
      <c r="Z1728" s="33">
        <v>0</v>
      </c>
      <c r="AA1728" s="33">
        <v>0</v>
      </c>
      <c r="AB1728" s="33">
        <v>0</v>
      </c>
      <c r="AC1728" s="33">
        <v>0</v>
      </c>
      <c r="AD1728" s="33">
        <v>0</v>
      </c>
      <c r="AE1728" s="33">
        <v>0</v>
      </c>
      <c r="AF1728" s="33">
        <v>0</v>
      </c>
      <c r="AG1728" s="33">
        <v>0</v>
      </c>
      <c r="AH1728" s="33">
        <v>0</v>
      </c>
      <c r="AI1728" s="26"/>
      <c r="AJ1728" s="26"/>
      <c r="AK1728" s="26"/>
      <c r="AL1728" s="26"/>
      <c r="AM1728" s="26"/>
      <c r="AN1728" s="26"/>
      <c r="AO1728" s="26"/>
      <c r="AP1728" s="26"/>
      <c r="AQ1728" s="26"/>
      <c r="AR1728" s="26"/>
      <c r="AS1728" s="26"/>
      <c r="AT1728" s="26"/>
      <c r="AU1728" s="26"/>
      <c r="AV1728" s="26"/>
      <c r="AW1728" s="26"/>
      <c r="AX1728" s="26"/>
      <c r="AY1728" s="26"/>
      <c r="AZ1728" s="26"/>
      <c r="BA1728" s="26"/>
      <c r="BB1728" s="26"/>
      <c r="BC1728" s="26"/>
      <c r="BD1728" s="26"/>
      <c r="BE1728" s="26"/>
      <c r="BF1728" s="26"/>
      <c r="BG1728" s="26"/>
      <c r="BH1728" s="26"/>
      <c r="BI1728" s="26"/>
      <c r="BJ1728" s="26"/>
      <c r="BK1728" s="26"/>
      <c r="BL1728" s="41"/>
      <c r="BM1728" t="s">
        <v>100</v>
      </c>
    </row>
    <row r="1729" spans="1:65" x14ac:dyDescent="0.2">
      <c r="A1729" s="6"/>
      <c r="B1729" s="40" t="s">
        <v>15</v>
      </c>
      <c r="C1729" s="24" t="s">
        <v>78</v>
      </c>
      <c r="D1729" s="25"/>
      <c r="E1729" s="26"/>
      <c r="F1729" s="26"/>
      <c r="G1729" s="26"/>
      <c r="H1729" s="26"/>
      <c r="I1729" s="26"/>
      <c r="J1729" s="26"/>
      <c r="K1729" s="26"/>
      <c r="L1729" s="26"/>
      <c r="M1729" s="26"/>
      <c r="N1729" s="26"/>
      <c r="O1729" s="26"/>
      <c r="P1729" s="26"/>
      <c r="Q1729" s="26"/>
      <c r="R1729" s="26"/>
      <c r="S1729" s="26"/>
      <c r="T1729" s="26"/>
      <c r="U1729" s="26"/>
      <c r="V1729" s="26"/>
      <c r="W1729" s="26"/>
      <c r="X1729" s="26"/>
      <c r="Y1729" s="26"/>
      <c r="Z1729" s="26"/>
      <c r="AA1729" s="26"/>
      <c r="AB1729" s="26"/>
      <c r="AC1729" s="26"/>
      <c r="AD1729" s="26"/>
      <c r="AE1729" s="26"/>
      <c r="AF1729" s="26"/>
      <c r="AG1729" s="26"/>
      <c r="AH1729" s="26"/>
      <c r="AI1729" s="26"/>
      <c r="AJ1729" s="26"/>
      <c r="AK1729" s="26"/>
      <c r="AL1729" s="26"/>
      <c r="AM1729" s="26"/>
      <c r="AN1729" s="26"/>
      <c r="AO1729" s="26"/>
      <c r="AP1729" s="26"/>
      <c r="AQ1729" s="26"/>
      <c r="AR1729" s="26"/>
      <c r="AS1729" s="26"/>
      <c r="AT1729" s="26"/>
      <c r="AU1729" s="26"/>
      <c r="AV1729" s="26"/>
      <c r="AW1729" s="26"/>
      <c r="AX1729" s="26"/>
      <c r="AY1729" s="26"/>
      <c r="AZ1729" s="26"/>
      <c r="BA1729" s="26"/>
      <c r="BB1729" s="26"/>
      <c r="BC1729" s="26"/>
      <c r="BD1729" s="26"/>
      <c r="BE1729" s="26"/>
      <c r="BF1729" s="26"/>
      <c r="BG1729" s="26"/>
      <c r="BH1729" s="26"/>
      <c r="BI1729" s="26"/>
      <c r="BJ1729" s="26"/>
      <c r="BK1729" s="26"/>
      <c r="BL1729" s="41"/>
      <c r="BM1729" t="s">
        <v>100</v>
      </c>
    </row>
    <row r="1730" spans="1:65" x14ac:dyDescent="0.2">
      <c r="A1730" s="6"/>
      <c r="B1730" s="40" t="s">
        <v>15</v>
      </c>
      <c r="C1730" s="31" t="s">
        <v>36</v>
      </c>
      <c r="D1730" s="27">
        <v>6</v>
      </c>
      <c r="E1730" s="28">
        <v>6</v>
      </c>
      <c r="F1730" s="28">
        <v>6</v>
      </c>
      <c r="G1730" s="28">
        <v>7</v>
      </c>
      <c r="H1730" s="28">
        <v>7</v>
      </c>
      <c r="I1730" s="28">
        <v>7</v>
      </c>
      <c r="J1730" s="28">
        <v>8</v>
      </c>
      <c r="K1730" s="28">
        <v>8</v>
      </c>
      <c r="L1730" s="28">
        <v>8.3000000000000007</v>
      </c>
      <c r="M1730" s="28">
        <v>8.6999999999999993</v>
      </c>
      <c r="N1730" s="28">
        <v>9.1</v>
      </c>
      <c r="O1730" s="28">
        <v>9.5</v>
      </c>
      <c r="P1730" s="28">
        <v>10</v>
      </c>
      <c r="Q1730" s="28">
        <v>11</v>
      </c>
      <c r="R1730" s="28">
        <v>13</v>
      </c>
      <c r="S1730" s="28">
        <v>15</v>
      </c>
      <c r="T1730" s="28">
        <v>26.7</v>
      </c>
      <c r="U1730" s="28">
        <v>44.9</v>
      </c>
      <c r="V1730" s="28">
        <v>68.400000000000006</v>
      </c>
      <c r="W1730" s="28">
        <v>90.4</v>
      </c>
      <c r="X1730" s="28">
        <v>118.54545454545456</v>
      </c>
      <c r="Y1730" s="28">
        <v>146.69090909090912</v>
      </c>
      <c r="Z1730" s="28">
        <v>174.83636363636367</v>
      </c>
      <c r="AA1730" s="28">
        <v>202.98181818181823</v>
      </c>
      <c r="AB1730" s="28">
        <v>231.12727272727278</v>
      </c>
      <c r="AC1730" s="28">
        <v>259.27272727272731</v>
      </c>
      <c r="AD1730" s="28">
        <v>287.41818181818184</v>
      </c>
      <c r="AE1730" s="28">
        <v>315.56363636363636</v>
      </c>
      <c r="AF1730" s="28">
        <v>343.70909090909089</v>
      </c>
      <c r="AG1730" s="28">
        <v>371.85454545454542</v>
      </c>
      <c r="AH1730" s="28">
        <v>399.99999999999994</v>
      </c>
      <c r="AI1730" s="28">
        <v>399.99999999999994</v>
      </c>
      <c r="AJ1730" s="28">
        <v>399.99999999999994</v>
      </c>
      <c r="AK1730" s="28">
        <v>399.99999999999994</v>
      </c>
      <c r="AL1730" s="28">
        <v>399.99999999999994</v>
      </c>
      <c r="AM1730" s="28">
        <v>399.99999999999994</v>
      </c>
      <c r="AN1730" s="28">
        <v>399.99999999999994</v>
      </c>
      <c r="AO1730" s="28">
        <v>399.99999999999994</v>
      </c>
      <c r="AP1730" s="28">
        <v>399.99999999999994</v>
      </c>
      <c r="AQ1730" s="28">
        <v>399.99999999999994</v>
      </c>
      <c r="AR1730" s="28">
        <v>399.99999999999994</v>
      </c>
      <c r="AS1730" s="28">
        <v>399.99999999999994</v>
      </c>
      <c r="AT1730" s="28">
        <v>399.99999999999994</v>
      </c>
      <c r="AU1730" s="28">
        <v>399.99999999999994</v>
      </c>
      <c r="AV1730" s="28">
        <v>399.99999999999994</v>
      </c>
      <c r="AW1730" s="28">
        <v>399.99999999999994</v>
      </c>
      <c r="AX1730" s="28">
        <v>399.99999999999994</v>
      </c>
      <c r="AY1730" s="28">
        <v>399.99999999999994</v>
      </c>
      <c r="AZ1730" s="28">
        <v>399.99999999999994</v>
      </c>
      <c r="BA1730" s="28">
        <v>399.99999999999994</v>
      </c>
      <c r="BB1730" s="28">
        <v>399.99999999999994</v>
      </c>
      <c r="BC1730" s="28">
        <v>399.99999999999994</v>
      </c>
      <c r="BD1730" s="28">
        <v>399.99999999999994</v>
      </c>
      <c r="BE1730" s="28">
        <v>399.99999999999994</v>
      </c>
      <c r="BF1730" s="28">
        <v>399.99999999999994</v>
      </c>
      <c r="BG1730" s="28">
        <v>399.99999999999994</v>
      </c>
      <c r="BH1730" s="28">
        <v>399.99999999999994</v>
      </c>
      <c r="BI1730" s="28">
        <v>399.99999999999994</v>
      </c>
      <c r="BJ1730" s="28">
        <v>399.99999999999994</v>
      </c>
      <c r="BK1730" s="28">
        <v>399.99999999999994</v>
      </c>
      <c r="BL1730" s="42">
        <v>399.99999999999994</v>
      </c>
      <c r="BM1730" t="s">
        <v>100</v>
      </c>
    </row>
    <row r="1731" spans="1:65" x14ac:dyDescent="0.2">
      <c r="A1731" s="6"/>
      <c r="B1731" s="40" t="s">
        <v>15</v>
      </c>
      <c r="C1731" s="24" t="s">
        <v>74</v>
      </c>
      <c r="D1731" s="35">
        <v>6</v>
      </c>
      <c r="E1731" s="29">
        <v>6</v>
      </c>
      <c r="F1731" s="29">
        <v>6</v>
      </c>
      <c r="G1731" s="29">
        <v>7</v>
      </c>
      <c r="H1731" s="29">
        <v>7</v>
      </c>
      <c r="I1731" s="29">
        <v>7</v>
      </c>
      <c r="J1731" s="29">
        <v>8</v>
      </c>
      <c r="K1731" s="29">
        <v>8</v>
      </c>
      <c r="L1731" s="29">
        <v>8.3000000000000007</v>
      </c>
      <c r="M1731" s="29">
        <v>8.6999999999999993</v>
      </c>
      <c r="N1731" s="29">
        <v>9.1</v>
      </c>
      <c r="O1731" s="29">
        <v>9.5</v>
      </c>
      <c r="P1731" s="29">
        <v>10</v>
      </c>
      <c r="Q1731" s="29">
        <v>11</v>
      </c>
      <c r="R1731" s="29">
        <v>13</v>
      </c>
      <c r="S1731" s="29">
        <v>15</v>
      </c>
      <c r="T1731" s="29">
        <v>26.7</v>
      </c>
      <c r="U1731" s="29">
        <v>44.9</v>
      </c>
      <c r="V1731" s="29">
        <v>68.400000000000006</v>
      </c>
      <c r="W1731" s="29">
        <v>90.4</v>
      </c>
      <c r="X1731" s="26">
        <v>0</v>
      </c>
      <c r="Y1731" s="26">
        <v>0</v>
      </c>
      <c r="Z1731" s="26">
        <v>0</v>
      </c>
      <c r="AA1731" s="26">
        <v>0</v>
      </c>
      <c r="AB1731" s="26">
        <v>0</v>
      </c>
      <c r="AC1731" s="26">
        <v>0</v>
      </c>
      <c r="AD1731" s="26">
        <v>0</v>
      </c>
      <c r="AE1731" s="26">
        <v>0</v>
      </c>
      <c r="AF1731" s="26">
        <v>0</v>
      </c>
      <c r="AG1731" s="26">
        <v>0</v>
      </c>
      <c r="AH1731" s="26">
        <v>400</v>
      </c>
      <c r="AI1731" s="26"/>
      <c r="AJ1731" s="26"/>
      <c r="AK1731" s="26"/>
      <c r="AL1731" s="26"/>
      <c r="AM1731" s="26"/>
      <c r="AN1731" s="26"/>
      <c r="AO1731" s="26"/>
      <c r="AP1731" s="26"/>
      <c r="AQ1731" s="26"/>
      <c r="AR1731" s="26"/>
      <c r="AS1731" s="26"/>
      <c r="AT1731" s="26"/>
      <c r="AU1731" s="26"/>
      <c r="AV1731" s="26"/>
      <c r="AW1731" s="26"/>
      <c r="AX1731" s="26"/>
      <c r="AY1731" s="26"/>
      <c r="AZ1731" s="26"/>
      <c r="BA1731" s="26"/>
      <c r="BB1731" s="26"/>
      <c r="BC1731" s="26"/>
      <c r="BD1731" s="26"/>
      <c r="BE1731" s="26"/>
      <c r="BF1731" s="26"/>
      <c r="BG1731" s="26"/>
      <c r="BH1731" s="26"/>
      <c r="BI1731" s="26"/>
      <c r="BJ1731" s="26"/>
      <c r="BK1731" s="26"/>
      <c r="BL1731" s="41"/>
      <c r="BM1731" t="s">
        <v>100</v>
      </c>
    </row>
    <row r="1732" spans="1:65" x14ac:dyDescent="0.2">
      <c r="A1732" s="6"/>
      <c r="B1732" s="40" t="s">
        <v>15</v>
      </c>
      <c r="C1732" s="24" t="s">
        <v>83</v>
      </c>
      <c r="D1732" s="25"/>
      <c r="E1732" s="26"/>
      <c r="F1732" s="26"/>
      <c r="G1732" s="26"/>
      <c r="H1732" s="26"/>
      <c r="I1732" s="26"/>
      <c r="J1732" s="26"/>
      <c r="K1732" s="26"/>
      <c r="L1732" s="26"/>
      <c r="M1732" s="26"/>
      <c r="N1732" s="26"/>
      <c r="O1732" s="26"/>
      <c r="P1732" s="26"/>
      <c r="Q1732" s="26"/>
      <c r="R1732" s="26"/>
      <c r="S1732" s="26"/>
      <c r="T1732" s="26"/>
      <c r="U1732" s="26"/>
      <c r="V1732" s="26"/>
      <c r="W1732" s="61"/>
      <c r="X1732" s="61">
        <v>28.145454545454548</v>
      </c>
      <c r="Y1732" s="61">
        <v>28.145454545454548</v>
      </c>
      <c r="Z1732" s="61">
        <v>28.145454545454548</v>
      </c>
      <c r="AA1732" s="61">
        <v>28.145454545454548</v>
      </c>
      <c r="AB1732" s="61">
        <v>28.145454545454548</v>
      </c>
      <c r="AC1732" s="61">
        <v>28.145454545454548</v>
      </c>
      <c r="AD1732" s="61">
        <v>28.145454545454548</v>
      </c>
      <c r="AE1732" s="61">
        <v>28.145454545454548</v>
      </c>
      <c r="AF1732" s="61">
        <v>28.145454545454548</v>
      </c>
      <c r="AG1732" s="61">
        <v>28.145454545454548</v>
      </c>
      <c r="AH1732" s="61">
        <v>28.145454545454548</v>
      </c>
      <c r="AI1732" s="30"/>
      <c r="AJ1732" s="30"/>
      <c r="AK1732" s="30"/>
      <c r="AL1732" s="30"/>
      <c r="AM1732" s="30"/>
      <c r="AN1732" s="30"/>
      <c r="AO1732" s="30"/>
      <c r="AP1732" s="30"/>
      <c r="AQ1732" s="30"/>
      <c r="AR1732" s="30"/>
      <c r="AS1732" s="30"/>
      <c r="AT1732" s="30"/>
      <c r="AU1732" s="30"/>
      <c r="AV1732" s="30"/>
      <c r="AW1732" s="30"/>
      <c r="AX1732" s="30"/>
      <c r="AY1732" s="30"/>
      <c r="AZ1732" s="30"/>
      <c r="BA1732" s="30"/>
      <c r="BB1732" s="30"/>
      <c r="BC1732" s="30"/>
      <c r="BD1732" s="30"/>
      <c r="BE1732" s="30"/>
      <c r="BF1732" s="30"/>
      <c r="BG1732" s="30"/>
      <c r="BH1732" s="30"/>
      <c r="BI1732" s="30"/>
      <c r="BJ1732" s="30"/>
      <c r="BK1732" s="30"/>
      <c r="BL1732" s="43"/>
      <c r="BM1732" t="s">
        <v>100</v>
      </c>
    </row>
    <row r="1733" spans="1:65" x14ac:dyDescent="0.2">
      <c r="A1733" s="6"/>
      <c r="B1733" s="40" t="s">
        <v>15</v>
      </c>
      <c r="C1733" s="24" t="s">
        <v>75</v>
      </c>
      <c r="D1733" s="25"/>
      <c r="E1733" s="26"/>
      <c r="F1733" s="26"/>
      <c r="G1733" s="26"/>
      <c r="H1733" s="26"/>
      <c r="I1733" s="26"/>
      <c r="J1733" s="26"/>
      <c r="K1733" s="26"/>
      <c r="L1733" s="26"/>
      <c r="M1733" s="26"/>
      <c r="N1733" s="26"/>
      <c r="O1733" s="26"/>
      <c r="P1733" s="26"/>
      <c r="Q1733" s="26"/>
      <c r="R1733" s="26"/>
      <c r="S1733" s="26"/>
      <c r="T1733" s="26"/>
      <c r="U1733" s="26"/>
      <c r="V1733" s="26"/>
      <c r="W1733" s="26"/>
      <c r="X1733" s="26"/>
      <c r="Y1733" s="26"/>
      <c r="Z1733" s="26"/>
      <c r="AA1733" s="26"/>
      <c r="AB1733" s="26"/>
      <c r="AC1733" s="26"/>
      <c r="AD1733" s="26"/>
      <c r="AE1733" s="26"/>
      <c r="AF1733" s="26"/>
      <c r="AG1733" s="26"/>
      <c r="AH1733" s="26"/>
      <c r="AI1733" s="26"/>
      <c r="AJ1733" s="26"/>
      <c r="AK1733" s="26"/>
      <c r="AL1733" s="26"/>
      <c r="AM1733" s="26"/>
      <c r="AN1733" s="26"/>
      <c r="AO1733" s="26"/>
      <c r="AP1733" s="26"/>
      <c r="AQ1733" s="26"/>
      <c r="AR1733" s="26"/>
      <c r="AS1733" s="26"/>
      <c r="AT1733" s="26"/>
      <c r="AU1733" s="26"/>
      <c r="AV1733" s="26"/>
      <c r="AW1733" s="26"/>
      <c r="AX1733" s="26"/>
      <c r="AY1733" s="26"/>
      <c r="AZ1733" s="26"/>
      <c r="BA1733" s="26"/>
      <c r="BB1733" s="26"/>
      <c r="BC1733" s="26"/>
      <c r="BD1733" s="26"/>
      <c r="BE1733" s="26"/>
      <c r="BF1733" s="26"/>
      <c r="BG1733" s="26"/>
      <c r="BH1733" s="26"/>
      <c r="BI1733" s="26"/>
      <c r="BJ1733" s="26"/>
      <c r="BK1733" s="26"/>
      <c r="BL1733" s="41"/>
      <c r="BM1733" t="s">
        <v>100</v>
      </c>
    </row>
    <row r="1734" spans="1:65" x14ac:dyDescent="0.2">
      <c r="A1734" s="6"/>
      <c r="B1734" s="40" t="s">
        <v>15</v>
      </c>
      <c r="C1734" s="24" t="s">
        <v>79</v>
      </c>
      <c r="D1734" s="25"/>
      <c r="E1734" s="26"/>
      <c r="F1734" s="26"/>
      <c r="G1734" s="26"/>
      <c r="H1734" s="26"/>
      <c r="I1734" s="26"/>
      <c r="J1734" s="26"/>
      <c r="K1734" s="26"/>
      <c r="L1734" s="26"/>
      <c r="M1734" s="26"/>
      <c r="N1734" s="26"/>
      <c r="O1734" s="26"/>
      <c r="P1734" s="26"/>
      <c r="Q1734" s="26"/>
      <c r="R1734" s="26"/>
      <c r="S1734" s="26"/>
      <c r="T1734" s="26"/>
      <c r="U1734" s="26"/>
      <c r="V1734" s="26"/>
      <c r="W1734" s="26"/>
      <c r="X1734" s="26"/>
      <c r="Y1734" s="26"/>
      <c r="Z1734" s="26"/>
      <c r="AA1734" s="26"/>
      <c r="AB1734" s="26"/>
      <c r="AC1734" s="26"/>
      <c r="AD1734" s="26"/>
      <c r="AE1734" s="26"/>
      <c r="AF1734" s="26"/>
      <c r="AG1734" s="26"/>
      <c r="AH1734" s="26"/>
      <c r="AI1734" s="26"/>
      <c r="AJ1734" s="26"/>
      <c r="AK1734" s="26"/>
      <c r="AL1734" s="26"/>
      <c r="AM1734" s="26"/>
      <c r="AN1734" s="26"/>
      <c r="AO1734" s="26"/>
      <c r="AP1734" s="26"/>
      <c r="AQ1734" s="26"/>
      <c r="AR1734" s="26"/>
      <c r="AS1734" s="26"/>
      <c r="AT1734" s="26"/>
      <c r="AU1734" s="26"/>
      <c r="AV1734" s="26"/>
      <c r="AW1734" s="26"/>
      <c r="AX1734" s="26"/>
      <c r="AY1734" s="26"/>
      <c r="AZ1734" s="26"/>
      <c r="BA1734" s="26"/>
      <c r="BB1734" s="26"/>
      <c r="BC1734" s="26"/>
      <c r="BD1734" s="26"/>
      <c r="BE1734" s="26"/>
      <c r="BF1734" s="26"/>
      <c r="BG1734" s="26"/>
      <c r="BH1734" s="26"/>
      <c r="BI1734" s="26"/>
      <c r="BJ1734" s="26"/>
      <c r="BK1734" s="26"/>
      <c r="BL1734" s="41"/>
      <c r="BM1734" t="s">
        <v>100</v>
      </c>
    </row>
    <row r="1735" spans="1:65" x14ac:dyDescent="0.2">
      <c r="A1735" s="6"/>
      <c r="B1735" s="40" t="s">
        <v>15</v>
      </c>
      <c r="C1735" s="24" t="s">
        <v>240</v>
      </c>
      <c r="D1735" s="25"/>
      <c r="E1735" s="26"/>
      <c r="F1735" s="26"/>
      <c r="G1735" s="26"/>
      <c r="H1735" s="26"/>
      <c r="I1735" s="26"/>
      <c r="J1735" s="26"/>
      <c r="K1735" s="26"/>
      <c r="L1735" s="26"/>
      <c r="M1735" s="26"/>
      <c r="N1735" s="26"/>
      <c r="O1735" s="26"/>
      <c r="P1735" s="26"/>
      <c r="Q1735" s="26"/>
      <c r="R1735" s="26"/>
      <c r="S1735" s="26"/>
      <c r="T1735" s="26"/>
      <c r="U1735" s="26"/>
      <c r="V1735" s="26"/>
      <c r="W1735" s="33">
        <v>0</v>
      </c>
      <c r="X1735" s="33">
        <v>0</v>
      </c>
      <c r="Y1735" s="33">
        <v>0</v>
      </c>
      <c r="Z1735" s="33">
        <v>0</v>
      </c>
      <c r="AA1735" s="33">
        <v>0</v>
      </c>
      <c r="AB1735" s="33">
        <v>0</v>
      </c>
      <c r="AC1735" s="33">
        <v>0</v>
      </c>
      <c r="AD1735" s="33">
        <v>0</v>
      </c>
      <c r="AE1735" s="33">
        <v>0</v>
      </c>
      <c r="AF1735" s="33">
        <v>0</v>
      </c>
      <c r="AG1735" s="33">
        <v>0</v>
      </c>
      <c r="AH1735" s="33">
        <v>0</v>
      </c>
      <c r="AI1735" s="26"/>
      <c r="AJ1735" s="26"/>
      <c r="AK1735" s="26"/>
      <c r="AL1735" s="26"/>
      <c r="AM1735" s="26"/>
      <c r="AN1735" s="26"/>
      <c r="AO1735" s="26"/>
      <c r="AP1735" s="26"/>
      <c r="AQ1735" s="26"/>
      <c r="AR1735" s="26"/>
      <c r="AS1735" s="26"/>
      <c r="AT1735" s="26"/>
      <c r="AU1735" s="26"/>
      <c r="AV1735" s="26"/>
      <c r="AW1735" s="26"/>
      <c r="AX1735" s="26"/>
      <c r="AY1735" s="26"/>
      <c r="AZ1735" s="26"/>
      <c r="BA1735" s="26"/>
      <c r="BB1735" s="26"/>
      <c r="BC1735" s="26"/>
      <c r="BD1735" s="26"/>
      <c r="BE1735" s="26"/>
      <c r="BF1735" s="26"/>
      <c r="BG1735" s="26"/>
      <c r="BH1735" s="26"/>
      <c r="BI1735" s="26"/>
      <c r="BJ1735" s="26"/>
      <c r="BK1735" s="26"/>
      <c r="BL1735" s="41"/>
      <c r="BM1735" t="s">
        <v>100</v>
      </c>
    </row>
    <row r="1736" spans="1:65" x14ac:dyDescent="0.2">
      <c r="A1736" s="6"/>
      <c r="B1736" s="40" t="s">
        <v>15</v>
      </c>
      <c r="C1736" s="24" t="s">
        <v>81</v>
      </c>
      <c r="D1736" s="25"/>
      <c r="E1736" s="26"/>
      <c r="F1736" s="26"/>
      <c r="G1736" s="26"/>
      <c r="H1736" s="26"/>
      <c r="I1736" s="26"/>
      <c r="J1736" s="26"/>
      <c r="K1736" s="26"/>
      <c r="L1736" s="26"/>
      <c r="M1736" s="26"/>
      <c r="N1736" s="26"/>
      <c r="O1736" s="26"/>
      <c r="P1736" s="26"/>
      <c r="Q1736" s="26"/>
      <c r="R1736" s="26"/>
      <c r="S1736" s="26"/>
      <c r="T1736" s="26"/>
      <c r="U1736" s="26"/>
      <c r="V1736" s="26"/>
      <c r="AI1736" s="26"/>
      <c r="AJ1736" s="26"/>
      <c r="AK1736" s="26"/>
      <c r="AL1736" s="26"/>
      <c r="AM1736" s="26"/>
      <c r="AN1736" s="26"/>
      <c r="AO1736" s="26"/>
      <c r="AP1736" s="26"/>
      <c r="AQ1736" s="26"/>
      <c r="AR1736" s="26"/>
      <c r="AS1736" s="26"/>
      <c r="AT1736" s="26"/>
      <c r="AU1736" s="26"/>
      <c r="AV1736" s="26"/>
      <c r="AW1736" s="26"/>
      <c r="AX1736" s="26"/>
      <c r="AY1736" s="26"/>
      <c r="AZ1736" s="26"/>
      <c r="BA1736" s="26"/>
      <c r="BB1736" s="26"/>
      <c r="BC1736" s="26"/>
      <c r="BD1736" s="26"/>
      <c r="BE1736" s="26"/>
      <c r="BF1736" s="26"/>
      <c r="BG1736" s="26"/>
      <c r="BH1736" s="26"/>
      <c r="BI1736" s="26"/>
      <c r="BJ1736" s="26"/>
      <c r="BK1736" s="26"/>
      <c r="BL1736" s="41"/>
      <c r="BM1736" t="s">
        <v>100</v>
      </c>
    </row>
    <row r="1737" spans="1:65" x14ac:dyDescent="0.2">
      <c r="A1737" s="6"/>
      <c r="B1737" s="40" t="s">
        <v>15</v>
      </c>
      <c r="C1737" s="24" t="s">
        <v>78</v>
      </c>
      <c r="D1737" s="25"/>
      <c r="E1737" s="26"/>
      <c r="F1737" s="26"/>
      <c r="G1737" s="26"/>
      <c r="H1737" s="26"/>
      <c r="I1737" s="26"/>
      <c r="J1737" s="26"/>
      <c r="K1737" s="26"/>
      <c r="L1737" s="26"/>
      <c r="M1737" s="26"/>
      <c r="N1737" s="26"/>
      <c r="O1737" s="26"/>
      <c r="P1737" s="26"/>
      <c r="Q1737" s="26"/>
      <c r="R1737" s="26"/>
      <c r="S1737" s="26"/>
      <c r="T1737" s="26"/>
      <c r="U1737" s="26"/>
      <c r="V1737" s="26"/>
      <c r="W1737" s="26"/>
      <c r="X1737" s="26"/>
      <c r="Y1737" s="26"/>
      <c r="Z1737" s="26"/>
      <c r="AA1737" s="26"/>
      <c r="AB1737" s="26"/>
      <c r="AC1737" s="26"/>
      <c r="AD1737" s="26"/>
      <c r="AE1737" s="26"/>
      <c r="AF1737" s="26"/>
      <c r="AG1737" s="26"/>
      <c r="AH1737" s="26"/>
      <c r="AI1737" s="26"/>
      <c r="AJ1737" s="26"/>
      <c r="AK1737" s="26"/>
      <c r="AL1737" s="26"/>
      <c r="AM1737" s="26"/>
      <c r="AN1737" s="26"/>
      <c r="AO1737" s="26"/>
      <c r="AP1737" s="26"/>
      <c r="AQ1737" s="26"/>
      <c r="AR1737" s="26"/>
      <c r="AS1737" s="26"/>
      <c r="AT1737" s="26"/>
      <c r="AU1737" s="26"/>
      <c r="AV1737" s="26"/>
      <c r="AW1737" s="26"/>
      <c r="AX1737" s="26"/>
      <c r="AY1737" s="26"/>
      <c r="AZ1737" s="26"/>
      <c r="BA1737" s="26"/>
      <c r="BB1737" s="26"/>
      <c r="BC1737" s="26"/>
      <c r="BD1737" s="26"/>
      <c r="BE1737" s="26"/>
      <c r="BF1737" s="26"/>
      <c r="BG1737" s="26"/>
      <c r="BH1737" s="26"/>
      <c r="BI1737" s="26"/>
      <c r="BJ1737" s="26"/>
      <c r="BK1737" s="26"/>
      <c r="BL1737" s="41"/>
      <c r="BM1737" t="s">
        <v>100</v>
      </c>
    </row>
    <row r="1738" spans="1:65" x14ac:dyDescent="0.2">
      <c r="A1738" s="6"/>
      <c r="B1738" s="40" t="s">
        <v>15</v>
      </c>
      <c r="C1738" s="31" t="s">
        <v>45</v>
      </c>
      <c r="D1738" s="27">
        <v>0</v>
      </c>
      <c r="E1738" s="28">
        <v>0</v>
      </c>
      <c r="F1738" s="28">
        <v>0</v>
      </c>
      <c r="G1738" s="28">
        <v>0</v>
      </c>
      <c r="H1738" s="28">
        <v>0</v>
      </c>
      <c r="I1738" s="28">
        <v>0</v>
      </c>
      <c r="J1738" s="28">
        <v>0</v>
      </c>
      <c r="K1738" s="28">
        <v>0</v>
      </c>
      <c r="L1738" s="28">
        <v>0</v>
      </c>
      <c r="M1738" s="28">
        <v>0</v>
      </c>
      <c r="N1738" s="28">
        <v>0</v>
      </c>
      <c r="O1738" s="28">
        <v>0</v>
      </c>
      <c r="P1738" s="28">
        <v>0</v>
      </c>
      <c r="Q1738" s="28">
        <v>0</v>
      </c>
      <c r="R1738" s="28">
        <v>0</v>
      </c>
      <c r="S1738" s="28">
        <v>0</v>
      </c>
      <c r="T1738" s="28">
        <v>0</v>
      </c>
      <c r="U1738" s="28">
        <v>0</v>
      </c>
      <c r="V1738" s="28">
        <v>0</v>
      </c>
      <c r="W1738" s="28">
        <v>0</v>
      </c>
      <c r="X1738" s="28">
        <v>0</v>
      </c>
      <c r="Y1738" s="28">
        <v>0</v>
      </c>
      <c r="Z1738" s="28">
        <v>0</v>
      </c>
      <c r="AA1738" s="28">
        <v>0</v>
      </c>
      <c r="AB1738" s="28">
        <v>0</v>
      </c>
      <c r="AC1738" s="28">
        <v>0</v>
      </c>
      <c r="AD1738" s="28">
        <v>0</v>
      </c>
      <c r="AE1738" s="28">
        <v>0</v>
      </c>
      <c r="AF1738" s="28">
        <v>0</v>
      </c>
      <c r="AG1738" s="28">
        <v>0</v>
      </c>
      <c r="AH1738" s="28">
        <v>0</v>
      </c>
      <c r="AI1738" s="28">
        <v>0</v>
      </c>
      <c r="AJ1738" s="28">
        <v>0</v>
      </c>
      <c r="AK1738" s="28">
        <v>0</v>
      </c>
      <c r="AL1738" s="28">
        <v>0</v>
      </c>
      <c r="AM1738" s="28">
        <v>0</v>
      </c>
      <c r="AN1738" s="28">
        <v>0</v>
      </c>
      <c r="AO1738" s="28">
        <v>0</v>
      </c>
      <c r="AP1738" s="28">
        <v>0</v>
      </c>
      <c r="AQ1738" s="28">
        <v>0</v>
      </c>
      <c r="AR1738" s="28">
        <v>0</v>
      </c>
      <c r="AS1738" s="28">
        <v>0</v>
      </c>
      <c r="AT1738" s="28">
        <v>0</v>
      </c>
      <c r="AU1738" s="28">
        <v>0</v>
      </c>
      <c r="AV1738" s="28">
        <v>0</v>
      </c>
      <c r="AW1738" s="28">
        <v>0</v>
      </c>
      <c r="AX1738" s="28">
        <v>0</v>
      </c>
      <c r="AY1738" s="28">
        <v>0</v>
      </c>
      <c r="AZ1738" s="28">
        <v>0</v>
      </c>
      <c r="BA1738" s="28">
        <v>0</v>
      </c>
      <c r="BB1738" s="28">
        <v>0</v>
      </c>
      <c r="BC1738" s="28">
        <v>0</v>
      </c>
      <c r="BD1738" s="28">
        <v>0</v>
      </c>
      <c r="BE1738" s="28">
        <v>0</v>
      </c>
      <c r="BF1738" s="28">
        <v>0</v>
      </c>
      <c r="BG1738" s="28">
        <v>0</v>
      </c>
      <c r="BH1738" s="28">
        <v>0</v>
      </c>
      <c r="BI1738" s="28">
        <v>0</v>
      </c>
      <c r="BJ1738" s="28">
        <v>0</v>
      </c>
      <c r="BK1738" s="28">
        <v>0</v>
      </c>
      <c r="BL1738" s="42">
        <v>0</v>
      </c>
      <c r="BM1738" t="s">
        <v>100</v>
      </c>
    </row>
    <row r="1739" spans="1:65" x14ac:dyDescent="0.2">
      <c r="A1739" s="6"/>
      <c r="B1739" s="40" t="s">
        <v>15</v>
      </c>
      <c r="C1739" s="24" t="s">
        <v>74</v>
      </c>
      <c r="D1739" s="35">
        <v>0</v>
      </c>
      <c r="E1739" s="29">
        <v>0</v>
      </c>
      <c r="F1739" s="29">
        <v>0</v>
      </c>
      <c r="G1739" s="29">
        <v>0</v>
      </c>
      <c r="H1739" s="29">
        <v>0</v>
      </c>
      <c r="I1739" s="29">
        <v>0</v>
      </c>
      <c r="J1739" s="29">
        <v>0</v>
      </c>
      <c r="K1739" s="29">
        <v>0</v>
      </c>
      <c r="L1739" s="29">
        <v>0</v>
      </c>
      <c r="M1739" s="29">
        <v>0</v>
      </c>
      <c r="N1739" s="29">
        <v>0</v>
      </c>
      <c r="O1739" s="29">
        <v>0</v>
      </c>
      <c r="P1739" s="29">
        <v>0</v>
      </c>
      <c r="Q1739" s="29">
        <v>0</v>
      </c>
      <c r="R1739" s="29">
        <v>0</v>
      </c>
      <c r="S1739" s="29">
        <v>0</v>
      </c>
      <c r="T1739" s="29">
        <v>0</v>
      </c>
      <c r="U1739" s="29">
        <v>0</v>
      </c>
      <c r="V1739" s="29">
        <v>0</v>
      </c>
      <c r="W1739" s="29">
        <v>0</v>
      </c>
      <c r="X1739" s="26">
        <v>0</v>
      </c>
      <c r="Y1739" s="26">
        <v>0</v>
      </c>
      <c r="Z1739" s="26">
        <v>0</v>
      </c>
      <c r="AA1739" s="26">
        <v>0</v>
      </c>
      <c r="AB1739" s="26">
        <v>0</v>
      </c>
      <c r="AC1739" s="26">
        <v>0</v>
      </c>
      <c r="AD1739" s="26">
        <v>0</v>
      </c>
      <c r="AE1739" s="26">
        <v>0</v>
      </c>
      <c r="AF1739" s="26">
        <v>0</v>
      </c>
      <c r="AG1739" s="26">
        <v>0</v>
      </c>
      <c r="AH1739" s="26">
        <v>0</v>
      </c>
      <c r="AI1739" s="26"/>
      <c r="AJ1739" s="26"/>
      <c r="AK1739" s="26"/>
      <c r="AL1739" s="26"/>
      <c r="AM1739" s="26"/>
      <c r="AN1739" s="26"/>
      <c r="AO1739" s="26"/>
      <c r="AP1739" s="26"/>
      <c r="AQ1739" s="26"/>
      <c r="AR1739" s="26"/>
      <c r="AS1739" s="26"/>
      <c r="AT1739" s="26"/>
      <c r="AU1739" s="26"/>
      <c r="AV1739" s="26"/>
      <c r="AW1739" s="26"/>
      <c r="AX1739" s="26"/>
      <c r="AY1739" s="26"/>
      <c r="AZ1739" s="26"/>
      <c r="BA1739" s="26"/>
      <c r="BB1739" s="26"/>
      <c r="BC1739" s="26"/>
      <c r="BD1739" s="26"/>
      <c r="BE1739" s="26"/>
      <c r="BF1739" s="26"/>
      <c r="BG1739" s="26"/>
      <c r="BH1739" s="26"/>
      <c r="BI1739" s="26"/>
      <c r="BJ1739" s="26"/>
      <c r="BK1739" s="26"/>
      <c r="BL1739" s="41"/>
      <c r="BM1739" t="s">
        <v>100</v>
      </c>
    </row>
    <row r="1740" spans="1:65" x14ac:dyDescent="0.2">
      <c r="A1740" s="6"/>
      <c r="B1740" s="40" t="s">
        <v>15</v>
      </c>
      <c r="C1740" s="24" t="s">
        <v>83</v>
      </c>
      <c r="D1740" s="25"/>
      <c r="E1740" s="26"/>
      <c r="F1740" s="26"/>
      <c r="G1740" s="26"/>
      <c r="H1740" s="26"/>
      <c r="I1740" s="26"/>
      <c r="J1740" s="26"/>
      <c r="K1740" s="26"/>
      <c r="L1740" s="26"/>
      <c r="M1740" s="26"/>
      <c r="N1740" s="26"/>
      <c r="O1740" s="26"/>
      <c r="P1740" s="26"/>
      <c r="Q1740" s="26"/>
      <c r="R1740" s="26"/>
      <c r="S1740" s="26"/>
      <c r="T1740" s="26"/>
      <c r="U1740" s="26"/>
      <c r="V1740" s="26"/>
      <c r="W1740" s="30"/>
      <c r="X1740" s="30"/>
      <c r="Y1740" s="30"/>
      <c r="Z1740" s="30"/>
      <c r="AA1740" s="30"/>
      <c r="AB1740" s="30"/>
      <c r="AC1740" s="30"/>
      <c r="AD1740" s="30"/>
      <c r="AE1740" s="30"/>
      <c r="AF1740" s="30"/>
      <c r="AG1740" s="30"/>
      <c r="AH1740" s="30"/>
      <c r="AI1740" s="30"/>
      <c r="AJ1740" s="30"/>
      <c r="AK1740" s="30"/>
      <c r="AL1740" s="30"/>
      <c r="AM1740" s="30"/>
      <c r="AN1740" s="30"/>
      <c r="AO1740" s="30"/>
      <c r="AP1740" s="30"/>
      <c r="AQ1740" s="30"/>
      <c r="AR1740" s="30"/>
      <c r="AS1740" s="30"/>
      <c r="AT1740" s="30"/>
      <c r="AU1740" s="30"/>
      <c r="AV1740" s="30"/>
      <c r="AW1740" s="30"/>
      <c r="AX1740" s="30"/>
      <c r="AY1740" s="30"/>
      <c r="AZ1740" s="30"/>
      <c r="BA1740" s="30"/>
      <c r="BB1740" s="30"/>
      <c r="BC1740" s="30"/>
      <c r="BD1740" s="30"/>
      <c r="BE1740" s="30"/>
      <c r="BF1740" s="30"/>
      <c r="BG1740" s="30"/>
      <c r="BH1740" s="30"/>
      <c r="BI1740" s="30"/>
      <c r="BJ1740" s="30"/>
      <c r="BK1740" s="30"/>
      <c r="BL1740" s="43"/>
      <c r="BM1740" t="s">
        <v>100</v>
      </c>
    </row>
    <row r="1741" spans="1:65" x14ac:dyDescent="0.2">
      <c r="A1741" s="6"/>
      <c r="B1741" s="40" t="s">
        <v>15</v>
      </c>
      <c r="C1741" s="24" t="s">
        <v>75</v>
      </c>
      <c r="D1741" s="25"/>
      <c r="E1741" s="26"/>
      <c r="F1741" s="26"/>
      <c r="G1741" s="26"/>
      <c r="H1741" s="26"/>
      <c r="I1741" s="26"/>
      <c r="J1741" s="26"/>
      <c r="K1741" s="26"/>
      <c r="L1741" s="26"/>
      <c r="M1741" s="26"/>
      <c r="N1741" s="26"/>
      <c r="O1741" s="26"/>
      <c r="P1741" s="26"/>
      <c r="Q1741" s="26"/>
      <c r="R1741" s="26"/>
      <c r="S1741" s="26"/>
      <c r="T1741" s="26"/>
      <c r="U1741" s="26"/>
      <c r="V1741" s="26"/>
      <c r="W1741" s="26"/>
      <c r="X1741" s="26"/>
      <c r="Y1741" s="26"/>
      <c r="Z1741" s="26"/>
      <c r="AA1741" s="26"/>
      <c r="AB1741" s="26"/>
      <c r="AC1741" s="26"/>
      <c r="AD1741" s="26"/>
      <c r="AE1741" s="26"/>
      <c r="AF1741" s="26"/>
      <c r="AG1741" s="26"/>
      <c r="AH1741" s="26"/>
      <c r="AI1741" s="26"/>
      <c r="AJ1741" s="26"/>
      <c r="AK1741" s="26"/>
      <c r="AL1741" s="26"/>
      <c r="AM1741" s="26"/>
      <c r="AN1741" s="26"/>
      <c r="AO1741" s="26"/>
      <c r="AP1741" s="26"/>
      <c r="AQ1741" s="26"/>
      <c r="AR1741" s="26"/>
      <c r="AS1741" s="26"/>
      <c r="AT1741" s="26"/>
      <c r="AU1741" s="26"/>
      <c r="AV1741" s="26"/>
      <c r="AW1741" s="26"/>
      <c r="AX1741" s="26"/>
      <c r="AY1741" s="26"/>
      <c r="AZ1741" s="26"/>
      <c r="BA1741" s="26"/>
      <c r="BB1741" s="26"/>
      <c r="BC1741" s="26"/>
      <c r="BD1741" s="26"/>
      <c r="BE1741" s="26"/>
      <c r="BF1741" s="26"/>
      <c r="BG1741" s="26"/>
      <c r="BH1741" s="26"/>
      <c r="BI1741" s="26"/>
      <c r="BJ1741" s="26"/>
      <c r="BK1741" s="26"/>
      <c r="BL1741" s="41"/>
      <c r="BM1741" t="s">
        <v>100</v>
      </c>
    </row>
    <row r="1742" spans="1:65" x14ac:dyDescent="0.2">
      <c r="A1742" s="6"/>
      <c r="B1742" s="40" t="s">
        <v>15</v>
      </c>
      <c r="C1742" s="24" t="s">
        <v>79</v>
      </c>
      <c r="D1742" s="25"/>
      <c r="E1742" s="26"/>
      <c r="F1742" s="26"/>
      <c r="G1742" s="26"/>
      <c r="H1742" s="26"/>
      <c r="I1742" s="26"/>
      <c r="J1742" s="26"/>
      <c r="K1742" s="26"/>
      <c r="L1742" s="26"/>
      <c r="M1742" s="26"/>
      <c r="N1742" s="26"/>
      <c r="O1742" s="26"/>
      <c r="P1742" s="26"/>
      <c r="Q1742" s="26"/>
      <c r="R1742" s="26"/>
      <c r="S1742" s="26"/>
      <c r="T1742" s="26"/>
      <c r="U1742" s="26"/>
      <c r="V1742" s="26"/>
      <c r="W1742" s="26"/>
      <c r="X1742" s="26"/>
      <c r="Y1742" s="26"/>
      <c r="Z1742" s="26"/>
      <c r="AA1742" s="26"/>
      <c r="AB1742" s="26"/>
      <c r="AC1742" s="26"/>
      <c r="AD1742" s="26"/>
      <c r="AE1742" s="26"/>
      <c r="AF1742" s="26"/>
      <c r="AG1742" s="26"/>
      <c r="AH1742" s="26"/>
      <c r="AI1742" s="26"/>
      <c r="AJ1742" s="26"/>
      <c r="AK1742" s="26"/>
      <c r="AL1742" s="26"/>
      <c r="AM1742" s="26"/>
      <c r="AN1742" s="26"/>
      <c r="AO1742" s="26"/>
      <c r="AP1742" s="26"/>
      <c r="AQ1742" s="26"/>
      <c r="AR1742" s="26"/>
      <c r="AS1742" s="26"/>
      <c r="AT1742" s="26"/>
      <c r="AU1742" s="26"/>
      <c r="AV1742" s="26"/>
      <c r="AW1742" s="26"/>
      <c r="AX1742" s="26"/>
      <c r="AY1742" s="26"/>
      <c r="AZ1742" s="26"/>
      <c r="BA1742" s="26"/>
      <c r="BB1742" s="26"/>
      <c r="BC1742" s="26"/>
      <c r="BD1742" s="26"/>
      <c r="BE1742" s="26"/>
      <c r="BF1742" s="26"/>
      <c r="BG1742" s="26"/>
      <c r="BH1742" s="26"/>
      <c r="BI1742" s="26"/>
      <c r="BJ1742" s="26"/>
      <c r="BK1742" s="26"/>
      <c r="BL1742" s="41"/>
      <c r="BM1742" t="s">
        <v>100</v>
      </c>
    </row>
    <row r="1743" spans="1:65" x14ac:dyDescent="0.2">
      <c r="A1743" s="6"/>
      <c r="B1743" s="40" t="s">
        <v>15</v>
      </c>
      <c r="C1743" s="24" t="s">
        <v>80</v>
      </c>
      <c r="D1743" s="25"/>
      <c r="E1743" s="26"/>
      <c r="F1743" s="26"/>
      <c r="G1743" s="26"/>
      <c r="H1743" s="26"/>
      <c r="I1743" s="26"/>
      <c r="J1743" s="26"/>
      <c r="K1743" s="26"/>
      <c r="L1743" s="26"/>
      <c r="M1743" s="26"/>
      <c r="N1743" s="26"/>
      <c r="O1743" s="26"/>
      <c r="P1743" s="26"/>
      <c r="Q1743" s="26"/>
      <c r="R1743" s="26"/>
      <c r="S1743" s="26"/>
      <c r="T1743" s="26"/>
      <c r="U1743" s="26"/>
      <c r="V1743" s="26"/>
      <c r="W1743" s="26"/>
      <c r="X1743" s="26"/>
      <c r="Y1743" s="26"/>
      <c r="Z1743" s="26"/>
      <c r="AA1743" s="26"/>
      <c r="AB1743" s="26"/>
      <c r="AC1743" s="26"/>
      <c r="AD1743" s="26"/>
      <c r="AE1743" s="26"/>
      <c r="AF1743" s="26"/>
      <c r="AG1743" s="26"/>
      <c r="AH1743" s="26"/>
      <c r="AI1743" s="26"/>
      <c r="AJ1743" s="26"/>
      <c r="AK1743" s="26"/>
      <c r="AL1743" s="26"/>
      <c r="AM1743" s="26"/>
      <c r="AN1743" s="26"/>
      <c r="AO1743" s="26"/>
      <c r="AP1743" s="26"/>
      <c r="AQ1743" s="26"/>
      <c r="AR1743" s="26"/>
      <c r="AS1743" s="26"/>
      <c r="AT1743" s="26"/>
      <c r="AU1743" s="26"/>
      <c r="AV1743" s="26"/>
      <c r="AW1743" s="26"/>
      <c r="AX1743" s="26"/>
      <c r="AY1743" s="26"/>
      <c r="AZ1743" s="26"/>
      <c r="BA1743" s="26"/>
      <c r="BB1743" s="26"/>
      <c r="BC1743" s="26"/>
      <c r="BD1743" s="26"/>
      <c r="BE1743" s="26"/>
      <c r="BF1743" s="26"/>
      <c r="BG1743" s="26"/>
      <c r="BH1743" s="26"/>
      <c r="BI1743" s="26"/>
      <c r="BJ1743" s="26"/>
      <c r="BK1743" s="26"/>
      <c r="BL1743" s="41"/>
      <c r="BM1743" t="s">
        <v>100</v>
      </c>
    </row>
    <row r="1744" spans="1:65" x14ac:dyDescent="0.2">
      <c r="A1744" s="6"/>
      <c r="B1744" s="40" t="s">
        <v>15</v>
      </c>
      <c r="C1744" s="24" t="s">
        <v>78</v>
      </c>
      <c r="D1744" s="25"/>
      <c r="E1744" s="26"/>
      <c r="F1744" s="26"/>
      <c r="G1744" s="26"/>
      <c r="H1744" s="26"/>
      <c r="I1744" s="26"/>
      <c r="J1744" s="26"/>
      <c r="K1744" s="26"/>
      <c r="L1744" s="26"/>
      <c r="M1744" s="26"/>
      <c r="N1744" s="26"/>
      <c r="O1744" s="26"/>
      <c r="P1744" s="26"/>
      <c r="Q1744" s="26"/>
      <c r="R1744" s="26"/>
      <c r="S1744" s="26"/>
      <c r="T1744" s="26"/>
      <c r="U1744" s="26"/>
      <c r="V1744" s="26"/>
      <c r="W1744" s="26"/>
      <c r="X1744" s="26"/>
      <c r="Y1744" s="26"/>
      <c r="Z1744" s="26"/>
      <c r="AA1744" s="26"/>
      <c r="AB1744" s="26"/>
      <c r="AC1744" s="26"/>
      <c r="AD1744" s="26"/>
      <c r="AE1744" s="26"/>
      <c r="AF1744" s="26"/>
      <c r="AG1744" s="26"/>
      <c r="AH1744" s="26"/>
      <c r="AI1744" s="26"/>
      <c r="AJ1744" s="26"/>
      <c r="AK1744" s="26"/>
      <c r="AL1744" s="26"/>
      <c r="AM1744" s="26"/>
      <c r="AN1744" s="26"/>
      <c r="AO1744" s="26"/>
      <c r="AP1744" s="26"/>
      <c r="AQ1744" s="26"/>
      <c r="AR1744" s="26"/>
      <c r="AS1744" s="26"/>
      <c r="AT1744" s="26"/>
      <c r="AU1744" s="26"/>
      <c r="AV1744" s="26"/>
      <c r="AW1744" s="26"/>
      <c r="AX1744" s="26"/>
      <c r="AY1744" s="26"/>
      <c r="AZ1744" s="26"/>
      <c r="BA1744" s="26"/>
      <c r="BB1744" s="26"/>
      <c r="BC1744" s="26"/>
      <c r="BD1744" s="26"/>
      <c r="BE1744" s="26"/>
      <c r="BF1744" s="26"/>
      <c r="BG1744" s="26"/>
      <c r="BH1744" s="26"/>
      <c r="BI1744" s="26"/>
      <c r="BJ1744" s="26"/>
      <c r="BK1744" s="26"/>
      <c r="BL1744" s="41"/>
      <c r="BM1744" t="s">
        <v>100</v>
      </c>
    </row>
    <row r="1745" spans="1:65" x14ac:dyDescent="0.2">
      <c r="A1745" s="6"/>
      <c r="B1745" s="40" t="s">
        <v>15</v>
      </c>
      <c r="C1745" s="31" t="s">
        <v>42</v>
      </c>
      <c r="D1745" s="27">
        <v>28126</v>
      </c>
      <c r="E1745" s="28">
        <v>27679</v>
      </c>
      <c r="F1745" s="28">
        <v>27913</v>
      </c>
      <c r="G1745" s="28">
        <v>27989</v>
      </c>
      <c r="H1745" s="28">
        <v>28030</v>
      </c>
      <c r="I1745" s="28">
        <v>28549</v>
      </c>
      <c r="J1745" s="28">
        <v>28725</v>
      </c>
      <c r="K1745" s="28">
        <v>28957</v>
      </c>
      <c r="L1745" s="28">
        <v>29413</v>
      </c>
      <c r="M1745" s="28">
        <v>29539</v>
      </c>
      <c r="N1745" s="28">
        <v>29693</v>
      </c>
      <c r="O1745" s="28">
        <v>29969</v>
      </c>
      <c r="P1745" s="28">
        <v>30509</v>
      </c>
      <c r="Q1745" s="28">
        <v>31033</v>
      </c>
      <c r="R1745" s="28">
        <v>31240</v>
      </c>
      <c r="S1745" s="28">
        <v>31372</v>
      </c>
      <c r="T1745" s="28">
        <v>31834</v>
      </c>
      <c r="U1745" s="28">
        <v>31930</v>
      </c>
      <c r="V1745" s="28">
        <v>32530</v>
      </c>
      <c r="W1745" s="28">
        <v>32592.5</v>
      </c>
      <c r="X1745" s="28">
        <v>32864.75</v>
      </c>
      <c r="Y1745" s="28">
        <v>33137</v>
      </c>
      <c r="Z1745" s="28">
        <v>33409.25</v>
      </c>
      <c r="AA1745" s="28">
        <v>33681.5</v>
      </c>
      <c r="AB1745" s="28">
        <v>33953.75</v>
      </c>
      <c r="AC1745" s="28">
        <v>34226</v>
      </c>
      <c r="AD1745" s="28">
        <v>34544</v>
      </c>
      <c r="AE1745" s="28">
        <v>34862</v>
      </c>
      <c r="AF1745" s="28">
        <v>35180</v>
      </c>
      <c r="AG1745" s="28">
        <v>35498</v>
      </c>
      <c r="AH1745" s="28">
        <v>35816</v>
      </c>
      <c r="AI1745" s="28">
        <v>35816</v>
      </c>
      <c r="AJ1745" s="28">
        <v>35816</v>
      </c>
      <c r="AK1745" s="28">
        <v>35816</v>
      </c>
      <c r="AL1745" s="28">
        <v>35816</v>
      </c>
      <c r="AM1745" s="28">
        <v>35816</v>
      </c>
      <c r="AN1745" s="28">
        <v>35816</v>
      </c>
      <c r="AO1745" s="28">
        <v>35816</v>
      </c>
      <c r="AP1745" s="28">
        <v>35816</v>
      </c>
      <c r="AQ1745" s="28">
        <v>35816</v>
      </c>
      <c r="AR1745" s="28">
        <v>35816</v>
      </c>
      <c r="AS1745" s="28">
        <v>35816</v>
      </c>
      <c r="AT1745" s="28">
        <v>35816</v>
      </c>
      <c r="AU1745" s="28">
        <v>35816</v>
      </c>
      <c r="AV1745" s="28">
        <v>35816</v>
      </c>
      <c r="AW1745" s="28">
        <v>35816</v>
      </c>
      <c r="AX1745" s="28">
        <v>35816</v>
      </c>
      <c r="AY1745" s="28">
        <v>35816</v>
      </c>
      <c r="AZ1745" s="28">
        <v>35816</v>
      </c>
      <c r="BA1745" s="28">
        <v>35816</v>
      </c>
      <c r="BB1745" s="28">
        <v>35816</v>
      </c>
      <c r="BC1745" s="28">
        <v>35816</v>
      </c>
      <c r="BD1745" s="28">
        <v>35816</v>
      </c>
      <c r="BE1745" s="28">
        <v>35816</v>
      </c>
      <c r="BF1745" s="28">
        <v>35816</v>
      </c>
      <c r="BG1745" s="28">
        <v>35816</v>
      </c>
      <c r="BH1745" s="28">
        <v>35816</v>
      </c>
      <c r="BI1745" s="28">
        <v>35816</v>
      </c>
      <c r="BJ1745" s="28">
        <v>35816</v>
      </c>
      <c r="BK1745" s="28">
        <v>35816</v>
      </c>
      <c r="BL1745" s="42">
        <v>35816</v>
      </c>
      <c r="BM1745" t="s">
        <v>100</v>
      </c>
    </row>
    <row r="1746" spans="1:65" x14ac:dyDescent="0.2">
      <c r="A1746" s="6"/>
      <c r="B1746" s="40" t="s">
        <v>15</v>
      </c>
      <c r="C1746" s="24" t="s">
        <v>74</v>
      </c>
      <c r="D1746" s="35">
        <v>28126</v>
      </c>
      <c r="E1746" s="29">
        <v>27679</v>
      </c>
      <c r="F1746" s="29">
        <v>27913</v>
      </c>
      <c r="G1746" s="29">
        <v>27989</v>
      </c>
      <c r="H1746" s="29">
        <v>28030</v>
      </c>
      <c r="I1746" s="29">
        <v>28549</v>
      </c>
      <c r="J1746" s="29">
        <v>28725</v>
      </c>
      <c r="K1746" s="29">
        <v>28957</v>
      </c>
      <c r="L1746" s="29">
        <v>29413</v>
      </c>
      <c r="M1746" s="29">
        <v>29539</v>
      </c>
      <c r="N1746" s="29">
        <v>29693</v>
      </c>
      <c r="O1746" s="29">
        <v>29969</v>
      </c>
      <c r="P1746" s="29">
        <v>30509</v>
      </c>
      <c r="Q1746" s="29">
        <v>31033</v>
      </c>
      <c r="R1746" s="29">
        <v>31240</v>
      </c>
      <c r="S1746" s="29">
        <v>31372</v>
      </c>
      <c r="T1746" s="29">
        <v>31834</v>
      </c>
      <c r="U1746" s="29">
        <v>31930</v>
      </c>
      <c r="V1746" s="29">
        <v>32530</v>
      </c>
      <c r="W1746" s="29">
        <v>32592.5</v>
      </c>
      <c r="X1746" s="26">
        <v>0</v>
      </c>
      <c r="Y1746" s="26">
        <v>0</v>
      </c>
      <c r="Z1746" s="26">
        <v>0</v>
      </c>
      <c r="AA1746" s="26">
        <v>0</v>
      </c>
      <c r="AB1746" s="26">
        <v>0</v>
      </c>
      <c r="AC1746" s="26">
        <v>34226</v>
      </c>
      <c r="AD1746" s="26">
        <v>0</v>
      </c>
      <c r="AE1746" s="26">
        <v>0</v>
      </c>
      <c r="AF1746" s="26">
        <v>0</v>
      </c>
      <c r="AG1746" s="26">
        <v>0</v>
      </c>
      <c r="AH1746" s="26">
        <v>35816</v>
      </c>
      <c r="AI1746" s="26"/>
      <c r="AJ1746" s="26"/>
      <c r="AK1746" s="26"/>
      <c r="AL1746" s="26"/>
      <c r="AM1746" s="26"/>
      <c r="AN1746" s="26"/>
      <c r="AO1746" s="26"/>
      <c r="AP1746" s="26"/>
      <c r="AQ1746" s="26"/>
      <c r="AR1746" s="26"/>
      <c r="AS1746" s="26"/>
      <c r="AT1746" s="26"/>
      <c r="AU1746" s="26"/>
      <c r="AV1746" s="26"/>
      <c r="AW1746" s="26"/>
      <c r="AX1746" s="26"/>
      <c r="AY1746" s="26"/>
      <c r="AZ1746" s="26"/>
      <c r="BA1746" s="26"/>
      <c r="BB1746" s="26"/>
      <c r="BC1746" s="26"/>
      <c r="BD1746" s="26"/>
      <c r="BE1746" s="26"/>
      <c r="BF1746" s="26"/>
      <c r="BG1746" s="26"/>
      <c r="BH1746" s="26"/>
      <c r="BI1746" s="26"/>
      <c r="BJ1746" s="26"/>
      <c r="BK1746" s="26"/>
      <c r="BL1746" s="41"/>
      <c r="BM1746" t="s">
        <v>100</v>
      </c>
    </row>
    <row r="1747" spans="1:65" x14ac:dyDescent="0.2">
      <c r="A1747" s="6"/>
      <c r="B1747" s="40" t="s">
        <v>15</v>
      </c>
      <c r="C1747" s="24" t="s">
        <v>83</v>
      </c>
      <c r="D1747" s="25"/>
      <c r="E1747" s="26"/>
      <c r="F1747" s="26"/>
      <c r="G1747" s="26"/>
      <c r="H1747" s="26"/>
      <c r="I1747" s="26"/>
      <c r="J1747" s="26"/>
      <c r="K1747" s="26"/>
      <c r="L1747" s="26"/>
      <c r="M1747" s="26"/>
      <c r="N1747" s="26"/>
      <c r="O1747" s="26"/>
      <c r="P1747" s="26"/>
      <c r="Q1747" s="26"/>
      <c r="R1747" s="26"/>
      <c r="S1747" s="26"/>
      <c r="T1747" s="26"/>
      <c r="U1747" s="26"/>
      <c r="V1747" s="26"/>
      <c r="W1747" s="61"/>
      <c r="X1747" s="61">
        <v>272.25</v>
      </c>
      <c r="Y1747" s="61">
        <v>272.25</v>
      </c>
      <c r="Z1747" s="61">
        <v>272.25</v>
      </c>
      <c r="AA1747" s="61">
        <v>272.25</v>
      </c>
      <c r="AB1747" s="61">
        <v>272.25</v>
      </c>
      <c r="AC1747" s="61">
        <v>272.25</v>
      </c>
      <c r="AD1747" s="61">
        <v>318</v>
      </c>
      <c r="AE1747" s="61">
        <v>318</v>
      </c>
      <c r="AF1747" s="61">
        <v>318</v>
      </c>
      <c r="AG1747" s="61">
        <v>318</v>
      </c>
      <c r="AH1747" s="61">
        <v>318</v>
      </c>
      <c r="AI1747" s="30"/>
      <c r="AJ1747" s="30"/>
      <c r="AK1747" s="30"/>
      <c r="AL1747" s="30"/>
      <c r="AM1747" s="30"/>
      <c r="AN1747" s="30"/>
      <c r="AO1747" s="30"/>
      <c r="AP1747" s="30"/>
      <c r="AQ1747" s="30"/>
      <c r="AR1747" s="30"/>
      <c r="AS1747" s="30"/>
      <c r="AT1747" s="30"/>
      <c r="AU1747" s="30"/>
      <c r="AV1747" s="30"/>
      <c r="AW1747" s="30"/>
      <c r="AX1747" s="30"/>
      <c r="AY1747" s="30"/>
      <c r="AZ1747" s="30"/>
      <c r="BA1747" s="30"/>
      <c r="BB1747" s="30"/>
      <c r="BC1747" s="30"/>
      <c r="BD1747" s="30"/>
      <c r="BE1747" s="30"/>
      <c r="BF1747" s="30"/>
      <c r="BG1747" s="30"/>
      <c r="BH1747" s="30"/>
      <c r="BI1747" s="30"/>
      <c r="BJ1747" s="30"/>
      <c r="BK1747" s="30"/>
      <c r="BL1747" s="43"/>
      <c r="BM1747" t="s">
        <v>100</v>
      </c>
    </row>
    <row r="1748" spans="1:65" x14ac:dyDescent="0.2">
      <c r="A1748" s="6"/>
      <c r="B1748" s="40" t="s">
        <v>15</v>
      </c>
      <c r="C1748" s="24" t="s">
        <v>75</v>
      </c>
      <c r="D1748" s="25"/>
      <c r="E1748" s="26"/>
      <c r="F1748" s="26"/>
      <c r="G1748" s="26"/>
      <c r="H1748" s="26"/>
      <c r="I1748" s="26"/>
      <c r="J1748" s="26"/>
      <c r="K1748" s="26"/>
      <c r="L1748" s="26"/>
      <c r="M1748" s="26"/>
      <c r="N1748" s="26"/>
      <c r="O1748" s="26"/>
      <c r="P1748" s="26"/>
      <c r="Q1748" s="26"/>
      <c r="R1748" s="26"/>
      <c r="S1748" s="26"/>
      <c r="T1748" s="26"/>
      <c r="U1748" s="26"/>
      <c r="V1748" s="26"/>
      <c r="W1748" s="26"/>
      <c r="X1748" s="26"/>
      <c r="Y1748" s="26"/>
      <c r="Z1748" s="26"/>
      <c r="AA1748" s="26"/>
      <c r="AB1748" s="26"/>
      <c r="AC1748" s="26"/>
      <c r="AD1748" s="26"/>
      <c r="AE1748" s="26"/>
      <c r="AF1748" s="26"/>
      <c r="AG1748" s="26"/>
      <c r="AH1748" s="26"/>
      <c r="AI1748" s="26"/>
      <c r="AJ1748" s="26"/>
      <c r="AK1748" s="26"/>
      <c r="AL1748" s="26"/>
      <c r="AM1748" s="26"/>
      <c r="AN1748" s="26"/>
      <c r="AO1748" s="26"/>
      <c r="AP1748" s="26"/>
      <c r="AQ1748" s="26"/>
      <c r="AR1748" s="26"/>
      <c r="AS1748" s="26"/>
      <c r="AT1748" s="26"/>
      <c r="AU1748" s="26"/>
      <c r="AV1748" s="26"/>
      <c r="AW1748" s="26"/>
      <c r="AX1748" s="26"/>
      <c r="AY1748" s="26"/>
      <c r="AZ1748" s="26"/>
      <c r="BA1748" s="26"/>
      <c r="BB1748" s="26"/>
      <c r="BC1748" s="26"/>
      <c r="BD1748" s="26"/>
      <c r="BE1748" s="26"/>
      <c r="BF1748" s="26"/>
      <c r="BG1748" s="26"/>
      <c r="BH1748" s="26"/>
      <c r="BI1748" s="26"/>
      <c r="BJ1748" s="26"/>
      <c r="BK1748" s="26"/>
      <c r="BL1748" s="41"/>
      <c r="BM1748" t="s">
        <v>100</v>
      </c>
    </row>
    <row r="1749" spans="1:65" x14ac:dyDescent="0.2">
      <c r="A1749" s="6"/>
      <c r="B1749" s="40" t="s">
        <v>15</v>
      </c>
      <c r="C1749" s="24" t="s">
        <v>79</v>
      </c>
      <c r="D1749" s="25"/>
      <c r="E1749" s="26"/>
      <c r="F1749" s="26"/>
      <c r="G1749" s="26"/>
      <c r="H1749" s="26"/>
      <c r="I1749" s="26"/>
      <c r="J1749" s="26"/>
      <c r="K1749" s="26"/>
      <c r="L1749" s="26"/>
      <c r="M1749" s="26"/>
      <c r="N1749" s="26"/>
      <c r="O1749" s="26"/>
      <c r="P1749" s="26"/>
      <c r="Q1749" s="26"/>
      <c r="R1749" s="26"/>
      <c r="S1749" s="26"/>
      <c r="T1749" s="26"/>
      <c r="U1749" s="26"/>
      <c r="V1749" s="26"/>
      <c r="W1749" s="26"/>
      <c r="X1749" s="26"/>
      <c r="Y1749" s="26"/>
      <c r="Z1749" s="26"/>
      <c r="AA1749" s="26"/>
      <c r="AB1749" s="26"/>
      <c r="AC1749" s="26"/>
      <c r="AD1749" s="26"/>
      <c r="AE1749" s="26"/>
      <c r="AF1749" s="26"/>
      <c r="AG1749" s="26"/>
      <c r="AH1749" s="26"/>
      <c r="AI1749" s="26"/>
      <c r="AJ1749" s="26"/>
      <c r="AK1749" s="26"/>
      <c r="AL1749" s="26"/>
      <c r="AM1749" s="26"/>
      <c r="AN1749" s="26"/>
      <c r="AO1749" s="26"/>
      <c r="AP1749" s="26"/>
      <c r="AQ1749" s="26"/>
      <c r="AR1749" s="26"/>
      <c r="AS1749" s="26"/>
      <c r="AT1749" s="26"/>
      <c r="AU1749" s="26"/>
      <c r="AV1749" s="26"/>
      <c r="AW1749" s="26"/>
      <c r="AX1749" s="26"/>
      <c r="AY1749" s="26"/>
      <c r="AZ1749" s="26"/>
      <c r="BA1749" s="26"/>
      <c r="BB1749" s="26"/>
      <c r="BC1749" s="26"/>
      <c r="BD1749" s="26"/>
      <c r="BE1749" s="26"/>
      <c r="BF1749" s="26"/>
      <c r="BG1749" s="26"/>
      <c r="BH1749" s="26"/>
      <c r="BI1749" s="26"/>
      <c r="BJ1749" s="26"/>
      <c r="BK1749" s="26"/>
      <c r="BL1749" s="41"/>
      <c r="BM1749" t="s">
        <v>100</v>
      </c>
    </row>
    <row r="1750" spans="1:65" x14ac:dyDescent="0.2">
      <c r="A1750" s="6"/>
      <c r="B1750" s="40" t="s">
        <v>15</v>
      </c>
      <c r="C1750" s="24" t="s">
        <v>80</v>
      </c>
      <c r="D1750" s="25"/>
      <c r="E1750" s="26"/>
      <c r="F1750" s="26"/>
      <c r="G1750" s="26"/>
      <c r="H1750" s="26"/>
      <c r="I1750" s="26"/>
      <c r="J1750" s="26"/>
      <c r="K1750" s="26"/>
      <c r="L1750" s="26"/>
      <c r="M1750" s="26"/>
      <c r="N1750" s="26"/>
      <c r="O1750" s="26"/>
      <c r="P1750" s="26"/>
      <c r="Q1750" s="26"/>
      <c r="R1750" s="26"/>
      <c r="S1750" s="26"/>
      <c r="T1750" s="26"/>
      <c r="U1750" s="26"/>
      <c r="V1750" s="26"/>
      <c r="W1750" s="26"/>
      <c r="X1750" s="26"/>
      <c r="Y1750" s="26"/>
      <c r="Z1750" s="26"/>
      <c r="AA1750" s="26"/>
      <c r="AB1750" s="26"/>
      <c r="AC1750" s="26"/>
      <c r="AD1750" s="26"/>
      <c r="AE1750" s="26"/>
      <c r="AF1750" s="26"/>
      <c r="AG1750" s="26"/>
      <c r="AH1750" s="26"/>
      <c r="AI1750" s="26"/>
      <c r="AJ1750" s="26"/>
      <c r="AK1750" s="26"/>
      <c r="AL1750" s="26"/>
      <c r="AM1750" s="26"/>
      <c r="AN1750" s="26"/>
      <c r="AO1750" s="26"/>
      <c r="AP1750" s="26"/>
      <c r="AQ1750" s="26"/>
      <c r="AR1750" s="26"/>
      <c r="AS1750" s="26"/>
      <c r="AT1750" s="26"/>
      <c r="AU1750" s="26"/>
      <c r="AV1750" s="26"/>
      <c r="AW1750" s="26"/>
      <c r="AX1750" s="26"/>
      <c r="AY1750" s="26"/>
      <c r="AZ1750" s="26"/>
      <c r="BA1750" s="26"/>
      <c r="BB1750" s="26"/>
      <c r="BC1750" s="26"/>
      <c r="BD1750" s="26"/>
      <c r="BE1750" s="26"/>
      <c r="BF1750" s="26"/>
      <c r="BG1750" s="26"/>
      <c r="BH1750" s="26"/>
      <c r="BI1750" s="26"/>
      <c r="BJ1750" s="26"/>
      <c r="BK1750" s="26"/>
      <c r="BL1750" s="41"/>
      <c r="BM1750" t="s">
        <v>100</v>
      </c>
    </row>
    <row r="1751" spans="1:65" x14ac:dyDescent="0.2">
      <c r="A1751" s="6"/>
      <c r="B1751" s="40" t="s">
        <v>15</v>
      </c>
      <c r="C1751" s="24" t="s">
        <v>78</v>
      </c>
      <c r="D1751" s="25"/>
      <c r="E1751" s="26"/>
      <c r="F1751" s="26"/>
      <c r="G1751" s="26"/>
      <c r="H1751" s="26"/>
      <c r="I1751" s="26"/>
      <c r="J1751" s="26"/>
      <c r="K1751" s="26"/>
      <c r="L1751" s="26"/>
      <c r="M1751" s="26"/>
      <c r="N1751" s="26"/>
      <c r="O1751" s="26"/>
      <c r="P1751" s="26"/>
      <c r="Q1751" s="26"/>
      <c r="R1751" s="26"/>
      <c r="S1751" s="26"/>
      <c r="T1751" s="26"/>
      <c r="U1751" s="26"/>
      <c r="V1751" s="26"/>
      <c r="W1751" s="26"/>
      <c r="X1751" s="26"/>
      <c r="Y1751" s="26"/>
      <c r="Z1751" s="26"/>
      <c r="AA1751" s="26"/>
      <c r="AB1751" s="26"/>
      <c r="AC1751" s="26"/>
      <c r="AD1751" s="26"/>
      <c r="AE1751" s="26"/>
      <c r="AF1751" s="26"/>
      <c r="AG1751" s="26"/>
      <c r="AH1751" s="26"/>
      <c r="AI1751" s="26"/>
      <c r="AJ1751" s="26"/>
      <c r="AK1751" s="26"/>
      <c r="AL1751" s="26"/>
      <c r="AM1751" s="26"/>
      <c r="AN1751" s="26"/>
      <c r="AO1751" s="26"/>
      <c r="AP1751" s="26"/>
      <c r="AQ1751" s="26"/>
      <c r="AR1751" s="26"/>
      <c r="AS1751" s="26"/>
      <c r="AT1751" s="26"/>
      <c r="AU1751" s="26"/>
      <c r="AV1751" s="26"/>
      <c r="AW1751" s="26"/>
      <c r="AX1751" s="26"/>
      <c r="AY1751" s="26"/>
      <c r="AZ1751" s="26"/>
      <c r="BA1751" s="26"/>
      <c r="BB1751" s="26"/>
      <c r="BC1751" s="26"/>
      <c r="BD1751" s="26"/>
      <c r="BE1751" s="26"/>
      <c r="BF1751" s="26"/>
      <c r="BG1751" s="26"/>
      <c r="BH1751" s="26"/>
      <c r="BI1751" s="26"/>
      <c r="BJ1751" s="26"/>
      <c r="BK1751" s="26"/>
      <c r="BL1751" s="41"/>
      <c r="BM1751" t="s">
        <v>100</v>
      </c>
    </row>
    <row r="1752" spans="1:65" x14ac:dyDescent="0.2">
      <c r="A1752" s="6"/>
      <c r="B1752" s="40" t="s">
        <v>15</v>
      </c>
      <c r="C1752" s="31" t="s">
        <v>43</v>
      </c>
      <c r="D1752" s="27">
        <v>0</v>
      </c>
      <c r="E1752" s="28">
        <v>0</v>
      </c>
      <c r="F1752" s="28">
        <v>0</v>
      </c>
      <c r="G1752" s="28">
        <v>0</v>
      </c>
      <c r="H1752" s="28">
        <v>0</v>
      </c>
      <c r="I1752" s="28">
        <v>0</v>
      </c>
      <c r="J1752" s="28">
        <v>0</v>
      </c>
      <c r="K1752" s="28">
        <v>0</v>
      </c>
      <c r="L1752" s="28">
        <v>0</v>
      </c>
      <c r="M1752" s="28">
        <v>0</v>
      </c>
      <c r="N1752" s="28">
        <v>0</v>
      </c>
      <c r="O1752" s="28">
        <v>0</v>
      </c>
      <c r="P1752" s="28">
        <v>0</v>
      </c>
      <c r="Q1752" s="28">
        <v>0</v>
      </c>
      <c r="R1752" s="28">
        <v>0</v>
      </c>
      <c r="S1752" s="28">
        <v>0</v>
      </c>
      <c r="T1752" s="28">
        <v>0</v>
      </c>
      <c r="U1752" s="28">
        <v>0</v>
      </c>
      <c r="V1752" s="28">
        <v>0</v>
      </c>
      <c r="W1752" s="28">
        <v>0</v>
      </c>
      <c r="X1752" s="28">
        <v>185.83333333333334</v>
      </c>
      <c r="Y1752" s="28">
        <v>371.66666666666669</v>
      </c>
      <c r="Z1752" s="28">
        <v>557.5</v>
      </c>
      <c r="AA1752" s="28">
        <v>743.33333333333337</v>
      </c>
      <c r="AB1752" s="28">
        <v>929.16666666666674</v>
      </c>
      <c r="AC1752" s="28">
        <v>1115</v>
      </c>
      <c r="AD1752" s="28">
        <v>1115</v>
      </c>
      <c r="AE1752" s="28">
        <v>1115</v>
      </c>
      <c r="AF1752" s="28">
        <v>1115</v>
      </c>
      <c r="AG1752" s="28">
        <v>1115</v>
      </c>
      <c r="AH1752" s="28">
        <v>1115</v>
      </c>
      <c r="AI1752" s="28">
        <v>1115</v>
      </c>
      <c r="AJ1752" s="28">
        <v>1115</v>
      </c>
      <c r="AK1752" s="28">
        <v>1115</v>
      </c>
      <c r="AL1752" s="28">
        <v>1115</v>
      </c>
      <c r="AM1752" s="28">
        <v>1115</v>
      </c>
      <c r="AN1752" s="28">
        <v>1115</v>
      </c>
      <c r="AO1752" s="28">
        <v>1115</v>
      </c>
      <c r="AP1752" s="28">
        <v>1115</v>
      </c>
      <c r="AQ1752" s="28">
        <v>1115</v>
      </c>
      <c r="AR1752" s="28">
        <v>1115</v>
      </c>
      <c r="AS1752" s="28">
        <v>1115</v>
      </c>
      <c r="AT1752" s="28">
        <v>1115</v>
      </c>
      <c r="AU1752" s="28">
        <v>1115</v>
      </c>
      <c r="AV1752" s="28">
        <v>1115</v>
      </c>
      <c r="AW1752" s="28">
        <v>1115</v>
      </c>
      <c r="AX1752" s="28">
        <v>1115</v>
      </c>
      <c r="AY1752" s="28">
        <v>1115</v>
      </c>
      <c r="AZ1752" s="28">
        <v>1115</v>
      </c>
      <c r="BA1752" s="28">
        <v>1115</v>
      </c>
      <c r="BB1752" s="28">
        <v>1115</v>
      </c>
      <c r="BC1752" s="28">
        <v>1115</v>
      </c>
      <c r="BD1752" s="28">
        <v>1115</v>
      </c>
      <c r="BE1752" s="28">
        <v>1115</v>
      </c>
      <c r="BF1752" s="28">
        <v>1115</v>
      </c>
      <c r="BG1752" s="28">
        <v>1115</v>
      </c>
      <c r="BH1752" s="28">
        <v>1115</v>
      </c>
      <c r="BI1752" s="28">
        <v>1115</v>
      </c>
      <c r="BJ1752" s="28">
        <v>1115</v>
      </c>
      <c r="BK1752" s="28">
        <v>1115</v>
      </c>
      <c r="BL1752" s="42">
        <v>1115</v>
      </c>
      <c r="BM1752" t="s">
        <v>100</v>
      </c>
    </row>
    <row r="1753" spans="1:65" x14ac:dyDescent="0.2">
      <c r="A1753" s="6"/>
      <c r="B1753" s="40" t="s">
        <v>15</v>
      </c>
      <c r="C1753" s="24" t="s">
        <v>74</v>
      </c>
      <c r="D1753" s="35">
        <v>0</v>
      </c>
      <c r="E1753" s="29">
        <v>0</v>
      </c>
      <c r="F1753" s="29">
        <v>0</v>
      </c>
      <c r="G1753" s="29">
        <v>0</v>
      </c>
      <c r="H1753" s="29">
        <v>0</v>
      </c>
      <c r="I1753" s="29">
        <v>0</v>
      </c>
      <c r="J1753" s="29">
        <v>0</v>
      </c>
      <c r="K1753" s="29">
        <v>0</v>
      </c>
      <c r="L1753" s="29">
        <v>0</v>
      </c>
      <c r="M1753" s="29">
        <v>0</v>
      </c>
      <c r="N1753" s="29">
        <v>0</v>
      </c>
      <c r="O1753" s="29">
        <v>0</v>
      </c>
      <c r="P1753" s="29">
        <v>0</v>
      </c>
      <c r="Q1753" s="29">
        <v>0</v>
      </c>
      <c r="R1753" s="29">
        <v>0</v>
      </c>
      <c r="S1753" s="29">
        <v>0</v>
      </c>
      <c r="T1753" s="29">
        <v>0</v>
      </c>
      <c r="U1753" s="29">
        <v>0</v>
      </c>
      <c r="V1753" s="29">
        <v>0</v>
      </c>
      <c r="W1753" s="29">
        <v>0</v>
      </c>
      <c r="X1753" s="26">
        <v>0</v>
      </c>
      <c r="Y1753" s="26">
        <v>0</v>
      </c>
      <c r="Z1753" s="26">
        <v>0</v>
      </c>
      <c r="AA1753" s="26">
        <v>0</v>
      </c>
      <c r="AB1753" s="26">
        <v>0</v>
      </c>
      <c r="AC1753" s="26">
        <v>1115</v>
      </c>
      <c r="AD1753" s="26">
        <v>0</v>
      </c>
      <c r="AE1753" s="26">
        <v>0</v>
      </c>
      <c r="AF1753" s="26">
        <v>0</v>
      </c>
      <c r="AG1753" s="26">
        <v>0</v>
      </c>
      <c r="AH1753" s="26">
        <v>1115</v>
      </c>
      <c r="AI1753" s="26"/>
      <c r="AJ1753" s="26"/>
      <c r="AK1753" s="26"/>
      <c r="AL1753" s="26"/>
      <c r="AM1753" s="26"/>
      <c r="AN1753" s="26"/>
      <c r="AO1753" s="26"/>
      <c r="AP1753" s="26"/>
      <c r="AQ1753" s="26"/>
      <c r="AR1753" s="26"/>
      <c r="AS1753" s="26"/>
      <c r="AT1753" s="26"/>
      <c r="AU1753" s="26"/>
      <c r="AV1753" s="26"/>
      <c r="AW1753" s="26"/>
      <c r="AX1753" s="26"/>
      <c r="AY1753" s="26"/>
      <c r="AZ1753" s="26"/>
      <c r="BA1753" s="26"/>
      <c r="BB1753" s="26"/>
      <c r="BC1753" s="26"/>
      <c r="BD1753" s="26"/>
      <c r="BE1753" s="26"/>
      <c r="BF1753" s="26"/>
      <c r="BG1753" s="26"/>
      <c r="BH1753" s="26"/>
      <c r="BI1753" s="26"/>
      <c r="BJ1753" s="26"/>
      <c r="BK1753" s="26"/>
      <c r="BL1753" s="41"/>
      <c r="BM1753" t="s">
        <v>100</v>
      </c>
    </row>
    <row r="1754" spans="1:65" x14ac:dyDescent="0.2">
      <c r="A1754" s="6"/>
      <c r="B1754" s="40" t="s">
        <v>15</v>
      </c>
      <c r="C1754" s="24" t="s">
        <v>83</v>
      </c>
      <c r="D1754" s="25"/>
      <c r="E1754" s="26"/>
      <c r="F1754" s="26"/>
      <c r="G1754" s="26"/>
      <c r="H1754" s="26"/>
      <c r="I1754" s="26"/>
      <c r="J1754" s="26"/>
      <c r="K1754" s="26"/>
      <c r="L1754" s="26"/>
      <c r="M1754" s="26"/>
      <c r="N1754" s="26"/>
      <c r="O1754" s="26"/>
      <c r="P1754" s="26"/>
      <c r="Q1754" s="26"/>
      <c r="R1754" s="26"/>
      <c r="S1754" s="26"/>
      <c r="T1754" s="26"/>
      <c r="U1754" s="26"/>
      <c r="V1754" s="26"/>
      <c r="W1754" s="61"/>
      <c r="X1754" s="61">
        <v>185.83333333333334</v>
      </c>
      <c r="Y1754" s="61">
        <v>185.83333333333334</v>
      </c>
      <c r="Z1754" s="61">
        <v>185.83333333333334</v>
      </c>
      <c r="AA1754" s="61">
        <v>185.83333333333334</v>
      </c>
      <c r="AB1754" s="61">
        <v>185.83333333333334</v>
      </c>
      <c r="AC1754" s="61">
        <v>185.83333333333334</v>
      </c>
      <c r="AD1754" s="61">
        <v>0</v>
      </c>
      <c r="AE1754" s="61">
        <v>0</v>
      </c>
      <c r="AF1754" s="61">
        <v>0</v>
      </c>
      <c r="AG1754" s="61">
        <v>0</v>
      </c>
      <c r="AH1754" s="61">
        <v>0</v>
      </c>
      <c r="AI1754" s="30"/>
      <c r="AJ1754" s="30"/>
      <c r="AK1754" s="30"/>
      <c r="AL1754" s="30"/>
      <c r="AM1754" s="30"/>
      <c r="AN1754" s="30"/>
      <c r="AO1754" s="30"/>
      <c r="AP1754" s="30"/>
      <c r="AQ1754" s="30"/>
      <c r="AR1754" s="30"/>
      <c r="AS1754" s="30"/>
      <c r="AT1754" s="30"/>
      <c r="AU1754" s="30"/>
      <c r="AV1754" s="30"/>
      <c r="AW1754" s="30"/>
      <c r="AX1754" s="30"/>
      <c r="AY1754" s="30"/>
      <c r="AZ1754" s="30"/>
      <c r="BA1754" s="30"/>
      <c r="BB1754" s="30"/>
      <c r="BC1754" s="30"/>
      <c r="BD1754" s="30"/>
      <c r="BE1754" s="30"/>
      <c r="BF1754" s="30"/>
      <c r="BG1754" s="30"/>
      <c r="BH1754" s="30"/>
      <c r="BI1754" s="30"/>
      <c r="BJ1754" s="30"/>
      <c r="BK1754" s="30"/>
      <c r="BL1754" s="43"/>
      <c r="BM1754" t="s">
        <v>100</v>
      </c>
    </row>
    <row r="1755" spans="1:65" x14ac:dyDescent="0.2">
      <c r="A1755" s="6"/>
      <c r="B1755" s="40" t="s">
        <v>15</v>
      </c>
      <c r="C1755" s="24" t="s">
        <v>75</v>
      </c>
      <c r="D1755" s="25"/>
      <c r="E1755" s="26"/>
      <c r="F1755" s="26"/>
      <c r="G1755" s="26"/>
      <c r="H1755" s="26"/>
      <c r="I1755" s="26"/>
      <c r="J1755" s="26"/>
      <c r="K1755" s="26"/>
      <c r="L1755" s="26"/>
      <c r="M1755" s="26"/>
      <c r="N1755" s="26"/>
      <c r="O1755" s="26"/>
      <c r="P1755" s="26"/>
      <c r="Q1755" s="26"/>
      <c r="R1755" s="26"/>
      <c r="S1755" s="26"/>
      <c r="T1755" s="26"/>
      <c r="U1755" s="26"/>
      <c r="V1755" s="26"/>
      <c r="W1755" s="26"/>
      <c r="X1755" s="26"/>
      <c r="Y1755" s="26"/>
      <c r="Z1755" s="26"/>
      <c r="AA1755" s="26"/>
      <c r="AB1755" s="26"/>
      <c r="AC1755" s="26"/>
      <c r="AD1755" s="26"/>
      <c r="AE1755" s="26"/>
      <c r="AF1755" s="26"/>
      <c r="AG1755" s="26"/>
      <c r="AH1755" s="26"/>
      <c r="AI1755" s="26"/>
      <c r="AJ1755" s="26"/>
      <c r="AK1755" s="26"/>
      <c r="AL1755" s="26"/>
      <c r="AM1755" s="26"/>
      <c r="AN1755" s="26"/>
      <c r="AO1755" s="26"/>
      <c r="AP1755" s="26"/>
      <c r="AQ1755" s="26"/>
      <c r="AR1755" s="26"/>
      <c r="AS1755" s="26"/>
      <c r="AT1755" s="26"/>
      <c r="AU1755" s="26"/>
      <c r="AV1755" s="26"/>
      <c r="AW1755" s="26"/>
      <c r="AX1755" s="26"/>
      <c r="AY1755" s="26"/>
      <c r="AZ1755" s="26"/>
      <c r="BA1755" s="26"/>
      <c r="BB1755" s="26"/>
      <c r="BC1755" s="26"/>
      <c r="BD1755" s="26"/>
      <c r="BE1755" s="26"/>
      <c r="BF1755" s="26"/>
      <c r="BG1755" s="26"/>
      <c r="BH1755" s="26"/>
      <c r="BI1755" s="26"/>
      <c r="BJ1755" s="26"/>
      <c r="BK1755" s="26"/>
      <c r="BL1755" s="41"/>
      <c r="BM1755" t="s">
        <v>100</v>
      </c>
    </row>
    <row r="1756" spans="1:65" x14ac:dyDescent="0.2">
      <c r="A1756" s="6"/>
      <c r="B1756" s="40" t="s">
        <v>15</v>
      </c>
      <c r="C1756" s="24" t="s">
        <v>79</v>
      </c>
      <c r="D1756" s="25"/>
      <c r="E1756" s="26"/>
      <c r="F1756" s="26"/>
      <c r="G1756" s="26"/>
      <c r="H1756" s="26"/>
      <c r="I1756" s="26"/>
      <c r="J1756" s="26"/>
      <c r="K1756" s="26"/>
      <c r="L1756" s="26"/>
      <c r="M1756" s="26"/>
      <c r="N1756" s="26"/>
      <c r="O1756" s="26"/>
      <c r="P1756" s="26"/>
      <c r="Q1756" s="26"/>
      <c r="R1756" s="26"/>
      <c r="S1756" s="26"/>
      <c r="T1756" s="26"/>
      <c r="U1756" s="26"/>
      <c r="V1756" s="26"/>
      <c r="W1756" s="26"/>
      <c r="X1756" s="26"/>
      <c r="Y1756" s="26"/>
      <c r="Z1756" s="26"/>
      <c r="AA1756" s="26"/>
      <c r="AB1756" s="26"/>
      <c r="AC1756" s="26"/>
      <c r="AD1756" s="26"/>
      <c r="AE1756" s="26"/>
      <c r="AF1756" s="26"/>
      <c r="AG1756" s="26"/>
      <c r="AH1756" s="26"/>
      <c r="AI1756" s="26"/>
      <c r="AJ1756" s="26"/>
      <c r="AK1756" s="26"/>
      <c r="AL1756" s="26"/>
      <c r="AM1756" s="26"/>
      <c r="AN1756" s="26"/>
      <c r="AO1756" s="26"/>
      <c r="AP1756" s="26"/>
      <c r="AQ1756" s="26"/>
      <c r="AR1756" s="26"/>
      <c r="AS1756" s="26"/>
      <c r="AT1756" s="26"/>
      <c r="AU1756" s="26"/>
      <c r="AV1756" s="26"/>
      <c r="AW1756" s="26"/>
      <c r="AX1756" s="26"/>
      <c r="AY1756" s="26"/>
      <c r="AZ1756" s="26"/>
      <c r="BA1756" s="26"/>
      <c r="BB1756" s="26"/>
      <c r="BC1756" s="26"/>
      <c r="BD1756" s="26"/>
      <c r="BE1756" s="26"/>
      <c r="BF1756" s="26"/>
      <c r="BG1756" s="26"/>
      <c r="BH1756" s="26"/>
      <c r="BI1756" s="26"/>
      <c r="BJ1756" s="26"/>
      <c r="BK1756" s="26"/>
      <c r="BL1756" s="41"/>
      <c r="BM1756" t="s">
        <v>100</v>
      </c>
    </row>
    <row r="1757" spans="1:65" x14ac:dyDescent="0.2">
      <c r="A1757" s="6"/>
      <c r="B1757" s="40" t="s">
        <v>15</v>
      </c>
      <c r="C1757" s="24" t="s">
        <v>80</v>
      </c>
      <c r="D1757" s="25"/>
      <c r="E1757" s="26"/>
      <c r="F1757" s="26"/>
      <c r="G1757" s="26"/>
      <c r="H1757" s="26"/>
      <c r="I1757" s="26"/>
      <c r="J1757" s="26"/>
      <c r="K1757" s="26"/>
      <c r="L1757" s="26"/>
      <c r="M1757" s="26"/>
      <c r="N1757" s="26"/>
      <c r="O1757" s="26"/>
      <c r="P1757" s="26"/>
      <c r="Q1757" s="26"/>
      <c r="R1757" s="26"/>
      <c r="S1757" s="26"/>
      <c r="T1757" s="26"/>
      <c r="U1757" s="26"/>
      <c r="V1757" s="26"/>
      <c r="W1757" s="26"/>
      <c r="X1757" s="26"/>
      <c r="Y1757" s="26"/>
      <c r="Z1757" s="26"/>
      <c r="AA1757" s="26"/>
      <c r="AB1757" s="26"/>
      <c r="AC1757" s="26"/>
      <c r="AD1757" s="26"/>
      <c r="AE1757" s="26"/>
      <c r="AF1757" s="26"/>
      <c r="AG1757" s="26"/>
      <c r="AH1757" s="26"/>
      <c r="AI1757" s="26"/>
      <c r="AJ1757" s="26"/>
      <c r="AK1757" s="26"/>
      <c r="AL1757" s="26"/>
      <c r="AM1757" s="26"/>
      <c r="AN1757" s="26"/>
      <c r="AO1757" s="26"/>
      <c r="AP1757" s="26"/>
      <c r="AQ1757" s="26"/>
      <c r="AR1757" s="26"/>
      <c r="AS1757" s="26"/>
      <c r="AT1757" s="26"/>
      <c r="AU1757" s="26"/>
      <c r="AV1757" s="26"/>
      <c r="AW1757" s="26"/>
      <c r="AX1757" s="26"/>
      <c r="AY1757" s="26"/>
      <c r="AZ1757" s="26"/>
      <c r="BA1757" s="26"/>
      <c r="BB1757" s="26"/>
      <c r="BC1757" s="26"/>
      <c r="BD1757" s="26"/>
      <c r="BE1757" s="26"/>
      <c r="BF1757" s="26"/>
      <c r="BG1757" s="26"/>
      <c r="BH1757" s="26"/>
      <c r="BI1757" s="26"/>
      <c r="BJ1757" s="26"/>
      <c r="BK1757" s="26"/>
      <c r="BL1757" s="41"/>
      <c r="BM1757" t="s">
        <v>100</v>
      </c>
    </row>
    <row r="1758" spans="1:65" x14ac:dyDescent="0.2">
      <c r="A1758" s="6"/>
      <c r="B1758" s="40" t="s">
        <v>15</v>
      </c>
      <c r="C1758" s="24" t="s">
        <v>78</v>
      </c>
      <c r="D1758" s="25"/>
      <c r="E1758" s="26"/>
      <c r="F1758" s="26"/>
      <c r="G1758" s="26"/>
      <c r="H1758" s="26"/>
      <c r="I1758" s="26"/>
      <c r="J1758" s="26"/>
      <c r="K1758" s="26"/>
      <c r="L1758" s="26"/>
      <c r="M1758" s="26"/>
      <c r="N1758" s="26"/>
      <c r="O1758" s="26"/>
      <c r="P1758" s="26"/>
      <c r="Q1758" s="26"/>
      <c r="R1758" s="26"/>
      <c r="S1758" s="26"/>
      <c r="T1758" s="26"/>
      <c r="U1758" s="26"/>
      <c r="V1758" s="26"/>
      <c r="W1758" s="26"/>
      <c r="X1758" s="26"/>
      <c r="Y1758" s="26"/>
      <c r="Z1758" s="26"/>
      <c r="AA1758" s="26"/>
      <c r="AB1758" s="26"/>
      <c r="AC1758" s="26"/>
      <c r="AD1758" s="26"/>
      <c r="AE1758" s="26"/>
      <c r="AF1758" s="26"/>
      <c r="AG1758" s="26"/>
      <c r="AH1758" s="26"/>
      <c r="AI1758" s="26"/>
      <c r="AJ1758" s="26"/>
      <c r="AK1758" s="26"/>
      <c r="AL1758" s="26"/>
      <c r="AM1758" s="26"/>
      <c r="AN1758" s="26"/>
      <c r="AO1758" s="26"/>
      <c r="AP1758" s="26"/>
      <c r="AQ1758" s="26"/>
      <c r="AR1758" s="26"/>
      <c r="AS1758" s="26"/>
      <c r="AT1758" s="26"/>
      <c r="AU1758" s="26"/>
      <c r="AV1758" s="26"/>
      <c r="AW1758" s="26"/>
      <c r="AX1758" s="26"/>
      <c r="AY1758" s="26"/>
      <c r="AZ1758" s="26"/>
      <c r="BA1758" s="26"/>
      <c r="BB1758" s="26"/>
      <c r="BC1758" s="26"/>
      <c r="BD1758" s="26"/>
      <c r="BE1758" s="26"/>
      <c r="BF1758" s="26"/>
      <c r="BG1758" s="26"/>
      <c r="BH1758" s="26"/>
      <c r="BI1758" s="26"/>
      <c r="BJ1758" s="26"/>
      <c r="BK1758" s="26"/>
      <c r="BL1758" s="41"/>
      <c r="BM1758" t="s">
        <v>100</v>
      </c>
    </row>
    <row r="1759" spans="1:65" x14ac:dyDescent="0.2">
      <c r="A1759" s="6"/>
      <c r="B1759" s="40" t="s">
        <v>15</v>
      </c>
      <c r="C1759" s="31" t="s">
        <v>46</v>
      </c>
      <c r="D1759" s="27">
        <v>48</v>
      </c>
      <c r="E1759" s="28">
        <v>48</v>
      </c>
      <c r="F1759" s="28">
        <v>108.5</v>
      </c>
      <c r="G1759" s="28">
        <v>120</v>
      </c>
      <c r="H1759" s="28">
        <v>108</v>
      </c>
      <c r="I1759" s="28">
        <v>92</v>
      </c>
      <c r="J1759" s="28">
        <v>92</v>
      </c>
      <c r="K1759" s="28">
        <v>106.5</v>
      </c>
      <c r="L1759" s="28">
        <v>109.5</v>
      </c>
      <c r="M1759" s="28">
        <v>111.5</v>
      </c>
      <c r="N1759" s="28">
        <v>121.5</v>
      </c>
      <c r="O1759" s="28">
        <v>139.5</v>
      </c>
      <c r="P1759" s="28">
        <v>139.5</v>
      </c>
      <c r="Q1759" s="28">
        <v>139.5</v>
      </c>
      <c r="R1759" s="28">
        <v>139.5</v>
      </c>
      <c r="S1759" s="28">
        <v>139.5</v>
      </c>
      <c r="T1759" s="28">
        <v>87</v>
      </c>
      <c r="U1759" s="28">
        <v>87</v>
      </c>
      <c r="V1759" s="28">
        <v>87</v>
      </c>
      <c r="W1759" s="28">
        <v>87</v>
      </c>
      <c r="X1759" s="28">
        <v>87</v>
      </c>
      <c r="Y1759" s="28">
        <v>87</v>
      </c>
      <c r="Z1759" s="28">
        <v>87</v>
      </c>
      <c r="AA1759" s="28">
        <v>87</v>
      </c>
      <c r="AB1759" s="28">
        <v>87</v>
      </c>
      <c r="AC1759" s="28">
        <v>87</v>
      </c>
      <c r="AD1759" s="28">
        <v>87</v>
      </c>
      <c r="AE1759" s="28">
        <v>87</v>
      </c>
      <c r="AF1759" s="28">
        <v>87</v>
      </c>
      <c r="AG1759" s="28">
        <v>87</v>
      </c>
      <c r="AH1759" s="28">
        <v>87</v>
      </c>
      <c r="AI1759" s="28">
        <v>87</v>
      </c>
      <c r="AJ1759" s="28">
        <v>87</v>
      </c>
      <c r="AK1759" s="28">
        <v>87</v>
      </c>
      <c r="AL1759" s="28">
        <v>87</v>
      </c>
      <c r="AM1759" s="28">
        <v>87</v>
      </c>
      <c r="AN1759" s="28">
        <v>87</v>
      </c>
      <c r="AO1759" s="28">
        <v>87</v>
      </c>
      <c r="AP1759" s="28">
        <v>87</v>
      </c>
      <c r="AQ1759" s="28">
        <v>87</v>
      </c>
      <c r="AR1759" s="28">
        <v>87</v>
      </c>
      <c r="AS1759" s="28">
        <v>87</v>
      </c>
      <c r="AT1759" s="28">
        <v>87</v>
      </c>
      <c r="AU1759" s="28">
        <v>87</v>
      </c>
      <c r="AV1759" s="28">
        <v>87</v>
      </c>
      <c r="AW1759" s="28">
        <v>87</v>
      </c>
      <c r="AX1759" s="28">
        <v>87</v>
      </c>
      <c r="AY1759" s="28">
        <v>87</v>
      </c>
      <c r="AZ1759" s="28">
        <v>87</v>
      </c>
      <c r="BA1759" s="28">
        <v>87</v>
      </c>
      <c r="BB1759" s="28">
        <v>87</v>
      </c>
      <c r="BC1759" s="28">
        <v>87</v>
      </c>
      <c r="BD1759" s="28">
        <v>87</v>
      </c>
      <c r="BE1759" s="28">
        <v>87</v>
      </c>
      <c r="BF1759" s="28">
        <v>87</v>
      </c>
      <c r="BG1759" s="28">
        <v>87</v>
      </c>
      <c r="BH1759" s="28">
        <v>87</v>
      </c>
      <c r="BI1759" s="28">
        <v>87</v>
      </c>
      <c r="BJ1759" s="28">
        <v>87</v>
      </c>
      <c r="BK1759" s="28">
        <v>87</v>
      </c>
      <c r="BL1759" s="42">
        <v>87</v>
      </c>
      <c r="BM1759" t="s">
        <v>100</v>
      </c>
    </row>
    <row r="1760" spans="1:65" x14ac:dyDescent="0.2">
      <c r="A1760" s="6"/>
      <c r="B1760" s="40" t="s">
        <v>15</v>
      </c>
      <c r="C1760" s="24" t="s">
        <v>74</v>
      </c>
      <c r="D1760" s="35">
        <v>48</v>
      </c>
      <c r="E1760" s="29">
        <v>48</v>
      </c>
      <c r="F1760" s="29">
        <v>108.5</v>
      </c>
      <c r="G1760" s="29">
        <v>120</v>
      </c>
      <c r="H1760" s="29">
        <v>108</v>
      </c>
      <c r="I1760" s="29">
        <v>92</v>
      </c>
      <c r="J1760" s="29">
        <v>92</v>
      </c>
      <c r="K1760" s="29">
        <v>106.5</v>
      </c>
      <c r="L1760" s="29">
        <v>109.5</v>
      </c>
      <c r="M1760" s="29">
        <v>111.5</v>
      </c>
      <c r="N1760" s="29">
        <v>121.5</v>
      </c>
      <c r="O1760" s="29">
        <v>139.5</v>
      </c>
      <c r="P1760" s="29">
        <v>139.5</v>
      </c>
      <c r="Q1760" s="29">
        <v>139.5</v>
      </c>
      <c r="R1760" s="29">
        <v>139.5</v>
      </c>
      <c r="S1760" s="29">
        <v>139.5</v>
      </c>
      <c r="T1760" s="29">
        <v>87</v>
      </c>
      <c r="U1760" s="29">
        <v>87</v>
      </c>
      <c r="V1760" s="29">
        <v>87</v>
      </c>
      <c r="W1760" s="29">
        <v>87</v>
      </c>
      <c r="X1760" s="26">
        <v>0</v>
      </c>
      <c r="Y1760" s="26">
        <v>0</v>
      </c>
      <c r="Z1760" s="26">
        <v>0</v>
      </c>
      <c r="AA1760" s="26">
        <v>0</v>
      </c>
      <c r="AB1760" s="26">
        <v>0</v>
      </c>
      <c r="AC1760" s="26">
        <v>76</v>
      </c>
      <c r="AD1760" s="26">
        <v>0</v>
      </c>
      <c r="AE1760" s="26">
        <v>0</v>
      </c>
      <c r="AF1760" s="26">
        <v>0</v>
      </c>
      <c r="AG1760" s="26">
        <v>0</v>
      </c>
      <c r="AH1760" s="26">
        <v>76</v>
      </c>
      <c r="AI1760" s="26"/>
      <c r="AJ1760" s="26"/>
      <c r="AK1760" s="26"/>
      <c r="AL1760" s="26"/>
      <c r="AM1760" s="26"/>
      <c r="AN1760" s="26"/>
      <c r="AO1760" s="26"/>
      <c r="AP1760" s="26"/>
      <c r="AQ1760" s="26"/>
      <c r="AR1760" s="26"/>
      <c r="AS1760" s="26"/>
      <c r="AT1760" s="26"/>
      <c r="AU1760" s="26"/>
      <c r="AV1760" s="26"/>
      <c r="AW1760" s="26"/>
      <c r="AX1760" s="26"/>
      <c r="AY1760" s="26"/>
      <c r="AZ1760" s="26"/>
      <c r="BA1760" s="26"/>
      <c r="BB1760" s="26"/>
      <c r="BC1760" s="26"/>
      <c r="BD1760" s="26"/>
      <c r="BE1760" s="26"/>
      <c r="BF1760" s="26"/>
      <c r="BG1760" s="26"/>
      <c r="BH1760" s="26"/>
      <c r="BI1760" s="26"/>
      <c r="BJ1760" s="26"/>
      <c r="BK1760" s="26"/>
      <c r="BL1760" s="41"/>
      <c r="BM1760" t="s">
        <v>100</v>
      </c>
    </row>
    <row r="1761" spans="1:65" x14ac:dyDescent="0.2">
      <c r="A1761" s="6"/>
      <c r="B1761" s="40" t="s">
        <v>15</v>
      </c>
      <c r="C1761" s="24" t="s">
        <v>83</v>
      </c>
      <c r="D1761" s="25"/>
      <c r="E1761" s="26"/>
      <c r="F1761" s="26"/>
      <c r="G1761" s="26"/>
      <c r="H1761" s="26"/>
      <c r="I1761" s="26"/>
      <c r="J1761" s="26"/>
      <c r="K1761" s="26"/>
      <c r="L1761" s="26"/>
      <c r="M1761" s="26"/>
      <c r="N1761" s="26"/>
      <c r="O1761" s="26"/>
      <c r="P1761" s="26"/>
      <c r="Q1761" s="26"/>
      <c r="R1761" s="26"/>
      <c r="S1761" s="26"/>
      <c r="T1761" s="26"/>
      <c r="U1761" s="26"/>
      <c r="V1761" s="26"/>
      <c r="W1761" s="30"/>
      <c r="X1761" s="30"/>
      <c r="Y1761" s="30"/>
      <c r="Z1761" s="30"/>
      <c r="AA1761" s="30"/>
      <c r="AB1761" s="30"/>
      <c r="AC1761" s="30"/>
      <c r="AD1761" s="30"/>
      <c r="AE1761" s="30"/>
      <c r="AF1761" s="30"/>
      <c r="AG1761" s="30"/>
      <c r="AH1761" s="30"/>
      <c r="AI1761" s="30"/>
      <c r="AJ1761" s="30"/>
      <c r="AK1761" s="30"/>
      <c r="AL1761" s="30"/>
      <c r="AM1761" s="30"/>
      <c r="AN1761" s="30"/>
      <c r="AO1761" s="30"/>
      <c r="AP1761" s="30"/>
      <c r="AQ1761" s="30"/>
      <c r="AR1761" s="30"/>
      <c r="AS1761" s="30"/>
      <c r="AT1761" s="30"/>
      <c r="AU1761" s="30"/>
      <c r="AV1761" s="30"/>
      <c r="AW1761" s="30"/>
      <c r="AX1761" s="30"/>
      <c r="AY1761" s="30"/>
      <c r="AZ1761" s="30"/>
      <c r="BA1761" s="30"/>
      <c r="BB1761" s="30"/>
      <c r="BC1761" s="30"/>
      <c r="BD1761" s="30"/>
      <c r="BE1761" s="30"/>
      <c r="BF1761" s="30"/>
      <c r="BG1761" s="30"/>
      <c r="BH1761" s="30"/>
      <c r="BI1761" s="30"/>
      <c r="BJ1761" s="30"/>
      <c r="BK1761" s="30"/>
      <c r="BL1761" s="43"/>
      <c r="BM1761" t="s">
        <v>100</v>
      </c>
    </row>
    <row r="1762" spans="1:65" x14ac:dyDescent="0.2">
      <c r="A1762" s="6"/>
      <c r="B1762" s="40" t="s">
        <v>15</v>
      </c>
      <c r="C1762" s="24" t="s">
        <v>75</v>
      </c>
      <c r="D1762" s="25"/>
      <c r="E1762" s="26"/>
      <c r="F1762" s="26"/>
      <c r="G1762" s="26"/>
      <c r="H1762" s="26"/>
      <c r="I1762" s="26"/>
      <c r="J1762" s="26"/>
      <c r="K1762" s="26"/>
      <c r="L1762" s="26"/>
      <c r="M1762" s="26"/>
      <c r="N1762" s="26"/>
      <c r="O1762" s="26"/>
      <c r="P1762" s="26"/>
      <c r="Q1762" s="26"/>
      <c r="R1762" s="26"/>
      <c r="S1762" s="26"/>
      <c r="T1762" s="26"/>
      <c r="U1762" s="26"/>
      <c r="V1762" s="26"/>
      <c r="W1762" s="26"/>
      <c r="X1762" s="26"/>
      <c r="Y1762" s="26"/>
      <c r="Z1762" s="26"/>
      <c r="AA1762" s="26"/>
      <c r="AB1762" s="26"/>
      <c r="AC1762" s="26"/>
      <c r="AD1762" s="26"/>
      <c r="AE1762" s="26"/>
      <c r="AF1762" s="26"/>
      <c r="AG1762" s="26"/>
      <c r="AH1762" s="26"/>
      <c r="AI1762" s="26"/>
      <c r="AJ1762" s="26"/>
      <c r="AK1762" s="26"/>
      <c r="AL1762" s="26"/>
      <c r="AM1762" s="26"/>
      <c r="AN1762" s="26"/>
      <c r="AO1762" s="26"/>
      <c r="AP1762" s="26"/>
      <c r="AQ1762" s="26"/>
      <c r="AR1762" s="26"/>
      <c r="AS1762" s="26"/>
      <c r="AT1762" s="26"/>
      <c r="AU1762" s="26"/>
      <c r="AV1762" s="26"/>
      <c r="AW1762" s="26"/>
      <c r="AX1762" s="26"/>
      <c r="AY1762" s="26"/>
      <c r="AZ1762" s="26"/>
      <c r="BA1762" s="26"/>
      <c r="BB1762" s="26"/>
      <c r="BC1762" s="26"/>
      <c r="BD1762" s="26"/>
      <c r="BE1762" s="26"/>
      <c r="BF1762" s="26"/>
      <c r="BG1762" s="26"/>
      <c r="BH1762" s="26"/>
      <c r="BI1762" s="26"/>
      <c r="BJ1762" s="26"/>
      <c r="BK1762" s="26"/>
      <c r="BL1762" s="41"/>
      <c r="BM1762" t="s">
        <v>100</v>
      </c>
    </row>
    <row r="1763" spans="1:65" x14ac:dyDescent="0.2">
      <c r="A1763" s="6"/>
      <c r="B1763" s="40" t="s">
        <v>15</v>
      </c>
      <c r="C1763" s="24" t="s">
        <v>79</v>
      </c>
      <c r="D1763" s="25"/>
      <c r="E1763" s="26"/>
      <c r="F1763" s="26"/>
      <c r="G1763" s="26"/>
      <c r="H1763" s="26"/>
      <c r="I1763" s="26"/>
      <c r="J1763" s="26"/>
      <c r="K1763" s="26"/>
      <c r="L1763" s="26"/>
      <c r="M1763" s="26"/>
      <c r="N1763" s="26"/>
      <c r="O1763" s="26"/>
      <c r="P1763" s="26"/>
      <c r="Q1763" s="26"/>
      <c r="R1763" s="26"/>
      <c r="S1763" s="26"/>
      <c r="T1763" s="26"/>
      <c r="U1763" s="26"/>
      <c r="V1763" s="26"/>
      <c r="W1763" s="26"/>
      <c r="X1763" s="26"/>
      <c r="Y1763" s="26"/>
      <c r="Z1763" s="26"/>
      <c r="AA1763" s="26"/>
      <c r="AB1763" s="26"/>
      <c r="AC1763" s="26"/>
      <c r="AD1763" s="26"/>
      <c r="AE1763" s="26"/>
      <c r="AF1763" s="26"/>
      <c r="AG1763" s="26"/>
      <c r="AH1763" s="26"/>
      <c r="AI1763" s="26"/>
      <c r="AJ1763" s="26"/>
      <c r="AK1763" s="26"/>
      <c r="AL1763" s="26"/>
      <c r="AM1763" s="26"/>
      <c r="AN1763" s="26"/>
      <c r="AO1763" s="26"/>
      <c r="AP1763" s="26"/>
      <c r="AQ1763" s="26"/>
      <c r="AR1763" s="26"/>
      <c r="AS1763" s="26"/>
      <c r="AT1763" s="26"/>
      <c r="AU1763" s="26"/>
      <c r="AV1763" s="26"/>
      <c r="AW1763" s="26"/>
      <c r="AX1763" s="26"/>
      <c r="AY1763" s="26"/>
      <c r="AZ1763" s="26"/>
      <c r="BA1763" s="26"/>
      <c r="BB1763" s="26"/>
      <c r="BC1763" s="26"/>
      <c r="BD1763" s="26"/>
      <c r="BE1763" s="26"/>
      <c r="BF1763" s="26"/>
      <c r="BG1763" s="26"/>
      <c r="BH1763" s="26"/>
      <c r="BI1763" s="26"/>
      <c r="BJ1763" s="26"/>
      <c r="BK1763" s="26"/>
      <c r="BL1763" s="41"/>
      <c r="BM1763" t="s">
        <v>100</v>
      </c>
    </row>
    <row r="1764" spans="1:65" x14ac:dyDescent="0.2">
      <c r="A1764" s="6"/>
      <c r="B1764" s="40" t="s">
        <v>15</v>
      </c>
      <c r="C1764" s="24" t="s">
        <v>80</v>
      </c>
      <c r="D1764" s="25"/>
      <c r="E1764" s="26"/>
      <c r="F1764" s="26"/>
      <c r="G1764" s="26"/>
      <c r="H1764" s="26"/>
      <c r="I1764" s="26"/>
      <c r="J1764" s="26"/>
      <c r="K1764" s="26"/>
      <c r="L1764" s="26"/>
      <c r="M1764" s="26"/>
      <c r="N1764" s="26"/>
      <c r="O1764" s="26"/>
      <c r="P1764" s="26"/>
      <c r="Q1764" s="26"/>
      <c r="R1764" s="26"/>
      <c r="S1764" s="26"/>
      <c r="T1764" s="26"/>
      <c r="U1764" s="26"/>
      <c r="V1764" s="26"/>
      <c r="W1764" s="26"/>
      <c r="X1764" s="26"/>
      <c r="Y1764" s="26"/>
      <c r="Z1764" s="26"/>
      <c r="AA1764" s="26"/>
      <c r="AB1764" s="26"/>
      <c r="AC1764" s="26"/>
      <c r="AD1764" s="26"/>
      <c r="AE1764" s="26"/>
      <c r="AF1764" s="26"/>
      <c r="AG1764" s="26"/>
      <c r="AH1764" s="26"/>
      <c r="AI1764" s="26"/>
      <c r="AJ1764" s="26"/>
      <c r="AK1764" s="26"/>
      <c r="AL1764" s="26"/>
      <c r="AM1764" s="26"/>
      <c r="AN1764" s="26"/>
      <c r="AO1764" s="26"/>
      <c r="AP1764" s="26"/>
      <c r="AQ1764" s="26"/>
      <c r="AR1764" s="26"/>
      <c r="AS1764" s="26"/>
      <c r="AT1764" s="26"/>
      <c r="AU1764" s="26"/>
      <c r="AV1764" s="26"/>
      <c r="AW1764" s="26"/>
      <c r="AX1764" s="26"/>
      <c r="AY1764" s="26"/>
      <c r="AZ1764" s="26"/>
      <c r="BA1764" s="26"/>
      <c r="BB1764" s="26"/>
      <c r="BC1764" s="26"/>
      <c r="BD1764" s="26"/>
      <c r="BE1764" s="26"/>
      <c r="BF1764" s="26"/>
      <c r="BG1764" s="26"/>
      <c r="BH1764" s="26"/>
      <c r="BI1764" s="26"/>
      <c r="BJ1764" s="26"/>
      <c r="BK1764" s="26"/>
      <c r="BL1764" s="41"/>
      <c r="BM1764" t="s">
        <v>100</v>
      </c>
    </row>
    <row r="1765" spans="1:65" x14ac:dyDescent="0.2">
      <c r="A1765" s="6"/>
      <c r="B1765" s="40" t="s">
        <v>15</v>
      </c>
      <c r="C1765" s="24" t="s">
        <v>78</v>
      </c>
      <c r="D1765" s="25"/>
      <c r="E1765" s="26"/>
      <c r="F1765" s="26"/>
      <c r="G1765" s="26"/>
      <c r="H1765" s="26"/>
      <c r="I1765" s="26"/>
      <c r="J1765" s="26"/>
      <c r="K1765" s="26"/>
      <c r="L1765" s="26"/>
      <c r="M1765" s="26"/>
      <c r="N1765" s="26"/>
      <c r="O1765" s="26"/>
      <c r="P1765" s="26"/>
      <c r="Q1765" s="26"/>
      <c r="R1765" s="26"/>
      <c r="S1765" s="26"/>
      <c r="T1765" s="26"/>
      <c r="U1765" s="26"/>
      <c r="V1765" s="26"/>
      <c r="W1765" s="26"/>
      <c r="X1765" s="26"/>
      <c r="Y1765" s="26"/>
      <c r="Z1765" s="26"/>
      <c r="AA1765" s="26"/>
      <c r="AB1765" s="26"/>
      <c r="AC1765" s="26"/>
      <c r="AD1765" s="26"/>
      <c r="AE1765" s="26"/>
      <c r="AF1765" s="26"/>
      <c r="AG1765" s="26"/>
      <c r="AH1765" s="26"/>
      <c r="AI1765" s="26"/>
      <c r="AJ1765" s="26"/>
      <c r="AK1765" s="26"/>
      <c r="AL1765" s="26"/>
      <c r="AM1765" s="26"/>
      <c r="AN1765" s="26"/>
      <c r="AO1765" s="26"/>
      <c r="AP1765" s="26"/>
      <c r="AQ1765" s="26"/>
      <c r="AR1765" s="26"/>
      <c r="AS1765" s="26"/>
      <c r="AT1765" s="26"/>
      <c r="AU1765" s="26"/>
      <c r="AV1765" s="26"/>
      <c r="AW1765" s="26"/>
      <c r="AX1765" s="26"/>
      <c r="AY1765" s="26"/>
      <c r="AZ1765" s="26"/>
      <c r="BA1765" s="26"/>
      <c r="BB1765" s="26"/>
      <c r="BC1765" s="26"/>
      <c r="BD1765" s="26"/>
      <c r="BE1765" s="26"/>
      <c r="BF1765" s="26"/>
      <c r="BG1765" s="26"/>
      <c r="BH1765" s="26"/>
      <c r="BI1765" s="26"/>
      <c r="BJ1765" s="26"/>
      <c r="BK1765" s="26"/>
      <c r="BL1765" s="41"/>
      <c r="BM1765" t="s">
        <v>100</v>
      </c>
    </row>
    <row r="1766" spans="1:65" x14ac:dyDescent="0.2">
      <c r="A1766" s="6"/>
      <c r="B1766" s="40" t="s">
        <v>15</v>
      </c>
      <c r="C1766" s="31" t="s">
        <v>5</v>
      </c>
      <c r="D1766" s="27">
        <v>48</v>
      </c>
      <c r="E1766" s="28">
        <v>48</v>
      </c>
      <c r="F1766" s="28">
        <v>108.5</v>
      </c>
      <c r="G1766" s="28">
        <v>120</v>
      </c>
      <c r="H1766" s="28">
        <v>108</v>
      </c>
      <c r="I1766" s="28">
        <v>92</v>
      </c>
      <c r="J1766" s="28">
        <v>92</v>
      </c>
      <c r="K1766" s="28">
        <v>91.5</v>
      </c>
      <c r="L1766" s="28">
        <v>94.5</v>
      </c>
      <c r="M1766" s="28">
        <v>96.5</v>
      </c>
      <c r="N1766" s="28">
        <v>108.5</v>
      </c>
      <c r="O1766" s="28">
        <v>122.5</v>
      </c>
      <c r="P1766" s="28">
        <v>122.5</v>
      </c>
      <c r="Q1766" s="28">
        <v>122.5</v>
      </c>
      <c r="R1766" s="28">
        <v>122.5</v>
      </c>
      <c r="S1766" s="28">
        <v>122.5</v>
      </c>
      <c r="T1766" s="28">
        <v>77</v>
      </c>
      <c r="U1766" s="28">
        <v>77</v>
      </c>
      <c r="V1766" s="28">
        <v>77</v>
      </c>
      <c r="W1766" s="28">
        <v>77</v>
      </c>
      <c r="X1766" s="28">
        <v>77</v>
      </c>
      <c r="Y1766" s="28">
        <v>77</v>
      </c>
      <c r="Z1766" s="28">
        <v>77</v>
      </c>
      <c r="AA1766" s="28">
        <v>77</v>
      </c>
      <c r="AB1766" s="28">
        <v>77</v>
      </c>
      <c r="AC1766" s="28">
        <v>77</v>
      </c>
      <c r="AD1766" s="28">
        <v>77</v>
      </c>
      <c r="AE1766" s="28">
        <v>77</v>
      </c>
      <c r="AF1766" s="28">
        <v>77</v>
      </c>
      <c r="AG1766" s="28">
        <v>77</v>
      </c>
      <c r="AH1766" s="28">
        <v>77</v>
      </c>
      <c r="AI1766" s="28">
        <v>77</v>
      </c>
      <c r="AJ1766" s="28">
        <v>77</v>
      </c>
      <c r="AK1766" s="28">
        <v>77</v>
      </c>
      <c r="AL1766" s="28">
        <v>77</v>
      </c>
      <c r="AM1766" s="28">
        <v>77</v>
      </c>
      <c r="AN1766" s="28">
        <v>77</v>
      </c>
      <c r="AO1766" s="28">
        <v>77</v>
      </c>
      <c r="AP1766" s="28">
        <v>77</v>
      </c>
      <c r="AQ1766" s="28">
        <v>77</v>
      </c>
      <c r="AR1766" s="28">
        <v>77</v>
      </c>
      <c r="AS1766" s="28">
        <v>77</v>
      </c>
      <c r="AT1766" s="28">
        <v>77</v>
      </c>
      <c r="AU1766" s="28">
        <v>77</v>
      </c>
      <c r="AV1766" s="28">
        <v>77</v>
      </c>
      <c r="AW1766" s="28">
        <v>77</v>
      </c>
      <c r="AX1766" s="28">
        <v>77</v>
      </c>
      <c r="AY1766" s="28">
        <v>77</v>
      </c>
      <c r="AZ1766" s="28">
        <v>77</v>
      </c>
      <c r="BA1766" s="28">
        <v>77</v>
      </c>
      <c r="BB1766" s="28">
        <v>77</v>
      </c>
      <c r="BC1766" s="28">
        <v>77</v>
      </c>
      <c r="BD1766" s="28">
        <v>77</v>
      </c>
      <c r="BE1766" s="28">
        <v>77</v>
      </c>
      <c r="BF1766" s="28">
        <v>77</v>
      </c>
      <c r="BG1766" s="28">
        <v>77</v>
      </c>
      <c r="BH1766" s="28">
        <v>77</v>
      </c>
      <c r="BI1766" s="28">
        <v>77</v>
      </c>
      <c r="BJ1766" s="28">
        <v>77</v>
      </c>
      <c r="BK1766" s="28">
        <v>77</v>
      </c>
      <c r="BL1766" s="42">
        <v>77</v>
      </c>
      <c r="BM1766" t="s">
        <v>100</v>
      </c>
    </row>
    <row r="1767" spans="1:65" x14ac:dyDescent="0.2">
      <c r="A1767" s="6"/>
      <c r="B1767" s="40" t="s">
        <v>15</v>
      </c>
      <c r="C1767" s="24" t="s">
        <v>74</v>
      </c>
      <c r="D1767" s="35">
        <v>48</v>
      </c>
      <c r="E1767" s="29">
        <v>48</v>
      </c>
      <c r="F1767" s="29">
        <v>108.5</v>
      </c>
      <c r="G1767" s="29">
        <v>120</v>
      </c>
      <c r="H1767" s="29">
        <v>108</v>
      </c>
      <c r="I1767" s="29">
        <v>92</v>
      </c>
      <c r="J1767" s="29">
        <v>92</v>
      </c>
      <c r="K1767" s="29">
        <v>91.5</v>
      </c>
      <c r="L1767" s="29">
        <v>94.5</v>
      </c>
      <c r="M1767" s="29">
        <v>96.5</v>
      </c>
      <c r="N1767" s="29">
        <v>108.5</v>
      </c>
      <c r="O1767" s="29">
        <v>122.5</v>
      </c>
      <c r="P1767" s="29">
        <v>122.5</v>
      </c>
      <c r="Q1767" s="29">
        <v>122.5</v>
      </c>
      <c r="R1767" s="29">
        <v>122.5</v>
      </c>
      <c r="S1767" s="29">
        <v>122.5</v>
      </c>
      <c r="T1767" s="29">
        <v>77</v>
      </c>
      <c r="U1767" s="29">
        <v>77</v>
      </c>
      <c r="V1767" s="29">
        <v>77</v>
      </c>
      <c r="W1767" s="29">
        <v>77</v>
      </c>
      <c r="X1767" s="26">
        <v>0</v>
      </c>
      <c r="Y1767" s="26">
        <v>0</v>
      </c>
      <c r="Z1767" s="26">
        <v>0</v>
      </c>
      <c r="AA1767" s="26">
        <v>0</v>
      </c>
      <c r="AB1767" s="26">
        <v>0</v>
      </c>
      <c r="AC1767" s="26">
        <v>0</v>
      </c>
      <c r="AD1767" s="26">
        <v>0</v>
      </c>
      <c r="AE1767" s="26">
        <v>0</v>
      </c>
      <c r="AF1767" s="26">
        <v>0</v>
      </c>
      <c r="AG1767" s="26">
        <v>0</v>
      </c>
      <c r="AH1767" s="26">
        <v>0</v>
      </c>
      <c r="AI1767" s="26"/>
      <c r="AJ1767" s="26"/>
      <c r="AK1767" s="26"/>
      <c r="AL1767" s="26"/>
      <c r="AM1767" s="26"/>
      <c r="AN1767" s="26"/>
      <c r="AO1767" s="26"/>
      <c r="AP1767" s="26"/>
      <c r="AQ1767" s="26"/>
      <c r="AR1767" s="26"/>
      <c r="AS1767" s="26"/>
      <c r="AT1767" s="26"/>
      <c r="AU1767" s="26"/>
      <c r="AV1767" s="26"/>
      <c r="AW1767" s="26"/>
      <c r="AX1767" s="26"/>
      <c r="AY1767" s="26"/>
      <c r="AZ1767" s="26"/>
      <c r="BA1767" s="26"/>
      <c r="BB1767" s="26"/>
      <c r="BC1767" s="26"/>
      <c r="BD1767" s="26"/>
      <c r="BE1767" s="26"/>
      <c r="BF1767" s="26"/>
      <c r="BG1767" s="26"/>
      <c r="BH1767" s="26"/>
      <c r="BI1767" s="26"/>
      <c r="BJ1767" s="26"/>
      <c r="BK1767" s="26"/>
      <c r="BL1767" s="41"/>
      <c r="BM1767" t="s">
        <v>100</v>
      </c>
    </row>
    <row r="1768" spans="1:65" x14ac:dyDescent="0.2">
      <c r="A1768" s="6"/>
      <c r="B1768" s="40" t="s">
        <v>15</v>
      </c>
      <c r="C1768" s="24" t="s">
        <v>83</v>
      </c>
      <c r="D1768" s="25"/>
      <c r="E1768" s="26"/>
      <c r="F1768" s="26"/>
      <c r="G1768" s="26"/>
      <c r="H1768" s="26"/>
      <c r="I1768" s="26"/>
      <c r="J1768" s="26"/>
      <c r="K1768" s="26"/>
      <c r="L1768" s="26"/>
      <c r="M1768" s="26"/>
      <c r="N1768" s="26"/>
      <c r="O1768" s="26"/>
      <c r="P1768" s="26"/>
      <c r="Q1768" s="26"/>
      <c r="R1768" s="26"/>
      <c r="S1768" s="26"/>
      <c r="T1768" s="26"/>
      <c r="U1768" s="26"/>
      <c r="V1768" s="26"/>
      <c r="W1768" s="30"/>
      <c r="X1768" s="30"/>
      <c r="Y1768" s="30"/>
      <c r="Z1768" s="30"/>
      <c r="AA1768" s="30"/>
      <c r="AB1768" s="30"/>
      <c r="AC1768" s="30"/>
      <c r="AD1768" s="30"/>
      <c r="AE1768" s="30"/>
      <c r="AF1768" s="30"/>
      <c r="AG1768" s="30"/>
      <c r="AH1768" s="30"/>
      <c r="AI1768" s="30"/>
      <c r="AJ1768" s="30"/>
      <c r="AK1768" s="30"/>
      <c r="AL1768" s="30"/>
      <c r="AM1768" s="30"/>
      <c r="AN1768" s="30"/>
      <c r="AO1768" s="30"/>
      <c r="AP1768" s="30"/>
      <c r="AQ1768" s="30"/>
      <c r="AR1768" s="30"/>
      <c r="AS1768" s="30"/>
      <c r="AT1768" s="30"/>
      <c r="AU1768" s="30"/>
      <c r="AV1768" s="30"/>
      <c r="AW1768" s="30"/>
      <c r="AX1768" s="30"/>
      <c r="AY1768" s="30"/>
      <c r="AZ1768" s="30"/>
      <c r="BA1768" s="30"/>
      <c r="BB1768" s="30"/>
      <c r="BC1768" s="30"/>
      <c r="BD1768" s="30"/>
      <c r="BE1768" s="30"/>
      <c r="BF1768" s="30"/>
      <c r="BG1768" s="30"/>
      <c r="BH1768" s="30"/>
      <c r="BI1768" s="30"/>
      <c r="BJ1768" s="30"/>
      <c r="BK1768" s="30"/>
      <c r="BL1768" s="43"/>
      <c r="BM1768" t="s">
        <v>100</v>
      </c>
    </row>
    <row r="1769" spans="1:65" x14ac:dyDescent="0.2">
      <c r="A1769" s="6"/>
      <c r="B1769" s="40" t="s">
        <v>15</v>
      </c>
      <c r="C1769" s="24" t="s">
        <v>75</v>
      </c>
      <c r="D1769" s="25"/>
      <c r="E1769" s="26"/>
      <c r="F1769" s="26"/>
      <c r="G1769" s="26"/>
      <c r="H1769" s="26"/>
      <c r="I1769" s="26"/>
      <c r="J1769" s="26"/>
      <c r="K1769" s="26"/>
      <c r="L1769" s="26"/>
      <c r="M1769" s="26"/>
      <c r="N1769" s="26"/>
      <c r="O1769" s="26"/>
      <c r="P1769" s="26"/>
      <c r="Q1769" s="26"/>
      <c r="R1769" s="26"/>
      <c r="S1769" s="26"/>
      <c r="T1769" s="26"/>
      <c r="U1769" s="26"/>
      <c r="V1769" s="26"/>
      <c r="W1769" s="26"/>
      <c r="X1769" s="26"/>
      <c r="Y1769" s="26"/>
      <c r="Z1769" s="26"/>
      <c r="AA1769" s="26"/>
      <c r="AB1769" s="26"/>
      <c r="AC1769" s="26"/>
      <c r="AD1769" s="26"/>
      <c r="AE1769" s="26"/>
      <c r="AF1769" s="26"/>
      <c r="AG1769" s="26"/>
      <c r="AH1769" s="26"/>
      <c r="AI1769" s="26"/>
      <c r="AJ1769" s="26"/>
      <c r="AK1769" s="26"/>
      <c r="AL1769" s="26"/>
      <c r="AM1769" s="26"/>
      <c r="AN1769" s="26"/>
      <c r="AO1769" s="26"/>
      <c r="AP1769" s="26"/>
      <c r="AQ1769" s="26"/>
      <c r="AR1769" s="26"/>
      <c r="AS1769" s="26"/>
      <c r="AT1769" s="26"/>
      <c r="AU1769" s="26"/>
      <c r="AV1769" s="26"/>
      <c r="AW1769" s="26"/>
      <c r="AX1769" s="26"/>
      <c r="AY1769" s="26"/>
      <c r="AZ1769" s="26"/>
      <c r="BA1769" s="26"/>
      <c r="BB1769" s="26"/>
      <c r="BC1769" s="26"/>
      <c r="BD1769" s="26"/>
      <c r="BE1769" s="26"/>
      <c r="BF1769" s="26"/>
      <c r="BG1769" s="26"/>
      <c r="BH1769" s="26"/>
      <c r="BI1769" s="26"/>
      <c r="BJ1769" s="26"/>
      <c r="BK1769" s="26"/>
      <c r="BL1769" s="41"/>
      <c r="BM1769" t="s">
        <v>100</v>
      </c>
    </row>
    <row r="1770" spans="1:65" x14ac:dyDescent="0.2">
      <c r="A1770" s="6"/>
      <c r="B1770" s="40" t="s">
        <v>15</v>
      </c>
      <c r="C1770" s="24" t="s">
        <v>79</v>
      </c>
      <c r="D1770" s="25"/>
      <c r="E1770" s="26"/>
      <c r="F1770" s="26"/>
      <c r="G1770" s="26"/>
      <c r="H1770" s="26"/>
      <c r="I1770" s="26"/>
      <c r="J1770" s="26"/>
      <c r="K1770" s="26"/>
      <c r="L1770" s="26"/>
      <c r="M1770" s="26"/>
      <c r="N1770" s="26"/>
      <c r="O1770" s="26"/>
      <c r="P1770" s="26"/>
      <c r="Q1770" s="26"/>
      <c r="R1770" s="26"/>
      <c r="S1770" s="26"/>
      <c r="T1770" s="26"/>
      <c r="U1770" s="26"/>
      <c r="V1770" s="26"/>
      <c r="W1770" s="26"/>
      <c r="X1770" s="26"/>
      <c r="Y1770" s="26"/>
      <c r="Z1770" s="26"/>
      <c r="AA1770" s="26"/>
      <c r="AB1770" s="26"/>
      <c r="AC1770" s="26"/>
      <c r="AD1770" s="26"/>
      <c r="AE1770" s="26"/>
      <c r="AF1770" s="26"/>
      <c r="AG1770" s="26"/>
      <c r="AH1770" s="26"/>
      <c r="AI1770" s="26"/>
      <c r="AJ1770" s="26"/>
      <c r="AK1770" s="26"/>
      <c r="AL1770" s="26"/>
      <c r="AM1770" s="26"/>
      <c r="AN1770" s="26"/>
      <c r="AO1770" s="26"/>
      <c r="AP1770" s="26"/>
      <c r="AQ1770" s="26"/>
      <c r="AR1770" s="26"/>
      <c r="AS1770" s="26"/>
      <c r="AT1770" s="26"/>
      <c r="AU1770" s="26"/>
      <c r="AV1770" s="26"/>
      <c r="AW1770" s="26"/>
      <c r="AX1770" s="26"/>
      <c r="AY1770" s="26"/>
      <c r="AZ1770" s="26"/>
      <c r="BA1770" s="26"/>
      <c r="BB1770" s="26"/>
      <c r="BC1770" s="26"/>
      <c r="BD1770" s="26"/>
      <c r="BE1770" s="26"/>
      <c r="BF1770" s="26"/>
      <c r="BG1770" s="26"/>
      <c r="BH1770" s="26"/>
      <c r="BI1770" s="26"/>
      <c r="BJ1770" s="26"/>
      <c r="BK1770" s="26"/>
      <c r="BL1770" s="41"/>
      <c r="BM1770" t="s">
        <v>100</v>
      </c>
    </row>
    <row r="1771" spans="1:65" x14ac:dyDescent="0.2">
      <c r="A1771" s="6"/>
      <c r="B1771" s="40" t="s">
        <v>15</v>
      </c>
      <c r="C1771" s="24" t="s">
        <v>80</v>
      </c>
      <c r="D1771" s="25"/>
      <c r="E1771" s="26"/>
      <c r="F1771" s="26"/>
      <c r="G1771" s="26"/>
      <c r="H1771" s="26"/>
      <c r="I1771" s="26"/>
      <c r="J1771" s="26"/>
      <c r="K1771" s="26"/>
      <c r="L1771" s="26"/>
      <c r="M1771" s="26"/>
      <c r="N1771" s="26"/>
      <c r="O1771" s="26"/>
      <c r="P1771" s="26"/>
      <c r="Q1771" s="26"/>
      <c r="R1771" s="26"/>
      <c r="S1771" s="26"/>
      <c r="T1771" s="26"/>
      <c r="U1771" s="26"/>
      <c r="V1771" s="26"/>
      <c r="W1771" s="26"/>
      <c r="X1771" s="26"/>
      <c r="Y1771" s="26"/>
      <c r="Z1771" s="26"/>
      <c r="AA1771" s="26"/>
      <c r="AB1771" s="26"/>
      <c r="AC1771" s="26"/>
      <c r="AD1771" s="26"/>
      <c r="AE1771" s="26"/>
      <c r="AF1771" s="26"/>
      <c r="AG1771" s="26"/>
      <c r="AH1771" s="26"/>
      <c r="AI1771" s="26"/>
      <c r="AJ1771" s="26"/>
      <c r="AK1771" s="26"/>
      <c r="AL1771" s="26"/>
      <c r="AM1771" s="26"/>
      <c r="AN1771" s="26"/>
      <c r="AO1771" s="26"/>
      <c r="AP1771" s="26"/>
      <c r="AQ1771" s="26"/>
      <c r="AR1771" s="26"/>
      <c r="AS1771" s="26"/>
      <c r="AT1771" s="26"/>
      <c r="AU1771" s="26"/>
      <c r="AV1771" s="26"/>
      <c r="AW1771" s="26"/>
      <c r="AX1771" s="26"/>
      <c r="AY1771" s="26"/>
      <c r="AZ1771" s="26"/>
      <c r="BA1771" s="26"/>
      <c r="BB1771" s="26"/>
      <c r="BC1771" s="26"/>
      <c r="BD1771" s="26"/>
      <c r="BE1771" s="26"/>
      <c r="BF1771" s="26"/>
      <c r="BG1771" s="26"/>
      <c r="BH1771" s="26"/>
      <c r="BI1771" s="26"/>
      <c r="BJ1771" s="26"/>
      <c r="BK1771" s="26"/>
      <c r="BL1771" s="41"/>
      <c r="BM1771" t="s">
        <v>100</v>
      </c>
    </row>
    <row r="1772" spans="1:65" x14ac:dyDescent="0.2">
      <c r="A1772" s="6"/>
      <c r="B1772" s="40" t="s">
        <v>15</v>
      </c>
      <c r="C1772" s="24" t="s">
        <v>78</v>
      </c>
      <c r="D1772" s="25"/>
      <c r="E1772" s="26"/>
      <c r="F1772" s="26"/>
      <c r="G1772" s="26"/>
      <c r="H1772" s="26"/>
      <c r="I1772" s="26"/>
      <c r="J1772" s="26"/>
      <c r="K1772" s="26"/>
      <c r="L1772" s="26"/>
      <c r="M1772" s="26"/>
      <c r="N1772" s="26"/>
      <c r="O1772" s="26"/>
      <c r="P1772" s="26"/>
      <c r="Q1772" s="26"/>
      <c r="R1772" s="26"/>
      <c r="S1772" s="26"/>
      <c r="T1772" s="26"/>
      <c r="U1772" s="26"/>
      <c r="V1772" s="26"/>
      <c r="W1772" s="26"/>
      <c r="X1772" s="26"/>
      <c r="Y1772" s="26"/>
      <c r="Z1772" s="26"/>
      <c r="AA1772" s="26"/>
      <c r="AB1772" s="26"/>
      <c r="AC1772" s="26"/>
      <c r="AD1772" s="26"/>
      <c r="AE1772" s="26"/>
      <c r="AF1772" s="26"/>
      <c r="AG1772" s="26"/>
      <c r="AH1772" s="26"/>
      <c r="AI1772" s="26"/>
      <c r="AJ1772" s="26"/>
      <c r="AK1772" s="26"/>
      <c r="AL1772" s="26"/>
      <c r="AM1772" s="26"/>
      <c r="AN1772" s="26"/>
      <c r="AO1772" s="26"/>
      <c r="AP1772" s="26"/>
      <c r="AQ1772" s="26"/>
      <c r="AR1772" s="26"/>
      <c r="AS1772" s="26"/>
      <c r="AT1772" s="26"/>
      <c r="AU1772" s="26"/>
      <c r="AV1772" s="26"/>
      <c r="AW1772" s="26"/>
      <c r="AX1772" s="26"/>
      <c r="AY1772" s="26"/>
      <c r="AZ1772" s="26"/>
      <c r="BA1772" s="26"/>
      <c r="BB1772" s="26"/>
      <c r="BC1772" s="26"/>
      <c r="BD1772" s="26"/>
      <c r="BE1772" s="26"/>
      <c r="BF1772" s="26"/>
      <c r="BG1772" s="26"/>
      <c r="BH1772" s="26"/>
      <c r="BI1772" s="26"/>
      <c r="BJ1772" s="26"/>
      <c r="BK1772" s="26"/>
      <c r="BL1772" s="41"/>
      <c r="BM1772" t="s">
        <v>100</v>
      </c>
    </row>
    <row r="1773" spans="1:65" x14ac:dyDescent="0.2">
      <c r="A1773" s="6"/>
      <c r="B1773" s="40" t="s">
        <v>15</v>
      </c>
      <c r="C1773" s="31" t="s">
        <v>47</v>
      </c>
      <c r="D1773" s="27">
        <v>0</v>
      </c>
      <c r="E1773" s="28">
        <v>0</v>
      </c>
      <c r="F1773" s="28">
        <v>0</v>
      </c>
      <c r="G1773" s="28">
        <v>0</v>
      </c>
      <c r="H1773" s="28">
        <v>0</v>
      </c>
      <c r="I1773" s="28">
        <v>0</v>
      </c>
      <c r="J1773" s="28">
        <v>0</v>
      </c>
      <c r="K1773" s="28">
        <v>15</v>
      </c>
      <c r="L1773" s="28">
        <v>15</v>
      </c>
      <c r="M1773" s="28">
        <v>15</v>
      </c>
      <c r="N1773" s="28">
        <v>13</v>
      </c>
      <c r="O1773" s="28">
        <v>17</v>
      </c>
      <c r="P1773" s="28">
        <v>17</v>
      </c>
      <c r="Q1773" s="28">
        <v>17</v>
      </c>
      <c r="R1773" s="28">
        <v>17</v>
      </c>
      <c r="S1773" s="28">
        <v>17</v>
      </c>
      <c r="T1773" s="28">
        <v>10</v>
      </c>
      <c r="U1773" s="28">
        <v>10</v>
      </c>
      <c r="V1773" s="28">
        <v>10</v>
      </c>
      <c r="W1773" s="28">
        <v>10</v>
      </c>
      <c r="X1773" s="28">
        <v>10</v>
      </c>
      <c r="Y1773" s="28">
        <v>10</v>
      </c>
      <c r="Z1773" s="28">
        <v>10</v>
      </c>
      <c r="AA1773" s="28">
        <v>10</v>
      </c>
      <c r="AB1773" s="28">
        <v>10</v>
      </c>
      <c r="AC1773" s="28">
        <v>10</v>
      </c>
      <c r="AD1773" s="28">
        <v>10</v>
      </c>
      <c r="AE1773" s="28">
        <v>10</v>
      </c>
      <c r="AF1773" s="28">
        <v>10</v>
      </c>
      <c r="AG1773" s="28">
        <v>10</v>
      </c>
      <c r="AH1773" s="28">
        <v>10</v>
      </c>
      <c r="AI1773" s="28">
        <v>10</v>
      </c>
      <c r="AJ1773" s="28">
        <v>10</v>
      </c>
      <c r="AK1773" s="28">
        <v>10</v>
      </c>
      <c r="AL1773" s="28">
        <v>10</v>
      </c>
      <c r="AM1773" s="28">
        <v>10</v>
      </c>
      <c r="AN1773" s="28">
        <v>10</v>
      </c>
      <c r="AO1773" s="28">
        <v>10</v>
      </c>
      <c r="AP1773" s="28">
        <v>10</v>
      </c>
      <c r="AQ1773" s="28">
        <v>10</v>
      </c>
      <c r="AR1773" s="28">
        <v>10</v>
      </c>
      <c r="AS1773" s="28">
        <v>10</v>
      </c>
      <c r="AT1773" s="28">
        <v>10</v>
      </c>
      <c r="AU1773" s="28">
        <v>10</v>
      </c>
      <c r="AV1773" s="28">
        <v>10</v>
      </c>
      <c r="AW1773" s="28">
        <v>10</v>
      </c>
      <c r="AX1773" s="28">
        <v>10</v>
      </c>
      <c r="AY1773" s="28">
        <v>10</v>
      </c>
      <c r="AZ1773" s="28">
        <v>10</v>
      </c>
      <c r="BA1773" s="28">
        <v>10</v>
      </c>
      <c r="BB1773" s="28">
        <v>10</v>
      </c>
      <c r="BC1773" s="28">
        <v>10</v>
      </c>
      <c r="BD1773" s="28">
        <v>10</v>
      </c>
      <c r="BE1773" s="28">
        <v>10</v>
      </c>
      <c r="BF1773" s="28">
        <v>10</v>
      </c>
      <c r="BG1773" s="28">
        <v>10</v>
      </c>
      <c r="BH1773" s="28">
        <v>10</v>
      </c>
      <c r="BI1773" s="28">
        <v>10</v>
      </c>
      <c r="BJ1773" s="28">
        <v>10</v>
      </c>
      <c r="BK1773" s="28">
        <v>10</v>
      </c>
      <c r="BL1773" s="42">
        <v>10</v>
      </c>
      <c r="BM1773" t="s">
        <v>100</v>
      </c>
    </row>
    <row r="1774" spans="1:65" x14ac:dyDescent="0.2">
      <c r="A1774" s="6"/>
      <c r="B1774" s="40" t="s">
        <v>15</v>
      </c>
      <c r="C1774" s="24" t="s">
        <v>74</v>
      </c>
      <c r="D1774" s="35">
        <v>0</v>
      </c>
      <c r="E1774" s="29">
        <v>0</v>
      </c>
      <c r="F1774" s="29">
        <v>0</v>
      </c>
      <c r="G1774" s="29">
        <v>0</v>
      </c>
      <c r="H1774" s="29">
        <v>0</v>
      </c>
      <c r="I1774" s="29">
        <v>0</v>
      </c>
      <c r="J1774" s="29">
        <v>0</v>
      </c>
      <c r="K1774" s="29">
        <v>15</v>
      </c>
      <c r="L1774" s="29">
        <v>15</v>
      </c>
      <c r="M1774" s="29">
        <v>15</v>
      </c>
      <c r="N1774" s="29">
        <v>13</v>
      </c>
      <c r="O1774" s="29">
        <v>17</v>
      </c>
      <c r="P1774" s="29">
        <v>17</v>
      </c>
      <c r="Q1774" s="29">
        <v>17</v>
      </c>
      <c r="R1774" s="29">
        <v>17</v>
      </c>
      <c r="S1774" s="29">
        <v>17</v>
      </c>
      <c r="T1774" s="29">
        <v>10</v>
      </c>
      <c r="U1774" s="29">
        <v>10</v>
      </c>
      <c r="V1774" s="29">
        <v>10</v>
      </c>
      <c r="W1774" s="29">
        <v>10</v>
      </c>
      <c r="X1774" s="26">
        <v>0</v>
      </c>
      <c r="Y1774" s="26">
        <v>0</v>
      </c>
      <c r="Z1774" s="26">
        <v>0</v>
      </c>
      <c r="AA1774" s="26">
        <v>0</v>
      </c>
      <c r="AB1774" s="26">
        <v>0</v>
      </c>
      <c r="AC1774" s="26">
        <v>0</v>
      </c>
      <c r="AD1774" s="26">
        <v>0</v>
      </c>
      <c r="AE1774" s="26">
        <v>0</v>
      </c>
      <c r="AF1774" s="26">
        <v>0</v>
      </c>
      <c r="AG1774" s="26">
        <v>0</v>
      </c>
      <c r="AH1774" s="26">
        <v>0</v>
      </c>
      <c r="AI1774" s="26"/>
      <c r="AJ1774" s="26"/>
      <c r="AK1774" s="26"/>
      <c r="AL1774" s="26"/>
      <c r="AM1774" s="26"/>
      <c r="AN1774" s="26"/>
      <c r="AO1774" s="26"/>
      <c r="AP1774" s="26"/>
      <c r="AQ1774" s="26"/>
      <c r="AR1774" s="26"/>
      <c r="AS1774" s="26"/>
      <c r="AT1774" s="26"/>
      <c r="AU1774" s="26"/>
      <c r="AV1774" s="26"/>
      <c r="AW1774" s="26"/>
      <c r="AX1774" s="26"/>
      <c r="AY1774" s="26"/>
      <c r="AZ1774" s="26"/>
      <c r="BA1774" s="26"/>
      <c r="BB1774" s="26"/>
      <c r="BC1774" s="26"/>
      <c r="BD1774" s="26"/>
      <c r="BE1774" s="26"/>
      <c r="BF1774" s="26"/>
      <c r="BG1774" s="26"/>
      <c r="BH1774" s="26"/>
      <c r="BI1774" s="26"/>
      <c r="BJ1774" s="26"/>
      <c r="BK1774" s="26"/>
      <c r="BL1774" s="41"/>
      <c r="BM1774" t="s">
        <v>100</v>
      </c>
    </row>
    <row r="1775" spans="1:65" x14ac:dyDescent="0.2">
      <c r="A1775" s="6"/>
      <c r="B1775" s="40" t="s">
        <v>15</v>
      </c>
      <c r="C1775" s="24" t="s">
        <v>83</v>
      </c>
      <c r="D1775" s="25"/>
      <c r="E1775" s="26"/>
      <c r="F1775" s="26"/>
      <c r="G1775" s="26"/>
      <c r="H1775" s="26"/>
      <c r="I1775" s="26"/>
      <c r="J1775" s="26"/>
      <c r="K1775" s="26"/>
      <c r="L1775" s="26"/>
      <c r="M1775" s="26"/>
      <c r="N1775" s="26"/>
      <c r="O1775" s="26"/>
      <c r="P1775" s="26"/>
      <c r="Q1775" s="26"/>
      <c r="R1775" s="26"/>
      <c r="S1775" s="26"/>
      <c r="T1775" s="26"/>
      <c r="U1775" s="26"/>
      <c r="V1775" s="26"/>
      <c r="W1775" s="30"/>
      <c r="X1775" s="30"/>
      <c r="Y1775" s="30"/>
      <c r="Z1775" s="30"/>
      <c r="AA1775" s="30"/>
      <c r="AB1775" s="30"/>
      <c r="AC1775" s="30"/>
      <c r="AD1775" s="30"/>
      <c r="AE1775" s="30"/>
      <c r="AF1775" s="30"/>
      <c r="AG1775" s="30"/>
      <c r="AH1775" s="30"/>
      <c r="AI1775" s="30"/>
      <c r="AJ1775" s="30"/>
      <c r="AK1775" s="30"/>
      <c r="AL1775" s="30"/>
      <c r="AM1775" s="30"/>
      <c r="AN1775" s="30"/>
      <c r="AO1775" s="30"/>
      <c r="AP1775" s="30"/>
      <c r="AQ1775" s="30"/>
      <c r="AR1775" s="30"/>
      <c r="AS1775" s="30"/>
      <c r="AT1775" s="30"/>
      <c r="AU1775" s="30"/>
      <c r="AV1775" s="30"/>
      <c r="AW1775" s="30"/>
      <c r="AX1775" s="30"/>
      <c r="AY1775" s="30"/>
      <c r="AZ1775" s="30"/>
      <c r="BA1775" s="30"/>
      <c r="BB1775" s="30"/>
      <c r="BC1775" s="30"/>
      <c r="BD1775" s="30"/>
      <c r="BE1775" s="30"/>
      <c r="BF1775" s="30"/>
      <c r="BG1775" s="30"/>
      <c r="BH1775" s="30"/>
      <c r="BI1775" s="30"/>
      <c r="BJ1775" s="30"/>
      <c r="BK1775" s="30"/>
      <c r="BL1775" s="43"/>
      <c r="BM1775" t="s">
        <v>100</v>
      </c>
    </row>
    <row r="1776" spans="1:65" x14ac:dyDescent="0.2">
      <c r="A1776" s="6"/>
      <c r="B1776" s="40" t="s">
        <v>15</v>
      </c>
      <c r="C1776" s="24" t="s">
        <v>75</v>
      </c>
      <c r="D1776" s="25"/>
      <c r="E1776" s="26"/>
      <c r="F1776" s="26"/>
      <c r="G1776" s="26"/>
      <c r="H1776" s="26"/>
      <c r="I1776" s="26"/>
      <c r="J1776" s="26"/>
      <c r="K1776" s="26"/>
      <c r="L1776" s="26"/>
      <c r="M1776" s="26"/>
      <c r="N1776" s="26"/>
      <c r="O1776" s="26"/>
      <c r="P1776" s="26"/>
      <c r="Q1776" s="26"/>
      <c r="R1776" s="26"/>
      <c r="S1776" s="26"/>
      <c r="T1776" s="26"/>
      <c r="U1776" s="26"/>
      <c r="V1776" s="26"/>
      <c r="W1776" s="26"/>
      <c r="X1776" s="26"/>
      <c r="Y1776" s="26"/>
      <c r="Z1776" s="26"/>
      <c r="AA1776" s="26"/>
      <c r="AB1776" s="26"/>
      <c r="AC1776" s="26"/>
      <c r="AD1776" s="26"/>
      <c r="AE1776" s="26"/>
      <c r="AF1776" s="26"/>
      <c r="AG1776" s="26"/>
      <c r="AH1776" s="26"/>
      <c r="AI1776" s="26"/>
      <c r="AJ1776" s="26"/>
      <c r="AK1776" s="26"/>
      <c r="AL1776" s="26"/>
      <c r="AM1776" s="26"/>
      <c r="AN1776" s="26"/>
      <c r="AO1776" s="26"/>
      <c r="AP1776" s="26"/>
      <c r="AQ1776" s="26"/>
      <c r="AR1776" s="26"/>
      <c r="AS1776" s="26"/>
      <c r="AT1776" s="26"/>
      <c r="AU1776" s="26"/>
      <c r="AV1776" s="26"/>
      <c r="AW1776" s="26"/>
      <c r="AX1776" s="26"/>
      <c r="AY1776" s="26"/>
      <c r="AZ1776" s="26"/>
      <c r="BA1776" s="26"/>
      <c r="BB1776" s="26"/>
      <c r="BC1776" s="26"/>
      <c r="BD1776" s="26"/>
      <c r="BE1776" s="26"/>
      <c r="BF1776" s="26"/>
      <c r="BG1776" s="26"/>
      <c r="BH1776" s="26"/>
      <c r="BI1776" s="26"/>
      <c r="BJ1776" s="26"/>
      <c r="BK1776" s="26"/>
      <c r="BL1776" s="41"/>
      <c r="BM1776" t="s">
        <v>100</v>
      </c>
    </row>
    <row r="1777" spans="1:65" x14ac:dyDescent="0.2">
      <c r="A1777" s="6"/>
      <c r="B1777" s="40" t="s">
        <v>15</v>
      </c>
      <c r="C1777" s="24" t="s">
        <v>79</v>
      </c>
      <c r="D1777" s="25"/>
      <c r="E1777" s="26"/>
      <c r="F1777" s="26"/>
      <c r="G1777" s="26"/>
      <c r="H1777" s="26"/>
      <c r="I1777" s="26"/>
      <c r="J1777" s="26"/>
      <c r="K1777" s="26"/>
      <c r="L1777" s="26"/>
      <c r="M1777" s="26"/>
      <c r="N1777" s="26"/>
      <c r="O1777" s="26"/>
      <c r="P1777" s="26"/>
      <c r="Q1777" s="26"/>
      <c r="R1777" s="26"/>
      <c r="S1777" s="26"/>
      <c r="T1777" s="26"/>
      <c r="U1777" s="26"/>
      <c r="V1777" s="26"/>
      <c r="W1777" s="26"/>
      <c r="X1777" s="26"/>
      <c r="Y1777" s="26"/>
      <c r="Z1777" s="26"/>
      <c r="AA1777" s="26"/>
      <c r="AB1777" s="26"/>
      <c r="AC1777" s="26"/>
      <c r="AD1777" s="26"/>
      <c r="AE1777" s="26"/>
      <c r="AF1777" s="26"/>
      <c r="AG1777" s="26"/>
      <c r="AH1777" s="26"/>
      <c r="AI1777" s="26"/>
      <c r="AJ1777" s="26"/>
      <c r="AK1777" s="26"/>
      <c r="AL1777" s="26"/>
      <c r="AM1777" s="26"/>
      <c r="AN1777" s="26"/>
      <c r="AO1777" s="26"/>
      <c r="AP1777" s="26"/>
      <c r="AQ1777" s="26"/>
      <c r="AR1777" s="26"/>
      <c r="AS1777" s="26"/>
      <c r="AT1777" s="26"/>
      <c r="AU1777" s="26"/>
      <c r="AV1777" s="26"/>
      <c r="AW1777" s="26"/>
      <c r="AX1777" s="26"/>
      <c r="AY1777" s="26"/>
      <c r="AZ1777" s="26"/>
      <c r="BA1777" s="26"/>
      <c r="BB1777" s="26"/>
      <c r="BC1777" s="26"/>
      <c r="BD1777" s="26"/>
      <c r="BE1777" s="26"/>
      <c r="BF1777" s="26"/>
      <c r="BG1777" s="26"/>
      <c r="BH1777" s="26"/>
      <c r="BI1777" s="26"/>
      <c r="BJ1777" s="26"/>
      <c r="BK1777" s="26"/>
      <c r="BL1777" s="41"/>
      <c r="BM1777" t="s">
        <v>100</v>
      </c>
    </row>
    <row r="1778" spans="1:65" x14ac:dyDescent="0.2">
      <c r="A1778" s="6"/>
      <c r="B1778" s="40" t="s">
        <v>15</v>
      </c>
      <c r="C1778" s="24" t="s">
        <v>80</v>
      </c>
      <c r="D1778" s="25"/>
      <c r="E1778" s="26"/>
      <c r="F1778" s="26"/>
      <c r="G1778" s="26"/>
      <c r="H1778" s="26"/>
      <c r="I1778" s="26"/>
      <c r="J1778" s="26"/>
      <c r="K1778" s="26"/>
      <c r="L1778" s="26"/>
      <c r="M1778" s="26"/>
      <c r="N1778" s="26"/>
      <c r="O1778" s="26"/>
      <c r="P1778" s="26"/>
      <c r="Q1778" s="26"/>
      <c r="R1778" s="26"/>
      <c r="S1778" s="26"/>
      <c r="T1778" s="26"/>
      <c r="U1778" s="26"/>
      <c r="V1778" s="26"/>
      <c r="W1778" s="26"/>
      <c r="X1778" s="26"/>
      <c r="Y1778" s="26"/>
      <c r="Z1778" s="26"/>
      <c r="AA1778" s="26"/>
      <c r="AB1778" s="26"/>
      <c r="AC1778" s="26"/>
      <c r="AD1778" s="26"/>
      <c r="AE1778" s="26"/>
      <c r="AF1778" s="26"/>
      <c r="AG1778" s="26"/>
      <c r="AH1778" s="26"/>
      <c r="AI1778" s="26"/>
      <c r="AJ1778" s="26"/>
      <c r="AK1778" s="26"/>
      <c r="AL1778" s="26"/>
      <c r="AM1778" s="26"/>
      <c r="AN1778" s="26"/>
      <c r="AO1778" s="26"/>
      <c r="AP1778" s="26"/>
      <c r="AQ1778" s="26"/>
      <c r="AR1778" s="26"/>
      <c r="AS1778" s="26"/>
      <c r="AT1778" s="26"/>
      <c r="AU1778" s="26"/>
      <c r="AV1778" s="26"/>
      <c r="AW1778" s="26"/>
      <c r="AX1778" s="26"/>
      <c r="AY1778" s="26"/>
      <c r="AZ1778" s="26"/>
      <c r="BA1778" s="26"/>
      <c r="BB1778" s="26"/>
      <c r="BC1778" s="26"/>
      <c r="BD1778" s="26"/>
      <c r="BE1778" s="26"/>
      <c r="BF1778" s="26"/>
      <c r="BG1778" s="26"/>
      <c r="BH1778" s="26"/>
      <c r="BI1778" s="26"/>
      <c r="BJ1778" s="26"/>
      <c r="BK1778" s="26"/>
      <c r="BL1778" s="41"/>
      <c r="BM1778" t="s">
        <v>100</v>
      </c>
    </row>
    <row r="1779" spans="1:65" x14ac:dyDescent="0.2">
      <c r="A1779" s="6"/>
      <c r="B1779" s="40" t="s">
        <v>15</v>
      </c>
      <c r="C1779" s="24" t="s">
        <v>78</v>
      </c>
      <c r="D1779" s="25"/>
      <c r="E1779" s="26"/>
      <c r="F1779" s="26"/>
      <c r="G1779" s="26"/>
      <c r="H1779" s="26"/>
      <c r="I1779" s="26"/>
      <c r="J1779" s="26"/>
      <c r="K1779" s="26"/>
      <c r="L1779" s="26"/>
      <c r="M1779" s="26"/>
      <c r="N1779" s="26"/>
      <c r="O1779" s="26"/>
      <c r="P1779" s="26"/>
      <c r="Q1779" s="26"/>
      <c r="R1779" s="26"/>
      <c r="S1779" s="26"/>
      <c r="T1779" s="26"/>
      <c r="U1779" s="26"/>
      <c r="V1779" s="26"/>
      <c r="W1779" s="26"/>
      <c r="X1779" s="26"/>
      <c r="Y1779" s="26"/>
      <c r="Z1779" s="26"/>
      <c r="AA1779" s="26"/>
      <c r="AB1779" s="26"/>
      <c r="AC1779" s="26"/>
      <c r="AD1779" s="26"/>
      <c r="AE1779" s="26"/>
      <c r="AF1779" s="26"/>
      <c r="AG1779" s="26"/>
      <c r="AH1779" s="26"/>
      <c r="AI1779" s="26"/>
      <c r="AJ1779" s="26"/>
      <c r="AK1779" s="26"/>
      <c r="AL1779" s="26"/>
      <c r="AM1779" s="26"/>
      <c r="AN1779" s="26"/>
      <c r="AO1779" s="26"/>
      <c r="AP1779" s="26"/>
      <c r="AQ1779" s="26"/>
      <c r="AR1779" s="26"/>
      <c r="AS1779" s="26"/>
      <c r="AT1779" s="26"/>
      <c r="AU1779" s="26"/>
      <c r="AV1779" s="26"/>
      <c r="AW1779" s="26"/>
      <c r="AX1779" s="26"/>
      <c r="AY1779" s="26"/>
      <c r="AZ1779" s="26"/>
      <c r="BA1779" s="26"/>
      <c r="BB1779" s="26"/>
      <c r="BC1779" s="26"/>
      <c r="BD1779" s="26"/>
      <c r="BE1779" s="26"/>
      <c r="BF1779" s="26"/>
      <c r="BG1779" s="26"/>
      <c r="BH1779" s="26"/>
      <c r="BI1779" s="26"/>
      <c r="BJ1779" s="26"/>
      <c r="BK1779" s="26"/>
      <c r="BL1779" s="41"/>
      <c r="BM1779" t="s">
        <v>100</v>
      </c>
    </row>
    <row r="1780" spans="1:65" x14ac:dyDescent="0.2">
      <c r="A1780" s="6"/>
      <c r="B1780" s="40" t="s">
        <v>15</v>
      </c>
      <c r="C1780" s="31" t="s">
        <v>93</v>
      </c>
      <c r="D1780" s="27">
        <v>0</v>
      </c>
      <c r="E1780" s="28">
        <v>0</v>
      </c>
      <c r="F1780" s="28">
        <v>0</v>
      </c>
      <c r="G1780" s="28">
        <v>0</v>
      </c>
      <c r="H1780" s="28">
        <v>0</v>
      </c>
      <c r="I1780" s="28">
        <v>0</v>
      </c>
      <c r="J1780" s="28">
        <v>0</v>
      </c>
      <c r="K1780" s="28">
        <v>0</v>
      </c>
      <c r="L1780" s="28">
        <v>0</v>
      </c>
      <c r="M1780" s="28">
        <v>0</v>
      </c>
      <c r="N1780" s="28">
        <v>0</v>
      </c>
      <c r="O1780" s="28">
        <v>0</v>
      </c>
      <c r="P1780" s="28">
        <v>0</v>
      </c>
      <c r="Q1780" s="28">
        <v>0</v>
      </c>
      <c r="R1780" s="28">
        <v>0</v>
      </c>
      <c r="S1780" s="28">
        <v>0</v>
      </c>
      <c r="T1780" s="28">
        <v>0</v>
      </c>
      <c r="U1780" s="28">
        <v>0</v>
      </c>
      <c r="V1780" s="28">
        <v>0</v>
      </c>
      <c r="W1780" s="28">
        <v>0</v>
      </c>
      <c r="X1780" s="28">
        <v>0</v>
      </c>
      <c r="Y1780" s="28">
        <v>0</v>
      </c>
      <c r="Z1780" s="28">
        <v>0</v>
      </c>
      <c r="AA1780" s="28">
        <v>0</v>
      </c>
      <c r="AB1780" s="28">
        <v>0</v>
      </c>
      <c r="AC1780" s="28">
        <v>0</v>
      </c>
      <c r="AD1780" s="28">
        <v>0</v>
      </c>
      <c r="AE1780" s="28">
        <v>0</v>
      </c>
      <c r="AF1780" s="28">
        <v>0</v>
      </c>
      <c r="AG1780" s="28">
        <v>0</v>
      </c>
      <c r="AH1780" s="28">
        <v>0</v>
      </c>
      <c r="AI1780" s="28">
        <v>0</v>
      </c>
      <c r="AJ1780" s="28">
        <v>0</v>
      </c>
      <c r="AK1780" s="28">
        <v>0</v>
      </c>
      <c r="AL1780" s="28">
        <v>0</v>
      </c>
      <c r="AM1780" s="28">
        <v>0</v>
      </c>
      <c r="AN1780" s="28">
        <v>0</v>
      </c>
      <c r="AO1780" s="28">
        <v>0</v>
      </c>
      <c r="AP1780" s="28">
        <v>0</v>
      </c>
      <c r="AQ1780" s="28">
        <v>0</v>
      </c>
      <c r="AR1780" s="28">
        <v>0</v>
      </c>
      <c r="AS1780" s="28">
        <v>0</v>
      </c>
      <c r="AT1780" s="28">
        <v>0</v>
      </c>
      <c r="AU1780" s="28">
        <v>0</v>
      </c>
      <c r="AV1780" s="28">
        <v>0</v>
      </c>
      <c r="AW1780" s="28">
        <v>0</v>
      </c>
      <c r="AX1780" s="28">
        <v>0</v>
      </c>
      <c r="AY1780" s="28">
        <v>0</v>
      </c>
      <c r="AZ1780" s="28">
        <v>0</v>
      </c>
      <c r="BA1780" s="28">
        <v>0</v>
      </c>
      <c r="BB1780" s="28">
        <v>0</v>
      </c>
      <c r="BC1780" s="28">
        <v>0</v>
      </c>
      <c r="BD1780" s="28">
        <v>0</v>
      </c>
      <c r="BE1780" s="28">
        <v>0</v>
      </c>
      <c r="BF1780" s="28">
        <v>0</v>
      </c>
      <c r="BG1780" s="28">
        <v>0</v>
      </c>
      <c r="BH1780" s="28">
        <v>0</v>
      </c>
      <c r="BI1780" s="28">
        <v>0</v>
      </c>
      <c r="BJ1780" s="28">
        <v>0</v>
      </c>
      <c r="BK1780" s="28">
        <v>0</v>
      </c>
      <c r="BL1780" s="42">
        <v>0</v>
      </c>
      <c r="BM1780" t="s">
        <v>100</v>
      </c>
    </row>
    <row r="1781" spans="1:65" x14ac:dyDescent="0.2">
      <c r="A1781" s="6"/>
      <c r="B1781" s="40" t="s">
        <v>15</v>
      </c>
      <c r="C1781" s="24" t="s">
        <v>74</v>
      </c>
      <c r="D1781" s="35">
        <v>0</v>
      </c>
      <c r="E1781" s="29">
        <v>0</v>
      </c>
      <c r="F1781" s="29">
        <v>0</v>
      </c>
      <c r="G1781" s="29">
        <v>0</v>
      </c>
      <c r="H1781" s="29">
        <v>0</v>
      </c>
      <c r="I1781" s="29">
        <v>0</v>
      </c>
      <c r="J1781" s="29">
        <v>0</v>
      </c>
      <c r="K1781" s="29">
        <v>0</v>
      </c>
      <c r="L1781" s="29">
        <v>0</v>
      </c>
      <c r="M1781" s="29">
        <v>0</v>
      </c>
      <c r="N1781" s="29">
        <v>0</v>
      </c>
      <c r="O1781" s="29">
        <v>0</v>
      </c>
      <c r="P1781" s="29">
        <v>0</v>
      </c>
      <c r="Q1781" s="29">
        <v>0</v>
      </c>
      <c r="R1781" s="29">
        <v>0</v>
      </c>
      <c r="S1781" s="29">
        <v>0</v>
      </c>
      <c r="T1781" s="29">
        <v>0</v>
      </c>
      <c r="U1781" s="29">
        <v>0</v>
      </c>
      <c r="V1781" s="29">
        <v>0</v>
      </c>
      <c r="W1781" s="29">
        <v>0</v>
      </c>
      <c r="X1781" s="26">
        <v>0</v>
      </c>
      <c r="Y1781" s="26">
        <v>0</v>
      </c>
      <c r="Z1781" s="26">
        <v>0</v>
      </c>
      <c r="AA1781" s="26">
        <v>0</v>
      </c>
      <c r="AB1781" s="26">
        <v>0</v>
      </c>
      <c r="AC1781" s="26">
        <v>0</v>
      </c>
      <c r="AD1781" s="26">
        <v>0</v>
      </c>
      <c r="AE1781" s="26">
        <v>0</v>
      </c>
      <c r="AF1781" s="26">
        <v>0</v>
      </c>
      <c r="AG1781" s="26">
        <v>0</v>
      </c>
      <c r="AH1781" s="26">
        <v>0</v>
      </c>
      <c r="AI1781" s="26"/>
      <c r="AJ1781" s="26"/>
      <c r="AK1781" s="26"/>
      <c r="AL1781" s="26"/>
      <c r="AM1781" s="26"/>
      <c r="AN1781" s="26"/>
      <c r="AO1781" s="26"/>
      <c r="AP1781" s="26"/>
      <c r="AQ1781" s="26"/>
      <c r="AR1781" s="26"/>
      <c r="AS1781" s="26"/>
      <c r="AT1781" s="26"/>
      <c r="AU1781" s="26"/>
      <c r="AV1781" s="26"/>
      <c r="AW1781" s="26"/>
      <c r="AX1781" s="26"/>
      <c r="AY1781" s="26"/>
      <c r="AZ1781" s="26"/>
      <c r="BA1781" s="26"/>
      <c r="BB1781" s="26"/>
      <c r="BC1781" s="26"/>
      <c r="BD1781" s="26"/>
      <c r="BE1781" s="26"/>
      <c r="BF1781" s="26"/>
      <c r="BG1781" s="26"/>
      <c r="BH1781" s="26"/>
      <c r="BI1781" s="26"/>
      <c r="BJ1781" s="26"/>
      <c r="BK1781" s="26"/>
      <c r="BL1781" s="41"/>
      <c r="BM1781" t="s">
        <v>100</v>
      </c>
    </row>
    <row r="1782" spans="1:65" x14ac:dyDescent="0.2">
      <c r="A1782" s="6"/>
      <c r="B1782" s="40" t="s">
        <v>15</v>
      </c>
      <c r="C1782" s="24" t="s">
        <v>83</v>
      </c>
      <c r="D1782" s="25"/>
      <c r="E1782" s="26"/>
      <c r="F1782" s="26"/>
      <c r="G1782" s="26"/>
      <c r="H1782" s="26"/>
      <c r="I1782" s="26"/>
      <c r="J1782" s="26"/>
      <c r="K1782" s="26"/>
      <c r="L1782" s="26"/>
      <c r="M1782" s="26"/>
      <c r="N1782" s="26"/>
      <c r="O1782" s="26"/>
      <c r="P1782" s="26"/>
      <c r="Q1782" s="26"/>
      <c r="R1782" s="26"/>
      <c r="S1782" s="26"/>
      <c r="T1782" s="26"/>
      <c r="U1782" s="26"/>
      <c r="V1782" s="26"/>
      <c r="W1782" s="30"/>
      <c r="X1782" s="30"/>
      <c r="Y1782" s="30"/>
      <c r="Z1782" s="30"/>
      <c r="AA1782" s="30"/>
      <c r="AB1782" s="30"/>
      <c r="AC1782" s="30"/>
      <c r="AD1782" s="30"/>
      <c r="AE1782" s="30"/>
      <c r="AF1782" s="30"/>
      <c r="AG1782" s="30"/>
      <c r="AH1782" s="30"/>
      <c r="AI1782" s="30"/>
      <c r="AJ1782" s="30"/>
      <c r="AK1782" s="30"/>
      <c r="AL1782" s="30"/>
      <c r="AM1782" s="30"/>
      <c r="AN1782" s="30"/>
      <c r="AO1782" s="30"/>
      <c r="AP1782" s="30"/>
      <c r="AQ1782" s="30"/>
      <c r="AR1782" s="30"/>
      <c r="AS1782" s="30"/>
      <c r="AT1782" s="30"/>
      <c r="AU1782" s="30"/>
      <c r="AV1782" s="30"/>
      <c r="AW1782" s="30"/>
      <c r="AX1782" s="30"/>
      <c r="AY1782" s="30"/>
      <c r="AZ1782" s="30"/>
      <c r="BA1782" s="30"/>
      <c r="BB1782" s="30"/>
      <c r="BC1782" s="30"/>
      <c r="BD1782" s="30"/>
      <c r="BE1782" s="30"/>
      <c r="BF1782" s="30"/>
      <c r="BG1782" s="30"/>
      <c r="BH1782" s="30"/>
      <c r="BI1782" s="30"/>
      <c r="BJ1782" s="30"/>
      <c r="BK1782" s="30"/>
      <c r="BL1782" s="43"/>
      <c r="BM1782" t="s">
        <v>100</v>
      </c>
    </row>
    <row r="1783" spans="1:65" x14ac:dyDescent="0.2">
      <c r="A1783" s="6"/>
      <c r="B1783" s="40" t="s">
        <v>15</v>
      </c>
      <c r="C1783" s="24" t="s">
        <v>75</v>
      </c>
      <c r="D1783" s="25"/>
      <c r="E1783" s="26"/>
      <c r="F1783" s="26"/>
      <c r="G1783" s="26"/>
      <c r="H1783" s="26"/>
      <c r="I1783" s="26"/>
      <c r="J1783" s="26"/>
      <c r="K1783" s="26"/>
      <c r="L1783" s="26"/>
      <c r="M1783" s="26"/>
      <c r="N1783" s="26"/>
      <c r="O1783" s="26"/>
      <c r="P1783" s="26"/>
      <c r="Q1783" s="26"/>
      <c r="R1783" s="26"/>
      <c r="S1783" s="26"/>
      <c r="T1783" s="26"/>
      <c r="U1783" s="26"/>
      <c r="V1783" s="26"/>
      <c r="W1783" s="26"/>
      <c r="X1783" s="26"/>
      <c r="Y1783" s="26"/>
      <c r="Z1783" s="26"/>
      <c r="AA1783" s="26"/>
      <c r="AB1783" s="26"/>
      <c r="AC1783" s="26"/>
      <c r="AD1783" s="26"/>
      <c r="AE1783" s="26"/>
      <c r="AF1783" s="26"/>
      <c r="AG1783" s="26"/>
      <c r="AH1783" s="26"/>
      <c r="AI1783" s="26"/>
      <c r="AJ1783" s="26"/>
      <c r="AK1783" s="26"/>
      <c r="AL1783" s="26"/>
      <c r="AM1783" s="26"/>
      <c r="AN1783" s="26"/>
      <c r="AO1783" s="26"/>
      <c r="AP1783" s="26"/>
      <c r="AQ1783" s="26"/>
      <c r="AR1783" s="26"/>
      <c r="AS1783" s="26"/>
      <c r="AT1783" s="26"/>
      <c r="AU1783" s="26"/>
      <c r="AV1783" s="26"/>
      <c r="AW1783" s="26"/>
      <c r="AX1783" s="26"/>
      <c r="AY1783" s="26"/>
      <c r="AZ1783" s="26"/>
      <c r="BA1783" s="26"/>
      <c r="BB1783" s="26"/>
      <c r="BC1783" s="26"/>
      <c r="BD1783" s="26"/>
      <c r="BE1783" s="26"/>
      <c r="BF1783" s="26"/>
      <c r="BG1783" s="26"/>
      <c r="BH1783" s="26"/>
      <c r="BI1783" s="26"/>
      <c r="BJ1783" s="26"/>
      <c r="BK1783" s="26"/>
      <c r="BL1783" s="41"/>
      <c r="BM1783" t="s">
        <v>100</v>
      </c>
    </row>
    <row r="1784" spans="1:65" x14ac:dyDescent="0.2">
      <c r="A1784" s="6"/>
      <c r="B1784" s="40" t="s">
        <v>15</v>
      </c>
      <c r="C1784" s="24" t="s">
        <v>79</v>
      </c>
      <c r="D1784" s="25"/>
      <c r="E1784" s="26"/>
      <c r="F1784" s="26"/>
      <c r="G1784" s="26"/>
      <c r="H1784" s="26"/>
      <c r="I1784" s="26"/>
      <c r="J1784" s="26"/>
      <c r="K1784" s="26"/>
      <c r="L1784" s="26"/>
      <c r="M1784" s="26"/>
      <c r="N1784" s="26"/>
      <c r="O1784" s="26"/>
      <c r="P1784" s="26"/>
      <c r="Q1784" s="26"/>
      <c r="R1784" s="26"/>
      <c r="S1784" s="26"/>
      <c r="T1784" s="26"/>
      <c r="U1784" s="26"/>
      <c r="V1784" s="26"/>
      <c r="W1784" s="26"/>
      <c r="X1784" s="26"/>
      <c r="Y1784" s="26"/>
      <c r="Z1784" s="26"/>
      <c r="AA1784" s="26"/>
      <c r="AB1784" s="26"/>
      <c r="AC1784" s="26"/>
      <c r="AD1784" s="26"/>
      <c r="AE1784" s="26"/>
      <c r="AF1784" s="26"/>
      <c r="AG1784" s="26"/>
      <c r="AH1784" s="26"/>
      <c r="AI1784" s="26"/>
      <c r="AJ1784" s="26"/>
      <c r="AK1784" s="26"/>
      <c r="AL1784" s="26"/>
      <c r="AM1784" s="26"/>
      <c r="AN1784" s="26"/>
      <c r="AO1784" s="26"/>
      <c r="AP1784" s="26"/>
      <c r="AQ1784" s="26"/>
      <c r="AR1784" s="26"/>
      <c r="AS1784" s="26"/>
      <c r="AT1784" s="26"/>
      <c r="AU1784" s="26"/>
      <c r="AV1784" s="26"/>
      <c r="AW1784" s="26"/>
      <c r="AX1784" s="26"/>
      <c r="AY1784" s="26"/>
      <c r="AZ1784" s="26"/>
      <c r="BA1784" s="26"/>
      <c r="BB1784" s="26"/>
      <c r="BC1784" s="26"/>
      <c r="BD1784" s="26"/>
      <c r="BE1784" s="26"/>
      <c r="BF1784" s="26"/>
      <c r="BG1784" s="26"/>
      <c r="BH1784" s="26"/>
      <c r="BI1784" s="26"/>
      <c r="BJ1784" s="26"/>
      <c r="BK1784" s="26"/>
      <c r="BL1784" s="41"/>
      <c r="BM1784" t="s">
        <v>100</v>
      </c>
    </row>
    <row r="1785" spans="1:65" x14ac:dyDescent="0.2">
      <c r="A1785" s="6"/>
      <c r="B1785" s="40" t="s">
        <v>15</v>
      </c>
      <c r="C1785" s="24" t="s">
        <v>80</v>
      </c>
      <c r="D1785" s="25"/>
      <c r="E1785" s="26"/>
      <c r="F1785" s="26"/>
      <c r="G1785" s="26"/>
      <c r="H1785" s="26"/>
      <c r="I1785" s="26"/>
      <c r="J1785" s="26"/>
      <c r="K1785" s="26"/>
      <c r="L1785" s="26"/>
      <c r="M1785" s="26"/>
      <c r="N1785" s="26"/>
      <c r="O1785" s="26"/>
      <c r="P1785" s="26"/>
      <c r="Q1785" s="26"/>
      <c r="R1785" s="26"/>
      <c r="S1785" s="26"/>
      <c r="T1785" s="26"/>
      <c r="U1785" s="26"/>
      <c r="V1785" s="26"/>
      <c r="W1785" s="26"/>
      <c r="X1785" s="26"/>
      <c r="Y1785" s="26"/>
      <c r="Z1785" s="26"/>
      <c r="AA1785" s="26"/>
      <c r="AB1785" s="26"/>
      <c r="AC1785" s="26"/>
      <c r="AD1785" s="26"/>
      <c r="AE1785" s="26"/>
      <c r="AF1785" s="26"/>
      <c r="AG1785" s="26"/>
      <c r="AH1785" s="26"/>
      <c r="AI1785" s="26"/>
      <c r="AJ1785" s="26"/>
      <c r="AK1785" s="26"/>
      <c r="AL1785" s="26"/>
      <c r="AM1785" s="26"/>
      <c r="AN1785" s="26"/>
      <c r="AO1785" s="26"/>
      <c r="AP1785" s="26"/>
      <c r="AQ1785" s="26"/>
      <c r="AR1785" s="26"/>
      <c r="AS1785" s="26"/>
      <c r="AT1785" s="26"/>
      <c r="AU1785" s="26"/>
      <c r="AV1785" s="26"/>
      <c r="AW1785" s="26"/>
      <c r="AX1785" s="26"/>
      <c r="AY1785" s="26"/>
      <c r="AZ1785" s="26"/>
      <c r="BA1785" s="26"/>
      <c r="BB1785" s="26"/>
      <c r="BC1785" s="26"/>
      <c r="BD1785" s="26"/>
      <c r="BE1785" s="26"/>
      <c r="BF1785" s="26"/>
      <c r="BG1785" s="26"/>
      <c r="BH1785" s="26"/>
      <c r="BI1785" s="26"/>
      <c r="BJ1785" s="26"/>
      <c r="BK1785" s="26"/>
      <c r="BL1785" s="41"/>
      <c r="BM1785" t="s">
        <v>100</v>
      </c>
    </row>
    <row r="1786" spans="1:65" x14ac:dyDescent="0.2">
      <c r="A1786" s="6"/>
      <c r="B1786" s="46" t="s">
        <v>15</v>
      </c>
      <c r="C1786" s="24" t="s">
        <v>78</v>
      </c>
      <c r="D1786" s="25"/>
      <c r="E1786" s="26"/>
      <c r="F1786" s="26"/>
      <c r="G1786" s="26"/>
      <c r="H1786" s="26"/>
      <c r="I1786" s="26"/>
      <c r="J1786" s="26"/>
      <c r="K1786" s="26"/>
      <c r="L1786" s="26"/>
      <c r="M1786" s="26"/>
      <c r="N1786" s="26"/>
      <c r="O1786" s="26"/>
      <c r="P1786" s="26"/>
      <c r="Q1786" s="26"/>
      <c r="R1786" s="26"/>
      <c r="S1786" s="26"/>
      <c r="T1786" s="26"/>
      <c r="U1786" s="26"/>
      <c r="V1786" s="26"/>
      <c r="W1786" s="26"/>
      <c r="X1786" s="26"/>
      <c r="Y1786" s="26"/>
      <c r="Z1786" s="26"/>
      <c r="AA1786" s="26"/>
      <c r="AB1786" s="26"/>
      <c r="AC1786" s="26"/>
      <c r="AD1786" s="26"/>
      <c r="AE1786" s="26"/>
      <c r="AF1786" s="26"/>
      <c r="AG1786" s="26"/>
      <c r="AH1786" s="26"/>
      <c r="AI1786" s="26"/>
      <c r="AJ1786" s="26"/>
      <c r="AK1786" s="26"/>
      <c r="AL1786" s="26"/>
      <c r="AM1786" s="26"/>
      <c r="AN1786" s="26"/>
      <c r="AO1786" s="26"/>
      <c r="AP1786" s="26"/>
      <c r="AQ1786" s="26"/>
      <c r="AR1786" s="26"/>
      <c r="AS1786" s="26"/>
      <c r="AT1786" s="26"/>
      <c r="AU1786" s="26"/>
      <c r="AV1786" s="26"/>
      <c r="AW1786" s="26"/>
      <c r="AX1786" s="26"/>
      <c r="AY1786" s="26"/>
      <c r="AZ1786" s="26"/>
      <c r="BA1786" s="26"/>
      <c r="BB1786" s="26"/>
      <c r="BC1786" s="26"/>
      <c r="BD1786" s="26"/>
      <c r="BE1786" s="26"/>
      <c r="BF1786" s="26"/>
      <c r="BG1786" s="26"/>
      <c r="BH1786" s="26"/>
      <c r="BI1786" s="26"/>
      <c r="BJ1786" s="26"/>
      <c r="BK1786" s="26"/>
      <c r="BL1786" s="41"/>
      <c r="BM1786" t="s">
        <v>100</v>
      </c>
    </row>
    <row r="1787" spans="1:65" x14ac:dyDescent="0.2">
      <c r="A1787" s="6"/>
      <c r="B1787" s="40" t="s">
        <v>15</v>
      </c>
      <c r="C1787" s="31" t="s">
        <v>48</v>
      </c>
      <c r="D1787" s="27">
        <v>0</v>
      </c>
      <c r="E1787" s="28">
        <v>0</v>
      </c>
      <c r="F1787" s="28">
        <v>0</v>
      </c>
      <c r="G1787" s="28">
        <v>0</v>
      </c>
      <c r="H1787" s="28">
        <v>0</v>
      </c>
      <c r="I1787" s="28">
        <v>0</v>
      </c>
      <c r="J1787" s="28">
        <v>0</v>
      </c>
      <c r="K1787" s="28">
        <v>0</v>
      </c>
      <c r="L1787" s="28">
        <v>0</v>
      </c>
      <c r="M1787" s="28">
        <v>0</v>
      </c>
      <c r="N1787" s="28">
        <v>0</v>
      </c>
      <c r="O1787" s="28">
        <v>0</v>
      </c>
      <c r="P1787" s="28">
        <v>0</v>
      </c>
      <c r="Q1787" s="28">
        <v>0</v>
      </c>
      <c r="R1787" s="28">
        <v>0</v>
      </c>
      <c r="S1787" s="28">
        <v>0</v>
      </c>
      <c r="T1787" s="28">
        <v>0</v>
      </c>
      <c r="U1787" s="28">
        <v>0</v>
      </c>
      <c r="V1787" s="28">
        <v>0</v>
      </c>
      <c r="W1787" s="28">
        <v>0</v>
      </c>
      <c r="X1787" s="28">
        <v>0</v>
      </c>
      <c r="Y1787" s="28">
        <v>0</v>
      </c>
      <c r="Z1787" s="28">
        <v>0</v>
      </c>
      <c r="AA1787" s="28">
        <v>0</v>
      </c>
      <c r="AB1787" s="28">
        <v>0</v>
      </c>
      <c r="AC1787" s="28">
        <v>0</v>
      </c>
      <c r="AD1787" s="28">
        <v>0</v>
      </c>
      <c r="AE1787" s="28">
        <v>0</v>
      </c>
      <c r="AF1787" s="28">
        <v>0</v>
      </c>
      <c r="AG1787" s="28">
        <v>0</v>
      </c>
      <c r="AH1787" s="28">
        <v>0</v>
      </c>
      <c r="AI1787" s="28">
        <v>0</v>
      </c>
      <c r="AJ1787" s="28">
        <v>0</v>
      </c>
      <c r="AK1787" s="28">
        <v>0</v>
      </c>
      <c r="AL1787" s="28">
        <v>0</v>
      </c>
      <c r="AM1787" s="28">
        <v>0</v>
      </c>
      <c r="AN1787" s="28">
        <v>0</v>
      </c>
      <c r="AO1787" s="28">
        <v>0</v>
      </c>
      <c r="AP1787" s="28">
        <v>0</v>
      </c>
      <c r="AQ1787" s="28">
        <v>0</v>
      </c>
      <c r="AR1787" s="28">
        <v>0</v>
      </c>
      <c r="AS1787" s="28">
        <v>0</v>
      </c>
      <c r="AT1787" s="28">
        <v>0</v>
      </c>
      <c r="AU1787" s="28">
        <v>0</v>
      </c>
      <c r="AV1787" s="28">
        <v>0</v>
      </c>
      <c r="AW1787" s="28">
        <v>0</v>
      </c>
      <c r="AX1787" s="28">
        <v>0</v>
      </c>
      <c r="AY1787" s="28">
        <v>0</v>
      </c>
      <c r="AZ1787" s="28">
        <v>0</v>
      </c>
      <c r="BA1787" s="28">
        <v>0</v>
      </c>
      <c r="BB1787" s="28">
        <v>0</v>
      </c>
      <c r="BC1787" s="28">
        <v>0</v>
      </c>
      <c r="BD1787" s="28">
        <v>0</v>
      </c>
      <c r="BE1787" s="28">
        <v>0</v>
      </c>
      <c r="BF1787" s="28">
        <v>0</v>
      </c>
      <c r="BG1787" s="28">
        <v>0</v>
      </c>
      <c r="BH1787" s="28">
        <v>0</v>
      </c>
      <c r="BI1787" s="28">
        <v>0</v>
      </c>
      <c r="BJ1787" s="28">
        <v>0</v>
      </c>
      <c r="BK1787" s="28">
        <v>0</v>
      </c>
      <c r="BL1787" s="42">
        <v>0</v>
      </c>
      <c r="BM1787" t="s">
        <v>100</v>
      </c>
    </row>
    <row r="1788" spans="1:65" x14ac:dyDescent="0.2">
      <c r="A1788" s="6"/>
      <c r="B1788" s="40" t="s">
        <v>15</v>
      </c>
      <c r="C1788" s="24" t="s">
        <v>74</v>
      </c>
      <c r="D1788" s="35">
        <v>0</v>
      </c>
      <c r="E1788" s="29">
        <v>0</v>
      </c>
      <c r="F1788" s="29">
        <v>0</v>
      </c>
      <c r="G1788" s="29">
        <v>0</v>
      </c>
      <c r="H1788" s="29">
        <v>0</v>
      </c>
      <c r="I1788" s="29">
        <v>0</v>
      </c>
      <c r="J1788" s="29">
        <v>0</v>
      </c>
      <c r="K1788" s="29">
        <v>0</v>
      </c>
      <c r="L1788" s="29">
        <v>0</v>
      </c>
      <c r="M1788" s="29">
        <v>0</v>
      </c>
      <c r="N1788" s="29">
        <v>0</v>
      </c>
      <c r="O1788" s="29">
        <v>0</v>
      </c>
      <c r="P1788" s="29">
        <v>0</v>
      </c>
      <c r="Q1788" s="29">
        <v>0</v>
      </c>
      <c r="R1788" s="29">
        <v>0</v>
      </c>
      <c r="S1788" s="29">
        <v>0</v>
      </c>
      <c r="T1788" s="29">
        <v>0</v>
      </c>
      <c r="U1788" s="29">
        <v>0</v>
      </c>
      <c r="V1788" s="29">
        <v>0</v>
      </c>
      <c r="W1788" s="29">
        <v>0</v>
      </c>
      <c r="X1788" s="26">
        <v>0</v>
      </c>
      <c r="Y1788" s="26">
        <v>0</v>
      </c>
      <c r="Z1788" s="26">
        <v>0</v>
      </c>
      <c r="AA1788" s="26">
        <v>0</v>
      </c>
      <c r="AB1788" s="26">
        <v>0</v>
      </c>
      <c r="AC1788" s="26">
        <v>0</v>
      </c>
      <c r="AD1788" s="26">
        <v>0</v>
      </c>
      <c r="AE1788" s="26">
        <v>0</v>
      </c>
      <c r="AF1788" s="26">
        <v>0</v>
      </c>
      <c r="AG1788" s="26">
        <v>0</v>
      </c>
      <c r="AH1788" s="26">
        <v>0</v>
      </c>
      <c r="AI1788" s="26"/>
      <c r="AJ1788" s="26"/>
      <c r="AK1788" s="26"/>
      <c r="AL1788" s="26"/>
      <c r="AM1788" s="26"/>
      <c r="AN1788" s="26"/>
      <c r="AO1788" s="26"/>
      <c r="AP1788" s="26"/>
      <c r="AQ1788" s="26"/>
      <c r="AR1788" s="26"/>
      <c r="AS1788" s="26"/>
      <c r="AT1788" s="26"/>
      <c r="AU1788" s="26"/>
      <c r="AV1788" s="26"/>
      <c r="AW1788" s="26"/>
      <c r="AX1788" s="26"/>
      <c r="AY1788" s="26"/>
      <c r="AZ1788" s="26"/>
      <c r="BA1788" s="26"/>
      <c r="BB1788" s="26"/>
      <c r="BC1788" s="26"/>
      <c r="BD1788" s="26"/>
      <c r="BE1788" s="26"/>
      <c r="BF1788" s="26"/>
      <c r="BG1788" s="26"/>
      <c r="BH1788" s="26"/>
      <c r="BI1788" s="26"/>
      <c r="BJ1788" s="26"/>
      <c r="BK1788" s="26"/>
      <c r="BL1788" s="41"/>
      <c r="BM1788" t="s">
        <v>100</v>
      </c>
    </row>
    <row r="1789" spans="1:65" x14ac:dyDescent="0.2">
      <c r="A1789" s="6"/>
      <c r="B1789" s="40" t="s">
        <v>15</v>
      </c>
      <c r="C1789" s="24" t="s">
        <v>83</v>
      </c>
      <c r="D1789" s="25"/>
      <c r="E1789" s="26"/>
      <c r="F1789" s="26"/>
      <c r="G1789" s="26"/>
      <c r="H1789" s="26"/>
      <c r="I1789" s="26"/>
      <c r="J1789" s="26"/>
      <c r="K1789" s="26"/>
      <c r="L1789" s="26"/>
      <c r="M1789" s="26"/>
      <c r="N1789" s="26"/>
      <c r="O1789" s="26"/>
      <c r="P1789" s="26"/>
      <c r="Q1789" s="26"/>
      <c r="R1789" s="26"/>
      <c r="S1789" s="26"/>
      <c r="T1789" s="26"/>
      <c r="U1789" s="26"/>
      <c r="V1789" s="26"/>
      <c r="W1789" s="30"/>
      <c r="X1789" s="30"/>
      <c r="Y1789" s="30"/>
      <c r="Z1789" s="30"/>
      <c r="AA1789" s="30"/>
      <c r="AB1789" s="30"/>
      <c r="AC1789" s="30"/>
      <c r="AD1789" s="30"/>
      <c r="AE1789" s="30"/>
      <c r="AF1789" s="30"/>
      <c r="AG1789" s="30"/>
      <c r="AH1789" s="30"/>
      <c r="AI1789" s="30"/>
      <c r="AJ1789" s="30"/>
      <c r="AK1789" s="30"/>
      <c r="AL1789" s="30"/>
      <c r="AM1789" s="30"/>
      <c r="AN1789" s="30"/>
      <c r="AO1789" s="30"/>
      <c r="AP1789" s="30"/>
      <c r="AQ1789" s="30"/>
      <c r="AR1789" s="30"/>
      <c r="AS1789" s="30"/>
      <c r="AT1789" s="30"/>
      <c r="AU1789" s="30"/>
      <c r="AV1789" s="30"/>
      <c r="AW1789" s="30"/>
      <c r="AX1789" s="30"/>
      <c r="AY1789" s="30"/>
      <c r="AZ1789" s="30"/>
      <c r="BA1789" s="30"/>
      <c r="BB1789" s="30"/>
      <c r="BC1789" s="30"/>
      <c r="BD1789" s="30"/>
      <c r="BE1789" s="30"/>
      <c r="BF1789" s="30"/>
      <c r="BG1789" s="30"/>
      <c r="BH1789" s="30"/>
      <c r="BI1789" s="30"/>
      <c r="BJ1789" s="30"/>
      <c r="BK1789" s="30"/>
      <c r="BL1789" s="43"/>
      <c r="BM1789" t="s">
        <v>100</v>
      </c>
    </row>
    <row r="1790" spans="1:65" x14ac:dyDescent="0.2">
      <c r="A1790" s="6"/>
      <c r="B1790" s="40" t="s">
        <v>15</v>
      </c>
      <c r="C1790" s="24" t="s">
        <v>75</v>
      </c>
      <c r="D1790" s="25"/>
      <c r="E1790" s="26"/>
      <c r="F1790" s="26"/>
      <c r="G1790" s="26"/>
      <c r="H1790" s="26"/>
      <c r="I1790" s="26"/>
      <c r="J1790" s="26"/>
      <c r="K1790" s="26"/>
      <c r="L1790" s="26"/>
      <c r="M1790" s="26"/>
      <c r="N1790" s="26"/>
      <c r="O1790" s="26"/>
      <c r="P1790" s="26"/>
      <c r="Q1790" s="26"/>
      <c r="R1790" s="26"/>
      <c r="S1790" s="26"/>
      <c r="T1790" s="26"/>
      <c r="U1790" s="26"/>
      <c r="V1790" s="26"/>
      <c r="W1790" s="26"/>
      <c r="X1790" s="26"/>
      <c r="Y1790" s="26"/>
      <c r="Z1790" s="26"/>
      <c r="AA1790" s="26"/>
      <c r="AB1790" s="26"/>
      <c r="AC1790" s="26"/>
      <c r="AD1790" s="26"/>
      <c r="AE1790" s="26"/>
      <c r="AF1790" s="26"/>
      <c r="AG1790" s="26"/>
      <c r="AH1790" s="26"/>
      <c r="AI1790" s="26"/>
      <c r="AJ1790" s="26"/>
      <c r="AK1790" s="26"/>
      <c r="AL1790" s="26"/>
      <c r="AM1790" s="26"/>
      <c r="AN1790" s="26"/>
      <c r="AO1790" s="26"/>
      <c r="AP1790" s="26"/>
      <c r="AQ1790" s="26"/>
      <c r="AR1790" s="26"/>
      <c r="AS1790" s="26"/>
      <c r="AT1790" s="26"/>
      <c r="AU1790" s="26"/>
      <c r="AV1790" s="26"/>
      <c r="AW1790" s="26"/>
      <c r="AX1790" s="26"/>
      <c r="AY1790" s="26"/>
      <c r="AZ1790" s="26"/>
      <c r="BA1790" s="26"/>
      <c r="BB1790" s="26"/>
      <c r="BC1790" s="26"/>
      <c r="BD1790" s="26"/>
      <c r="BE1790" s="26"/>
      <c r="BF1790" s="26"/>
      <c r="BG1790" s="26"/>
      <c r="BH1790" s="26"/>
      <c r="BI1790" s="26"/>
      <c r="BJ1790" s="26"/>
      <c r="BK1790" s="26"/>
      <c r="BL1790" s="41"/>
      <c r="BM1790" t="s">
        <v>100</v>
      </c>
    </row>
    <row r="1791" spans="1:65" x14ac:dyDescent="0.2">
      <c r="A1791" s="6"/>
      <c r="B1791" s="40" t="s">
        <v>15</v>
      </c>
      <c r="C1791" s="24" t="s">
        <v>79</v>
      </c>
      <c r="D1791" s="25"/>
      <c r="E1791" s="26"/>
      <c r="F1791" s="26"/>
      <c r="G1791" s="26"/>
      <c r="H1791" s="26"/>
      <c r="I1791" s="26"/>
      <c r="J1791" s="26"/>
      <c r="K1791" s="26"/>
      <c r="L1791" s="26"/>
      <c r="M1791" s="26"/>
      <c r="N1791" s="26"/>
      <c r="O1791" s="26"/>
      <c r="P1791" s="26"/>
      <c r="Q1791" s="26"/>
      <c r="R1791" s="26"/>
      <c r="S1791" s="26"/>
      <c r="T1791" s="26"/>
      <c r="U1791" s="26"/>
      <c r="V1791" s="26"/>
      <c r="W1791" s="26"/>
      <c r="X1791" s="26"/>
      <c r="Y1791" s="26"/>
      <c r="Z1791" s="26"/>
      <c r="AA1791" s="26"/>
      <c r="AB1791" s="26"/>
      <c r="AC1791" s="26"/>
      <c r="AD1791" s="26"/>
      <c r="AE1791" s="26"/>
      <c r="AF1791" s="26"/>
      <c r="AG1791" s="26"/>
      <c r="AH1791" s="26"/>
      <c r="AI1791" s="26"/>
      <c r="AJ1791" s="26"/>
      <c r="AK1791" s="26"/>
      <c r="AL1791" s="26"/>
      <c r="AM1791" s="26"/>
      <c r="AN1791" s="26"/>
      <c r="AO1791" s="26"/>
      <c r="AP1791" s="26"/>
      <c r="AQ1791" s="26"/>
      <c r="AR1791" s="26"/>
      <c r="AS1791" s="26"/>
      <c r="AT1791" s="26"/>
      <c r="AU1791" s="26"/>
      <c r="AV1791" s="26"/>
      <c r="AW1791" s="26"/>
      <c r="AX1791" s="26"/>
      <c r="AY1791" s="26"/>
      <c r="AZ1791" s="26"/>
      <c r="BA1791" s="26"/>
      <c r="BB1791" s="26"/>
      <c r="BC1791" s="26"/>
      <c r="BD1791" s="26"/>
      <c r="BE1791" s="26"/>
      <c r="BF1791" s="26"/>
      <c r="BG1791" s="26"/>
      <c r="BH1791" s="26"/>
      <c r="BI1791" s="26"/>
      <c r="BJ1791" s="26"/>
      <c r="BK1791" s="26"/>
      <c r="BL1791" s="41"/>
      <c r="BM1791" t="s">
        <v>100</v>
      </c>
    </row>
    <row r="1792" spans="1:65" x14ac:dyDescent="0.2">
      <c r="A1792" s="6"/>
      <c r="B1792" s="40" t="s">
        <v>15</v>
      </c>
      <c r="C1792" s="24" t="s">
        <v>80</v>
      </c>
      <c r="D1792" s="25"/>
      <c r="E1792" s="26"/>
      <c r="F1792" s="26"/>
      <c r="G1792" s="26"/>
      <c r="H1792" s="26"/>
      <c r="I1792" s="26"/>
      <c r="J1792" s="26"/>
      <c r="K1792" s="26"/>
      <c r="L1792" s="26"/>
      <c r="M1792" s="26"/>
      <c r="N1792" s="26"/>
      <c r="O1792" s="26"/>
      <c r="P1792" s="26"/>
      <c r="Q1792" s="26"/>
      <c r="R1792" s="26"/>
      <c r="S1792" s="26"/>
      <c r="T1792" s="26"/>
      <c r="U1792" s="26"/>
      <c r="V1792" s="26"/>
      <c r="W1792" s="26"/>
      <c r="X1792" s="26"/>
      <c r="Y1792" s="26"/>
      <c r="Z1792" s="26"/>
      <c r="AA1792" s="26"/>
      <c r="AB1792" s="26"/>
      <c r="AC1792" s="26"/>
      <c r="AD1792" s="26"/>
      <c r="AE1792" s="26"/>
      <c r="AF1792" s="26"/>
      <c r="AG1792" s="26"/>
      <c r="AH1792" s="26"/>
      <c r="AI1792" s="26"/>
      <c r="AJ1792" s="26"/>
      <c r="AK1792" s="26"/>
      <c r="AL1792" s="26"/>
      <c r="AM1792" s="26"/>
      <c r="AN1792" s="26"/>
      <c r="AO1792" s="26"/>
      <c r="AP1792" s="26"/>
      <c r="AQ1792" s="26"/>
      <c r="AR1792" s="26"/>
      <c r="AS1792" s="26"/>
      <c r="AT1792" s="26"/>
      <c r="AU1792" s="26"/>
      <c r="AV1792" s="26"/>
      <c r="AW1792" s="26"/>
      <c r="AX1792" s="26"/>
      <c r="AY1792" s="26"/>
      <c r="AZ1792" s="26"/>
      <c r="BA1792" s="26"/>
      <c r="BB1792" s="26"/>
      <c r="BC1792" s="26"/>
      <c r="BD1792" s="26"/>
      <c r="BE1792" s="26"/>
      <c r="BF1792" s="26"/>
      <c r="BG1792" s="26"/>
      <c r="BH1792" s="26"/>
      <c r="BI1792" s="26"/>
      <c r="BJ1792" s="26"/>
      <c r="BK1792" s="26"/>
      <c r="BL1792" s="41"/>
      <c r="BM1792" t="s">
        <v>100</v>
      </c>
    </row>
    <row r="1793" spans="1:65" x14ac:dyDescent="0.2">
      <c r="A1793" s="6"/>
      <c r="B1793" s="46" t="s">
        <v>15</v>
      </c>
      <c r="C1793" s="24" t="s">
        <v>78</v>
      </c>
      <c r="D1793" s="25"/>
      <c r="E1793" s="26"/>
      <c r="F1793" s="26"/>
      <c r="G1793" s="26"/>
      <c r="H1793" s="26"/>
      <c r="I1793" s="26"/>
      <c r="J1793" s="26"/>
      <c r="K1793" s="26"/>
      <c r="L1793" s="26"/>
      <c r="M1793" s="26"/>
      <c r="N1793" s="26"/>
      <c r="O1793" s="26"/>
      <c r="P1793" s="26"/>
      <c r="Q1793" s="26"/>
      <c r="R1793" s="26"/>
      <c r="S1793" s="26"/>
      <c r="T1793" s="26"/>
      <c r="U1793" s="26"/>
      <c r="V1793" s="26"/>
      <c r="W1793" s="26"/>
      <c r="X1793" s="26"/>
      <c r="Y1793" s="26"/>
      <c r="Z1793" s="26"/>
      <c r="AA1793" s="26"/>
      <c r="AB1793" s="26"/>
      <c r="AC1793" s="26"/>
      <c r="AD1793" s="26"/>
      <c r="AE1793" s="26"/>
      <c r="AF1793" s="26"/>
      <c r="AG1793" s="26"/>
      <c r="AH1793" s="26"/>
      <c r="AI1793" s="26"/>
      <c r="AJ1793" s="26"/>
      <c r="AK1793" s="26"/>
      <c r="AL1793" s="26"/>
      <c r="AM1793" s="26"/>
      <c r="AN1793" s="26"/>
      <c r="AO1793" s="26"/>
      <c r="AP1793" s="26"/>
      <c r="AQ1793" s="26"/>
      <c r="AR1793" s="26"/>
      <c r="AS1793" s="26"/>
      <c r="AT1793" s="26"/>
      <c r="AU1793" s="26"/>
      <c r="AV1793" s="26"/>
      <c r="AW1793" s="26"/>
      <c r="AX1793" s="26"/>
      <c r="AY1793" s="26"/>
      <c r="AZ1793" s="26"/>
      <c r="BA1793" s="26"/>
      <c r="BB1793" s="26"/>
      <c r="BC1793" s="26"/>
      <c r="BD1793" s="26"/>
      <c r="BE1793" s="26"/>
      <c r="BF1793" s="26"/>
      <c r="BG1793" s="26"/>
      <c r="BH1793" s="26"/>
      <c r="BI1793" s="26"/>
      <c r="BJ1793" s="26"/>
      <c r="BK1793" s="26"/>
      <c r="BL1793" s="41"/>
      <c r="BM1793" t="s">
        <v>100</v>
      </c>
    </row>
    <row r="1794" spans="1:65" x14ac:dyDescent="0.2">
      <c r="A1794" s="6"/>
      <c r="B1794" s="40" t="s">
        <v>15</v>
      </c>
      <c r="C1794" s="31" t="s">
        <v>44</v>
      </c>
      <c r="D1794" s="27">
        <v>0</v>
      </c>
      <c r="E1794" s="28">
        <v>0</v>
      </c>
      <c r="F1794" s="28">
        <v>0</v>
      </c>
      <c r="G1794" s="28">
        <v>0</v>
      </c>
      <c r="H1794" s="28">
        <v>0</v>
      </c>
      <c r="I1794" s="28">
        <v>0</v>
      </c>
      <c r="J1794" s="28">
        <v>0</v>
      </c>
      <c r="K1794" s="28">
        <v>0</v>
      </c>
      <c r="L1794" s="28">
        <v>0</v>
      </c>
      <c r="M1794" s="28">
        <v>0</v>
      </c>
      <c r="N1794" s="28">
        <v>1.5</v>
      </c>
      <c r="O1794" s="28">
        <v>1.5</v>
      </c>
      <c r="P1794" s="28">
        <v>1.5</v>
      </c>
      <c r="Q1794" s="28">
        <v>0.2</v>
      </c>
      <c r="R1794" s="28">
        <v>0.2</v>
      </c>
      <c r="S1794" s="28">
        <v>0.2</v>
      </c>
      <c r="T1794" s="28">
        <v>0.2</v>
      </c>
      <c r="U1794" s="28">
        <v>0.2</v>
      </c>
      <c r="V1794" s="28">
        <v>0.2</v>
      </c>
      <c r="W1794" s="28">
        <v>0.2</v>
      </c>
      <c r="X1794" s="28">
        <v>0.2</v>
      </c>
      <c r="Y1794" s="28">
        <v>0.2</v>
      </c>
      <c r="Z1794" s="28">
        <v>0.2</v>
      </c>
      <c r="AA1794" s="28">
        <v>0.2</v>
      </c>
      <c r="AB1794" s="28">
        <v>0.2</v>
      </c>
      <c r="AC1794" s="28">
        <v>0.2</v>
      </c>
      <c r="AD1794" s="28">
        <v>0.2</v>
      </c>
      <c r="AE1794" s="28">
        <v>0.2</v>
      </c>
      <c r="AF1794" s="28">
        <v>0.2</v>
      </c>
      <c r="AG1794" s="28">
        <v>0.2</v>
      </c>
      <c r="AH1794" s="28">
        <v>0.2</v>
      </c>
      <c r="AI1794" s="28">
        <v>0.2</v>
      </c>
      <c r="AJ1794" s="28">
        <v>0.2</v>
      </c>
      <c r="AK1794" s="28">
        <v>0.2</v>
      </c>
      <c r="AL1794" s="28">
        <v>0.2</v>
      </c>
      <c r="AM1794" s="28">
        <v>0.2</v>
      </c>
      <c r="AN1794" s="28">
        <v>0.2</v>
      </c>
      <c r="AO1794" s="28">
        <v>0.2</v>
      </c>
      <c r="AP1794" s="28">
        <v>0.2</v>
      </c>
      <c r="AQ1794" s="28">
        <v>0.2</v>
      </c>
      <c r="AR1794" s="28">
        <v>0.2</v>
      </c>
      <c r="AS1794" s="28">
        <v>0.2</v>
      </c>
      <c r="AT1794" s="28">
        <v>0.2</v>
      </c>
      <c r="AU1794" s="28">
        <v>0.2</v>
      </c>
      <c r="AV1794" s="28">
        <v>0.2</v>
      </c>
      <c r="AW1794" s="28">
        <v>0.2</v>
      </c>
      <c r="AX1794" s="28">
        <v>0.2</v>
      </c>
      <c r="AY1794" s="28">
        <v>0.2</v>
      </c>
      <c r="AZ1794" s="28">
        <v>0.2</v>
      </c>
      <c r="BA1794" s="28">
        <v>0.2</v>
      </c>
      <c r="BB1794" s="28">
        <v>0.2</v>
      </c>
      <c r="BC1794" s="28">
        <v>0.2</v>
      </c>
      <c r="BD1794" s="28">
        <v>0.2</v>
      </c>
      <c r="BE1794" s="28">
        <v>0.2</v>
      </c>
      <c r="BF1794" s="28">
        <v>0.2</v>
      </c>
      <c r="BG1794" s="28">
        <v>0.2</v>
      </c>
      <c r="BH1794" s="28">
        <v>0.2</v>
      </c>
      <c r="BI1794" s="28">
        <v>0.2</v>
      </c>
      <c r="BJ1794" s="28">
        <v>0.2</v>
      </c>
      <c r="BK1794" s="28">
        <v>0.2</v>
      </c>
      <c r="BL1794" s="42">
        <v>0.2</v>
      </c>
      <c r="BM1794" t="s">
        <v>100</v>
      </c>
    </row>
    <row r="1795" spans="1:65" x14ac:dyDescent="0.2">
      <c r="A1795" s="6"/>
      <c r="B1795" s="40" t="s">
        <v>15</v>
      </c>
      <c r="C1795" s="24" t="s">
        <v>74</v>
      </c>
      <c r="D1795" s="35">
        <v>0</v>
      </c>
      <c r="E1795" s="29">
        <v>0</v>
      </c>
      <c r="F1795" s="29">
        <v>0</v>
      </c>
      <c r="G1795" s="29">
        <v>0</v>
      </c>
      <c r="H1795" s="29">
        <v>0</v>
      </c>
      <c r="I1795" s="29">
        <v>0</v>
      </c>
      <c r="J1795" s="29">
        <v>0</v>
      </c>
      <c r="K1795" s="29">
        <v>0</v>
      </c>
      <c r="L1795" s="29">
        <v>0</v>
      </c>
      <c r="M1795" s="29">
        <v>0</v>
      </c>
      <c r="N1795" s="29">
        <v>1.5</v>
      </c>
      <c r="O1795" s="29">
        <v>1.5</v>
      </c>
      <c r="P1795" s="29">
        <v>1.5</v>
      </c>
      <c r="Q1795" s="29">
        <v>0.2</v>
      </c>
      <c r="R1795" s="29">
        <v>0.2</v>
      </c>
      <c r="S1795" s="29">
        <v>0.2</v>
      </c>
      <c r="T1795" s="29">
        <v>0.2</v>
      </c>
      <c r="U1795" s="29">
        <v>0.2</v>
      </c>
      <c r="V1795" s="29">
        <v>0.2</v>
      </c>
      <c r="W1795" s="29">
        <v>0.2</v>
      </c>
      <c r="X1795" s="26">
        <v>0</v>
      </c>
      <c r="Y1795" s="26">
        <v>0</v>
      </c>
      <c r="Z1795" s="26">
        <v>0</v>
      </c>
      <c r="AA1795" s="26">
        <v>0</v>
      </c>
      <c r="AB1795" s="26">
        <v>0</v>
      </c>
      <c r="AC1795" s="26">
        <v>0</v>
      </c>
      <c r="AD1795" s="26">
        <v>0</v>
      </c>
      <c r="AE1795" s="26">
        <v>0</v>
      </c>
      <c r="AF1795" s="26">
        <v>0</v>
      </c>
      <c r="AG1795" s="26">
        <v>0</v>
      </c>
      <c r="AH1795" s="26">
        <v>0</v>
      </c>
      <c r="AI1795" s="26"/>
      <c r="AJ1795" s="26"/>
      <c r="AK1795" s="26"/>
      <c r="AL1795" s="26"/>
      <c r="AM1795" s="26"/>
      <c r="AN1795" s="26"/>
      <c r="AO1795" s="26"/>
      <c r="AP1795" s="26"/>
      <c r="AQ1795" s="26"/>
      <c r="AR1795" s="26"/>
      <c r="AS1795" s="26"/>
      <c r="AT1795" s="26"/>
      <c r="AU1795" s="26"/>
      <c r="AV1795" s="26"/>
      <c r="AW1795" s="26"/>
      <c r="AX1795" s="26"/>
      <c r="AY1795" s="26"/>
      <c r="AZ1795" s="26"/>
      <c r="BA1795" s="26"/>
      <c r="BB1795" s="26"/>
      <c r="BC1795" s="26"/>
      <c r="BD1795" s="26"/>
      <c r="BE1795" s="26"/>
      <c r="BF1795" s="26"/>
      <c r="BG1795" s="26"/>
      <c r="BH1795" s="26"/>
      <c r="BI1795" s="26"/>
      <c r="BJ1795" s="26"/>
      <c r="BK1795" s="26"/>
      <c r="BL1795" s="41"/>
      <c r="BM1795" t="s">
        <v>100</v>
      </c>
    </row>
    <row r="1796" spans="1:65" x14ac:dyDescent="0.2">
      <c r="A1796" s="6"/>
      <c r="B1796" s="40" t="s">
        <v>15</v>
      </c>
      <c r="C1796" s="24" t="s">
        <v>83</v>
      </c>
      <c r="D1796" s="25"/>
      <c r="E1796" s="26"/>
      <c r="F1796" s="26"/>
      <c r="G1796" s="26"/>
      <c r="H1796" s="26"/>
      <c r="I1796" s="26"/>
      <c r="J1796" s="26"/>
      <c r="K1796" s="26"/>
      <c r="L1796" s="26"/>
      <c r="M1796" s="26"/>
      <c r="N1796" s="26"/>
      <c r="O1796" s="26"/>
      <c r="P1796" s="26"/>
      <c r="Q1796" s="26"/>
      <c r="R1796" s="26"/>
      <c r="S1796" s="26"/>
      <c r="T1796" s="26"/>
      <c r="U1796" s="26"/>
      <c r="V1796" s="26"/>
      <c r="W1796" s="30"/>
      <c r="X1796" s="30"/>
      <c r="Y1796" s="30"/>
      <c r="Z1796" s="30"/>
      <c r="AA1796" s="30"/>
      <c r="AB1796" s="30"/>
      <c r="AC1796" s="30"/>
      <c r="AD1796" s="30"/>
      <c r="AE1796" s="30"/>
      <c r="AF1796" s="30"/>
      <c r="AG1796" s="30"/>
      <c r="AH1796" s="30"/>
      <c r="AI1796" s="30"/>
      <c r="AJ1796" s="30"/>
      <c r="AK1796" s="30"/>
      <c r="AL1796" s="30"/>
      <c r="AM1796" s="30"/>
      <c r="AN1796" s="30"/>
      <c r="AO1796" s="30"/>
      <c r="AP1796" s="30"/>
      <c r="AQ1796" s="30"/>
      <c r="AR1796" s="30"/>
      <c r="AS1796" s="30"/>
      <c r="AT1796" s="30"/>
      <c r="AU1796" s="30"/>
      <c r="AV1796" s="30"/>
      <c r="AW1796" s="30"/>
      <c r="AX1796" s="30"/>
      <c r="AY1796" s="30"/>
      <c r="AZ1796" s="30"/>
      <c r="BA1796" s="30"/>
      <c r="BB1796" s="30"/>
      <c r="BC1796" s="30"/>
      <c r="BD1796" s="30"/>
      <c r="BE1796" s="30"/>
      <c r="BF1796" s="30"/>
      <c r="BG1796" s="30"/>
      <c r="BH1796" s="30"/>
      <c r="BI1796" s="30"/>
      <c r="BJ1796" s="30"/>
      <c r="BK1796" s="30"/>
      <c r="BL1796" s="43"/>
      <c r="BM1796" t="s">
        <v>100</v>
      </c>
    </row>
    <row r="1797" spans="1:65" x14ac:dyDescent="0.2">
      <c r="A1797" s="6"/>
      <c r="B1797" s="40" t="s">
        <v>15</v>
      </c>
      <c r="C1797" s="24" t="s">
        <v>75</v>
      </c>
      <c r="D1797" s="25"/>
      <c r="E1797" s="26"/>
      <c r="F1797" s="26"/>
      <c r="G1797" s="26"/>
      <c r="H1797" s="26"/>
      <c r="I1797" s="26"/>
      <c r="J1797" s="26"/>
      <c r="K1797" s="26"/>
      <c r="L1797" s="26"/>
      <c r="M1797" s="26"/>
      <c r="N1797" s="26"/>
      <c r="O1797" s="26"/>
      <c r="P1797" s="26"/>
      <c r="Q1797" s="26"/>
      <c r="R1797" s="26"/>
      <c r="S1797" s="26"/>
      <c r="T1797" s="26"/>
      <c r="U1797" s="26"/>
      <c r="V1797" s="26"/>
      <c r="W1797" s="26"/>
      <c r="X1797" s="26"/>
      <c r="Y1797" s="26"/>
      <c r="Z1797" s="26"/>
      <c r="AA1797" s="26"/>
      <c r="AB1797" s="26"/>
      <c r="AC1797" s="26"/>
      <c r="AD1797" s="26"/>
      <c r="AE1797" s="26"/>
      <c r="AF1797" s="26"/>
      <c r="AG1797" s="26"/>
      <c r="AH1797" s="26"/>
      <c r="AI1797" s="26"/>
      <c r="AJ1797" s="26"/>
      <c r="AK1797" s="26"/>
      <c r="AL1797" s="26"/>
      <c r="AM1797" s="26"/>
      <c r="AN1797" s="26"/>
      <c r="AO1797" s="26"/>
      <c r="AP1797" s="26"/>
      <c r="AQ1797" s="26"/>
      <c r="AR1797" s="26"/>
      <c r="AS1797" s="26"/>
      <c r="AT1797" s="26"/>
      <c r="AU1797" s="26"/>
      <c r="AV1797" s="26"/>
      <c r="AW1797" s="26"/>
      <c r="AX1797" s="26"/>
      <c r="AY1797" s="26"/>
      <c r="AZ1797" s="26"/>
      <c r="BA1797" s="26"/>
      <c r="BB1797" s="26"/>
      <c r="BC1797" s="26"/>
      <c r="BD1797" s="26"/>
      <c r="BE1797" s="26"/>
      <c r="BF1797" s="26"/>
      <c r="BG1797" s="26"/>
      <c r="BH1797" s="26"/>
      <c r="BI1797" s="26"/>
      <c r="BJ1797" s="26"/>
      <c r="BK1797" s="26"/>
      <c r="BL1797" s="41"/>
      <c r="BM1797" t="s">
        <v>100</v>
      </c>
    </row>
    <row r="1798" spans="1:65" x14ac:dyDescent="0.2">
      <c r="A1798" s="6"/>
      <c r="B1798" s="40" t="s">
        <v>15</v>
      </c>
      <c r="C1798" s="24" t="s">
        <v>79</v>
      </c>
      <c r="D1798" s="25"/>
      <c r="E1798" s="26"/>
      <c r="F1798" s="26"/>
      <c r="G1798" s="26"/>
      <c r="H1798" s="26"/>
      <c r="I1798" s="26"/>
      <c r="J1798" s="26"/>
      <c r="K1798" s="26"/>
      <c r="L1798" s="26"/>
      <c r="M1798" s="26"/>
      <c r="N1798" s="26"/>
      <c r="O1798" s="26"/>
      <c r="P1798" s="26"/>
      <c r="Q1798" s="26"/>
      <c r="R1798" s="26"/>
      <c r="S1798" s="26"/>
      <c r="T1798" s="26"/>
      <c r="U1798" s="26"/>
      <c r="V1798" s="26"/>
      <c r="W1798" s="26"/>
      <c r="X1798" s="26"/>
      <c r="Y1798" s="26"/>
      <c r="Z1798" s="26"/>
      <c r="AA1798" s="26"/>
      <c r="AB1798" s="26"/>
      <c r="AC1798" s="26"/>
      <c r="AD1798" s="26"/>
      <c r="AE1798" s="26"/>
      <c r="AF1798" s="26"/>
      <c r="AG1798" s="26"/>
      <c r="AH1798" s="26"/>
      <c r="AI1798" s="26"/>
      <c r="AJ1798" s="26"/>
      <c r="AK1798" s="26"/>
      <c r="AL1798" s="26"/>
      <c r="AM1798" s="26"/>
      <c r="AN1798" s="26"/>
      <c r="AO1798" s="26"/>
      <c r="AP1798" s="26"/>
      <c r="AQ1798" s="26"/>
      <c r="AR1798" s="26"/>
      <c r="AS1798" s="26"/>
      <c r="AT1798" s="26"/>
      <c r="AU1798" s="26"/>
      <c r="AV1798" s="26"/>
      <c r="AW1798" s="26"/>
      <c r="AX1798" s="26"/>
      <c r="AY1798" s="26"/>
      <c r="AZ1798" s="26"/>
      <c r="BA1798" s="26"/>
      <c r="BB1798" s="26"/>
      <c r="BC1798" s="26"/>
      <c r="BD1798" s="26"/>
      <c r="BE1798" s="26"/>
      <c r="BF1798" s="26"/>
      <c r="BG1798" s="26"/>
      <c r="BH1798" s="26"/>
      <c r="BI1798" s="26"/>
      <c r="BJ1798" s="26"/>
      <c r="BK1798" s="26"/>
      <c r="BL1798" s="41"/>
      <c r="BM1798" t="s">
        <v>100</v>
      </c>
    </row>
    <row r="1799" spans="1:65" x14ac:dyDescent="0.2">
      <c r="A1799" s="6"/>
      <c r="B1799" s="40" t="s">
        <v>15</v>
      </c>
      <c r="C1799" s="24" t="s">
        <v>80</v>
      </c>
      <c r="D1799" s="25"/>
      <c r="E1799" s="26"/>
      <c r="F1799" s="26"/>
      <c r="G1799" s="26"/>
      <c r="H1799" s="26"/>
      <c r="I1799" s="26"/>
      <c r="J1799" s="26"/>
      <c r="K1799" s="26"/>
      <c r="L1799" s="26"/>
      <c r="M1799" s="26"/>
      <c r="N1799" s="26"/>
      <c r="O1799" s="26"/>
      <c r="P1799" s="26"/>
      <c r="Q1799" s="26"/>
      <c r="R1799" s="26"/>
      <c r="S1799" s="26"/>
      <c r="T1799" s="26"/>
      <c r="U1799" s="26"/>
      <c r="V1799" s="26"/>
      <c r="W1799" s="26"/>
      <c r="X1799" s="26"/>
      <c r="Y1799" s="26"/>
      <c r="Z1799" s="26"/>
      <c r="AA1799" s="26"/>
      <c r="AB1799" s="26"/>
      <c r="AC1799" s="26"/>
      <c r="AD1799" s="26"/>
      <c r="AE1799" s="26"/>
      <c r="AF1799" s="26"/>
      <c r="AG1799" s="26"/>
      <c r="AH1799" s="26"/>
      <c r="AI1799" s="26"/>
      <c r="AJ1799" s="26"/>
      <c r="AK1799" s="26"/>
      <c r="AL1799" s="26"/>
      <c r="AM1799" s="26"/>
      <c r="AN1799" s="26"/>
      <c r="AO1799" s="26"/>
      <c r="AP1799" s="26"/>
      <c r="AQ1799" s="26"/>
      <c r="AR1799" s="26"/>
      <c r="AS1799" s="26"/>
      <c r="AT1799" s="26"/>
      <c r="AU1799" s="26"/>
      <c r="AV1799" s="26"/>
      <c r="AW1799" s="26"/>
      <c r="AX1799" s="26"/>
      <c r="AY1799" s="26"/>
      <c r="AZ1799" s="26"/>
      <c r="BA1799" s="26"/>
      <c r="BB1799" s="26"/>
      <c r="BC1799" s="26"/>
      <c r="BD1799" s="26"/>
      <c r="BE1799" s="26"/>
      <c r="BF1799" s="26"/>
      <c r="BG1799" s="26"/>
      <c r="BH1799" s="26"/>
      <c r="BI1799" s="26"/>
      <c r="BJ1799" s="26"/>
      <c r="BK1799" s="26"/>
      <c r="BL1799" s="41"/>
      <c r="BM1799" t="s">
        <v>100</v>
      </c>
    </row>
    <row r="1800" spans="1:65" ht="13.5" thickBot="1" x14ac:dyDescent="0.25">
      <c r="A1800" s="6"/>
      <c r="B1800" s="46" t="s">
        <v>15</v>
      </c>
      <c r="C1800" s="24" t="s">
        <v>78</v>
      </c>
      <c r="D1800" s="25"/>
      <c r="E1800" s="26"/>
      <c r="F1800" s="26"/>
      <c r="G1800" s="26"/>
      <c r="H1800" s="26"/>
      <c r="I1800" s="26"/>
      <c r="J1800" s="26"/>
      <c r="K1800" s="26"/>
      <c r="L1800" s="26"/>
      <c r="M1800" s="26"/>
      <c r="N1800" s="26"/>
      <c r="O1800" s="26"/>
      <c r="P1800" s="26"/>
      <c r="Q1800" s="26"/>
      <c r="R1800" s="26"/>
      <c r="S1800" s="26"/>
      <c r="T1800" s="26"/>
      <c r="U1800" s="26"/>
      <c r="V1800" s="26"/>
      <c r="W1800" s="26"/>
      <c r="X1800" s="26"/>
      <c r="Y1800" s="26"/>
      <c r="Z1800" s="26"/>
      <c r="AA1800" s="26"/>
      <c r="AB1800" s="26"/>
      <c r="AC1800" s="26"/>
      <c r="AD1800" s="26"/>
      <c r="AE1800" s="26"/>
      <c r="AF1800" s="26"/>
      <c r="AG1800" s="26"/>
      <c r="AH1800" s="26"/>
      <c r="AI1800" s="26"/>
      <c r="AJ1800" s="26"/>
      <c r="AK1800" s="26"/>
      <c r="AL1800" s="26"/>
      <c r="AM1800" s="26"/>
      <c r="AN1800" s="26"/>
      <c r="AO1800" s="26"/>
      <c r="AP1800" s="26"/>
      <c r="AQ1800" s="26"/>
      <c r="AR1800" s="26"/>
      <c r="AS1800" s="26"/>
      <c r="AT1800" s="26"/>
      <c r="AU1800" s="26"/>
      <c r="AV1800" s="26"/>
      <c r="AW1800" s="26"/>
      <c r="AX1800" s="26"/>
      <c r="AY1800" s="26"/>
      <c r="AZ1800" s="26"/>
      <c r="BA1800" s="26"/>
      <c r="BB1800" s="26"/>
      <c r="BC1800" s="26"/>
      <c r="BD1800" s="26"/>
      <c r="BE1800" s="26"/>
      <c r="BF1800" s="26"/>
      <c r="BG1800" s="26"/>
      <c r="BH1800" s="26"/>
      <c r="BI1800" s="26"/>
      <c r="BJ1800" s="26"/>
      <c r="BK1800" s="26"/>
      <c r="BL1800" s="41"/>
      <c r="BM1800" t="s">
        <v>100</v>
      </c>
    </row>
    <row r="1801" spans="1:65" x14ac:dyDescent="0.2">
      <c r="B1801" s="206" t="s">
        <v>14</v>
      </c>
      <c r="C1801" s="37" t="s">
        <v>6</v>
      </c>
      <c r="D1801" s="28">
        <v>4</v>
      </c>
      <c r="E1801" s="28">
        <v>19</v>
      </c>
      <c r="F1801" s="28">
        <v>32</v>
      </c>
      <c r="G1801" s="28">
        <v>35</v>
      </c>
      <c r="H1801" s="28">
        <v>40</v>
      </c>
      <c r="I1801" s="28">
        <v>121</v>
      </c>
      <c r="J1801" s="28">
        <v>172</v>
      </c>
      <c r="K1801" s="28">
        <v>306</v>
      </c>
      <c r="L1801" s="28">
        <v>526</v>
      </c>
      <c r="M1801" s="28">
        <v>709</v>
      </c>
      <c r="N1801" s="28">
        <v>1108</v>
      </c>
      <c r="O1801" s="28">
        <v>1800</v>
      </c>
      <c r="P1801" s="28">
        <v>2564</v>
      </c>
      <c r="Q1801" s="28">
        <v>3429</v>
      </c>
      <c r="R1801" s="28">
        <v>3836</v>
      </c>
      <c r="S1801" s="28">
        <v>4886</v>
      </c>
      <c r="T1801" s="28">
        <v>5747</v>
      </c>
      <c r="U1801" s="28">
        <v>5759.4</v>
      </c>
      <c r="V1801" s="28">
        <v>5766.1</v>
      </c>
      <c r="W1801" s="28">
        <v>5917</v>
      </c>
      <c r="X1801" s="38">
        <v>6417</v>
      </c>
      <c r="Y1801" s="38">
        <v>7047</v>
      </c>
      <c r="Z1801" s="38">
        <v>7692.75</v>
      </c>
      <c r="AA1801" s="38">
        <v>8338.5</v>
      </c>
      <c r="AB1801" s="38">
        <v>8984.25</v>
      </c>
      <c r="AC1801" s="38">
        <v>9630</v>
      </c>
      <c r="AD1801" s="38">
        <v>9626</v>
      </c>
      <c r="AE1801" s="38">
        <v>9611</v>
      </c>
      <c r="AF1801" s="38">
        <v>9598</v>
      </c>
      <c r="AG1801" s="38">
        <v>9595</v>
      </c>
      <c r="AH1801" s="38">
        <v>9590</v>
      </c>
      <c r="AI1801" s="38">
        <v>9509</v>
      </c>
      <c r="AJ1801" s="38">
        <v>9458</v>
      </c>
      <c r="AK1801" s="38">
        <v>9324</v>
      </c>
      <c r="AL1801" s="38">
        <v>9104</v>
      </c>
      <c r="AM1801" s="38">
        <v>8921</v>
      </c>
      <c r="AN1801" s="38">
        <v>8522</v>
      </c>
      <c r="AO1801" s="38">
        <v>7830</v>
      </c>
      <c r="AP1801" s="38">
        <v>7066</v>
      </c>
      <c r="AQ1801" s="38">
        <v>6201</v>
      </c>
      <c r="AR1801" s="38">
        <v>5794</v>
      </c>
      <c r="AS1801" s="38">
        <v>4744</v>
      </c>
      <c r="AT1801" s="38">
        <v>3883</v>
      </c>
      <c r="AU1801" s="38">
        <v>3870.6000000000004</v>
      </c>
      <c r="AV1801" s="38">
        <v>3863.8999999999996</v>
      </c>
      <c r="AW1801" s="38">
        <v>3713</v>
      </c>
      <c r="AX1801" s="38">
        <v>3213</v>
      </c>
      <c r="AY1801" s="38">
        <v>2583</v>
      </c>
      <c r="AZ1801" s="38">
        <v>2583</v>
      </c>
      <c r="BA1801" s="38">
        <v>2583</v>
      </c>
      <c r="BB1801" s="38">
        <v>2583</v>
      </c>
      <c r="BC1801" s="38">
        <v>2583</v>
      </c>
      <c r="BD1801" s="38">
        <v>2583</v>
      </c>
      <c r="BE1801" s="38">
        <v>2583</v>
      </c>
      <c r="BF1801" s="38">
        <v>2583</v>
      </c>
      <c r="BG1801" s="38">
        <v>2583</v>
      </c>
      <c r="BH1801" s="38">
        <v>2583</v>
      </c>
      <c r="BI1801" s="38">
        <v>2583</v>
      </c>
      <c r="BJ1801" s="38">
        <v>2583</v>
      </c>
      <c r="BK1801" s="38">
        <v>2583</v>
      </c>
      <c r="BL1801" s="39">
        <v>2583</v>
      </c>
      <c r="BM1801" t="s">
        <v>100</v>
      </c>
    </row>
    <row r="1802" spans="1:65" x14ac:dyDescent="0.2">
      <c r="A1802" s="6"/>
      <c r="B1802" s="40" t="s">
        <v>14</v>
      </c>
      <c r="C1802" s="24" t="s">
        <v>74</v>
      </c>
      <c r="D1802" s="35">
        <v>4</v>
      </c>
      <c r="E1802" s="29">
        <v>19</v>
      </c>
      <c r="F1802" s="29">
        <v>32</v>
      </c>
      <c r="G1802" s="29">
        <v>35</v>
      </c>
      <c r="H1802" s="29">
        <v>40</v>
      </c>
      <c r="I1802" s="29">
        <v>121</v>
      </c>
      <c r="J1802" s="29">
        <v>172</v>
      </c>
      <c r="K1802" s="29">
        <v>306</v>
      </c>
      <c r="L1802" s="29">
        <v>526</v>
      </c>
      <c r="M1802" s="29">
        <v>709</v>
      </c>
      <c r="N1802" s="29">
        <v>1108</v>
      </c>
      <c r="O1802" s="29">
        <v>1800</v>
      </c>
      <c r="P1802" s="29">
        <v>2564</v>
      </c>
      <c r="Q1802" s="29">
        <v>3429</v>
      </c>
      <c r="R1802" s="29">
        <v>3836</v>
      </c>
      <c r="S1802" s="29">
        <v>4886</v>
      </c>
      <c r="T1802" s="29">
        <v>5747</v>
      </c>
      <c r="U1802" s="29">
        <v>5759.4</v>
      </c>
      <c r="V1802" s="29">
        <v>5766.1</v>
      </c>
      <c r="W1802" s="29">
        <v>5917</v>
      </c>
      <c r="X1802" s="26">
        <v>9481</v>
      </c>
      <c r="Y1802" s="26">
        <v>0</v>
      </c>
      <c r="Z1802" s="26">
        <v>0</v>
      </c>
      <c r="AA1802" s="26">
        <v>0</v>
      </c>
      <c r="AB1802" s="26">
        <v>0</v>
      </c>
      <c r="AC1802" s="26">
        <v>9630</v>
      </c>
      <c r="AD1802" s="26">
        <v>0</v>
      </c>
      <c r="AE1802" s="26">
        <v>0</v>
      </c>
      <c r="AF1802" s="26">
        <v>0</v>
      </c>
      <c r="AG1802" s="26">
        <v>0</v>
      </c>
      <c r="AH1802" s="26">
        <v>9630</v>
      </c>
      <c r="AI1802" s="26"/>
      <c r="AJ1802" s="26"/>
      <c r="AK1802" s="26"/>
      <c r="AL1802" s="26"/>
      <c r="AM1802" s="26"/>
      <c r="AN1802" s="26"/>
      <c r="AO1802" s="26"/>
      <c r="AP1802" s="26"/>
      <c r="AQ1802" s="26"/>
      <c r="AR1802" s="26"/>
      <c r="AS1802" s="26"/>
      <c r="AT1802" s="26"/>
      <c r="AU1802" s="26"/>
      <c r="AV1802" s="26"/>
      <c r="AW1802" s="26"/>
      <c r="AX1802" s="26"/>
      <c r="AY1802" s="26"/>
      <c r="AZ1802" s="26"/>
      <c r="BA1802" s="26"/>
      <c r="BB1802" s="26"/>
      <c r="BC1802" s="26"/>
      <c r="BD1802" s="26"/>
      <c r="BE1802" s="26"/>
      <c r="BF1802" s="26"/>
      <c r="BG1802" s="26"/>
      <c r="BH1802" s="26"/>
      <c r="BI1802" s="26"/>
      <c r="BJ1802" s="26"/>
      <c r="BK1802" s="26"/>
      <c r="BL1802" s="41"/>
      <c r="BM1802" t="s">
        <v>100</v>
      </c>
    </row>
    <row r="1803" spans="1:65" x14ac:dyDescent="0.2">
      <c r="A1803" s="6"/>
      <c r="B1803" s="40" t="s">
        <v>14</v>
      </c>
      <c r="C1803" s="24" t="s">
        <v>83</v>
      </c>
      <c r="D1803" s="25"/>
      <c r="E1803" s="26"/>
      <c r="F1803" s="26"/>
      <c r="G1803" s="26"/>
      <c r="H1803" s="26"/>
      <c r="I1803" s="26"/>
      <c r="J1803" s="26"/>
      <c r="K1803" s="26"/>
      <c r="L1803" s="26"/>
      <c r="M1803" s="26"/>
      <c r="N1803" s="26"/>
      <c r="O1803" s="26"/>
      <c r="P1803" s="26"/>
      <c r="Q1803" s="26"/>
      <c r="R1803" s="26">
        <v>407</v>
      </c>
      <c r="S1803" s="26">
        <v>1050</v>
      </c>
      <c r="T1803" s="26">
        <v>861</v>
      </c>
      <c r="U1803" s="26">
        <v>12.399999999999636</v>
      </c>
      <c r="V1803" s="26">
        <v>6.7000000000007276</v>
      </c>
      <c r="W1803" s="44"/>
      <c r="X1803" s="44"/>
      <c r="Y1803" s="44"/>
      <c r="Z1803" s="44">
        <v>645.75</v>
      </c>
      <c r="AA1803" s="44">
        <v>645.75</v>
      </c>
      <c r="AB1803" s="44">
        <v>645.75</v>
      </c>
      <c r="AC1803" s="44">
        <v>645.75</v>
      </c>
      <c r="AD1803" s="44">
        <v>0</v>
      </c>
      <c r="AE1803" s="44">
        <v>0</v>
      </c>
      <c r="AF1803" s="44">
        <v>0</v>
      </c>
      <c r="AG1803" s="44">
        <v>0</v>
      </c>
      <c r="AH1803" s="44">
        <v>0</v>
      </c>
      <c r="AI1803" s="44"/>
      <c r="AJ1803" s="44"/>
      <c r="AK1803" s="44"/>
      <c r="AL1803" s="44"/>
      <c r="AM1803" s="44"/>
      <c r="AN1803" s="44"/>
      <c r="AO1803" s="44"/>
      <c r="AP1803" s="44"/>
      <c r="AQ1803" s="44"/>
      <c r="AR1803" s="44"/>
      <c r="AS1803" s="44"/>
      <c r="AT1803" s="44"/>
      <c r="AU1803" s="44"/>
      <c r="AV1803" s="44"/>
      <c r="AW1803" s="44"/>
      <c r="AX1803" s="44"/>
      <c r="AY1803" s="44"/>
      <c r="AZ1803" s="44"/>
      <c r="BA1803" s="44"/>
      <c r="BB1803" s="44"/>
      <c r="BC1803" s="30"/>
      <c r="BD1803" s="30"/>
      <c r="BE1803" s="30"/>
      <c r="BF1803" s="30"/>
      <c r="BG1803" s="30"/>
      <c r="BH1803" s="30"/>
      <c r="BI1803" s="30"/>
      <c r="BJ1803" s="30"/>
      <c r="BK1803" s="30"/>
      <c r="BL1803" s="43"/>
      <c r="BM1803" t="s">
        <v>100</v>
      </c>
    </row>
    <row r="1804" spans="1:65" x14ac:dyDescent="0.2">
      <c r="A1804" s="6"/>
      <c r="B1804" s="40" t="s">
        <v>14</v>
      </c>
      <c r="C1804" s="24" t="s">
        <v>75</v>
      </c>
      <c r="D1804" s="25"/>
      <c r="E1804" s="26"/>
      <c r="F1804" s="26"/>
      <c r="G1804" s="26"/>
      <c r="H1804" s="26"/>
      <c r="I1804" s="26"/>
      <c r="J1804" s="26"/>
      <c r="K1804" s="26"/>
      <c r="L1804" s="26"/>
      <c r="M1804" s="26"/>
      <c r="N1804" s="26"/>
      <c r="O1804" s="26"/>
      <c r="P1804" s="26"/>
      <c r="Q1804" s="26"/>
      <c r="R1804" s="26"/>
      <c r="S1804" s="26"/>
      <c r="T1804" s="26"/>
      <c r="U1804" s="26"/>
      <c r="V1804" s="26"/>
      <c r="W1804" s="26"/>
      <c r="X1804" s="26">
        <v>500</v>
      </c>
      <c r="Y1804" s="26">
        <v>500</v>
      </c>
      <c r="Z1804" s="26"/>
      <c r="AA1804" s="26"/>
      <c r="AB1804" s="26"/>
      <c r="AC1804" s="26"/>
      <c r="AD1804" s="26"/>
      <c r="AE1804" s="26"/>
      <c r="AF1804" s="26"/>
      <c r="AG1804" s="26"/>
      <c r="AH1804" s="26"/>
      <c r="AI1804" s="26"/>
      <c r="AJ1804" s="26"/>
      <c r="AK1804" s="26"/>
      <c r="AL1804" s="26"/>
      <c r="AM1804" s="26"/>
      <c r="AN1804" s="26"/>
      <c r="AO1804" s="26"/>
      <c r="AP1804" s="26"/>
      <c r="AQ1804" s="26"/>
      <c r="AR1804" s="26"/>
      <c r="AS1804" s="26"/>
      <c r="AT1804" s="26"/>
      <c r="AU1804" s="26"/>
      <c r="AV1804" s="26"/>
      <c r="AW1804" s="26"/>
      <c r="AX1804" s="26"/>
      <c r="AY1804" s="26"/>
      <c r="AZ1804" s="26"/>
      <c r="BA1804" s="26"/>
      <c r="BB1804" s="26"/>
      <c r="BC1804" s="26"/>
      <c r="BD1804" s="26"/>
      <c r="BE1804" s="26"/>
      <c r="BF1804" s="26"/>
      <c r="BG1804" s="26"/>
      <c r="BH1804" s="26"/>
      <c r="BI1804" s="26"/>
      <c r="BJ1804" s="26"/>
      <c r="BK1804" s="26"/>
      <c r="BL1804" s="41"/>
      <c r="BM1804" t="s">
        <v>100</v>
      </c>
    </row>
    <row r="1805" spans="1:65" x14ac:dyDescent="0.2">
      <c r="A1805" s="6"/>
      <c r="B1805" s="40" t="s">
        <v>14</v>
      </c>
      <c r="C1805" s="24" t="s">
        <v>79</v>
      </c>
      <c r="D1805" s="25"/>
      <c r="E1805" s="26"/>
      <c r="F1805" s="26"/>
      <c r="G1805" s="26"/>
      <c r="H1805" s="26"/>
      <c r="I1805" s="26"/>
      <c r="J1805" s="26"/>
      <c r="K1805" s="26"/>
      <c r="L1805" s="26"/>
      <c r="M1805" s="26"/>
      <c r="N1805" s="26"/>
      <c r="O1805" s="26"/>
      <c r="P1805" s="26"/>
      <c r="Q1805" s="26"/>
      <c r="R1805" s="26"/>
      <c r="S1805" s="26"/>
      <c r="T1805" s="26"/>
      <c r="U1805" s="26"/>
      <c r="V1805" s="26"/>
      <c r="W1805" s="26"/>
      <c r="X1805" s="26"/>
      <c r="Y1805" s="26"/>
      <c r="Z1805" s="26"/>
      <c r="AA1805" s="26"/>
      <c r="AB1805" s="26"/>
      <c r="AC1805" s="26"/>
      <c r="AD1805" s="26"/>
      <c r="AE1805" s="26"/>
      <c r="AF1805" s="26"/>
      <c r="AG1805" s="26"/>
      <c r="AH1805" s="26"/>
      <c r="AI1805" s="26"/>
      <c r="AJ1805" s="26"/>
      <c r="AK1805" s="26"/>
      <c r="AL1805" s="26"/>
      <c r="AM1805" s="26"/>
      <c r="AN1805" s="26"/>
      <c r="AO1805" s="26"/>
      <c r="AP1805" s="26"/>
      <c r="AQ1805" s="26"/>
      <c r="AR1805" s="26"/>
      <c r="AS1805" s="26"/>
      <c r="AT1805" s="26"/>
      <c r="AU1805" s="26"/>
      <c r="AV1805" s="26"/>
      <c r="AW1805" s="26"/>
      <c r="AX1805" s="26"/>
      <c r="AY1805" s="26"/>
      <c r="AZ1805" s="26"/>
      <c r="BA1805" s="26"/>
      <c r="BB1805" s="26"/>
      <c r="BC1805" s="26"/>
      <c r="BD1805" s="26"/>
      <c r="BE1805" s="26"/>
      <c r="BF1805" s="26"/>
      <c r="BG1805" s="26"/>
      <c r="BH1805" s="26"/>
      <c r="BI1805" s="26"/>
      <c r="BJ1805" s="26"/>
      <c r="BK1805" s="26"/>
      <c r="BL1805" s="41"/>
      <c r="BM1805" t="s">
        <v>100</v>
      </c>
    </row>
    <row r="1806" spans="1:65" x14ac:dyDescent="0.2">
      <c r="A1806" s="6"/>
      <c r="B1806" s="40" t="s">
        <v>14</v>
      </c>
      <c r="C1806" s="24" t="s">
        <v>240</v>
      </c>
      <c r="D1806" s="25"/>
      <c r="E1806" s="26"/>
      <c r="F1806" s="26"/>
      <c r="G1806" s="26"/>
      <c r="H1806" s="26"/>
      <c r="I1806" s="26"/>
      <c r="J1806" s="26"/>
      <c r="K1806" s="26"/>
      <c r="L1806" s="26"/>
      <c r="M1806" s="26"/>
      <c r="N1806" s="26"/>
      <c r="O1806" s="26"/>
      <c r="P1806" s="26"/>
      <c r="Q1806" s="26"/>
      <c r="R1806" s="26"/>
      <c r="S1806" s="26"/>
      <c r="T1806" s="26"/>
      <c r="U1806" s="26"/>
      <c r="V1806" s="26"/>
      <c r="W1806" s="33">
        <v>0</v>
      </c>
      <c r="X1806" s="33">
        <v>0</v>
      </c>
      <c r="Y1806" s="33">
        <v>130</v>
      </c>
      <c r="Z1806" s="33">
        <v>0</v>
      </c>
      <c r="AA1806" s="33">
        <v>0</v>
      </c>
      <c r="AB1806" s="33">
        <v>0</v>
      </c>
      <c r="AC1806" s="33">
        <v>0</v>
      </c>
      <c r="AD1806" s="33">
        <v>0</v>
      </c>
      <c r="AE1806" s="33">
        <v>0</v>
      </c>
      <c r="AF1806" s="33">
        <v>0</v>
      </c>
      <c r="AG1806" s="33">
        <v>0</v>
      </c>
      <c r="AH1806" s="33">
        <v>0</v>
      </c>
      <c r="AI1806" s="26"/>
      <c r="AJ1806" s="26"/>
      <c r="AK1806" s="26"/>
      <c r="AL1806" s="26"/>
      <c r="AM1806" s="26"/>
      <c r="AN1806" s="26"/>
      <c r="AO1806" s="26"/>
      <c r="AP1806" s="26"/>
      <c r="AQ1806" s="26"/>
      <c r="AR1806" s="26"/>
      <c r="AS1806" s="26"/>
      <c r="AT1806" s="26"/>
      <c r="AU1806" s="26"/>
      <c r="AV1806" s="26"/>
      <c r="AW1806" s="26"/>
      <c r="AX1806" s="26"/>
      <c r="AY1806" s="26"/>
      <c r="AZ1806" s="26"/>
      <c r="BA1806" s="26"/>
      <c r="BB1806" s="26"/>
      <c r="BC1806" s="26"/>
      <c r="BD1806" s="26"/>
      <c r="BE1806" s="26"/>
      <c r="BF1806" s="26"/>
      <c r="BG1806" s="26"/>
      <c r="BH1806" s="26"/>
      <c r="BI1806" s="26"/>
      <c r="BJ1806" s="26"/>
      <c r="BK1806" s="26"/>
      <c r="BL1806" s="41"/>
      <c r="BM1806" t="s">
        <v>100</v>
      </c>
    </row>
    <row r="1807" spans="1:65" x14ac:dyDescent="0.2">
      <c r="A1807" s="6"/>
      <c r="B1807" s="40" t="s">
        <v>14</v>
      </c>
      <c r="C1807" s="24" t="s">
        <v>78</v>
      </c>
      <c r="D1807" s="25"/>
      <c r="E1807" s="26"/>
      <c r="F1807" s="26"/>
      <c r="G1807" s="26"/>
      <c r="H1807" s="26"/>
      <c r="I1807" s="26"/>
      <c r="J1807" s="26"/>
      <c r="K1807" s="26"/>
      <c r="L1807" s="26"/>
      <c r="M1807" s="26"/>
      <c r="N1807" s="26"/>
      <c r="O1807" s="26"/>
      <c r="P1807" s="26"/>
      <c r="Q1807" s="26"/>
      <c r="R1807" s="26"/>
      <c r="S1807" s="26"/>
      <c r="T1807" s="26"/>
      <c r="U1807" s="26"/>
      <c r="V1807" s="26"/>
      <c r="W1807" s="26"/>
      <c r="X1807" s="26"/>
      <c r="Y1807" s="26"/>
      <c r="Z1807" s="26"/>
      <c r="AA1807" s="26"/>
      <c r="AB1807" s="26"/>
      <c r="AC1807" s="26"/>
      <c r="AD1807" s="26"/>
      <c r="AE1807" s="26"/>
      <c r="AF1807" s="26"/>
      <c r="AG1807" s="26"/>
      <c r="AH1807" s="26"/>
      <c r="AI1807" s="26"/>
      <c r="AJ1807" s="26"/>
      <c r="AK1807" s="26"/>
      <c r="AL1807" s="26"/>
      <c r="AM1807" s="26"/>
      <c r="AN1807" s="26"/>
      <c r="AO1807" s="26"/>
      <c r="AP1807" s="26"/>
      <c r="AQ1807" s="26"/>
      <c r="AR1807" s="26"/>
      <c r="AS1807" s="26"/>
      <c r="AT1807" s="26"/>
      <c r="AU1807" s="26"/>
      <c r="AV1807" s="26"/>
      <c r="AW1807" s="26"/>
      <c r="AX1807" s="26"/>
      <c r="AY1807" s="26"/>
      <c r="AZ1807" s="26"/>
      <c r="BA1807" s="26"/>
      <c r="BB1807" s="26"/>
      <c r="BC1807" s="26"/>
      <c r="BD1807" s="26"/>
      <c r="BE1807" s="26"/>
      <c r="BF1807" s="26"/>
      <c r="BG1807" s="26"/>
      <c r="BH1807" s="26"/>
      <c r="BI1807" s="26"/>
      <c r="BJ1807" s="26"/>
      <c r="BK1807" s="26"/>
      <c r="BL1807" s="41"/>
      <c r="BM1807" t="s">
        <v>100</v>
      </c>
    </row>
    <row r="1808" spans="1:65" x14ac:dyDescent="0.2">
      <c r="A1808" s="6"/>
      <c r="B1808" s="40" t="s">
        <v>14</v>
      </c>
      <c r="C1808" s="24" t="s">
        <v>98</v>
      </c>
      <c r="D1808" s="25"/>
      <c r="E1808" s="26"/>
      <c r="F1808" s="26"/>
      <c r="G1808" s="26"/>
      <c r="H1808" s="26"/>
      <c r="I1808" s="26"/>
      <c r="J1808" s="26"/>
      <c r="K1808" s="26"/>
      <c r="L1808" s="26"/>
      <c r="M1808" s="26"/>
      <c r="N1808" s="26"/>
      <c r="O1808" s="26"/>
      <c r="P1808" s="26"/>
      <c r="Q1808" s="26"/>
      <c r="R1808" s="26"/>
      <c r="S1808" s="26"/>
      <c r="T1808" s="26"/>
      <c r="U1808" s="26"/>
      <c r="V1808" s="26"/>
      <c r="W1808" s="26"/>
      <c r="X1808" s="26"/>
      <c r="Y1808" s="26"/>
      <c r="Z1808" s="26"/>
      <c r="AA1808" s="26"/>
      <c r="AB1808" s="26"/>
      <c r="AC1808" s="26"/>
      <c r="AD1808" s="26">
        <v>-4</v>
      </c>
      <c r="AE1808" s="26">
        <v>-15</v>
      </c>
      <c r="AF1808" s="26">
        <v>-13</v>
      </c>
      <c r="AG1808" s="26">
        <v>-3</v>
      </c>
      <c r="AH1808" s="26">
        <v>-5</v>
      </c>
      <c r="AI1808" s="26">
        <v>-81</v>
      </c>
      <c r="AJ1808" s="26">
        <v>-51</v>
      </c>
      <c r="AK1808" s="26">
        <v>-134</v>
      </c>
      <c r="AL1808" s="26">
        <v>-220</v>
      </c>
      <c r="AM1808" s="26">
        <v>-183</v>
      </c>
      <c r="AN1808" s="26">
        <v>-399</v>
      </c>
      <c r="AO1808" s="26">
        <v>-692</v>
      </c>
      <c r="AP1808" s="26">
        <v>-764</v>
      </c>
      <c r="AQ1808" s="26">
        <v>-865</v>
      </c>
      <c r="AR1808" s="26">
        <v>-407</v>
      </c>
      <c r="AS1808" s="26">
        <v>-1050</v>
      </c>
      <c r="AT1808" s="26">
        <v>-861</v>
      </c>
      <c r="AU1808" s="26">
        <v>-12.399999999999636</v>
      </c>
      <c r="AV1808" s="26">
        <v>-6.7000000000007276</v>
      </c>
      <c r="AW1808" s="26">
        <v>-150.89999999999964</v>
      </c>
      <c r="AX1808" s="26">
        <v>-500</v>
      </c>
      <c r="AY1808" s="26">
        <v>-630</v>
      </c>
      <c r="AZ1808" s="26"/>
      <c r="BA1808" s="26"/>
      <c r="BB1808" s="26"/>
      <c r="BC1808" s="26"/>
      <c r="BD1808" s="26"/>
      <c r="BE1808" s="26"/>
      <c r="BF1808" s="26"/>
      <c r="BG1808" s="26"/>
      <c r="BH1808" s="26"/>
      <c r="BI1808" s="26"/>
      <c r="BJ1808" s="26"/>
      <c r="BK1808" s="26"/>
      <c r="BL1808" s="41"/>
      <c r="BM1808" t="s">
        <v>100</v>
      </c>
    </row>
    <row r="1809" spans="1:65" x14ac:dyDescent="0.2">
      <c r="A1809" s="6"/>
      <c r="B1809" s="40" t="s">
        <v>14</v>
      </c>
      <c r="C1809" s="31" t="s">
        <v>1</v>
      </c>
      <c r="D1809" s="27">
        <v>0</v>
      </c>
      <c r="E1809" s="28">
        <v>0</v>
      </c>
      <c r="F1809" s="28">
        <v>0</v>
      </c>
      <c r="G1809" s="28">
        <v>0</v>
      </c>
      <c r="H1809" s="28">
        <v>0</v>
      </c>
      <c r="I1809" s="28">
        <v>0</v>
      </c>
      <c r="J1809" s="28">
        <v>0</v>
      </c>
      <c r="K1809" s="28">
        <v>0</v>
      </c>
      <c r="L1809" s="28">
        <v>0</v>
      </c>
      <c r="M1809" s="28">
        <v>0</v>
      </c>
      <c r="N1809" s="28">
        <v>0</v>
      </c>
      <c r="O1809" s="28">
        <v>0</v>
      </c>
      <c r="P1809" s="28">
        <v>0</v>
      </c>
      <c r="Q1809" s="28">
        <v>0</v>
      </c>
      <c r="R1809" s="28">
        <v>0</v>
      </c>
      <c r="S1809" s="28">
        <v>0</v>
      </c>
      <c r="T1809" s="28">
        <v>0</v>
      </c>
      <c r="U1809" s="28">
        <v>0</v>
      </c>
      <c r="V1809" s="28">
        <v>0</v>
      </c>
      <c r="W1809" s="28">
        <v>0</v>
      </c>
      <c r="X1809" s="28">
        <v>0</v>
      </c>
      <c r="Y1809" s="28">
        <v>0</v>
      </c>
      <c r="Z1809" s="28">
        <v>0</v>
      </c>
      <c r="AA1809" s="28">
        <v>0</v>
      </c>
      <c r="AB1809" s="28">
        <v>0</v>
      </c>
      <c r="AC1809" s="28">
        <v>720</v>
      </c>
      <c r="AD1809" s="28">
        <v>720</v>
      </c>
      <c r="AE1809" s="28">
        <v>1440</v>
      </c>
      <c r="AF1809" s="28">
        <v>2194.6666666666665</v>
      </c>
      <c r="AG1809" s="28">
        <v>2949.333333333333</v>
      </c>
      <c r="AH1809" s="28">
        <v>3703.9999999999995</v>
      </c>
      <c r="AI1809" s="28">
        <v>4333.5999999999995</v>
      </c>
      <c r="AJ1809" s="28">
        <v>4963.2</v>
      </c>
      <c r="AK1809" s="28">
        <v>5592.8</v>
      </c>
      <c r="AL1809" s="28">
        <v>6222.4000000000005</v>
      </c>
      <c r="AM1809" s="28">
        <v>6852.0000000000009</v>
      </c>
      <c r="AN1809" s="28">
        <v>7481.6000000000013</v>
      </c>
      <c r="AO1809" s="28">
        <v>8111.2000000000016</v>
      </c>
      <c r="AP1809" s="28">
        <v>8740.8000000000011</v>
      </c>
      <c r="AQ1809" s="28">
        <v>9370.4000000000015</v>
      </c>
      <c r="AR1809" s="28">
        <v>10000.000000000002</v>
      </c>
      <c r="AS1809" s="28">
        <v>10000.000000000002</v>
      </c>
      <c r="AT1809" s="28">
        <v>10000.000000000002</v>
      </c>
      <c r="AU1809" s="28">
        <v>10000.000000000002</v>
      </c>
      <c r="AV1809" s="28">
        <v>10000.000000000002</v>
      </c>
      <c r="AW1809" s="28">
        <v>10000.000000000002</v>
      </c>
      <c r="AX1809" s="28">
        <v>10000.000000000002</v>
      </c>
      <c r="AY1809" s="28">
        <v>10000.000000000002</v>
      </c>
      <c r="AZ1809" s="28">
        <v>10000.000000000002</v>
      </c>
      <c r="BA1809" s="28">
        <v>10000.000000000002</v>
      </c>
      <c r="BB1809" s="28">
        <v>10000.000000000002</v>
      </c>
      <c r="BC1809" s="28">
        <v>10000.000000000002</v>
      </c>
      <c r="BD1809" s="28">
        <v>10000.000000000002</v>
      </c>
      <c r="BE1809" s="28">
        <v>10000.000000000002</v>
      </c>
      <c r="BF1809" s="28">
        <v>10000.000000000002</v>
      </c>
      <c r="BG1809" s="28">
        <v>10000.000000000002</v>
      </c>
      <c r="BH1809" s="28">
        <v>10000.000000000002</v>
      </c>
      <c r="BI1809" s="28">
        <v>10000.000000000002</v>
      </c>
      <c r="BJ1809" s="28">
        <v>10000.000000000002</v>
      </c>
      <c r="BK1809" s="28">
        <v>10000.000000000002</v>
      </c>
      <c r="BL1809" s="42">
        <v>10000.000000000002</v>
      </c>
      <c r="BM1809" t="s">
        <v>100</v>
      </c>
    </row>
    <row r="1810" spans="1:65" x14ac:dyDescent="0.2">
      <c r="A1810" s="6"/>
      <c r="B1810" s="40" t="s">
        <v>14</v>
      </c>
      <c r="C1810" s="24" t="s">
        <v>74</v>
      </c>
      <c r="D1810" s="35">
        <v>0</v>
      </c>
      <c r="E1810" s="29">
        <v>0</v>
      </c>
      <c r="F1810" s="29">
        <v>0</v>
      </c>
      <c r="G1810" s="29">
        <v>0</v>
      </c>
      <c r="H1810" s="29">
        <v>0</v>
      </c>
      <c r="I1810" s="29">
        <v>0</v>
      </c>
      <c r="J1810" s="29">
        <v>0</v>
      </c>
      <c r="K1810" s="29">
        <v>0</v>
      </c>
      <c r="L1810" s="29">
        <v>0</v>
      </c>
      <c r="M1810" s="29">
        <v>0</v>
      </c>
      <c r="N1810" s="29">
        <v>0</v>
      </c>
      <c r="O1810" s="29">
        <v>0</v>
      </c>
      <c r="P1810" s="29">
        <v>0</v>
      </c>
      <c r="Q1810" s="29">
        <v>0</v>
      </c>
      <c r="R1810" s="29">
        <v>0</v>
      </c>
      <c r="S1810" s="29">
        <v>0</v>
      </c>
      <c r="T1810" s="29">
        <v>0</v>
      </c>
      <c r="U1810" s="29">
        <v>0</v>
      </c>
      <c r="V1810" s="29">
        <v>0</v>
      </c>
      <c r="W1810" s="29">
        <v>0</v>
      </c>
      <c r="X1810" s="26">
        <v>0</v>
      </c>
      <c r="Y1810" s="26">
        <v>0</v>
      </c>
      <c r="Z1810" s="26">
        <v>0</v>
      </c>
      <c r="AA1810" s="26">
        <v>0</v>
      </c>
      <c r="AB1810" s="26">
        <v>0</v>
      </c>
      <c r="AC1810" s="26">
        <v>593</v>
      </c>
      <c r="AD1810" s="26">
        <v>0</v>
      </c>
      <c r="AE1810" s="26">
        <v>0</v>
      </c>
      <c r="AF1810" s="26">
        <v>0</v>
      </c>
      <c r="AG1810" s="26">
        <v>0</v>
      </c>
      <c r="AH1810" s="26">
        <v>3704</v>
      </c>
      <c r="AI1810" s="26"/>
      <c r="AJ1810" s="26"/>
      <c r="AK1810" s="26"/>
      <c r="AL1810" s="26"/>
      <c r="AM1810" s="26"/>
      <c r="AN1810" s="26"/>
      <c r="AO1810" s="26"/>
      <c r="AP1810" s="26"/>
      <c r="AQ1810" s="26"/>
      <c r="AR1810" s="26">
        <v>10000</v>
      </c>
      <c r="AS1810" s="26"/>
      <c r="AT1810" s="26"/>
      <c r="AU1810" s="26"/>
      <c r="AV1810" s="26"/>
      <c r="AW1810" s="26"/>
      <c r="AX1810" s="26"/>
      <c r="AY1810" s="26"/>
      <c r="AZ1810" s="26"/>
      <c r="BA1810" s="26"/>
      <c r="BB1810" s="26"/>
      <c r="BC1810" s="26"/>
      <c r="BD1810" s="26"/>
      <c r="BE1810" s="26"/>
      <c r="BF1810" s="26"/>
      <c r="BG1810" s="26"/>
      <c r="BH1810" s="26"/>
      <c r="BI1810" s="26"/>
      <c r="BJ1810" s="26"/>
      <c r="BK1810" s="26"/>
      <c r="BL1810" s="41"/>
      <c r="BM1810" t="s">
        <v>100</v>
      </c>
    </row>
    <row r="1811" spans="1:65" x14ac:dyDescent="0.2">
      <c r="A1811" s="6"/>
      <c r="B1811" s="40" t="s">
        <v>14</v>
      </c>
      <c r="C1811" s="24" t="s">
        <v>83</v>
      </c>
      <c r="D1811" s="25"/>
      <c r="E1811" s="26"/>
      <c r="F1811" s="26"/>
      <c r="G1811" s="26"/>
      <c r="H1811" s="26"/>
      <c r="I1811" s="26"/>
      <c r="J1811" s="26"/>
      <c r="K1811" s="26"/>
      <c r="L1811" s="26"/>
      <c r="M1811" s="26"/>
      <c r="N1811" s="26"/>
      <c r="O1811" s="26"/>
      <c r="P1811" s="26"/>
      <c r="Q1811" s="26"/>
      <c r="R1811" s="26"/>
      <c r="S1811" s="26"/>
      <c r="T1811" s="26"/>
      <c r="U1811" s="26"/>
      <c r="V1811" s="26"/>
      <c r="W1811" s="30"/>
      <c r="X1811" s="30"/>
      <c r="Y1811" s="30"/>
      <c r="Z1811" s="30"/>
      <c r="AA1811" s="30"/>
      <c r="AB1811" s="30"/>
      <c r="AC1811" s="30"/>
      <c r="AD1811" s="30"/>
      <c r="AE1811" s="30"/>
      <c r="AF1811" s="30">
        <v>754.66666666666663</v>
      </c>
      <c r="AG1811" s="30">
        <v>754.66666666666663</v>
      </c>
      <c r="AH1811" s="30">
        <v>754.66666666666663</v>
      </c>
      <c r="AI1811" s="30">
        <v>629.6</v>
      </c>
      <c r="AJ1811" s="30">
        <v>629.6</v>
      </c>
      <c r="AK1811" s="30">
        <v>629.6</v>
      </c>
      <c r="AL1811" s="30">
        <v>629.6</v>
      </c>
      <c r="AM1811" s="30">
        <v>629.6</v>
      </c>
      <c r="AN1811" s="30">
        <v>629.6</v>
      </c>
      <c r="AO1811" s="30">
        <v>629.6</v>
      </c>
      <c r="AP1811" s="30">
        <v>629.6</v>
      </c>
      <c r="AQ1811" s="30">
        <v>629.6</v>
      </c>
      <c r="AR1811" s="30">
        <v>629.6</v>
      </c>
      <c r="AS1811" s="30"/>
      <c r="AT1811" s="30"/>
      <c r="AU1811" s="30"/>
      <c r="AV1811" s="30"/>
      <c r="AW1811" s="30"/>
      <c r="AX1811" s="30"/>
      <c r="AY1811" s="30"/>
      <c r="AZ1811" s="30"/>
      <c r="BA1811" s="30"/>
      <c r="BB1811" s="30"/>
      <c r="BC1811" s="30"/>
      <c r="BD1811" s="30"/>
      <c r="BE1811" s="30"/>
      <c r="BF1811" s="30"/>
      <c r="BG1811" s="30"/>
      <c r="BH1811" s="30"/>
      <c r="BI1811" s="30"/>
      <c r="BJ1811" s="30"/>
      <c r="BK1811" s="30"/>
      <c r="BL1811" s="43"/>
      <c r="BM1811" t="s">
        <v>100</v>
      </c>
    </row>
    <row r="1812" spans="1:65" x14ac:dyDescent="0.2">
      <c r="A1812" s="6"/>
      <c r="B1812" s="40" t="s">
        <v>14</v>
      </c>
      <c r="C1812" s="24" t="s">
        <v>75</v>
      </c>
      <c r="D1812" s="25"/>
      <c r="E1812" s="26"/>
      <c r="F1812" s="26"/>
      <c r="G1812" s="26"/>
      <c r="H1812" s="26"/>
      <c r="I1812" s="26"/>
      <c r="J1812" s="26"/>
      <c r="K1812" s="26"/>
      <c r="L1812" s="26"/>
      <c r="M1812" s="26"/>
      <c r="N1812" s="26"/>
      <c r="O1812" s="26"/>
      <c r="P1812" s="26"/>
      <c r="Q1812" s="26"/>
      <c r="R1812" s="26"/>
      <c r="S1812" s="26"/>
      <c r="T1812" s="26"/>
      <c r="U1812" s="26"/>
      <c r="V1812" s="26"/>
      <c r="W1812" s="26"/>
      <c r="X1812" s="26"/>
      <c r="Y1812" s="26"/>
      <c r="Z1812" s="26"/>
      <c r="AA1812" s="26"/>
      <c r="AB1812" s="26"/>
      <c r="AC1812" s="26">
        <v>720</v>
      </c>
      <c r="AD1812" s="26"/>
      <c r="AE1812" s="26">
        <v>720</v>
      </c>
      <c r="AF1812" s="26"/>
      <c r="AG1812" s="26"/>
      <c r="AH1812" s="26"/>
      <c r="AI1812" s="26"/>
      <c r="AJ1812" s="26"/>
      <c r="AK1812" s="26"/>
      <c r="AL1812" s="26"/>
      <c r="AM1812" s="26"/>
      <c r="AN1812" s="26"/>
      <c r="AO1812" s="26"/>
      <c r="AP1812" s="26"/>
      <c r="AQ1812" s="26"/>
      <c r="AR1812" s="26"/>
      <c r="AS1812" s="26"/>
      <c r="AT1812" s="26"/>
      <c r="AU1812" s="26"/>
      <c r="AV1812" s="26"/>
      <c r="AW1812" s="26"/>
      <c r="AX1812" s="26"/>
      <c r="AY1812" s="26"/>
      <c r="AZ1812" s="26"/>
      <c r="BA1812" s="26"/>
      <c r="BB1812" s="26"/>
      <c r="BC1812" s="26"/>
      <c r="BD1812" s="26"/>
      <c r="BE1812" s="26"/>
      <c r="BF1812" s="26"/>
      <c r="BG1812" s="26"/>
      <c r="BH1812" s="26"/>
      <c r="BI1812" s="26"/>
      <c r="BJ1812" s="26"/>
      <c r="BK1812" s="26"/>
      <c r="BL1812" s="41"/>
      <c r="BM1812" t="s">
        <v>100</v>
      </c>
    </row>
    <row r="1813" spans="1:65" x14ac:dyDescent="0.2">
      <c r="A1813" s="6"/>
      <c r="B1813" s="40" t="s">
        <v>14</v>
      </c>
      <c r="C1813" s="24" t="s">
        <v>79</v>
      </c>
      <c r="D1813" s="25"/>
      <c r="E1813" s="26"/>
      <c r="F1813" s="26"/>
      <c r="G1813" s="26"/>
      <c r="H1813" s="26"/>
      <c r="I1813" s="26"/>
      <c r="J1813" s="26"/>
      <c r="K1813" s="26"/>
      <c r="L1813" s="26"/>
      <c r="M1813" s="26"/>
      <c r="N1813" s="26"/>
      <c r="O1813" s="26"/>
      <c r="P1813" s="26"/>
      <c r="Q1813" s="26"/>
      <c r="R1813" s="26"/>
      <c r="S1813" s="26"/>
      <c r="T1813" s="26"/>
      <c r="U1813" s="26"/>
      <c r="V1813" s="26"/>
      <c r="W1813" s="26"/>
      <c r="X1813" s="26"/>
      <c r="Y1813" s="26"/>
      <c r="Z1813" s="26"/>
      <c r="AA1813" s="26"/>
      <c r="AB1813" s="26"/>
      <c r="AC1813" s="26"/>
      <c r="AD1813" s="26"/>
      <c r="AE1813" s="26"/>
      <c r="AF1813" s="26"/>
      <c r="AG1813" s="26"/>
      <c r="AH1813" s="26"/>
      <c r="AI1813" s="26"/>
      <c r="AJ1813" s="26"/>
      <c r="AK1813" s="26"/>
      <c r="AL1813" s="26"/>
      <c r="AM1813" s="26"/>
      <c r="AN1813" s="26"/>
      <c r="AO1813" s="26"/>
      <c r="AP1813" s="26"/>
      <c r="AQ1813" s="26"/>
      <c r="AR1813" s="26"/>
      <c r="AS1813" s="26"/>
      <c r="AT1813" s="26"/>
      <c r="AU1813" s="26"/>
      <c r="AV1813" s="26"/>
      <c r="AW1813" s="26"/>
      <c r="AX1813" s="26"/>
      <c r="AY1813" s="26"/>
      <c r="AZ1813" s="26"/>
      <c r="BA1813" s="26"/>
      <c r="BB1813" s="26"/>
      <c r="BC1813" s="26"/>
      <c r="BD1813" s="26"/>
      <c r="BE1813" s="26"/>
      <c r="BF1813" s="26"/>
      <c r="BG1813" s="26"/>
      <c r="BH1813" s="26"/>
      <c r="BI1813" s="26"/>
      <c r="BJ1813" s="26"/>
      <c r="BK1813" s="26"/>
      <c r="BL1813" s="41"/>
      <c r="BM1813" t="s">
        <v>100</v>
      </c>
    </row>
    <row r="1814" spans="1:65" x14ac:dyDescent="0.2">
      <c r="A1814" s="6"/>
      <c r="B1814" s="40" t="s">
        <v>14</v>
      </c>
      <c r="C1814" s="24" t="s">
        <v>240</v>
      </c>
      <c r="D1814" s="25"/>
      <c r="E1814" s="26"/>
      <c r="F1814" s="26"/>
      <c r="G1814" s="26"/>
      <c r="H1814" s="26"/>
      <c r="I1814" s="26"/>
      <c r="J1814" s="26"/>
      <c r="K1814" s="26"/>
      <c r="L1814" s="26"/>
      <c r="M1814" s="26"/>
      <c r="N1814" s="26"/>
      <c r="O1814" s="26"/>
      <c r="P1814" s="26"/>
      <c r="Q1814" s="26"/>
      <c r="R1814" s="26"/>
      <c r="S1814" s="26"/>
      <c r="T1814" s="26"/>
      <c r="U1814" s="26"/>
      <c r="V1814" s="26"/>
      <c r="W1814" s="33">
        <v>0</v>
      </c>
      <c r="X1814" s="33">
        <v>0</v>
      </c>
      <c r="Y1814" s="33">
        <v>0</v>
      </c>
      <c r="Z1814" s="33">
        <v>0</v>
      </c>
      <c r="AA1814" s="33">
        <v>0</v>
      </c>
      <c r="AB1814" s="33">
        <v>0</v>
      </c>
      <c r="AC1814" s="33">
        <v>0</v>
      </c>
      <c r="AD1814" s="33">
        <v>0</v>
      </c>
      <c r="AE1814" s="33">
        <v>0</v>
      </c>
      <c r="AF1814" s="33">
        <v>0</v>
      </c>
      <c r="AG1814" s="33">
        <v>0</v>
      </c>
      <c r="AH1814" s="33">
        <v>0</v>
      </c>
      <c r="AI1814" s="26"/>
      <c r="AJ1814" s="26"/>
      <c r="AK1814" s="26"/>
      <c r="AL1814" s="26"/>
      <c r="AM1814" s="26"/>
      <c r="AN1814" s="26"/>
      <c r="AO1814" s="26"/>
      <c r="AP1814" s="26"/>
      <c r="AQ1814" s="26"/>
      <c r="AR1814" s="26"/>
      <c r="AS1814" s="26"/>
      <c r="AT1814" s="26"/>
      <c r="AU1814" s="26"/>
      <c r="AV1814" s="26"/>
      <c r="AW1814" s="26"/>
      <c r="AX1814" s="26"/>
      <c r="AY1814" s="26"/>
      <c r="AZ1814" s="26"/>
      <c r="BA1814" s="26"/>
      <c r="BB1814" s="26"/>
      <c r="BC1814" s="26"/>
      <c r="BD1814" s="26"/>
      <c r="BE1814" s="26"/>
      <c r="BF1814" s="26"/>
      <c r="BG1814" s="26"/>
      <c r="BH1814" s="26"/>
      <c r="BI1814" s="26"/>
      <c r="BJ1814" s="26"/>
      <c r="BK1814" s="26"/>
      <c r="BL1814" s="41"/>
      <c r="BM1814" t="s">
        <v>100</v>
      </c>
    </row>
    <row r="1815" spans="1:65" x14ac:dyDescent="0.2">
      <c r="A1815" s="6"/>
      <c r="B1815" s="40" t="s">
        <v>14</v>
      </c>
      <c r="C1815" s="24" t="s">
        <v>78</v>
      </c>
      <c r="D1815" s="25"/>
      <c r="E1815" s="26"/>
      <c r="F1815" s="26"/>
      <c r="G1815" s="26"/>
      <c r="H1815" s="26"/>
      <c r="I1815" s="26"/>
      <c r="J1815" s="26"/>
      <c r="K1815" s="26"/>
      <c r="L1815" s="26"/>
      <c r="M1815" s="26"/>
      <c r="N1815" s="26"/>
      <c r="O1815" s="26"/>
      <c r="P1815" s="26"/>
      <c r="Q1815" s="26"/>
      <c r="R1815" s="26"/>
      <c r="S1815" s="26"/>
      <c r="T1815" s="26"/>
      <c r="U1815" s="26"/>
      <c r="V1815" s="26"/>
      <c r="W1815" s="26"/>
      <c r="X1815" s="26"/>
      <c r="Y1815" s="26"/>
      <c r="Z1815" s="26"/>
      <c r="AA1815" s="26"/>
      <c r="AB1815" s="26"/>
      <c r="AC1815" s="26"/>
      <c r="AD1815" s="26"/>
      <c r="AE1815" s="26"/>
      <c r="AF1815" s="26"/>
      <c r="AG1815" s="26"/>
      <c r="AH1815" s="26"/>
      <c r="AI1815" s="26"/>
      <c r="AJ1815" s="26"/>
      <c r="AK1815" s="26"/>
      <c r="AL1815" s="26"/>
      <c r="AM1815" s="26"/>
      <c r="AN1815" s="26"/>
      <c r="AO1815" s="26"/>
      <c r="AP1815" s="26"/>
      <c r="AQ1815" s="26"/>
      <c r="AR1815" s="26"/>
      <c r="AS1815" s="26"/>
      <c r="AT1815" s="26"/>
      <c r="AU1815" s="26"/>
      <c r="AV1815" s="26"/>
      <c r="AW1815" s="26"/>
      <c r="AX1815" s="26"/>
      <c r="AY1815" s="26"/>
      <c r="AZ1815" s="26"/>
      <c r="BA1815" s="26"/>
      <c r="BB1815" s="26"/>
      <c r="BC1815" s="26"/>
      <c r="BD1815" s="26"/>
      <c r="BE1815" s="26"/>
      <c r="BF1815" s="26"/>
      <c r="BG1815" s="26"/>
      <c r="BH1815" s="26"/>
      <c r="BI1815" s="26"/>
      <c r="BJ1815" s="26"/>
      <c r="BK1815" s="26"/>
      <c r="BL1815" s="41"/>
      <c r="BM1815" t="s">
        <v>100</v>
      </c>
    </row>
    <row r="1816" spans="1:65" x14ac:dyDescent="0.2">
      <c r="A1816" s="3"/>
      <c r="B1816" s="67" t="s">
        <v>14</v>
      </c>
      <c r="C1816" s="68" t="s">
        <v>109</v>
      </c>
      <c r="D1816" s="69"/>
      <c r="E1816" s="70"/>
      <c r="F1816" s="70"/>
      <c r="G1816" s="70"/>
      <c r="H1816" s="70"/>
      <c r="I1816" s="70"/>
      <c r="J1816" s="70"/>
      <c r="K1816" s="70"/>
      <c r="L1816" s="70"/>
      <c r="M1816" s="70"/>
      <c r="N1816" s="70"/>
      <c r="O1816" s="70"/>
      <c r="P1816" s="70"/>
      <c r="Q1816" s="70"/>
      <c r="R1816" s="70"/>
      <c r="S1816" s="70"/>
      <c r="T1816" s="70"/>
      <c r="U1816" s="70"/>
      <c r="V1816" s="70"/>
      <c r="W1816" s="70">
        <v>550</v>
      </c>
      <c r="X1816" s="70">
        <v>613</v>
      </c>
      <c r="Y1816" s="70">
        <v>963</v>
      </c>
      <c r="Z1816" s="70">
        <v>1313</v>
      </c>
      <c r="AA1816" s="70">
        <v>1313</v>
      </c>
      <c r="AB1816" s="70">
        <v>1313</v>
      </c>
      <c r="AC1816" s="70">
        <v>1313</v>
      </c>
      <c r="AD1816" s="70">
        <v>1313</v>
      </c>
      <c r="AE1816" s="70">
        <v>1313</v>
      </c>
      <c r="AF1816" s="70">
        <v>1313</v>
      </c>
      <c r="AG1816" s="70">
        <v>1313</v>
      </c>
      <c r="AH1816" s="70">
        <v>1313</v>
      </c>
      <c r="AI1816" s="70">
        <v>1313</v>
      </c>
      <c r="AJ1816" s="70">
        <v>1313</v>
      </c>
      <c r="AK1816" s="70">
        <v>1313</v>
      </c>
      <c r="AL1816" s="70">
        <v>1313</v>
      </c>
      <c r="AM1816" s="70">
        <v>1313</v>
      </c>
      <c r="AN1816" s="70">
        <v>1313</v>
      </c>
      <c r="AO1816" s="70">
        <v>1313</v>
      </c>
      <c r="AP1816" s="70">
        <v>1313</v>
      </c>
      <c r="AQ1816" s="70">
        <v>1313</v>
      </c>
      <c r="AR1816" s="70">
        <v>1313</v>
      </c>
      <c r="AS1816" s="70">
        <v>1313</v>
      </c>
      <c r="AT1816" s="70">
        <v>1313</v>
      </c>
      <c r="AU1816" s="70">
        <v>1313</v>
      </c>
      <c r="AV1816" s="70">
        <v>1313</v>
      </c>
      <c r="AW1816" s="70">
        <v>1313</v>
      </c>
      <c r="AX1816" s="70">
        <v>1313</v>
      </c>
      <c r="AY1816" s="70">
        <v>1313</v>
      </c>
      <c r="AZ1816" s="70">
        <v>1313</v>
      </c>
      <c r="BA1816" s="70">
        <v>1313</v>
      </c>
      <c r="BB1816" s="70">
        <v>1313</v>
      </c>
      <c r="BC1816" s="70"/>
      <c r="BD1816" s="70"/>
      <c r="BE1816" s="70"/>
      <c r="BF1816" s="70"/>
      <c r="BG1816" s="70"/>
      <c r="BH1816" s="70"/>
      <c r="BI1816" s="70"/>
      <c r="BJ1816" s="70"/>
      <c r="BK1816" s="70"/>
      <c r="BL1816" s="71"/>
    </row>
    <row r="1817" spans="1:65" x14ac:dyDescent="0.2">
      <c r="A1817" s="6"/>
      <c r="B1817" s="40" t="s">
        <v>14</v>
      </c>
      <c r="C1817" s="31" t="s">
        <v>36</v>
      </c>
      <c r="D1817" s="27">
        <v>0</v>
      </c>
      <c r="E1817" s="28">
        <v>0</v>
      </c>
      <c r="F1817" s="28">
        <v>0</v>
      </c>
      <c r="G1817" s="28">
        <v>0</v>
      </c>
      <c r="H1817" s="28">
        <v>0</v>
      </c>
      <c r="I1817" s="28">
        <v>0</v>
      </c>
      <c r="J1817" s="28">
        <v>0</v>
      </c>
      <c r="K1817" s="28">
        <v>0</v>
      </c>
      <c r="L1817" s="28">
        <v>0</v>
      </c>
      <c r="M1817" s="28">
        <v>0</v>
      </c>
      <c r="N1817" s="28">
        <v>0</v>
      </c>
      <c r="O1817" s="28">
        <v>1.1000000000000001</v>
      </c>
      <c r="P1817" s="28">
        <v>1.3</v>
      </c>
      <c r="Q1817" s="28">
        <v>2.4</v>
      </c>
      <c r="R1817" s="28">
        <v>27.2</v>
      </c>
      <c r="S1817" s="28">
        <v>107.8</v>
      </c>
      <c r="T1817" s="28">
        <v>187.2</v>
      </c>
      <c r="U1817" s="28">
        <v>287.10000000000002</v>
      </c>
      <c r="V1817" s="28">
        <v>562</v>
      </c>
      <c r="W1817" s="28">
        <v>1299.5999999999999</v>
      </c>
      <c r="X1817" s="28">
        <v>2370</v>
      </c>
      <c r="Y1817" s="28">
        <v>2963</v>
      </c>
      <c r="Z1817" s="28">
        <v>3531</v>
      </c>
      <c r="AA1817" s="28">
        <v>4094</v>
      </c>
      <c r="AB1817" s="28">
        <v>4657</v>
      </c>
      <c r="AC1817" s="28">
        <v>5220</v>
      </c>
      <c r="AD1817" s="28">
        <v>5627.8</v>
      </c>
      <c r="AE1817" s="28">
        <v>6035.6</v>
      </c>
      <c r="AF1817" s="28">
        <v>6443.4000000000005</v>
      </c>
      <c r="AG1817" s="28">
        <v>6851.2000000000007</v>
      </c>
      <c r="AH1817" s="28">
        <v>7259.0000000000009</v>
      </c>
      <c r="AI1817" s="28">
        <v>6304.8000000000011</v>
      </c>
      <c r="AJ1817" s="28">
        <v>5350.6000000000013</v>
      </c>
      <c r="AK1817" s="28">
        <v>4396.4000000000015</v>
      </c>
      <c r="AL1817" s="28">
        <v>3442.2000000000012</v>
      </c>
      <c r="AM1817" s="28">
        <v>2488.0000000000009</v>
      </c>
      <c r="AN1817" s="28">
        <v>2597.8000000000006</v>
      </c>
      <c r="AO1817" s="28">
        <v>2707.6000000000004</v>
      </c>
      <c r="AP1817" s="28">
        <v>2817.4</v>
      </c>
      <c r="AQ1817" s="28">
        <v>2927.2</v>
      </c>
      <c r="AR1817" s="28">
        <v>3036.9999999999995</v>
      </c>
      <c r="AS1817" s="28">
        <v>3036.9999999999995</v>
      </c>
      <c r="AT1817" s="28">
        <v>3036.9999999999995</v>
      </c>
      <c r="AU1817" s="28">
        <v>3036.9999999999995</v>
      </c>
      <c r="AV1817" s="28">
        <v>3036.9999999999995</v>
      </c>
      <c r="AW1817" s="28">
        <v>3036.9999999999995</v>
      </c>
      <c r="AX1817" s="28">
        <v>3036.9999999999995</v>
      </c>
      <c r="AY1817" s="28">
        <v>3036.9999999999995</v>
      </c>
      <c r="AZ1817" s="28">
        <v>3036.9999999999995</v>
      </c>
      <c r="BA1817" s="28">
        <v>3036.9999999999995</v>
      </c>
      <c r="BB1817" s="28">
        <v>3036.9999999999995</v>
      </c>
      <c r="BC1817" s="28">
        <v>3036.9999999999995</v>
      </c>
      <c r="BD1817" s="28">
        <v>3036.9999999999995</v>
      </c>
      <c r="BE1817" s="28">
        <v>3036.9999999999995</v>
      </c>
      <c r="BF1817" s="28">
        <v>3036.9999999999995</v>
      </c>
      <c r="BG1817" s="28">
        <v>3036.9999999999995</v>
      </c>
      <c r="BH1817" s="28">
        <v>3036.9999999999995</v>
      </c>
      <c r="BI1817" s="28">
        <v>3036.9999999999995</v>
      </c>
      <c r="BJ1817" s="28">
        <v>3036.9999999999995</v>
      </c>
      <c r="BK1817" s="28">
        <v>3036.9999999999995</v>
      </c>
      <c r="BL1817" s="42">
        <v>3036.9999999999995</v>
      </c>
      <c r="BM1817" t="s">
        <v>100</v>
      </c>
    </row>
    <row r="1818" spans="1:65" x14ac:dyDescent="0.2">
      <c r="A1818" s="6"/>
      <c r="B1818" s="40" t="s">
        <v>14</v>
      </c>
      <c r="C1818" s="24" t="s">
        <v>74</v>
      </c>
      <c r="D1818" s="35">
        <v>0</v>
      </c>
      <c r="E1818" s="29">
        <v>0</v>
      </c>
      <c r="F1818" s="29">
        <v>0</v>
      </c>
      <c r="G1818" s="29">
        <v>0</v>
      </c>
      <c r="H1818" s="29">
        <v>0</v>
      </c>
      <c r="I1818" s="29">
        <v>0</v>
      </c>
      <c r="J1818" s="29">
        <v>0</v>
      </c>
      <c r="K1818" s="29">
        <v>0</v>
      </c>
      <c r="L1818" s="29">
        <v>0</v>
      </c>
      <c r="M1818" s="29">
        <v>0</v>
      </c>
      <c r="N1818" s="29">
        <v>0</v>
      </c>
      <c r="O1818" s="29">
        <v>1.1000000000000001</v>
      </c>
      <c r="P1818" s="29">
        <v>1.3</v>
      </c>
      <c r="Q1818" s="29">
        <v>2.4</v>
      </c>
      <c r="R1818" s="29">
        <v>27.2</v>
      </c>
      <c r="S1818" s="29">
        <v>107.8</v>
      </c>
      <c r="T1818" s="29">
        <v>187.2</v>
      </c>
      <c r="U1818" s="29">
        <v>287.10000000000002</v>
      </c>
      <c r="V1818" s="29">
        <v>562</v>
      </c>
      <c r="W1818" s="29">
        <v>1299.5999999999999</v>
      </c>
      <c r="X1818" s="26">
        <v>2370</v>
      </c>
      <c r="Y1818" s="26">
        <v>0</v>
      </c>
      <c r="Z1818" s="26">
        <v>0</v>
      </c>
      <c r="AA1818" s="26">
        <v>0</v>
      </c>
      <c r="AB1818" s="26">
        <v>0</v>
      </c>
      <c r="AC1818" s="26">
        <v>5185</v>
      </c>
      <c r="AD1818" s="26">
        <v>0</v>
      </c>
      <c r="AE1818" s="26">
        <v>0</v>
      </c>
      <c r="AF1818" s="26">
        <v>0</v>
      </c>
      <c r="AG1818" s="26">
        <v>0</v>
      </c>
      <c r="AH1818" s="26">
        <v>7259</v>
      </c>
      <c r="AI1818" s="26"/>
      <c r="AJ1818" s="26"/>
      <c r="AK1818" s="26"/>
      <c r="AL1818" s="26"/>
      <c r="AM1818" s="26">
        <v>2488</v>
      </c>
      <c r="AN1818" s="26"/>
      <c r="AO1818" s="26"/>
      <c r="AP1818" s="26"/>
      <c r="AQ1818" s="26"/>
      <c r="AR1818" s="26">
        <v>3037</v>
      </c>
      <c r="AS1818" s="26"/>
      <c r="AT1818" s="26"/>
      <c r="AU1818" s="26"/>
      <c r="AV1818" s="26"/>
      <c r="AW1818" s="26"/>
      <c r="AX1818" s="26"/>
      <c r="AY1818" s="26"/>
      <c r="AZ1818" s="26"/>
      <c r="BA1818" s="26"/>
      <c r="BB1818" s="26"/>
      <c r="BC1818" s="26"/>
      <c r="BD1818" s="26"/>
      <c r="BE1818" s="26"/>
      <c r="BF1818" s="26"/>
      <c r="BG1818" s="26"/>
      <c r="BH1818" s="26"/>
      <c r="BI1818" s="26"/>
      <c r="BJ1818" s="26"/>
      <c r="BK1818" s="26"/>
      <c r="BL1818" s="41"/>
      <c r="BM1818" t="s">
        <v>100</v>
      </c>
    </row>
    <row r="1819" spans="1:65" x14ac:dyDescent="0.2">
      <c r="A1819" s="6"/>
      <c r="B1819" s="40" t="s">
        <v>14</v>
      </c>
      <c r="C1819" s="24" t="s">
        <v>83</v>
      </c>
      <c r="D1819" s="25"/>
      <c r="E1819" s="26"/>
      <c r="F1819" s="26"/>
      <c r="G1819" s="26"/>
      <c r="H1819" s="26"/>
      <c r="I1819" s="26"/>
      <c r="J1819" s="26"/>
      <c r="K1819" s="26"/>
      <c r="L1819" s="26"/>
      <c r="M1819" s="26"/>
      <c r="N1819" s="26"/>
      <c r="O1819" s="26"/>
      <c r="P1819" s="26"/>
      <c r="Q1819" s="26"/>
      <c r="R1819" s="26"/>
      <c r="S1819" s="26"/>
      <c r="T1819" s="26"/>
      <c r="U1819" s="26"/>
      <c r="V1819" s="26"/>
      <c r="W1819" s="30"/>
      <c r="X1819" s="30">
        <v>1070.4000000000001</v>
      </c>
      <c r="Y1819" s="30">
        <v>563</v>
      </c>
      <c r="Z1819" s="30">
        <v>563</v>
      </c>
      <c r="AA1819" s="30">
        <v>563</v>
      </c>
      <c r="AB1819" s="30">
        <v>563</v>
      </c>
      <c r="AC1819" s="30">
        <v>563</v>
      </c>
      <c r="AD1819" s="30">
        <v>407.8</v>
      </c>
      <c r="AE1819" s="30">
        <v>407.8</v>
      </c>
      <c r="AF1819" s="30">
        <v>407.8</v>
      </c>
      <c r="AG1819" s="30">
        <v>407.8</v>
      </c>
      <c r="AH1819" s="30">
        <v>407.8</v>
      </c>
      <c r="AI1819" s="30">
        <v>-954.20000000000016</v>
      </c>
      <c r="AJ1819" s="30">
        <v>-954.20000000000016</v>
      </c>
      <c r="AK1819" s="30">
        <v>-954.20000000000016</v>
      </c>
      <c r="AL1819" s="30">
        <v>-954.20000000000016</v>
      </c>
      <c r="AM1819" s="30">
        <v>-954.20000000000016</v>
      </c>
      <c r="AN1819" s="30">
        <v>109.79999999999981</v>
      </c>
      <c r="AO1819" s="30">
        <v>109.79999999999981</v>
      </c>
      <c r="AP1819" s="30">
        <v>109.79999999999981</v>
      </c>
      <c r="AQ1819" s="30">
        <v>109.79999999999981</v>
      </c>
      <c r="AR1819" s="30">
        <v>109.79999999999981</v>
      </c>
      <c r="AS1819" s="30"/>
      <c r="AT1819" s="30"/>
      <c r="AU1819" s="30"/>
      <c r="AV1819" s="30"/>
      <c r="AW1819" s="30"/>
      <c r="AX1819" s="30"/>
      <c r="AY1819" s="30"/>
      <c r="AZ1819" s="30"/>
      <c r="BA1819" s="30"/>
      <c r="BB1819" s="30"/>
      <c r="BC1819" s="30"/>
      <c r="BD1819" s="30"/>
      <c r="BE1819" s="30"/>
      <c r="BF1819" s="30"/>
      <c r="BG1819" s="30"/>
      <c r="BH1819" s="30"/>
      <c r="BI1819" s="30"/>
      <c r="BJ1819" s="30"/>
      <c r="BK1819" s="30"/>
      <c r="BL1819" s="43"/>
      <c r="BM1819" t="s">
        <v>100</v>
      </c>
    </row>
    <row r="1820" spans="1:65" x14ac:dyDescent="0.2">
      <c r="A1820" s="6"/>
      <c r="B1820" s="40" t="s">
        <v>14</v>
      </c>
      <c r="C1820" s="24" t="s">
        <v>75</v>
      </c>
      <c r="D1820" s="25"/>
      <c r="E1820" s="26"/>
      <c r="F1820" s="26"/>
      <c r="G1820" s="26"/>
      <c r="H1820" s="26"/>
      <c r="I1820" s="26"/>
      <c r="J1820" s="26"/>
      <c r="K1820" s="26"/>
      <c r="L1820" s="26"/>
      <c r="M1820" s="26"/>
      <c r="N1820" s="26"/>
      <c r="O1820" s="26"/>
      <c r="P1820" s="26"/>
      <c r="Q1820" s="26"/>
      <c r="R1820" s="26"/>
      <c r="S1820" s="26"/>
      <c r="T1820" s="26"/>
      <c r="U1820" s="26"/>
      <c r="V1820" s="26"/>
      <c r="W1820" s="26"/>
      <c r="X1820" s="26"/>
      <c r="Y1820" s="26"/>
      <c r="Z1820" s="26"/>
      <c r="AA1820" s="26"/>
      <c r="AB1820" s="26"/>
      <c r="AC1820" s="26"/>
      <c r="AD1820" s="26"/>
      <c r="AE1820" s="26"/>
      <c r="AF1820" s="26"/>
      <c r="AG1820" s="26"/>
      <c r="AH1820" s="26"/>
      <c r="AI1820" s="26"/>
      <c r="AJ1820" s="26"/>
      <c r="AK1820" s="26"/>
      <c r="AL1820" s="26"/>
      <c r="AM1820" s="26"/>
      <c r="AN1820" s="26"/>
      <c r="AO1820" s="26"/>
      <c r="AP1820" s="26"/>
      <c r="AQ1820" s="26"/>
      <c r="AR1820" s="26"/>
      <c r="AS1820" s="26"/>
      <c r="AT1820" s="26"/>
      <c r="AU1820" s="26"/>
      <c r="AV1820" s="26"/>
      <c r="AW1820" s="26"/>
      <c r="AX1820" s="26"/>
      <c r="AY1820" s="26"/>
      <c r="AZ1820" s="26"/>
      <c r="BA1820" s="26"/>
      <c r="BB1820" s="26"/>
      <c r="BC1820" s="26"/>
      <c r="BD1820" s="26"/>
      <c r="BE1820" s="26"/>
      <c r="BF1820" s="26"/>
      <c r="BG1820" s="26"/>
      <c r="BH1820" s="26"/>
      <c r="BI1820" s="26"/>
      <c r="BJ1820" s="26"/>
      <c r="BK1820" s="26"/>
      <c r="BL1820" s="41"/>
      <c r="BM1820" t="s">
        <v>100</v>
      </c>
    </row>
    <row r="1821" spans="1:65" x14ac:dyDescent="0.2">
      <c r="A1821" s="6"/>
      <c r="B1821" s="40" t="s">
        <v>14</v>
      </c>
      <c r="C1821" s="24" t="s">
        <v>79</v>
      </c>
      <c r="D1821" s="25"/>
      <c r="E1821" s="26"/>
      <c r="F1821" s="26"/>
      <c r="G1821" s="26"/>
      <c r="H1821" s="26"/>
      <c r="I1821" s="26"/>
      <c r="J1821" s="26"/>
      <c r="K1821" s="26"/>
      <c r="L1821" s="26"/>
      <c r="M1821" s="26"/>
      <c r="N1821" s="26"/>
      <c r="O1821" s="26"/>
      <c r="P1821" s="26"/>
      <c r="Q1821" s="26"/>
      <c r="R1821" s="26"/>
      <c r="S1821" s="26"/>
      <c r="T1821" s="26"/>
      <c r="U1821" s="26"/>
      <c r="V1821" s="26"/>
      <c r="W1821" s="26"/>
      <c r="X1821" s="26"/>
      <c r="Y1821" s="26"/>
      <c r="Z1821" s="26"/>
      <c r="AA1821" s="26"/>
      <c r="AB1821" s="26"/>
      <c r="AC1821" s="26"/>
      <c r="AD1821" s="26"/>
      <c r="AE1821" s="26"/>
      <c r="AF1821" s="26"/>
      <c r="AG1821" s="26"/>
      <c r="AH1821" s="26"/>
      <c r="AI1821" s="26"/>
      <c r="AJ1821" s="26"/>
      <c r="AK1821" s="26"/>
      <c r="AL1821" s="26"/>
      <c r="AM1821" s="26"/>
      <c r="AN1821" s="26"/>
      <c r="AO1821" s="26"/>
      <c r="AP1821" s="26"/>
      <c r="AQ1821" s="26"/>
      <c r="AR1821" s="26"/>
      <c r="AS1821" s="26"/>
      <c r="AT1821" s="26"/>
      <c r="AU1821" s="26"/>
      <c r="AV1821" s="26"/>
      <c r="AW1821" s="26"/>
      <c r="AX1821" s="26"/>
      <c r="AY1821" s="26"/>
      <c r="AZ1821" s="26"/>
      <c r="BA1821" s="26"/>
      <c r="BB1821" s="26"/>
      <c r="BC1821" s="26"/>
      <c r="BD1821" s="26"/>
      <c r="BE1821" s="26"/>
      <c r="BF1821" s="26"/>
      <c r="BG1821" s="26"/>
      <c r="BH1821" s="26"/>
      <c r="BI1821" s="26"/>
      <c r="BJ1821" s="26"/>
      <c r="BK1821" s="26"/>
      <c r="BL1821" s="41"/>
      <c r="BM1821" t="s">
        <v>100</v>
      </c>
    </row>
    <row r="1822" spans="1:65" x14ac:dyDescent="0.2">
      <c r="A1822" s="6"/>
      <c r="B1822" s="40" t="s">
        <v>14</v>
      </c>
      <c r="C1822" s="24" t="s">
        <v>240</v>
      </c>
      <c r="D1822" s="25"/>
      <c r="E1822" s="26"/>
      <c r="F1822" s="26"/>
      <c r="G1822" s="26"/>
      <c r="H1822" s="26"/>
      <c r="I1822" s="26"/>
      <c r="J1822" s="26"/>
      <c r="K1822" s="26"/>
      <c r="L1822" s="26"/>
      <c r="M1822" s="26"/>
      <c r="N1822" s="26"/>
      <c r="O1822" s="26"/>
      <c r="P1822" s="26"/>
      <c r="Q1822" s="26"/>
      <c r="R1822" s="26"/>
      <c r="S1822" s="26"/>
      <c r="T1822" s="26"/>
      <c r="U1822" s="26"/>
      <c r="V1822" s="26"/>
      <c r="W1822" s="33">
        <v>0</v>
      </c>
      <c r="X1822" s="33">
        <v>0</v>
      </c>
      <c r="Y1822" s="33">
        <v>30</v>
      </c>
      <c r="Z1822" s="33">
        <v>5</v>
      </c>
      <c r="AA1822" s="33">
        <v>0</v>
      </c>
      <c r="AB1822" s="33">
        <v>0</v>
      </c>
      <c r="AC1822" s="33">
        <v>0</v>
      </c>
      <c r="AD1822" s="33">
        <v>0</v>
      </c>
      <c r="AE1822" s="33">
        <v>0</v>
      </c>
      <c r="AF1822" s="33">
        <v>0</v>
      </c>
      <c r="AG1822" s="33">
        <v>0</v>
      </c>
      <c r="AH1822" s="33">
        <v>0</v>
      </c>
      <c r="AI1822" s="26"/>
      <c r="AJ1822" s="26"/>
      <c r="AK1822" s="26"/>
      <c r="AL1822" s="26"/>
      <c r="AM1822" s="26"/>
      <c r="AN1822" s="26"/>
      <c r="AO1822" s="26"/>
      <c r="AP1822" s="26"/>
      <c r="AQ1822" s="26"/>
      <c r="AR1822" s="26"/>
      <c r="AS1822" s="26"/>
      <c r="AT1822" s="26"/>
      <c r="AU1822" s="26"/>
      <c r="AV1822" s="26"/>
      <c r="AW1822" s="26"/>
      <c r="AX1822" s="26"/>
      <c r="AY1822" s="26"/>
      <c r="AZ1822" s="26"/>
      <c r="BA1822" s="26"/>
      <c r="BB1822" s="26"/>
      <c r="BC1822" s="26"/>
      <c r="BD1822" s="26"/>
      <c r="BE1822" s="26"/>
      <c r="BF1822" s="26"/>
      <c r="BG1822" s="26"/>
      <c r="BH1822" s="26"/>
      <c r="BI1822" s="26"/>
      <c r="BJ1822" s="26"/>
      <c r="BK1822" s="26"/>
      <c r="BL1822" s="41"/>
      <c r="BM1822" t="s">
        <v>100</v>
      </c>
    </row>
    <row r="1823" spans="1:65" x14ac:dyDescent="0.2">
      <c r="A1823" s="6"/>
      <c r="B1823" s="40" t="s">
        <v>14</v>
      </c>
      <c r="C1823" s="24" t="s">
        <v>81</v>
      </c>
      <c r="D1823" s="25"/>
      <c r="E1823" s="26"/>
      <c r="F1823" s="26"/>
      <c r="G1823" s="26"/>
      <c r="H1823" s="26"/>
      <c r="I1823" s="26"/>
      <c r="J1823" s="26"/>
      <c r="K1823" s="26"/>
      <c r="L1823" s="26"/>
      <c r="M1823" s="26"/>
      <c r="N1823" s="26"/>
      <c r="O1823" s="26"/>
      <c r="P1823" s="26"/>
      <c r="Q1823" s="26"/>
      <c r="R1823" s="26"/>
      <c r="S1823" s="26"/>
      <c r="T1823" s="26"/>
      <c r="U1823" s="26"/>
      <c r="V1823" s="26"/>
      <c r="W1823" s="26"/>
      <c r="X1823" s="26"/>
      <c r="Y1823" s="26"/>
      <c r="Z1823" s="26"/>
      <c r="AA1823" s="26"/>
      <c r="AB1823" s="26"/>
      <c r="AC1823" s="26"/>
      <c r="AD1823" s="26"/>
      <c r="AE1823" s="26"/>
      <c r="AF1823" s="26"/>
      <c r="AG1823" s="26"/>
      <c r="AH1823" s="26"/>
      <c r="AI1823" s="26"/>
      <c r="AJ1823" s="26"/>
      <c r="AK1823" s="26"/>
      <c r="AL1823" s="26"/>
      <c r="AM1823" s="26"/>
      <c r="AN1823" s="26"/>
      <c r="AO1823" s="26"/>
      <c r="AP1823" s="26"/>
      <c r="AQ1823" s="26"/>
      <c r="AR1823" s="26"/>
      <c r="AS1823" s="26"/>
      <c r="AT1823" s="26"/>
      <c r="AU1823" s="26"/>
      <c r="AV1823" s="26"/>
      <c r="AW1823" s="26"/>
      <c r="AX1823" s="26"/>
      <c r="AY1823" s="26"/>
      <c r="AZ1823" s="26"/>
      <c r="BA1823" s="26"/>
      <c r="BB1823" s="26"/>
      <c r="BC1823" s="26"/>
      <c r="BD1823" s="26"/>
      <c r="BE1823" s="26"/>
      <c r="BF1823" s="26"/>
      <c r="BG1823" s="26"/>
      <c r="BH1823" s="26"/>
      <c r="BI1823" s="26"/>
      <c r="BJ1823" s="26"/>
      <c r="BK1823" s="26"/>
      <c r="BL1823" s="41"/>
      <c r="BM1823" t="s">
        <v>100</v>
      </c>
    </row>
    <row r="1824" spans="1:65" x14ac:dyDescent="0.2">
      <c r="A1824" s="6"/>
      <c r="B1824" s="40" t="s">
        <v>14</v>
      </c>
      <c r="C1824" s="24" t="s">
        <v>78</v>
      </c>
      <c r="D1824" s="25"/>
      <c r="E1824" s="26"/>
      <c r="F1824" s="26"/>
      <c r="G1824" s="26"/>
      <c r="H1824" s="26"/>
      <c r="I1824" s="26"/>
      <c r="J1824" s="26"/>
      <c r="K1824" s="26"/>
      <c r="L1824" s="26"/>
      <c r="M1824" s="26"/>
      <c r="N1824" s="26"/>
      <c r="O1824" s="26"/>
      <c r="P1824" s="26"/>
      <c r="Q1824" s="26"/>
      <c r="R1824" s="26"/>
      <c r="S1824" s="26"/>
      <c r="T1824" s="26"/>
      <c r="U1824" s="26"/>
      <c r="V1824" s="26"/>
      <c r="W1824" s="26"/>
      <c r="X1824" s="26"/>
      <c r="Y1824" s="26"/>
      <c r="Z1824" s="26"/>
      <c r="AA1824" s="26"/>
      <c r="AB1824" s="26"/>
      <c r="AC1824" s="26"/>
      <c r="AD1824" s="26"/>
      <c r="AE1824" s="26"/>
      <c r="AF1824" s="26"/>
      <c r="AG1824" s="26"/>
      <c r="AH1824" s="26"/>
      <c r="AI1824" s="26"/>
      <c r="AJ1824" s="26"/>
      <c r="AK1824" s="26"/>
      <c r="AL1824" s="26"/>
      <c r="AM1824" s="26"/>
      <c r="AN1824" s="26"/>
      <c r="AO1824" s="26"/>
      <c r="AP1824" s="26"/>
      <c r="AQ1824" s="26"/>
      <c r="AR1824" s="26"/>
      <c r="AS1824" s="26"/>
      <c r="AT1824" s="26"/>
      <c r="AU1824" s="26"/>
      <c r="AV1824" s="26"/>
      <c r="AW1824" s="26"/>
      <c r="AX1824" s="26"/>
      <c r="AY1824" s="26"/>
      <c r="AZ1824" s="26"/>
      <c r="BA1824" s="26"/>
      <c r="BB1824" s="26"/>
      <c r="BC1824" s="26"/>
      <c r="BD1824" s="26"/>
      <c r="BE1824" s="26"/>
      <c r="BF1824" s="26"/>
      <c r="BG1824" s="26"/>
      <c r="BH1824" s="26"/>
      <c r="BI1824" s="26"/>
      <c r="BJ1824" s="26"/>
      <c r="BK1824" s="26"/>
      <c r="BL1824" s="41"/>
      <c r="BM1824" t="s">
        <v>100</v>
      </c>
    </row>
    <row r="1825" spans="1:65" x14ac:dyDescent="0.2">
      <c r="A1825" s="6"/>
      <c r="B1825" s="40" t="s">
        <v>14</v>
      </c>
      <c r="C1825" s="31" t="s">
        <v>45</v>
      </c>
      <c r="D1825" s="27">
        <v>0</v>
      </c>
      <c r="E1825" s="28">
        <v>0</v>
      </c>
      <c r="F1825" s="28">
        <v>0</v>
      </c>
      <c r="G1825" s="28">
        <v>0</v>
      </c>
      <c r="H1825" s="28">
        <v>0</v>
      </c>
      <c r="I1825" s="28">
        <v>0</v>
      </c>
      <c r="J1825" s="28">
        <v>0</v>
      </c>
      <c r="K1825" s="28">
        <v>0</v>
      </c>
      <c r="L1825" s="28">
        <v>0</v>
      </c>
      <c r="M1825" s="28">
        <v>0</v>
      </c>
      <c r="N1825" s="28">
        <v>0</v>
      </c>
      <c r="O1825" s="28">
        <v>0</v>
      </c>
      <c r="P1825" s="28">
        <v>0</v>
      </c>
      <c r="Q1825" s="28">
        <v>0</v>
      </c>
      <c r="R1825" s="28">
        <v>0</v>
      </c>
      <c r="S1825" s="28">
        <v>0</v>
      </c>
      <c r="T1825" s="28">
        <v>0</v>
      </c>
      <c r="U1825" s="28">
        <v>0</v>
      </c>
      <c r="V1825" s="28">
        <v>0</v>
      </c>
      <c r="W1825" s="28">
        <v>0</v>
      </c>
      <c r="X1825" s="28">
        <v>0</v>
      </c>
      <c r="Y1825" s="28">
        <v>0</v>
      </c>
      <c r="Z1825" s="28">
        <v>0</v>
      </c>
      <c r="AA1825" s="28">
        <v>0</v>
      </c>
      <c r="AB1825" s="28">
        <v>0</v>
      </c>
      <c r="AC1825" s="28">
        <v>0</v>
      </c>
      <c r="AD1825" s="28">
        <v>0</v>
      </c>
      <c r="AE1825" s="28">
        <v>0</v>
      </c>
      <c r="AF1825" s="28">
        <v>0</v>
      </c>
      <c r="AG1825" s="28">
        <v>0</v>
      </c>
      <c r="AH1825" s="28">
        <v>0</v>
      </c>
      <c r="AI1825" s="28">
        <v>0</v>
      </c>
      <c r="AJ1825" s="28">
        <v>0</v>
      </c>
      <c r="AK1825" s="28">
        <v>0</v>
      </c>
      <c r="AL1825" s="28">
        <v>0</v>
      </c>
      <c r="AM1825" s="28">
        <v>0</v>
      </c>
      <c r="AN1825" s="28">
        <v>0</v>
      </c>
      <c r="AO1825" s="28">
        <v>0</v>
      </c>
      <c r="AP1825" s="28">
        <v>0</v>
      </c>
      <c r="AQ1825" s="28">
        <v>0</v>
      </c>
      <c r="AR1825" s="28">
        <v>0</v>
      </c>
      <c r="AS1825" s="28">
        <v>0</v>
      </c>
      <c r="AT1825" s="28">
        <v>0</v>
      </c>
      <c r="AU1825" s="28">
        <v>0</v>
      </c>
      <c r="AV1825" s="28">
        <v>0</v>
      </c>
      <c r="AW1825" s="28">
        <v>0</v>
      </c>
      <c r="AX1825" s="28">
        <v>0</v>
      </c>
      <c r="AY1825" s="28">
        <v>0</v>
      </c>
      <c r="AZ1825" s="28">
        <v>0</v>
      </c>
      <c r="BA1825" s="28">
        <v>0</v>
      </c>
      <c r="BB1825" s="28">
        <v>0</v>
      </c>
      <c r="BC1825" s="28">
        <v>0</v>
      </c>
      <c r="BD1825" s="28">
        <v>0</v>
      </c>
      <c r="BE1825" s="28">
        <v>0</v>
      </c>
      <c r="BF1825" s="28">
        <v>0</v>
      </c>
      <c r="BG1825" s="28">
        <v>0</v>
      </c>
      <c r="BH1825" s="28">
        <v>0</v>
      </c>
      <c r="BI1825" s="28">
        <v>0</v>
      </c>
      <c r="BJ1825" s="28">
        <v>0</v>
      </c>
      <c r="BK1825" s="28">
        <v>0</v>
      </c>
      <c r="BL1825" s="42">
        <v>0</v>
      </c>
      <c r="BM1825" t="s">
        <v>100</v>
      </c>
    </row>
    <row r="1826" spans="1:65" x14ac:dyDescent="0.2">
      <c r="A1826" s="6"/>
      <c r="B1826" s="40" t="s">
        <v>14</v>
      </c>
      <c r="C1826" s="24" t="s">
        <v>74</v>
      </c>
      <c r="D1826" s="35">
        <v>0</v>
      </c>
      <c r="E1826" s="29">
        <v>0</v>
      </c>
      <c r="F1826" s="29">
        <v>0</v>
      </c>
      <c r="G1826" s="29">
        <v>0</v>
      </c>
      <c r="H1826" s="29">
        <v>0</v>
      </c>
      <c r="I1826" s="29">
        <v>0</v>
      </c>
      <c r="J1826" s="29">
        <v>0</v>
      </c>
      <c r="K1826" s="29">
        <v>0</v>
      </c>
      <c r="L1826" s="29">
        <v>0</v>
      </c>
      <c r="M1826" s="29">
        <v>0</v>
      </c>
      <c r="N1826" s="29">
        <v>0</v>
      </c>
      <c r="O1826" s="29">
        <v>0</v>
      </c>
      <c r="P1826" s="29">
        <v>0</v>
      </c>
      <c r="Q1826" s="29">
        <v>0</v>
      </c>
      <c r="R1826" s="29">
        <v>0</v>
      </c>
      <c r="S1826" s="29">
        <v>0</v>
      </c>
      <c r="T1826" s="29">
        <v>0</v>
      </c>
      <c r="U1826" s="29">
        <v>0</v>
      </c>
      <c r="V1826" s="29">
        <v>0</v>
      </c>
      <c r="W1826" s="29">
        <v>0</v>
      </c>
      <c r="X1826" s="26">
        <v>0</v>
      </c>
      <c r="Y1826" s="26">
        <v>0</v>
      </c>
      <c r="Z1826" s="26">
        <v>0</v>
      </c>
      <c r="AA1826" s="26">
        <v>0</v>
      </c>
      <c r="AB1826" s="26">
        <v>0</v>
      </c>
      <c r="AC1826" s="26">
        <v>0</v>
      </c>
      <c r="AD1826" s="26">
        <v>0</v>
      </c>
      <c r="AE1826" s="26">
        <v>0</v>
      </c>
      <c r="AF1826" s="26">
        <v>0</v>
      </c>
      <c r="AG1826" s="26">
        <v>0</v>
      </c>
      <c r="AH1826" s="26">
        <v>0</v>
      </c>
      <c r="AI1826" s="26"/>
      <c r="AJ1826" s="26"/>
      <c r="AK1826" s="26"/>
      <c r="AL1826" s="26"/>
      <c r="AM1826" s="26"/>
      <c r="AN1826" s="26"/>
      <c r="AO1826" s="26"/>
      <c r="AP1826" s="26"/>
      <c r="AQ1826" s="26"/>
      <c r="AR1826" s="26"/>
      <c r="AS1826" s="26"/>
      <c r="AT1826" s="26"/>
      <c r="AU1826" s="26"/>
      <c r="AV1826" s="26"/>
      <c r="AW1826" s="26"/>
      <c r="AX1826" s="26"/>
      <c r="AY1826" s="26"/>
      <c r="AZ1826" s="26"/>
      <c r="BA1826" s="26"/>
      <c r="BB1826" s="26"/>
      <c r="BC1826" s="26"/>
      <c r="BD1826" s="26"/>
      <c r="BE1826" s="26"/>
      <c r="BF1826" s="26"/>
      <c r="BG1826" s="26"/>
      <c r="BH1826" s="26"/>
      <c r="BI1826" s="26"/>
      <c r="BJ1826" s="26"/>
      <c r="BK1826" s="26"/>
      <c r="BL1826" s="41"/>
      <c r="BM1826" t="s">
        <v>100</v>
      </c>
    </row>
    <row r="1827" spans="1:65" x14ac:dyDescent="0.2">
      <c r="A1827" s="6"/>
      <c r="B1827" s="40" t="s">
        <v>14</v>
      </c>
      <c r="C1827" s="24" t="s">
        <v>83</v>
      </c>
      <c r="D1827" s="25"/>
      <c r="E1827" s="26"/>
      <c r="F1827" s="26"/>
      <c r="G1827" s="26"/>
      <c r="H1827" s="26"/>
      <c r="I1827" s="26"/>
      <c r="J1827" s="26"/>
      <c r="K1827" s="26"/>
      <c r="L1827" s="26"/>
      <c r="M1827" s="26"/>
      <c r="N1827" s="26"/>
      <c r="O1827" s="26"/>
      <c r="P1827" s="26"/>
      <c r="Q1827" s="26"/>
      <c r="R1827" s="26"/>
      <c r="S1827" s="26"/>
      <c r="T1827" s="26"/>
      <c r="U1827" s="26"/>
      <c r="V1827" s="26"/>
      <c r="W1827" s="30"/>
      <c r="X1827" s="30"/>
      <c r="Y1827" s="30"/>
      <c r="Z1827" s="30"/>
      <c r="AA1827" s="30"/>
      <c r="AB1827" s="30"/>
      <c r="AC1827" s="30"/>
      <c r="AD1827" s="30"/>
      <c r="AE1827" s="30"/>
      <c r="AF1827" s="30"/>
      <c r="AG1827" s="30"/>
      <c r="AH1827" s="30"/>
      <c r="AI1827" s="30"/>
      <c r="AJ1827" s="30"/>
      <c r="AK1827" s="30"/>
      <c r="AL1827" s="30"/>
      <c r="AM1827" s="30"/>
      <c r="AN1827" s="30"/>
      <c r="AO1827" s="30"/>
      <c r="AP1827" s="30"/>
      <c r="AQ1827" s="30"/>
      <c r="AR1827" s="30"/>
      <c r="AS1827" s="30"/>
      <c r="AT1827" s="30"/>
      <c r="AU1827" s="30"/>
      <c r="AV1827" s="30"/>
      <c r="AW1827" s="30"/>
      <c r="AX1827" s="30"/>
      <c r="AY1827" s="30"/>
      <c r="AZ1827" s="30"/>
      <c r="BA1827" s="30"/>
      <c r="BB1827" s="30"/>
      <c r="BC1827" s="30"/>
      <c r="BD1827" s="30"/>
      <c r="BE1827" s="30"/>
      <c r="BF1827" s="30"/>
      <c r="BG1827" s="30"/>
      <c r="BH1827" s="30"/>
      <c r="BI1827" s="30"/>
      <c r="BJ1827" s="30"/>
      <c r="BK1827" s="30"/>
      <c r="BL1827" s="43"/>
      <c r="BM1827" t="s">
        <v>100</v>
      </c>
    </row>
    <row r="1828" spans="1:65" x14ac:dyDescent="0.2">
      <c r="A1828" s="6"/>
      <c r="B1828" s="40" t="s">
        <v>14</v>
      </c>
      <c r="C1828" s="24" t="s">
        <v>75</v>
      </c>
      <c r="D1828" s="25"/>
      <c r="E1828" s="26"/>
      <c r="F1828" s="26"/>
      <c r="G1828" s="26"/>
      <c r="H1828" s="26"/>
      <c r="I1828" s="26"/>
      <c r="J1828" s="26"/>
      <c r="K1828" s="26"/>
      <c r="L1828" s="26"/>
      <c r="M1828" s="26"/>
      <c r="N1828" s="26"/>
      <c r="O1828" s="26"/>
      <c r="P1828" s="26"/>
      <c r="Q1828" s="26"/>
      <c r="R1828" s="26"/>
      <c r="S1828" s="26"/>
      <c r="T1828" s="26"/>
      <c r="U1828" s="26"/>
      <c r="V1828" s="26"/>
      <c r="W1828" s="26"/>
      <c r="X1828" s="26"/>
      <c r="Y1828" s="26"/>
      <c r="Z1828" s="26"/>
      <c r="AA1828" s="26"/>
      <c r="AB1828" s="26"/>
      <c r="AC1828" s="26"/>
      <c r="AD1828" s="26"/>
      <c r="AE1828" s="26"/>
      <c r="AF1828" s="26"/>
      <c r="AG1828" s="26"/>
      <c r="AH1828" s="26"/>
      <c r="AI1828" s="26"/>
      <c r="AJ1828" s="26"/>
      <c r="AK1828" s="26"/>
      <c r="AL1828" s="26"/>
      <c r="AM1828" s="26"/>
      <c r="AN1828" s="26"/>
      <c r="AO1828" s="26"/>
      <c r="AP1828" s="26"/>
      <c r="AQ1828" s="26"/>
      <c r="AR1828" s="26"/>
      <c r="AS1828" s="26"/>
      <c r="AT1828" s="26"/>
      <c r="AU1828" s="26"/>
      <c r="AV1828" s="26"/>
      <c r="AW1828" s="26"/>
      <c r="AX1828" s="26"/>
      <c r="AY1828" s="26"/>
      <c r="AZ1828" s="26"/>
      <c r="BA1828" s="26"/>
      <c r="BB1828" s="26"/>
      <c r="BC1828" s="26"/>
      <c r="BD1828" s="26"/>
      <c r="BE1828" s="26"/>
      <c r="BF1828" s="26"/>
      <c r="BG1828" s="26"/>
      <c r="BH1828" s="26"/>
      <c r="BI1828" s="26"/>
      <c r="BJ1828" s="26"/>
      <c r="BK1828" s="26"/>
      <c r="BL1828" s="41"/>
      <c r="BM1828" t="s">
        <v>100</v>
      </c>
    </row>
    <row r="1829" spans="1:65" x14ac:dyDescent="0.2">
      <c r="A1829" s="6"/>
      <c r="B1829" s="40" t="s">
        <v>14</v>
      </c>
      <c r="C1829" s="24" t="s">
        <v>79</v>
      </c>
      <c r="D1829" s="25"/>
      <c r="E1829" s="26"/>
      <c r="F1829" s="26"/>
      <c r="G1829" s="26"/>
      <c r="H1829" s="26"/>
      <c r="I1829" s="26"/>
      <c r="J1829" s="26"/>
      <c r="K1829" s="26"/>
      <c r="L1829" s="26"/>
      <c r="M1829" s="26"/>
      <c r="N1829" s="26"/>
      <c r="O1829" s="26"/>
      <c r="P1829" s="26"/>
      <c r="Q1829" s="26"/>
      <c r="R1829" s="26"/>
      <c r="S1829" s="26"/>
      <c r="T1829" s="26"/>
      <c r="U1829" s="26"/>
      <c r="V1829" s="26"/>
      <c r="W1829" s="26"/>
      <c r="X1829" s="26"/>
      <c r="Y1829" s="26"/>
      <c r="Z1829" s="26"/>
      <c r="AA1829" s="26"/>
      <c r="AB1829" s="26"/>
      <c r="AC1829" s="26"/>
      <c r="AD1829" s="26"/>
      <c r="AE1829" s="26"/>
      <c r="AF1829" s="26"/>
      <c r="AG1829" s="26"/>
      <c r="AH1829" s="26"/>
      <c r="AI1829" s="26"/>
      <c r="AJ1829" s="26"/>
      <c r="AK1829" s="26"/>
      <c r="AL1829" s="26"/>
      <c r="AM1829" s="26"/>
      <c r="AN1829" s="26"/>
      <c r="AO1829" s="26"/>
      <c r="AP1829" s="26"/>
      <c r="AQ1829" s="26"/>
      <c r="AR1829" s="26"/>
      <c r="AS1829" s="26"/>
      <c r="AT1829" s="26"/>
      <c r="AU1829" s="26"/>
      <c r="AV1829" s="26"/>
      <c r="AW1829" s="26"/>
      <c r="AX1829" s="26"/>
      <c r="AY1829" s="26"/>
      <c r="AZ1829" s="26"/>
      <c r="BA1829" s="26"/>
      <c r="BB1829" s="26"/>
      <c r="BC1829" s="26"/>
      <c r="BD1829" s="26"/>
      <c r="BE1829" s="26"/>
      <c r="BF1829" s="26"/>
      <c r="BG1829" s="26"/>
      <c r="BH1829" s="26"/>
      <c r="BI1829" s="26"/>
      <c r="BJ1829" s="26"/>
      <c r="BK1829" s="26"/>
      <c r="BL1829" s="41"/>
      <c r="BM1829" t="s">
        <v>100</v>
      </c>
    </row>
    <row r="1830" spans="1:65" x14ac:dyDescent="0.2">
      <c r="A1830" s="6"/>
      <c r="B1830" s="40" t="s">
        <v>14</v>
      </c>
      <c r="C1830" s="24" t="s">
        <v>80</v>
      </c>
      <c r="D1830" s="25"/>
      <c r="E1830" s="26"/>
      <c r="F1830" s="26"/>
      <c r="G1830" s="26"/>
      <c r="H1830" s="26"/>
      <c r="I1830" s="26"/>
      <c r="J1830" s="26"/>
      <c r="K1830" s="26"/>
      <c r="L1830" s="26"/>
      <c r="M1830" s="26"/>
      <c r="N1830" s="26"/>
      <c r="O1830" s="26"/>
      <c r="P1830" s="26"/>
      <c r="Q1830" s="26"/>
      <c r="R1830" s="26"/>
      <c r="S1830" s="26"/>
      <c r="T1830" s="26"/>
      <c r="U1830" s="26"/>
      <c r="V1830" s="26"/>
      <c r="W1830" s="26"/>
      <c r="X1830" s="26"/>
      <c r="Y1830" s="26"/>
      <c r="Z1830" s="26"/>
      <c r="AA1830" s="26"/>
      <c r="AB1830" s="26"/>
      <c r="AC1830" s="26"/>
      <c r="AD1830" s="26"/>
      <c r="AE1830" s="26"/>
      <c r="AF1830" s="26"/>
      <c r="AG1830" s="26"/>
      <c r="AH1830" s="26"/>
      <c r="AI1830" s="26"/>
      <c r="AJ1830" s="26"/>
      <c r="AK1830" s="26"/>
      <c r="AL1830" s="26"/>
      <c r="AM1830" s="26"/>
      <c r="AN1830" s="26"/>
      <c r="AO1830" s="26"/>
      <c r="AP1830" s="26"/>
      <c r="AQ1830" s="26"/>
      <c r="AR1830" s="26"/>
      <c r="AS1830" s="26"/>
      <c r="AT1830" s="26"/>
      <c r="AU1830" s="26"/>
      <c r="AV1830" s="26"/>
      <c r="AW1830" s="26"/>
      <c r="AX1830" s="26"/>
      <c r="AY1830" s="26"/>
      <c r="AZ1830" s="26"/>
      <c r="BA1830" s="26"/>
      <c r="BB1830" s="26"/>
      <c r="BC1830" s="26"/>
      <c r="BD1830" s="26"/>
      <c r="BE1830" s="26"/>
      <c r="BF1830" s="26"/>
      <c r="BG1830" s="26"/>
      <c r="BH1830" s="26"/>
      <c r="BI1830" s="26"/>
      <c r="BJ1830" s="26"/>
      <c r="BK1830" s="26"/>
      <c r="BL1830" s="41"/>
      <c r="BM1830" t="s">
        <v>100</v>
      </c>
    </row>
    <row r="1831" spans="1:65" x14ac:dyDescent="0.2">
      <c r="A1831" s="6"/>
      <c r="B1831" s="40" t="s">
        <v>14</v>
      </c>
      <c r="C1831" s="24" t="s">
        <v>78</v>
      </c>
      <c r="D1831" s="25"/>
      <c r="E1831" s="26"/>
      <c r="F1831" s="26"/>
      <c r="G1831" s="26"/>
      <c r="H1831" s="26"/>
      <c r="I1831" s="26"/>
      <c r="J1831" s="26"/>
      <c r="K1831" s="26"/>
      <c r="L1831" s="26"/>
      <c r="M1831" s="26"/>
      <c r="N1831" s="26"/>
      <c r="O1831" s="26"/>
      <c r="P1831" s="26"/>
      <c r="Q1831" s="26"/>
      <c r="R1831" s="26"/>
      <c r="S1831" s="26"/>
      <c r="T1831" s="26"/>
      <c r="U1831" s="26"/>
      <c r="V1831" s="26"/>
      <c r="W1831" s="26"/>
      <c r="X1831" s="26"/>
      <c r="Y1831" s="26"/>
      <c r="Z1831" s="26"/>
      <c r="AA1831" s="26"/>
      <c r="AB1831" s="26"/>
      <c r="AC1831" s="26"/>
      <c r="AD1831" s="26"/>
      <c r="AE1831" s="26"/>
      <c r="AF1831" s="26"/>
      <c r="AG1831" s="26"/>
      <c r="AH1831" s="26"/>
      <c r="AI1831" s="26"/>
      <c r="AJ1831" s="26"/>
      <c r="AK1831" s="26"/>
      <c r="AL1831" s="26"/>
      <c r="AM1831" s="26"/>
      <c r="AN1831" s="26"/>
      <c r="AO1831" s="26"/>
      <c r="AP1831" s="26"/>
      <c r="AQ1831" s="26"/>
      <c r="AR1831" s="26"/>
      <c r="AS1831" s="26"/>
      <c r="AT1831" s="26"/>
      <c r="AU1831" s="26"/>
      <c r="AV1831" s="26"/>
      <c r="AW1831" s="26"/>
      <c r="AX1831" s="26"/>
      <c r="AY1831" s="26"/>
      <c r="AZ1831" s="26"/>
      <c r="BA1831" s="26"/>
      <c r="BB1831" s="26"/>
      <c r="BC1831" s="26"/>
      <c r="BD1831" s="26"/>
      <c r="BE1831" s="26"/>
      <c r="BF1831" s="26"/>
      <c r="BG1831" s="26"/>
      <c r="BH1831" s="26"/>
      <c r="BI1831" s="26"/>
      <c r="BJ1831" s="26"/>
      <c r="BK1831" s="26"/>
      <c r="BL1831" s="41"/>
      <c r="BM1831" t="s">
        <v>100</v>
      </c>
    </row>
    <row r="1832" spans="1:65" x14ac:dyDescent="0.2">
      <c r="A1832" s="6"/>
      <c r="B1832" s="40" t="s">
        <v>14</v>
      </c>
      <c r="C1832" s="31" t="s">
        <v>42</v>
      </c>
      <c r="D1832" s="27">
        <v>817</v>
      </c>
      <c r="E1832" s="28">
        <v>868</v>
      </c>
      <c r="F1832" s="28">
        <v>841</v>
      </c>
      <c r="G1832" s="28">
        <v>867</v>
      </c>
      <c r="H1832" s="28">
        <v>876</v>
      </c>
      <c r="I1832" s="28">
        <v>915</v>
      </c>
      <c r="J1832" s="28">
        <v>925</v>
      </c>
      <c r="K1832" s="28">
        <v>922</v>
      </c>
      <c r="L1832" s="28">
        <v>929</v>
      </c>
      <c r="M1832" s="28">
        <v>932</v>
      </c>
      <c r="N1832" s="28">
        <v>936</v>
      </c>
      <c r="O1832" s="28">
        <v>940</v>
      </c>
      <c r="P1832" s="28">
        <v>945</v>
      </c>
      <c r="Q1832" s="28">
        <v>949</v>
      </c>
      <c r="R1832" s="28">
        <v>958</v>
      </c>
      <c r="S1832" s="28">
        <v>964</v>
      </c>
      <c r="T1832" s="28">
        <v>972</v>
      </c>
      <c r="U1832" s="28">
        <v>967.1</v>
      </c>
      <c r="V1832" s="28">
        <v>967.8</v>
      </c>
      <c r="W1832" s="28">
        <v>967.8</v>
      </c>
      <c r="X1832" s="28">
        <v>967.8</v>
      </c>
      <c r="Y1832" s="28">
        <v>981.64</v>
      </c>
      <c r="Z1832" s="28">
        <v>995.48</v>
      </c>
      <c r="AA1832" s="28">
        <v>1009.32</v>
      </c>
      <c r="AB1832" s="28">
        <v>1023.1600000000001</v>
      </c>
      <c r="AC1832" s="28">
        <v>1037</v>
      </c>
      <c r="AD1832" s="28">
        <v>1066.5999999999999</v>
      </c>
      <c r="AE1832" s="28">
        <v>1096.1999999999998</v>
      </c>
      <c r="AF1832" s="28">
        <v>1125.7999999999997</v>
      </c>
      <c r="AG1832" s="28">
        <v>1155.3999999999996</v>
      </c>
      <c r="AH1832" s="28">
        <v>1184.9999999999995</v>
      </c>
      <c r="AI1832" s="28">
        <v>1192.9999999999995</v>
      </c>
      <c r="AJ1832" s="28">
        <v>1200.9999999999995</v>
      </c>
      <c r="AK1832" s="28">
        <v>1208.9999999999995</v>
      </c>
      <c r="AL1832" s="28">
        <v>1216.9999999999995</v>
      </c>
      <c r="AM1832" s="28">
        <v>1224.9999999999995</v>
      </c>
      <c r="AN1832" s="28">
        <v>1234.9999999999995</v>
      </c>
      <c r="AO1832" s="28">
        <v>1244.9999999999995</v>
      </c>
      <c r="AP1832" s="28">
        <v>1254.9999999999995</v>
      </c>
      <c r="AQ1832" s="28">
        <v>1264.9999999999995</v>
      </c>
      <c r="AR1832" s="28">
        <v>1274.9999999999995</v>
      </c>
      <c r="AS1832" s="28">
        <v>1274.9999999999995</v>
      </c>
      <c r="AT1832" s="28">
        <v>1274.9999999999995</v>
      </c>
      <c r="AU1832" s="28">
        <v>1274.9999999999995</v>
      </c>
      <c r="AV1832" s="28">
        <v>1274.9999999999995</v>
      </c>
      <c r="AW1832" s="28">
        <v>1274.9999999999995</v>
      </c>
      <c r="AX1832" s="28">
        <v>1274.9999999999995</v>
      </c>
      <c r="AY1832" s="28">
        <v>1274.9999999999995</v>
      </c>
      <c r="AZ1832" s="28">
        <v>1274.9999999999995</v>
      </c>
      <c r="BA1832" s="28">
        <v>1274.9999999999995</v>
      </c>
      <c r="BB1832" s="28">
        <v>1274.9999999999995</v>
      </c>
      <c r="BC1832" s="28">
        <v>1274.9999999999995</v>
      </c>
      <c r="BD1832" s="28">
        <v>1274.9999999999995</v>
      </c>
      <c r="BE1832" s="28">
        <v>1274.9999999999995</v>
      </c>
      <c r="BF1832" s="28">
        <v>1274.9999999999995</v>
      </c>
      <c r="BG1832" s="28">
        <v>1274.9999999999995</v>
      </c>
      <c r="BH1832" s="28">
        <v>1274.9999999999995</v>
      </c>
      <c r="BI1832" s="28">
        <v>1274.9999999999995</v>
      </c>
      <c r="BJ1832" s="28">
        <v>1274.9999999999995</v>
      </c>
      <c r="BK1832" s="28">
        <v>1274.9999999999995</v>
      </c>
      <c r="BL1832" s="42">
        <v>1274.9999999999995</v>
      </c>
      <c r="BM1832" t="s">
        <v>100</v>
      </c>
    </row>
    <row r="1833" spans="1:65" x14ac:dyDescent="0.2">
      <c r="A1833" s="6"/>
      <c r="B1833" s="40" t="s">
        <v>14</v>
      </c>
      <c r="C1833" s="24" t="s">
        <v>74</v>
      </c>
      <c r="D1833" s="35">
        <v>817</v>
      </c>
      <c r="E1833" s="29">
        <v>868</v>
      </c>
      <c r="F1833" s="29">
        <v>841</v>
      </c>
      <c r="G1833" s="29">
        <v>867</v>
      </c>
      <c r="H1833" s="29">
        <v>876</v>
      </c>
      <c r="I1833" s="29">
        <v>915</v>
      </c>
      <c r="J1833" s="29">
        <v>925</v>
      </c>
      <c r="K1833" s="29">
        <v>922</v>
      </c>
      <c r="L1833" s="29">
        <v>929</v>
      </c>
      <c r="M1833" s="29">
        <v>932</v>
      </c>
      <c r="N1833" s="29">
        <v>936</v>
      </c>
      <c r="O1833" s="29">
        <v>940</v>
      </c>
      <c r="P1833" s="29">
        <v>945</v>
      </c>
      <c r="Q1833" s="29">
        <v>949</v>
      </c>
      <c r="R1833" s="29">
        <v>958</v>
      </c>
      <c r="S1833" s="29">
        <v>964</v>
      </c>
      <c r="T1833" s="29">
        <v>972</v>
      </c>
      <c r="U1833" s="29">
        <v>967.1</v>
      </c>
      <c r="V1833" s="29">
        <v>967.8</v>
      </c>
      <c r="W1833" s="29">
        <v>967.8</v>
      </c>
      <c r="X1833" s="26">
        <v>889</v>
      </c>
      <c r="Y1833" s="26">
        <v>0</v>
      </c>
      <c r="Z1833" s="26">
        <v>0</v>
      </c>
      <c r="AA1833" s="26">
        <v>0</v>
      </c>
      <c r="AB1833" s="26">
        <v>0</v>
      </c>
      <c r="AC1833" s="26">
        <v>1037</v>
      </c>
      <c r="AD1833" s="26">
        <v>0</v>
      </c>
      <c r="AE1833" s="26">
        <v>0</v>
      </c>
      <c r="AF1833" s="26">
        <v>0</v>
      </c>
      <c r="AG1833" s="26">
        <v>0</v>
      </c>
      <c r="AH1833" s="26">
        <v>1185</v>
      </c>
      <c r="AI1833" s="26"/>
      <c r="AJ1833" s="26"/>
      <c r="AK1833" s="26"/>
      <c r="AL1833" s="26"/>
      <c r="AM1833" s="26">
        <v>1225</v>
      </c>
      <c r="AN1833" s="26"/>
      <c r="AO1833" s="26"/>
      <c r="AP1833" s="26"/>
      <c r="AQ1833" s="26"/>
      <c r="AR1833" s="26">
        <v>1275</v>
      </c>
      <c r="AS1833" s="26"/>
      <c r="AT1833" s="26"/>
      <c r="AU1833" s="26"/>
      <c r="AV1833" s="26"/>
      <c r="AW1833" s="26"/>
      <c r="AX1833" s="26"/>
      <c r="AY1833" s="26"/>
      <c r="AZ1833" s="26"/>
      <c r="BA1833" s="26"/>
      <c r="BB1833" s="26"/>
      <c r="BC1833" s="26"/>
      <c r="BD1833" s="26"/>
      <c r="BE1833" s="26"/>
      <c r="BF1833" s="26"/>
      <c r="BG1833" s="26"/>
      <c r="BH1833" s="26"/>
      <c r="BI1833" s="26"/>
      <c r="BJ1833" s="26"/>
      <c r="BK1833" s="26"/>
      <c r="BL1833" s="41"/>
      <c r="BM1833" t="s">
        <v>100</v>
      </c>
    </row>
    <row r="1834" spans="1:65" x14ac:dyDescent="0.2">
      <c r="A1834" s="6"/>
      <c r="B1834" s="40" t="s">
        <v>14</v>
      </c>
      <c r="C1834" s="24" t="s">
        <v>83</v>
      </c>
      <c r="D1834" s="25"/>
      <c r="E1834" s="26"/>
      <c r="F1834" s="26"/>
      <c r="G1834" s="26"/>
      <c r="H1834" s="26"/>
      <c r="I1834" s="26"/>
      <c r="J1834" s="26"/>
      <c r="K1834" s="26"/>
      <c r="L1834" s="26"/>
      <c r="M1834" s="26"/>
      <c r="N1834" s="26"/>
      <c r="O1834" s="26"/>
      <c r="P1834" s="26"/>
      <c r="Q1834" s="26"/>
      <c r="R1834" s="26"/>
      <c r="S1834" s="26"/>
      <c r="T1834" s="26"/>
      <c r="U1834" s="26"/>
      <c r="V1834" s="26"/>
      <c r="W1834" s="30"/>
      <c r="X1834" s="30"/>
      <c r="Y1834" s="30">
        <v>13.840000000000009</v>
      </c>
      <c r="Z1834" s="30">
        <v>13.840000000000009</v>
      </c>
      <c r="AA1834" s="30">
        <v>13.840000000000009</v>
      </c>
      <c r="AB1834" s="30">
        <v>13.840000000000009</v>
      </c>
      <c r="AC1834" s="30">
        <v>13.840000000000009</v>
      </c>
      <c r="AD1834" s="30">
        <v>29.6</v>
      </c>
      <c r="AE1834" s="30">
        <v>29.6</v>
      </c>
      <c r="AF1834" s="30">
        <v>29.6</v>
      </c>
      <c r="AG1834" s="30">
        <v>29.6</v>
      </c>
      <c r="AH1834" s="30">
        <v>29.6</v>
      </c>
      <c r="AI1834" s="30">
        <v>8.0000000000000906</v>
      </c>
      <c r="AJ1834" s="30">
        <v>8.0000000000000906</v>
      </c>
      <c r="AK1834" s="30">
        <v>8.0000000000000906</v>
      </c>
      <c r="AL1834" s="30">
        <v>8.0000000000000906</v>
      </c>
      <c r="AM1834" s="30">
        <v>8.0000000000000906</v>
      </c>
      <c r="AN1834" s="30">
        <v>10.000000000000091</v>
      </c>
      <c r="AO1834" s="30">
        <v>10.000000000000091</v>
      </c>
      <c r="AP1834" s="30">
        <v>10.000000000000091</v>
      </c>
      <c r="AQ1834" s="30">
        <v>10.000000000000091</v>
      </c>
      <c r="AR1834" s="30">
        <v>10.000000000000091</v>
      </c>
      <c r="AS1834" s="30"/>
      <c r="AT1834" s="30"/>
      <c r="AU1834" s="30"/>
      <c r="AV1834" s="30"/>
      <c r="AW1834" s="30"/>
      <c r="AX1834" s="30"/>
      <c r="AY1834" s="30"/>
      <c r="AZ1834" s="30"/>
      <c r="BA1834" s="30"/>
      <c r="BB1834" s="30"/>
      <c r="BC1834" s="30"/>
      <c r="BD1834" s="30"/>
      <c r="BE1834" s="30"/>
      <c r="BF1834" s="30"/>
      <c r="BG1834" s="30"/>
      <c r="BH1834" s="30"/>
      <c r="BI1834" s="30"/>
      <c r="BJ1834" s="30"/>
      <c r="BK1834" s="30"/>
      <c r="BL1834" s="43"/>
      <c r="BM1834" t="s">
        <v>100</v>
      </c>
    </row>
    <row r="1835" spans="1:65" x14ac:dyDescent="0.2">
      <c r="A1835" s="6"/>
      <c r="B1835" s="40" t="s">
        <v>14</v>
      </c>
      <c r="C1835" s="24" t="s">
        <v>75</v>
      </c>
      <c r="D1835" s="25"/>
      <c r="E1835" s="26"/>
      <c r="F1835" s="26"/>
      <c r="G1835" s="26"/>
      <c r="H1835" s="26"/>
      <c r="I1835" s="26"/>
      <c r="J1835" s="26"/>
      <c r="K1835" s="26"/>
      <c r="L1835" s="26"/>
      <c r="M1835" s="26"/>
      <c r="N1835" s="26"/>
      <c r="O1835" s="26"/>
      <c r="P1835" s="26"/>
      <c r="Q1835" s="26"/>
      <c r="R1835" s="26"/>
      <c r="S1835" s="26"/>
      <c r="T1835" s="26"/>
      <c r="U1835" s="26"/>
      <c r="V1835" s="26"/>
      <c r="W1835" s="26"/>
      <c r="X1835" s="26"/>
      <c r="Y1835" s="26"/>
      <c r="Z1835" s="26"/>
      <c r="AA1835" s="26"/>
      <c r="AB1835" s="26"/>
      <c r="AC1835" s="26"/>
      <c r="AD1835" s="26"/>
      <c r="AE1835" s="26"/>
      <c r="AF1835" s="26"/>
      <c r="AG1835" s="26"/>
      <c r="AH1835" s="26"/>
      <c r="AI1835" s="26"/>
      <c r="AJ1835" s="26"/>
      <c r="AK1835" s="26"/>
      <c r="AL1835" s="26"/>
      <c r="AM1835" s="26"/>
      <c r="AN1835" s="26"/>
      <c r="AO1835" s="26"/>
      <c r="AP1835" s="26"/>
      <c r="AQ1835" s="26"/>
      <c r="AR1835" s="26"/>
      <c r="AS1835" s="26"/>
      <c r="AT1835" s="26"/>
      <c r="AU1835" s="26"/>
      <c r="AV1835" s="26"/>
      <c r="AW1835" s="26"/>
      <c r="AX1835" s="26"/>
      <c r="AY1835" s="26"/>
      <c r="AZ1835" s="26"/>
      <c r="BA1835" s="26"/>
      <c r="BB1835" s="26"/>
      <c r="BC1835" s="26"/>
      <c r="BD1835" s="26"/>
      <c r="BE1835" s="26"/>
      <c r="BF1835" s="26"/>
      <c r="BG1835" s="26"/>
      <c r="BH1835" s="26"/>
      <c r="BI1835" s="26"/>
      <c r="BJ1835" s="26"/>
      <c r="BK1835" s="26"/>
      <c r="BL1835" s="41"/>
      <c r="BM1835" t="s">
        <v>100</v>
      </c>
    </row>
    <row r="1836" spans="1:65" x14ac:dyDescent="0.2">
      <c r="A1836" s="6"/>
      <c r="B1836" s="40" t="s">
        <v>14</v>
      </c>
      <c r="C1836" s="24" t="s">
        <v>79</v>
      </c>
      <c r="D1836" s="25"/>
      <c r="E1836" s="26"/>
      <c r="F1836" s="26"/>
      <c r="G1836" s="26"/>
      <c r="H1836" s="26"/>
      <c r="I1836" s="26"/>
      <c r="J1836" s="26"/>
      <c r="K1836" s="26"/>
      <c r="L1836" s="26"/>
      <c r="M1836" s="26"/>
      <c r="N1836" s="26"/>
      <c r="O1836" s="26"/>
      <c r="P1836" s="26"/>
      <c r="Q1836" s="26"/>
      <c r="R1836" s="26"/>
      <c r="S1836" s="26"/>
      <c r="T1836" s="26"/>
      <c r="U1836" s="26"/>
      <c r="V1836" s="26"/>
      <c r="W1836" s="26"/>
      <c r="X1836" s="26"/>
      <c r="Y1836" s="26"/>
      <c r="Z1836" s="26"/>
      <c r="AA1836" s="26"/>
      <c r="AB1836" s="26"/>
      <c r="AC1836" s="26"/>
      <c r="AD1836" s="26"/>
      <c r="AE1836" s="26"/>
      <c r="AF1836" s="26"/>
      <c r="AG1836" s="26"/>
      <c r="AH1836" s="26"/>
      <c r="AI1836" s="26"/>
      <c r="AJ1836" s="26"/>
      <c r="AK1836" s="26"/>
      <c r="AL1836" s="26"/>
      <c r="AM1836" s="26"/>
      <c r="AN1836" s="26"/>
      <c r="AO1836" s="26"/>
      <c r="AP1836" s="26"/>
      <c r="AQ1836" s="26"/>
      <c r="AR1836" s="26"/>
      <c r="AS1836" s="26"/>
      <c r="AT1836" s="26"/>
      <c r="AU1836" s="26"/>
      <c r="AV1836" s="26"/>
      <c r="AW1836" s="26"/>
      <c r="AX1836" s="26"/>
      <c r="AY1836" s="26"/>
      <c r="AZ1836" s="26"/>
      <c r="BA1836" s="26"/>
      <c r="BB1836" s="26"/>
      <c r="BC1836" s="26"/>
      <c r="BD1836" s="26"/>
      <c r="BE1836" s="26"/>
      <c r="BF1836" s="26"/>
      <c r="BG1836" s="26"/>
      <c r="BH1836" s="26"/>
      <c r="BI1836" s="26"/>
      <c r="BJ1836" s="26"/>
      <c r="BK1836" s="26"/>
      <c r="BL1836" s="41"/>
      <c r="BM1836" t="s">
        <v>100</v>
      </c>
    </row>
    <row r="1837" spans="1:65" x14ac:dyDescent="0.2">
      <c r="A1837" s="6"/>
      <c r="B1837" s="40" t="s">
        <v>14</v>
      </c>
      <c r="C1837" s="24" t="s">
        <v>80</v>
      </c>
      <c r="D1837" s="25"/>
      <c r="E1837" s="26"/>
      <c r="F1837" s="26"/>
      <c r="G1837" s="26"/>
      <c r="H1837" s="26"/>
      <c r="I1837" s="26"/>
      <c r="J1837" s="26"/>
      <c r="K1837" s="26"/>
      <c r="L1837" s="26"/>
      <c r="M1837" s="26"/>
      <c r="N1837" s="26"/>
      <c r="O1837" s="26"/>
      <c r="P1837" s="26"/>
      <c r="Q1837" s="26"/>
      <c r="R1837" s="26"/>
      <c r="S1837" s="26"/>
      <c r="T1837" s="26"/>
      <c r="U1837" s="26"/>
      <c r="V1837" s="26"/>
      <c r="W1837" s="26"/>
      <c r="X1837" s="26"/>
      <c r="Y1837" s="26"/>
      <c r="Z1837" s="26"/>
      <c r="AA1837" s="26"/>
      <c r="AB1837" s="26"/>
      <c r="AC1837" s="26"/>
      <c r="AD1837" s="26"/>
      <c r="AE1837" s="26"/>
      <c r="AF1837" s="26"/>
      <c r="AG1837" s="26"/>
      <c r="AH1837" s="26"/>
      <c r="AI1837" s="26"/>
      <c r="AJ1837" s="26"/>
      <c r="AK1837" s="26"/>
      <c r="AL1837" s="26"/>
      <c r="AM1837" s="26"/>
      <c r="AN1837" s="26"/>
      <c r="AO1837" s="26"/>
      <c r="AP1837" s="26"/>
      <c r="AQ1837" s="26"/>
      <c r="AR1837" s="26"/>
      <c r="AS1837" s="26"/>
      <c r="AT1837" s="26"/>
      <c r="AU1837" s="26"/>
      <c r="AV1837" s="26"/>
      <c r="AW1837" s="26"/>
      <c r="AX1837" s="26"/>
      <c r="AY1837" s="26"/>
      <c r="AZ1837" s="26"/>
      <c r="BA1837" s="26"/>
      <c r="BB1837" s="26"/>
      <c r="BC1837" s="26"/>
      <c r="BD1837" s="26"/>
      <c r="BE1837" s="26"/>
      <c r="BF1837" s="26"/>
      <c r="BG1837" s="26"/>
      <c r="BH1837" s="26"/>
      <c r="BI1837" s="26"/>
      <c r="BJ1837" s="26"/>
      <c r="BK1837" s="26"/>
      <c r="BL1837" s="41"/>
      <c r="BM1837" t="s">
        <v>100</v>
      </c>
    </row>
    <row r="1838" spans="1:65" x14ac:dyDescent="0.2">
      <c r="A1838" s="6"/>
      <c r="B1838" s="40" t="s">
        <v>14</v>
      </c>
      <c r="C1838" s="24" t="s">
        <v>78</v>
      </c>
      <c r="D1838" s="25"/>
      <c r="E1838" s="26"/>
      <c r="F1838" s="26"/>
      <c r="G1838" s="26"/>
      <c r="H1838" s="26"/>
      <c r="I1838" s="26"/>
      <c r="J1838" s="26"/>
      <c r="K1838" s="26"/>
      <c r="L1838" s="26"/>
      <c r="M1838" s="26"/>
      <c r="N1838" s="26"/>
      <c r="O1838" s="26"/>
      <c r="P1838" s="26"/>
      <c r="Q1838" s="26"/>
      <c r="R1838" s="26"/>
      <c r="S1838" s="26"/>
      <c r="T1838" s="26"/>
      <c r="U1838" s="26"/>
      <c r="V1838" s="26"/>
      <c r="W1838" s="26"/>
      <c r="X1838" s="26"/>
      <c r="Y1838" s="26"/>
      <c r="Z1838" s="26"/>
      <c r="AA1838" s="26"/>
      <c r="AB1838" s="26"/>
      <c r="AC1838" s="26"/>
      <c r="AD1838" s="26"/>
      <c r="AE1838" s="26"/>
      <c r="AF1838" s="26"/>
      <c r="AG1838" s="26"/>
      <c r="AH1838" s="26"/>
      <c r="AI1838" s="26"/>
      <c r="AJ1838" s="26"/>
      <c r="AK1838" s="26"/>
      <c r="AL1838" s="26"/>
      <c r="AM1838" s="26"/>
      <c r="AN1838" s="26"/>
      <c r="AO1838" s="26"/>
      <c r="AP1838" s="26"/>
      <c r="AQ1838" s="26"/>
      <c r="AR1838" s="26"/>
      <c r="AS1838" s="26"/>
      <c r="AT1838" s="26"/>
      <c r="AU1838" s="26"/>
      <c r="AV1838" s="26"/>
      <c r="AW1838" s="26"/>
      <c r="AX1838" s="26"/>
      <c r="AY1838" s="26"/>
      <c r="AZ1838" s="26"/>
      <c r="BA1838" s="26"/>
      <c r="BB1838" s="26"/>
      <c r="BC1838" s="26"/>
      <c r="BD1838" s="26"/>
      <c r="BE1838" s="26"/>
      <c r="BF1838" s="26"/>
      <c r="BG1838" s="26"/>
      <c r="BH1838" s="26"/>
      <c r="BI1838" s="26"/>
      <c r="BJ1838" s="26"/>
      <c r="BK1838" s="26"/>
      <c r="BL1838" s="41"/>
      <c r="BM1838" t="s">
        <v>100</v>
      </c>
    </row>
    <row r="1839" spans="1:65" x14ac:dyDescent="0.2">
      <c r="A1839" s="6"/>
      <c r="B1839" s="40" t="s">
        <v>14</v>
      </c>
      <c r="C1839" s="31" t="s">
        <v>43</v>
      </c>
      <c r="D1839" s="27">
        <v>1366</v>
      </c>
      <c r="E1839" s="28">
        <v>1366</v>
      </c>
      <c r="F1839" s="28">
        <v>1366</v>
      </c>
      <c r="G1839" s="28">
        <v>1406</v>
      </c>
      <c r="H1839" s="28">
        <v>1406</v>
      </c>
      <c r="I1839" s="28">
        <v>1406</v>
      </c>
      <c r="J1839" s="28">
        <v>1406</v>
      </c>
      <c r="K1839" s="28">
        <v>1406</v>
      </c>
      <c r="L1839" s="28">
        <v>1406</v>
      </c>
      <c r="M1839" s="28">
        <v>1406</v>
      </c>
      <c r="N1839" s="28">
        <v>1406</v>
      </c>
      <c r="O1839" s="28">
        <v>1406</v>
      </c>
      <c r="P1839" s="28">
        <v>1406</v>
      </c>
      <c r="Q1839" s="28">
        <v>1406</v>
      </c>
      <c r="R1839" s="28">
        <v>1406</v>
      </c>
      <c r="S1839" s="28">
        <v>1406</v>
      </c>
      <c r="T1839" s="28">
        <v>1413</v>
      </c>
      <c r="U1839" s="28">
        <v>1423</v>
      </c>
      <c r="V1839" s="28">
        <v>1423</v>
      </c>
      <c r="W1839" s="28">
        <v>1423</v>
      </c>
      <c r="X1839" s="28">
        <v>1481</v>
      </c>
      <c r="Y1839" s="28">
        <v>1451.4</v>
      </c>
      <c r="Z1839" s="28">
        <v>1421.8000000000002</v>
      </c>
      <c r="AA1839" s="28">
        <v>1392.2000000000003</v>
      </c>
      <c r="AB1839" s="28">
        <v>1362.6000000000004</v>
      </c>
      <c r="AC1839" s="28">
        <v>1333.0000000000005</v>
      </c>
      <c r="AD1839" s="28">
        <v>1333.0000000000005</v>
      </c>
      <c r="AE1839" s="28">
        <v>1333.0000000000005</v>
      </c>
      <c r="AF1839" s="28">
        <v>1333.0000000000005</v>
      </c>
      <c r="AG1839" s="28">
        <v>1333.0000000000005</v>
      </c>
      <c r="AH1839" s="28">
        <v>1333.0000000000005</v>
      </c>
      <c r="AI1839" s="28">
        <v>1333.0000000000005</v>
      </c>
      <c r="AJ1839" s="28">
        <v>1333.0000000000005</v>
      </c>
      <c r="AK1839" s="28">
        <v>1333.0000000000005</v>
      </c>
      <c r="AL1839" s="28">
        <v>1333.0000000000005</v>
      </c>
      <c r="AM1839" s="28">
        <v>1333.0000000000005</v>
      </c>
      <c r="AN1839" s="28">
        <v>1333.0000000000005</v>
      </c>
      <c r="AO1839" s="28">
        <v>1333.0000000000005</v>
      </c>
      <c r="AP1839" s="28">
        <v>1333.0000000000005</v>
      </c>
      <c r="AQ1839" s="28">
        <v>1333.0000000000005</v>
      </c>
      <c r="AR1839" s="28">
        <v>1333.0000000000005</v>
      </c>
      <c r="AS1839" s="28">
        <v>1333.0000000000005</v>
      </c>
      <c r="AT1839" s="28">
        <v>1333.0000000000005</v>
      </c>
      <c r="AU1839" s="28">
        <v>1333.0000000000005</v>
      </c>
      <c r="AV1839" s="28">
        <v>1333.0000000000005</v>
      </c>
      <c r="AW1839" s="28">
        <v>1333.0000000000005</v>
      </c>
      <c r="AX1839" s="28">
        <v>1333.0000000000005</v>
      </c>
      <c r="AY1839" s="28">
        <v>1333.0000000000005</v>
      </c>
      <c r="AZ1839" s="28">
        <v>1333.0000000000005</v>
      </c>
      <c r="BA1839" s="28">
        <v>1333.0000000000005</v>
      </c>
      <c r="BB1839" s="28">
        <v>1333.0000000000005</v>
      </c>
      <c r="BC1839" s="28">
        <v>1333.0000000000005</v>
      </c>
      <c r="BD1839" s="28">
        <v>1333.0000000000005</v>
      </c>
      <c r="BE1839" s="28">
        <v>1333.0000000000005</v>
      </c>
      <c r="BF1839" s="28">
        <v>1333.0000000000005</v>
      </c>
      <c r="BG1839" s="28">
        <v>1333.0000000000005</v>
      </c>
      <c r="BH1839" s="28">
        <v>1333.0000000000005</v>
      </c>
      <c r="BI1839" s="28">
        <v>1333.0000000000005</v>
      </c>
      <c r="BJ1839" s="28">
        <v>1333.0000000000005</v>
      </c>
      <c r="BK1839" s="28">
        <v>1333.0000000000005</v>
      </c>
      <c r="BL1839" s="42">
        <v>1333.0000000000005</v>
      </c>
      <c r="BM1839" t="s">
        <v>100</v>
      </c>
    </row>
    <row r="1840" spans="1:65" x14ac:dyDescent="0.2">
      <c r="A1840" s="6"/>
      <c r="B1840" s="40" t="s">
        <v>14</v>
      </c>
      <c r="C1840" s="24" t="s">
        <v>74</v>
      </c>
      <c r="D1840" s="35">
        <v>1366</v>
      </c>
      <c r="E1840" s="29">
        <v>1366</v>
      </c>
      <c r="F1840" s="29">
        <v>1366</v>
      </c>
      <c r="G1840" s="29">
        <v>1406</v>
      </c>
      <c r="H1840" s="29">
        <v>1406</v>
      </c>
      <c r="I1840" s="29">
        <v>1406</v>
      </c>
      <c r="J1840" s="29">
        <v>1406</v>
      </c>
      <c r="K1840" s="29">
        <v>1406</v>
      </c>
      <c r="L1840" s="29">
        <v>1406</v>
      </c>
      <c r="M1840" s="29">
        <v>1406</v>
      </c>
      <c r="N1840" s="29">
        <v>1406</v>
      </c>
      <c r="O1840" s="29">
        <v>1406</v>
      </c>
      <c r="P1840" s="29">
        <v>1406</v>
      </c>
      <c r="Q1840" s="29">
        <v>1406</v>
      </c>
      <c r="R1840" s="29">
        <v>1406</v>
      </c>
      <c r="S1840" s="29">
        <v>1406</v>
      </c>
      <c r="T1840" s="29">
        <v>1413</v>
      </c>
      <c r="U1840" s="29">
        <v>1423</v>
      </c>
      <c r="V1840" s="29">
        <v>1423</v>
      </c>
      <c r="W1840" s="29">
        <v>1423</v>
      </c>
      <c r="X1840" s="26">
        <v>1481</v>
      </c>
      <c r="Y1840" s="26">
        <v>0</v>
      </c>
      <c r="Z1840" s="26">
        <v>0</v>
      </c>
      <c r="AA1840" s="26">
        <v>0</v>
      </c>
      <c r="AB1840" s="26">
        <v>0</v>
      </c>
      <c r="AC1840" s="26">
        <v>1333</v>
      </c>
      <c r="AD1840" s="26">
        <v>0</v>
      </c>
      <c r="AE1840" s="26">
        <v>0</v>
      </c>
      <c r="AF1840" s="26">
        <v>0</v>
      </c>
      <c r="AG1840" s="26">
        <v>0</v>
      </c>
      <c r="AH1840" s="26">
        <v>1333</v>
      </c>
      <c r="AI1840" s="26"/>
      <c r="AJ1840" s="26"/>
      <c r="AK1840" s="26"/>
      <c r="AL1840" s="26"/>
      <c r="AM1840" s="26"/>
      <c r="AN1840" s="26"/>
      <c r="AO1840" s="26"/>
      <c r="AP1840" s="26"/>
      <c r="AQ1840" s="26"/>
      <c r="AR1840" s="26"/>
      <c r="AS1840" s="26"/>
      <c r="AT1840" s="26"/>
      <c r="AU1840" s="26"/>
      <c r="AV1840" s="26"/>
      <c r="AW1840" s="26"/>
      <c r="AX1840" s="26"/>
      <c r="AY1840" s="26"/>
      <c r="AZ1840" s="26"/>
      <c r="BA1840" s="26"/>
      <c r="BB1840" s="26"/>
      <c r="BC1840" s="26"/>
      <c r="BD1840" s="26"/>
      <c r="BE1840" s="26"/>
      <c r="BF1840" s="26"/>
      <c r="BG1840" s="26"/>
      <c r="BH1840" s="26"/>
      <c r="BI1840" s="26"/>
      <c r="BJ1840" s="26"/>
      <c r="BK1840" s="26"/>
      <c r="BL1840" s="41"/>
      <c r="BM1840" t="s">
        <v>100</v>
      </c>
    </row>
    <row r="1841" spans="1:65" x14ac:dyDescent="0.2">
      <c r="A1841" s="6"/>
      <c r="B1841" s="40" t="s">
        <v>14</v>
      </c>
      <c r="C1841" s="24" t="s">
        <v>83</v>
      </c>
      <c r="D1841" s="25"/>
      <c r="E1841" s="26"/>
      <c r="F1841" s="26"/>
      <c r="G1841" s="26"/>
      <c r="H1841" s="26"/>
      <c r="I1841" s="26"/>
      <c r="J1841" s="26"/>
      <c r="K1841" s="26"/>
      <c r="L1841" s="26"/>
      <c r="M1841" s="26"/>
      <c r="N1841" s="26"/>
      <c r="O1841" s="26"/>
      <c r="P1841" s="26"/>
      <c r="Q1841" s="26"/>
      <c r="R1841" s="26"/>
      <c r="S1841" s="26"/>
      <c r="T1841" s="26"/>
      <c r="U1841" s="26"/>
      <c r="V1841" s="26"/>
      <c r="W1841" s="30"/>
      <c r="X1841" s="30">
        <v>58</v>
      </c>
      <c r="Y1841" s="30">
        <v>-29.6</v>
      </c>
      <c r="Z1841" s="30">
        <v>-29.6</v>
      </c>
      <c r="AA1841" s="30">
        <v>-29.6</v>
      </c>
      <c r="AB1841" s="30">
        <v>-29.6</v>
      </c>
      <c r="AC1841" s="30">
        <v>-29.6</v>
      </c>
      <c r="AD1841" s="30">
        <v>-9.0949470177292829E-14</v>
      </c>
      <c r="AE1841" s="30">
        <v>-9.0949470177292829E-14</v>
      </c>
      <c r="AF1841" s="30">
        <v>-9.0949470177292829E-14</v>
      </c>
      <c r="AG1841" s="30">
        <v>-9.0949470177292829E-14</v>
      </c>
      <c r="AH1841" s="30">
        <v>-9.0949470177292829E-14</v>
      </c>
      <c r="AI1841" s="30"/>
      <c r="AJ1841" s="30"/>
      <c r="AK1841" s="30"/>
      <c r="AL1841" s="30"/>
      <c r="AM1841" s="30"/>
      <c r="AN1841" s="30"/>
      <c r="AO1841" s="30"/>
      <c r="AP1841" s="30"/>
      <c r="AQ1841" s="30"/>
      <c r="AR1841" s="30"/>
      <c r="AS1841" s="30"/>
      <c r="AT1841" s="30"/>
      <c r="AU1841" s="30"/>
      <c r="AV1841" s="30"/>
      <c r="AW1841" s="30"/>
      <c r="AX1841" s="30"/>
      <c r="AY1841" s="30"/>
      <c r="AZ1841" s="30"/>
      <c r="BA1841" s="30"/>
      <c r="BB1841" s="30"/>
      <c r="BC1841" s="30"/>
      <c r="BD1841" s="30"/>
      <c r="BE1841" s="30"/>
      <c r="BF1841" s="30"/>
      <c r="BG1841" s="30"/>
      <c r="BH1841" s="30"/>
      <c r="BI1841" s="30"/>
      <c r="BJ1841" s="30"/>
      <c r="BK1841" s="30"/>
      <c r="BL1841" s="43"/>
      <c r="BM1841" t="s">
        <v>100</v>
      </c>
    </row>
    <row r="1842" spans="1:65" x14ac:dyDescent="0.2">
      <c r="A1842" s="6"/>
      <c r="B1842" s="40" t="s">
        <v>14</v>
      </c>
      <c r="C1842" s="24" t="s">
        <v>75</v>
      </c>
      <c r="D1842" s="25"/>
      <c r="E1842" s="26"/>
      <c r="F1842" s="26"/>
      <c r="G1842" s="26"/>
      <c r="H1842" s="26"/>
      <c r="I1842" s="26"/>
      <c r="J1842" s="26"/>
      <c r="K1842" s="26"/>
      <c r="L1842" s="26"/>
      <c r="M1842" s="26"/>
      <c r="N1842" s="26"/>
      <c r="O1842" s="26"/>
      <c r="P1842" s="26"/>
      <c r="Q1842" s="26"/>
      <c r="R1842" s="26"/>
      <c r="S1842" s="26"/>
      <c r="T1842" s="26"/>
      <c r="U1842" s="26"/>
      <c r="V1842" s="26"/>
      <c r="W1842" s="26"/>
      <c r="X1842" s="26"/>
      <c r="Y1842" s="26"/>
      <c r="Z1842" s="26"/>
      <c r="AA1842" s="26"/>
      <c r="AB1842" s="26"/>
      <c r="AC1842" s="26"/>
      <c r="AD1842" s="26"/>
      <c r="AE1842" s="26"/>
      <c r="AF1842" s="26"/>
      <c r="AG1842" s="26"/>
      <c r="AH1842" s="26"/>
      <c r="AI1842" s="26"/>
      <c r="AJ1842" s="26"/>
      <c r="AK1842" s="26"/>
      <c r="AL1842" s="26"/>
      <c r="AM1842" s="26"/>
      <c r="AN1842" s="26"/>
      <c r="AO1842" s="26"/>
      <c r="AP1842" s="26"/>
      <c r="AQ1842" s="26"/>
      <c r="AR1842" s="26"/>
      <c r="AS1842" s="26"/>
      <c r="AT1842" s="26"/>
      <c r="AU1842" s="26"/>
      <c r="AV1842" s="26"/>
      <c r="AW1842" s="26"/>
      <c r="AX1842" s="26"/>
      <c r="AY1842" s="26"/>
      <c r="AZ1842" s="26"/>
      <c r="BA1842" s="26"/>
      <c r="BB1842" s="26"/>
      <c r="BC1842" s="26"/>
      <c r="BD1842" s="26"/>
      <c r="BE1842" s="26"/>
      <c r="BF1842" s="26"/>
      <c r="BG1842" s="26"/>
      <c r="BH1842" s="26"/>
      <c r="BI1842" s="26"/>
      <c r="BJ1842" s="26"/>
      <c r="BK1842" s="26"/>
      <c r="BL1842" s="41"/>
      <c r="BM1842" t="s">
        <v>100</v>
      </c>
    </row>
    <row r="1843" spans="1:65" x14ac:dyDescent="0.2">
      <c r="A1843" s="6"/>
      <c r="B1843" s="40" t="s">
        <v>14</v>
      </c>
      <c r="C1843" s="24" t="s">
        <v>79</v>
      </c>
      <c r="D1843" s="25"/>
      <c r="E1843" s="26"/>
      <c r="F1843" s="26"/>
      <c r="G1843" s="26"/>
      <c r="H1843" s="26"/>
      <c r="I1843" s="26"/>
      <c r="J1843" s="26"/>
      <c r="K1843" s="26"/>
      <c r="L1843" s="26"/>
      <c r="M1843" s="26"/>
      <c r="N1843" s="26"/>
      <c r="O1843" s="26"/>
      <c r="P1843" s="26"/>
      <c r="Q1843" s="26"/>
      <c r="R1843" s="26"/>
      <c r="S1843" s="26"/>
      <c r="T1843" s="26"/>
      <c r="U1843" s="26"/>
      <c r="V1843" s="26"/>
      <c r="W1843" s="26"/>
      <c r="X1843" s="26"/>
      <c r="Y1843" s="26"/>
      <c r="Z1843" s="26"/>
      <c r="AA1843" s="26"/>
      <c r="AB1843" s="26"/>
      <c r="AC1843" s="26"/>
      <c r="AD1843" s="26"/>
      <c r="AE1843" s="26"/>
      <c r="AF1843" s="26"/>
      <c r="AG1843" s="26"/>
      <c r="AH1843" s="26"/>
      <c r="AI1843" s="26"/>
      <c r="AJ1843" s="26"/>
      <c r="AK1843" s="26"/>
      <c r="AL1843" s="26"/>
      <c r="AM1843" s="26"/>
      <c r="AN1843" s="26"/>
      <c r="AO1843" s="26"/>
      <c r="AP1843" s="26"/>
      <c r="AQ1843" s="26"/>
      <c r="AR1843" s="26"/>
      <c r="AS1843" s="26"/>
      <c r="AT1843" s="26"/>
      <c r="AU1843" s="26"/>
      <c r="AV1843" s="26"/>
      <c r="AW1843" s="26"/>
      <c r="AX1843" s="26"/>
      <c r="AY1843" s="26"/>
      <c r="AZ1843" s="26"/>
      <c r="BA1843" s="26"/>
      <c r="BB1843" s="26"/>
      <c r="BC1843" s="26"/>
      <c r="BD1843" s="26"/>
      <c r="BE1843" s="26"/>
      <c r="BF1843" s="26"/>
      <c r="BG1843" s="26"/>
      <c r="BH1843" s="26"/>
      <c r="BI1843" s="26"/>
      <c r="BJ1843" s="26"/>
      <c r="BK1843" s="26"/>
      <c r="BL1843" s="41"/>
      <c r="BM1843" t="s">
        <v>100</v>
      </c>
    </row>
    <row r="1844" spans="1:65" x14ac:dyDescent="0.2">
      <c r="A1844" s="6"/>
      <c r="B1844" s="40" t="s">
        <v>14</v>
      </c>
      <c r="C1844" s="24" t="s">
        <v>80</v>
      </c>
      <c r="D1844" s="25"/>
      <c r="E1844" s="26"/>
      <c r="F1844" s="26"/>
      <c r="G1844" s="26"/>
      <c r="H1844" s="26"/>
      <c r="I1844" s="26"/>
      <c r="J1844" s="26"/>
      <c r="K1844" s="26"/>
      <c r="L1844" s="26"/>
      <c r="M1844" s="26"/>
      <c r="N1844" s="26"/>
      <c r="O1844" s="26"/>
      <c r="P1844" s="26"/>
      <c r="Q1844" s="26"/>
      <c r="R1844" s="26"/>
      <c r="S1844" s="26"/>
      <c r="T1844" s="26"/>
      <c r="U1844" s="26"/>
      <c r="V1844" s="26"/>
      <c r="W1844" s="26"/>
      <c r="X1844" s="26"/>
      <c r="Y1844" s="26"/>
      <c r="Z1844" s="26"/>
      <c r="AA1844" s="26"/>
      <c r="AB1844" s="26"/>
      <c r="AC1844" s="26"/>
      <c r="AD1844" s="26"/>
      <c r="AE1844" s="26"/>
      <c r="AF1844" s="26"/>
      <c r="AG1844" s="26"/>
      <c r="AH1844" s="26"/>
      <c r="AI1844" s="26"/>
      <c r="AJ1844" s="26"/>
      <c r="AK1844" s="26"/>
      <c r="AL1844" s="26"/>
      <c r="AM1844" s="26"/>
      <c r="AN1844" s="26"/>
      <c r="AO1844" s="26"/>
      <c r="AP1844" s="26"/>
      <c r="AQ1844" s="26"/>
      <c r="AR1844" s="26"/>
      <c r="AS1844" s="26"/>
      <c r="AT1844" s="26"/>
      <c r="AU1844" s="26"/>
      <c r="AV1844" s="26"/>
      <c r="AW1844" s="26"/>
      <c r="AX1844" s="26"/>
      <c r="AY1844" s="26"/>
      <c r="AZ1844" s="26"/>
      <c r="BA1844" s="26"/>
      <c r="BB1844" s="26"/>
      <c r="BC1844" s="26"/>
      <c r="BD1844" s="26"/>
      <c r="BE1844" s="26"/>
      <c r="BF1844" s="26"/>
      <c r="BG1844" s="26"/>
      <c r="BH1844" s="26"/>
      <c r="BI1844" s="26"/>
      <c r="BJ1844" s="26"/>
      <c r="BK1844" s="26"/>
      <c r="BL1844" s="41"/>
      <c r="BM1844" t="s">
        <v>100</v>
      </c>
    </row>
    <row r="1845" spans="1:65" x14ac:dyDescent="0.2">
      <c r="A1845" s="6"/>
      <c r="B1845" s="40" t="s">
        <v>14</v>
      </c>
      <c r="C1845" s="24" t="s">
        <v>78</v>
      </c>
      <c r="D1845" s="25"/>
      <c r="E1845" s="26"/>
      <c r="F1845" s="26"/>
      <c r="G1845" s="26"/>
      <c r="H1845" s="26"/>
      <c r="I1845" s="26"/>
      <c r="J1845" s="26"/>
      <c r="K1845" s="26"/>
      <c r="L1845" s="26"/>
      <c r="M1845" s="26"/>
      <c r="N1845" s="26"/>
      <c r="O1845" s="26"/>
      <c r="P1845" s="26"/>
      <c r="Q1845" s="26"/>
      <c r="R1845" s="26"/>
      <c r="S1845" s="26"/>
      <c r="T1845" s="26"/>
      <c r="U1845" s="26"/>
      <c r="V1845" s="26"/>
      <c r="W1845" s="26"/>
      <c r="X1845" s="26"/>
      <c r="Y1845" s="26"/>
      <c r="Z1845" s="26"/>
      <c r="AA1845" s="26"/>
      <c r="AB1845" s="26"/>
      <c r="AC1845" s="26"/>
      <c r="AD1845" s="26"/>
      <c r="AE1845" s="26"/>
      <c r="AF1845" s="26"/>
      <c r="AG1845" s="26"/>
      <c r="AH1845" s="26"/>
      <c r="AI1845" s="26"/>
      <c r="AJ1845" s="26"/>
      <c r="AK1845" s="26"/>
      <c r="AL1845" s="26"/>
      <c r="AM1845" s="26"/>
      <c r="AN1845" s="26"/>
      <c r="AO1845" s="26"/>
      <c r="AP1845" s="26"/>
      <c r="AQ1845" s="26"/>
      <c r="AR1845" s="26"/>
      <c r="AS1845" s="26"/>
      <c r="AT1845" s="26"/>
      <c r="AU1845" s="26"/>
      <c r="AV1845" s="26"/>
      <c r="AW1845" s="26"/>
      <c r="AX1845" s="26"/>
      <c r="AY1845" s="26"/>
      <c r="AZ1845" s="26"/>
      <c r="BA1845" s="26"/>
      <c r="BB1845" s="26"/>
      <c r="BC1845" s="26"/>
      <c r="BD1845" s="26"/>
      <c r="BE1845" s="26"/>
      <c r="BF1845" s="26"/>
      <c r="BG1845" s="26"/>
      <c r="BH1845" s="26"/>
      <c r="BI1845" s="26"/>
      <c r="BJ1845" s="26"/>
      <c r="BK1845" s="26"/>
      <c r="BL1845" s="41"/>
      <c r="BM1845" t="s">
        <v>100</v>
      </c>
    </row>
    <row r="1846" spans="1:65" x14ac:dyDescent="0.2">
      <c r="A1846" s="6"/>
      <c r="B1846" s="40" t="s">
        <v>14</v>
      </c>
      <c r="C1846" s="31" t="s">
        <v>46</v>
      </c>
      <c r="D1846" s="27">
        <v>16</v>
      </c>
      <c r="E1846" s="28">
        <v>27</v>
      </c>
      <c r="F1846" s="28">
        <v>29</v>
      </c>
      <c r="G1846" s="28">
        <v>41</v>
      </c>
      <c r="H1846" s="28">
        <v>48</v>
      </c>
      <c r="I1846" s="28">
        <v>55</v>
      </c>
      <c r="J1846" s="28">
        <v>57</v>
      </c>
      <c r="K1846" s="28">
        <v>73</v>
      </c>
      <c r="L1846" s="28">
        <v>92</v>
      </c>
      <c r="M1846" s="28">
        <v>110.4</v>
      </c>
      <c r="N1846" s="28">
        <v>134.4</v>
      </c>
      <c r="O1846" s="28">
        <v>277.39999999999998</v>
      </c>
      <c r="P1846" s="28">
        <v>583.4</v>
      </c>
      <c r="Q1846" s="28">
        <v>735.4</v>
      </c>
      <c r="R1846" s="28">
        <v>816.4</v>
      </c>
      <c r="S1846" s="28">
        <v>960.9</v>
      </c>
      <c r="T1846" s="28">
        <v>974.4</v>
      </c>
      <c r="U1846" s="28">
        <v>968</v>
      </c>
      <c r="V1846" s="28">
        <v>1004.3</v>
      </c>
      <c r="W1846" s="28">
        <v>1142.0999999999999</v>
      </c>
      <c r="X1846" s="28">
        <v>1501.9</v>
      </c>
      <c r="Y1846" s="28">
        <v>1557.2000000000003</v>
      </c>
      <c r="Z1846" s="28">
        <v>1612.5000000000002</v>
      </c>
      <c r="AA1846" s="28">
        <v>1667.8000000000002</v>
      </c>
      <c r="AB1846" s="28">
        <v>1723.1000000000004</v>
      </c>
      <c r="AC1846" s="28">
        <v>1778.4000000000005</v>
      </c>
      <c r="AD1846" s="28">
        <v>1897.0000000000005</v>
      </c>
      <c r="AE1846" s="28">
        <v>2015.6000000000004</v>
      </c>
      <c r="AF1846" s="28">
        <v>2134.2000000000003</v>
      </c>
      <c r="AG1846" s="28">
        <v>2252.8000000000002</v>
      </c>
      <c r="AH1846" s="28">
        <v>2371.4</v>
      </c>
      <c r="AI1846" s="28">
        <v>2310.2000000000003</v>
      </c>
      <c r="AJ1846" s="28">
        <v>2249</v>
      </c>
      <c r="AK1846" s="28">
        <v>2187.8000000000002</v>
      </c>
      <c r="AL1846" s="28">
        <v>2126.6000000000004</v>
      </c>
      <c r="AM1846" s="28">
        <v>2065.4</v>
      </c>
      <c r="AN1846" s="28">
        <v>2146.4</v>
      </c>
      <c r="AO1846" s="28">
        <v>2227.4</v>
      </c>
      <c r="AP1846" s="28">
        <v>2308.4</v>
      </c>
      <c r="AQ1846" s="28">
        <v>2389.4</v>
      </c>
      <c r="AR1846" s="28">
        <v>2470.4</v>
      </c>
      <c r="AS1846" s="28">
        <v>2470.4</v>
      </c>
      <c r="AT1846" s="28">
        <v>2470.4</v>
      </c>
      <c r="AU1846" s="28">
        <v>2470.4</v>
      </c>
      <c r="AV1846" s="28">
        <v>2470.4</v>
      </c>
      <c r="AW1846" s="28">
        <v>2470.4</v>
      </c>
      <c r="AX1846" s="28">
        <v>2470.4</v>
      </c>
      <c r="AY1846" s="28">
        <v>2470.4</v>
      </c>
      <c r="AZ1846" s="28">
        <v>2470.4</v>
      </c>
      <c r="BA1846" s="28">
        <v>2470.4</v>
      </c>
      <c r="BB1846" s="28">
        <v>2470.4</v>
      </c>
      <c r="BC1846" s="28">
        <v>2470.4</v>
      </c>
      <c r="BD1846" s="28">
        <v>2470.4</v>
      </c>
      <c r="BE1846" s="28">
        <v>2470.4</v>
      </c>
      <c r="BF1846" s="28">
        <v>2470.4</v>
      </c>
      <c r="BG1846" s="28">
        <v>2470.4</v>
      </c>
      <c r="BH1846" s="28">
        <v>2470.4</v>
      </c>
      <c r="BI1846" s="28">
        <v>2470.4</v>
      </c>
      <c r="BJ1846" s="28">
        <v>2470.4</v>
      </c>
      <c r="BK1846" s="28">
        <v>2470.4</v>
      </c>
      <c r="BL1846" s="42">
        <v>2470.4</v>
      </c>
      <c r="BM1846" t="s">
        <v>100</v>
      </c>
    </row>
    <row r="1847" spans="1:65" x14ac:dyDescent="0.2">
      <c r="A1847" s="6"/>
      <c r="B1847" s="40" t="s">
        <v>14</v>
      </c>
      <c r="C1847" s="24" t="s">
        <v>74</v>
      </c>
      <c r="D1847" s="35">
        <v>16</v>
      </c>
      <c r="E1847" s="29">
        <v>27</v>
      </c>
      <c r="F1847" s="29">
        <v>29</v>
      </c>
      <c r="G1847" s="29">
        <v>41</v>
      </c>
      <c r="H1847" s="29">
        <v>48</v>
      </c>
      <c r="I1847" s="29">
        <v>55</v>
      </c>
      <c r="J1847" s="29">
        <v>57</v>
      </c>
      <c r="K1847" s="29">
        <v>73</v>
      </c>
      <c r="L1847" s="29">
        <v>92</v>
      </c>
      <c r="M1847" s="29">
        <v>110.4</v>
      </c>
      <c r="N1847" s="29">
        <v>134.4</v>
      </c>
      <c r="O1847" s="29">
        <v>277.39999999999998</v>
      </c>
      <c r="P1847" s="29">
        <v>583.4</v>
      </c>
      <c r="Q1847" s="29">
        <v>735.4</v>
      </c>
      <c r="R1847" s="29">
        <v>816.4</v>
      </c>
      <c r="S1847" s="29">
        <v>960.9</v>
      </c>
      <c r="T1847" s="29">
        <v>974.4</v>
      </c>
      <c r="U1847" s="29">
        <v>968</v>
      </c>
      <c r="V1847" s="29">
        <v>1004.3</v>
      </c>
      <c r="W1847" s="29">
        <v>1142.0999999999999</v>
      </c>
      <c r="X1847" s="26">
        <v>0</v>
      </c>
      <c r="Y1847" s="26">
        <v>0</v>
      </c>
      <c r="Z1847" s="26">
        <v>0</v>
      </c>
      <c r="AA1847" s="26">
        <v>0</v>
      </c>
      <c r="AB1847" s="26">
        <v>0</v>
      </c>
      <c r="AC1847" s="26">
        <v>0</v>
      </c>
      <c r="AD1847" s="26">
        <v>0</v>
      </c>
      <c r="AE1847" s="26">
        <v>0</v>
      </c>
      <c r="AF1847" s="26">
        <v>0</v>
      </c>
      <c r="AG1847" s="26">
        <v>0</v>
      </c>
      <c r="AH1847" s="26">
        <v>0</v>
      </c>
      <c r="AI1847" s="26"/>
      <c r="AJ1847" s="26"/>
      <c r="AK1847" s="26"/>
      <c r="AL1847" s="26"/>
      <c r="AM1847" s="26"/>
      <c r="AN1847" s="26"/>
      <c r="AO1847" s="26"/>
      <c r="AP1847" s="26"/>
      <c r="AQ1847" s="26"/>
      <c r="AR1847" s="26"/>
      <c r="AS1847" s="26"/>
      <c r="AT1847" s="26"/>
      <c r="AU1847" s="26"/>
      <c r="AV1847" s="26"/>
      <c r="AW1847" s="26"/>
      <c r="AX1847" s="26"/>
      <c r="AY1847" s="26"/>
      <c r="AZ1847" s="26"/>
      <c r="BA1847" s="26"/>
      <c r="BB1847" s="26"/>
      <c r="BC1847" s="26"/>
      <c r="BD1847" s="26"/>
      <c r="BE1847" s="26"/>
      <c r="BF1847" s="26"/>
      <c r="BG1847" s="26"/>
      <c r="BH1847" s="26"/>
      <c r="BI1847" s="26"/>
      <c r="BJ1847" s="26"/>
      <c r="BK1847" s="26"/>
      <c r="BL1847" s="41"/>
      <c r="BM1847" t="s">
        <v>100</v>
      </c>
    </row>
    <row r="1848" spans="1:65" x14ac:dyDescent="0.2">
      <c r="A1848" s="6"/>
      <c r="B1848" s="40" t="s">
        <v>14</v>
      </c>
      <c r="C1848" s="24" t="s">
        <v>83</v>
      </c>
      <c r="D1848" s="25"/>
      <c r="E1848" s="26"/>
      <c r="F1848" s="26"/>
      <c r="G1848" s="26"/>
      <c r="H1848" s="26"/>
      <c r="I1848" s="26"/>
      <c r="J1848" s="26"/>
      <c r="K1848" s="26"/>
      <c r="L1848" s="26"/>
      <c r="M1848" s="26"/>
      <c r="N1848" s="26"/>
      <c r="O1848" s="26"/>
      <c r="P1848" s="26"/>
      <c r="Q1848" s="26"/>
      <c r="R1848" s="26"/>
      <c r="S1848" s="26"/>
      <c r="T1848" s="26"/>
      <c r="U1848" s="26"/>
      <c r="V1848" s="26"/>
      <c r="W1848" s="30"/>
      <c r="X1848" s="30"/>
      <c r="Y1848" s="30"/>
      <c r="Z1848" s="30"/>
      <c r="AA1848" s="30"/>
      <c r="AB1848" s="30"/>
      <c r="AC1848" s="30"/>
      <c r="AD1848" s="30"/>
      <c r="AE1848" s="30"/>
      <c r="AF1848" s="30"/>
      <c r="AG1848" s="30"/>
      <c r="AH1848" s="30"/>
      <c r="AI1848" s="30"/>
      <c r="AJ1848" s="30"/>
      <c r="AK1848" s="30"/>
      <c r="AL1848" s="30"/>
      <c r="AM1848" s="30"/>
      <c r="AN1848" s="30"/>
      <c r="AO1848" s="30"/>
      <c r="AP1848" s="30"/>
      <c r="AQ1848" s="30"/>
      <c r="AR1848" s="30"/>
      <c r="AS1848" s="30"/>
      <c r="AT1848" s="30"/>
      <c r="AU1848" s="30"/>
      <c r="AV1848" s="30"/>
      <c r="AW1848" s="30"/>
      <c r="AX1848" s="30"/>
      <c r="AY1848" s="30"/>
      <c r="AZ1848" s="30"/>
      <c r="BA1848" s="30"/>
      <c r="BB1848" s="30"/>
      <c r="BC1848" s="30"/>
      <c r="BD1848" s="30"/>
      <c r="BE1848" s="30"/>
      <c r="BF1848" s="30"/>
      <c r="BG1848" s="30"/>
      <c r="BH1848" s="30"/>
      <c r="BI1848" s="30"/>
      <c r="BJ1848" s="30"/>
      <c r="BK1848" s="30"/>
      <c r="BL1848" s="43"/>
      <c r="BM1848" t="s">
        <v>100</v>
      </c>
    </row>
    <row r="1849" spans="1:65" x14ac:dyDescent="0.2">
      <c r="A1849" s="6"/>
      <c r="B1849" s="40" t="s">
        <v>14</v>
      </c>
      <c r="C1849" s="24" t="s">
        <v>75</v>
      </c>
      <c r="D1849" s="25"/>
      <c r="E1849" s="26"/>
      <c r="F1849" s="26"/>
      <c r="G1849" s="26"/>
      <c r="H1849" s="26"/>
      <c r="I1849" s="26"/>
      <c r="J1849" s="26"/>
      <c r="K1849" s="26"/>
      <c r="L1849" s="26"/>
      <c r="M1849" s="26"/>
      <c r="N1849" s="26"/>
      <c r="O1849" s="26"/>
      <c r="P1849" s="26"/>
      <c r="Q1849" s="26"/>
      <c r="R1849" s="26"/>
      <c r="S1849" s="26"/>
      <c r="T1849" s="26"/>
      <c r="U1849" s="26"/>
      <c r="V1849" s="26"/>
      <c r="W1849" s="26"/>
      <c r="X1849" s="26"/>
      <c r="Y1849" s="26"/>
      <c r="Z1849" s="26"/>
      <c r="AA1849" s="26"/>
      <c r="AB1849" s="26"/>
      <c r="AC1849" s="26"/>
      <c r="AD1849" s="26"/>
      <c r="AE1849" s="26"/>
      <c r="AF1849" s="26"/>
      <c r="AG1849" s="26"/>
      <c r="AH1849" s="26"/>
      <c r="AI1849" s="26"/>
      <c r="AJ1849" s="26"/>
      <c r="AK1849" s="26"/>
      <c r="AL1849" s="26"/>
      <c r="AM1849" s="26"/>
      <c r="AN1849" s="26"/>
      <c r="AO1849" s="26"/>
      <c r="AP1849" s="26"/>
      <c r="AQ1849" s="26"/>
      <c r="AR1849" s="26"/>
      <c r="AS1849" s="26"/>
      <c r="AT1849" s="26"/>
      <c r="AU1849" s="26"/>
      <c r="AV1849" s="26"/>
      <c r="AW1849" s="26"/>
      <c r="AX1849" s="26"/>
      <c r="AY1849" s="26"/>
      <c r="AZ1849" s="26"/>
      <c r="BA1849" s="26"/>
      <c r="BB1849" s="26"/>
      <c r="BC1849" s="26"/>
      <c r="BD1849" s="26"/>
      <c r="BE1849" s="26"/>
      <c r="BF1849" s="26"/>
      <c r="BG1849" s="26"/>
      <c r="BH1849" s="26"/>
      <c r="BI1849" s="26"/>
      <c r="BJ1849" s="26"/>
      <c r="BK1849" s="26"/>
      <c r="BL1849" s="41"/>
      <c r="BM1849" t="s">
        <v>100</v>
      </c>
    </row>
    <row r="1850" spans="1:65" x14ac:dyDescent="0.2">
      <c r="A1850" s="6"/>
      <c r="B1850" s="40" t="s">
        <v>14</v>
      </c>
      <c r="C1850" s="24" t="s">
        <v>79</v>
      </c>
      <c r="D1850" s="25"/>
      <c r="E1850" s="26"/>
      <c r="F1850" s="26"/>
      <c r="G1850" s="26"/>
      <c r="H1850" s="26"/>
      <c r="I1850" s="26"/>
      <c r="J1850" s="26"/>
      <c r="K1850" s="26"/>
      <c r="L1850" s="26"/>
      <c r="M1850" s="26"/>
      <c r="N1850" s="26"/>
      <c r="O1850" s="26"/>
      <c r="P1850" s="26"/>
      <c r="Q1850" s="26"/>
      <c r="R1850" s="26"/>
      <c r="S1850" s="26"/>
      <c r="T1850" s="26"/>
      <c r="U1850" s="26"/>
      <c r="V1850" s="26"/>
      <c r="W1850" s="26"/>
      <c r="X1850" s="26"/>
      <c r="Y1850" s="26"/>
      <c r="Z1850" s="26"/>
      <c r="AA1850" s="26"/>
      <c r="AB1850" s="26"/>
      <c r="AC1850" s="26"/>
      <c r="AD1850" s="26"/>
      <c r="AE1850" s="26"/>
      <c r="AF1850" s="26"/>
      <c r="AG1850" s="26"/>
      <c r="AH1850" s="26"/>
      <c r="AI1850" s="26"/>
      <c r="AJ1850" s="26"/>
      <c r="AK1850" s="26"/>
      <c r="AL1850" s="26"/>
      <c r="AM1850" s="26"/>
      <c r="AN1850" s="26"/>
      <c r="AO1850" s="26"/>
      <c r="AP1850" s="26"/>
      <c r="AQ1850" s="26"/>
      <c r="AR1850" s="26"/>
      <c r="AS1850" s="26"/>
      <c r="AT1850" s="26"/>
      <c r="AU1850" s="26"/>
      <c r="AV1850" s="26"/>
      <c r="AW1850" s="26"/>
      <c r="AX1850" s="26"/>
      <c r="AY1850" s="26"/>
      <c r="AZ1850" s="26"/>
      <c r="BA1850" s="26"/>
      <c r="BB1850" s="26"/>
      <c r="BC1850" s="26"/>
      <c r="BD1850" s="26"/>
      <c r="BE1850" s="26"/>
      <c r="BF1850" s="26"/>
      <c r="BG1850" s="26"/>
      <c r="BH1850" s="26"/>
      <c r="BI1850" s="26"/>
      <c r="BJ1850" s="26"/>
      <c r="BK1850" s="26"/>
      <c r="BL1850" s="41"/>
      <c r="BM1850" t="s">
        <v>100</v>
      </c>
    </row>
    <row r="1851" spans="1:65" x14ac:dyDescent="0.2">
      <c r="A1851" s="6"/>
      <c r="B1851" s="40" t="s">
        <v>14</v>
      </c>
      <c r="C1851" s="24" t="s">
        <v>80</v>
      </c>
      <c r="D1851" s="25"/>
      <c r="E1851" s="26"/>
      <c r="F1851" s="26"/>
      <c r="G1851" s="26"/>
      <c r="H1851" s="26"/>
      <c r="I1851" s="26"/>
      <c r="J1851" s="26"/>
      <c r="K1851" s="26"/>
      <c r="L1851" s="26"/>
      <c r="M1851" s="26"/>
      <c r="N1851" s="26"/>
      <c r="O1851" s="26"/>
      <c r="P1851" s="26"/>
      <c r="Q1851" s="26"/>
      <c r="R1851" s="26"/>
      <c r="S1851" s="26"/>
      <c r="T1851" s="26"/>
      <c r="U1851" s="26"/>
      <c r="V1851" s="26"/>
      <c r="W1851" s="26"/>
      <c r="X1851" s="26"/>
      <c r="Y1851" s="26"/>
      <c r="Z1851" s="26"/>
      <c r="AA1851" s="26"/>
      <c r="AB1851" s="26"/>
      <c r="AC1851" s="26"/>
      <c r="AD1851" s="26"/>
      <c r="AE1851" s="26"/>
      <c r="AF1851" s="26"/>
      <c r="AG1851" s="26"/>
      <c r="AH1851" s="26"/>
      <c r="AI1851" s="26"/>
      <c r="AJ1851" s="26"/>
      <c r="AK1851" s="26"/>
      <c r="AL1851" s="26"/>
      <c r="AM1851" s="26"/>
      <c r="AN1851" s="26"/>
      <c r="AO1851" s="26"/>
      <c r="AP1851" s="26"/>
      <c r="AQ1851" s="26"/>
      <c r="AR1851" s="26"/>
      <c r="AS1851" s="26"/>
      <c r="AT1851" s="26"/>
      <c r="AU1851" s="26"/>
      <c r="AV1851" s="26"/>
      <c r="AW1851" s="26"/>
      <c r="AX1851" s="26"/>
      <c r="AY1851" s="26"/>
      <c r="AZ1851" s="26"/>
      <c r="BA1851" s="26"/>
      <c r="BB1851" s="26"/>
      <c r="BC1851" s="26"/>
      <c r="BD1851" s="26"/>
      <c r="BE1851" s="26"/>
      <c r="BF1851" s="26"/>
      <c r="BG1851" s="26"/>
      <c r="BH1851" s="26"/>
      <c r="BI1851" s="26"/>
      <c r="BJ1851" s="26"/>
      <c r="BK1851" s="26"/>
      <c r="BL1851" s="41"/>
      <c r="BM1851" t="s">
        <v>100</v>
      </c>
    </row>
    <row r="1852" spans="1:65" x14ac:dyDescent="0.2">
      <c r="A1852" s="6"/>
      <c r="B1852" s="40" t="s">
        <v>14</v>
      </c>
      <c r="C1852" s="24" t="s">
        <v>78</v>
      </c>
      <c r="D1852" s="25"/>
      <c r="E1852" s="26"/>
      <c r="F1852" s="26"/>
      <c r="G1852" s="26"/>
      <c r="H1852" s="26"/>
      <c r="I1852" s="26"/>
      <c r="J1852" s="26"/>
      <c r="K1852" s="26"/>
      <c r="L1852" s="26"/>
      <c r="M1852" s="26"/>
      <c r="N1852" s="26"/>
      <c r="O1852" s="26"/>
      <c r="P1852" s="26"/>
      <c r="Q1852" s="26"/>
      <c r="R1852" s="26"/>
      <c r="S1852" s="26"/>
      <c r="T1852" s="26"/>
      <c r="U1852" s="26"/>
      <c r="V1852" s="26"/>
      <c r="W1852" s="26"/>
      <c r="X1852" s="26"/>
      <c r="Y1852" s="26"/>
      <c r="Z1852" s="26"/>
      <c r="AA1852" s="26"/>
      <c r="AB1852" s="26"/>
      <c r="AC1852" s="26"/>
      <c r="AD1852" s="26"/>
      <c r="AE1852" s="26"/>
      <c r="AF1852" s="26"/>
      <c r="AG1852" s="26"/>
      <c r="AH1852" s="26"/>
      <c r="AI1852" s="26"/>
      <c r="AJ1852" s="26"/>
      <c r="AK1852" s="26"/>
      <c r="AL1852" s="26"/>
      <c r="AM1852" s="26"/>
      <c r="AN1852" s="26"/>
      <c r="AO1852" s="26"/>
      <c r="AP1852" s="26"/>
      <c r="AQ1852" s="26"/>
      <c r="AR1852" s="26"/>
      <c r="AS1852" s="26"/>
      <c r="AT1852" s="26"/>
      <c r="AU1852" s="26"/>
      <c r="AV1852" s="26"/>
      <c r="AW1852" s="26"/>
      <c r="AX1852" s="26"/>
      <c r="AY1852" s="26"/>
      <c r="AZ1852" s="26"/>
      <c r="BA1852" s="26"/>
      <c r="BB1852" s="26"/>
      <c r="BC1852" s="26"/>
      <c r="BD1852" s="26"/>
      <c r="BE1852" s="26"/>
      <c r="BF1852" s="26"/>
      <c r="BG1852" s="26"/>
      <c r="BH1852" s="26"/>
      <c r="BI1852" s="26"/>
      <c r="BJ1852" s="26"/>
      <c r="BK1852" s="26"/>
      <c r="BL1852" s="41"/>
      <c r="BM1852" t="s">
        <v>100</v>
      </c>
    </row>
    <row r="1853" spans="1:65" x14ac:dyDescent="0.2">
      <c r="A1853" s="6"/>
      <c r="B1853" s="40" t="s">
        <v>14</v>
      </c>
      <c r="C1853" s="31" t="s">
        <v>5</v>
      </c>
      <c r="D1853" s="27">
        <v>7</v>
      </c>
      <c r="E1853" s="28">
        <v>15</v>
      </c>
      <c r="F1853" s="28">
        <v>15</v>
      </c>
      <c r="G1853" s="28">
        <v>24</v>
      </c>
      <c r="H1853" s="28">
        <v>24</v>
      </c>
      <c r="I1853" s="28">
        <v>25</v>
      </c>
      <c r="J1853" s="28">
        <v>25</v>
      </c>
      <c r="K1853" s="28">
        <v>33</v>
      </c>
      <c r="L1853" s="28">
        <v>40</v>
      </c>
      <c r="M1853" s="28">
        <v>42</v>
      </c>
      <c r="N1853" s="28">
        <v>53</v>
      </c>
      <c r="O1853" s="28">
        <v>175</v>
      </c>
      <c r="P1853" s="28">
        <v>455</v>
      </c>
      <c r="Q1853" s="28">
        <v>582</v>
      </c>
      <c r="R1853" s="28">
        <v>629</v>
      </c>
      <c r="S1853" s="28">
        <v>744.5</v>
      </c>
      <c r="T1853" s="28">
        <v>749</v>
      </c>
      <c r="U1853" s="28">
        <v>738.4</v>
      </c>
      <c r="V1853" s="28">
        <v>778.5</v>
      </c>
      <c r="W1853" s="28">
        <v>908.5</v>
      </c>
      <c r="X1853" s="28">
        <v>908.5</v>
      </c>
      <c r="Y1853" s="28">
        <v>934.2</v>
      </c>
      <c r="Z1853" s="28">
        <v>959.90000000000009</v>
      </c>
      <c r="AA1853" s="28">
        <v>985.60000000000014</v>
      </c>
      <c r="AB1853" s="28">
        <v>1011.3000000000002</v>
      </c>
      <c r="AC1853" s="28">
        <v>1037.0000000000002</v>
      </c>
      <c r="AD1853" s="28">
        <v>1155.6000000000001</v>
      </c>
      <c r="AE1853" s="28">
        <v>1274.2</v>
      </c>
      <c r="AF1853" s="28">
        <v>1392.8</v>
      </c>
      <c r="AG1853" s="28">
        <v>1511.3999999999999</v>
      </c>
      <c r="AH1853" s="28">
        <v>1629.9999999999998</v>
      </c>
      <c r="AI1853" s="28">
        <v>1587.1999999999998</v>
      </c>
      <c r="AJ1853" s="28">
        <v>1544.3999999999999</v>
      </c>
      <c r="AK1853" s="28">
        <v>1501.6</v>
      </c>
      <c r="AL1853" s="28">
        <v>1458.8</v>
      </c>
      <c r="AM1853" s="28">
        <v>1416</v>
      </c>
      <c r="AN1853" s="28">
        <v>1485.4</v>
      </c>
      <c r="AO1853" s="28">
        <v>1554.8000000000002</v>
      </c>
      <c r="AP1853" s="28">
        <v>1624.2000000000003</v>
      </c>
      <c r="AQ1853" s="28">
        <v>1693.6000000000004</v>
      </c>
      <c r="AR1853" s="28">
        <v>1763.0000000000005</v>
      </c>
      <c r="AS1853" s="28">
        <v>1763.0000000000005</v>
      </c>
      <c r="AT1853" s="28">
        <v>1763.0000000000005</v>
      </c>
      <c r="AU1853" s="28">
        <v>1763.0000000000005</v>
      </c>
      <c r="AV1853" s="28">
        <v>1763.0000000000005</v>
      </c>
      <c r="AW1853" s="28">
        <v>1763.0000000000005</v>
      </c>
      <c r="AX1853" s="28">
        <v>1763.0000000000005</v>
      </c>
      <c r="AY1853" s="28">
        <v>1763.0000000000005</v>
      </c>
      <c r="AZ1853" s="28">
        <v>1763.0000000000005</v>
      </c>
      <c r="BA1853" s="28">
        <v>1763.0000000000005</v>
      </c>
      <c r="BB1853" s="28">
        <v>1763.0000000000005</v>
      </c>
      <c r="BC1853" s="28">
        <v>1763.0000000000005</v>
      </c>
      <c r="BD1853" s="28">
        <v>1763.0000000000005</v>
      </c>
      <c r="BE1853" s="28">
        <v>1763.0000000000005</v>
      </c>
      <c r="BF1853" s="28">
        <v>1763.0000000000005</v>
      </c>
      <c r="BG1853" s="28">
        <v>1763.0000000000005</v>
      </c>
      <c r="BH1853" s="28">
        <v>1763.0000000000005</v>
      </c>
      <c r="BI1853" s="28">
        <v>1763.0000000000005</v>
      </c>
      <c r="BJ1853" s="28">
        <v>1763.0000000000005</v>
      </c>
      <c r="BK1853" s="28">
        <v>1763.0000000000005</v>
      </c>
      <c r="BL1853" s="42">
        <v>1763.0000000000005</v>
      </c>
      <c r="BM1853" t="s">
        <v>100</v>
      </c>
    </row>
    <row r="1854" spans="1:65" x14ac:dyDescent="0.2">
      <c r="A1854" s="6"/>
      <c r="B1854" s="40" t="s">
        <v>14</v>
      </c>
      <c r="C1854" s="24" t="s">
        <v>74</v>
      </c>
      <c r="D1854" s="35">
        <v>7</v>
      </c>
      <c r="E1854" s="29">
        <v>15</v>
      </c>
      <c r="F1854" s="29">
        <v>15</v>
      </c>
      <c r="G1854" s="29">
        <v>24</v>
      </c>
      <c r="H1854" s="29">
        <v>24</v>
      </c>
      <c r="I1854" s="29">
        <v>25</v>
      </c>
      <c r="J1854" s="29">
        <v>25</v>
      </c>
      <c r="K1854" s="29">
        <v>33</v>
      </c>
      <c r="L1854" s="29">
        <v>40</v>
      </c>
      <c r="M1854" s="29">
        <v>42</v>
      </c>
      <c r="N1854" s="29">
        <v>53</v>
      </c>
      <c r="O1854" s="29">
        <v>175</v>
      </c>
      <c r="P1854" s="29">
        <v>455</v>
      </c>
      <c r="Q1854" s="29">
        <v>582</v>
      </c>
      <c r="R1854" s="29">
        <v>629</v>
      </c>
      <c r="S1854" s="29">
        <v>744.5</v>
      </c>
      <c r="T1854" s="29">
        <v>749</v>
      </c>
      <c r="U1854" s="29">
        <v>738.4</v>
      </c>
      <c r="V1854" s="29">
        <v>778.5</v>
      </c>
      <c r="W1854" s="29">
        <v>908.5</v>
      </c>
      <c r="X1854" s="26">
        <v>444</v>
      </c>
      <c r="Y1854" s="26">
        <v>0</v>
      </c>
      <c r="Z1854" s="26">
        <v>0</v>
      </c>
      <c r="AA1854" s="26">
        <v>0</v>
      </c>
      <c r="AB1854" s="26">
        <v>0</v>
      </c>
      <c r="AC1854" s="26">
        <v>1037</v>
      </c>
      <c r="AD1854" s="26">
        <v>0</v>
      </c>
      <c r="AE1854" s="26">
        <v>0</v>
      </c>
      <c r="AF1854" s="26">
        <v>0</v>
      </c>
      <c r="AG1854" s="26">
        <v>0</v>
      </c>
      <c r="AH1854" s="26">
        <v>1630</v>
      </c>
      <c r="AI1854" s="26"/>
      <c r="AJ1854" s="26"/>
      <c r="AK1854" s="26"/>
      <c r="AL1854" s="26"/>
      <c r="AM1854" s="26">
        <v>1416</v>
      </c>
      <c r="AN1854" s="26"/>
      <c r="AO1854" s="26"/>
      <c r="AP1854" s="26"/>
      <c r="AQ1854" s="26"/>
      <c r="AR1854" s="26">
        <v>1763</v>
      </c>
      <c r="AS1854" s="26"/>
      <c r="AT1854" s="26"/>
      <c r="AU1854" s="26"/>
      <c r="AV1854" s="26"/>
      <c r="AW1854" s="26"/>
      <c r="AX1854" s="26"/>
      <c r="AY1854" s="26"/>
      <c r="AZ1854" s="26"/>
      <c r="BA1854" s="26"/>
      <c r="BB1854" s="26"/>
      <c r="BC1854" s="26"/>
      <c r="BD1854" s="26"/>
      <c r="BE1854" s="26"/>
      <c r="BF1854" s="26"/>
      <c r="BG1854" s="26"/>
      <c r="BH1854" s="26"/>
      <c r="BI1854" s="26"/>
      <c r="BJ1854" s="26"/>
      <c r="BK1854" s="26"/>
      <c r="BL1854" s="41"/>
      <c r="BM1854" t="s">
        <v>100</v>
      </c>
    </row>
    <row r="1855" spans="1:65" x14ac:dyDescent="0.2">
      <c r="A1855" s="6"/>
      <c r="B1855" s="40" t="s">
        <v>14</v>
      </c>
      <c r="C1855" s="24" t="s">
        <v>83</v>
      </c>
      <c r="D1855" s="25"/>
      <c r="E1855" s="26"/>
      <c r="F1855" s="26"/>
      <c r="G1855" s="26"/>
      <c r="H1855" s="26"/>
      <c r="I1855" s="26"/>
      <c r="J1855" s="26"/>
      <c r="K1855" s="26"/>
      <c r="L1855" s="26"/>
      <c r="M1855" s="26"/>
      <c r="N1855" s="26"/>
      <c r="O1855" s="26"/>
      <c r="P1855" s="26"/>
      <c r="Q1855" s="26"/>
      <c r="R1855" s="26"/>
      <c r="S1855" s="26"/>
      <c r="T1855" s="26"/>
      <c r="U1855" s="26"/>
      <c r="V1855" s="26"/>
      <c r="W1855" s="30"/>
      <c r="X1855" s="30"/>
      <c r="Y1855" s="30">
        <v>25.7</v>
      </c>
      <c r="Z1855" s="30">
        <v>25.7</v>
      </c>
      <c r="AA1855" s="30">
        <v>25.7</v>
      </c>
      <c r="AB1855" s="30">
        <v>25.7</v>
      </c>
      <c r="AC1855" s="30">
        <v>25.7</v>
      </c>
      <c r="AD1855" s="30">
        <v>118.59999999999995</v>
      </c>
      <c r="AE1855" s="30">
        <v>118.59999999999995</v>
      </c>
      <c r="AF1855" s="30">
        <v>118.59999999999995</v>
      </c>
      <c r="AG1855" s="30">
        <v>118.59999999999995</v>
      </c>
      <c r="AH1855" s="30">
        <v>118.59999999999995</v>
      </c>
      <c r="AI1855" s="30">
        <v>-42.799999999999955</v>
      </c>
      <c r="AJ1855" s="30">
        <v>-42.799999999999955</v>
      </c>
      <c r="AK1855" s="30">
        <v>-42.799999999999955</v>
      </c>
      <c r="AL1855" s="30">
        <v>-42.799999999999955</v>
      </c>
      <c r="AM1855" s="30">
        <v>-42.799999999999955</v>
      </c>
      <c r="AN1855" s="30">
        <v>69.400000000000006</v>
      </c>
      <c r="AO1855" s="30">
        <v>69.400000000000006</v>
      </c>
      <c r="AP1855" s="30">
        <v>69.400000000000006</v>
      </c>
      <c r="AQ1855" s="30">
        <v>69.400000000000006</v>
      </c>
      <c r="AR1855" s="30">
        <v>69.400000000000006</v>
      </c>
      <c r="AS1855" s="30"/>
      <c r="AT1855" s="30"/>
      <c r="AU1855" s="30"/>
      <c r="AV1855" s="30"/>
      <c r="AW1855" s="30"/>
      <c r="AX1855" s="30"/>
      <c r="AY1855" s="30"/>
      <c r="AZ1855" s="30"/>
      <c r="BA1855" s="30"/>
      <c r="BB1855" s="30"/>
      <c r="BC1855" s="30"/>
      <c r="BD1855" s="30"/>
      <c r="BE1855" s="30"/>
      <c r="BF1855" s="30"/>
      <c r="BG1855" s="30"/>
      <c r="BH1855" s="30"/>
      <c r="BI1855" s="30"/>
      <c r="BJ1855" s="30"/>
      <c r="BK1855" s="30"/>
      <c r="BL1855" s="43"/>
      <c r="BM1855" t="s">
        <v>100</v>
      </c>
    </row>
    <row r="1856" spans="1:65" x14ac:dyDescent="0.2">
      <c r="A1856" s="6"/>
      <c r="B1856" s="40" t="s">
        <v>14</v>
      </c>
      <c r="C1856" s="24" t="s">
        <v>75</v>
      </c>
      <c r="D1856" s="25"/>
      <c r="E1856" s="26"/>
      <c r="F1856" s="26"/>
      <c r="G1856" s="26"/>
      <c r="H1856" s="26"/>
      <c r="I1856" s="26"/>
      <c r="J1856" s="26"/>
      <c r="K1856" s="26"/>
      <c r="L1856" s="26"/>
      <c r="M1856" s="26"/>
      <c r="N1856" s="26"/>
      <c r="O1856" s="26"/>
      <c r="P1856" s="26"/>
      <c r="Q1856" s="26"/>
      <c r="R1856" s="26"/>
      <c r="S1856" s="26"/>
      <c r="T1856" s="26"/>
      <c r="U1856" s="26"/>
      <c r="V1856" s="26"/>
      <c r="W1856" s="26"/>
      <c r="X1856" s="26"/>
      <c r="Y1856" s="26"/>
      <c r="Z1856" s="26"/>
      <c r="AA1856" s="26"/>
      <c r="AB1856" s="26"/>
      <c r="AC1856" s="26"/>
      <c r="AD1856" s="26"/>
      <c r="AE1856" s="26"/>
      <c r="AF1856" s="26"/>
      <c r="AG1856" s="26"/>
      <c r="AH1856" s="26"/>
      <c r="AI1856" s="26"/>
      <c r="AJ1856" s="26"/>
      <c r="AK1856" s="26"/>
      <c r="AL1856" s="26"/>
      <c r="AM1856" s="26"/>
      <c r="AN1856" s="26"/>
      <c r="AO1856" s="26"/>
      <c r="AP1856" s="26"/>
      <c r="AQ1856" s="26"/>
      <c r="AR1856" s="26"/>
      <c r="AS1856" s="26"/>
      <c r="AT1856" s="26"/>
      <c r="AU1856" s="26"/>
      <c r="AV1856" s="26"/>
      <c r="AW1856" s="26"/>
      <c r="AX1856" s="26"/>
      <c r="AY1856" s="26"/>
      <c r="AZ1856" s="26"/>
      <c r="BA1856" s="26"/>
      <c r="BB1856" s="26"/>
      <c r="BC1856" s="26"/>
      <c r="BD1856" s="26"/>
      <c r="BE1856" s="26"/>
      <c r="BF1856" s="26"/>
      <c r="BG1856" s="26"/>
      <c r="BH1856" s="26"/>
      <c r="BI1856" s="26"/>
      <c r="BJ1856" s="26"/>
      <c r="BK1856" s="26"/>
      <c r="BL1856" s="41"/>
      <c r="BM1856" t="s">
        <v>100</v>
      </c>
    </row>
    <row r="1857" spans="1:65" x14ac:dyDescent="0.2">
      <c r="A1857" s="6"/>
      <c r="B1857" s="40" t="s">
        <v>14</v>
      </c>
      <c r="C1857" s="24" t="s">
        <v>79</v>
      </c>
      <c r="D1857" s="25"/>
      <c r="E1857" s="26"/>
      <c r="F1857" s="26"/>
      <c r="G1857" s="26"/>
      <c r="H1857" s="26"/>
      <c r="I1857" s="26"/>
      <c r="J1857" s="26"/>
      <c r="K1857" s="26"/>
      <c r="L1857" s="26"/>
      <c r="M1857" s="26"/>
      <c r="N1857" s="26"/>
      <c r="O1857" s="26"/>
      <c r="P1857" s="26"/>
      <c r="Q1857" s="26"/>
      <c r="R1857" s="26"/>
      <c r="S1857" s="26"/>
      <c r="T1857" s="26"/>
      <c r="U1857" s="26"/>
      <c r="V1857" s="26"/>
      <c r="W1857" s="26"/>
      <c r="X1857" s="26"/>
      <c r="Y1857" s="26"/>
      <c r="Z1857" s="26"/>
      <c r="AA1857" s="26"/>
      <c r="AB1857" s="26"/>
      <c r="AC1857" s="26"/>
      <c r="AD1857" s="26"/>
      <c r="AE1857" s="26"/>
      <c r="AF1857" s="26"/>
      <c r="AG1857" s="26"/>
      <c r="AH1857" s="26"/>
      <c r="AI1857" s="26"/>
      <c r="AJ1857" s="26"/>
      <c r="AK1857" s="26"/>
      <c r="AL1857" s="26"/>
      <c r="AM1857" s="26"/>
      <c r="AN1857" s="26"/>
      <c r="AO1857" s="26"/>
      <c r="AP1857" s="26"/>
      <c r="AQ1857" s="26"/>
      <c r="AR1857" s="26"/>
      <c r="AS1857" s="26"/>
      <c r="AT1857" s="26"/>
      <c r="AU1857" s="26"/>
      <c r="AV1857" s="26"/>
      <c r="AW1857" s="26"/>
      <c r="AX1857" s="26"/>
      <c r="AY1857" s="26"/>
      <c r="AZ1857" s="26"/>
      <c r="BA1857" s="26"/>
      <c r="BB1857" s="26"/>
      <c r="BC1857" s="26"/>
      <c r="BD1857" s="26"/>
      <c r="BE1857" s="26"/>
      <c r="BF1857" s="26"/>
      <c r="BG1857" s="26"/>
      <c r="BH1857" s="26"/>
      <c r="BI1857" s="26"/>
      <c r="BJ1857" s="26"/>
      <c r="BK1857" s="26"/>
      <c r="BL1857" s="41"/>
      <c r="BM1857" t="s">
        <v>100</v>
      </c>
    </row>
    <row r="1858" spans="1:65" x14ac:dyDescent="0.2">
      <c r="A1858" s="6"/>
      <c r="B1858" s="40" t="s">
        <v>14</v>
      </c>
      <c r="C1858" s="24" t="s">
        <v>80</v>
      </c>
      <c r="D1858" s="25"/>
      <c r="E1858" s="26"/>
      <c r="F1858" s="26"/>
      <c r="G1858" s="26"/>
      <c r="H1858" s="26"/>
      <c r="I1858" s="26"/>
      <c r="J1858" s="26"/>
      <c r="K1858" s="26"/>
      <c r="L1858" s="26"/>
      <c r="M1858" s="26"/>
      <c r="N1858" s="26"/>
      <c r="O1858" s="26"/>
      <c r="P1858" s="26"/>
      <c r="Q1858" s="26"/>
      <c r="R1858" s="26"/>
      <c r="S1858" s="26"/>
      <c r="T1858" s="26"/>
      <c r="U1858" s="26"/>
      <c r="V1858" s="26"/>
      <c r="W1858" s="26"/>
      <c r="X1858" s="26"/>
      <c r="Y1858" s="26"/>
      <c r="Z1858" s="26"/>
      <c r="AA1858" s="26"/>
      <c r="AB1858" s="26"/>
      <c r="AC1858" s="26"/>
      <c r="AD1858" s="26"/>
      <c r="AE1858" s="26"/>
      <c r="AF1858" s="26"/>
      <c r="AG1858" s="26"/>
      <c r="AH1858" s="26"/>
      <c r="AI1858" s="26"/>
      <c r="AJ1858" s="26"/>
      <c r="AK1858" s="26"/>
      <c r="AL1858" s="26"/>
      <c r="AM1858" s="26"/>
      <c r="AN1858" s="26"/>
      <c r="AO1858" s="26"/>
      <c r="AP1858" s="26"/>
      <c r="AQ1858" s="26"/>
      <c r="AR1858" s="26"/>
      <c r="AS1858" s="26"/>
      <c r="AT1858" s="26"/>
      <c r="AU1858" s="26"/>
      <c r="AV1858" s="26"/>
      <c r="AW1858" s="26"/>
      <c r="AX1858" s="26"/>
      <c r="AY1858" s="26"/>
      <c r="AZ1858" s="26"/>
      <c r="BA1858" s="26"/>
      <c r="BB1858" s="26"/>
      <c r="BC1858" s="26"/>
      <c r="BD1858" s="26"/>
      <c r="BE1858" s="26"/>
      <c r="BF1858" s="26"/>
      <c r="BG1858" s="26"/>
      <c r="BH1858" s="26"/>
      <c r="BI1858" s="26"/>
      <c r="BJ1858" s="26"/>
      <c r="BK1858" s="26"/>
      <c r="BL1858" s="41"/>
      <c r="BM1858" t="s">
        <v>100</v>
      </c>
    </row>
    <row r="1859" spans="1:65" x14ac:dyDescent="0.2">
      <c r="A1859" s="6"/>
      <c r="B1859" s="40" t="s">
        <v>14</v>
      </c>
      <c r="C1859" s="24" t="s">
        <v>78</v>
      </c>
      <c r="D1859" s="25"/>
      <c r="E1859" s="26"/>
      <c r="F1859" s="26"/>
      <c r="G1859" s="26"/>
      <c r="H1859" s="26"/>
      <c r="I1859" s="26"/>
      <c r="J1859" s="26"/>
      <c r="K1859" s="26"/>
      <c r="L1859" s="26"/>
      <c r="M1859" s="26"/>
      <c r="N1859" s="26"/>
      <c r="O1859" s="26"/>
      <c r="P1859" s="26"/>
      <c r="Q1859" s="26"/>
      <c r="R1859" s="26"/>
      <c r="S1859" s="26"/>
      <c r="T1859" s="26"/>
      <c r="U1859" s="26"/>
      <c r="V1859" s="26"/>
      <c r="W1859" s="26"/>
      <c r="X1859" s="26"/>
      <c r="Y1859" s="26"/>
      <c r="Z1859" s="26"/>
      <c r="AA1859" s="26"/>
      <c r="AB1859" s="26"/>
      <c r="AC1859" s="26"/>
      <c r="AD1859" s="26"/>
      <c r="AE1859" s="26"/>
      <c r="AF1859" s="26"/>
      <c r="AG1859" s="26"/>
      <c r="AH1859" s="26"/>
      <c r="AI1859" s="26"/>
      <c r="AJ1859" s="26"/>
      <c r="AK1859" s="26"/>
      <c r="AL1859" s="26"/>
      <c r="AM1859" s="26"/>
      <c r="AN1859" s="26"/>
      <c r="AO1859" s="26"/>
      <c r="AP1859" s="26"/>
      <c r="AQ1859" s="26"/>
      <c r="AR1859" s="26"/>
      <c r="AS1859" s="26"/>
      <c r="AT1859" s="26"/>
      <c r="AU1859" s="26"/>
      <c r="AV1859" s="26"/>
      <c r="AW1859" s="26"/>
      <c r="AX1859" s="26"/>
      <c r="AY1859" s="26"/>
      <c r="AZ1859" s="26"/>
      <c r="BA1859" s="26"/>
      <c r="BB1859" s="26"/>
      <c r="BC1859" s="26"/>
      <c r="BD1859" s="26"/>
      <c r="BE1859" s="26"/>
      <c r="BF1859" s="26"/>
      <c r="BG1859" s="26"/>
      <c r="BH1859" s="26"/>
      <c r="BI1859" s="26"/>
      <c r="BJ1859" s="26"/>
      <c r="BK1859" s="26"/>
      <c r="BL1859" s="41"/>
      <c r="BM1859" t="s">
        <v>100</v>
      </c>
    </row>
    <row r="1860" spans="1:65" x14ac:dyDescent="0.2">
      <c r="A1860" s="6"/>
      <c r="B1860" s="40" t="s">
        <v>14</v>
      </c>
      <c r="C1860" s="31" t="s">
        <v>47</v>
      </c>
      <c r="D1860" s="27">
        <v>9</v>
      </c>
      <c r="E1860" s="28">
        <v>12</v>
      </c>
      <c r="F1860" s="28">
        <v>14</v>
      </c>
      <c r="G1860" s="28">
        <v>17</v>
      </c>
      <c r="H1860" s="28">
        <v>24</v>
      </c>
      <c r="I1860" s="28">
        <v>30</v>
      </c>
      <c r="J1860" s="28">
        <v>32</v>
      </c>
      <c r="K1860" s="28">
        <v>40</v>
      </c>
      <c r="L1860" s="28">
        <v>52</v>
      </c>
      <c r="M1860" s="28">
        <v>68</v>
      </c>
      <c r="N1860" s="28">
        <v>81</v>
      </c>
      <c r="O1860" s="28">
        <v>102</v>
      </c>
      <c r="P1860" s="28">
        <v>128</v>
      </c>
      <c r="Q1860" s="28">
        <v>153</v>
      </c>
      <c r="R1860" s="28">
        <v>187</v>
      </c>
      <c r="S1860" s="28">
        <v>216</v>
      </c>
      <c r="T1860" s="28">
        <v>225</v>
      </c>
      <c r="U1860" s="28">
        <v>229.2</v>
      </c>
      <c r="V1860" s="28">
        <v>225.5</v>
      </c>
      <c r="W1860" s="28">
        <v>233.2</v>
      </c>
      <c r="X1860" s="28">
        <v>593</v>
      </c>
      <c r="Y1860" s="28">
        <v>622.6</v>
      </c>
      <c r="Z1860" s="28">
        <v>652.20000000000005</v>
      </c>
      <c r="AA1860" s="28">
        <v>681.80000000000007</v>
      </c>
      <c r="AB1860" s="28">
        <v>711.40000000000009</v>
      </c>
      <c r="AC1860" s="28">
        <v>741.00000000000011</v>
      </c>
      <c r="AD1860" s="28">
        <v>741.00000000000011</v>
      </c>
      <c r="AE1860" s="28">
        <v>741.00000000000011</v>
      </c>
      <c r="AF1860" s="28">
        <v>741.00000000000011</v>
      </c>
      <c r="AG1860" s="28">
        <v>741.00000000000011</v>
      </c>
      <c r="AH1860" s="28">
        <v>741.00000000000011</v>
      </c>
      <c r="AI1860" s="28">
        <v>722.60000000000014</v>
      </c>
      <c r="AJ1860" s="28">
        <v>704.20000000000016</v>
      </c>
      <c r="AK1860" s="28">
        <v>685.80000000000018</v>
      </c>
      <c r="AL1860" s="28">
        <v>667.4000000000002</v>
      </c>
      <c r="AM1860" s="28">
        <v>649.00000000000023</v>
      </c>
      <c r="AN1860" s="28">
        <v>660.60000000000014</v>
      </c>
      <c r="AO1860" s="28">
        <v>672.2</v>
      </c>
      <c r="AP1860" s="28">
        <v>683.8</v>
      </c>
      <c r="AQ1860" s="28">
        <v>695.39999999999986</v>
      </c>
      <c r="AR1860" s="28">
        <v>706.99999999999977</v>
      </c>
      <c r="AS1860" s="28">
        <v>706.99999999999977</v>
      </c>
      <c r="AT1860" s="28">
        <v>706.99999999999977</v>
      </c>
      <c r="AU1860" s="28">
        <v>706.99999999999977</v>
      </c>
      <c r="AV1860" s="28">
        <v>706.99999999999977</v>
      </c>
      <c r="AW1860" s="28">
        <v>706.99999999999977</v>
      </c>
      <c r="AX1860" s="28">
        <v>706.99999999999977</v>
      </c>
      <c r="AY1860" s="28">
        <v>706.99999999999977</v>
      </c>
      <c r="AZ1860" s="28">
        <v>706.99999999999977</v>
      </c>
      <c r="BA1860" s="28">
        <v>706.99999999999977</v>
      </c>
      <c r="BB1860" s="28">
        <v>706.99999999999977</v>
      </c>
      <c r="BC1860" s="28">
        <v>706.99999999999977</v>
      </c>
      <c r="BD1860" s="28">
        <v>706.99999999999977</v>
      </c>
      <c r="BE1860" s="28">
        <v>706.99999999999977</v>
      </c>
      <c r="BF1860" s="28">
        <v>706.99999999999977</v>
      </c>
      <c r="BG1860" s="28">
        <v>706.99999999999977</v>
      </c>
      <c r="BH1860" s="28">
        <v>706.99999999999977</v>
      </c>
      <c r="BI1860" s="28">
        <v>706.99999999999977</v>
      </c>
      <c r="BJ1860" s="28">
        <v>706.99999999999977</v>
      </c>
      <c r="BK1860" s="28">
        <v>706.99999999999977</v>
      </c>
      <c r="BL1860" s="42">
        <v>706.99999999999977</v>
      </c>
      <c r="BM1860" t="s">
        <v>100</v>
      </c>
    </row>
    <row r="1861" spans="1:65" x14ac:dyDescent="0.2">
      <c r="A1861" s="6"/>
      <c r="B1861" s="40" t="s">
        <v>14</v>
      </c>
      <c r="C1861" s="24" t="s">
        <v>74</v>
      </c>
      <c r="D1861" s="35">
        <v>9</v>
      </c>
      <c r="E1861" s="29">
        <v>12</v>
      </c>
      <c r="F1861" s="29">
        <v>14</v>
      </c>
      <c r="G1861" s="29">
        <v>17</v>
      </c>
      <c r="H1861" s="29">
        <v>24</v>
      </c>
      <c r="I1861" s="29">
        <v>30</v>
      </c>
      <c r="J1861" s="29">
        <v>32</v>
      </c>
      <c r="K1861" s="29">
        <v>40</v>
      </c>
      <c r="L1861" s="29">
        <v>52</v>
      </c>
      <c r="M1861" s="29">
        <v>68</v>
      </c>
      <c r="N1861" s="29">
        <v>81</v>
      </c>
      <c r="O1861" s="29">
        <v>102</v>
      </c>
      <c r="P1861" s="29">
        <v>128</v>
      </c>
      <c r="Q1861" s="29">
        <v>153</v>
      </c>
      <c r="R1861" s="29">
        <v>187</v>
      </c>
      <c r="S1861" s="29">
        <v>216</v>
      </c>
      <c r="T1861" s="29">
        <v>225</v>
      </c>
      <c r="U1861" s="29">
        <v>229.2</v>
      </c>
      <c r="V1861" s="29">
        <v>225.5</v>
      </c>
      <c r="W1861" s="29">
        <v>233.2</v>
      </c>
      <c r="X1861" s="26">
        <v>593</v>
      </c>
      <c r="Y1861" s="26">
        <v>0</v>
      </c>
      <c r="Z1861" s="26">
        <v>0</v>
      </c>
      <c r="AA1861" s="26">
        <v>0</v>
      </c>
      <c r="AB1861" s="26">
        <v>0</v>
      </c>
      <c r="AC1861" s="26">
        <v>741</v>
      </c>
      <c r="AD1861" s="26">
        <v>0</v>
      </c>
      <c r="AE1861" s="26">
        <v>0</v>
      </c>
      <c r="AF1861" s="26">
        <v>0</v>
      </c>
      <c r="AG1861" s="26">
        <v>0</v>
      </c>
      <c r="AH1861" s="26">
        <v>741</v>
      </c>
      <c r="AI1861" s="26"/>
      <c r="AJ1861" s="26"/>
      <c r="AK1861" s="26"/>
      <c r="AL1861" s="26"/>
      <c r="AM1861" s="26">
        <v>649</v>
      </c>
      <c r="AN1861" s="26"/>
      <c r="AO1861" s="26"/>
      <c r="AP1861" s="26"/>
      <c r="AQ1861" s="26"/>
      <c r="AR1861" s="26">
        <v>707</v>
      </c>
      <c r="AS1861" s="26"/>
      <c r="AT1861" s="26"/>
      <c r="AU1861" s="26"/>
      <c r="AV1861" s="26"/>
      <c r="AW1861" s="26"/>
      <c r="AX1861" s="26"/>
      <c r="AY1861" s="26"/>
      <c r="AZ1861" s="26"/>
      <c r="BA1861" s="26"/>
      <c r="BB1861" s="26"/>
      <c r="BC1861" s="26"/>
      <c r="BD1861" s="26"/>
      <c r="BE1861" s="26"/>
      <c r="BF1861" s="26"/>
      <c r="BG1861" s="26"/>
      <c r="BH1861" s="26"/>
      <c r="BI1861" s="26"/>
      <c r="BJ1861" s="26"/>
      <c r="BK1861" s="26"/>
      <c r="BL1861" s="41"/>
      <c r="BM1861" t="s">
        <v>100</v>
      </c>
    </row>
    <row r="1862" spans="1:65" x14ac:dyDescent="0.2">
      <c r="A1862" s="6"/>
      <c r="B1862" s="40" t="s">
        <v>14</v>
      </c>
      <c r="C1862" s="24" t="s">
        <v>83</v>
      </c>
      <c r="D1862" s="25"/>
      <c r="E1862" s="26"/>
      <c r="F1862" s="26"/>
      <c r="G1862" s="26"/>
      <c r="H1862" s="26"/>
      <c r="I1862" s="26"/>
      <c r="J1862" s="26"/>
      <c r="K1862" s="26"/>
      <c r="L1862" s="26"/>
      <c r="M1862" s="26"/>
      <c r="N1862" s="26"/>
      <c r="O1862" s="26"/>
      <c r="P1862" s="26"/>
      <c r="Q1862" s="26"/>
      <c r="R1862" s="26"/>
      <c r="S1862" s="26"/>
      <c r="T1862" s="26"/>
      <c r="U1862" s="26"/>
      <c r="V1862" s="26"/>
      <c r="W1862" s="30"/>
      <c r="X1862" s="30">
        <v>359.8</v>
      </c>
      <c r="Y1862" s="30">
        <v>29.6</v>
      </c>
      <c r="Z1862" s="30">
        <v>29.6</v>
      </c>
      <c r="AA1862" s="30">
        <v>29.6</v>
      </c>
      <c r="AB1862" s="30">
        <v>29.6</v>
      </c>
      <c r="AC1862" s="30">
        <v>29.6</v>
      </c>
      <c r="AD1862" s="30">
        <v>-2.2737367544323207E-14</v>
      </c>
      <c r="AE1862" s="30">
        <v>-2.2737367544323207E-14</v>
      </c>
      <c r="AF1862" s="30">
        <v>-2.2737367544323207E-14</v>
      </c>
      <c r="AG1862" s="30">
        <v>-2.2737367544323207E-14</v>
      </c>
      <c r="AH1862" s="30">
        <v>-2.2737367544323207E-14</v>
      </c>
      <c r="AI1862" s="30">
        <v>-18.400000000000023</v>
      </c>
      <c r="AJ1862" s="30">
        <v>-18.400000000000023</v>
      </c>
      <c r="AK1862" s="30">
        <v>-18.400000000000023</v>
      </c>
      <c r="AL1862" s="30">
        <v>-18.400000000000023</v>
      </c>
      <c r="AM1862" s="30">
        <v>-18.400000000000023</v>
      </c>
      <c r="AN1862" s="30">
        <v>11.599999999999955</v>
      </c>
      <c r="AO1862" s="30">
        <v>11.599999999999955</v>
      </c>
      <c r="AP1862" s="30">
        <v>11.599999999999955</v>
      </c>
      <c r="AQ1862" s="30">
        <v>11.599999999999955</v>
      </c>
      <c r="AR1862" s="30">
        <v>11.599999999999955</v>
      </c>
      <c r="AS1862" s="30"/>
      <c r="AT1862" s="30"/>
      <c r="AU1862" s="30"/>
      <c r="AV1862" s="30"/>
      <c r="AW1862" s="30"/>
      <c r="AX1862" s="30"/>
      <c r="AY1862" s="30"/>
      <c r="AZ1862" s="30"/>
      <c r="BA1862" s="30"/>
      <c r="BB1862" s="30"/>
      <c r="BC1862" s="30"/>
      <c r="BD1862" s="30"/>
      <c r="BE1862" s="30"/>
      <c r="BF1862" s="30"/>
      <c r="BG1862" s="30"/>
      <c r="BH1862" s="30"/>
      <c r="BI1862" s="30"/>
      <c r="BJ1862" s="30"/>
      <c r="BK1862" s="30"/>
      <c r="BL1862" s="43"/>
      <c r="BM1862" t="s">
        <v>100</v>
      </c>
    </row>
    <row r="1863" spans="1:65" x14ac:dyDescent="0.2">
      <c r="A1863" s="6"/>
      <c r="B1863" s="40" t="s">
        <v>14</v>
      </c>
      <c r="C1863" s="24" t="s">
        <v>75</v>
      </c>
      <c r="D1863" s="25"/>
      <c r="E1863" s="26"/>
      <c r="F1863" s="26"/>
      <c r="G1863" s="26"/>
      <c r="H1863" s="26"/>
      <c r="I1863" s="26"/>
      <c r="J1863" s="26"/>
      <c r="K1863" s="26"/>
      <c r="L1863" s="26"/>
      <c r="M1863" s="26"/>
      <c r="N1863" s="26"/>
      <c r="O1863" s="26"/>
      <c r="P1863" s="26"/>
      <c r="Q1863" s="26"/>
      <c r="R1863" s="26"/>
      <c r="S1863" s="26"/>
      <c r="T1863" s="26"/>
      <c r="U1863" s="26"/>
      <c r="V1863" s="26"/>
      <c r="W1863" s="26"/>
      <c r="X1863" s="26"/>
      <c r="Y1863" s="26"/>
      <c r="Z1863" s="26"/>
      <c r="AA1863" s="26"/>
      <c r="AB1863" s="26"/>
      <c r="AC1863" s="26"/>
      <c r="AD1863" s="26"/>
      <c r="AE1863" s="26"/>
      <c r="AF1863" s="26"/>
      <c r="AG1863" s="26"/>
      <c r="AH1863" s="26"/>
      <c r="AI1863" s="26"/>
      <c r="AJ1863" s="26"/>
      <c r="AK1863" s="26"/>
      <c r="AL1863" s="26"/>
      <c r="AM1863" s="26"/>
      <c r="AN1863" s="26"/>
      <c r="AO1863" s="26"/>
      <c r="AP1863" s="26"/>
      <c r="AQ1863" s="26"/>
      <c r="AR1863" s="26"/>
      <c r="AS1863" s="26"/>
      <c r="AT1863" s="26"/>
      <c r="AU1863" s="26"/>
      <c r="AV1863" s="26"/>
      <c r="AW1863" s="26"/>
      <c r="AX1863" s="26"/>
      <c r="AY1863" s="26"/>
      <c r="AZ1863" s="26"/>
      <c r="BA1863" s="26"/>
      <c r="BB1863" s="26"/>
      <c r="BC1863" s="26"/>
      <c r="BD1863" s="26"/>
      <c r="BE1863" s="26"/>
      <c r="BF1863" s="26"/>
      <c r="BG1863" s="26"/>
      <c r="BH1863" s="26"/>
      <c r="BI1863" s="26"/>
      <c r="BJ1863" s="26"/>
      <c r="BK1863" s="26"/>
      <c r="BL1863" s="41"/>
      <c r="BM1863" t="s">
        <v>100</v>
      </c>
    </row>
    <row r="1864" spans="1:65" x14ac:dyDescent="0.2">
      <c r="A1864" s="6"/>
      <c r="B1864" s="40" t="s">
        <v>14</v>
      </c>
      <c r="C1864" s="24" t="s">
        <v>79</v>
      </c>
      <c r="D1864" s="25"/>
      <c r="E1864" s="26"/>
      <c r="F1864" s="26"/>
      <c r="G1864" s="26"/>
      <c r="H1864" s="26"/>
      <c r="I1864" s="26"/>
      <c r="J1864" s="26"/>
      <c r="K1864" s="26"/>
      <c r="L1864" s="26"/>
      <c r="M1864" s="26"/>
      <c r="N1864" s="26"/>
      <c r="O1864" s="26"/>
      <c r="P1864" s="26"/>
      <c r="Q1864" s="26"/>
      <c r="R1864" s="26"/>
      <c r="S1864" s="26"/>
      <c r="T1864" s="26"/>
      <c r="U1864" s="26"/>
      <c r="V1864" s="26"/>
      <c r="W1864" s="26"/>
      <c r="X1864" s="26"/>
      <c r="Y1864" s="26"/>
      <c r="Z1864" s="26"/>
      <c r="AA1864" s="26"/>
      <c r="AB1864" s="26"/>
      <c r="AC1864" s="26"/>
      <c r="AD1864" s="26"/>
      <c r="AE1864" s="26"/>
      <c r="AF1864" s="26"/>
      <c r="AG1864" s="26"/>
      <c r="AH1864" s="26"/>
      <c r="AI1864" s="26"/>
      <c r="AJ1864" s="26"/>
      <c r="AK1864" s="26"/>
      <c r="AL1864" s="26"/>
      <c r="AM1864" s="26"/>
      <c r="AN1864" s="26"/>
      <c r="AO1864" s="26"/>
      <c r="AP1864" s="26"/>
      <c r="AQ1864" s="26"/>
      <c r="AR1864" s="26"/>
      <c r="AS1864" s="26"/>
      <c r="AT1864" s="26"/>
      <c r="AU1864" s="26"/>
      <c r="AV1864" s="26"/>
      <c r="AW1864" s="26"/>
      <c r="AX1864" s="26"/>
      <c r="AY1864" s="26"/>
      <c r="AZ1864" s="26"/>
      <c r="BA1864" s="26"/>
      <c r="BB1864" s="26"/>
      <c r="BC1864" s="26"/>
      <c r="BD1864" s="26"/>
      <c r="BE1864" s="26"/>
      <c r="BF1864" s="26"/>
      <c r="BG1864" s="26"/>
      <c r="BH1864" s="26"/>
      <c r="BI1864" s="26"/>
      <c r="BJ1864" s="26"/>
      <c r="BK1864" s="26"/>
      <c r="BL1864" s="41"/>
      <c r="BM1864" t="s">
        <v>100</v>
      </c>
    </row>
    <row r="1865" spans="1:65" x14ac:dyDescent="0.2">
      <c r="A1865" s="6"/>
      <c r="B1865" s="40" t="s">
        <v>14</v>
      </c>
      <c r="C1865" s="24" t="s">
        <v>80</v>
      </c>
      <c r="D1865" s="25"/>
      <c r="E1865" s="26"/>
      <c r="F1865" s="26"/>
      <c r="G1865" s="26"/>
      <c r="H1865" s="26"/>
      <c r="I1865" s="26"/>
      <c r="J1865" s="26"/>
      <c r="K1865" s="26"/>
      <c r="L1865" s="26"/>
      <c r="M1865" s="26"/>
      <c r="N1865" s="26"/>
      <c r="O1865" s="26"/>
      <c r="P1865" s="26"/>
      <c r="Q1865" s="26"/>
      <c r="R1865" s="26"/>
      <c r="S1865" s="26"/>
      <c r="T1865" s="26"/>
      <c r="U1865" s="26"/>
      <c r="V1865" s="26"/>
      <c r="W1865" s="26"/>
      <c r="X1865" s="26"/>
      <c r="Y1865" s="26"/>
      <c r="Z1865" s="26"/>
      <c r="AA1865" s="26"/>
      <c r="AB1865" s="26"/>
      <c r="AC1865" s="26"/>
      <c r="AD1865" s="26"/>
      <c r="AE1865" s="26"/>
      <c r="AF1865" s="26"/>
      <c r="AG1865" s="26"/>
      <c r="AH1865" s="26"/>
      <c r="AI1865" s="26"/>
      <c r="AJ1865" s="26"/>
      <c r="AK1865" s="26"/>
      <c r="AL1865" s="26"/>
      <c r="AM1865" s="26"/>
      <c r="AN1865" s="26"/>
      <c r="AO1865" s="26"/>
      <c r="AP1865" s="26"/>
      <c r="AQ1865" s="26"/>
      <c r="AR1865" s="26"/>
      <c r="AS1865" s="26"/>
      <c r="AT1865" s="26"/>
      <c r="AU1865" s="26"/>
      <c r="AV1865" s="26"/>
      <c r="AW1865" s="26"/>
      <c r="AX1865" s="26"/>
      <c r="AY1865" s="26"/>
      <c r="AZ1865" s="26"/>
      <c r="BA1865" s="26"/>
      <c r="BB1865" s="26"/>
      <c r="BC1865" s="26"/>
      <c r="BD1865" s="26"/>
      <c r="BE1865" s="26"/>
      <c r="BF1865" s="26"/>
      <c r="BG1865" s="26"/>
      <c r="BH1865" s="26"/>
      <c r="BI1865" s="26"/>
      <c r="BJ1865" s="26"/>
      <c r="BK1865" s="26"/>
      <c r="BL1865" s="41"/>
      <c r="BM1865" t="s">
        <v>100</v>
      </c>
    </row>
    <row r="1866" spans="1:65" x14ac:dyDescent="0.2">
      <c r="A1866" s="6"/>
      <c r="B1866" s="40" t="s">
        <v>14</v>
      </c>
      <c r="C1866" s="24" t="s">
        <v>78</v>
      </c>
      <c r="D1866" s="25"/>
      <c r="E1866" s="26"/>
      <c r="F1866" s="26"/>
      <c r="G1866" s="26"/>
      <c r="H1866" s="26"/>
      <c r="I1866" s="26"/>
      <c r="J1866" s="26"/>
      <c r="K1866" s="26"/>
      <c r="L1866" s="26"/>
      <c r="M1866" s="26"/>
      <c r="N1866" s="26"/>
      <c r="O1866" s="26"/>
      <c r="P1866" s="26"/>
      <c r="Q1866" s="26"/>
      <c r="R1866" s="26"/>
      <c r="S1866" s="26"/>
      <c r="T1866" s="26"/>
      <c r="U1866" s="26"/>
      <c r="V1866" s="26"/>
      <c r="W1866" s="26"/>
      <c r="X1866" s="26"/>
      <c r="Y1866" s="26"/>
      <c r="Z1866" s="26"/>
      <c r="AA1866" s="26"/>
      <c r="AB1866" s="26"/>
      <c r="AC1866" s="26"/>
      <c r="AD1866" s="26"/>
      <c r="AE1866" s="26"/>
      <c r="AF1866" s="26"/>
      <c r="AG1866" s="26"/>
      <c r="AH1866" s="26"/>
      <c r="AI1866" s="26"/>
      <c r="AJ1866" s="26"/>
      <c r="AK1866" s="26"/>
      <c r="AL1866" s="26"/>
      <c r="AM1866" s="26"/>
      <c r="AN1866" s="26"/>
      <c r="AO1866" s="26"/>
      <c r="AP1866" s="26"/>
      <c r="AQ1866" s="26"/>
      <c r="AR1866" s="26"/>
      <c r="AS1866" s="26"/>
      <c r="AT1866" s="26"/>
      <c r="AU1866" s="26"/>
      <c r="AV1866" s="26"/>
      <c r="AW1866" s="26"/>
      <c r="AX1866" s="26"/>
      <c r="AY1866" s="26"/>
      <c r="AZ1866" s="26"/>
      <c r="BA1866" s="26"/>
      <c r="BB1866" s="26"/>
      <c r="BC1866" s="26"/>
      <c r="BD1866" s="26"/>
      <c r="BE1866" s="26"/>
      <c r="BF1866" s="26"/>
      <c r="BG1866" s="26"/>
      <c r="BH1866" s="26"/>
      <c r="BI1866" s="26"/>
      <c r="BJ1866" s="26"/>
      <c r="BK1866" s="26"/>
      <c r="BL1866" s="41"/>
      <c r="BM1866" t="s">
        <v>100</v>
      </c>
    </row>
    <row r="1867" spans="1:65" x14ac:dyDescent="0.2">
      <c r="A1867" s="6"/>
      <c r="B1867" s="40" t="s">
        <v>14</v>
      </c>
      <c r="C1867" s="31" t="s">
        <v>93</v>
      </c>
      <c r="D1867" s="27">
        <v>0</v>
      </c>
      <c r="E1867" s="28">
        <v>0</v>
      </c>
      <c r="F1867" s="28">
        <v>0</v>
      </c>
      <c r="G1867" s="28">
        <v>0</v>
      </c>
      <c r="H1867" s="28">
        <v>0</v>
      </c>
      <c r="I1867" s="28">
        <v>0</v>
      </c>
      <c r="J1867" s="28">
        <v>0</v>
      </c>
      <c r="K1867" s="28">
        <v>0</v>
      </c>
      <c r="L1867" s="28">
        <v>0</v>
      </c>
      <c r="M1867" s="28">
        <v>0.4</v>
      </c>
      <c r="N1867" s="28">
        <v>0.4</v>
      </c>
      <c r="O1867" s="28">
        <v>0.4</v>
      </c>
      <c r="P1867" s="28">
        <v>0.4</v>
      </c>
      <c r="Q1867" s="28">
        <v>0.4</v>
      </c>
      <c r="R1867" s="28">
        <v>0.4</v>
      </c>
      <c r="S1867" s="28">
        <v>0.4</v>
      </c>
      <c r="T1867" s="28">
        <v>0.4</v>
      </c>
      <c r="U1867" s="28">
        <v>0.4</v>
      </c>
      <c r="V1867" s="28">
        <v>0.4</v>
      </c>
      <c r="W1867" s="28">
        <v>0.4</v>
      </c>
      <c r="X1867" s="28">
        <v>0.4</v>
      </c>
      <c r="Y1867" s="28">
        <v>0.4</v>
      </c>
      <c r="Z1867" s="28">
        <v>0.4</v>
      </c>
      <c r="AA1867" s="28">
        <v>0.4</v>
      </c>
      <c r="AB1867" s="28">
        <v>0.4</v>
      </c>
      <c r="AC1867" s="28">
        <v>0.4</v>
      </c>
      <c r="AD1867" s="28">
        <v>0.4</v>
      </c>
      <c r="AE1867" s="28">
        <v>0.4</v>
      </c>
      <c r="AF1867" s="28">
        <v>0.4</v>
      </c>
      <c r="AG1867" s="28">
        <v>0.4</v>
      </c>
      <c r="AH1867" s="28">
        <v>0.4</v>
      </c>
      <c r="AI1867" s="28">
        <v>0.4</v>
      </c>
      <c r="AJ1867" s="28">
        <v>0.4</v>
      </c>
      <c r="AK1867" s="28">
        <v>0.4</v>
      </c>
      <c r="AL1867" s="28">
        <v>0.4</v>
      </c>
      <c r="AM1867" s="28">
        <v>0.4</v>
      </c>
      <c r="AN1867" s="28">
        <v>0.4</v>
      </c>
      <c r="AO1867" s="28">
        <v>0.4</v>
      </c>
      <c r="AP1867" s="28">
        <v>0.4</v>
      </c>
      <c r="AQ1867" s="28">
        <v>0.4</v>
      </c>
      <c r="AR1867" s="28">
        <v>0.4</v>
      </c>
      <c r="AS1867" s="28">
        <v>0.4</v>
      </c>
      <c r="AT1867" s="28">
        <v>0.4</v>
      </c>
      <c r="AU1867" s="28">
        <v>0.4</v>
      </c>
      <c r="AV1867" s="28">
        <v>0.4</v>
      </c>
      <c r="AW1867" s="28">
        <v>0.4</v>
      </c>
      <c r="AX1867" s="28">
        <v>0.4</v>
      </c>
      <c r="AY1867" s="28">
        <v>0.4</v>
      </c>
      <c r="AZ1867" s="28">
        <v>0.4</v>
      </c>
      <c r="BA1867" s="28">
        <v>0.4</v>
      </c>
      <c r="BB1867" s="28">
        <v>0.4</v>
      </c>
      <c r="BC1867" s="28">
        <v>0.4</v>
      </c>
      <c r="BD1867" s="28">
        <v>0.4</v>
      </c>
      <c r="BE1867" s="28">
        <v>0.4</v>
      </c>
      <c r="BF1867" s="28">
        <v>0.4</v>
      </c>
      <c r="BG1867" s="28">
        <v>0.4</v>
      </c>
      <c r="BH1867" s="28">
        <v>0.4</v>
      </c>
      <c r="BI1867" s="28">
        <v>0.4</v>
      </c>
      <c r="BJ1867" s="28">
        <v>0.4</v>
      </c>
      <c r="BK1867" s="28">
        <v>0.4</v>
      </c>
      <c r="BL1867" s="42">
        <v>0.4</v>
      </c>
      <c r="BM1867" t="s">
        <v>100</v>
      </c>
    </row>
    <row r="1868" spans="1:65" x14ac:dyDescent="0.2">
      <c r="A1868" s="6"/>
      <c r="B1868" s="40" t="s">
        <v>14</v>
      </c>
      <c r="C1868" s="24" t="s">
        <v>74</v>
      </c>
      <c r="D1868" s="35">
        <v>0</v>
      </c>
      <c r="E1868" s="29">
        <v>0</v>
      </c>
      <c r="F1868" s="29">
        <v>0</v>
      </c>
      <c r="G1868" s="29">
        <v>0</v>
      </c>
      <c r="H1868" s="29">
        <v>0</v>
      </c>
      <c r="I1868" s="29">
        <v>0</v>
      </c>
      <c r="J1868" s="29">
        <v>0</v>
      </c>
      <c r="K1868" s="29">
        <v>0</v>
      </c>
      <c r="L1868" s="29">
        <v>0</v>
      </c>
      <c r="M1868" s="29">
        <v>0.4</v>
      </c>
      <c r="N1868" s="29">
        <v>0.4</v>
      </c>
      <c r="O1868" s="29">
        <v>0.4</v>
      </c>
      <c r="P1868" s="29">
        <v>0.4</v>
      </c>
      <c r="Q1868" s="29">
        <v>0.4</v>
      </c>
      <c r="R1868" s="29">
        <v>0.4</v>
      </c>
      <c r="S1868" s="29">
        <v>0.4</v>
      </c>
      <c r="T1868" s="29">
        <v>0.4</v>
      </c>
      <c r="U1868" s="29">
        <v>0.4</v>
      </c>
      <c r="V1868" s="29">
        <v>0.4</v>
      </c>
      <c r="W1868" s="29">
        <v>0.4</v>
      </c>
      <c r="X1868" s="26">
        <v>0</v>
      </c>
      <c r="Y1868" s="26">
        <v>0</v>
      </c>
      <c r="Z1868" s="26">
        <v>0</v>
      </c>
      <c r="AA1868" s="26">
        <v>0</v>
      </c>
      <c r="AB1868" s="26">
        <v>0</v>
      </c>
      <c r="AC1868" s="26">
        <v>0</v>
      </c>
      <c r="AD1868" s="26">
        <v>0</v>
      </c>
      <c r="AE1868" s="26">
        <v>0</v>
      </c>
      <c r="AF1868" s="26">
        <v>0</v>
      </c>
      <c r="AG1868" s="26">
        <v>0</v>
      </c>
      <c r="AH1868" s="26">
        <v>0</v>
      </c>
      <c r="AI1868" s="26"/>
      <c r="AJ1868" s="26"/>
      <c r="AK1868" s="26"/>
      <c r="AL1868" s="26"/>
      <c r="AM1868" s="26"/>
      <c r="AN1868" s="26"/>
      <c r="AO1868" s="26"/>
      <c r="AP1868" s="26"/>
      <c r="AQ1868" s="26"/>
      <c r="AR1868" s="26"/>
      <c r="AS1868" s="26"/>
      <c r="AT1868" s="26"/>
      <c r="AU1868" s="26"/>
      <c r="AV1868" s="26"/>
      <c r="AW1868" s="26"/>
      <c r="AX1868" s="26"/>
      <c r="AY1868" s="26"/>
      <c r="AZ1868" s="26"/>
      <c r="BA1868" s="26"/>
      <c r="BB1868" s="26"/>
      <c r="BC1868" s="26"/>
      <c r="BD1868" s="26"/>
      <c r="BE1868" s="26"/>
      <c r="BF1868" s="26"/>
      <c r="BG1868" s="26"/>
      <c r="BH1868" s="26"/>
      <c r="BI1868" s="26"/>
      <c r="BJ1868" s="26"/>
      <c r="BK1868" s="26"/>
      <c r="BL1868" s="41"/>
      <c r="BM1868" t="s">
        <v>100</v>
      </c>
    </row>
    <row r="1869" spans="1:65" x14ac:dyDescent="0.2">
      <c r="A1869" s="6"/>
      <c r="B1869" s="40" t="s">
        <v>14</v>
      </c>
      <c r="C1869" s="24" t="s">
        <v>83</v>
      </c>
      <c r="D1869" s="25"/>
      <c r="E1869" s="26"/>
      <c r="F1869" s="26"/>
      <c r="G1869" s="26"/>
      <c r="H1869" s="26"/>
      <c r="I1869" s="26"/>
      <c r="J1869" s="26"/>
      <c r="K1869" s="26"/>
      <c r="L1869" s="26"/>
      <c r="M1869" s="26"/>
      <c r="N1869" s="26"/>
      <c r="O1869" s="26"/>
      <c r="P1869" s="26"/>
      <c r="Q1869" s="26"/>
      <c r="R1869" s="26"/>
      <c r="S1869" s="26"/>
      <c r="T1869" s="26"/>
      <c r="U1869" s="26"/>
      <c r="V1869" s="26"/>
      <c r="W1869" s="30"/>
      <c r="X1869" s="30"/>
      <c r="Y1869" s="30"/>
      <c r="Z1869" s="30"/>
      <c r="AA1869" s="30"/>
      <c r="AB1869" s="30"/>
      <c r="AC1869" s="30"/>
      <c r="AD1869" s="30"/>
      <c r="AE1869" s="30"/>
      <c r="AF1869" s="30"/>
      <c r="AG1869" s="30"/>
      <c r="AH1869" s="30"/>
      <c r="AI1869" s="30"/>
      <c r="AJ1869" s="30"/>
      <c r="AK1869" s="30"/>
      <c r="AL1869" s="30"/>
      <c r="AM1869" s="30"/>
      <c r="AN1869" s="30"/>
      <c r="AO1869" s="30"/>
      <c r="AP1869" s="30"/>
      <c r="AQ1869" s="30"/>
      <c r="AR1869" s="30"/>
      <c r="AS1869" s="30"/>
      <c r="AT1869" s="30"/>
      <c r="AU1869" s="30"/>
      <c r="AV1869" s="30"/>
      <c r="AW1869" s="30"/>
      <c r="AX1869" s="30"/>
      <c r="AY1869" s="30"/>
      <c r="AZ1869" s="30"/>
      <c r="BA1869" s="30"/>
      <c r="BB1869" s="30"/>
      <c r="BC1869" s="30"/>
      <c r="BD1869" s="30"/>
      <c r="BE1869" s="30"/>
      <c r="BF1869" s="30"/>
      <c r="BG1869" s="30"/>
      <c r="BH1869" s="30"/>
      <c r="BI1869" s="30"/>
      <c r="BJ1869" s="30"/>
      <c r="BK1869" s="30"/>
      <c r="BL1869" s="43"/>
      <c r="BM1869" t="s">
        <v>100</v>
      </c>
    </row>
    <row r="1870" spans="1:65" x14ac:dyDescent="0.2">
      <c r="A1870" s="6"/>
      <c r="B1870" s="40" t="s">
        <v>14</v>
      </c>
      <c r="C1870" s="24" t="s">
        <v>75</v>
      </c>
      <c r="D1870" s="25"/>
      <c r="E1870" s="26"/>
      <c r="F1870" s="26"/>
      <c r="G1870" s="26"/>
      <c r="H1870" s="26"/>
      <c r="I1870" s="26"/>
      <c r="J1870" s="26"/>
      <c r="K1870" s="26"/>
      <c r="L1870" s="26"/>
      <c r="M1870" s="26"/>
      <c r="N1870" s="26"/>
      <c r="O1870" s="26"/>
      <c r="P1870" s="26"/>
      <c r="Q1870" s="26"/>
      <c r="R1870" s="26"/>
      <c r="S1870" s="26"/>
      <c r="T1870" s="26"/>
      <c r="U1870" s="26"/>
      <c r="V1870" s="26"/>
      <c r="W1870" s="26"/>
      <c r="X1870" s="26"/>
      <c r="Y1870" s="26"/>
      <c r="Z1870" s="26"/>
      <c r="AA1870" s="26"/>
      <c r="AB1870" s="26"/>
      <c r="AC1870" s="26"/>
      <c r="AD1870" s="26"/>
      <c r="AE1870" s="26"/>
      <c r="AF1870" s="26"/>
      <c r="AG1870" s="26"/>
      <c r="AH1870" s="26"/>
      <c r="AI1870" s="26"/>
      <c r="AJ1870" s="26"/>
      <c r="AK1870" s="26"/>
      <c r="AL1870" s="26"/>
      <c r="AM1870" s="26"/>
      <c r="AN1870" s="26"/>
      <c r="AO1870" s="26"/>
      <c r="AP1870" s="26"/>
      <c r="AQ1870" s="26"/>
      <c r="AR1870" s="26"/>
      <c r="AS1870" s="26"/>
      <c r="AT1870" s="26"/>
      <c r="AU1870" s="26"/>
      <c r="AV1870" s="26"/>
      <c r="AW1870" s="26"/>
      <c r="AX1870" s="26"/>
      <c r="AY1870" s="26"/>
      <c r="AZ1870" s="26"/>
      <c r="BA1870" s="26"/>
      <c r="BB1870" s="26"/>
      <c r="BC1870" s="26"/>
      <c r="BD1870" s="26"/>
      <c r="BE1870" s="26"/>
      <c r="BF1870" s="26"/>
      <c r="BG1870" s="26"/>
      <c r="BH1870" s="26"/>
      <c r="BI1870" s="26"/>
      <c r="BJ1870" s="26"/>
      <c r="BK1870" s="26"/>
      <c r="BL1870" s="41"/>
      <c r="BM1870" t="s">
        <v>100</v>
      </c>
    </row>
    <row r="1871" spans="1:65" x14ac:dyDescent="0.2">
      <c r="A1871" s="6"/>
      <c r="B1871" s="40" t="s">
        <v>14</v>
      </c>
      <c r="C1871" s="24" t="s">
        <v>79</v>
      </c>
      <c r="D1871" s="25"/>
      <c r="E1871" s="26"/>
      <c r="F1871" s="26"/>
      <c r="G1871" s="26"/>
      <c r="H1871" s="26"/>
      <c r="I1871" s="26"/>
      <c r="J1871" s="26"/>
      <c r="K1871" s="26"/>
      <c r="L1871" s="26"/>
      <c r="M1871" s="26"/>
      <c r="N1871" s="26"/>
      <c r="O1871" s="26"/>
      <c r="P1871" s="26"/>
      <c r="Q1871" s="26"/>
      <c r="R1871" s="26"/>
      <c r="S1871" s="26"/>
      <c r="T1871" s="26"/>
      <c r="U1871" s="26"/>
      <c r="V1871" s="26"/>
      <c r="W1871" s="26"/>
      <c r="X1871" s="26"/>
      <c r="Y1871" s="26"/>
      <c r="Z1871" s="26"/>
      <c r="AA1871" s="26"/>
      <c r="AB1871" s="26"/>
      <c r="AC1871" s="26"/>
      <c r="AD1871" s="26"/>
      <c r="AE1871" s="26"/>
      <c r="AF1871" s="26"/>
      <c r="AG1871" s="26"/>
      <c r="AH1871" s="26"/>
      <c r="AI1871" s="26"/>
      <c r="AJ1871" s="26"/>
      <c r="AK1871" s="26"/>
      <c r="AL1871" s="26"/>
      <c r="AM1871" s="26"/>
      <c r="AN1871" s="26"/>
      <c r="AO1871" s="26"/>
      <c r="AP1871" s="26"/>
      <c r="AQ1871" s="26"/>
      <c r="AR1871" s="26"/>
      <c r="AS1871" s="26"/>
      <c r="AT1871" s="26"/>
      <c r="AU1871" s="26"/>
      <c r="AV1871" s="26"/>
      <c r="AW1871" s="26"/>
      <c r="AX1871" s="26"/>
      <c r="AY1871" s="26"/>
      <c r="AZ1871" s="26"/>
      <c r="BA1871" s="26"/>
      <c r="BB1871" s="26"/>
      <c r="BC1871" s="26"/>
      <c r="BD1871" s="26"/>
      <c r="BE1871" s="26"/>
      <c r="BF1871" s="26"/>
      <c r="BG1871" s="26"/>
      <c r="BH1871" s="26"/>
      <c r="BI1871" s="26"/>
      <c r="BJ1871" s="26"/>
      <c r="BK1871" s="26"/>
      <c r="BL1871" s="41"/>
      <c r="BM1871" t="s">
        <v>100</v>
      </c>
    </row>
    <row r="1872" spans="1:65" x14ac:dyDescent="0.2">
      <c r="A1872" s="6"/>
      <c r="B1872" s="40" t="s">
        <v>14</v>
      </c>
      <c r="C1872" s="24" t="s">
        <v>80</v>
      </c>
      <c r="D1872" s="25"/>
      <c r="E1872" s="26"/>
      <c r="F1872" s="26"/>
      <c r="G1872" s="26"/>
      <c r="H1872" s="26"/>
      <c r="I1872" s="26"/>
      <c r="J1872" s="26"/>
      <c r="K1872" s="26"/>
      <c r="L1872" s="26"/>
      <c r="M1872" s="26"/>
      <c r="N1872" s="26"/>
      <c r="O1872" s="26"/>
      <c r="P1872" s="26"/>
      <c r="Q1872" s="26"/>
      <c r="R1872" s="26"/>
      <c r="S1872" s="26"/>
      <c r="T1872" s="26"/>
      <c r="U1872" s="26"/>
      <c r="V1872" s="26"/>
      <c r="W1872" s="26"/>
      <c r="X1872" s="26"/>
      <c r="Y1872" s="26"/>
      <c r="Z1872" s="26"/>
      <c r="AA1872" s="26"/>
      <c r="AB1872" s="26"/>
      <c r="AC1872" s="26"/>
      <c r="AD1872" s="26"/>
      <c r="AE1872" s="26"/>
      <c r="AF1872" s="26"/>
      <c r="AG1872" s="26"/>
      <c r="AH1872" s="26"/>
      <c r="AI1872" s="26"/>
      <c r="AJ1872" s="26"/>
      <c r="AK1872" s="26"/>
      <c r="AL1872" s="26"/>
      <c r="AM1872" s="26"/>
      <c r="AN1872" s="26"/>
      <c r="AO1872" s="26"/>
      <c r="AP1872" s="26"/>
      <c r="AQ1872" s="26"/>
      <c r="AR1872" s="26"/>
      <c r="AS1872" s="26"/>
      <c r="AT1872" s="26"/>
      <c r="AU1872" s="26"/>
      <c r="AV1872" s="26"/>
      <c r="AW1872" s="26"/>
      <c r="AX1872" s="26"/>
      <c r="AY1872" s="26"/>
      <c r="AZ1872" s="26"/>
      <c r="BA1872" s="26"/>
      <c r="BB1872" s="26"/>
      <c r="BC1872" s="26"/>
      <c r="BD1872" s="26"/>
      <c r="BE1872" s="26"/>
      <c r="BF1872" s="26"/>
      <c r="BG1872" s="26"/>
      <c r="BH1872" s="26"/>
      <c r="BI1872" s="26"/>
      <c r="BJ1872" s="26"/>
      <c r="BK1872" s="26"/>
      <c r="BL1872" s="41"/>
      <c r="BM1872" t="s">
        <v>100</v>
      </c>
    </row>
    <row r="1873" spans="1:65" x14ac:dyDescent="0.2">
      <c r="A1873" s="6"/>
      <c r="B1873" s="46" t="s">
        <v>14</v>
      </c>
      <c r="C1873" s="24" t="s">
        <v>78</v>
      </c>
      <c r="D1873" s="25"/>
      <c r="E1873" s="26"/>
      <c r="F1873" s="26"/>
      <c r="G1873" s="26"/>
      <c r="H1873" s="26"/>
      <c r="I1873" s="26"/>
      <c r="J1873" s="26"/>
      <c r="K1873" s="26"/>
      <c r="L1873" s="26"/>
      <c r="M1873" s="26"/>
      <c r="N1873" s="26"/>
      <c r="O1873" s="26"/>
      <c r="P1873" s="26"/>
      <c r="Q1873" s="26"/>
      <c r="R1873" s="26"/>
      <c r="S1873" s="26"/>
      <c r="T1873" s="26"/>
      <c r="U1873" s="26"/>
      <c r="V1873" s="26"/>
      <c r="W1873" s="26"/>
      <c r="X1873" s="26"/>
      <c r="Y1873" s="26"/>
      <c r="Z1873" s="26"/>
      <c r="AA1873" s="26"/>
      <c r="AB1873" s="26"/>
      <c r="AC1873" s="26"/>
      <c r="AD1873" s="26"/>
      <c r="AE1873" s="26"/>
      <c r="AF1873" s="26"/>
      <c r="AG1873" s="26"/>
      <c r="AH1873" s="26"/>
      <c r="AI1873" s="26"/>
      <c r="AJ1873" s="26"/>
      <c r="AK1873" s="26"/>
      <c r="AL1873" s="26"/>
      <c r="AM1873" s="26"/>
      <c r="AN1873" s="26"/>
      <c r="AO1873" s="26"/>
      <c r="AP1873" s="26"/>
      <c r="AQ1873" s="26"/>
      <c r="AR1873" s="26"/>
      <c r="AS1873" s="26"/>
      <c r="AT1873" s="26"/>
      <c r="AU1873" s="26"/>
      <c r="AV1873" s="26"/>
      <c r="AW1873" s="26"/>
      <c r="AX1873" s="26"/>
      <c r="AY1873" s="26"/>
      <c r="AZ1873" s="26"/>
      <c r="BA1873" s="26"/>
      <c r="BB1873" s="26"/>
      <c r="BC1873" s="26"/>
      <c r="BD1873" s="26"/>
      <c r="BE1873" s="26"/>
      <c r="BF1873" s="26"/>
      <c r="BG1873" s="26"/>
      <c r="BH1873" s="26"/>
      <c r="BI1873" s="26"/>
      <c r="BJ1873" s="26"/>
      <c r="BK1873" s="26"/>
      <c r="BL1873" s="41"/>
      <c r="BM1873" t="s">
        <v>100</v>
      </c>
    </row>
    <row r="1874" spans="1:65" x14ac:dyDescent="0.2">
      <c r="A1874" s="6"/>
      <c r="B1874" s="40" t="s">
        <v>14</v>
      </c>
      <c r="C1874" s="31" t="s">
        <v>48</v>
      </c>
      <c r="D1874" s="27">
        <v>0</v>
      </c>
      <c r="E1874" s="28">
        <v>0</v>
      </c>
      <c r="F1874" s="28">
        <v>0</v>
      </c>
      <c r="G1874" s="28">
        <v>0</v>
      </c>
      <c r="H1874" s="28">
        <v>0</v>
      </c>
      <c r="I1874" s="28">
        <v>0</v>
      </c>
      <c r="J1874" s="28">
        <v>0</v>
      </c>
      <c r="K1874" s="28">
        <v>0</v>
      </c>
      <c r="L1874" s="28">
        <v>0</v>
      </c>
      <c r="M1874" s="28">
        <v>0</v>
      </c>
      <c r="N1874" s="28">
        <v>0</v>
      </c>
      <c r="O1874" s="28">
        <v>0</v>
      </c>
      <c r="P1874" s="28">
        <v>0</v>
      </c>
      <c r="Q1874" s="28">
        <v>0</v>
      </c>
      <c r="R1874" s="28">
        <v>0</v>
      </c>
      <c r="S1874" s="28">
        <v>0</v>
      </c>
      <c r="T1874" s="28">
        <v>0</v>
      </c>
      <c r="U1874" s="28">
        <v>0</v>
      </c>
      <c r="V1874" s="28">
        <v>0</v>
      </c>
      <c r="W1874" s="28">
        <v>0</v>
      </c>
      <c r="X1874" s="28">
        <v>0</v>
      </c>
      <c r="Y1874" s="28">
        <v>0</v>
      </c>
      <c r="Z1874" s="28">
        <v>0</v>
      </c>
      <c r="AA1874" s="28">
        <v>0</v>
      </c>
      <c r="AB1874" s="28">
        <v>0</v>
      </c>
      <c r="AC1874" s="28">
        <v>0</v>
      </c>
      <c r="AD1874" s="28">
        <v>0</v>
      </c>
      <c r="AE1874" s="28">
        <v>0</v>
      </c>
      <c r="AF1874" s="28">
        <v>0</v>
      </c>
      <c r="AG1874" s="28">
        <v>0</v>
      </c>
      <c r="AH1874" s="28">
        <v>0</v>
      </c>
      <c r="AI1874" s="28">
        <v>0</v>
      </c>
      <c r="AJ1874" s="28">
        <v>0</v>
      </c>
      <c r="AK1874" s="28">
        <v>0</v>
      </c>
      <c r="AL1874" s="28">
        <v>0</v>
      </c>
      <c r="AM1874" s="28">
        <v>0</v>
      </c>
      <c r="AN1874" s="28">
        <v>0</v>
      </c>
      <c r="AO1874" s="28">
        <v>0</v>
      </c>
      <c r="AP1874" s="28">
        <v>0</v>
      </c>
      <c r="AQ1874" s="28">
        <v>0</v>
      </c>
      <c r="AR1874" s="28">
        <v>0</v>
      </c>
      <c r="AS1874" s="28">
        <v>0</v>
      </c>
      <c r="AT1874" s="28">
        <v>0</v>
      </c>
      <c r="AU1874" s="28">
        <v>0</v>
      </c>
      <c r="AV1874" s="28">
        <v>0</v>
      </c>
      <c r="AW1874" s="28">
        <v>0</v>
      </c>
      <c r="AX1874" s="28">
        <v>0</v>
      </c>
      <c r="AY1874" s="28">
        <v>0</v>
      </c>
      <c r="AZ1874" s="28">
        <v>0</v>
      </c>
      <c r="BA1874" s="28">
        <v>0</v>
      </c>
      <c r="BB1874" s="28">
        <v>0</v>
      </c>
      <c r="BC1874" s="28">
        <v>0</v>
      </c>
      <c r="BD1874" s="28">
        <v>0</v>
      </c>
      <c r="BE1874" s="28">
        <v>0</v>
      </c>
      <c r="BF1874" s="28">
        <v>0</v>
      </c>
      <c r="BG1874" s="28">
        <v>0</v>
      </c>
      <c r="BH1874" s="28">
        <v>0</v>
      </c>
      <c r="BI1874" s="28">
        <v>0</v>
      </c>
      <c r="BJ1874" s="28">
        <v>0</v>
      </c>
      <c r="BK1874" s="28">
        <v>0</v>
      </c>
      <c r="BL1874" s="42">
        <v>0</v>
      </c>
      <c r="BM1874" t="s">
        <v>100</v>
      </c>
    </row>
    <row r="1875" spans="1:65" x14ac:dyDescent="0.2">
      <c r="A1875" s="6"/>
      <c r="B1875" s="40" t="s">
        <v>14</v>
      </c>
      <c r="C1875" s="24" t="s">
        <v>74</v>
      </c>
      <c r="D1875" s="35">
        <v>0</v>
      </c>
      <c r="E1875" s="29">
        <v>0</v>
      </c>
      <c r="F1875" s="29">
        <v>0</v>
      </c>
      <c r="G1875" s="29">
        <v>0</v>
      </c>
      <c r="H1875" s="29">
        <v>0</v>
      </c>
      <c r="I1875" s="29">
        <v>0</v>
      </c>
      <c r="J1875" s="29">
        <v>0</v>
      </c>
      <c r="K1875" s="29">
        <v>0</v>
      </c>
      <c r="L1875" s="29">
        <v>0</v>
      </c>
      <c r="M1875" s="29">
        <v>0</v>
      </c>
      <c r="N1875" s="29">
        <v>0</v>
      </c>
      <c r="O1875" s="29">
        <v>0</v>
      </c>
      <c r="P1875" s="29">
        <v>0</v>
      </c>
      <c r="Q1875" s="29">
        <v>0</v>
      </c>
      <c r="R1875" s="29">
        <v>0</v>
      </c>
      <c r="S1875" s="29">
        <v>0</v>
      </c>
      <c r="T1875" s="29">
        <v>0</v>
      </c>
      <c r="U1875" s="29">
        <v>0</v>
      </c>
      <c r="V1875" s="29">
        <v>0</v>
      </c>
      <c r="W1875" s="29">
        <v>0</v>
      </c>
      <c r="X1875" s="26">
        <v>0</v>
      </c>
      <c r="Y1875" s="26">
        <v>0</v>
      </c>
      <c r="Z1875" s="26">
        <v>0</v>
      </c>
      <c r="AA1875" s="26">
        <v>0</v>
      </c>
      <c r="AB1875" s="26">
        <v>0</v>
      </c>
      <c r="AC1875" s="26">
        <v>0</v>
      </c>
      <c r="AD1875" s="26">
        <v>0</v>
      </c>
      <c r="AE1875" s="26">
        <v>0</v>
      </c>
      <c r="AF1875" s="26">
        <v>0</v>
      </c>
      <c r="AG1875" s="26">
        <v>0</v>
      </c>
      <c r="AH1875" s="26">
        <v>0</v>
      </c>
      <c r="AI1875" s="26"/>
      <c r="AJ1875" s="26"/>
      <c r="AK1875" s="26"/>
      <c r="AL1875" s="26"/>
      <c r="AM1875" s="26"/>
      <c r="AN1875" s="26"/>
      <c r="AO1875" s="26"/>
      <c r="AP1875" s="26"/>
      <c r="AQ1875" s="26"/>
      <c r="AR1875" s="26"/>
      <c r="AS1875" s="26"/>
      <c r="AT1875" s="26"/>
      <c r="AU1875" s="26"/>
      <c r="AV1875" s="26"/>
      <c r="AW1875" s="26"/>
      <c r="AX1875" s="26"/>
      <c r="AY1875" s="26"/>
      <c r="AZ1875" s="26"/>
      <c r="BA1875" s="26"/>
      <c r="BB1875" s="26"/>
      <c r="BC1875" s="26"/>
      <c r="BD1875" s="26"/>
      <c r="BE1875" s="26"/>
      <c r="BF1875" s="26"/>
      <c r="BG1875" s="26"/>
      <c r="BH1875" s="26"/>
      <c r="BI1875" s="26"/>
      <c r="BJ1875" s="26"/>
      <c r="BK1875" s="26"/>
      <c r="BL1875" s="41"/>
      <c r="BM1875" t="s">
        <v>100</v>
      </c>
    </row>
    <row r="1876" spans="1:65" x14ac:dyDescent="0.2">
      <c r="A1876" s="6"/>
      <c r="B1876" s="40" t="s">
        <v>14</v>
      </c>
      <c r="C1876" s="24" t="s">
        <v>83</v>
      </c>
      <c r="D1876" s="25"/>
      <c r="E1876" s="26"/>
      <c r="F1876" s="26"/>
      <c r="G1876" s="26"/>
      <c r="H1876" s="26"/>
      <c r="I1876" s="26"/>
      <c r="J1876" s="26"/>
      <c r="K1876" s="26"/>
      <c r="L1876" s="26"/>
      <c r="M1876" s="26"/>
      <c r="N1876" s="26"/>
      <c r="O1876" s="26"/>
      <c r="P1876" s="26"/>
      <c r="Q1876" s="26"/>
      <c r="R1876" s="26"/>
      <c r="S1876" s="26"/>
      <c r="T1876" s="26"/>
      <c r="U1876" s="26"/>
      <c r="V1876" s="26"/>
      <c r="W1876" s="30"/>
      <c r="X1876" s="30"/>
      <c r="Y1876" s="30"/>
      <c r="Z1876" s="30"/>
      <c r="AA1876" s="30"/>
      <c r="AB1876" s="30"/>
      <c r="AC1876" s="30"/>
      <c r="AD1876" s="30"/>
      <c r="AE1876" s="30"/>
      <c r="AF1876" s="30"/>
      <c r="AG1876" s="30"/>
      <c r="AH1876" s="30"/>
      <c r="AI1876" s="30"/>
      <c r="AJ1876" s="30"/>
      <c r="AK1876" s="30"/>
      <c r="AL1876" s="30"/>
      <c r="AM1876" s="30"/>
      <c r="AN1876" s="30"/>
      <c r="AO1876" s="30"/>
      <c r="AP1876" s="30"/>
      <c r="AQ1876" s="30"/>
      <c r="AR1876" s="30"/>
      <c r="AS1876" s="30"/>
      <c r="AT1876" s="30"/>
      <c r="AU1876" s="30"/>
      <c r="AV1876" s="30"/>
      <c r="AW1876" s="30"/>
      <c r="AX1876" s="30"/>
      <c r="AY1876" s="30"/>
      <c r="AZ1876" s="30"/>
      <c r="BA1876" s="30"/>
      <c r="BB1876" s="30"/>
      <c r="BC1876" s="30"/>
      <c r="BD1876" s="30"/>
      <c r="BE1876" s="30"/>
      <c r="BF1876" s="30"/>
      <c r="BG1876" s="30"/>
      <c r="BH1876" s="30"/>
      <c r="BI1876" s="30"/>
      <c r="BJ1876" s="30"/>
      <c r="BK1876" s="30"/>
      <c r="BL1876" s="43"/>
      <c r="BM1876" t="s">
        <v>100</v>
      </c>
    </row>
    <row r="1877" spans="1:65" x14ac:dyDescent="0.2">
      <c r="A1877" s="6"/>
      <c r="B1877" s="40" t="s">
        <v>14</v>
      </c>
      <c r="C1877" s="24" t="s">
        <v>75</v>
      </c>
      <c r="D1877" s="25"/>
      <c r="E1877" s="26"/>
      <c r="F1877" s="26"/>
      <c r="G1877" s="26"/>
      <c r="H1877" s="26"/>
      <c r="I1877" s="26"/>
      <c r="J1877" s="26"/>
      <c r="K1877" s="26"/>
      <c r="L1877" s="26"/>
      <c r="M1877" s="26"/>
      <c r="N1877" s="26"/>
      <c r="O1877" s="26"/>
      <c r="P1877" s="26"/>
      <c r="Q1877" s="26"/>
      <c r="R1877" s="26"/>
      <c r="S1877" s="26"/>
      <c r="T1877" s="26"/>
      <c r="U1877" s="26"/>
      <c r="V1877" s="26"/>
      <c r="W1877" s="26"/>
      <c r="X1877" s="26"/>
      <c r="Y1877" s="26"/>
      <c r="Z1877" s="26"/>
      <c r="AA1877" s="26"/>
      <c r="AB1877" s="26"/>
      <c r="AC1877" s="26"/>
      <c r="AD1877" s="26"/>
      <c r="AE1877" s="26"/>
      <c r="AF1877" s="26"/>
      <c r="AG1877" s="26"/>
      <c r="AH1877" s="26"/>
      <c r="AI1877" s="26"/>
      <c r="AJ1877" s="26"/>
      <c r="AK1877" s="26"/>
      <c r="AL1877" s="26"/>
      <c r="AM1877" s="26"/>
      <c r="AN1877" s="26"/>
      <c r="AO1877" s="26"/>
      <c r="AP1877" s="26"/>
      <c r="AQ1877" s="26"/>
      <c r="AR1877" s="26"/>
      <c r="AS1877" s="26"/>
      <c r="AT1877" s="26"/>
      <c r="AU1877" s="26"/>
      <c r="AV1877" s="26"/>
      <c r="AW1877" s="26"/>
      <c r="AX1877" s="26"/>
      <c r="AY1877" s="26"/>
      <c r="AZ1877" s="26"/>
      <c r="BA1877" s="26"/>
      <c r="BB1877" s="26"/>
      <c r="BC1877" s="26"/>
      <c r="BD1877" s="26"/>
      <c r="BE1877" s="26"/>
      <c r="BF1877" s="26"/>
      <c r="BG1877" s="26"/>
      <c r="BH1877" s="26"/>
      <c r="BI1877" s="26"/>
      <c r="BJ1877" s="26"/>
      <c r="BK1877" s="26"/>
      <c r="BL1877" s="41"/>
      <c r="BM1877" t="s">
        <v>100</v>
      </c>
    </row>
    <row r="1878" spans="1:65" x14ac:dyDescent="0.2">
      <c r="A1878" s="6"/>
      <c r="B1878" s="40" t="s">
        <v>14</v>
      </c>
      <c r="C1878" s="24" t="s">
        <v>79</v>
      </c>
      <c r="D1878" s="25"/>
      <c r="E1878" s="26"/>
      <c r="F1878" s="26"/>
      <c r="G1878" s="26"/>
      <c r="H1878" s="26"/>
      <c r="I1878" s="26"/>
      <c r="J1878" s="26"/>
      <c r="K1878" s="26"/>
      <c r="L1878" s="26"/>
      <c r="M1878" s="26"/>
      <c r="N1878" s="26"/>
      <c r="O1878" s="26"/>
      <c r="P1878" s="26"/>
      <c r="Q1878" s="26"/>
      <c r="R1878" s="26"/>
      <c r="S1878" s="26"/>
      <c r="T1878" s="26"/>
      <c r="U1878" s="26"/>
      <c r="V1878" s="26"/>
      <c r="W1878" s="26"/>
      <c r="X1878" s="26"/>
      <c r="Y1878" s="26"/>
      <c r="Z1878" s="26"/>
      <c r="AA1878" s="26"/>
      <c r="AB1878" s="26"/>
      <c r="AC1878" s="26"/>
      <c r="AD1878" s="26"/>
      <c r="AE1878" s="26"/>
      <c r="AF1878" s="26"/>
      <c r="AG1878" s="26"/>
      <c r="AH1878" s="26"/>
      <c r="AI1878" s="26"/>
      <c r="AJ1878" s="26"/>
      <c r="AK1878" s="26"/>
      <c r="AL1878" s="26"/>
      <c r="AM1878" s="26"/>
      <c r="AN1878" s="26"/>
      <c r="AO1878" s="26"/>
      <c r="AP1878" s="26"/>
      <c r="AQ1878" s="26"/>
      <c r="AR1878" s="26"/>
      <c r="AS1878" s="26"/>
      <c r="AT1878" s="26"/>
      <c r="AU1878" s="26"/>
      <c r="AV1878" s="26"/>
      <c r="AW1878" s="26"/>
      <c r="AX1878" s="26"/>
      <c r="AY1878" s="26"/>
      <c r="AZ1878" s="26"/>
      <c r="BA1878" s="26"/>
      <c r="BB1878" s="26"/>
      <c r="BC1878" s="26"/>
      <c r="BD1878" s="26"/>
      <c r="BE1878" s="26"/>
      <c r="BF1878" s="26"/>
      <c r="BG1878" s="26"/>
      <c r="BH1878" s="26"/>
      <c r="BI1878" s="26"/>
      <c r="BJ1878" s="26"/>
      <c r="BK1878" s="26"/>
      <c r="BL1878" s="41"/>
      <c r="BM1878" t="s">
        <v>100</v>
      </c>
    </row>
    <row r="1879" spans="1:65" x14ac:dyDescent="0.2">
      <c r="A1879" s="6"/>
      <c r="B1879" s="40" t="s">
        <v>14</v>
      </c>
      <c r="C1879" s="24" t="s">
        <v>80</v>
      </c>
      <c r="D1879" s="25"/>
      <c r="E1879" s="26"/>
      <c r="F1879" s="26"/>
      <c r="G1879" s="26"/>
      <c r="H1879" s="26"/>
      <c r="I1879" s="26"/>
      <c r="J1879" s="26"/>
      <c r="K1879" s="26"/>
      <c r="L1879" s="26"/>
      <c r="M1879" s="26"/>
      <c r="N1879" s="26"/>
      <c r="O1879" s="26"/>
      <c r="P1879" s="26"/>
      <c r="Q1879" s="26"/>
      <c r="R1879" s="26"/>
      <c r="S1879" s="26"/>
      <c r="T1879" s="26"/>
      <c r="U1879" s="26"/>
      <c r="V1879" s="26"/>
      <c r="W1879" s="26"/>
      <c r="X1879" s="26"/>
      <c r="Y1879" s="26"/>
      <c r="Z1879" s="26"/>
      <c r="AA1879" s="26"/>
      <c r="AB1879" s="26"/>
      <c r="AC1879" s="26"/>
      <c r="AD1879" s="26"/>
      <c r="AE1879" s="26"/>
      <c r="AF1879" s="26"/>
      <c r="AG1879" s="26"/>
      <c r="AH1879" s="26"/>
      <c r="AI1879" s="26"/>
      <c r="AJ1879" s="26"/>
      <c r="AK1879" s="26"/>
      <c r="AL1879" s="26"/>
      <c r="AM1879" s="26"/>
      <c r="AN1879" s="26"/>
      <c r="AO1879" s="26"/>
      <c r="AP1879" s="26"/>
      <c r="AQ1879" s="26"/>
      <c r="AR1879" s="26"/>
      <c r="AS1879" s="26"/>
      <c r="AT1879" s="26"/>
      <c r="AU1879" s="26"/>
      <c r="AV1879" s="26"/>
      <c r="AW1879" s="26"/>
      <c r="AX1879" s="26"/>
      <c r="AY1879" s="26"/>
      <c r="AZ1879" s="26"/>
      <c r="BA1879" s="26"/>
      <c r="BB1879" s="26"/>
      <c r="BC1879" s="26"/>
      <c r="BD1879" s="26"/>
      <c r="BE1879" s="26"/>
      <c r="BF1879" s="26"/>
      <c r="BG1879" s="26"/>
      <c r="BH1879" s="26"/>
      <c r="BI1879" s="26"/>
      <c r="BJ1879" s="26"/>
      <c r="BK1879" s="26"/>
      <c r="BL1879" s="41"/>
      <c r="BM1879" t="s">
        <v>100</v>
      </c>
    </row>
    <row r="1880" spans="1:65" x14ac:dyDescent="0.2">
      <c r="A1880" s="6"/>
      <c r="B1880" s="46" t="s">
        <v>14</v>
      </c>
      <c r="C1880" s="24" t="s">
        <v>78</v>
      </c>
      <c r="D1880" s="25"/>
      <c r="E1880" s="26"/>
      <c r="F1880" s="26"/>
      <c r="G1880" s="26"/>
      <c r="H1880" s="26"/>
      <c r="I1880" s="26"/>
      <c r="J1880" s="26"/>
      <c r="K1880" s="26"/>
      <c r="L1880" s="26"/>
      <c r="M1880" s="26"/>
      <c r="N1880" s="26"/>
      <c r="O1880" s="26"/>
      <c r="P1880" s="26"/>
      <c r="Q1880" s="26"/>
      <c r="R1880" s="26"/>
      <c r="S1880" s="26"/>
      <c r="T1880" s="26"/>
      <c r="U1880" s="26"/>
      <c r="V1880" s="26"/>
      <c r="W1880" s="26"/>
      <c r="X1880" s="26"/>
      <c r="Y1880" s="26"/>
      <c r="Z1880" s="26"/>
      <c r="AA1880" s="26"/>
      <c r="AB1880" s="26"/>
      <c r="AC1880" s="26"/>
      <c r="AD1880" s="26"/>
      <c r="AE1880" s="26"/>
      <c r="AF1880" s="26"/>
      <c r="AG1880" s="26"/>
      <c r="AH1880" s="26"/>
      <c r="AI1880" s="26"/>
      <c r="AJ1880" s="26"/>
      <c r="AK1880" s="26"/>
      <c r="AL1880" s="26"/>
      <c r="AM1880" s="26"/>
      <c r="AN1880" s="26"/>
      <c r="AO1880" s="26"/>
      <c r="AP1880" s="26"/>
      <c r="AQ1880" s="26"/>
      <c r="AR1880" s="26"/>
      <c r="AS1880" s="26"/>
      <c r="AT1880" s="26"/>
      <c r="AU1880" s="26"/>
      <c r="AV1880" s="26"/>
      <c r="AW1880" s="26"/>
      <c r="AX1880" s="26"/>
      <c r="AY1880" s="26"/>
      <c r="AZ1880" s="26"/>
      <c r="BA1880" s="26"/>
      <c r="BB1880" s="26"/>
      <c r="BC1880" s="26"/>
      <c r="BD1880" s="26"/>
      <c r="BE1880" s="26"/>
      <c r="BF1880" s="26"/>
      <c r="BG1880" s="26"/>
      <c r="BH1880" s="26"/>
      <c r="BI1880" s="26"/>
      <c r="BJ1880" s="26"/>
      <c r="BK1880" s="26"/>
      <c r="BL1880" s="41"/>
      <c r="BM1880" t="s">
        <v>100</v>
      </c>
    </row>
    <row r="1881" spans="1:65" x14ac:dyDescent="0.2">
      <c r="A1881" s="6"/>
      <c r="B1881" s="40" t="s">
        <v>14</v>
      </c>
      <c r="C1881" s="31" t="s">
        <v>44</v>
      </c>
      <c r="D1881" s="27">
        <v>0</v>
      </c>
      <c r="E1881" s="28">
        <v>0</v>
      </c>
      <c r="F1881" s="28">
        <v>0</v>
      </c>
      <c r="G1881" s="28">
        <v>0</v>
      </c>
      <c r="H1881" s="28">
        <v>0</v>
      </c>
      <c r="I1881" s="28">
        <v>0</v>
      </c>
      <c r="J1881" s="28">
        <v>0</v>
      </c>
      <c r="K1881" s="28">
        <v>0</v>
      </c>
      <c r="L1881" s="28">
        <v>0</v>
      </c>
      <c r="M1881" s="28">
        <v>0</v>
      </c>
      <c r="N1881" s="28">
        <v>0</v>
      </c>
      <c r="O1881" s="28">
        <v>0</v>
      </c>
      <c r="P1881" s="28">
        <v>0</v>
      </c>
      <c r="Q1881" s="28">
        <v>0</v>
      </c>
      <c r="R1881" s="28">
        <v>0</v>
      </c>
      <c r="S1881" s="28">
        <v>0</v>
      </c>
      <c r="T1881" s="28">
        <v>0</v>
      </c>
      <c r="U1881" s="28">
        <v>0</v>
      </c>
      <c r="V1881" s="28">
        <v>0</v>
      </c>
      <c r="W1881" s="28">
        <v>0</v>
      </c>
      <c r="X1881" s="28">
        <v>0</v>
      </c>
      <c r="Y1881" s="28">
        <v>0</v>
      </c>
      <c r="Z1881" s="28">
        <v>0</v>
      </c>
      <c r="AA1881" s="28">
        <v>0</v>
      </c>
      <c r="AB1881" s="28">
        <v>0</v>
      </c>
      <c r="AC1881" s="28">
        <v>0</v>
      </c>
      <c r="AD1881" s="28">
        <v>0</v>
      </c>
      <c r="AE1881" s="28">
        <v>0</v>
      </c>
      <c r="AF1881" s="28">
        <v>0</v>
      </c>
      <c r="AG1881" s="28">
        <v>0</v>
      </c>
      <c r="AH1881" s="28">
        <v>0</v>
      </c>
      <c r="AI1881" s="28">
        <v>0</v>
      </c>
      <c r="AJ1881" s="28">
        <v>0</v>
      </c>
      <c r="AK1881" s="28">
        <v>0</v>
      </c>
      <c r="AL1881" s="28">
        <v>0</v>
      </c>
      <c r="AM1881" s="28">
        <v>0</v>
      </c>
      <c r="AN1881" s="28">
        <v>0</v>
      </c>
      <c r="AO1881" s="28">
        <v>0</v>
      </c>
      <c r="AP1881" s="28">
        <v>0</v>
      </c>
      <c r="AQ1881" s="28">
        <v>0</v>
      </c>
      <c r="AR1881" s="28">
        <v>0</v>
      </c>
      <c r="AS1881" s="28">
        <v>0</v>
      </c>
      <c r="AT1881" s="28">
        <v>0</v>
      </c>
      <c r="AU1881" s="28">
        <v>0</v>
      </c>
      <c r="AV1881" s="28">
        <v>0</v>
      </c>
      <c r="AW1881" s="28">
        <v>0</v>
      </c>
      <c r="AX1881" s="28">
        <v>0</v>
      </c>
      <c r="AY1881" s="28">
        <v>0</v>
      </c>
      <c r="AZ1881" s="28">
        <v>0</v>
      </c>
      <c r="BA1881" s="28">
        <v>0</v>
      </c>
      <c r="BB1881" s="28">
        <v>0</v>
      </c>
      <c r="BC1881" s="28">
        <v>0</v>
      </c>
      <c r="BD1881" s="28">
        <v>0</v>
      </c>
      <c r="BE1881" s="28">
        <v>0</v>
      </c>
      <c r="BF1881" s="28">
        <v>0</v>
      </c>
      <c r="BG1881" s="28">
        <v>0</v>
      </c>
      <c r="BH1881" s="28">
        <v>0</v>
      </c>
      <c r="BI1881" s="28">
        <v>0</v>
      </c>
      <c r="BJ1881" s="28">
        <v>0</v>
      </c>
      <c r="BK1881" s="28">
        <v>0</v>
      </c>
      <c r="BL1881" s="42">
        <v>0</v>
      </c>
      <c r="BM1881" t="s">
        <v>100</v>
      </c>
    </row>
    <row r="1882" spans="1:65" x14ac:dyDescent="0.2">
      <c r="A1882" s="6"/>
      <c r="B1882" s="40" t="s">
        <v>14</v>
      </c>
      <c r="C1882" s="24" t="s">
        <v>74</v>
      </c>
      <c r="D1882" s="35">
        <v>0</v>
      </c>
      <c r="E1882" s="29">
        <v>0</v>
      </c>
      <c r="F1882" s="29">
        <v>0</v>
      </c>
      <c r="G1882" s="29">
        <v>0</v>
      </c>
      <c r="H1882" s="29">
        <v>0</v>
      </c>
      <c r="I1882" s="29">
        <v>0</v>
      </c>
      <c r="J1882" s="29">
        <v>0</v>
      </c>
      <c r="K1882" s="29">
        <v>0</v>
      </c>
      <c r="L1882" s="29">
        <v>0</v>
      </c>
      <c r="M1882" s="29">
        <v>0</v>
      </c>
      <c r="N1882" s="29">
        <v>0</v>
      </c>
      <c r="O1882" s="29">
        <v>0</v>
      </c>
      <c r="P1882" s="29">
        <v>0</v>
      </c>
      <c r="Q1882" s="29">
        <v>0</v>
      </c>
      <c r="R1882" s="29">
        <v>0</v>
      </c>
      <c r="S1882" s="29">
        <v>0</v>
      </c>
      <c r="T1882" s="29">
        <v>0</v>
      </c>
      <c r="U1882" s="29">
        <v>0</v>
      </c>
      <c r="V1882" s="29">
        <v>0</v>
      </c>
      <c r="W1882" s="29">
        <v>0</v>
      </c>
      <c r="X1882" s="26">
        <v>0</v>
      </c>
      <c r="Y1882" s="26">
        <v>0</v>
      </c>
      <c r="Z1882" s="26">
        <v>0</v>
      </c>
      <c r="AA1882" s="26">
        <v>0</v>
      </c>
      <c r="AB1882" s="26">
        <v>0</v>
      </c>
      <c r="AC1882" s="26">
        <v>0</v>
      </c>
      <c r="AD1882" s="26">
        <v>0</v>
      </c>
      <c r="AE1882" s="26">
        <v>0</v>
      </c>
      <c r="AF1882" s="26">
        <v>0</v>
      </c>
      <c r="AG1882" s="26">
        <v>0</v>
      </c>
      <c r="AH1882" s="26">
        <v>0</v>
      </c>
      <c r="AI1882" s="26"/>
      <c r="AJ1882" s="26"/>
      <c r="AK1882" s="26"/>
      <c r="AL1882" s="26"/>
      <c r="AM1882" s="26"/>
      <c r="AN1882" s="26"/>
      <c r="AO1882" s="26"/>
      <c r="AP1882" s="26"/>
      <c r="AQ1882" s="26"/>
      <c r="AR1882" s="26"/>
      <c r="AS1882" s="26"/>
      <c r="AT1882" s="26"/>
      <c r="AU1882" s="26"/>
      <c r="AV1882" s="26"/>
      <c r="AW1882" s="26"/>
      <c r="AX1882" s="26"/>
      <c r="AY1882" s="26"/>
      <c r="AZ1882" s="26"/>
      <c r="BA1882" s="26"/>
      <c r="BB1882" s="26"/>
      <c r="BC1882" s="26"/>
      <c r="BD1882" s="26"/>
      <c r="BE1882" s="26"/>
      <c r="BF1882" s="26"/>
      <c r="BG1882" s="26"/>
      <c r="BH1882" s="26"/>
      <c r="BI1882" s="26"/>
      <c r="BJ1882" s="26"/>
      <c r="BK1882" s="26"/>
      <c r="BL1882" s="41"/>
      <c r="BM1882" t="s">
        <v>100</v>
      </c>
    </row>
    <row r="1883" spans="1:65" x14ac:dyDescent="0.2">
      <c r="A1883" s="6"/>
      <c r="B1883" s="40" t="s">
        <v>14</v>
      </c>
      <c r="C1883" s="24" t="s">
        <v>83</v>
      </c>
      <c r="D1883" s="25"/>
      <c r="E1883" s="26"/>
      <c r="F1883" s="26"/>
      <c r="G1883" s="26"/>
      <c r="H1883" s="26"/>
      <c r="I1883" s="26"/>
      <c r="J1883" s="26"/>
      <c r="K1883" s="26"/>
      <c r="L1883" s="26"/>
      <c r="M1883" s="26"/>
      <c r="N1883" s="26"/>
      <c r="O1883" s="26"/>
      <c r="P1883" s="26"/>
      <c r="Q1883" s="26"/>
      <c r="R1883" s="26"/>
      <c r="S1883" s="26"/>
      <c r="T1883" s="26"/>
      <c r="U1883" s="26"/>
      <c r="V1883" s="26"/>
      <c r="W1883" s="30"/>
      <c r="X1883" s="30"/>
      <c r="Y1883" s="30"/>
      <c r="Z1883" s="30"/>
      <c r="AA1883" s="30"/>
      <c r="AB1883" s="30"/>
      <c r="AC1883" s="30"/>
      <c r="AD1883" s="30"/>
      <c r="AE1883" s="30"/>
      <c r="AF1883" s="30"/>
      <c r="AG1883" s="30"/>
      <c r="AH1883" s="30"/>
      <c r="AI1883" s="30"/>
      <c r="AJ1883" s="30"/>
      <c r="AK1883" s="30"/>
      <c r="AL1883" s="30"/>
      <c r="AM1883" s="30"/>
      <c r="AN1883" s="30"/>
      <c r="AO1883" s="30"/>
      <c r="AP1883" s="30"/>
      <c r="AQ1883" s="30"/>
      <c r="AR1883" s="30"/>
      <c r="AS1883" s="30"/>
      <c r="AT1883" s="30"/>
      <c r="AU1883" s="30"/>
      <c r="AV1883" s="30"/>
      <c r="AW1883" s="30"/>
      <c r="AX1883" s="30"/>
      <c r="AY1883" s="30"/>
      <c r="AZ1883" s="30"/>
      <c r="BA1883" s="30"/>
      <c r="BB1883" s="30"/>
      <c r="BC1883" s="30"/>
      <c r="BD1883" s="30"/>
      <c r="BE1883" s="30"/>
      <c r="BF1883" s="30"/>
      <c r="BG1883" s="30"/>
      <c r="BH1883" s="30"/>
      <c r="BI1883" s="30"/>
      <c r="BJ1883" s="30"/>
      <c r="BK1883" s="30"/>
      <c r="BL1883" s="43"/>
      <c r="BM1883" t="s">
        <v>100</v>
      </c>
    </row>
    <row r="1884" spans="1:65" x14ac:dyDescent="0.2">
      <c r="A1884" s="6"/>
      <c r="B1884" s="40" t="s">
        <v>14</v>
      </c>
      <c r="C1884" s="24" t="s">
        <v>75</v>
      </c>
      <c r="D1884" s="25"/>
      <c r="E1884" s="26"/>
      <c r="F1884" s="26"/>
      <c r="G1884" s="26"/>
      <c r="H1884" s="26"/>
      <c r="I1884" s="26"/>
      <c r="J1884" s="26"/>
      <c r="K1884" s="26"/>
      <c r="L1884" s="26"/>
      <c r="M1884" s="26"/>
      <c r="N1884" s="26"/>
      <c r="O1884" s="26"/>
      <c r="P1884" s="26"/>
      <c r="Q1884" s="26"/>
      <c r="R1884" s="26"/>
      <c r="S1884" s="26"/>
      <c r="T1884" s="26"/>
      <c r="U1884" s="26"/>
      <c r="V1884" s="26"/>
      <c r="W1884" s="26"/>
      <c r="X1884" s="26"/>
      <c r="Y1884" s="26"/>
      <c r="Z1884" s="26"/>
      <c r="AA1884" s="26"/>
      <c r="AB1884" s="26"/>
      <c r="AC1884" s="26"/>
      <c r="AD1884" s="26"/>
      <c r="AE1884" s="26"/>
      <c r="AF1884" s="26"/>
      <c r="AG1884" s="26"/>
      <c r="AH1884" s="26"/>
      <c r="AI1884" s="26"/>
      <c r="AJ1884" s="26"/>
      <c r="AK1884" s="26"/>
      <c r="AL1884" s="26"/>
      <c r="AM1884" s="26"/>
      <c r="AN1884" s="26"/>
      <c r="AO1884" s="26"/>
      <c r="AP1884" s="26"/>
      <c r="AQ1884" s="26"/>
      <c r="AR1884" s="26"/>
      <c r="AS1884" s="26"/>
      <c r="AT1884" s="26"/>
      <c r="AU1884" s="26"/>
      <c r="AV1884" s="26"/>
      <c r="AW1884" s="26"/>
      <c r="AX1884" s="26"/>
      <c r="AY1884" s="26"/>
      <c r="AZ1884" s="26"/>
      <c r="BA1884" s="26"/>
      <c r="BB1884" s="26"/>
      <c r="BC1884" s="26"/>
      <c r="BD1884" s="26"/>
      <c r="BE1884" s="26"/>
      <c r="BF1884" s="26"/>
      <c r="BG1884" s="26"/>
      <c r="BH1884" s="26"/>
      <c r="BI1884" s="26"/>
      <c r="BJ1884" s="26"/>
      <c r="BK1884" s="26"/>
      <c r="BL1884" s="41"/>
      <c r="BM1884" t="s">
        <v>100</v>
      </c>
    </row>
    <row r="1885" spans="1:65" x14ac:dyDescent="0.2">
      <c r="A1885" s="6"/>
      <c r="B1885" s="40" t="s">
        <v>14</v>
      </c>
      <c r="C1885" s="24" t="s">
        <v>79</v>
      </c>
      <c r="D1885" s="25"/>
      <c r="E1885" s="26"/>
      <c r="F1885" s="26"/>
      <c r="G1885" s="26"/>
      <c r="H1885" s="26"/>
      <c r="I1885" s="26"/>
      <c r="J1885" s="26"/>
      <c r="K1885" s="26"/>
      <c r="L1885" s="26"/>
      <c r="M1885" s="26"/>
      <c r="N1885" s="26"/>
      <c r="O1885" s="26"/>
      <c r="P1885" s="26"/>
      <c r="Q1885" s="26"/>
      <c r="R1885" s="26"/>
      <c r="S1885" s="26"/>
      <c r="T1885" s="26"/>
      <c r="U1885" s="26"/>
      <c r="V1885" s="26"/>
      <c r="W1885" s="26"/>
      <c r="X1885" s="26"/>
      <c r="Y1885" s="26"/>
      <c r="Z1885" s="26"/>
      <c r="AA1885" s="26"/>
      <c r="AB1885" s="26"/>
      <c r="AC1885" s="26"/>
      <c r="AD1885" s="26"/>
      <c r="AE1885" s="26"/>
      <c r="AF1885" s="26"/>
      <c r="AG1885" s="26"/>
      <c r="AH1885" s="26"/>
      <c r="AI1885" s="26"/>
      <c r="AJ1885" s="26"/>
      <c r="AK1885" s="26"/>
      <c r="AL1885" s="26"/>
      <c r="AM1885" s="26"/>
      <c r="AN1885" s="26"/>
      <c r="AO1885" s="26"/>
      <c r="AP1885" s="26"/>
      <c r="AQ1885" s="26"/>
      <c r="AR1885" s="26"/>
      <c r="AS1885" s="26"/>
      <c r="AT1885" s="26"/>
      <c r="AU1885" s="26"/>
      <c r="AV1885" s="26"/>
      <c r="AW1885" s="26"/>
      <c r="AX1885" s="26"/>
      <c r="AY1885" s="26"/>
      <c r="AZ1885" s="26"/>
      <c r="BA1885" s="26"/>
      <c r="BB1885" s="26"/>
      <c r="BC1885" s="26"/>
      <c r="BD1885" s="26"/>
      <c r="BE1885" s="26"/>
      <c r="BF1885" s="26"/>
      <c r="BG1885" s="26"/>
      <c r="BH1885" s="26"/>
      <c r="BI1885" s="26"/>
      <c r="BJ1885" s="26"/>
      <c r="BK1885" s="26"/>
      <c r="BL1885" s="41"/>
      <c r="BM1885" t="s">
        <v>100</v>
      </c>
    </row>
    <row r="1886" spans="1:65" x14ac:dyDescent="0.2">
      <c r="A1886" s="6"/>
      <c r="B1886" s="40" t="s">
        <v>14</v>
      </c>
      <c r="C1886" s="24" t="s">
        <v>80</v>
      </c>
      <c r="D1886" s="25"/>
      <c r="E1886" s="26"/>
      <c r="F1886" s="26"/>
      <c r="G1886" s="26"/>
      <c r="H1886" s="26"/>
      <c r="I1886" s="26"/>
      <c r="J1886" s="26"/>
      <c r="K1886" s="26"/>
      <c r="L1886" s="26"/>
      <c r="M1886" s="26"/>
      <c r="N1886" s="26"/>
      <c r="O1886" s="26"/>
      <c r="P1886" s="26"/>
      <c r="Q1886" s="26"/>
      <c r="R1886" s="26"/>
      <c r="S1886" s="26"/>
      <c r="T1886" s="26"/>
      <c r="U1886" s="26"/>
      <c r="V1886" s="26"/>
      <c r="W1886" s="26"/>
      <c r="X1886" s="26"/>
      <c r="Y1886" s="26"/>
      <c r="Z1886" s="26"/>
      <c r="AA1886" s="26"/>
      <c r="AB1886" s="26"/>
      <c r="AC1886" s="26"/>
      <c r="AD1886" s="26"/>
      <c r="AE1886" s="26"/>
      <c r="AF1886" s="26"/>
      <c r="AG1886" s="26"/>
      <c r="AH1886" s="26"/>
      <c r="AI1886" s="26"/>
      <c r="AJ1886" s="26"/>
      <c r="AK1886" s="26"/>
      <c r="AL1886" s="26"/>
      <c r="AM1886" s="26"/>
      <c r="AN1886" s="26"/>
      <c r="AO1886" s="26"/>
      <c r="AP1886" s="26"/>
      <c r="AQ1886" s="26"/>
      <c r="AR1886" s="26"/>
      <c r="AS1886" s="26"/>
      <c r="AT1886" s="26"/>
      <c r="AU1886" s="26"/>
      <c r="AV1886" s="26"/>
      <c r="AW1886" s="26"/>
      <c r="AX1886" s="26"/>
      <c r="AY1886" s="26"/>
      <c r="AZ1886" s="26"/>
      <c r="BA1886" s="26"/>
      <c r="BB1886" s="26"/>
      <c r="BC1886" s="26"/>
      <c r="BD1886" s="26"/>
      <c r="BE1886" s="26"/>
      <c r="BF1886" s="26"/>
      <c r="BG1886" s="26"/>
      <c r="BH1886" s="26"/>
      <c r="BI1886" s="26"/>
      <c r="BJ1886" s="26"/>
      <c r="BK1886" s="26"/>
      <c r="BL1886" s="41"/>
      <c r="BM1886" t="s">
        <v>100</v>
      </c>
    </row>
    <row r="1887" spans="1:65" ht="13.5" thickBot="1" x14ac:dyDescent="0.25">
      <c r="A1887" s="6"/>
      <c r="B1887" s="46" t="s">
        <v>14</v>
      </c>
      <c r="C1887" s="24" t="s">
        <v>78</v>
      </c>
      <c r="D1887" s="25"/>
      <c r="E1887" s="26"/>
      <c r="F1887" s="26"/>
      <c r="G1887" s="26"/>
      <c r="H1887" s="26"/>
      <c r="I1887" s="26"/>
      <c r="J1887" s="26"/>
      <c r="K1887" s="26"/>
      <c r="L1887" s="26"/>
      <c r="M1887" s="26"/>
      <c r="N1887" s="26"/>
      <c r="O1887" s="26"/>
      <c r="P1887" s="26"/>
      <c r="Q1887" s="26"/>
      <c r="R1887" s="26"/>
      <c r="S1887" s="26"/>
      <c r="T1887" s="26"/>
      <c r="U1887" s="26"/>
      <c r="V1887" s="26"/>
      <c r="W1887" s="26"/>
      <c r="X1887" s="26"/>
      <c r="Y1887" s="26"/>
      <c r="Z1887" s="26"/>
      <c r="AA1887" s="26"/>
      <c r="AB1887" s="26"/>
      <c r="AC1887" s="26"/>
      <c r="AD1887" s="26"/>
      <c r="AE1887" s="26"/>
      <c r="AF1887" s="26"/>
      <c r="AG1887" s="26"/>
      <c r="AH1887" s="26"/>
      <c r="AI1887" s="26"/>
      <c r="AJ1887" s="26"/>
      <c r="AK1887" s="26"/>
      <c r="AL1887" s="26"/>
      <c r="AM1887" s="26"/>
      <c r="AN1887" s="26"/>
      <c r="AO1887" s="26"/>
      <c r="AP1887" s="26"/>
      <c r="AQ1887" s="26"/>
      <c r="AR1887" s="26"/>
      <c r="AS1887" s="26"/>
      <c r="AT1887" s="26"/>
      <c r="AU1887" s="26"/>
      <c r="AV1887" s="26"/>
      <c r="AW1887" s="26"/>
      <c r="AX1887" s="26"/>
      <c r="AY1887" s="26"/>
      <c r="AZ1887" s="26"/>
      <c r="BA1887" s="26"/>
      <c r="BB1887" s="26"/>
      <c r="BC1887" s="26"/>
      <c r="BD1887" s="26"/>
      <c r="BE1887" s="26"/>
      <c r="BF1887" s="26"/>
      <c r="BG1887" s="26"/>
      <c r="BH1887" s="26"/>
      <c r="BI1887" s="26"/>
      <c r="BJ1887" s="26"/>
      <c r="BK1887" s="26"/>
      <c r="BL1887" s="41"/>
      <c r="BM1887" t="s">
        <v>100</v>
      </c>
    </row>
    <row r="1888" spans="1:65" x14ac:dyDescent="0.2">
      <c r="B1888" s="206" t="s">
        <v>2</v>
      </c>
      <c r="C1888" s="38" t="s">
        <v>6</v>
      </c>
      <c r="D1888" s="38">
        <v>83</v>
      </c>
      <c r="E1888" s="38">
        <v>125</v>
      </c>
      <c r="F1888" s="38">
        <v>190</v>
      </c>
      <c r="G1888" s="38">
        <v>268</v>
      </c>
      <c r="H1888" s="38">
        <v>553</v>
      </c>
      <c r="I1888" s="38">
        <v>1064</v>
      </c>
      <c r="J1888" s="38">
        <v>1681</v>
      </c>
      <c r="K1888" s="38">
        <v>2201</v>
      </c>
      <c r="L1888" s="38">
        <v>2857</v>
      </c>
      <c r="M1888" s="38">
        <v>3326</v>
      </c>
      <c r="N1888" s="38">
        <v>3796</v>
      </c>
      <c r="O1888" s="38">
        <v>4254.3999999999996</v>
      </c>
      <c r="P1888" s="38">
        <v>4409.6000000000004</v>
      </c>
      <c r="Q1888" s="38">
        <v>4607.8999999999996</v>
      </c>
      <c r="R1888" s="38">
        <v>4854.6000000000004</v>
      </c>
      <c r="S1888" s="38">
        <v>4934.8</v>
      </c>
      <c r="T1888" s="38">
        <v>5124.1000000000004</v>
      </c>
      <c r="U1888" s="38">
        <v>5124.1000000000004</v>
      </c>
      <c r="V1888" s="38">
        <v>5172.3999999999996</v>
      </c>
      <c r="W1888" s="38">
        <v>5225.3999999999996</v>
      </c>
      <c r="X1888" s="38">
        <v>5400</v>
      </c>
      <c r="Y1888" s="38">
        <v>5660</v>
      </c>
      <c r="Z1888" s="38">
        <v>5920</v>
      </c>
      <c r="AA1888" s="38">
        <v>6180</v>
      </c>
      <c r="AB1888" s="38">
        <v>6440</v>
      </c>
      <c r="AC1888" s="38">
        <v>6700</v>
      </c>
      <c r="AD1888" s="38">
        <v>7160</v>
      </c>
      <c r="AE1888" s="38">
        <v>7620</v>
      </c>
      <c r="AF1888" s="38">
        <v>8080</v>
      </c>
      <c r="AG1888" s="38">
        <v>8540</v>
      </c>
      <c r="AH1888" s="38">
        <v>9000</v>
      </c>
      <c r="AI1888" s="38">
        <v>9000</v>
      </c>
      <c r="AJ1888" s="38">
        <v>9000</v>
      </c>
      <c r="AK1888" s="38">
        <v>9000</v>
      </c>
      <c r="AL1888" s="38">
        <v>9000</v>
      </c>
      <c r="AM1888" s="38">
        <v>9000</v>
      </c>
      <c r="AN1888" s="38">
        <v>9000</v>
      </c>
      <c r="AO1888" s="38">
        <v>9000</v>
      </c>
      <c r="AP1888" s="38">
        <v>9000</v>
      </c>
      <c r="AQ1888" s="38">
        <v>9000</v>
      </c>
      <c r="AR1888" s="38">
        <v>9000</v>
      </c>
      <c r="AS1888" s="38">
        <v>9000</v>
      </c>
      <c r="AT1888" s="38">
        <v>9000</v>
      </c>
      <c r="AU1888" s="38">
        <v>9000</v>
      </c>
      <c r="AV1888" s="38">
        <v>9000</v>
      </c>
      <c r="AW1888" s="38">
        <v>9000</v>
      </c>
      <c r="AX1888" s="38">
        <v>9000</v>
      </c>
      <c r="AY1888" s="38">
        <v>9000</v>
      </c>
      <c r="AZ1888" s="38">
        <v>9000</v>
      </c>
      <c r="BA1888" s="38">
        <v>9000</v>
      </c>
      <c r="BB1888" s="38">
        <v>9000</v>
      </c>
      <c r="BC1888" s="38">
        <v>9000</v>
      </c>
      <c r="BD1888" s="38">
        <v>9000</v>
      </c>
      <c r="BE1888" s="38">
        <v>9000</v>
      </c>
      <c r="BF1888" s="38">
        <v>9000</v>
      </c>
      <c r="BG1888" s="38">
        <v>9000</v>
      </c>
      <c r="BH1888" s="38">
        <v>9000</v>
      </c>
      <c r="BI1888" s="38">
        <v>9000</v>
      </c>
      <c r="BJ1888" s="38">
        <v>9000</v>
      </c>
      <c r="BK1888" s="38">
        <v>9000</v>
      </c>
      <c r="BL1888" s="39">
        <v>9000</v>
      </c>
      <c r="BM1888" t="s">
        <v>100</v>
      </c>
    </row>
    <row r="1889" spans="1:65" x14ac:dyDescent="0.2">
      <c r="A1889" s="6"/>
      <c r="B1889" s="40" t="s">
        <v>2</v>
      </c>
      <c r="C1889" s="24" t="s">
        <v>74</v>
      </c>
      <c r="D1889" s="35">
        <v>83</v>
      </c>
      <c r="E1889" s="29">
        <v>125</v>
      </c>
      <c r="F1889" s="29">
        <v>190</v>
      </c>
      <c r="G1889" s="29">
        <v>268</v>
      </c>
      <c r="H1889" s="29">
        <v>553</v>
      </c>
      <c r="I1889" s="29">
        <v>1064</v>
      </c>
      <c r="J1889" s="29">
        <v>1681</v>
      </c>
      <c r="K1889" s="29">
        <v>2201</v>
      </c>
      <c r="L1889" s="29">
        <v>2857</v>
      </c>
      <c r="M1889" s="29">
        <v>3326</v>
      </c>
      <c r="N1889" s="29">
        <v>3796</v>
      </c>
      <c r="O1889" s="29">
        <v>4254.3999999999996</v>
      </c>
      <c r="P1889" s="29">
        <v>4409.6000000000004</v>
      </c>
      <c r="Q1889" s="29">
        <v>4607.8999999999996</v>
      </c>
      <c r="R1889" s="29">
        <v>4854.6000000000004</v>
      </c>
      <c r="S1889" s="29">
        <v>4934.8</v>
      </c>
      <c r="T1889" s="29">
        <v>5124.1000000000004</v>
      </c>
      <c r="U1889" s="29">
        <v>5124.1000000000004</v>
      </c>
      <c r="V1889" s="29">
        <v>5172.3999999999996</v>
      </c>
      <c r="W1889" s="29">
        <v>5225.3999999999996</v>
      </c>
      <c r="X1889" s="26">
        <v>5400</v>
      </c>
      <c r="Y1889" s="26">
        <v>0</v>
      </c>
      <c r="Z1889" s="26">
        <v>0</v>
      </c>
      <c r="AA1889" s="26">
        <v>0</v>
      </c>
      <c r="AB1889" s="26">
        <v>0</v>
      </c>
      <c r="AC1889" s="26">
        <v>6700</v>
      </c>
      <c r="AD1889" s="26">
        <v>0</v>
      </c>
      <c r="AE1889" s="26">
        <v>0</v>
      </c>
      <c r="AF1889" s="26">
        <v>0</v>
      </c>
      <c r="AG1889" s="26">
        <v>0</v>
      </c>
      <c r="AH1889" s="26">
        <v>9000</v>
      </c>
      <c r="AI1889" s="26"/>
      <c r="AJ1889" s="26"/>
      <c r="AK1889" s="26"/>
      <c r="AL1889" s="26"/>
      <c r="AM1889" s="26"/>
      <c r="AN1889" s="26"/>
      <c r="AO1889" s="26"/>
      <c r="AP1889" s="26"/>
      <c r="AQ1889" s="26"/>
      <c r="AR1889" s="26"/>
      <c r="AS1889" s="26"/>
      <c r="AT1889" s="26"/>
      <c r="AU1889" s="26"/>
      <c r="AV1889" s="26"/>
      <c r="AW1889" s="26"/>
      <c r="AX1889" s="26"/>
      <c r="AY1889" s="26"/>
      <c r="AZ1889" s="26"/>
      <c r="BA1889" s="26"/>
      <c r="BB1889" s="26"/>
      <c r="BC1889" s="26"/>
      <c r="BD1889" s="26"/>
      <c r="BE1889" s="26"/>
      <c r="BF1889" s="26"/>
      <c r="BG1889" s="26"/>
      <c r="BH1889" s="26"/>
      <c r="BI1889" s="26"/>
      <c r="BJ1889" s="26"/>
      <c r="BK1889" s="26"/>
      <c r="BL1889" s="41"/>
      <c r="BM1889" t="s">
        <v>100</v>
      </c>
    </row>
    <row r="1890" spans="1:65" x14ac:dyDescent="0.2">
      <c r="A1890" s="6"/>
      <c r="B1890" s="40" t="s">
        <v>2</v>
      </c>
      <c r="C1890" s="24" t="s">
        <v>83</v>
      </c>
      <c r="D1890" s="25"/>
      <c r="E1890" s="26"/>
      <c r="F1890" s="26"/>
      <c r="G1890" s="26"/>
      <c r="H1890" s="26"/>
      <c r="I1890" s="26"/>
      <c r="J1890" s="26"/>
      <c r="K1890" s="26"/>
      <c r="L1890" s="26"/>
      <c r="M1890" s="26"/>
      <c r="N1890" s="26"/>
      <c r="O1890" s="26"/>
      <c r="P1890" s="26"/>
      <c r="Q1890" s="26"/>
      <c r="R1890" s="26"/>
      <c r="S1890" s="26"/>
      <c r="T1890" s="26"/>
      <c r="U1890" s="26"/>
      <c r="V1890" s="26"/>
      <c r="W1890" s="30"/>
      <c r="X1890" s="30">
        <v>174.60000000000036</v>
      </c>
      <c r="Y1890" s="30">
        <v>260</v>
      </c>
      <c r="Z1890" s="30">
        <v>260</v>
      </c>
      <c r="AA1890" s="30">
        <v>260</v>
      </c>
      <c r="AB1890" s="30">
        <v>260</v>
      </c>
      <c r="AC1890" s="30">
        <v>260</v>
      </c>
      <c r="AD1890" s="30">
        <v>460</v>
      </c>
      <c r="AE1890" s="30">
        <v>460</v>
      </c>
      <c r="AF1890" s="30">
        <v>460</v>
      </c>
      <c r="AG1890" s="30">
        <v>460</v>
      </c>
      <c r="AH1890" s="30">
        <v>460</v>
      </c>
      <c r="AI1890" s="44"/>
      <c r="AJ1890" s="44"/>
      <c r="AK1890" s="44"/>
      <c r="AL1890" s="44"/>
      <c r="AM1890" s="44"/>
      <c r="AN1890" s="44"/>
      <c r="AO1890" s="44"/>
      <c r="AP1890" s="44"/>
      <c r="AQ1890" s="44"/>
      <c r="AR1890" s="44"/>
      <c r="AS1890" s="44"/>
      <c r="AT1890" s="44"/>
      <c r="AU1890" s="44"/>
      <c r="AV1890" s="44"/>
      <c r="AW1890" s="44"/>
      <c r="AX1890" s="44"/>
      <c r="AY1890" s="44"/>
      <c r="AZ1890" s="44"/>
      <c r="BA1890" s="44"/>
      <c r="BB1890" s="44"/>
      <c r="BC1890" s="30"/>
      <c r="BD1890" s="30"/>
      <c r="BE1890" s="30"/>
      <c r="BF1890" s="30"/>
      <c r="BG1890" s="30"/>
      <c r="BH1890" s="30"/>
      <c r="BI1890" s="30"/>
      <c r="BJ1890" s="30"/>
      <c r="BK1890" s="30"/>
      <c r="BL1890" s="43"/>
      <c r="BM1890" t="s">
        <v>100</v>
      </c>
    </row>
    <row r="1891" spans="1:65" x14ac:dyDescent="0.2">
      <c r="A1891" s="6"/>
      <c r="B1891" s="40" t="s">
        <v>2</v>
      </c>
      <c r="C1891" s="24" t="s">
        <v>75</v>
      </c>
      <c r="D1891" s="25"/>
      <c r="E1891" s="26"/>
      <c r="F1891" s="26"/>
      <c r="G1891" s="26"/>
      <c r="H1891" s="26"/>
      <c r="I1891" s="26"/>
      <c r="J1891" s="26"/>
      <c r="K1891" s="26"/>
      <c r="L1891" s="26"/>
      <c r="M1891" s="26"/>
      <c r="N1891" s="26"/>
      <c r="O1891" s="26"/>
      <c r="P1891" s="26"/>
      <c r="Q1891" s="26"/>
      <c r="R1891" s="26"/>
      <c r="S1891" s="26"/>
      <c r="T1891" s="26"/>
      <c r="U1891" s="26"/>
      <c r="V1891" s="26"/>
      <c r="W1891" s="26"/>
      <c r="X1891" s="26"/>
      <c r="Y1891" s="26"/>
      <c r="Z1891" s="26"/>
      <c r="AA1891" s="26"/>
      <c r="AB1891" s="26"/>
      <c r="AC1891" s="26"/>
      <c r="AD1891" s="26"/>
      <c r="AE1891" s="26"/>
      <c r="AF1891" s="26"/>
      <c r="AG1891" s="26"/>
      <c r="AH1891" s="26"/>
      <c r="AI1891" s="26"/>
      <c r="AJ1891" s="26"/>
      <c r="AK1891" s="26"/>
      <c r="AL1891" s="26"/>
      <c r="AM1891" s="26"/>
      <c r="AN1891" s="26"/>
      <c r="AO1891" s="26"/>
      <c r="AP1891" s="26"/>
      <c r="AQ1891" s="26"/>
      <c r="AR1891" s="26"/>
      <c r="AS1891" s="26"/>
      <c r="AT1891" s="26"/>
      <c r="AU1891" s="26"/>
      <c r="AV1891" s="26"/>
      <c r="AW1891" s="26"/>
      <c r="AX1891" s="26"/>
      <c r="AY1891" s="26"/>
      <c r="AZ1891" s="26"/>
      <c r="BA1891" s="26"/>
      <c r="BB1891" s="26"/>
      <c r="BC1891" s="26"/>
      <c r="BD1891" s="26"/>
      <c r="BE1891" s="26"/>
      <c r="BF1891" s="26"/>
      <c r="BG1891" s="26"/>
      <c r="BH1891" s="26"/>
      <c r="BI1891" s="26"/>
      <c r="BJ1891" s="26"/>
      <c r="BK1891" s="26"/>
      <c r="BL1891" s="41"/>
      <c r="BM1891" t="s">
        <v>100</v>
      </c>
    </row>
    <row r="1892" spans="1:65" x14ac:dyDescent="0.2">
      <c r="A1892" s="6"/>
      <c r="B1892" s="40" t="s">
        <v>2</v>
      </c>
      <c r="C1892" s="24" t="s">
        <v>79</v>
      </c>
      <c r="D1892" s="25"/>
      <c r="E1892" s="26"/>
      <c r="F1892" s="26"/>
      <c r="G1892" s="26"/>
      <c r="H1892" s="26"/>
      <c r="I1892" s="26"/>
      <c r="J1892" s="26"/>
      <c r="K1892" s="26"/>
      <c r="L1892" s="26"/>
      <c r="M1892" s="26"/>
      <c r="N1892" s="26"/>
      <c r="O1892" s="26"/>
      <c r="P1892" s="26"/>
      <c r="Q1892" s="26"/>
      <c r="R1892" s="26"/>
      <c r="S1892" s="26"/>
      <c r="T1892" s="26"/>
      <c r="U1892" s="26"/>
      <c r="V1892" s="26"/>
      <c r="W1892" s="26"/>
      <c r="X1892" s="26"/>
      <c r="Y1892" s="26"/>
      <c r="Z1892" s="26"/>
      <c r="AA1892" s="26"/>
      <c r="AB1892" s="26"/>
      <c r="AC1892" s="26"/>
      <c r="AD1892" s="26"/>
      <c r="AE1892" s="26"/>
      <c r="AF1892" s="26"/>
      <c r="AG1892" s="26"/>
      <c r="AH1892" s="26"/>
      <c r="AI1892" s="26"/>
      <c r="AJ1892" s="26"/>
      <c r="AK1892" s="26"/>
      <c r="AL1892" s="26"/>
      <c r="AM1892" s="26"/>
      <c r="AN1892" s="26"/>
      <c r="AO1892" s="26"/>
      <c r="AP1892" s="26"/>
      <c r="AQ1892" s="26"/>
      <c r="AR1892" s="26"/>
      <c r="AS1892" s="26"/>
      <c r="AT1892" s="26"/>
      <c r="AU1892" s="26"/>
      <c r="AV1892" s="26"/>
      <c r="AW1892" s="26"/>
      <c r="AX1892" s="26"/>
      <c r="AY1892" s="26"/>
      <c r="AZ1892" s="26"/>
      <c r="BA1892" s="26"/>
      <c r="BB1892" s="26"/>
      <c r="BC1892" s="26"/>
      <c r="BD1892" s="26"/>
      <c r="BE1892" s="26"/>
      <c r="BF1892" s="26"/>
      <c r="BG1892" s="26"/>
      <c r="BH1892" s="26"/>
      <c r="BI1892" s="26"/>
      <c r="BJ1892" s="26"/>
      <c r="BK1892" s="26"/>
      <c r="BL1892" s="41"/>
      <c r="BM1892" t="s">
        <v>100</v>
      </c>
    </row>
    <row r="1893" spans="1:65" x14ac:dyDescent="0.2">
      <c r="A1893" s="6"/>
      <c r="B1893" s="40" t="s">
        <v>2</v>
      </c>
      <c r="C1893" s="24" t="s">
        <v>240</v>
      </c>
      <c r="D1893" s="25"/>
      <c r="E1893" s="26"/>
      <c r="F1893" s="26"/>
      <c r="G1893" s="26"/>
      <c r="H1893" s="26"/>
      <c r="I1893" s="26"/>
      <c r="J1893" s="26"/>
      <c r="K1893" s="26"/>
      <c r="L1893" s="26"/>
      <c r="M1893" s="26"/>
      <c r="N1893" s="26"/>
      <c r="O1893" s="26"/>
      <c r="P1893" s="26"/>
      <c r="Q1893" s="26"/>
      <c r="R1893" s="26"/>
      <c r="S1893" s="26"/>
      <c r="T1893" s="26"/>
      <c r="U1893" s="26"/>
      <c r="V1893" s="26"/>
      <c r="W1893" s="33">
        <v>0</v>
      </c>
      <c r="X1893" s="33">
        <v>0</v>
      </c>
      <c r="Y1893" s="33">
        <v>0</v>
      </c>
      <c r="Z1893" s="33">
        <v>0</v>
      </c>
      <c r="AA1893" s="33">
        <v>0</v>
      </c>
      <c r="AB1893" s="33">
        <v>0</v>
      </c>
      <c r="AC1893" s="33">
        <v>0</v>
      </c>
      <c r="AD1893" s="33">
        <v>0</v>
      </c>
      <c r="AE1893" s="33">
        <v>0</v>
      </c>
      <c r="AF1893" s="33">
        <v>0</v>
      </c>
      <c r="AG1893" s="33">
        <v>0</v>
      </c>
      <c r="AH1893" s="33">
        <v>0</v>
      </c>
      <c r="AI1893" s="26"/>
      <c r="AJ1893" s="26"/>
      <c r="AK1893" s="26"/>
      <c r="AL1893" s="26"/>
      <c r="AM1893" s="26"/>
      <c r="AN1893" s="26"/>
      <c r="AO1893" s="26"/>
      <c r="AP1893" s="26"/>
      <c r="AQ1893" s="26"/>
      <c r="AR1893" s="26"/>
      <c r="AS1893" s="26"/>
      <c r="AT1893" s="26"/>
      <c r="AU1893" s="26"/>
      <c r="AV1893" s="26"/>
      <c r="AW1893" s="26"/>
      <c r="AX1893" s="26"/>
      <c r="AY1893" s="26"/>
      <c r="AZ1893" s="26"/>
      <c r="BA1893" s="26"/>
      <c r="BB1893" s="26"/>
      <c r="BC1893" s="26"/>
      <c r="BD1893" s="26"/>
      <c r="BE1893" s="26"/>
      <c r="BF1893" s="26"/>
      <c r="BG1893" s="26"/>
      <c r="BH1893" s="26"/>
      <c r="BI1893" s="26"/>
      <c r="BJ1893" s="26"/>
      <c r="BK1893" s="26"/>
      <c r="BL1893" s="41"/>
      <c r="BM1893" t="s">
        <v>100</v>
      </c>
    </row>
    <row r="1894" spans="1:65" x14ac:dyDescent="0.2">
      <c r="A1894" s="6"/>
      <c r="B1894" s="40" t="s">
        <v>2</v>
      </c>
      <c r="C1894" s="24" t="s">
        <v>78</v>
      </c>
      <c r="D1894" s="25"/>
      <c r="E1894" s="26"/>
      <c r="F1894" s="26"/>
      <c r="G1894" s="26"/>
      <c r="H1894" s="26"/>
      <c r="I1894" s="26"/>
      <c r="J1894" s="26"/>
      <c r="K1894" s="26"/>
      <c r="L1894" s="26"/>
      <c r="M1894" s="26"/>
      <c r="N1894" s="26"/>
      <c r="O1894" s="26"/>
      <c r="P1894" s="26"/>
      <c r="Q1894" s="26"/>
      <c r="R1894" s="26"/>
      <c r="S1894" s="26"/>
      <c r="T1894" s="26"/>
      <c r="U1894" s="26"/>
      <c r="V1894" s="26"/>
      <c r="W1894" s="26"/>
      <c r="X1894" s="26"/>
      <c r="Y1894" s="26"/>
      <c r="Z1894" s="26"/>
      <c r="AA1894" s="26"/>
      <c r="AB1894" s="26"/>
      <c r="AC1894" s="26"/>
      <c r="AD1894" s="26"/>
      <c r="AE1894" s="26"/>
      <c r="AF1894" s="26"/>
      <c r="AG1894" s="26"/>
      <c r="AH1894" s="26"/>
      <c r="AI1894" s="26"/>
      <c r="AJ1894" s="26"/>
      <c r="AK1894" s="26"/>
      <c r="AL1894" s="26"/>
      <c r="AM1894" s="26"/>
      <c r="AN1894" s="26"/>
      <c r="AO1894" s="26"/>
      <c r="AP1894" s="26"/>
      <c r="AQ1894" s="26"/>
      <c r="AR1894" s="26"/>
      <c r="AS1894" s="26"/>
      <c r="AT1894" s="26"/>
      <c r="AU1894" s="26"/>
      <c r="AV1894" s="26"/>
      <c r="AW1894" s="26"/>
      <c r="AX1894" s="26"/>
      <c r="AY1894" s="26"/>
      <c r="AZ1894" s="26"/>
      <c r="BA1894" s="26"/>
      <c r="BB1894" s="26"/>
      <c r="BC1894" s="26"/>
      <c r="BD1894" s="26"/>
      <c r="BE1894" s="26"/>
      <c r="BF1894" s="26"/>
      <c r="BG1894" s="26"/>
      <c r="BH1894" s="26"/>
      <c r="BI1894" s="26"/>
      <c r="BJ1894" s="26"/>
      <c r="BK1894" s="26"/>
      <c r="BL1894" s="41"/>
      <c r="BM1894" t="s">
        <v>100</v>
      </c>
    </row>
    <row r="1895" spans="1:65" x14ac:dyDescent="0.2">
      <c r="A1895" s="6"/>
      <c r="B1895" s="40" t="s">
        <v>2</v>
      </c>
      <c r="C1895" s="31" t="s">
        <v>1</v>
      </c>
      <c r="D1895" s="27">
        <v>0</v>
      </c>
      <c r="E1895" s="28">
        <v>0</v>
      </c>
      <c r="F1895" s="28">
        <v>0</v>
      </c>
      <c r="G1895" s="28">
        <v>0</v>
      </c>
      <c r="H1895" s="28">
        <v>0</v>
      </c>
      <c r="I1895" s="28">
        <v>0</v>
      </c>
      <c r="J1895" s="28">
        <v>0</v>
      </c>
      <c r="K1895" s="28">
        <v>0</v>
      </c>
      <c r="L1895" s="28">
        <v>0</v>
      </c>
      <c r="M1895" s="28">
        <v>0</v>
      </c>
      <c r="N1895" s="28">
        <v>0</v>
      </c>
      <c r="O1895" s="28">
        <v>1.9</v>
      </c>
      <c r="P1895" s="28">
        <v>2</v>
      </c>
      <c r="Q1895" s="28">
        <v>2</v>
      </c>
      <c r="R1895" s="28">
        <v>2</v>
      </c>
      <c r="S1895" s="28">
        <v>2</v>
      </c>
      <c r="T1895" s="28">
        <v>0</v>
      </c>
      <c r="U1895" s="28">
        <v>0</v>
      </c>
      <c r="V1895" s="28">
        <v>0</v>
      </c>
      <c r="W1895" s="28">
        <v>8</v>
      </c>
      <c r="X1895" s="28">
        <v>30</v>
      </c>
      <c r="Y1895" s="28">
        <v>44</v>
      </c>
      <c r="Z1895" s="28">
        <v>58</v>
      </c>
      <c r="AA1895" s="28">
        <v>72</v>
      </c>
      <c r="AB1895" s="28">
        <v>86</v>
      </c>
      <c r="AC1895" s="28">
        <v>100</v>
      </c>
      <c r="AD1895" s="28">
        <v>140</v>
      </c>
      <c r="AE1895" s="28">
        <v>180</v>
      </c>
      <c r="AF1895" s="28">
        <v>220</v>
      </c>
      <c r="AG1895" s="28">
        <v>260</v>
      </c>
      <c r="AH1895" s="28">
        <v>300</v>
      </c>
      <c r="AI1895" s="28">
        <v>300</v>
      </c>
      <c r="AJ1895" s="28">
        <v>300</v>
      </c>
      <c r="AK1895" s="28">
        <v>300</v>
      </c>
      <c r="AL1895" s="28">
        <v>300</v>
      </c>
      <c r="AM1895" s="28">
        <v>300</v>
      </c>
      <c r="AN1895" s="28">
        <v>300</v>
      </c>
      <c r="AO1895" s="28">
        <v>300</v>
      </c>
      <c r="AP1895" s="28">
        <v>300</v>
      </c>
      <c r="AQ1895" s="28">
        <v>300</v>
      </c>
      <c r="AR1895" s="28">
        <v>300</v>
      </c>
      <c r="AS1895" s="28">
        <v>300</v>
      </c>
      <c r="AT1895" s="28">
        <v>300</v>
      </c>
      <c r="AU1895" s="28">
        <v>300</v>
      </c>
      <c r="AV1895" s="28">
        <v>300</v>
      </c>
      <c r="AW1895" s="28">
        <v>300</v>
      </c>
      <c r="AX1895" s="28">
        <v>300</v>
      </c>
      <c r="AY1895" s="28">
        <v>300</v>
      </c>
      <c r="AZ1895" s="28">
        <v>300</v>
      </c>
      <c r="BA1895" s="28">
        <v>300</v>
      </c>
      <c r="BB1895" s="28">
        <v>300</v>
      </c>
      <c r="BC1895" s="28">
        <v>300</v>
      </c>
      <c r="BD1895" s="28">
        <v>300</v>
      </c>
      <c r="BE1895" s="28">
        <v>300</v>
      </c>
      <c r="BF1895" s="28">
        <v>300</v>
      </c>
      <c r="BG1895" s="28">
        <v>300</v>
      </c>
      <c r="BH1895" s="28">
        <v>300</v>
      </c>
      <c r="BI1895" s="28">
        <v>300</v>
      </c>
      <c r="BJ1895" s="28">
        <v>300</v>
      </c>
      <c r="BK1895" s="28">
        <v>300</v>
      </c>
      <c r="BL1895" s="42">
        <v>300</v>
      </c>
      <c r="BM1895" t="s">
        <v>100</v>
      </c>
    </row>
    <row r="1896" spans="1:65" x14ac:dyDescent="0.2">
      <c r="A1896" s="6"/>
      <c r="B1896" s="40" t="s">
        <v>2</v>
      </c>
      <c r="C1896" s="24" t="s">
        <v>74</v>
      </c>
      <c r="D1896" s="35">
        <v>0</v>
      </c>
      <c r="E1896" s="29">
        <v>0</v>
      </c>
      <c r="F1896" s="29">
        <v>0</v>
      </c>
      <c r="G1896" s="29">
        <v>0</v>
      </c>
      <c r="H1896" s="29">
        <v>0</v>
      </c>
      <c r="I1896" s="29">
        <v>0</v>
      </c>
      <c r="J1896" s="29">
        <v>0</v>
      </c>
      <c r="K1896" s="29">
        <v>0</v>
      </c>
      <c r="L1896" s="29">
        <v>0</v>
      </c>
      <c r="M1896" s="29">
        <v>0</v>
      </c>
      <c r="N1896" s="29">
        <v>0</v>
      </c>
      <c r="O1896" s="29">
        <v>1.9</v>
      </c>
      <c r="P1896" s="29">
        <v>2</v>
      </c>
      <c r="Q1896" s="29">
        <v>2</v>
      </c>
      <c r="R1896" s="29">
        <v>2</v>
      </c>
      <c r="S1896" s="29">
        <v>2</v>
      </c>
      <c r="T1896" s="29">
        <v>0</v>
      </c>
      <c r="U1896" s="29">
        <v>0</v>
      </c>
      <c r="V1896" s="29">
        <v>0</v>
      </c>
      <c r="W1896" s="29">
        <v>8</v>
      </c>
      <c r="X1896" s="26">
        <v>30</v>
      </c>
      <c r="Y1896" s="26">
        <v>0</v>
      </c>
      <c r="Z1896" s="26">
        <v>0</v>
      </c>
      <c r="AA1896" s="26">
        <v>0</v>
      </c>
      <c r="AB1896" s="26">
        <v>0</v>
      </c>
      <c r="AC1896" s="26">
        <v>100</v>
      </c>
      <c r="AD1896" s="26">
        <v>0</v>
      </c>
      <c r="AE1896" s="26">
        <v>0</v>
      </c>
      <c r="AF1896" s="26">
        <v>0</v>
      </c>
      <c r="AG1896" s="26">
        <v>0</v>
      </c>
      <c r="AH1896" s="26">
        <v>300</v>
      </c>
      <c r="AI1896" s="26"/>
      <c r="AJ1896" s="26"/>
      <c r="AK1896" s="26"/>
      <c r="AL1896" s="26"/>
      <c r="AM1896" s="26"/>
      <c r="AN1896" s="26"/>
      <c r="AO1896" s="26"/>
      <c r="AP1896" s="26"/>
      <c r="AQ1896" s="26"/>
      <c r="AR1896" s="26"/>
      <c r="AS1896" s="26"/>
      <c r="AT1896" s="26"/>
      <c r="AU1896" s="26"/>
      <c r="AV1896" s="26"/>
      <c r="AW1896" s="26"/>
      <c r="AX1896" s="26"/>
      <c r="AY1896" s="26"/>
      <c r="AZ1896" s="26"/>
      <c r="BA1896" s="26"/>
      <c r="BB1896" s="26"/>
      <c r="BC1896" s="26"/>
      <c r="BD1896" s="26"/>
      <c r="BE1896" s="26"/>
      <c r="BF1896" s="26"/>
      <c r="BG1896" s="26"/>
      <c r="BH1896" s="26"/>
      <c r="BI1896" s="26"/>
      <c r="BJ1896" s="26"/>
      <c r="BK1896" s="26"/>
      <c r="BL1896" s="41"/>
      <c r="BM1896" t="s">
        <v>100</v>
      </c>
    </row>
    <row r="1897" spans="1:65" x14ac:dyDescent="0.2">
      <c r="A1897" s="6"/>
      <c r="B1897" s="40" t="s">
        <v>2</v>
      </c>
      <c r="C1897" s="24" t="s">
        <v>83</v>
      </c>
      <c r="D1897" s="25"/>
      <c r="E1897" s="26"/>
      <c r="F1897" s="26"/>
      <c r="G1897" s="26"/>
      <c r="H1897" s="26"/>
      <c r="I1897" s="26"/>
      <c r="J1897" s="26"/>
      <c r="K1897" s="26"/>
      <c r="L1897" s="26"/>
      <c r="M1897" s="26"/>
      <c r="N1897" s="26"/>
      <c r="O1897" s="26"/>
      <c r="P1897" s="26"/>
      <c r="Q1897" s="26"/>
      <c r="R1897" s="26"/>
      <c r="S1897" s="26"/>
      <c r="T1897" s="26"/>
      <c r="U1897" s="26"/>
      <c r="V1897" s="26"/>
      <c r="W1897" s="30"/>
      <c r="X1897" s="30">
        <v>22</v>
      </c>
      <c r="Y1897" s="30">
        <v>14</v>
      </c>
      <c r="Z1897" s="30">
        <v>14</v>
      </c>
      <c r="AA1897" s="30">
        <v>14</v>
      </c>
      <c r="AB1897" s="30">
        <v>14</v>
      </c>
      <c r="AC1897" s="30">
        <v>14</v>
      </c>
      <c r="AD1897" s="30">
        <v>40</v>
      </c>
      <c r="AE1897" s="30">
        <v>40</v>
      </c>
      <c r="AF1897" s="30">
        <v>40</v>
      </c>
      <c r="AG1897" s="30">
        <v>40</v>
      </c>
      <c r="AH1897" s="30">
        <v>40</v>
      </c>
      <c r="AI1897" s="30"/>
      <c r="AJ1897" s="30"/>
      <c r="AK1897" s="30"/>
      <c r="AL1897" s="30"/>
      <c r="AM1897" s="30"/>
      <c r="AN1897" s="30"/>
      <c r="AO1897" s="30"/>
      <c r="AP1897" s="30"/>
      <c r="AQ1897" s="30"/>
      <c r="AR1897" s="30"/>
      <c r="AS1897" s="30"/>
      <c r="AT1897" s="30"/>
      <c r="AU1897" s="30"/>
      <c r="AV1897" s="30"/>
      <c r="AW1897" s="30"/>
      <c r="AX1897" s="30"/>
      <c r="AY1897" s="30"/>
      <c r="AZ1897" s="30"/>
      <c r="BA1897" s="30"/>
      <c r="BB1897" s="30"/>
      <c r="BC1897" s="30"/>
      <c r="BD1897" s="30"/>
      <c r="BE1897" s="30"/>
      <c r="BF1897" s="30"/>
      <c r="BG1897" s="30"/>
      <c r="BH1897" s="30"/>
      <c r="BI1897" s="30"/>
      <c r="BJ1897" s="30"/>
      <c r="BK1897" s="30"/>
      <c r="BL1897" s="43"/>
      <c r="BM1897" t="s">
        <v>100</v>
      </c>
    </row>
    <row r="1898" spans="1:65" x14ac:dyDescent="0.2">
      <c r="A1898" s="6"/>
      <c r="B1898" s="40" t="s">
        <v>2</v>
      </c>
      <c r="C1898" s="24" t="s">
        <v>75</v>
      </c>
      <c r="D1898" s="25"/>
      <c r="E1898" s="26"/>
      <c r="F1898" s="26"/>
      <c r="G1898" s="26"/>
      <c r="H1898" s="26"/>
      <c r="I1898" s="26"/>
      <c r="J1898" s="26"/>
      <c r="K1898" s="26"/>
      <c r="L1898" s="26"/>
      <c r="M1898" s="26"/>
      <c r="N1898" s="26"/>
      <c r="O1898" s="26"/>
      <c r="P1898" s="26"/>
      <c r="Q1898" s="26"/>
      <c r="R1898" s="26"/>
      <c r="S1898" s="26"/>
      <c r="T1898" s="26"/>
      <c r="U1898" s="26"/>
      <c r="V1898" s="26"/>
      <c r="W1898" s="26"/>
      <c r="X1898" s="26"/>
      <c r="Y1898" s="26"/>
      <c r="Z1898" s="26"/>
      <c r="AA1898" s="26"/>
      <c r="AB1898" s="26"/>
      <c r="AC1898" s="26"/>
      <c r="AD1898" s="26"/>
      <c r="AE1898" s="26"/>
      <c r="AF1898" s="26"/>
      <c r="AG1898" s="26"/>
      <c r="AH1898" s="26"/>
      <c r="AI1898" s="26"/>
      <c r="AJ1898" s="26"/>
      <c r="AK1898" s="26"/>
      <c r="AL1898" s="26"/>
      <c r="AM1898" s="26"/>
      <c r="AN1898" s="26"/>
      <c r="AO1898" s="26"/>
      <c r="AP1898" s="26"/>
      <c r="AQ1898" s="26"/>
      <c r="AR1898" s="26"/>
      <c r="AS1898" s="26"/>
      <c r="AT1898" s="26"/>
      <c r="AU1898" s="26"/>
      <c r="AV1898" s="26"/>
      <c r="AW1898" s="26"/>
      <c r="AX1898" s="26"/>
      <c r="AY1898" s="26"/>
      <c r="AZ1898" s="26"/>
      <c r="BA1898" s="26"/>
      <c r="BB1898" s="26"/>
      <c r="BC1898" s="26"/>
      <c r="BD1898" s="26"/>
      <c r="BE1898" s="26"/>
      <c r="BF1898" s="26"/>
      <c r="BG1898" s="26"/>
      <c r="BH1898" s="26"/>
      <c r="BI1898" s="26"/>
      <c r="BJ1898" s="26"/>
      <c r="BK1898" s="26"/>
      <c r="BL1898" s="41"/>
      <c r="BM1898" t="s">
        <v>100</v>
      </c>
    </row>
    <row r="1899" spans="1:65" x14ac:dyDescent="0.2">
      <c r="A1899" s="6"/>
      <c r="B1899" s="40" t="s">
        <v>2</v>
      </c>
      <c r="C1899" s="24" t="s">
        <v>79</v>
      </c>
      <c r="D1899" s="25"/>
      <c r="E1899" s="26"/>
      <c r="F1899" s="26"/>
      <c r="G1899" s="26"/>
      <c r="H1899" s="26"/>
      <c r="I1899" s="26"/>
      <c r="J1899" s="26"/>
      <c r="K1899" s="26"/>
      <c r="L1899" s="26"/>
      <c r="M1899" s="26"/>
      <c r="N1899" s="26"/>
      <c r="O1899" s="26"/>
      <c r="P1899" s="26"/>
      <c r="Q1899" s="26"/>
      <c r="R1899" s="26"/>
      <c r="S1899" s="26"/>
      <c r="T1899" s="26"/>
      <c r="U1899" s="26"/>
      <c r="V1899" s="26"/>
      <c r="W1899" s="26"/>
      <c r="X1899" s="26"/>
      <c r="Y1899" s="26"/>
      <c r="Z1899" s="26"/>
      <c r="AA1899" s="26"/>
      <c r="AB1899" s="26"/>
      <c r="AC1899" s="26"/>
      <c r="AD1899" s="26"/>
      <c r="AE1899" s="26"/>
      <c r="AF1899" s="26"/>
      <c r="AG1899" s="26"/>
      <c r="AH1899" s="26"/>
      <c r="AI1899" s="26"/>
      <c r="AJ1899" s="26"/>
      <c r="AK1899" s="26"/>
      <c r="AL1899" s="26"/>
      <c r="AM1899" s="26"/>
      <c r="AN1899" s="26"/>
      <c r="AO1899" s="26"/>
      <c r="AP1899" s="26"/>
      <c r="AQ1899" s="26"/>
      <c r="AR1899" s="26"/>
      <c r="AS1899" s="26"/>
      <c r="AT1899" s="26"/>
      <c r="AU1899" s="26"/>
      <c r="AV1899" s="26"/>
      <c r="AW1899" s="26"/>
      <c r="AX1899" s="26"/>
      <c r="AY1899" s="26"/>
      <c r="AZ1899" s="26"/>
      <c r="BA1899" s="26"/>
      <c r="BB1899" s="26"/>
      <c r="BC1899" s="26"/>
      <c r="BD1899" s="26"/>
      <c r="BE1899" s="26"/>
      <c r="BF1899" s="26"/>
      <c r="BG1899" s="26"/>
      <c r="BH1899" s="26"/>
      <c r="BI1899" s="26"/>
      <c r="BJ1899" s="26"/>
      <c r="BK1899" s="26"/>
      <c r="BL1899" s="41"/>
      <c r="BM1899" t="s">
        <v>100</v>
      </c>
    </row>
    <row r="1900" spans="1:65" x14ac:dyDescent="0.2">
      <c r="A1900" s="6"/>
      <c r="B1900" s="40" t="s">
        <v>2</v>
      </c>
      <c r="C1900" s="24" t="s">
        <v>240</v>
      </c>
      <c r="D1900" s="25"/>
      <c r="E1900" s="26"/>
      <c r="F1900" s="26"/>
      <c r="G1900" s="26"/>
      <c r="H1900" s="26"/>
      <c r="I1900" s="26"/>
      <c r="J1900" s="26"/>
      <c r="K1900" s="26"/>
      <c r="L1900" s="26"/>
      <c r="M1900" s="26"/>
      <c r="N1900" s="26"/>
      <c r="O1900" s="26"/>
      <c r="P1900" s="26"/>
      <c r="Q1900" s="26"/>
      <c r="R1900" s="26"/>
      <c r="S1900" s="26"/>
      <c r="T1900" s="26"/>
      <c r="U1900" s="26"/>
      <c r="V1900" s="26"/>
      <c r="W1900" s="33">
        <v>0</v>
      </c>
      <c r="X1900" s="33">
        <v>0</v>
      </c>
      <c r="Y1900" s="33">
        <v>0</v>
      </c>
      <c r="Z1900" s="33">
        <v>0</v>
      </c>
      <c r="AA1900" s="33">
        <v>0</v>
      </c>
      <c r="AB1900" s="33">
        <v>0</v>
      </c>
      <c r="AC1900" s="33">
        <v>0</v>
      </c>
      <c r="AD1900" s="33">
        <v>0</v>
      </c>
      <c r="AE1900" s="33">
        <v>0</v>
      </c>
      <c r="AF1900" s="33">
        <v>0</v>
      </c>
      <c r="AG1900" s="33">
        <v>0</v>
      </c>
      <c r="AH1900" s="33">
        <v>0</v>
      </c>
      <c r="AI1900" s="26"/>
      <c r="AJ1900" s="26"/>
      <c r="AK1900" s="26"/>
      <c r="AL1900" s="26"/>
      <c r="AM1900" s="26"/>
      <c r="AN1900" s="26"/>
      <c r="AO1900" s="26"/>
      <c r="AP1900" s="26"/>
      <c r="AQ1900" s="26"/>
      <c r="AR1900" s="26"/>
      <c r="AS1900" s="26"/>
      <c r="AT1900" s="26"/>
      <c r="AU1900" s="26"/>
      <c r="AV1900" s="26"/>
      <c r="AW1900" s="26"/>
      <c r="AX1900" s="26"/>
      <c r="AY1900" s="26"/>
      <c r="AZ1900" s="26"/>
      <c r="BA1900" s="26"/>
      <c r="BB1900" s="26"/>
      <c r="BC1900" s="26"/>
      <c r="BD1900" s="26"/>
      <c r="BE1900" s="26"/>
      <c r="BF1900" s="26"/>
      <c r="BG1900" s="26"/>
      <c r="BH1900" s="26"/>
      <c r="BI1900" s="26"/>
      <c r="BJ1900" s="26"/>
      <c r="BK1900" s="26"/>
      <c r="BL1900" s="41"/>
      <c r="BM1900" t="s">
        <v>100</v>
      </c>
    </row>
    <row r="1901" spans="1:65" x14ac:dyDescent="0.2">
      <c r="A1901" s="6"/>
      <c r="B1901" s="40" t="s">
        <v>2</v>
      </c>
      <c r="C1901" s="24" t="s">
        <v>78</v>
      </c>
      <c r="D1901" s="25"/>
      <c r="E1901" s="26"/>
      <c r="F1901" s="26"/>
      <c r="G1901" s="26"/>
      <c r="H1901" s="26"/>
      <c r="I1901" s="26"/>
      <c r="J1901" s="26"/>
      <c r="K1901" s="26"/>
      <c r="L1901" s="26"/>
      <c r="M1901" s="26"/>
      <c r="N1901" s="26"/>
      <c r="O1901" s="26"/>
      <c r="P1901" s="26"/>
      <c r="Q1901" s="26"/>
      <c r="R1901" s="26"/>
      <c r="S1901" s="26"/>
      <c r="T1901" s="26"/>
      <c r="U1901" s="26"/>
      <c r="V1901" s="26"/>
      <c r="W1901" s="26"/>
      <c r="X1901" s="26"/>
      <c r="Y1901" s="26"/>
      <c r="Z1901" s="26"/>
      <c r="AA1901" s="26"/>
      <c r="AB1901" s="26"/>
      <c r="AC1901" s="26"/>
      <c r="AD1901" s="26"/>
      <c r="AE1901" s="26"/>
      <c r="AF1901" s="26"/>
      <c r="AG1901" s="26"/>
      <c r="AH1901" s="26"/>
      <c r="AI1901" s="26"/>
      <c r="AJ1901" s="26"/>
      <c r="AK1901" s="26"/>
      <c r="AL1901" s="26"/>
      <c r="AM1901" s="26"/>
      <c r="AN1901" s="26"/>
      <c r="AO1901" s="26"/>
      <c r="AP1901" s="26"/>
      <c r="AQ1901" s="26"/>
      <c r="AR1901" s="26"/>
      <c r="AS1901" s="26"/>
      <c r="AT1901" s="26"/>
      <c r="AU1901" s="26"/>
      <c r="AV1901" s="26"/>
      <c r="AW1901" s="26"/>
      <c r="AX1901" s="26"/>
      <c r="AY1901" s="26"/>
      <c r="AZ1901" s="26"/>
      <c r="BA1901" s="26"/>
      <c r="BB1901" s="26"/>
      <c r="BC1901" s="26"/>
      <c r="BD1901" s="26"/>
      <c r="BE1901" s="26"/>
      <c r="BF1901" s="26"/>
      <c r="BG1901" s="26"/>
      <c r="BH1901" s="26"/>
      <c r="BI1901" s="26"/>
      <c r="BJ1901" s="26"/>
      <c r="BK1901" s="26"/>
      <c r="BL1901" s="41"/>
      <c r="BM1901" t="s">
        <v>100</v>
      </c>
    </row>
    <row r="1902" spans="1:65" x14ac:dyDescent="0.2">
      <c r="A1902" s="6"/>
      <c r="B1902" s="40" t="s">
        <v>2</v>
      </c>
      <c r="C1902" s="31" t="s">
        <v>36</v>
      </c>
      <c r="D1902" s="27">
        <v>1</v>
      </c>
      <c r="E1902" s="28">
        <v>1</v>
      </c>
      <c r="F1902" s="28">
        <v>1</v>
      </c>
      <c r="G1902" s="28">
        <v>2</v>
      </c>
      <c r="H1902" s="28">
        <v>2</v>
      </c>
      <c r="I1902" s="28">
        <v>2</v>
      </c>
      <c r="J1902" s="28">
        <v>3</v>
      </c>
      <c r="K1902" s="28">
        <v>24</v>
      </c>
      <c r="L1902" s="28">
        <v>59</v>
      </c>
      <c r="M1902" s="28">
        <v>115</v>
      </c>
      <c r="N1902" s="28">
        <v>134</v>
      </c>
      <c r="O1902" s="28">
        <v>172</v>
      </c>
      <c r="P1902" s="28">
        <v>238</v>
      </c>
      <c r="Q1902" s="28">
        <v>296</v>
      </c>
      <c r="R1902" s="28">
        <v>415</v>
      </c>
      <c r="S1902" s="28">
        <v>447</v>
      </c>
      <c r="T1902" s="28">
        <v>512.79999999999995</v>
      </c>
      <c r="U1902" s="28">
        <v>579.20000000000005</v>
      </c>
      <c r="V1902" s="28">
        <v>667.4</v>
      </c>
      <c r="W1902" s="28">
        <v>827.6</v>
      </c>
      <c r="X1902" s="28">
        <v>1640.4333333333334</v>
      </c>
      <c r="Y1902" s="28">
        <v>2457.1</v>
      </c>
      <c r="Z1902" s="28">
        <v>3273.7666666666664</v>
      </c>
      <c r="AA1902" s="28">
        <v>4382.5111111111109</v>
      </c>
      <c r="AB1902" s="28">
        <v>5491.2555555555555</v>
      </c>
      <c r="AC1902" s="28">
        <v>6600</v>
      </c>
      <c r="AD1902" s="28">
        <v>7080</v>
      </c>
      <c r="AE1902" s="28">
        <v>7560</v>
      </c>
      <c r="AF1902" s="28">
        <v>8040</v>
      </c>
      <c r="AG1902" s="28">
        <v>8520</v>
      </c>
      <c r="AH1902" s="28">
        <v>9000</v>
      </c>
      <c r="AI1902" s="28">
        <v>9000</v>
      </c>
      <c r="AJ1902" s="28">
        <v>9000</v>
      </c>
      <c r="AK1902" s="28">
        <v>9000</v>
      </c>
      <c r="AL1902" s="28">
        <v>9000</v>
      </c>
      <c r="AM1902" s="28">
        <v>9000</v>
      </c>
      <c r="AN1902" s="28">
        <v>9000</v>
      </c>
      <c r="AO1902" s="28">
        <v>9000</v>
      </c>
      <c r="AP1902" s="28">
        <v>9000</v>
      </c>
      <c r="AQ1902" s="28">
        <v>9000</v>
      </c>
      <c r="AR1902" s="28">
        <v>9000</v>
      </c>
      <c r="AS1902" s="28">
        <v>9000</v>
      </c>
      <c r="AT1902" s="28">
        <v>9000</v>
      </c>
      <c r="AU1902" s="28">
        <v>9000</v>
      </c>
      <c r="AV1902" s="28">
        <v>9000</v>
      </c>
      <c r="AW1902" s="28">
        <v>9000</v>
      </c>
      <c r="AX1902" s="28">
        <v>9000</v>
      </c>
      <c r="AY1902" s="28">
        <v>9000</v>
      </c>
      <c r="AZ1902" s="28">
        <v>9000</v>
      </c>
      <c r="BA1902" s="28">
        <v>9000</v>
      </c>
      <c r="BB1902" s="28">
        <v>9000</v>
      </c>
      <c r="BC1902" s="28">
        <v>9000</v>
      </c>
      <c r="BD1902" s="28">
        <v>9000</v>
      </c>
      <c r="BE1902" s="28">
        <v>9000</v>
      </c>
      <c r="BF1902" s="28">
        <v>9000</v>
      </c>
      <c r="BG1902" s="28">
        <v>9000</v>
      </c>
      <c r="BH1902" s="28">
        <v>9000</v>
      </c>
      <c r="BI1902" s="28">
        <v>9000</v>
      </c>
      <c r="BJ1902" s="28">
        <v>9000</v>
      </c>
      <c r="BK1902" s="28">
        <v>9000</v>
      </c>
      <c r="BL1902" s="42">
        <v>9000</v>
      </c>
      <c r="BM1902" t="s">
        <v>100</v>
      </c>
    </row>
    <row r="1903" spans="1:65" x14ac:dyDescent="0.2">
      <c r="A1903" s="6"/>
      <c r="B1903" s="40" t="s">
        <v>2</v>
      </c>
      <c r="C1903" s="24" t="s">
        <v>74</v>
      </c>
      <c r="D1903" s="35">
        <v>1</v>
      </c>
      <c r="E1903" s="29">
        <v>1</v>
      </c>
      <c r="F1903" s="29">
        <v>1</v>
      </c>
      <c r="G1903" s="29">
        <v>2</v>
      </c>
      <c r="H1903" s="29">
        <v>2</v>
      </c>
      <c r="I1903" s="29">
        <v>2</v>
      </c>
      <c r="J1903" s="29">
        <v>3</v>
      </c>
      <c r="K1903" s="29">
        <v>24</v>
      </c>
      <c r="L1903" s="29">
        <v>59</v>
      </c>
      <c r="M1903" s="29">
        <v>115</v>
      </c>
      <c r="N1903" s="29">
        <v>134</v>
      </c>
      <c r="O1903" s="29">
        <v>172</v>
      </c>
      <c r="P1903" s="29">
        <v>238</v>
      </c>
      <c r="Q1903" s="29">
        <v>296</v>
      </c>
      <c r="R1903" s="29">
        <v>415</v>
      </c>
      <c r="S1903" s="29">
        <v>447</v>
      </c>
      <c r="T1903" s="29">
        <v>512.79999999999995</v>
      </c>
      <c r="U1903" s="29">
        <v>579.20000000000005</v>
      </c>
      <c r="V1903" s="29">
        <v>667.4</v>
      </c>
      <c r="W1903" s="29">
        <v>827.6</v>
      </c>
      <c r="X1903" s="26">
        <v>2000</v>
      </c>
      <c r="Y1903" s="26">
        <v>0</v>
      </c>
      <c r="Z1903" s="26">
        <v>0</v>
      </c>
      <c r="AA1903" s="26">
        <v>0</v>
      </c>
      <c r="AB1903" s="26">
        <v>0</v>
      </c>
      <c r="AC1903" s="26">
        <v>6600</v>
      </c>
      <c r="AD1903" s="26">
        <v>0</v>
      </c>
      <c r="AE1903" s="26">
        <v>0</v>
      </c>
      <c r="AF1903" s="26">
        <v>0</v>
      </c>
      <c r="AG1903" s="26">
        <v>0</v>
      </c>
      <c r="AH1903" s="26">
        <v>9000</v>
      </c>
      <c r="AI1903" s="26"/>
      <c r="AJ1903" s="26"/>
      <c r="AK1903" s="26"/>
      <c r="AL1903" s="26"/>
      <c r="AM1903" s="26"/>
      <c r="AN1903" s="26"/>
      <c r="AO1903" s="26"/>
      <c r="AP1903" s="26"/>
      <c r="AQ1903" s="26"/>
      <c r="AR1903" s="26"/>
      <c r="AS1903" s="26"/>
      <c r="AT1903" s="26"/>
      <c r="AU1903" s="26"/>
      <c r="AV1903" s="26"/>
      <c r="AW1903" s="26"/>
      <c r="AX1903" s="26"/>
      <c r="AY1903" s="26"/>
      <c r="AZ1903" s="26"/>
      <c r="BA1903" s="26"/>
      <c r="BB1903" s="26"/>
      <c r="BC1903" s="26"/>
      <c r="BD1903" s="26"/>
      <c r="BE1903" s="26"/>
      <c r="BF1903" s="26"/>
      <c r="BG1903" s="26"/>
      <c r="BH1903" s="26"/>
      <c r="BI1903" s="26"/>
      <c r="BJ1903" s="26"/>
      <c r="BK1903" s="26"/>
      <c r="BL1903" s="41"/>
      <c r="BM1903" t="s">
        <v>100</v>
      </c>
    </row>
    <row r="1904" spans="1:65" x14ac:dyDescent="0.2">
      <c r="A1904" s="6"/>
      <c r="B1904" s="40" t="s">
        <v>2</v>
      </c>
      <c r="C1904" s="24" t="s">
        <v>83</v>
      </c>
      <c r="D1904" s="25"/>
      <c r="E1904" s="26"/>
      <c r="F1904" s="26"/>
      <c r="G1904" s="26"/>
      <c r="H1904" s="26"/>
      <c r="I1904" s="26"/>
      <c r="J1904" s="26"/>
      <c r="K1904" s="26"/>
      <c r="L1904" s="26"/>
      <c r="M1904" s="26"/>
      <c r="N1904" s="26"/>
      <c r="O1904" s="26"/>
      <c r="P1904" s="26"/>
      <c r="Q1904" s="26"/>
      <c r="R1904" s="26"/>
      <c r="S1904" s="26"/>
      <c r="T1904" s="26"/>
      <c r="U1904" s="26"/>
      <c r="V1904" s="26"/>
      <c r="W1904" s="30"/>
      <c r="X1904" s="30"/>
      <c r="Y1904" s="30"/>
      <c r="Z1904" s="30"/>
      <c r="AA1904" s="30">
        <v>675.41111111111115</v>
      </c>
      <c r="AB1904" s="30">
        <v>908.74444444444453</v>
      </c>
      <c r="AC1904" s="30">
        <v>908.74444444444453</v>
      </c>
      <c r="AD1904" s="30">
        <v>280</v>
      </c>
      <c r="AE1904" s="30">
        <v>280</v>
      </c>
      <c r="AF1904" s="30">
        <v>280</v>
      </c>
      <c r="AG1904" s="30">
        <v>280</v>
      </c>
      <c r="AH1904" s="30">
        <v>280</v>
      </c>
      <c r="AI1904" s="30"/>
      <c r="AJ1904" s="30"/>
      <c r="AK1904" s="30"/>
      <c r="AL1904" s="30"/>
      <c r="AM1904" s="30"/>
      <c r="AN1904" s="30"/>
      <c r="AO1904" s="30"/>
      <c r="AP1904" s="30"/>
      <c r="AQ1904" s="30"/>
      <c r="AR1904" s="30"/>
      <c r="AS1904" s="30"/>
      <c r="AT1904" s="30"/>
      <c r="AU1904" s="30"/>
      <c r="AV1904" s="30"/>
      <c r="AW1904" s="30"/>
      <c r="AX1904" s="30"/>
      <c r="AY1904" s="30"/>
      <c r="AZ1904" s="30"/>
      <c r="BA1904" s="30"/>
      <c r="BB1904" s="30"/>
      <c r="BC1904" s="30"/>
      <c r="BD1904" s="30"/>
      <c r="BE1904" s="30"/>
      <c r="BF1904" s="30"/>
      <c r="BG1904" s="30"/>
      <c r="BH1904" s="30"/>
      <c r="BI1904" s="30"/>
      <c r="BJ1904" s="30"/>
      <c r="BK1904" s="30"/>
      <c r="BL1904" s="43"/>
      <c r="BM1904" t="s">
        <v>100</v>
      </c>
    </row>
    <row r="1905" spans="1:65" x14ac:dyDescent="0.2">
      <c r="A1905" s="6"/>
      <c r="B1905" s="40" t="s">
        <v>2</v>
      </c>
      <c r="C1905" s="24" t="s">
        <v>75</v>
      </c>
      <c r="D1905" s="25"/>
      <c r="E1905" s="26"/>
      <c r="F1905" s="26"/>
      <c r="G1905" s="26"/>
      <c r="H1905" s="26"/>
      <c r="I1905" s="26"/>
      <c r="J1905" s="26"/>
      <c r="K1905" s="26"/>
      <c r="L1905" s="26"/>
      <c r="M1905" s="26"/>
      <c r="N1905" s="26"/>
      <c r="O1905" s="26"/>
      <c r="P1905" s="26"/>
      <c r="Q1905" s="26"/>
      <c r="R1905" s="26"/>
      <c r="S1905" s="26"/>
      <c r="T1905" s="26"/>
      <c r="U1905" s="26"/>
      <c r="V1905" s="26"/>
      <c r="W1905" s="26"/>
      <c r="X1905" s="26">
        <v>383.33333333333331</v>
      </c>
      <c r="Y1905" s="26">
        <v>616.66666666666663</v>
      </c>
      <c r="Z1905" s="26">
        <v>616.66666666666663</v>
      </c>
      <c r="AA1905" s="26">
        <v>233.33333333333334</v>
      </c>
      <c r="AB1905" s="26"/>
      <c r="AC1905" s="26"/>
      <c r="AD1905" s="26"/>
      <c r="AE1905" s="26"/>
      <c r="AF1905" s="26"/>
      <c r="AG1905" s="26"/>
      <c r="AH1905" s="26"/>
      <c r="AI1905" s="26"/>
      <c r="AJ1905" s="26"/>
      <c r="AK1905" s="26"/>
      <c r="AL1905" s="26"/>
      <c r="AM1905" s="26"/>
      <c r="AN1905" s="26"/>
      <c r="AO1905" s="26"/>
      <c r="AP1905" s="26"/>
      <c r="AQ1905" s="26"/>
      <c r="AR1905" s="26"/>
      <c r="AS1905" s="26"/>
      <c r="AT1905" s="26"/>
      <c r="AU1905" s="26"/>
      <c r="AV1905" s="26"/>
      <c r="AW1905" s="26"/>
      <c r="AX1905" s="26"/>
      <c r="AY1905" s="26"/>
      <c r="AZ1905" s="26"/>
      <c r="BA1905" s="26"/>
      <c r="BB1905" s="26"/>
      <c r="BC1905" s="26"/>
      <c r="BD1905" s="26"/>
      <c r="BE1905" s="26"/>
      <c r="BF1905" s="26"/>
      <c r="BG1905" s="26"/>
      <c r="BH1905" s="26"/>
      <c r="BI1905" s="26"/>
      <c r="BJ1905" s="26"/>
      <c r="BK1905" s="26"/>
      <c r="BL1905" s="41"/>
      <c r="BM1905" t="s">
        <v>100</v>
      </c>
    </row>
    <row r="1906" spans="1:65" x14ac:dyDescent="0.2">
      <c r="A1906" s="6"/>
      <c r="B1906" s="40" t="s">
        <v>2</v>
      </c>
      <c r="C1906" s="24" t="s">
        <v>79</v>
      </c>
      <c r="D1906" s="25"/>
      <c r="E1906" s="26"/>
      <c r="F1906" s="26"/>
      <c r="G1906" s="26"/>
      <c r="H1906" s="26"/>
      <c r="I1906" s="26"/>
      <c r="J1906" s="26"/>
      <c r="K1906" s="26"/>
      <c r="L1906" s="26"/>
      <c r="M1906" s="26"/>
      <c r="N1906" s="26"/>
      <c r="O1906" s="26"/>
      <c r="P1906" s="26"/>
      <c r="Q1906" s="26"/>
      <c r="R1906" s="26"/>
      <c r="S1906" s="26"/>
      <c r="T1906" s="26"/>
      <c r="U1906" s="26"/>
      <c r="V1906" s="26"/>
      <c r="W1906" s="26"/>
      <c r="X1906" s="26"/>
      <c r="Y1906" s="26"/>
      <c r="Z1906" s="26"/>
      <c r="AA1906" s="26"/>
      <c r="AB1906" s="26"/>
      <c r="AC1906" s="26"/>
      <c r="AD1906" s="26"/>
      <c r="AE1906" s="26"/>
      <c r="AF1906" s="26"/>
      <c r="AG1906" s="26"/>
      <c r="AH1906" s="26"/>
      <c r="AI1906" s="26"/>
      <c r="AJ1906" s="26"/>
      <c r="AK1906" s="26"/>
      <c r="AL1906" s="26"/>
      <c r="AM1906" s="26"/>
      <c r="AN1906" s="26"/>
      <c r="AO1906" s="26"/>
      <c r="AP1906" s="26"/>
      <c r="AQ1906" s="26"/>
      <c r="AR1906" s="26"/>
      <c r="AS1906" s="26"/>
      <c r="AT1906" s="26"/>
      <c r="AU1906" s="26"/>
      <c r="AV1906" s="26"/>
      <c r="AW1906" s="26"/>
      <c r="AX1906" s="26"/>
      <c r="AY1906" s="26"/>
      <c r="AZ1906" s="26"/>
      <c r="BA1906" s="26"/>
      <c r="BB1906" s="26"/>
      <c r="BC1906" s="26"/>
      <c r="BD1906" s="26"/>
      <c r="BE1906" s="26"/>
      <c r="BF1906" s="26"/>
      <c r="BG1906" s="26"/>
      <c r="BH1906" s="26"/>
      <c r="BI1906" s="26"/>
      <c r="BJ1906" s="26"/>
      <c r="BK1906" s="26"/>
      <c r="BL1906" s="41"/>
      <c r="BM1906" t="s">
        <v>100</v>
      </c>
    </row>
    <row r="1907" spans="1:65" x14ac:dyDescent="0.2">
      <c r="A1907" s="6"/>
      <c r="B1907" s="40" t="s">
        <v>2</v>
      </c>
      <c r="C1907" s="24" t="s">
        <v>240</v>
      </c>
      <c r="D1907" s="25"/>
      <c r="E1907" s="26"/>
      <c r="F1907" s="26"/>
      <c r="G1907" s="26"/>
      <c r="H1907" s="26"/>
      <c r="I1907" s="26"/>
      <c r="J1907" s="26"/>
      <c r="K1907" s="26"/>
      <c r="L1907" s="26"/>
      <c r="M1907" s="26"/>
      <c r="N1907" s="26"/>
      <c r="O1907" s="26"/>
      <c r="P1907" s="26"/>
      <c r="Q1907" s="26"/>
      <c r="R1907" s="26"/>
      <c r="S1907" s="26"/>
      <c r="T1907" s="26"/>
      <c r="U1907" s="26"/>
      <c r="V1907" s="26"/>
      <c r="W1907" s="33">
        <v>249</v>
      </c>
      <c r="X1907" s="33">
        <v>229.5</v>
      </c>
      <c r="Y1907" s="33">
        <v>0</v>
      </c>
      <c r="Z1907" s="33">
        <v>0</v>
      </c>
      <c r="AA1907" s="33">
        <v>0</v>
      </c>
      <c r="AB1907" s="33">
        <v>0</v>
      </c>
      <c r="AC1907" s="33">
        <v>0</v>
      </c>
      <c r="AD1907" s="33">
        <v>0</v>
      </c>
      <c r="AE1907" s="33">
        <v>0</v>
      </c>
      <c r="AF1907" s="33">
        <v>0</v>
      </c>
      <c r="AG1907" s="33">
        <v>0</v>
      </c>
      <c r="AH1907" s="33">
        <v>0</v>
      </c>
      <c r="AI1907" s="26"/>
      <c r="AJ1907" s="26"/>
      <c r="AK1907" s="26"/>
      <c r="AL1907" s="26"/>
      <c r="AM1907" s="26"/>
      <c r="AN1907" s="26"/>
      <c r="AO1907" s="26"/>
      <c r="AP1907" s="26"/>
      <c r="AQ1907" s="26"/>
      <c r="AR1907" s="26"/>
      <c r="AS1907" s="26"/>
      <c r="AT1907" s="26"/>
      <c r="AU1907" s="26"/>
      <c r="AV1907" s="26"/>
      <c r="AW1907" s="26"/>
      <c r="AX1907" s="26"/>
      <c r="AY1907" s="26"/>
      <c r="AZ1907" s="26"/>
      <c r="BA1907" s="26"/>
      <c r="BB1907" s="26"/>
      <c r="BC1907" s="26"/>
      <c r="BD1907" s="26"/>
      <c r="BE1907" s="26"/>
      <c r="BF1907" s="26"/>
      <c r="BG1907" s="26"/>
      <c r="BH1907" s="26"/>
      <c r="BI1907" s="26"/>
      <c r="BJ1907" s="26"/>
      <c r="BK1907" s="26"/>
      <c r="BL1907" s="41"/>
      <c r="BM1907" t="s">
        <v>100</v>
      </c>
    </row>
    <row r="1908" spans="1:65" x14ac:dyDescent="0.2">
      <c r="A1908" s="6"/>
      <c r="B1908" s="40" t="s">
        <v>2</v>
      </c>
      <c r="C1908" s="24" t="s">
        <v>81</v>
      </c>
      <c r="D1908" s="25"/>
      <c r="E1908" s="26"/>
      <c r="F1908" s="26"/>
      <c r="G1908" s="26"/>
      <c r="H1908" s="26"/>
      <c r="I1908" s="26"/>
      <c r="J1908" s="26"/>
      <c r="K1908" s="26"/>
      <c r="L1908" s="26"/>
      <c r="M1908" s="26"/>
      <c r="N1908" s="26"/>
      <c r="O1908" s="26"/>
      <c r="P1908" s="26"/>
      <c r="Q1908" s="26"/>
      <c r="R1908" s="26"/>
      <c r="S1908" s="26"/>
      <c r="T1908" s="26"/>
      <c r="U1908" s="26"/>
      <c r="V1908" s="26"/>
      <c r="W1908" s="26"/>
      <c r="X1908" s="26">
        <v>200</v>
      </c>
      <c r="Y1908" s="26">
        <v>200</v>
      </c>
      <c r="Z1908" s="26">
        <v>200</v>
      </c>
      <c r="AA1908" s="26">
        <v>200</v>
      </c>
      <c r="AB1908" s="26">
        <v>200</v>
      </c>
      <c r="AC1908" s="26">
        <v>200</v>
      </c>
      <c r="AD1908" s="26">
        <v>200</v>
      </c>
      <c r="AE1908" s="26">
        <v>200</v>
      </c>
      <c r="AF1908" s="26">
        <v>200</v>
      </c>
      <c r="AG1908" s="26">
        <v>200</v>
      </c>
      <c r="AH1908" s="26">
        <v>200</v>
      </c>
      <c r="AI1908" s="26"/>
      <c r="AJ1908" s="26"/>
      <c r="AK1908" s="26"/>
      <c r="AL1908" s="26"/>
      <c r="AM1908" s="26"/>
      <c r="AN1908" s="26"/>
      <c r="AO1908" s="26"/>
      <c r="AP1908" s="26"/>
      <c r="AQ1908" s="26"/>
      <c r="AR1908" s="26"/>
      <c r="AS1908" s="26"/>
      <c r="AT1908" s="26"/>
      <c r="AU1908" s="26"/>
      <c r="AV1908" s="26"/>
      <c r="AW1908" s="26"/>
      <c r="AX1908" s="26"/>
      <c r="AY1908" s="26"/>
      <c r="AZ1908" s="26"/>
      <c r="BA1908" s="26"/>
      <c r="BB1908" s="26"/>
      <c r="BC1908" s="26"/>
      <c r="BD1908" s="26"/>
      <c r="BE1908" s="26"/>
      <c r="BF1908" s="26"/>
      <c r="BG1908" s="26"/>
      <c r="BH1908" s="26"/>
      <c r="BI1908" s="26"/>
      <c r="BJ1908" s="26"/>
      <c r="BK1908" s="26"/>
      <c r="BL1908" s="41"/>
      <c r="BM1908" t="s">
        <v>100</v>
      </c>
    </row>
    <row r="1909" spans="1:65" x14ac:dyDescent="0.2">
      <c r="A1909" s="6"/>
      <c r="B1909" s="40" t="s">
        <v>2</v>
      </c>
      <c r="C1909" s="24" t="s">
        <v>78</v>
      </c>
      <c r="D1909" s="25"/>
      <c r="E1909" s="26"/>
      <c r="F1909" s="26"/>
      <c r="G1909" s="26"/>
      <c r="H1909" s="26"/>
      <c r="I1909" s="26"/>
      <c r="J1909" s="26"/>
      <c r="K1909" s="26"/>
      <c r="L1909" s="26"/>
      <c r="M1909" s="26"/>
      <c r="N1909" s="26"/>
      <c r="O1909" s="26"/>
      <c r="P1909" s="26"/>
      <c r="Q1909" s="26"/>
      <c r="R1909" s="26"/>
      <c r="S1909" s="26"/>
      <c r="T1909" s="26"/>
      <c r="U1909" s="26"/>
      <c r="V1909" s="26"/>
      <c r="W1909" s="26"/>
      <c r="X1909" s="26"/>
      <c r="Y1909" s="26"/>
      <c r="Z1909" s="26"/>
      <c r="AA1909" s="26"/>
      <c r="AB1909" s="26"/>
      <c r="AC1909" s="26"/>
      <c r="AD1909" s="26"/>
      <c r="AE1909" s="26"/>
      <c r="AF1909" s="26"/>
      <c r="AG1909" s="26"/>
      <c r="AH1909" s="26"/>
      <c r="AI1909" s="26"/>
      <c r="AJ1909" s="26"/>
      <c r="AK1909" s="26"/>
      <c r="AL1909" s="26"/>
      <c r="AM1909" s="26"/>
      <c r="AN1909" s="26"/>
      <c r="AO1909" s="26"/>
      <c r="AP1909" s="26"/>
      <c r="AQ1909" s="26"/>
      <c r="AR1909" s="26"/>
      <c r="AS1909" s="26"/>
      <c r="AT1909" s="26"/>
      <c r="AU1909" s="26"/>
      <c r="AV1909" s="26"/>
      <c r="AW1909" s="26"/>
      <c r="AX1909" s="26"/>
      <c r="AY1909" s="26"/>
      <c r="AZ1909" s="26"/>
      <c r="BA1909" s="26"/>
      <c r="BB1909" s="26"/>
      <c r="BC1909" s="26"/>
      <c r="BD1909" s="26"/>
      <c r="BE1909" s="26"/>
      <c r="BF1909" s="26"/>
      <c r="BG1909" s="26"/>
      <c r="BH1909" s="26"/>
      <c r="BI1909" s="26"/>
      <c r="BJ1909" s="26"/>
      <c r="BK1909" s="26"/>
      <c r="BL1909" s="41"/>
      <c r="BM1909" t="s">
        <v>100</v>
      </c>
    </row>
    <row r="1910" spans="1:65" x14ac:dyDescent="0.2">
      <c r="A1910" s="6"/>
      <c r="B1910" s="40" t="s">
        <v>2</v>
      </c>
      <c r="C1910" s="31" t="s">
        <v>45</v>
      </c>
      <c r="D1910" s="27">
        <v>0</v>
      </c>
      <c r="E1910" s="28">
        <v>0</v>
      </c>
      <c r="F1910" s="28">
        <v>0</v>
      </c>
      <c r="G1910" s="28">
        <v>0</v>
      </c>
      <c r="H1910" s="28">
        <v>0</v>
      </c>
      <c r="I1910" s="28">
        <v>0</v>
      </c>
      <c r="J1910" s="28">
        <v>0</v>
      </c>
      <c r="K1910" s="28">
        <v>0</v>
      </c>
      <c r="L1910" s="28">
        <v>0</v>
      </c>
      <c r="M1910" s="28">
        <v>0</v>
      </c>
      <c r="N1910" s="28">
        <v>0</v>
      </c>
      <c r="O1910" s="28">
        <v>0</v>
      </c>
      <c r="P1910" s="28">
        <v>0</v>
      </c>
      <c r="Q1910" s="28">
        <v>0</v>
      </c>
      <c r="R1910" s="28">
        <v>0</v>
      </c>
      <c r="S1910" s="28">
        <v>0</v>
      </c>
      <c r="T1910" s="28">
        <v>0</v>
      </c>
      <c r="U1910" s="28">
        <v>0</v>
      </c>
      <c r="V1910" s="28">
        <v>0</v>
      </c>
      <c r="W1910" s="28">
        <v>0</v>
      </c>
      <c r="X1910" s="28">
        <v>0</v>
      </c>
      <c r="Y1910" s="28">
        <v>20</v>
      </c>
      <c r="Z1910" s="28">
        <v>40</v>
      </c>
      <c r="AA1910" s="28">
        <v>60</v>
      </c>
      <c r="AB1910" s="28">
        <v>80</v>
      </c>
      <c r="AC1910" s="28">
        <v>100</v>
      </c>
      <c r="AD1910" s="28">
        <v>140</v>
      </c>
      <c r="AE1910" s="28">
        <v>180</v>
      </c>
      <c r="AF1910" s="28">
        <v>220</v>
      </c>
      <c r="AG1910" s="28">
        <v>260</v>
      </c>
      <c r="AH1910" s="28">
        <v>300</v>
      </c>
      <c r="AI1910" s="28">
        <v>300</v>
      </c>
      <c r="AJ1910" s="28">
        <v>300</v>
      </c>
      <c r="AK1910" s="28">
        <v>300</v>
      </c>
      <c r="AL1910" s="28">
        <v>300</v>
      </c>
      <c r="AM1910" s="28">
        <v>300</v>
      </c>
      <c r="AN1910" s="28">
        <v>300</v>
      </c>
      <c r="AO1910" s="28">
        <v>300</v>
      </c>
      <c r="AP1910" s="28">
        <v>300</v>
      </c>
      <c r="AQ1910" s="28">
        <v>300</v>
      </c>
      <c r="AR1910" s="28">
        <v>300</v>
      </c>
      <c r="AS1910" s="28">
        <v>300</v>
      </c>
      <c r="AT1910" s="28">
        <v>300</v>
      </c>
      <c r="AU1910" s="28">
        <v>300</v>
      </c>
      <c r="AV1910" s="28">
        <v>300</v>
      </c>
      <c r="AW1910" s="28">
        <v>300</v>
      </c>
      <c r="AX1910" s="28">
        <v>300</v>
      </c>
      <c r="AY1910" s="28">
        <v>300</v>
      </c>
      <c r="AZ1910" s="28">
        <v>300</v>
      </c>
      <c r="BA1910" s="28">
        <v>300</v>
      </c>
      <c r="BB1910" s="28">
        <v>300</v>
      </c>
      <c r="BC1910" s="28">
        <v>300</v>
      </c>
      <c r="BD1910" s="28">
        <v>300</v>
      </c>
      <c r="BE1910" s="28">
        <v>300</v>
      </c>
      <c r="BF1910" s="28">
        <v>300</v>
      </c>
      <c r="BG1910" s="28">
        <v>300</v>
      </c>
      <c r="BH1910" s="28">
        <v>300</v>
      </c>
      <c r="BI1910" s="28">
        <v>300</v>
      </c>
      <c r="BJ1910" s="28">
        <v>300</v>
      </c>
      <c r="BK1910" s="28">
        <v>300</v>
      </c>
      <c r="BL1910" s="42">
        <v>300</v>
      </c>
      <c r="BM1910" t="s">
        <v>100</v>
      </c>
    </row>
    <row r="1911" spans="1:65" x14ac:dyDescent="0.2">
      <c r="A1911" s="6"/>
      <c r="B1911" s="40" t="s">
        <v>2</v>
      </c>
      <c r="C1911" s="24" t="s">
        <v>74</v>
      </c>
      <c r="D1911" s="35">
        <v>0</v>
      </c>
      <c r="E1911" s="29">
        <v>0</v>
      </c>
      <c r="F1911" s="29">
        <v>0</v>
      </c>
      <c r="G1911" s="29">
        <v>0</v>
      </c>
      <c r="H1911" s="29">
        <v>0</v>
      </c>
      <c r="I1911" s="29">
        <v>0</v>
      </c>
      <c r="J1911" s="29">
        <v>0</v>
      </c>
      <c r="K1911" s="29">
        <v>0</v>
      </c>
      <c r="L1911" s="29">
        <v>0</v>
      </c>
      <c r="M1911" s="29">
        <v>0</v>
      </c>
      <c r="N1911" s="29">
        <v>0</v>
      </c>
      <c r="O1911" s="29">
        <v>0</v>
      </c>
      <c r="P1911" s="29">
        <v>0</v>
      </c>
      <c r="Q1911" s="29">
        <v>0</v>
      </c>
      <c r="R1911" s="29">
        <v>0</v>
      </c>
      <c r="S1911" s="29">
        <v>0</v>
      </c>
      <c r="T1911" s="29">
        <v>0</v>
      </c>
      <c r="U1911" s="29">
        <v>0</v>
      </c>
      <c r="V1911" s="29">
        <v>0</v>
      </c>
      <c r="W1911" s="29">
        <v>0</v>
      </c>
      <c r="X1911" s="26">
        <v>0</v>
      </c>
      <c r="Y1911" s="26">
        <v>0</v>
      </c>
      <c r="Z1911" s="26">
        <v>0</v>
      </c>
      <c r="AA1911" s="26">
        <v>0</v>
      </c>
      <c r="AB1911" s="26">
        <v>0</v>
      </c>
      <c r="AC1911" s="26">
        <v>100</v>
      </c>
      <c r="AD1911" s="26">
        <v>0</v>
      </c>
      <c r="AE1911" s="26">
        <v>0</v>
      </c>
      <c r="AF1911" s="26">
        <v>0</v>
      </c>
      <c r="AG1911" s="26">
        <v>0</v>
      </c>
      <c r="AH1911" s="26">
        <v>300</v>
      </c>
      <c r="AI1911" s="26"/>
      <c r="AJ1911" s="26"/>
      <c r="AK1911" s="26"/>
      <c r="AL1911" s="26"/>
      <c r="AM1911" s="26"/>
      <c r="AN1911" s="26"/>
      <c r="AO1911" s="26"/>
      <c r="AP1911" s="26"/>
      <c r="AQ1911" s="26"/>
      <c r="AR1911" s="26"/>
      <c r="AS1911" s="26"/>
      <c r="AT1911" s="26"/>
      <c r="AU1911" s="26"/>
      <c r="AV1911" s="26"/>
      <c r="AW1911" s="26"/>
      <c r="AX1911" s="26"/>
      <c r="AY1911" s="26"/>
      <c r="AZ1911" s="26"/>
      <c r="BA1911" s="26"/>
      <c r="BB1911" s="26"/>
      <c r="BC1911" s="26"/>
      <c r="BD1911" s="26"/>
      <c r="BE1911" s="26"/>
      <c r="BF1911" s="26"/>
      <c r="BG1911" s="26"/>
      <c r="BH1911" s="26"/>
      <c r="BI1911" s="26"/>
      <c r="BJ1911" s="26"/>
      <c r="BK1911" s="26"/>
      <c r="BL1911" s="41"/>
      <c r="BM1911" t="s">
        <v>100</v>
      </c>
    </row>
    <row r="1912" spans="1:65" x14ac:dyDescent="0.2">
      <c r="A1912" s="6"/>
      <c r="B1912" s="40" t="s">
        <v>2</v>
      </c>
      <c r="C1912" s="24" t="s">
        <v>83</v>
      </c>
      <c r="D1912" s="25"/>
      <c r="E1912" s="26"/>
      <c r="F1912" s="26"/>
      <c r="G1912" s="26"/>
      <c r="H1912" s="26"/>
      <c r="I1912" s="26"/>
      <c r="J1912" s="26"/>
      <c r="K1912" s="26"/>
      <c r="L1912" s="26"/>
      <c r="M1912" s="26"/>
      <c r="N1912" s="26"/>
      <c r="O1912" s="26"/>
      <c r="P1912" s="26"/>
      <c r="Q1912" s="26"/>
      <c r="R1912" s="26"/>
      <c r="S1912" s="26"/>
      <c r="T1912" s="26"/>
      <c r="U1912" s="26"/>
      <c r="V1912" s="26"/>
      <c r="W1912" s="30"/>
      <c r="X1912" s="30">
        <v>0</v>
      </c>
      <c r="Y1912" s="30">
        <v>20</v>
      </c>
      <c r="Z1912" s="30">
        <v>20</v>
      </c>
      <c r="AA1912" s="30">
        <v>20</v>
      </c>
      <c r="AB1912" s="30">
        <v>20</v>
      </c>
      <c r="AC1912" s="30">
        <v>20</v>
      </c>
      <c r="AD1912" s="30">
        <v>40</v>
      </c>
      <c r="AE1912" s="30">
        <v>40</v>
      </c>
      <c r="AF1912" s="30">
        <v>40</v>
      </c>
      <c r="AG1912" s="30">
        <v>40</v>
      </c>
      <c r="AH1912" s="30">
        <v>40</v>
      </c>
      <c r="AI1912" s="30"/>
      <c r="AJ1912" s="30"/>
      <c r="AK1912" s="30"/>
      <c r="AL1912" s="30"/>
      <c r="AM1912" s="30"/>
      <c r="AN1912" s="30"/>
      <c r="AO1912" s="30"/>
      <c r="AP1912" s="30"/>
      <c r="AQ1912" s="30"/>
      <c r="AR1912" s="30"/>
      <c r="AS1912" s="30"/>
      <c r="AT1912" s="30"/>
      <c r="AU1912" s="30"/>
      <c r="AV1912" s="30"/>
      <c r="AW1912" s="30"/>
      <c r="AX1912" s="30"/>
      <c r="AY1912" s="30"/>
      <c r="AZ1912" s="30"/>
      <c r="BA1912" s="30"/>
      <c r="BB1912" s="30"/>
      <c r="BC1912" s="30"/>
      <c r="BD1912" s="30"/>
      <c r="BE1912" s="30"/>
      <c r="BF1912" s="30"/>
      <c r="BG1912" s="30"/>
      <c r="BH1912" s="30"/>
      <c r="BI1912" s="30"/>
      <c r="BJ1912" s="30"/>
      <c r="BK1912" s="30"/>
      <c r="BL1912" s="43"/>
      <c r="BM1912" t="s">
        <v>100</v>
      </c>
    </row>
    <row r="1913" spans="1:65" x14ac:dyDescent="0.2">
      <c r="A1913" s="6"/>
      <c r="B1913" s="40" t="s">
        <v>2</v>
      </c>
      <c r="C1913" s="24" t="s">
        <v>75</v>
      </c>
      <c r="D1913" s="25"/>
      <c r="E1913" s="26"/>
      <c r="F1913" s="26"/>
      <c r="G1913" s="26"/>
      <c r="H1913" s="26"/>
      <c r="I1913" s="26"/>
      <c r="J1913" s="26"/>
      <c r="K1913" s="26"/>
      <c r="L1913" s="26"/>
      <c r="M1913" s="26"/>
      <c r="N1913" s="26"/>
      <c r="O1913" s="26"/>
      <c r="P1913" s="26"/>
      <c r="Q1913" s="26"/>
      <c r="R1913" s="26"/>
      <c r="S1913" s="26"/>
      <c r="T1913" s="26"/>
      <c r="U1913" s="26"/>
      <c r="V1913" s="26"/>
      <c r="W1913" s="26"/>
      <c r="X1913" s="26"/>
      <c r="Y1913" s="26"/>
      <c r="Z1913" s="26"/>
      <c r="AA1913" s="26"/>
      <c r="AB1913" s="26"/>
      <c r="AC1913" s="26"/>
      <c r="AD1913" s="26"/>
      <c r="AE1913" s="26"/>
      <c r="AF1913" s="26"/>
      <c r="AG1913" s="26"/>
      <c r="AH1913" s="26"/>
      <c r="AI1913" s="26"/>
      <c r="AJ1913" s="26"/>
      <c r="AK1913" s="26"/>
      <c r="AL1913" s="26"/>
      <c r="AM1913" s="26"/>
      <c r="AN1913" s="26"/>
      <c r="AO1913" s="26"/>
      <c r="AP1913" s="26"/>
      <c r="AQ1913" s="26"/>
      <c r="AR1913" s="26"/>
      <c r="AS1913" s="26"/>
      <c r="AT1913" s="26"/>
      <c r="AU1913" s="26"/>
      <c r="AV1913" s="26"/>
      <c r="AW1913" s="26"/>
      <c r="AX1913" s="26"/>
      <c r="AY1913" s="26"/>
      <c r="AZ1913" s="26"/>
      <c r="BA1913" s="26"/>
      <c r="BB1913" s="26"/>
      <c r="BC1913" s="26"/>
      <c r="BD1913" s="26"/>
      <c r="BE1913" s="26"/>
      <c r="BF1913" s="26"/>
      <c r="BG1913" s="26"/>
      <c r="BH1913" s="26"/>
      <c r="BI1913" s="26"/>
      <c r="BJ1913" s="26"/>
      <c r="BK1913" s="26"/>
      <c r="BL1913" s="41"/>
      <c r="BM1913" t="s">
        <v>100</v>
      </c>
    </row>
    <row r="1914" spans="1:65" x14ac:dyDescent="0.2">
      <c r="A1914" s="6"/>
      <c r="B1914" s="40" t="s">
        <v>2</v>
      </c>
      <c r="C1914" s="24" t="s">
        <v>79</v>
      </c>
      <c r="D1914" s="25"/>
      <c r="E1914" s="26"/>
      <c r="F1914" s="26"/>
      <c r="G1914" s="26"/>
      <c r="H1914" s="26"/>
      <c r="I1914" s="26"/>
      <c r="J1914" s="26"/>
      <c r="K1914" s="26"/>
      <c r="L1914" s="26"/>
      <c r="M1914" s="26"/>
      <c r="N1914" s="26"/>
      <c r="O1914" s="26"/>
      <c r="P1914" s="26"/>
      <c r="Q1914" s="26"/>
      <c r="R1914" s="26"/>
      <c r="S1914" s="26"/>
      <c r="T1914" s="26"/>
      <c r="U1914" s="26"/>
      <c r="V1914" s="26"/>
      <c r="W1914" s="26"/>
      <c r="X1914" s="26"/>
      <c r="Y1914" s="26"/>
      <c r="Z1914" s="26"/>
      <c r="AA1914" s="26"/>
      <c r="AB1914" s="26"/>
      <c r="AC1914" s="26"/>
      <c r="AD1914" s="26"/>
      <c r="AE1914" s="26"/>
      <c r="AF1914" s="26"/>
      <c r="AG1914" s="26"/>
      <c r="AH1914" s="26"/>
      <c r="AI1914" s="26"/>
      <c r="AJ1914" s="26"/>
      <c r="AK1914" s="26"/>
      <c r="AL1914" s="26"/>
      <c r="AM1914" s="26"/>
      <c r="AN1914" s="26"/>
      <c r="AO1914" s="26"/>
      <c r="AP1914" s="26"/>
      <c r="AQ1914" s="26"/>
      <c r="AR1914" s="26"/>
      <c r="AS1914" s="26"/>
      <c r="AT1914" s="26"/>
      <c r="AU1914" s="26"/>
      <c r="AV1914" s="26"/>
      <c r="AW1914" s="26"/>
      <c r="AX1914" s="26"/>
      <c r="AY1914" s="26"/>
      <c r="AZ1914" s="26"/>
      <c r="BA1914" s="26"/>
      <c r="BB1914" s="26"/>
      <c r="BC1914" s="26"/>
      <c r="BD1914" s="26"/>
      <c r="BE1914" s="26"/>
      <c r="BF1914" s="26"/>
      <c r="BG1914" s="26"/>
      <c r="BH1914" s="26"/>
      <c r="BI1914" s="26"/>
      <c r="BJ1914" s="26"/>
      <c r="BK1914" s="26"/>
      <c r="BL1914" s="41"/>
      <c r="BM1914" t="s">
        <v>100</v>
      </c>
    </row>
    <row r="1915" spans="1:65" x14ac:dyDescent="0.2">
      <c r="A1915" s="6"/>
      <c r="B1915" s="40" t="s">
        <v>2</v>
      </c>
      <c r="C1915" s="24" t="s">
        <v>240</v>
      </c>
      <c r="D1915" s="25"/>
      <c r="E1915" s="26"/>
      <c r="F1915" s="26"/>
      <c r="G1915" s="26"/>
      <c r="H1915" s="26"/>
      <c r="I1915" s="26"/>
      <c r="J1915" s="26"/>
      <c r="K1915" s="26"/>
      <c r="L1915" s="26"/>
      <c r="M1915" s="26"/>
      <c r="N1915" s="26"/>
      <c r="O1915" s="26"/>
      <c r="P1915" s="26"/>
      <c r="Q1915" s="26"/>
      <c r="R1915" s="26"/>
      <c r="S1915" s="26"/>
      <c r="T1915" s="26"/>
      <c r="U1915" s="26"/>
      <c r="V1915" s="26"/>
      <c r="W1915" s="33">
        <v>0</v>
      </c>
      <c r="X1915" s="33">
        <v>0</v>
      </c>
      <c r="Y1915" s="33">
        <v>0</v>
      </c>
      <c r="Z1915" s="33">
        <v>0</v>
      </c>
      <c r="AA1915" s="33">
        <v>0</v>
      </c>
      <c r="AB1915" s="33">
        <v>0</v>
      </c>
      <c r="AC1915" s="33">
        <v>0</v>
      </c>
      <c r="AD1915" s="33">
        <v>0</v>
      </c>
      <c r="AE1915" s="33">
        <v>0</v>
      </c>
      <c r="AF1915" s="33">
        <v>0</v>
      </c>
      <c r="AG1915" s="33">
        <v>0</v>
      </c>
      <c r="AH1915" s="33">
        <v>0</v>
      </c>
      <c r="AI1915" s="26"/>
      <c r="AJ1915" s="26"/>
      <c r="AK1915" s="26"/>
      <c r="AL1915" s="26"/>
      <c r="AM1915" s="26"/>
      <c r="AN1915" s="26"/>
      <c r="AO1915" s="26"/>
      <c r="AP1915" s="26"/>
      <c r="AQ1915" s="26"/>
      <c r="AR1915" s="26"/>
      <c r="AS1915" s="26"/>
      <c r="AT1915" s="26"/>
      <c r="AU1915" s="26"/>
      <c r="AV1915" s="26"/>
      <c r="AW1915" s="26"/>
      <c r="AX1915" s="26"/>
      <c r="AY1915" s="26"/>
      <c r="AZ1915" s="26"/>
      <c r="BA1915" s="26"/>
      <c r="BB1915" s="26"/>
      <c r="BC1915" s="26"/>
      <c r="BD1915" s="26"/>
      <c r="BE1915" s="26"/>
      <c r="BF1915" s="26"/>
      <c r="BG1915" s="26"/>
      <c r="BH1915" s="26"/>
      <c r="BI1915" s="26"/>
      <c r="BJ1915" s="26"/>
      <c r="BK1915" s="26"/>
      <c r="BL1915" s="41"/>
      <c r="BM1915" t="s">
        <v>100</v>
      </c>
    </row>
    <row r="1916" spans="1:65" x14ac:dyDescent="0.2">
      <c r="A1916" s="6"/>
      <c r="B1916" s="40" t="s">
        <v>2</v>
      </c>
      <c r="C1916" s="24" t="s">
        <v>78</v>
      </c>
      <c r="D1916" s="25"/>
      <c r="E1916" s="26"/>
      <c r="F1916" s="26"/>
      <c r="G1916" s="26"/>
      <c r="H1916" s="26"/>
      <c r="I1916" s="26"/>
      <c r="J1916" s="26"/>
      <c r="K1916" s="26"/>
      <c r="L1916" s="26"/>
      <c r="M1916" s="26"/>
      <c r="N1916" s="26"/>
      <c r="O1916" s="26"/>
      <c r="P1916" s="26"/>
      <c r="Q1916" s="26"/>
      <c r="R1916" s="26"/>
      <c r="S1916" s="26"/>
      <c r="T1916" s="26"/>
      <c r="U1916" s="26"/>
      <c r="V1916" s="26"/>
      <c r="W1916" s="26"/>
      <c r="X1916" s="26"/>
      <c r="Y1916" s="26"/>
      <c r="Z1916" s="26"/>
      <c r="AA1916" s="26"/>
      <c r="AB1916" s="26"/>
      <c r="AC1916" s="26"/>
      <c r="AD1916" s="26"/>
      <c r="AE1916" s="26"/>
      <c r="AF1916" s="26"/>
      <c r="AG1916" s="26"/>
      <c r="AH1916" s="26"/>
      <c r="AI1916" s="26"/>
      <c r="AJ1916" s="26"/>
      <c r="AK1916" s="26"/>
      <c r="AL1916" s="26"/>
      <c r="AM1916" s="26"/>
      <c r="AN1916" s="26"/>
      <c r="AO1916" s="26"/>
      <c r="AP1916" s="26"/>
      <c r="AQ1916" s="26"/>
      <c r="AR1916" s="26"/>
      <c r="AS1916" s="26"/>
      <c r="AT1916" s="26"/>
      <c r="AU1916" s="26"/>
      <c r="AV1916" s="26"/>
      <c r="AW1916" s="26"/>
      <c r="AX1916" s="26"/>
      <c r="AY1916" s="26"/>
      <c r="AZ1916" s="26"/>
      <c r="BA1916" s="26"/>
      <c r="BB1916" s="26"/>
      <c r="BC1916" s="26"/>
      <c r="BD1916" s="26"/>
      <c r="BE1916" s="26"/>
      <c r="BF1916" s="26"/>
      <c r="BG1916" s="26"/>
      <c r="BH1916" s="26"/>
      <c r="BI1916" s="26"/>
      <c r="BJ1916" s="26"/>
      <c r="BK1916" s="26"/>
      <c r="BL1916" s="41"/>
      <c r="BM1916" t="s">
        <v>100</v>
      </c>
    </row>
    <row r="1917" spans="1:65" x14ac:dyDescent="0.2">
      <c r="A1917" s="6"/>
      <c r="B1917" s="40" t="s">
        <v>2</v>
      </c>
      <c r="C1917" s="31" t="s">
        <v>42</v>
      </c>
      <c r="D1917" s="27">
        <v>4535</v>
      </c>
      <c r="E1917" s="28">
        <v>4560</v>
      </c>
      <c r="F1917" s="28">
        <v>4583</v>
      </c>
      <c r="G1917" s="28">
        <v>4583</v>
      </c>
      <c r="H1917" s="28">
        <v>4831</v>
      </c>
      <c r="I1917" s="28">
        <v>5017</v>
      </c>
      <c r="J1917" s="28">
        <v>5053</v>
      </c>
      <c r="K1917" s="28">
        <v>5061</v>
      </c>
      <c r="L1917" s="28">
        <v>5058</v>
      </c>
      <c r="M1917" s="28">
        <v>5091</v>
      </c>
      <c r="N1917" s="28">
        <v>5106</v>
      </c>
      <c r="O1917" s="28">
        <v>5535</v>
      </c>
      <c r="P1917" s="28">
        <v>5712</v>
      </c>
      <c r="Q1917" s="28">
        <v>5661</v>
      </c>
      <c r="R1917" s="28">
        <v>5715</v>
      </c>
      <c r="S1917" s="28">
        <v>6168</v>
      </c>
      <c r="T1917" s="28">
        <v>6960</v>
      </c>
      <c r="U1917" s="28">
        <v>7225.9</v>
      </c>
      <c r="V1917" s="28">
        <v>7235.8</v>
      </c>
      <c r="W1917" s="28">
        <v>7248.8</v>
      </c>
      <c r="X1917" s="28">
        <v>7248.8</v>
      </c>
      <c r="Y1917" s="28">
        <v>7439.04</v>
      </c>
      <c r="Z1917" s="28">
        <v>7629.28</v>
      </c>
      <c r="AA1917" s="28">
        <v>7819.5199999999995</v>
      </c>
      <c r="AB1917" s="28">
        <v>8009.7599999999993</v>
      </c>
      <c r="AC1917" s="28">
        <v>8200</v>
      </c>
      <c r="AD1917" s="28">
        <v>8250</v>
      </c>
      <c r="AE1917" s="28">
        <v>8300</v>
      </c>
      <c r="AF1917" s="28">
        <v>8350</v>
      </c>
      <c r="AG1917" s="28">
        <v>8400</v>
      </c>
      <c r="AH1917" s="28">
        <v>8450</v>
      </c>
      <c r="AI1917" s="28">
        <v>8450</v>
      </c>
      <c r="AJ1917" s="28">
        <v>8450</v>
      </c>
      <c r="AK1917" s="28">
        <v>8450</v>
      </c>
      <c r="AL1917" s="28">
        <v>8450</v>
      </c>
      <c r="AM1917" s="28">
        <v>8450</v>
      </c>
      <c r="AN1917" s="28">
        <v>8450</v>
      </c>
      <c r="AO1917" s="28">
        <v>8450</v>
      </c>
      <c r="AP1917" s="28">
        <v>8450</v>
      </c>
      <c r="AQ1917" s="28">
        <v>8450</v>
      </c>
      <c r="AR1917" s="28">
        <v>8450</v>
      </c>
      <c r="AS1917" s="28">
        <v>8450</v>
      </c>
      <c r="AT1917" s="28">
        <v>8450</v>
      </c>
      <c r="AU1917" s="28">
        <v>8450</v>
      </c>
      <c r="AV1917" s="28">
        <v>8450</v>
      </c>
      <c r="AW1917" s="28">
        <v>8450</v>
      </c>
      <c r="AX1917" s="28">
        <v>8450</v>
      </c>
      <c r="AY1917" s="28">
        <v>8450</v>
      </c>
      <c r="AZ1917" s="28">
        <v>8450</v>
      </c>
      <c r="BA1917" s="28">
        <v>8450</v>
      </c>
      <c r="BB1917" s="28">
        <v>8450</v>
      </c>
      <c r="BC1917" s="28">
        <v>8450</v>
      </c>
      <c r="BD1917" s="28">
        <v>8450</v>
      </c>
      <c r="BE1917" s="28">
        <v>8450</v>
      </c>
      <c r="BF1917" s="28">
        <v>8450</v>
      </c>
      <c r="BG1917" s="28">
        <v>8450</v>
      </c>
      <c r="BH1917" s="28">
        <v>8450</v>
      </c>
      <c r="BI1917" s="28">
        <v>8450</v>
      </c>
      <c r="BJ1917" s="28">
        <v>8450</v>
      </c>
      <c r="BK1917" s="28">
        <v>8450</v>
      </c>
      <c r="BL1917" s="42">
        <v>8450</v>
      </c>
      <c r="BM1917" t="s">
        <v>100</v>
      </c>
    </row>
    <row r="1918" spans="1:65" x14ac:dyDescent="0.2">
      <c r="A1918" s="6"/>
      <c r="B1918" s="40" t="s">
        <v>2</v>
      </c>
      <c r="C1918" s="24" t="s">
        <v>74</v>
      </c>
      <c r="D1918" s="35">
        <v>4535</v>
      </c>
      <c r="E1918" s="29">
        <v>4560</v>
      </c>
      <c r="F1918" s="29">
        <v>4583</v>
      </c>
      <c r="G1918" s="29">
        <v>4583</v>
      </c>
      <c r="H1918" s="29">
        <v>4831</v>
      </c>
      <c r="I1918" s="29">
        <v>5017</v>
      </c>
      <c r="J1918" s="29">
        <v>5053</v>
      </c>
      <c r="K1918" s="29">
        <v>5061</v>
      </c>
      <c r="L1918" s="29">
        <v>5058</v>
      </c>
      <c r="M1918" s="29">
        <v>5091</v>
      </c>
      <c r="N1918" s="29">
        <v>5106</v>
      </c>
      <c r="O1918" s="29">
        <v>5535</v>
      </c>
      <c r="P1918" s="29">
        <v>5712</v>
      </c>
      <c r="Q1918" s="29">
        <v>5661</v>
      </c>
      <c r="R1918" s="29">
        <v>5715</v>
      </c>
      <c r="S1918" s="29">
        <v>6168</v>
      </c>
      <c r="T1918" s="29">
        <v>6960</v>
      </c>
      <c r="U1918" s="29">
        <v>7225.9</v>
      </c>
      <c r="V1918" s="29">
        <v>7235.8</v>
      </c>
      <c r="W1918" s="29">
        <v>7248.8</v>
      </c>
      <c r="X1918" s="26">
        <v>7000</v>
      </c>
      <c r="Y1918" s="26">
        <v>0</v>
      </c>
      <c r="Z1918" s="26">
        <v>0</v>
      </c>
      <c r="AA1918" s="26">
        <v>0</v>
      </c>
      <c r="AB1918" s="26">
        <v>0</v>
      </c>
      <c r="AC1918" s="26">
        <v>8200</v>
      </c>
      <c r="AD1918" s="26">
        <v>0</v>
      </c>
      <c r="AE1918" s="26">
        <v>0</v>
      </c>
      <c r="AF1918" s="26">
        <v>0</v>
      </c>
      <c r="AG1918" s="26">
        <v>0</v>
      </c>
      <c r="AH1918" s="26">
        <v>8450</v>
      </c>
      <c r="AI1918" s="26"/>
      <c r="AJ1918" s="26"/>
      <c r="AK1918" s="26"/>
      <c r="AL1918" s="26"/>
      <c r="AM1918" s="26"/>
      <c r="AN1918" s="26"/>
      <c r="AO1918" s="26"/>
      <c r="AP1918" s="26"/>
      <c r="AQ1918" s="26"/>
      <c r="AR1918" s="26"/>
      <c r="AS1918" s="26"/>
      <c r="AT1918" s="26"/>
      <c r="AU1918" s="26"/>
      <c r="AV1918" s="26"/>
      <c r="AW1918" s="26"/>
      <c r="AX1918" s="26"/>
      <c r="AY1918" s="26"/>
      <c r="AZ1918" s="26"/>
      <c r="BA1918" s="26"/>
      <c r="BB1918" s="26"/>
      <c r="BC1918" s="26"/>
      <c r="BD1918" s="26"/>
      <c r="BE1918" s="26"/>
      <c r="BF1918" s="26"/>
      <c r="BG1918" s="26"/>
      <c r="BH1918" s="26"/>
      <c r="BI1918" s="26"/>
      <c r="BJ1918" s="26"/>
      <c r="BK1918" s="26"/>
      <c r="BL1918" s="41"/>
      <c r="BM1918" t="s">
        <v>100</v>
      </c>
    </row>
    <row r="1919" spans="1:65" x14ac:dyDescent="0.2">
      <c r="A1919" s="6"/>
      <c r="B1919" s="40" t="s">
        <v>2</v>
      </c>
      <c r="C1919" s="24" t="s">
        <v>83</v>
      </c>
      <c r="D1919" s="25"/>
      <c r="E1919" s="26"/>
      <c r="F1919" s="26"/>
      <c r="G1919" s="26"/>
      <c r="H1919" s="26"/>
      <c r="I1919" s="26"/>
      <c r="J1919" s="26"/>
      <c r="K1919" s="26"/>
      <c r="L1919" s="26"/>
      <c r="M1919" s="26"/>
      <c r="N1919" s="26"/>
      <c r="O1919" s="26"/>
      <c r="P1919" s="26"/>
      <c r="Q1919" s="26"/>
      <c r="R1919" s="26"/>
      <c r="S1919" s="26"/>
      <c r="T1919" s="26"/>
      <c r="U1919" s="26"/>
      <c r="V1919" s="26"/>
      <c r="W1919" s="30"/>
      <c r="X1919" s="30"/>
      <c r="Y1919" s="30">
        <v>190.23999999999995</v>
      </c>
      <c r="Z1919" s="30">
        <v>190.23999999999995</v>
      </c>
      <c r="AA1919" s="30">
        <v>190.23999999999995</v>
      </c>
      <c r="AB1919" s="30">
        <v>190.23999999999995</v>
      </c>
      <c r="AC1919" s="30">
        <v>190.23999999999995</v>
      </c>
      <c r="AD1919" s="30">
        <v>50</v>
      </c>
      <c r="AE1919" s="30">
        <v>50</v>
      </c>
      <c r="AF1919" s="30">
        <v>50</v>
      </c>
      <c r="AG1919" s="30">
        <v>50</v>
      </c>
      <c r="AH1919" s="30">
        <v>50</v>
      </c>
      <c r="AI1919" s="30"/>
      <c r="AJ1919" s="30"/>
      <c r="AK1919" s="30"/>
      <c r="AL1919" s="30"/>
      <c r="AM1919" s="30"/>
      <c r="AN1919" s="30"/>
      <c r="AO1919" s="30"/>
      <c r="AP1919" s="30"/>
      <c r="AQ1919" s="30"/>
      <c r="AR1919" s="30"/>
      <c r="AS1919" s="30"/>
      <c r="AT1919" s="30"/>
      <c r="AU1919" s="30"/>
      <c r="AV1919" s="30"/>
      <c r="AW1919" s="30"/>
      <c r="AX1919" s="30"/>
      <c r="AY1919" s="30"/>
      <c r="AZ1919" s="30"/>
      <c r="BA1919" s="30"/>
      <c r="BB1919" s="30"/>
      <c r="BC1919" s="30"/>
      <c r="BD1919" s="30"/>
      <c r="BE1919" s="30"/>
      <c r="BF1919" s="30"/>
      <c r="BG1919" s="30"/>
      <c r="BH1919" s="30"/>
      <c r="BI1919" s="30"/>
      <c r="BJ1919" s="30"/>
      <c r="BK1919" s="30"/>
      <c r="BL1919" s="43"/>
      <c r="BM1919" t="s">
        <v>100</v>
      </c>
    </row>
    <row r="1920" spans="1:65" x14ac:dyDescent="0.2">
      <c r="A1920" s="6"/>
      <c r="B1920" s="40" t="s">
        <v>2</v>
      </c>
      <c r="C1920" s="24" t="s">
        <v>75</v>
      </c>
      <c r="D1920" s="25"/>
      <c r="E1920" s="26"/>
      <c r="F1920" s="26"/>
      <c r="G1920" s="26"/>
      <c r="H1920" s="26"/>
      <c r="I1920" s="26"/>
      <c r="J1920" s="26"/>
      <c r="K1920" s="26"/>
      <c r="L1920" s="26"/>
      <c r="M1920" s="26"/>
      <c r="N1920" s="26"/>
      <c r="O1920" s="26"/>
      <c r="P1920" s="26"/>
      <c r="Q1920" s="26"/>
      <c r="R1920" s="26"/>
      <c r="S1920" s="26"/>
      <c r="T1920" s="26"/>
      <c r="U1920" s="26"/>
      <c r="V1920" s="26"/>
      <c r="W1920" s="26">
        <v>7248.8</v>
      </c>
      <c r="X1920" s="26"/>
      <c r="Y1920" s="26"/>
      <c r="Z1920" s="26"/>
      <c r="AA1920" s="26"/>
      <c r="AB1920" s="26"/>
      <c r="AC1920" s="26"/>
      <c r="AD1920" s="26"/>
      <c r="AE1920" s="26"/>
      <c r="AF1920" s="26"/>
      <c r="AG1920" s="26"/>
      <c r="AH1920" s="26"/>
      <c r="AI1920" s="26"/>
      <c r="AJ1920" s="26"/>
      <c r="AK1920" s="26"/>
      <c r="AL1920" s="26"/>
      <c r="AM1920" s="26"/>
      <c r="AN1920" s="26"/>
      <c r="AO1920" s="26"/>
      <c r="AP1920" s="26"/>
      <c r="AQ1920" s="26"/>
      <c r="AR1920" s="26"/>
      <c r="AS1920" s="26"/>
      <c r="AT1920" s="26"/>
      <c r="AU1920" s="26"/>
      <c r="AV1920" s="26"/>
      <c r="AW1920" s="26"/>
      <c r="AX1920" s="26"/>
      <c r="AY1920" s="26"/>
      <c r="AZ1920" s="26"/>
      <c r="BA1920" s="26"/>
      <c r="BB1920" s="26"/>
      <c r="BC1920" s="26"/>
      <c r="BD1920" s="26"/>
      <c r="BE1920" s="26"/>
      <c r="BF1920" s="26"/>
      <c r="BG1920" s="26"/>
      <c r="BH1920" s="26"/>
      <c r="BI1920" s="26"/>
      <c r="BJ1920" s="26"/>
      <c r="BK1920" s="26"/>
      <c r="BL1920" s="41"/>
      <c r="BM1920" t="s">
        <v>100</v>
      </c>
    </row>
    <row r="1921" spans="1:65" x14ac:dyDescent="0.2">
      <c r="A1921" s="6"/>
      <c r="B1921" s="40" t="s">
        <v>2</v>
      </c>
      <c r="C1921" s="24" t="s">
        <v>79</v>
      </c>
      <c r="D1921" s="25"/>
      <c r="E1921" s="26"/>
      <c r="F1921" s="26"/>
      <c r="G1921" s="26"/>
      <c r="H1921" s="26"/>
      <c r="I1921" s="26"/>
      <c r="J1921" s="26"/>
      <c r="K1921" s="26"/>
      <c r="L1921" s="26"/>
      <c r="M1921" s="26"/>
      <c r="N1921" s="26"/>
      <c r="O1921" s="26"/>
      <c r="P1921" s="26"/>
      <c r="Q1921" s="26"/>
      <c r="R1921" s="26"/>
      <c r="S1921" s="26"/>
      <c r="T1921" s="26"/>
      <c r="U1921" s="26"/>
      <c r="V1921" s="26"/>
      <c r="W1921" s="26"/>
      <c r="X1921" s="26"/>
      <c r="Y1921" s="26"/>
      <c r="Z1921" s="26"/>
      <c r="AA1921" s="26"/>
      <c r="AB1921" s="26"/>
      <c r="AC1921" s="26"/>
      <c r="AD1921" s="26"/>
      <c r="AE1921" s="26"/>
      <c r="AF1921" s="26"/>
      <c r="AG1921" s="26"/>
      <c r="AH1921" s="26"/>
      <c r="AI1921" s="26"/>
      <c r="AJ1921" s="26"/>
      <c r="AK1921" s="26"/>
      <c r="AL1921" s="26"/>
      <c r="AM1921" s="26"/>
      <c r="AN1921" s="26"/>
      <c r="AO1921" s="26"/>
      <c r="AP1921" s="26"/>
      <c r="AQ1921" s="26"/>
      <c r="AR1921" s="26"/>
      <c r="AS1921" s="26"/>
      <c r="AT1921" s="26"/>
      <c r="AU1921" s="26"/>
      <c r="AV1921" s="26"/>
      <c r="AW1921" s="26"/>
      <c r="AX1921" s="26"/>
      <c r="AY1921" s="26"/>
      <c r="AZ1921" s="26"/>
      <c r="BA1921" s="26"/>
      <c r="BB1921" s="26"/>
      <c r="BC1921" s="26"/>
      <c r="BD1921" s="26"/>
      <c r="BE1921" s="26"/>
      <c r="BF1921" s="26"/>
      <c r="BG1921" s="26"/>
      <c r="BH1921" s="26"/>
      <c r="BI1921" s="26"/>
      <c r="BJ1921" s="26"/>
      <c r="BK1921" s="26"/>
      <c r="BL1921" s="41"/>
      <c r="BM1921" t="s">
        <v>100</v>
      </c>
    </row>
    <row r="1922" spans="1:65" x14ac:dyDescent="0.2">
      <c r="A1922" s="6"/>
      <c r="B1922" s="40" t="s">
        <v>2</v>
      </c>
      <c r="C1922" s="24" t="s">
        <v>80</v>
      </c>
      <c r="D1922" s="25"/>
      <c r="E1922" s="26"/>
      <c r="F1922" s="26"/>
      <c r="G1922" s="26"/>
      <c r="H1922" s="26"/>
      <c r="I1922" s="26"/>
      <c r="J1922" s="26"/>
      <c r="K1922" s="26"/>
      <c r="L1922" s="26"/>
      <c r="M1922" s="26"/>
      <c r="N1922" s="26"/>
      <c r="O1922" s="26"/>
      <c r="P1922" s="26"/>
      <c r="Q1922" s="26"/>
      <c r="R1922" s="26"/>
      <c r="S1922" s="26"/>
      <c r="T1922" s="26"/>
      <c r="U1922" s="26"/>
      <c r="V1922" s="26"/>
      <c r="W1922" s="26"/>
      <c r="X1922" s="26"/>
      <c r="Y1922" s="26"/>
      <c r="Z1922" s="26"/>
      <c r="AA1922" s="26"/>
      <c r="AB1922" s="26"/>
      <c r="AC1922" s="26"/>
      <c r="AD1922" s="26"/>
      <c r="AE1922" s="26"/>
      <c r="AF1922" s="26"/>
      <c r="AG1922" s="26"/>
      <c r="AH1922" s="26"/>
      <c r="AI1922" s="26"/>
      <c r="AJ1922" s="26"/>
      <c r="AK1922" s="26"/>
      <c r="AL1922" s="26"/>
      <c r="AM1922" s="26"/>
      <c r="AN1922" s="26"/>
      <c r="AO1922" s="26"/>
      <c r="AP1922" s="26"/>
      <c r="AQ1922" s="26"/>
      <c r="AR1922" s="26"/>
      <c r="AS1922" s="26"/>
      <c r="AT1922" s="26"/>
      <c r="AU1922" s="26"/>
      <c r="AV1922" s="26"/>
      <c r="AW1922" s="26"/>
      <c r="AX1922" s="26"/>
      <c r="AY1922" s="26"/>
      <c r="AZ1922" s="26"/>
      <c r="BA1922" s="26"/>
      <c r="BB1922" s="26"/>
      <c r="BC1922" s="26"/>
      <c r="BD1922" s="26"/>
      <c r="BE1922" s="26"/>
      <c r="BF1922" s="26"/>
      <c r="BG1922" s="26"/>
      <c r="BH1922" s="26"/>
      <c r="BI1922" s="26"/>
      <c r="BJ1922" s="26"/>
      <c r="BK1922" s="26"/>
      <c r="BL1922" s="41"/>
      <c r="BM1922" t="s">
        <v>100</v>
      </c>
    </row>
    <row r="1923" spans="1:65" x14ac:dyDescent="0.2">
      <c r="A1923" s="6"/>
      <c r="B1923" s="40" t="s">
        <v>2</v>
      </c>
      <c r="C1923" s="24" t="s">
        <v>78</v>
      </c>
      <c r="D1923" s="25"/>
      <c r="E1923" s="26"/>
      <c r="F1923" s="26"/>
      <c r="G1923" s="26"/>
      <c r="H1923" s="26"/>
      <c r="I1923" s="26"/>
      <c r="J1923" s="26"/>
      <c r="K1923" s="26"/>
      <c r="L1923" s="26"/>
      <c r="M1923" s="26"/>
      <c r="N1923" s="26"/>
      <c r="O1923" s="26"/>
      <c r="P1923" s="26"/>
      <c r="Q1923" s="26"/>
      <c r="R1923" s="26"/>
      <c r="S1923" s="26"/>
      <c r="T1923" s="26"/>
      <c r="U1923" s="26"/>
      <c r="V1923" s="26"/>
      <c r="W1923" s="26"/>
      <c r="X1923" s="26"/>
      <c r="Y1923" s="26"/>
      <c r="Z1923" s="26"/>
      <c r="AA1923" s="26"/>
      <c r="AB1923" s="26"/>
      <c r="AC1923" s="26"/>
      <c r="AD1923" s="26"/>
      <c r="AE1923" s="26"/>
      <c r="AF1923" s="26"/>
      <c r="AG1923" s="26"/>
      <c r="AH1923" s="26"/>
      <c r="AI1923" s="26"/>
      <c r="AJ1923" s="26"/>
      <c r="AK1923" s="26"/>
      <c r="AL1923" s="26"/>
      <c r="AM1923" s="26"/>
      <c r="AN1923" s="26"/>
      <c r="AO1923" s="26"/>
      <c r="AP1923" s="26"/>
      <c r="AQ1923" s="26"/>
      <c r="AR1923" s="26"/>
      <c r="AS1923" s="26"/>
      <c r="AT1923" s="26"/>
      <c r="AU1923" s="26"/>
      <c r="AV1923" s="26"/>
      <c r="AW1923" s="26"/>
      <c r="AX1923" s="26"/>
      <c r="AY1923" s="26"/>
      <c r="AZ1923" s="26"/>
      <c r="BA1923" s="26"/>
      <c r="BB1923" s="26"/>
      <c r="BC1923" s="26"/>
      <c r="BD1923" s="26"/>
      <c r="BE1923" s="26"/>
      <c r="BF1923" s="26"/>
      <c r="BG1923" s="26"/>
      <c r="BH1923" s="26"/>
      <c r="BI1923" s="26"/>
      <c r="BJ1923" s="26"/>
      <c r="BK1923" s="26"/>
      <c r="BL1923" s="41"/>
      <c r="BM1923" t="s">
        <v>100</v>
      </c>
    </row>
    <row r="1924" spans="1:65" x14ac:dyDescent="0.2">
      <c r="A1924" s="6"/>
      <c r="B1924" s="40" t="s">
        <v>2</v>
      </c>
      <c r="C1924" s="31" t="s">
        <v>43</v>
      </c>
      <c r="D1924" s="27">
        <v>0</v>
      </c>
      <c r="E1924" s="28">
        <v>0</v>
      </c>
      <c r="F1924" s="28">
        <v>0</v>
      </c>
      <c r="G1924" s="28">
        <v>0</v>
      </c>
      <c r="H1924" s="28">
        <v>0</v>
      </c>
      <c r="I1924" s="28">
        <v>0</v>
      </c>
      <c r="J1924" s="28">
        <v>0</v>
      </c>
      <c r="K1924" s="28">
        <v>0</v>
      </c>
      <c r="L1924" s="28">
        <v>0</v>
      </c>
      <c r="M1924" s="28">
        <v>0</v>
      </c>
      <c r="N1924" s="28">
        <v>0</v>
      </c>
      <c r="O1924" s="28">
        <v>0</v>
      </c>
      <c r="P1924" s="28">
        <v>0</v>
      </c>
      <c r="Q1924" s="28">
        <v>0</v>
      </c>
      <c r="R1924" s="28">
        <v>0</v>
      </c>
      <c r="S1924" s="28">
        <v>0</v>
      </c>
      <c r="T1924" s="28">
        <v>0</v>
      </c>
      <c r="U1924" s="28">
        <v>0</v>
      </c>
      <c r="V1924" s="28">
        <v>0</v>
      </c>
      <c r="W1924" s="28">
        <v>0</v>
      </c>
      <c r="X1924" s="28">
        <v>2700</v>
      </c>
      <c r="Y1924" s="28">
        <v>2880</v>
      </c>
      <c r="Z1924" s="28">
        <v>3060</v>
      </c>
      <c r="AA1924" s="28">
        <v>3240</v>
      </c>
      <c r="AB1924" s="28">
        <v>3420</v>
      </c>
      <c r="AC1924" s="28">
        <v>3600</v>
      </c>
      <c r="AD1924" s="28">
        <v>3650</v>
      </c>
      <c r="AE1924" s="28">
        <v>3700</v>
      </c>
      <c r="AF1924" s="28">
        <v>3750</v>
      </c>
      <c r="AG1924" s="28">
        <v>3800</v>
      </c>
      <c r="AH1924" s="28">
        <v>3850</v>
      </c>
      <c r="AI1924" s="28">
        <v>3850</v>
      </c>
      <c r="AJ1924" s="28">
        <v>3850</v>
      </c>
      <c r="AK1924" s="28">
        <v>3850</v>
      </c>
      <c r="AL1924" s="28">
        <v>3850</v>
      </c>
      <c r="AM1924" s="28">
        <v>3850</v>
      </c>
      <c r="AN1924" s="28">
        <v>3850</v>
      </c>
      <c r="AO1924" s="28">
        <v>3850</v>
      </c>
      <c r="AP1924" s="28">
        <v>3850</v>
      </c>
      <c r="AQ1924" s="28">
        <v>3850</v>
      </c>
      <c r="AR1924" s="28">
        <v>3850</v>
      </c>
      <c r="AS1924" s="28">
        <v>3850</v>
      </c>
      <c r="AT1924" s="28">
        <v>3850</v>
      </c>
      <c r="AU1924" s="28">
        <v>3850</v>
      </c>
      <c r="AV1924" s="28">
        <v>3850</v>
      </c>
      <c r="AW1924" s="28">
        <v>3850</v>
      </c>
      <c r="AX1924" s="28">
        <v>3850</v>
      </c>
      <c r="AY1924" s="28">
        <v>3850</v>
      </c>
      <c r="AZ1924" s="28">
        <v>3850</v>
      </c>
      <c r="BA1924" s="28">
        <v>3850</v>
      </c>
      <c r="BB1924" s="28">
        <v>3850</v>
      </c>
      <c r="BC1924" s="28">
        <v>3850</v>
      </c>
      <c r="BD1924" s="28">
        <v>3850</v>
      </c>
      <c r="BE1924" s="28">
        <v>3850</v>
      </c>
      <c r="BF1924" s="28">
        <v>3850</v>
      </c>
      <c r="BG1924" s="28">
        <v>3850</v>
      </c>
      <c r="BH1924" s="28">
        <v>3850</v>
      </c>
      <c r="BI1924" s="28">
        <v>3850</v>
      </c>
      <c r="BJ1924" s="28">
        <v>3850</v>
      </c>
      <c r="BK1924" s="28">
        <v>3850</v>
      </c>
      <c r="BL1924" s="42">
        <v>3850</v>
      </c>
      <c r="BM1924" t="s">
        <v>100</v>
      </c>
    </row>
    <row r="1925" spans="1:65" x14ac:dyDescent="0.2">
      <c r="A1925" s="6"/>
      <c r="B1925" s="40" t="s">
        <v>2</v>
      </c>
      <c r="C1925" s="24" t="s">
        <v>74</v>
      </c>
      <c r="D1925" s="35">
        <v>0</v>
      </c>
      <c r="E1925" s="29">
        <v>0</v>
      </c>
      <c r="F1925" s="29">
        <v>0</v>
      </c>
      <c r="G1925" s="29">
        <v>0</v>
      </c>
      <c r="H1925" s="29">
        <v>0</v>
      </c>
      <c r="I1925" s="29">
        <v>0</v>
      </c>
      <c r="J1925" s="29">
        <v>0</v>
      </c>
      <c r="K1925" s="29">
        <v>0</v>
      </c>
      <c r="L1925" s="29">
        <v>0</v>
      </c>
      <c r="M1925" s="29">
        <v>0</v>
      </c>
      <c r="N1925" s="29">
        <v>0</v>
      </c>
      <c r="O1925" s="29">
        <v>0</v>
      </c>
      <c r="P1925" s="29">
        <v>0</v>
      </c>
      <c r="Q1925" s="29">
        <v>0</v>
      </c>
      <c r="R1925" s="29">
        <v>0</v>
      </c>
      <c r="S1925" s="29">
        <v>0</v>
      </c>
      <c r="T1925" s="29">
        <v>0</v>
      </c>
      <c r="U1925" s="29">
        <v>0</v>
      </c>
      <c r="V1925" s="29">
        <v>0</v>
      </c>
      <c r="W1925" s="29">
        <v>0</v>
      </c>
      <c r="X1925" s="26">
        <v>2700</v>
      </c>
      <c r="Y1925" s="26">
        <v>0</v>
      </c>
      <c r="Z1925" s="26">
        <v>0</v>
      </c>
      <c r="AA1925" s="26">
        <v>0</v>
      </c>
      <c r="AB1925" s="26">
        <v>0</v>
      </c>
      <c r="AC1925" s="26">
        <v>3600</v>
      </c>
      <c r="AD1925" s="26">
        <v>0</v>
      </c>
      <c r="AE1925" s="26">
        <v>0</v>
      </c>
      <c r="AF1925" s="26">
        <v>0</v>
      </c>
      <c r="AG1925" s="26">
        <v>0</v>
      </c>
      <c r="AH1925" s="26">
        <v>3850</v>
      </c>
      <c r="AI1925" s="26"/>
      <c r="AJ1925" s="26"/>
      <c r="AK1925" s="26"/>
      <c r="AL1925" s="26"/>
      <c r="AM1925" s="26"/>
      <c r="AN1925" s="26"/>
      <c r="AO1925" s="26"/>
      <c r="AP1925" s="26"/>
      <c r="AQ1925" s="26"/>
      <c r="AR1925" s="26"/>
      <c r="AS1925" s="26"/>
      <c r="AT1925" s="26"/>
      <c r="AU1925" s="26"/>
      <c r="AV1925" s="26"/>
      <c r="AW1925" s="26"/>
      <c r="AX1925" s="26"/>
      <c r="AY1925" s="26"/>
      <c r="AZ1925" s="26"/>
      <c r="BA1925" s="26"/>
      <c r="BB1925" s="26"/>
      <c r="BC1925" s="26"/>
      <c r="BD1925" s="26"/>
      <c r="BE1925" s="26"/>
      <c r="BF1925" s="26"/>
      <c r="BG1925" s="26"/>
      <c r="BH1925" s="26"/>
      <c r="BI1925" s="26"/>
      <c r="BJ1925" s="26"/>
      <c r="BK1925" s="26"/>
      <c r="BL1925" s="41"/>
      <c r="BM1925" t="s">
        <v>100</v>
      </c>
    </row>
    <row r="1926" spans="1:65" x14ac:dyDescent="0.2">
      <c r="A1926" s="6"/>
      <c r="B1926" s="40" t="s">
        <v>2</v>
      </c>
      <c r="C1926" s="24" t="s">
        <v>83</v>
      </c>
      <c r="D1926" s="25"/>
      <c r="E1926" s="26"/>
      <c r="F1926" s="26"/>
      <c r="G1926" s="26"/>
      <c r="H1926" s="26"/>
      <c r="I1926" s="26"/>
      <c r="J1926" s="26"/>
      <c r="K1926" s="26"/>
      <c r="L1926" s="26"/>
      <c r="M1926" s="26"/>
      <c r="N1926" s="26"/>
      <c r="O1926" s="26"/>
      <c r="P1926" s="26"/>
      <c r="Q1926" s="26"/>
      <c r="R1926" s="26"/>
      <c r="S1926" s="26"/>
      <c r="T1926" s="26"/>
      <c r="U1926" s="26"/>
      <c r="V1926" s="26"/>
      <c r="W1926" s="30"/>
      <c r="X1926" s="30">
        <v>2700</v>
      </c>
      <c r="Y1926" s="30">
        <v>180</v>
      </c>
      <c r="Z1926" s="30">
        <v>180</v>
      </c>
      <c r="AA1926" s="30">
        <v>180</v>
      </c>
      <c r="AB1926" s="30">
        <v>180</v>
      </c>
      <c r="AC1926" s="30">
        <v>180</v>
      </c>
      <c r="AD1926" s="30">
        <v>50</v>
      </c>
      <c r="AE1926" s="30">
        <v>50</v>
      </c>
      <c r="AF1926" s="30">
        <v>50</v>
      </c>
      <c r="AG1926" s="30">
        <v>50</v>
      </c>
      <c r="AH1926" s="30">
        <v>50</v>
      </c>
      <c r="AI1926" s="30"/>
      <c r="AJ1926" s="30"/>
      <c r="AK1926" s="30"/>
      <c r="AL1926" s="30"/>
      <c r="AM1926" s="30"/>
      <c r="AN1926" s="30"/>
      <c r="AO1926" s="30"/>
      <c r="AP1926" s="30"/>
      <c r="AQ1926" s="30"/>
      <c r="AR1926" s="30"/>
      <c r="AS1926" s="30"/>
      <c r="AT1926" s="30"/>
      <c r="AU1926" s="30"/>
      <c r="AV1926" s="30"/>
      <c r="AW1926" s="30"/>
      <c r="AX1926" s="30"/>
      <c r="AY1926" s="30"/>
      <c r="AZ1926" s="30"/>
      <c r="BA1926" s="30"/>
      <c r="BB1926" s="30"/>
      <c r="BC1926" s="30"/>
      <c r="BD1926" s="30"/>
      <c r="BE1926" s="30"/>
      <c r="BF1926" s="30"/>
      <c r="BG1926" s="30"/>
      <c r="BH1926" s="30"/>
      <c r="BI1926" s="30"/>
      <c r="BJ1926" s="30"/>
      <c r="BK1926" s="30"/>
      <c r="BL1926" s="43"/>
      <c r="BM1926" t="s">
        <v>100</v>
      </c>
    </row>
    <row r="1927" spans="1:65" x14ac:dyDescent="0.2">
      <c r="A1927" s="6"/>
      <c r="B1927" s="40" t="s">
        <v>2</v>
      </c>
      <c r="C1927" s="24" t="s">
        <v>75</v>
      </c>
      <c r="D1927" s="25"/>
      <c r="E1927" s="26"/>
      <c r="F1927" s="26"/>
      <c r="G1927" s="26"/>
      <c r="H1927" s="26"/>
      <c r="I1927" s="26"/>
      <c r="J1927" s="26"/>
      <c r="K1927" s="26"/>
      <c r="L1927" s="26"/>
      <c r="M1927" s="26"/>
      <c r="N1927" s="26"/>
      <c r="O1927" s="26"/>
      <c r="P1927" s="26"/>
      <c r="Q1927" s="26"/>
      <c r="R1927" s="26"/>
      <c r="S1927" s="26"/>
      <c r="T1927" s="26"/>
      <c r="U1927" s="26"/>
      <c r="V1927" s="26"/>
      <c r="W1927" s="26"/>
      <c r="X1927" s="26"/>
      <c r="Y1927" s="26"/>
      <c r="Z1927" s="26"/>
      <c r="AA1927" s="26"/>
      <c r="AB1927" s="26"/>
      <c r="AC1927" s="26"/>
      <c r="AD1927" s="26"/>
      <c r="AE1927" s="26"/>
      <c r="AF1927" s="26"/>
      <c r="AG1927" s="26"/>
      <c r="AH1927" s="26"/>
      <c r="AI1927" s="26"/>
      <c r="AJ1927" s="26"/>
      <c r="AK1927" s="26"/>
      <c r="AL1927" s="26"/>
      <c r="AM1927" s="26"/>
      <c r="AN1927" s="26"/>
      <c r="AO1927" s="26"/>
      <c r="AP1927" s="26"/>
      <c r="AQ1927" s="26"/>
      <c r="AR1927" s="26"/>
      <c r="AS1927" s="26"/>
      <c r="AT1927" s="26"/>
      <c r="AU1927" s="26"/>
      <c r="AV1927" s="26"/>
      <c r="AW1927" s="26"/>
      <c r="AX1927" s="26"/>
      <c r="AY1927" s="26"/>
      <c r="AZ1927" s="26"/>
      <c r="BA1927" s="26"/>
      <c r="BB1927" s="26"/>
      <c r="BC1927" s="26"/>
      <c r="BD1927" s="26"/>
      <c r="BE1927" s="26"/>
      <c r="BF1927" s="26"/>
      <c r="BG1927" s="26"/>
      <c r="BH1927" s="26"/>
      <c r="BI1927" s="26"/>
      <c r="BJ1927" s="26"/>
      <c r="BK1927" s="26"/>
      <c r="BL1927" s="41"/>
      <c r="BM1927" t="s">
        <v>100</v>
      </c>
    </row>
    <row r="1928" spans="1:65" x14ac:dyDescent="0.2">
      <c r="A1928" s="6"/>
      <c r="B1928" s="40" t="s">
        <v>2</v>
      </c>
      <c r="C1928" s="24" t="s">
        <v>79</v>
      </c>
      <c r="D1928" s="25"/>
      <c r="E1928" s="26"/>
      <c r="F1928" s="26"/>
      <c r="G1928" s="26"/>
      <c r="H1928" s="26"/>
      <c r="I1928" s="26"/>
      <c r="J1928" s="26"/>
      <c r="K1928" s="26"/>
      <c r="L1928" s="26"/>
      <c r="M1928" s="26"/>
      <c r="N1928" s="26"/>
      <c r="O1928" s="26"/>
      <c r="P1928" s="26"/>
      <c r="Q1928" s="26"/>
      <c r="R1928" s="26"/>
      <c r="S1928" s="26"/>
      <c r="T1928" s="26"/>
      <c r="U1928" s="26"/>
      <c r="V1928" s="26"/>
      <c r="W1928" s="26"/>
      <c r="X1928" s="26"/>
      <c r="Y1928" s="26"/>
      <c r="Z1928" s="26"/>
      <c r="AA1928" s="26"/>
      <c r="AB1928" s="26"/>
      <c r="AC1928" s="26"/>
      <c r="AD1928" s="26"/>
      <c r="AE1928" s="26"/>
      <c r="AF1928" s="26"/>
      <c r="AG1928" s="26"/>
      <c r="AH1928" s="26"/>
      <c r="AI1928" s="26"/>
      <c r="AJ1928" s="26"/>
      <c r="AK1928" s="26"/>
      <c r="AL1928" s="26"/>
      <c r="AM1928" s="26"/>
      <c r="AN1928" s="26"/>
      <c r="AO1928" s="26"/>
      <c r="AP1928" s="26"/>
      <c r="AQ1928" s="26"/>
      <c r="AR1928" s="26"/>
      <c r="AS1928" s="26"/>
      <c r="AT1928" s="26"/>
      <c r="AU1928" s="26"/>
      <c r="AV1928" s="26"/>
      <c r="AW1928" s="26"/>
      <c r="AX1928" s="26"/>
      <c r="AY1928" s="26"/>
      <c r="AZ1928" s="26"/>
      <c r="BA1928" s="26"/>
      <c r="BB1928" s="26"/>
      <c r="BC1928" s="26"/>
      <c r="BD1928" s="26"/>
      <c r="BE1928" s="26"/>
      <c r="BF1928" s="26"/>
      <c r="BG1928" s="26"/>
      <c r="BH1928" s="26"/>
      <c r="BI1928" s="26"/>
      <c r="BJ1928" s="26"/>
      <c r="BK1928" s="26"/>
      <c r="BL1928" s="41"/>
      <c r="BM1928" t="s">
        <v>100</v>
      </c>
    </row>
    <row r="1929" spans="1:65" x14ac:dyDescent="0.2">
      <c r="A1929" s="6"/>
      <c r="B1929" s="40" t="s">
        <v>2</v>
      </c>
      <c r="C1929" s="24" t="s">
        <v>80</v>
      </c>
      <c r="D1929" s="25"/>
      <c r="E1929" s="26"/>
      <c r="F1929" s="26"/>
      <c r="G1929" s="26"/>
      <c r="H1929" s="26"/>
      <c r="I1929" s="26"/>
      <c r="J1929" s="26"/>
      <c r="K1929" s="26"/>
      <c r="L1929" s="26"/>
      <c r="M1929" s="26"/>
      <c r="N1929" s="26"/>
      <c r="O1929" s="26"/>
      <c r="P1929" s="26"/>
      <c r="Q1929" s="26"/>
      <c r="R1929" s="26"/>
      <c r="S1929" s="26"/>
      <c r="T1929" s="26"/>
      <c r="U1929" s="26"/>
      <c r="V1929" s="26"/>
      <c r="W1929" s="26"/>
      <c r="X1929" s="26"/>
      <c r="Y1929" s="26"/>
      <c r="Z1929" s="26"/>
      <c r="AA1929" s="26"/>
      <c r="AB1929" s="26"/>
      <c r="AC1929" s="26"/>
      <c r="AD1929" s="26"/>
      <c r="AE1929" s="26"/>
      <c r="AF1929" s="26"/>
      <c r="AG1929" s="26"/>
      <c r="AH1929" s="26"/>
      <c r="AI1929" s="26"/>
      <c r="AJ1929" s="26"/>
      <c r="AK1929" s="26"/>
      <c r="AL1929" s="26"/>
      <c r="AM1929" s="26"/>
      <c r="AN1929" s="26"/>
      <c r="AO1929" s="26"/>
      <c r="AP1929" s="26"/>
      <c r="AQ1929" s="26"/>
      <c r="AR1929" s="26"/>
      <c r="AS1929" s="26"/>
      <c r="AT1929" s="26"/>
      <c r="AU1929" s="26"/>
      <c r="AV1929" s="26"/>
      <c r="AW1929" s="26"/>
      <c r="AX1929" s="26"/>
      <c r="AY1929" s="26"/>
      <c r="AZ1929" s="26"/>
      <c r="BA1929" s="26"/>
      <c r="BB1929" s="26"/>
      <c r="BC1929" s="26"/>
      <c r="BD1929" s="26"/>
      <c r="BE1929" s="26"/>
      <c r="BF1929" s="26"/>
      <c r="BG1929" s="26"/>
      <c r="BH1929" s="26"/>
      <c r="BI1929" s="26"/>
      <c r="BJ1929" s="26"/>
      <c r="BK1929" s="26"/>
      <c r="BL1929" s="41"/>
      <c r="BM1929" t="s">
        <v>100</v>
      </c>
    </row>
    <row r="1930" spans="1:65" x14ac:dyDescent="0.2">
      <c r="A1930" s="6"/>
      <c r="B1930" s="40" t="s">
        <v>2</v>
      </c>
      <c r="C1930" s="24" t="s">
        <v>78</v>
      </c>
      <c r="D1930" s="25"/>
      <c r="E1930" s="26"/>
      <c r="F1930" s="26"/>
      <c r="G1930" s="26"/>
      <c r="H1930" s="26"/>
      <c r="I1930" s="26"/>
      <c r="J1930" s="26"/>
      <c r="K1930" s="26"/>
      <c r="L1930" s="26"/>
      <c r="M1930" s="26"/>
      <c r="N1930" s="26"/>
      <c r="O1930" s="26"/>
      <c r="P1930" s="26"/>
      <c r="Q1930" s="26"/>
      <c r="R1930" s="26"/>
      <c r="S1930" s="26"/>
      <c r="T1930" s="26"/>
      <c r="U1930" s="26"/>
      <c r="V1930" s="26"/>
      <c r="W1930" s="26"/>
      <c r="X1930" s="26"/>
      <c r="Y1930" s="26"/>
      <c r="Z1930" s="26"/>
      <c r="AA1930" s="26"/>
      <c r="AB1930" s="26"/>
      <c r="AC1930" s="26"/>
      <c r="AD1930" s="26"/>
      <c r="AE1930" s="26"/>
      <c r="AF1930" s="26"/>
      <c r="AG1930" s="26"/>
      <c r="AH1930" s="26"/>
      <c r="AI1930" s="26"/>
      <c r="AJ1930" s="26"/>
      <c r="AK1930" s="26"/>
      <c r="AL1930" s="26"/>
      <c r="AM1930" s="26"/>
      <c r="AN1930" s="26"/>
      <c r="AO1930" s="26"/>
      <c r="AP1930" s="26"/>
      <c r="AQ1930" s="26"/>
      <c r="AR1930" s="26"/>
      <c r="AS1930" s="26"/>
      <c r="AT1930" s="26"/>
      <c r="AU1930" s="26"/>
      <c r="AV1930" s="26"/>
      <c r="AW1930" s="26"/>
      <c r="AX1930" s="26"/>
      <c r="AY1930" s="26"/>
      <c r="AZ1930" s="26"/>
      <c r="BA1930" s="26"/>
      <c r="BB1930" s="26"/>
      <c r="BC1930" s="26"/>
      <c r="BD1930" s="26"/>
      <c r="BE1930" s="26"/>
      <c r="BF1930" s="26"/>
      <c r="BG1930" s="26"/>
      <c r="BH1930" s="26"/>
      <c r="BI1930" s="26"/>
      <c r="BJ1930" s="26"/>
      <c r="BK1930" s="26"/>
      <c r="BL1930" s="41"/>
      <c r="BM1930" t="s">
        <v>100</v>
      </c>
    </row>
    <row r="1931" spans="1:65" x14ac:dyDescent="0.2">
      <c r="A1931" s="6"/>
      <c r="B1931" s="40" t="s">
        <v>2</v>
      </c>
      <c r="C1931" s="31" t="s">
        <v>46</v>
      </c>
      <c r="D1931" s="27">
        <v>252</v>
      </c>
      <c r="E1931" s="28">
        <v>247</v>
      </c>
      <c r="F1931" s="28">
        <v>269.5</v>
      </c>
      <c r="G1931" s="28">
        <v>260.5</v>
      </c>
      <c r="H1931" s="28">
        <v>265.5</v>
      </c>
      <c r="I1931" s="28">
        <v>319.5</v>
      </c>
      <c r="J1931" s="28">
        <v>325.5</v>
      </c>
      <c r="K1931" s="28">
        <v>341.5</v>
      </c>
      <c r="L1931" s="28">
        <v>344.5</v>
      </c>
      <c r="M1931" s="28">
        <v>400.5</v>
      </c>
      <c r="N1931" s="28">
        <v>545.5</v>
      </c>
      <c r="O1931" s="28">
        <v>560</v>
      </c>
      <c r="P1931" s="28">
        <v>568</v>
      </c>
      <c r="Q1931" s="28">
        <v>551</v>
      </c>
      <c r="R1931" s="28">
        <v>560.5</v>
      </c>
      <c r="S1931" s="28">
        <v>576.5</v>
      </c>
      <c r="T1931" s="28">
        <v>586.5</v>
      </c>
      <c r="U1931" s="28">
        <v>582.20000000000005</v>
      </c>
      <c r="V1931" s="28">
        <v>648.1</v>
      </c>
      <c r="W1931" s="28">
        <v>729.1</v>
      </c>
      <c r="X1931" s="28">
        <v>729.1</v>
      </c>
      <c r="Y1931" s="28">
        <v>729.1</v>
      </c>
      <c r="Z1931" s="28">
        <v>729.1</v>
      </c>
      <c r="AA1931" s="28">
        <v>729.1</v>
      </c>
      <c r="AB1931" s="28">
        <v>729.1</v>
      </c>
      <c r="AC1931" s="28">
        <v>729.1</v>
      </c>
      <c r="AD1931" s="28">
        <v>729.1</v>
      </c>
      <c r="AE1931" s="28">
        <v>729.1</v>
      </c>
      <c r="AF1931" s="28">
        <v>729.1</v>
      </c>
      <c r="AG1931" s="28">
        <v>729.1</v>
      </c>
      <c r="AH1931" s="28">
        <v>729.1</v>
      </c>
      <c r="AI1931" s="28">
        <v>729.1</v>
      </c>
      <c r="AJ1931" s="28">
        <v>729.1</v>
      </c>
      <c r="AK1931" s="28">
        <v>729.1</v>
      </c>
      <c r="AL1931" s="28">
        <v>729.1</v>
      </c>
      <c r="AM1931" s="28">
        <v>729.1</v>
      </c>
      <c r="AN1931" s="28">
        <v>729.1</v>
      </c>
      <c r="AO1931" s="28">
        <v>729.1</v>
      </c>
      <c r="AP1931" s="28">
        <v>729.1</v>
      </c>
      <c r="AQ1931" s="28">
        <v>729.1</v>
      </c>
      <c r="AR1931" s="28">
        <v>729.1</v>
      </c>
      <c r="AS1931" s="28">
        <v>729.1</v>
      </c>
      <c r="AT1931" s="28">
        <v>729.1</v>
      </c>
      <c r="AU1931" s="28">
        <v>729.1</v>
      </c>
      <c r="AV1931" s="28">
        <v>729.1</v>
      </c>
      <c r="AW1931" s="28">
        <v>729.1</v>
      </c>
      <c r="AX1931" s="28">
        <v>729.1</v>
      </c>
      <c r="AY1931" s="28">
        <v>729.1</v>
      </c>
      <c r="AZ1931" s="28">
        <v>729.1</v>
      </c>
      <c r="BA1931" s="28">
        <v>729.1</v>
      </c>
      <c r="BB1931" s="28">
        <v>729.1</v>
      </c>
      <c r="BC1931" s="28">
        <v>729.1</v>
      </c>
      <c r="BD1931" s="28">
        <v>729.1</v>
      </c>
      <c r="BE1931" s="28">
        <v>729.1</v>
      </c>
      <c r="BF1931" s="28">
        <v>729.1</v>
      </c>
      <c r="BG1931" s="28">
        <v>729.1</v>
      </c>
      <c r="BH1931" s="28">
        <v>729.1</v>
      </c>
      <c r="BI1931" s="28">
        <v>729.1</v>
      </c>
      <c r="BJ1931" s="28">
        <v>729.1</v>
      </c>
      <c r="BK1931" s="28">
        <v>729.1</v>
      </c>
      <c r="BL1931" s="42">
        <v>729.1</v>
      </c>
      <c r="BM1931" t="s">
        <v>100</v>
      </c>
    </row>
    <row r="1932" spans="1:65" x14ac:dyDescent="0.2">
      <c r="A1932" s="6"/>
      <c r="B1932" s="40" t="s">
        <v>2</v>
      </c>
      <c r="C1932" s="24" t="s">
        <v>74</v>
      </c>
      <c r="D1932" s="35">
        <v>252</v>
      </c>
      <c r="E1932" s="29">
        <v>247</v>
      </c>
      <c r="F1932" s="29">
        <v>269.5</v>
      </c>
      <c r="G1932" s="29">
        <v>260.5</v>
      </c>
      <c r="H1932" s="29">
        <v>265.5</v>
      </c>
      <c r="I1932" s="29">
        <v>319.5</v>
      </c>
      <c r="J1932" s="29">
        <v>325.5</v>
      </c>
      <c r="K1932" s="29">
        <v>341.5</v>
      </c>
      <c r="L1932" s="29">
        <v>344.5</v>
      </c>
      <c r="M1932" s="29">
        <v>400.5</v>
      </c>
      <c r="N1932" s="29">
        <v>545.5</v>
      </c>
      <c r="O1932" s="29">
        <v>560</v>
      </c>
      <c r="P1932" s="29">
        <v>568</v>
      </c>
      <c r="Q1932" s="29">
        <v>551</v>
      </c>
      <c r="R1932" s="29">
        <v>560.5</v>
      </c>
      <c r="S1932" s="29">
        <v>576.5</v>
      </c>
      <c r="T1932" s="29">
        <v>586.5</v>
      </c>
      <c r="U1932" s="29">
        <v>582.20000000000005</v>
      </c>
      <c r="V1932" s="29">
        <v>648.1</v>
      </c>
      <c r="W1932" s="29">
        <v>729.1</v>
      </c>
      <c r="X1932" s="26">
        <v>0</v>
      </c>
      <c r="Y1932" s="26">
        <v>0</v>
      </c>
      <c r="Z1932" s="26">
        <v>0</v>
      </c>
      <c r="AA1932" s="26">
        <v>0</v>
      </c>
      <c r="AB1932" s="26">
        <v>0</v>
      </c>
      <c r="AC1932" s="26">
        <v>0</v>
      </c>
      <c r="AD1932" s="26">
        <v>0</v>
      </c>
      <c r="AE1932" s="26">
        <v>0</v>
      </c>
      <c r="AF1932" s="26">
        <v>0</v>
      </c>
      <c r="AG1932" s="26">
        <v>0</v>
      </c>
      <c r="AH1932" s="26">
        <v>0</v>
      </c>
      <c r="AI1932" s="26"/>
      <c r="AJ1932" s="26"/>
      <c r="AK1932" s="26"/>
      <c r="AL1932" s="26"/>
      <c r="AM1932" s="26"/>
      <c r="AN1932" s="26"/>
      <c r="AO1932" s="26"/>
      <c r="AP1932" s="26"/>
      <c r="AQ1932" s="26"/>
      <c r="AR1932" s="26"/>
      <c r="AS1932" s="26"/>
      <c r="AT1932" s="26"/>
      <c r="AU1932" s="26"/>
      <c r="AV1932" s="26"/>
      <c r="AW1932" s="26"/>
      <c r="AX1932" s="26"/>
      <c r="AY1932" s="26"/>
      <c r="AZ1932" s="26"/>
      <c r="BA1932" s="26"/>
      <c r="BB1932" s="26"/>
      <c r="BC1932" s="26"/>
      <c r="BD1932" s="26"/>
      <c r="BE1932" s="26"/>
      <c r="BF1932" s="26"/>
      <c r="BG1932" s="26"/>
      <c r="BH1932" s="26"/>
      <c r="BI1932" s="26"/>
      <c r="BJ1932" s="26"/>
      <c r="BK1932" s="26"/>
      <c r="BL1932" s="41"/>
      <c r="BM1932" t="s">
        <v>100</v>
      </c>
    </row>
    <row r="1933" spans="1:65" x14ac:dyDescent="0.2">
      <c r="A1933" s="6"/>
      <c r="B1933" s="40" t="s">
        <v>2</v>
      </c>
      <c r="C1933" s="24" t="s">
        <v>83</v>
      </c>
      <c r="D1933" s="25"/>
      <c r="E1933" s="26"/>
      <c r="F1933" s="26"/>
      <c r="G1933" s="26"/>
      <c r="H1933" s="26"/>
      <c r="I1933" s="26"/>
      <c r="J1933" s="26"/>
      <c r="K1933" s="26"/>
      <c r="L1933" s="26"/>
      <c r="M1933" s="26"/>
      <c r="N1933" s="26"/>
      <c r="O1933" s="26"/>
      <c r="P1933" s="26"/>
      <c r="Q1933" s="26"/>
      <c r="R1933" s="26"/>
      <c r="S1933" s="26"/>
      <c r="T1933" s="26"/>
      <c r="U1933" s="26"/>
      <c r="V1933" s="26"/>
      <c r="W1933" s="62"/>
      <c r="X1933" s="62"/>
      <c r="Y1933" s="62"/>
      <c r="Z1933" s="62"/>
      <c r="AA1933" s="62"/>
      <c r="AB1933" s="62"/>
      <c r="AC1933" s="62"/>
      <c r="AD1933" s="62"/>
      <c r="AE1933" s="62"/>
      <c r="AF1933" s="62"/>
      <c r="AG1933" s="62"/>
      <c r="AH1933" s="62"/>
      <c r="AI1933" s="30"/>
      <c r="AJ1933" s="30"/>
      <c r="AK1933" s="30"/>
      <c r="AL1933" s="30"/>
      <c r="AM1933" s="30"/>
      <c r="AN1933" s="30"/>
      <c r="AO1933" s="30"/>
      <c r="AP1933" s="30"/>
      <c r="AQ1933" s="30"/>
      <c r="AR1933" s="30"/>
      <c r="AS1933" s="30"/>
      <c r="AT1933" s="30"/>
      <c r="AU1933" s="30"/>
      <c r="AV1933" s="30"/>
      <c r="AW1933" s="30"/>
      <c r="AX1933" s="30"/>
      <c r="AY1933" s="30"/>
      <c r="AZ1933" s="30"/>
      <c r="BA1933" s="30"/>
      <c r="BB1933" s="30"/>
      <c r="BC1933" s="30"/>
      <c r="BD1933" s="30"/>
      <c r="BE1933" s="30"/>
      <c r="BF1933" s="30"/>
      <c r="BG1933" s="30"/>
      <c r="BH1933" s="30"/>
      <c r="BI1933" s="30"/>
      <c r="BJ1933" s="30"/>
      <c r="BK1933" s="30"/>
      <c r="BL1933" s="43"/>
      <c r="BM1933" t="s">
        <v>100</v>
      </c>
    </row>
    <row r="1934" spans="1:65" x14ac:dyDescent="0.2">
      <c r="A1934" s="6"/>
      <c r="B1934" s="40" t="s">
        <v>2</v>
      </c>
      <c r="C1934" s="24" t="s">
        <v>75</v>
      </c>
      <c r="D1934" s="25"/>
      <c r="E1934" s="26"/>
      <c r="F1934" s="26"/>
      <c r="G1934" s="26"/>
      <c r="H1934" s="26"/>
      <c r="I1934" s="26"/>
      <c r="J1934" s="26"/>
      <c r="K1934" s="26"/>
      <c r="L1934" s="26"/>
      <c r="M1934" s="26"/>
      <c r="N1934" s="26"/>
      <c r="O1934" s="26"/>
      <c r="P1934" s="26"/>
      <c r="Q1934" s="26"/>
      <c r="R1934" s="26"/>
      <c r="S1934" s="26"/>
      <c r="T1934" s="26"/>
      <c r="U1934" s="26"/>
      <c r="V1934" s="26"/>
      <c r="W1934" s="26"/>
      <c r="X1934" s="26"/>
      <c r="Y1934" s="26"/>
      <c r="Z1934" s="26"/>
      <c r="AA1934" s="26"/>
      <c r="AB1934" s="26"/>
      <c r="AC1934" s="26"/>
      <c r="AD1934" s="26"/>
      <c r="AE1934" s="26"/>
      <c r="AF1934" s="26"/>
      <c r="AG1934" s="26"/>
      <c r="AH1934" s="26"/>
      <c r="AI1934" s="26"/>
      <c r="AJ1934" s="26"/>
      <c r="AK1934" s="26"/>
      <c r="AL1934" s="26"/>
      <c r="AM1934" s="26"/>
      <c r="AN1934" s="26"/>
      <c r="AO1934" s="26"/>
      <c r="AP1934" s="26"/>
      <c r="AQ1934" s="26"/>
      <c r="AR1934" s="26"/>
      <c r="AS1934" s="26"/>
      <c r="AT1934" s="26"/>
      <c r="AU1934" s="26"/>
      <c r="AV1934" s="26"/>
      <c r="AW1934" s="26"/>
      <c r="AX1934" s="26"/>
      <c r="AY1934" s="26"/>
      <c r="AZ1934" s="26"/>
      <c r="BA1934" s="26"/>
      <c r="BB1934" s="26"/>
      <c r="BC1934" s="26"/>
      <c r="BD1934" s="26"/>
      <c r="BE1934" s="26"/>
      <c r="BF1934" s="26"/>
      <c r="BG1934" s="26"/>
      <c r="BH1934" s="26"/>
      <c r="BI1934" s="26"/>
      <c r="BJ1934" s="26"/>
      <c r="BK1934" s="26"/>
      <c r="BL1934" s="41"/>
      <c r="BM1934" t="s">
        <v>100</v>
      </c>
    </row>
    <row r="1935" spans="1:65" x14ac:dyDescent="0.2">
      <c r="A1935" s="6"/>
      <c r="B1935" s="40" t="s">
        <v>2</v>
      </c>
      <c r="C1935" s="24" t="s">
        <v>79</v>
      </c>
      <c r="D1935" s="25"/>
      <c r="E1935" s="26"/>
      <c r="F1935" s="26"/>
      <c r="G1935" s="26"/>
      <c r="H1935" s="26"/>
      <c r="I1935" s="26"/>
      <c r="J1935" s="26"/>
      <c r="K1935" s="26"/>
      <c r="L1935" s="26"/>
      <c r="M1935" s="26"/>
      <c r="N1935" s="26"/>
      <c r="O1935" s="26"/>
      <c r="P1935" s="26"/>
      <c r="Q1935" s="26"/>
      <c r="R1935" s="26"/>
      <c r="S1935" s="26"/>
      <c r="T1935" s="26"/>
      <c r="U1935" s="26"/>
      <c r="V1935" s="26"/>
      <c r="W1935" s="26"/>
      <c r="X1935" s="26"/>
      <c r="Y1935" s="26"/>
      <c r="Z1935" s="26"/>
      <c r="AA1935" s="26"/>
      <c r="AB1935" s="26"/>
      <c r="AC1935" s="26"/>
      <c r="AD1935" s="26"/>
      <c r="AE1935" s="26"/>
      <c r="AF1935" s="26"/>
      <c r="AG1935" s="26"/>
      <c r="AH1935" s="26"/>
      <c r="AI1935" s="26"/>
      <c r="AJ1935" s="26"/>
      <c r="AK1935" s="26"/>
      <c r="AL1935" s="26"/>
      <c r="AM1935" s="26"/>
      <c r="AN1935" s="26"/>
      <c r="AO1935" s="26"/>
      <c r="AP1935" s="26"/>
      <c r="AQ1935" s="26"/>
      <c r="AR1935" s="26"/>
      <c r="AS1935" s="26"/>
      <c r="AT1935" s="26"/>
      <c r="AU1935" s="26"/>
      <c r="AV1935" s="26"/>
      <c r="AW1935" s="26"/>
      <c r="AX1935" s="26"/>
      <c r="AY1935" s="26"/>
      <c r="AZ1935" s="26"/>
      <c r="BA1935" s="26"/>
      <c r="BB1935" s="26"/>
      <c r="BC1935" s="26"/>
      <c r="BD1935" s="26"/>
      <c r="BE1935" s="26"/>
      <c r="BF1935" s="26"/>
      <c r="BG1935" s="26"/>
      <c r="BH1935" s="26"/>
      <c r="BI1935" s="26"/>
      <c r="BJ1935" s="26"/>
      <c r="BK1935" s="26"/>
      <c r="BL1935" s="41"/>
      <c r="BM1935" t="s">
        <v>100</v>
      </c>
    </row>
    <row r="1936" spans="1:65" x14ac:dyDescent="0.2">
      <c r="A1936" s="6"/>
      <c r="B1936" s="40" t="s">
        <v>2</v>
      </c>
      <c r="C1936" s="24" t="s">
        <v>80</v>
      </c>
      <c r="D1936" s="25"/>
      <c r="E1936" s="26"/>
      <c r="F1936" s="26"/>
      <c r="G1936" s="26"/>
      <c r="H1936" s="26"/>
      <c r="I1936" s="26"/>
      <c r="J1936" s="26"/>
      <c r="K1936" s="26"/>
      <c r="L1936" s="26"/>
      <c r="M1936" s="26"/>
      <c r="N1936" s="26"/>
      <c r="O1936" s="26"/>
      <c r="P1936" s="26"/>
      <c r="Q1936" s="26"/>
      <c r="R1936" s="26"/>
      <c r="S1936" s="26"/>
      <c r="T1936" s="26"/>
      <c r="U1936" s="26"/>
      <c r="V1936" s="26"/>
      <c r="W1936" s="26"/>
      <c r="X1936" s="26"/>
      <c r="Y1936" s="26"/>
      <c r="Z1936" s="26"/>
      <c r="AA1936" s="26"/>
      <c r="AB1936" s="26"/>
      <c r="AC1936" s="26"/>
      <c r="AD1936" s="26"/>
      <c r="AE1936" s="26"/>
      <c r="AF1936" s="26"/>
      <c r="AG1936" s="26"/>
      <c r="AH1936" s="26"/>
      <c r="AI1936" s="26"/>
      <c r="AJ1936" s="26"/>
      <c r="AK1936" s="26"/>
      <c r="AL1936" s="26"/>
      <c r="AM1936" s="26"/>
      <c r="AN1936" s="26"/>
      <c r="AO1936" s="26"/>
      <c r="AP1936" s="26"/>
      <c r="AQ1936" s="26"/>
      <c r="AR1936" s="26"/>
      <c r="AS1936" s="26"/>
      <c r="AT1936" s="26"/>
      <c r="AU1936" s="26"/>
      <c r="AV1936" s="26"/>
      <c r="AW1936" s="26"/>
      <c r="AX1936" s="26"/>
      <c r="AY1936" s="26"/>
      <c r="AZ1936" s="26"/>
      <c r="BA1936" s="26"/>
      <c r="BB1936" s="26"/>
      <c r="BC1936" s="26"/>
      <c r="BD1936" s="26"/>
      <c r="BE1936" s="26"/>
      <c r="BF1936" s="26"/>
      <c r="BG1936" s="26"/>
      <c r="BH1936" s="26"/>
      <c r="BI1936" s="26"/>
      <c r="BJ1936" s="26"/>
      <c r="BK1936" s="26"/>
      <c r="BL1936" s="41"/>
      <c r="BM1936" t="s">
        <v>100</v>
      </c>
    </row>
    <row r="1937" spans="1:65" x14ac:dyDescent="0.2">
      <c r="A1937" s="6"/>
      <c r="B1937" s="40" t="s">
        <v>2</v>
      </c>
      <c r="C1937" s="24" t="s">
        <v>78</v>
      </c>
      <c r="D1937" s="25"/>
      <c r="E1937" s="26"/>
      <c r="F1937" s="26"/>
      <c r="G1937" s="26"/>
      <c r="H1937" s="26"/>
      <c r="I1937" s="26"/>
      <c r="J1937" s="26"/>
      <c r="K1937" s="26"/>
      <c r="L1937" s="26"/>
      <c r="M1937" s="26"/>
      <c r="N1937" s="26"/>
      <c r="O1937" s="26"/>
      <c r="P1937" s="26"/>
      <c r="Q1937" s="26"/>
      <c r="R1937" s="26"/>
      <c r="S1937" s="26"/>
      <c r="T1937" s="26"/>
      <c r="U1937" s="26"/>
      <c r="V1937" s="26"/>
      <c r="W1937" s="26"/>
      <c r="X1937" s="26"/>
      <c r="Y1937" s="26"/>
      <c r="Z1937" s="26"/>
      <c r="AA1937" s="26"/>
      <c r="AB1937" s="26"/>
      <c r="AC1937" s="26"/>
      <c r="AD1937" s="26"/>
      <c r="AE1937" s="26"/>
      <c r="AF1937" s="26"/>
      <c r="AG1937" s="26"/>
      <c r="AH1937" s="26"/>
      <c r="AI1937" s="26"/>
      <c r="AJ1937" s="26"/>
      <c r="AK1937" s="26"/>
      <c r="AL1937" s="26"/>
      <c r="AM1937" s="26"/>
      <c r="AN1937" s="26"/>
      <c r="AO1937" s="26"/>
      <c r="AP1937" s="26"/>
      <c r="AQ1937" s="26"/>
      <c r="AR1937" s="26"/>
      <c r="AS1937" s="26"/>
      <c r="AT1937" s="26"/>
      <c r="AU1937" s="26"/>
      <c r="AV1937" s="26"/>
      <c r="AW1937" s="26"/>
      <c r="AX1937" s="26"/>
      <c r="AY1937" s="26"/>
      <c r="AZ1937" s="26"/>
      <c r="BA1937" s="26"/>
      <c r="BB1937" s="26"/>
      <c r="BC1937" s="26"/>
      <c r="BD1937" s="26"/>
      <c r="BE1937" s="26"/>
      <c r="BF1937" s="26"/>
      <c r="BG1937" s="26"/>
      <c r="BH1937" s="26"/>
      <c r="BI1937" s="26"/>
      <c r="BJ1937" s="26"/>
      <c r="BK1937" s="26"/>
      <c r="BL1937" s="41"/>
      <c r="BM1937" t="s">
        <v>100</v>
      </c>
    </row>
    <row r="1938" spans="1:65" x14ac:dyDescent="0.2">
      <c r="A1938" s="6"/>
      <c r="B1938" s="40" t="s">
        <v>2</v>
      </c>
      <c r="C1938" s="31" t="s">
        <v>5</v>
      </c>
      <c r="D1938" s="27">
        <v>251</v>
      </c>
      <c r="E1938" s="28">
        <v>246</v>
      </c>
      <c r="F1938" s="28">
        <v>268.5</v>
      </c>
      <c r="G1938" s="28">
        <v>259.5</v>
      </c>
      <c r="H1938" s="28">
        <v>259.5</v>
      </c>
      <c r="I1938" s="28">
        <v>311.5</v>
      </c>
      <c r="J1938" s="28">
        <v>317.5</v>
      </c>
      <c r="K1938" s="28">
        <v>328.5</v>
      </c>
      <c r="L1938" s="28">
        <v>331.5</v>
      </c>
      <c r="M1938" s="28">
        <v>380.5</v>
      </c>
      <c r="N1938" s="28">
        <v>520.5</v>
      </c>
      <c r="O1938" s="28">
        <v>516</v>
      </c>
      <c r="P1938" s="28">
        <v>517</v>
      </c>
      <c r="Q1938" s="28">
        <v>496</v>
      </c>
      <c r="R1938" s="28">
        <v>494.5</v>
      </c>
      <c r="S1938" s="28">
        <v>510.5</v>
      </c>
      <c r="T1938" s="28">
        <v>518.5</v>
      </c>
      <c r="U1938" s="28">
        <v>512.1</v>
      </c>
      <c r="V1938" s="28">
        <v>576.79999999999995</v>
      </c>
      <c r="W1938" s="28">
        <v>657.8</v>
      </c>
      <c r="X1938" s="28">
        <v>657.8</v>
      </c>
      <c r="Y1938" s="28">
        <v>657.8</v>
      </c>
      <c r="Z1938" s="28">
        <v>657.8</v>
      </c>
      <c r="AA1938" s="28">
        <v>657.8</v>
      </c>
      <c r="AB1938" s="28">
        <v>657.8</v>
      </c>
      <c r="AC1938" s="28">
        <v>657.8</v>
      </c>
      <c r="AD1938" s="28">
        <v>657.8</v>
      </c>
      <c r="AE1938" s="28">
        <v>657.8</v>
      </c>
      <c r="AF1938" s="28">
        <v>657.8</v>
      </c>
      <c r="AG1938" s="28">
        <v>657.8</v>
      </c>
      <c r="AH1938" s="28">
        <v>657.8</v>
      </c>
      <c r="AI1938" s="28">
        <v>657.8</v>
      </c>
      <c r="AJ1938" s="28">
        <v>657.8</v>
      </c>
      <c r="AK1938" s="28">
        <v>657.8</v>
      </c>
      <c r="AL1938" s="28">
        <v>657.8</v>
      </c>
      <c r="AM1938" s="28">
        <v>657.8</v>
      </c>
      <c r="AN1938" s="28">
        <v>657.8</v>
      </c>
      <c r="AO1938" s="28">
        <v>657.8</v>
      </c>
      <c r="AP1938" s="28">
        <v>657.8</v>
      </c>
      <c r="AQ1938" s="28">
        <v>657.8</v>
      </c>
      <c r="AR1938" s="28">
        <v>657.8</v>
      </c>
      <c r="AS1938" s="28">
        <v>657.8</v>
      </c>
      <c r="AT1938" s="28">
        <v>657.8</v>
      </c>
      <c r="AU1938" s="28">
        <v>657.8</v>
      </c>
      <c r="AV1938" s="28">
        <v>657.8</v>
      </c>
      <c r="AW1938" s="28">
        <v>657.8</v>
      </c>
      <c r="AX1938" s="28">
        <v>657.8</v>
      </c>
      <c r="AY1938" s="28">
        <v>657.8</v>
      </c>
      <c r="AZ1938" s="28">
        <v>657.8</v>
      </c>
      <c r="BA1938" s="28">
        <v>657.8</v>
      </c>
      <c r="BB1938" s="28">
        <v>657.8</v>
      </c>
      <c r="BC1938" s="28">
        <v>657.8</v>
      </c>
      <c r="BD1938" s="28">
        <v>657.8</v>
      </c>
      <c r="BE1938" s="28">
        <v>657.8</v>
      </c>
      <c r="BF1938" s="28">
        <v>657.8</v>
      </c>
      <c r="BG1938" s="28">
        <v>657.8</v>
      </c>
      <c r="BH1938" s="28">
        <v>657.8</v>
      </c>
      <c r="BI1938" s="28">
        <v>657.8</v>
      </c>
      <c r="BJ1938" s="28">
        <v>657.8</v>
      </c>
      <c r="BK1938" s="28">
        <v>657.8</v>
      </c>
      <c r="BL1938" s="42">
        <v>657.8</v>
      </c>
      <c r="BM1938" t="s">
        <v>100</v>
      </c>
    </row>
    <row r="1939" spans="1:65" x14ac:dyDescent="0.2">
      <c r="A1939" s="6"/>
      <c r="B1939" s="40" t="s">
        <v>2</v>
      </c>
      <c r="C1939" s="24" t="s">
        <v>74</v>
      </c>
      <c r="D1939" s="35">
        <v>251</v>
      </c>
      <c r="E1939" s="29">
        <v>246</v>
      </c>
      <c r="F1939" s="29">
        <v>268.5</v>
      </c>
      <c r="G1939" s="29">
        <v>259.5</v>
      </c>
      <c r="H1939" s="29">
        <v>259.5</v>
      </c>
      <c r="I1939" s="29">
        <v>311.5</v>
      </c>
      <c r="J1939" s="29">
        <v>317.5</v>
      </c>
      <c r="K1939" s="29">
        <v>328.5</v>
      </c>
      <c r="L1939" s="29">
        <v>331.5</v>
      </c>
      <c r="M1939" s="29">
        <v>380.5</v>
      </c>
      <c r="N1939" s="29">
        <v>520.5</v>
      </c>
      <c r="O1939" s="29">
        <v>516</v>
      </c>
      <c r="P1939" s="29">
        <v>517</v>
      </c>
      <c r="Q1939" s="29">
        <v>496</v>
      </c>
      <c r="R1939" s="29">
        <v>494.5</v>
      </c>
      <c r="S1939" s="29">
        <v>510.5</v>
      </c>
      <c r="T1939" s="29">
        <v>518.5</v>
      </c>
      <c r="U1939" s="29">
        <v>512.1</v>
      </c>
      <c r="V1939" s="29">
        <v>576.79999999999995</v>
      </c>
      <c r="W1939" s="29">
        <v>657.8</v>
      </c>
      <c r="X1939" s="26">
        <v>400</v>
      </c>
      <c r="Y1939" s="26">
        <v>0</v>
      </c>
      <c r="Z1939" s="26">
        <v>0</v>
      </c>
      <c r="AA1939" s="26">
        <v>0</v>
      </c>
      <c r="AB1939" s="26">
        <v>0</v>
      </c>
      <c r="AC1939" s="26">
        <v>400</v>
      </c>
      <c r="AD1939" s="26">
        <v>0</v>
      </c>
      <c r="AE1939" s="26">
        <v>0</v>
      </c>
      <c r="AF1939" s="26">
        <v>0</v>
      </c>
      <c r="AG1939" s="26">
        <v>0</v>
      </c>
      <c r="AH1939" s="26">
        <v>500</v>
      </c>
      <c r="AI1939" s="26"/>
      <c r="AJ1939" s="26"/>
      <c r="AK1939" s="26"/>
      <c r="AL1939" s="26"/>
      <c r="AM1939" s="26"/>
      <c r="AN1939" s="26"/>
      <c r="AO1939" s="26"/>
      <c r="AP1939" s="26"/>
      <c r="AQ1939" s="26"/>
      <c r="AR1939" s="26"/>
      <c r="AS1939" s="26"/>
      <c r="AT1939" s="26"/>
      <c r="AU1939" s="26"/>
      <c r="AV1939" s="26"/>
      <c r="AW1939" s="26"/>
      <c r="AX1939" s="26"/>
      <c r="AY1939" s="26"/>
      <c r="AZ1939" s="26"/>
      <c r="BA1939" s="26"/>
      <c r="BB1939" s="26"/>
      <c r="BC1939" s="26"/>
      <c r="BD1939" s="26"/>
      <c r="BE1939" s="26"/>
      <c r="BF1939" s="26"/>
      <c r="BG1939" s="26"/>
      <c r="BH1939" s="26"/>
      <c r="BI1939" s="26"/>
      <c r="BJ1939" s="26"/>
      <c r="BK1939" s="26"/>
      <c r="BL1939" s="41"/>
      <c r="BM1939" t="s">
        <v>100</v>
      </c>
    </row>
    <row r="1940" spans="1:65" x14ac:dyDescent="0.2">
      <c r="A1940" s="6"/>
      <c r="B1940" s="40" t="s">
        <v>2</v>
      </c>
      <c r="C1940" s="24" t="s">
        <v>83</v>
      </c>
      <c r="D1940" s="25"/>
      <c r="E1940" s="26"/>
      <c r="F1940" s="26"/>
      <c r="G1940" s="26"/>
      <c r="H1940" s="26"/>
      <c r="I1940" s="26"/>
      <c r="J1940" s="26"/>
      <c r="K1940" s="26"/>
      <c r="L1940" s="26"/>
      <c r="M1940" s="26"/>
      <c r="N1940" s="26"/>
      <c r="O1940" s="26"/>
      <c r="P1940" s="26"/>
      <c r="Q1940" s="26"/>
      <c r="R1940" s="26"/>
      <c r="S1940" s="26"/>
      <c r="T1940" s="26"/>
      <c r="U1940" s="26"/>
      <c r="V1940" s="26"/>
      <c r="W1940" s="30"/>
      <c r="X1940" s="30"/>
      <c r="Y1940" s="30"/>
      <c r="Z1940" s="30"/>
      <c r="AA1940" s="30"/>
      <c r="AB1940" s="30"/>
      <c r="AC1940" s="30"/>
      <c r="AD1940" s="30"/>
      <c r="AE1940" s="30"/>
      <c r="AF1940" s="30"/>
      <c r="AG1940" s="30"/>
      <c r="AH1940" s="30"/>
      <c r="AI1940" s="30"/>
      <c r="AJ1940" s="30"/>
      <c r="AK1940" s="30"/>
      <c r="AL1940" s="30"/>
      <c r="AM1940" s="30"/>
      <c r="AN1940" s="30"/>
      <c r="AO1940" s="30"/>
      <c r="AP1940" s="30"/>
      <c r="AQ1940" s="30"/>
      <c r="AR1940" s="30"/>
      <c r="AS1940" s="30"/>
      <c r="AT1940" s="30"/>
      <c r="AU1940" s="30"/>
      <c r="AV1940" s="30"/>
      <c r="AW1940" s="30"/>
      <c r="AX1940" s="30"/>
      <c r="AY1940" s="30"/>
      <c r="AZ1940" s="30"/>
      <c r="BA1940" s="30"/>
      <c r="BB1940" s="30"/>
      <c r="BC1940" s="30"/>
      <c r="BD1940" s="30"/>
      <c r="BE1940" s="30"/>
      <c r="BF1940" s="30"/>
      <c r="BG1940" s="30"/>
      <c r="BH1940" s="30"/>
      <c r="BI1940" s="30"/>
      <c r="BJ1940" s="30"/>
      <c r="BK1940" s="30"/>
      <c r="BL1940" s="43"/>
      <c r="BM1940" t="s">
        <v>100</v>
      </c>
    </row>
    <row r="1941" spans="1:65" x14ac:dyDescent="0.2">
      <c r="A1941" s="6"/>
      <c r="B1941" s="40" t="s">
        <v>2</v>
      </c>
      <c r="C1941" s="24" t="s">
        <v>75</v>
      </c>
      <c r="D1941" s="25"/>
      <c r="E1941" s="26"/>
      <c r="F1941" s="26"/>
      <c r="G1941" s="26"/>
      <c r="H1941" s="26"/>
      <c r="I1941" s="26"/>
      <c r="J1941" s="26"/>
      <c r="K1941" s="26"/>
      <c r="L1941" s="26"/>
      <c r="M1941" s="26"/>
      <c r="N1941" s="26"/>
      <c r="O1941" s="26"/>
      <c r="P1941" s="26"/>
      <c r="Q1941" s="26"/>
      <c r="R1941" s="26"/>
      <c r="S1941" s="26"/>
      <c r="T1941" s="26"/>
      <c r="U1941" s="26"/>
      <c r="V1941" s="26"/>
      <c r="W1941" s="26"/>
      <c r="X1941" s="26"/>
      <c r="Y1941" s="26"/>
      <c r="Z1941" s="26"/>
      <c r="AA1941" s="26"/>
      <c r="AB1941" s="26"/>
      <c r="AC1941" s="26"/>
      <c r="AD1941" s="26"/>
      <c r="AE1941" s="26"/>
      <c r="AF1941" s="26"/>
      <c r="AG1941" s="26"/>
      <c r="AH1941" s="26"/>
      <c r="AI1941" s="26"/>
      <c r="AJ1941" s="26"/>
      <c r="AK1941" s="26"/>
      <c r="AL1941" s="26"/>
      <c r="AM1941" s="26"/>
      <c r="AN1941" s="26"/>
      <c r="AO1941" s="26"/>
      <c r="AP1941" s="26"/>
      <c r="AQ1941" s="26"/>
      <c r="AR1941" s="26"/>
      <c r="AS1941" s="26"/>
      <c r="AT1941" s="26"/>
      <c r="AU1941" s="26"/>
      <c r="AV1941" s="26"/>
      <c r="AW1941" s="26"/>
      <c r="AX1941" s="26"/>
      <c r="AY1941" s="26"/>
      <c r="AZ1941" s="26"/>
      <c r="BA1941" s="26"/>
      <c r="BB1941" s="26"/>
      <c r="BC1941" s="26"/>
      <c r="BD1941" s="26"/>
      <c r="BE1941" s="26"/>
      <c r="BF1941" s="26"/>
      <c r="BG1941" s="26"/>
      <c r="BH1941" s="26"/>
      <c r="BI1941" s="26"/>
      <c r="BJ1941" s="26"/>
      <c r="BK1941" s="26"/>
      <c r="BL1941" s="41"/>
      <c r="BM1941" t="s">
        <v>100</v>
      </c>
    </row>
    <row r="1942" spans="1:65" x14ac:dyDescent="0.2">
      <c r="A1942" s="6"/>
      <c r="B1942" s="40" t="s">
        <v>2</v>
      </c>
      <c r="C1942" s="24" t="s">
        <v>79</v>
      </c>
      <c r="D1942" s="25"/>
      <c r="E1942" s="26"/>
      <c r="F1942" s="26"/>
      <c r="G1942" s="26"/>
      <c r="H1942" s="26"/>
      <c r="I1942" s="26"/>
      <c r="J1942" s="26"/>
      <c r="K1942" s="26"/>
      <c r="L1942" s="26"/>
      <c r="M1942" s="26"/>
      <c r="N1942" s="26"/>
      <c r="O1942" s="26"/>
      <c r="P1942" s="26"/>
      <c r="Q1942" s="26"/>
      <c r="R1942" s="26"/>
      <c r="S1942" s="26"/>
      <c r="T1942" s="26"/>
      <c r="U1942" s="26"/>
      <c r="V1942" s="26"/>
      <c r="W1942" s="26"/>
      <c r="X1942" s="26"/>
      <c r="Y1942" s="26"/>
      <c r="Z1942" s="26"/>
      <c r="AA1942" s="26"/>
      <c r="AB1942" s="26"/>
      <c r="AC1942" s="26"/>
      <c r="AD1942" s="26"/>
      <c r="AE1942" s="26"/>
      <c r="AF1942" s="26"/>
      <c r="AG1942" s="26"/>
      <c r="AH1942" s="26"/>
      <c r="AI1942" s="26"/>
      <c r="AJ1942" s="26"/>
      <c r="AK1942" s="26"/>
      <c r="AL1942" s="26"/>
      <c r="AM1942" s="26"/>
      <c r="AN1942" s="26"/>
      <c r="AO1942" s="26"/>
      <c r="AP1942" s="26"/>
      <c r="AQ1942" s="26"/>
      <c r="AR1942" s="26"/>
      <c r="AS1942" s="26"/>
      <c r="AT1942" s="26"/>
      <c r="AU1942" s="26"/>
      <c r="AV1942" s="26"/>
      <c r="AW1942" s="26"/>
      <c r="AX1942" s="26"/>
      <c r="AY1942" s="26"/>
      <c r="AZ1942" s="26"/>
      <c r="BA1942" s="26"/>
      <c r="BB1942" s="26"/>
      <c r="BC1942" s="26"/>
      <c r="BD1942" s="26"/>
      <c r="BE1942" s="26"/>
      <c r="BF1942" s="26"/>
      <c r="BG1942" s="26"/>
      <c r="BH1942" s="26"/>
      <c r="BI1942" s="26"/>
      <c r="BJ1942" s="26"/>
      <c r="BK1942" s="26"/>
      <c r="BL1942" s="41"/>
      <c r="BM1942" t="s">
        <v>100</v>
      </c>
    </row>
    <row r="1943" spans="1:65" x14ac:dyDescent="0.2">
      <c r="A1943" s="6"/>
      <c r="B1943" s="40" t="s">
        <v>2</v>
      </c>
      <c r="C1943" s="24" t="s">
        <v>80</v>
      </c>
      <c r="D1943" s="25"/>
      <c r="E1943" s="26"/>
      <c r="F1943" s="26"/>
      <c r="G1943" s="26"/>
      <c r="H1943" s="26"/>
      <c r="I1943" s="26"/>
      <c r="J1943" s="26"/>
      <c r="K1943" s="26"/>
      <c r="L1943" s="26"/>
      <c r="M1943" s="26"/>
      <c r="N1943" s="26"/>
      <c r="O1943" s="26"/>
      <c r="P1943" s="26"/>
      <c r="Q1943" s="26"/>
      <c r="R1943" s="26"/>
      <c r="S1943" s="26"/>
      <c r="T1943" s="26"/>
      <c r="U1943" s="26"/>
      <c r="V1943" s="26"/>
      <c r="W1943" s="26"/>
      <c r="X1943" s="26"/>
      <c r="Y1943" s="26"/>
      <c r="Z1943" s="26"/>
      <c r="AA1943" s="26"/>
      <c r="AB1943" s="26"/>
      <c r="AC1943" s="26"/>
      <c r="AD1943" s="26"/>
      <c r="AE1943" s="26"/>
      <c r="AF1943" s="26"/>
      <c r="AG1943" s="26"/>
      <c r="AH1943" s="26"/>
      <c r="AI1943" s="26"/>
      <c r="AJ1943" s="26"/>
      <c r="AK1943" s="26"/>
      <c r="AL1943" s="26"/>
      <c r="AM1943" s="26"/>
      <c r="AN1943" s="26"/>
      <c r="AO1943" s="26"/>
      <c r="AP1943" s="26"/>
      <c r="AQ1943" s="26"/>
      <c r="AR1943" s="26"/>
      <c r="AS1943" s="26"/>
      <c r="AT1943" s="26"/>
      <c r="AU1943" s="26"/>
      <c r="AV1943" s="26"/>
      <c r="AW1943" s="26"/>
      <c r="AX1943" s="26"/>
      <c r="AY1943" s="26"/>
      <c r="AZ1943" s="26"/>
      <c r="BA1943" s="26"/>
      <c r="BB1943" s="26"/>
      <c r="BC1943" s="26"/>
      <c r="BD1943" s="26"/>
      <c r="BE1943" s="26"/>
      <c r="BF1943" s="26"/>
      <c r="BG1943" s="26"/>
      <c r="BH1943" s="26"/>
      <c r="BI1943" s="26"/>
      <c r="BJ1943" s="26"/>
      <c r="BK1943" s="26"/>
      <c r="BL1943" s="41"/>
      <c r="BM1943" t="s">
        <v>100</v>
      </c>
    </row>
    <row r="1944" spans="1:65" x14ac:dyDescent="0.2">
      <c r="A1944" s="6"/>
      <c r="B1944" s="40" t="s">
        <v>2</v>
      </c>
      <c r="C1944" s="24" t="s">
        <v>78</v>
      </c>
      <c r="D1944" s="25"/>
      <c r="E1944" s="26"/>
      <c r="F1944" s="26"/>
      <c r="G1944" s="26"/>
      <c r="H1944" s="26"/>
      <c r="I1944" s="26"/>
      <c r="J1944" s="26"/>
      <c r="K1944" s="26"/>
      <c r="L1944" s="26"/>
      <c r="M1944" s="26"/>
      <c r="N1944" s="26"/>
      <c r="O1944" s="26"/>
      <c r="P1944" s="26"/>
      <c r="Q1944" s="26"/>
      <c r="R1944" s="26"/>
      <c r="S1944" s="26"/>
      <c r="T1944" s="26"/>
      <c r="U1944" s="26"/>
      <c r="V1944" s="26"/>
      <c r="W1944" s="26"/>
      <c r="X1944" s="26"/>
      <c r="Y1944" s="26"/>
      <c r="Z1944" s="26"/>
      <c r="AA1944" s="26"/>
      <c r="AB1944" s="26"/>
      <c r="AC1944" s="26"/>
      <c r="AD1944" s="26"/>
      <c r="AE1944" s="26"/>
      <c r="AF1944" s="26"/>
      <c r="AG1944" s="26"/>
      <c r="AH1944" s="26"/>
      <c r="AI1944" s="26"/>
      <c r="AJ1944" s="26"/>
      <c r="AK1944" s="26"/>
      <c r="AL1944" s="26"/>
      <c r="AM1944" s="26"/>
      <c r="AN1944" s="26"/>
      <c r="AO1944" s="26"/>
      <c r="AP1944" s="26"/>
      <c r="AQ1944" s="26"/>
      <c r="AR1944" s="26"/>
      <c r="AS1944" s="26"/>
      <c r="AT1944" s="26"/>
      <c r="AU1944" s="26"/>
      <c r="AV1944" s="26"/>
      <c r="AW1944" s="26"/>
      <c r="AX1944" s="26"/>
      <c r="AY1944" s="26"/>
      <c r="AZ1944" s="26"/>
      <c r="BA1944" s="26"/>
      <c r="BB1944" s="26"/>
      <c r="BC1944" s="26"/>
      <c r="BD1944" s="26"/>
      <c r="BE1944" s="26"/>
      <c r="BF1944" s="26"/>
      <c r="BG1944" s="26"/>
      <c r="BH1944" s="26"/>
      <c r="BI1944" s="26"/>
      <c r="BJ1944" s="26"/>
      <c r="BK1944" s="26"/>
      <c r="BL1944" s="41"/>
      <c r="BM1944" t="s">
        <v>100</v>
      </c>
    </row>
    <row r="1945" spans="1:65" x14ac:dyDescent="0.2">
      <c r="A1945" s="6"/>
      <c r="B1945" s="40" t="s">
        <v>2</v>
      </c>
      <c r="C1945" s="31" t="s">
        <v>47</v>
      </c>
      <c r="D1945" s="27">
        <v>1</v>
      </c>
      <c r="E1945" s="28">
        <v>1</v>
      </c>
      <c r="F1945" s="28">
        <v>1</v>
      </c>
      <c r="G1945" s="28">
        <v>1</v>
      </c>
      <c r="H1945" s="28">
        <v>6</v>
      </c>
      <c r="I1945" s="28">
        <v>8</v>
      </c>
      <c r="J1945" s="28">
        <v>8</v>
      </c>
      <c r="K1945" s="28">
        <v>13</v>
      </c>
      <c r="L1945" s="28">
        <v>13</v>
      </c>
      <c r="M1945" s="28">
        <v>20</v>
      </c>
      <c r="N1945" s="28">
        <v>25</v>
      </c>
      <c r="O1945" s="28">
        <v>44</v>
      </c>
      <c r="P1945" s="28">
        <v>51</v>
      </c>
      <c r="Q1945" s="28">
        <v>55</v>
      </c>
      <c r="R1945" s="28">
        <v>66</v>
      </c>
      <c r="S1945" s="28">
        <v>66</v>
      </c>
      <c r="T1945" s="28">
        <v>68</v>
      </c>
      <c r="U1945" s="28">
        <v>70.099999999999994</v>
      </c>
      <c r="V1945" s="28">
        <v>71.2</v>
      </c>
      <c r="W1945" s="28">
        <v>71.2</v>
      </c>
      <c r="X1945" s="28">
        <v>71.2</v>
      </c>
      <c r="Y1945" s="28">
        <v>71.2</v>
      </c>
      <c r="Z1945" s="28">
        <v>71.2</v>
      </c>
      <c r="AA1945" s="28">
        <v>71.2</v>
      </c>
      <c r="AB1945" s="28">
        <v>71.2</v>
      </c>
      <c r="AC1945" s="28">
        <v>71.2</v>
      </c>
      <c r="AD1945" s="28">
        <v>71.2</v>
      </c>
      <c r="AE1945" s="28">
        <v>71.2</v>
      </c>
      <c r="AF1945" s="28">
        <v>71.2</v>
      </c>
      <c r="AG1945" s="28">
        <v>71.2</v>
      </c>
      <c r="AH1945" s="28">
        <v>71.2</v>
      </c>
      <c r="AI1945" s="28">
        <v>71.2</v>
      </c>
      <c r="AJ1945" s="28">
        <v>71.2</v>
      </c>
      <c r="AK1945" s="28">
        <v>71.2</v>
      </c>
      <c r="AL1945" s="28">
        <v>71.2</v>
      </c>
      <c r="AM1945" s="28">
        <v>71.2</v>
      </c>
      <c r="AN1945" s="28">
        <v>71.2</v>
      </c>
      <c r="AO1945" s="28">
        <v>71.2</v>
      </c>
      <c r="AP1945" s="28">
        <v>71.2</v>
      </c>
      <c r="AQ1945" s="28">
        <v>71.2</v>
      </c>
      <c r="AR1945" s="28">
        <v>71.2</v>
      </c>
      <c r="AS1945" s="28">
        <v>71.2</v>
      </c>
      <c r="AT1945" s="28">
        <v>71.2</v>
      </c>
      <c r="AU1945" s="28">
        <v>71.2</v>
      </c>
      <c r="AV1945" s="28">
        <v>71.2</v>
      </c>
      <c r="AW1945" s="28">
        <v>71.2</v>
      </c>
      <c r="AX1945" s="28">
        <v>71.2</v>
      </c>
      <c r="AY1945" s="28">
        <v>71.2</v>
      </c>
      <c r="AZ1945" s="28">
        <v>71.2</v>
      </c>
      <c r="BA1945" s="28">
        <v>71.2</v>
      </c>
      <c r="BB1945" s="28">
        <v>71.2</v>
      </c>
      <c r="BC1945" s="28">
        <v>71.2</v>
      </c>
      <c r="BD1945" s="28">
        <v>71.2</v>
      </c>
      <c r="BE1945" s="28">
        <v>71.2</v>
      </c>
      <c r="BF1945" s="28">
        <v>71.2</v>
      </c>
      <c r="BG1945" s="28">
        <v>71.2</v>
      </c>
      <c r="BH1945" s="28">
        <v>71.2</v>
      </c>
      <c r="BI1945" s="28">
        <v>71.2</v>
      </c>
      <c r="BJ1945" s="28">
        <v>71.2</v>
      </c>
      <c r="BK1945" s="28">
        <v>71.2</v>
      </c>
      <c r="BL1945" s="42">
        <v>71.2</v>
      </c>
      <c r="BM1945" t="s">
        <v>100</v>
      </c>
    </row>
    <row r="1946" spans="1:65" x14ac:dyDescent="0.2">
      <c r="A1946" s="6"/>
      <c r="B1946" s="40" t="s">
        <v>2</v>
      </c>
      <c r="C1946" s="24" t="s">
        <v>74</v>
      </c>
      <c r="D1946" s="35">
        <v>1</v>
      </c>
      <c r="E1946" s="29">
        <v>1</v>
      </c>
      <c r="F1946" s="29">
        <v>1</v>
      </c>
      <c r="G1946" s="29">
        <v>1</v>
      </c>
      <c r="H1946" s="29">
        <v>6</v>
      </c>
      <c r="I1946" s="29">
        <v>8</v>
      </c>
      <c r="J1946" s="29">
        <v>8</v>
      </c>
      <c r="K1946" s="29">
        <v>13</v>
      </c>
      <c r="L1946" s="29">
        <v>13</v>
      </c>
      <c r="M1946" s="29">
        <v>20</v>
      </c>
      <c r="N1946" s="29">
        <v>25</v>
      </c>
      <c r="O1946" s="29">
        <v>44</v>
      </c>
      <c r="P1946" s="29">
        <v>51</v>
      </c>
      <c r="Q1946" s="29">
        <v>55</v>
      </c>
      <c r="R1946" s="29">
        <v>66</v>
      </c>
      <c r="S1946" s="29">
        <v>66</v>
      </c>
      <c r="T1946" s="29">
        <v>68</v>
      </c>
      <c r="U1946" s="29">
        <v>70.099999999999994</v>
      </c>
      <c r="V1946" s="29">
        <v>71.2</v>
      </c>
      <c r="W1946" s="29">
        <v>71.2</v>
      </c>
      <c r="X1946" s="26">
        <v>0</v>
      </c>
      <c r="Y1946" s="26">
        <v>0</v>
      </c>
      <c r="Z1946" s="26">
        <v>0</v>
      </c>
      <c r="AA1946" s="26">
        <v>0</v>
      </c>
      <c r="AB1946" s="26">
        <v>0</v>
      </c>
      <c r="AC1946" s="26">
        <v>0</v>
      </c>
      <c r="AD1946" s="26">
        <v>0</v>
      </c>
      <c r="AE1946" s="26">
        <v>0</v>
      </c>
      <c r="AF1946" s="26">
        <v>0</v>
      </c>
      <c r="AG1946" s="26">
        <v>0</v>
      </c>
      <c r="AH1946" s="26">
        <v>0</v>
      </c>
      <c r="AI1946" s="26"/>
      <c r="AJ1946" s="26"/>
      <c r="AK1946" s="26"/>
      <c r="AL1946" s="26"/>
      <c r="AM1946" s="26"/>
      <c r="AN1946" s="26"/>
      <c r="AO1946" s="26"/>
      <c r="AP1946" s="26"/>
      <c r="AQ1946" s="26"/>
      <c r="AR1946" s="26"/>
      <c r="AS1946" s="26"/>
      <c r="AT1946" s="26"/>
      <c r="AU1946" s="26"/>
      <c r="AV1946" s="26"/>
      <c r="AW1946" s="26"/>
      <c r="AX1946" s="26"/>
      <c r="AY1946" s="26"/>
      <c r="AZ1946" s="26"/>
      <c r="BA1946" s="26"/>
      <c r="BB1946" s="26"/>
      <c r="BC1946" s="26"/>
      <c r="BD1946" s="26"/>
      <c r="BE1946" s="26"/>
      <c r="BF1946" s="26"/>
      <c r="BG1946" s="26"/>
      <c r="BH1946" s="26"/>
      <c r="BI1946" s="26"/>
      <c r="BJ1946" s="26"/>
      <c r="BK1946" s="26"/>
      <c r="BL1946" s="41"/>
      <c r="BM1946" t="s">
        <v>100</v>
      </c>
    </row>
    <row r="1947" spans="1:65" x14ac:dyDescent="0.2">
      <c r="A1947" s="6"/>
      <c r="B1947" s="40" t="s">
        <v>2</v>
      </c>
      <c r="C1947" s="24" t="s">
        <v>83</v>
      </c>
      <c r="D1947" s="25"/>
      <c r="E1947" s="26"/>
      <c r="F1947" s="26"/>
      <c r="G1947" s="26"/>
      <c r="H1947" s="26"/>
      <c r="I1947" s="26"/>
      <c r="J1947" s="26"/>
      <c r="K1947" s="26"/>
      <c r="L1947" s="26"/>
      <c r="M1947" s="26"/>
      <c r="N1947" s="26"/>
      <c r="O1947" s="26"/>
      <c r="P1947" s="26"/>
      <c r="Q1947" s="26"/>
      <c r="R1947" s="26"/>
      <c r="S1947" s="26"/>
      <c r="T1947" s="26"/>
      <c r="U1947" s="26"/>
      <c r="V1947" s="26"/>
      <c r="W1947" s="30"/>
      <c r="X1947" s="30"/>
      <c r="Y1947" s="30"/>
      <c r="Z1947" s="30"/>
      <c r="AA1947" s="30"/>
      <c r="AB1947" s="30"/>
      <c r="AC1947" s="30"/>
      <c r="AD1947" s="30"/>
      <c r="AE1947" s="30"/>
      <c r="AF1947" s="30"/>
      <c r="AG1947" s="30"/>
      <c r="AH1947" s="30"/>
      <c r="AI1947" s="30"/>
      <c r="AJ1947" s="30"/>
      <c r="AK1947" s="30"/>
      <c r="AL1947" s="30"/>
      <c r="AM1947" s="30"/>
      <c r="AN1947" s="30"/>
      <c r="AO1947" s="30"/>
      <c r="AP1947" s="30"/>
      <c r="AQ1947" s="30"/>
      <c r="AR1947" s="30"/>
      <c r="AS1947" s="30"/>
      <c r="AT1947" s="30"/>
      <c r="AU1947" s="30"/>
      <c r="AV1947" s="30"/>
      <c r="AW1947" s="30"/>
      <c r="AX1947" s="30"/>
      <c r="AY1947" s="30"/>
      <c r="AZ1947" s="30"/>
      <c r="BA1947" s="30"/>
      <c r="BB1947" s="30"/>
      <c r="BC1947" s="30"/>
      <c r="BD1947" s="30"/>
      <c r="BE1947" s="30"/>
      <c r="BF1947" s="30"/>
      <c r="BG1947" s="30"/>
      <c r="BH1947" s="30"/>
      <c r="BI1947" s="30"/>
      <c r="BJ1947" s="30"/>
      <c r="BK1947" s="30"/>
      <c r="BL1947" s="43"/>
      <c r="BM1947" t="s">
        <v>100</v>
      </c>
    </row>
    <row r="1948" spans="1:65" x14ac:dyDescent="0.2">
      <c r="A1948" s="6"/>
      <c r="B1948" s="40" t="s">
        <v>2</v>
      </c>
      <c r="C1948" s="24" t="s">
        <v>75</v>
      </c>
      <c r="D1948" s="25"/>
      <c r="E1948" s="26"/>
      <c r="F1948" s="26"/>
      <c r="G1948" s="26"/>
      <c r="H1948" s="26"/>
      <c r="I1948" s="26"/>
      <c r="J1948" s="26"/>
      <c r="K1948" s="26"/>
      <c r="L1948" s="26"/>
      <c r="M1948" s="26"/>
      <c r="N1948" s="26"/>
      <c r="O1948" s="26"/>
      <c r="P1948" s="26"/>
      <c r="Q1948" s="26"/>
      <c r="R1948" s="26"/>
      <c r="S1948" s="26"/>
      <c r="T1948" s="26"/>
      <c r="U1948" s="26"/>
      <c r="V1948" s="26"/>
      <c r="W1948" s="26"/>
      <c r="X1948" s="26"/>
      <c r="Y1948" s="26"/>
      <c r="Z1948" s="26"/>
      <c r="AA1948" s="26"/>
      <c r="AB1948" s="26"/>
      <c r="AC1948" s="26"/>
      <c r="AD1948" s="26"/>
      <c r="AE1948" s="26"/>
      <c r="AF1948" s="26"/>
      <c r="AG1948" s="26"/>
      <c r="AH1948" s="26"/>
      <c r="AI1948" s="26"/>
      <c r="AJ1948" s="26"/>
      <c r="AK1948" s="26"/>
      <c r="AL1948" s="26"/>
      <c r="AM1948" s="26"/>
      <c r="AN1948" s="26"/>
      <c r="AO1948" s="26"/>
      <c r="AP1948" s="26"/>
      <c r="AQ1948" s="26"/>
      <c r="AR1948" s="26"/>
      <c r="AS1948" s="26"/>
      <c r="AT1948" s="26"/>
      <c r="AU1948" s="26"/>
      <c r="AV1948" s="26"/>
      <c r="AW1948" s="26"/>
      <c r="AX1948" s="26"/>
      <c r="AY1948" s="26"/>
      <c r="AZ1948" s="26"/>
      <c r="BA1948" s="26"/>
      <c r="BB1948" s="26"/>
      <c r="BC1948" s="26"/>
      <c r="BD1948" s="26"/>
      <c r="BE1948" s="26"/>
      <c r="BF1948" s="26"/>
      <c r="BG1948" s="26"/>
      <c r="BH1948" s="26"/>
      <c r="BI1948" s="26"/>
      <c r="BJ1948" s="26"/>
      <c r="BK1948" s="26"/>
      <c r="BL1948" s="41"/>
      <c r="BM1948" t="s">
        <v>100</v>
      </c>
    </row>
    <row r="1949" spans="1:65" x14ac:dyDescent="0.2">
      <c r="A1949" s="6"/>
      <c r="B1949" s="40" t="s">
        <v>2</v>
      </c>
      <c r="C1949" s="24" t="s">
        <v>79</v>
      </c>
      <c r="D1949" s="25"/>
      <c r="E1949" s="26"/>
      <c r="F1949" s="26"/>
      <c r="G1949" s="26"/>
      <c r="H1949" s="26"/>
      <c r="I1949" s="26"/>
      <c r="J1949" s="26"/>
      <c r="K1949" s="26"/>
      <c r="L1949" s="26"/>
      <c r="M1949" s="26"/>
      <c r="N1949" s="26"/>
      <c r="O1949" s="26"/>
      <c r="P1949" s="26"/>
      <c r="Q1949" s="26"/>
      <c r="R1949" s="26"/>
      <c r="S1949" s="26"/>
      <c r="T1949" s="26"/>
      <c r="U1949" s="26"/>
      <c r="V1949" s="26"/>
      <c r="W1949" s="26"/>
      <c r="X1949" s="26"/>
      <c r="Y1949" s="26"/>
      <c r="Z1949" s="26"/>
      <c r="AA1949" s="26"/>
      <c r="AB1949" s="26"/>
      <c r="AC1949" s="26"/>
      <c r="AD1949" s="26"/>
      <c r="AE1949" s="26"/>
      <c r="AF1949" s="26"/>
      <c r="AG1949" s="26"/>
      <c r="AH1949" s="26"/>
      <c r="AI1949" s="26"/>
      <c r="AJ1949" s="26"/>
      <c r="AK1949" s="26"/>
      <c r="AL1949" s="26"/>
      <c r="AM1949" s="26"/>
      <c r="AN1949" s="26"/>
      <c r="AO1949" s="26"/>
      <c r="AP1949" s="26"/>
      <c r="AQ1949" s="26"/>
      <c r="AR1949" s="26"/>
      <c r="AS1949" s="26"/>
      <c r="AT1949" s="26"/>
      <c r="AU1949" s="26"/>
      <c r="AV1949" s="26"/>
      <c r="AW1949" s="26"/>
      <c r="AX1949" s="26"/>
      <c r="AY1949" s="26"/>
      <c r="AZ1949" s="26"/>
      <c r="BA1949" s="26"/>
      <c r="BB1949" s="26"/>
      <c r="BC1949" s="26"/>
      <c r="BD1949" s="26"/>
      <c r="BE1949" s="26"/>
      <c r="BF1949" s="26"/>
      <c r="BG1949" s="26"/>
      <c r="BH1949" s="26"/>
      <c r="BI1949" s="26"/>
      <c r="BJ1949" s="26"/>
      <c r="BK1949" s="26"/>
      <c r="BL1949" s="41"/>
      <c r="BM1949" t="s">
        <v>100</v>
      </c>
    </row>
    <row r="1950" spans="1:65" x14ac:dyDescent="0.2">
      <c r="A1950" s="6"/>
      <c r="B1950" s="40" t="s">
        <v>2</v>
      </c>
      <c r="C1950" s="24" t="s">
        <v>80</v>
      </c>
      <c r="D1950" s="25"/>
      <c r="E1950" s="26"/>
      <c r="F1950" s="26"/>
      <c r="G1950" s="26"/>
      <c r="H1950" s="26"/>
      <c r="I1950" s="26"/>
      <c r="J1950" s="26"/>
      <c r="K1950" s="26"/>
      <c r="L1950" s="26"/>
      <c r="M1950" s="26"/>
      <c r="N1950" s="26"/>
      <c r="O1950" s="26"/>
      <c r="P1950" s="26"/>
      <c r="Q1950" s="26"/>
      <c r="R1950" s="26"/>
      <c r="S1950" s="26"/>
      <c r="T1950" s="26"/>
      <c r="U1950" s="26"/>
      <c r="V1950" s="26"/>
      <c r="W1950" s="26"/>
      <c r="X1950" s="26"/>
      <c r="Y1950" s="26"/>
      <c r="Z1950" s="26"/>
      <c r="AA1950" s="26"/>
      <c r="AB1950" s="26"/>
      <c r="AC1950" s="26"/>
      <c r="AD1950" s="26"/>
      <c r="AE1950" s="26"/>
      <c r="AF1950" s="26"/>
      <c r="AG1950" s="26"/>
      <c r="AH1950" s="26"/>
      <c r="AI1950" s="26"/>
      <c r="AJ1950" s="26"/>
      <c r="AK1950" s="26"/>
      <c r="AL1950" s="26"/>
      <c r="AM1950" s="26"/>
      <c r="AN1950" s="26"/>
      <c r="AO1950" s="26"/>
      <c r="AP1950" s="26"/>
      <c r="AQ1950" s="26"/>
      <c r="AR1950" s="26"/>
      <c r="AS1950" s="26"/>
      <c r="AT1950" s="26"/>
      <c r="AU1950" s="26"/>
      <c r="AV1950" s="26"/>
      <c r="AW1950" s="26"/>
      <c r="AX1950" s="26"/>
      <c r="AY1950" s="26"/>
      <c r="AZ1950" s="26"/>
      <c r="BA1950" s="26"/>
      <c r="BB1950" s="26"/>
      <c r="BC1950" s="26"/>
      <c r="BD1950" s="26"/>
      <c r="BE1950" s="26"/>
      <c r="BF1950" s="26"/>
      <c r="BG1950" s="26"/>
      <c r="BH1950" s="26"/>
      <c r="BI1950" s="26"/>
      <c r="BJ1950" s="26"/>
      <c r="BK1950" s="26"/>
      <c r="BL1950" s="41"/>
      <c r="BM1950" t="s">
        <v>100</v>
      </c>
    </row>
    <row r="1951" spans="1:65" x14ac:dyDescent="0.2">
      <c r="A1951" s="6"/>
      <c r="B1951" s="40" t="s">
        <v>2</v>
      </c>
      <c r="C1951" s="24" t="s">
        <v>78</v>
      </c>
      <c r="D1951" s="25"/>
      <c r="E1951" s="26"/>
      <c r="F1951" s="26"/>
      <c r="G1951" s="26"/>
      <c r="H1951" s="26"/>
      <c r="I1951" s="26"/>
      <c r="J1951" s="26"/>
      <c r="K1951" s="26"/>
      <c r="L1951" s="26"/>
      <c r="M1951" s="26"/>
      <c r="N1951" s="26"/>
      <c r="O1951" s="26"/>
      <c r="P1951" s="26"/>
      <c r="Q1951" s="26"/>
      <c r="R1951" s="26"/>
      <c r="S1951" s="26"/>
      <c r="T1951" s="26"/>
      <c r="U1951" s="26"/>
      <c r="V1951" s="26"/>
      <c r="W1951" s="26"/>
      <c r="X1951" s="26"/>
      <c r="Y1951" s="26"/>
      <c r="Z1951" s="26"/>
      <c r="AA1951" s="26"/>
      <c r="AB1951" s="26"/>
      <c r="AC1951" s="26"/>
      <c r="AD1951" s="26"/>
      <c r="AE1951" s="26"/>
      <c r="AF1951" s="26"/>
      <c r="AG1951" s="26"/>
      <c r="AH1951" s="26"/>
      <c r="AI1951" s="26"/>
      <c r="AJ1951" s="26"/>
      <c r="AK1951" s="26"/>
      <c r="AL1951" s="26"/>
      <c r="AM1951" s="26"/>
      <c r="AN1951" s="26"/>
      <c r="AO1951" s="26"/>
      <c r="AP1951" s="26"/>
      <c r="AQ1951" s="26"/>
      <c r="AR1951" s="26"/>
      <c r="AS1951" s="26"/>
      <c r="AT1951" s="26"/>
      <c r="AU1951" s="26"/>
      <c r="AV1951" s="26"/>
      <c r="AW1951" s="26"/>
      <c r="AX1951" s="26"/>
      <c r="AY1951" s="26"/>
      <c r="AZ1951" s="26"/>
      <c r="BA1951" s="26"/>
      <c r="BB1951" s="26"/>
      <c r="BC1951" s="26"/>
      <c r="BD1951" s="26"/>
      <c r="BE1951" s="26"/>
      <c r="BF1951" s="26"/>
      <c r="BG1951" s="26"/>
      <c r="BH1951" s="26"/>
      <c r="BI1951" s="26"/>
      <c r="BJ1951" s="26"/>
      <c r="BK1951" s="26"/>
      <c r="BL1951" s="41"/>
      <c r="BM1951" t="s">
        <v>100</v>
      </c>
    </row>
    <row r="1952" spans="1:65" x14ac:dyDescent="0.2">
      <c r="A1952" s="6"/>
      <c r="B1952" s="40" t="s">
        <v>2</v>
      </c>
      <c r="C1952" s="31" t="s">
        <v>93</v>
      </c>
      <c r="D1952" s="27">
        <v>0</v>
      </c>
      <c r="E1952" s="28">
        <v>0</v>
      </c>
      <c r="F1952" s="28">
        <v>0</v>
      </c>
      <c r="G1952" s="28">
        <v>0</v>
      </c>
      <c r="H1952" s="28">
        <v>0</v>
      </c>
      <c r="I1952" s="28">
        <v>0</v>
      </c>
      <c r="J1952" s="28">
        <v>0</v>
      </c>
      <c r="K1952" s="28">
        <v>0</v>
      </c>
      <c r="L1952" s="28">
        <v>0</v>
      </c>
      <c r="M1952" s="28">
        <v>0</v>
      </c>
      <c r="N1952" s="28">
        <v>0</v>
      </c>
      <c r="O1952" s="28">
        <v>0</v>
      </c>
      <c r="P1952" s="28">
        <v>0</v>
      </c>
      <c r="Q1952" s="28">
        <v>0</v>
      </c>
      <c r="R1952" s="28">
        <v>0</v>
      </c>
      <c r="S1952" s="28">
        <v>0</v>
      </c>
      <c r="T1952" s="28">
        <v>0</v>
      </c>
      <c r="U1952" s="28">
        <v>0</v>
      </c>
      <c r="V1952" s="28">
        <v>0</v>
      </c>
      <c r="W1952" s="28">
        <v>0</v>
      </c>
      <c r="X1952" s="28">
        <v>0</v>
      </c>
      <c r="Y1952" s="28">
        <v>0</v>
      </c>
      <c r="Z1952" s="28">
        <v>0</v>
      </c>
      <c r="AA1952" s="28">
        <v>0</v>
      </c>
      <c r="AB1952" s="28">
        <v>0</v>
      </c>
      <c r="AC1952" s="28">
        <v>0</v>
      </c>
      <c r="AD1952" s="28">
        <v>0</v>
      </c>
      <c r="AE1952" s="28">
        <v>0</v>
      </c>
      <c r="AF1952" s="28">
        <v>0</v>
      </c>
      <c r="AG1952" s="28">
        <v>0</v>
      </c>
      <c r="AH1952" s="28">
        <v>0</v>
      </c>
      <c r="AI1952" s="28">
        <v>0</v>
      </c>
      <c r="AJ1952" s="28">
        <v>0</v>
      </c>
      <c r="AK1952" s="28">
        <v>0</v>
      </c>
      <c r="AL1952" s="28">
        <v>0</v>
      </c>
      <c r="AM1952" s="28">
        <v>0</v>
      </c>
      <c r="AN1952" s="28">
        <v>0</v>
      </c>
      <c r="AO1952" s="28">
        <v>0</v>
      </c>
      <c r="AP1952" s="28">
        <v>0</v>
      </c>
      <c r="AQ1952" s="28">
        <v>0</v>
      </c>
      <c r="AR1952" s="28">
        <v>0</v>
      </c>
      <c r="AS1952" s="28">
        <v>0</v>
      </c>
      <c r="AT1952" s="28">
        <v>0</v>
      </c>
      <c r="AU1952" s="28">
        <v>0</v>
      </c>
      <c r="AV1952" s="28">
        <v>0</v>
      </c>
      <c r="AW1952" s="28">
        <v>0</v>
      </c>
      <c r="AX1952" s="28">
        <v>0</v>
      </c>
      <c r="AY1952" s="28">
        <v>0</v>
      </c>
      <c r="AZ1952" s="28">
        <v>0</v>
      </c>
      <c r="BA1952" s="28">
        <v>0</v>
      </c>
      <c r="BB1952" s="28">
        <v>0</v>
      </c>
      <c r="BC1952" s="28">
        <v>0</v>
      </c>
      <c r="BD1952" s="28">
        <v>0</v>
      </c>
      <c r="BE1952" s="28">
        <v>0</v>
      </c>
      <c r="BF1952" s="28">
        <v>0</v>
      </c>
      <c r="BG1952" s="28">
        <v>0</v>
      </c>
      <c r="BH1952" s="28">
        <v>0</v>
      </c>
      <c r="BI1952" s="28">
        <v>0</v>
      </c>
      <c r="BJ1952" s="28">
        <v>0</v>
      </c>
      <c r="BK1952" s="28">
        <v>0</v>
      </c>
      <c r="BL1952" s="42">
        <v>0</v>
      </c>
      <c r="BM1952" t="s">
        <v>100</v>
      </c>
    </row>
    <row r="1953" spans="1:65" x14ac:dyDescent="0.2">
      <c r="A1953" s="6"/>
      <c r="B1953" s="40" t="s">
        <v>2</v>
      </c>
      <c r="C1953" s="24" t="s">
        <v>74</v>
      </c>
      <c r="D1953" s="35">
        <v>0</v>
      </c>
      <c r="E1953" s="29">
        <v>0</v>
      </c>
      <c r="F1953" s="29">
        <v>0</v>
      </c>
      <c r="G1953" s="29">
        <v>0</v>
      </c>
      <c r="H1953" s="29">
        <v>0</v>
      </c>
      <c r="I1953" s="29">
        <v>0</v>
      </c>
      <c r="J1953" s="29">
        <v>0</v>
      </c>
      <c r="K1953" s="29">
        <v>0</v>
      </c>
      <c r="L1953" s="29">
        <v>0</v>
      </c>
      <c r="M1953" s="29">
        <v>0</v>
      </c>
      <c r="N1953" s="29">
        <v>0</v>
      </c>
      <c r="O1953" s="29">
        <v>0</v>
      </c>
      <c r="P1953" s="29">
        <v>0</v>
      </c>
      <c r="Q1953" s="29">
        <v>0</v>
      </c>
      <c r="R1953" s="29">
        <v>0</v>
      </c>
      <c r="S1953" s="29">
        <v>0</v>
      </c>
      <c r="T1953" s="29">
        <v>0</v>
      </c>
      <c r="U1953" s="29">
        <v>0</v>
      </c>
      <c r="V1953" s="29">
        <v>0</v>
      </c>
      <c r="W1953" s="29">
        <v>0</v>
      </c>
      <c r="X1953" s="26">
        <v>0</v>
      </c>
      <c r="Y1953" s="26">
        <v>0</v>
      </c>
      <c r="Z1953" s="26">
        <v>0</v>
      </c>
      <c r="AA1953" s="26">
        <v>0</v>
      </c>
      <c r="AB1953" s="26">
        <v>0</v>
      </c>
      <c r="AC1953" s="26">
        <v>0</v>
      </c>
      <c r="AD1953" s="26">
        <v>0</v>
      </c>
      <c r="AE1953" s="26">
        <v>0</v>
      </c>
      <c r="AF1953" s="26">
        <v>0</v>
      </c>
      <c r="AG1953" s="26">
        <v>0</v>
      </c>
      <c r="AH1953" s="26">
        <v>0</v>
      </c>
      <c r="AI1953" s="26"/>
      <c r="AJ1953" s="26"/>
      <c r="AK1953" s="26"/>
      <c r="AL1953" s="26"/>
      <c r="AM1953" s="26"/>
      <c r="AN1953" s="26"/>
      <c r="AO1953" s="26"/>
      <c r="AP1953" s="26"/>
      <c r="AQ1953" s="26"/>
      <c r="AR1953" s="26"/>
      <c r="AS1953" s="26"/>
      <c r="AT1953" s="26"/>
      <c r="AU1953" s="26"/>
      <c r="AV1953" s="26"/>
      <c r="AW1953" s="26"/>
      <c r="AX1953" s="26"/>
      <c r="AY1953" s="26"/>
      <c r="AZ1953" s="26"/>
      <c r="BA1953" s="26"/>
      <c r="BB1953" s="26"/>
      <c r="BC1953" s="26"/>
      <c r="BD1953" s="26"/>
      <c r="BE1953" s="26"/>
      <c r="BF1953" s="26"/>
      <c r="BG1953" s="26"/>
      <c r="BH1953" s="26"/>
      <c r="BI1953" s="26"/>
      <c r="BJ1953" s="26"/>
      <c r="BK1953" s="26"/>
      <c r="BL1953" s="41"/>
      <c r="BM1953" t="s">
        <v>100</v>
      </c>
    </row>
    <row r="1954" spans="1:65" x14ac:dyDescent="0.2">
      <c r="A1954" s="6"/>
      <c r="B1954" s="40" t="s">
        <v>2</v>
      </c>
      <c r="C1954" s="24" t="s">
        <v>83</v>
      </c>
      <c r="D1954" s="25"/>
      <c r="E1954" s="26"/>
      <c r="F1954" s="26"/>
      <c r="G1954" s="26"/>
      <c r="H1954" s="26"/>
      <c r="I1954" s="26"/>
      <c r="J1954" s="26"/>
      <c r="K1954" s="26"/>
      <c r="L1954" s="26"/>
      <c r="M1954" s="26"/>
      <c r="N1954" s="26"/>
      <c r="O1954" s="26"/>
      <c r="P1954" s="26"/>
      <c r="Q1954" s="26"/>
      <c r="R1954" s="26"/>
      <c r="S1954" s="26"/>
      <c r="T1954" s="26"/>
      <c r="U1954" s="26"/>
      <c r="V1954" s="26"/>
      <c r="W1954" s="30"/>
      <c r="X1954" s="30"/>
      <c r="Y1954" s="30"/>
      <c r="Z1954" s="30"/>
      <c r="AA1954" s="30"/>
      <c r="AB1954" s="30"/>
      <c r="AC1954" s="30"/>
      <c r="AD1954" s="30"/>
      <c r="AE1954" s="30"/>
      <c r="AF1954" s="30"/>
      <c r="AG1954" s="30"/>
      <c r="AH1954" s="30"/>
      <c r="AI1954" s="30"/>
      <c r="AJ1954" s="30"/>
      <c r="AK1954" s="30"/>
      <c r="AL1954" s="30"/>
      <c r="AM1954" s="30"/>
      <c r="AN1954" s="30"/>
      <c r="AO1954" s="30"/>
      <c r="AP1954" s="30"/>
      <c r="AQ1954" s="30"/>
      <c r="AR1954" s="30"/>
      <c r="AS1954" s="30"/>
      <c r="AT1954" s="30"/>
      <c r="AU1954" s="30"/>
      <c r="AV1954" s="30"/>
      <c r="AW1954" s="30"/>
      <c r="AX1954" s="30"/>
      <c r="AY1954" s="30"/>
      <c r="AZ1954" s="30"/>
      <c r="BA1954" s="30"/>
      <c r="BB1954" s="30"/>
      <c r="BC1954" s="30"/>
      <c r="BD1954" s="30"/>
      <c r="BE1954" s="30"/>
      <c r="BF1954" s="30"/>
      <c r="BG1954" s="30"/>
      <c r="BH1954" s="30"/>
      <c r="BI1954" s="30"/>
      <c r="BJ1954" s="30"/>
      <c r="BK1954" s="30"/>
      <c r="BL1954" s="43"/>
      <c r="BM1954" t="s">
        <v>100</v>
      </c>
    </row>
    <row r="1955" spans="1:65" x14ac:dyDescent="0.2">
      <c r="A1955" s="6"/>
      <c r="B1955" s="40" t="s">
        <v>2</v>
      </c>
      <c r="C1955" s="24" t="s">
        <v>75</v>
      </c>
      <c r="D1955" s="25"/>
      <c r="E1955" s="26"/>
      <c r="F1955" s="26"/>
      <c r="G1955" s="26"/>
      <c r="H1955" s="26"/>
      <c r="I1955" s="26"/>
      <c r="J1955" s="26"/>
      <c r="K1955" s="26"/>
      <c r="L1955" s="26"/>
      <c r="M1955" s="26"/>
      <c r="N1955" s="26"/>
      <c r="O1955" s="26"/>
      <c r="P1955" s="26"/>
      <c r="Q1955" s="26"/>
      <c r="R1955" s="26"/>
      <c r="S1955" s="26"/>
      <c r="T1955" s="26"/>
      <c r="U1955" s="26"/>
      <c r="V1955" s="26"/>
      <c r="W1955" s="26"/>
      <c r="X1955" s="26"/>
      <c r="Y1955" s="26"/>
      <c r="Z1955" s="26"/>
      <c r="AA1955" s="26"/>
      <c r="AB1955" s="26"/>
      <c r="AC1955" s="26"/>
      <c r="AD1955" s="26"/>
      <c r="AE1955" s="26"/>
      <c r="AF1955" s="26"/>
      <c r="AG1955" s="26"/>
      <c r="AH1955" s="26"/>
      <c r="AI1955" s="26"/>
      <c r="AJ1955" s="26"/>
      <c r="AK1955" s="26"/>
      <c r="AL1955" s="26"/>
      <c r="AM1955" s="26"/>
      <c r="AN1955" s="26"/>
      <c r="AO1955" s="26"/>
      <c r="AP1955" s="26"/>
      <c r="AQ1955" s="26"/>
      <c r="AR1955" s="26"/>
      <c r="AS1955" s="26"/>
      <c r="AT1955" s="26"/>
      <c r="AU1955" s="26"/>
      <c r="AV1955" s="26"/>
      <c r="AW1955" s="26"/>
      <c r="AX1955" s="26"/>
      <c r="AY1955" s="26"/>
      <c r="AZ1955" s="26"/>
      <c r="BA1955" s="26"/>
      <c r="BB1955" s="26"/>
      <c r="BC1955" s="26"/>
      <c r="BD1955" s="26"/>
      <c r="BE1955" s="26"/>
      <c r="BF1955" s="26"/>
      <c r="BG1955" s="26"/>
      <c r="BH1955" s="26"/>
      <c r="BI1955" s="26"/>
      <c r="BJ1955" s="26"/>
      <c r="BK1955" s="26"/>
      <c r="BL1955" s="41"/>
      <c r="BM1955" t="s">
        <v>100</v>
      </c>
    </row>
    <row r="1956" spans="1:65" x14ac:dyDescent="0.2">
      <c r="A1956" s="6"/>
      <c r="B1956" s="40" t="s">
        <v>2</v>
      </c>
      <c r="C1956" s="24" t="s">
        <v>79</v>
      </c>
      <c r="D1956" s="25"/>
      <c r="E1956" s="26"/>
      <c r="F1956" s="26"/>
      <c r="G1956" s="26"/>
      <c r="H1956" s="26"/>
      <c r="I1956" s="26"/>
      <c r="J1956" s="26"/>
      <c r="K1956" s="26"/>
      <c r="L1956" s="26"/>
      <c r="M1956" s="26"/>
      <c r="N1956" s="26"/>
      <c r="O1956" s="26"/>
      <c r="P1956" s="26"/>
      <c r="Q1956" s="26"/>
      <c r="R1956" s="26"/>
      <c r="S1956" s="26"/>
      <c r="T1956" s="26"/>
      <c r="U1956" s="26"/>
      <c r="V1956" s="26"/>
      <c r="W1956" s="26"/>
      <c r="X1956" s="26"/>
      <c r="Y1956" s="26"/>
      <c r="Z1956" s="26"/>
      <c r="AA1956" s="26"/>
      <c r="AB1956" s="26"/>
      <c r="AC1956" s="26"/>
      <c r="AD1956" s="26"/>
      <c r="AE1956" s="26"/>
      <c r="AF1956" s="26"/>
      <c r="AG1956" s="26"/>
      <c r="AH1956" s="26"/>
      <c r="AI1956" s="26"/>
      <c r="AJ1956" s="26"/>
      <c r="AK1956" s="26"/>
      <c r="AL1956" s="26"/>
      <c r="AM1956" s="26"/>
      <c r="AN1956" s="26"/>
      <c r="AO1956" s="26"/>
      <c r="AP1956" s="26"/>
      <c r="AQ1956" s="26"/>
      <c r="AR1956" s="26"/>
      <c r="AS1956" s="26"/>
      <c r="AT1956" s="26"/>
      <c r="AU1956" s="26"/>
      <c r="AV1956" s="26"/>
      <c r="AW1956" s="26"/>
      <c r="AX1956" s="26"/>
      <c r="AY1956" s="26"/>
      <c r="AZ1956" s="26"/>
      <c r="BA1956" s="26"/>
      <c r="BB1956" s="26"/>
      <c r="BC1956" s="26"/>
      <c r="BD1956" s="26"/>
      <c r="BE1956" s="26"/>
      <c r="BF1956" s="26"/>
      <c r="BG1956" s="26"/>
      <c r="BH1956" s="26"/>
      <c r="BI1956" s="26"/>
      <c r="BJ1956" s="26"/>
      <c r="BK1956" s="26"/>
      <c r="BL1956" s="41"/>
      <c r="BM1956" t="s">
        <v>100</v>
      </c>
    </row>
    <row r="1957" spans="1:65" x14ac:dyDescent="0.2">
      <c r="A1957" s="6"/>
      <c r="B1957" s="40" t="s">
        <v>2</v>
      </c>
      <c r="C1957" s="24" t="s">
        <v>80</v>
      </c>
      <c r="D1957" s="25"/>
      <c r="E1957" s="26"/>
      <c r="F1957" s="26"/>
      <c r="G1957" s="26"/>
      <c r="H1957" s="26"/>
      <c r="I1957" s="26"/>
      <c r="J1957" s="26"/>
      <c r="K1957" s="26"/>
      <c r="L1957" s="26"/>
      <c r="M1957" s="26"/>
      <c r="N1957" s="26"/>
      <c r="O1957" s="26"/>
      <c r="P1957" s="26"/>
      <c r="Q1957" s="26"/>
      <c r="R1957" s="26"/>
      <c r="S1957" s="26"/>
      <c r="T1957" s="26"/>
      <c r="U1957" s="26"/>
      <c r="V1957" s="26"/>
      <c r="W1957" s="26"/>
      <c r="X1957" s="26"/>
      <c r="Y1957" s="26"/>
      <c r="Z1957" s="26"/>
      <c r="AA1957" s="26"/>
      <c r="AB1957" s="26"/>
      <c r="AC1957" s="26"/>
      <c r="AD1957" s="26"/>
      <c r="AE1957" s="26"/>
      <c r="AF1957" s="26"/>
      <c r="AG1957" s="26"/>
      <c r="AH1957" s="26"/>
      <c r="AI1957" s="26"/>
      <c r="AJ1957" s="26"/>
      <c r="AK1957" s="26"/>
      <c r="AL1957" s="26"/>
      <c r="AM1957" s="26"/>
      <c r="AN1957" s="26"/>
      <c r="AO1957" s="26"/>
      <c r="AP1957" s="26"/>
      <c r="AQ1957" s="26"/>
      <c r="AR1957" s="26"/>
      <c r="AS1957" s="26"/>
      <c r="AT1957" s="26"/>
      <c r="AU1957" s="26"/>
      <c r="AV1957" s="26"/>
      <c r="AW1957" s="26"/>
      <c r="AX1957" s="26"/>
      <c r="AY1957" s="26"/>
      <c r="AZ1957" s="26"/>
      <c r="BA1957" s="26"/>
      <c r="BB1957" s="26"/>
      <c r="BC1957" s="26"/>
      <c r="BD1957" s="26"/>
      <c r="BE1957" s="26"/>
      <c r="BF1957" s="26"/>
      <c r="BG1957" s="26"/>
      <c r="BH1957" s="26"/>
      <c r="BI1957" s="26"/>
      <c r="BJ1957" s="26"/>
      <c r="BK1957" s="26"/>
      <c r="BL1957" s="41"/>
      <c r="BM1957" t="s">
        <v>100</v>
      </c>
    </row>
    <row r="1958" spans="1:65" x14ac:dyDescent="0.2">
      <c r="A1958" s="6"/>
      <c r="B1958" s="46" t="s">
        <v>2</v>
      </c>
      <c r="C1958" s="24" t="s">
        <v>78</v>
      </c>
      <c r="D1958" s="25"/>
      <c r="E1958" s="26"/>
      <c r="F1958" s="26"/>
      <c r="G1958" s="26"/>
      <c r="H1958" s="26"/>
      <c r="I1958" s="26"/>
      <c r="J1958" s="26"/>
      <c r="K1958" s="26"/>
      <c r="L1958" s="26"/>
      <c r="M1958" s="26"/>
      <c r="N1958" s="26"/>
      <c r="O1958" s="26"/>
      <c r="P1958" s="26"/>
      <c r="Q1958" s="26"/>
      <c r="R1958" s="26"/>
      <c r="S1958" s="26"/>
      <c r="T1958" s="26"/>
      <c r="U1958" s="26"/>
      <c r="V1958" s="26"/>
      <c r="W1958" s="26"/>
      <c r="X1958" s="26"/>
      <c r="Y1958" s="26"/>
      <c r="Z1958" s="26"/>
      <c r="AA1958" s="26"/>
      <c r="AB1958" s="26"/>
      <c r="AC1958" s="26"/>
      <c r="AD1958" s="26"/>
      <c r="AE1958" s="26"/>
      <c r="AF1958" s="26"/>
      <c r="AG1958" s="26"/>
      <c r="AH1958" s="26"/>
      <c r="AI1958" s="26"/>
      <c r="AJ1958" s="26"/>
      <c r="AK1958" s="26"/>
      <c r="AL1958" s="26"/>
      <c r="AM1958" s="26"/>
      <c r="AN1958" s="26"/>
      <c r="AO1958" s="26"/>
      <c r="AP1958" s="26"/>
      <c r="AQ1958" s="26"/>
      <c r="AR1958" s="26"/>
      <c r="AS1958" s="26"/>
      <c r="AT1958" s="26"/>
      <c r="AU1958" s="26"/>
      <c r="AV1958" s="26"/>
      <c r="AW1958" s="26"/>
      <c r="AX1958" s="26"/>
      <c r="AY1958" s="26"/>
      <c r="AZ1958" s="26"/>
      <c r="BA1958" s="26"/>
      <c r="BB1958" s="26"/>
      <c r="BC1958" s="26"/>
      <c r="BD1958" s="26"/>
      <c r="BE1958" s="26"/>
      <c r="BF1958" s="26"/>
      <c r="BG1958" s="26"/>
      <c r="BH1958" s="26"/>
      <c r="BI1958" s="26"/>
      <c r="BJ1958" s="26"/>
      <c r="BK1958" s="26"/>
      <c r="BL1958" s="41"/>
      <c r="BM1958" t="s">
        <v>100</v>
      </c>
    </row>
    <row r="1959" spans="1:65" x14ac:dyDescent="0.2">
      <c r="A1959" s="6"/>
      <c r="B1959" s="40" t="s">
        <v>2</v>
      </c>
      <c r="C1959" s="31" t="s">
        <v>48</v>
      </c>
      <c r="D1959" s="27">
        <v>14</v>
      </c>
      <c r="E1959" s="28">
        <v>14</v>
      </c>
      <c r="F1959" s="28">
        <v>14</v>
      </c>
      <c r="G1959" s="28">
        <v>14</v>
      </c>
      <c r="H1959" s="28">
        <v>14</v>
      </c>
      <c r="I1959" s="28">
        <v>14</v>
      </c>
      <c r="J1959" s="28">
        <v>25</v>
      </c>
      <c r="K1959" s="28">
        <v>25</v>
      </c>
      <c r="L1959" s="28">
        <v>25</v>
      </c>
      <c r="M1959" s="28">
        <v>25</v>
      </c>
      <c r="N1959" s="28">
        <v>25</v>
      </c>
      <c r="O1959" s="28">
        <v>25</v>
      </c>
      <c r="P1959" s="28">
        <v>25</v>
      </c>
      <c r="Q1959" s="28">
        <v>25</v>
      </c>
      <c r="R1959" s="28">
        <v>25</v>
      </c>
      <c r="S1959" s="28">
        <v>25</v>
      </c>
      <c r="T1959" s="28">
        <v>25</v>
      </c>
      <c r="U1959" s="28">
        <v>29.1</v>
      </c>
      <c r="V1959" s="28">
        <v>29.1</v>
      </c>
      <c r="W1959" s="28">
        <v>29.1</v>
      </c>
      <c r="X1959" s="28">
        <v>30</v>
      </c>
      <c r="Y1959" s="28">
        <v>30</v>
      </c>
      <c r="Z1959" s="28">
        <v>30</v>
      </c>
      <c r="AA1959" s="28">
        <v>30</v>
      </c>
      <c r="AB1959" s="28">
        <v>30</v>
      </c>
      <c r="AC1959" s="28">
        <v>30</v>
      </c>
      <c r="AD1959" s="28">
        <v>36</v>
      </c>
      <c r="AE1959" s="28">
        <v>42</v>
      </c>
      <c r="AF1959" s="28">
        <v>48</v>
      </c>
      <c r="AG1959" s="28">
        <v>54</v>
      </c>
      <c r="AH1959" s="28">
        <v>60</v>
      </c>
      <c r="AI1959" s="28">
        <v>60</v>
      </c>
      <c r="AJ1959" s="28">
        <v>60</v>
      </c>
      <c r="AK1959" s="28">
        <v>60</v>
      </c>
      <c r="AL1959" s="28">
        <v>60</v>
      </c>
      <c r="AM1959" s="28">
        <v>60</v>
      </c>
      <c r="AN1959" s="28">
        <v>60</v>
      </c>
      <c r="AO1959" s="28">
        <v>60</v>
      </c>
      <c r="AP1959" s="28">
        <v>60</v>
      </c>
      <c r="AQ1959" s="28">
        <v>60</v>
      </c>
      <c r="AR1959" s="28">
        <v>60</v>
      </c>
      <c r="AS1959" s="28">
        <v>60</v>
      </c>
      <c r="AT1959" s="28">
        <v>60</v>
      </c>
      <c r="AU1959" s="28">
        <v>60</v>
      </c>
      <c r="AV1959" s="28">
        <v>60</v>
      </c>
      <c r="AW1959" s="28">
        <v>60</v>
      </c>
      <c r="AX1959" s="28">
        <v>60</v>
      </c>
      <c r="AY1959" s="28">
        <v>60</v>
      </c>
      <c r="AZ1959" s="28">
        <v>60</v>
      </c>
      <c r="BA1959" s="28">
        <v>60</v>
      </c>
      <c r="BB1959" s="28">
        <v>60</v>
      </c>
      <c r="BC1959" s="28">
        <v>60</v>
      </c>
      <c r="BD1959" s="28">
        <v>60</v>
      </c>
      <c r="BE1959" s="28">
        <v>60</v>
      </c>
      <c r="BF1959" s="28">
        <v>60</v>
      </c>
      <c r="BG1959" s="28">
        <v>60</v>
      </c>
      <c r="BH1959" s="28">
        <v>60</v>
      </c>
      <c r="BI1959" s="28">
        <v>60</v>
      </c>
      <c r="BJ1959" s="28">
        <v>60</v>
      </c>
      <c r="BK1959" s="28">
        <v>60</v>
      </c>
      <c r="BL1959" s="42">
        <v>60</v>
      </c>
      <c r="BM1959" t="s">
        <v>100</v>
      </c>
    </row>
    <row r="1960" spans="1:65" x14ac:dyDescent="0.2">
      <c r="A1960" s="6"/>
      <c r="B1960" s="40" t="s">
        <v>2</v>
      </c>
      <c r="C1960" s="24" t="s">
        <v>74</v>
      </c>
      <c r="D1960" s="35">
        <v>14</v>
      </c>
      <c r="E1960" s="29">
        <v>14</v>
      </c>
      <c r="F1960" s="29">
        <v>14</v>
      </c>
      <c r="G1960" s="29">
        <v>14</v>
      </c>
      <c r="H1960" s="29">
        <v>14</v>
      </c>
      <c r="I1960" s="29">
        <v>14</v>
      </c>
      <c r="J1960" s="29">
        <v>25</v>
      </c>
      <c r="K1960" s="29">
        <v>25</v>
      </c>
      <c r="L1960" s="29">
        <v>25</v>
      </c>
      <c r="M1960" s="29">
        <v>25</v>
      </c>
      <c r="N1960" s="29">
        <v>25</v>
      </c>
      <c r="O1960" s="29">
        <v>25</v>
      </c>
      <c r="P1960" s="29">
        <v>25</v>
      </c>
      <c r="Q1960" s="29">
        <v>25</v>
      </c>
      <c r="R1960" s="29">
        <v>25</v>
      </c>
      <c r="S1960" s="29">
        <v>25</v>
      </c>
      <c r="T1960" s="29">
        <v>25</v>
      </c>
      <c r="U1960" s="29">
        <v>29.1</v>
      </c>
      <c r="V1960" s="29">
        <v>29.1</v>
      </c>
      <c r="W1960" s="29">
        <v>29.1</v>
      </c>
      <c r="X1960" s="26">
        <v>30</v>
      </c>
      <c r="Y1960" s="26">
        <v>0</v>
      </c>
      <c r="Z1960" s="26">
        <v>0</v>
      </c>
      <c r="AA1960" s="26">
        <v>0</v>
      </c>
      <c r="AB1960" s="26">
        <v>0</v>
      </c>
      <c r="AC1960" s="26">
        <v>30</v>
      </c>
      <c r="AD1960" s="26">
        <v>0</v>
      </c>
      <c r="AE1960" s="26">
        <v>0</v>
      </c>
      <c r="AF1960" s="26">
        <v>0</v>
      </c>
      <c r="AG1960" s="26">
        <v>0</v>
      </c>
      <c r="AH1960" s="26">
        <v>60</v>
      </c>
      <c r="AI1960" s="26"/>
      <c r="AJ1960" s="26"/>
      <c r="AK1960" s="26"/>
      <c r="AL1960" s="26"/>
      <c r="AM1960" s="26"/>
      <c r="AN1960" s="26"/>
      <c r="AO1960" s="26"/>
      <c r="AP1960" s="26"/>
      <c r="AQ1960" s="26"/>
      <c r="AR1960" s="26"/>
      <c r="AS1960" s="26"/>
      <c r="AT1960" s="26"/>
      <c r="AU1960" s="26"/>
      <c r="AV1960" s="26"/>
      <c r="AW1960" s="26"/>
      <c r="AX1960" s="26"/>
      <c r="AY1960" s="26"/>
      <c r="AZ1960" s="26"/>
      <c r="BA1960" s="26"/>
      <c r="BB1960" s="26"/>
      <c r="BC1960" s="26"/>
      <c r="BD1960" s="26"/>
      <c r="BE1960" s="26"/>
      <c r="BF1960" s="26"/>
      <c r="BG1960" s="26"/>
      <c r="BH1960" s="26"/>
      <c r="BI1960" s="26"/>
      <c r="BJ1960" s="26"/>
      <c r="BK1960" s="26"/>
      <c r="BL1960" s="41"/>
      <c r="BM1960" t="s">
        <v>100</v>
      </c>
    </row>
    <row r="1961" spans="1:65" x14ac:dyDescent="0.2">
      <c r="A1961" s="6"/>
      <c r="B1961" s="40" t="s">
        <v>2</v>
      </c>
      <c r="C1961" s="24" t="s">
        <v>83</v>
      </c>
      <c r="D1961" s="25"/>
      <c r="E1961" s="26"/>
      <c r="F1961" s="26"/>
      <c r="G1961" s="26"/>
      <c r="H1961" s="26"/>
      <c r="I1961" s="26"/>
      <c r="J1961" s="26"/>
      <c r="K1961" s="26"/>
      <c r="L1961" s="26"/>
      <c r="M1961" s="26"/>
      <c r="N1961" s="26"/>
      <c r="O1961" s="26"/>
      <c r="P1961" s="26"/>
      <c r="Q1961" s="26"/>
      <c r="R1961" s="26"/>
      <c r="S1961" s="26"/>
      <c r="T1961" s="26"/>
      <c r="U1961" s="26"/>
      <c r="V1961" s="26"/>
      <c r="W1961" s="30"/>
      <c r="X1961" s="30">
        <v>0.89999999999999858</v>
      </c>
      <c r="Y1961" s="30">
        <v>0</v>
      </c>
      <c r="Z1961" s="30">
        <v>0</v>
      </c>
      <c r="AA1961" s="30">
        <v>0</v>
      </c>
      <c r="AB1961" s="30">
        <v>0</v>
      </c>
      <c r="AC1961" s="30">
        <v>0</v>
      </c>
      <c r="AD1961" s="30">
        <v>6</v>
      </c>
      <c r="AE1961" s="30">
        <v>6</v>
      </c>
      <c r="AF1961" s="30">
        <v>6</v>
      </c>
      <c r="AG1961" s="30">
        <v>6</v>
      </c>
      <c r="AH1961" s="30">
        <v>6</v>
      </c>
      <c r="AI1961" s="30"/>
      <c r="AJ1961" s="30"/>
      <c r="AK1961" s="30"/>
      <c r="AL1961" s="30"/>
      <c r="AM1961" s="30"/>
      <c r="AN1961" s="30"/>
      <c r="AO1961" s="30"/>
      <c r="AP1961" s="30"/>
      <c r="AQ1961" s="30"/>
      <c r="AR1961" s="30"/>
      <c r="AS1961" s="30"/>
      <c r="AT1961" s="30"/>
      <c r="AU1961" s="30"/>
      <c r="AV1961" s="30"/>
      <c r="AW1961" s="30"/>
      <c r="AX1961" s="30"/>
      <c r="AY1961" s="30"/>
      <c r="AZ1961" s="30"/>
      <c r="BA1961" s="30"/>
      <c r="BB1961" s="30"/>
      <c r="BC1961" s="30"/>
      <c r="BD1961" s="30"/>
      <c r="BE1961" s="30"/>
      <c r="BF1961" s="30"/>
      <c r="BG1961" s="30"/>
      <c r="BH1961" s="30"/>
      <c r="BI1961" s="30"/>
      <c r="BJ1961" s="30"/>
      <c r="BK1961" s="30"/>
      <c r="BL1961" s="43"/>
      <c r="BM1961" t="s">
        <v>100</v>
      </c>
    </row>
    <row r="1962" spans="1:65" x14ac:dyDescent="0.2">
      <c r="A1962" s="6"/>
      <c r="B1962" s="40" t="s">
        <v>2</v>
      </c>
      <c r="C1962" s="24" t="s">
        <v>75</v>
      </c>
      <c r="D1962" s="25"/>
      <c r="E1962" s="26"/>
      <c r="F1962" s="26"/>
      <c r="G1962" s="26"/>
      <c r="H1962" s="26"/>
      <c r="I1962" s="26"/>
      <c r="J1962" s="26"/>
      <c r="K1962" s="26"/>
      <c r="L1962" s="26"/>
      <c r="M1962" s="26"/>
      <c r="N1962" s="26"/>
      <c r="O1962" s="26"/>
      <c r="P1962" s="26"/>
      <c r="Q1962" s="26"/>
      <c r="R1962" s="26"/>
      <c r="S1962" s="26"/>
      <c r="T1962" s="26"/>
      <c r="U1962" s="26"/>
      <c r="V1962" s="26"/>
      <c r="W1962" s="26"/>
      <c r="X1962" s="26"/>
      <c r="Y1962" s="26"/>
      <c r="Z1962" s="26"/>
      <c r="AA1962" s="26"/>
      <c r="AB1962" s="26"/>
      <c r="AC1962" s="26"/>
      <c r="AD1962" s="26"/>
      <c r="AE1962" s="26"/>
      <c r="AF1962" s="26"/>
      <c r="AG1962" s="26"/>
      <c r="AH1962" s="26"/>
      <c r="AI1962" s="26"/>
      <c r="AJ1962" s="26"/>
      <c r="AK1962" s="26"/>
      <c r="AL1962" s="26"/>
      <c r="AM1962" s="26"/>
      <c r="AN1962" s="26"/>
      <c r="AO1962" s="26"/>
      <c r="AP1962" s="26"/>
      <c r="AQ1962" s="26"/>
      <c r="AR1962" s="26"/>
      <c r="AS1962" s="26"/>
      <c r="AT1962" s="26"/>
      <c r="AU1962" s="26"/>
      <c r="AV1962" s="26"/>
      <c r="AW1962" s="26"/>
      <c r="AX1962" s="26"/>
      <c r="AY1962" s="26"/>
      <c r="AZ1962" s="26"/>
      <c r="BA1962" s="26"/>
      <c r="BB1962" s="26"/>
      <c r="BC1962" s="26"/>
      <c r="BD1962" s="26"/>
      <c r="BE1962" s="26"/>
      <c r="BF1962" s="26"/>
      <c r="BG1962" s="26"/>
      <c r="BH1962" s="26"/>
      <c r="BI1962" s="26"/>
      <c r="BJ1962" s="26"/>
      <c r="BK1962" s="26"/>
      <c r="BL1962" s="41"/>
      <c r="BM1962" t="s">
        <v>100</v>
      </c>
    </row>
    <row r="1963" spans="1:65" x14ac:dyDescent="0.2">
      <c r="A1963" s="6"/>
      <c r="B1963" s="40" t="s">
        <v>2</v>
      </c>
      <c r="C1963" s="24" t="s">
        <v>79</v>
      </c>
      <c r="D1963" s="25"/>
      <c r="E1963" s="26"/>
      <c r="F1963" s="26"/>
      <c r="G1963" s="26"/>
      <c r="H1963" s="26"/>
      <c r="I1963" s="26"/>
      <c r="J1963" s="26"/>
      <c r="K1963" s="26"/>
      <c r="L1963" s="26"/>
      <c r="M1963" s="26"/>
      <c r="N1963" s="26"/>
      <c r="O1963" s="26"/>
      <c r="P1963" s="26"/>
      <c r="Q1963" s="26"/>
      <c r="R1963" s="26"/>
      <c r="S1963" s="26"/>
      <c r="T1963" s="26"/>
      <c r="U1963" s="26"/>
      <c r="V1963" s="26"/>
      <c r="W1963" s="26"/>
      <c r="X1963" s="26"/>
      <c r="Y1963" s="26"/>
      <c r="Z1963" s="26"/>
      <c r="AA1963" s="26"/>
      <c r="AB1963" s="26"/>
      <c r="AC1963" s="26"/>
      <c r="AD1963" s="26"/>
      <c r="AE1963" s="26"/>
      <c r="AF1963" s="26"/>
      <c r="AG1963" s="26"/>
      <c r="AH1963" s="26"/>
      <c r="AI1963" s="26"/>
      <c r="AJ1963" s="26"/>
      <c r="AK1963" s="26"/>
      <c r="AL1963" s="26"/>
      <c r="AM1963" s="26"/>
      <c r="AN1963" s="26"/>
      <c r="AO1963" s="26"/>
      <c r="AP1963" s="26"/>
      <c r="AQ1963" s="26"/>
      <c r="AR1963" s="26"/>
      <c r="AS1963" s="26"/>
      <c r="AT1963" s="26"/>
      <c r="AU1963" s="26"/>
      <c r="AV1963" s="26"/>
      <c r="AW1963" s="26"/>
      <c r="AX1963" s="26"/>
      <c r="AY1963" s="26"/>
      <c r="AZ1963" s="26"/>
      <c r="BA1963" s="26"/>
      <c r="BB1963" s="26"/>
      <c r="BC1963" s="26"/>
      <c r="BD1963" s="26"/>
      <c r="BE1963" s="26"/>
      <c r="BF1963" s="26"/>
      <c r="BG1963" s="26"/>
      <c r="BH1963" s="26"/>
      <c r="BI1963" s="26"/>
      <c r="BJ1963" s="26"/>
      <c r="BK1963" s="26"/>
      <c r="BL1963" s="41"/>
      <c r="BM1963" t="s">
        <v>100</v>
      </c>
    </row>
    <row r="1964" spans="1:65" x14ac:dyDescent="0.2">
      <c r="A1964" s="6"/>
      <c r="B1964" s="40" t="s">
        <v>2</v>
      </c>
      <c r="C1964" s="24" t="s">
        <v>80</v>
      </c>
      <c r="D1964" s="25"/>
      <c r="E1964" s="26"/>
      <c r="F1964" s="26"/>
      <c r="G1964" s="26"/>
      <c r="H1964" s="26"/>
      <c r="I1964" s="26"/>
      <c r="J1964" s="26"/>
      <c r="K1964" s="26"/>
      <c r="L1964" s="26"/>
      <c r="M1964" s="26"/>
      <c r="N1964" s="26"/>
      <c r="O1964" s="26"/>
      <c r="P1964" s="26"/>
      <c r="Q1964" s="26"/>
      <c r="R1964" s="26"/>
      <c r="S1964" s="26"/>
      <c r="T1964" s="26"/>
      <c r="U1964" s="26"/>
      <c r="V1964" s="26"/>
      <c r="W1964" s="26"/>
      <c r="X1964" s="26"/>
      <c r="Y1964" s="26"/>
      <c r="Z1964" s="26"/>
      <c r="AA1964" s="26"/>
      <c r="AB1964" s="26"/>
      <c r="AC1964" s="26"/>
      <c r="AD1964" s="26"/>
      <c r="AE1964" s="26"/>
      <c r="AF1964" s="26"/>
      <c r="AG1964" s="26"/>
      <c r="AH1964" s="26"/>
      <c r="AI1964" s="26"/>
      <c r="AJ1964" s="26"/>
      <c r="AK1964" s="26"/>
      <c r="AL1964" s="26"/>
      <c r="AM1964" s="26"/>
      <c r="AN1964" s="26"/>
      <c r="AO1964" s="26"/>
      <c r="AP1964" s="26"/>
      <c r="AQ1964" s="26"/>
      <c r="AR1964" s="26"/>
      <c r="AS1964" s="26"/>
      <c r="AT1964" s="26"/>
      <c r="AU1964" s="26"/>
      <c r="AV1964" s="26"/>
      <c r="AW1964" s="26"/>
      <c r="AX1964" s="26"/>
      <c r="AY1964" s="26"/>
      <c r="AZ1964" s="26"/>
      <c r="BA1964" s="26"/>
      <c r="BB1964" s="26"/>
      <c r="BC1964" s="26"/>
      <c r="BD1964" s="26"/>
      <c r="BE1964" s="26"/>
      <c r="BF1964" s="26"/>
      <c r="BG1964" s="26"/>
      <c r="BH1964" s="26"/>
      <c r="BI1964" s="26"/>
      <c r="BJ1964" s="26"/>
      <c r="BK1964" s="26"/>
      <c r="BL1964" s="41"/>
      <c r="BM1964" t="s">
        <v>100</v>
      </c>
    </row>
    <row r="1965" spans="1:65" x14ac:dyDescent="0.2">
      <c r="A1965" s="6"/>
      <c r="B1965" s="46" t="s">
        <v>2</v>
      </c>
      <c r="C1965" s="24" t="s">
        <v>78</v>
      </c>
      <c r="D1965" s="25"/>
      <c r="E1965" s="26"/>
      <c r="F1965" s="26"/>
      <c r="G1965" s="26"/>
      <c r="H1965" s="26"/>
      <c r="I1965" s="26"/>
      <c r="J1965" s="26"/>
      <c r="K1965" s="26"/>
      <c r="L1965" s="26"/>
      <c r="M1965" s="26"/>
      <c r="N1965" s="26"/>
      <c r="O1965" s="26"/>
      <c r="P1965" s="26"/>
      <c r="Q1965" s="26"/>
      <c r="R1965" s="26"/>
      <c r="S1965" s="26"/>
      <c r="T1965" s="26"/>
      <c r="U1965" s="26"/>
      <c r="V1965" s="26"/>
      <c r="W1965" s="26"/>
      <c r="X1965" s="26"/>
      <c r="Y1965" s="26"/>
      <c r="Z1965" s="26"/>
      <c r="AA1965" s="26"/>
      <c r="AB1965" s="26"/>
      <c r="AC1965" s="26"/>
      <c r="AD1965" s="26"/>
      <c r="AE1965" s="26"/>
      <c r="AF1965" s="26"/>
      <c r="AG1965" s="26"/>
      <c r="AH1965" s="26"/>
      <c r="AI1965" s="26"/>
      <c r="AJ1965" s="26"/>
      <c r="AK1965" s="26"/>
      <c r="AL1965" s="26"/>
      <c r="AM1965" s="26"/>
      <c r="AN1965" s="26"/>
      <c r="AO1965" s="26"/>
      <c r="AP1965" s="26"/>
      <c r="AQ1965" s="26"/>
      <c r="AR1965" s="26"/>
      <c r="AS1965" s="26"/>
      <c r="AT1965" s="26"/>
      <c r="AU1965" s="26"/>
      <c r="AV1965" s="26"/>
      <c r="AW1965" s="26"/>
      <c r="AX1965" s="26"/>
      <c r="AY1965" s="26"/>
      <c r="AZ1965" s="26"/>
      <c r="BA1965" s="26"/>
      <c r="BB1965" s="26"/>
      <c r="BC1965" s="26"/>
      <c r="BD1965" s="26"/>
      <c r="BE1965" s="26"/>
      <c r="BF1965" s="26"/>
      <c r="BG1965" s="26"/>
      <c r="BH1965" s="26"/>
      <c r="BI1965" s="26"/>
      <c r="BJ1965" s="26"/>
      <c r="BK1965" s="26"/>
      <c r="BL1965" s="41"/>
      <c r="BM1965" t="s">
        <v>100</v>
      </c>
    </row>
    <row r="1966" spans="1:65" x14ac:dyDescent="0.2">
      <c r="A1966" s="6"/>
      <c r="B1966" s="40" t="s">
        <v>2</v>
      </c>
      <c r="C1966" s="31" t="s">
        <v>44</v>
      </c>
      <c r="D1966" s="27">
        <v>0</v>
      </c>
      <c r="E1966" s="28">
        <v>0</v>
      </c>
      <c r="F1966" s="28">
        <v>0</v>
      </c>
      <c r="G1966" s="28">
        <v>0</v>
      </c>
      <c r="H1966" s="28">
        <v>0</v>
      </c>
      <c r="I1966" s="28">
        <v>0</v>
      </c>
      <c r="J1966" s="28">
        <v>0</v>
      </c>
      <c r="K1966" s="28">
        <v>0</v>
      </c>
      <c r="L1966" s="28">
        <v>0</v>
      </c>
      <c r="M1966" s="28">
        <v>0</v>
      </c>
      <c r="N1966" s="28">
        <v>0</v>
      </c>
      <c r="O1966" s="28">
        <v>0</v>
      </c>
      <c r="P1966" s="28">
        <v>0.3</v>
      </c>
      <c r="Q1966" s="28">
        <v>0.3</v>
      </c>
      <c r="R1966" s="28">
        <v>1</v>
      </c>
      <c r="S1966" s="28">
        <v>0</v>
      </c>
      <c r="T1966" s="28">
        <v>0</v>
      </c>
      <c r="U1966" s="28">
        <v>0.4</v>
      </c>
      <c r="V1966" s="28">
        <v>0.4</v>
      </c>
      <c r="W1966" s="28">
        <v>0.4</v>
      </c>
      <c r="X1966" s="28">
        <v>1</v>
      </c>
      <c r="Y1966" s="28">
        <v>6.8</v>
      </c>
      <c r="Z1966" s="28">
        <v>12.6</v>
      </c>
      <c r="AA1966" s="28">
        <v>18.399999999999999</v>
      </c>
      <c r="AB1966" s="28">
        <v>24.2</v>
      </c>
      <c r="AC1966" s="28">
        <v>30</v>
      </c>
      <c r="AD1966" s="28">
        <v>38</v>
      </c>
      <c r="AE1966" s="28">
        <v>46</v>
      </c>
      <c r="AF1966" s="28">
        <v>54</v>
      </c>
      <c r="AG1966" s="28">
        <v>62</v>
      </c>
      <c r="AH1966" s="28">
        <v>70</v>
      </c>
      <c r="AI1966" s="28">
        <v>70</v>
      </c>
      <c r="AJ1966" s="28">
        <v>70</v>
      </c>
      <c r="AK1966" s="28">
        <v>70</v>
      </c>
      <c r="AL1966" s="28">
        <v>70</v>
      </c>
      <c r="AM1966" s="28">
        <v>70</v>
      </c>
      <c r="AN1966" s="28">
        <v>70</v>
      </c>
      <c r="AO1966" s="28">
        <v>70</v>
      </c>
      <c r="AP1966" s="28">
        <v>70</v>
      </c>
      <c r="AQ1966" s="28">
        <v>70</v>
      </c>
      <c r="AR1966" s="28">
        <v>70</v>
      </c>
      <c r="AS1966" s="28">
        <v>70</v>
      </c>
      <c r="AT1966" s="28">
        <v>70</v>
      </c>
      <c r="AU1966" s="28">
        <v>70</v>
      </c>
      <c r="AV1966" s="28">
        <v>70</v>
      </c>
      <c r="AW1966" s="28">
        <v>70</v>
      </c>
      <c r="AX1966" s="28">
        <v>70</v>
      </c>
      <c r="AY1966" s="28">
        <v>70</v>
      </c>
      <c r="AZ1966" s="28">
        <v>70</v>
      </c>
      <c r="BA1966" s="28">
        <v>70</v>
      </c>
      <c r="BB1966" s="28">
        <v>70</v>
      </c>
      <c r="BC1966" s="28">
        <v>70</v>
      </c>
      <c r="BD1966" s="28">
        <v>70</v>
      </c>
      <c r="BE1966" s="28">
        <v>70</v>
      </c>
      <c r="BF1966" s="28">
        <v>70</v>
      </c>
      <c r="BG1966" s="28">
        <v>70</v>
      </c>
      <c r="BH1966" s="28">
        <v>70</v>
      </c>
      <c r="BI1966" s="28">
        <v>70</v>
      </c>
      <c r="BJ1966" s="28">
        <v>70</v>
      </c>
      <c r="BK1966" s="28">
        <v>70</v>
      </c>
      <c r="BL1966" s="42">
        <v>70</v>
      </c>
      <c r="BM1966" t="s">
        <v>100</v>
      </c>
    </row>
    <row r="1967" spans="1:65" x14ac:dyDescent="0.2">
      <c r="A1967" s="6"/>
      <c r="B1967" s="40" t="s">
        <v>2</v>
      </c>
      <c r="C1967" s="24" t="s">
        <v>74</v>
      </c>
      <c r="D1967" s="35">
        <v>0</v>
      </c>
      <c r="E1967" s="29">
        <v>0</v>
      </c>
      <c r="F1967" s="29">
        <v>0</v>
      </c>
      <c r="G1967" s="29">
        <v>0</v>
      </c>
      <c r="H1967" s="29">
        <v>0</v>
      </c>
      <c r="I1967" s="29">
        <v>0</v>
      </c>
      <c r="J1967" s="29">
        <v>0</v>
      </c>
      <c r="K1967" s="29">
        <v>0</v>
      </c>
      <c r="L1967" s="29">
        <v>0</v>
      </c>
      <c r="M1967" s="29">
        <v>0</v>
      </c>
      <c r="N1967" s="29">
        <v>0</v>
      </c>
      <c r="O1967" s="29">
        <v>0</v>
      </c>
      <c r="P1967" s="29">
        <v>0.3</v>
      </c>
      <c r="Q1967" s="29">
        <v>0.3</v>
      </c>
      <c r="R1967" s="29">
        <v>1</v>
      </c>
      <c r="S1967" s="29">
        <v>0</v>
      </c>
      <c r="T1967" s="29">
        <v>0</v>
      </c>
      <c r="U1967" s="29">
        <v>0.4</v>
      </c>
      <c r="V1967" s="29">
        <v>0.4</v>
      </c>
      <c r="W1967" s="29">
        <v>0.4</v>
      </c>
      <c r="X1967" s="26">
        <v>1</v>
      </c>
      <c r="Y1967" s="26">
        <v>0</v>
      </c>
      <c r="Z1967" s="26">
        <v>0</v>
      </c>
      <c r="AA1967" s="26">
        <v>0</v>
      </c>
      <c r="AB1967" s="26">
        <v>0</v>
      </c>
      <c r="AC1967" s="26">
        <v>30</v>
      </c>
      <c r="AD1967" s="26">
        <v>0</v>
      </c>
      <c r="AE1967" s="26">
        <v>0</v>
      </c>
      <c r="AF1967" s="26">
        <v>0</v>
      </c>
      <c r="AG1967" s="26">
        <v>0</v>
      </c>
      <c r="AH1967" s="26">
        <v>70</v>
      </c>
      <c r="AI1967" s="26"/>
      <c r="AJ1967" s="26"/>
      <c r="AK1967" s="26"/>
      <c r="AL1967" s="26"/>
      <c r="AM1967" s="26"/>
      <c r="AN1967" s="26"/>
      <c r="AO1967" s="26"/>
      <c r="AP1967" s="26"/>
      <c r="AQ1967" s="26"/>
      <c r="AR1967" s="26"/>
      <c r="AS1967" s="26"/>
      <c r="AT1967" s="26"/>
      <c r="AU1967" s="26"/>
      <c r="AV1967" s="26"/>
      <c r="AW1967" s="26"/>
      <c r="AX1967" s="26"/>
      <c r="AY1967" s="26"/>
      <c r="AZ1967" s="26"/>
      <c r="BA1967" s="26"/>
      <c r="BB1967" s="26"/>
      <c r="BC1967" s="26"/>
      <c r="BD1967" s="26"/>
      <c r="BE1967" s="26"/>
      <c r="BF1967" s="26"/>
      <c r="BG1967" s="26"/>
      <c r="BH1967" s="26"/>
      <c r="BI1967" s="26"/>
      <c r="BJ1967" s="26"/>
      <c r="BK1967" s="26"/>
      <c r="BL1967" s="41"/>
      <c r="BM1967" t="s">
        <v>100</v>
      </c>
    </row>
    <row r="1968" spans="1:65" x14ac:dyDescent="0.2">
      <c r="A1968" s="6"/>
      <c r="B1968" s="40" t="s">
        <v>2</v>
      </c>
      <c r="C1968" s="24" t="s">
        <v>83</v>
      </c>
      <c r="D1968" s="25"/>
      <c r="E1968" s="26"/>
      <c r="F1968" s="26"/>
      <c r="G1968" s="26"/>
      <c r="H1968" s="26"/>
      <c r="I1968" s="26"/>
      <c r="J1968" s="26"/>
      <c r="K1968" s="26"/>
      <c r="L1968" s="26"/>
      <c r="M1968" s="26"/>
      <c r="N1968" s="26"/>
      <c r="O1968" s="26"/>
      <c r="P1968" s="26"/>
      <c r="Q1968" s="26"/>
      <c r="R1968" s="26"/>
      <c r="S1968" s="26"/>
      <c r="T1968" s="26"/>
      <c r="U1968" s="26"/>
      <c r="V1968" s="26"/>
      <c r="W1968" s="30"/>
      <c r="X1968" s="30">
        <v>0.6</v>
      </c>
      <c r="Y1968" s="30">
        <v>5.8</v>
      </c>
      <c r="Z1968" s="30">
        <v>5.8</v>
      </c>
      <c r="AA1968" s="30">
        <v>5.8</v>
      </c>
      <c r="AB1968" s="30">
        <v>5.8</v>
      </c>
      <c r="AC1968" s="30">
        <v>5.8</v>
      </c>
      <c r="AD1968" s="30">
        <v>8</v>
      </c>
      <c r="AE1968" s="30">
        <v>8</v>
      </c>
      <c r="AF1968" s="30">
        <v>8</v>
      </c>
      <c r="AG1968" s="30">
        <v>8</v>
      </c>
      <c r="AH1968" s="30">
        <v>8</v>
      </c>
      <c r="AI1968" s="30"/>
      <c r="AJ1968" s="30"/>
      <c r="AK1968" s="30"/>
      <c r="AL1968" s="30"/>
      <c r="AM1968" s="30"/>
      <c r="AN1968" s="30"/>
      <c r="AO1968" s="30"/>
      <c r="AP1968" s="30"/>
      <c r="AQ1968" s="30"/>
      <c r="AR1968" s="30"/>
      <c r="AS1968" s="30"/>
      <c r="AT1968" s="30"/>
      <c r="AU1968" s="30"/>
      <c r="AV1968" s="30"/>
      <c r="AW1968" s="30"/>
      <c r="AX1968" s="30"/>
      <c r="AY1968" s="30"/>
      <c r="AZ1968" s="30"/>
      <c r="BA1968" s="30"/>
      <c r="BB1968" s="30"/>
      <c r="BC1968" s="30"/>
      <c r="BD1968" s="30"/>
      <c r="BE1968" s="30"/>
      <c r="BF1968" s="30"/>
      <c r="BG1968" s="30"/>
      <c r="BH1968" s="30"/>
      <c r="BI1968" s="30"/>
      <c r="BJ1968" s="30"/>
      <c r="BK1968" s="30"/>
      <c r="BL1968" s="43"/>
      <c r="BM1968" t="s">
        <v>100</v>
      </c>
    </row>
    <row r="1969" spans="1:65" x14ac:dyDescent="0.2">
      <c r="A1969" s="6"/>
      <c r="B1969" s="40" t="s">
        <v>2</v>
      </c>
      <c r="C1969" s="24" t="s">
        <v>75</v>
      </c>
      <c r="D1969" s="25"/>
      <c r="E1969" s="26"/>
      <c r="F1969" s="26"/>
      <c r="G1969" s="26"/>
      <c r="H1969" s="26"/>
      <c r="I1969" s="26"/>
      <c r="J1969" s="26"/>
      <c r="K1969" s="26"/>
      <c r="L1969" s="26"/>
      <c r="M1969" s="26"/>
      <c r="N1969" s="26"/>
      <c r="O1969" s="26"/>
      <c r="P1969" s="26"/>
      <c r="Q1969" s="26"/>
      <c r="R1969" s="26"/>
      <c r="S1969" s="26"/>
      <c r="T1969" s="26"/>
      <c r="U1969" s="26"/>
      <c r="V1969" s="26"/>
      <c r="W1969" s="26"/>
      <c r="X1969" s="26"/>
      <c r="Y1969" s="26"/>
      <c r="Z1969" s="26"/>
      <c r="AA1969" s="26"/>
      <c r="AB1969" s="26"/>
      <c r="AC1969" s="26"/>
      <c r="AD1969" s="26"/>
      <c r="AE1969" s="26"/>
      <c r="AF1969" s="26"/>
      <c r="AG1969" s="26"/>
      <c r="AH1969" s="26"/>
      <c r="AI1969" s="26"/>
      <c r="AJ1969" s="26"/>
      <c r="AK1969" s="26"/>
      <c r="AL1969" s="26"/>
      <c r="AM1969" s="26"/>
      <c r="AN1969" s="26"/>
      <c r="AO1969" s="26"/>
      <c r="AP1969" s="26"/>
      <c r="AQ1969" s="26"/>
      <c r="AR1969" s="26"/>
      <c r="AS1969" s="26"/>
      <c r="AT1969" s="26"/>
      <c r="AU1969" s="26"/>
      <c r="AV1969" s="26"/>
      <c r="AW1969" s="26"/>
      <c r="AX1969" s="26"/>
      <c r="AY1969" s="26"/>
      <c r="AZ1969" s="26"/>
      <c r="BA1969" s="26"/>
      <c r="BB1969" s="26"/>
      <c r="BC1969" s="26"/>
      <c r="BD1969" s="26"/>
      <c r="BE1969" s="26"/>
      <c r="BF1969" s="26"/>
      <c r="BG1969" s="26"/>
      <c r="BH1969" s="26"/>
      <c r="BI1969" s="26"/>
      <c r="BJ1969" s="26"/>
      <c r="BK1969" s="26"/>
      <c r="BL1969" s="41"/>
      <c r="BM1969" t="s">
        <v>100</v>
      </c>
    </row>
    <row r="1970" spans="1:65" x14ac:dyDescent="0.2">
      <c r="A1970" s="6"/>
      <c r="B1970" s="40" t="s">
        <v>2</v>
      </c>
      <c r="C1970" s="24" t="s">
        <v>79</v>
      </c>
      <c r="D1970" s="25"/>
      <c r="E1970" s="26"/>
      <c r="F1970" s="26"/>
      <c r="G1970" s="26"/>
      <c r="H1970" s="26"/>
      <c r="I1970" s="26"/>
      <c r="J1970" s="26"/>
      <c r="K1970" s="26"/>
      <c r="L1970" s="26"/>
      <c r="M1970" s="26"/>
      <c r="N1970" s="26"/>
      <c r="O1970" s="26"/>
      <c r="P1970" s="26"/>
      <c r="Q1970" s="26"/>
      <c r="R1970" s="26"/>
      <c r="S1970" s="26"/>
      <c r="T1970" s="26"/>
      <c r="U1970" s="26"/>
      <c r="V1970" s="26"/>
      <c r="W1970" s="26"/>
      <c r="X1970" s="26"/>
      <c r="Y1970" s="26"/>
      <c r="Z1970" s="26"/>
      <c r="AA1970" s="26"/>
      <c r="AB1970" s="26"/>
      <c r="AC1970" s="26"/>
      <c r="AD1970" s="26"/>
      <c r="AE1970" s="26"/>
      <c r="AF1970" s="26"/>
      <c r="AG1970" s="26"/>
      <c r="AH1970" s="26"/>
      <c r="AI1970" s="26"/>
      <c r="AJ1970" s="26"/>
      <c r="AK1970" s="26"/>
      <c r="AL1970" s="26"/>
      <c r="AM1970" s="26"/>
      <c r="AN1970" s="26"/>
      <c r="AO1970" s="26"/>
      <c r="AP1970" s="26"/>
      <c r="AQ1970" s="26"/>
      <c r="AR1970" s="26"/>
      <c r="AS1970" s="26"/>
      <c r="AT1970" s="26"/>
      <c r="AU1970" s="26"/>
      <c r="AV1970" s="26"/>
      <c r="AW1970" s="26"/>
      <c r="AX1970" s="26"/>
      <c r="AY1970" s="26"/>
      <c r="AZ1970" s="26"/>
      <c r="BA1970" s="26"/>
      <c r="BB1970" s="26"/>
      <c r="BC1970" s="26"/>
      <c r="BD1970" s="26"/>
      <c r="BE1970" s="26"/>
      <c r="BF1970" s="26"/>
      <c r="BG1970" s="26"/>
      <c r="BH1970" s="26"/>
      <c r="BI1970" s="26"/>
      <c r="BJ1970" s="26"/>
      <c r="BK1970" s="26"/>
      <c r="BL1970" s="41"/>
      <c r="BM1970" t="s">
        <v>100</v>
      </c>
    </row>
    <row r="1971" spans="1:65" x14ac:dyDescent="0.2">
      <c r="A1971" s="6"/>
      <c r="B1971" s="40" t="s">
        <v>2</v>
      </c>
      <c r="C1971" s="24" t="s">
        <v>80</v>
      </c>
      <c r="D1971" s="25"/>
      <c r="E1971" s="26"/>
      <c r="F1971" s="26"/>
      <c r="G1971" s="26"/>
      <c r="H1971" s="26"/>
      <c r="I1971" s="26"/>
      <c r="J1971" s="26"/>
      <c r="K1971" s="26"/>
      <c r="L1971" s="26"/>
      <c r="M1971" s="26"/>
      <c r="N1971" s="26"/>
      <c r="O1971" s="26"/>
      <c r="P1971" s="26"/>
      <c r="Q1971" s="26"/>
      <c r="R1971" s="26"/>
      <c r="S1971" s="26"/>
      <c r="T1971" s="26"/>
      <c r="U1971" s="26"/>
      <c r="V1971" s="26"/>
      <c r="W1971" s="26"/>
      <c r="X1971" s="26"/>
      <c r="Y1971" s="26"/>
      <c r="Z1971" s="26"/>
      <c r="AA1971" s="26"/>
      <c r="AB1971" s="26"/>
      <c r="AC1971" s="26"/>
      <c r="AD1971" s="26"/>
      <c r="AE1971" s="26"/>
      <c r="AF1971" s="26"/>
      <c r="AG1971" s="26"/>
      <c r="AH1971" s="26"/>
      <c r="AI1971" s="26"/>
      <c r="AJ1971" s="26"/>
      <c r="AK1971" s="26"/>
      <c r="AL1971" s="26"/>
      <c r="AM1971" s="26"/>
      <c r="AN1971" s="26"/>
      <c r="AO1971" s="26"/>
      <c r="AP1971" s="26"/>
      <c r="AQ1971" s="26"/>
      <c r="AR1971" s="26"/>
      <c r="AS1971" s="26"/>
      <c r="AT1971" s="26"/>
      <c r="AU1971" s="26"/>
      <c r="AV1971" s="26"/>
      <c r="AW1971" s="26"/>
      <c r="AX1971" s="26"/>
      <c r="AY1971" s="26"/>
      <c r="AZ1971" s="26"/>
      <c r="BA1971" s="26"/>
      <c r="BB1971" s="26"/>
      <c r="BC1971" s="26"/>
      <c r="BD1971" s="26"/>
      <c r="BE1971" s="26"/>
      <c r="BF1971" s="26"/>
      <c r="BG1971" s="26"/>
      <c r="BH1971" s="26"/>
      <c r="BI1971" s="26"/>
      <c r="BJ1971" s="26"/>
      <c r="BK1971" s="26"/>
      <c r="BL1971" s="41"/>
      <c r="BM1971" t="s">
        <v>100</v>
      </c>
    </row>
    <row r="1972" spans="1:65" ht="13.5" thickBot="1" x14ac:dyDescent="0.25">
      <c r="A1972" s="6"/>
      <c r="B1972" s="46" t="s">
        <v>2</v>
      </c>
      <c r="C1972" s="24" t="s">
        <v>78</v>
      </c>
      <c r="D1972" s="25"/>
      <c r="E1972" s="26"/>
      <c r="F1972" s="26"/>
      <c r="G1972" s="26"/>
      <c r="H1972" s="26"/>
      <c r="I1972" s="26"/>
      <c r="J1972" s="26"/>
      <c r="K1972" s="26"/>
      <c r="L1972" s="26"/>
      <c r="M1972" s="26"/>
      <c r="N1972" s="26"/>
      <c r="O1972" s="26"/>
      <c r="P1972" s="26"/>
      <c r="Q1972" s="26"/>
      <c r="R1972" s="26"/>
      <c r="S1972" s="26"/>
      <c r="T1972" s="26"/>
      <c r="U1972" s="26"/>
      <c r="V1972" s="26"/>
      <c r="W1972" s="26"/>
      <c r="X1972" s="26"/>
      <c r="Y1972" s="26"/>
      <c r="Z1972" s="26"/>
      <c r="AA1972" s="26"/>
      <c r="AB1972" s="26"/>
      <c r="AC1972" s="26"/>
      <c r="AD1972" s="26"/>
      <c r="AE1972" s="26"/>
      <c r="AF1972" s="26"/>
      <c r="AG1972" s="26"/>
      <c r="AH1972" s="26"/>
      <c r="AI1972" s="26"/>
      <c r="AJ1972" s="26"/>
      <c r="AK1972" s="26"/>
      <c r="AL1972" s="26"/>
      <c r="AM1972" s="26"/>
      <c r="AN1972" s="26"/>
      <c r="AO1972" s="26"/>
      <c r="AP1972" s="26"/>
      <c r="AQ1972" s="26"/>
      <c r="AR1972" s="26"/>
      <c r="AS1972" s="26"/>
      <c r="AT1972" s="26"/>
      <c r="AU1972" s="26"/>
      <c r="AV1972" s="26"/>
      <c r="AW1972" s="26"/>
      <c r="AX1972" s="26"/>
      <c r="AY1972" s="26"/>
      <c r="AZ1972" s="26"/>
      <c r="BA1972" s="26"/>
      <c r="BB1972" s="26"/>
      <c r="BC1972" s="26"/>
      <c r="BD1972" s="26"/>
      <c r="BE1972" s="26"/>
      <c r="BF1972" s="26"/>
      <c r="BG1972" s="26"/>
      <c r="BH1972" s="26"/>
      <c r="BI1972" s="26"/>
      <c r="BJ1972" s="26"/>
      <c r="BK1972" s="26"/>
      <c r="BL1972" s="41"/>
      <c r="BM1972" t="s">
        <v>100</v>
      </c>
    </row>
    <row r="1973" spans="1:65" x14ac:dyDescent="0.2">
      <c r="B1973" s="206" t="s">
        <v>62</v>
      </c>
      <c r="C1973" s="37" t="s">
        <v>6</v>
      </c>
      <c r="D1973" s="38">
        <v>0</v>
      </c>
      <c r="E1973" s="38">
        <v>0</v>
      </c>
      <c r="F1973" s="38">
        <v>0</v>
      </c>
      <c r="G1973" s="38">
        <v>0</v>
      </c>
      <c r="H1973" s="38">
        <v>0</v>
      </c>
      <c r="I1973" s="38">
        <v>1</v>
      </c>
      <c r="J1973" s="38">
        <v>1</v>
      </c>
      <c r="K1973" s="38">
        <v>3</v>
      </c>
      <c r="L1973" s="38">
        <v>5</v>
      </c>
      <c r="M1973" s="38">
        <v>15</v>
      </c>
      <c r="N1973" s="38">
        <v>389</v>
      </c>
      <c r="O1973" s="38">
        <v>988</v>
      </c>
      <c r="P1973" s="38">
        <v>1822</v>
      </c>
      <c r="Q1973" s="38">
        <v>2773</v>
      </c>
      <c r="R1973" s="38">
        <v>3244</v>
      </c>
      <c r="S1973" s="38">
        <v>3130</v>
      </c>
      <c r="T1973" s="38">
        <v>3025</v>
      </c>
      <c r="U1973" s="38">
        <v>3029.8</v>
      </c>
      <c r="V1973" s="38">
        <v>3032.3</v>
      </c>
      <c r="W1973" s="38">
        <v>3039.9</v>
      </c>
      <c r="X1973" s="38">
        <v>3255.5833333333335</v>
      </c>
      <c r="Y1973" s="38">
        <v>3471.2666666666669</v>
      </c>
      <c r="Z1973" s="38">
        <v>3686.9500000000003</v>
      </c>
      <c r="AA1973" s="38">
        <v>3902.6333333333337</v>
      </c>
      <c r="AB1973" s="38">
        <v>4118.3166666666666</v>
      </c>
      <c r="AC1973" s="38">
        <v>4334</v>
      </c>
      <c r="AD1973" s="38">
        <v>4518.2</v>
      </c>
      <c r="AE1973" s="38">
        <v>4702.3999999999996</v>
      </c>
      <c r="AF1973" s="38">
        <v>4886.5999999999995</v>
      </c>
      <c r="AG1973" s="38">
        <v>5070.7999999999993</v>
      </c>
      <c r="AH1973" s="38">
        <v>5254.9999999999991</v>
      </c>
      <c r="AI1973" s="38">
        <v>5254.9999999999991</v>
      </c>
      <c r="AJ1973" s="38">
        <v>5254.9999999999991</v>
      </c>
      <c r="AK1973" s="38">
        <v>5254.9999999999991</v>
      </c>
      <c r="AL1973" s="38">
        <v>5254.9999999999991</v>
      </c>
      <c r="AM1973" s="38">
        <v>5254.9999999999991</v>
      </c>
      <c r="AN1973" s="38">
        <v>5254.9999999999991</v>
      </c>
      <c r="AO1973" s="38">
        <v>5254.9999999999991</v>
      </c>
      <c r="AP1973" s="38">
        <v>5254.9999999999991</v>
      </c>
      <c r="AQ1973" s="38">
        <v>5254.9999999999991</v>
      </c>
      <c r="AR1973" s="38">
        <v>5254.9999999999991</v>
      </c>
      <c r="AS1973" s="38">
        <v>5254.9999999999991</v>
      </c>
      <c r="AT1973" s="38">
        <v>5254.9999999999991</v>
      </c>
      <c r="AU1973" s="38">
        <v>5254.9999999999991</v>
      </c>
      <c r="AV1973" s="38">
        <v>5254.9999999999991</v>
      </c>
      <c r="AW1973" s="38">
        <v>5254.9999999999991</v>
      </c>
      <c r="AX1973" s="38">
        <v>5254.9999999999991</v>
      </c>
      <c r="AY1973" s="38">
        <v>5254.9999999999991</v>
      </c>
      <c r="AZ1973" s="38">
        <v>5254.9999999999991</v>
      </c>
      <c r="BA1973" s="38">
        <v>5254.9999999999991</v>
      </c>
      <c r="BB1973" s="38">
        <v>5254.9999999999991</v>
      </c>
      <c r="BC1973" s="38">
        <v>5254.9999999999991</v>
      </c>
      <c r="BD1973" s="38">
        <v>5254.9999999999991</v>
      </c>
      <c r="BE1973" s="38">
        <v>5254.9999999999991</v>
      </c>
      <c r="BF1973" s="38">
        <v>5254.9999999999991</v>
      </c>
      <c r="BG1973" s="38">
        <v>5254.9999999999991</v>
      </c>
      <c r="BH1973" s="38">
        <v>5254.9999999999991</v>
      </c>
      <c r="BI1973" s="38">
        <v>5254.9999999999991</v>
      </c>
      <c r="BJ1973" s="38">
        <v>5254.9999999999991</v>
      </c>
      <c r="BK1973" s="38">
        <v>5254.9999999999991</v>
      </c>
      <c r="BL1973" s="39">
        <v>5254.9999999999991</v>
      </c>
      <c r="BM1973" t="s">
        <v>100</v>
      </c>
    </row>
    <row r="1974" spans="1:65" x14ac:dyDescent="0.2">
      <c r="A1974" s="6"/>
      <c r="B1974" s="40" t="s">
        <v>62</v>
      </c>
      <c r="C1974" s="24" t="s">
        <v>74</v>
      </c>
      <c r="D1974" s="35">
        <v>0</v>
      </c>
      <c r="E1974" s="29">
        <v>0</v>
      </c>
      <c r="F1974" s="29">
        <v>0</v>
      </c>
      <c r="G1974" s="29">
        <v>0</v>
      </c>
      <c r="H1974" s="29">
        <v>0</v>
      </c>
      <c r="I1974" s="29">
        <v>1</v>
      </c>
      <c r="J1974" s="29">
        <v>1</v>
      </c>
      <c r="K1974" s="29">
        <v>3</v>
      </c>
      <c r="L1974" s="29">
        <v>5</v>
      </c>
      <c r="M1974" s="29">
        <v>15</v>
      </c>
      <c r="N1974" s="29">
        <v>389</v>
      </c>
      <c r="O1974" s="29">
        <v>988</v>
      </c>
      <c r="P1974" s="29">
        <v>1822</v>
      </c>
      <c r="Q1974" s="29">
        <v>2773</v>
      </c>
      <c r="R1974" s="29">
        <v>3244</v>
      </c>
      <c r="S1974" s="29">
        <v>3130</v>
      </c>
      <c r="T1974" s="29">
        <v>3025</v>
      </c>
      <c r="U1974" s="29">
        <v>3029.8</v>
      </c>
      <c r="V1974" s="29">
        <v>3032.3</v>
      </c>
      <c r="W1974" s="29">
        <v>3039.9</v>
      </c>
      <c r="X1974" s="26">
        <v>2953</v>
      </c>
      <c r="Y1974" s="26">
        <v>0</v>
      </c>
      <c r="Z1974" s="26">
        <v>0</v>
      </c>
      <c r="AA1974" s="26">
        <v>0</v>
      </c>
      <c r="AB1974" s="26">
        <v>0</v>
      </c>
      <c r="AC1974" s="26">
        <v>4334</v>
      </c>
      <c r="AD1974" s="26">
        <v>0</v>
      </c>
      <c r="AE1974" s="26">
        <v>0</v>
      </c>
      <c r="AF1974" s="26">
        <v>0</v>
      </c>
      <c r="AG1974" s="26">
        <v>0</v>
      </c>
      <c r="AH1974" s="26">
        <v>5255</v>
      </c>
      <c r="AI1974" s="26"/>
      <c r="AJ1974" s="26"/>
      <c r="AK1974" s="26"/>
      <c r="AL1974" s="26"/>
      <c r="AM1974" s="26"/>
      <c r="AN1974" s="26"/>
      <c r="AO1974" s="26"/>
      <c r="AP1974" s="26"/>
      <c r="AQ1974" s="26"/>
      <c r="AR1974" s="26"/>
      <c r="AS1974" s="26"/>
      <c r="AT1974" s="26"/>
      <c r="AU1974" s="26"/>
      <c r="AV1974" s="26"/>
      <c r="AW1974" s="26"/>
      <c r="AX1974" s="26"/>
      <c r="AY1974" s="26"/>
      <c r="AZ1974" s="26"/>
      <c r="BA1974" s="26"/>
      <c r="BB1974" s="26"/>
      <c r="BC1974" s="26"/>
      <c r="BD1974" s="26"/>
      <c r="BE1974" s="26"/>
      <c r="BF1974" s="26"/>
      <c r="BG1974" s="26"/>
      <c r="BH1974" s="26"/>
      <c r="BI1974" s="26"/>
      <c r="BJ1974" s="26"/>
      <c r="BK1974" s="26"/>
      <c r="BL1974" s="41"/>
      <c r="BM1974" t="s">
        <v>100</v>
      </c>
    </row>
    <row r="1975" spans="1:65" x14ac:dyDescent="0.2">
      <c r="A1975" s="6"/>
      <c r="B1975" s="40" t="s">
        <v>62</v>
      </c>
      <c r="C1975" s="24" t="s">
        <v>83</v>
      </c>
      <c r="D1975" s="25"/>
      <c r="E1975" s="26"/>
      <c r="F1975" s="26"/>
      <c r="G1975" s="26"/>
      <c r="H1975" s="26"/>
      <c r="I1975" s="26"/>
      <c r="J1975" s="26"/>
      <c r="K1975" s="26"/>
      <c r="L1975" s="26"/>
      <c r="M1975" s="26"/>
      <c r="N1975" s="26"/>
      <c r="O1975" s="26"/>
      <c r="P1975" s="26"/>
      <c r="Q1975" s="26"/>
      <c r="R1975" s="26"/>
      <c r="S1975" s="26"/>
      <c r="T1975" s="26"/>
      <c r="U1975" s="26"/>
      <c r="V1975" s="26"/>
      <c r="W1975" s="30"/>
      <c r="X1975" s="30">
        <v>215.68333333333331</v>
      </c>
      <c r="Y1975" s="30">
        <v>215.68333333333331</v>
      </c>
      <c r="Z1975" s="30">
        <v>215.68333333333331</v>
      </c>
      <c r="AA1975" s="30">
        <v>215.68333333333331</v>
      </c>
      <c r="AB1975" s="30">
        <v>215.68333333333331</v>
      </c>
      <c r="AC1975" s="30">
        <v>215.68333333333331</v>
      </c>
      <c r="AD1975" s="30">
        <v>184.2</v>
      </c>
      <c r="AE1975" s="30">
        <v>184.2</v>
      </c>
      <c r="AF1975" s="30">
        <v>184.2</v>
      </c>
      <c r="AG1975" s="30">
        <v>184.2</v>
      </c>
      <c r="AH1975" s="30">
        <v>184.2</v>
      </c>
      <c r="AI1975" s="44"/>
      <c r="AJ1975" s="44"/>
      <c r="AK1975" s="44"/>
      <c r="AL1975" s="44"/>
      <c r="AM1975" s="44"/>
      <c r="AN1975" s="44"/>
      <c r="AO1975" s="44"/>
      <c r="AP1975" s="44"/>
      <c r="AQ1975" s="44"/>
      <c r="AR1975" s="44"/>
      <c r="AS1975" s="44"/>
      <c r="AT1975" s="44"/>
      <c r="AU1975" s="44"/>
      <c r="AV1975" s="44"/>
      <c r="AW1975" s="44"/>
      <c r="AX1975" s="44"/>
      <c r="AY1975" s="44"/>
      <c r="AZ1975" s="44"/>
      <c r="BA1975" s="44"/>
      <c r="BB1975" s="44"/>
      <c r="BC1975" s="30"/>
      <c r="BD1975" s="30"/>
      <c r="BE1975" s="30"/>
      <c r="BF1975" s="30"/>
      <c r="BG1975" s="30"/>
      <c r="BH1975" s="30"/>
      <c r="BI1975" s="30"/>
      <c r="BJ1975" s="30"/>
      <c r="BK1975" s="30"/>
      <c r="BL1975" s="43"/>
      <c r="BM1975" t="s">
        <v>100</v>
      </c>
    </row>
    <row r="1976" spans="1:65" x14ac:dyDescent="0.2">
      <c r="A1976" s="6"/>
      <c r="B1976" s="40" t="s">
        <v>62</v>
      </c>
      <c r="C1976" s="24" t="s">
        <v>75</v>
      </c>
      <c r="D1976" s="25"/>
      <c r="E1976" s="26"/>
      <c r="F1976" s="26"/>
      <c r="G1976" s="26"/>
      <c r="H1976" s="26"/>
      <c r="I1976" s="26"/>
      <c r="J1976" s="26"/>
      <c r="K1976" s="26"/>
      <c r="L1976" s="26"/>
      <c r="M1976" s="26"/>
      <c r="N1976" s="26"/>
      <c r="O1976" s="26"/>
      <c r="P1976" s="26"/>
      <c r="Q1976" s="26"/>
      <c r="R1976" s="26"/>
      <c r="S1976" s="26"/>
      <c r="T1976" s="26"/>
      <c r="U1976" s="26"/>
      <c r="V1976" s="26"/>
      <c r="W1976" s="26"/>
      <c r="X1976" s="26"/>
      <c r="Y1976" s="26"/>
      <c r="Z1976" s="26"/>
      <c r="AA1976" s="26"/>
      <c r="AB1976" s="26"/>
      <c r="AC1976" s="26"/>
      <c r="AD1976" s="26"/>
      <c r="AE1976" s="26"/>
      <c r="AF1976" s="26"/>
      <c r="AG1976" s="26"/>
      <c r="AH1976" s="26"/>
      <c r="AI1976" s="26"/>
      <c r="AJ1976" s="26"/>
      <c r="AK1976" s="26"/>
      <c r="AL1976" s="26"/>
      <c r="AM1976" s="26"/>
      <c r="AN1976" s="26"/>
      <c r="AO1976" s="26"/>
      <c r="AP1976" s="26"/>
      <c r="AQ1976" s="26"/>
      <c r="AR1976" s="26"/>
      <c r="AS1976" s="26"/>
      <c r="AT1976" s="26"/>
      <c r="AU1976" s="26"/>
      <c r="AV1976" s="26"/>
      <c r="AW1976" s="26"/>
      <c r="AX1976" s="26"/>
      <c r="AY1976" s="26"/>
      <c r="AZ1976" s="26"/>
      <c r="BA1976" s="26"/>
      <c r="BB1976" s="26"/>
      <c r="BC1976" s="26"/>
      <c r="BD1976" s="26"/>
      <c r="BE1976" s="26"/>
      <c r="BF1976" s="26"/>
      <c r="BG1976" s="26"/>
      <c r="BH1976" s="26"/>
      <c r="BI1976" s="26"/>
      <c r="BJ1976" s="26"/>
      <c r="BK1976" s="26"/>
      <c r="BL1976" s="41"/>
      <c r="BM1976" t="s">
        <v>100</v>
      </c>
    </row>
    <row r="1977" spans="1:65" x14ac:dyDescent="0.2">
      <c r="A1977" s="6"/>
      <c r="B1977" s="40" t="s">
        <v>62</v>
      </c>
      <c r="C1977" s="24" t="s">
        <v>79</v>
      </c>
      <c r="D1977" s="25"/>
      <c r="E1977" s="26"/>
      <c r="F1977" s="26"/>
      <c r="G1977" s="26"/>
      <c r="H1977" s="26"/>
      <c r="I1977" s="26"/>
      <c r="J1977" s="26"/>
      <c r="K1977" s="26"/>
      <c r="L1977" s="26"/>
      <c r="M1977" s="26"/>
      <c r="N1977" s="26"/>
      <c r="O1977" s="26"/>
      <c r="P1977" s="26"/>
      <c r="Q1977" s="26"/>
      <c r="R1977" s="26"/>
      <c r="S1977" s="26"/>
      <c r="T1977" s="26"/>
      <c r="U1977" s="26"/>
      <c r="V1977" s="26"/>
      <c r="W1977" s="26"/>
      <c r="X1977" s="26"/>
      <c r="Y1977" s="26"/>
      <c r="Z1977" s="26"/>
      <c r="AA1977" s="26"/>
      <c r="AB1977" s="26"/>
      <c r="AC1977" s="26"/>
      <c r="AD1977" s="26"/>
      <c r="AE1977" s="26"/>
      <c r="AF1977" s="26"/>
      <c r="AG1977" s="26"/>
      <c r="AH1977" s="26"/>
      <c r="AI1977" s="26"/>
      <c r="AJ1977" s="26"/>
      <c r="AK1977" s="26"/>
      <c r="AL1977" s="26"/>
      <c r="AM1977" s="26"/>
      <c r="AN1977" s="26"/>
      <c r="AO1977" s="26"/>
      <c r="AP1977" s="26"/>
      <c r="AQ1977" s="26"/>
      <c r="AR1977" s="26"/>
      <c r="AS1977" s="26"/>
      <c r="AT1977" s="26"/>
      <c r="AU1977" s="26"/>
      <c r="AV1977" s="26"/>
      <c r="AW1977" s="26"/>
      <c r="AX1977" s="26"/>
      <c r="AY1977" s="26"/>
      <c r="AZ1977" s="26"/>
      <c r="BA1977" s="26"/>
      <c r="BB1977" s="26"/>
      <c r="BC1977" s="26"/>
      <c r="BD1977" s="26"/>
      <c r="BE1977" s="26"/>
      <c r="BF1977" s="26"/>
      <c r="BG1977" s="26"/>
      <c r="BH1977" s="26"/>
      <c r="BI1977" s="26"/>
      <c r="BJ1977" s="26"/>
      <c r="BK1977" s="26"/>
      <c r="BL1977" s="41"/>
      <c r="BM1977" t="s">
        <v>100</v>
      </c>
    </row>
    <row r="1978" spans="1:65" x14ac:dyDescent="0.2">
      <c r="A1978" s="6"/>
      <c r="B1978" s="40" t="s">
        <v>62</v>
      </c>
      <c r="C1978" s="24" t="s">
        <v>240</v>
      </c>
      <c r="D1978" s="25"/>
      <c r="E1978" s="26"/>
      <c r="F1978" s="26"/>
      <c r="G1978" s="26"/>
      <c r="H1978" s="26"/>
      <c r="I1978" s="26"/>
      <c r="J1978" s="26"/>
      <c r="K1978" s="26"/>
      <c r="L1978" s="26"/>
      <c r="M1978" s="26"/>
      <c r="N1978" s="26"/>
      <c r="O1978" s="26"/>
      <c r="P1978" s="26"/>
      <c r="Q1978" s="26"/>
      <c r="R1978" s="26"/>
      <c r="S1978" s="26"/>
      <c r="T1978" s="26"/>
      <c r="U1978" s="26"/>
      <c r="V1978" s="26"/>
      <c r="W1978" s="33">
        <v>0</v>
      </c>
      <c r="X1978" s="33">
        <v>0</v>
      </c>
      <c r="Y1978" s="33">
        <v>0</v>
      </c>
      <c r="Z1978" s="33">
        <v>0</v>
      </c>
      <c r="AA1978" s="33">
        <v>0</v>
      </c>
      <c r="AB1978" s="33">
        <v>0</v>
      </c>
      <c r="AC1978" s="33">
        <v>0</v>
      </c>
      <c r="AD1978" s="33">
        <v>0</v>
      </c>
      <c r="AE1978" s="33">
        <v>0</v>
      </c>
      <c r="AF1978" s="33">
        <v>0</v>
      </c>
      <c r="AG1978" s="33">
        <v>0</v>
      </c>
      <c r="AH1978" s="33">
        <v>0</v>
      </c>
      <c r="AI1978" s="26"/>
      <c r="AJ1978" s="26"/>
      <c r="AK1978" s="26"/>
      <c r="AL1978" s="26"/>
      <c r="AM1978" s="26"/>
      <c r="AN1978" s="26"/>
      <c r="AO1978" s="26"/>
      <c r="AP1978" s="26"/>
      <c r="AQ1978" s="26"/>
      <c r="AR1978" s="26"/>
      <c r="AS1978" s="26"/>
      <c r="AT1978" s="26"/>
      <c r="AU1978" s="26"/>
      <c r="AV1978" s="26"/>
      <c r="AW1978" s="26"/>
      <c r="AX1978" s="26"/>
      <c r="AY1978" s="26"/>
      <c r="AZ1978" s="26"/>
      <c r="BA1978" s="26"/>
      <c r="BB1978" s="26"/>
      <c r="BC1978" s="26"/>
      <c r="BD1978" s="26"/>
      <c r="BE1978" s="26"/>
      <c r="BF1978" s="26"/>
      <c r="BG1978" s="26"/>
      <c r="BH1978" s="26"/>
      <c r="BI1978" s="26"/>
      <c r="BJ1978" s="26"/>
      <c r="BK1978" s="26"/>
      <c r="BL1978" s="41"/>
      <c r="BM1978" t="s">
        <v>100</v>
      </c>
    </row>
    <row r="1979" spans="1:65" x14ac:dyDescent="0.2">
      <c r="A1979" s="6"/>
      <c r="B1979" s="40" t="s">
        <v>62</v>
      </c>
      <c r="C1979" s="24" t="s">
        <v>78</v>
      </c>
      <c r="D1979" s="25"/>
      <c r="E1979" s="26"/>
      <c r="F1979" s="26"/>
      <c r="G1979" s="26"/>
      <c r="H1979" s="26"/>
      <c r="I1979" s="26"/>
      <c r="J1979" s="26"/>
      <c r="K1979" s="26"/>
      <c r="L1979" s="26"/>
      <c r="M1979" s="26"/>
      <c r="N1979" s="26"/>
      <c r="O1979" s="26"/>
      <c r="P1979" s="26"/>
      <c r="Q1979" s="26"/>
      <c r="R1979" s="26"/>
      <c r="S1979" s="26"/>
      <c r="T1979" s="26"/>
      <c r="U1979" s="26"/>
      <c r="V1979" s="26"/>
      <c r="W1979" s="26"/>
      <c r="X1979" s="26"/>
      <c r="Y1979" s="26"/>
      <c r="Z1979" s="26"/>
      <c r="AA1979" s="26"/>
      <c r="AB1979" s="26"/>
      <c r="AC1979" s="26"/>
      <c r="AD1979" s="26"/>
      <c r="AE1979" s="26"/>
      <c r="AF1979" s="26"/>
      <c r="AG1979" s="26"/>
      <c r="AH1979" s="26"/>
      <c r="AI1979" s="26"/>
      <c r="AJ1979" s="26"/>
      <c r="AK1979" s="26"/>
      <c r="AL1979" s="26"/>
      <c r="AM1979" s="26"/>
      <c r="AN1979" s="26"/>
      <c r="AO1979" s="26"/>
      <c r="AP1979" s="26"/>
      <c r="AQ1979" s="26"/>
      <c r="AR1979" s="26"/>
      <c r="AS1979" s="26"/>
      <c r="AT1979" s="26"/>
      <c r="AU1979" s="26"/>
      <c r="AV1979" s="26"/>
      <c r="AW1979" s="26"/>
      <c r="AX1979" s="26"/>
      <c r="AY1979" s="26"/>
      <c r="AZ1979" s="26"/>
      <c r="BA1979" s="26"/>
      <c r="BB1979" s="26"/>
      <c r="BC1979" s="26"/>
      <c r="BD1979" s="26"/>
      <c r="BE1979" s="26"/>
      <c r="BF1979" s="26"/>
      <c r="BG1979" s="26"/>
      <c r="BH1979" s="26"/>
      <c r="BI1979" s="26"/>
      <c r="BJ1979" s="26"/>
      <c r="BK1979" s="26"/>
      <c r="BL1979" s="41"/>
      <c r="BM1979" t="s">
        <v>100</v>
      </c>
    </row>
    <row r="1980" spans="1:65" x14ac:dyDescent="0.2">
      <c r="A1980" s="6"/>
      <c r="B1980" s="40" t="s">
        <v>62</v>
      </c>
      <c r="C1980" s="31" t="s">
        <v>1</v>
      </c>
      <c r="D1980" s="27">
        <v>0</v>
      </c>
      <c r="E1980" s="28">
        <v>0</v>
      </c>
      <c r="F1980" s="28">
        <v>0</v>
      </c>
      <c r="G1980" s="28">
        <v>0</v>
      </c>
      <c r="H1980" s="28">
        <v>0</v>
      </c>
      <c r="I1980" s="28">
        <v>0</v>
      </c>
      <c r="J1980" s="28">
        <v>0</v>
      </c>
      <c r="K1980" s="28">
        <v>0</v>
      </c>
      <c r="L1980" s="28">
        <v>0</v>
      </c>
      <c r="M1980" s="28">
        <v>0</v>
      </c>
      <c r="N1980" s="28">
        <v>0</v>
      </c>
      <c r="O1980" s="28">
        <v>0</v>
      </c>
      <c r="P1980" s="28">
        <v>0</v>
      </c>
      <c r="Q1980" s="28">
        <v>0</v>
      </c>
      <c r="R1980" s="28">
        <v>0</v>
      </c>
      <c r="S1980" s="28">
        <v>0</v>
      </c>
      <c r="T1980" s="28">
        <v>0</v>
      </c>
      <c r="U1980" s="28">
        <v>0</v>
      </c>
      <c r="V1980" s="28">
        <v>0</v>
      </c>
      <c r="W1980" s="28">
        <v>0</v>
      </c>
      <c r="X1980" s="28">
        <v>0</v>
      </c>
      <c r="Y1980" s="28">
        <v>0</v>
      </c>
      <c r="Z1980" s="28">
        <v>0</v>
      </c>
      <c r="AA1980" s="28">
        <v>0</v>
      </c>
      <c r="AB1980" s="28">
        <v>0</v>
      </c>
      <c r="AC1980" s="28">
        <v>0</v>
      </c>
      <c r="AD1980" s="28">
        <v>0</v>
      </c>
      <c r="AE1980" s="28">
        <v>0</v>
      </c>
      <c r="AF1980" s="28">
        <v>0</v>
      </c>
      <c r="AG1980" s="28">
        <v>0</v>
      </c>
      <c r="AH1980" s="28">
        <v>0</v>
      </c>
      <c r="AI1980" s="28">
        <v>0</v>
      </c>
      <c r="AJ1980" s="28">
        <v>0</v>
      </c>
      <c r="AK1980" s="28">
        <v>0</v>
      </c>
      <c r="AL1980" s="28">
        <v>0</v>
      </c>
      <c r="AM1980" s="28">
        <v>0</v>
      </c>
      <c r="AN1980" s="28">
        <v>0</v>
      </c>
      <c r="AO1980" s="28">
        <v>0</v>
      </c>
      <c r="AP1980" s="28">
        <v>0</v>
      </c>
      <c r="AQ1980" s="28">
        <v>0</v>
      </c>
      <c r="AR1980" s="28">
        <v>0</v>
      </c>
      <c r="AS1980" s="28">
        <v>0</v>
      </c>
      <c r="AT1980" s="28">
        <v>0</v>
      </c>
      <c r="AU1980" s="28">
        <v>0</v>
      </c>
      <c r="AV1980" s="28">
        <v>0</v>
      </c>
      <c r="AW1980" s="28">
        <v>0</v>
      </c>
      <c r="AX1980" s="28">
        <v>0</v>
      </c>
      <c r="AY1980" s="28">
        <v>0</v>
      </c>
      <c r="AZ1980" s="28">
        <v>0</v>
      </c>
      <c r="BA1980" s="28">
        <v>0</v>
      </c>
      <c r="BB1980" s="28">
        <v>0</v>
      </c>
      <c r="BC1980" s="28">
        <v>0</v>
      </c>
      <c r="BD1980" s="28">
        <v>0</v>
      </c>
      <c r="BE1980" s="28">
        <v>0</v>
      </c>
      <c r="BF1980" s="28">
        <v>0</v>
      </c>
      <c r="BG1980" s="28">
        <v>0</v>
      </c>
      <c r="BH1980" s="28">
        <v>0</v>
      </c>
      <c r="BI1980" s="28">
        <v>0</v>
      </c>
      <c r="BJ1980" s="28">
        <v>0</v>
      </c>
      <c r="BK1980" s="28">
        <v>0</v>
      </c>
      <c r="BL1980" s="42">
        <v>0</v>
      </c>
      <c r="BM1980" t="s">
        <v>100</v>
      </c>
    </row>
    <row r="1981" spans="1:65" x14ac:dyDescent="0.2">
      <c r="A1981" s="6"/>
      <c r="B1981" s="40" t="s">
        <v>62</v>
      </c>
      <c r="C1981" s="24" t="s">
        <v>74</v>
      </c>
      <c r="D1981" s="35">
        <v>0</v>
      </c>
      <c r="E1981" s="29">
        <v>0</v>
      </c>
      <c r="F1981" s="29">
        <v>0</v>
      </c>
      <c r="G1981" s="29">
        <v>0</v>
      </c>
      <c r="H1981" s="29">
        <v>0</v>
      </c>
      <c r="I1981" s="29">
        <v>0</v>
      </c>
      <c r="J1981" s="29">
        <v>0</v>
      </c>
      <c r="K1981" s="29">
        <v>0</v>
      </c>
      <c r="L1981" s="29">
        <v>0</v>
      </c>
      <c r="M1981" s="29">
        <v>0</v>
      </c>
      <c r="N1981" s="29">
        <v>0</v>
      </c>
      <c r="O1981" s="29">
        <v>0</v>
      </c>
      <c r="P1981" s="29">
        <v>0</v>
      </c>
      <c r="Q1981" s="29">
        <v>0</v>
      </c>
      <c r="R1981" s="29">
        <v>0</v>
      </c>
      <c r="S1981" s="29">
        <v>0</v>
      </c>
      <c r="T1981" s="29">
        <v>0</v>
      </c>
      <c r="U1981" s="29">
        <v>0</v>
      </c>
      <c r="V1981" s="29">
        <v>0</v>
      </c>
      <c r="W1981" s="29">
        <v>0</v>
      </c>
      <c r="X1981" s="26">
        <v>0</v>
      </c>
      <c r="Y1981" s="26">
        <v>0</v>
      </c>
      <c r="Z1981" s="26">
        <v>0</v>
      </c>
      <c r="AA1981" s="26">
        <v>0</v>
      </c>
      <c r="AB1981" s="26">
        <v>0</v>
      </c>
      <c r="AC1981" s="26">
        <v>0</v>
      </c>
      <c r="AD1981" s="26">
        <v>0</v>
      </c>
      <c r="AE1981" s="26">
        <v>0</v>
      </c>
      <c r="AF1981" s="26">
        <v>0</v>
      </c>
      <c r="AG1981" s="26">
        <v>0</v>
      </c>
      <c r="AH1981" s="26">
        <v>0</v>
      </c>
      <c r="AI1981" s="26"/>
      <c r="AJ1981" s="26"/>
      <c r="AK1981" s="26"/>
      <c r="AL1981" s="26"/>
      <c r="AM1981" s="26"/>
      <c r="AN1981" s="26"/>
      <c r="AO1981" s="26"/>
      <c r="AP1981" s="26"/>
      <c r="AQ1981" s="26"/>
      <c r="AR1981" s="26"/>
      <c r="AS1981" s="26"/>
      <c r="AT1981" s="26"/>
      <c r="AU1981" s="26"/>
      <c r="AV1981" s="26"/>
      <c r="AW1981" s="26"/>
      <c r="AX1981" s="26"/>
      <c r="AY1981" s="26"/>
      <c r="AZ1981" s="26"/>
      <c r="BA1981" s="26"/>
      <c r="BB1981" s="26"/>
      <c r="BC1981" s="26"/>
      <c r="BD1981" s="26"/>
      <c r="BE1981" s="26"/>
      <c r="BF1981" s="26"/>
      <c r="BG1981" s="26"/>
      <c r="BH1981" s="26"/>
      <c r="BI1981" s="26"/>
      <c r="BJ1981" s="26"/>
      <c r="BK1981" s="26"/>
      <c r="BL1981" s="41"/>
      <c r="BM1981" t="s">
        <v>100</v>
      </c>
    </row>
    <row r="1982" spans="1:65" x14ac:dyDescent="0.2">
      <c r="A1982" s="6"/>
      <c r="B1982" s="40" t="s">
        <v>62</v>
      </c>
      <c r="C1982" s="24" t="s">
        <v>83</v>
      </c>
      <c r="D1982" s="25"/>
      <c r="E1982" s="26"/>
      <c r="F1982" s="26"/>
      <c r="G1982" s="26"/>
      <c r="H1982" s="26"/>
      <c r="I1982" s="26"/>
      <c r="J1982" s="26"/>
      <c r="K1982" s="26"/>
      <c r="L1982" s="26"/>
      <c r="M1982" s="26"/>
      <c r="N1982" s="26"/>
      <c r="O1982" s="26"/>
      <c r="P1982" s="26"/>
      <c r="Q1982" s="26"/>
      <c r="R1982" s="26"/>
      <c r="S1982" s="26"/>
      <c r="T1982" s="26"/>
      <c r="U1982" s="26"/>
      <c r="V1982" s="26"/>
      <c r="W1982" s="30"/>
      <c r="X1982" s="30"/>
      <c r="Y1982" s="30"/>
      <c r="Z1982" s="30"/>
      <c r="AA1982" s="30"/>
      <c r="AB1982" s="30"/>
      <c r="AC1982" s="30"/>
      <c r="AD1982" s="30"/>
      <c r="AE1982" s="30"/>
      <c r="AF1982" s="30"/>
      <c r="AG1982" s="30"/>
      <c r="AH1982" s="30"/>
      <c r="AI1982" s="30"/>
      <c r="AJ1982" s="30"/>
      <c r="AK1982" s="30"/>
      <c r="AL1982" s="30"/>
      <c r="AM1982" s="30"/>
      <c r="AN1982" s="30"/>
      <c r="AO1982" s="30"/>
      <c r="AP1982" s="30"/>
      <c r="AQ1982" s="30"/>
      <c r="AR1982" s="30"/>
      <c r="AS1982" s="30"/>
      <c r="AT1982" s="30"/>
      <c r="AU1982" s="30"/>
      <c r="AV1982" s="30"/>
      <c r="AW1982" s="30"/>
      <c r="AX1982" s="30"/>
      <c r="AY1982" s="30"/>
      <c r="AZ1982" s="30"/>
      <c r="BA1982" s="30"/>
      <c r="BB1982" s="30"/>
      <c r="BC1982" s="30"/>
      <c r="BD1982" s="30"/>
      <c r="BE1982" s="30"/>
      <c r="BF1982" s="30"/>
      <c r="BG1982" s="30"/>
      <c r="BH1982" s="30"/>
      <c r="BI1982" s="30"/>
      <c r="BJ1982" s="30"/>
      <c r="BK1982" s="30"/>
      <c r="BL1982" s="43"/>
      <c r="BM1982" t="s">
        <v>100</v>
      </c>
    </row>
    <row r="1983" spans="1:65" x14ac:dyDescent="0.2">
      <c r="A1983" s="6"/>
      <c r="B1983" s="40" t="s">
        <v>62</v>
      </c>
      <c r="C1983" s="24" t="s">
        <v>75</v>
      </c>
      <c r="D1983" s="25"/>
      <c r="E1983" s="26"/>
      <c r="F1983" s="26"/>
      <c r="G1983" s="26"/>
      <c r="H1983" s="26"/>
      <c r="I1983" s="26"/>
      <c r="J1983" s="26"/>
      <c r="K1983" s="26"/>
      <c r="L1983" s="26"/>
      <c r="M1983" s="26"/>
      <c r="N1983" s="26"/>
      <c r="O1983" s="26"/>
      <c r="P1983" s="26"/>
      <c r="Q1983" s="26"/>
      <c r="R1983" s="26"/>
      <c r="S1983" s="26"/>
      <c r="T1983" s="26"/>
      <c r="U1983" s="26"/>
      <c r="V1983" s="26"/>
      <c r="W1983" s="26"/>
      <c r="X1983" s="26"/>
      <c r="Y1983" s="26"/>
      <c r="Z1983" s="26"/>
      <c r="AA1983" s="26"/>
      <c r="AB1983" s="26"/>
      <c r="AC1983" s="26"/>
      <c r="AD1983" s="26"/>
      <c r="AE1983" s="26"/>
      <c r="AF1983" s="26"/>
      <c r="AG1983" s="26"/>
      <c r="AH1983" s="26"/>
      <c r="AI1983" s="26"/>
      <c r="AJ1983" s="26"/>
      <c r="AK1983" s="26"/>
      <c r="AL1983" s="26"/>
      <c r="AM1983" s="26"/>
      <c r="AN1983" s="26"/>
      <c r="AO1983" s="26"/>
      <c r="AP1983" s="26"/>
      <c r="AQ1983" s="26"/>
      <c r="AR1983" s="26"/>
      <c r="AS1983" s="26"/>
      <c r="AT1983" s="26"/>
      <c r="AU1983" s="26"/>
      <c r="AV1983" s="26"/>
      <c r="AW1983" s="26"/>
      <c r="AX1983" s="26"/>
      <c r="AY1983" s="26"/>
      <c r="AZ1983" s="26"/>
      <c r="BA1983" s="26"/>
      <c r="BB1983" s="26"/>
      <c r="BC1983" s="26"/>
      <c r="BD1983" s="26"/>
      <c r="BE1983" s="26"/>
      <c r="BF1983" s="26"/>
      <c r="BG1983" s="26"/>
      <c r="BH1983" s="26"/>
      <c r="BI1983" s="26"/>
      <c r="BJ1983" s="26"/>
      <c r="BK1983" s="26"/>
      <c r="BL1983" s="41"/>
      <c r="BM1983" t="s">
        <v>100</v>
      </c>
    </row>
    <row r="1984" spans="1:65" x14ac:dyDescent="0.2">
      <c r="A1984" s="6"/>
      <c r="B1984" s="40" t="s">
        <v>62</v>
      </c>
      <c r="C1984" s="24" t="s">
        <v>79</v>
      </c>
      <c r="D1984" s="25"/>
      <c r="E1984" s="26"/>
      <c r="F1984" s="26"/>
      <c r="G1984" s="26"/>
      <c r="H1984" s="26"/>
      <c r="I1984" s="26"/>
      <c r="J1984" s="26"/>
      <c r="K1984" s="26"/>
      <c r="L1984" s="26"/>
      <c r="M1984" s="26"/>
      <c r="N1984" s="26"/>
      <c r="O1984" s="26"/>
      <c r="P1984" s="26"/>
      <c r="Q1984" s="26"/>
      <c r="R1984" s="26"/>
      <c r="S1984" s="26"/>
      <c r="T1984" s="26"/>
      <c r="U1984" s="26"/>
      <c r="V1984" s="26"/>
      <c r="W1984" s="26"/>
      <c r="X1984" s="26"/>
      <c r="Y1984" s="26"/>
      <c r="Z1984" s="26"/>
      <c r="AA1984" s="26"/>
      <c r="AB1984" s="26"/>
      <c r="AC1984" s="26"/>
      <c r="AD1984" s="26"/>
      <c r="AE1984" s="26"/>
      <c r="AF1984" s="26"/>
      <c r="AG1984" s="26"/>
      <c r="AH1984" s="26"/>
      <c r="AI1984" s="26"/>
      <c r="AJ1984" s="26"/>
      <c r="AK1984" s="26"/>
      <c r="AL1984" s="26"/>
      <c r="AM1984" s="26"/>
      <c r="AN1984" s="26"/>
      <c r="AO1984" s="26"/>
      <c r="AP1984" s="26"/>
      <c r="AQ1984" s="26"/>
      <c r="AR1984" s="26"/>
      <c r="AS1984" s="26"/>
      <c r="AT1984" s="26"/>
      <c r="AU1984" s="26"/>
      <c r="AV1984" s="26"/>
      <c r="AW1984" s="26"/>
      <c r="AX1984" s="26"/>
      <c r="AY1984" s="26"/>
      <c r="AZ1984" s="26"/>
      <c r="BA1984" s="26"/>
      <c r="BB1984" s="26"/>
      <c r="BC1984" s="26"/>
      <c r="BD1984" s="26"/>
      <c r="BE1984" s="26"/>
      <c r="BF1984" s="26"/>
      <c r="BG1984" s="26"/>
      <c r="BH1984" s="26"/>
      <c r="BI1984" s="26"/>
      <c r="BJ1984" s="26"/>
      <c r="BK1984" s="26"/>
      <c r="BL1984" s="41"/>
      <c r="BM1984" t="s">
        <v>100</v>
      </c>
    </row>
    <row r="1985" spans="1:65" x14ac:dyDescent="0.2">
      <c r="A1985" s="6"/>
      <c r="B1985" s="40" t="s">
        <v>62</v>
      </c>
      <c r="C1985" s="24" t="s">
        <v>240</v>
      </c>
      <c r="D1985" s="25"/>
      <c r="E1985" s="26"/>
      <c r="F1985" s="26"/>
      <c r="G1985" s="26"/>
      <c r="H1985" s="26"/>
      <c r="I1985" s="26"/>
      <c r="J1985" s="26"/>
      <c r="K1985" s="26"/>
      <c r="L1985" s="26"/>
      <c r="M1985" s="26"/>
      <c r="N1985" s="26"/>
      <c r="O1985" s="26"/>
      <c r="P1985" s="26"/>
      <c r="Q1985" s="26"/>
      <c r="R1985" s="26"/>
      <c r="S1985" s="26"/>
      <c r="T1985" s="26"/>
      <c r="U1985" s="26"/>
      <c r="V1985" s="26"/>
      <c r="W1985" s="33">
        <v>0</v>
      </c>
      <c r="X1985" s="33">
        <v>0</v>
      </c>
      <c r="Y1985" s="33">
        <v>0</v>
      </c>
      <c r="Z1985" s="33">
        <v>0</v>
      </c>
      <c r="AA1985" s="33">
        <v>0</v>
      </c>
      <c r="AB1985" s="33">
        <v>0</v>
      </c>
      <c r="AC1985" s="33">
        <v>0</v>
      </c>
      <c r="AD1985" s="33">
        <v>0</v>
      </c>
      <c r="AE1985" s="33">
        <v>0</v>
      </c>
      <c r="AF1985" s="33">
        <v>0</v>
      </c>
      <c r="AG1985" s="33">
        <v>0</v>
      </c>
      <c r="AH1985" s="33">
        <v>0</v>
      </c>
      <c r="AI1985" s="26"/>
      <c r="AJ1985" s="26"/>
      <c r="AK1985" s="26"/>
      <c r="AL1985" s="26"/>
      <c r="AM1985" s="26"/>
      <c r="AN1985" s="26"/>
      <c r="AO1985" s="26"/>
      <c r="AP1985" s="26"/>
      <c r="AQ1985" s="26"/>
      <c r="AR1985" s="26"/>
      <c r="AS1985" s="26"/>
      <c r="AT1985" s="26"/>
      <c r="AU1985" s="26"/>
      <c r="AV1985" s="26"/>
      <c r="AW1985" s="26"/>
      <c r="AX1985" s="26"/>
      <c r="AY1985" s="26"/>
      <c r="AZ1985" s="26"/>
      <c r="BA1985" s="26"/>
      <c r="BB1985" s="26"/>
      <c r="BC1985" s="26"/>
      <c r="BD1985" s="26"/>
      <c r="BE1985" s="26"/>
      <c r="BF1985" s="26"/>
      <c r="BG1985" s="26"/>
      <c r="BH1985" s="26"/>
      <c r="BI1985" s="26"/>
      <c r="BJ1985" s="26"/>
      <c r="BK1985" s="26"/>
      <c r="BL1985" s="41"/>
      <c r="BM1985" t="s">
        <v>100</v>
      </c>
    </row>
    <row r="1986" spans="1:65" x14ac:dyDescent="0.2">
      <c r="A1986" s="6"/>
      <c r="B1986" s="40" t="s">
        <v>62</v>
      </c>
      <c r="C1986" s="24" t="s">
        <v>78</v>
      </c>
      <c r="D1986" s="25"/>
      <c r="E1986" s="26"/>
      <c r="F1986" s="26"/>
      <c r="G1986" s="26"/>
      <c r="H1986" s="26"/>
      <c r="I1986" s="26"/>
      <c r="J1986" s="26"/>
      <c r="K1986" s="26"/>
      <c r="L1986" s="26"/>
      <c r="M1986" s="26"/>
      <c r="N1986" s="26"/>
      <c r="O1986" s="26"/>
      <c r="P1986" s="26"/>
      <c r="Q1986" s="26"/>
      <c r="R1986" s="26"/>
      <c r="S1986" s="26"/>
      <c r="T1986" s="26"/>
      <c r="U1986" s="26"/>
      <c r="V1986" s="26"/>
      <c r="W1986" s="26"/>
      <c r="X1986" s="26"/>
      <c r="Y1986" s="26"/>
      <c r="Z1986" s="26"/>
      <c r="AA1986" s="26"/>
      <c r="AB1986" s="26"/>
      <c r="AC1986" s="26"/>
      <c r="AD1986" s="26"/>
      <c r="AE1986" s="26"/>
      <c r="AF1986" s="26"/>
      <c r="AG1986" s="26"/>
      <c r="AH1986" s="26"/>
      <c r="AI1986" s="26"/>
      <c r="AJ1986" s="26"/>
      <c r="AK1986" s="26"/>
      <c r="AL1986" s="26"/>
      <c r="AM1986" s="26"/>
      <c r="AN1986" s="26"/>
      <c r="AO1986" s="26"/>
      <c r="AP1986" s="26"/>
      <c r="AQ1986" s="26"/>
      <c r="AR1986" s="26"/>
      <c r="AS1986" s="26"/>
      <c r="AT1986" s="26"/>
      <c r="AU1986" s="26"/>
      <c r="AV1986" s="26"/>
      <c r="AW1986" s="26"/>
      <c r="AX1986" s="26"/>
      <c r="AY1986" s="26"/>
      <c r="AZ1986" s="26"/>
      <c r="BA1986" s="26"/>
      <c r="BB1986" s="26"/>
      <c r="BC1986" s="26"/>
      <c r="BD1986" s="26"/>
      <c r="BE1986" s="26"/>
      <c r="BF1986" s="26"/>
      <c r="BG1986" s="26"/>
      <c r="BH1986" s="26"/>
      <c r="BI1986" s="26"/>
      <c r="BJ1986" s="26"/>
      <c r="BK1986" s="26"/>
      <c r="BL1986" s="41"/>
      <c r="BM1986" t="s">
        <v>100</v>
      </c>
    </row>
    <row r="1987" spans="1:65" x14ac:dyDescent="0.2">
      <c r="A1987" s="6"/>
      <c r="B1987" s="40" t="s">
        <v>62</v>
      </c>
      <c r="C1987" s="31" t="s">
        <v>36</v>
      </c>
      <c r="D1987" s="27">
        <v>0</v>
      </c>
      <c r="E1987" s="28">
        <v>0</v>
      </c>
      <c r="F1987" s="28">
        <v>0</v>
      </c>
      <c r="G1987" s="28">
        <v>0</v>
      </c>
      <c r="H1987" s="28">
        <v>0</v>
      </c>
      <c r="I1987" s="28">
        <v>0</v>
      </c>
      <c r="J1987" s="28">
        <v>0</v>
      </c>
      <c r="K1987" s="28">
        <v>0</v>
      </c>
      <c r="L1987" s="28">
        <v>0.1</v>
      </c>
      <c r="M1987" s="28">
        <v>0.1</v>
      </c>
      <c r="N1987" s="28">
        <v>0.1</v>
      </c>
      <c r="O1987" s="28">
        <v>1</v>
      </c>
      <c r="P1987" s="28">
        <v>41</v>
      </c>
      <c r="Q1987" s="28">
        <v>761</v>
      </c>
      <c r="R1987" s="28">
        <v>1293</v>
      </c>
      <c r="S1987" s="28">
        <v>1326</v>
      </c>
      <c r="T1987" s="28">
        <v>1372</v>
      </c>
      <c r="U1987" s="28">
        <v>1374.1</v>
      </c>
      <c r="V1987" s="28">
        <v>1385.8</v>
      </c>
      <c r="W1987" s="28">
        <v>1386.1</v>
      </c>
      <c r="X1987" s="28">
        <v>1720.5833333333333</v>
      </c>
      <c r="Y1987" s="28">
        <v>2055.0666666666666</v>
      </c>
      <c r="Z1987" s="28">
        <v>2389.5500000000002</v>
      </c>
      <c r="AA1987" s="28">
        <v>2724.0333333333338</v>
      </c>
      <c r="AB1987" s="28">
        <v>3058.5166666666673</v>
      </c>
      <c r="AC1987" s="28">
        <v>3393.0000000000009</v>
      </c>
      <c r="AD1987" s="28">
        <v>3725.2000000000007</v>
      </c>
      <c r="AE1987" s="28">
        <v>4057.4000000000005</v>
      </c>
      <c r="AF1987" s="28">
        <v>4389.6000000000004</v>
      </c>
      <c r="AG1987" s="28">
        <v>4721.8</v>
      </c>
      <c r="AH1987" s="28">
        <v>5054</v>
      </c>
      <c r="AI1987" s="28">
        <v>5054</v>
      </c>
      <c r="AJ1987" s="28">
        <v>5054</v>
      </c>
      <c r="AK1987" s="28">
        <v>5054</v>
      </c>
      <c r="AL1987" s="28">
        <v>5054</v>
      </c>
      <c r="AM1987" s="28">
        <v>5054</v>
      </c>
      <c r="AN1987" s="28">
        <v>5054</v>
      </c>
      <c r="AO1987" s="28">
        <v>5054</v>
      </c>
      <c r="AP1987" s="28">
        <v>5054</v>
      </c>
      <c r="AQ1987" s="28">
        <v>5054</v>
      </c>
      <c r="AR1987" s="28">
        <v>5054</v>
      </c>
      <c r="AS1987" s="28">
        <v>5054</v>
      </c>
      <c r="AT1987" s="28">
        <v>5054</v>
      </c>
      <c r="AU1987" s="28">
        <v>5054</v>
      </c>
      <c r="AV1987" s="28">
        <v>5054</v>
      </c>
      <c r="AW1987" s="28">
        <v>5054</v>
      </c>
      <c r="AX1987" s="28">
        <v>5054</v>
      </c>
      <c r="AY1987" s="28">
        <v>5054</v>
      </c>
      <c r="AZ1987" s="28">
        <v>5054</v>
      </c>
      <c r="BA1987" s="28">
        <v>5054</v>
      </c>
      <c r="BB1987" s="28">
        <v>5054</v>
      </c>
      <c r="BC1987" s="28">
        <v>5054</v>
      </c>
      <c r="BD1987" s="28">
        <v>5054</v>
      </c>
      <c r="BE1987" s="28">
        <v>5054</v>
      </c>
      <c r="BF1987" s="28">
        <v>5054</v>
      </c>
      <c r="BG1987" s="28">
        <v>5054</v>
      </c>
      <c r="BH1987" s="28">
        <v>5054</v>
      </c>
      <c r="BI1987" s="28">
        <v>5054</v>
      </c>
      <c r="BJ1987" s="28">
        <v>5054</v>
      </c>
      <c r="BK1987" s="28">
        <v>5054</v>
      </c>
      <c r="BL1987" s="42">
        <v>5054</v>
      </c>
      <c r="BM1987" t="s">
        <v>100</v>
      </c>
    </row>
    <row r="1988" spans="1:65" x14ac:dyDescent="0.2">
      <c r="A1988" s="6"/>
      <c r="B1988" s="40" t="s">
        <v>62</v>
      </c>
      <c r="C1988" s="24" t="s">
        <v>74</v>
      </c>
      <c r="D1988" s="35">
        <v>0</v>
      </c>
      <c r="E1988" s="29">
        <v>0</v>
      </c>
      <c r="F1988" s="29">
        <v>0</v>
      </c>
      <c r="G1988" s="29">
        <v>0</v>
      </c>
      <c r="H1988" s="29">
        <v>0</v>
      </c>
      <c r="I1988" s="29">
        <v>0</v>
      </c>
      <c r="J1988" s="29">
        <v>0</v>
      </c>
      <c r="K1988" s="29">
        <v>0</v>
      </c>
      <c r="L1988" s="29">
        <v>0.1</v>
      </c>
      <c r="M1988" s="29">
        <v>0.1</v>
      </c>
      <c r="N1988" s="29">
        <v>0.1</v>
      </c>
      <c r="O1988" s="29">
        <v>1</v>
      </c>
      <c r="P1988" s="29">
        <v>41</v>
      </c>
      <c r="Q1988" s="29">
        <v>761</v>
      </c>
      <c r="R1988" s="29">
        <v>1293</v>
      </c>
      <c r="S1988" s="29">
        <v>1326</v>
      </c>
      <c r="T1988" s="29">
        <v>1372</v>
      </c>
      <c r="U1988" s="29">
        <v>1374.1</v>
      </c>
      <c r="V1988" s="29">
        <v>1385.8</v>
      </c>
      <c r="W1988" s="29">
        <v>1386.1</v>
      </c>
      <c r="X1988" s="26">
        <v>1362</v>
      </c>
      <c r="Y1988" s="26">
        <v>0</v>
      </c>
      <c r="Z1988" s="26">
        <v>0</v>
      </c>
      <c r="AA1988" s="26">
        <v>0</v>
      </c>
      <c r="AB1988" s="26">
        <v>0</v>
      </c>
      <c r="AC1988" s="26">
        <v>3393</v>
      </c>
      <c r="AD1988" s="26">
        <v>0</v>
      </c>
      <c r="AE1988" s="26">
        <v>0</v>
      </c>
      <c r="AF1988" s="26">
        <v>0</v>
      </c>
      <c r="AG1988" s="26">
        <v>0</v>
      </c>
      <c r="AH1988" s="26">
        <v>5054</v>
      </c>
      <c r="AI1988" s="26"/>
      <c r="AJ1988" s="26"/>
      <c r="AK1988" s="26"/>
      <c r="AL1988" s="26"/>
      <c r="AM1988" s="26"/>
      <c r="AN1988" s="26"/>
      <c r="AO1988" s="26"/>
      <c r="AP1988" s="26"/>
      <c r="AQ1988" s="26"/>
      <c r="AR1988" s="26"/>
      <c r="AS1988" s="26"/>
      <c r="AT1988" s="26"/>
      <c r="AU1988" s="26"/>
      <c r="AV1988" s="26"/>
      <c r="AW1988" s="26"/>
      <c r="AX1988" s="26"/>
      <c r="AY1988" s="26"/>
      <c r="AZ1988" s="26"/>
      <c r="BA1988" s="26"/>
      <c r="BB1988" s="26"/>
      <c r="BC1988" s="26"/>
      <c r="BD1988" s="26"/>
      <c r="BE1988" s="26"/>
      <c r="BF1988" s="26"/>
      <c r="BG1988" s="26"/>
      <c r="BH1988" s="26"/>
      <c r="BI1988" s="26"/>
      <c r="BJ1988" s="26"/>
      <c r="BK1988" s="26"/>
      <c r="BL1988" s="41"/>
      <c r="BM1988" t="s">
        <v>100</v>
      </c>
    </row>
    <row r="1989" spans="1:65" x14ac:dyDescent="0.2">
      <c r="A1989" s="6"/>
      <c r="B1989" s="40" t="s">
        <v>62</v>
      </c>
      <c r="C1989" s="24" t="s">
        <v>83</v>
      </c>
      <c r="D1989" s="25"/>
      <c r="E1989" s="26"/>
      <c r="F1989" s="26"/>
      <c r="G1989" s="26"/>
      <c r="H1989" s="26"/>
      <c r="I1989" s="26"/>
      <c r="J1989" s="26"/>
      <c r="K1989" s="26"/>
      <c r="L1989" s="26"/>
      <c r="M1989" s="26"/>
      <c r="N1989" s="26"/>
      <c r="O1989" s="26"/>
      <c r="P1989" s="26"/>
      <c r="Q1989" s="26"/>
      <c r="R1989" s="26"/>
      <c r="S1989" s="26"/>
      <c r="T1989" s="26"/>
      <c r="U1989" s="26"/>
      <c r="V1989" s="26"/>
      <c r="W1989" s="30"/>
      <c r="X1989" s="30">
        <v>334.48333333333335</v>
      </c>
      <c r="Y1989" s="30">
        <v>334.48333333333335</v>
      </c>
      <c r="Z1989" s="30">
        <v>334.48333333333335</v>
      </c>
      <c r="AA1989" s="30">
        <v>334.48333333333335</v>
      </c>
      <c r="AB1989" s="30">
        <v>184.48333333333335</v>
      </c>
      <c r="AC1989" s="30">
        <v>184.48333333333335</v>
      </c>
      <c r="AD1989" s="30">
        <v>332.19999999999982</v>
      </c>
      <c r="AE1989" s="30">
        <v>332.19999999999982</v>
      </c>
      <c r="AF1989" s="30">
        <v>332.19999999999982</v>
      </c>
      <c r="AG1989" s="30">
        <v>332.19999999999982</v>
      </c>
      <c r="AH1989" s="30">
        <v>332.19999999999982</v>
      </c>
      <c r="AI1989" s="30"/>
      <c r="AJ1989" s="30"/>
      <c r="AK1989" s="30"/>
      <c r="AL1989" s="30"/>
      <c r="AM1989" s="30"/>
      <c r="AN1989" s="30"/>
      <c r="AO1989" s="30"/>
      <c r="AP1989" s="30"/>
      <c r="AQ1989" s="30"/>
      <c r="AR1989" s="30"/>
      <c r="AS1989" s="30"/>
      <c r="AT1989" s="30"/>
      <c r="AU1989" s="30"/>
      <c r="AV1989" s="30"/>
      <c r="AW1989" s="30"/>
      <c r="AX1989" s="30"/>
      <c r="AY1989" s="30"/>
      <c r="AZ1989" s="30"/>
      <c r="BA1989" s="30"/>
      <c r="BB1989" s="30"/>
      <c r="BC1989" s="30"/>
      <c r="BD1989" s="30"/>
      <c r="BE1989" s="30"/>
      <c r="BF1989" s="30"/>
      <c r="BG1989" s="30"/>
      <c r="BH1989" s="30"/>
      <c r="BI1989" s="30"/>
      <c r="BJ1989" s="30"/>
      <c r="BK1989" s="30"/>
      <c r="BL1989" s="43"/>
      <c r="BM1989" t="s">
        <v>100</v>
      </c>
    </row>
    <row r="1990" spans="1:65" x14ac:dyDescent="0.2">
      <c r="A1990" s="6"/>
      <c r="B1990" s="40" t="s">
        <v>62</v>
      </c>
      <c r="C1990" s="24" t="s">
        <v>254</v>
      </c>
      <c r="D1990" s="25"/>
      <c r="E1990" s="26"/>
      <c r="F1990" s="26"/>
      <c r="G1990" s="26"/>
      <c r="H1990" s="26"/>
      <c r="I1990" s="26"/>
      <c r="J1990" s="26"/>
      <c r="K1990" s="26"/>
      <c r="L1990" s="26"/>
      <c r="M1990" s="26"/>
      <c r="N1990" s="26"/>
      <c r="O1990" s="26"/>
      <c r="P1990" s="26"/>
      <c r="Q1990" s="26"/>
      <c r="R1990" s="26"/>
      <c r="S1990" s="26"/>
      <c r="T1990" s="26"/>
      <c r="U1990" s="26"/>
      <c r="V1990" s="26"/>
      <c r="W1990" s="26"/>
      <c r="X1990" s="26"/>
      <c r="Y1990" s="26"/>
      <c r="Z1990" s="26"/>
      <c r="AA1990" s="26"/>
      <c r="AB1990" s="26">
        <v>150</v>
      </c>
      <c r="AC1990" s="26">
        <v>150</v>
      </c>
      <c r="AD1990" s="26"/>
      <c r="AE1990" s="26"/>
      <c r="AF1990" s="26"/>
      <c r="AG1990" s="26"/>
      <c r="AH1990" s="26"/>
      <c r="AI1990" s="26"/>
      <c r="AJ1990" s="26"/>
      <c r="AK1990" s="26"/>
      <c r="AL1990" s="26"/>
      <c r="AM1990" s="26"/>
      <c r="AN1990" s="26"/>
      <c r="AO1990" s="26"/>
      <c r="AP1990" s="26"/>
      <c r="AQ1990" s="26"/>
      <c r="AR1990" s="26"/>
      <c r="AS1990" s="26"/>
      <c r="AT1990" s="26"/>
      <c r="AU1990" s="26"/>
      <c r="AV1990" s="26"/>
      <c r="AW1990" s="26"/>
      <c r="AX1990" s="26"/>
      <c r="AY1990" s="26"/>
      <c r="AZ1990" s="26"/>
      <c r="BA1990" s="26"/>
      <c r="BB1990" s="26"/>
      <c r="BC1990" s="26"/>
      <c r="BD1990" s="26"/>
      <c r="BE1990" s="26"/>
      <c r="BF1990" s="26"/>
      <c r="BG1990" s="26"/>
      <c r="BH1990" s="26"/>
      <c r="BI1990" s="26"/>
      <c r="BJ1990" s="26"/>
      <c r="BK1990" s="26"/>
      <c r="BL1990" s="41"/>
      <c r="BM1990" t="s">
        <v>100</v>
      </c>
    </row>
    <row r="1991" spans="1:65" x14ac:dyDescent="0.2">
      <c r="A1991" s="6"/>
      <c r="B1991" s="40" t="s">
        <v>62</v>
      </c>
      <c r="C1991" s="24" t="s">
        <v>79</v>
      </c>
      <c r="D1991" s="25"/>
      <c r="E1991" s="26"/>
      <c r="F1991" s="26"/>
      <c r="G1991" s="26"/>
      <c r="H1991" s="26"/>
      <c r="I1991" s="26"/>
      <c r="J1991" s="26"/>
      <c r="K1991" s="26"/>
      <c r="L1991" s="26"/>
      <c r="M1991" s="26"/>
      <c r="N1991" s="26"/>
      <c r="O1991" s="26"/>
      <c r="P1991" s="26"/>
      <c r="Q1991" s="26"/>
      <c r="R1991" s="26"/>
      <c r="S1991" s="26"/>
      <c r="T1991" s="26"/>
      <c r="U1991" s="26"/>
      <c r="V1991" s="26"/>
      <c r="W1991" s="26"/>
      <c r="X1991" s="26"/>
      <c r="Y1991" s="26"/>
      <c r="Z1991" s="26"/>
      <c r="AA1991" s="26"/>
      <c r="AB1991" s="26"/>
      <c r="AC1991" s="26"/>
      <c r="AD1991" s="26"/>
      <c r="AE1991" s="26"/>
      <c r="AF1991" s="26"/>
      <c r="AG1991" s="26"/>
      <c r="AH1991" s="26"/>
      <c r="AI1991" s="26"/>
      <c r="AJ1991" s="26"/>
      <c r="AK1991" s="26"/>
      <c r="AL1991" s="26"/>
      <c r="AM1991" s="26"/>
      <c r="AN1991" s="26"/>
      <c r="AO1991" s="26"/>
      <c r="AP1991" s="26"/>
      <c r="AQ1991" s="26"/>
      <c r="AR1991" s="26"/>
      <c r="AS1991" s="26"/>
      <c r="AT1991" s="26"/>
      <c r="AU1991" s="26"/>
      <c r="AV1991" s="26"/>
      <c r="AW1991" s="26"/>
      <c r="AX1991" s="26"/>
      <c r="AY1991" s="26"/>
      <c r="AZ1991" s="26"/>
      <c r="BA1991" s="26"/>
      <c r="BB1991" s="26"/>
      <c r="BC1991" s="26"/>
      <c r="BD1991" s="26"/>
      <c r="BE1991" s="26"/>
      <c r="BF1991" s="26"/>
      <c r="BG1991" s="26"/>
      <c r="BH1991" s="26"/>
      <c r="BI1991" s="26"/>
      <c r="BJ1991" s="26"/>
      <c r="BK1991" s="26"/>
      <c r="BL1991" s="41"/>
      <c r="BM1991" t="s">
        <v>100</v>
      </c>
    </row>
    <row r="1992" spans="1:65" x14ac:dyDescent="0.2">
      <c r="A1992" s="6"/>
      <c r="B1992" s="40" t="s">
        <v>62</v>
      </c>
      <c r="C1992" s="24" t="s">
        <v>240</v>
      </c>
      <c r="D1992" s="25"/>
      <c r="E1992" s="26"/>
      <c r="F1992" s="26"/>
      <c r="G1992" s="26"/>
      <c r="H1992" s="26"/>
      <c r="I1992" s="26"/>
      <c r="J1992" s="26"/>
      <c r="K1992" s="26"/>
      <c r="L1992" s="26"/>
      <c r="M1992" s="26"/>
      <c r="N1992" s="26"/>
      <c r="O1992" s="26"/>
      <c r="P1992" s="26"/>
      <c r="Q1992" s="26"/>
      <c r="R1992" s="26"/>
      <c r="S1992" s="26"/>
      <c r="T1992" s="26"/>
      <c r="U1992" s="26"/>
      <c r="V1992" s="26"/>
      <c r="W1992" s="33">
        <v>0</v>
      </c>
      <c r="X1992" s="33">
        <v>0</v>
      </c>
      <c r="Y1992" s="33">
        <v>0</v>
      </c>
      <c r="Z1992" s="33">
        <v>0</v>
      </c>
      <c r="AA1992" s="33">
        <v>0</v>
      </c>
      <c r="AB1992" s="33">
        <v>0</v>
      </c>
      <c r="AC1992" s="33">
        <v>0</v>
      </c>
      <c r="AD1992" s="33">
        <v>0</v>
      </c>
      <c r="AE1992" s="33">
        <v>0</v>
      </c>
      <c r="AF1992" s="33">
        <v>0</v>
      </c>
      <c r="AG1992" s="33">
        <v>0</v>
      </c>
      <c r="AH1992" s="33">
        <v>0</v>
      </c>
      <c r="AI1992" s="26"/>
      <c r="AJ1992" s="26"/>
      <c r="AK1992" s="26"/>
      <c r="AL1992" s="26"/>
      <c r="AM1992" s="26"/>
      <c r="AN1992" s="26"/>
      <c r="AO1992" s="26"/>
      <c r="AP1992" s="26"/>
      <c r="AQ1992" s="26"/>
      <c r="AR1992" s="26"/>
      <c r="AS1992" s="26"/>
      <c r="AT1992" s="26"/>
      <c r="AU1992" s="26"/>
      <c r="AV1992" s="26"/>
      <c r="AW1992" s="26"/>
      <c r="AX1992" s="26"/>
      <c r="AY1992" s="26"/>
      <c r="AZ1992" s="26"/>
      <c r="BA1992" s="26"/>
      <c r="BB1992" s="26"/>
      <c r="BC1992" s="26"/>
      <c r="BD1992" s="26"/>
      <c r="BE1992" s="26"/>
      <c r="BF1992" s="26"/>
      <c r="BG1992" s="26"/>
      <c r="BH1992" s="26"/>
      <c r="BI1992" s="26"/>
      <c r="BJ1992" s="26"/>
      <c r="BK1992" s="26"/>
      <c r="BL1992" s="41"/>
      <c r="BM1992" t="s">
        <v>100</v>
      </c>
    </row>
    <row r="1993" spans="1:65" x14ac:dyDescent="0.2">
      <c r="A1993" s="6"/>
      <c r="B1993" s="40" t="s">
        <v>62</v>
      </c>
      <c r="C1993" s="24" t="s">
        <v>81</v>
      </c>
      <c r="D1993" s="25"/>
      <c r="E1993" s="26"/>
      <c r="F1993" s="26"/>
      <c r="G1993" s="26"/>
      <c r="H1993" s="26"/>
      <c r="I1993" s="26"/>
      <c r="J1993" s="26"/>
      <c r="K1993" s="26"/>
      <c r="L1993" s="26"/>
      <c r="M1993" s="26"/>
      <c r="N1993" s="26"/>
      <c r="O1993" s="26"/>
      <c r="P1993" s="26"/>
      <c r="Q1993" s="26"/>
      <c r="R1993" s="26"/>
      <c r="S1993" s="26"/>
      <c r="T1993" s="26"/>
      <c r="U1993" s="26"/>
      <c r="V1993" s="26"/>
      <c r="W1993" s="26"/>
      <c r="X1993" s="26"/>
      <c r="Y1993" s="26"/>
      <c r="Z1993" s="26"/>
      <c r="AA1993" s="26"/>
      <c r="AB1993" s="26"/>
      <c r="AC1993" s="26"/>
      <c r="AD1993" s="26"/>
      <c r="AE1993" s="26"/>
      <c r="AF1993" s="26"/>
      <c r="AG1993" s="26"/>
      <c r="AH1993" s="26"/>
      <c r="AI1993" s="26"/>
      <c r="AJ1993" s="26"/>
      <c r="AK1993" s="26"/>
      <c r="AL1993" s="26"/>
      <c r="AM1993" s="26"/>
      <c r="AN1993" s="26"/>
      <c r="AO1993" s="26"/>
      <c r="AP1993" s="26"/>
      <c r="AQ1993" s="26"/>
      <c r="AR1993" s="26"/>
      <c r="AS1993" s="26"/>
      <c r="AT1993" s="26"/>
      <c r="AU1993" s="26"/>
      <c r="AV1993" s="26"/>
      <c r="AW1993" s="26"/>
      <c r="AX1993" s="26"/>
      <c r="AY1993" s="26"/>
      <c r="AZ1993" s="26"/>
      <c r="BA1993" s="26"/>
      <c r="BB1993" s="26"/>
      <c r="BC1993" s="26"/>
      <c r="BD1993" s="26"/>
      <c r="BE1993" s="26"/>
      <c r="BF1993" s="26"/>
      <c r="BG1993" s="26"/>
      <c r="BH1993" s="26"/>
      <c r="BI1993" s="26"/>
      <c r="BJ1993" s="26"/>
      <c r="BK1993" s="26"/>
      <c r="BL1993" s="41"/>
      <c r="BM1993" t="s">
        <v>100</v>
      </c>
    </row>
    <row r="1994" spans="1:65" x14ac:dyDescent="0.2">
      <c r="A1994" s="6"/>
      <c r="B1994" s="40" t="s">
        <v>62</v>
      </c>
      <c r="C1994" s="24" t="s">
        <v>78</v>
      </c>
      <c r="D1994" s="25"/>
      <c r="E1994" s="26"/>
      <c r="F1994" s="26"/>
      <c r="G1994" s="26"/>
      <c r="H1994" s="26"/>
      <c r="I1994" s="26"/>
      <c r="J1994" s="26"/>
      <c r="K1994" s="26"/>
      <c r="L1994" s="26"/>
      <c r="M1994" s="26"/>
      <c r="N1994" s="26"/>
      <c r="O1994" s="26"/>
      <c r="P1994" s="26"/>
      <c r="Q1994" s="26"/>
      <c r="R1994" s="26"/>
      <c r="S1994" s="26"/>
      <c r="T1994" s="26"/>
      <c r="U1994" s="26"/>
      <c r="V1994" s="26"/>
      <c r="W1994" s="26"/>
      <c r="X1994" s="26"/>
      <c r="Y1994" s="26"/>
      <c r="Z1994" s="26"/>
      <c r="AA1994" s="26"/>
      <c r="AB1994" s="26"/>
      <c r="AC1994" s="26"/>
      <c r="AD1994" s="26"/>
      <c r="AE1994" s="26"/>
      <c r="AF1994" s="26"/>
      <c r="AG1994" s="26"/>
      <c r="AH1994" s="26"/>
      <c r="AI1994" s="26"/>
      <c r="AJ1994" s="26"/>
      <c r="AK1994" s="26"/>
      <c r="AL1994" s="26"/>
      <c r="AM1994" s="26"/>
      <c r="AN1994" s="26"/>
      <c r="AO1994" s="26"/>
      <c r="AP1994" s="26"/>
      <c r="AQ1994" s="26"/>
      <c r="AR1994" s="26"/>
      <c r="AS1994" s="26"/>
      <c r="AT1994" s="26"/>
      <c r="AU1994" s="26"/>
      <c r="AV1994" s="26"/>
      <c r="AW1994" s="26"/>
      <c r="AX1994" s="26"/>
      <c r="AY1994" s="26"/>
      <c r="AZ1994" s="26"/>
      <c r="BA1994" s="26"/>
      <c r="BB1994" s="26"/>
      <c r="BC1994" s="26"/>
      <c r="BD1994" s="26"/>
      <c r="BE1994" s="26"/>
      <c r="BF1994" s="26"/>
      <c r="BG1994" s="26"/>
      <c r="BH1994" s="26"/>
      <c r="BI1994" s="26"/>
      <c r="BJ1994" s="26"/>
      <c r="BK1994" s="26"/>
      <c r="BL1994" s="41"/>
      <c r="BM1994" t="s">
        <v>100</v>
      </c>
    </row>
    <row r="1995" spans="1:65" x14ac:dyDescent="0.2">
      <c r="A1995" s="6"/>
      <c r="B1995" s="40" t="s">
        <v>62</v>
      </c>
      <c r="C1995" s="31" t="s">
        <v>45</v>
      </c>
      <c r="D1995" s="27">
        <v>0</v>
      </c>
      <c r="E1995" s="28">
        <v>0</v>
      </c>
      <c r="F1995" s="28">
        <v>0</v>
      </c>
      <c r="G1995" s="28">
        <v>0</v>
      </c>
      <c r="H1995" s="28">
        <v>0</v>
      </c>
      <c r="I1995" s="28">
        <v>0</v>
      </c>
      <c r="J1995" s="28">
        <v>0</v>
      </c>
      <c r="K1995" s="28">
        <v>0</v>
      </c>
      <c r="L1995" s="28">
        <v>0</v>
      </c>
      <c r="M1995" s="28">
        <v>0</v>
      </c>
      <c r="N1995" s="28">
        <v>0</v>
      </c>
      <c r="O1995" s="28">
        <v>0</v>
      </c>
      <c r="P1995" s="28">
        <v>0</v>
      </c>
      <c r="Q1995" s="28">
        <v>0</v>
      </c>
      <c r="R1995" s="28">
        <v>0</v>
      </c>
      <c r="S1995" s="28">
        <v>0</v>
      </c>
      <c r="T1995" s="28">
        <v>0</v>
      </c>
      <c r="U1995" s="28">
        <v>0.1</v>
      </c>
      <c r="V1995" s="28">
        <v>0.1</v>
      </c>
      <c r="W1995" s="28">
        <v>0.1</v>
      </c>
      <c r="X1995" s="28">
        <v>0.1</v>
      </c>
      <c r="Y1995" s="28">
        <v>0.1</v>
      </c>
      <c r="Z1995" s="28">
        <v>0.1</v>
      </c>
      <c r="AA1995" s="28">
        <v>0.1</v>
      </c>
      <c r="AB1995" s="28">
        <v>0.1</v>
      </c>
      <c r="AC1995" s="28">
        <v>0.1</v>
      </c>
      <c r="AD1995" s="28">
        <v>0.1</v>
      </c>
      <c r="AE1995" s="28">
        <v>0.1</v>
      </c>
      <c r="AF1995" s="28">
        <v>0.1</v>
      </c>
      <c r="AG1995" s="28">
        <v>0.1</v>
      </c>
      <c r="AH1995" s="28">
        <v>0.1</v>
      </c>
      <c r="AI1995" s="28">
        <v>0.1</v>
      </c>
      <c r="AJ1995" s="28">
        <v>0.1</v>
      </c>
      <c r="AK1995" s="28">
        <v>0.1</v>
      </c>
      <c r="AL1995" s="28">
        <v>0.1</v>
      </c>
      <c r="AM1995" s="28">
        <v>0.1</v>
      </c>
      <c r="AN1995" s="28">
        <v>0.1</v>
      </c>
      <c r="AO1995" s="28">
        <v>0.1</v>
      </c>
      <c r="AP1995" s="28">
        <v>0.1</v>
      </c>
      <c r="AQ1995" s="28">
        <v>0.1</v>
      </c>
      <c r="AR1995" s="28">
        <v>0.1</v>
      </c>
      <c r="AS1995" s="28">
        <v>0.1</v>
      </c>
      <c r="AT1995" s="28">
        <v>0.1</v>
      </c>
      <c r="AU1995" s="28">
        <v>0.1</v>
      </c>
      <c r="AV1995" s="28">
        <v>0.1</v>
      </c>
      <c r="AW1995" s="28">
        <v>0.1</v>
      </c>
      <c r="AX1995" s="28">
        <v>0.1</v>
      </c>
      <c r="AY1995" s="28">
        <v>0.1</v>
      </c>
      <c r="AZ1995" s="28">
        <v>0.1</v>
      </c>
      <c r="BA1995" s="28">
        <v>0.1</v>
      </c>
      <c r="BB1995" s="28">
        <v>0.1</v>
      </c>
      <c r="BC1995" s="28">
        <v>0.1</v>
      </c>
      <c r="BD1995" s="28">
        <v>0.1</v>
      </c>
      <c r="BE1995" s="28">
        <v>0.1</v>
      </c>
      <c r="BF1995" s="28">
        <v>0.1</v>
      </c>
      <c r="BG1995" s="28">
        <v>0.1</v>
      </c>
      <c r="BH1995" s="28">
        <v>0.1</v>
      </c>
      <c r="BI1995" s="28">
        <v>0.1</v>
      </c>
      <c r="BJ1995" s="28">
        <v>0.1</v>
      </c>
      <c r="BK1995" s="28">
        <v>0.1</v>
      </c>
      <c r="BL1995" s="42">
        <v>0.1</v>
      </c>
      <c r="BM1995" t="s">
        <v>100</v>
      </c>
    </row>
    <row r="1996" spans="1:65" x14ac:dyDescent="0.2">
      <c r="A1996" s="6"/>
      <c r="B1996" s="40" t="s">
        <v>62</v>
      </c>
      <c r="C1996" s="24" t="s">
        <v>74</v>
      </c>
      <c r="D1996" s="35">
        <v>0</v>
      </c>
      <c r="E1996" s="29">
        <v>0</v>
      </c>
      <c r="F1996" s="29">
        <v>0</v>
      </c>
      <c r="G1996" s="29">
        <v>0</v>
      </c>
      <c r="H1996" s="29">
        <v>0</v>
      </c>
      <c r="I1996" s="29">
        <v>0</v>
      </c>
      <c r="J1996" s="29">
        <v>0</v>
      </c>
      <c r="K1996" s="29">
        <v>0</v>
      </c>
      <c r="L1996" s="29">
        <v>0</v>
      </c>
      <c r="M1996" s="29">
        <v>0</v>
      </c>
      <c r="N1996" s="29">
        <v>0</v>
      </c>
      <c r="O1996" s="29">
        <v>0</v>
      </c>
      <c r="P1996" s="29">
        <v>0</v>
      </c>
      <c r="Q1996" s="29">
        <v>0</v>
      </c>
      <c r="R1996" s="29">
        <v>0</v>
      </c>
      <c r="S1996" s="29">
        <v>0</v>
      </c>
      <c r="T1996" s="29">
        <v>0</v>
      </c>
      <c r="U1996" s="29">
        <v>0.1</v>
      </c>
      <c r="V1996" s="29">
        <v>0.1</v>
      </c>
      <c r="W1996" s="29">
        <v>0.1</v>
      </c>
      <c r="X1996" s="26">
        <v>0</v>
      </c>
      <c r="Y1996" s="26">
        <v>0</v>
      </c>
      <c r="Z1996" s="26">
        <v>0</v>
      </c>
      <c r="AA1996" s="26">
        <v>0</v>
      </c>
      <c r="AB1996" s="26">
        <v>0</v>
      </c>
      <c r="AC1996" s="26">
        <v>0</v>
      </c>
      <c r="AD1996" s="26">
        <v>0</v>
      </c>
      <c r="AE1996" s="26">
        <v>0</v>
      </c>
      <c r="AF1996" s="26">
        <v>0</v>
      </c>
      <c r="AG1996" s="26">
        <v>0</v>
      </c>
      <c r="AH1996" s="26">
        <v>0</v>
      </c>
      <c r="AI1996" s="26"/>
      <c r="AJ1996" s="26"/>
      <c r="AK1996" s="26"/>
      <c r="AL1996" s="26"/>
      <c r="AM1996" s="26"/>
      <c r="AN1996" s="26"/>
      <c r="AO1996" s="26"/>
      <c r="AP1996" s="26"/>
      <c r="AQ1996" s="26"/>
      <c r="AR1996" s="26"/>
      <c r="AS1996" s="26"/>
      <c r="AT1996" s="26"/>
      <c r="AU1996" s="26"/>
      <c r="AV1996" s="26"/>
      <c r="AW1996" s="26"/>
      <c r="AX1996" s="26"/>
      <c r="AY1996" s="26"/>
      <c r="AZ1996" s="26"/>
      <c r="BA1996" s="26"/>
      <c r="BB1996" s="26"/>
      <c r="BC1996" s="26"/>
      <c r="BD1996" s="26"/>
      <c r="BE1996" s="26"/>
      <c r="BF1996" s="26"/>
      <c r="BG1996" s="26"/>
      <c r="BH1996" s="26"/>
      <c r="BI1996" s="26"/>
      <c r="BJ1996" s="26"/>
      <c r="BK1996" s="26"/>
      <c r="BL1996" s="41"/>
      <c r="BM1996" t="s">
        <v>100</v>
      </c>
    </row>
    <row r="1997" spans="1:65" x14ac:dyDescent="0.2">
      <c r="A1997" s="6"/>
      <c r="B1997" s="40" t="s">
        <v>62</v>
      </c>
      <c r="C1997" s="24" t="s">
        <v>83</v>
      </c>
      <c r="D1997" s="25"/>
      <c r="E1997" s="26"/>
      <c r="F1997" s="26"/>
      <c r="G1997" s="26"/>
      <c r="H1997" s="26"/>
      <c r="I1997" s="26"/>
      <c r="J1997" s="26"/>
      <c r="K1997" s="26"/>
      <c r="L1997" s="26"/>
      <c r="M1997" s="26"/>
      <c r="N1997" s="26"/>
      <c r="O1997" s="26"/>
      <c r="P1997" s="26"/>
      <c r="Q1997" s="26"/>
      <c r="R1997" s="26"/>
      <c r="S1997" s="26"/>
      <c r="T1997" s="26"/>
      <c r="U1997" s="26"/>
      <c r="V1997" s="26"/>
      <c r="W1997" s="30"/>
      <c r="X1997" s="30"/>
      <c r="Y1997" s="30"/>
      <c r="Z1997" s="30"/>
      <c r="AA1997" s="30"/>
      <c r="AB1997" s="30"/>
      <c r="AC1997" s="30"/>
      <c r="AD1997" s="30"/>
      <c r="AE1997" s="30"/>
      <c r="AF1997" s="30"/>
      <c r="AG1997" s="30"/>
      <c r="AH1997" s="30"/>
      <c r="AI1997" s="30"/>
      <c r="AJ1997" s="30"/>
      <c r="AK1997" s="30"/>
      <c r="AL1997" s="30"/>
      <c r="AM1997" s="30"/>
      <c r="AN1997" s="30"/>
      <c r="AO1997" s="30"/>
      <c r="AP1997" s="30"/>
      <c r="AQ1997" s="30"/>
      <c r="AR1997" s="30"/>
      <c r="AS1997" s="30"/>
      <c r="AT1997" s="30"/>
      <c r="AU1997" s="30"/>
      <c r="AV1997" s="30"/>
      <c r="AW1997" s="30"/>
      <c r="AX1997" s="30"/>
      <c r="AY1997" s="30"/>
      <c r="AZ1997" s="30"/>
      <c r="BA1997" s="30"/>
      <c r="BB1997" s="30"/>
      <c r="BC1997" s="30"/>
      <c r="BD1997" s="30"/>
      <c r="BE1997" s="30"/>
      <c r="BF1997" s="30"/>
      <c r="BG1997" s="30"/>
      <c r="BH1997" s="30"/>
      <c r="BI1997" s="30"/>
      <c r="BJ1997" s="30"/>
      <c r="BK1997" s="30"/>
      <c r="BL1997" s="43"/>
      <c r="BM1997" t="s">
        <v>100</v>
      </c>
    </row>
    <row r="1998" spans="1:65" x14ac:dyDescent="0.2">
      <c r="A1998" s="6"/>
      <c r="B1998" s="40" t="s">
        <v>62</v>
      </c>
      <c r="C1998" s="24" t="s">
        <v>75</v>
      </c>
      <c r="D1998" s="25"/>
      <c r="E1998" s="26"/>
      <c r="F1998" s="26"/>
      <c r="G1998" s="26"/>
      <c r="H1998" s="26"/>
      <c r="I1998" s="26"/>
      <c r="J1998" s="26"/>
      <c r="K1998" s="26"/>
      <c r="L1998" s="26"/>
      <c r="M1998" s="26"/>
      <c r="N1998" s="26"/>
      <c r="O1998" s="26"/>
      <c r="P1998" s="26"/>
      <c r="Q1998" s="26"/>
      <c r="R1998" s="26"/>
      <c r="S1998" s="26"/>
      <c r="T1998" s="26"/>
      <c r="U1998" s="26"/>
      <c r="V1998" s="26"/>
      <c r="W1998" s="26"/>
      <c r="X1998" s="26"/>
      <c r="Y1998" s="26"/>
      <c r="Z1998" s="26"/>
      <c r="AA1998" s="26"/>
      <c r="AB1998" s="26"/>
      <c r="AC1998" s="26"/>
      <c r="AD1998" s="26"/>
      <c r="AE1998" s="26"/>
      <c r="AF1998" s="26"/>
      <c r="AG1998" s="26"/>
      <c r="AH1998" s="26"/>
      <c r="AI1998" s="26"/>
      <c r="AJ1998" s="26"/>
      <c r="AK1998" s="26"/>
      <c r="AL1998" s="26"/>
      <c r="AM1998" s="26"/>
      <c r="AN1998" s="26"/>
      <c r="AO1998" s="26"/>
      <c r="AP1998" s="26"/>
      <c r="AQ1998" s="26"/>
      <c r="AR1998" s="26"/>
      <c r="AS1998" s="26"/>
      <c r="AT1998" s="26"/>
      <c r="AU1998" s="26"/>
      <c r="AV1998" s="26"/>
      <c r="AW1998" s="26"/>
      <c r="AX1998" s="26"/>
      <c r="AY1998" s="26"/>
      <c r="AZ1998" s="26"/>
      <c r="BA1998" s="26"/>
      <c r="BB1998" s="26"/>
      <c r="BC1998" s="26"/>
      <c r="BD1998" s="26"/>
      <c r="BE1998" s="26"/>
      <c r="BF1998" s="26"/>
      <c r="BG1998" s="26"/>
      <c r="BH1998" s="26"/>
      <c r="BI1998" s="26"/>
      <c r="BJ1998" s="26"/>
      <c r="BK1998" s="26"/>
      <c r="BL1998" s="41"/>
      <c r="BM1998" t="s">
        <v>100</v>
      </c>
    </row>
    <row r="1999" spans="1:65" x14ac:dyDescent="0.2">
      <c r="A1999" s="6"/>
      <c r="B1999" s="40" t="s">
        <v>62</v>
      </c>
      <c r="C1999" s="24" t="s">
        <v>79</v>
      </c>
      <c r="D1999" s="25"/>
      <c r="E1999" s="26"/>
      <c r="F1999" s="26"/>
      <c r="G1999" s="26"/>
      <c r="H1999" s="26"/>
      <c r="I1999" s="26"/>
      <c r="J1999" s="26"/>
      <c r="K1999" s="26"/>
      <c r="L1999" s="26"/>
      <c r="M1999" s="26"/>
      <c r="N1999" s="26"/>
      <c r="O1999" s="26"/>
      <c r="P1999" s="26"/>
      <c r="Q1999" s="26"/>
      <c r="R1999" s="26"/>
      <c r="S1999" s="26"/>
      <c r="T1999" s="26"/>
      <c r="U1999" s="26"/>
      <c r="V1999" s="26"/>
      <c r="W1999" s="26"/>
      <c r="X1999" s="26"/>
      <c r="Y1999" s="26"/>
      <c r="Z1999" s="26"/>
      <c r="AA1999" s="26"/>
      <c r="AB1999" s="26"/>
      <c r="AC1999" s="26"/>
      <c r="AD1999" s="26"/>
      <c r="AE1999" s="26"/>
      <c r="AF1999" s="26"/>
      <c r="AG1999" s="26"/>
      <c r="AH1999" s="26"/>
      <c r="AI1999" s="26"/>
      <c r="AJ1999" s="26"/>
      <c r="AK1999" s="26"/>
      <c r="AL1999" s="26"/>
      <c r="AM1999" s="26"/>
      <c r="AN1999" s="26"/>
      <c r="AO1999" s="26"/>
      <c r="AP1999" s="26"/>
      <c r="AQ1999" s="26"/>
      <c r="AR1999" s="26"/>
      <c r="AS1999" s="26"/>
      <c r="AT1999" s="26"/>
      <c r="AU1999" s="26"/>
      <c r="AV1999" s="26"/>
      <c r="AW1999" s="26"/>
      <c r="AX1999" s="26"/>
      <c r="AY1999" s="26"/>
      <c r="AZ1999" s="26"/>
      <c r="BA1999" s="26"/>
      <c r="BB1999" s="26"/>
      <c r="BC1999" s="26"/>
      <c r="BD1999" s="26"/>
      <c r="BE1999" s="26"/>
      <c r="BF1999" s="26"/>
      <c r="BG1999" s="26"/>
      <c r="BH1999" s="26"/>
      <c r="BI1999" s="26"/>
      <c r="BJ1999" s="26"/>
      <c r="BK1999" s="26"/>
      <c r="BL1999" s="41"/>
      <c r="BM1999" t="s">
        <v>100</v>
      </c>
    </row>
    <row r="2000" spans="1:65" x14ac:dyDescent="0.2">
      <c r="A2000" s="6"/>
      <c r="B2000" s="40" t="s">
        <v>62</v>
      </c>
      <c r="C2000" s="24" t="s">
        <v>80</v>
      </c>
      <c r="D2000" s="25"/>
      <c r="E2000" s="26"/>
      <c r="F2000" s="26"/>
      <c r="G2000" s="26"/>
      <c r="H2000" s="26"/>
      <c r="I2000" s="26"/>
      <c r="J2000" s="26"/>
      <c r="K2000" s="26"/>
      <c r="L2000" s="26"/>
      <c r="M2000" s="26"/>
      <c r="N2000" s="26"/>
      <c r="O2000" s="26"/>
      <c r="P2000" s="26"/>
      <c r="Q2000" s="26"/>
      <c r="R2000" s="26"/>
      <c r="S2000" s="26"/>
      <c r="T2000" s="26"/>
      <c r="U2000" s="26"/>
      <c r="V2000" s="26"/>
      <c r="W2000" s="26"/>
      <c r="X2000" s="26"/>
      <c r="Y2000" s="26"/>
      <c r="Z2000" s="26"/>
      <c r="AA2000" s="26"/>
      <c r="AB2000" s="26"/>
      <c r="AC2000" s="26"/>
      <c r="AD2000" s="26"/>
      <c r="AE2000" s="26"/>
      <c r="AF2000" s="26"/>
      <c r="AG2000" s="26"/>
      <c r="AH2000" s="26"/>
      <c r="AI2000" s="26"/>
      <c r="AJ2000" s="26"/>
      <c r="AK2000" s="26"/>
      <c r="AL2000" s="26"/>
      <c r="AM2000" s="26"/>
      <c r="AN2000" s="26"/>
      <c r="AO2000" s="26"/>
      <c r="AP2000" s="26"/>
      <c r="AQ2000" s="26"/>
      <c r="AR2000" s="26"/>
      <c r="AS2000" s="26"/>
      <c r="AT2000" s="26"/>
      <c r="AU2000" s="26"/>
      <c r="AV2000" s="26"/>
      <c r="AW2000" s="26"/>
      <c r="AX2000" s="26"/>
      <c r="AY2000" s="26"/>
      <c r="AZ2000" s="26"/>
      <c r="BA2000" s="26"/>
      <c r="BB2000" s="26"/>
      <c r="BC2000" s="26"/>
      <c r="BD2000" s="26"/>
      <c r="BE2000" s="26"/>
      <c r="BF2000" s="26"/>
      <c r="BG2000" s="26"/>
      <c r="BH2000" s="26"/>
      <c r="BI2000" s="26"/>
      <c r="BJ2000" s="26"/>
      <c r="BK2000" s="26"/>
      <c r="BL2000" s="41"/>
      <c r="BM2000" t="s">
        <v>100</v>
      </c>
    </row>
    <row r="2001" spans="1:65" x14ac:dyDescent="0.2">
      <c r="A2001" s="6"/>
      <c r="B2001" s="40" t="s">
        <v>62</v>
      </c>
      <c r="C2001" s="24" t="s">
        <v>78</v>
      </c>
      <c r="D2001" s="25"/>
      <c r="E2001" s="26"/>
      <c r="F2001" s="26"/>
      <c r="G2001" s="26"/>
      <c r="H2001" s="26"/>
      <c r="I2001" s="26"/>
      <c r="J2001" s="26"/>
      <c r="K2001" s="26"/>
      <c r="L2001" s="26"/>
      <c r="M2001" s="26"/>
      <c r="N2001" s="26"/>
      <c r="O2001" s="26"/>
      <c r="P2001" s="26"/>
      <c r="Q2001" s="26"/>
      <c r="R2001" s="26"/>
      <c r="S2001" s="26"/>
      <c r="T2001" s="26"/>
      <c r="U2001" s="26"/>
      <c r="V2001" s="26"/>
      <c r="W2001" s="26"/>
      <c r="X2001" s="26"/>
      <c r="Y2001" s="26"/>
      <c r="Z2001" s="26"/>
      <c r="AA2001" s="26"/>
      <c r="AB2001" s="26"/>
      <c r="AC2001" s="26"/>
      <c r="AD2001" s="26"/>
      <c r="AE2001" s="26"/>
      <c r="AF2001" s="26"/>
      <c r="AG2001" s="26"/>
      <c r="AH2001" s="26"/>
      <c r="AI2001" s="26"/>
      <c r="AJ2001" s="26"/>
      <c r="AK2001" s="26"/>
      <c r="AL2001" s="26"/>
      <c r="AM2001" s="26"/>
      <c r="AN2001" s="26"/>
      <c r="AO2001" s="26"/>
      <c r="AP2001" s="26"/>
      <c r="AQ2001" s="26"/>
      <c r="AR2001" s="26"/>
      <c r="AS2001" s="26"/>
      <c r="AT2001" s="26"/>
      <c r="AU2001" s="26"/>
      <c r="AV2001" s="26"/>
      <c r="AW2001" s="26"/>
      <c r="AX2001" s="26"/>
      <c r="AY2001" s="26"/>
      <c r="AZ2001" s="26"/>
      <c r="BA2001" s="26"/>
      <c r="BB2001" s="26"/>
      <c r="BC2001" s="26"/>
      <c r="BD2001" s="26"/>
      <c r="BE2001" s="26"/>
      <c r="BF2001" s="26"/>
      <c r="BG2001" s="26"/>
      <c r="BH2001" s="26"/>
      <c r="BI2001" s="26"/>
      <c r="BJ2001" s="26"/>
      <c r="BK2001" s="26"/>
      <c r="BL2001" s="41"/>
      <c r="BM2001" t="s">
        <v>100</v>
      </c>
    </row>
    <row r="2002" spans="1:65" x14ac:dyDescent="0.2">
      <c r="A2002" s="6"/>
      <c r="B2002" s="40" t="s">
        <v>62</v>
      </c>
      <c r="C2002" s="31" t="s">
        <v>42</v>
      </c>
      <c r="D2002" s="27">
        <v>6120</v>
      </c>
      <c r="E2002" s="28">
        <v>6122</v>
      </c>
      <c r="F2002" s="28">
        <v>6242</v>
      </c>
      <c r="G2002" s="28">
        <v>6248</v>
      </c>
      <c r="H2002" s="28">
        <v>6278</v>
      </c>
      <c r="I2002" s="28">
        <v>6289</v>
      </c>
      <c r="J2002" s="28">
        <v>6282</v>
      </c>
      <c r="K2002" s="28">
        <v>6331</v>
      </c>
      <c r="L2002" s="28">
        <v>6362</v>
      </c>
      <c r="M2002" s="28">
        <v>6358</v>
      </c>
      <c r="N2002" s="28">
        <v>6382</v>
      </c>
      <c r="O2002" s="28">
        <v>6391</v>
      </c>
      <c r="P2002" s="28">
        <v>6456</v>
      </c>
      <c r="Q2002" s="28">
        <v>6518</v>
      </c>
      <c r="R2002" s="28">
        <v>6521</v>
      </c>
      <c r="S2002" s="28">
        <v>6638</v>
      </c>
      <c r="T2002" s="28">
        <v>6642</v>
      </c>
      <c r="U2002" s="28">
        <v>6600.4</v>
      </c>
      <c r="V2002" s="28">
        <v>6609.2</v>
      </c>
      <c r="W2002" s="28">
        <v>6621.2</v>
      </c>
      <c r="X2002" s="28">
        <v>6783.1666666666661</v>
      </c>
      <c r="Y2002" s="28">
        <v>6945.1333333333332</v>
      </c>
      <c r="Z2002" s="28">
        <v>7107.1</v>
      </c>
      <c r="AA2002" s="28">
        <v>7269.0666666666675</v>
      </c>
      <c r="AB2002" s="28">
        <v>7431.0333333333347</v>
      </c>
      <c r="AC2002" s="28">
        <v>7593.0000000000018</v>
      </c>
      <c r="AD2002" s="28">
        <v>7593.0000000000018</v>
      </c>
      <c r="AE2002" s="28">
        <v>7593.0000000000018</v>
      </c>
      <c r="AF2002" s="28">
        <v>7593.0000000000018</v>
      </c>
      <c r="AG2002" s="28">
        <v>7593.0000000000018</v>
      </c>
      <c r="AH2002" s="28">
        <v>7593.0000000000018</v>
      </c>
      <c r="AI2002" s="28">
        <v>7593.0000000000018</v>
      </c>
      <c r="AJ2002" s="28">
        <v>7593.0000000000018</v>
      </c>
      <c r="AK2002" s="28">
        <v>7593.0000000000018</v>
      </c>
      <c r="AL2002" s="28">
        <v>7593.0000000000018</v>
      </c>
      <c r="AM2002" s="28">
        <v>7593.0000000000018</v>
      </c>
      <c r="AN2002" s="28">
        <v>7593.0000000000018</v>
      </c>
      <c r="AO2002" s="28">
        <v>7593.0000000000018</v>
      </c>
      <c r="AP2002" s="28">
        <v>7593.0000000000018</v>
      </c>
      <c r="AQ2002" s="28">
        <v>7593.0000000000018</v>
      </c>
      <c r="AR2002" s="28">
        <v>7593.0000000000018</v>
      </c>
      <c r="AS2002" s="28">
        <v>7593.0000000000018</v>
      </c>
      <c r="AT2002" s="28">
        <v>7593.0000000000018</v>
      </c>
      <c r="AU2002" s="28">
        <v>7593.0000000000018</v>
      </c>
      <c r="AV2002" s="28">
        <v>7593.0000000000018</v>
      </c>
      <c r="AW2002" s="28">
        <v>7593.0000000000018</v>
      </c>
      <c r="AX2002" s="28">
        <v>7593.0000000000018</v>
      </c>
      <c r="AY2002" s="28">
        <v>7593.0000000000018</v>
      </c>
      <c r="AZ2002" s="28">
        <v>7593.0000000000018</v>
      </c>
      <c r="BA2002" s="28">
        <v>7593.0000000000018</v>
      </c>
      <c r="BB2002" s="28">
        <v>7593.0000000000018</v>
      </c>
      <c r="BC2002" s="28">
        <v>7593.0000000000018</v>
      </c>
      <c r="BD2002" s="28">
        <v>7593.0000000000018</v>
      </c>
      <c r="BE2002" s="28">
        <v>7593.0000000000018</v>
      </c>
      <c r="BF2002" s="28">
        <v>7593.0000000000018</v>
      </c>
      <c r="BG2002" s="28">
        <v>7593.0000000000018</v>
      </c>
      <c r="BH2002" s="28">
        <v>7593.0000000000018</v>
      </c>
      <c r="BI2002" s="28">
        <v>7593.0000000000018</v>
      </c>
      <c r="BJ2002" s="28">
        <v>7593.0000000000018</v>
      </c>
      <c r="BK2002" s="28">
        <v>7593.0000000000018</v>
      </c>
      <c r="BL2002" s="42">
        <v>7593.0000000000018</v>
      </c>
      <c r="BM2002" t="s">
        <v>100</v>
      </c>
    </row>
    <row r="2003" spans="1:65" x14ac:dyDescent="0.2">
      <c r="A2003" s="6"/>
      <c r="B2003" s="40" t="s">
        <v>62</v>
      </c>
      <c r="C2003" s="24" t="s">
        <v>74</v>
      </c>
      <c r="D2003" s="35">
        <v>6120</v>
      </c>
      <c r="E2003" s="29">
        <v>6122</v>
      </c>
      <c r="F2003" s="29">
        <v>6242</v>
      </c>
      <c r="G2003" s="29">
        <v>6248</v>
      </c>
      <c r="H2003" s="29">
        <v>6278</v>
      </c>
      <c r="I2003" s="29">
        <v>6289</v>
      </c>
      <c r="J2003" s="29">
        <v>6282</v>
      </c>
      <c r="K2003" s="29">
        <v>6331</v>
      </c>
      <c r="L2003" s="29">
        <v>6362</v>
      </c>
      <c r="M2003" s="29">
        <v>6358</v>
      </c>
      <c r="N2003" s="29">
        <v>6382</v>
      </c>
      <c r="O2003" s="29">
        <v>6391</v>
      </c>
      <c r="P2003" s="29">
        <v>6456</v>
      </c>
      <c r="Q2003" s="29">
        <v>6518</v>
      </c>
      <c r="R2003" s="29">
        <v>6521</v>
      </c>
      <c r="S2003" s="29">
        <v>6638</v>
      </c>
      <c r="T2003" s="29">
        <v>6642</v>
      </c>
      <c r="U2003" s="29">
        <v>6600.4</v>
      </c>
      <c r="V2003" s="29">
        <v>6609.2</v>
      </c>
      <c r="W2003" s="29">
        <v>6621.2</v>
      </c>
      <c r="X2003" s="26">
        <v>6505</v>
      </c>
      <c r="Y2003" s="26">
        <v>0</v>
      </c>
      <c r="Z2003" s="26">
        <v>0</v>
      </c>
      <c r="AA2003" s="26">
        <v>0</v>
      </c>
      <c r="AB2003" s="26">
        <v>0</v>
      </c>
      <c r="AC2003" s="26">
        <v>7593</v>
      </c>
      <c r="AD2003" s="26">
        <v>0</v>
      </c>
      <c r="AE2003" s="26">
        <v>0</v>
      </c>
      <c r="AF2003" s="26">
        <v>0</v>
      </c>
      <c r="AG2003" s="26">
        <v>0</v>
      </c>
      <c r="AH2003" s="26">
        <v>7593</v>
      </c>
      <c r="AI2003" s="26"/>
      <c r="AJ2003" s="26"/>
      <c r="AK2003" s="26"/>
      <c r="AL2003" s="26"/>
      <c r="AM2003" s="26"/>
      <c r="AN2003" s="26"/>
      <c r="AO2003" s="26"/>
      <c r="AP2003" s="26"/>
      <c r="AQ2003" s="26"/>
      <c r="AR2003" s="26"/>
      <c r="AS2003" s="26"/>
      <c r="AT2003" s="26"/>
      <c r="AU2003" s="26"/>
      <c r="AV2003" s="26"/>
      <c r="AW2003" s="26"/>
      <c r="AX2003" s="26"/>
      <c r="AY2003" s="26"/>
      <c r="AZ2003" s="26"/>
      <c r="BA2003" s="26"/>
      <c r="BB2003" s="26"/>
      <c r="BC2003" s="26"/>
      <c r="BD2003" s="26"/>
      <c r="BE2003" s="26"/>
      <c r="BF2003" s="26"/>
      <c r="BG2003" s="26"/>
      <c r="BH2003" s="26"/>
      <c r="BI2003" s="26"/>
      <c r="BJ2003" s="26"/>
      <c r="BK2003" s="26"/>
      <c r="BL2003" s="41"/>
      <c r="BM2003" t="s">
        <v>100</v>
      </c>
    </row>
    <row r="2004" spans="1:65" x14ac:dyDescent="0.2">
      <c r="A2004" s="6"/>
      <c r="B2004" s="40" t="s">
        <v>62</v>
      </c>
      <c r="C2004" s="24" t="s">
        <v>83</v>
      </c>
      <c r="D2004" s="25"/>
      <c r="E2004" s="26"/>
      <c r="F2004" s="26"/>
      <c r="G2004" s="26"/>
      <c r="H2004" s="26"/>
      <c r="I2004" s="26"/>
      <c r="J2004" s="26"/>
      <c r="K2004" s="26"/>
      <c r="L2004" s="26"/>
      <c r="M2004" s="26"/>
      <c r="N2004" s="26"/>
      <c r="O2004" s="26"/>
      <c r="P2004" s="26"/>
      <c r="Q2004" s="26"/>
      <c r="R2004" s="26"/>
      <c r="S2004" s="26"/>
      <c r="T2004" s="26"/>
      <c r="U2004" s="26"/>
      <c r="V2004" s="26"/>
      <c r="W2004" s="30"/>
      <c r="X2004" s="30">
        <v>161.9666666666667</v>
      </c>
      <c r="Y2004" s="30">
        <v>161.9666666666667</v>
      </c>
      <c r="Z2004" s="30">
        <v>161.9666666666667</v>
      </c>
      <c r="AA2004" s="30">
        <v>161.9666666666667</v>
      </c>
      <c r="AB2004" s="30">
        <v>161.9666666666667</v>
      </c>
      <c r="AC2004" s="30">
        <v>161.9666666666667</v>
      </c>
      <c r="AD2004" s="30">
        <v>-3.6379788070917132E-13</v>
      </c>
      <c r="AE2004" s="30">
        <v>-3.6379788070917132E-13</v>
      </c>
      <c r="AF2004" s="30">
        <v>-3.6379788070917132E-13</v>
      </c>
      <c r="AG2004" s="30">
        <v>-3.6379788070917132E-13</v>
      </c>
      <c r="AH2004" s="30">
        <v>-3.6379788070917132E-13</v>
      </c>
      <c r="AI2004" s="30"/>
      <c r="AJ2004" s="30"/>
      <c r="AK2004" s="30"/>
      <c r="AL2004" s="30"/>
      <c r="AM2004" s="30"/>
      <c r="AN2004" s="30"/>
      <c r="AO2004" s="30"/>
      <c r="AP2004" s="30"/>
      <c r="AQ2004" s="30"/>
      <c r="AR2004" s="30"/>
      <c r="AS2004" s="30"/>
      <c r="AT2004" s="30"/>
      <c r="AU2004" s="30"/>
      <c r="AV2004" s="30"/>
      <c r="AW2004" s="30"/>
      <c r="AX2004" s="30"/>
      <c r="AY2004" s="30"/>
      <c r="AZ2004" s="30"/>
      <c r="BA2004" s="30"/>
      <c r="BB2004" s="30"/>
      <c r="BC2004" s="30"/>
      <c r="BD2004" s="30"/>
      <c r="BE2004" s="30"/>
      <c r="BF2004" s="30"/>
      <c r="BG2004" s="30"/>
      <c r="BH2004" s="30"/>
      <c r="BI2004" s="30"/>
      <c r="BJ2004" s="30"/>
      <c r="BK2004" s="30"/>
      <c r="BL2004" s="43"/>
      <c r="BM2004" t="s">
        <v>100</v>
      </c>
    </row>
    <row r="2005" spans="1:65" x14ac:dyDescent="0.2">
      <c r="A2005" s="6"/>
      <c r="B2005" s="40" t="s">
        <v>62</v>
      </c>
      <c r="C2005" s="24" t="s">
        <v>75</v>
      </c>
      <c r="D2005" s="25"/>
      <c r="E2005" s="26"/>
      <c r="F2005" s="26"/>
      <c r="G2005" s="26"/>
      <c r="H2005" s="26"/>
      <c r="I2005" s="26"/>
      <c r="J2005" s="26"/>
      <c r="K2005" s="26"/>
      <c r="L2005" s="26"/>
      <c r="M2005" s="26"/>
      <c r="N2005" s="26"/>
      <c r="O2005" s="26"/>
      <c r="P2005" s="26"/>
      <c r="Q2005" s="26"/>
      <c r="R2005" s="26"/>
      <c r="S2005" s="26"/>
      <c r="T2005" s="26"/>
      <c r="U2005" s="26"/>
      <c r="V2005" s="26"/>
      <c r="W2005" s="26"/>
      <c r="X2005" s="26"/>
      <c r="Y2005" s="26"/>
      <c r="Z2005" s="26"/>
      <c r="AA2005" s="26"/>
      <c r="AB2005" s="26"/>
      <c r="AC2005" s="26"/>
      <c r="AD2005" s="26"/>
      <c r="AE2005" s="26"/>
      <c r="AF2005" s="26"/>
      <c r="AG2005" s="26"/>
      <c r="AH2005" s="26"/>
      <c r="AI2005" s="26"/>
      <c r="AJ2005" s="26"/>
      <c r="AK2005" s="26"/>
      <c r="AL2005" s="26"/>
      <c r="AM2005" s="26"/>
      <c r="AN2005" s="26"/>
      <c r="AO2005" s="26"/>
      <c r="AP2005" s="26"/>
      <c r="AQ2005" s="26"/>
      <c r="AR2005" s="26"/>
      <c r="AS2005" s="26"/>
      <c r="AT2005" s="26"/>
      <c r="AU2005" s="26"/>
      <c r="AV2005" s="26"/>
      <c r="AW2005" s="26"/>
      <c r="AX2005" s="26"/>
      <c r="AY2005" s="26"/>
      <c r="AZ2005" s="26"/>
      <c r="BA2005" s="26"/>
      <c r="BB2005" s="26"/>
      <c r="BC2005" s="26"/>
      <c r="BD2005" s="26"/>
      <c r="BE2005" s="26"/>
      <c r="BF2005" s="26"/>
      <c r="BG2005" s="26"/>
      <c r="BH2005" s="26"/>
      <c r="BI2005" s="26"/>
      <c r="BJ2005" s="26"/>
      <c r="BK2005" s="26"/>
      <c r="BL2005" s="41"/>
      <c r="BM2005" t="s">
        <v>100</v>
      </c>
    </row>
    <row r="2006" spans="1:65" x14ac:dyDescent="0.2">
      <c r="A2006" s="6"/>
      <c r="B2006" s="40" t="s">
        <v>62</v>
      </c>
      <c r="C2006" s="24" t="s">
        <v>79</v>
      </c>
      <c r="D2006" s="25"/>
      <c r="E2006" s="26"/>
      <c r="F2006" s="26"/>
      <c r="G2006" s="26"/>
      <c r="H2006" s="26"/>
      <c r="I2006" s="26"/>
      <c r="J2006" s="26"/>
      <c r="K2006" s="26"/>
      <c r="L2006" s="26"/>
      <c r="M2006" s="26"/>
      <c r="N2006" s="26"/>
      <c r="O2006" s="26"/>
      <c r="P2006" s="26"/>
      <c r="Q2006" s="26"/>
      <c r="R2006" s="26"/>
      <c r="S2006" s="26"/>
      <c r="T2006" s="26"/>
      <c r="U2006" s="26"/>
      <c r="V2006" s="26"/>
      <c r="W2006" s="26"/>
      <c r="X2006" s="26"/>
      <c r="Y2006" s="26"/>
      <c r="Z2006" s="26"/>
      <c r="AA2006" s="26"/>
      <c r="AB2006" s="26"/>
      <c r="AC2006" s="26"/>
      <c r="AD2006" s="26"/>
      <c r="AE2006" s="26"/>
      <c r="AF2006" s="26"/>
      <c r="AG2006" s="26"/>
      <c r="AH2006" s="26"/>
      <c r="AI2006" s="26"/>
      <c r="AJ2006" s="26"/>
      <c r="AK2006" s="26"/>
      <c r="AL2006" s="26"/>
      <c r="AM2006" s="26"/>
      <c r="AN2006" s="26"/>
      <c r="AO2006" s="26"/>
      <c r="AP2006" s="26"/>
      <c r="AQ2006" s="26"/>
      <c r="AR2006" s="26"/>
      <c r="AS2006" s="26"/>
      <c r="AT2006" s="26"/>
      <c r="AU2006" s="26"/>
      <c r="AV2006" s="26"/>
      <c r="AW2006" s="26"/>
      <c r="AX2006" s="26"/>
      <c r="AY2006" s="26"/>
      <c r="AZ2006" s="26"/>
      <c r="BA2006" s="26"/>
      <c r="BB2006" s="26"/>
      <c r="BC2006" s="26"/>
      <c r="BD2006" s="26"/>
      <c r="BE2006" s="26"/>
      <c r="BF2006" s="26"/>
      <c r="BG2006" s="26"/>
      <c r="BH2006" s="26"/>
      <c r="BI2006" s="26"/>
      <c r="BJ2006" s="26"/>
      <c r="BK2006" s="26"/>
      <c r="BL2006" s="41"/>
      <c r="BM2006" t="s">
        <v>100</v>
      </c>
    </row>
    <row r="2007" spans="1:65" x14ac:dyDescent="0.2">
      <c r="A2007" s="6"/>
      <c r="B2007" s="40" t="s">
        <v>62</v>
      </c>
      <c r="C2007" s="24" t="s">
        <v>80</v>
      </c>
      <c r="D2007" s="25"/>
      <c r="E2007" s="26"/>
      <c r="F2007" s="26"/>
      <c r="G2007" s="26"/>
      <c r="H2007" s="26"/>
      <c r="I2007" s="26"/>
      <c r="J2007" s="26"/>
      <c r="K2007" s="26"/>
      <c r="L2007" s="26"/>
      <c r="M2007" s="26"/>
      <c r="N2007" s="26"/>
      <c r="O2007" s="26"/>
      <c r="P2007" s="26"/>
      <c r="Q2007" s="26"/>
      <c r="R2007" s="26"/>
      <c r="S2007" s="26"/>
      <c r="T2007" s="26"/>
      <c r="U2007" s="26"/>
      <c r="V2007" s="26"/>
      <c r="W2007" s="26"/>
      <c r="X2007" s="26"/>
      <c r="Y2007" s="26"/>
      <c r="Z2007" s="26"/>
      <c r="AA2007" s="26"/>
      <c r="AB2007" s="26"/>
      <c r="AC2007" s="26"/>
      <c r="AD2007" s="26"/>
      <c r="AE2007" s="26"/>
      <c r="AF2007" s="26"/>
      <c r="AG2007" s="26"/>
      <c r="AH2007" s="26"/>
      <c r="AI2007" s="26"/>
      <c r="AJ2007" s="26"/>
      <c r="AK2007" s="26"/>
      <c r="AL2007" s="26"/>
      <c r="AM2007" s="26"/>
      <c r="AN2007" s="26"/>
      <c r="AO2007" s="26"/>
      <c r="AP2007" s="26"/>
      <c r="AQ2007" s="26"/>
      <c r="AR2007" s="26"/>
      <c r="AS2007" s="26"/>
      <c r="AT2007" s="26"/>
      <c r="AU2007" s="26"/>
      <c r="AV2007" s="26"/>
      <c r="AW2007" s="26"/>
      <c r="AX2007" s="26"/>
      <c r="AY2007" s="26"/>
      <c r="AZ2007" s="26"/>
      <c r="BA2007" s="26"/>
      <c r="BB2007" s="26"/>
      <c r="BC2007" s="26"/>
      <c r="BD2007" s="26"/>
      <c r="BE2007" s="26"/>
      <c r="BF2007" s="26"/>
      <c r="BG2007" s="26"/>
      <c r="BH2007" s="26"/>
      <c r="BI2007" s="26"/>
      <c r="BJ2007" s="26"/>
      <c r="BK2007" s="26"/>
      <c r="BL2007" s="41"/>
      <c r="BM2007" t="s">
        <v>100</v>
      </c>
    </row>
    <row r="2008" spans="1:65" x14ac:dyDescent="0.2">
      <c r="A2008" s="6"/>
      <c r="B2008" s="40" t="s">
        <v>62</v>
      </c>
      <c r="C2008" s="24" t="s">
        <v>78</v>
      </c>
      <c r="D2008" s="25"/>
      <c r="E2008" s="26"/>
      <c r="F2008" s="26"/>
      <c r="G2008" s="26"/>
      <c r="H2008" s="26"/>
      <c r="I2008" s="26"/>
      <c r="J2008" s="26"/>
      <c r="K2008" s="26"/>
      <c r="L2008" s="26"/>
      <c r="M2008" s="26"/>
      <c r="N2008" s="26"/>
      <c r="O2008" s="26"/>
      <c r="P2008" s="26"/>
      <c r="Q2008" s="26"/>
      <c r="R2008" s="26"/>
      <c r="S2008" s="26"/>
      <c r="T2008" s="26"/>
      <c r="U2008" s="26"/>
      <c r="V2008" s="26"/>
      <c r="W2008" s="26"/>
      <c r="X2008" s="26"/>
      <c r="Y2008" s="26"/>
      <c r="Z2008" s="26"/>
      <c r="AA2008" s="26"/>
      <c r="AB2008" s="26"/>
      <c r="AC2008" s="26"/>
      <c r="AD2008" s="26"/>
      <c r="AE2008" s="26"/>
      <c r="AF2008" s="26"/>
      <c r="AG2008" s="26"/>
      <c r="AH2008" s="26"/>
      <c r="AI2008" s="26"/>
      <c r="AJ2008" s="26"/>
      <c r="AK2008" s="26"/>
      <c r="AL2008" s="26"/>
      <c r="AM2008" s="26"/>
      <c r="AN2008" s="26"/>
      <c r="AO2008" s="26"/>
      <c r="AP2008" s="26"/>
      <c r="AQ2008" s="26"/>
      <c r="AR2008" s="26"/>
      <c r="AS2008" s="26"/>
      <c r="AT2008" s="26"/>
      <c r="AU2008" s="26"/>
      <c r="AV2008" s="26"/>
      <c r="AW2008" s="26"/>
      <c r="AX2008" s="26"/>
      <c r="AY2008" s="26"/>
      <c r="AZ2008" s="26"/>
      <c r="BA2008" s="26"/>
      <c r="BB2008" s="26"/>
      <c r="BC2008" s="26"/>
      <c r="BD2008" s="26"/>
      <c r="BE2008" s="26"/>
      <c r="BF2008" s="26"/>
      <c r="BG2008" s="26"/>
      <c r="BH2008" s="26"/>
      <c r="BI2008" s="26"/>
      <c r="BJ2008" s="26"/>
      <c r="BK2008" s="26"/>
      <c r="BL2008" s="41"/>
      <c r="BM2008" t="s">
        <v>100</v>
      </c>
    </row>
    <row r="2009" spans="1:65" x14ac:dyDescent="0.2">
      <c r="A2009" s="6"/>
      <c r="B2009" s="40" t="s">
        <v>62</v>
      </c>
      <c r="C2009" s="31" t="s">
        <v>43</v>
      </c>
      <c r="D2009" s="27">
        <v>0</v>
      </c>
      <c r="E2009" s="28">
        <v>0</v>
      </c>
      <c r="F2009" s="28">
        <v>0</v>
      </c>
      <c r="G2009" s="28">
        <v>0</v>
      </c>
      <c r="H2009" s="28">
        <v>0</v>
      </c>
      <c r="I2009" s="28">
        <v>0</v>
      </c>
      <c r="J2009" s="28">
        <v>0</v>
      </c>
      <c r="K2009" s="28">
        <v>0</v>
      </c>
      <c r="L2009" s="28">
        <v>0</v>
      </c>
      <c r="M2009" s="28">
        <v>92</v>
      </c>
      <c r="N2009" s="28">
        <v>92</v>
      </c>
      <c r="O2009" s="28">
        <v>92</v>
      </c>
      <c r="P2009" s="28">
        <v>92</v>
      </c>
      <c r="Q2009" s="28">
        <v>92</v>
      </c>
      <c r="R2009" s="28">
        <v>92</v>
      </c>
      <c r="S2009" s="28">
        <v>92</v>
      </c>
      <c r="T2009" s="28">
        <v>92</v>
      </c>
      <c r="U2009" s="28">
        <v>91.5</v>
      </c>
      <c r="V2009" s="28">
        <v>91.5</v>
      </c>
      <c r="W2009" s="28">
        <v>91.5</v>
      </c>
      <c r="X2009" s="28">
        <v>91.5</v>
      </c>
      <c r="Y2009" s="28">
        <v>91.5</v>
      </c>
      <c r="Z2009" s="28">
        <v>91.5</v>
      </c>
      <c r="AA2009" s="28">
        <v>91.5</v>
      </c>
      <c r="AB2009" s="28">
        <v>91.5</v>
      </c>
      <c r="AC2009" s="28">
        <v>91.5</v>
      </c>
      <c r="AD2009" s="28">
        <v>91.5</v>
      </c>
      <c r="AE2009" s="28">
        <v>91.5</v>
      </c>
      <c r="AF2009" s="28">
        <v>91.5</v>
      </c>
      <c r="AG2009" s="28">
        <v>91.5</v>
      </c>
      <c r="AH2009" s="28">
        <v>91.5</v>
      </c>
      <c r="AI2009" s="28">
        <v>91.5</v>
      </c>
      <c r="AJ2009" s="28">
        <v>91.5</v>
      </c>
      <c r="AK2009" s="28">
        <v>91.5</v>
      </c>
      <c r="AL2009" s="28">
        <v>91.5</v>
      </c>
      <c r="AM2009" s="28">
        <v>91.5</v>
      </c>
      <c r="AN2009" s="28">
        <v>91.5</v>
      </c>
      <c r="AO2009" s="28">
        <v>91.5</v>
      </c>
      <c r="AP2009" s="28">
        <v>91.5</v>
      </c>
      <c r="AQ2009" s="28">
        <v>91.5</v>
      </c>
      <c r="AR2009" s="28">
        <v>91.5</v>
      </c>
      <c r="AS2009" s="28">
        <v>91.5</v>
      </c>
      <c r="AT2009" s="28">
        <v>91.5</v>
      </c>
      <c r="AU2009" s="28">
        <v>91.5</v>
      </c>
      <c r="AV2009" s="28">
        <v>91.5</v>
      </c>
      <c r="AW2009" s="28">
        <v>91.5</v>
      </c>
      <c r="AX2009" s="28">
        <v>91.5</v>
      </c>
      <c r="AY2009" s="28">
        <v>91.5</v>
      </c>
      <c r="AZ2009" s="28">
        <v>91.5</v>
      </c>
      <c r="BA2009" s="28">
        <v>91.5</v>
      </c>
      <c r="BB2009" s="28">
        <v>91.5</v>
      </c>
      <c r="BC2009" s="28">
        <v>91.5</v>
      </c>
      <c r="BD2009" s="28">
        <v>91.5</v>
      </c>
      <c r="BE2009" s="28">
        <v>91.5</v>
      </c>
      <c r="BF2009" s="28">
        <v>91.5</v>
      </c>
      <c r="BG2009" s="28">
        <v>91.5</v>
      </c>
      <c r="BH2009" s="28">
        <v>91.5</v>
      </c>
      <c r="BI2009" s="28">
        <v>91.5</v>
      </c>
      <c r="BJ2009" s="28">
        <v>91.5</v>
      </c>
      <c r="BK2009" s="28">
        <v>91.5</v>
      </c>
      <c r="BL2009" s="42">
        <v>91.5</v>
      </c>
      <c r="BM2009" t="s">
        <v>100</v>
      </c>
    </row>
    <row r="2010" spans="1:65" x14ac:dyDescent="0.2">
      <c r="A2010" s="6"/>
      <c r="B2010" s="40" t="s">
        <v>62</v>
      </c>
      <c r="C2010" s="24" t="s">
        <v>74</v>
      </c>
      <c r="D2010" s="35">
        <v>0</v>
      </c>
      <c r="E2010" s="29">
        <v>0</v>
      </c>
      <c r="F2010" s="29">
        <v>0</v>
      </c>
      <c r="G2010" s="29">
        <v>0</v>
      </c>
      <c r="H2010" s="29">
        <v>0</v>
      </c>
      <c r="I2010" s="29">
        <v>0</v>
      </c>
      <c r="J2010" s="29">
        <v>0</v>
      </c>
      <c r="K2010" s="29">
        <v>0</v>
      </c>
      <c r="L2010" s="29">
        <v>0</v>
      </c>
      <c r="M2010" s="29">
        <v>92</v>
      </c>
      <c r="N2010" s="29">
        <v>92</v>
      </c>
      <c r="O2010" s="29">
        <v>92</v>
      </c>
      <c r="P2010" s="29">
        <v>92</v>
      </c>
      <c r="Q2010" s="29">
        <v>92</v>
      </c>
      <c r="R2010" s="29">
        <v>92</v>
      </c>
      <c r="S2010" s="29">
        <v>92</v>
      </c>
      <c r="T2010" s="29">
        <v>92</v>
      </c>
      <c r="U2010" s="29">
        <v>91.5</v>
      </c>
      <c r="V2010" s="29">
        <v>91.5</v>
      </c>
      <c r="W2010" s="29">
        <v>91.5</v>
      </c>
      <c r="X2010" s="26">
        <v>0</v>
      </c>
      <c r="Y2010" s="26">
        <v>0</v>
      </c>
      <c r="Z2010" s="26">
        <v>0</v>
      </c>
      <c r="AA2010" s="26">
        <v>0</v>
      </c>
      <c r="AB2010" s="26">
        <v>0</v>
      </c>
      <c r="AC2010" s="26">
        <v>0</v>
      </c>
      <c r="AD2010" s="26">
        <v>0</v>
      </c>
      <c r="AE2010" s="26">
        <v>0</v>
      </c>
      <c r="AF2010" s="26">
        <v>0</v>
      </c>
      <c r="AG2010" s="26">
        <v>0</v>
      </c>
      <c r="AH2010" s="26">
        <v>0</v>
      </c>
      <c r="AI2010" s="26"/>
      <c r="AJ2010" s="26"/>
      <c r="AK2010" s="26"/>
      <c r="AL2010" s="26"/>
      <c r="AM2010" s="26"/>
      <c r="AN2010" s="26"/>
      <c r="AO2010" s="26"/>
      <c r="AP2010" s="26"/>
      <c r="AQ2010" s="26"/>
      <c r="AR2010" s="26"/>
      <c r="AS2010" s="26"/>
      <c r="AT2010" s="26"/>
      <c r="AU2010" s="26"/>
      <c r="AV2010" s="26"/>
      <c r="AW2010" s="26"/>
      <c r="AX2010" s="26"/>
      <c r="AY2010" s="26"/>
      <c r="AZ2010" s="26"/>
      <c r="BA2010" s="26"/>
      <c r="BB2010" s="26"/>
      <c r="BC2010" s="26"/>
      <c r="BD2010" s="26"/>
      <c r="BE2010" s="26"/>
      <c r="BF2010" s="26"/>
      <c r="BG2010" s="26"/>
      <c r="BH2010" s="26"/>
      <c r="BI2010" s="26"/>
      <c r="BJ2010" s="26"/>
      <c r="BK2010" s="26"/>
      <c r="BL2010" s="41"/>
      <c r="BM2010" t="s">
        <v>100</v>
      </c>
    </row>
    <row r="2011" spans="1:65" x14ac:dyDescent="0.2">
      <c r="A2011" s="6"/>
      <c r="B2011" s="40" t="s">
        <v>62</v>
      </c>
      <c r="C2011" s="24" t="s">
        <v>83</v>
      </c>
      <c r="D2011" s="25"/>
      <c r="E2011" s="26"/>
      <c r="F2011" s="26"/>
      <c r="G2011" s="26"/>
      <c r="H2011" s="26"/>
      <c r="I2011" s="26"/>
      <c r="J2011" s="26"/>
      <c r="K2011" s="26"/>
      <c r="L2011" s="26"/>
      <c r="M2011" s="26"/>
      <c r="N2011" s="26"/>
      <c r="O2011" s="26"/>
      <c r="P2011" s="26"/>
      <c r="Q2011" s="26"/>
      <c r="R2011" s="26"/>
      <c r="S2011" s="26"/>
      <c r="T2011" s="26"/>
      <c r="U2011" s="26"/>
      <c r="V2011" s="26"/>
      <c r="W2011" s="30"/>
      <c r="X2011" s="30"/>
      <c r="Y2011" s="30"/>
      <c r="Z2011" s="30"/>
      <c r="AA2011" s="30"/>
      <c r="AB2011" s="30"/>
      <c r="AC2011" s="30"/>
      <c r="AD2011" s="30"/>
      <c r="AE2011" s="30"/>
      <c r="AF2011" s="30"/>
      <c r="AG2011" s="30"/>
      <c r="AH2011" s="30"/>
      <c r="AI2011" s="30"/>
      <c r="AJ2011" s="30"/>
      <c r="AK2011" s="30"/>
      <c r="AL2011" s="30"/>
      <c r="AM2011" s="30"/>
      <c r="AN2011" s="30"/>
      <c r="AO2011" s="30"/>
      <c r="AP2011" s="30"/>
      <c r="AQ2011" s="30"/>
      <c r="AR2011" s="30"/>
      <c r="AS2011" s="30"/>
      <c r="AT2011" s="30"/>
      <c r="AU2011" s="30"/>
      <c r="AV2011" s="30"/>
      <c r="AW2011" s="30"/>
      <c r="AX2011" s="30"/>
      <c r="AY2011" s="30"/>
      <c r="AZ2011" s="30"/>
      <c r="BA2011" s="30"/>
      <c r="BB2011" s="30"/>
      <c r="BC2011" s="30"/>
      <c r="BD2011" s="30"/>
      <c r="BE2011" s="30"/>
      <c r="BF2011" s="30"/>
      <c r="BG2011" s="30"/>
      <c r="BH2011" s="30"/>
      <c r="BI2011" s="30"/>
      <c r="BJ2011" s="30"/>
      <c r="BK2011" s="30"/>
      <c r="BL2011" s="43"/>
      <c r="BM2011" t="s">
        <v>100</v>
      </c>
    </row>
    <row r="2012" spans="1:65" x14ac:dyDescent="0.2">
      <c r="A2012" s="6"/>
      <c r="B2012" s="40" t="s">
        <v>62</v>
      </c>
      <c r="C2012" s="24" t="s">
        <v>75</v>
      </c>
      <c r="D2012" s="25"/>
      <c r="E2012" s="26"/>
      <c r="F2012" s="26"/>
      <c r="G2012" s="26"/>
      <c r="H2012" s="26"/>
      <c r="I2012" s="26"/>
      <c r="J2012" s="26"/>
      <c r="K2012" s="26"/>
      <c r="L2012" s="26"/>
      <c r="M2012" s="26"/>
      <c r="N2012" s="26"/>
      <c r="O2012" s="26"/>
      <c r="P2012" s="26"/>
      <c r="Q2012" s="26"/>
      <c r="R2012" s="26"/>
      <c r="S2012" s="26"/>
      <c r="T2012" s="26"/>
      <c r="U2012" s="26"/>
      <c r="V2012" s="26"/>
      <c r="W2012" s="26"/>
      <c r="X2012" s="26"/>
      <c r="Y2012" s="26"/>
      <c r="Z2012" s="26"/>
      <c r="AA2012" s="26"/>
      <c r="AB2012" s="26"/>
      <c r="AC2012" s="26"/>
      <c r="AD2012" s="26"/>
      <c r="AE2012" s="26"/>
      <c r="AF2012" s="26"/>
      <c r="AG2012" s="26"/>
      <c r="AH2012" s="26"/>
      <c r="AI2012" s="26"/>
      <c r="AJ2012" s="26"/>
      <c r="AK2012" s="26"/>
      <c r="AL2012" s="26"/>
      <c r="AM2012" s="26"/>
      <c r="AN2012" s="26"/>
      <c r="AO2012" s="26"/>
      <c r="AP2012" s="26"/>
      <c r="AQ2012" s="26"/>
      <c r="AR2012" s="26"/>
      <c r="AS2012" s="26"/>
      <c r="AT2012" s="26"/>
      <c r="AU2012" s="26"/>
      <c r="AV2012" s="26"/>
      <c r="AW2012" s="26"/>
      <c r="AX2012" s="26"/>
      <c r="AY2012" s="26"/>
      <c r="AZ2012" s="26"/>
      <c r="BA2012" s="26"/>
      <c r="BB2012" s="26"/>
      <c r="BC2012" s="26"/>
      <c r="BD2012" s="26"/>
      <c r="BE2012" s="26"/>
      <c r="BF2012" s="26"/>
      <c r="BG2012" s="26"/>
      <c r="BH2012" s="26"/>
      <c r="BI2012" s="26"/>
      <c r="BJ2012" s="26"/>
      <c r="BK2012" s="26"/>
      <c r="BL2012" s="41"/>
      <c r="BM2012" t="s">
        <v>100</v>
      </c>
    </row>
    <row r="2013" spans="1:65" x14ac:dyDescent="0.2">
      <c r="A2013" s="6"/>
      <c r="B2013" s="40" t="s">
        <v>62</v>
      </c>
      <c r="C2013" s="24" t="s">
        <v>79</v>
      </c>
      <c r="D2013" s="25"/>
      <c r="E2013" s="26"/>
      <c r="F2013" s="26"/>
      <c r="G2013" s="26"/>
      <c r="H2013" s="26"/>
      <c r="I2013" s="26"/>
      <c r="J2013" s="26"/>
      <c r="K2013" s="26"/>
      <c r="L2013" s="26"/>
      <c r="M2013" s="26"/>
      <c r="N2013" s="26"/>
      <c r="O2013" s="26"/>
      <c r="P2013" s="26"/>
      <c r="Q2013" s="26"/>
      <c r="R2013" s="26"/>
      <c r="S2013" s="26"/>
      <c r="T2013" s="26"/>
      <c r="U2013" s="26"/>
      <c r="V2013" s="26"/>
      <c r="W2013" s="26"/>
      <c r="X2013" s="26"/>
      <c r="Y2013" s="26"/>
      <c r="Z2013" s="26"/>
      <c r="AA2013" s="26"/>
      <c r="AB2013" s="26"/>
      <c r="AC2013" s="26"/>
      <c r="AD2013" s="26"/>
      <c r="AE2013" s="26"/>
      <c r="AF2013" s="26"/>
      <c r="AG2013" s="26"/>
      <c r="AH2013" s="26"/>
      <c r="AI2013" s="26"/>
      <c r="AJ2013" s="26"/>
      <c r="AK2013" s="26"/>
      <c r="AL2013" s="26"/>
      <c r="AM2013" s="26"/>
      <c r="AN2013" s="26"/>
      <c r="AO2013" s="26"/>
      <c r="AP2013" s="26"/>
      <c r="AQ2013" s="26"/>
      <c r="AR2013" s="26"/>
      <c r="AS2013" s="26"/>
      <c r="AT2013" s="26"/>
      <c r="AU2013" s="26"/>
      <c r="AV2013" s="26"/>
      <c r="AW2013" s="26"/>
      <c r="AX2013" s="26"/>
      <c r="AY2013" s="26"/>
      <c r="AZ2013" s="26"/>
      <c r="BA2013" s="26"/>
      <c r="BB2013" s="26"/>
      <c r="BC2013" s="26"/>
      <c r="BD2013" s="26"/>
      <c r="BE2013" s="26"/>
      <c r="BF2013" s="26"/>
      <c r="BG2013" s="26"/>
      <c r="BH2013" s="26"/>
      <c r="BI2013" s="26"/>
      <c r="BJ2013" s="26"/>
      <c r="BK2013" s="26"/>
      <c r="BL2013" s="41"/>
      <c r="BM2013" t="s">
        <v>100</v>
      </c>
    </row>
    <row r="2014" spans="1:65" x14ac:dyDescent="0.2">
      <c r="A2014" s="6"/>
      <c r="B2014" s="40" t="s">
        <v>62</v>
      </c>
      <c r="C2014" s="24" t="s">
        <v>80</v>
      </c>
      <c r="D2014" s="25"/>
      <c r="E2014" s="26"/>
      <c r="F2014" s="26"/>
      <c r="G2014" s="26"/>
      <c r="H2014" s="26"/>
      <c r="I2014" s="26"/>
      <c r="J2014" s="26"/>
      <c r="K2014" s="26"/>
      <c r="L2014" s="26"/>
      <c r="M2014" s="26"/>
      <c r="N2014" s="26"/>
      <c r="O2014" s="26"/>
      <c r="P2014" s="26"/>
      <c r="Q2014" s="26"/>
      <c r="R2014" s="26"/>
      <c r="S2014" s="26"/>
      <c r="T2014" s="26"/>
      <c r="U2014" s="26"/>
      <c r="V2014" s="26"/>
      <c r="W2014" s="26"/>
      <c r="X2014" s="26"/>
      <c r="Y2014" s="26"/>
      <c r="Z2014" s="26"/>
      <c r="AA2014" s="26"/>
      <c r="AB2014" s="26"/>
      <c r="AC2014" s="26"/>
      <c r="AD2014" s="26"/>
      <c r="AE2014" s="26"/>
      <c r="AF2014" s="26"/>
      <c r="AG2014" s="26"/>
      <c r="AH2014" s="26"/>
      <c r="AI2014" s="26"/>
      <c r="AJ2014" s="26"/>
      <c r="AK2014" s="26"/>
      <c r="AL2014" s="26"/>
      <c r="AM2014" s="26"/>
      <c r="AN2014" s="26"/>
      <c r="AO2014" s="26"/>
      <c r="AP2014" s="26"/>
      <c r="AQ2014" s="26"/>
      <c r="AR2014" s="26"/>
      <c r="AS2014" s="26"/>
      <c r="AT2014" s="26"/>
      <c r="AU2014" s="26"/>
      <c r="AV2014" s="26"/>
      <c r="AW2014" s="26"/>
      <c r="AX2014" s="26"/>
      <c r="AY2014" s="26"/>
      <c r="AZ2014" s="26"/>
      <c r="BA2014" s="26"/>
      <c r="BB2014" s="26"/>
      <c r="BC2014" s="26"/>
      <c r="BD2014" s="26"/>
      <c r="BE2014" s="26"/>
      <c r="BF2014" s="26"/>
      <c r="BG2014" s="26"/>
      <c r="BH2014" s="26"/>
      <c r="BI2014" s="26"/>
      <c r="BJ2014" s="26"/>
      <c r="BK2014" s="26"/>
      <c r="BL2014" s="41"/>
      <c r="BM2014" t="s">
        <v>100</v>
      </c>
    </row>
    <row r="2015" spans="1:65" x14ac:dyDescent="0.2">
      <c r="A2015" s="6"/>
      <c r="B2015" s="40" t="s">
        <v>62</v>
      </c>
      <c r="C2015" s="24" t="s">
        <v>78</v>
      </c>
      <c r="D2015" s="25"/>
      <c r="E2015" s="26"/>
      <c r="F2015" s="26"/>
      <c r="G2015" s="26"/>
      <c r="H2015" s="26"/>
      <c r="I2015" s="26"/>
      <c r="J2015" s="26"/>
      <c r="K2015" s="26"/>
      <c r="L2015" s="26"/>
      <c r="M2015" s="26"/>
      <c r="N2015" s="26"/>
      <c r="O2015" s="26"/>
      <c r="P2015" s="26"/>
      <c r="Q2015" s="26"/>
      <c r="R2015" s="26"/>
      <c r="S2015" s="26"/>
      <c r="T2015" s="26"/>
      <c r="U2015" s="26"/>
      <c r="V2015" s="26"/>
      <c r="W2015" s="26"/>
      <c r="X2015" s="26"/>
      <c r="Y2015" s="26"/>
      <c r="Z2015" s="26"/>
      <c r="AA2015" s="26"/>
      <c r="AB2015" s="26"/>
      <c r="AC2015" s="26"/>
      <c r="AD2015" s="26"/>
      <c r="AE2015" s="26"/>
      <c r="AF2015" s="26"/>
      <c r="AG2015" s="26"/>
      <c r="AH2015" s="26"/>
      <c r="AI2015" s="26"/>
      <c r="AJ2015" s="26"/>
      <c r="AK2015" s="26"/>
      <c r="AL2015" s="26"/>
      <c r="AM2015" s="26"/>
      <c r="AN2015" s="26"/>
      <c r="AO2015" s="26"/>
      <c r="AP2015" s="26"/>
      <c r="AQ2015" s="26"/>
      <c r="AR2015" s="26"/>
      <c r="AS2015" s="26"/>
      <c r="AT2015" s="26"/>
      <c r="AU2015" s="26"/>
      <c r="AV2015" s="26"/>
      <c r="AW2015" s="26"/>
      <c r="AX2015" s="26"/>
      <c r="AY2015" s="26"/>
      <c r="AZ2015" s="26"/>
      <c r="BA2015" s="26"/>
      <c r="BB2015" s="26"/>
      <c r="BC2015" s="26"/>
      <c r="BD2015" s="26"/>
      <c r="BE2015" s="26"/>
      <c r="BF2015" s="26"/>
      <c r="BG2015" s="26"/>
      <c r="BH2015" s="26"/>
      <c r="BI2015" s="26"/>
      <c r="BJ2015" s="26"/>
      <c r="BK2015" s="26"/>
      <c r="BL2015" s="41"/>
      <c r="BM2015" t="s">
        <v>100</v>
      </c>
    </row>
    <row r="2016" spans="1:65" x14ac:dyDescent="0.2">
      <c r="A2016" s="6"/>
      <c r="B2016" s="40" t="s">
        <v>62</v>
      </c>
      <c r="C2016" s="31" t="s">
        <v>46</v>
      </c>
      <c r="D2016" s="27">
        <v>251</v>
      </c>
      <c r="E2016" s="28">
        <v>151</v>
      </c>
      <c r="F2016" s="28">
        <v>3</v>
      </c>
      <c r="G2016" s="28">
        <v>2</v>
      </c>
      <c r="H2016" s="28">
        <v>2</v>
      </c>
      <c r="I2016" s="28">
        <v>2</v>
      </c>
      <c r="J2016" s="28">
        <v>2</v>
      </c>
      <c r="K2016" s="28">
        <v>16</v>
      </c>
      <c r="L2016" s="28">
        <v>16</v>
      </c>
      <c r="M2016" s="28">
        <v>16</v>
      </c>
      <c r="N2016" s="28">
        <v>20</v>
      </c>
      <c r="O2016" s="28">
        <v>30</v>
      </c>
      <c r="P2016" s="28">
        <v>35</v>
      </c>
      <c r="Q2016" s="28">
        <v>46</v>
      </c>
      <c r="R2016" s="28">
        <v>94</v>
      </c>
      <c r="S2016" s="28">
        <v>118</v>
      </c>
      <c r="T2016" s="28">
        <v>123</v>
      </c>
      <c r="U2016" s="28">
        <v>140.5</v>
      </c>
      <c r="V2016" s="28">
        <v>141.4</v>
      </c>
      <c r="W2016" s="28">
        <v>142.4</v>
      </c>
      <c r="X2016" s="28">
        <v>180</v>
      </c>
      <c r="Y2016" s="28">
        <v>169.2</v>
      </c>
      <c r="Z2016" s="28">
        <v>158.39999999999998</v>
      </c>
      <c r="AA2016" s="28">
        <v>147.59999999999997</v>
      </c>
      <c r="AB2016" s="28">
        <v>136.79999999999995</v>
      </c>
      <c r="AC2016" s="28">
        <v>125.99999999999996</v>
      </c>
      <c r="AD2016" s="28">
        <v>128.19999999999996</v>
      </c>
      <c r="AE2016" s="28">
        <v>130.39999999999998</v>
      </c>
      <c r="AF2016" s="28">
        <v>132.6</v>
      </c>
      <c r="AG2016" s="28">
        <v>134.80000000000001</v>
      </c>
      <c r="AH2016" s="28">
        <v>137.00000000000003</v>
      </c>
      <c r="AI2016" s="28">
        <v>137.00000000000003</v>
      </c>
      <c r="AJ2016" s="28">
        <v>137.00000000000003</v>
      </c>
      <c r="AK2016" s="28">
        <v>137.00000000000003</v>
      </c>
      <c r="AL2016" s="28">
        <v>137.00000000000003</v>
      </c>
      <c r="AM2016" s="28">
        <v>137.00000000000003</v>
      </c>
      <c r="AN2016" s="28">
        <v>137.00000000000003</v>
      </c>
      <c r="AO2016" s="28">
        <v>137.00000000000003</v>
      </c>
      <c r="AP2016" s="28">
        <v>137.00000000000003</v>
      </c>
      <c r="AQ2016" s="28">
        <v>137.00000000000003</v>
      </c>
      <c r="AR2016" s="28">
        <v>137.00000000000003</v>
      </c>
      <c r="AS2016" s="28">
        <v>137.00000000000003</v>
      </c>
      <c r="AT2016" s="28">
        <v>137.00000000000003</v>
      </c>
      <c r="AU2016" s="28">
        <v>137.00000000000003</v>
      </c>
      <c r="AV2016" s="28">
        <v>137.00000000000003</v>
      </c>
      <c r="AW2016" s="28">
        <v>137.00000000000003</v>
      </c>
      <c r="AX2016" s="28">
        <v>137.00000000000003</v>
      </c>
      <c r="AY2016" s="28">
        <v>137.00000000000003</v>
      </c>
      <c r="AZ2016" s="28">
        <v>137.00000000000003</v>
      </c>
      <c r="BA2016" s="28">
        <v>137.00000000000003</v>
      </c>
      <c r="BB2016" s="28">
        <v>137.00000000000003</v>
      </c>
      <c r="BC2016" s="28">
        <v>137.00000000000003</v>
      </c>
      <c r="BD2016" s="28">
        <v>137.00000000000003</v>
      </c>
      <c r="BE2016" s="28">
        <v>137.00000000000003</v>
      </c>
      <c r="BF2016" s="28">
        <v>137.00000000000003</v>
      </c>
      <c r="BG2016" s="28">
        <v>137.00000000000003</v>
      </c>
      <c r="BH2016" s="28">
        <v>137.00000000000003</v>
      </c>
      <c r="BI2016" s="28">
        <v>137.00000000000003</v>
      </c>
      <c r="BJ2016" s="28">
        <v>137.00000000000003</v>
      </c>
      <c r="BK2016" s="28">
        <v>137.00000000000003</v>
      </c>
      <c r="BL2016" s="28">
        <v>137.00000000000003</v>
      </c>
      <c r="BM2016" t="s">
        <v>100</v>
      </c>
    </row>
    <row r="2017" spans="1:65" x14ac:dyDescent="0.2">
      <c r="A2017" s="6"/>
      <c r="B2017" s="40" t="s">
        <v>62</v>
      </c>
      <c r="C2017" s="24" t="s">
        <v>74</v>
      </c>
      <c r="D2017" s="35">
        <v>251</v>
      </c>
      <c r="E2017" s="29">
        <v>151</v>
      </c>
      <c r="F2017" s="29">
        <v>3</v>
      </c>
      <c r="G2017" s="29">
        <v>2</v>
      </c>
      <c r="H2017" s="29">
        <v>2</v>
      </c>
      <c r="I2017" s="29">
        <v>2</v>
      </c>
      <c r="J2017" s="29">
        <v>2</v>
      </c>
      <c r="K2017" s="29">
        <v>16</v>
      </c>
      <c r="L2017" s="29">
        <v>16</v>
      </c>
      <c r="M2017" s="29">
        <v>16</v>
      </c>
      <c r="N2017" s="29">
        <v>20</v>
      </c>
      <c r="O2017" s="29">
        <v>30</v>
      </c>
      <c r="P2017" s="29">
        <v>35</v>
      </c>
      <c r="Q2017" s="29">
        <v>46</v>
      </c>
      <c r="R2017" s="29">
        <v>94</v>
      </c>
      <c r="S2017" s="29">
        <v>118</v>
      </c>
      <c r="T2017" s="29">
        <v>123</v>
      </c>
      <c r="U2017" s="29">
        <v>140.5</v>
      </c>
      <c r="V2017" s="29">
        <v>141.4</v>
      </c>
      <c r="W2017" s="29">
        <v>142.4</v>
      </c>
      <c r="X2017" s="26">
        <v>180</v>
      </c>
      <c r="Y2017" s="26">
        <v>0</v>
      </c>
      <c r="Z2017" s="26">
        <v>0</v>
      </c>
      <c r="AA2017" s="26">
        <v>0</v>
      </c>
      <c r="AB2017" s="26">
        <v>0</v>
      </c>
      <c r="AC2017" s="26">
        <v>126</v>
      </c>
      <c r="AD2017" s="26">
        <v>0</v>
      </c>
      <c r="AE2017" s="26">
        <v>0</v>
      </c>
      <c r="AF2017" s="26">
        <v>0</v>
      </c>
      <c r="AG2017" s="26">
        <v>0</v>
      </c>
      <c r="AH2017" s="26">
        <v>137</v>
      </c>
      <c r="AI2017" s="26"/>
      <c r="AJ2017" s="26"/>
      <c r="AK2017" s="26"/>
      <c r="AL2017" s="26"/>
      <c r="AM2017" s="26"/>
      <c r="AN2017" s="26"/>
      <c r="AO2017" s="26"/>
      <c r="AP2017" s="26"/>
      <c r="AQ2017" s="26"/>
      <c r="AR2017" s="26"/>
      <c r="AS2017" s="26"/>
      <c r="AT2017" s="26"/>
      <c r="AU2017" s="26"/>
      <c r="AV2017" s="26"/>
      <c r="AW2017" s="26"/>
      <c r="AX2017" s="26"/>
      <c r="AY2017" s="26"/>
      <c r="AZ2017" s="26"/>
      <c r="BA2017" s="26"/>
      <c r="BB2017" s="26"/>
      <c r="BC2017" s="26"/>
      <c r="BD2017" s="26"/>
      <c r="BE2017" s="26"/>
      <c r="BF2017" s="26"/>
      <c r="BG2017" s="26"/>
      <c r="BH2017" s="26"/>
      <c r="BI2017" s="26"/>
      <c r="BJ2017" s="26"/>
      <c r="BK2017" s="26"/>
      <c r="BL2017" s="41"/>
      <c r="BM2017" t="s">
        <v>100</v>
      </c>
    </row>
    <row r="2018" spans="1:65" x14ac:dyDescent="0.2">
      <c r="A2018" s="6"/>
      <c r="B2018" s="40" t="s">
        <v>62</v>
      </c>
      <c r="C2018" s="24" t="s">
        <v>83</v>
      </c>
      <c r="D2018" s="25"/>
      <c r="E2018" s="26"/>
      <c r="F2018" s="26"/>
      <c r="G2018" s="26"/>
      <c r="H2018" s="26"/>
      <c r="I2018" s="26"/>
      <c r="J2018" s="26"/>
      <c r="K2018" s="26"/>
      <c r="L2018" s="26"/>
      <c r="M2018" s="26"/>
      <c r="N2018" s="26"/>
      <c r="O2018" s="26"/>
      <c r="P2018" s="26"/>
      <c r="Q2018" s="26"/>
      <c r="R2018" s="26"/>
      <c r="S2018" s="26"/>
      <c r="T2018" s="26"/>
      <c r="U2018" s="26"/>
      <c r="V2018" s="26"/>
      <c r="W2018" s="30"/>
      <c r="X2018" s="30">
        <v>37.599999999999994</v>
      </c>
      <c r="Y2018" s="30">
        <v>-10.8</v>
      </c>
      <c r="Z2018" s="30">
        <v>-10.8</v>
      </c>
      <c r="AA2018" s="30">
        <v>-10.8</v>
      </c>
      <c r="AB2018" s="30">
        <v>-10.8</v>
      </c>
      <c r="AC2018" s="30">
        <v>-10.8</v>
      </c>
      <c r="AD2018" s="30">
        <v>2.2000000000000086</v>
      </c>
      <c r="AE2018" s="30">
        <v>2.2000000000000086</v>
      </c>
      <c r="AF2018" s="30">
        <v>2.2000000000000086</v>
      </c>
      <c r="AG2018" s="30">
        <v>2.2000000000000086</v>
      </c>
      <c r="AH2018" s="30">
        <v>2.2000000000000086</v>
      </c>
      <c r="AI2018" s="30"/>
      <c r="AJ2018" s="30"/>
      <c r="AK2018" s="30"/>
      <c r="AL2018" s="30"/>
      <c r="AM2018" s="30"/>
      <c r="AN2018" s="30"/>
      <c r="AO2018" s="30"/>
      <c r="AP2018" s="30"/>
      <c r="AQ2018" s="30"/>
      <c r="AR2018" s="30"/>
      <c r="AS2018" s="30"/>
      <c r="AT2018" s="30"/>
      <c r="AU2018" s="30"/>
      <c r="AV2018" s="30"/>
      <c r="AW2018" s="30"/>
      <c r="AX2018" s="30"/>
      <c r="AY2018" s="30"/>
      <c r="AZ2018" s="30"/>
      <c r="BA2018" s="30"/>
      <c r="BB2018" s="30"/>
      <c r="BC2018" s="30"/>
      <c r="BD2018" s="30"/>
      <c r="BE2018" s="30"/>
      <c r="BF2018" s="30"/>
      <c r="BG2018" s="30"/>
      <c r="BH2018" s="30"/>
      <c r="BI2018" s="30"/>
      <c r="BJ2018" s="30"/>
      <c r="BK2018" s="30"/>
      <c r="BL2018" s="43"/>
      <c r="BM2018" t="s">
        <v>100</v>
      </c>
    </row>
    <row r="2019" spans="1:65" x14ac:dyDescent="0.2">
      <c r="A2019" s="6"/>
      <c r="B2019" s="40" t="s">
        <v>62</v>
      </c>
      <c r="C2019" s="24" t="s">
        <v>75</v>
      </c>
      <c r="D2019" s="25"/>
      <c r="E2019" s="26"/>
      <c r="F2019" s="26"/>
      <c r="G2019" s="26"/>
      <c r="H2019" s="26"/>
      <c r="I2019" s="26"/>
      <c r="J2019" s="26"/>
      <c r="K2019" s="26"/>
      <c r="L2019" s="26"/>
      <c r="M2019" s="26"/>
      <c r="N2019" s="26"/>
      <c r="O2019" s="26"/>
      <c r="P2019" s="26"/>
      <c r="Q2019" s="26"/>
      <c r="R2019" s="26"/>
      <c r="S2019" s="26"/>
      <c r="T2019" s="26"/>
      <c r="U2019" s="26"/>
      <c r="V2019" s="26"/>
      <c r="W2019" s="26"/>
      <c r="X2019" s="26"/>
      <c r="Y2019" s="26"/>
      <c r="Z2019" s="26"/>
      <c r="AA2019" s="26"/>
      <c r="AB2019" s="26"/>
      <c r="AC2019" s="26"/>
      <c r="AD2019" s="26"/>
      <c r="AE2019" s="26"/>
      <c r="AF2019" s="26"/>
      <c r="AG2019" s="26"/>
      <c r="AH2019" s="26"/>
      <c r="AI2019" s="26"/>
      <c r="AJ2019" s="26"/>
      <c r="AK2019" s="26"/>
      <c r="AL2019" s="26"/>
      <c r="AM2019" s="26"/>
      <c r="AN2019" s="26"/>
      <c r="AO2019" s="26"/>
      <c r="AP2019" s="26"/>
      <c r="AQ2019" s="26"/>
      <c r="AR2019" s="26"/>
      <c r="AS2019" s="26"/>
      <c r="AT2019" s="26"/>
      <c r="AU2019" s="26"/>
      <c r="AV2019" s="26"/>
      <c r="AW2019" s="26"/>
      <c r="AX2019" s="26"/>
      <c r="AY2019" s="26"/>
      <c r="AZ2019" s="26"/>
      <c r="BA2019" s="26"/>
      <c r="BB2019" s="26"/>
      <c r="BC2019" s="26"/>
      <c r="BD2019" s="26"/>
      <c r="BE2019" s="26"/>
      <c r="BF2019" s="26"/>
      <c r="BG2019" s="26"/>
      <c r="BH2019" s="26"/>
      <c r="BI2019" s="26"/>
      <c r="BJ2019" s="26"/>
      <c r="BK2019" s="26"/>
      <c r="BL2019" s="41"/>
      <c r="BM2019" t="s">
        <v>100</v>
      </c>
    </row>
    <row r="2020" spans="1:65" x14ac:dyDescent="0.2">
      <c r="A2020" s="6"/>
      <c r="B2020" s="40" t="s">
        <v>62</v>
      </c>
      <c r="C2020" s="24" t="s">
        <v>79</v>
      </c>
      <c r="D2020" s="25"/>
      <c r="E2020" s="26"/>
      <c r="F2020" s="26"/>
      <c r="G2020" s="26"/>
      <c r="H2020" s="26"/>
      <c r="I2020" s="26"/>
      <c r="J2020" s="26"/>
      <c r="K2020" s="26"/>
      <c r="L2020" s="26"/>
      <c r="M2020" s="26"/>
      <c r="N2020" s="26"/>
      <c r="O2020" s="26"/>
      <c r="P2020" s="26"/>
      <c r="Q2020" s="26"/>
      <c r="R2020" s="26"/>
      <c r="S2020" s="26"/>
      <c r="T2020" s="26"/>
      <c r="U2020" s="26"/>
      <c r="V2020" s="26"/>
      <c r="W2020" s="26"/>
      <c r="X2020" s="26"/>
      <c r="Y2020" s="26"/>
      <c r="Z2020" s="26"/>
      <c r="AA2020" s="26"/>
      <c r="AB2020" s="26"/>
      <c r="AC2020" s="26"/>
      <c r="AD2020" s="26"/>
      <c r="AE2020" s="26"/>
      <c r="AF2020" s="26"/>
      <c r="AG2020" s="26"/>
      <c r="AH2020" s="26"/>
      <c r="AI2020" s="26"/>
      <c r="AJ2020" s="26"/>
      <c r="AK2020" s="26"/>
      <c r="AL2020" s="26"/>
      <c r="AM2020" s="26"/>
      <c r="AN2020" s="26"/>
      <c r="AO2020" s="26"/>
      <c r="AP2020" s="26"/>
      <c r="AQ2020" s="26"/>
      <c r="AR2020" s="26"/>
      <c r="AS2020" s="26"/>
      <c r="AT2020" s="26"/>
      <c r="AU2020" s="26"/>
      <c r="AV2020" s="26"/>
      <c r="AW2020" s="26"/>
      <c r="AX2020" s="26"/>
      <c r="AY2020" s="26"/>
      <c r="AZ2020" s="26"/>
      <c r="BA2020" s="26"/>
      <c r="BB2020" s="26"/>
      <c r="BC2020" s="26"/>
      <c r="BD2020" s="26"/>
      <c r="BE2020" s="26"/>
      <c r="BF2020" s="26"/>
      <c r="BG2020" s="26"/>
      <c r="BH2020" s="26"/>
      <c r="BI2020" s="26"/>
      <c r="BJ2020" s="26"/>
      <c r="BK2020" s="26"/>
      <c r="BL2020" s="41"/>
      <c r="BM2020" t="s">
        <v>100</v>
      </c>
    </row>
    <row r="2021" spans="1:65" x14ac:dyDescent="0.2">
      <c r="A2021" s="6"/>
      <c r="B2021" s="40" t="s">
        <v>62</v>
      </c>
      <c r="C2021" s="24" t="s">
        <v>80</v>
      </c>
      <c r="D2021" s="25"/>
      <c r="E2021" s="26"/>
      <c r="F2021" s="26"/>
      <c r="G2021" s="26"/>
      <c r="H2021" s="26"/>
      <c r="I2021" s="26"/>
      <c r="J2021" s="26"/>
      <c r="K2021" s="26"/>
      <c r="L2021" s="26"/>
      <c r="M2021" s="26"/>
      <c r="N2021" s="26"/>
      <c r="O2021" s="26"/>
      <c r="P2021" s="26"/>
      <c r="Q2021" s="26"/>
      <c r="R2021" s="26"/>
      <c r="S2021" s="26"/>
      <c r="T2021" s="26"/>
      <c r="U2021" s="26"/>
      <c r="V2021" s="26"/>
      <c r="W2021" s="26"/>
      <c r="X2021" s="26"/>
      <c r="Y2021" s="26"/>
      <c r="Z2021" s="26"/>
      <c r="AA2021" s="26"/>
      <c r="AB2021" s="26"/>
      <c r="AC2021" s="26"/>
      <c r="AD2021" s="26"/>
      <c r="AE2021" s="26"/>
      <c r="AF2021" s="26"/>
      <c r="AG2021" s="26"/>
      <c r="AH2021" s="26"/>
      <c r="AI2021" s="26"/>
      <c r="AJ2021" s="26"/>
      <c r="AK2021" s="26"/>
      <c r="AL2021" s="26"/>
      <c r="AM2021" s="26"/>
      <c r="AN2021" s="26"/>
      <c r="AO2021" s="26"/>
      <c r="AP2021" s="26"/>
      <c r="AQ2021" s="26"/>
      <c r="AR2021" s="26"/>
      <c r="AS2021" s="26"/>
      <c r="AT2021" s="26"/>
      <c r="AU2021" s="26"/>
      <c r="AV2021" s="26"/>
      <c r="AW2021" s="26"/>
      <c r="AX2021" s="26"/>
      <c r="AY2021" s="26"/>
      <c r="AZ2021" s="26"/>
      <c r="BA2021" s="26"/>
      <c r="BB2021" s="26"/>
      <c r="BC2021" s="26"/>
      <c r="BD2021" s="26"/>
      <c r="BE2021" s="26"/>
      <c r="BF2021" s="26"/>
      <c r="BG2021" s="26"/>
      <c r="BH2021" s="26"/>
      <c r="BI2021" s="26"/>
      <c r="BJ2021" s="26"/>
      <c r="BK2021" s="26"/>
      <c r="BL2021" s="41"/>
      <c r="BM2021" t="s">
        <v>100</v>
      </c>
    </row>
    <row r="2022" spans="1:65" x14ac:dyDescent="0.2">
      <c r="A2022" s="6"/>
      <c r="B2022" s="40" t="s">
        <v>62</v>
      </c>
      <c r="C2022" s="24" t="s">
        <v>78</v>
      </c>
      <c r="D2022" s="25"/>
      <c r="E2022" s="26"/>
      <c r="F2022" s="26"/>
      <c r="G2022" s="26"/>
      <c r="H2022" s="26"/>
      <c r="I2022" s="26"/>
      <c r="J2022" s="26"/>
      <c r="K2022" s="26"/>
      <c r="L2022" s="26"/>
      <c r="M2022" s="26"/>
      <c r="N2022" s="26"/>
      <c r="O2022" s="26"/>
      <c r="P2022" s="26"/>
      <c r="Q2022" s="26"/>
      <c r="R2022" s="26"/>
      <c r="S2022" s="26"/>
      <c r="T2022" s="26"/>
      <c r="U2022" s="26"/>
      <c r="V2022" s="26"/>
      <c r="W2022" s="26"/>
      <c r="X2022" s="26"/>
      <c r="Y2022" s="26"/>
      <c r="Z2022" s="26"/>
      <c r="AA2022" s="26"/>
      <c r="AB2022" s="26"/>
      <c r="AC2022" s="26"/>
      <c r="AD2022" s="26"/>
      <c r="AE2022" s="26"/>
      <c r="AF2022" s="26"/>
      <c r="AG2022" s="26"/>
      <c r="AH2022" s="26"/>
      <c r="AI2022" s="26"/>
      <c r="AJ2022" s="26"/>
      <c r="AK2022" s="26"/>
      <c r="AL2022" s="26"/>
      <c r="AM2022" s="26"/>
      <c r="AN2022" s="26"/>
      <c r="AO2022" s="26"/>
      <c r="AP2022" s="26"/>
      <c r="AQ2022" s="26"/>
      <c r="AR2022" s="26"/>
      <c r="AS2022" s="26"/>
      <c r="AT2022" s="26"/>
      <c r="AU2022" s="26"/>
      <c r="AV2022" s="26"/>
      <c r="AW2022" s="26"/>
      <c r="AX2022" s="26"/>
      <c r="AY2022" s="26"/>
      <c r="AZ2022" s="26"/>
      <c r="BA2022" s="26"/>
      <c r="BB2022" s="26"/>
      <c r="BC2022" s="26"/>
      <c r="BD2022" s="26"/>
      <c r="BE2022" s="26"/>
      <c r="BF2022" s="26"/>
      <c r="BG2022" s="26"/>
      <c r="BH2022" s="26"/>
      <c r="BI2022" s="26"/>
      <c r="BJ2022" s="26"/>
      <c r="BK2022" s="26"/>
      <c r="BL2022" s="41"/>
      <c r="BM2022" t="s">
        <v>100</v>
      </c>
    </row>
    <row r="2023" spans="1:65" x14ac:dyDescent="0.2">
      <c r="A2023" s="6"/>
      <c r="B2023" s="40" t="s">
        <v>62</v>
      </c>
      <c r="C2023" s="31" t="s">
        <v>5</v>
      </c>
      <c r="D2023" s="27">
        <v>251</v>
      </c>
      <c r="E2023" s="28">
        <v>151</v>
      </c>
      <c r="F2023" s="28">
        <v>0</v>
      </c>
      <c r="G2023" s="28">
        <v>1</v>
      </c>
      <c r="H2023" s="28">
        <v>1</v>
      </c>
      <c r="I2023" s="28">
        <v>1</v>
      </c>
      <c r="J2023" s="28">
        <v>1</v>
      </c>
      <c r="K2023" s="28">
        <v>15</v>
      </c>
      <c r="L2023" s="28">
        <v>15</v>
      </c>
      <c r="M2023" s="28">
        <v>15</v>
      </c>
      <c r="N2023" s="28">
        <v>19</v>
      </c>
      <c r="O2023" s="28">
        <v>26</v>
      </c>
      <c r="P2023" s="28">
        <v>30</v>
      </c>
      <c r="Q2023" s="28">
        <v>35</v>
      </c>
      <c r="R2023" s="28">
        <v>79</v>
      </c>
      <c r="S2023" s="28">
        <v>104</v>
      </c>
      <c r="T2023" s="28">
        <v>107</v>
      </c>
      <c r="U2023" s="28">
        <v>118.9</v>
      </c>
      <c r="V2023" s="28">
        <v>119.3</v>
      </c>
      <c r="W2023" s="28">
        <v>119.3</v>
      </c>
      <c r="X2023" s="28">
        <v>119.3</v>
      </c>
      <c r="Y2023" s="28">
        <v>119.3</v>
      </c>
      <c r="Z2023" s="28">
        <v>119.3</v>
      </c>
      <c r="AA2023" s="28">
        <v>119.3</v>
      </c>
      <c r="AB2023" s="28">
        <v>119.3</v>
      </c>
      <c r="AC2023" s="28">
        <v>119.3</v>
      </c>
      <c r="AD2023" s="28">
        <v>119.3</v>
      </c>
      <c r="AE2023" s="28">
        <v>119.3</v>
      </c>
      <c r="AF2023" s="28">
        <v>119.3</v>
      </c>
      <c r="AG2023" s="28">
        <v>119.3</v>
      </c>
      <c r="AH2023" s="28">
        <v>119.3</v>
      </c>
      <c r="AI2023" s="28">
        <v>119.3</v>
      </c>
      <c r="AJ2023" s="28">
        <v>119.3</v>
      </c>
      <c r="AK2023" s="28">
        <v>119.3</v>
      </c>
      <c r="AL2023" s="28">
        <v>119.3</v>
      </c>
      <c r="AM2023" s="28">
        <v>119.3</v>
      </c>
      <c r="AN2023" s="28">
        <v>119.3</v>
      </c>
      <c r="AO2023" s="28">
        <v>119.3</v>
      </c>
      <c r="AP2023" s="28">
        <v>119.3</v>
      </c>
      <c r="AQ2023" s="28">
        <v>119.3</v>
      </c>
      <c r="AR2023" s="28">
        <v>119.3</v>
      </c>
      <c r="AS2023" s="28">
        <v>119.3</v>
      </c>
      <c r="AT2023" s="28">
        <v>119.3</v>
      </c>
      <c r="AU2023" s="28">
        <v>119.3</v>
      </c>
      <c r="AV2023" s="28">
        <v>119.3</v>
      </c>
      <c r="AW2023" s="28">
        <v>119.3</v>
      </c>
      <c r="AX2023" s="28">
        <v>119.3</v>
      </c>
      <c r="AY2023" s="28">
        <v>119.3</v>
      </c>
      <c r="AZ2023" s="28">
        <v>119.3</v>
      </c>
      <c r="BA2023" s="28">
        <v>119.3</v>
      </c>
      <c r="BB2023" s="28">
        <v>119.3</v>
      </c>
      <c r="BC2023" s="28">
        <v>119.3</v>
      </c>
      <c r="BD2023" s="28">
        <v>119.3</v>
      </c>
      <c r="BE2023" s="28">
        <v>119.3</v>
      </c>
      <c r="BF2023" s="28">
        <v>119.3</v>
      </c>
      <c r="BG2023" s="28">
        <v>119.3</v>
      </c>
      <c r="BH2023" s="28">
        <v>119.3</v>
      </c>
      <c r="BI2023" s="28">
        <v>119.3</v>
      </c>
      <c r="BJ2023" s="28">
        <v>119.3</v>
      </c>
      <c r="BK2023" s="28">
        <v>119.3</v>
      </c>
      <c r="BL2023" s="42">
        <v>119.3</v>
      </c>
      <c r="BM2023" t="s">
        <v>100</v>
      </c>
    </row>
    <row r="2024" spans="1:65" x14ac:dyDescent="0.2">
      <c r="A2024" s="6"/>
      <c r="B2024" s="40" t="s">
        <v>62</v>
      </c>
      <c r="C2024" s="24" t="s">
        <v>74</v>
      </c>
      <c r="D2024" s="35">
        <v>251</v>
      </c>
      <c r="E2024" s="29">
        <v>151</v>
      </c>
      <c r="F2024" s="29">
        <v>0</v>
      </c>
      <c r="G2024" s="29">
        <v>1</v>
      </c>
      <c r="H2024" s="29">
        <v>1</v>
      </c>
      <c r="I2024" s="29">
        <v>1</v>
      </c>
      <c r="J2024" s="29">
        <v>1</v>
      </c>
      <c r="K2024" s="29">
        <v>15</v>
      </c>
      <c r="L2024" s="29">
        <v>15</v>
      </c>
      <c r="M2024" s="29">
        <v>15</v>
      </c>
      <c r="N2024" s="29">
        <v>19</v>
      </c>
      <c r="O2024" s="29">
        <v>26</v>
      </c>
      <c r="P2024" s="29">
        <v>30</v>
      </c>
      <c r="Q2024" s="29">
        <v>35</v>
      </c>
      <c r="R2024" s="29">
        <v>79</v>
      </c>
      <c r="S2024" s="29">
        <v>104</v>
      </c>
      <c r="T2024" s="29">
        <v>107</v>
      </c>
      <c r="U2024" s="29">
        <v>118.9</v>
      </c>
      <c r="V2024" s="29">
        <v>119.3</v>
      </c>
      <c r="W2024" s="29">
        <v>119.3</v>
      </c>
      <c r="X2024" s="26">
        <v>0</v>
      </c>
      <c r="Y2024" s="26">
        <v>0</v>
      </c>
      <c r="Z2024" s="26">
        <v>0</v>
      </c>
      <c r="AA2024" s="26">
        <v>0</v>
      </c>
      <c r="AB2024" s="26">
        <v>0</v>
      </c>
      <c r="AC2024" s="26">
        <v>0</v>
      </c>
      <c r="AD2024" s="26">
        <v>0</v>
      </c>
      <c r="AE2024" s="26">
        <v>0</v>
      </c>
      <c r="AF2024" s="26">
        <v>0</v>
      </c>
      <c r="AG2024" s="26">
        <v>0</v>
      </c>
      <c r="AH2024" s="26">
        <v>0</v>
      </c>
      <c r="AI2024" s="26"/>
      <c r="AJ2024" s="26"/>
      <c r="AK2024" s="26"/>
      <c r="AL2024" s="26"/>
      <c r="AM2024" s="26"/>
      <c r="AN2024" s="26"/>
      <c r="AO2024" s="26"/>
      <c r="AP2024" s="26"/>
      <c r="AQ2024" s="26"/>
      <c r="AR2024" s="26"/>
      <c r="AS2024" s="26"/>
      <c r="AT2024" s="26"/>
      <c r="AU2024" s="26"/>
      <c r="AV2024" s="26"/>
      <c r="AW2024" s="26"/>
      <c r="AX2024" s="26"/>
      <c r="AY2024" s="26"/>
      <c r="AZ2024" s="26"/>
      <c r="BA2024" s="26"/>
      <c r="BB2024" s="26"/>
      <c r="BC2024" s="26"/>
      <c r="BD2024" s="26"/>
      <c r="BE2024" s="26"/>
      <c r="BF2024" s="26"/>
      <c r="BG2024" s="26"/>
      <c r="BH2024" s="26"/>
      <c r="BI2024" s="26"/>
      <c r="BJ2024" s="26"/>
      <c r="BK2024" s="26"/>
      <c r="BL2024" s="41"/>
      <c r="BM2024" t="s">
        <v>100</v>
      </c>
    </row>
    <row r="2025" spans="1:65" x14ac:dyDescent="0.2">
      <c r="A2025" s="6"/>
      <c r="B2025" s="40" t="s">
        <v>62</v>
      </c>
      <c r="C2025" s="24" t="s">
        <v>83</v>
      </c>
      <c r="D2025" s="25"/>
      <c r="E2025" s="26"/>
      <c r="F2025" s="26"/>
      <c r="G2025" s="26"/>
      <c r="H2025" s="26"/>
      <c r="I2025" s="26"/>
      <c r="J2025" s="26"/>
      <c r="K2025" s="26"/>
      <c r="L2025" s="26"/>
      <c r="M2025" s="26"/>
      <c r="N2025" s="26"/>
      <c r="O2025" s="26"/>
      <c r="P2025" s="26"/>
      <c r="Q2025" s="26"/>
      <c r="R2025" s="26"/>
      <c r="S2025" s="26"/>
      <c r="T2025" s="26"/>
      <c r="U2025" s="26"/>
      <c r="V2025" s="26"/>
      <c r="W2025" s="30"/>
      <c r="X2025" s="30"/>
      <c r="Y2025" s="30"/>
      <c r="Z2025" s="30"/>
      <c r="AA2025" s="30"/>
      <c r="AB2025" s="30"/>
      <c r="AC2025" s="30"/>
      <c r="AD2025" s="30"/>
      <c r="AE2025" s="30"/>
      <c r="AF2025" s="30"/>
      <c r="AG2025" s="30"/>
      <c r="AH2025" s="30"/>
      <c r="AI2025" s="30"/>
      <c r="AJ2025" s="30"/>
      <c r="AK2025" s="30"/>
      <c r="AL2025" s="30"/>
      <c r="AM2025" s="30"/>
      <c r="AN2025" s="30"/>
      <c r="AO2025" s="30"/>
      <c r="AP2025" s="30"/>
      <c r="AQ2025" s="30"/>
      <c r="AR2025" s="30"/>
      <c r="AS2025" s="30"/>
      <c r="AT2025" s="30"/>
      <c r="AU2025" s="30"/>
      <c r="AV2025" s="30"/>
      <c r="AW2025" s="30"/>
      <c r="AX2025" s="30"/>
      <c r="AY2025" s="30"/>
      <c r="AZ2025" s="30"/>
      <c r="BA2025" s="30"/>
      <c r="BB2025" s="30"/>
      <c r="BC2025" s="30"/>
      <c r="BD2025" s="30"/>
      <c r="BE2025" s="30"/>
      <c r="BF2025" s="30"/>
      <c r="BG2025" s="30"/>
      <c r="BH2025" s="30"/>
      <c r="BI2025" s="30"/>
      <c r="BJ2025" s="30"/>
      <c r="BK2025" s="30"/>
      <c r="BL2025" s="43"/>
      <c r="BM2025" t="s">
        <v>100</v>
      </c>
    </row>
    <row r="2026" spans="1:65" x14ac:dyDescent="0.2">
      <c r="A2026" s="6"/>
      <c r="B2026" s="40" t="s">
        <v>62</v>
      </c>
      <c r="C2026" s="24" t="s">
        <v>75</v>
      </c>
      <c r="D2026" s="25"/>
      <c r="E2026" s="26"/>
      <c r="F2026" s="26"/>
      <c r="G2026" s="26"/>
      <c r="H2026" s="26"/>
      <c r="I2026" s="26"/>
      <c r="J2026" s="26"/>
      <c r="K2026" s="26"/>
      <c r="L2026" s="26"/>
      <c r="M2026" s="26"/>
      <c r="N2026" s="26"/>
      <c r="O2026" s="26"/>
      <c r="P2026" s="26"/>
      <c r="Q2026" s="26"/>
      <c r="R2026" s="26"/>
      <c r="S2026" s="26"/>
      <c r="T2026" s="26"/>
      <c r="U2026" s="26"/>
      <c r="V2026" s="26"/>
      <c r="W2026" s="26"/>
      <c r="X2026" s="26"/>
      <c r="Y2026" s="26"/>
      <c r="Z2026" s="26"/>
      <c r="AA2026" s="26"/>
      <c r="AB2026" s="26"/>
      <c r="AC2026" s="26"/>
      <c r="AD2026" s="26"/>
      <c r="AE2026" s="26"/>
      <c r="AF2026" s="26"/>
      <c r="AG2026" s="26"/>
      <c r="AH2026" s="26"/>
      <c r="AI2026" s="26"/>
      <c r="AJ2026" s="26"/>
      <c r="AK2026" s="26"/>
      <c r="AL2026" s="26"/>
      <c r="AM2026" s="26"/>
      <c r="AN2026" s="26"/>
      <c r="AO2026" s="26"/>
      <c r="AP2026" s="26"/>
      <c r="AQ2026" s="26"/>
      <c r="AR2026" s="26"/>
      <c r="AS2026" s="26"/>
      <c r="AT2026" s="26"/>
      <c r="AU2026" s="26"/>
      <c r="AV2026" s="26"/>
      <c r="AW2026" s="26"/>
      <c r="AX2026" s="26"/>
      <c r="AY2026" s="26"/>
      <c r="AZ2026" s="26"/>
      <c r="BA2026" s="26"/>
      <c r="BB2026" s="26"/>
      <c r="BC2026" s="26"/>
      <c r="BD2026" s="26"/>
      <c r="BE2026" s="26"/>
      <c r="BF2026" s="26"/>
      <c r="BG2026" s="26"/>
      <c r="BH2026" s="26"/>
      <c r="BI2026" s="26"/>
      <c r="BJ2026" s="26"/>
      <c r="BK2026" s="26"/>
      <c r="BL2026" s="41"/>
      <c r="BM2026" t="s">
        <v>100</v>
      </c>
    </row>
    <row r="2027" spans="1:65" x14ac:dyDescent="0.2">
      <c r="A2027" s="6"/>
      <c r="B2027" s="40" t="s">
        <v>62</v>
      </c>
      <c r="C2027" s="24" t="s">
        <v>79</v>
      </c>
      <c r="D2027" s="25"/>
      <c r="E2027" s="26"/>
      <c r="F2027" s="26"/>
      <c r="G2027" s="26"/>
      <c r="H2027" s="26"/>
      <c r="I2027" s="26"/>
      <c r="J2027" s="26"/>
      <c r="K2027" s="26"/>
      <c r="L2027" s="26"/>
      <c r="M2027" s="26"/>
      <c r="N2027" s="26"/>
      <c r="O2027" s="26"/>
      <c r="P2027" s="26"/>
      <c r="Q2027" s="26"/>
      <c r="R2027" s="26"/>
      <c r="S2027" s="26"/>
      <c r="T2027" s="26"/>
      <c r="U2027" s="26"/>
      <c r="V2027" s="26"/>
      <c r="W2027" s="26"/>
      <c r="X2027" s="26"/>
      <c r="Y2027" s="26"/>
      <c r="Z2027" s="26"/>
      <c r="AA2027" s="26"/>
      <c r="AB2027" s="26"/>
      <c r="AC2027" s="26"/>
      <c r="AD2027" s="26"/>
      <c r="AE2027" s="26"/>
      <c r="AF2027" s="26"/>
      <c r="AG2027" s="26"/>
      <c r="AH2027" s="26"/>
      <c r="AI2027" s="26"/>
      <c r="AJ2027" s="26"/>
      <c r="AK2027" s="26"/>
      <c r="AL2027" s="26"/>
      <c r="AM2027" s="26"/>
      <c r="AN2027" s="26"/>
      <c r="AO2027" s="26"/>
      <c r="AP2027" s="26"/>
      <c r="AQ2027" s="26"/>
      <c r="AR2027" s="26"/>
      <c r="AS2027" s="26"/>
      <c r="AT2027" s="26"/>
      <c r="AU2027" s="26"/>
      <c r="AV2027" s="26"/>
      <c r="AW2027" s="26"/>
      <c r="AX2027" s="26"/>
      <c r="AY2027" s="26"/>
      <c r="AZ2027" s="26"/>
      <c r="BA2027" s="26"/>
      <c r="BB2027" s="26"/>
      <c r="BC2027" s="26"/>
      <c r="BD2027" s="26"/>
      <c r="BE2027" s="26"/>
      <c r="BF2027" s="26"/>
      <c r="BG2027" s="26"/>
      <c r="BH2027" s="26"/>
      <c r="BI2027" s="26"/>
      <c r="BJ2027" s="26"/>
      <c r="BK2027" s="26"/>
      <c r="BL2027" s="41"/>
      <c r="BM2027" t="s">
        <v>100</v>
      </c>
    </row>
    <row r="2028" spans="1:65" x14ac:dyDescent="0.2">
      <c r="A2028" s="6"/>
      <c r="B2028" s="40" t="s">
        <v>62</v>
      </c>
      <c r="C2028" s="24" t="s">
        <v>80</v>
      </c>
      <c r="D2028" s="25"/>
      <c r="E2028" s="26"/>
      <c r="F2028" s="26"/>
      <c r="G2028" s="26"/>
      <c r="H2028" s="26"/>
      <c r="I2028" s="26"/>
      <c r="J2028" s="26"/>
      <c r="K2028" s="26"/>
      <c r="L2028" s="26"/>
      <c r="M2028" s="26"/>
      <c r="N2028" s="26"/>
      <c r="O2028" s="26"/>
      <c r="P2028" s="26"/>
      <c r="Q2028" s="26"/>
      <c r="R2028" s="26"/>
      <c r="S2028" s="26"/>
      <c r="T2028" s="26"/>
      <c r="U2028" s="26"/>
      <c r="V2028" s="26"/>
      <c r="W2028" s="26"/>
      <c r="X2028" s="26"/>
      <c r="Y2028" s="26"/>
      <c r="Z2028" s="26"/>
      <c r="AA2028" s="26"/>
      <c r="AB2028" s="26"/>
      <c r="AC2028" s="26"/>
      <c r="AD2028" s="26"/>
      <c r="AE2028" s="26"/>
      <c r="AF2028" s="26"/>
      <c r="AG2028" s="26"/>
      <c r="AH2028" s="26"/>
      <c r="AI2028" s="26"/>
      <c r="AJ2028" s="26"/>
      <c r="AK2028" s="26"/>
      <c r="AL2028" s="26"/>
      <c r="AM2028" s="26"/>
      <c r="AN2028" s="26"/>
      <c r="AO2028" s="26"/>
      <c r="AP2028" s="26"/>
      <c r="AQ2028" s="26"/>
      <c r="AR2028" s="26"/>
      <c r="AS2028" s="26"/>
      <c r="AT2028" s="26"/>
      <c r="AU2028" s="26"/>
      <c r="AV2028" s="26"/>
      <c r="AW2028" s="26"/>
      <c r="AX2028" s="26"/>
      <c r="AY2028" s="26"/>
      <c r="AZ2028" s="26"/>
      <c r="BA2028" s="26"/>
      <c r="BB2028" s="26"/>
      <c r="BC2028" s="26"/>
      <c r="BD2028" s="26"/>
      <c r="BE2028" s="26"/>
      <c r="BF2028" s="26"/>
      <c r="BG2028" s="26"/>
      <c r="BH2028" s="26"/>
      <c r="BI2028" s="26"/>
      <c r="BJ2028" s="26"/>
      <c r="BK2028" s="26"/>
      <c r="BL2028" s="41"/>
      <c r="BM2028" t="s">
        <v>100</v>
      </c>
    </row>
    <row r="2029" spans="1:65" x14ac:dyDescent="0.2">
      <c r="A2029" s="6"/>
      <c r="B2029" s="40" t="s">
        <v>62</v>
      </c>
      <c r="C2029" s="24" t="s">
        <v>78</v>
      </c>
      <c r="D2029" s="25"/>
      <c r="E2029" s="26"/>
      <c r="F2029" s="26"/>
      <c r="G2029" s="26"/>
      <c r="H2029" s="26"/>
      <c r="I2029" s="26"/>
      <c r="J2029" s="26"/>
      <c r="K2029" s="26"/>
      <c r="L2029" s="26"/>
      <c r="M2029" s="26"/>
      <c r="N2029" s="26"/>
      <c r="O2029" s="26"/>
      <c r="P2029" s="26"/>
      <c r="Q2029" s="26"/>
      <c r="R2029" s="26"/>
      <c r="S2029" s="26"/>
      <c r="T2029" s="26"/>
      <c r="U2029" s="26"/>
      <c r="V2029" s="26"/>
      <c r="W2029" s="26"/>
      <c r="X2029" s="26"/>
      <c r="Y2029" s="26"/>
      <c r="Z2029" s="26"/>
      <c r="AA2029" s="26"/>
      <c r="AB2029" s="26"/>
      <c r="AC2029" s="26"/>
      <c r="AD2029" s="26"/>
      <c r="AE2029" s="26"/>
      <c r="AF2029" s="26"/>
      <c r="AG2029" s="26"/>
      <c r="AH2029" s="26"/>
      <c r="AI2029" s="26"/>
      <c r="AJ2029" s="26"/>
      <c r="AK2029" s="26"/>
      <c r="AL2029" s="26"/>
      <c r="AM2029" s="26"/>
      <c r="AN2029" s="26"/>
      <c r="AO2029" s="26"/>
      <c r="AP2029" s="26"/>
      <c r="AQ2029" s="26"/>
      <c r="AR2029" s="26"/>
      <c r="AS2029" s="26"/>
      <c r="AT2029" s="26"/>
      <c r="AU2029" s="26"/>
      <c r="AV2029" s="26"/>
      <c r="AW2029" s="26"/>
      <c r="AX2029" s="26"/>
      <c r="AY2029" s="26"/>
      <c r="AZ2029" s="26"/>
      <c r="BA2029" s="26"/>
      <c r="BB2029" s="26"/>
      <c r="BC2029" s="26"/>
      <c r="BD2029" s="26"/>
      <c r="BE2029" s="26"/>
      <c r="BF2029" s="26"/>
      <c r="BG2029" s="26"/>
      <c r="BH2029" s="26"/>
      <c r="BI2029" s="26"/>
      <c r="BJ2029" s="26"/>
      <c r="BK2029" s="26"/>
      <c r="BL2029" s="41"/>
      <c r="BM2029" t="s">
        <v>100</v>
      </c>
    </row>
    <row r="2030" spans="1:65" x14ac:dyDescent="0.2">
      <c r="A2030" s="6"/>
      <c r="B2030" s="40" t="s">
        <v>62</v>
      </c>
      <c r="C2030" s="31" t="s">
        <v>47</v>
      </c>
      <c r="D2030" s="27">
        <v>0</v>
      </c>
      <c r="E2030" s="28">
        <v>0</v>
      </c>
      <c r="F2030" s="28">
        <v>3</v>
      </c>
      <c r="G2030" s="28">
        <v>1</v>
      </c>
      <c r="H2030" s="28">
        <v>1</v>
      </c>
      <c r="I2030" s="28">
        <v>1</v>
      </c>
      <c r="J2030" s="28">
        <v>1</v>
      </c>
      <c r="K2030" s="28">
        <v>1</v>
      </c>
      <c r="L2030" s="28">
        <v>1</v>
      </c>
      <c r="M2030" s="28">
        <v>1</v>
      </c>
      <c r="N2030" s="28">
        <v>1</v>
      </c>
      <c r="O2030" s="28">
        <v>4</v>
      </c>
      <c r="P2030" s="28">
        <v>5</v>
      </c>
      <c r="Q2030" s="28">
        <v>11</v>
      </c>
      <c r="R2030" s="28">
        <v>15</v>
      </c>
      <c r="S2030" s="28">
        <v>14</v>
      </c>
      <c r="T2030" s="28">
        <v>16</v>
      </c>
      <c r="U2030" s="28">
        <v>21.6</v>
      </c>
      <c r="V2030" s="28">
        <v>22.1</v>
      </c>
      <c r="W2030" s="28">
        <v>23.1</v>
      </c>
      <c r="X2030" s="28">
        <v>23.1</v>
      </c>
      <c r="Y2030" s="28">
        <v>23.1</v>
      </c>
      <c r="Z2030" s="28">
        <v>23.1</v>
      </c>
      <c r="AA2030" s="28">
        <v>23.1</v>
      </c>
      <c r="AB2030" s="28">
        <v>23.1</v>
      </c>
      <c r="AC2030" s="28">
        <v>23.1</v>
      </c>
      <c r="AD2030" s="28">
        <v>23.1</v>
      </c>
      <c r="AE2030" s="28">
        <v>23.1</v>
      </c>
      <c r="AF2030" s="28">
        <v>23.1</v>
      </c>
      <c r="AG2030" s="28">
        <v>23.1</v>
      </c>
      <c r="AH2030" s="28">
        <v>23.1</v>
      </c>
      <c r="AI2030" s="28">
        <v>23.1</v>
      </c>
      <c r="AJ2030" s="28">
        <v>23.1</v>
      </c>
      <c r="AK2030" s="28">
        <v>23.1</v>
      </c>
      <c r="AL2030" s="28">
        <v>23.1</v>
      </c>
      <c r="AM2030" s="28">
        <v>23.1</v>
      </c>
      <c r="AN2030" s="28">
        <v>23.1</v>
      </c>
      <c r="AO2030" s="28">
        <v>23.1</v>
      </c>
      <c r="AP2030" s="28">
        <v>23.1</v>
      </c>
      <c r="AQ2030" s="28">
        <v>23.1</v>
      </c>
      <c r="AR2030" s="28">
        <v>23.1</v>
      </c>
      <c r="AS2030" s="28">
        <v>23.1</v>
      </c>
      <c r="AT2030" s="28">
        <v>23.1</v>
      </c>
      <c r="AU2030" s="28">
        <v>23.1</v>
      </c>
      <c r="AV2030" s="28">
        <v>23.1</v>
      </c>
      <c r="AW2030" s="28">
        <v>23.1</v>
      </c>
      <c r="AX2030" s="28">
        <v>23.1</v>
      </c>
      <c r="AY2030" s="28">
        <v>23.1</v>
      </c>
      <c r="AZ2030" s="28">
        <v>23.1</v>
      </c>
      <c r="BA2030" s="28">
        <v>23.1</v>
      </c>
      <c r="BB2030" s="28">
        <v>23.1</v>
      </c>
      <c r="BC2030" s="28">
        <v>23.1</v>
      </c>
      <c r="BD2030" s="28">
        <v>23.1</v>
      </c>
      <c r="BE2030" s="28">
        <v>23.1</v>
      </c>
      <c r="BF2030" s="28">
        <v>23.1</v>
      </c>
      <c r="BG2030" s="28">
        <v>23.1</v>
      </c>
      <c r="BH2030" s="28">
        <v>23.1</v>
      </c>
      <c r="BI2030" s="28">
        <v>23.1</v>
      </c>
      <c r="BJ2030" s="28">
        <v>23.1</v>
      </c>
      <c r="BK2030" s="28">
        <v>23.1</v>
      </c>
      <c r="BL2030" s="42">
        <v>23.1</v>
      </c>
      <c r="BM2030" t="s">
        <v>100</v>
      </c>
    </row>
    <row r="2031" spans="1:65" x14ac:dyDescent="0.2">
      <c r="A2031" s="6"/>
      <c r="B2031" s="40" t="s">
        <v>62</v>
      </c>
      <c r="C2031" s="24" t="s">
        <v>74</v>
      </c>
      <c r="D2031" s="35">
        <v>0</v>
      </c>
      <c r="E2031" s="29">
        <v>0</v>
      </c>
      <c r="F2031" s="29">
        <v>3</v>
      </c>
      <c r="G2031" s="29">
        <v>1</v>
      </c>
      <c r="H2031" s="29">
        <v>1</v>
      </c>
      <c r="I2031" s="29">
        <v>1</v>
      </c>
      <c r="J2031" s="29">
        <v>1</v>
      </c>
      <c r="K2031" s="29">
        <v>1</v>
      </c>
      <c r="L2031" s="29">
        <v>1</v>
      </c>
      <c r="M2031" s="29">
        <v>1</v>
      </c>
      <c r="N2031" s="29">
        <v>1</v>
      </c>
      <c r="O2031" s="29">
        <v>4</v>
      </c>
      <c r="P2031" s="29">
        <v>5</v>
      </c>
      <c r="Q2031" s="29">
        <v>11</v>
      </c>
      <c r="R2031" s="29">
        <v>15</v>
      </c>
      <c r="S2031" s="29">
        <v>14</v>
      </c>
      <c r="T2031" s="29">
        <v>16</v>
      </c>
      <c r="U2031" s="29">
        <v>21.6</v>
      </c>
      <c r="V2031" s="29">
        <v>22.1</v>
      </c>
      <c r="W2031" s="29">
        <v>23.1</v>
      </c>
      <c r="X2031" s="26">
        <v>0</v>
      </c>
      <c r="Y2031" s="26">
        <v>0</v>
      </c>
      <c r="Z2031" s="26">
        <v>0</v>
      </c>
      <c r="AA2031" s="26">
        <v>0</v>
      </c>
      <c r="AB2031" s="26">
        <v>0</v>
      </c>
      <c r="AC2031" s="26">
        <v>0</v>
      </c>
      <c r="AD2031" s="26">
        <v>0</v>
      </c>
      <c r="AE2031" s="26">
        <v>0</v>
      </c>
      <c r="AF2031" s="26">
        <v>0</v>
      </c>
      <c r="AG2031" s="26">
        <v>0</v>
      </c>
      <c r="AH2031" s="26">
        <v>0</v>
      </c>
      <c r="AI2031" s="26"/>
      <c r="AJ2031" s="26"/>
      <c r="AK2031" s="26"/>
      <c r="AL2031" s="26"/>
      <c r="AM2031" s="26"/>
      <c r="AN2031" s="26"/>
      <c r="AO2031" s="26"/>
      <c r="AP2031" s="26"/>
      <c r="AQ2031" s="26"/>
      <c r="AR2031" s="26"/>
      <c r="AS2031" s="26"/>
      <c r="AT2031" s="26"/>
      <c r="AU2031" s="26"/>
      <c r="AV2031" s="26"/>
      <c r="AW2031" s="26"/>
      <c r="AX2031" s="26"/>
      <c r="AY2031" s="26"/>
      <c r="AZ2031" s="26"/>
      <c r="BA2031" s="26"/>
      <c r="BB2031" s="26"/>
      <c r="BC2031" s="26"/>
      <c r="BD2031" s="26"/>
      <c r="BE2031" s="26"/>
      <c r="BF2031" s="26"/>
      <c r="BG2031" s="26"/>
      <c r="BH2031" s="26"/>
      <c r="BI2031" s="26"/>
      <c r="BJ2031" s="26"/>
      <c r="BK2031" s="26"/>
      <c r="BL2031" s="41"/>
      <c r="BM2031" t="s">
        <v>100</v>
      </c>
    </row>
    <row r="2032" spans="1:65" x14ac:dyDescent="0.2">
      <c r="A2032" s="6"/>
      <c r="B2032" s="40" t="s">
        <v>62</v>
      </c>
      <c r="C2032" s="24" t="s">
        <v>83</v>
      </c>
      <c r="D2032" s="25"/>
      <c r="E2032" s="26"/>
      <c r="F2032" s="26"/>
      <c r="G2032" s="26"/>
      <c r="H2032" s="26"/>
      <c r="I2032" s="26"/>
      <c r="J2032" s="26"/>
      <c r="K2032" s="26"/>
      <c r="L2032" s="26"/>
      <c r="M2032" s="26"/>
      <c r="N2032" s="26"/>
      <c r="O2032" s="26"/>
      <c r="P2032" s="26"/>
      <c r="Q2032" s="26"/>
      <c r="R2032" s="26"/>
      <c r="S2032" s="26"/>
      <c r="T2032" s="26"/>
      <c r="U2032" s="26"/>
      <c r="V2032" s="26"/>
      <c r="W2032" s="30"/>
      <c r="X2032" s="30"/>
      <c r="Y2032" s="30"/>
      <c r="Z2032" s="30"/>
      <c r="AA2032" s="30"/>
      <c r="AB2032" s="30"/>
      <c r="AC2032" s="30"/>
      <c r="AD2032" s="30"/>
      <c r="AE2032" s="30"/>
      <c r="AF2032" s="30"/>
      <c r="AG2032" s="30"/>
      <c r="AH2032" s="30"/>
      <c r="AI2032" s="30"/>
      <c r="AJ2032" s="30"/>
      <c r="AK2032" s="30"/>
      <c r="AL2032" s="30"/>
      <c r="AM2032" s="30"/>
      <c r="AN2032" s="30"/>
      <c r="AO2032" s="30"/>
      <c r="AP2032" s="30"/>
      <c r="AQ2032" s="30"/>
      <c r="AR2032" s="30"/>
      <c r="AS2032" s="30"/>
      <c r="AT2032" s="30"/>
      <c r="AU2032" s="30"/>
      <c r="AV2032" s="30"/>
      <c r="AW2032" s="30"/>
      <c r="AX2032" s="30"/>
      <c r="AY2032" s="30"/>
      <c r="AZ2032" s="30"/>
      <c r="BA2032" s="30"/>
      <c r="BB2032" s="30"/>
      <c r="BC2032" s="30"/>
      <c r="BD2032" s="30"/>
      <c r="BE2032" s="30"/>
      <c r="BF2032" s="30"/>
      <c r="BG2032" s="30"/>
      <c r="BH2032" s="30"/>
      <c r="BI2032" s="30"/>
      <c r="BJ2032" s="30"/>
      <c r="BK2032" s="30"/>
      <c r="BL2032" s="43"/>
      <c r="BM2032" t="s">
        <v>100</v>
      </c>
    </row>
    <row r="2033" spans="1:65" x14ac:dyDescent="0.2">
      <c r="A2033" s="6"/>
      <c r="B2033" s="40" t="s">
        <v>62</v>
      </c>
      <c r="C2033" s="24" t="s">
        <v>75</v>
      </c>
      <c r="D2033" s="25"/>
      <c r="E2033" s="26"/>
      <c r="F2033" s="26"/>
      <c r="G2033" s="26"/>
      <c r="H2033" s="26"/>
      <c r="I2033" s="26"/>
      <c r="J2033" s="26"/>
      <c r="K2033" s="26"/>
      <c r="L2033" s="26"/>
      <c r="M2033" s="26"/>
      <c r="N2033" s="26"/>
      <c r="O2033" s="26"/>
      <c r="P2033" s="26"/>
      <c r="Q2033" s="26"/>
      <c r="R2033" s="26"/>
      <c r="S2033" s="26"/>
      <c r="T2033" s="26"/>
      <c r="U2033" s="26"/>
      <c r="V2033" s="26"/>
      <c r="W2033" s="26"/>
      <c r="X2033" s="26"/>
      <c r="Y2033" s="26"/>
      <c r="Z2033" s="26"/>
      <c r="AA2033" s="26"/>
      <c r="AB2033" s="26"/>
      <c r="AC2033" s="26"/>
      <c r="AD2033" s="26"/>
      <c r="AE2033" s="26"/>
      <c r="AF2033" s="26"/>
      <c r="AG2033" s="26"/>
      <c r="AH2033" s="26"/>
      <c r="AI2033" s="26"/>
      <c r="AJ2033" s="26"/>
      <c r="AK2033" s="26"/>
      <c r="AL2033" s="26"/>
      <c r="AM2033" s="26"/>
      <c r="AN2033" s="26"/>
      <c r="AO2033" s="26"/>
      <c r="AP2033" s="26"/>
      <c r="AQ2033" s="26"/>
      <c r="AR2033" s="26"/>
      <c r="AS2033" s="26"/>
      <c r="AT2033" s="26"/>
      <c r="AU2033" s="26"/>
      <c r="AV2033" s="26"/>
      <c r="AW2033" s="26"/>
      <c r="AX2033" s="26"/>
      <c r="AY2033" s="26"/>
      <c r="AZ2033" s="26"/>
      <c r="BA2033" s="26"/>
      <c r="BB2033" s="26"/>
      <c r="BC2033" s="26"/>
      <c r="BD2033" s="26"/>
      <c r="BE2033" s="26"/>
      <c r="BF2033" s="26"/>
      <c r="BG2033" s="26"/>
      <c r="BH2033" s="26"/>
      <c r="BI2033" s="26"/>
      <c r="BJ2033" s="26"/>
      <c r="BK2033" s="26"/>
      <c r="BL2033" s="41"/>
      <c r="BM2033" t="s">
        <v>100</v>
      </c>
    </row>
    <row r="2034" spans="1:65" x14ac:dyDescent="0.2">
      <c r="A2034" s="6"/>
      <c r="B2034" s="40" t="s">
        <v>62</v>
      </c>
      <c r="C2034" s="24" t="s">
        <v>79</v>
      </c>
      <c r="D2034" s="25"/>
      <c r="E2034" s="26"/>
      <c r="F2034" s="26"/>
      <c r="G2034" s="26"/>
      <c r="H2034" s="26"/>
      <c r="I2034" s="26"/>
      <c r="J2034" s="26"/>
      <c r="K2034" s="26"/>
      <c r="L2034" s="26"/>
      <c r="M2034" s="26"/>
      <c r="N2034" s="26"/>
      <c r="O2034" s="26"/>
      <c r="P2034" s="26"/>
      <c r="Q2034" s="26"/>
      <c r="R2034" s="26"/>
      <c r="S2034" s="26"/>
      <c r="T2034" s="26"/>
      <c r="U2034" s="26"/>
      <c r="V2034" s="26"/>
      <c r="W2034" s="26"/>
      <c r="X2034" s="26"/>
      <c r="Y2034" s="26"/>
      <c r="Z2034" s="26"/>
      <c r="AA2034" s="26"/>
      <c r="AB2034" s="26"/>
      <c r="AC2034" s="26"/>
      <c r="AD2034" s="26"/>
      <c r="AE2034" s="26"/>
      <c r="AF2034" s="26"/>
      <c r="AG2034" s="26"/>
      <c r="AH2034" s="26"/>
      <c r="AI2034" s="26"/>
      <c r="AJ2034" s="26"/>
      <c r="AK2034" s="26"/>
      <c r="AL2034" s="26"/>
      <c r="AM2034" s="26"/>
      <c r="AN2034" s="26"/>
      <c r="AO2034" s="26"/>
      <c r="AP2034" s="26"/>
      <c r="AQ2034" s="26"/>
      <c r="AR2034" s="26"/>
      <c r="AS2034" s="26"/>
      <c r="AT2034" s="26"/>
      <c r="AU2034" s="26"/>
      <c r="AV2034" s="26"/>
      <c r="AW2034" s="26"/>
      <c r="AX2034" s="26"/>
      <c r="AY2034" s="26"/>
      <c r="AZ2034" s="26"/>
      <c r="BA2034" s="26"/>
      <c r="BB2034" s="26"/>
      <c r="BC2034" s="26"/>
      <c r="BD2034" s="26"/>
      <c r="BE2034" s="26"/>
      <c r="BF2034" s="26"/>
      <c r="BG2034" s="26"/>
      <c r="BH2034" s="26"/>
      <c r="BI2034" s="26"/>
      <c r="BJ2034" s="26"/>
      <c r="BK2034" s="26"/>
      <c r="BL2034" s="41"/>
      <c r="BM2034" t="s">
        <v>100</v>
      </c>
    </row>
    <row r="2035" spans="1:65" x14ac:dyDescent="0.2">
      <c r="A2035" s="6"/>
      <c r="B2035" s="40" t="s">
        <v>62</v>
      </c>
      <c r="C2035" s="24" t="s">
        <v>80</v>
      </c>
      <c r="D2035" s="25"/>
      <c r="E2035" s="26"/>
      <c r="F2035" s="26"/>
      <c r="G2035" s="26"/>
      <c r="H2035" s="26"/>
      <c r="I2035" s="26"/>
      <c r="J2035" s="26"/>
      <c r="K2035" s="26"/>
      <c r="L2035" s="26"/>
      <c r="M2035" s="26"/>
      <c r="N2035" s="26"/>
      <c r="O2035" s="26"/>
      <c r="P2035" s="26"/>
      <c r="Q2035" s="26"/>
      <c r="R2035" s="26"/>
      <c r="S2035" s="26"/>
      <c r="T2035" s="26"/>
      <c r="U2035" s="26"/>
      <c r="V2035" s="26"/>
      <c r="W2035" s="26"/>
      <c r="X2035" s="26"/>
      <c r="Y2035" s="26"/>
      <c r="Z2035" s="26"/>
      <c r="AA2035" s="26"/>
      <c r="AB2035" s="26"/>
      <c r="AC2035" s="26"/>
      <c r="AD2035" s="26"/>
      <c r="AE2035" s="26"/>
      <c r="AF2035" s="26"/>
      <c r="AG2035" s="26"/>
      <c r="AH2035" s="26"/>
      <c r="AI2035" s="26"/>
      <c r="AJ2035" s="26"/>
      <c r="AK2035" s="26"/>
      <c r="AL2035" s="26"/>
      <c r="AM2035" s="26"/>
      <c r="AN2035" s="26"/>
      <c r="AO2035" s="26"/>
      <c r="AP2035" s="26"/>
      <c r="AQ2035" s="26"/>
      <c r="AR2035" s="26"/>
      <c r="AS2035" s="26"/>
      <c r="AT2035" s="26"/>
      <c r="AU2035" s="26"/>
      <c r="AV2035" s="26"/>
      <c r="AW2035" s="26"/>
      <c r="AX2035" s="26"/>
      <c r="AY2035" s="26"/>
      <c r="AZ2035" s="26"/>
      <c r="BA2035" s="26"/>
      <c r="BB2035" s="26"/>
      <c r="BC2035" s="26"/>
      <c r="BD2035" s="26"/>
      <c r="BE2035" s="26"/>
      <c r="BF2035" s="26"/>
      <c r="BG2035" s="26"/>
      <c r="BH2035" s="26"/>
      <c r="BI2035" s="26"/>
      <c r="BJ2035" s="26"/>
      <c r="BK2035" s="26"/>
      <c r="BL2035" s="41"/>
      <c r="BM2035" t="s">
        <v>100</v>
      </c>
    </row>
    <row r="2036" spans="1:65" x14ac:dyDescent="0.2">
      <c r="A2036" s="6"/>
      <c r="B2036" s="40" t="s">
        <v>62</v>
      </c>
      <c r="C2036" s="24" t="s">
        <v>78</v>
      </c>
      <c r="D2036" s="25"/>
      <c r="E2036" s="26"/>
      <c r="F2036" s="26"/>
      <c r="G2036" s="26"/>
      <c r="H2036" s="26"/>
      <c r="I2036" s="26"/>
      <c r="J2036" s="26"/>
      <c r="K2036" s="26"/>
      <c r="L2036" s="26"/>
      <c r="M2036" s="26"/>
      <c r="N2036" s="26"/>
      <c r="O2036" s="26"/>
      <c r="P2036" s="26"/>
      <c r="Q2036" s="26"/>
      <c r="R2036" s="26"/>
      <c r="S2036" s="26"/>
      <c r="T2036" s="26"/>
      <c r="U2036" s="26"/>
      <c r="V2036" s="26"/>
      <c r="W2036" s="26"/>
      <c r="X2036" s="26"/>
      <c r="Y2036" s="26"/>
      <c r="Z2036" s="26"/>
      <c r="AA2036" s="26"/>
      <c r="AB2036" s="26"/>
      <c r="AC2036" s="26"/>
      <c r="AD2036" s="26"/>
      <c r="AE2036" s="26"/>
      <c r="AF2036" s="26"/>
      <c r="AG2036" s="26"/>
      <c r="AH2036" s="26"/>
      <c r="AI2036" s="26"/>
      <c r="AJ2036" s="26"/>
      <c r="AK2036" s="26"/>
      <c r="AL2036" s="26"/>
      <c r="AM2036" s="26"/>
      <c r="AN2036" s="26"/>
      <c r="AO2036" s="26"/>
      <c r="AP2036" s="26"/>
      <c r="AQ2036" s="26"/>
      <c r="AR2036" s="26"/>
      <c r="AS2036" s="26"/>
      <c r="AT2036" s="26"/>
      <c r="AU2036" s="26"/>
      <c r="AV2036" s="26"/>
      <c r="AW2036" s="26"/>
      <c r="AX2036" s="26"/>
      <c r="AY2036" s="26"/>
      <c r="AZ2036" s="26"/>
      <c r="BA2036" s="26"/>
      <c r="BB2036" s="26"/>
      <c r="BC2036" s="26"/>
      <c r="BD2036" s="26"/>
      <c r="BE2036" s="26"/>
      <c r="BF2036" s="26"/>
      <c r="BG2036" s="26"/>
      <c r="BH2036" s="26"/>
      <c r="BI2036" s="26"/>
      <c r="BJ2036" s="26"/>
      <c r="BK2036" s="26"/>
      <c r="BL2036" s="41"/>
      <c r="BM2036" t="s">
        <v>100</v>
      </c>
    </row>
    <row r="2037" spans="1:65" x14ac:dyDescent="0.2">
      <c r="A2037" s="6"/>
      <c r="B2037" s="40" t="s">
        <v>62</v>
      </c>
      <c r="C2037" s="31" t="s">
        <v>93</v>
      </c>
      <c r="D2037" s="27">
        <v>0</v>
      </c>
      <c r="E2037" s="28">
        <v>0</v>
      </c>
      <c r="F2037" s="28">
        <v>0</v>
      </c>
      <c r="G2037" s="28">
        <v>0</v>
      </c>
      <c r="H2037" s="28">
        <v>0</v>
      </c>
      <c r="I2037" s="28">
        <v>0</v>
      </c>
      <c r="J2037" s="28">
        <v>0</v>
      </c>
      <c r="K2037" s="28">
        <v>0</v>
      </c>
      <c r="L2037" s="28">
        <v>0</v>
      </c>
      <c r="M2037" s="28">
        <v>0</v>
      </c>
      <c r="N2037" s="28">
        <v>0</v>
      </c>
      <c r="O2037" s="28">
        <v>0</v>
      </c>
      <c r="P2037" s="28">
        <v>0</v>
      </c>
      <c r="Q2037" s="28">
        <v>0</v>
      </c>
      <c r="R2037" s="28">
        <v>0</v>
      </c>
      <c r="S2037" s="28">
        <v>0</v>
      </c>
      <c r="T2037" s="28">
        <v>0</v>
      </c>
      <c r="U2037" s="28">
        <v>0</v>
      </c>
      <c r="V2037" s="28">
        <v>0</v>
      </c>
      <c r="W2037" s="28">
        <v>0</v>
      </c>
      <c r="X2037" s="28">
        <v>0</v>
      </c>
      <c r="Y2037" s="28">
        <v>0</v>
      </c>
      <c r="Z2037" s="28">
        <v>0</v>
      </c>
      <c r="AA2037" s="28">
        <v>0</v>
      </c>
      <c r="AB2037" s="28">
        <v>0</v>
      </c>
      <c r="AC2037" s="28">
        <v>0</v>
      </c>
      <c r="AD2037" s="28">
        <v>0</v>
      </c>
      <c r="AE2037" s="28">
        <v>0</v>
      </c>
      <c r="AF2037" s="28">
        <v>0</v>
      </c>
      <c r="AG2037" s="28">
        <v>0</v>
      </c>
      <c r="AH2037" s="28">
        <v>0</v>
      </c>
      <c r="AI2037" s="28">
        <v>0</v>
      </c>
      <c r="AJ2037" s="28">
        <v>0</v>
      </c>
      <c r="AK2037" s="28">
        <v>0</v>
      </c>
      <c r="AL2037" s="28">
        <v>0</v>
      </c>
      <c r="AM2037" s="28">
        <v>0</v>
      </c>
      <c r="AN2037" s="28">
        <v>0</v>
      </c>
      <c r="AO2037" s="28">
        <v>0</v>
      </c>
      <c r="AP2037" s="28">
        <v>0</v>
      </c>
      <c r="AQ2037" s="28">
        <v>0</v>
      </c>
      <c r="AR2037" s="28">
        <v>0</v>
      </c>
      <c r="AS2037" s="28">
        <v>0</v>
      </c>
      <c r="AT2037" s="28">
        <v>0</v>
      </c>
      <c r="AU2037" s="28">
        <v>0</v>
      </c>
      <c r="AV2037" s="28">
        <v>0</v>
      </c>
      <c r="AW2037" s="28">
        <v>0</v>
      </c>
      <c r="AX2037" s="28">
        <v>0</v>
      </c>
      <c r="AY2037" s="28">
        <v>0</v>
      </c>
      <c r="AZ2037" s="28">
        <v>0</v>
      </c>
      <c r="BA2037" s="28">
        <v>0</v>
      </c>
      <c r="BB2037" s="28">
        <v>0</v>
      </c>
      <c r="BC2037" s="28">
        <v>0</v>
      </c>
      <c r="BD2037" s="28">
        <v>0</v>
      </c>
      <c r="BE2037" s="28">
        <v>0</v>
      </c>
      <c r="BF2037" s="28">
        <v>0</v>
      </c>
      <c r="BG2037" s="28">
        <v>0</v>
      </c>
      <c r="BH2037" s="28">
        <v>0</v>
      </c>
      <c r="BI2037" s="28">
        <v>0</v>
      </c>
      <c r="BJ2037" s="28">
        <v>0</v>
      </c>
      <c r="BK2037" s="28">
        <v>0</v>
      </c>
      <c r="BL2037" s="42">
        <v>0</v>
      </c>
      <c r="BM2037" t="s">
        <v>100</v>
      </c>
    </row>
    <row r="2038" spans="1:65" x14ac:dyDescent="0.2">
      <c r="A2038" s="6"/>
      <c r="B2038" s="40" t="s">
        <v>62</v>
      </c>
      <c r="C2038" s="24" t="s">
        <v>74</v>
      </c>
      <c r="D2038" s="35">
        <v>0</v>
      </c>
      <c r="E2038" s="29">
        <v>0</v>
      </c>
      <c r="F2038" s="29">
        <v>0</v>
      </c>
      <c r="G2038" s="29">
        <v>0</v>
      </c>
      <c r="H2038" s="29">
        <v>0</v>
      </c>
      <c r="I2038" s="29">
        <v>0</v>
      </c>
      <c r="J2038" s="29">
        <v>0</v>
      </c>
      <c r="K2038" s="29">
        <v>0</v>
      </c>
      <c r="L2038" s="29">
        <v>0</v>
      </c>
      <c r="M2038" s="29">
        <v>0</v>
      </c>
      <c r="N2038" s="29">
        <v>0</v>
      </c>
      <c r="O2038" s="29">
        <v>0</v>
      </c>
      <c r="P2038" s="29">
        <v>0</v>
      </c>
      <c r="Q2038" s="29">
        <v>0</v>
      </c>
      <c r="R2038" s="29">
        <v>0</v>
      </c>
      <c r="S2038" s="29">
        <v>0</v>
      </c>
      <c r="T2038" s="29">
        <v>0</v>
      </c>
      <c r="U2038" s="29">
        <v>0</v>
      </c>
      <c r="V2038" s="29">
        <v>0</v>
      </c>
      <c r="W2038" s="29">
        <v>0</v>
      </c>
      <c r="X2038" s="26">
        <v>0</v>
      </c>
      <c r="Y2038" s="26">
        <v>0</v>
      </c>
      <c r="Z2038" s="26">
        <v>0</v>
      </c>
      <c r="AA2038" s="26">
        <v>0</v>
      </c>
      <c r="AB2038" s="26">
        <v>0</v>
      </c>
      <c r="AC2038" s="26">
        <v>0</v>
      </c>
      <c r="AD2038" s="26">
        <v>0</v>
      </c>
      <c r="AE2038" s="26">
        <v>0</v>
      </c>
      <c r="AF2038" s="26">
        <v>0</v>
      </c>
      <c r="AG2038" s="26">
        <v>0</v>
      </c>
      <c r="AH2038" s="26">
        <v>0</v>
      </c>
      <c r="AI2038" s="26"/>
      <c r="AJ2038" s="26"/>
      <c r="AK2038" s="26"/>
      <c r="AL2038" s="26"/>
      <c r="AM2038" s="26"/>
      <c r="AN2038" s="26"/>
      <c r="AO2038" s="26"/>
      <c r="AP2038" s="26"/>
      <c r="AQ2038" s="26"/>
      <c r="AR2038" s="26"/>
      <c r="AS2038" s="26"/>
      <c r="AT2038" s="26"/>
      <c r="AU2038" s="26"/>
      <c r="AV2038" s="26"/>
      <c r="AW2038" s="26"/>
      <c r="AX2038" s="26"/>
      <c r="AY2038" s="26"/>
      <c r="AZ2038" s="26"/>
      <c r="BA2038" s="26"/>
      <c r="BB2038" s="26"/>
      <c r="BC2038" s="26"/>
      <c r="BD2038" s="26"/>
      <c r="BE2038" s="26"/>
      <c r="BF2038" s="26"/>
      <c r="BG2038" s="26"/>
      <c r="BH2038" s="26"/>
      <c r="BI2038" s="26"/>
      <c r="BJ2038" s="26"/>
      <c r="BK2038" s="26"/>
      <c r="BL2038" s="41"/>
      <c r="BM2038" t="s">
        <v>100</v>
      </c>
    </row>
    <row r="2039" spans="1:65" x14ac:dyDescent="0.2">
      <c r="A2039" s="6"/>
      <c r="B2039" s="40" t="s">
        <v>62</v>
      </c>
      <c r="C2039" s="24" t="s">
        <v>83</v>
      </c>
      <c r="D2039" s="25"/>
      <c r="E2039" s="26"/>
      <c r="F2039" s="26"/>
      <c r="G2039" s="26"/>
      <c r="H2039" s="26"/>
      <c r="I2039" s="26"/>
      <c r="J2039" s="26"/>
      <c r="K2039" s="26"/>
      <c r="L2039" s="26"/>
      <c r="M2039" s="26"/>
      <c r="N2039" s="26"/>
      <c r="O2039" s="26"/>
      <c r="P2039" s="26"/>
      <c r="Q2039" s="26"/>
      <c r="R2039" s="26"/>
      <c r="S2039" s="26"/>
      <c r="T2039" s="26"/>
      <c r="U2039" s="26"/>
      <c r="V2039" s="26"/>
      <c r="W2039" s="30"/>
      <c r="X2039" s="30"/>
      <c r="Y2039" s="30"/>
      <c r="Z2039" s="30"/>
      <c r="AA2039" s="30"/>
      <c r="AB2039" s="30"/>
      <c r="AC2039" s="30"/>
      <c r="AD2039" s="30"/>
      <c r="AE2039" s="30"/>
      <c r="AF2039" s="30"/>
      <c r="AG2039" s="30"/>
      <c r="AH2039" s="30"/>
      <c r="AI2039" s="30"/>
      <c r="AJ2039" s="30"/>
      <c r="AK2039" s="30"/>
      <c r="AL2039" s="30"/>
      <c r="AM2039" s="30"/>
      <c r="AN2039" s="30"/>
      <c r="AO2039" s="30"/>
      <c r="AP2039" s="30"/>
      <c r="AQ2039" s="30"/>
      <c r="AR2039" s="30"/>
      <c r="AS2039" s="30"/>
      <c r="AT2039" s="30"/>
      <c r="AU2039" s="30"/>
      <c r="AV2039" s="30"/>
      <c r="AW2039" s="30"/>
      <c r="AX2039" s="30"/>
      <c r="AY2039" s="30"/>
      <c r="AZ2039" s="30"/>
      <c r="BA2039" s="30"/>
      <c r="BB2039" s="30"/>
      <c r="BC2039" s="30"/>
      <c r="BD2039" s="30"/>
      <c r="BE2039" s="30"/>
      <c r="BF2039" s="30"/>
      <c r="BG2039" s="30"/>
      <c r="BH2039" s="30"/>
      <c r="BI2039" s="30"/>
      <c r="BJ2039" s="30"/>
      <c r="BK2039" s="30"/>
      <c r="BL2039" s="43"/>
      <c r="BM2039" t="s">
        <v>100</v>
      </c>
    </row>
    <row r="2040" spans="1:65" x14ac:dyDescent="0.2">
      <c r="A2040" s="6"/>
      <c r="B2040" s="40" t="s">
        <v>62</v>
      </c>
      <c r="C2040" s="24" t="s">
        <v>75</v>
      </c>
      <c r="D2040" s="25"/>
      <c r="E2040" s="26"/>
      <c r="F2040" s="26"/>
      <c r="G2040" s="26"/>
      <c r="H2040" s="26"/>
      <c r="I2040" s="26"/>
      <c r="J2040" s="26"/>
      <c r="K2040" s="26"/>
      <c r="L2040" s="26"/>
      <c r="M2040" s="26"/>
      <c r="N2040" s="26"/>
      <c r="O2040" s="26"/>
      <c r="P2040" s="26"/>
      <c r="Q2040" s="26"/>
      <c r="R2040" s="26"/>
      <c r="S2040" s="26"/>
      <c r="T2040" s="26"/>
      <c r="U2040" s="26"/>
      <c r="V2040" s="26"/>
      <c r="W2040" s="26"/>
      <c r="X2040" s="26"/>
      <c r="Y2040" s="26"/>
      <c r="Z2040" s="26"/>
      <c r="AA2040" s="26"/>
      <c r="AB2040" s="26"/>
      <c r="AC2040" s="26"/>
      <c r="AD2040" s="26"/>
      <c r="AE2040" s="26"/>
      <c r="AF2040" s="26"/>
      <c r="AG2040" s="26"/>
      <c r="AH2040" s="26"/>
      <c r="AI2040" s="26"/>
      <c r="AJ2040" s="26"/>
      <c r="AK2040" s="26"/>
      <c r="AL2040" s="26"/>
      <c r="AM2040" s="26"/>
      <c r="AN2040" s="26"/>
      <c r="AO2040" s="26"/>
      <c r="AP2040" s="26"/>
      <c r="AQ2040" s="26"/>
      <c r="AR2040" s="26"/>
      <c r="AS2040" s="26"/>
      <c r="AT2040" s="26"/>
      <c r="AU2040" s="26"/>
      <c r="AV2040" s="26"/>
      <c r="AW2040" s="26"/>
      <c r="AX2040" s="26"/>
      <c r="AY2040" s="26"/>
      <c r="AZ2040" s="26"/>
      <c r="BA2040" s="26"/>
      <c r="BB2040" s="26"/>
      <c r="BC2040" s="26"/>
      <c r="BD2040" s="26"/>
      <c r="BE2040" s="26"/>
      <c r="BF2040" s="26"/>
      <c r="BG2040" s="26"/>
      <c r="BH2040" s="26"/>
      <c r="BI2040" s="26"/>
      <c r="BJ2040" s="26"/>
      <c r="BK2040" s="26"/>
      <c r="BL2040" s="41"/>
      <c r="BM2040" t="s">
        <v>100</v>
      </c>
    </row>
    <row r="2041" spans="1:65" x14ac:dyDescent="0.2">
      <c r="A2041" s="6"/>
      <c r="B2041" s="40" t="s">
        <v>62</v>
      </c>
      <c r="C2041" s="24" t="s">
        <v>79</v>
      </c>
      <c r="D2041" s="25"/>
      <c r="E2041" s="26"/>
      <c r="F2041" s="26"/>
      <c r="G2041" s="26"/>
      <c r="H2041" s="26"/>
      <c r="I2041" s="26"/>
      <c r="J2041" s="26"/>
      <c r="K2041" s="26"/>
      <c r="L2041" s="26"/>
      <c r="M2041" s="26"/>
      <c r="N2041" s="26"/>
      <c r="O2041" s="26"/>
      <c r="P2041" s="26"/>
      <c r="Q2041" s="26"/>
      <c r="R2041" s="26"/>
      <c r="S2041" s="26"/>
      <c r="T2041" s="26"/>
      <c r="U2041" s="26"/>
      <c r="V2041" s="26"/>
      <c r="W2041" s="26"/>
      <c r="X2041" s="26"/>
      <c r="Y2041" s="26"/>
      <c r="Z2041" s="26"/>
      <c r="AA2041" s="26"/>
      <c r="AB2041" s="26"/>
      <c r="AC2041" s="26"/>
      <c r="AD2041" s="26"/>
      <c r="AE2041" s="26"/>
      <c r="AF2041" s="26"/>
      <c r="AG2041" s="26"/>
      <c r="AH2041" s="26"/>
      <c r="AI2041" s="26"/>
      <c r="AJ2041" s="26"/>
      <c r="AK2041" s="26"/>
      <c r="AL2041" s="26"/>
      <c r="AM2041" s="26"/>
      <c r="AN2041" s="26"/>
      <c r="AO2041" s="26"/>
      <c r="AP2041" s="26"/>
      <c r="AQ2041" s="26"/>
      <c r="AR2041" s="26"/>
      <c r="AS2041" s="26"/>
      <c r="AT2041" s="26"/>
      <c r="AU2041" s="26"/>
      <c r="AV2041" s="26"/>
      <c r="AW2041" s="26"/>
      <c r="AX2041" s="26"/>
      <c r="AY2041" s="26"/>
      <c r="AZ2041" s="26"/>
      <c r="BA2041" s="26"/>
      <c r="BB2041" s="26"/>
      <c r="BC2041" s="26"/>
      <c r="BD2041" s="26"/>
      <c r="BE2041" s="26"/>
      <c r="BF2041" s="26"/>
      <c r="BG2041" s="26"/>
      <c r="BH2041" s="26"/>
      <c r="BI2041" s="26"/>
      <c r="BJ2041" s="26"/>
      <c r="BK2041" s="26"/>
      <c r="BL2041" s="41"/>
      <c r="BM2041" t="s">
        <v>100</v>
      </c>
    </row>
    <row r="2042" spans="1:65" x14ac:dyDescent="0.2">
      <c r="A2042" s="6"/>
      <c r="B2042" s="40" t="s">
        <v>62</v>
      </c>
      <c r="C2042" s="24" t="s">
        <v>80</v>
      </c>
      <c r="D2042" s="25"/>
      <c r="E2042" s="26"/>
      <c r="F2042" s="26"/>
      <c r="G2042" s="26"/>
      <c r="H2042" s="26"/>
      <c r="I2042" s="26"/>
      <c r="J2042" s="26"/>
      <c r="K2042" s="26"/>
      <c r="L2042" s="26"/>
      <c r="M2042" s="26"/>
      <c r="N2042" s="26"/>
      <c r="O2042" s="26"/>
      <c r="P2042" s="26"/>
      <c r="Q2042" s="26"/>
      <c r="R2042" s="26"/>
      <c r="S2042" s="26"/>
      <c r="T2042" s="26"/>
      <c r="U2042" s="26"/>
      <c r="V2042" s="26"/>
      <c r="W2042" s="26"/>
      <c r="X2042" s="26"/>
      <c r="Y2042" s="26"/>
      <c r="Z2042" s="26"/>
      <c r="AA2042" s="26"/>
      <c r="AB2042" s="26"/>
      <c r="AC2042" s="26"/>
      <c r="AD2042" s="26"/>
      <c r="AE2042" s="26"/>
      <c r="AF2042" s="26"/>
      <c r="AG2042" s="26"/>
      <c r="AH2042" s="26"/>
      <c r="AI2042" s="26"/>
      <c r="AJ2042" s="26"/>
      <c r="AK2042" s="26"/>
      <c r="AL2042" s="26"/>
      <c r="AM2042" s="26"/>
      <c r="AN2042" s="26"/>
      <c r="AO2042" s="26"/>
      <c r="AP2042" s="26"/>
      <c r="AQ2042" s="26"/>
      <c r="AR2042" s="26"/>
      <c r="AS2042" s="26"/>
      <c r="AT2042" s="26"/>
      <c r="AU2042" s="26"/>
      <c r="AV2042" s="26"/>
      <c r="AW2042" s="26"/>
      <c r="AX2042" s="26"/>
      <c r="AY2042" s="26"/>
      <c r="AZ2042" s="26"/>
      <c r="BA2042" s="26"/>
      <c r="BB2042" s="26"/>
      <c r="BC2042" s="26"/>
      <c r="BD2042" s="26"/>
      <c r="BE2042" s="26"/>
      <c r="BF2042" s="26"/>
      <c r="BG2042" s="26"/>
      <c r="BH2042" s="26"/>
      <c r="BI2042" s="26"/>
      <c r="BJ2042" s="26"/>
      <c r="BK2042" s="26"/>
      <c r="BL2042" s="41"/>
      <c r="BM2042" t="s">
        <v>100</v>
      </c>
    </row>
    <row r="2043" spans="1:65" x14ac:dyDescent="0.2">
      <c r="A2043" s="6"/>
      <c r="B2043" s="46" t="s">
        <v>62</v>
      </c>
      <c r="C2043" s="24" t="s">
        <v>78</v>
      </c>
      <c r="D2043" s="25"/>
      <c r="E2043" s="26"/>
      <c r="F2043" s="26"/>
      <c r="G2043" s="26"/>
      <c r="H2043" s="26"/>
      <c r="I2043" s="26"/>
      <c r="J2043" s="26"/>
      <c r="K2043" s="26"/>
      <c r="L2043" s="26"/>
      <c r="M2043" s="26"/>
      <c r="N2043" s="26"/>
      <c r="O2043" s="26"/>
      <c r="P2043" s="26"/>
      <c r="Q2043" s="26"/>
      <c r="R2043" s="26"/>
      <c r="S2043" s="26"/>
      <c r="T2043" s="26"/>
      <c r="U2043" s="26"/>
      <c r="V2043" s="26"/>
      <c r="W2043" s="26"/>
      <c r="X2043" s="26"/>
      <c r="Y2043" s="26"/>
      <c r="Z2043" s="26"/>
      <c r="AA2043" s="26"/>
      <c r="AB2043" s="26"/>
      <c r="AC2043" s="26"/>
      <c r="AD2043" s="26"/>
      <c r="AE2043" s="26"/>
      <c r="AF2043" s="26"/>
      <c r="AG2043" s="26"/>
      <c r="AH2043" s="26"/>
      <c r="AI2043" s="26"/>
      <c r="AJ2043" s="26"/>
      <c r="AK2043" s="26"/>
      <c r="AL2043" s="26"/>
      <c r="AM2043" s="26"/>
      <c r="AN2043" s="26"/>
      <c r="AO2043" s="26"/>
      <c r="AP2043" s="26"/>
      <c r="AQ2043" s="26"/>
      <c r="AR2043" s="26"/>
      <c r="AS2043" s="26"/>
      <c r="AT2043" s="26"/>
      <c r="AU2043" s="26"/>
      <c r="AV2043" s="26"/>
      <c r="AW2043" s="26"/>
      <c r="AX2043" s="26"/>
      <c r="AY2043" s="26"/>
      <c r="AZ2043" s="26"/>
      <c r="BA2043" s="26"/>
      <c r="BB2043" s="26"/>
      <c r="BC2043" s="26"/>
      <c r="BD2043" s="26"/>
      <c r="BE2043" s="26"/>
      <c r="BF2043" s="26"/>
      <c r="BG2043" s="26"/>
      <c r="BH2043" s="26"/>
      <c r="BI2043" s="26"/>
      <c r="BJ2043" s="26"/>
      <c r="BK2043" s="26"/>
      <c r="BL2043" s="41"/>
      <c r="BM2043" t="s">
        <v>100</v>
      </c>
    </row>
    <row r="2044" spans="1:65" x14ac:dyDescent="0.2">
      <c r="A2044" s="6"/>
      <c r="B2044" s="40" t="s">
        <v>62</v>
      </c>
      <c r="C2044" s="31" t="s">
        <v>48</v>
      </c>
      <c r="D2044" s="27">
        <v>0</v>
      </c>
      <c r="E2044" s="28">
        <v>0</v>
      </c>
      <c r="F2044" s="28">
        <v>0</v>
      </c>
      <c r="G2044" s="28">
        <v>0</v>
      </c>
      <c r="H2044" s="28">
        <v>0</v>
      </c>
      <c r="I2044" s="28">
        <v>0</v>
      </c>
      <c r="J2044" s="28">
        <v>0</v>
      </c>
      <c r="K2044" s="28">
        <v>0</v>
      </c>
      <c r="L2044" s="28">
        <v>0</v>
      </c>
      <c r="M2044" s="28">
        <v>0</v>
      </c>
      <c r="N2044" s="28">
        <v>0</v>
      </c>
      <c r="O2044" s="28">
        <v>0</v>
      </c>
      <c r="P2044" s="28">
        <v>0</v>
      </c>
      <c r="Q2044" s="28">
        <v>0</v>
      </c>
      <c r="R2044" s="28">
        <v>0.1</v>
      </c>
      <c r="S2044" s="28">
        <v>0.1</v>
      </c>
      <c r="T2044" s="28">
        <v>0.1</v>
      </c>
      <c r="U2044" s="28">
        <v>0.1</v>
      </c>
      <c r="V2044" s="28">
        <v>0.1</v>
      </c>
      <c r="W2044" s="28">
        <v>0.1</v>
      </c>
      <c r="X2044" s="28">
        <v>0.1</v>
      </c>
      <c r="Y2044" s="28">
        <v>0.1</v>
      </c>
      <c r="Z2044" s="28">
        <v>0.1</v>
      </c>
      <c r="AA2044" s="28">
        <v>0.1</v>
      </c>
      <c r="AB2044" s="28">
        <v>0.1</v>
      </c>
      <c r="AC2044" s="28">
        <v>0.1</v>
      </c>
      <c r="AD2044" s="28">
        <v>0.1</v>
      </c>
      <c r="AE2044" s="28">
        <v>0.1</v>
      </c>
      <c r="AF2044" s="28">
        <v>0.1</v>
      </c>
      <c r="AG2044" s="28">
        <v>0.1</v>
      </c>
      <c r="AH2044" s="28">
        <v>0.1</v>
      </c>
      <c r="AI2044" s="28">
        <v>0.1</v>
      </c>
      <c r="AJ2044" s="28">
        <v>0.1</v>
      </c>
      <c r="AK2044" s="28">
        <v>0.1</v>
      </c>
      <c r="AL2044" s="28">
        <v>0.1</v>
      </c>
      <c r="AM2044" s="28">
        <v>0.1</v>
      </c>
      <c r="AN2044" s="28">
        <v>0.1</v>
      </c>
      <c r="AO2044" s="28">
        <v>0.1</v>
      </c>
      <c r="AP2044" s="28">
        <v>0.1</v>
      </c>
      <c r="AQ2044" s="28">
        <v>0.1</v>
      </c>
      <c r="AR2044" s="28">
        <v>0.1</v>
      </c>
      <c r="AS2044" s="28">
        <v>0.1</v>
      </c>
      <c r="AT2044" s="28">
        <v>0.1</v>
      </c>
      <c r="AU2044" s="28">
        <v>0.1</v>
      </c>
      <c r="AV2044" s="28">
        <v>0.1</v>
      </c>
      <c r="AW2044" s="28">
        <v>0.1</v>
      </c>
      <c r="AX2044" s="28">
        <v>0.1</v>
      </c>
      <c r="AY2044" s="28">
        <v>0.1</v>
      </c>
      <c r="AZ2044" s="28">
        <v>0.1</v>
      </c>
      <c r="BA2044" s="28">
        <v>0.1</v>
      </c>
      <c r="BB2044" s="28">
        <v>0.1</v>
      </c>
      <c r="BC2044" s="28">
        <v>0.1</v>
      </c>
      <c r="BD2044" s="28">
        <v>0.1</v>
      </c>
      <c r="BE2044" s="28">
        <v>0.1</v>
      </c>
      <c r="BF2044" s="28">
        <v>0.1</v>
      </c>
      <c r="BG2044" s="28">
        <v>0.1</v>
      </c>
      <c r="BH2044" s="28">
        <v>0.1</v>
      </c>
      <c r="BI2044" s="28">
        <v>0.1</v>
      </c>
      <c r="BJ2044" s="28">
        <v>0.1</v>
      </c>
      <c r="BK2044" s="28">
        <v>0.1</v>
      </c>
      <c r="BL2044" s="42">
        <v>0.1</v>
      </c>
      <c r="BM2044" t="s">
        <v>100</v>
      </c>
    </row>
    <row r="2045" spans="1:65" x14ac:dyDescent="0.2">
      <c r="A2045" s="6"/>
      <c r="B2045" s="40" t="s">
        <v>62</v>
      </c>
      <c r="C2045" s="24" t="s">
        <v>74</v>
      </c>
      <c r="D2045" s="35">
        <v>0</v>
      </c>
      <c r="E2045" s="29">
        <v>0</v>
      </c>
      <c r="F2045" s="29">
        <v>0</v>
      </c>
      <c r="G2045" s="29">
        <v>0</v>
      </c>
      <c r="H2045" s="29">
        <v>0</v>
      </c>
      <c r="I2045" s="29">
        <v>0</v>
      </c>
      <c r="J2045" s="29">
        <v>0</v>
      </c>
      <c r="K2045" s="29">
        <v>0</v>
      </c>
      <c r="L2045" s="29">
        <v>0</v>
      </c>
      <c r="M2045" s="29">
        <v>0</v>
      </c>
      <c r="N2045" s="29">
        <v>0</v>
      </c>
      <c r="O2045" s="29">
        <v>0</v>
      </c>
      <c r="P2045" s="29">
        <v>0</v>
      </c>
      <c r="Q2045" s="29">
        <v>0</v>
      </c>
      <c r="R2045" s="29">
        <v>0.1</v>
      </c>
      <c r="S2045" s="29">
        <v>0.1</v>
      </c>
      <c r="T2045" s="29">
        <v>0.1</v>
      </c>
      <c r="U2045" s="29">
        <v>0.1</v>
      </c>
      <c r="V2045" s="29">
        <v>0.1</v>
      </c>
      <c r="W2045" s="29">
        <v>0.1</v>
      </c>
      <c r="X2045" s="26">
        <v>0</v>
      </c>
      <c r="Y2045" s="26">
        <v>0</v>
      </c>
      <c r="Z2045" s="26">
        <v>0</v>
      </c>
      <c r="AA2045" s="26">
        <v>0</v>
      </c>
      <c r="AB2045" s="26">
        <v>0</v>
      </c>
      <c r="AC2045" s="26">
        <v>0</v>
      </c>
      <c r="AD2045" s="26">
        <v>0</v>
      </c>
      <c r="AE2045" s="26">
        <v>0</v>
      </c>
      <c r="AF2045" s="26">
        <v>0</v>
      </c>
      <c r="AG2045" s="26">
        <v>0</v>
      </c>
      <c r="AH2045" s="26">
        <v>0</v>
      </c>
      <c r="AI2045" s="26"/>
      <c r="AJ2045" s="26"/>
      <c r="AK2045" s="26"/>
      <c r="AL2045" s="26"/>
      <c r="AM2045" s="26"/>
      <c r="AN2045" s="26"/>
      <c r="AO2045" s="26"/>
      <c r="AP2045" s="26"/>
      <c r="AQ2045" s="26"/>
      <c r="AR2045" s="26"/>
      <c r="AS2045" s="26"/>
      <c r="AT2045" s="26"/>
      <c r="AU2045" s="26"/>
      <c r="AV2045" s="26"/>
      <c r="AW2045" s="26"/>
      <c r="AX2045" s="26"/>
      <c r="AY2045" s="26"/>
      <c r="AZ2045" s="26"/>
      <c r="BA2045" s="26"/>
      <c r="BB2045" s="26"/>
      <c r="BC2045" s="26"/>
      <c r="BD2045" s="26"/>
      <c r="BE2045" s="26"/>
      <c r="BF2045" s="26"/>
      <c r="BG2045" s="26"/>
      <c r="BH2045" s="26"/>
      <c r="BI2045" s="26"/>
      <c r="BJ2045" s="26"/>
      <c r="BK2045" s="26"/>
      <c r="BL2045" s="41"/>
      <c r="BM2045" t="s">
        <v>100</v>
      </c>
    </row>
    <row r="2046" spans="1:65" x14ac:dyDescent="0.2">
      <c r="A2046" s="6"/>
      <c r="B2046" s="40" t="s">
        <v>62</v>
      </c>
      <c r="C2046" s="24" t="s">
        <v>83</v>
      </c>
      <c r="D2046" s="25"/>
      <c r="E2046" s="26"/>
      <c r="F2046" s="26"/>
      <c r="G2046" s="26"/>
      <c r="H2046" s="26"/>
      <c r="I2046" s="26"/>
      <c r="J2046" s="26"/>
      <c r="K2046" s="26"/>
      <c r="L2046" s="26"/>
      <c r="M2046" s="26"/>
      <c r="N2046" s="26"/>
      <c r="O2046" s="26"/>
      <c r="P2046" s="26"/>
      <c r="Q2046" s="26"/>
      <c r="R2046" s="26"/>
      <c r="S2046" s="26"/>
      <c r="T2046" s="26"/>
      <c r="U2046" s="26"/>
      <c r="V2046" s="26"/>
      <c r="W2046" s="30"/>
      <c r="X2046" s="30"/>
      <c r="Y2046" s="30"/>
      <c r="Z2046" s="30"/>
      <c r="AA2046" s="30"/>
      <c r="AB2046" s="30"/>
      <c r="AC2046" s="30"/>
      <c r="AD2046" s="30"/>
      <c r="AE2046" s="30"/>
      <c r="AF2046" s="30"/>
      <c r="AG2046" s="30"/>
      <c r="AH2046" s="30"/>
      <c r="AI2046" s="30"/>
      <c r="AJ2046" s="30"/>
      <c r="AK2046" s="30"/>
      <c r="AL2046" s="30"/>
      <c r="AM2046" s="30"/>
      <c r="AN2046" s="30"/>
      <c r="AO2046" s="30"/>
      <c r="AP2046" s="30"/>
      <c r="AQ2046" s="30"/>
      <c r="AR2046" s="30"/>
      <c r="AS2046" s="30"/>
      <c r="AT2046" s="30"/>
      <c r="AU2046" s="30"/>
      <c r="AV2046" s="30"/>
      <c r="AW2046" s="30"/>
      <c r="AX2046" s="30"/>
      <c r="AY2046" s="30"/>
      <c r="AZ2046" s="30"/>
      <c r="BA2046" s="30"/>
      <c r="BB2046" s="30"/>
      <c r="BC2046" s="30"/>
      <c r="BD2046" s="30"/>
      <c r="BE2046" s="30"/>
      <c r="BF2046" s="30"/>
      <c r="BG2046" s="30"/>
      <c r="BH2046" s="30"/>
      <c r="BI2046" s="30"/>
      <c r="BJ2046" s="30"/>
      <c r="BK2046" s="30"/>
      <c r="BL2046" s="43"/>
      <c r="BM2046" t="s">
        <v>100</v>
      </c>
    </row>
    <row r="2047" spans="1:65" x14ac:dyDescent="0.2">
      <c r="A2047" s="6"/>
      <c r="B2047" s="40" t="s">
        <v>62</v>
      </c>
      <c r="C2047" s="24" t="s">
        <v>75</v>
      </c>
      <c r="D2047" s="25"/>
      <c r="E2047" s="26"/>
      <c r="F2047" s="26"/>
      <c r="G2047" s="26"/>
      <c r="H2047" s="26"/>
      <c r="I2047" s="26"/>
      <c r="J2047" s="26"/>
      <c r="K2047" s="26"/>
      <c r="L2047" s="26"/>
      <c r="M2047" s="26"/>
      <c r="N2047" s="26"/>
      <c r="O2047" s="26"/>
      <c r="P2047" s="26"/>
      <c r="Q2047" s="26"/>
      <c r="R2047" s="26"/>
      <c r="S2047" s="26"/>
      <c r="T2047" s="26"/>
      <c r="U2047" s="26"/>
      <c r="V2047" s="26"/>
      <c r="W2047" s="26"/>
      <c r="X2047" s="26"/>
      <c r="Y2047" s="26"/>
      <c r="Z2047" s="26"/>
      <c r="AA2047" s="26"/>
      <c r="AB2047" s="26"/>
      <c r="AC2047" s="26"/>
      <c r="AD2047" s="26"/>
      <c r="AE2047" s="26"/>
      <c r="AF2047" s="26"/>
      <c r="AG2047" s="26"/>
      <c r="AH2047" s="26"/>
      <c r="AI2047" s="26"/>
      <c r="AJ2047" s="26"/>
      <c r="AK2047" s="26"/>
      <c r="AL2047" s="26"/>
      <c r="AM2047" s="26"/>
      <c r="AN2047" s="26"/>
      <c r="AO2047" s="26"/>
      <c r="AP2047" s="26"/>
      <c r="AQ2047" s="26"/>
      <c r="AR2047" s="26"/>
      <c r="AS2047" s="26"/>
      <c r="AT2047" s="26"/>
      <c r="AU2047" s="26"/>
      <c r="AV2047" s="26"/>
      <c r="AW2047" s="26"/>
      <c r="AX2047" s="26"/>
      <c r="AY2047" s="26"/>
      <c r="AZ2047" s="26"/>
      <c r="BA2047" s="26"/>
      <c r="BB2047" s="26"/>
      <c r="BC2047" s="26"/>
      <c r="BD2047" s="26"/>
      <c r="BE2047" s="26"/>
      <c r="BF2047" s="26"/>
      <c r="BG2047" s="26"/>
      <c r="BH2047" s="26"/>
      <c r="BI2047" s="26"/>
      <c r="BJ2047" s="26"/>
      <c r="BK2047" s="26"/>
      <c r="BL2047" s="41"/>
      <c r="BM2047" t="s">
        <v>100</v>
      </c>
    </row>
    <row r="2048" spans="1:65" x14ac:dyDescent="0.2">
      <c r="A2048" s="6"/>
      <c r="B2048" s="40" t="s">
        <v>62</v>
      </c>
      <c r="C2048" s="24" t="s">
        <v>79</v>
      </c>
      <c r="D2048" s="25"/>
      <c r="E2048" s="26"/>
      <c r="F2048" s="26"/>
      <c r="G2048" s="26"/>
      <c r="H2048" s="26"/>
      <c r="I2048" s="26"/>
      <c r="J2048" s="26"/>
      <c r="K2048" s="26"/>
      <c r="L2048" s="26"/>
      <c r="M2048" s="26"/>
      <c r="N2048" s="26"/>
      <c r="O2048" s="26"/>
      <c r="P2048" s="26"/>
      <c r="Q2048" s="26"/>
      <c r="R2048" s="26"/>
      <c r="S2048" s="26"/>
      <c r="T2048" s="26"/>
      <c r="U2048" s="26"/>
      <c r="V2048" s="26"/>
      <c r="W2048" s="26"/>
      <c r="X2048" s="26"/>
      <c r="Y2048" s="26"/>
      <c r="Z2048" s="26"/>
      <c r="AA2048" s="26"/>
      <c r="AB2048" s="26"/>
      <c r="AC2048" s="26"/>
      <c r="AD2048" s="26"/>
      <c r="AE2048" s="26"/>
      <c r="AF2048" s="26"/>
      <c r="AG2048" s="26"/>
      <c r="AH2048" s="26"/>
      <c r="AI2048" s="26"/>
      <c r="AJ2048" s="26"/>
      <c r="AK2048" s="26"/>
      <c r="AL2048" s="26"/>
      <c r="AM2048" s="26"/>
      <c r="AN2048" s="26"/>
      <c r="AO2048" s="26"/>
      <c r="AP2048" s="26"/>
      <c r="AQ2048" s="26"/>
      <c r="AR2048" s="26"/>
      <c r="AS2048" s="26"/>
      <c r="AT2048" s="26"/>
      <c r="AU2048" s="26"/>
      <c r="AV2048" s="26"/>
      <c r="AW2048" s="26"/>
      <c r="AX2048" s="26"/>
      <c r="AY2048" s="26"/>
      <c r="AZ2048" s="26"/>
      <c r="BA2048" s="26"/>
      <c r="BB2048" s="26"/>
      <c r="BC2048" s="26"/>
      <c r="BD2048" s="26"/>
      <c r="BE2048" s="26"/>
      <c r="BF2048" s="26"/>
      <c r="BG2048" s="26"/>
      <c r="BH2048" s="26"/>
      <c r="BI2048" s="26"/>
      <c r="BJ2048" s="26"/>
      <c r="BK2048" s="26"/>
      <c r="BL2048" s="41"/>
      <c r="BM2048" t="s">
        <v>100</v>
      </c>
    </row>
    <row r="2049" spans="1:65" x14ac:dyDescent="0.2">
      <c r="A2049" s="6"/>
      <c r="B2049" s="40" t="s">
        <v>62</v>
      </c>
      <c r="C2049" s="24" t="s">
        <v>80</v>
      </c>
      <c r="D2049" s="25"/>
      <c r="E2049" s="26"/>
      <c r="F2049" s="26"/>
      <c r="G2049" s="26"/>
      <c r="H2049" s="26"/>
      <c r="I2049" s="26"/>
      <c r="J2049" s="26"/>
      <c r="K2049" s="26"/>
      <c r="L2049" s="26"/>
      <c r="M2049" s="26"/>
      <c r="N2049" s="26"/>
      <c r="O2049" s="26"/>
      <c r="P2049" s="26"/>
      <c r="Q2049" s="26"/>
      <c r="R2049" s="26"/>
      <c r="S2049" s="26"/>
      <c r="T2049" s="26"/>
      <c r="U2049" s="26"/>
      <c r="V2049" s="26"/>
      <c r="W2049" s="26"/>
      <c r="X2049" s="26"/>
      <c r="Y2049" s="26"/>
      <c r="Z2049" s="26"/>
      <c r="AA2049" s="26"/>
      <c r="AB2049" s="26"/>
      <c r="AC2049" s="26"/>
      <c r="AD2049" s="26"/>
      <c r="AE2049" s="26"/>
      <c r="AF2049" s="26"/>
      <c r="AG2049" s="26"/>
      <c r="AH2049" s="26"/>
      <c r="AI2049" s="26"/>
      <c r="AJ2049" s="26"/>
      <c r="AK2049" s="26"/>
      <c r="AL2049" s="26"/>
      <c r="AM2049" s="26"/>
      <c r="AN2049" s="26"/>
      <c r="AO2049" s="26"/>
      <c r="AP2049" s="26"/>
      <c r="AQ2049" s="26"/>
      <c r="AR2049" s="26"/>
      <c r="AS2049" s="26"/>
      <c r="AT2049" s="26"/>
      <c r="AU2049" s="26"/>
      <c r="AV2049" s="26"/>
      <c r="AW2049" s="26"/>
      <c r="AX2049" s="26"/>
      <c r="AY2049" s="26"/>
      <c r="AZ2049" s="26"/>
      <c r="BA2049" s="26"/>
      <c r="BB2049" s="26"/>
      <c r="BC2049" s="26"/>
      <c r="BD2049" s="26"/>
      <c r="BE2049" s="26"/>
      <c r="BF2049" s="26"/>
      <c r="BG2049" s="26"/>
      <c r="BH2049" s="26"/>
      <c r="BI2049" s="26"/>
      <c r="BJ2049" s="26"/>
      <c r="BK2049" s="26"/>
      <c r="BL2049" s="41"/>
      <c r="BM2049" t="s">
        <v>100</v>
      </c>
    </row>
    <row r="2050" spans="1:65" x14ac:dyDescent="0.2">
      <c r="A2050" s="6"/>
      <c r="B2050" s="46" t="s">
        <v>62</v>
      </c>
      <c r="C2050" s="24" t="s">
        <v>78</v>
      </c>
      <c r="D2050" s="25"/>
      <c r="E2050" s="26"/>
      <c r="F2050" s="26"/>
      <c r="G2050" s="26"/>
      <c r="H2050" s="26"/>
      <c r="I2050" s="26"/>
      <c r="J2050" s="26"/>
      <c r="K2050" s="26"/>
      <c r="L2050" s="26"/>
      <c r="M2050" s="26"/>
      <c r="N2050" s="26"/>
      <c r="O2050" s="26"/>
      <c r="P2050" s="26"/>
      <c r="Q2050" s="26"/>
      <c r="R2050" s="26"/>
      <c r="S2050" s="26"/>
      <c r="T2050" s="26"/>
      <c r="U2050" s="26"/>
      <c r="V2050" s="26"/>
      <c r="W2050" s="26"/>
      <c r="X2050" s="26"/>
      <c r="Y2050" s="26"/>
      <c r="Z2050" s="26"/>
      <c r="AA2050" s="26"/>
      <c r="AB2050" s="26"/>
      <c r="AC2050" s="26"/>
      <c r="AD2050" s="26"/>
      <c r="AE2050" s="26"/>
      <c r="AF2050" s="26"/>
      <c r="AG2050" s="26"/>
      <c r="AH2050" s="26"/>
      <c r="AI2050" s="26"/>
      <c r="AJ2050" s="26"/>
      <c r="AK2050" s="26"/>
      <c r="AL2050" s="26"/>
      <c r="AM2050" s="26"/>
      <c r="AN2050" s="26"/>
      <c r="AO2050" s="26"/>
      <c r="AP2050" s="26"/>
      <c r="AQ2050" s="26"/>
      <c r="AR2050" s="26"/>
      <c r="AS2050" s="26"/>
      <c r="AT2050" s="26"/>
      <c r="AU2050" s="26"/>
      <c r="AV2050" s="26"/>
      <c r="AW2050" s="26"/>
      <c r="AX2050" s="26"/>
      <c r="AY2050" s="26"/>
      <c r="AZ2050" s="26"/>
      <c r="BA2050" s="26"/>
      <c r="BB2050" s="26"/>
      <c r="BC2050" s="26"/>
      <c r="BD2050" s="26"/>
      <c r="BE2050" s="26"/>
      <c r="BF2050" s="26"/>
      <c r="BG2050" s="26"/>
      <c r="BH2050" s="26"/>
      <c r="BI2050" s="26"/>
      <c r="BJ2050" s="26"/>
      <c r="BK2050" s="26"/>
      <c r="BL2050" s="41"/>
      <c r="BM2050" t="s">
        <v>100</v>
      </c>
    </row>
    <row r="2051" spans="1:65" x14ac:dyDescent="0.2">
      <c r="A2051" s="6"/>
      <c r="B2051" s="40" t="s">
        <v>62</v>
      </c>
      <c r="C2051" s="31" t="s">
        <v>44</v>
      </c>
      <c r="D2051" s="27">
        <v>0</v>
      </c>
      <c r="E2051" s="28">
        <v>0</v>
      </c>
      <c r="F2051" s="28">
        <v>0</v>
      </c>
      <c r="G2051" s="28">
        <v>0</v>
      </c>
      <c r="H2051" s="28">
        <v>0</v>
      </c>
      <c r="I2051" s="28">
        <v>0</v>
      </c>
      <c r="J2051" s="28">
        <v>0</v>
      </c>
      <c r="K2051" s="28">
        <v>0</v>
      </c>
      <c r="L2051" s="28">
        <v>0</v>
      </c>
      <c r="M2051" s="28">
        <v>0</v>
      </c>
      <c r="N2051" s="28">
        <v>0</v>
      </c>
      <c r="O2051" s="28">
        <v>0</v>
      </c>
      <c r="P2051" s="28">
        <v>0</v>
      </c>
      <c r="Q2051" s="28">
        <v>0</v>
      </c>
      <c r="R2051" s="28">
        <v>0</v>
      </c>
      <c r="S2051" s="28">
        <v>0</v>
      </c>
      <c r="T2051" s="28">
        <v>0</v>
      </c>
      <c r="U2051" s="28">
        <v>0</v>
      </c>
      <c r="V2051" s="28">
        <v>0</v>
      </c>
      <c r="W2051" s="28">
        <v>0</v>
      </c>
      <c r="X2051" s="28">
        <v>0</v>
      </c>
      <c r="Y2051" s="28">
        <v>0</v>
      </c>
      <c r="Z2051" s="28">
        <v>0</v>
      </c>
      <c r="AA2051" s="28">
        <v>0</v>
      </c>
      <c r="AB2051" s="28">
        <v>0</v>
      </c>
      <c r="AC2051" s="28">
        <v>0</v>
      </c>
      <c r="AD2051" s="28">
        <v>0</v>
      </c>
      <c r="AE2051" s="28">
        <v>0</v>
      </c>
      <c r="AF2051" s="28">
        <v>0</v>
      </c>
      <c r="AG2051" s="28">
        <v>0</v>
      </c>
      <c r="AH2051" s="28">
        <v>0</v>
      </c>
      <c r="AI2051" s="28">
        <v>0</v>
      </c>
      <c r="AJ2051" s="28">
        <v>0</v>
      </c>
      <c r="AK2051" s="28">
        <v>0</v>
      </c>
      <c r="AL2051" s="28">
        <v>0</v>
      </c>
      <c r="AM2051" s="28">
        <v>0</v>
      </c>
      <c r="AN2051" s="28">
        <v>0</v>
      </c>
      <c r="AO2051" s="28">
        <v>0</v>
      </c>
      <c r="AP2051" s="28">
        <v>0</v>
      </c>
      <c r="AQ2051" s="28">
        <v>0</v>
      </c>
      <c r="AR2051" s="28">
        <v>0</v>
      </c>
      <c r="AS2051" s="28">
        <v>0</v>
      </c>
      <c r="AT2051" s="28">
        <v>0</v>
      </c>
      <c r="AU2051" s="28">
        <v>0</v>
      </c>
      <c r="AV2051" s="28">
        <v>0</v>
      </c>
      <c r="AW2051" s="28">
        <v>0</v>
      </c>
      <c r="AX2051" s="28">
        <v>0</v>
      </c>
      <c r="AY2051" s="28">
        <v>0</v>
      </c>
      <c r="AZ2051" s="28">
        <v>0</v>
      </c>
      <c r="BA2051" s="28">
        <v>0</v>
      </c>
      <c r="BB2051" s="28">
        <v>0</v>
      </c>
      <c r="BC2051" s="28">
        <v>0</v>
      </c>
      <c r="BD2051" s="28">
        <v>0</v>
      </c>
      <c r="BE2051" s="28">
        <v>0</v>
      </c>
      <c r="BF2051" s="28">
        <v>0</v>
      </c>
      <c r="BG2051" s="28">
        <v>0</v>
      </c>
      <c r="BH2051" s="28">
        <v>0</v>
      </c>
      <c r="BI2051" s="28">
        <v>0</v>
      </c>
      <c r="BJ2051" s="28">
        <v>0</v>
      </c>
      <c r="BK2051" s="28">
        <v>0</v>
      </c>
      <c r="BL2051" s="42">
        <v>0</v>
      </c>
      <c r="BM2051" t="s">
        <v>100</v>
      </c>
    </row>
    <row r="2052" spans="1:65" x14ac:dyDescent="0.2">
      <c r="A2052" s="6"/>
      <c r="B2052" s="40" t="s">
        <v>62</v>
      </c>
      <c r="C2052" s="24" t="s">
        <v>74</v>
      </c>
      <c r="D2052" s="35">
        <v>0</v>
      </c>
      <c r="E2052" s="29">
        <v>0</v>
      </c>
      <c r="F2052" s="29">
        <v>0</v>
      </c>
      <c r="G2052" s="29">
        <v>0</v>
      </c>
      <c r="H2052" s="29">
        <v>0</v>
      </c>
      <c r="I2052" s="29">
        <v>0</v>
      </c>
      <c r="J2052" s="29">
        <v>0</v>
      </c>
      <c r="K2052" s="29">
        <v>0</v>
      </c>
      <c r="L2052" s="29">
        <v>0</v>
      </c>
      <c r="M2052" s="29">
        <v>0</v>
      </c>
      <c r="N2052" s="29">
        <v>0</v>
      </c>
      <c r="O2052" s="29">
        <v>0</v>
      </c>
      <c r="P2052" s="29">
        <v>0</v>
      </c>
      <c r="Q2052" s="29">
        <v>0</v>
      </c>
      <c r="R2052" s="29">
        <v>0</v>
      </c>
      <c r="S2052" s="29">
        <v>0</v>
      </c>
      <c r="T2052" s="29">
        <v>0</v>
      </c>
      <c r="U2052" s="29">
        <v>0</v>
      </c>
      <c r="V2052" s="29">
        <v>0</v>
      </c>
      <c r="W2052" s="29">
        <v>0</v>
      </c>
      <c r="X2052" s="26">
        <v>0</v>
      </c>
      <c r="Y2052" s="26">
        <v>0</v>
      </c>
      <c r="Z2052" s="26">
        <v>0</v>
      </c>
      <c r="AA2052" s="26">
        <v>0</v>
      </c>
      <c r="AB2052" s="26">
        <v>0</v>
      </c>
      <c r="AC2052" s="26">
        <v>0</v>
      </c>
      <c r="AD2052" s="26">
        <v>0</v>
      </c>
      <c r="AE2052" s="26">
        <v>0</v>
      </c>
      <c r="AF2052" s="26">
        <v>0</v>
      </c>
      <c r="AG2052" s="26">
        <v>0</v>
      </c>
      <c r="AH2052" s="26">
        <v>0</v>
      </c>
      <c r="AI2052" s="26"/>
      <c r="AJ2052" s="26"/>
      <c r="AK2052" s="26"/>
      <c r="AL2052" s="26"/>
      <c r="AM2052" s="26"/>
      <c r="AN2052" s="26"/>
      <c r="AO2052" s="26"/>
      <c r="AP2052" s="26"/>
      <c r="AQ2052" s="26"/>
      <c r="AR2052" s="26"/>
      <c r="AS2052" s="26"/>
      <c r="AT2052" s="26"/>
      <c r="AU2052" s="26"/>
      <c r="AV2052" s="26"/>
      <c r="AW2052" s="26"/>
      <c r="AX2052" s="26"/>
      <c r="AY2052" s="26"/>
      <c r="AZ2052" s="26"/>
      <c r="BA2052" s="26"/>
      <c r="BB2052" s="26"/>
      <c r="BC2052" s="26"/>
      <c r="BD2052" s="26"/>
      <c r="BE2052" s="26"/>
      <c r="BF2052" s="26"/>
      <c r="BG2052" s="26"/>
      <c r="BH2052" s="26"/>
      <c r="BI2052" s="26"/>
      <c r="BJ2052" s="26"/>
      <c r="BK2052" s="26"/>
      <c r="BL2052" s="41"/>
      <c r="BM2052" t="s">
        <v>100</v>
      </c>
    </row>
    <row r="2053" spans="1:65" x14ac:dyDescent="0.2">
      <c r="A2053" s="6"/>
      <c r="B2053" s="40" t="s">
        <v>62</v>
      </c>
      <c r="C2053" s="24" t="s">
        <v>83</v>
      </c>
      <c r="D2053" s="25"/>
      <c r="E2053" s="26"/>
      <c r="F2053" s="26"/>
      <c r="G2053" s="26"/>
      <c r="H2053" s="26"/>
      <c r="I2053" s="26"/>
      <c r="J2053" s="26"/>
      <c r="K2053" s="26"/>
      <c r="L2053" s="26"/>
      <c r="M2053" s="26"/>
      <c r="N2053" s="26"/>
      <c r="O2053" s="26"/>
      <c r="P2053" s="26"/>
      <c r="Q2053" s="26"/>
      <c r="R2053" s="26"/>
      <c r="S2053" s="26"/>
      <c r="T2053" s="26"/>
      <c r="U2053" s="26"/>
      <c r="V2053" s="26"/>
      <c r="W2053" s="30"/>
      <c r="X2053" s="30"/>
      <c r="Y2053" s="30"/>
      <c r="Z2053" s="30"/>
      <c r="AA2053" s="30"/>
      <c r="AB2053" s="30"/>
      <c r="AC2053" s="30"/>
      <c r="AD2053" s="30"/>
      <c r="AE2053" s="30"/>
      <c r="AF2053" s="30"/>
      <c r="AG2053" s="30"/>
      <c r="AH2053" s="30"/>
      <c r="AI2053" s="30"/>
      <c r="AJ2053" s="30"/>
      <c r="AK2053" s="30"/>
      <c r="AL2053" s="30"/>
      <c r="AM2053" s="30"/>
      <c r="AN2053" s="30"/>
      <c r="AO2053" s="30"/>
      <c r="AP2053" s="30"/>
      <c r="AQ2053" s="30"/>
      <c r="AR2053" s="30"/>
      <c r="AS2053" s="30"/>
      <c r="AT2053" s="30"/>
      <c r="AU2053" s="30"/>
      <c r="AV2053" s="30"/>
      <c r="AW2053" s="30"/>
      <c r="AX2053" s="30"/>
      <c r="AY2053" s="30"/>
      <c r="AZ2053" s="30"/>
      <c r="BA2053" s="30"/>
      <c r="BB2053" s="30"/>
      <c r="BC2053" s="30"/>
      <c r="BD2053" s="30"/>
      <c r="BE2053" s="30"/>
      <c r="BF2053" s="30"/>
      <c r="BG2053" s="30"/>
      <c r="BH2053" s="30"/>
      <c r="BI2053" s="30"/>
      <c r="BJ2053" s="30"/>
      <c r="BK2053" s="30"/>
      <c r="BL2053" s="43"/>
      <c r="BM2053" t="s">
        <v>100</v>
      </c>
    </row>
    <row r="2054" spans="1:65" x14ac:dyDescent="0.2">
      <c r="A2054" s="6"/>
      <c r="B2054" s="40" t="s">
        <v>62</v>
      </c>
      <c r="C2054" s="24" t="s">
        <v>75</v>
      </c>
      <c r="D2054" s="25"/>
      <c r="E2054" s="26"/>
      <c r="F2054" s="26"/>
      <c r="G2054" s="26"/>
      <c r="H2054" s="26"/>
      <c r="I2054" s="26"/>
      <c r="J2054" s="26"/>
      <c r="K2054" s="26"/>
      <c r="L2054" s="26"/>
      <c r="M2054" s="26"/>
      <c r="N2054" s="26"/>
      <c r="O2054" s="26"/>
      <c r="P2054" s="26"/>
      <c r="Q2054" s="26"/>
      <c r="R2054" s="26"/>
      <c r="S2054" s="26"/>
      <c r="T2054" s="26"/>
      <c r="U2054" s="26"/>
      <c r="V2054" s="26"/>
      <c r="W2054" s="26"/>
      <c r="X2054" s="26"/>
      <c r="Y2054" s="26"/>
      <c r="Z2054" s="26"/>
      <c r="AA2054" s="26"/>
      <c r="AB2054" s="26"/>
      <c r="AC2054" s="26"/>
      <c r="AD2054" s="26"/>
      <c r="AE2054" s="26"/>
      <c r="AF2054" s="26"/>
      <c r="AG2054" s="26"/>
      <c r="AH2054" s="26"/>
      <c r="AI2054" s="26"/>
      <c r="AJ2054" s="26"/>
      <c r="AK2054" s="26"/>
      <c r="AL2054" s="26"/>
      <c r="AM2054" s="26"/>
      <c r="AN2054" s="26"/>
      <c r="AO2054" s="26"/>
      <c r="AP2054" s="26"/>
      <c r="AQ2054" s="26"/>
      <c r="AR2054" s="26"/>
      <c r="AS2054" s="26"/>
      <c r="AT2054" s="26"/>
      <c r="AU2054" s="26"/>
      <c r="AV2054" s="26"/>
      <c r="AW2054" s="26"/>
      <c r="AX2054" s="26"/>
      <c r="AY2054" s="26"/>
      <c r="AZ2054" s="26"/>
      <c r="BA2054" s="26"/>
      <c r="BB2054" s="26"/>
      <c r="BC2054" s="26"/>
      <c r="BD2054" s="26"/>
      <c r="BE2054" s="26"/>
      <c r="BF2054" s="26"/>
      <c r="BG2054" s="26"/>
      <c r="BH2054" s="26"/>
      <c r="BI2054" s="26"/>
      <c r="BJ2054" s="26"/>
      <c r="BK2054" s="26"/>
      <c r="BL2054" s="41"/>
      <c r="BM2054" t="s">
        <v>100</v>
      </c>
    </row>
    <row r="2055" spans="1:65" x14ac:dyDescent="0.2">
      <c r="A2055" s="6"/>
      <c r="B2055" s="40" t="s">
        <v>62</v>
      </c>
      <c r="C2055" s="24" t="s">
        <v>79</v>
      </c>
      <c r="D2055" s="25"/>
      <c r="E2055" s="26"/>
      <c r="F2055" s="26"/>
      <c r="G2055" s="26"/>
      <c r="H2055" s="26"/>
      <c r="I2055" s="26"/>
      <c r="J2055" s="26"/>
      <c r="K2055" s="26"/>
      <c r="L2055" s="26"/>
      <c r="M2055" s="26"/>
      <c r="N2055" s="26"/>
      <c r="O2055" s="26"/>
      <c r="P2055" s="26"/>
      <c r="Q2055" s="26"/>
      <c r="R2055" s="26"/>
      <c r="S2055" s="26"/>
      <c r="T2055" s="26"/>
      <c r="U2055" s="26"/>
      <c r="V2055" s="26"/>
      <c r="W2055" s="26"/>
      <c r="X2055" s="26"/>
      <c r="Y2055" s="26"/>
      <c r="Z2055" s="26"/>
      <c r="AA2055" s="26"/>
      <c r="AB2055" s="26"/>
      <c r="AC2055" s="26"/>
      <c r="AD2055" s="26"/>
      <c r="AE2055" s="26"/>
      <c r="AF2055" s="26"/>
      <c r="AG2055" s="26"/>
      <c r="AH2055" s="26"/>
      <c r="AI2055" s="26"/>
      <c r="AJ2055" s="26"/>
      <c r="AK2055" s="26"/>
      <c r="AL2055" s="26"/>
      <c r="AM2055" s="26"/>
      <c r="AN2055" s="26"/>
      <c r="AO2055" s="26"/>
      <c r="AP2055" s="26"/>
      <c r="AQ2055" s="26"/>
      <c r="AR2055" s="26"/>
      <c r="AS2055" s="26"/>
      <c r="AT2055" s="26"/>
      <c r="AU2055" s="26"/>
      <c r="AV2055" s="26"/>
      <c r="AW2055" s="26"/>
      <c r="AX2055" s="26"/>
      <c r="AY2055" s="26"/>
      <c r="AZ2055" s="26"/>
      <c r="BA2055" s="26"/>
      <c r="BB2055" s="26"/>
      <c r="BC2055" s="26"/>
      <c r="BD2055" s="26"/>
      <c r="BE2055" s="26"/>
      <c r="BF2055" s="26"/>
      <c r="BG2055" s="26"/>
      <c r="BH2055" s="26"/>
      <c r="BI2055" s="26"/>
      <c r="BJ2055" s="26"/>
      <c r="BK2055" s="26"/>
      <c r="BL2055" s="41"/>
      <c r="BM2055" t="s">
        <v>100</v>
      </c>
    </row>
    <row r="2056" spans="1:65" x14ac:dyDescent="0.2">
      <c r="A2056" s="6"/>
      <c r="B2056" s="40" t="s">
        <v>62</v>
      </c>
      <c r="C2056" s="24" t="s">
        <v>80</v>
      </c>
      <c r="D2056" s="25"/>
      <c r="E2056" s="26"/>
      <c r="F2056" s="26"/>
      <c r="G2056" s="26"/>
      <c r="H2056" s="26"/>
      <c r="I2056" s="26"/>
      <c r="J2056" s="26"/>
      <c r="K2056" s="26"/>
      <c r="L2056" s="26"/>
      <c r="M2056" s="26"/>
      <c r="N2056" s="26"/>
      <c r="O2056" s="26"/>
      <c r="P2056" s="26"/>
      <c r="Q2056" s="26"/>
      <c r="R2056" s="26"/>
      <c r="S2056" s="26"/>
      <c r="T2056" s="26"/>
      <c r="U2056" s="26"/>
      <c r="V2056" s="26"/>
      <c r="W2056" s="26"/>
      <c r="X2056" s="26"/>
      <c r="Y2056" s="26"/>
      <c r="Z2056" s="26"/>
      <c r="AA2056" s="26"/>
      <c r="AB2056" s="26"/>
      <c r="AC2056" s="26"/>
      <c r="AD2056" s="26"/>
      <c r="AE2056" s="26"/>
      <c r="AF2056" s="26"/>
      <c r="AG2056" s="26"/>
      <c r="AH2056" s="26"/>
      <c r="AI2056" s="26"/>
      <c r="AJ2056" s="26"/>
      <c r="AK2056" s="26"/>
      <c r="AL2056" s="26"/>
      <c r="AM2056" s="26"/>
      <c r="AN2056" s="26"/>
      <c r="AO2056" s="26"/>
      <c r="AP2056" s="26"/>
      <c r="AQ2056" s="26"/>
      <c r="AR2056" s="26"/>
      <c r="AS2056" s="26"/>
      <c r="AT2056" s="26"/>
      <c r="AU2056" s="26"/>
      <c r="AV2056" s="26"/>
      <c r="AW2056" s="26"/>
      <c r="AX2056" s="26"/>
      <c r="AY2056" s="26"/>
      <c r="AZ2056" s="26"/>
      <c r="BA2056" s="26"/>
      <c r="BB2056" s="26"/>
      <c r="BC2056" s="26"/>
      <c r="BD2056" s="26"/>
      <c r="BE2056" s="26"/>
      <c r="BF2056" s="26"/>
      <c r="BG2056" s="26"/>
      <c r="BH2056" s="26"/>
      <c r="BI2056" s="26"/>
      <c r="BJ2056" s="26"/>
      <c r="BK2056" s="26"/>
      <c r="BL2056" s="41"/>
      <c r="BM2056" t="s">
        <v>100</v>
      </c>
    </row>
    <row r="2057" spans="1:65" ht="13.5" thickBot="1" x14ac:dyDescent="0.25">
      <c r="A2057" s="6"/>
      <c r="B2057" s="46" t="s">
        <v>62</v>
      </c>
      <c r="C2057" s="24" t="s">
        <v>78</v>
      </c>
      <c r="D2057" s="25"/>
      <c r="E2057" s="26"/>
      <c r="F2057" s="26"/>
      <c r="G2057" s="26"/>
      <c r="H2057" s="26"/>
      <c r="I2057" s="26"/>
      <c r="J2057" s="26"/>
      <c r="K2057" s="26"/>
      <c r="L2057" s="26"/>
      <c r="M2057" s="26"/>
      <c r="N2057" s="26"/>
      <c r="O2057" s="26"/>
      <c r="P2057" s="26"/>
      <c r="Q2057" s="26"/>
      <c r="R2057" s="26"/>
      <c r="S2057" s="26"/>
      <c r="T2057" s="26"/>
      <c r="U2057" s="26"/>
      <c r="V2057" s="26"/>
      <c r="W2057" s="26"/>
      <c r="X2057" s="26"/>
      <c r="Y2057" s="26"/>
      <c r="Z2057" s="26"/>
      <c r="AA2057" s="26"/>
      <c r="AB2057" s="26"/>
      <c r="AC2057" s="26"/>
      <c r="AD2057" s="26"/>
      <c r="AE2057" s="26"/>
      <c r="AF2057" s="26"/>
      <c r="AG2057" s="26"/>
      <c r="AH2057" s="26"/>
      <c r="AI2057" s="26"/>
      <c r="AJ2057" s="26"/>
      <c r="AK2057" s="26"/>
      <c r="AL2057" s="26"/>
      <c r="AM2057" s="26"/>
      <c r="AN2057" s="26"/>
      <c r="AO2057" s="26"/>
      <c r="AP2057" s="26"/>
      <c r="AQ2057" s="26"/>
      <c r="AR2057" s="26"/>
      <c r="AS2057" s="26"/>
      <c r="AT2057" s="26"/>
      <c r="AU2057" s="26"/>
      <c r="AV2057" s="26"/>
      <c r="AW2057" s="26"/>
      <c r="AX2057" s="26"/>
      <c r="AY2057" s="26"/>
      <c r="AZ2057" s="26"/>
      <c r="BA2057" s="26"/>
      <c r="BB2057" s="26"/>
      <c r="BC2057" s="26"/>
      <c r="BD2057" s="26"/>
      <c r="BE2057" s="26"/>
      <c r="BF2057" s="26"/>
      <c r="BG2057" s="26"/>
      <c r="BH2057" s="26"/>
      <c r="BI2057" s="26"/>
      <c r="BJ2057" s="26"/>
      <c r="BK2057" s="26"/>
      <c r="BL2057" s="41"/>
      <c r="BM2057" t="s">
        <v>100</v>
      </c>
    </row>
    <row r="2058" spans="1:65" x14ac:dyDescent="0.2">
      <c r="B2058" s="206" t="s">
        <v>106</v>
      </c>
      <c r="C2058" s="37" t="s">
        <v>6</v>
      </c>
      <c r="D2058" s="38">
        <v>0</v>
      </c>
      <c r="E2058" s="38">
        <v>0</v>
      </c>
      <c r="F2058" s="38">
        <v>0</v>
      </c>
      <c r="G2058" s="38">
        <v>3</v>
      </c>
      <c r="H2058" s="38">
        <v>3</v>
      </c>
      <c r="I2058" s="38">
        <v>5</v>
      </c>
      <c r="J2058" s="38">
        <v>5</v>
      </c>
      <c r="K2058" s="38">
        <v>5</v>
      </c>
      <c r="L2058" s="38">
        <v>5</v>
      </c>
      <c r="M2058" s="38">
        <v>3</v>
      </c>
      <c r="N2058" s="38">
        <v>3</v>
      </c>
      <c r="O2058" s="38">
        <v>3</v>
      </c>
      <c r="P2058" s="38">
        <v>3</v>
      </c>
      <c r="Q2058" s="38">
        <v>5</v>
      </c>
      <c r="R2058" s="38">
        <v>3</v>
      </c>
      <c r="S2058" s="38">
        <v>3</v>
      </c>
      <c r="T2058" s="38">
        <v>3</v>
      </c>
      <c r="U2058" s="38">
        <v>4</v>
      </c>
      <c r="V2058" s="38">
        <v>3</v>
      </c>
      <c r="W2058" s="38">
        <v>3</v>
      </c>
      <c r="X2058" s="38">
        <v>16.5</v>
      </c>
      <c r="Y2058" s="38">
        <v>30</v>
      </c>
      <c r="Z2058" s="38">
        <v>100</v>
      </c>
      <c r="AA2058" s="38">
        <v>150</v>
      </c>
      <c r="AB2058" s="38">
        <v>200</v>
      </c>
      <c r="AC2058" s="38">
        <v>250</v>
      </c>
      <c r="AD2058" s="38">
        <v>300</v>
      </c>
      <c r="AE2058" s="38">
        <v>350</v>
      </c>
      <c r="AF2058" s="38">
        <v>400</v>
      </c>
      <c r="AG2058" s="38">
        <v>450</v>
      </c>
      <c r="AH2058" s="38">
        <v>500</v>
      </c>
      <c r="AI2058" s="38">
        <v>500</v>
      </c>
      <c r="AJ2058" s="38">
        <v>500</v>
      </c>
      <c r="AK2058" s="38">
        <v>500</v>
      </c>
      <c r="AL2058" s="38">
        <v>500</v>
      </c>
      <c r="AM2058" s="38">
        <v>500</v>
      </c>
      <c r="AN2058" s="38">
        <v>500</v>
      </c>
      <c r="AO2058" s="38">
        <v>500</v>
      </c>
      <c r="AP2058" s="38">
        <v>500</v>
      </c>
      <c r="AQ2058" s="38">
        <v>500</v>
      </c>
      <c r="AR2058" s="38">
        <v>500</v>
      </c>
      <c r="AS2058" s="38">
        <v>500</v>
      </c>
      <c r="AT2058" s="38">
        <v>500</v>
      </c>
      <c r="AU2058" s="38">
        <v>500</v>
      </c>
      <c r="AV2058" s="38">
        <v>500</v>
      </c>
      <c r="AW2058" s="38">
        <v>500</v>
      </c>
      <c r="AX2058" s="38">
        <v>500</v>
      </c>
      <c r="AY2058" s="38">
        <v>500</v>
      </c>
      <c r="AZ2058" s="38">
        <v>500</v>
      </c>
      <c r="BA2058" s="38">
        <v>500</v>
      </c>
      <c r="BB2058" s="38">
        <v>500</v>
      </c>
      <c r="BC2058" s="38">
        <v>500</v>
      </c>
      <c r="BD2058" s="38">
        <v>500</v>
      </c>
      <c r="BE2058" s="38">
        <v>500</v>
      </c>
      <c r="BF2058" s="38">
        <v>500</v>
      </c>
      <c r="BG2058" s="38">
        <v>500</v>
      </c>
      <c r="BH2058" s="38">
        <v>500</v>
      </c>
      <c r="BI2058" s="38">
        <v>500</v>
      </c>
      <c r="BJ2058" s="38">
        <v>500</v>
      </c>
      <c r="BK2058" s="38">
        <v>500</v>
      </c>
      <c r="BL2058" s="39">
        <v>500</v>
      </c>
      <c r="BM2058" t="s">
        <v>100</v>
      </c>
    </row>
    <row r="2059" spans="1:65" x14ac:dyDescent="0.2">
      <c r="A2059" s="6"/>
      <c r="B2059" s="40" t="s">
        <v>106</v>
      </c>
      <c r="C2059" s="24" t="s">
        <v>74</v>
      </c>
      <c r="D2059" s="35">
        <v>0</v>
      </c>
      <c r="E2059" s="29">
        <v>0</v>
      </c>
      <c r="F2059" s="29">
        <v>0</v>
      </c>
      <c r="G2059" s="29">
        <v>3</v>
      </c>
      <c r="H2059" s="29">
        <v>3</v>
      </c>
      <c r="I2059" s="29">
        <v>5</v>
      </c>
      <c r="J2059" s="29">
        <v>5</v>
      </c>
      <c r="K2059" s="29">
        <v>5</v>
      </c>
      <c r="L2059" s="29">
        <v>5</v>
      </c>
      <c r="M2059" s="29">
        <v>3</v>
      </c>
      <c r="N2059" s="29">
        <v>3</v>
      </c>
      <c r="O2059" s="29">
        <v>3</v>
      </c>
      <c r="P2059" s="29">
        <v>3</v>
      </c>
      <c r="Q2059" s="29">
        <v>5</v>
      </c>
      <c r="R2059" s="29">
        <v>3</v>
      </c>
      <c r="S2059" s="29">
        <v>3</v>
      </c>
      <c r="T2059" s="29">
        <v>3</v>
      </c>
      <c r="U2059" s="29">
        <v>4</v>
      </c>
      <c r="V2059" s="29">
        <v>3</v>
      </c>
      <c r="W2059" s="29">
        <v>3</v>
      </c>
      <c r="X2059" s="26">
        <v>0</v>
      </c>
      <c r="Y2059" s="26">
        <v>30</v>
      </c>
      <c r="Z2059" s="26">
        <v>100</v>
      </c>
      <c r="AA2059" s="26">
        <v>150</v>
      </c>
      <c r="AB2059" s="26">
        <v>200</v>
      </c>
      <c r="AC2059" s="26">
        <v>250</v>
      </c>
      <c r="AD2059" s="26">
        <v>300</v>
      </c>
      <c r="AE2059" s="26">
        <v>350</v>
      </c>
      <c r="AF2059" s="26">
        <v>400</v>
      </c>
      <c r="AG2059" s="26">
        <v>450</v>
      </c>
      <c r="AH2059" s="26">
        <v>500</v>
      </c>
      <c r="AI2059" s="26"/>
      <c r="AJ2059" s="26"/>
      <c r="AK2059" s="26"/>
      <c r="AL2059" s="26"/>
      <c r="AM2059" s="26"/>
      <c r="AN2059" s="26"/>
      <c r="AO2059" s="26"/>
      <c r="AP2059" s="26"/>
      <c r="AQ2059" s="26"/>
      <c r="AR2059" s="26"/>
      <c r="AS2059" s="26"/>
      <c r="AT2059" s="26"/>
      <c r="AU2059" s="26"/>
      <c r="AV2059" s="26"/>
      <c r="AW2059" s="26"/>
      <c r="AX2059" s="26"/>
      <c r="AY2059" s="26"/>
      <c r="AZ2059" s="26"/>
      <c r="BA2059" s="26"/>
      <c r="BB2059" s="26"/>
      <c r="BC2059" s="26"/>
      <c r="BD2059" s="26"/>
      <c r="BE2059" s="26"/>
      <c r="BF2059" s="26"/>
      <c r="BG2059" s="26"/>
      <c r="BH2059" s="26"/>
      <c r="BI2059" s="26"/>
      <c r="BJ2059" s="26"/>
      <c r="BK2059" s="26"/>
      <c r="BL2059" s="41"/>
      <c r="BM2059" t="s">
        <v>100</v>
      </c>
    </row>
    <row r="2060" spans="1:65" x14ac:dyDescent="0.2">
      <c r="A2060" s="6"/>
      <c r="B2060" s="40" t="s">
        <v>106</v>
      </c>
      <c r="C2060" s="24" t="s">
        <v>83</v>
      </c>
      <c r="D2060" s="25"/>
      <c r="E2060" s="26"/>
      <c r="F2060" s="26"/>
      <c r="G2060" s="26"/>
      <c r="H2060" s="26"/>
      <c r="I2060" s="26"/>
      <c r="J2060" s="26"/>
      <c r="K2060" s="26"/>
      <c r="L2060" s="26"/>
      <c r="M2060" s="26"/>
      <c r="N2060" s="26"/>
      <c r="O2060" s="26"/>
      <c r="P2060" s="26"/>
      <c r="Q2060" s="26"/>
      <c r="R2060" s="26"/>
      <c r="S2060" s="26"/>
      <c r="T2060" s="26"/>
      <c r="U2060" s="26"/>
      <c r="V2060" s="26"/>
      <c r="W2060" s="44"/>
      <c r="X2060" s="44">
        <v>13.5</v>
      </c>
      <c r="Y2060" s="44">
        <v>13.5</v>
      </c>
      <c r="Z2060" s="44">
        <v>70</v>
      </c>
      <c r="AA2060" s="44">
        <v>50</v>
      </c>
      <c r="AB2060" s="44">
        <v>50</v>
      </c>
      <c r="AC2060" s="44">
        <v>50</v>
      </c>
      <c r="AD2060" s="44">
        <v>50</v>
      </c>
      <c r="AE2060" s="44">
        <v>50</v>
      </c>
      <c r="AF2060" s="44">
        <v>50</v>
      </c>
      <c r="AG2060" s="44">
        <v>50</v>
      </c>
      <c r="AH2060" s="44">
        <v>50</v>
      </c>
      <c r="AI2060" s="44"/>
      <c r="AJ2060" s="44"/>
      <c r="AK2060" s="44"/>
      <c r="AL2060" s="44"/>
      <c r="AM2060" s="44"/>
      <c r="AN2060" s="44"/>
      <c r="AO2060" s="44"/>
      <c r="AP2060" s="44"/>
      <c r="AQ2060" s="44"/>
      <c r="AR2060" s="44"/>
      <c r="AS2060" s="44"/>
      <c r="AT2060" s="44"/>
      <c r="AU2060" s="44"/>
      <c r="AV2060" s="44"/>
      <c r="AW2060" s="44"/>
      <c r="AX2060" s="44"/>
      <c r="AY2060" s="44"/>
      <c r="AZ2060" s="44"/>
      <c r="BA2060" s="44"/>
      <c r="BB2060" s="44"/>
      <c r="BC2060" s="30"/>
      <c r="BD2060" s="30"/>
      <c r="BE2060" s="30"/>
      <c r="BF2060" s="30"/>
      <c r="BG2060" s="30"/>
      <c r="BH2060" s="30"/>
      <c r="BI2060" s="30"/>
      <c r="BJ2060" s="30"/>
      <c r="BK2060" s="30"/>
      <c r="BL2060" s="43"/>
      <c r="BM2060" t="s">
        <v>100</v>
      </c>
    </row>
    <row r="2061" spans="1:65" x14ac:dyDescent="0.2">
      <c r="A2061" s="6"/>
      <c r="B2061" s="40" t="s">
        <v>106</v>
      </c>
      <c r="C2061" s="24" t="s">
        <v>75</v>
      </c>
      <c r="D2061" s="25"/>
      <c r="E2061" s="26"/>
      <c r="F2061" s="26"/>
      <c r="G2061" s="26"/>
      <c r="H2061" s="26"/>
      <c r="I2061" s="26"/>
      <c r="J2061" s="26"/>
      <c r="K2061" s="26"/>
      <c r="L2061" s="26"/>
      <c r="M2061" s="26"/>
      <c r="N2061" s="26"/>
      <c r="O2061" s="26"/>
      <c r="P2061" s="26"/>
      <c r="Q2061" s="26"/>
      <c r="R2061" s="26"/>
      <c r="S2061" s="26"/>
      <c r="T2061" s="26"/>
      <c r="U2061" s="26"/>
      <c r="V2061" s="26"/>
      <c r="W2061" s="26"/>
      <c r="X2061" s="26"/>
      <c r="Y2061" s="26"/>
      <c r="Z2061" s="26"/>
      <c r="AA2061" s="26"/>
      <c r="AB2061" s="26"/>
      <c r="AC2061" s="26"/>
      <c r="AD2061" s="26"/>
      <c r="AE2061" s="26"/>
      <c r="AF2061" s="26"/>
      <c r="AG2061" s="26"/>
      <c r="AH2061" s="26"/>
      <c r="AI2061" s="26"/>
      <c r="AJ2061" s="26"/>
      <c r="AK2061" s="26"/>
      <c r="AL2061" s="26"/>
      <c r="AM2061" s="26"/>
      <c r="AN2061" s="26"/>
      <c r="AO2061" s="26"/>
      <c r="AP2061" s="26"/>
      <c r="AQ2061" s="26"/>
      <c r="AR2061" s="26"/>
      <c r="AS2061" s="26"/>
      <c r="AT2061" s="26"/>
      <c r="AU2061" s="26"/>
      <c r="AV2061" s="26"/>
      <c r="AW2061" s="26"/>
      <c r="AX2061" s="26"/>
      <c r="AY2061" s="26"/>
      <c r="AZ2061" s="26"/>
      <c r="BA2061" s="26"/>
      <c r="BB2061" s="26"/>
      <c r="BC2061" s="26"/>
      <c r="BD2061" s="26"/>
      <c r="BE2061" s="26"/>
      <c r="BF2061" s="26"/>
      <c r="BG2061" s="26"/>
      <c r="BH2061" s="26"/>
      <c r="BI2061" s="26"/>
      <c r="BJ2061" s="26"/>
      <c r="BK2061" s="26"/>
      <c r="BL2061" s="41"/>
      <c r="BM2061" t="s">
        <v>100</v>
      </c>
    </row>
    <row r="2062" spans="1:65" x14ac:dyDescent="0.2">
      <c r="A2062" s="6"/>
      <c r="B2062" s="40" t="s">
        <v>106</v>
      </c>
      <c r="C2062" s="24" t="s">
        <v>79</v>
      </c>
      <c r="D2062" s="25"/>
      <c r="E2062" s="26"/>
      <c r="F2062" s="26"/>
      <c r="G2062" s="26"/>
      <c r="H2062" s="26"/>
      <c r="I2062" s="26"/>
      <c r="J2062" s="26"/>
      <c r="K2062" s="26"/>
      <c r="L2062" s="26"/>
      <c r="M2062" s="26"/>
      <c r="N2062" s="26"/>
      <c r="O2062" s="26"/>
      <c r="P2062" s="26"/>
      <c r="Q2062" s="26"/>
      <c r="R2062" s="26"/>
      <c r="S2062" s="26"/>
      <c r="T2062" s="26"/>
      <c r="U2062" s="26"/>
      <c r="V2062" s="26"/>
      <c r="W2062" s="26"/>
      <c r="X2062" s="26"/>
      <c r="Y2062" s="26"/>
      <c r="Z2062" s="26"/>
      <c r="AA2062" s="26"/>
      <c r="AB2062" s="26"/>
      <c r="AC2062" s="26"/>
      <c r="AD2062" s="26"/>
      <c r="AE2062" s="26"/>
      <c r="AF2062" s="26"/>
      <c r="AG2062" s="26"/>
      <c r="AH2062" s="26"/>
      <c r="AI2062" s="26"/>
      <c r="AJ2062" s="26"/>
      <c r="AK2062" s="26"/>
      <c r="AL2062" s="26"/>
      <c r="AM2062" s="26"/>
      <c r="AN2062" s="26"/>
      <c r="AO2062" s="26"/>
      <c r="AP2062" s="26"/>
      <c r="AQ2062" s="26"/>
      <c r="AR2062" s="26"/>
      <c r="AS2062" s="26"/>
      <c r="AT2062" s="26"/>
      <c r="AU2062" s="26"/>
      <c r="AV2062" s="26"/>
      <c r="AW2062" s="26"/>
      <c r="AX2062" s="26"/>
      <c r="AY2062" s="26"/>
      <c r="AZ2062" s="26"/>
      <c r="BA2062" s="26"/>
      <c r="BB2062" s="26"/>
      <c r="BC2062" s="26"/>
      <c r="BD2062" s="26"/>
      <c r="BE2062" s="26"/>
      <c r="BF2062" s="26"/>
      <c r="BG2062" s="26"/>
      <c r="BH2062" s="26"/>
      <c r="BI2062" s="26"/>
      <c r="BJ2062" s="26"/>
      <c r="BK2062" s="26"/>
      <c r="BL2062" s="41"/>
      <c r="BM2062" t="s">
        <v>100</v>
      </c>
    </row>
    <row r="2063" spans="1:65" x14ac:dyDescent="0.2">
      <c r="A2063" s="6"/>
      <c r="B2063" s="40" t="s">
        <v>106</v>
      </c>
      <c r="C2063" s="24" t="s">
        <v>240</v>
      </c>
      <c r="D2063" s="25"/>
      <c r="E2063" s="26"/>
      <c r="F2063" s="26"/>
      <c r="G2063" s="26"/>
      <c r="H2063" s="26"/>
      <c r="I2063" s="26"/>
      <c r="J2063" s="26"/>
      <c r="K2063" s="26"/>
      <c r="L2063" s="26"/>
      <c r="M2063" s="26"/>
      <c r="N2063" s="26"/>
      <c r="O2063" s="26"/>
      <c r="P2063" s="26"/>
      <c r="Q2063" s="26"/>
      <c r="R2063" s="26"/>
      <c r="S2063" s="26"/>
      <c r="T2063" s="26"/>
      <c r="U2063" s="26"/>
      <c r="V2063" s="26"/>
      <c r="W2063" s="33">
        <v>0</v>
      </c>
      <c r="X2063" s="33">
        <v>0</v>
      </c>
      <c r="Y2063" s="33">
        <v>0</v>
      </c>
      <c r="Z2063" s="33">
        <v>0</v>
      </c>
      <c r="AA2063" s="33">
        <v>0</v>
      </c>
      <c r="AB2063" s="33">
        <v>0</v>
      </c>
      <c r="AC2063" s="33">
        <v>0</v>
      </c>
      <c r="AD2063" s="33">
        <v>0</v>
      </c>
      <c r="AE2063" s="33">
        <v>0</v>
      </c>
      <c r="AF2063" s="33">
        <v>0</v>
      </c>
      <c r="AG2063" s="33">
        <v>0</v>
      </c>
      <c r="AH2063" s="33">
        <v>0</v>
      </c>
      <c r="AI2063" s="26"/>
      <c r="AJ2063" s="26"/>
      <c r="AK2063" s="26"/>
      <c r="AL2063" s="26"/>
      <c r="AM2063" s="26"/>
      <c r="AN2063" s="26"/>
      <c r="AO2063" s="26"/>
      <c r="AP2063" s="26"/>
      <c r="AQ2063" s="26"/>
      <c r="AR2063" s="26"/>
      <c r="AS2063" s="26"/>
      <c r="AT2063" s="26"/>
      <c r="AU2063" s="26"/>
      <c r="AV2063" s="26"/>
      <c r="AW2063" s="26"/>
      <c r="AX2063" s="26"/>
      <c r="AY2063" s="26"/>
      <c r="AZ2063" s="26"/>
      <c r="BA2063" s="26"/>
      <c r="BB2063" s="26"/>
      <c r="BC2063" s="26"/>
      <c r="BD2063" s="26"/>
      <c r="BE2063" s="26"/>
      <c r="BF2063" s="26"/>
      <c r="BG2063" s="26"/>
      <c r="BH2063" s="26"/>
      <c r="BI2063" s="26"/>
      <c r="BJ2063" s="26"/>
      <c r="BK2063" s="26"/>
      <c r="BL2063" s="41"/>
      <c r="BM2063" t="s">
        <v>100</v>
      </c>
    </row>
    <row r="2064" spans="1:65" x14ac:dyDescent="0.2">
      <c r="A2064" s="6"/>
      <c r="B2064" s="40" t="s">
        <v>106</v>
      </c>
      <c r="C2064" s="24" t="s">
        <v>78</v>
      </c>
      <c r="D2064" s="25"/>
      <c r="E2064" s="26"/>
      <c r="F2064" s="26"/>
      <c r="G2064" s="26"/>
      <c r="H2064" s="26"/>
      <c r="I2064" s="26"/>
      <c r="J2064" s="26"/>
      <c r="K2064" s="26"/>
      <c r="L2064" s="26"/>
      <c r="M2064" s="26"/>
      <c r="N2064" s="26"/>
      <c r="O2064" s="26"/>
      <c r="P2064" s="26"/>
      <c r="Q2064" s="26"/>
      <c r="R2064" s="26"/>
      <c r="S2064" s="26"/>
      <c r="T2064" s="26"/>
      <c r="U2064" s="26"/>
      <c r="V2064" s="26"/>
      <c r="W2064" s="26"/>
      <c r="X2064" s="26"/>
      <c r="Y2064" s="26"/>
      <c r="Z2064" s="26"/>
      <c r="AA2064" s="26"/>
      <c r="AB2064" s="26"/>
      <c r="AC2064" s="26"/>
      <c r="AD2064" s="26"/>
      <c r="AE2064" s="26"/>
      <c r="AF2064" s="26"/>
      <c r="AG2064" s="26"/>
      <c r="AH2064" s="26"/>
      <c r="AI2064" s="26"/>
      <c r="AJ2064" s="26"/>
      <c r="AK2064" s="26"/>
      <c r="AL2064" s="26"/>
      <c r="AM2064" s="26"/>
      <c r="AN2064" s="26"/>
      <c r="AO2064" s="26"/>
      <c r="AP2064" s="26"/>
      <c r="AQ2064" s="26"/>
      <c r="AR2064" s="26"/>
      <c r="AS2064" s="26"/>
      <c r="AT2064" s="26"/>
      <c r="AU2064" s="26"/>
      <c r="AV2064" s="26"/>
      <c r="AW2064" s="26"/>
      <c r="AX2064" s="26"/>
      <c r="AY2064" s="26"/>
      <c r="AZ2064" s="26"/>
      <c r="BA2064" s="26"/>
      <c r="BB2064" s="26"/>
      <c r="BC2064" s="26"/>
      <c r="BD2064" s="26"/>
      <c r="BE2064" s="26"/>
      <c r="BF2064" s="26"/>
      <c r="BG2064" s="26"/>
      <c r="BH2064" s="26"/>
      <c r="BI2064" s="26"/>
      <c r="BJ2064" s="26"/>
      <c r="BK2064" s="26"/>
      <c r="BL2064" s="41"/>
      <c r="BM2064" t="s">
        <v>100</v>
      </c>
    </row>
    <row r="2065" spans="1:65" x14ac:dyDescent="0.2">
      <c r="A2065" s="6"/>
      <c r="B2065" s="40" t="s">
        <v>106</v>
      </c>
      <c r="C2065" s="31" t="s">
        <v>1</v>
      </c>
      <c r="D2065" s="27">
        <v>0</v>
      </c>
      <c r="E2065" s="28">
        <v>0</v>
      </c>
      <c r="F2065" s="28">
        <v>0</v>
      </c>
      <c r="G2065" s="28">
        <v>0</v>
      </c>
      <c r="H2065" s="28">
        <v>0</v>
      </c>
      <c r="I2065" s="28">
        <v>0</v>
      </c>
      <c r="J2065" s="28">
        <v>0</v>
      </c>
      <c r="K2065" s="28">
        <v>0</v>
      </c>
      <c r="L2065" s="28">
        <v>0</v>
      </c>
      <c r="M2065" s="28">
        <v>0</v>
      </c>
      <c r="N2065" s="28">
        <v>0</v>
      </c>
      <c r="O2065" s="28">
        <v>0</v>
      </c>
      <c r="P2065" s="28">
        <v>0</v>
      </c>
      <c r="Q2065" s="28">
        <v>0</v>
      </c>
      <c r="R2065" s="28">
        <v>0</v>
      </c>
      <c r="S2065" s="28">
        <v>0</v>
      </c>
      <c r="T2065" s="28">
        <v>0</v>
      </c>
      <c r="U2065" s="28">
        <v>0</v>
      </c>
      <c r="V2065" s="28">
        <v>0</v>
      </c>
      <c r="W2065" s="28">
        <v>0</v>
      </c>
      <c r="X2065" s="28">
        <v>0</v>
      </c>
      <c r="Y2065" s="28">
        <v>0</v>
      </c>
      <c r="Z2065" s="28">
        <v>0</v>
      </c>
      <c r="AA2065" s="28">
        <v>0</v>
      </c>
      <c r="AB2065" s="28">
        <v>0</v>
      </c>
      <c r="AC2065" s="28">
        <v>0</v>
      </c>
      <c r="AD2065" s="28">
        <v>0</v>
      </c>
      <c r="AE2065" s="28">
        <v>0</v>
      </c>
      <c r="AF2065" s="28">
        <v>0</v>
      </c>
      <c r="AG2065" s="28">
        <v>0</v>
      </c>
      <c r="AH2065" s="28">
        <v>0</v>
      </c>
      <c r="AI2065" s="28">
        <v>0</v>
      </c>
      <c r="AJ2065" s="28">
        <v>0</v>
      </c>
      <c r="AK2065" s="28">
        <v>0</v>
      </c>
      <c r="AL2065" s="28">
        <v>0</v>
      </c>
      <c r="AM2065" s="28">
        <v>0</v>
      </c>
      <c r="AN2065" s="28">
        <v>0</v>
      </c>
      <c r="AO2065" s="28">
        <v>0</v>
      </c>
      <c r="AP2065" s="28">
        <v>0</v>
      </c>
      <c r="AQ2065" s="28">
        <v>0</v>
      </c>
      <c r="AR2065" s="28">
        <v>0</v>
      </c>
      <c r="AS2065" s="28">
        <v>0</v>
      </c>
      <c r="AT2065" s="28">
        <v>0</v>
      </c>
      <c r="AU2065" s="28">
        <v>0</v>
      </c>
      <c r="AV2065" s="28">
        <v>0</v>
      </c>
      <c r="AW2065" s="28">
        <v>0</v>
      </c>
      <c r="AX2065" s="28">
        <v>0</v>
      </c>
      <c r="AY2065" s="28">
        <v>0</v>
      </c>
      <c r="AZ2065" s="28">
        <v>0</v>
      </c>
      <c r="BA2065" s="28">
        <v>0</v>
      </c>
      <c r="BB2065" s="28">
        <v>0</v>
      </c>
      <c r="BC2065" s="28">
        <v>0</v>
      </c>
      <c r="BD2065" s="28">
        <v>0</v>
      </c>
      <c r="BE2065" s="28">
        <v>0</v>
      </c>
      <c r="BF2065" s="28">
        <v>0</v>
      </c>
      <c r="BG2065" s="28">
        <v>0</v>
      </c>
      <c r="BH2065" s="28">
        <v>0</v>
      </c>
      <c r="BI2065" s="28">
        <v>0</v>
      </c>
      <c r="BJ2065" s="28">
        <v>0</v>
      </c>
      <c r="BK2065" s="28">
        <v>0</v>
      </c>
      <c r="BL2065" s="42">
        <v>0</v>
      </c>
      <c r="BM2065" t="s">
        <v>100</v>
      </c>
    </row>
    <row r="2066" spans="1:65" x14ac:dyDescent="0.2">
      <c r="A2066" s="6"/>
      <c r="B2066" s="40" t="s">
        <v>106</v>
      </c>
      <c r="C2066" s="24" t="s">
        <v>74</v>
      </c>
      <c r="D2066" s="35">
        <v>0</v>
      </c>
      <c r="E2066" s="29">
        <v>0</v>
      </c>
      <c r="F2066" s="29">
        <v>0</v>
      </c>
      <c r="G2066" s="29">
        <v>0</v>
      </c>
      <c r="H2066" s="29">
        <v>0</v>
      </c>
      <c r="I2066" s="29">
        <v>0</v>
      </c>
      <c r="J2066" s="29">
        <v>0</v>
      </c>
      <c r="K2066" s="29">
        <v>0</v>
      </c>
      <c r="L2066" s="29">
        <v>0</v>
      </c>
      <c r="M2066" s="29">
        <v>0</v>
      </c>
      <c r="N2066" s="29">
        <v>0</v>
      </c>
      <c r="O2066" s="29">
        <v>0</v>
      </c>
      <c r="P2066" s="29">
        <v>0</v>
      </c>
      <c r="Q2066" s="29">
        <v>0</v>
      </c>
      <c r="R2066" s="29">
        <v>0</v>
      </c>
      <c r="S2066" s="29">
        <v>0</v>
      </c>
      <c r="T2066" s="29">
        <v>0</v>
      </c>
      <c r="U2066" s="29">
        <v>0</v>
      </c>
      <c r="V2066" s="29">
        <v>0</v>
      </c>
      <c r="W2066" s="29">
        <v>0</v>
      </c>
      <c r="X2066" s="26">
        <v>0</v>
      </c>
      <c r="Y2066" s="26">
        <v>0</v>
      </c>
      <c r="Z2066" s="26">
        <v>0</v>
      </c>
      <c r="AA2066" s="26">
        <v>0</v>
      </c>
      <c r="AB2066" s="26">
        <v>0</v>
      </c>
      <c r="AC2066" s="26">
        <v>0</v>
      </c>
      <c r="AD2066" s="26">
        <v>0</v>
      </c>
      <c r="AE2066" s="26">
        <v>0</v>
      </c>
      <c r="AF2066" s="26">
        <v>0</v>
      </c>
      <c r="AG2066" s="26">
        <v>0</v>
      </c>
      <c r="AH2066" s="26">
        <v>0</v>
      </c>
      <c r="AI2066" s="26"/>
      <c r="AJ2066" s="26"/>
      <c r="AK2066" s="26"/>
      <c r="AL2066" s="26"/>
      <c r="AM2066" s="26"/>
      <c r="AN2066" s="26"/>
      <c r="AO2066" s="26"/>
      <c r="AP2066" s="26"/>
      <c r="AQ2066" s="26"/>
      <c r="AR2066" s="26"/>
      <c r="AS2066" s="26"/>
      <c r="AT2066" s="26"/>
      <c r="AU2066" s="26"/>
      <c r="AV2066" s="26"/>
      <c r="AW2066" s="26"/>
      <c r="AX2066" s="26"/>
      <c r="AY2066" s="26"/>
      <c r="AZ2066" s="26"/>
      <c r="BA2066" s="26"/>
      <c r="BB2066" s="26"/>
      <c r="BC2066" s="26"/>
      <c r="BD2066" s="26"/>
      <c r="BE2066" s="26"/>
      <c r="BF2066" s="26"/>
      <c r="BG2066" s="26"/>
      <c r="BH2066" s="26"/>
      <c r="BI2066" s="26"/>
      <c r="BJ2066" s="26"/>
      <c r="BK2066" s="26"/>
      <c r="BL2066" s="41"/>
      <c r="BM2066" t="s">
        <v>100</v>
      </c>
    </row>
    <row r="2067" spans="1:65" x14ac:dyDescent="0.2">
      <c r="A2067" s="6"/>
      <c r="B2067" s="40" t="s">
        <v>106</v>
      </c>
      <c r="C2067" s="24" t="s">
        <v>83</v>
      </c>
      <c r="D2067" s="25"/>
      <c r="E2067" s="26"/>
      <c r="F2067" s="26"/>
      <c r="G2067" s="26"/>
      <c r="H2067" s="26"/>
      <c r="I2067" s="26"/>
      <c r="J2067" s="26"/>
      <c r="K2067" s="26"/>
      <c r="L2067" s="26"/>
      <c r="M2067" s="26"/>
      <c r="N2067" s="26"/>
      <c r="O2067" s="26"/>
      <c r="P2067" s="26"/>
      <c r="Q2067" s="26"/>
      <c r="R2067" s="26"/>
      <c r="S2067" s="26"/>
      <c r="T2067" s="26"/>
      <c r="U2067" s="26"/>
      <c r="V2067" s="26"/>
      <c r="AI2067" s="30"/>
      <c r="AJ2067" s="30"/>
      <c r="AK2067" s="30"/>
      <c r="AL2067" s="30"/>
      <c r="AM2067" s="30"/>
      <c r="AN2067" s="30"/>
      <c r="AO2067" s="30"/>
      <c r="AP2067" s="30"/>
      <c r="AQ2067" s="30"/>
      <c r="AR2067" s="30"/>
      <c r="AS2067" s="30"/>
      <c r="AT2067" s="30"/>
      <c r="AU2067" s="30"/>
      <c r="AV2067" s="30"/>
      <c r="AW2067" s="30"/>
      <c r="AX2067" s="30"/>
      <c r="AY2067" s="30"/>
      <c r="AZ2067" s="30"/>
      <c r="BA2067" s="30"/>
      <c r="BB2067" s="30"/>
      <c r="BC2067" s="30"/>
      <c r="BD2067" s="30"/>
      <c r="BE2067" s="30"/>
      <c r="BF2067" s="30"/>
      <c r="BG2067" s="30"/>
      <c r="BH2067" s="30"/>
      <c r="BI2067" s="30"/>
      <c r="BJ2067" s="30"/>
      <c r="BK2067" s="30"/>
      <c r="BL2067" s="43"/>
      <c r="BM2067" t="s">
        <v>100</v>
      </c>
    </row>
    <row r="2068" spans="1:65" x14ac:dyDescent="0.2">
      <c r="A2068" s="6"/>
      <c r="B2068" s="40" t="s">
        <v>106</v>
      </c>
      <c r="C2068" s="24" t="s">
        <v>75</v>
      </c>
      <c r="D2068" s="25"/>
      <c r="E2068" s="26"/>
      <c r="F2068" s="26"/>
      <c r="G2068" s="26"/>
      <c r="H2068" s="26"/>
      <c r="I2068" s="26"/>
      <c r="J2068" s="26"/>
      <c r="K2068" s="26"/>
      <c r="L2068" s="26"/>
      <c r="M2068" s="26"/>
      <c r="N2068" s="26"/>
      <c r="O2068" s="26"/>
      <c r="P2068" s="26"/>
      <c r="Q2068" s="26"/>
      <c r="R2068" s="26"/>
      <c r="S2068" s="26"/>
      <c r="T2068" s="26"/>
      <c r="U2068" s="26"/>
      <c r="V2068" s="26"/>
      <c r="W2068" s="26"/>
      <c r="X2068" s="26"/>
      <c r="Y2068" s="26"/>
      <c r="Z2068" s="26"/>
      <c r="AA2068" s="26"/>
      <c r="AB2068" s="26"/>
      <c r="AC2068" s="26"/>
      <c r="AD2068" s="26"/>
      <c r="AE2068" s="26"/>
      <c r="AF2068" s="26"/>
      <c r="AG2068" s="26"/>
      <c r="AH2068" s="26"/>
      <c r="AI2068" s="26"/>
      <c r="AJ2068" s="26"/>
      <c r="AK2068" s="26"/>
      <c r="AL2068" s="26"/>
      <c r="AM2068" s="26"/>
      <c r="AN2068" s="26"/>
      <c r="AO2068" s="26"/>
      <c r="AP2068" s="26"/>
      <c r="AQ2068" s="26"/>
      <c r="AR2068" s="26"/>
      <c r="AS2068" s="26"/>
      <c r="AT2068" s="26"/>
      <c r="AU2068" s="26"/>
      <c r="AV2068" s="26"/>
      <c r="AW2068" s="26"/>
      <c r="AX2068" s="26"/>
      <c r="AY2068" s="26"/>
      <c r="AZ2068" s="26"/>
      <c r="BA2068" s="26"/>
      <c r="BB2068" s="26"/>
      <c r="BC2068" s="26"/>
      <c r="BD2068" s="26"/>
      <c r="BE2068" s="26"/>
      <c r="BF2068" s="26"/>
      <c r="BG2068" s="26"/>
      <c r="BH2068" s="26"/>
      <c r="BI2068" s="26"/>
      <c r="BJ2068" s="26"/>
      <c r="BK2068" s="26"/>
      <c r="BL2068" s="41"/>
      <c r="BM2068" t="s">
        <v>100</v>
      </c>
    </row>
    <row r="2069" spans="1:65" x14ac:dyDescent="0.2">
      <c r="A2069" s="6"/>
      <c r="B2069" s="40" t="s">
        <v>106</v>
      </c>
      <c r="C2069" s="24" t="s">
        <v>79</v>
      </c>
      <c r="D2069" s="25"/>
      <c r="E2069" s="26"/>
      <c r="F2069" s="26"/>
      <c r="G2069" s="26"/>
      <c r="H2069" s="26"/>
      <c r="I2069" s="26"/>
      <c r="J2069" s="26"/>
      <c r="K2069" s="26"/>
      <c r="L2069" s="26"/>
      <c r="M2069" s="26"/>
      <c r="N2069" s="26"/>
      <c r="O2069" s="26"/>
      <c r="P2069" s="26"/>
      <c r="Q2069" s="26"/>
      <c r="R2069" s="26"/>
      <c r="S2069" s="26"/>
      <c r="T2069" s="26"/>
      <c r="U2069" s="26"/>
      <c r="V2069" s="26"/>
      <c r="W2069" s="26"/>
      <c r="X2069" s="26"/>
      <c r="Y2069" s="26"/>
      <c r="Z2069" s="26"/>
      <c r="AA2069" s="26"/>
      <c r="AB2069" s="26"/>
      <c r="AC2069" s="26"/>
      <c r="AD2069" s="26"/>
      <c r="AE2069" s="26"/>
      <c r="AF2069" s="26"/>
      <c r="AG2069" s="26"/>
      <c r="AH2069" s="26"/>
      <c r="AI2069" s="26"/>
      <c r="AJ2069" s="26"/>
      <c r="AK2069" s="26"/>
      <c r="AL2069" s="26"/>
      <c r="AM2069" s="26"/>
      <c r="AN2069" s="26"/>
      <c r="AO2069" s="26"/>
      <c r="AP2069" s="26"/>
      <c r="AQ2069" s="26"/>
      <c r="AR2069" s="26"/>
      <c r="AS2069" s="26"/>
      <c r="AT2069" s="26"/>
      <c r="AU2069" s="26"/>
      <c r="AV2069" s="26"/>
      <c r="AW2069" s="26"/>
      <c r="AX2069" s="26"/>
      <c r="AY2069" s="26"/>
      <c r="AZ2069" s="26"/>
      <c r="BA2069" s="26"/>
      <c r="BB2069" s="26"/>
      <c r="BC2069" s="26"/>
      <c r="BD2069" s="26"/>
      <c r="BE2069" s="26"/>
      <c r="BF2069" s="26"/>
      <c r="BG2069" s="26"/>
      <c r="BH2069" s="26"/>
      <c r="BI2069" s="26"/>
      <c r="BJ2069" s="26"/>
      <c r="BK2069" s="26"/>
      <c r="BL2069" s="41"/>
      <c r="BM2069" t="s">
        <v>100</v>
      </c>
    </row>
    <row r="2070" spans="1:65" x14ac:dyDescent="0.2">
      <c r="A2070" s="6"/>
      <c r="B2070" s="40" t="s">
        <v>106</v>
      </c>
      <c r="C2070" s="24" t="s">
        <v>240</v>
      </c>
      <c r="D2070" s="25"/>
      <c r="E2070" s="26"/>
      <c r="F2070" s="26"/>
      <c r="G2070" s="26"/>
      <c r="H2070" s="26"/>
      <c r="I2070" s="26"/>
      <c r="J2070" s="26"/>
      <c r="K2070" s="26"/>
      <c r="L2070" s="26"/>
      <c r="M2070" s="26"/>
      <c r="N2070" s="26"/>
      <c r="O2070" s="26"/>
      <c r="P2070" s="26"/>
      <c r="Q2070" s="26"/>
      <c r="R2070" s="26"/>
      <c r="S2070" s="26"/>
      <c r="T2070" s="26"/>
      <c r="U2070" s="26"/>
      <c r="V2070" s="26"/>
      <c r="W2070" s="33">
        <v>0</v>
      </c>
      <c r="X2070" s="33">
        <v>0</v>
      </c>
      <c r="Y2070" s="33">
        <v>0</v>
      </c>
      <c r="Z2070" s="33">
        <v>0</v>
      </c>
      <c r="AA2070" s="33">
        <v>0</v>
      </c>
      <c r="AB2070" s="33">
        <v>0</v>
      </c>
      <c r="AC2070" s="33">
        <v>0</v>
      </c>
      <c r="AD2070" s="33">
        <v>0</v>
      </c>
      <c r="AE2070" s="33">
        <v>0</v>
      </c>
      <c r="AF2070" s="33">
        <v>0</v>
      </c>
      <c r="AG2070" s="33">
        <v>0</v>
      </c>
      <c r="AH2070" s="33">
        <v>0</v>
      </c>
      <c r="AI2070" s="26"/>
      <c r="AJ2070" s="26"/>
      <c r="AK2070" s="26"/>
      <c r="AL2070" s="26"/>
      <c r="AM2070" s="26"/>
      <c r="AN2070" s="26"/>
      <c r="AO2070" s="26"/>
      <c r="AP2070" s="26"/>
      <c r="AQ2070" s="26"/>
      <c r="AR2070" s="26"/>
      <c r="AS2070" s="26"/>
      <c r="AT2070" s="26"/>
      <c r="AU2070" s="26"/>
      <c r="AV2070" s="26"/>
      <c r="AW2070" s="26"/>
      <c r="AX2070" s="26"/>
      <c r="AY2070" s="26"/>
      <c r="AZ2070" s="26"/>
      <c r="BA2070" s="26"/>
      <c r="BB2070" s="26"/>
      <c r="BC2070" s="26"/>
      <c r="BD2070" s="26"/>
      <c r="BE2070" s="26"/>
      <c r="BF2070" s="26"/>
      <c r="BG2070" s="26"/>
      <c r="BH2070" s="26"/>
      <c r="BI2070" s="26"/>
      <c r="BJ2070" s="26"/>
      <c r="BK2070" s="26"/>
      <c r="BL2070" s="41"/>
      <c r="BM2070" t="s">
        <v>100</v>
      </c>
    </row>
    <row r="2071" spans="1:65" x14ac:dyDescent="0.2">
      <c r="A2071" s="6"/>
      <c r="B2071" s="40" t="s">
        <v>106</v>
      </c>
      <c r="C2071" s="24" t="s">
        <v>78</v>
      </c>
      <c r="D2071" s="25"/>
      <c r="E2071" s="26"/>
      <c r="F2071" s="26"/>
      <c r="G2071" s="26"/>
      <c r="H2071" s="26"/>
      <c r="I2071" s="26"/>
      <c r="J2071" s="26"/>
      <c r="K2071" s="26"/>
      <c r="L2071" s="26"/>
      <c r="M2071" s="26"/>
      <c r="N2071" s="26"/>
      <c r="O2071" s="26"/>
      <c r="P2071" s="26"/>
      <c r="Q2071" s="26"/>
      <c r="R2071" s="26"/>
      <c r="S2071" s="26"/>
      <c r="T2071" s="26"/>
      <c r="U2071" s="26"/>
      <c r="V2071" s="26"/>
      <c r="W2071" s="26"/>
      <c r="X2071" s="26"/>
      <c r="Y2071" s="26"/>
      <c r="Z2071" s="26"/>
      <c r="AA2071" s="26"/>
      <c r="AB2071" s="26"/>
      <c r="AC2071" s="26"/>
      <c r="AD2071" s="26"/>
      <c r="AE2071" s="26"/>
      <c r="AF2071" s="26"/>
      <c r="AG2071" s="26"/>
      <c r="AH2071" s="26"/>
      <c r="AI2071" s="26"/>
      <c r="AJ2071" s="26"/>
      <c r="AK2071" s="26"/>
      <c r="AL2071" s="26"/>
      <c r="AM2071" s="26"/>
      <c r="AN2071" s="26"/>
      <c r="AO2071" s="26"/>
      <c r="AP2071" s="26"/>
      <c r="AQ2071" s="26"/>
      <c r="AR2071" s="26"/>
      <c r="AS2071" s="26"/>
      <c r="AT2071" s="26"/>
      <c r="AU2071" s="26"/>
      <c r="AV2071" s="26"/>
      <c r="AW2071" s="26"/>
      <c r="AX2071" s="26"/>
      <c r="AY2071" s="26"/>
      <c r="AZ2071" s="26"/>
      <c r="BA2071" s="26"/>
      <c r="BB2071" s="26"/>
      <c r="BC2071" s="26"/>
      <c r="BD2071" s="26"/>
      <c r="BE2071" s="26"/>
      <c r="BF2071" s="26"/>
      <c r="BG2071" s="26"/>
      <c r="BH2071" s="26"/>
      <c r="BI2071" s="26"/>
      <c r="BJ2071" s="26"/>
      <c r="BK2071" s="26"/>
      <c r="BL2071" s="41"/>
      <c r="BM2071" t="s">
        <v>100</v>
      </c>
    </row>
    <row r="2072" spans="1:65" x14ac:dyDescent="0.2">
      <c r="A2072" s="6"/>
      <c r="B2072" s="40" t="s">
        <v>106</v>
      </c>
      <c r="C2072" s="31" t="s">
        <v>36</v>
      </c>
      <c r="D2072" s="27">
        <v>0</v>
      </c>
      <c r="E2072" s="28">
        <v>0</v>
      </c>
      <c r="F2072" s="28">
        <v>0</v>
      </c>
      <c r="G2072" s="28">
        <v>0</v>
      </c>
      <c r="H2072" s="28">
        <v>0</v>
      </c>
      <c r="I2072" s="28">
        <v>0</v>
      </c>
      <c r="J2072" s="28">
        <v>0</v>
      </c>
      <c r="K2072" s="28">
        <v>0</v>
      </c>
      <c r="L2072" s="28">
        <v>0</v>
      </c>
      <c r="M2072" s="28">
        <v>0</v>
      </c>
      <c r="N2072" s="28">
        <v>19</v>
      </c>
      <c r="O2072" s="28">
        <v>496</v>
      </c>
      <c r="P2072" s="28">
        <v>513</v>
      </c>
      <c r="Q2072" s="28">
        <v>533</v>
      </c>
      <c r="R2072" s="28">
        <v>533</v>
      </c>
      <c r="S2072" s="28">
        <v>533</v>
      </c>
      <c r="T2072" s="28">
        <v>533</v>
      </c>
      <c r="U2072" s="28">
        <v>528</v>
      </c>
      <c r="V2072" s="28">
        <v>472</v>
      </c>
      <c r="W2072" s="28">
        <v>472</v>
      </c>
      <c r="X2072" s="28">
        <v>576</v>
      </c>
      <c r="Y2072" s="28">
        <v>680</v>
      </c>
      <c r="Z2072" s="28">
        <v>730</v>
      </c>
      <c r="AA2072" s="28">
        <v>790</v>
      </c>
      <c r="AB2072" s="28">
        <v>850</v>
      </c>
      <c r="AC2072" s="28">
        <v>870</v>
      </c>
      <c r="AD2072" s="28">
        <v>900</v>
      </c>
      <c r="AE2072" s="28">
        <v>950</v>
      </c>
      <c r="AF2072" s="28">
        <v>1000</v>
      </c>
      <c r="AG2072" s="28">
        <v>1100</v>
      </c>
      <c r="AH2072" s="28">
        <v>1200</v>
      </c>
      <c r="AI2072" s="28">
        <v>1200</v>
      </c>
      <c r="AJ2072" s="28">
        <v>1200</v>
      </c>
      <c r="AK2072" s="28">
        <v>1200</v>
      </c>
      <c r="AL2072" s="28">
        <v>1200</v>
      </c>
      <c r="AM2072" s="28">
        <v>1200</v>
      </c>
      <c r="AN2072" s="28">
        <v>1200</v>
      </c>
      <c r="AO2072" s="28">
        <v>1200</v>
      </c>
      <c r="AP2072" s="28">
        <v>1200</v>
      </c>
      <c r="AQ2072" s="28">
        <v>1200</v>
      </c>
      <c r="AR2072" s="28">
        <v>1200</v>
      </c>
      <c r="AS2072" s="28">
        <v>1200</v>
      </c>
      <c r="AT2072" s="28">
        <v>1200</v>
      </c>
      <c r="AU2072" s="28">
        <v>1200</v>
      </c>
      <c r="AV2072" s="28">
        <v>1200</v>
      </c>
      <c r="AW2072" s="28">
        <v>1200</v>
      </c>
      <c r="AX2072" s="28">
        <v>1200</v>
      </c>
      <c r="AY2072" s="28">
        <v>1200</v>
      </c>
      <c r="AZ2072" s="28">
        <v>1200</v>
      </c>
      <c r="BA2072" s="28">
        <v>1200</v>
      </c>
      <c r="BB2072" s="28">
        <v>1200</v>
      </c>
      <c r="BC2072" s="28">
        <v>1200</v>
      </c>
      <c r="BD2072" s="28">
        <v>1200</v>
      </c>
      <c r="BE2072" s="28">
        <v>1200</v>
      </c>
      <c r="BF2072" s="28">
        <v>1200</v>
      </c>
      <c r="BG2072" s="28">
        <v>1200</v>
      </c>
      <c r="BH2072" s="28">
        <v>1200</v>
      </c>
      <c r="BI2072" s="28">
        <v>1200</v>
      </c>
      <c r="BJ2072" s="28">
        <v>1200</v>
      </c>
      <c r="BK2072" s="28">
        <v>1200</v>
      </c>
      <c r="BL2072" s="42">
        <v>1200</v>
      </c>
      <c r="BM2072" t="s">
        <v>100</v>
      </c>
    </row>
    <row r="2073" spans="1:65" x14ac:dyDescent="0.2">
      <c r="A2073" s="6"/>
      <c r="B2073" s="40" t="s">
        <v>106</v>
      </c>
      <c r="C2073" s="24" t="s">
        <v>74</v>
      </c>
      <c r="D2073" s="35">
        <v>0</v>
      </c>
      <c r="E2073" s="29">
        <v>0</v>
      </c>
      <c r="F2073" s="29">
        <v>0</v>
      </c>
      <c r="G2073" s="29">
        <v>0</v>
      </c>
      <c r="H2073" s="29">
        <v>0</v>
      </c>
      <c r="I2073" s="29">
        <v>0</v>
      </c>
      <c r="J2073" s="29">
        <v>0</v>
      </c>
      <c r="K2073" s="29">
        <v>0</v>
      </c>
      <c r="L2073" s="29">
        <v>0</v>
      </c>
      <c r="M2073" s="29">
        <v>0</v>
      </c>
      <c r="N2073" s="29">
        <v>19</v>
      </c>
      <c r="O2073" s="29">
        <v>496</v>
      </c>
      <c r="P2073" s="29">
        <v>513</v>
      </c>
      <c r="Q2073" s="29">
        <v>533</v>
      </c>
      <c r="R2073" s="29">
        <v>533</v>
      </c>
      <c r="S2073" s="29">
        <v>533</v>
      </c>
      <c r="T2073" s="29">
        <v>533</v>
      </c>
      <c r="U2073" s="29">
        <v>528</v>
      </c>
      <c r="V2073" s="29">
        <v>472</v>
      </c>
      <c r="W2073" s="29">
        <v>472</v>
      </c>
      <c r="X2073" s="26">
        <v>0</v>
      </c>
      <c r="Y2073" s="26">
        <v>680</v>
      </c>
      <c r="Z2073" s="26">
        <v>730</v>
      </c>
      <c r="AA2073" s="26">
        <v>790</v>
      </c>
      <c r="AB2073" s="26">
        <v>850</v>
      </c>
      <c r="AC2073" s="26">
        <v>870</v>
      </c>
      <c r="AD2073" s="26">
        <v>900</v>
      </c>
      <c r="AE2073" s="26">
        <v>950</v>
      </c>
      <c r="AF2073" s="26">
        <v>1000</v>
      </c>
      <c r="AG2073" s="26">
        <v>1100</v>
      </c>
      <c r="AH2073" s="26">
        <v>1200</v>
      </c>
      <c r="AI2073" s="26"/>
      <c r="AJ2073" s="26"/>
      <c r="AK2073" s="26"/>
      <c r="AL2073" s="26"/>
      <c r="AM2073" s="26"/>
      <c r="AN2073" s="26"/>
      <c r="AO2073" s="26"/>
      <c r="AP2073" s="26"/>
      <c r="AQ2073" s="26"/>
      <c r="AR2073" s="26"/>
      <c r="AS2073" s="26"/>
      <c r="AT2073" s="26"/>
      <c r="AU2073" s="26"/>
      <c r="AV2073" s="26"/>
      <c r="AW2073" s="26"/>
      <c r="AX2073" s="26"/>
      <c r="AY2073" s="26"/>
      <c r="AZ2073" s="26"/>
      <c r="BA2073" s="26"/>
      <c r="BB2073" s="26"/>
      <c r="BC2073" s="26"/>
      <c r="BD2073" s="26"/>
      <c r="BE2073" s="26"/>
      <c r="BF2073" s="26"/>
      <c r="BG2073" s="26"/>
      <c r="BH2073" s="26"/>
      <c r="BI2073" s="26"/>
      <c r="BJ2073" s="26"/>
      <c r="BK2073" s="26"/>
      <c r="BL2073" s="41"/>
      <c r="BM2073" t="s">
        <v>100</v>
      </c>
    </row>
    <row r="2074" spans="1:65" x14ac:dyDescent="0.2">
      <c r="A2074" s="6"/>
      <c r="B2074" s="40" t="s">
        <v>106</v>
      </c>
      <c r="C2074" s="24" t="s">
        <v>83</v>
      </c>
      <c r="D2074" s="25"/>
      <c r="E2074" s="26"/>
      <c r="F2074" s="26"/>
      <c r="G2074" s="26"/>
      <c r="H2074" s="26"/>
      <c r="I2074" s="26"/>
      <c r="J2074" s="26"/>
      <c r="K2074" s="26"/>
      <c r="L2074" s="26"/>
      <c r="M2074" s="26"/>
      <c r="N2074" s="26"/>
      <c r="O2074" s="26"/>
      <c r="P2074" s="26"/>
      <c r="Q2074" s="26"/>
      <c r="R2074" s="26"/>
      <c r="S2074" s="26"/>
      <c r="T2074" s="26"/>
      <c r="U2074" s="26"/>
      <c r="V2074" s="26"/>
      <c r="W2074" s="44"/>
      <c r="X2074" s="44">
        <v>104</v>
      </c>
      <c r="Y2074" s="44">
        <v>104</v>
      </c>
      <c r="Z2074" s="44">
        <v>50</v>
      </c>
      <c r="AA2074" s="44">
        <v>60</v>
      </c>
      <c r="AB2074" s="44">
        <v>60</v>
      </c>
      <c r="AC2074" s="44">
        <v>20</v>
      </c>
      <c r="AD2074" s="44">
        <v>30</v>
      </c>
      <c r="AE2074" s="44">
        <v>50</v>
      </c>
      <c r="AF2074" s="44">
        <v>50</v>
      </c>
      <c r="AG2074" s="44">
        <v>100</v>
      </c>
      <c r="AH2074" s="44">
        <v>100</v>
      </c>
      <c r="AI2074" s="30"/>
      <c r="AJ2074" s="30"/>
      <c r="AK2074" s="30"/>
      <c r="AL2074" s="30"/>
      <c r="AM2074" s="30"/>
      <c r="AN2074" s="30"/>
      <c r="AO2074" s="30"/>
      <c r="AP2074" s="30"/>
      <c r="AQ2074" s="30"/>
      <c r="AR2074" s="30"/>
      <c r="AS2074" s="30"/>
      <c r="AT2074" s="30"/>
      <c r="AU2074" s="30"/>
      <c r="AV2074" s="30"/>
      <c r="AW2074" s="30"/>
      <c r="AX2074" s="30"/>
      <c r="AY2074" s="30"/>
      <c r="AZ2074" s="30"/>
      <c r="BA2074" s="30"/>
      <c r="BB2074" s="30"/>
      <c r="BC2074" s="30"/>
      <c r="BD2074" s="30"/>
      <c r="BE2074" s="30"/>
      <c r="BF2074" s="30"/>
      <c r="BG2074" s="30"/>
      <c r="BH2074" s="30"/>
      <c r="BI2074" s="30"/>
      <c r="BJ2074" s="30"/>
      <c r="BK2074" s="30"/>
      <c r="BL2074" s="43"/>
      <c r="BM2074" t="s">
        <v>100</v>
      </c>
    </row>
    <row r="2075" spans="1:65" x14ac:dyDescent="0.2">
      <c r="A2075" s="6"/>
      <c r="B2075" s="40" t="s">
        <v>106</v>
      </c>
      <c r="C2075" s="24" t="s">
        <v>75</v>
      </c>
      <c r="D2075" s="25"/>
      <c r="E2075" s="26"/>
      <c r="F2075" s="26"/>
      <c r="G2075" s="26"/>
      <c r="H2075" s="26"/>
      <c r="I2075" s="26"/>
      <c r="J2075" s="26"/>
      <c r="K2075" s="26"/>
      <c r="L2075" s="26"/>
      <c r="M2075" s="26"/>
      <c r="N2075" s="26"/>
      <c r="O2075" s="26"/>
      <c r="P2075" s="26"/>
      <c r="Q2075" s="26"/>
      <c r="R2075" s="26"/>
      <c r="S2075" s="26"/>
      <c r="T2075" s="26"/>
      <c r="U2075" s="26"/>
      <c r="V2075" s="26"/>
      <c r="W2075" s="26"/>
      <c r="X2075" s="26"/>
      <c r="Y2075" s="26"/>
      <c r="Z2075" s="26"/>
      <c r="AA2075" s="26"/>
      <c r="AB2075" s="26"/>
      <c r="AC2075" s="26"/>
      <c r="AD2075" s="26"/>
      <c r="AE2075" s="26"/>
      <c r="AF2075" s="26"/>
      <c r="AG2075" s="26"/>
      <c r="AH2075" s="26"/>
      <c r="AI2075" s="26"/>
      <c r="AJ2075" s="26"/>
      <c r="AK2075" s="26"/>
      <c r="AL2075" s="26"/>
      <c r="AM2075" s="26"/>
      <c r="AN2075" s="26"/>
      <c r="AO2075" s="26"/>
      <c r="AP2075" s="26"/>
      <c r="AQ2075" s="26"/>
      <c r="AR2075" s="26"/>
      <c r="AS2075" s="26"/>
      <c r="AT2075" s="26"/>
      <c r="AU2075" s="26"/>
      <c r="AV2075" s="26"/>
      <c r="AW2075" s="26"/>
      <c r="AX2075" s="26"/>
      <c r="AY2075" s="26"/>
      <c r="AZ2075" s="26"/>
      <c r="BA2075" s="26"/>
      <c r="BB2075" s="26"/>
      <c r="BC2075" s="26"/>
      <c r="BD2075" s="26"/>
      <c r="BE2075" s="26"/>
      <c r="BF2075" s="26"/>
      <c r="BG2075" s="26"/>
      <c r="BH2075" s="26"/>
      <c r="BI2075" s="26"/>
      <c r="BJ2075" s="26"/>
      <c r="BK2075" s="26"/>
      <c r="BL2075" s="41"/>
      <c r="BM2075" t="s">
        <v>100</v>
      </c>
    </row>
    <row r="2076" spans="1:65" x14ac:dyDescent="0.2">
      <c r="A2076" s="6"/>
      <c r="B2076" s="40" t="s">
        <v>106</v>
      </c>
      <c r="C2076" s="24" t="s">
        <v>79</v>
      </c>
      <c r="D2076" s="25"/>
      <c r="E2076" s="26"/>
      <c r="F2076" s="26"/>
      <c r="G2076" s="26"/>
      <c r="H2076" s="26"/>
      <c r="I2076" s="26"/>
      <c r="J2076" s="26"/>
      <c r="K2076" s="26"/>
      <c r="L2076" s="26"/>
      <c r="M2076" s="26"/>
      <c r="N2076" s="26"/>
      <c r="O2076" s="26"/>
      <c r="P2076" s="26"/>
      <c r="Q2076" s="26"/>
      <c r="R2076" s="26"/>
      <c r="S2076" s="26"/>
      <c r="T2076" s="26"/>
      <c r="U2076" s="26"/>
      <c r="V2076" s="26"/>
      <c r="W2076" s="26"/>
      <c r="X2076" s="26"/>
      <c r="Y2076" s="26"/>
      <c r="Z2076" s="26"/>
      <c r="AA2076" s="26"/>
      <c r="AB2076" s="26"/>
      <c r="AC2076" s="26"/>
      <c r="AD2076" s="26"/>
      <c r="AE2076" s="26"/>
      <c r="AF2076" s="26"/>
      <c r="AG2076" s="26"/>
      <c r="AH2076" s="26"/>
      <c r="AI2076" s="26"/>
      <c r="AJ2076" s="26"/>
      <c r="AK2076" s="26"/>
      <c r="AL2076" s="26"/>
      <c r="AM2076" s="26"/>
      <c r="AN2076" s="26"/>
      <c r="AO2076" s="26"/>
      <c r="AP2076" s="26"/>
      <c r="AQ2076" s="26"/>
      <c r="AR2076" s="26"/>
      <c r="AS2076" s="26"/>
      <c r="AT2076" s="26"/>
      <c r="AU2076" s="26"/>
      <c r="AV2076" s="26"/>
      <c r="AW2076" s="26"/>
      <c r="AX2076" s="26"/>
      <c r="AY2076" s="26"/>
      <c r="AZ2076" s="26"/>
      <c r="BA2076" s="26"/>
      <c r="BB2076" s="26"/>
      <c r="BC2076" s="26"/>
      <c r="BD2076" s="26"/>
      <c r="BE2076" s="26"/>
      <c r="BF2076" s="26"/>
      <c r="BG2076" s="26"/>
      <c r="BH2076" s="26"/>
      <c r="BI2076" s="26"/>
      <c r="BJ2076" s="26"/>
      <c r="BK2076" s="26"/>
      <c r="BL2076" s="41"/>
      <c r="BM2076" t="s">
        <v>100</v>
      </c>
    </row>
    <row r="2077" spans="1:65" x14ac:dyDescent="0.2">
      <c r="A2077" s="6"/>
      <c r="B2077" s="40" t="s">
        <v>106</v>
      </c>
      <c r="C2077" s="24" t="s">
        <v>240</v>
      </c>
      <c r="D2077" s="25"/>
      <c r="E2077" s="26"/>
      <c r="F2077" s="26"/>
      <c r="G2077" s="26"/>
      <c r="H2077" s="26"/>
      <c r="I2077" s="26"/>
      <c r="J2077" s="26"/>
      <c r="K2077" s="26"/>
      <c r="L2077" s="26"/>
      <c r="M2077" s="26"/>
      <c r="N2077" s="26"/>
      <c r="O2077" s="26"/>
      <c r="P2077" s="26"/>
      <c r="Q2077" s="26"/>
      <c r="R2077" s="26"/>
      <c r="S2077" s="26"/>
      <c r="T2077" s="26"/>
      <c r="U2077" s="26"/>
      <c r="V2077" s="26"/>
      <c r="W2077" s="33">
        <v>0</v>
      </c>
      <c r="X2077" s="33">
        <v>0</v>
      </c>
      <c r="Y2077" s="33">
        <v>0</v>
      </c>
      <c r="Z2077" s="33">
        <v>0</v>
      </c>
      <c r="AA2077" s="33">
        <v>0</v>
      </c>
      <c r="AB2077" s="33">
        <v>0</v>
      </c>
      <c r="AC2077" s="33">
        <v>0</v>
      </c>
      <c r="AD2077" s="33">
        <v>0</v>
      </c>
      <c r="AE2077" s="33">
        <v>0</v>
      </c>
      <c r="AF2077" s="33">
        <v>0</v>
      </c>
      <c r="AG2077" s="33">
        <v>0</v>
      </c>
      <c r="AH2077" s="33">
        <v>0</v>
      </c>
      <c r="AI2077" s="26"/>
      <c r="AJ2077" s="26"/>
      <c r="AK2077" s="26"/>
      <c r="AL2077" s="26"/>
      <c r="AM2077" s="26"/>
      <c r="AN2077" s="26"/>
      <c r="AO2077" s="26"/>
      <c r="AP2077" s="26"/>
      <c r="AQ2077" s="26"/>
      <c r="AR2077" s="26"/>
      <c r="AS2077" s="26"/>
      <c r="AT2077" s="26"/>
      <c r="AU2077" s="26"/>
      <c r="AV2077" s="26"/>
      <c r="AW2077" s="26"/>
      <c r="AX2077" s="26"/>
      <c r="AY2077" s="26"/>
      <c r="AZ2077" s="26"/>
      <c r="BA2077" s="26"/>
      <c r="BB2077" s="26"/>
      <c r="BC2077" s="26"/>
      <c r="BD2077" s="26"/>
      <c r="BE2077" s="26"/>
      <c r="BF2077" s="26"/>
      <c r="BG2077" s="26"/>
      <c r="BH2077" s="26"/>
      <c r="BI2077" s="26"/>
      <c r="BJ2077" s="26"/>
      <c r="BK2077" s="26"/>
      <c r="BL2077" s="41"/>
      <c r="BM2077" t="s">
        <v>100</v>
      </c>
    </row>
    <row r="2078" spans="1:65" x14ac:dyDescent="0.2">
      <c r="A2078" s="6"/>
      <c r="B2078" s="40" t="s">
        <v>106</v>
      </c>
      <c r="C2078" s="24" t="s">
        <v>81</v>
      </c>
      <c r="D2078" s="25"/>
      <c r="E2078" s="26"/>
      <c r="F2078" s="26"/>
      <c r="G2078" s="26"/>
      <c r="H2078" s="26"/>
      <c r="I2078" s="26"/>
      <c r="J2078" s="26"/>
      <c r="K2078" s="26"/>
      <c r="L2078" s="26"/>
      <c r="M2078" s="26"/>
      <c r="N2078" s="26"/>
      <c r="O2078" s="26"/>
      <c r="P2078" s="26"/>
      <c r="Q2078" s="26"/>
      <c r="R2078" s="26"/>
      <c r="S2078" s="26"/>
      <c r="T2078" s="26"/>
      <c r="U2078" s="26"/>
      <c r="V2078" s="26"/>
      <c r="W2078" s="26"/>
      <c r="X2078" s="26"/>
      <c r="Y2078" s="26"/>
      <c r="Z2078" s="26"/>
      <c r="AA2078" s="26"/>
      <c r="AB2078" s="26"/>
      <c r="AC2078" s="26"/>
      <c r="AD2078" s="26"/>
      <c r="AE2078" s="26"/>
      <c r="AF2078" s="26"/>
      <c r="AG2078" s="26"/>
      <c r="AH2078" s="26"/>
      <c r="AI2078" s="26"/>
      <c r="AJ2078" s="26"/>
      <c r="AK2078" s="26"/>
      <c r="AL2078" s="26"/>
      <c r="AM2078" s="26"/>
      <c r="AN2078" s="26"/>
      <c r="AO2078" s="26"/>
      <c r="AP2078" s="26"/>
      <c r="AQ2078" s="26"/>
      <c r="AR2078" s="26"/>
      <c r="AS2078" s="26"/>
      <c r="AT2078" s="26"/>
      <c r="AU2078" s="26"/>
      <c r="AV2078" s="26"/>
      <c r="AW2078" s="26"/>
      <c r="AX2078" s="26"/>
      <c r="AY2078" s="26"/>
      <c r="AZ2078" s="26"/>
      <c r="BA2078" s="26"/>
      <c r="BB2078" s="26"/>
      <c r="BC2078" s="26"/>
      <c r="BD2078" s="26"/>
      <c r="BE2078" s="26"/>
      <c r="BF2078" s="26"/>
      <c r="BG2078" s="26"/>
      <c r="BH2078" s="26"/>
      <c r="BI2078" s="26"/>
      <c r="BJ2078" s="26"/>
      <c r="BK2078" s="26"/>
      <c r="BL2078" s="41"/>
      <c r="BM2078" t="s">
        <v>100</v>
      </c>
    </row>
    <row r="2079" spans="1:65" x14ac:dyDescent="0.2">
      <c r="A2079" s="6"/>
      <c r="B2079" s="40" t="s">
        <v>106</v>
      </c>
      <c r="C2079" s="24" t="s">
        <v>78</v>
      </c>
      <c r="D2079" s="25"/>
      <c r="E2079" s="26"/>
      <c r="F2079" s="26"/>
      <c r="G2079" s="26"/>
      <c r="H2079" s="26"/>
      <c r="I2079" s="26"/>
      <c r="J2079" s="26"/>
      <c r="K2079" s="26"/>
      <c r="L2079" s="26"/>
      <c r="M2079" s="26"/>
      <c r="N2079" s="26"/>
      <c r="O2079" s="26"/>
      <c r="P2079" s="26"/>
      <c r="Q2079" s="26"/>
      <c r="R2079" s="26"/>
      <c r="S2079" s="26"/>
      <c r="T2079" s="26"/>
      <c r="U2079" s="26"/>
      <c r="V2079" s="26"/>
      <c r="W2079" s="26"/>
      <c r="X2079" s="26"/>
      <c r="Y2079" s="26"/>
      <c r="Z2079" s="26"/>
      <c r="AA2079" s="26"/>
      <c r="AB2079" s="26"/>
      <c r="AC2079" s="26"/>
      <c r="AD2079" s="26"/>
      <c r="AE2079" s="26"/>
      <c r="AF2079" s="26"/>
      <c r="AG2079" s="26"/>
      <c r="AH2079" s="26"/>
      <c r="AI2079" s="26"/>
      <c r="AJ2079" s="26"/>
      <c r="AK2079" s="26"/>
      <c r="AL2079" s="26"/>
      <c r="AM2079" s="26"/>
      <c r="AN2079" s="26"/>
      <c r="AO2079" s="26"/>
      <c r="AP2079" s="26"/>
      <c r="AQ2079" s="26"/>
      <c r="AR2079" s="26"/>
      <c r="AS2079" s="26"/>
      <c r="AT2079" s="26"/>
      <c r="AU2079" s="26"/>
      <c r="AV2079" s="26"/>
      <c r="AW2079" s="26"/>
      <c r="AX2079" s="26"/>
      <c r="AY2079" s="26"/>
      <c r="AZ2079" s="26"/>
      <c r="BA2079" s="26"/>
      <c r="BB2079" s="26"/>
      <c r="BC2079" s="26"/>
      <c r="BD2079" s="26"/>
      <c r="BE2079" s="26"/>
      <c r="BF2079" s="26"/>
      <c r="BG2079" s="26"/>
      <c r="BH2079" s="26"/>
      <c r="BI2079" s="26"/>
      <c r="BJ2079" s="26"/>
      <c r="BK2079" s="26"/>
      <c r="BL2079" s="41"/>
      <c r="BM2079" t="s">
        <v>100</v>
      </c>
    </row>
    <row r="2080" spans="1:65" x14ac:dyDescent="0.2">
      <c r="A2080" s="6"/>
      <c r="B2080" s="40" t="s">
        <v>106</v>
      </c>
      <c r="C2080" s="31" t="s">
        <v>45</v>
      </c>
      <c r="D2080" s="27">
        <v>0</v>
      </c>
      <c r="E2080" s="28">
        <v>0</v>
      </c>
      <c r="F2080" s="28">
        <v>0</v>
      </c>
      <c r="G2080" s="28">
        <v>0</v>
      </c>
      <c r="H2080" s="28">
        <v>0</v>
      </c>
      <c r="I2080" s="28">
        <v>0</v>
      </c>
      <c r="J2080" s="28">
        <v>0</v>
      </c>
      <c r="K2080" s="28">
        <v>0</v>
      </c>
      <c r="L2080" s="28">
        <v>0</v>
      </c>
      <c r="M2080" s="28">
        <v>0</v>
      </c>
      <c r="N2080" s="28">
        <v>0</v>
      </c>
      <c r="O2080" s="28">
        <v>0</v>
      </c>
      <c r="P2080" s="28">
        <v>0</v>
      </c>
      <c r="Q2080" s="28">
        <v>0</v>
      </c>
      <c r="R2080" s="28">
        <v>0</v>
      </c>
      <c r="S2080" s="28">
        <v>0</v>
      </c>
      <c r="T2080" s="28">
        <v>0</v>
      </c>
      <c r="U2080" s="28">
        <v>0</v>
      </c>
      <c r="V2080" s="28">
        <v>0</v>
      </c>
      <c r="W2080" s="28">
        <v>0</v>
      </c>
      <c r="X2080" s="28">
        <v>0</v>
      </c>
      <c r="Y2080" s="28">
        <v>0</v>
      </c>
      <c r="Z2080" s="28">
        <v>0</v>
      </c>
      <c r="AA2080" s="28">
        <v>0</v>
      </c>
      <c r="AB2080" s="28">
        <v>0</v>
      </c>
      <c r="AC2080" s="28">
        <v>0</v>
      </c>
      <c r="AD2080" s="28">
        <v>0</v>
      </c>
      <c r="AE2080" s="28">
        <v>0</v>
      </c>
      <c r="AF2080" s="28">
        <v>0</v>
      </c>
      <c r="AG2080" s="28">
        <v>0</v>
      </c>
      <c r="AH2080" s="28">
        <v>0</v>
      </c>
      <c r="AI2080" s="28">
        <v>0</v>
      </c>
      <c r="AJ2080" s="28">
        <v>0</v>
      </c>
      <c r="AK2080" s="28">
        <v>0</v>
      </c>
      <c r="AL2080" s="28">
        <v>0</v>
      </c>
      <c r="AM2080" s="28">
        <v>0</v>
      </c>
      <c r="AN2080" s="28">
        <v>0</v>
      </c>
      <c r="AO2080" s="28">
        <v>0</v>
      </c>
      <c r="AP2080" s="28">
        <v>0</v>
      </c>
      <c r="AQ2080" s="28">
        <v>0</v>
      </c>
      <c r="AR2080" s="28">
        <v>0</v>
      </c>
      <c r="AS2080" s="28">
        <v>0</v>
      </c>
      <c r="AT2080" s="28">
        <v>0</v>
      </c>
      <c r="AU2080" s="28">
        <v>0</v>
      </c>
      <c r="AV2080" s="28">
        <v>0</v>
      </c>
      <c r="AW2080" s="28">
        <v>0</v>
      </c>
      <c r="AX2080" s="28">
        <v>0</v>
      </c>
      <c r="AY2080" s="28">
        <v>0</v>
      </c>
      <c r="AZ2080" s="28">
        <v>0</v>
      </c>
      <c r="BA2080" s="28">
        <v>0</v>
      </c>
      <c r="BB2080" s="28">
        <v>0</v>
      </c>
      <c r="BC2080" s="28">
        <v>0</v>
      </c>
      <c r="BD2080" s="28">
        <v>0</v>
      </c>
      <c r="BE2080" s="28">
        <v>0</v>
      </c>
      <c r="BF2080" s="28">
        <v>0</v>
      </c>
      <c r="BG2080" s="28">
        <v>0</v>
      </c>
      <c r="BH2080" s="28">
        <v>0</v>
      </c>
      <c r="BI2080" s="28">
        <v>0</v>
      </c>
      <c r="BJ2080" s="28">
        <v>0</v>
      </c>
      <c r="BK2080" s="28">
        <v>0</v>
      </c>
      <c r="BL2080" s="42">
        <v>0</v>
      </c>
      <c r="BM2080" t="s">
        <v>100</v>
      </c>
    </row>
    <row r="2081" spans="1:65" x14ac:dyDescent="0.2">
      <c r="A2081" s="6"/>
      <c r="B2081" s="40" t="s">
        <v>106</v>
      </c>
      <c r="C2081" s="24" t="s">
        <v>74</v>
      </c>
      <c r="D2081" s="35">
        <v>0</v>
      </c>
      <c r="E2081" s="29">
        <v>0</v>
      </c>
      <c r="F2081" s="29">
        <v>0</v>
      </c>
      <c r="G2081" s="29">
        <v>0</v>
      </c>
      <c r="H2081" s="29">
        <v>0</v>
      </c>
      <c r="I2081" s="29">
        <v>0</v>
      </c>
      <c r="J2081" s="29">
        <v>0</v>
      </c>
      <c r="K2081" s="29">
        <v>0</v>
      </c>
      <c r="L2081" s="29">
        <v>0</v>
      </c>
      <c r="M2081" s="29">
        <v>0</v>
      </c>
      <c r="N2081" s="29">
        <v>0</v>
      </c>
      <c r="O2081" s="29">
        <v>0</v>
      </c>
      <c r="P2081" s="29">
        <v>0</v>
      </c>
      <c r="Q2081" s="29">
        <v>0</v>
      </c>
      <c r="R2081" s="29">
        <v>0</v>
      </c>
      <c r="S2081" s="29">
        <v>0</v>
      </c>
      <c r="T2081" s="29">
        <v>0</v>
      </c>
      <c r="U2081" s="29">
        <v>0</v>
      </c>
      <c r="V2081" s="29">
        <v>0</v>
      </c>
      <c r="W2081" s="29">
        <v>0</v>
      </c>
      <c r="X2081" s="26">
        <v>0</v>
      </c>
      <c r="Y2081" s="26">
        <v>0</v>
      </c>
      <c r="Z2081" s="26">
        <v>0</v>
      </c>
      <c r="AA2081" s="26">
        <v>0</v>
      </c>
      <c r="AB2081" s="26">
        <v>0</v>
      </c>
      <c r="AC2081" s="26">
        <v>0</v>
      </c>
      <c r="AD2081" s="26">
        <v>0</v>
      </c>
      <c r="AE2081" s="26">
        <v>0</v>
      </c>
      <c r="AF2081" s="26">
        <v>0</v>
      </c>
      <c r="AG2081" s="26">
        <v>0</v>
      </c>
      <c r="AH2081" s="26">
        <v>0</v>
      </c>
      <c r="AI2081" s="26"/>
      <c r="AJ2081" s="26"/>
      <c r="AK2081" s="26"/>
      <c r="AL2081" s="26"/>
      <c r="AM2081" s="26"/>
      <c r="AN2081" s="26"/>
      <c r="AO2081" s="26"/>
      <c r="AP2081" s="26"/>
      <c r="AQ2081" s="26"/>
      <c r="AR2081" s="26"/>
      <c r="AS2081" s="26"/>
      <c r="AT2081" s="26"/>
      <c r="AU2081" s="26"/>
      <c r="AV2081" s="26"/>
      <c r="AW2081" s="26"/>
      <c r="AX2081" s="26"/>
      <c r="AY2081" s="26"/>
      <c r="AZ2081" s="26"/>
      <c r="BA2081" s="26"/>
      <c r="BB2081" s="26"/>
      <c r="BC2081" s="26"/>
      <c r="BD2081" s="26"/>
      <c r="BE2081" s="26"/>
      <c r="BF2081" s="26"/>
      <c r="BG2081" s="26"/>
      <c r="BH2081" s="26"/>
      <c r="BI2081" s="26"/>
      <c r="BJ2081" s="26"/>
      <c r="BK2081" s="26"/>
      <c r="BL2081" s="41"/>
      <c r="BM2081" t="s">
        <v>100</v>
      </c>
    </row>
    <row r="2082" spans="1:65" x14ac:dyDescent="0.2">
      <c r="A2082" s="6"/>
      <c r="B2082" s="40" t="s">
        <v>106</v>
      </c>
      <c r="C2082" s="24" t="s">
        <v>83</v>
      </c>
      <c r="D2082" s="25"/>
      <c r="E2082" s="26"/>
      <c r="F2082" s="26"/>
      <c r="G2082" s="26"/>
      <c r="H2082" s="26"/>
      <c r="I2082" s="26"/>
      <c r="J2082" s="26"/>
      <c r="K2082" s="26"/>
      <c r="L2082" s="26"/>
      <c r="M2082" s="26"/>
      <c r="N2082" s="26"/>
      <c r="O2082" s="26"/>
      <c r="P2082" s="26"/>
      <c r="Q2082" s="26"/>
      <c r="R2082" s="26"/>
      <c r="S2082" s="26"/>
      <c r="T2082" s="26"/>
      <c r="U2082" s="26"/>
      <c r="V2082" s="26"/>
      <c r="W2082" s="30"/>
      <c r="X2082" s="30"/>
      <c r="Y2082" s="30"/>
      <c r="Z2082" s="30"/>
      <c r="AA2082" s="30"/>
      <c r="AB2082" s="30"/>
      <c r="AC2082" s="30"/>
      <c r="AD2082" s="30"/>
      <c r="AE2082" s="30"/>
      <c r="AF2082" s="30"/>
      <c r="AG2082" s="30"/>
      <c r="AH2082" s="30"/>
      <c r="AI2082" s="30"/>
      <c r="AJ2082" s="30"/>
      <c r="AK2082" s="30"/>
      <c r="AL2082" s="30"/>
      <c r="AM2082" s="30"/>
      <c r="AN2082" s="30"/>
      <c r="AO2082" s="30"/>
      <c r="AP2082" s="30"/>
      <c r="AQ2082" s="30"/>
      <c r="AR2082" s="30"/>
      <c r="AS2082" s="30"/>
      <c r="AT2082" s="30"/>
      <c r="AU2082" s="30"/>
      <c r="AV2082" s="30"/>
      <c r="AW2082" s="30"/>
      <c r="AX2082" s="30"/>
      <c r="AY2082" s="30"/>
      <c r="AZ2082" s="30"/>
      <c r="BA2082" s="30"/>
      <c r="BB2082" s="30"/>
      <c r="BC2082" s="30"/>
      <c r="BD2082" s="30"/>
      <c r="BE2082" s="30"/>
      <c r="BF2082" s="30"/>
      <c r="BG2082" s="30"/>
      <c r="BH2082" s="30"/>
      <c r="BI2082" s="30"/>
      <c r="BJ2082" s="30"/>
      <c r="BK2082" s="30"/>
      <c r="BL2082" s="43"/>
      <c r="BM2082" t="s">
        <v>100</v>
      </c>
    </row>
    <row r="2083" spans="1:65" x14ac:dyDescent="0.2">
      <c r="A2083" s="6"/>
      <c r="B2083" s="40" t="s">
        <v>106</v>
      </c>
      <c r="C2083" s="24" t="s">
        <v>75</v>
      </c>
      <c r="D2083" s="25"/>
      <c r="E2083" s="26"/>
      <c r="F2083" s="26"/>
      <c r="G2083" s="26"/>
      <c r="H2083" s="26"/>
      <c r="I2083" s="26"/>
      <c r="J2083" s="26"/>
      <c r="K2083" s="26"/>
      <c r="L2083" s="26"/>
      <c r="M2083" s="26"/>
      <c r="N2083" s="26"/>
      <c r="O2083" s="26"/>
      <c r="P2083" s="26"/>
      <c r="Q2083" s="26"/>
      <c r="R2083" s="26"/>
      <c r="S2083" s="26"/>
      <c r="T2083" s="26"/>
      <c r="U2083" s="26"/>
      <c r="V2083" s="26"/>
      <c r="W2083" s="26"/>
      <c r="X2083" s="26"/>
      <c r="Y2083" s="26"/>
      <c r="Z2083" s="26"/>
      <c r="AA2083" s="26"/>
      <c r="AB2083" s="26"/>
      <c r="AC2083" s="26"/>
      <c r="AD2083" s="26"/>
      <c r="AE2083" s="26"/>
      <c r="AF2083" s="26"/>
      <c r="AG2083" s="26"/>
      <c r="AH2083" s="26"/>
      <c r="AI2083" s="26"/>
      <c r="AJ2083" s="26"/>
      <c r="AK2083" s="26"/>
      <c r="AL2083" s="26"/>
      <c r="AM2083" s="26"/>
      <c r="AN2083" s="26"/>
      <c r="AO2083" s="26"/>
      <c r="AP2083" s="26"/>
      <c r="AQ2083" s="26"/>
      <c r="AR2083" s="26"/>
      <c r="AS2083" s="26"/>
      <c r="AT2083" s="26"/>
      <c r="AU2083" s="26"/>
      <c r="AV2083" s="26"/>
      <c r="AW2083" s="26"/>
      <c r="AX2083" s="26"/>
      <c r="AY2083" s="26"/>
      <c r="AZ2083" s="26"/>
      <c r="BA2083" s="26"/>
      <c r="BB2083" s="26"/>
      <c r="BC2083" s="26"/>
      <c r="BD2083" s="26"/>
      <c r="BE2083" s="26"/>
      <c r="BF2083" s="26"/>
      <c r="BG2083" s="26"/>
      <c r="BH2083" s="26"/>
      <c r="BI2083" s="26"/>
      <c r="BJ2083" s="26"/>
      <c r="BK2083" s="26"/>
      <c r="BL2083" s="41"/>
      <c r="BM2083" t="s">
        <v>100</v>
      </c>
    </row>
    <row r="2084" spans="1:65" x14ac:dyDescent="0.2">
      <c r="A2084" s="6"/>
      <c r="B2084" s="40" t="s">
        <v>106</v>
      </c>
      <c r="C2084" s="24" t="s">
        <v>79</v>
      </c>
      <c r="D2084" s="25"/>
      <c r="E2084" s="26"/>
      <c r="F2084" s="26"/>
      <c r="G2084" s="26"/>
      <c r="H2084" s="26"/>
      <c r="I2084" s="26"/>
      <c r="J2084" s="26"/>
      <c r="K2084" s="26"/>
      <c r="L2084" s="26"/>
      <c r="M2084" s="26"/>
      <c r="N2084" s="26"/>
      <c r="O2084" s="26"/>
      <c r="P2084" s="26"/>
      <c r="Q2084" s="26"/>
      <c r="R2084" s="26"/>
      <c r="S2084" s="26"/>
      <c r="T2084" s="26"/>
      <c r="U2084" s="26"/>
      <c r="V2084" s="26"/>
      <c r="W2084" s="26"/>
      <c r="X2084" s="26"/>
      <c r="Y2084" s="26"/>
      <c r="Z2084" s="26"/>
      <c r="AA2084" s="26"/>
      <c r="AB2084" s="26"/>
      <c r="AC2084" s="26"/>
      <c r="AD2084" s="26"/>
      <c r="AE2084" s="26"/>
      <c r="AF2084" s="26"/>
      <c r="AG2084" s="26"/>
      <c r="AH2084" s="26"/>
      <c r="AI2084" s="26"/>
      <c r="AJ2084" s="26"/>
      <c r="AK2084" s="26"/>
      <c r="AL2084" s="26"/>
      <c r="AM2084" s="26"/>
      <c r="AN2084" s="26"/>
      <c r="AO2084" s="26"/>
      <c r="AP2084" s="26"/>
      <c r="AQ2084" s="26"/>
      <c r="AR2084" s="26"/>
      <c r="AS2084" s="26"/>
      <c r="AT2084" s="26"/>
      <c r="AU2084" s="26"/>
      <c r="AV2084" s="26"/>
      <c r="AW2084" s="26"/>
      <c r="AX2084" s="26"/>
      <c r="AY2084" s="26"/>
      <c r="AZ2084" s="26"/>
      <c r="BA2084" s="26"/>
      <c r="BB2084" s="26"/>
      <c r="BC2084" s="26"/>
      <c r="BD2084" s="26"/>
      <c r="BE2084" s="26"/>
      <c r="BF2084" s="26"/>
      <c r="BG2084" s="26"/>
      <c r="BH2084" s="26"/>
      <c r="BI2084" s="26"/>
      <c r="BJ2084" s="26"/>
      <c r="BK2084" s="26"/>
      <c r="BL2084" s="41"/>
      <c r="BM2084" t="s">
        <v>100</v>
      </c>
    </row>
    <row r="2085" spans="1:65" x14ac:dyDescent="0.2">
      <c r="A2085" s="6"/>
      <c r="B2085" s="40" t="s">
        <v>106</v>
      </c>
      <c r="C2085" s="24" t="s">
        <v>80</v>
      </c>
      <c r="D2085" s="25"/>
      <c r="E2085" s="26"/>
      <c r="F2085" s="26"/>
      <c r="G2085" s="26"/>
      <c r="H2085" s="26"/>
      <c r="I2085" s="26"/>
      <c r="J2085" s="26"/>
      <c r="K2085" s="26"/>
      <c r="L2085" s="26"/>
      <c r="M2085" s="26"/>
      <c r="N2085" s="26"/>
      <c r="O2085" s="26"/>
      <c r="P2085" s="26"/>
      <c r="Q2085" s="26"/>
      <c r="R2085" s="26"/>
      <c r="S2085" s="26"/>
      <c r="T2085" s="26"/>
      <c r="U2085" s="26"/>
      <c r="V2085" s="26"/>
      <c r="W2085" s="26"/>
      <c r="X2085" s="26"/>
      <c r="Y2085" s="26"/>
      <c r="Z2085" s="26"/>
      <c r="AA2085" s="26"/>
      <c r="AB2085" s="26"/>
      <c r="AC2085" s="26"/>
      <c r="AD2085" s="26"/>
      <c r="AE2085" s="26"/>
      <c r="AF2085" s="26"/>
      <c r="AG2085" s="26"/>
      <c r="AH2085" s="26"/>
      <c r="AI2085" s="26"/>
      <c r="AJ2085" s="26"/>
      <c r="AK2085" s="26"/>
      <c r="AL2085" s="26"/>
      <c r="AM2085" s="26"/>
      <c r="AN2085" s="26"/>
      <c r="AO2085" s="26"/>
      <c r="AP2085" s="26"/>
      <c r="AQ2085" s="26"/>
      <c r="AR2085" s="26"/>
      <c r="AS2085" s="26"/>
      <c r="AT2085" s="26"/>
      <c r="AU2085" s="26"/>
      <c r="AV2085" s="26"/>
      <c r="AW2085" s="26"/>
      <c r="AX2085" s="26"/>
      <c r="AY2085" s="26"/>
      <c r="AZ2085" s="26"/>
      <c r="BA2085" s="26"/>
      <c r="BB2085" s="26"/>
      <c r="BC2085" s="26"/>
      <c r="BD2085" s="26"/>
      <c r="BE2085" s="26"/>
      <c r="BF2085" s="26"/>
      <c r="BG2085" s="26"/>
      <c r="BH2085" s="26"/>
      <c r="BI2085" s="26"/>
      <c r="BJ2085" s="26"/>
      <c r="BK2085" s="26"/>
      <c r="BL2085" s="41"/>
      <c r="BM2085" t="s">
        <v>100</v>
      </c>
    </row>
    <row r="2086" spans="1:65" x14ac:dyDescent="0.2">
      <c r="A2086" s="6"/>
      <c r="B2086" s="40" t="s">
        <v>106</v>
      </c>
      <c r="C2086" s="24" t="s">
        <v>78</v>
      </c>
      <c r="D2086" s="25"/>
      <c r="E2086" s="26"/>
      <c r="F2086" s="26"/>
      <c r="G2086" s="26"/>
      <c r="H2086" s="26"/>
      <c r="I2086" s="26"/>
      <c r="J2086" s="26"/>
      <c r="K2086" s="26"/>
      <c r="L2086" s="26"/>
      <c r="M2086" s="26"/>
      <c r="N2086" s="26"/>
      <c r="O2086" s="26"/>
      <c r="P2086" s="26"/>
      <c r="Q2086" s="26"/>
      <c r="R2086" s="26"/>
      <c r="S2086" s="26"/>
      <c r="T2086" s="26"/>
      <c r="U2086" s="26"/>
      <c r="V2086" s="26"/>
      <c r="W2086" s="26"/>
      <c r="X2086" s="26"/>
      <c r="Y2086" s="26"/>
      <c r="Z2086" s="26"/>
      <c r="AA2086" s="26"/>
      <c r="AB2086" s="26"/>
      <c r="AC2086" s="26"/>
      <c r="AD2086" s="26"/>
      <c r="AE2086" s="26"/>
      <c r="AF2086" s="26"/>
      <c r="AG2086" s="26"/>
      <c r="AH2086" s="26"/>
      <c r="AI2086" s="26"/>
      <c r="AJ2086" s="26"/>
      <c r="AK2086" s="26"/>
      <c r="AL2086" s="26"/>
      <c r="AM2086" s="26"/>
      <c r="AN2086" s="26"/>
      <c r="AO2086" s="26"/>
      <c r="AP2086" s="26"/>
      <c r="AQ2086" s="26"/>
      <c r="AR2086" s="26"/>
      <c r="AS2086" s="26"/>
      <c r="AT2086" s="26"/>
      <c r="AU2086" s="26"/>
      <c r="AV2086" s="26"/>
      <c r="AW2086" s="26"/>
      <c r="AX2086" s="26"/>
      <c r="AY2086" s="26"/>
      <c r="AZ2086" s="26"/>
      <c r="BA2086" s="26"/>
      <c r="BB2086" s="26"/>
      <c r="BC2086" s="26"/>
      <c r="BD2086" s="26"/>
      <c r="BE2086" s="26"/>
      <c r="BF2086" s="26"/>
      <c r="BG2086" s="26"/>
      <c r="BH2086" s="26"/>
      <c r="BI2086" s="26"/>
      <c r="BJ2086" s="26"/>
      <c r="BK2086" s="26"/>
      <c r="BL2086" s="41"/>
      <c r="BM2086" t="s">
        <v>100</v>
      </c>
    </row>
    <row r="2087" spans="1:65" x14ac:dyDescent="0.2">
      <c r="A2087" s="6"/>
      <c r="B2087" s="40" t="s">
        <v>106</v>
      </c>
      <c r="C2087" s="31" t="s">
        <v>42</v>
      </c>
      <c r="D2087" s="27">
        <v>1685</v>
      </c>
      <c r="E2087" s="28">
        <v>1586</v>
      </c>
      <c r="F2087" s="28">
        <v>1586</v>
      </c>
      <c r="G2087" s="28">
        <v>1588</v>
      </c>
      <c r="H2087" s="28">
        <v>1602</v>
      </c>
      <c r="I2087" s="28">
        <v>1596</v>
      </c>
      <c r="J2087" s="28">
        <v>1597</v>
      </c>
      <c r="K2087" s="28">
        <v>1599</v>
      </c>
      <c r="L2087" s="28">
        <v>1632</v>
      </c>
      <c r="M2087" s="28">
        <v>1571</v>
      </c>
      <c r="N2087" s="28">
        <v>1600</v>
      </c>
      <c r="O2087" s="28">
        <v>1607</v>
      </c>
      <c r="P2087" s="28">
        <v>1606</v>
      </c>
      <c r="Q2087" s="28">
        <v>1607</v>
      </c>
      <c r="R2087" s="28">
        <v>1607</v>
      </c>
      <c r="S2087" s="28">
        <v>1606</v>
      </c>
      <c r="T2087" s="28">
        <v>1608</v>
      </c>
      <c r="U2087" s="28">
        <v>1607</v>
      </c>
      <c r="V2087" s="28">
        <v>1612</v>
      </c>
      <c r="W2087" s="28">
        <v>1612</v>
      </c>
      <c r="X2087" s="28">
        <v>1619.5</v>
      </c>
      <c r="Y2087" s="28">
        <v>1627</v>
      </c>
      <c r="Z2087" s="28">
        <v>1628</v>
      </c>
      <c r="AA2087" s="28">
        <v>1629</v>
      </c>
      <c r="AB2087" s="28">
        <v>1630</v>
      </c>
      <c r="AC2087" s="28">
        <v>1641</v>
      </c>
      <c r="AD2087" s="28">
        <v>1731</v>
      </c>
      <c r="AE2087" s="28">
        <v>1742</v>
      </c>
      <c r="AF2087" s="28">
        <v>1753</v>
      </c>
      <c r="AG2087" s="28">
        <v>1754</v>
      </c>
      <c r="AH2087" s="28">
        <v>1755</v>
      </c>
      <c r="AI2087" s="28">
        <v>1755</v>
      </c>
      <c r="AJ2087" s="28">
        <v>1755</v>
      </c>
      <c r="AK2087" s="28">
        <v>1755</v>
      </c>
      <c r="AL2087" s="28">
        <v>1755</v>
      </c>
      <c r="AM2087" s="28">
        <v>1755</v>
      </c>
      <c r="AN2087" s="28">
        <v>1755</v>
      </c>
      <c r="AO2087" s="28">
        <v>1755</v>
      </c>
      <c r="AP2087" s="28">
        <v>1755</v>
      </c>
      <c r="AQ2087" s="28">
        <v>1755</v>
      </c>
      <c r="AR2087" s="28">
        <v>1755</v>
      </c>
      <c r="AS2087" s="28">
        <v>1755</v>
      </c>
      <c r="AT2087" s="28">
        <v>1755</v>
      </c>
      <c r="AU2087" s="28">
        <v>1755</v>
      </c>
      <c r="AV2087" s="28">
        <v>1755</v>
      </c>
      <c r="AW2087" s="28">
        <v>1755</v>
      </c>
      <c r="AX2087" s="28">
        <v>1755</v>
      </c>
      <c r="AY2087" s="28">
        <v>1755</v>
      </c>
      <c r="AZ2087" s="28">
        <v>1755</v>
      </c>
      <c r="BA2087" s="28">
        <v>1755</v>
      </c>
      <c r="BB2087" s="28">
        <v>1755</v>
      </c>
      <c r="BC2087" s="28">
        <v>1755</v>
      </c>
      <c r="BD2087" s="28">
        <v>1755</v>
      </c>
      <c r="BE2087" s="28">
        <v>1755</v>
      </c>
      <c r="BF2087" s="28">
        <v>1755</v>
      </c>
      <c r="BG2087" s="28">
        <v>1755</v>
      </c>
      <c r="BH2087" s="28">
        <v>1755</v>
      </c>
      <c r="BI2087" s="28">
        <v>1755</v>
      </c>
      <c r="BJ2087" s="28">
        <v>1755</v>
      </c>
      <c r="BK2087" s="28">
        <v>1755</v>
      </c>
      <c r="BL2087" s="42">
        <v>1755</v>
      </c>
      <c r="BM2087" t="s">
        <v>100</v>
      </c>
    </row>
    <row r="2088" spans="1:65" x14ac:dyDescent="0.2">
      <c r="A2088" s="6"/>
      <c r="B2088" s="40" t="s">
        <v>106</v>
      </c>
      <c r="C2088" s="24" t="s">
        <v>74</v>
      </c>
      <c r="D2088" s="35">
        <v>1685</v>
      </c>
      <c r="E2088" s="29">
        <v>1586</v>
      </c>
      <c r="F2088" s="29">
        <v>1586</v>
      </c>
      <c r="G2088" s="29">
        <v>1588</v>
      </c>
      <c r="H2088" s="29">
        <v>1602</v>
      </c>
      <c r="I2088" s="29">
        <v>1596</v>
      </c>
      <c r="J2088" s="29">
        <v>1597</v>
      </c>
      <c r="K2088" s="29">
        <v>1599</v>
      </c>
      <c r="L2088" s="29">
        <v>1632</v>
      </c>
      <c r="M2088" s="29">
        <v>1571</v>
      </c>
      <c r="N2088" s="29">
        <v>1600</v>
      </c>
      <c r="O2088" s="29">
        <v>1607</v>
      </c>
      <c r="P2088" s="29">
        <v>1606</v>
      </c>
      <c r="Q2088" s="29">
        <v>1607</v>
      </c>
      <c r="R2088" s="29">
        <v>1607</v>
      </c>
      <c r="S2088" s="29">
        <v>1606</v>
      </c>
      <c r="T2088" s="29">
        <v>1608</v>
      </c>
      <c r="U2088" s="29">
        <v>1607</v>
      </c>
      <c r="V2088" s="29">
        <v>1612</v>
      </c>
      <c r="W2088" s="29">
        <v>1612</v>
      </c>
      <c r="X2088" s="26">
        <v>0</v>
      </c>
      <c r="Y2088" s="26">
        <v>1627</v>
      </c>
      <c r="Z2088" s="26">
        <v>1628</v>
      </c>
      <c r="AA2088" s="26">
        <v>1629</v>
      </c>
      <c r="AB2088" s="26">
        <v>1630</v>
      </c>
      <c r="AC2088" s="26">
        <v>1641</v>
      </c>
      <c r="AD2088" s="26">
        <v>1731</v>
      </c>
      <c r="AE2088" s="26">
        <v>1742</v>
      </c>
      <c r="AF2088" s="26">
        <v>1753</v>
      </c>
      <c r="AG2088" s="26">
        <v>1754</v>
      </c>
      <c r="AH2088" s="26">
        <v>1755</v>
      </c>
      <c r="AI2088" s="26"/>
      <c r="AJ2088" s="26"/>
      <c r="AK2088" s="26"/>
      <c r="AL2088" s="26"/>
      <c r="AM2088" s="26"/>
      <c r="AN2088" s="26"/>
      <c r="AO2088" s="26"/>
      <c r="AP2088" s="26"/>
      <c r="AQ2088" s="26"/>
      <c r="AR2088" s="26"/>
      <c r="AS2088" s="26"/>
      <c r="AT2088" s="26"/>
      <c r="AU2088" s="26"/>
      <c r="AV2088" s="26"/>
      <c r="AW2088" s="26"/>
      <c r="AX2088" s="26"/>
      <c r="AY2088" s="26"/>
      <c r="AZ2088" s="26"/>
      <c r="BA2088" s="26"/>
      <c r="BB2088" s="26"/>
      <c r="BC2088" s="26"/>
      <c r="BD2088" s="26"/>
      <c r="BE2088" s="26"/>
      <c r="BF2088" s="26"/>
      <c r="BG2088" s="26"/>
      <c r="BH2088" s="26"/>
      <c r="BI2088" s="26"/>
      <c r="BJ2088" s="26"/>
      <c r="BK2088" s="26"/>
      <c r="BL2088" s="41"/>
      <c r="BM2088" t="s">
        <v>100</v>
      </c>
    </row>
    <row r="2089" spans="1:65" x14ac:dyDescent="0.2">
      <c r="A2089" s="6"/>
      <c r="B2089" s="40" t="s">
        <v>106</v>
      </c>
      <c r="C2089" s="24" t="s">
        <v>83</v>
      </c>
      <c r="D2089" s="25"/>
      <c r="E2089" s="26"/>
      <c r="F2089" s="26"/>
      <c r="G2089" s="26"/>
      <c r="H2089" s="26"/>
      <c r="I2089" s="26"/>
      <c r="J2089" s="26"/>
      <c r="K2089" s="26"/>
      <c r="L2089" s="26"/>
      <c r="M2089" s="26"/>
      <c r="N2089" s="26"/>
      <c r="O2089" s="26"/>
      <c r="P2089" s="26"/>
      <c r="Q2089" s="26"/>
      <c r="R2089" s="26"/>
      <c r="S2089" s="26"/>
      <c r="T2089" s="26"/>
      <c r="U2089" s="26"/>
      <c r="V2089" s="26"/>
      <c r="W2089" s="44"/>
      <c r="X2089" s="44">
        <v>7.5</v>
      </c>
      <c r="Y2089" s="44">
        <v>7.5</v>
      </c>
      <c r="Z2089" s="44">
        <v>1</v>
      </c>
      <c r="AA2089" s="44">
        <v>1</v>
      </c>
      <c r="AB2089" s="44">
        <v>1</v>
      </c>
      <c r="AC2089" s="44">
        <v>11</v>
      </c>
      <c r="AD2089" s="44">
        <v>90</v>
      </c>
      <c r="AE2089" s="44">
        <v>11</v>
      </c>
      <c r="AF2089" s="44">
        <v>11</v>
      </c>
      <c r="AG2089" s="44">
        <v>1</v>
      </c>
      <c r="AH2089" s="44">
        <v>1</v>
      </c>
      <c r="AI2089" s="30"/>
      <c r="AJ2089" s="30"/>
      <c r="AK2089" s="30"/>
      <c r="AL2089" s="30"/>
      <c r="AM2089" s="30"/>
      <c r="AN2089" s="30"/>
      <c r="AO2089" s="30"/>
      <c r="AP2089" s="30"/>
      <c r="AQ2089" s="30"/>
      <c r="AR2089" s="30"/>
      <c r="AS2089" s="30"/>
      <c r="AT2089" s="30"/>
      <c r="AU2089" s="30"/>
      <c r="AV2089" s="30"/>
      <c r="AW2089" s="30"/>
      <c r="AX2089" s="30"/>
      <c r="AY2089" s="30"/>
      <c r="AZ2089" s="30"/>
      <c r="BA2089" s="30"/>
      <c r="BB2089" s="30"/>
      <c r="BC2089" s="30"/>
      <c r="BD2089" s="30"/>
      <c r="BE2089" s="30"/>
      <c r="BF2089" s="30"/>
      <c r="BG2089" s="30"/>
      <c r="BH2089" s="30"/>
      <c r="BI2089" s="30"/>
      <c r="BJ2089" s="30"/>
      <c r="BK2089" s="30"/>
      <c r="BL2089" s="43"/>
      <c r="BM2089" t="s">
        <v>100</v>
      </c>
    </row>
    <row r="2090" spans="1:65" x14ac:dyDescent="0.2">
      <c r="A2090" s="6"/>
      <c r="B2090" s="40" t="s">
        <v>106</v>
      </c>
      <c r="C2090" s="24" t="s">
        <v>75</v>
      </c>
      <c r="D2090" s="25"/>
      <c r="E2090" s="26"/>
      <c r="F2090" s="26"/>
      <c r="G2090" s="26"/>
      <c r="H2090" s="26"/>
      <c r="I2090" s="26"/>
      <c r="J2090" s="26"/>
      <c r="K2090" s="26"/>
      <c r="L2090" s="26"/>
      <c r="M2090" s="26"/>
      <c r="N2090" s="26"/>
      <c r="O2090" s="26"/>
      <c r="P2090" s="26"/>
      <c r="Q2090" s="26"/>
      <c r="R2090" s="26"/>
      <c r="S2090" s="26"/>
      <c r="T2090" s="26"/>
      <c r="U2090" s="26"/>
      <c r="V2090" s="26"/>
      <c r="W2090" s="26"/>
      <c r="X2090" s="26"/>
      <c r="Y2090" s="26"/>
      <c r="Z2090" s="26"/>
      <c r="AA2090" s="26"/>
      <c r="AB2090" s="26"/>
      <c r="AC2090" s="26"/>
      <c r="AD2090" s="26"/>
      <c r="AE2090" s="26"/>
      <c r="AF2090" s="26"/>
      <c r="AG2090" s="26"/>
      <c r="AH2090" s="26"/>
      <c r="AI2090" s="26"/>
      <c r="AJ2090" s="26"/>
      <c r="AK2090" s="26"/>
      <c r="AL2090" s="26"/>
      <c r="AM2090" s="26"/>
      <c r="AN2090" s="26"/>
      <c r="AO2090" s="26"/>
      <c r="AP2090" s="26"/>
      <c r="AQ2090" s="26"/>
      <c r="AR2090" s="26"/>
      <c r="AS2090" s="26"/>
      <c r="AT2090" s="26"/>
      <c r="AU2090" s="26"/>
      <c r="AV2090" s="26"/>
      <c r="AW2090" s="26"/>
      <c r="AX2090" s="26"/>
      <c r="AY2090" s="26"/>
      <c r="AZ2090" s="26"/>
      <c r="BA2090" s="26"/>
      <c r="BB2090" s="26"/>
      <c r="BC2090" s="26"/>
      <c r="BD2090" s="26"/>
      <c r="BE2090" s="26"/>
      <c r="BF2090" s="26"/>
      <c r="BG2090" s="26"/>
      <c r="BH2090" s="26"/>
      <c r="BI2090" s="26"/>
      <c r="BJ2090" s="26"/>
      <c r="BK2090" s="26"/>
      <c r="BL2090" s="41"/>
      <c r="BM2090" t="s">
        <v>100</v>
      </c>
    </row>
    <row r="2091" spans="1:65" x14ac:dyDescent="0.2">
      <c r="A2091" s="6"/>
      <c r="B2091" s="40" t="s">
        <v>106</v>
      </c>
      <c r="C2091" s="24" t="s">
        <v>79</v>
      </c>
      <c r="D2091" s="25"/>
      <c r="E2091" s="26"/>
      <c r="F2091" s="26"/>
      <c r="G2091" s="26"/>
      <c r="H2091" s="26"/>
      <c r="I2091" s="26"/>
      <c r="J2091" s="26"/>
      <c r="K2091" s="26"/>
      <c r="L2091" s="26"/>
      <c r="M2091" s="26"/>
      <c r="N2091" s="26"/>
      <c r="O2091" s="26"/>
      <c r="P2091" s="26"/>
      <c r="Q2091" s="26"/>
      <c r="R2091" s="26"/>
      <c r="S2091" s="26"/>
      <c r="T2091" s="26"/>
      <c r="U2091" s="26"/>
      <c r="V2091" s="26"/>
      <c r="W2091" s="26"/>
      <c r="X2091" s="26"/>
      <c r="Y2091" s="26"/>
      <c r="Z2091" s="26"/>
      <c r="AA2091" s="26"/>
      <c r="AB2091" s="26"/>
      <c r="AC2091" s="26"/>
      <c r="AD2091" s="26"/>
      <c r="AE2091" s="26"/>
      <c r="AF2091" s="26"/>
      <c r="AG2091" s="26"/>
      <c r="AH2091" s="26"/>
      <c r="AI2091" s="26"/>
      <c r="AJ2091" s="26"/>
      <c r="AK2091" s="26"/>
      <c r="AL2091" s="26"/>
      <c r="AM2091" s="26"/>
      <c r="AN2091" s="26"/>
      <c r="AO2091" s="26"/>
      <c r="AP2091" s="26"/>
      <c r="AQ2091" s="26"/>
      <c r="AR2091" s="26"/>
      <c r="AS2091" s="26"/>
      <c r="AT2091" s="26"/>
      <c r="AU2091" s="26"/>
      <c r="AV2091" s="26"/>
      <c r="AW2091" s="26"/>
      <c r="AX2091" s="26"/>
      <c r="AY2091" s="26"/>
      <c r="AZ2091" s="26"/>
      <c r="BA2091" s="26"/>
      <c r="BB2091" s="26"/>
      <c r="BC2091" s="26"/>
      <c r="BD2091" s="26"/>
      <c r="BE2091" s="26"/>
      <c r="BF2091" s="26"/>
      <c r="BG2091" s="26"/>
      <c r="BH2091" s="26"/>
      <c r="BI2091" s="26"/>
      <c r="BJ2091" s="26"/>
      <c r="BK2091" s="26"/>
      <c r="BL2091" s="41"/>
      <c r="BM2091" t="s">
        <v>100</v>
      </c>
    </row>
    <row r="2092" spans="1:65" x14ac:dyDescent="0.2">
      <c r="A2092" s="6"/>
      <c r="B2092" s="40" t="s">
        <v>106</v>
      </c>
      <c r="C2092" s="24" t="s">
        <v>80</v>
      </c>
      <c r="D2092" s="25"/>
      <c r="E2092" s="26"/>
      <c r="F2092" s="26"/>
      <c r="G2092" s="26"/>
      <c r="H2092" s="26"/>
      <c r="I2092" s="26"/>
      <c r="J2092" s="26"/>
      <c r="K2092" s="26"/>
      <c r="L2092" s="26"/>
      <c r="M2092" s="26"/>
      <c r="N2092" s="26"/>
      <c r="O2092" s="26"/>
      <c r="P2092" s="26"/>
      <c r="Q2092" s="26"/>
      <c r="R2092" s="26"/>
      <c r="S2092" s="26"/>
      <c r="T2092" s="26"/>
      <c r="U2092" s="26"/>
      <c r="V2092" s="26"/>
      <c r="W2092" s="26"/>
      <c r="X2092" s="26"/>
      <c r="Y2092" s="26"/>
      <c r="Z2092" s="26"/>
      <c r="AA2092" s="26"/>
      <c r="AB2092" s="26"/>
      <c r="AC2092" s="26"/>
      <c r="AD2092" s="26"/>
      <c r="AE2092" s="26"/>
      <c r="AF2092" s="26"/>
      <c r="AG2092" s="26"/>
      <c r="AH2092" s="26"/>
      <c r="AI2092" s="26"/>
      <c r="AJ2092" s="26"/>
      <c r="AK2092" s="26"/>
      <c r="AL2092" s="26"/>
      <c r="AM2092" s="26"/>
      <c r="AN2092" s="26"/>
      <c r="AO2092" s="26"/>
      <c r="AP2092" s="26"/>
      <c r="AQ2092" s="26"/>
      <c r="AR2092" s="26"/>
      <c r="AS2092" s="26"/>
      <c r="AT2092" s="26"/>
      <c r="AU2092" s="26"/>
      <c r="AV2092" s="26"/>
      <c r="AW2092" s="26"/>
      <c r="AX2092" s="26"/>
      <c r="AY2092" s="26"/>
      <c r="AZ2092" s="26"/>
      <c r="BA2092" s="26"/>
      <c r="BB2092" s="26"/>
      <c r="BC2092" s="26"/>
      <c r="BD2092" s="26"/>
      <c r="BE2092" s="26"/>
      <c r="BF2092" s="26"/>
      <c r="BG2092" s="26"/>
      <c r="BH2092" s="26"/>
      <c r="BI2092" s="26"/>
      <c r="BJ2092" s="26"/>
      <c r="BK2092" s="26"/>
      <c r="BL2092" s="41"/>
      <c r="BM2092" t="s">
        <v>100</v>
      </c>
    </row>
    <row r="2093" spans="1:65" x14ac:dyDescent="0.2">
      <c r="A2093" s="6"/>
      <c r="B2093" s="40" t="s">
        <v>106</v>
      </c>
      <c r="C2093" s="24" t="s">
        <v>78</v>
      </c>
      <c r="D2093" s="25"/>
      <c r="E2093" s="26"/>
      <c r="F2093" s="26"/>
      <c r="G2093" s="26"/>
      <c r="H2093" s="26"/>
      <c r="I2093" s="26"/>
      <c r="J2093" s="26"/>
      <c r="K2093" s="26"/>
      <c r="L2093" s="26"/>
      <c r="M2093" s="26"/>
      <c r="N2093" s="26"/>
      <c r="O2093" s="26"/>
      <c r="P2093" s="26"/>
      <c r="Q2093" s="26"/>
      <c r="R2093" s="26"/>
      <c r="S2093" s="26"/>
      <c r="T2093" s="26"/>
      <c r="U2093" s="26"/>
      <c r="V2093" s="26"/>
      <c r="W2093" s="26"/>
      <c r="X2093" s="26"/>
      <c r="Y2093" s="26"/>
      <c r="Z2093" s="26"/>
      <c r="AA2093" s="26"/>
      <c r="AB2093" s="26"/>
      <c r="AC2093" s="26"/>
      <c r="AD2093" s="26"/>
      <c r="AE2093" s="26"/>
      <c r="AF2093" s="26"/>
      <c r="AG2093" s="26"/>
      <c r="AH2093" s="26"/>
      <c r="AI2093" s="26"/>
      <c r="AJ2093" s="26"/>
      <c r="AK2093" s="26"/>
      <c r="AL2093" s="26"/>
      <c r="AM2093" s="26"/>
      <c r="AN2093" s="26"/>
      <c r="AO2093" s="26"/>
      <c r="AP2093" s="26"/>
      <c r="AQ2093" s="26"/>
      <c r="AR2093" s="26"/>
      <c r="AS2093" s="26"/>
      <c r="AT2093" s="26"/>
      <c r="AU2093" s="26"/>
      <c r="AV2093" s="26"/>
      <c r="AW2093" s="26"/>
      <c r="AX2093" s="26"/>
      <c r="AY2093" s="26"/>
      <c r="AZ2093" s="26"/>
      <c r="BA2093" s="26"/>
      <c r="BB2093" s="26"/>
      <c r="BC2093" s="26"/>
      <c r="BD2093" s="26"/>
      <c r="BE2093" s="26"/>
      <c r="BF2093" s="26"/>
      <c r="BG2093" s="26"/>
      <c r="BH2093" s="26"/>
      <c r="BI2093" s="26"/>
      <c r="BJ2093" s="26"/>
      <c r="BK2093" s="26"/>
      <c r="BL2093" s="41"/>
      <c r="BM2093" t="s">
        <v>100</v>
      </c>
    </row>
    <row r="2094" spans="1:65" x14ac:dyDescent="0.2">
      <c r="A2094" s="6"/>
      <c r="B2094" s="40" t="s">
        <v>106</v>
      </c>
      <c r="C2094" s="31" t="s">
        <v>43</v>
      </c>
      <c r="D2094" s="27">
        <v>735</v>
      </c>
      <c r="E2094" s="28">
        <v>0</v>
      </c>
      <c r="F2094" s="28">
        <v>0</v>
      </c>
      <c r="G2094" s="28">
        <v>0</v>
      </c>
      <c r="H2094" s="28">
        <v>0</v>
      </c>
      <c r="I2094" s="28">
        <v>0</v>
      </c>
      <c r="J2094" s="28">
        <v>0</v>
      </c>
      <c r="K2094" s="28">
        <v>0</v>
      </c>
      <c r="L2094" s="28">
        <v>916</v>
      </c>
      <c r="M2094" s="28">
        <v>916</v>
      </c>
      <c r="N2094" s="28">
        <v>916</v>
      </c>
      <c r="O2094" s="28">
        <v>916</v>
      </c>
      <c r="P2094" s="28">
        <v>916</v>
      </c>
      <c r="Q2094" s="28">
        <v>916</v>
      </c>
      <c r="R2094" s="28">
        <v>916</v>
      </c>
      <c r="S2094" s="28">
        <v>916</v>
      </c>
      <c r="T2094" s="28">
        <v>916</v>
      </c>
      <c r="U2094" s="28">
        <v>916</v>
      </c>
      <c r="V2094" s="28">
        <v>916</v>
      </c>
      <c r="W2094" s="28">
        <v>916</v>
      </c>
      <c r="X2094" s="28">
        <v>916</v>
      </c>
      <c r="Y2094" s="28">
        <v>916</v>
      </c>
      <c r="Z2094" s="28">
        <v>916</v>
      </c>
      <c r="AA2094" s="28">
        <v>916</v>
      </c>
      <c r="AB2094" s="28">
        <v>916</v>
      </c>
      <c r="AC2094" s="28">
        <v>916</v>
      </c>
      <c r="AD2094" s="28">
        <v>916</v>
      </c>
      <c r="AE2094" s="28">
        <v>916</v>
      </c>
      <c r="AF2094" s="28">
        <v>916</v>
      </c>
      <c r="AG2094" s="28">
        <v>916</v>
      </c>
      <c r="AH2094" s="28">
        <v>916</v>
      </c>
      <c r="AI2094" s="28">
        <v>916</v>
      </c>
      <c r="AJ2094" s="28">
        <v>916</v>
      </c>
      <c r="AK2094" s="28">
        <v>916</v>
      </c>
      <c r="AL2094" s="28">
        <v>916</v>
      </c>
      <c r="AM2094" s="28">
        <v>916</v>
      </c>
      <c r="AN2094" s="28">
        <v>916</v>
      </c>
      <c r="AO2094" s="28">
        <v>916</v>
      </c>
      <c r="AP2094" s="28">
        <v>916</v>
      </c>
      <c r="AQ2094" s="28">
        <v>916</v>
      </c>
      <c r="AR2094" s="28">
        <v>916</v>
      </c>
      <c r="AS2094" s="28">
        <v>916</v>
      </c>
      <c r="AT2094" s="28">
        <v>916</v>
      </c>
      <c r="AU2094" s="28">
        <v>916</v>
      </c>
      <c r="AV2094" s="28">
        <v>916</v>
      </c>
      <c r="AW2094" s="28">
        <v>916</v>
      </c>
      <c r="AX2094" s="28">
        <v>916</v>
      </c>
      <c r="AY2094" s="28">
        <v>916</v>
      </c>
      <c r="AZ2094" s="28">
        <v>916</v>
      </c>
      <c r="BA2094" s="28">
        <v>916</v>
      </c>
      <c r="BB2094" s="28">
        <v>916</v>
      </c>
      <c r="BC2094" s="28">
        <v>916</v>
      </c>
      <c r="BD2094" s="28">
        <v>916</v>
      </c>
      <c r="BE2094" s="28">
        <v>916</v>
      </c>
      <c r="BF2094" s="28">
        <v>916</v>
      </c>
      <c r="BG2094" s="28">
        <v>916</v>
      </c>
      <c r="BH2094" s="28">
        <v>916</v>
      </c>
      <c r="BI2094" s="28">
        <v>916</v>
      </c>
      <c r="BJ2094" s="28">
        <v>916</v>
      </c>
      <c r="BK2094" s="28">
        <v>916</v>
      </c>
      <c r="BL2094" s="42">
        <v>916</v>
      </c>
      <c r="BM2094" t="s">
        <v>100</v>
      </c>
    </row>
    <row r="2095" spans="1:65" x14ac:dyDescent="0.2">
      <c r="A2095" s="6"/>
      <c r="B2095" s="40" t="s">
        <v>106</v>
      </c>
      <c r="C2095" s="24" t="s">
        <v>74</v>
      </c>
      <c r="D2095" s="35">
        <v>735</v>
      </c>
      <c r="E2095" s="29">
        <v>0</v>
      </c>
      <c r="F2095" s="29">
        <v>0</v>
      </c>
      <c r="G2095" s="29">
        <v>0</v>
      </c>
      <c r="H2095" s="29">
        <v>0</v>
      </c>
      <c r="I2095" s="29">
        <v>0</v>
      </c>
      <c r="J2095" s="29">
        <v>0</v>
      </c>
      <c r="K2095" s="29">
        <v>0</v>
      </c>
      <c r="L2095" s="29">
        <v>916</v>
      </c>
      <c r="M2095" s="29">
        <v>916</v>
      </c>
      <c r="N2095" s="29">
        <v>916</v>
      </c>
      <c r="O2095" s="29">
        <v>916</v>
      </c>
      <c r="P2095" s="29">
        <v>916</v>
      </c>
      <c r="Q2095" s="29">
        <v>916</v>
      </c>
      <c r="R2095" s="29">
        <v>916</v>
      </c>
      <c r="S2095" s="29">
        <v>916</v>
      </c>
      <c r="T2095" s="29">
        <v>916</v>
      </c>
      <c r="U2095" s="29">
        <v>916</v>
      </c>
      <c r="V2095" s="29">
        <v>916</v>
      </c>
      <c r="W2095" s="29">
        <v>916</v>
      </c>
      <c r="X2095" s="26">
        <v>0</v>
      </c>
      <c r="Y2095" s="26">
        <v>916</v>
      </c>
      <c r="Z2095" s="26">
        <v>916</v>
      </c>
      <c r="AA2095" s="26">
        <v>916</v>
      </c>
      <c r="AB2095" s="26">
        <v>916</v>
      </c>
      <c r="AC2095" s="26">
        <v>916</v>
      </c>
      <c r="AD2095" s="26">
        <v>916</v>
      </c>
      <c r="AE2095" s="26">
        <v>916</v>
      </c>
      <c r="AF2095" s="26">
        <v>916</v>
      </c>
      <c r="AG2095" s="26">
        <v>916</v>
      </c>
      <c r="AH2095" s="26">
        <v>916</v>
      </c>
      <c r="AI2095" s="26"/>
      <c r="AJ2095" s="26"/>
      <c r="AK2095" s="26"/>
      <c r="AL2095" s="26"/>
      <c r="AM2095" s="26"/>
      <c r="AN2095" s="26"/>
      <c r="AO2095" s="26"/>
      <c r="AP2095" s="26"/>
      <c r="AQ2095" s="26"/>
      <c r="AR2095" s="26"/>
      <c r="AS2095" s="26"/>
      <c r="AT2095" s="26"/>
      <c r="AU2095" s="26"/>
      <c r="AV2095" s="26"/>
      <c r="AW2095" s="26"/>
      <c r="AX2095" s="26"/>
      <c r="AY2095" s="26"/>
      <c r="AZ2095" s="26"/>
      <c r="BA2095" s="26"/>
      <c r="BB2095" s="26"/>
      <c r="BC2095" s="26"/>
      <c r="BD2095" s="26"/>
      <c r="BE2095" s="26"/>
      <c r="BF2095" s="26"/>
      <c r="BG2095" s="26"/>
      <c r="BH2095" s="26"/>
      <c r="BI2095" s="26"/>
      <c r="BJ2095" s="26"/>
      <c r="BK2095" s="26"/>
      <c r="BL2095" s="41"/>
      <c r="BM2095" t="s">
        <v>100</v>
      </c>
    </row>
    <row r="2096" spans="1:65" x14ac:dyDescent="0.2">
      <c r="A2096" s="6"/>
      <c r="B2096" s="40" t="s">
        <v>106</v>
      </c>
      <c r="C2096" s="24" t="s">
        <v>83</v>
      </c>
      <c r="D2096" s="25"/>
      <c r="E2096" s="26"/>
      <c r="F2096" s="26"/>
      <c r="G2096" s="26"/>
      <c r="H2096" s="26"/>
      <c r="I2096" s="26"/>
      <c r="J2096" s="26"/>
      <c r="K2096" s="26"/>
      <c r="L2096" s="26"/>
      <c r="M2096" s="26"/>
      <c r="N2096" s="26"/>
      <c r="O2096" s="26"/>
      <c r="P2096" s="26"/>
      <c r="Q2096" s="26"/>
      <c r="R2096" s="26"/>
      <c r="S2096" s="26"/>
      <c r="T2096" s="26"/>
      <c r="U2096" s="26"/>
      <c r="V2096" s="26"/>
      <c r="W2096" s="44"/>
      <c r="X2096" s="44">
        <v>0</v>
      </c>
      <c r="Y2096" s="44">
        <v>0</v>
      </c>
      <c r="Z2096" s="44">
        <v>0</v>
      </c>
      <c r="AA2096" s="44">
        <v>0</v>
      </c>
      <c r="AB2096" s="44">
        <v>0</v>
      </c>
      <c r="AC2096" s="44">
        <v>0</v>
      </c>
      <c r="AD2096" s="44">
        <v>0</v>
      </c>
      <c r="AE2096" s="44">
        <v>0</v>
      </c>
      <c r="AF2096" s="44">
        <v>0</v>
      </c>
      <c r="AG2096" s="44">
        <v>0</v>
      </c>
      <c r="AH2096" s="44">
        <v>0</v>
      </c>
      <c r="AI2096" s="30"/>
      <c r="AJ2096" s="30"/>
      <c r="AK2096" s="30"/>
      <c r="AL2096" s="30"/>
      <c r="AM2096" s="30"/>
      <c r="AN2096" s="30"/>
      <c r="AO2096" s="30"/>
      <c r="AP2096" s="30"/>
      <c r="AQ2096" s="30"/>
      <c r="AR2096" s="30"/>
      <c r="AS2096" s="30"/>
      <c r="AT2096" s="30"/>
      <c r="AU2096" s="30"/>
      <c r="AV2096" s="30"/>
      <c r="AW2096" s="30"/>
      <c r="AX2096" s="30"/>
      <c r="AY2096" s="30"/>
      <c r="AZ2096" s="30"/>
      <c r="BA2096" s="30"/>
      <c r="BB2096" s="30"/>
      <c r="BC2096" s="30"/>
      <c r="BD2096" s="30"/>
      <c r="BE2096" s="30"/>
      <c r="BF2096" s="30"/>
      <c r="BG2096" s="30"/>
      <c r="BH2096" s="30"/>
      <c r="BI2096" s="30"/>
      <c r="BJ2096" s="30"/>
      <c r="BK2096" s="30"/>
      <c r="BL2096" s="43"/>
      <c r="BM2096" t="s">
        <v>100</v>
      </c>
    </row>
    <row r="2097" spans="1:65" x14ac:dyDescent="0.2">
      <c r="A2097" s="6"/>
      <c r="B2097" s="40" t="s">
        <v>106</v>
      </c>
      <c r="C2097" s="24" t="s">
        <v>75</v>
      </c>
      <c r="D2097" s="25"/>
      <c r="E2097" s="26"/>
      <c r="F2097" s="26"/>
      <c r="G2097" s="26"/>
      <c r="H2097" s="26"/>
      <c r="I2097" s="26"/>
      <c r="J2097" s="26"/>
      <c r="K2097" s="26"/>
      <c r="L2097" s="26"/>
      <c r="M2097" s="26"/>
      <c r="N2097" s="26"/>
      <c r="O2097" s="26"/>
      <c r="P2097" s="26"/>
      <c r="Q2097" s="26"/>
      <c r="R2097" s="26"/>
      <c r="S2097" s="26"/>
      <c r="T2097" s="26"/>
      <c r="U2097" s="26"/>
      <c r="V2097" s="26"/>
      <c r="W2097" s="26"/>
      <c r="X2097" s="26"/>
      <c r="Y2097" s="26"/>
      <c r="Z2097" s="26"/>
      <c r="AA2097" s="26"/>
      <c r="AB2097" s="26"/>
      <c r="AC2097" s="26"/>
      <c r="AD2097" s="26"/>
      <c r="AE2097" s="26"/>
      <c r="AF2097" s="26"/>
      <c r="AG2097" s="26"/>
      <c r="AH2097" s="26"/>
      <c r="AI2097" s="26"/>
      <c r="AJ2097" s="26"/>
      <c r="AK2097" s="26"/>
      <c r="AL2097" s="26"/>
      <c r="AM2097" s="26"/>
      <c r="AN2097" s="26"/>
      <c r="AO2097" s="26"/>
      <c r="AP2097" s="26"/>
      <c r="AQ2097" s="26"/>
      <c r="AR2097" s="26"/>
      <c r="AS2097" s="26"/>
      <c r="AT2097" s="26"/>
      <c r="AU2097" s="26"/>
      <c r="AV2097" s="26"/>
      <c r="AW2097" s="26"/>
      <c r="AX2097" s="26"/>
      <c r="AY2097" s="26"/>
      <c r="AZ2097" s="26"/>
      <c r="BA2097" s="26"/>
      <c r="BB2097" s="26"/>
      <c r="BC2097" s="26"/>
      <c r="BD2097" s="26"/>
      <c r="BE2097" s="26"/>
      <c r="BF2097" s="26"/>
      <c r="BG2097" s="26"/>
      <c r="BH2097" s="26"/>
      <c r="BI2097" s="26"/>
      <c r="BJ2097" s="26"/>
      <c r="BK2097" s="26"/>
      <c r="BL2097" s="41"/>
      <c r="BM2097" t="s">
        <v>100</v>
      </c>
    </row>
    <row r="2098" spans="1:65" x14ac:dyDescent="0.2">
      <c r="A2098" s="6"/>
      <c r="B2098" s="40" t="s">
        <v>106</v>
      </c>
      <c r="C2098" s="24" t="s">
        <v>79</v>
      </c>
      <c r="D2098" s="25"/>
      <c r="E2098" s="26"/>
      <c r="F2098" s="26"/>
      <c r="G2098" s="26"/>
      <c r="H2098" s="26"/>
      <c r="I2098" s="26"/>
      <c r="J2098" s="26"/>
      <c r="K2098" s="26"/>
      <c r="L2098" s="26"/>
      <c r="M2098" s="26"/>
      <c r="N2098" s="26"/>
      <c r="O2098" s="26"/>
      <c r="P2098" s="26"/>
      <c r="Q2098" s="26"/>
      <c r="R2098" s="26"/>
      <c r="S2098" s="26"/>
      <c r="T2098" s="26"/>
      <c r="U2098" s="26"/>
      <c r="V2098" s="26"/>
      <c r="W2098" s="26"/>
      <c r="X2098" s="26"/>
      <c r="Y2098" s="26"/>
      <c r="Z2098" s="26"/>
      <c r="AA2098" s="26"/>
      <c r="AB2098" s="26"/>
      <c r="AC2098" s="26"/>
      <c r="AD2098" s="26"/>
      <c r="AE2098" s="26"/>
      <c r="AF2098" s="26"/>
      <c r="AG2098" s="26"/>
      <c r="AH2098" s="26"/>
      <c r="AI2098" s="26"/>
      <c r="AJ2098" s="26"/>
      <c r="AK2098" s="26"/>
      <c r="AL2098" s="26"/>
      <c r="AM2098" s="26"/>
      <c r="AN2098" s="26"/>
      <c r="AO2098" s="26"/>
      <c r="AP2098" s="26"/>
      <c r="AQ2098" s="26"/>
      <c r="AR2098" s="26"/>
      <c r="AS2098" s="26"/>
      <c r="AT2098" s="26"/>
      <c r="AU2098" s="26"/>
      <c r="AV2098" s="26"/>
      <c r="AW2098" s="26"/>
      <c r="AX2098" s="26"/>
      <c r="AY2098" s="26"/>
      <c r="AZ2098" s="26"/>
      <c r="BA2098" s="26"/>
      <c r="BB2098" s="26"/>
      <c r="BC2098" s="26"/>
      <c r="BD2098" s="26"/>
      <c r="BE2098" s="26"/>
      <c r="BF2098" s="26"/>
      <c r="BG2098" s="26"/>
      <c r="BH2098" s="26"/>
      <c r="BI2098" s="26"/>
      <c r="BJ2098" s="26"/>
      <c r="BK2098" s="26"/>
      <c r="BL2098" s="41"/>
      <c r="BM2098" t="s">
        <v>100</v>
      </c>
    </row>
    <row r="2099" spans="1:65" x14ac:dyDescent="0.2">
      <c r="A2099" s="6"/>
      <c r="B2099" s="40" t="s">
        <v>106</v>
      </c>
      <c r="C2099" s="24" t="s">
        <v>80</v>
      </c>
      <c r="D2099" s="25"/>
      <c r="E2099" s="26"/>
      <c r="F2099" s="26"/>
      <c r="G2099" s="26"/>
      <c r="H2099" s="26"/>
      <c r="I2099" s="26"/>
      <c r="J2099" s="26"/>
      <c r="K2099" s="26"/>
      <c r="L2099" s="26"/>
      <c r="M2099" s="26"/>
      <c r="N2099" s="26"/>
      <c r="O2099" s="26"/>
      <c r="P2099" s="26"/>
      <c r="Q2099" s="26"/>
      <c r="R2099" s="26"/>
      <c r="S2099" s="26"/>
      <c r="T2099" s="26"/>
      <c r="U2099" s="26"/>
      <c r="V2099" s="26"/>
      <c r="W2099" s="26"/>
      <c r="X2099" s="26"/>
      <c r="Y2099" s="26"/>
      <c r="Z2099" s="26"/>
      <c r="AA2099" s="26"/>
      <c r="AB2099" s="26"/>
      <c r="AC2099" s="26"/>
      <c r="AD2099" s="26"/>
      <c r="AE2099" s="26"/>
      <c r="AF2099" s="26"/>
      <c r="AG2099" s="26"/>
      <c r="AH2099" s="26"/>
      <c r="AI2099" s="26"/>
      <c r="AJ2099" s="26"/>
      <c r="AK2099" s="26"/>
      <c r="AL2099" s="26"/>
      <c r="AM2099" s="26"/>
      <c r="AN2099" s="26"/>
      <c r="AO2099" s="26"/>
      <c r="AP2099" s="26"/>
      <c r="AQ2099" s="26"/>
      <c r="AR2099" s="26"/>
      <c r="AS2099" s="26"/>
      <c r="AT2099" s="26"/>
      <c r="AU2099" s="26"/>
      <c r="AV2099" s="26"/>
      <c r="AW2099" s="26"/>
      <c r="AX2099" s="26"/>
      <c r="AY2099" s="26"/>
      <c r="AZ2099" s="26"/>
      <c r="BA2099" s="26"/>
      <c r="BB2099" s="26"/>
      <c r="BC2099" s="26"/>
      <c r="BD2099" s="26"/>
      <c r="BE2099" s="26"/>
      <c r="BF2099" s="26"/>
      <c r="BG2099" s="26"/>
      <c r="BH2099" s="26"/>
      <c r="BI2099" s="26"/>
      <c r="BJ2099" s="26"/>
      <c r="BK2099" s="26"/>
      <c r="BL2099" s="41"/>
      <c r="BM2099" t="s">
        <v>100</v>
      </c>
    </row>
    <row r="2100" spans="1:65" x14ac:dyDescent="0.2">
      <c r="A2100" s="6"/>
      <c r="B2100" s="40" t="s">
        <v>106</v>
      </c>
      <c r="C2100" s="24" t="s">
        <v>78</v>
      </c>
      <c r="D2100" s="25"/>
      <c r="E2100" s="26"/>
      <c r="F2100" s="26"/>
      <c r="G2100" s="26"/>
      <c r="H2100" s="26"/>
      <c r="I2100" s="26"/>
      <c r="J2100" s="26"/>
      <c r="K2100" s="26"/>
      <c r="L2100" s="26"/>
      <c r="M2100" s="26"/>
      <c r="N2100" s="26"/>
      <c r="O2100" s="26"/>
      <c r="P2100" s="26"/>
      <c r="Q2100" s="26"/>
      <c r="R2100" s="26"/>
      <c r="S2100" s="26"/>
      <c r="T2100" s="26"/>
      <c r="U2100" s="26"/>
      <c r="V2100" s="26"/>
      <c r="W2100" s="26"/>
      <c r="X2100" s="26"/>
      <c r="Y2100" s="26"/>
      <c r="Z2100" s="26"/>
      <c r="AA2100" s="26"/>
      <c r="AB2100" s="26"/>
      <c r="AC2100" s="26"/>
      <c r="AD2100" s="26"/>
      <c r="AE2100" s="26"/>
      <c r="AF2100" s="26"/>
      <c r="AG2100" s="26"/>
      <c r="AH2100" s="26"/>
      <c r="AI2100" s="26"/>
      <c r="AJ2100" s="26"/>
      <c r="AK2100" s="26"/>
      <c r="AL2100" s="26"/>
      <c r="AM2100" s="26"/>
      <c r="AN2100" s="26"/>
      <c r="AO2100" s="26"/>
      <c r="AP2100" s="26"/>
      <c r="AQ2100" s="26"/>
      <c r="AR2100" s="26"/>
      <c r="AS2100" s="26"/>
      <c r="AT2100" s="26"/>
      <c r="AU2100" s="26"/>
      <c r="AV2100" s="26"/>
      <c r="AW2100" s="26"/>
      <c r="AX2100" s="26"/>
      <c r="AY2100" s="26"/>
      <c r="AZ2100" s="26"/>
      <c r="BA2100" s="26"/>
      <c r="BB2100" s="26"/>
      <c r="BC2100" s="26"/>
      <c r="BD2100" s="26"/>
      <c r="BE2100" s="26"/>
      <c r="BF2100" s="26"/>
      <c r="BG2100" s="26"/>
      <c r="BH2100" s="26"/>
      <c r="BI2100" s="26"/>
      <c r="BJ2100" s="26"/>
      <c r="BK2100" s="26"/>
      <c r="BL2100" s="41"/>
      <c r="BM2100" t="s">
        <v>100</v>
      </c>
    </row>
    <row r="2101" spans="1:65" x14ac:dyDescent="0.2">
      <c r="A2101" s="6"/>
      <c r="B2101" s="40" t="s">
        <v>106</v>
      </c>
      <c r="C2101" s="31" t="s">
        <v>46</v>
      </c>
      <c r="D2101" s="27">
        <v>0</v>
      </c>
      <c r="E2101" s="28">
        <v>6</v>
      </c>
      <c r="F2101" s="28">
        <v>46</v>
      </c>
      <c r="G2101" s="28">
        <v>49</v>
      </c>
      <c r="H2101" s="28">
        <v>49</v>
      </c>
      <c r="I2101" s="28">
        <v>49</v>
      </c>
      <c r="J2101" s="28">
        <v>113</v>
      </c>
      <c r="K2101" s="28">
        <v>140</v>
      </c>
      <c r="L2101" s="28">
        <v>154</v>
      </c>
      <c r="M2101" s="28">
        <v>167</v>
      </c>
      <c r="N2101" s="28">
        <v>180.5</v>
      </c>
      <c r="O2101" s="28">
        <v>194.5</v>
      </c>
      <c r="P2101" s="28">
        <v>212.5</v>
      </c>
      <c r="Q2101" s="28">
        <v>213.5</v>
      </c>
      <c r="R2101" s="28">
        <v>236.5</v>
      </c>
      <c r="S2101" s="28">
        <v>241.5</v>
      </c>
      <c r="T2101" s="28">
        <v>252.5</v>
      </c>
      <c r="U2101" s="28">
        <v>246</v>
      </c>
      <c r="V2101" s="28">
        <v>243</v>
      </c>
      <c r="W2101" s="28">
        <v>243</v>
      </c>
      <c r="X2101" s="28">
        <v>281.5</v>
      </c>
      <c r="Y2101" s="28">
        <v>320</v>
      </c>
      <c r="Z2101" s="28">
        <v>350</v>
      </c>
      <c r="AA2101" s="28">
        <v>360</v>
      </c>
      <c r="AB2101" s="28">
        <v>370</v>
      </c>
      <c r="AC2101" s="28">
        <v>380</v>
      </c>
      <c r="AD2101" s="28">
        <v>390</v>
      </c>
      <c r="AE2101" s="28">
        <v>400</v>
      </c>
      <c r="AF2101" s="28">
        <v>400</v>
      </c>
      <c r="AG2101" s="28">
        <v>400</v>
      </c>
      <c r="AH2101" s="28">
        <v>400</v>
      </c>
      <c r="AI2101" s="28">
        <v>400</v>
      </c>
      <c r="AJ2101" s="28">
        <v>400</v>
      </c>
      <c r="AK2101" s="28">
        <v>400</v>
      </c>
      <c r="AL2101" s="28">
        <v>400</v>
      </c>
      <c r="AM2101" s="28">
        <v>400</v>
      </c>
      <c r="AN2101" s="28">
        <v>400</v>
      </c>
      <c r="AO2101" s="28">
        <v>400</v>
      </c>
      <c r="AP2101" s="28">
        <v>400</v>
      </c>
      <c r="AQ2101" s="28">
        <v>400</v>
      </c>
      <c r="AR2101" s="28">
        <v>400</v>
      </c>
      <c r="AS2101" s="28">
        <v>400</v>
      </c>
      <c r="AT2101" s="28">
        <v>400</v>
      </c>
      <c r="AU2101" s="28">
        <v>400</v>
      </c>
      <c r="AV2101" s="28">
        <v>400</v>
      </c>
      <c r="AW2101" s="28">
        <v>400</v>
      </c>
      <c r="AX2101" s="28">
        <v>400</v>
      </c>
      <c r="AY2101" s="28">
        <v>400</v>
      </c>
      <c r="AZ2101" s="28">
        <v>400</v>
      </c>
      <c r="BA2101" s="28">
        <v>400</v>
      </c>
      <c r="BB2101" s="28">
        <v>400</v>
      </c>
      <c r="BC2101" s="28">
        <v>400</v>
      </c>
      <c r="BD2101" s="28">
        <v>400</v>
      </c>
      <c r="BE2101" s="28">
        <v>400</v>
      </c>
      <c r="BF2101" s="28">
        <v>400</v>
      </c>
      <c r="BG2101" s="28">
        <v>400</v>
      </c>
      <c r="BH2101" s="28">
        <v>400</v>
      </c>
      <c r="BI2101" s="28">
        <v>400</v>
      </c>
      <c r="BJ2101" s="28">
        <v>400</v>
      </c>
      <c r="BK2101" s="28">
        <v>400</v>
      </c>
      <c r="BL2101" s="42">
        <v>400</v>
      </c>
      <c r="BM2101" t="s">
        <v>100</v>
      </c>
    </row>
    <row r="2102" spans="1:65" x14ac:dyDescent="0.2">
      <c r="A2102" s="6"/>
      <c r="B2102" s="40" t="s">
        <v>106</v>
      </c>
      <c r="C2102" s="24" t="s">
        <v>74</v>
      </c>
      <c r="D2102" s="35">
        <v>0</v>
      </c>
      <c r="E2102" s="29">
        <v>6</v>
      </c>
      <c r="F2102" s="29">
        <v>46</v>
      </c>
      <c r="G2102" s="29">
        <v>49</v>
      </c>
      <c r="H2102" s="29">
        <v>49</v>
      </c>
      <c r="I2102" s="29">
        <v>49</v>
      </c>
      <c r="J2102" s="29">
        <v>113</v>
      </c>
      <c r="K2102" s="29">
        <v>140</v>
      </c>
      <c r="L2102" s="29">
        <v>154</v>
      </c>
      <c r="M2102" s="29">
        <v>167</v>
      </c>
      <c r="N2102" s="29">
        <v>180.5</v>
      </c>
      <c r="O2102" s="29">
        <v>194.5</v>
      </c>
      <c r="P2102" s="29">
        <v>212.5</v>
      </c>
      <c r="Q2102" s="29">
        <v>213.5</v>
      </c>
      <c r="R2102" s="29">
        <v>236.5</v>
      </c>
      <c r="S2102" s="29">
        <v>241.5</v>
      </c>
      <c r="T2102" s="29">
        <v>252.5</v>
      </c>
      <c r="U2102" s="29">
        <v>246</v>
      </c>
      <c r="V2102" s="29">
        <v>243</v>
      </c>
      <c r="W2102" s="29">
        <v>243</v>
      </c>
      <c r="X2102" s="26">
        <v>0</v>
      </c>
      <c r="Y2102" s="26">
        <v>0</v>
      </c>
      <c r="Z2102" s="26">
        <v>0</v>
      </c>
      <c r="AA2102" s="26">
        <v>0</v>
      </c>
      <c r="AB2102" s="26">
        <v>0</v>
      </c>
      <c r="AC2102" s="26">
        <v>0</v>
      </c>
      <c r="AD2102" s="26">
        <v>0</v>
      </c>
      <c r="AE2102" s="26">
        <v>0</v>
      </c>
      <c r="AF2102" s="26">
        <v>0</v>
      </c>
      <c r="AG2102" s="26">
        <v>0</v>
      </c>
      <c r="AH2102" s="26">
        <v>0</v>
      </c>
      <c r="AI2102" s="26"/>
      <c r="AJ2102" s="26"/>
      <c r="AK2102" s="26"/>
      <c r="AL2102" s="26"/>
      <c r="AM2102" s="26"/>
      <c r="AN2102" s="26"/>
      <c r="AO2102" s="26"/>
      <c r="AP2102" s="26"/>
      <c r="AQ2102" s="26"/>
      <c r="AR2102" s="26"/>
      <c r="AS2102" s="26"/>
      <c r="AT2102" s="26"/>
      <c r="AU2102" s="26"/>
      <c r="AV2102" s="26"/>
      <c r="AW2102" s="26"/>
      <c r="AX2102" s="26"/>
      <c r="AY2102" s="26"/>
      <c r="AZ2102" s="26"/>
      <c r="BA2102" s="26"/>
      <c r="BB2102" s="26"/>
      <c r="BC2102" s="26"/>
      <c r="BD2102" s="26"/>
      <c r="BE2102" s="26"/>
      <c r="BF2102" s="26"/>
      <c r="BG2102" s="26"/>
      <c r="BH2102" s="26"/>
      <c r="BI2102" s="26"/>
      <c r="BJ2102" s="26"/>
      <c r="BK2102" s="26"/>
      <c r="BL2102" s="41"/>
      <c r="BM2102" t="s">
        <v>100</v>
      </c>
    </row>
    <row r="2103" spans="1:65" x14ac:dyDescent="0.2">
      <c r="A2103" s="6"/>
      <c r="B2103" s="40" t="s">
        <v>106</v>
      </c>
      <c r="C2103" s="24" t="s">
        <v>83</v>
      </c>
      <c r="D2103" s="25"/>
      <c r="E2103" s="26"/>
      <c r="F2103" s="26"/>
      <c r="G2103" s="26"/>
      <c r="H2103" s="26"/>
      <c r="I2103" s="26"/>
      <c r="J2103" s="26"/>
      <c r="K2103" s="26"/>
      <c r="L2103" s="26"/>
      <c r="M2103" s="26"/>
      <c r="N2103" s="26"/>
      <c r="O2103" s="26"/>
      <c r="P2103" s="26"/>
      <c r="Q2103" s="26"/>
      <c r="R2103" s="26"/>
      <c r="S2103" s="26"/>
      <c r="T2103" s="26"/>
      <c r="U2103" s="26"/>
      <c r="V2103" s="26"/>
      <c r="W2103" s="44"/>
      <c r="X2103" s="44"/>
      <c r="Y2103" s="44"/>
      <c r="Z2103" s="44"/>
      <c r="AA2103" s="44"/>
      <c r="AB2103" s="44"/>
      <c r="AC2103" s="44"/>
      <c r="AD2103" s="44"/>
      <c r="AE2103" s="44"/>
      <c r="AF2103" s="44"/>
      <c r="AG2103" s="44"/>
      <c r="AH2103" s="44"/>
      <c r="AI2103" s="30"/>
      <c r="AJ2103" s="30"/>
      <c r="AK2103" s="30"/>
      <c r="AL2103" s="30"/>
      <c r="AM2103" s="30"/>
      <c r="AN2103" s="30"/>
      <c r="AO2103" s="30"/>
      <c r="AP2103" s="30"/>
      <c r="AQ2103" s="30"/>
      <c r="AR2103" s="30"/>
      <c r="AS2103" s="30"/>
      <c r="AT2103" s="30"/>
      <c r="AU2103" s="30"/>
      <c r="AV2103" s="30"/>
      <c r="AW2103" s="30"/>
      <c r="AX2103" s="30"/>
      <c r="AY2103" s="30"/>
      <c r="AZ2103" s="30"/>
      <c r="BA2103" s="30"/>
      <c r="BB2103" s="30"/>
      <c r="BC2103" s="30"/>
      <c r="BD2103" s="30"/>
      <c r="BE2103" s="30"/>
      <c r="BF2103" s="30"/>
      <c r="BG2103" s="30"/>
      <c r="BH2103" s="30"/>
      <c r="BI2103" s="30"/>
      <c r="BJ2103" s="30"/>
      <c r="BK2103" s="30"/>
      <c r="BL2103" s="43"/>
      <c r="BM2103" t="s">
        <v>100</v>
      </c>
    </row>
    <row r="2104" spans="1:65" x14ac:dyDescent="0.2">
      <c r="A2104" s="6"/>
      <c r="B2104" s="40" t="s">
        <v>106</v>
      </c>
      <c r="C2104" s="24" t="s">
        <v>75</v>
      </c>
      <c r="D2104" s="25"/>
      <c r="E2104" s="26"/>
      <c r="F2104" s="26"/>
      <c r="G2104" s="26"/>
      <c r="H2104" s="26"/>
      <c r="I2104" s="26"/>
      <c r="J2104" s="26"/>
      <c r="K2104" s="26"/>
      <c r="L2104" s="26"/>
      <c r="M2104" s="26"/>
      <c r="N2104" s="26"/>
      <c r="O2104" s="26"/>
      <c r="P2104" s="26"/>
      <c r="Q2104" s="26"/>
      <c r="R2104" s="26"/>
      <c r="S2104" s="26"/>
      <c r="T2104" s="26"/>
      <c r="U2104" s="26"/>
      <c r="V2104" s="26"/>
      <c r="W2104" s="26"/>
      <c r="X2104" s="26"/>
      <c r="Y2104" s="26"/>
      <c r="Z2104" s="26"/>
      <c r="AA2104" s="26"/>
      <c r="AB2104" s="26"/>
      <c r="AC2104" s="26"/>
      <c r="AD2104" s="26"/>
      <c r="AE2104" s="26"/>
      <c r="AF2104" s="26"/>
      <c r="AG2104" s="26"/>
      <c r="AH2104" s="26"/>
      <c r="AI2104" s="26"/>
      <c r="AJ2104" s="26"/>
      <c r="AK2104" s="26"/>
      <c r="AL2104" s="26"/>
      <c r="AM2104" s="26"/>
      <c r="AN2104" s="26"/>
      <c r="AO2104" s="26"/>
      <c r="AP2104" s="26"/>
      <c r="AQ2104" s="26"/>
      <c r="AR2104" s="26"/>
      <c r="AS2104" s="26"/>
      <c r="AT2104" s="26"/>
      <c r="AU2104" s="26"/>
      <c r="AV2104" s="26"/>
      <c r="AW2104" s="26"/>
      <c r="AX2104" s="26"/>
      <c r="AY2104" s="26"/>
      <c r="AZ2104" s="26"/>
      <c r="BA2104" s="26"/>
      <c r="BB2104" s="26"/>
      <c r="BC2104" s="26"/>
      <c r="BD2104" s="26"/>
      <c r="BE2104" s="26"/>
      <c r="BF2104" s="26"/>
      <c r="BG2104" s="26"/>
      <c r="BH2104" s="26"/>
      <c r="BI2104" s="26"/>
      <c r="BJ2104" s="26"/>
      <c r="BK2104" s="26"/>
      <c r="BL2104" s="41"/>
      <c r="BM2104" t="s">
        <v>100</v>
      </c>
    </row>
    <row r="2105" spans="1:65" x14ac:dyDescent="0.2">
      <c r="A2105" s="6"/>
      <c r="B2105" s="40" t="s">
        <v>106</v>
      </c>
      <c r="C2105" s="24" t="s">
        <v>79</v>
      </c>
      <c r="D2105" s="25"/>
      <c r="E2105" s="26"/>
      <c r="F2105" s="26"/>
      <c r="G2105" s="26"/>
      <c r="H2105" s="26"/>
      <c r="I2105" s="26"/>
      <c r="J2105" s="26"/>
      <c r="K2105" s="26"/>
      <c r="L2105" s="26"/>
      <c r="M2105" s="26"/>
      <c r="N2105" s="26"/>
      <c r="O2105" s="26"/>
      <c r="P2105" s="26"/>
      <c r="Q2105" s="26"/>
      <c r="R2105" s="26"/>
      <c r="S2105" s="26"/>
      <c r="T2105" s="26"/>
      <c r="U2105" s="26"/>
      <c r="V2105" s="26"/>
      <c r="W2105" s="26"/>
      <c r="X2105" s="26"/>
      <c r="Y2105" s="26"/>
      <c r="Z2105" s="26"/>
      <c r="AA2105" s="26"/>
      <c r="AB2105" s="26"/>
      <c r="AC2105" s="26"/>
      <c r="AD2105" s="26"/>
      <c r="AE2105" s="26"/>
      <c r="AF2105" s="26"/>
      <c r="AG2105" s="26"/>
      <c r="AH2105" s="26"/>
      <c r="AI2105" s="26"/>
      <c r="AJ2105" s="26"/>
      <c r="AK2105" s="26"/>
      <c r="AL2105" s="26"/>
      <c r="AM2105" s="26"/>
      <c r="AN2105" s="26"/>
      <c r="AO2105" s="26"/>
      <c r="AP2105" s="26"/>
      <c r="AQ2105" s="26"/>
      <c r="AR2105" s="26"/>
      <c r="AS2105" s="26"/>
      <c r="AT2105" s="26"/>
      <c r="AU2105" s="26"/>
      <c r="AV2105" s="26"/>
      <c r="AW2105" s="26"/>
      <c r="AX2105" s="26"/>
      <c r="AY2105" s="26"/>
      <c r="AZ2105" s="26"/>
      <c r="BA2105" s="26"/>
      <c r="BB2105" s="26"/>
      <c r="BC2105" s="26"/>
      <c r="BD2105" s="26"/>
      <c r="BE2105" s="26"/>
      <c r="BF2105" s="26"/>
      <c r="BG2105" s="26"/>
      <c r="BH2105" s="26"/>
      <c r="BI2105" s="26"/>
      <c r="BJ2105" s="26"/>
      <c r="BK2105" s="26"/>
      <c r="BL2105" s="41"/>
      <c r="BM2105" t="s">
        <v>100</v>
      </c>
    </row>
    <row r="2106" spans="1:65" x14ac:dyDescent="0.2">
      <c r="A2106" s="6"/>
      <c r="B2106" s="40" t="s">
        <v>106</v>
      </c>
      <c r="C2106" s="24" t="s">
        <v>80</v>
      </c>
      <c r="D2106" s="25"/>
      <c r="E2106" s="26"/>
      <c r="F2106" s="26"/>
      <c r="G2106" s="26"/>
      <c r="H2106" s="26"/>
      <c r="I2106" s="26"/>
      <c r="J2106" s="26"/>
      <c r="K2106" s="26"/>
      <c r="L2106" s="26"/>
      <c r="M2106" s="26"/>
      <c r="N2106" s="26"/>
      <c r="O2106" s="26"/>
      <c r="P2106" s="26"/>
      <c r="Q2106" s="26"/>
      <c r="R2106" s="26"/>
      <c r="S2106" s="26"/>
      <c r="T2106" s="26"/>
      <c r="U2106" s="26"/>
      <c r="V2106" s="26"/>
      <c r="W2106" s="26"/>
      <c r="X2106" s="26"/>
      <c r="Y2106" s="26"/>
      <c r="Z2106" s="26"/>
      <c r="AA2106" s="26"/>
      <c r="AB2106" s="26"/>
      <c r="AC2106" s="26"/>
      <c r="AD2106" s="26"/>
      <c r="AE2106" s="26"/>
      <c r="AF2106" s="26"/>
      <c r="AG2106" s="26"/>
      <c r="AH2106" s="26"/>
      <c r="AI2106" s="26"/>
      <c r="AJ2106" s="26"/>
      <c r="AK2106" s="26"/>
      <c r="AL2106" s="26"/>
      <c r="AM2106" s="26"/>
      <c r="AN2106" s="26"/>
      <c r="AO2106" s="26"/>
      <c r="AP2106" s="26"/>
      <c r="AQ2106" s="26"/>
      <c r="AR2106" s="26"/>
      <c r="AS2106" s="26"/>
      <c r="AT2106" s="26"/>
      <c r="AU2106" s="26"/>
      <c r="AV2106" s="26"/>
      <c r="AW2106" s="26"/>
      <c r="AX2106" s="26"/>
      <c r="AY2106" s="26"/>
      <c r="AZ2106" s="26"/>
      <c r="BA2106" s="26"/>
      <c r="BB2106" s="26"/>
      <c r="BC2106" s="26"/>
      <c r="BD2106" s="26"/>
      <c r="BE2106" s="26"/>
      <c r="BF2106" s="26"/>
      <c r="BG2106" s="26"/>
      <c r="BH2106" s="26"/>
      <c r="BI2106" s="26"/>
      <c r="BJ2106" s="26"/>
      <c r="BK2106" s="26"/>
      <c r="BL2106" s="41"/>
      <c r="BM2106" t="s">
        <v>100</v>
      </c>
    </row>
    <row r="2107" spans="1:65" x14ac:dyDescent="0.2">
      <c r="A2107" s="6"/>
      <c r="B2107" s="40" t="s">
        <v>106</v>
      </c>
      <c r="C2107" s="24" t="s">
        <v>78</v>
      </c>
      <c r="D2107" s="25"/>
      <c r="E2107" s="26"/>
      <c r="F2107" s="26"/>
      <c r="G2107" s="26"/>
      <c r="H2107" s="26"/>
      <c r="I2107" s="26"/>
      <c r="J2107" s="26"/>
      <c r="K2107" s="26"/>
      <c r="L2107" s="26"/>
      <c r="M2107" s="26"/>
      <c r="N2107" s="26"/>
      <c r="O2107" s="26"/>
      <c r="P2107" s="26"/>
      <c r="Q2107" s="26"/>
      <c r="R2107" s="26"/>
      <c r="S2107" s="26"/>
      <c r="T2107" s="26"/>
      <c r="U2107" s="26"/>
      <c r="V2107" s="26"/>
      <c r="W2107" s="26"/>
      <c r="X2107" s="26"/>
      <c r="Y2107" s="26"/>
      <c r="Z2107" s="26"/>
      <c r="AA2107" s="26"/>
      <c r="AB2107" s="26"/>
      <c r="AC2107" s="26"/>
      <c r="AD2107" s="26"/>
      <c r="AE2107" s="26"/>
      <c r="AF2107" s="26"/>
      <c r="AG2107" s="26"/>
      <c r="AH2107" s="26"/>
      <c r="AI2107" s="26"/>
      <c r="AJ2107" s="26"/>
      <c r="AK2107" s="26"/>
      <c r="AL2107" s="26"/>
      <c r="AM2107" s="26"/>
      <c r="AN2107" s="26"/>
      <c r="AO2107" s="26"/>
      <c r="AP2107" s="26"/>
      <c r="AQ2107" s="26"/>
      <c r="AR2107" s="26"/>
      <c r="AS2107" s="26"/>
      <c r="AT2107" s="26"/>
      <c r="AU2107" s="26"/>
      <c r="AV2107" s="26"/>
      <c r="AW2107" s="26"/>
      <c r="AX2107" s="26"/>
      <c r="AY2107" s="26"/>
      <c r="AZ2107" s="26"/>
      <c r="BA2107" s="26"/>
      <c r="BB2107" s="26"/>
      <c r="BC2107" s="26"/>
      <c r="BD2107" s="26"/>
      <c r="BE2107" s="26"/>
      <c r="BF2107" s="26"/>
      <c r="BG2107" s="26"/>
      <c r="BH2107" s="26"/>
      <c r="BI2107" s="26"/>
      <c r="BJ2107" s="26"/>
      <c r="BK2107" s="26"/>
      <c r="BL2107" s="41"/>
      <c r="BM2107" t="s">
        <v>100</v>
      </c>
    </row>
    <row r="2108" spans="1:65" x14ac:dyDescent="0.2">
      <c r="A2108" s="6"/>
      <c r="B2108" s="40" t="s">
        <v>106</v>
      </c>
      <c r="C2108" s="31" t="s">
        <v>5</v>
      </c>
      <c r="D2108" s="27">
        <v>0</v>
      </c>
      <c r="E2108" s="28">
        <v>5</v>
      </c>
      <c r="F2108" s="28">
        <v>44</v>
      </c>
      <c r="G2108" s="28">
        <v>47</v>
      </c>
      <c r="H2108" s="28">
        <v>47</v>
      </c>
      <c r="I2108" s="28">
        <v>47</v>
      </c>
      <c r="J2108" s="28">
        <v>111</v>
      </c>
      <c r="K2108" s="28">
        <v>137</v>
      </c>
      <c r="L2108" s="28">
        <v>150</v>
      </c>
      <c r="M2108" s="28">
        <v>163</v>
      </c>
      <c r="N2108" s="28">
        <v>171.5</v>
      </c>
      <c r="O2108" s="28">
        <v>173.5</v>
      </c>
      <c r="P2108" s="28">
        <v>171.5</v>
      </c>
      <c r="Q2108" s="28">
        <v>178.5</v>
      </c>
      <c r="R2108" s="28">
        <v>158.5</v>
      </c>
      <c r="S2108" s="28">
        <v>150.5</v>
      </c>
      <c r="T2108" s="28">
        <v>159.5</v>
      </c>
      <c r="U2108" s="28">
        <v>155</v>
      </c>
      <c r="V2108" s="28">
        <v>154</v>
      </c>
      <c r="W2108" s="28">
        <v>154</v>
      </c>
      <c r="X2108" s="28">
        <v>172</v>
      </c>
      <c r="Y2108" s="28">
        <v>190</v>
      </c>
      <c r="Z2108" s="28">
        <v>200</v>
      </c>
      <c r="AA2108" s="28">
        <v>200</v>
      </c>
      <c r="AB2108" s="28">
        <v>200</v>
      </c>
      <c r="AC2108" s="28">
        <v>200</v>
      </c>
      <c r="AD2108" s="28">
        <v>200</v>
      </c>
      <c r="AE2108" s="28">
        <v>200</v>
      </c>
      <c r="AF2108" s="28">
        <v>200</v>
      </c>
      <c r="AG2108" s="28">
        <v>200</v>
      </c>
      <c r="AH2108" s="28">
        <v>200</v>
      </c>
      <c r="AI2108" s="28">
        <v>200</v>
      </c>
      <c r="AJ2108" s="28">
        <v>200</v>
      </c>
      <c r="AK2108" s="28">
        <v>200</v>
      </c>
      <c r="AL2108" s="28">
        <v>200</v>
      </c>
      <c r="AM2108" s="28">
        <v>200</v>
      </c>
      <c r="AN2108" s="28">
        <v>200</v>
      </c>
      <c r="AO2108" s="28">
        <v>200</v>
      </c>
      <c r="AP2108" s="28">
        <v>200</v>
      </c>
      <c r="AQ2108" s="28">
        <v>200</v>
      </c>
      <c r="AR2108" s="28">
        <v>200</v>
      </c>
      <c r="AS2108" s="28">
        <v>200</v>
      </c>
      <c r="AT2108" s="28">
        <v>200</v>
      </c>
      <c r="AU2108" s="28">
        <v>200</v>
      </c>
      <c r="AV2108" s="28">
        <v>200</v>
      </c>
      <c r="AW2108" s="28">
        <v>200</v>
      </c>
      <c r="AX2108" s="28">
        <v>200</v>
      </c>
      <c r="AY2108" s="28">
        <v>200</v>
      </c>
      <c r="AZ2108" s="28">
        <v>200</v>
      </c>
      <c r="BA2108" s="28">
        <v>200</v>
      </c>
      <c r="BB2108" s="28">
        <v>200</v>
      </c>
      <c r="BC2108" s="28">
        <v>200</v>
      </c>
      <c r="BD2108" s="28">
        <v>200</v>
      </c>
      <c r="BE2108" s="28">
        <v>200</v>
      </c>
      <c r="BF2108" s="28">
        <v>200</v>
      </c>
      <c r="BG2108" s="28">
        <v>200</v>
      </c>
      <c r="BH2108" s="28">
        <v>200</v>
      </c>
      <c r="BI2108" s="28">
        <v>200</v>
      </c>
      <c r="BJ2108" s="28">
        <v>200</v>
      </c>
      <c r="BK2108" s="28">
        <v>200</v>
      </c>
      <c r="BL2108" s="42">
        <v>200</v>
      </c>
      <c r="BM2108" t="s">
        <v>100</v>
      </c>
    </row>
    <row r="2109" spans="1:65" x14ac:dyDescent="0.2">
      <c r="A2109" s="6"/>
      <c r="B2109" s="40" t="s">
        <v>106</v>
      </c>
      <c r="C2109" s="24" t="s">
        <v>74</v>
      </c>
      <c r="D2109" s="35">
        <v>0</v>
      </c>
      <c r="E2109" s="29">
        <v>5</v>
      </c>
      <c r="F2109" s="29">
        <v>44</v>
      </c>
      <c r="G2109" s="29">
        <v>47</v>
      </c>
      <c r="H2109" s="29">
        <v>47</v>
      </c>
      <c r="I2109" s="29">
        <v>47</v>
      </c>
      <c r="J2109" s="29">
        <v>111</v>
      </c>
      <c r="K2109" s="29">
        <v>137</v>
      </c>
      <c r="L2109" s="29">
        <v>150</v>
      </c>
      <c r="M2109" s="29">
        <v>163</v>
      </c>
      <c r="N2109" s="29">
        <v>171.5</v>
      </c>
      <c r="O2109" s="29">
        <v>173.5</v>
      </c>
      <c r="P2109" s="29">
        <v>171.5</v>
      </c>
      <c r="Q2109" s="29">
        <v>178.5</v>
      </c>
      <c r="R2109" s="29">
        <v>158.5</v>
      </c>
      <c r="S2109" s="29">
        <v>150.5</v>
      </c>
      <c r="T2109" s="29">
        <v>159.5</v>
      </c>
      <c r="U2109" s="29">
        <v>155</v>
      </c>
      <c r="V2109" s="29">
        <v>154</v>
      </c>
      <c r="W2109" s="29">
        <v>154</v>
      </c>
      <c r="X2109" s="26">
        <v>0</v>
      </c>
      <c r="Y2109" s="26">
        <v>190</v>
      </c>
      <c r="Z2109" s="26">
        <v>200</v>
      </c>
      <c r="AA2109" s="26">
        <v>200</v>
      </c>
      <c r="AB2109" s="26">
        <v>200</v>
      </c>
      <c r="AC2109" s="26">
        <v>200</v>
      </c>
      <c r="AD2109" s="26">
        <v>200</v>
      </c>
      <c r="AE2109" s="26">
        <v>200</v>
      </c>
      <c r="AF2109" s="26">
        <v>200</v>
      </c>
      <c r="AG2109" s="26">
        <v>200</v>
      </c>
      <c r="AH2109" s="26">
        <v>200</v>
      </c>
      <c r="AI2109" s="26"/>
      <c r="AJ2109" s="26"/>
      <c r="AK2109" s="26"/>
      <c r="AL2109" s="26"/>
      <c r="AM2109" s="26"/>
      <c r="AN2109" s="26"/>
      <c r="AO2109" s="26"/>
      <c r="AP2109" s="26"/>
      <c r="AQ2109" s="26"/>
      <c r="AR2109" s="26"/>
      <c r="AS2109" s="26"/>
      <c r="AT2109" s="26"/>
      <c r="AU2109" s="26"/>
      <c r="AV2109" s="26"/>
      <c r="AW2109" s="26"/>
      <c r="AX2109" s="26"/>
      <c r="AY2109" s="26"/>
      <c r="AZ2109" s="26"/>
      <c r="BA2109" s="26"/>
      <c r="BB2109" s="26"/>
      <c r="BC2109" s="26"/>
      <c r="BD2109" s="26"/>
      <c r="BE2109" s="26"/>
      <c r="BF2109" s="26"/>
      <c r="BG2109" s="26"/>
      <c r="BH2109" s="26"/>
      <c r="BI2109" s="26"/>
      <c r="BJ2109" s="26"/>
      <c r="BK2109" s="26"/>
      <c r="BL2109" s="41"/>
      <c r="BM2109" t="s">
        <v>100</v>
      </c>
    </row>
    <row r="2110" spans="1:65" x14ac:dyDescent="0.2">
      <c r="A2110" s="6"/>
      <c r="B2110" s="40" t="s">
        <v>106</v>
      </c>
      <c r="C2110" s="24" t="s">
        <v>83</v>
      </c>
      <c r="D2110" s="25"/>
      <c r="E2110" s="26"/>
      <c r="F2110" s="26"/>
      <c r="G2110" s="26"/>
      <c r="H2110" s="26"/>
      <c r="I2110" s="26"/>
      <c r="J2110" s="26"/>
      <c r="K2110" s="26"/>
      <c r="L2110" s="26"/>
      <c r="M2110" s="26"/>
      <c r="N2110" s="26"/>
      <c r="O2110" s="26"/>
      <c r="P2110" s="26"/>
      <c r="Q2110" s="26"/>
      <c r="R2110" s="26"/>
      <c r="S2110" s="26"/>
      <c r="T2110" s="26"/>
      <c r="U2110" s="26"/>
      <c r="V2110" s="26"/>
      <c r="W2110" s="44"/>
      <c r="X2110" s="44">
        <v>18</v>
      </c>
      <c r="Y2110" s="44">
        <v>18</v>
      </c>
      <c r="Z2110" s="44">
        <v>10</v>
      </c>
      <c r="AA2110" s="44">
        <v>0</v>
      </c>
      <c r="AB2110" s="44">
        <v>0</v>
      </c>
      <c r="AC2110" s="44">
        <v>0</v>
      </c>
      <c r="AD2110" s="44">
        <v>0</v>
      </c>
      <c r="AE2110" s="44">
        <v>0</v>
      </c>
      <c r="AF2110" s="44">
        <v>0</v>
      </c>
      <c r="AG2110" s="44">
        <v>0</v>
      </c>
      <c r="AH2110" s="44">
        <v>0</v>
      </c>
      <c r="AI2110" s="30"/>
      <c r="AJ2110" s="30"/>
      <c r="AK2110" s="30"/>
      <c r="AL2110" s="30"/>
      <c r="AM2110" s="30"/>
      <c r="AN2110" s="30"/>
      <c r="AO2110" s="30"/>
      <c r="AP2110" s="30"/>
      <c r="AQ2110" s="30"/>
      <c r="AR2110" s="30"/>
      <c r="AS2110" s="30"/>
      <c r="AT2110" s="30"/>
      <c r="AU2110" s="30"/>
      <c r="AV2110" s="30"/>
      <c r="AW2110" s="30"/>
      <c r="AX2110" s="30"/>
      <c r="AY2110" s="30"/>
      <c r="AZ2110" s="30"/>
      <c r="BA2110" s="30"/>
      <c r="BB2110" s="30"/>
      <c r="BC2110" s="30"/>
      <c r="BD2110" s="30"/>
      <c r="BE2110" s="30"/>
      <c r="BF2110" s="30"/>
      <c r="BG2110" s="30"/>
      <c r="BH2110" s="30"/>
      <c r="BI2110" s="30"/>
      <c r="BJ2110" s="30"/>
      <c r="BK2110" s="30"/>
      <c r="BL2110" s="43"/>
      <c r="BM2110" t="s">
        <v>100</v>
      </c>
    </row>
    <row r="2111" spans="1:65" x14ac:dyDescent="0.2">
      <c r="A2111" s="6"/>
      <c r="B2111" s="40" t="s">
        <v>106</v>
      </c>
      <c r="C2111" s="24" t="s">
        <v>75</v>
      </c>
      <c r="D2111" s="25"/>
      <c r="E2111" s="26"/>
      <c r="F2111" s="26"/>
      <c r="G2111" s="26"/>
      <c r="H2111" s="26"/>
      <c r="I2111" s="26"/>
      <c r="J2111" s="26"/>
      <c r="K2111" s="26"/>
      <c r="L2111" s="26"/>
      <c r="M2111" s="26"/>
      <c r="N2111" s="26"/>
      <c r="O2111" s="26"/>
      <c r="P2111" s="26"/>
      <c r="Q2111" s="26"/>
      <c r="R2111" s="26"/>
      <c r="S2111" s="26"/>
      <c r="T2111" s="26"/>
      <c r="U2111" s="26"/>
      <c r="V2111" s="26"/>
      <c r="W2111" s="26"/>
      <c r="X2111" s="26"/>
      <c r="Y2111" s="26"/>
      <c r="Z2111" s="26"/>
      <c r="AA2111" s="26"/>
      <c r="AB2111" s="26"/>
      <c r="AC2111" s="26"/>
      <c r="AD2111" s="26"/>
      <c r="AE2111" s="26"/>
      <c r="AF2111" s="26"/>
      <c r="AG2111" s="26"/>
      <c r="AH2111" s="26"/>
      <c r="AI2111" s="26"/>
      <c r="AJ2111" s="26"/>
      <c r="AK2111" s="26"/>
      <c r="AL2111" s="26"/>
      <c r="AM2111" s="26"/>
      <c r="AN2111" s="26"/>
      <c r="AO2111" s="26"/>
      <c r="AP2111" s="26"/>
      <c r="AQ2111" s="26"/>
      <c r="AR2111" s="26"/>
      <c r="AS2111" s="26"/>
      <c r="AT2111" s="26"/>
      <c r="AU2111" s="26"/>
      <c r="AV2111" s="26"/>
      <c r="AW2111" s="26"/>
      <c r="AX2111" s="26"/>
      <c r="AY2111" s="26"/>
      <c r="AZ2111" s="26"/>
      <c r="BA2111" s="26"/>
      <c r="BB2111" s="26"/>
      <c r="BC2111" s="26"/>
      <c r="BD2111" s="26"/>
      <c r="BE2111" s="26"/>
      <c r="BF2111" s="26"/>
      <c r="BG2111" s="26"/>
      <c r="BH2111" s="26"/>
      <c r="BI2111" s="26"/>
      <c r="BJ2111" s="26"/>
      <c r="BK2111" s="26"/>
      <c r="BL2111" s="41"/>
      <c r="BM2111" t="s">
        <v>100</v>
      </c>
    </row>
    <row r="2112" spans="1:65" x14ac:dyDescent="0.2">
      <c r="A2112" s="6"/>
      <c r="B2112" s="40" t="s">
        <v>106</v>
      </c>
      <c r="C2112" s="24" t="s">
        <v>79</v>
      </c>
      <c r="D2112" s="25"/>
      <c r="E2112" s="26"/>
      <c r="F2112" s="26"/>
      <c r="G2112" s="26"/>
      <c r="H2112" s="26"/>
      <c r="I2112" s="26"/>
      <c r="J2112" s="26"/>
      <c r="K2112" s="26"/>
      <c r="L2112" s="26"/>
      <c r="M2112" s="26"/>
      <c r="N2112" s="26"/>
      <c r="O2112" s="26"/>
      <c r="P2112" s="26"/>
      <c r="Q2112" s="26"/>
      <c r="R2112" s="26"/>
      <c r="S2112" s="26"/>
      <c r="T2112" s="26"/>
      <c r="U2112" s="26"/>
      <c r="V2112" s="26"/>
      <c r="W2112" s="26"/>
      <c r="X2112" s="26"/>
      <c r="Y2112" s="26"/>
      <c r="Z2112" s="26"/>
      <c r="AA2112" s="26"/>
      <c r="AB2112" s="26"/>
      <c r="AC2112" s="26"/>
      <c r="AD2112" s="26"/>
      <c r="AE2112" s="26"/>
      <c r="AF2112" s="26"/>
      <c r="AG2112" s="26"/>
      <c r="AH2112" s="26"/>
      <c r="AI2112" s="26"/>
      <c r="AJ2112" s="26"/>
      <c r="AK2112" s="26"/>
      <c r="AL2112" s="26"/>
      <c r="AM2112" s="26"/>
      <c r="AN2112" s="26"/>
      <c r="AO2112" s="26"/>
      <c r="AP2112" s="26"/>
      <c r="AQ2112" s="26"/>
      <c r="AR2112" s="26"/>
      <c r="AS2112" s="26"/>
      <c r="AT2112" s="26"/>
      <c r="AU2112" s="26"/>
      <c r="AV2112" s="26"/>
      <c r="AW2112" s="26"/>
      <c r="AX2112" s="26"/>
      <c r="AY2112" s="26"/>
      <c r="AZ2112" s="26"/>
      <c r="BA2112" s="26"/>
      <c r="BB2112" s="26"/>
      <c r="BC2112" s="26"/>
      <c r="BD2112" s="26"/>
      <c r="BE2112" s="26"/>
      <c r="BF2112" s="26"/>
      <c r="BG2112" s="26"/>
      <c r="BH2112" s="26"/>
      <c r="BI2112" s="26"/>
      <c r="BJ2112" s="26"/>
      <c r="BK2112" s="26"/>
      <c r="BL2112" s="41"/>
      <c r="BM2112" t="s">
        <v>100</v>
      </c>
    </row>
    <row r="2113" spans="1:65" x14ac:dyDescent="0.2">
      <c r="A2113" s="6"/>
      <c r="B2113" s="40" t="s">
        <v>106</v>
      </c>
      <c r="C2113" s="24" t="s">
        <v>80</v>
      </c>
      <c r="D2113" s="25"/>
      <c r="E2113" s="26"/>
      <c r="F2113" s="26"/>
      <c r="G2113" s="26"/>
      <c r="H2113" s="26"/>
      <c r="I2113" s="26"/>
      <c r="J2113" s="26"/>
      <c r="K2113" s="26"/>
      <c r="L2113" s="26"/>
      <c r="M2113" s="26"/>
      <c r="N2113" s="26"/>
      <c r="O2113" s="26"/>
      <c r="P2113" s="26"/>
      <c r="Q2113" s="26"/>
      <c r="R2113" s="26"/>
      <c r="S2113" s="26"/>
      <c r="T2113" s="26"/>
      <c r="U2113" s="26"/>
      <c r="V2113" s="26"/>
      <c r="W2113" s="26"/>
      <c r="X2113" s="26"/>
      <c r="Y2113" s="26"/>
      <c r="Z2113" s="26"/>
      <c r="AA2113" s="26"/>
      <c r="AB2113" s="26"/>
      <c r="AC2113" s="26"/>
      <c r="AD2113" s="26"/>
      <c r="AE2113" s="26"/>
      <c r="AF2113" s="26"/>
      <c r="AG2113" s="26"/>
      <c r="AH2113" s="26"/>
      <c r="AI2113" s="26"/>
      <c r="AJ2113" s="26"/>
      <c r="AK2113" s="26"/>
      <c r="AL2113" s="26"/>
      <c r="AM2113" s="26"/>
      <c r="AN2113" s="26"/>
      <c r="AO2113" s="26"/>
      <c r="AP2113" s="26"/>
      <c r="AQ2113" s="26"/>
      <c r="AR2113" s="26"/>
      <c r="AS2113" s="26"/>
      <c r="AT2113" s="26"/>
      <c r="AU2113" s="26"/>
      <c r="AV2113" s="26"/>
      <c r="AW2113" s="26"/>
      <c r="AX2113" s="26"/>
      <c r="AY2113" s="26"/>
      <c r="AZ2113" s="26"/>
      <c r="BA2113" s="26"/>
      <c r="BB2113" s="26"/>
      <c r="BC2113" s="26"/>
      <c r="BD2113" s="26"/>
      <c r="BE2113" s="26"/>
      <c r="BF2113" s="26"/>
      <c r="BG2113" s="26"/>
      <c r="BH2113" s="26"/>
      <c r="BI2113" s="26"/>
      <c r="BJ2113" s="26"/>
      <c r="BK2113" s="26"/>
      <c r="BL2113" s="41"/>
      <c r="BM2113" t="s">
        <v>100</v>
      </c>
    </row>
    <row r="2114" spans="1:65" x14ac:dyDescent="0.2">
      <c r="A2114" s="6"/>
      <c r="B2114" s="40" t="s">
        <v>106</v>
      </c>
      <c r="C2114" s="24" t="s">
        <v>78</v>
      </c>
      <c r="D2114" s="25"/>
      <c r="E2114" s="26"/>
      <c r="F2114" s="26"/>
      <c r="G2114" s="26"/>
      <c r="H2114" s="26"/>
      <c r="I2114" s="26"/>
      <c r="J2114" s="26"/>
      <c r="K2114" s="26"/>
      <c r="L2114" s="26"/>
      <c r="M2114" s="26"/>
      <c r="N2114" s="26"/>
      <c r="O2114" s="26"/>
      <c r="P2114" s="26"/>
      <c r="Q2114" s="26"/>
      <c r="R2114" s="26"/>
      <c r="S2114" s="26"/>
      <c r="T2114" s="26"/>
      <c r="U2114" s="26"/>
      <c r="V2114" s="26"/>
      <c r="W2114" s="26"/>
      <c r="X2114" s="26"/>
      <c r="Y2114" s="26"/>
      <c r="Z2114" s="26"/>
      <c r="AA2114" s="26"/>
      <c r="AB2114" s="26"/>
      <c r="AC2114" s="26"/>
      <c r="AD2114" s="26"/>
      <c r="AE2114" s="26"/>
      <c r="AF2114" s="26"/>
      <c r="AG2114" s="26"/>
      <c r="AH2114" s="26"/>
      <c r="AI2114" s="26"/>
      <c r="AJ2114" s="26"/>
      <c r="AK2114" s="26"/>
      <c r="AL2114" s="26"/>
      <c r="AM2114" s="26"/>
      <c r="AN2114" s="26"/>
      <c r="AO2114" s="26"/>
      <c r="AP2114" s="26"/>
      <c r="AQ2114" s="26"/>
      <c r="AR2114" s="26"/>
      <c r="AS2114" s="26"/>
      <c r="AT2114" s="26"/>
      <c r="AU2114" s="26"/>
      <c r="AV2114" s="26"/>
      <c r="AW2114" s="26"/>
      <c r="AX2114" s="26"/>
      <c r="AY2114" s="26"/>
      <c r="AZ2114" s="26"/>
      <c r="BA2114" s="26"/>
      <c r="BB2114" s="26"/>
      <c r="BC2114" s="26"/>
      <c r="BD2114" s="26"/>
      <c r="BE2114" s="26"/>
      <c r="BF2114" s="26"/>
      <c r="BG2114" s="26"/>
      <c r="BH2114" s="26"/>
      <c r="BI2114" s="26"/>
      <c r="BJ2114" s="26"/>
      <c r="BK2114" s="26"/>
      <c r="BL2114" s="41"/>
      <c r="BM2114" t="s">
        <v>100</v>
      </c>
    </row>
    <row r="2115" spans="1:65" x14ac:dyDescent="0.2">
      <c r="A2115" s="6"/>
      <c r="B2115" s="40" t="s">
        <v>106</v>
      </c>
      <c r="C2115" s="31" t="s">
        <v>47</v>
      </c>
      <c r="D2115" s="27">
        <v>0</v>
      </c>
      <c r="E2115" s="28">
        <v>1</v>
      </c>
      <c r="F2115" s="28">
        <v>2</v>
      </c>
      <c r="G2115" s="28">
        <v>2</v>
      </c>
      <c r="H2115" s="28">
        <v>2</v>
      </c>
      <c r="I2115" s="28">
        <v>2</v>
      </c>
      <c r="J2115" s="28">
        <v>2</v>
      </c>
      <c r="K2115" s="28">
        <v>3</v>
      </c>
      <c r="L2115" s="28">
        <v>4</v>
      </c>
      <c r="M2115" s="28">
        <v>4</v>
      </c>
      <c r="N2115" s="28">
        <v>9</v>
      </c>
      <c r="O2115" s="28">
        <v>21</v>
      </c>
      <c r="P2115" s="28">
        <v>41</v>
      </c>
      <c r="Q2115" s="28">
        <v>35</v>
      </c>
      <c r="R2115" s="28">
        <v>78</v>
      </c>
      <c r="S2115" s="28">
        <v>91</v>
      </c>
      <c r="T2115" s="28">
        <v>93</v>
      </c>
      <c r="U2115" s="28">
        <v>91</v>
      </c>
      <c r="V2115" s="28">
        <v>89</v>
      </c>
      <c r="W2115" s="28">
        <v>89</v>
      </c>
      <c r="X2115" s="28">
        <v>109.5</v>
      </c>
      <c r="Y2115" s="28">
        <v>130</v>
      </c>
      <c r="Z2115" s="28">
        <v>150</v>
      </c>
      <c r="AA2115" s="28">
        <v>160</v>
      </c>
      <c r="AB2115" s="28">
        <v>170</v>
      </c>
      <c r="AC2115" s="28">
        <v>180</v>
      </c>
      <c r="AD2115" s="28">
        <v>190</v>
      </c>
      <c r="AE2115" s="28">
        <v>200</v>
      </c>
      <c r="AF2115" s="28">
        <v>200</v>
      </c>
      <c r="AG2115" s="28">
        <v>200</v>
      </c>
      <c r="AH2115" s="28">
        <v>200</v>
      </c>
      <c r="AI2115" s="28">
        <v>200</v>
      </c>
      <c r="AJ2115" s="28">
        <v>200</v>
      </c>
      <c r="AK2115" s="28">
        <v>200</v>
      </c>
      <c r="AL2115" s="28">
        <v>200</v>
      </c>
      <c r="AM2115" s="28">
        <v>200</v>
      </c>
      <c r="AN2115" s="28">
        <v>200</v>
      </c>
      <c r="AO2115" s="28">
        <v>200</v>
      </c>
      <c r="AP2115" s="28">
        <v>200</v>
      </c>
      <c r="AQ2115" s="28">
        <v>200</v>
      </c>
      <c r="AR2115" s="28">
        <v>200</v>
      </c>
      <c r="AS2115" s="28">
        <v>200</v>
      </c>
      <c r="AT2115" s="28">
        <v>200</v>
      </c>
      <c r="AU2115" s="28">
        <v>200</v>
      </c>
      <c r="AV2115" s="28">
        <v>200</v>
      </c>
      <c r="AW2115" s="28">
        <v>200</v>
      </c>
      <c r="AX2115" s="28">
        <v>200</v>
      </c>
      <c r="AY2115" s="28">
        <v>200</v>
      </c>
      <c r="AZ2115" s="28">
        <v>200</v>
      </c>
      <c r="BA2115" s="28">
        <v>200</v>
      </c>
      <c r="BB2115" s="28">
        <v>200</v>
      </c>
      <c r="BC2115" s="28">
        <v>200</v>
      </c>
      <c r="BD2115" s="28">
        <v>200</v>
      </c>
      <c r="BE2115" s="28">
        <v>200</v>
      </c>
      <c r="BF2115" s="28">
        <v>200</v>
      </c>
      <c r="BG2115" s="28">
        <v>200</v>
      </c>
      <c r="BH2115" s="28">
        <v>200</v>
      </c>
      <c r="BI2115" s="28">
        <v>200</v>
      </c>
      <c r="BJ2115" s="28">
        <v>200</v>
      </c>
      <c r="BK2115" s="28">
        <v>200</v>
      </c>
      <c r="BL2115" s="42">
        <v>200</v>
      </c>
      <c r="BM2115" t="s">
        <v>100</v>
      </c>
    </row>
    <row r="2116" spans="1:65" x14ac:dyDescent="0.2">
      <c r="A2116" s="6"/>
      <c r="B2116" s="40" t="s">
        <v>106</v>
      </c>
      <c r="C2116" s="24" t="s">
        <v>74</v>
      </c>
      <c r="D2116" s="35">
        <v>0</v>
      </c>
      <c r="E2116" s="29">
        <v>1</v>
      </c>
      <c r="F2116" s="29">
        <v>2</v>
      </c>
      <c r="G2116" s="29">
        <v>2</v>
      </c>
      <c r="H2116" s="29">
        <v>2</v>
      </c>
      <c r="I2116" s="29">
        <v>2</v>
      </c>
      <c r="J2116" s="29">
        <v>2</v>
      </c>
      <c r="K2116" s="29">
        <v>3</v>
      </c>
      <c r="L2116" s="29">
        <v>4</v>
      </c>
      <c r="M2116" s="29">
        <v>4</v>
      </c>
      <c r="N2116" s="29">
        <v>9</v>
      </c>
      <c r="O2116" s="29">
        <v>21</v>
      </c>
      <c r="P2116" s="29">
        <v>41</v>
      </c>
      <c r="Q2116" s="29">
        <v>35</v>
      </c>
      <c r="R2116" s="29">
        <v>78</v>
      </c>
      <c r="S2116" s="29">
        <v>91</v>
      </c>
      <c r="T2116" s="29">
        <v>93</v>
      </c>
      <c r="U2116" s="29">
        <v>91</v>
      </c>
      <c r="V2116" s="29">
        <v>89</v>
      </c>
      <c r="W2116" s="29">
        <v>89</v>
      </c>
      <c r="X2116" s="26">
        <v>0</v>
      </c>
      <c r="Y2116" s="26">
        <v>130</v>
      </c>
      <c r="Z2116" s="26">
        <v>150</v>
      </c>
      <c r="AA2116" s="26">
        <v>160</v>
      </c>
      <c r="AB2116" s="26">
        <v>170</v>
      </c>
      <c r="AC2116" s="26">
        <v>180</v>
      </c>
      <c r="AD2116" s="26">
        <v>190</v>
      </c>
      <c r="AE2116" s="26">
        <v>200</v>
      </c>
      <c r="AF2116" s="26">
        <v>200</v>
      </c>
      <c r="AG2116" s="26">
        <v>200</v>
      </c>
      <c r="AH2116" s="26">
        <v>200</v>
      </c>
      <c r="AI2116" s="26"/>
      <c r="AJ2116" s="26"/>
      <c r="AK2116" s="26"/>
      <c r="AL2116" s="26"/>
      <c r="AM2116" s="26"/>
      <c r="AN2116" s="26"/>
      <c r="AO2116" s="26"/>
      <c r="AP2116" s="26"/>
      <c r="AQ2116" s="26"/>
      <c r="AR2116" s="26"/>
      <c r="AS2116" s="26"/>
      <c r="AT2116" s="26"/>
      <c r="AU2116" s="26"/>
      <c r="AV2116" s="26"/>
      <c r="AW2116" s="26"/>
      <c r="AX2116" s="26"/>
      <c r="AY2116" s="26"/>
      <c r="AZ2116" s="26"/>
      <c r="BA2116" s="26"/>
      <c r="BB2116" s="26"/>
      <c r="BC2116" s="26"/>
      <c r="BD2116" s="26"/>
      <c r="BE2116" s="26"/>
      <c r="BF2116" s="26"/>
      <c r="BG2116" s="26"/>
      <c r="BH2116" s="26"/>
      <c r="BI2116" s="26"/>
      <c r="BJ2116" s="26"/>
      <c r="BK2116" s="26"/>
      <c r="BL2116" s="41"/>
      <c r="BM2116" t="s">
        <v>100</v>
      </c>
    </row>
    <row r="2117" spans="1:65" x14ac:dyDescent="0.2">
      <c r="A2117" s="6"/>
      <c r="B2117" s="40" t="s">
        <v>106</v>
      </c>
      <c r="C2117" s="24" t="s">
        <v>83</v>
      </c>
      <c r="D2117" s="25"/>
      <c r="E2117" s="26"/>
      <c r="F2117" s="26"/>
      <c r="G2117" s="26"/>
      <c r="H2117" s="26"/>
      <c r="I2117" s="26"/>
      <c r="J2117" s="26"/>
      <c r="K2117" s="26"/>
      <c r="L2117" s="26"/>
      <c r="M2117" s="26"/>
      <c r="N2117" s="26"/>
      <c r="O2117" s="26"/>
      <c r="P2117" s="26"/>
      <c r="Q2117" s="26"/>
      <c r="R2117" s="26"/>
      <c r="S2117" s="26"/>
      <c r="T2117" s="26"/>
      <c r="U2117" s="26"/>
      <c r="V2117" s="26"/>
      <c r="W2117" s="44"/>
      <c r="X2117" s="44">
        <v>20.5</v>
      </c>
      <c r="Y2117" s="44">
        <v>20.5</v>
      </c>
      <c r="Z2117" s="44">
        <v>20</v>
      </c>
      <c r="AA2117" s="44">
        <v>10</v>
      </c>
      <c r="AB2117" s="44">
        <v>10</v>
      </c>
      <c r="AC2117" s="44">
        <v>10</v>
      </c>
      <c r="AD2117" s="44">
        <v>10</v>
      </c>
      <c r="AE2117" s="44">
        <v>10</v>
      </c>
      <c r="AF2117" s="44">
        <v>0</v>
      </c>
      <c r="AG2117" s="44">
        <v>0</v>
      </c>
      <c r="AH2117" s="44">
        <v>0</v>
      </c>
      <c r="AI2117" s="30"/>
      <c r="AJ2117" s="30"/>
      <c r="AK2117" s="30"/>
      <c r="AL2117" s="30"/>
      <c r="AM2117" s="30"/>
      <c r="AN2117" s="30"/>
      <c r="AO2117" s="30"/>
      <c r="AP2117" s="30"/>
      <c r="AQ2117" s="30"/>
      <c r="AR2117" s="30"/>
      <c r="AS2117" s="30"/>
      <c r="AT2117" s="30"/>
      <c r="AU2117" s="30"/>
      <c r="AV2117" s="30"/>
      <c r="AW2117" s="30"/>
      <c r="AX2117" s="30"/>
      <c r="AY2117" s="30"/>
      <c r="AZ2117" s="30"/>
      <c r="BA2117" s="30"/>
      <c r="BB2117" s="30"/>
      <c r="BC2117" s="30"/>
      <c r="BD2117" s="30"/>
      <c r="BE2117" s="30"/>
      <c r="BF2117" s="30"/>
      <c r="BG2117" s="30"/>
      <c r="BH2117" s="30"/>
      <c r="BI2117" s="30"/>
      <c r="BJ2117" s="30"/>
      <c r="BK2117" s="30"/>
      <c r="BL2117" s="43"/>
      <c r="BM2117" t="s">
        <v>100</v>
      </c>
    </row>
    <row r="2118" spans="1:65" x14ac:dyDescent="0.2">
      <c r="A2118" s="6"/>
      <c r="B2118" s="40" t="s">
        <v>106</v>
      </c>
      <c r="C2118" s="24" t="s">
        <v>75</v>
      </c>
      <c r="D2118" s="25"/>
      <c r="E2118" s="26"/>
      <c r="F2118" s="26"/>
      <c r="G2118" s="26"/>
      <c r="H2118" s="26"/>
      <c r="I2118" s="26"/>
      <c r="J2118" s="26"/>
      <c r="K2118" s="26"/>
      <c r="L2118" s="26"/>
      <c r="M2118" s="26"/>
      <c r="N2118" s="26"/>
      <c r="O2118" s="26"/>
      <c r="P2118" s="26"/>
      <c r="Q2118" s="26"/>
      <c r="R2118" s="26"/>
      <c r="S2118" s="26"/>
      <c r="T2118" s="26"/>
      <c r="U2118" s="26"/>
      <c r="V2118" s="26"/>
      <c r="W2118" s="26"/>
      <c r="X2118" s="26"/>
      <c r="Y2118" s="26"/>
      <c r="Z2118" s="26"/>
      <c r="AA2118" s="26"/>
      <c r="AB2118" s="26"/>
      <c r="AC2118" s="26"/>
      <c r="AD2118" s="26"/>
      <c r="AE2118" s="26"/>
      <c r="AF2118" s="26"/>
      <c r="AG2118" s="26"/>
      <c r="AH2118" s="26"/>
      <c r="AI2118" s="26"/>
      <c r="AJ2118" s="26"/>
      <c r="AK2118" s="26"/>
      <c r="AL2118" s="26"/>
      <c r="AM2118" s="26"/>
      <c r="AN2118" s="26"/>
      <c r="AO2118" s="26"/>
      <c r="AP2118" s="26"/>
      <c r="AQ2118" s="26"/>
      <c r="AR2118" s="26"/>
      <c r="AS2118" s="26"/>
      <c r="AT2118" s="26"/>
      <c r="AU2118" s="26"/>
      <c r="AV2118" s="26"/>
      <c r="AW2118" s="26"/>
      <c r="AX2118" s="26"/>
      <c r="AY2118" s="26"/>
      <c r="AZ2118" s="26"/>
      <c r="BA2118" s="26"/>
      <c r="BB2118" s="26"/>
      <c r="BC2118" s="26"/>
      <c r="BD2118" s="26"/>
      <c r="BE2118" s="26"/>
      <c r="BF2118" s="26"/>
      <c r="BG2118" s="26"/>
      <c r="BH2118" s="26"/>
      <c r="BI2118" s="26"/>
      <c r="BJ2118" s="26"/>
      <c r="BK2118" s="26"/>
      <c r="BL2118" s="41"/>
      <c r="BM2118" t="s">
        <v>100</v>
      </c>
    </row>
    <row r="2119" spans="1:65" x14ac:dyDescent="0.2">
      <c r="A2119" s="6"/>
      <c r="B2119" s="40" t="s">
        <v>106</v>
      </c>
      <c r="C2119" s="24" t="s">
        <v>79</v>
      </c>
      <c r="D2119" s="25"/>
      <c r="E2119" s="26"/>
      <c r="F2119" s="26"/>
      <c r="G2119" s="26"/>
      <c r="H2119" s="26"/>
      <c r="I2119" s="26"/>
      <c r="J2119" s="26"/>
      <c r="K2119" s="26"/>
      <c r="L2119" s="26"/>
      <c r="M2119" s="26"/>
      <c r="N2119" s="26"/>
      <c r="O2119" s="26"/>
      <c r="P2119" s="26"/>
      <c r="Q2119" s="26"/>
      <c r="R2119" s="26"/>
      <c r="S2119" s="26"/>
      <c r="T2119" s="26"/>
      <c r="U2119" s="26"/>
      <c r="V2119" s="26"/>
      <c r="W2119" s="26"/>
      <c r="X2119" s="26"/>
      <c r="Y2119" s="26"/>
      <c r="Z2119" s="26"/>
      <c r="AA2119" s="26"/>
      <c r="AB2119" s="26"/>
      <c r="AC2119" s="26"/>
      <c r="AD2119" s="26"/>
      <c r="AE2119" s="26"/>
      <c r="AF2119" s="26"/>
      <c r="AG2119" s="26"/>
      <c r="AH2119" s="26"/>
      <c r="AI2119" s="26"/>
      <c r="AJ2119" s="26"/>
      <c r="AK2119" s="26"/>
      <c r="AL2119" s="26"/>
      <c r="AM2119" s="26"/>
      <c r="AN2119" s="26"/>
      <c r="AO2119" s="26"/>
      <c r="AP2119" s="26"/>
      <c r="AQ2119" s="26"/>
      <c r="AR2119" s="26"/>
      <c r="AS2119" s="26"/>
      <c r="AT2119" s="26"/>
      <c r="AU2119" s="26"/>
      <c r="AV2119" s="26"/>
      <c r="AW2119" s="26"/>
      <c r="AX2119" s="26"/>
      <c r="AY2119" s="26"/>
      <c r="AZ2119" s="26"/>
      <c r="BA2119" s="26"/>
      <c r="BB2119" s="26"/>
      <c r="BC2119" s="26"/>
      <c r="BD2119" s="26"/>
      <c r="BE2119" s="26"/>
      <c r="BF2119" s="26"/>
      <c r="BG2119" s="26"/>
      <c r="BH2119" s="26"/>
      <c r="BI2119" s="26"/>
      <c r="BJ2119" s="26"/>
      <c r="BK2119" s="26"/>
      <c r="BL2119" s="41"/>
      <c r="BM2119" t="s">
        <v>100</v>
      </c>
    </row>
    <row r="2120" spans="1:65" x14ac:dyDescent="0.2">
      <c r="A2120" s="6"/>
      <c r="B2120" s="40" t="s">
        <v>106</v>
      </c>
      <c r="C2120" s="24" t="s">
        <v>80</v>
      </c>
      <c r="D2120" s="25"/>
      <c r="E2120" s="26"/>
      <c r="F2120" s="26"/>
      <c r="G2120" s="26"/>
      <c r="H2120" s="26"/>
      <c r="I2120" s="26"/>
      <c r="J2120" s="26"/>
      <c r="K2120" s="26"/>
      <c r="L2120" s="26"/>
      <c r="M2120" s="26"/>
      <c r="N2120" s="26"/>
      <c r="O2120" s="26"/>
      <c r="P2120" s="26"/>
      <c r="Q2120" s="26"/>
      <c r="R2120" s="26"/>
      <c r="S2120" s="26"/>
      <c r="T2120" s="26"/>
      <c r="U2120" s="26"/>
      <c r="V2120" s="26"/>
      <c r="W2120" s="26"/>
      <c r="X2120" s="26"/>
      <c r="Y2120" s="26"/>
      <c r="Z2120" s="26"/>
      <c r="AA2120" s="26"/>
      <c r="AB2120" s="26"/>
      <c r="AC2120" s="26"/>
      <c r="AD2120" s="26"/>
      <c r="AE2120" s="26"/>
      <c r="AF2120" s="26"/>
      <c r="AG2120" s="26"/>
      <c r="AH2120" s="26"/>
      <c r="AI2120" s="26"/>
      <c r="AJ2120" s="26"/>
      <c r="AK2120" s="26"/>
      <c r="AL2120" s="26"/>
      <c r="AM2120" s="26"/>
      <c r="AN2120" s="26"/>
      <c r="AO2120" s="26"/>
      <c r="AP2120" s="26"/>
      <c r="AQ2120" s="26"/>
      <c r="AR2120" s="26"/>
      <c r="AS2120" s="26"/>
      <c r="AT2120" s="26"/>
      <c r="AU2120" s="26"/>
      <c r="AV2120" s="26"/>
      <c r="AW2120" s="26"/>
      <c r="AX2120" s="26"/>
      <c r="AY2120" s="26"/>
      <c r="AZ2120" s="26"/>
      <c r="BA2120" s="26"/>
      <c r="BB2120" s="26"/>
      <c r="BC2120" s="26"/>
      <c r="BD2120" s="26"/>
      <c r="BE2120" s="26"/>
      <c r="BF2120" s="26"/>
      <c r="BG2120" s="26"/>
      <c r="BH2120" s="26"/>
      <c r="BI2120" s="26"/>
      <c r="BJ2120" s="26"/>
      <c r="BK2120" s="26"/>
      <c r="BL2120" s="41"/>
      <c r="BM2120" t="s">
        <v>100</v>
      </c>
    </row>
    <row r="2121" spans="1:65" x14ac:dyDescent="0.2">
      <c r="A2121" s="6"/>
      <c r="B2121" s="40" t="s">
        <v>106</v>
      </c>
      <c r="C2121" s="24" t="s">
        <v>78</v>
      </c>
      <c r="D2121" s="25"/>
      <c r="E2121" s="26"/>
      <c r="F2121" s="26"/>
      <c r="G2121" s="26"/>
      <c r="H2121" s="26"/>
      <c r="I2121" s="26"/>
      <c r="J2121" s="26"/>
      <c r="K2121" s="26"/>
      <c r="L2121" s="26"/>
      <c r="M2121" s="26"/>
      <c r="N2121" s="26"/>
      <c r="O2121" s="26"/>
      <c r="P2121" s="26"/>
      <c r="Q2121" s="26"/>
      <c r="R2121" s="26"/>
      <c r="S2121" s="26"/>
      <c r="T2121" s="26"/>
      <c r="U2121" s="26"/>
      <c r="V2121" s="26"/>
      <c r="W2121" s="26"/>
      <c r="X2121" s="26"/>
      <c r="Y2121" s="26"/>
      <c r="Z2121" s="26"/>
      <c r="AA2121" s="26"/>
      <c r="AB2121" s="26"/>
      <c r="AC2121" s="26"/>
      <c r="AD2121" s="26"/>
      <c r="AE2121" s="26"/>
      <c r="AF2121" s="26"/>
      <c r="AG2121" s="26"/>
      <c r="AH2121" s="26"/>
      <c r="AI2121" s="26"/>
      <c r="AJ2121" s="26"/>
      <c r="AK2121" s="26"/>
      <c r="AL2121" s="26"/>
      <c r="AM2121" s="26"/>
      <c r="AN2121" s="26"/>
      <c r="AO2121" s="26"/>
      <c r="AP2121" s="26"/>
      <c r="AQ2121" s="26"/>
      <c r="AR2121" s="26"/>
      <c r="AS2121" s="26"/>
      <c r="AT2121" s="26"/>
      <c r="AU2121" s="26"/>
      <c r="AV2121" s="26"/>
      <c r="AW2121" s="26"/>
      <c r="AX2121" s="26"/>
      <c r="AY2121" s="26"/>
      <c r="AZ2121" s="26"/>
      <c r="BA2121" s="26"/>
      <c r="BB2121" s="26"/>
      <c r="BC2121" s="26"/>
      <c r="BD2121" s="26"/>
      <c r="BE2121" s="26"/>
      <c r="BF2121" s="26"/>
      <c r="BG2121" s="26"/>
      <c r="BH2121" s="26"/>
      <c r="BI2121" s="26"/>
      <c r="BJ2121" s="26"/>
      <c r="BK2121" s="26"/>
      <c r="BL2121" s="41"/>
      <c r="BM2121" t="s">
        <v>100</v>
      </c>
    </row>
    <row r="2122" spans="1:65" x14ac:dyDescent="0.2">
      <c r="A2122" s="6"/>
      <c r="B2122" s="40" t="s">
        <v>106</v>
      </c>
      <c r="C2122" s="31" t="s">
        <v>93</v>
      </c>
      <c r="D2122" s="27">
        <v>0</v>
      </c>
      <c r="E2122" s="28">
        <v>0</v>
      </c>
      <c r="F2122" s="28">
        <v>0</v>
      </c>
      <c r="G2122" s="28">
        <v>0</v>
      </c>
      <c r="H2122" s="28">
        <v>0</v>
      </c>
      <c r="I2122" s="28">
        <v>0</v>
      </c>
      <c r="J2122" s="28">
        <v>0</v>
      </c>
      <c r="K2122" s="28">
        <v>0</v>
      </c>
      <c r="L2122" s="28">
        <v>0</v>
      </c>
      <c r="M2122" s="28">
        <v>0</v>
      </c>
      <c r="N2122" s="28">
        <v>0</v>
      </c>
      <c r="O2122" s="28">
        <v>0</v>
      </c>
      <c r="P2122" s="28">
        <v>0</v>
      </c>
      <c r="Q2122" s="28">
        <v>0</v>
      </c>
      <c r="R2122" s="28">
        <v>0</v>
      </c>
      <c r="S2122" s="28">
        <v>0</v>
      </c>
      <c r="T2122" s="28">
        <v>0</v>
      </c>
      <c r="U2122" s="28">
        <v>0</v>
      </c>
      <c r="V2122" s="28">
        <v>0</v>
      </c>
      <c r="W2122" s="28">
        <v>0</v>
      </c>
      <c r="X2122" s="28">
        <v>0</v>
      </c>
      <c r="Y2122" s="28">
        <v>0</v>
      </c>
      <c r="Z2122" s="28">
        <v>0</v>
      </c>
      <c r="AA2122" s="28">
        <v>0</v>
      </c>
      <c r="AB2122" s="28">
        <v>0</v>
      </c>
      <c r="AC2122" s="28">
        <v>0</v>
      </c>
      <c r="AD2122" s="28">
        <v>0</v>
      </c>
      <c r="AE2122" s="28">
        <v>0</v>
      </c>
      <c r="AF2122" s="28">
        <v>0</v>
      </c>
      <c r="AG2122" s="28">
        <v>0</v>
      </c>
      <c r="AH2122" s="28">
        <v>0</v>
      </c>
      <c r="AI2122" s="28">
        <v>0</v>
      </c>
      <c r="AJ2122" s="28">
        <v>0</v>
      </c>
      <c r="AK2122" s="28">
        <v>0</v>
      </c>
      <c r="AL2122" s="28">
        <v>0</v>
      </c>
      <c r="AM2122" s="28">
        <v>0</v>
      </c>
      <c r="AN2122" s="28">
        <v>0</v>
      </c>
      <c r="AO2122" s="28">
        <v>0</v>
      </c>
      <c r="AP2122" s="28">
        <v>0</v>
      </c>
      <c r="AQ2122" s="28">
        <v>0</v>
      </c>
      <c r="AR2122" s="28">
        <v>0</v>
      </c>
      <c r="AS2122" s="28">
        <v>0</v>
      </c>
      <c r="AT2122" s="28">
        <v>0</v>
      </c>
      <c r="AU2122" s="28">
        <v>0</v>
      </c>
      <c r="AV2122" s="28">
        <v>0</v>
      </c>
      <c r="AW2122" s="28">
        <v>0</v>
      </c>
      <c r="AX2122" s="28">
        <v>0</v>
      </c>
      <c r="AY2122" s="28">
        <v>0</v>
      </c>
      <c r="AZ2122" s="28">
        <v>0</v>
      </c>
      <c r="BA2122" s="28">
        <v>0</v>
      </c>
      <c r="BB2122" s="28">
        <v>0</v>
      </c>
      <c r="BC2122" s="28">
        <v>0</v>
      </c>
      <c r="BD2122" s="28">
        <v>0</v>
      </c>
      <c r="BE2122" s="28">
        <v>0</v>
      </c>
      <c r="BF2122" s="28">
        <v>0</v>
      </c>
      <c r="BG2122" s="28">
        <v>0</v>
      </c>
      <c r="BH2122" s="28">
        <v>0</v>
      </c>
      <c r="BI2122" s="28">
        <v>0</v>
      </c>
      <c r="BJ2122" s="28">
        <v>0</v>
      </c>
      <c r="BK2122" s="28">
        <v>0</v>
      </c>
      <c r="BL2122" s="42">
        <v>0</v>
      </c>
      <c r="BM2122" t="s">
        <v>100</v>
      </c>
    </row>
    <row r="2123" spans="1:65" x14ac:dyDescent="0.2">
      <c r="A2123" s="6"/>
      <c r="B2123" s="40" t="s">
        <v>106</v>
      </c>
      <c r="C2123" s="24" t="s">
        <v>74</v>
      </c>
      <c r="D2123" s="35">
        <v>0</v>
      </c>
      <c r="E2123" s="29">
        <v>0</v>
      </c>
      <c r="F2123" s="29">
        <v>0</v>
      </c>
      <c r="G2123" s="29">
        <v>0</v>
      </c>
      <c r="H2123" s="29">
        <v>0</v>
      </c>
      <c r="I2123" s="29">
        <v>0</v>
      </c>
      <c r="J2123" s="29">
        <v>0</v>
      </c>
      <c r="K2123" s="29">
        <v>0</v>
      </c>
      <c r="L2123" s="29">
        <v>0</v>
      </c>
      <c r="M2123" s="29">
        <v>0</v>
      </c>
      <c r="N2123" s="29">
        <v>0</v>
      </c>
      <c r="O2123" s="29">
        <v>0</v>
      </c>
      <c r="P2123" s="29">
        <v>0</v>
      </c>
      <c r="Q2123" s="29">
        <v>0</v>
      </c>
      <c r="R2123" s="29">
        <v>0</v>
      </c>
      <c r="S2123" s="29">
        <v>0</v>
      </c>
      <c r="T2123" s="29">
        <v>0</v>
      </c>
      <c r="U2123" s="29">
        <v>0</v>
      </c>
      <c r="V2123" s="29">
        <v>0</v>
      </c>
      <c r="W2123" s="29">
        <v>0</v>
      </c>
      <c r="X2123" s="26">
        <v>0</v>
      </c>
      <c r="Y2123" s="26">
        <v>0</v>
      </c>
      <c r="Z2123" s="26">
        <v>0</v>
      </c>
      <c r="AA2123" s="26">
        <v>0</v>
      </c>
      <c r="AB2123" s="26">
        <v>0</v>
      </c>
      <c r="AC2123" s="26">
        <v>0</v>
      </c>
      <c r="AD2123" s="26">
        <v>0</v>
      </c>
      <c r="AE2123" s="26">
        <v>0</v>
      </c>
      <c r="AF2123" s="26">
        <v>0</v>
      </c>
      <c r="AG2123" s="26">
        <v>0</v>
      </c>
      <c r="AH2123" s="26">
        <v>0</v>
      </c>
      <c r="AI2123" s="26"/>
      <c r="AJ2123" s="26"/>
      <c r="AK2123" s="26"/>
      <c r="AL2123" s="26"/>
      <c r="AM2123" s="26"/>
      <c r="AN2123" s="26"/>
      <c r="AO2123" s="26"/>
      <c r="AP2123" s="26"/>
      <c r="AQ2123" s="26"/>
      <c r="AR2123" s="26"/>
      <c r="AS2123" s="26"/>
      <c r="AT2123" s="26"/>
      <c r="AU2123" s="26"/>
      <c r="AV2123" s="26"/>
      <c r="AW2123" s="26"/>
      <c r="AX2123" s="26"/>
      <c r="AY2123" s="26"/>
      <c r="AZ2123" s="26"/>
      <c r="BA2123" s="26"/>
      <c r="BB2123" s="26"/>
      <c r="BC2123" s="26"/>
      <c r="BD2123" s="26"/>
      <c r="BE2123" s="26"/>
      <c r="BF2123" s="26"/>
      <c r="BG2123" s="26"/>
      <c r="BH2123" s="26"/>
      <c r="BI2123" s="26"/>
      <c r="BJ2123" s="26"/>
      <c r="BK2123" s="26"/>
      <c r="BL2123" s="41"/>
      <c r="BM2123" t="s">
        <v>100</v>
      </c>
    </row>
    <row r="2124" spans="1:65" x14ac:dyDescent="0.2">
      <c r="A2124" s="6"/>
      <c r="B2124" s="40" t="s">
        <v>106</v>
      </c>
      <c r="C2124" s="24" t="s">
        <v>83</v>
      </c>
      <c r="D2124" s="25"/>
      <c r="E2124" s="26"/>
      <c r="F2124" s="26"/>
      <c r="G2124" s="26"/>
      <c r="H2124" s="26"/>
      <c r="I2124" s="26"/>
      <c r="J2124" s="26"/>
      <c r="K2124" s="26"/>
      <c r="L2124" s="26"/>
      <c r="M2124" s="26"/>
      <c r="N2124" s="26"/>
      <c r="O2124" s="26"/>
      <c r="P2124" s="26"/>
      <c r="Q2124" s="26"/>
      <c r="R2124" s="26"/>
      <c r="S2124" s="26"/>
      <c r="T2124" s="26"/>
      <c r="U2124" s="26"/>
      <c r="V2124" s="26"/>
      <c r="W2124" s="30"/>
      <c r="X2124" s="30"/>
      <c r="Y2124" s="30"/>
      <c r="Z2124" s="30"/>
      <c r="AA2124" s="30"/>
      <c r="AB2124" s="30"/>
      <c r="AC2124" s="30"/>
      <c r="AD2124" s="30"/>
      <c r="AE2124" s="30"/>
      <c r="AF2124" s="30"/>
      <c r="AG2124" s="30"/>
      <c r="AH2124" s="30"/>
      <c r="AI2124" s="30"/>
      <c r="AJ2124" s="30"/>
      <c r="AK2124" s="30"/>
      <c r="AL2124" s="30"/>
      <c r="AM2124" s="30"/>
      <c r="AN2124" s="30"/>
      <c r="AO2124" s="30"/>
      <c r="AP2124" s="30"/>
      <c r="AQ2124" s="30"/>
      <c r="AR2124" s="30"/>
      <c r="AS2124" s="30"/>
      <c r="AT2124" s="30"/>
      <c r="AU2124" s="30"/>
      <c r="AV2124" s="30"/>
      <c r="AW2124" s="30"/>
      <c r="AX2124" s="30"/>
      <c r="AY2124" s="30"/>
      <c r="AZ2124" s="30"/>
      <c r="BA2124" s="30"/>
      <c r="BB2124" s="30"/>
      <c r="BC2124" s="30"/>
      <c r="BD2124" s="30"/>
      <c r="BE2124" s="30"/>
      <c r="BF2124" s="30"/>
      <c r="BG2124" s="30"/>
      <c r="BH2124" s="30"/>
      <c r="BI2124" s="30"/>
      <c r="BJ2124" s="30"/>
      <c r="BK2124" s="30"/>
      <c r="BL2124" s="43"/>
      <c r="BM2124" t="s">
        <v>100</v>
      </c>
    </row>
    <row r="2125" spans="1:65" x14ac:dyDescent="0.2">
      <c r="A2125" s="6"/>
      <c r="B2125" s="40" t="s">
        <v>106</v>
      </c>
      <c r="C2125" s="24" t="s">
        <v>75</v>
      </c>
      <c r="D2125" s="25"/>
      <c r="E2125" s="26"/>
      <c r="F2125" s="26"/>
      <c r="G2125" s="26"/>
      <c r="H2125" s="26"/>
      <c r="I2125" s="26"/>
      <c r="J2125" s="26"/>
      <c r="K2125" s="26"/>
      <c r="L2125" s="26"/>
      <c r="M2125" s="26"/>
      <c r="N2125" s="26"/>
      <c r="O2125" s="26"/>
      <c r="P2125" s="26"/>
      <c r="Q2125" s="26"/>
      <c r="R2125" s="26"/>
      <c r="S2125" s="26"/>
      <c r="T2125" s="26"/>
      <c r="U2125" s="26"/>
      <c r="V2125" s="26"/>
      <c r="W2125" s="26"/>
      <c r="X2125" s="26"/>
      <c r="Y2125" s="26"/>
      <c r="Z2125" s="26"/>
      <c r="AA2125" s="26"/>
      <c r="AB2125" s="26"/>
      <c r="AC2125" s="26"/>
      <c r="AD2125" s="26"/>
      <c r="AE2125" s="26"/>
      <c r="AF2125" s="26"/>
      <c r="AG2125" s="26"/>
      <c r="AH2125" s="26"/>
      <c r="AI2125" s="26"/>
      <c r="AJ2125" s="26"/>
      <c r="AK2125" s="26"/>
      <c r="AL2125" s="26"/>
      <c r="AM2125" s="26"/>
      <c r="AN2125" s="26"/>
      <c r="AO2125" s="26"/>
      <c r="AP2125" s="26"/>
      <c r="AQ2125" s="26"/>
      <c r="AR2125" s="26"/>
      <c r="AS2125" s="26"/>
      <c r="AT2125" s="26"/>
      <c r="AU2125" s="26"/>
      <c r="AV2125" s="26"/>
      <c r="AW2125" s="26"/>
      <c r="AX2125" s="26"/>
      <c r="AY2125" s="26"/>
      <c r="AZ2125" s="26"/>
      <c r="BA2125" s="26"/>
      <c r="BB2125" s="26"/>
      <c r="BC2125" s="26"/>
      <c r="BD2125" s="26"/>
      <c r="BE2125" s="26"/>
      <c r="BF2125" s="26"/>
      <c r="BG2125" s="26"/>
      <c r="BH2125" s="26"/>
      <c r="BI2125" s="26"/>
      <c r="BJ2125" s="26"/>
      <c r="BK2125" s="26"/>
      <c r="BL2125" s="41"/>
      <c r="BM2125" t="s">
        <v>100</v>
      </c>
    </row>
    <row r="2126" spans="1:65" x14ac:dyDescent="0.2">
      <c r="A2126" s="6"/>
      <c r="B2126" s="40" t="s">
        <v>106</v>
      </c>
      <c r="C2126" s="24" t="s">
        <v>79</v>
      </c>
      <c r="D2126" s="25"/>
      <c r="E2126" s="26"/>
      <c r="F2126" s="26"/>
      <c r="G2126" s="26"/>
      <c r="H2126" s="26"/>
      <c r="I2126" s="26"/>
      <c r="J2126" s="26"/>
      <c r="K2126" s="26"/>
      <c r="L2126" s="26"/>
      <c r="M2126" s="26"/>
      <c r="N2126" s="26"/>
      <c r="O2126" s="26"/>
      <c r="P2126" s="26"/>
      <c r="Q2126" s="26"/>
      <c r="R2126" s="26"/>
      <c r="S2126" s="26"/>
      <c r="T2126" s="26"/>
      <c r="U2126" s="26"/>
      <c r="V2126" s="26"/>
      <c r="W2126" s="26"/>
      <c r="X2126" s="26"/>
      <c r="Y2126" s="26"/>
      <c r="Z2126" s="26"/>
      <c r="AA2126" s="26"/>
      <c r="AB2126" s="26"/>
      <c r="AC2126" s="26"/>
      <c r="AD2126" s="26"/>
      <c r="AE2126" s="26"/>
      <c r="AF2126" s="26"/>
      <c r="AG2126" s="26"/>
      <c r="AH2126" s="26"/>
      <c r="AI2126" s="26"/>
      <c r="AJ2126" s="26"/>
      <c r="AK2126" s="26"/>
      <c r="AL2126" s="26"/>
      <c r="AM2126" s="26"/>
      <c r="AN2126" s="26"/>
      <c r="AO2126" s="26"/>
      <c r="AP2126" s="26"/>
      <c r="AQ2126" s="26"/>
      <c r="AR2126" s="26"/>
      <c r="AS2126" s="26"/>
      <c r="AT2126" s="26"/>
      <c r="AU2126" s="26"/>
      <c r="AV2126" s="26"/>
      <c r="AW2126" s="26"/>
      <c r="AX2126" s="26"/>
      <c r="AY2126" s="26"/>
      <c r="AZ2126" s="26"/>
      <c r="BA2126" s="26"/>
      <c r="BB2126" s="26"/>
      <c r="BC2126" s="26"/>
      <c r="BD2126" s="26"/>
      <c r="BE2126" s="26"/>
      <c r="BF2126" s="26"/>
      <c r="BG2126" s="26"/>
      <c r="BH2126" s="26"/>
      <c r="BI2126" s="26"/>
      <c r="BJ2126" s="26"/>
      <c r="BK2126" s="26"/>
      <c r="BL2126" s="41"/>
      <c r="BM2126" t="s">
        <v>100</v>
      </c>
    </row>
    <row r="2127" spans="1:65" x14ac:dyDescent="0.2">
      <c r="A2127" s="6"/>
      <c r="B2127" s="40" t="s">
        <v>106</v>
      </c>
      <c r="C2127" s="24" t="s">
        <v>80</v>
      </c>
      <c r="D2127" s="25"/>
      <c r="E2127" s="26"/>
      <c r="F2127" s="26"/>
      <c r="G2127" s="26"/>
      <c r="H2127" s="26"/>
      <c r="I2127" s="26"/>
      <c r="J2127" s="26"/>
      <c r="K2127" s="26"/>
      <c r="L2127" s="26"/>
      <c r="M2127" s="26"/>
      <c r="N2127" s="26"/>
      <c r="O2127" s="26"/>
      <c r="P2127" s="26"/>
      <c r="Q2127" s="26"/>
      <c r="R2127" s="26"/>
      <c r="S2127" s="26"/>
      <c r="T2127" s="26"/>
      <c r="U2127" s="26"/>
      <c r="V2127" s="26"/>
      <c r="W2127" s="26"/>
      <c r="X2127" s="26"/>
      <c r="Y2127" s="26"/>
      <c r="Z2127" s="26"/>
      <c r="AA2127" s="26"/>
      <c r="AB2127" s="26"/>
      <c r="AC2127" s="26"/>
      <c r="AD2127" s="26"/>
      <c r="AE2127" s="26"/>
      <c r="AF2127" s="26"/>
      <c r="AG2127" s="26"/>
      <c r="AH2127" s="26"/>
      <c r="AI2127" s="26"/>
      <c r="AJ2127" s="26"/>
      <c r="AK2127" s="26"/>
      <c r="AL2127" s="26"/>
      <c r="AM2127" s="26"/>
      <c r="AN2127" s="26"/>
      <c r="AO2127" s="26"/>
      <c r="AP2127" s="26"/>
      <c r="AQ2127" s="26"/>
      <c r="AR2127" s="26"/>
      <c r="AS2127" s="26"/>
      <c r="AT2127" s="26"/>
      <c r="AU2127" s="26"/>
      <c r="AV2127" s="26"/>
      <c r="AW2127" s="26"/>
      <c r="AX2127" s="26"/>
      <c r="AY2127" s="26"/>
      <c r="AZ2127" s="26"/>
      <c r="BA2127" s="26"/>
      <c r="BB2127" s="26"/>
      <c r="BC2127" s="26"/>
      <c r="BD2127" s="26"/>
      <c r="BE2127" s="26"/>
      <c r="BF2127" s="26"/>
      <c r="BG2127" s="26"/>
      <c r="BH2127" s="26"/>
      <c r="BI2127" s="26"/>
      <c r="BJ2127" s="26"/>
      <c r="BK2127" s="26"/>
      <c r="BL2127" s="41"/>
      <c r="BM2127" t="s">
        <v>100</v>
      </c>
    </row>
    <row r="2128" spans="1:65" x14ac:dyDescent="0.2">
      <c r="A2128" s="6"/>
      <c r="B2128" s="40" t="s">
        <v>106</v>
      </c>
      <c r="C2128" s="24" t="s">
        <v>78</v>
      </c>
      <c r="D2128" s="25"/>
      <c r="E2128" s="26"/>
      <c r="F2128" s="26"/>
      <c r="G2128" s="26"/>
      <c r="H2128" s="26"/>
      <c r="I2128" s="26"/>
      <c r="J2128" s="26"/>
      <c r="K2128" s="26"/>
      <c r="L2128" s="26"/>
      <c r="M2128" s="26"/>
      <c r="N2128" s="26"/>
      <c r="O2128" s="26"/>
      <c r="P2128" s="26"/>
      <c r="Q2128" s="26"/>
      <c r="R2128" s="26"/>
      <c r="S2128" s="26"/>
      <c r="T2128" s="26"/>
      <c r="U2128" s="26"/>
      <c r="V2128" s="26"/>
      <c r="W2128" s="26"/>
      <c r="X2128" s="26"/>
      <c r="Y2128" s="26"/>
      <c r="Z2128" s="26"/>
      <c r="AA2128" s="26"/>
      <c r="AB2128" s="26"/>
      <c r="AC2128" s="26"/>
      <c r="AD2128" s="26"/>
      <c r="AE2128" s="26"/>
      <c r="AF2128" s="26"/>
      <c r="AG2128" s="26"/>
      <c r="AH2128" s="26"/>
      <c r="AI2128" s="26"/>
      <c r="AJ2128" s="26"/>
      <c r="AK2128" s="26"/>
      <c r="AL2128" s="26"/>
      <c r="AM2128" s="26"/>
      <c r="AN2128" s="26"/>
      <c r="AO2128" s="26"/>
      <c r="AP2128" s="26"/>
      <c r="AQ2128" s="26"/>
      <c r="AR2128" s="26"/>
      <c r="AS2128" s="26"/>
      <c r="AT2128" s="26"/>
      <c r="AU2128" s="26"/>
      <c r="AV2128" s="26"/>
      <c r="AW2128" s="26"/>
      <c r="AX2128" s="26"/>
      <c r="AY2128" s="26"/>
      <c r="AZ2128" s="26"/>
      <c r="BA2128" s="26"/>
      <c r="BB2128" s="26"/>
      <c r="BC2128" s="26"/>
      <c r="BD2128" s="26"/>
      <c r="BE2128" s="26"/>
      <c r="BF2128" s="26"/>
      <c r="BG2128" s="26"/>
      <c r="BH2128" s="26"/>
      <c r="BI2128" s="26"/>
      <c r="BJ2128" s="26"/>
      <c r="BK2128" s="26"/>
      <c r="BL2128" s="41"/>
      <c r="BM2128" t="s">
        <v>100</v>
      </c>
    </row>
    <row r="2129" spans="1:65" x14ac:dyDescent="0.2">
      <c r="A2129" s="6"/>
      <c r="B2129" s="40" t="s">
        <v>106</v>
      </c>
      <c r="C2129" s="31" t="s">
        <v>48</v>
      </c>
      <c r="D2129" s="27">
        <v>0</v>
      </c>
      <c r="E2129" s="28">
        <v>0</v>
      </c>
      <c r="F2129" s="28">
        <v>0</v>
      </c>
      <c r="G2129" s="28">
        <v>0</v>
      </c>
      <c r="H2129" s="28">
        <v>0</v>
      </c>
      <c r="I2129" s="28">
        <v>0</v>
      </c>
      <c r="J2129" s="28">
        <v>0</v>
      </c>
      <c r="K2129" s="28">
        <v>0</v>
      </c>
      <c r="L2129" s="28">
        <v>0</v>
      </c>
      <c r="M2129" s="28">
        <v>0</v>
      </c>
      <c r="N2129" s="28">
        <v>0</v>
      </c>
      <c r="O2129" s="28">
        <v>0</v>
      </c>
      <c r="P2129" s="28">
        <v>0</v>
      </c>
      <c r="Q2129" s="28">
        <v>0</v>
      </c>
      <c r="R2129" s="28">
        <v>0</v>
      </c>
      <c r="S2129" s="28">
        <v>0</v>
      </c>
      <c r="T2129" s="28">
        <v>0</v>
      </c>
      <c r="U2129" s="28">
        <v>0</v>
      </c>
      <c r="V2129" s="28">
        <v>0</v>
      </c>
      <c r="W2129" s="28">
        <v>0</v>
      </c>
      <c r="X2129" s="28">
        <v>0</v>
      </c>
      <c r="Y2129" s="28">
        <v>0</v>
      </c>
      <c r="Z2129" s="28">
        <v>0</v>
      </c>
      <c r="AA2129" s="28">
        <v>0</v>
      </c>
      <c r="AB2129" s="28">
        <v>4</v>
      </c>
      <c r="AC2129" s="28">
        <v>4</v>
      </c>
      <c r="AD2129" s="28">
        <v>4</v>
      </c>
      <c r="AE2129" s="28">
        <v>4</v>
      </c>
      <c r="AF2129" s="28">
        <v>4</v>
      </c>
      <c r="AG2129" s="28">
        <v>4</v>
      </c>
      <c r="AH2129" s="28">
        <v>4</v>
      </c>
      <c r="AI2129" s="28">
        <v>4</v>
      </c>
      <c r="AJ2129" s="28">
        <v>4</v>
      </c>
      <c r="AK2129" s="28">
        <v>4</v>
      </c>
      <c r="AL2129" s="28">
        <v>4</v>
      </c>
      <c r="AM2129" s="28">
        <v>4</v>
      </c>
      <c r="AN2129" s="28">
        <v>4</v>
      </c>
      <c r="AO2129" s="28">
        <v>4</v>
      </c>
      <c r="AP2129" s="28">
        <v>4</v>
      </c>
      <c r="AQ2129" s="28">
        <v>4</v>
      </c>
      <c r="AR2129" s="28">
        <v>4</v>
      </c>
      <c r="AS2129" s="28">
        <v>4</v>
      </c>
      <c r="AT2129" s="28">
        <v>4</v>
      </c>
      <c r="AU2129" s="28">
        <v>4</v>
      </c>
      <c r="AV2129" s="28">
        <v>4</v>
      </c>
      <c r="AW2129" s="28">
        <v>4</v>
      </c>
      <c r="AX2129" s="28">
        <v>4</v>
      </c>
      <c r="AY2129" s="28">
        <v>4</v>
      </c>
      <c r="AZ2129" s="28">
        <v>4</v>
      </c>
      <c r="BA2129" s="28">
        <v>4</v>
      </c>
      <c r="BB2129" s="28">
        <v>4</v>
      </c>
      <c r="BC2129" s="28">
        <v>4</v>
      </c>
      <c r="BD2129" s="28">
        <v>4</v>
      </c>
      <c r="BE2129" s="28">
        <v>4</v>
      </c>
      <c r="BF2129" s="28">
        <v>4</v>
      </c>
      <c r="BG2129" s="28">
        <v>4</v>
      </c>
      <c r="BH2129" s="28">
        <v>4</v>
      </c>
      <c r="BI2129" s="28">
        <v>4</v>
      </c>
      <c r="BJ2129" s="28">
        <v>4</v>
      </c>
      <c r="BK2129" s="28">
        <v>4</v>
      </c>
      <c r="BL2129" s="42">
        <v>4</v>
      </c>
      <c r="BM2129" t="s">
        <v>100</v>
      </c>
    </row>
    <row r="2130" spans="1:65" x14ac:dyDescent="0.2">
      <c r="A2130" s="6"/>
      <c r="B2130" s="40" t="s">
        <v>106</v>
      </c>
      <c r="C2130" s="24" t="s">
        <v>74</v>
      </c>
      <c r="D2130" s="35">
        <v>0</v>
      </c>
      <c r="E2130" s="29">
        <v>0</v>
      </c>
      <c r="F2130" s="29">
        <v>0</v>
      </c>
      <c r="G2130" s="29">
        <v>0</v>
      </c>
      <c r="H2130" s="29">
        <v>0</v>
      </c>
      <c r="I2130" s="29">
        <v>0</v>
      </c>
      <c r="J2130" s="29">
        <v>0</v>
      </c>
      <c r="K2130" s="29">
        <v>0</v>
      </c>
      <c r="L2130" s="29">
        <v>0</v>
      </c>
      <c r="M2130" s="29">
        <v>0</v>
      </c>
      <c r="N2130" s="29">
        <v>0</v>
      </c>
      <c r="O2130" s="29">
        <v>0</v>
      </c>
      <c r="P2130" s="29">
        <v>0</v>
      </c>
      <c r="Q2130" s="29">
        <v>0</v>
      </c>
      <c r="R2130" s="29">
        <v>0</v>
      </c>
      <c r="S2130" s="29">
        <v>0</v>
      </c>
      <c r="T2130" s="29">
        <v>0</v>
      </c>
      <c r="U2130" s="29">
        <v>0</v>
      </c>
      <c r="V2130" s="29">
        <v>0</v>
      </c>
      <c r="W2130" s="29">
        <v>0</v>
      </c>
      <c r="X2130" s="26">
        <v>0</v>
      </c>
      <c r="Y2130" s="26">
        <v>0</v>
      </c>
      <c r="Z2130" s="26">
        <v>0</v>
      </c>
      <c r="AA2130" s="26">
        <v>0</v>
      </c>
      <c r="AB2130" s="26">
        <v>4</v>
      </c>
      <c r="AC2130" s="26">
        <v>4</v>
      </c>
      <c r="AD2130" s="26">
        <v>4</v>
      </c>
      <c r="AE2130" s="26">
        <v>4</v>
      </c>
      <c r="AF2130" s="26">
        <v>4</v>
      </c>
      <c r="AG2130" s="26">
        <v>4</v>
      </c>
      <c r="AH2130" s="26">
        <v>4</v>
      </c>
      <c r="AI2130" s="26"/>
      <c r="AJ2130" s="26"/>
      <c r="AK2130" s="26"/>
      <c r="AL2130" s="26"/>
      <c r="AM2130" s="26"/>
      <c r="AN2130" s="26"/>
      <c r="AO2130" s="26"/>
      <c r="AP2130" s="26"/>
      <c r="AQ2130" s="26"/>
      <c r="AR2130" s="26"/>
      <c r="AS2130" s="26"/>
      <c r="AT2130" s="26"/>
      <c r="AU2130" s="26"/>
      <c r="AV2130" s="26"/>
      <c r="AW2130" s="26"/>
      <c r="AX2130" s="26"/>
      <c r="AY2130" s="26"/>
      <c r="AZ2130" s="26"/>
      <c r="BA2130" s="26"/>
      <c r="BB2130" s="26"/>
      <c r="BC2130" s="26"/>
      <c r="BD2130" s="26"/>
      <c r="BE2130" s="26"/>
      <c r="BF2130" s="26"/>
      <c r="BG2130" s="26"/>
      <c r="BH2130" s="26"/>
      <c r="BI2130" s="26"/>
      <c r="BJ2130" s="26"/>
      <c r="BK2130" s="26"/>
      <c r="BL2130" s="41"/>
      <c r="BM2130" t="s">
        <v>100</v>
      </c>
    </row>
    <row r="2131" spans="1:65" x14ac:dyDescent="0.2">
      <c r="A2131" s="6"/>
      <c r="B2131" s="40" t="s">
        <v>106</v>
      </c>
      <c r="C2131" s="24" t="s">
        <v>83</v>
      </c>
      <c r="D2131" s="25"/>
      <c r="E2131" s="26"/>
      <c r="F2131" s="26"/>
      <c r="G2131" s="26"/>
      <c r="H2131" s="26"/>
      <c r="I2131" s="26"/>
      <c r="J2131" s="26"/>
      <c r="K2131" s="26"/>
      <c r="L2131" s="26"/>
      <c r="M2131" s="26"/>
      <c r="N2131" s="26"/>
      <c r="O2131" s="26"/>
      <c r="P2131" s="26"/>
      <c r="Q2131" s="26"/>
      <c r="R2131" s="26"/>
      <c r="S2131" s="26"/>
      <c r="T2131" s="26"/>
      <c r="U2131" s="26"/>
      <c r="V2131" s="26"/>
      <c r="W2131" s="44">
        <v>0</v>
      </c>
      <c r="X2131" s="44">
        <v>0</v>
      </c>
      <c r="Y2131" s="44">
        <v>0</v>
      </c>
      <c r="Z2131" s="44">
        <v>0</v>
      </c>
      <c r="AA2131" s="44">
        <v>0</v>
      </c>
      <c r="AB2131" s="44">
        <v>4</v>
      </c>
      <c r="AC2131" s="44">
        <v>0</v>
      </c>
      <c r="AD2131" s="44">
        <v>0</v>
      </c>
      <c r="AE2131" s="44">
        <v>0</v>
      </c>
      <c r="AF2131" s="44">
        <v>0</v>
      </c>
      <c r="AG2131" s="44">
        <v>0</v>
      </c>
      <c r="AH2131" s="44">
        <v>0</v>
      </c>
      <c r="AI2131" s="30"/>
      <c r="AJ2131" s="30"/>
      <c r="AK2131" s="30"/>
      <c r="AL2131" s="30"/>
      <c r="AM2131" s="30"/>
      <c r="AN2131" s="30"/>
      <c r="AO2131" s="30"/>
      <c r="AP2131" s="30"/>
      <c r="AQ2131" s="30"/>
      <c r="AR2131" s="30"/>
      <c r="AS2131" s="30"/>
      <c r="AT2131" s="30"/>
      <c r="AU2131" s="30"/>
      <c r="AV2131" s="30"/>
      <c r="AW2131" s="30"/>
      <c r="AX2131" s="30"/>
      <c r="AY2131" s="30"/>
      <c r="AZ2131" s="30"/>
      <c r="BA2131" s="30"/>
      <c r="BB2131" s="30"/>
      <c r="BC2131" s="30"/>
      <c r="BD2131" s="30"/>
      <c r="BE2131" s="30"/>
      <c r="BF2131" s="30"/>
      <c r="BG2131" s="30"/>
      <c r="BH2131" s="30"/>
      <c r="BI2131" s="30"/>
      <c r="BJ2131" s="30"/>
      <c r="BK2131" s="30"/>
      <c r="BL2131" s="43"/>
      <c r="BM2131" t="s">
        <v>100</v>
      </c>
    </row>
    <row r="2132" spans="1:65" x14ac:dyDescent="0.2">
      <c r="A2132" s="6"/>
      <c r="B2132" s="40" t="s">
        <v>106</v>
      </c>
      <c r="C2132" s="24" t="s">
        <v>75</v>
      </c>
      <c r="D2132" s="25"/>
      <c r="E2132" s="26"/>
      <c r="F2132" s="26"/>
      <c r="G2132" s="26"/>
      <c r="H2132" s="26"/>
      <c r="I2132" s="26"/>
      <c r="J2132" s="26"/>
      <c r="K2132" s="26"/>
      <c r="L2132" s="26"/>
      <c r="M2132" s="26"/>
      <c r="N2132" s="26"/>
      <c r="O2132" s="26"/>
      <c r="P2132" s="26"/>
      <c r="Q2132" s="26"/>
      <c r="R2132" s="26"/>
      <c r="S2132" s="26"/>
      <c r="T2132" s="26"/>
      <c r="U2132" s="26"/>
      <c r="V2132" s="26"/>
      <c r="W2132" s="26"/>
      <c r="X2132" s="26"/>
      <c r="Y2132" s="26"/>
      <c r="Z2132" s="26"/>
      <c r="AA2132" s="26"/>
      <c r="AB2132" s="26"/>
      <c r="AC2132" s="26"/>
      <c r="AD2132" s="26"/>
      <c r="AE2132" s="26"/>
      <c r="AF2132" s="26"/>
      <c r="AG2132" s="26"/>
      <c r="AH2132" s="26"/>
      <c r="AI2132" s="26"/>
      <c r="AJ2132" s="26"/>
      <c r="AK2132" s="26"/>
      <c r="AL2132" s="26"/>
      <c r="AM2132" s="26"/>
      <c r="AN2132" s="26"/>
      <c r="AO2132" s="26"/>
      <c r="AP2132" s="26"/>
      <c r="AQ2132" s="26"/>
      <c r="AR2132" s="26"/>
      <c r="AS2132" s="26"/>
      <c r="AT2132" s="26"/>
      <c r="AU2132" s="26"/>
      <c r="AV2132" s="26"/>
      <c r="AW2132" s="26"/>
      <c r="AX2132" s="26"/>
      <c r="AY2132" s="26"/>
      <c r="AZ2132" s="26"/>
      <c r="BA2132" s="26"/>
      <c r="BB2132" s="26"/>
      <c r="BC2132" s="26"/>
      <c r="BD2132" s="26"/>
      <c r="BE2132" s="26"/>
      <c r="BF2132" s="26"/>
      <c r="BG2132" s="26"/>
      <c r="BH2132" s="26"/>
      <c r="BI2132" s="26"/>
      <c r="BJ2132" s="26"/>
      <c r="BK2132" s="26"/>
      <c r="BL2132" s="41"/>
      <c r="BM2132" t="s">
        <v>100</v>
      </c>
    </row>
    <row r="2133" spans="1:65" x14ac:dyDescent="0.2">
      <c r="A2133" s="6"/>
      <c r="B2133" s="40" t="s">
        <v>106</v>
      </c>
      <c r="C2133" s="24" t="s">
        <v>79</v>
      </c>
      <c r="D2133" s="25"/>
      <c r="E2133" s="26"/>
      <c r="F2133" s="26"/>
      <c r="G2133" s="26"/>
      <c r="H2133" s="26"/>
      <c r="I2133" s="26"/>
      <c r="J2133" s="26"/>
      <c r="K2133" s="26"/>
      <c r="L2133" s="26"/>
      <c r="M2133" s="26"/>
      <c r="N2133" s="26"/>
      <c r="O2133" s="26"/>
      <c r="P2133" s="26"/>
      <c r="Q2133" s="26"/>
      <c r="R2133" s="26"/>
      <c r="S2133" s="26"/>
      <c r="T2133" s="26"/>
      <c r="U2133" s="26"/>
      <c r="V2133" s="26"/>
      <c r="W2133" s="26"/>
      <c r="X2133" s="26"/>
      <c r="Y2133" s="26"/>
      <c r="Z2133" s="26"/>
      <c r="AA2133" s="26"/>
      <c r="AB2133" s="26"/>
      <c r="AC2133" s="26"/>
      <c r="AD2133" s="26"/>
      <c r="AE2133" s="26"/>
      <c r="AF2133" s="26"/>
      <c r="AG2133" s="26"/>
      <c r="AH2133" s="26"/>
      <c r="AI2133" s="26"/>
      <c r="AJ2133" s="26"/>
      <c r="AK2133" s="26"/>
      <c r="AL2133" s="26"/>
      <c r="AM2133" s="26"/>
      <c r="AN2133" s="26"/>
      <c r="AO2133" s="26"/>
      <c r="AP2133" s="26"/>
      <c r="AQ2133" s="26"/>
      <c r="AR2133" s="26"/>
      <c r="AS2133" s="26"/>
      <c r="AT2133" s="26"/>
      <c r="AU2133" s="26"/>
      <c r="AV2133" s="26"/>
      <c r="AW2133" s="26"/>
      <c r="AX2133" s="26"/>
      <c r="AY2133" s="26"/>
      <c r="AZ2133" s="26"/>
      <c r="BA2133" s="26"/>
      <c r="BB2133" s="26"/>
      <c r="BC2133" s="26"/>
      <c r="BD2133" s="26"/>
      <c r="BE2133" s="26"/>
      <c r="BF2133" s="26"/>
      <c r="BG2133" s="26"/>
      <c r="BH2133" s="26"/>
      <c r="BI2133" s="26"/>
      <c r="BJ2133" s="26"/>
      <c r="BK2133" s="26"/>
      <c r="BL2133" s="41"/>
      <c r="BM2133" t="s">
        <v>100</v>
      </c>
    </row>
    <row r="2134" spans="1:65" x14ac:dyDescent="0.2">
      <c r="A2134" s="6"/>
      <c r="B2134" s="40" t="s">
        <v>106</v>
      </c>
      <c r="C2134" s="24" t="s">
        <v>80</v>
      </c>
      <c r="D2134" s="25"/>
      <c r="E2134" s="26"/>
      <c r="F2134" s="26"/>
      <c r="G2134" s="26"/>
      <c r="H2134" s="26"/>
      <c r="I2134" s="26"/>
      <c r="J2134" s="26"/>
      <c r="K2134" s="26"/>
      <c r="L2134" s="26"/>
      <c r="M2134" s="26"/>
      <c r="N2134" s="26"/>
      <c r="O2134" s="26"/>
      <c r="P2134" s="26"/>
      <c r="Q2134" s="26"/>
      <c r="R2134" s="26"/>
      <c r="S2134" s="26"/>
      <c r="T2134" s="26"/>
      <c r="U2134" s="26"/>
      <c r="V2134" s="26"/>
      <c r="W2134" s="26"/>
      <c r="X2134" s="26"/>
      <c r="Y2134" s="26"/>
      <c r="Z2134" s="26"/>
      <c r="AA2134" s="26"/>
      <c r="AB2134" s="26"/>
      <c r="AC2134" s="26"/>
      <c r="AD2134" s="26"/>
      <c r="AE2134" s="26"/>
      <c r="AF2134" s="26"/>
      <c r="AG2134" s="26"/>
      <c r="AH2134" s="26"/>
      <c r="AI2134" s="26"/>
      <c r="AJ2134" s="26"/>
      <c r="AK2134" s="26"/>
      <c r="AL2134" s="26"/>
      <c r="AM2134" s="26"/>
      <c r="AN2134" s="26"/>
      <c r="AO2134" s="26"/>
      <c r="AP2134" s="26"/>
      <c r="AQ2134" s="26"/>
      <c r="AR2134" s="26"/>
      <c r="AS2134" s="26"/>
      <c r="AT2134" s="26"/>
      <c r="AU2134" s="26"/>
      <c r="AV2134" s="26"/>
      <c r="AW2134" s="26"/>
      <c r="AX2134" s="26"/>
      <c r="AY2134" s="26"/>
      <c r="AZ2134" s="26"/>
      <c r="BA2134" s="26"/>
      <c r="BB2134" s="26"/>
      <c r="BC2134" s="26"/>
      <c r="BD2134" s="26"/>
      <c r="BE2134" s="26"/>
      <c r="BF2134" s="26"/>
      <c r="BG2134" s="26"/>
      <c r="BH2134" s="26"/>
      <c r="BI2134" s="26"/>
      <c r="BJ2134" s="26"/>
      <c r="BK2134" s="26"/>
      <c r="BL2134" s="41"/>
      <c r="BM2134" t="s">
        <v>100</v>
      </c>
    </row>
    <row r="2135" spans="1:65" x14ac:dyDescent="0.2">
      <c r="A2135" s="6"/>
      <c r="B2135" s="40" t="s">
        <v>106</v>
      </c>
      <c r="C2135" s="24" t="s">
        <v>78</v>
      </c>
      <c r="D2135" s="25"/>
      <c r="E2135" s="26"/>
      <c r="F2135" s="26"/>
      <c r="G2135" s="26"/>
      <c r="H2135" s="26"/>
      <c r="I2135" s="26"/>
      <c r="J2135" s="26"/>
      <c r="K2135" s="26"/>
      <c r="L2135" s="26"/>
      <c r="M2135" s="26"/>
      <c r="N2135" s="26"/>
      <c r="O2135" s="26"/>
      <c r="P2135" s="26"/>
      <c r="Q2135" s="26"/>
      <c r="R2135" s="26"/>
      <c r="S2135" s="26"/>
      <c r="T2135" s="26"/>
      <c r="U2135" s="26"/>
      <c r="V2135" s="26"/>
      <c r="W2135" s="26"/>
      <c r="X2135" s="26"/>
      <c r="Y2135" s="26"/>
      <c r="Z2135" s="26"/>
      <c r="AA2135" s="26"/>
      <c r="AB2135" s="26"/>
      <c r="AC2135" s="26"/>
      <c r="AD2135" s="26"/>
      <c r="AE2135" s="26"/>
      <c r="AF2135" s="26"/>
      <c r="AG2135" s="26"/>
      <c r="AH2135" s="26"/>
      <c r="AI2135" s="26"/>
      <c r="AJ2135" s="26"/>
      <c r="AK2135" s="26"/>
      <c r="AL2135" s="26"/>
      <c r="AM2135" s="26"/>
      <c r="AN2135" s="26"/>
      <c r="AO2135" s="26"/>
      <c r="AP2135" s="26"/>
      <c r="AQ2135" s="26"/>
      <c r="AR2135" s="26"/>
      <c r="AS2135" s="26"/>
      <c r="AT2135" s="26"/>
      <c r="AU2135" s="26"/>
      <c r="AV2135" s="26"/>
      <c r="AW2135" s="26"/>
      <c r="AX2135" s="26"/>
      <c r="AY2135" s="26"/>
      <c r="AZ2135" s="26"/>
      <c r="BA2135" s="26"/>
      <c r="BB2135" s="26"/>
      <c r="BC2135" s="26"/>
      <c r="BD2135" s="26"/>
      <c r="BE2135" s="26"/>
      <c r="BF2135" s="26"/>
      <c r="BG2135" s="26"/>
      <c r="BH2135" s="26"/>
      <c r="BI2135" s="26"/>
      <c r="BJ2135" s="26"/>
      <c r="BK2135" s="26"/>
      <c r="BL2135" s="41"/>
      <c r="BM2135" t="s">
        <v>100</v>
      </c>
    </row>
    <row r="2136" spans="1:65" x14ac:dyDescent="0.2">
      <c r="A2136" s="6"/>
      <c r="B2136" s="40" t="s">
        <v>106</v>
      </c>
      <c r="C2136" s="31" t="s">
        <v>44</v>
      </c>
      <c r="D2136" s="27">
        <v>0</v>
      </c>
      <c r="E2136" s="28">
        <v>0</v>
      </c>
      <c r="F2136" s="28">
        <v>0</v>
      </c>
      <c r="G2136" s="28">
        <v>0</v>
      </c>
      <c r="H2136" s="28">
        <v>0</v>
      </c>
      <c r="I2136" s="28">
        <v>0</v>
      </c>
      <c r="J2136" s="28">
        <v>0</v>
      </c>
      <c r="K2136" s="28">
        <v>0</v>
      </c>
      <c r="L2136" s="28">
        <v>0</v>
      </c>
      <c r="M2136" s="28">
        <v>0</v>
      </c>
      <c r="N2136" s="28">
        <v>0</v>
      </c>
      <c r="O2136" s="28">
        <v>0</v>
      </c>
      <c r="P2136" s="28">
        <v>0</v>
      </c>
      <c r="Q2136" s="28">
        <v>0</v>
      </c>
      <c r="R2136" s="28">
        <v>0</v>
      </c>
      <c r="S2136" s="28">
        <v>0</v>
      </c>
      <c r="T2136" s="28">
        <v>0</v>
      </c>
      <c r="U2136" s="28">
        <v>0</v>
      </c>
      <c r="V2136" s="28">
        <v>0</v>
      </c>
      <c r="W2136" s="28">
        <v>0</v>
      </c>
      <c r="X2136" s="28">
        <v>0</v>
      </c>
      <c r="Y2136" s="28">
        <v>0</v>
      </c>
      <c r="Z2136" s="28">
        <v>0</v>
      </c>
      <c r="AA2136" s="28">
        <v>0</v>
      </c>
      <c r="AB2136" s="28">
        <v>0</v>
      </c>
      <c r="AC2136" s="28">
        <v>0</v>
      </c>
      <c r="AD2136" s="28">
        <v>0</v>
      </c>
      <c r="AE2136" s="28">
        <v>0</v>
      </c>
      <c r="AF2136" s="28">
        <v>0</v>
      </c>
      <c r="AG2136" s="28">
        <v>0</v>
      </c>
      <c r="AH2136" s="28">
        <v>0</v>
      </c>
      <c r="AI2136" s="28">
        <v>0</v>
      </c>
      <c r="AJ2136" s="28">
        <v>0</v>
      </c>
      <c r="AK2136" s="28">
        <v>0</v>
      </c>
      <c r="AL2136" s="28">
        <v>0</v>
      </c>
      <c r="AM2136" s="28">
        <v>0</v>
      </c>
      <c r="AN2136" s="28">
        <v>0</v>
      </c>
      <c r="AO2136" s="28">
        <v>0</v>
      </c>
      <c r="AP2136" s="28">
        <v>0</v>
      </c>
      <c r="AQ2136" s="28">
        <v>0</v>
      </c>
      <c r="AR2136" s="28">
        <v>0</v>
      </c>
      <c r="AS2136" s="28">
        <v>0</v>
      </c>
      <c r="AT2136" s="28">
        <v>0</v>
      </c>
      <c r="AU2136" s="28">
        <v>0</v>
      </c>
      <c r="AV2136" s="28">
        <v>0</v>
      </c>
      <c r="AW2136" s="28">
        <v>0</v>
      </c>
      <c r="AX2136" s="28">
        <v>0</v>
      </c>
      <c r="AY2136" s="28">
        <v>0</v>
      </c>
      <c r="AZ2136" s="28">
        <v>0</v>
      </c>
      <c r="BA2136" s="28">
        <v>0</v>
      </c>
      <c r="BB2136" s="28">
        <v>0</v>
      </c>
      <c r="BC2136" s="28">
        <v>0</v>
      </c>
      <c r="BD2136" s="28">
        <v>0</v>
      </c>
      <c r="BE2136" s="28">
        <v>0</v>
      </c>
      <c r="BF2136" s="28">
        <v>0</v>
      </c>
      <c r="BG2136" s="28">
        <v>0</v>
      </c>
      <c r="BH2136" s="28">
        <v>0</v>
      </c>
      <c r="BI2136" s="28">
        <v>0</v>
      </c>
      <c r="BJ2136" s="28">
        <v>0</v>
      </c>
      <c r="BK2136" s="28">
        <v>0</v>
      </c>
      <c r="BL2136" s="42">
        <v>0</v>
      </c>
      <c r="BM2136" t="s">
        <v>100</v>
      </c>
    </row>
    <row r="2137" spans="1:65" x14ac:dyDescent="0.2">
      <c r="A2137" s="6"/>
      <c r="B2137" s="40" t="s">
        <v>106</v>
      </c>
      <c r="C2137" s="24" t="s">
        <v>74</v>
      </c>
      <c r="D2137" s="35">
        <v>0</v>
      </c>
      <c r="E2137" s="29">
        <v>0</v>
      </c>
      <c r="F2137" s="29">
        <v>0</v>
      </c>
      <c r="G2137" s="29">
        <v>0</v>
      </c>
      <c r="H2137" s="29">
        <v>0</v>
      </c>
      <c r="I2137" s="29">
        <v>0</v>
      </c>
      <c r="J2137" s="29">
        <v>0</v>
      </c>
      <c r="K2137" s="29">
        <v>0</v>
      </c>
      <c r="L2137" s="29">
        <v>0</v>
      </c>
      <c r="M2137" s="29">
        <v>0</v>
      </c>
      <c r="N2137" s="29">
        <v>0</v>
      </c>
      <c r="O2137" s="29">
        <v>0</v>
      </c>
      <c r="P2137" s="29">
        <v>0</v>
      </c>
      <c r="Q2137" s="29">
        <v>0</v>
      </c>
      <c r="R2137" s="29">
        <v>0</v>
      </c>
      <c r="S2137" s="29">
        <v>0</v>
      </c>
      <c r="T2137" s="29">
        <v>0</v>
      </c>
      <c r="U2137" s="29">
        <v>0</v>
      </c>
      <c r="V2137" s="29">
        <v>0</v>
      </c>
      <c r="W2137" s="29">
        <v>0</v>
      </c>
      <c r="X2137" s="26">
        <v>0</v>
      </c>
      <c r="Y2137" s="26">
        <v>0</v>
      </c>
      <c r="Z2137" s="26">
        <v>0</v>
      </c>
      <c r="AA2137" s="26">
        <v>0</v>
      </c>
      <c r="AB2137" s="26">
        <v>0</v>
      </c>
      <c r="AC2137" s="26">
        <v>0</v>
      </c>
      <c r="AD2137" s="26">
        <v>0</v>
      </c>
      <c r="AE2137" s="26">
        <v>0</v>
      </c>
      <c r="AF2137" s="26">
        <v>0</v>
      </c>
      <c r="AG2137" s="26">
        <v>0</v>
      </c>
      <c r="AH2137" s="26">
        <v>0</v>
      </c>
      <c r="AI2137" s="26"/>
      <c r="AJ2137" s="26"/>
      <c r="AK2137" s="26"/>
      <c r="AL2137" s="26"/>
      <c r="AM2137" s="26"/>
      <c r="AN2137" s="26"/>
      <c r="AO2137" s="26"/>
      <c r="AP2137" s="26"/>
      <c r="AQ2137" s="26"/>
      <c r="AR2137" s="26"/>
      <c r="AS2137" s="26"/>
      <c r="AT2137" s="26"/>
      <c r="AU2137" s="26"/>
      <c r="AV2137" s="26"/>
      <c r="AW2137" s="26"/>
      <c r="AX2137" s="26"/>
      <c r="AY2137" s="26"/>
      <c r="AZ2137" s="26"/>
      <c r="BA2137" s="26"/>
      <c r="BB2137" s="26"/>
      <c r="BC2137" s="26"/>
      <c r="BD2137" s="26"/>
      <c r="BE2137" s="26"/>
      <c r="BF2137" s="26"/>
      <c r="BG2137" s="26"/>
      <c r="BH2137" s="26"/>
      <c r="BI2137" s="26"/>
      <c r="BJ2137" s="26"/>
      <c r="BK2137" s="26"/>
      <c r="BL2137" s="41"/>
      <c r="BM2137" t="s">
        <v>100</v>
      </c>
    </row>
    <row r="2138" spans="1:65" x14ac:dyDescent="0.2">
      <c r="A2138" s="6"/>
      <c r="B2138" s="40" t="s">
        <v>106</v>
      </c>
      <c r="C2138" s="24" t="s">
        <v>83</v>
      </c>
      <c r="D2138" s="25"/>
      <c r="E2138" s="26"/>
      <c r="F2138" s="26"/>
      <c r="G2138" s="26"/>
      <c r="H2138" s="26"/>
      <c r="I2138" s="26"/>
      <c r="J2138" s="26"/>
      <c r="K2138" s="26"/>
      <c r="L2138" s="26"/>
      <c r="M2138" s="26"/>
      <c r="N2138" s="26"/>
      <c r="O2138" s="26"/>
      <c r="P2138" s="26"/>
      <c r="Q2138" s="26"/>
      <c r="R2138" s="26"/>
      <c r="S2138" s="26"/>
      <c r="T2138" s="26"/>
      <c r="U2138" s="26"/>
      <c r="V2138" s="26"/>
      <c r="W2138" s="30"/>
      <c r="X2138" s="30"/>
      <c r="Y2138" s="30"/>
      <c r="Z2138" s="30"/>
      <c r="AA2138" s="30"/>
      <c r="AB2138" s="30"/>
      <c r="AC2138" s="30"/>
      <c r="AD2138" s="30"/>
      <c r="AE2138" s="30"/>
      <c r="AF2138" s="30"/>
      <c r="AG2138" s="30"/>
      <c r="AH2138" s="30"/>
      <c r="AI2138" s="30"/>
      <c r="AJ2138" s="30"/>
      <c r="AK2138" s="30"/>
      <c r="AL2138" s="30"/>
      <c r="AM2138" s="30"/>
      <c r="AN2138" s="30"/>
      <c r="AO2138" s="30"/>
      <c r="AP2138" s="30"/>
      <c r="AQ2138" s="30"/>
      <c r="AR2138" s="30"/>
      <c r="AS2138" s="30"/>
      <c r="AT2138" s="30"/>
      <c r="AU2138" s="30"/>
      <c r="AV2138" s="30"/>
      <c r="AW2138" s="30"/>
      <c r="AX2138" s="30"/>
      <c r="AY2138" s="30"/>
      <c r="AZ2138" s="30"/>
      <c r="BA2138" s="30"/>
      <c r="BB2138" s="30"/>
      <c r="BC2138" s="30"/>
      <c r="BD2138" s="30"/>
      <c r="BE2138" s="30"/>
      <c r="BF2138" s="30"/>
      <c r="BG2138" s="30"/>
      <c r="BH2138" s="30"/>
      <c r="BI2138" s="30"/>
      <c r="BJ2138" s="30"/>
      <c r="BK2138" s="30"/>
      <c r="BL2138" s="43"/>
      <c r="BM2138" t="s">
        <v>100</v>
      </c>
    </row>
    <row r="2139" spans="1:65" x14ac:dyDescent="0.2">
      <c r="A2139" s="6"/>
      <c r="B2139" s="40" t="s">
        <v>106</v>
      </c>
      <c r="C2139" s="24" t="s">
        <v>75</v>
      </c>
      <c r="D2139" s="25"/>
      <c r="E2139" s="26"/>
      <c r="F2139" s="26"/>
      <c r="G2139" s="26"/>
      <c r="H2139" s="26"/>
      <c r="I2139" s="26"/>
      <c r="J2139" s="26"/>
      <c r="K2139" s="26"/>
      <c r="L2139" s="26"/>
      <c r="M2139" s="26"/>
      <c r="N2139" s="26"/>
      <c r="O2139" s="26"/>
      <c r="P2139" s="26"/>
      <c r="Q2139" s="26"/>
      <c r="R2139" s="26"/>
      <c r="S2139" s="26"/>
      <c r="T2139" s="26"/>
      <c r="U2139" s="26"/>
      <c r="V2139" s="26"/>
      <c r="W2139" s="26"/>
      <c r="X2139" s="26"/>
      <c r="Y2139" s="26"/>
      <c r="Z2139" s="26"/>
      <c r="AA2139" s="26"/>
      <c r="AB2139" s="26"/>
      <c r="AC2139" s="26"/>
      <c r="AD2139" s="26"/>
      <c r="AE2139" s="26"/>
      <c r="AF2139" s="26"/>
      <c r="AG2139" s="26"/>
      <c r="AH2139" s="26"/>
      <c r="AI2139" s="26"/>
      <c r="AJ2139" s="26"/>
      <c r="AK2139" s="26"/>
      <c r="AL2139" s="26"/>
      <c r="AM2139" s="26"/>
      <c r="AN2139" s="26"/>
      <c r="AO2139" s="26"/>
      <c r="AP2139" s="26"/>
      <c r="AQ2139" s="26"/>
      <c r="AR2139" s="26"/>
      <c r="AS2139" s="26"/>
      <c r="AT2139" s="26"/>
      <c r="AU2139" s="26"/>
      <c r="AV2139" s="26"/>
      <c r="AW2139" s="26"/>
      <c r="AX2139" s="26"/>
      <c r="AY2139" s="26"/>
      <c r="AZ2139" s="26"/>
      <c r="BA2139" s="26"/>
      <c r="BB2139" s="26"/>
      <c r="BC2139" s="26"/>
      <c r="BD2139" s="26"/>
      <c r="BE2139" s="26"/>
      <c r="BF2139" s="26"/>
      <c r="BG2139" s="26"/>
      <c r="BH2139" s="26"/>
      <c r="BI2139" s="26"/>
      <c r="BJ2139" s="26"/>
      <c r="BK2139" s="26"/>
      <c r="BL2139" s="41"/>
      <c r="BM2139" t="s">
        <v>100</v>
      </c>
    </row>
    <row r="2140" spans="1:65" x14ac:dyDescent="0.2">
      <c r="A2140" s="6"/>
      <c r="B2140" s="40" t="s">
        <v>106</v>
      </c>
      <c r="C2140" s="24" t="s">
        <v>79</v>
      </c>
      <c r="D2140" s="25"/>
      <c r="E2140" s="26"/>
      <c r="F2140" s="26"/>
      <c r="G2140" s="26"/>
      <c r="H2140" s="26"/>
      <c r="I2140" s="26"/>
      <c r="J2140" s="26"/>
      <c r="K2140" s="26"/>
      <c r="L2140" s="26"/>
      <c r="M2140" s="26"/>
      <c r="N2140" s="26"/>
      <c r="O2140" s="26"/>
      <c r="P2140" s="26"/>
      <c r="Q2140" s="26"/>
      <c r="R2140" s="26"/>
      <c r="S2140" s="26"/>
      <c r="T2140" s="26"/>
      <c r="U2140" s="26"/>
      <c r="V2140" s="26"/>
      <c r="W2140" s="26"/>
      <c r="X2140" s="26"/>
      <c r="Y2140" s="26"/>
      <c r="Z2140" s="26"/>
      <c r="AA2140" s="26"/>
      <c r="AB2140" s="26"/>
      <c r="AC2140" s="26"/>
      <c r="AD2140" s="26"/>
      <c r="AE2140" s="26"/>
      <c r="AF2140" s="26"/>
      <c r="AG2140" s="26"/>
      <c r="AH2140" s="26"/>
      <c r="AI2140" s="26"/>
      <c r="AJ2140" s="26"/>
      <c r="AK2140" s="26"/>
      <c r="AL2140" s="26"/>
      <c r="AM2140" s="26"/>
      <c r="AN2140" s="26"/>
      <c r="AO2140" s="26"/>
      <c r="AP2140" s="26"/>
      <c r="AQ2140" s="26"/>
      <c r="AR2140" s="26"/>
      <c r="AS2140" s="26"/>
      <c r="AT2140" s="26"/>
      <c r="AU2140" s="26"/>
      <c r="AV2140" s="26"/>
      <c r="AW2140" s="26"/>
      <c r="AX2140" s="26"/>
      <c r="AY2140" s="26"/>
      <c r="AZ2140" s="26"/>
      <c r="BA2140" s="26"/>
      <c r="BB2140" s="26"/>
      <c r="BC2140" s="26"/>
      <c r="BD2140" s="26"/>
      <c r="BE2140" s="26"/>
      <c r="BF2140" s="26"/>
      <c r="BG2140" s="26"/>
      <c r="BH2140" s="26"/>
      <c r="BI2140" s="26"/>
      <c r="BJ2140" s="26"/>
      <c r="BK2140" s="26"/>
      <c r="BL2140" s="41"/>
      <c r="BM2140" t="s">
        <v>100</v>
      </c>
    </row>
    <row r="2141" spans="1:65" x14ac:dyDescent="0.2">
      <c r="A2141" s="6"/>
      <c r="B2141" s="40" t="s">
        <v>106</v>
      </c>
      <c r="C2141" s="24" t="s">
        <v>80</v>
      </c>
      <c r="D2141" s="25"/>
      <c r="E2141" s="26"/>
      <c r="F2141" s="26"/>
      <c r="G2141" s="26"/>
      <c r="H2141" s="26"/>
      <c r="I2141" s="26"/>
      <c r="J2141" s="26"/>
      <c r="K2141" s="26"/>
      <c r="L2141" s="26"/>
      <c r="M2141" s="26"/>
      <c r="N2141" s="26"/>
      <c r="O2141" s="26"/>
      <c r="P2141" s="26"/>
      <c r="Q2141" s="26"/>
      <c r="R2141" s="26"/>
      <c r="S2141" s="26"/>
      <c r="T2141" s="26"/>
      <c r="U2141" s="26"/>
      <c r="V2141" s="26"/>
      <c r="W2141" s="26"/>
      <c r="X2141" s="26"/>
      <c r="Y2141" s="26"/>
      <c r="Z2141" s="26"/>
      <c r="AA2141" s="26"/>
      <c r="AB2141" s="26"/>
      <c r="AC2141" s="26"/>
      <c r="AD2141" s="26"/>
      <c r="AE2141" s="26"/>
      <c r="AF2141" s="26"/>
      <c r="AG2141" s="26"/>
      <c r="AH2141" s="26"/>
      <c r="AI2141" s="26"/>
      <c r="AJ2141" s="26"/>
      <c r="AK2141" s="26"/>
      <c r="AL2141" s="26"/>
      <c r="AM2141" s="26"/>
      <c r="AN2141" s="26"/>
      <c r="AO2141" s="26"/>
      <c r="AP2141" s="26"/>
      <c r="AQ2141" s="26"/>
      <c r="AR2141" s="26"/>
      <c r="AS2141" s="26"/>
      <c r="AT2141" s="26"/>
      <c r="AU2141" s="26"/>
      <c r="AV2141" s="26"/>
      <c r="AW2141" s="26"/>
      <c r="AX2141" s="26"/>
      <c r="AY2141" s="26"/>
      <c r="AZ2141" s="26"/>
      <c r="BA2141" s="26"/>
      <c r="BB2141" s="26"/>
      <c r="BC2141" s="26"/>
      <c r="BD2141" s="26"/>
      <c r="BE2141" s="26"/>
      <c r="BF2141" s="26"/>
      <c r="BG2141" s="26"/>
      <c r="BH2141" s="26"/>
      <c r="BI2141" s="26"/>
      <c r="BJ2141" s="26"/>
      <c r="BK2141" s="26"/>
      <c r="BL2141" s="41"/>
      <c r="BM2141" t="s">
        <v>100</v>
      </c>
    </row>
    <row r="2142" spans="1:65" ht="13.5" thickBot="1" x14ac:dyDescent="0.25">
      <c r="A2142" s="6"/>
      <c r="B2142" s="40" t="s">
        <v>106</v>
      </c>
      <c r="C2142" s="24" t="s">
        <v>78</v>
      </c>
      <c r="D2142" s="25"/>
      <c r="E2142" s="26"/>
      <c r="F2142" s="26"/>
      <c r="G2142" s="26"/>
      <c r="H2142" s="26"/>
      <c r="I2142" s="26"/>
      <c r="J2142" s="26"/>
      <c r="K2142" s="26"/>
      <c r="L2142" s="26"/>
      <c r="M2142" s="26"/>
      <c r="N2142" s="26"/>
      <c r="O2142" s="26"/>
      <c r="P2142" s="26"/>
      <c r="Q2142" s="26"/>
      <c r="R2142" s="26"/>
      <c r="S2142" s="26"/>
      <c r="T2142" s="26"/>
      <c r="U2142" s="26"/>
      <c r="V2142" s="26"/>
      <c r="W2142" s="26"/>
      <c r="X2142" s="26"/>
      <c r="Y2142" s="26"/>
      <c r="Z2142" s="26"/>
      <c r="AA2142" s="26"/>
      <c r="AB2142" s="26"/>
      <c r="AC2142" s="26"/>
      <c r="AD2142" s="26"/>
      <c r="AE2142" s="26"/>
      <c r="AF2142" s="26"/>
      <c r="AG2142" s="26"/>
      <c r="AH2142" s="26"/>
      <c r="AI2142" s="26"/>
      <c r="AJ2142" s="26"/>
      <c r="AK2142" s="26"/>
      <c r="AL2142" s="26"/>
      <c r="AM2142" s="26"/>
      <c r="AN2142" s="26"/>
      <c r="AO2142" s="26"/>
      <c r="AP2142" s="26"/>
      <c r="AQ2142" s="26"/>
      <c r="AR2142" s="26"/>
      <c r="AS2142" s="26"/>
      <c r="AT2142" s="26"/>
      <c r="AU2142" s="26"/>
      <c r="AV2142" s="26"/>
      <c r="AW2142" s="26"/>
      <c r="AX2142" s="26"/>
      <c r="AY2142" s="26"/>
      <c r="AZ2142" s="26"/>
      <c r="BA2142" s="26"/>
      <c r="BB2142" s="26"/>
      <c r="BC2142" s="26"/>
      <c r="BD2142" s="26"/>
      <c r="BE2142" s="26"/>
      <c r="BF2142" s="26"/>
      <c r="BG2142" s="26"/>
      <c r="BH2142" s="26"/>
      <c r="BI2142" s="26"/>
      <c r="BJ2142" s="26"/>
      <c r="BK2142" s="26"/>
      <c r="BL2142" s="41"/>
      <c r="BM2142" t="s">
        <v>100</v>
      </c>
    </row>
    <row r="2143" spans="1:65" x14ac:dyDescent="0.2">
      <c r="B2143" s="206" t="s">
        <v>63</v>
      </c>
      <c r="C2143" s="37" t="s">
        <v>6</v>
      </c>
      <c r="D2143" s="38">
        <v>0</v>
      </c>
      <c r="E2143" s="38">
        <v>0</v>
      </c>
      <c r="F2143" s="38">
        <v>0</v>
      </c>
      <c r="G2143" s="38">
        <v>0</v>
      </c>
      <c r="H2143" s="38">
        <v>0</v>
      </c>
      <c r="I2143" s="38">
        <v>0</v>
      </c>
      <c r="J2143" s="38">
        <v>0</v>
      </c>
      <c r="K2143" s="38">
        <v>0</v>
      </c>
      <c r="L2143" s="38">
        <v>0</v>
      </c>
      <c r="M2143" s="38">
        <v>0</v>
      </c>
      <c r="N2143" s="38">
        <v>0</v>
      </c>
      <c r="O2143" s="38">
        <v>0</v>
      </c>
      <c r="P2143" s="38">
        <v>0</v>
      </c>
      <c r="Q2143" s="38">
        <v>4</v>
      </c>
      <c r="R2143" s="38">
        <v>4</v>
      </c>
      <c r="S2143" s="38">
        <v>5</v>
      </c>
      <c r="T2143" s="38">
        <v>5</v>
      </c>
      <c r="U2143" s="38">
        <v>5</v>
      </c>
      <c r="V2143" s="38">
        <v>5.2</v>
      </c>
      <c r="W2143" s="38">
        <v>5.2</v>
      </c>
      <c r="X2143" s="38">
        <v>10</v>
      </c>
      <c r="Y2143" s="38">
        <v>22</v>
      </c>
      <c r="Z2143" s="38">
        <v>34</v>
      </c>
      <c r="AA2143" s="38">
        <v>46</v>
      </c>
      <c r="AB2143" s="38">
        <v>58</v>
      </c>
      <c r="AC2143" s="38">
        <v>70</v>
      </c>
      <c r="AD2143" s="38">
        <v>86</v>
      </c>
      <c r="AE2143" s="38">
        <v>102</v>
      </c>
      <c r="AF2143" s="38">
        <v>118</v>
      </c>
      <c r="AG2143" s="38">
        <v>134</v>
      </c>
      <c r="AH2143" s="38">
        <v>150</v>
      </c>
      <c r="AI2143" s="38">
        <v>150</v>
      </c>
      <c r="AJ2143" s="38">
        <v>150</v>
      </c>
      <c r="AK2143" s="38">
        <v>150</v>
      </c>
      <c r="AL2143" s="38">
        <v>150</v>
      </c>
      <c r="AM2143" s="38">
        <v>150</v>
      </c>
      <c r="AN2143" s="38">
        <v>150</v>
      </c>
      <c r="AO2143" s="38">
        <v>150</v>
      </c>
      <c r="AP2143" s="38">
        <v>150</v>
      </c>
      <c r="AQ2143" s="38">
        <v>150</v>
      </c>
      <c r="AR2143" s="38">
        <v>150</v>
      </c>
      <c r="AS2143" s="38">
        <v>150</v>
      </c>
      <c r="AT2143" s="38">
        <v>150</v>
      </c>
      <c r="AU2143" s="38">
        <v>150</v>
      </c>
      <c r="AV2143" s="38">
        <v>150</v>
      </c>
      <c r="AW2143" s="38">
        <v>150</v>
      </c>
      <c r="AX2143" s="38">
        <v>150</v>
      </c>
      <c r="AY2143" s="38">
        <v>150</v>
      </c>
      <c r="AZ2143" s="38">
        <v>150</v>
      </c>
      <c r="BA2143" s="38">
        <v>150</v>
      </c>
      <c r="BB2143" s="38">
        <v>150</v>
      </c>
      <c r="BC2143" s="38">
        <v>150</v>
      </c>
      <c r="BD2143" s="38">
        <v>150</v>
      </c>
      <c r="BE2143" s="38">
        <v>150</v>
      </c>
      <c r="BF2143" s="38">
        <v>150</v>
      </c>
      <c r="BG2143" s="38">
        <v>150</v>
      </c>
      <c r="BH2143" s="38">
        <v>150</v>
      </c>
      <c r="BI2143" s="38">
        <v>150</v>
      </c>
      <c r="BJ2143" s="38">
        <v>150</v>
      </c>
      <c r="BK2143" s="38">
        <v>150</v>
      </c>
      <c r="BL2143" s="39">
        <v>150</v>
      </c>
      <c r="BM2143" t="s">
        <v>100</v>
      </c>
    </row>
    <row r="2144" spans="1:65" x14ac:dyDescent="0.2">
      <c r="A2144" s="6"/>
      <c r="B2144" s="40" t="s">
        <v>63</v>
      </c>
      <c r="C2144" s="24" t="s">
        <v>74</v>
      </c>
      <c r="D2144" s="35">
        <v>0</v>
      </c>
      <c r="E2144" s="29">
        <v>0</v>
      </c>
      <c r="F2144" s="29">
        <v>0</v>
      </c>
      <c r="G2144" s="29">
        <v>0</v>
      </c>
      <c r="H2144" s="29">
        <v>0</v>
      </c>
      <c r="I2144" s="29">
        <v>0</v>
      </c>
      <c r="J2144" s="29">
        <v>0</v>
      </c>
      <c r="K2144" s="29">
        <v>0</v>
      </c>
      <c r="L2144" s="29">
        <v>0</v>
      </c>
      <c r="M2144" s="29">
        <v>0</v>
      </c>
      <c r="N2144" s="29">
        <v>0</v>
      </c>
      <c r="O2144" s="29">
        <v>0</v>
      </c>
      <c r="P2144" s="29">
        <v>0</v>
      </c>
      <c r="Q2144" s="29">
        <v>4</v>
      </c>
      <c r="R2144" s="29">
        <v>4</v>
      </c>
      <c r="S2144" s="29">
        <v>5</v>
      </c>
      <c r="T2144" s="29">
        <v>5</v>
      </c>
      <c r="U2144" s="29">
        <v>5</v>
      </c>
      <c r="V2144" s="29">
        <v>5.2</v>
      </c>
      <c r="W2144" s="29">
        <v>5.2</v>
      </c>
      <c r="X2144" s="26">
        <v>10</v>
      </c>
      <c r="Y2144" s="26">
        <v>22</v>
      </c>
      <c r="Z2144" s="26">
        <v>34</v>
      </c>
      <c r="AA2144" s="26">
        <v>46</v>
      </c>
      <c r="AB2144" s="26">
        <v>58</v>
      </c>
      <c r="AC2144" s="26">
        <v>70</v>
      </c>
      <c r="AD2144" s="26">
        <v>86</v>
      </c>
      <c r="AE2144" s="26">
        <v>102</v>
      </c>
      <c r="AF2144" s="26">
        <v>118</v>
      </c>
      <c r="AG2144" s="26">
        <v>134</v>
      </c>
      <c r="AH2144" s="26">
        <v>150</v>
      </c>
      <c r="AI2144" s="26"/>
      <c r="AJ2144" s="26"/>
      <c r="AK2144" s="26"/>
      <c r="AL2144" s="26"/>
      <c r="AM2144" s="26"/>
      <c r="AN2144" s="26"/>
      <c r="AO2144" s="26"/>
      <c r="AP2144" s="26"/>
      <c r="AQ2144" s="26"/>
      <c r="AR2144" s="26"/>
      <c r="AS2144" s="26"/>
      <c r="AT2144" s="26"/>
      <c r="AU2144" s="26"/>
      <c r="AV2144" s="26"/>
      <c r="AW2144" s="26"/>
      <c r="AX2144" s="26"/>
      <c r="AY2144" s="26"/>
      <c r="AZ2144" s="26"/>
      <c r="BA2144" s="26"/>
      <c r="BB2144" s="26"/>
      <c r="BC2144" s="26"/>
      <c r="BD2144" s="26"/>
      <c r="BE2144" s="26"/>
      <c r="BF2144" s="26"/>
      <c r="BG2144" s="26"/>
      <c r="BH2144" s="26"/>
      <c r="BI2144" s="26"/>
      <c r="BJ2144" s="26"/>
      <c r="BK2144" s="26"/>
      <c r="BL2144" s="41"/>
      <c r="BM2144" t="s">
        <v>100</v>
      </c>
    </row>
    <row r="2145" spans="1:65" x14ac:dyDescent="0.2">
      <c r="A2145" s="6"/>
      <c r="B2145" s="40" t="s">
        <v>63</v>
      </c>
      <c r="C2145" s="24" t="s">
        <v>83</v>
      </c>
      <c r="D2145" s="25"/>
      <c r="E2145" s="26"/>
      <c r="F2145" s="26"/>
      <c r="G2145" s="26"/>
      <c r="H2145" s="26"/>
      <c r="I2145" s="26"/>
      <c r="J2145" s="26"/>
      <c r="K2145" s="26"/>
      <c r="L2145" s="26"/>
      <c r="M2145" s="26"/>
      <c r="N2145" s="26"/>
      <c r="O2145" s="26"/>
      <c r="P2145" s="26"/>
      <c r="Q2145" s="26"/>
      <c r="R2145" s="26"/>
      <c r="S2145" s="26"/>
      <c r="T2145" s="26"/>
      <c r="U2145" s="26"/>
      <c r="V2145" s="26"/>
      <c r="W2145" s="26"/>
      <c r="X2145" s="26">
        <v>4.8</v>
      </c>
      <c r="Y2145" s="26">
        <v>12</v>
      </c>
      <c r="Z2145" s="26">
        <v>12</v>
      </c>
      <c r="AA2145" s="26">
        <v>12</v>
      </c>
      <c r="AB2145" s="26">
        <v>12</v>
      </c>
      <c r="AC2145" s="26">
        <v>12</v>
      </c>
      <c r="AD2145" s="26">
        <v>16</v>
      </c>
      <c r="AE2145" s="26">
        <v>16</v>
      </c>
      <c r="AF2145" s="26">
        <v>16</v>
      </c>
      <c r="AG2145" s="26">
        <v>16</v>
      </c>
      <c r="AH2145" s="26">
        <v>16</v>
      </c>
      <c r="AI2145" s="44"/>
      <c r="AJ2145" s="44"/>
      <c r="AK2145" s="44"/>
      <c r="AL2145" s="44"/>
      <c r="AM2145" s="44"/>
      <c r="AN2145" s="44"/>
      <c r="AO2145" s="44"/>
      <c r="AP2145" s="44"/>
      <c r="AQ2145" s="44"/>
      <c r="AR2145" s="44"/>
      <c r="AS2145" s="44"/>
      <c r="AT2145" s="44"/>
      <c r="AU2145" s="44"/>
      <c r="AV2145" s="44"/>
      <c r="AW2145" s="44"/>
      <c r="AX2145" s="44"/>
      <c r="AY2145" s="44"/>
      <c r="AZ2145" s="44"/>
      <c r="BA2145" s="44"/>
      <c r="BB2145" s="44"/>
      <c r="BC2145" s="30"/>
      <c r="BD2145" s="30"/>
      <c r="BE2145" s="30"/>
      <c r="BF2145" s="30"/>
      <c r="BG2145" s="30"/>
      <c r="BH2145" s="30"/>
      <c r="BI2145" s="30"/>
      <c r="BJ2145" s="30"/>
      <c r="BK2145" s="30"/>
      <c r="BL2145" s="43"/>
      <c r="BM2145" t="s">
        <v>100</v>
      </c>
    </row>
    <row r="2146" spans="1:65" x14ac:dyDescent="0.2">
      <c r="A2146" s="6"/>
      <c r="B2146" s="40" t="s">
        <v>63</v>
      </c>
      <c r="C2146" s="24" t="s">
        <v>75</v>
      </c>
      <c r="D2146" s="25"/>
      <c r="E2146" s="26"/>
      <c r="F2146" s="26"/>
      <c r="G2146" s="26"/>
      <c r="H2146" s="26"/>
      <c r="I2146" s="26"/>
      <c r="J2146" s="26"/>
      <c r="K2146" s="26"/>
      <c r="L2146" s="26"/>
      <c r="M2146" s="26"/>
      <c r="N2146" s="26"/>
      <c r="O2146" s="26"/>
      <c r="P2146" s="26"/>
      <c r="Q2146" s="26"/>
      <c r="R2146" s="26"/>
      <c r="S2146" s="26"/>
      <c r="T2146" s="26"/>
      <c r="U2146" s="26"/>
      <c r="V2146" s="26"/>
      <c r="W2146" s="26"/>
      <c r="X2146" s="26"/>
      <c r="Y2146" s="26"/>
      <c r="Z2146" s="26"/>
      <c r="AA2146" s="26"/>
      <c r="AB2146" s="26"/>
      <c r="AC2146" s="26"/>
      <c r="AD2146" s="26"/>
      <c r="AE2146" s="26"/>
      <c r="AF2146" s="26"/>
      <c r="AG2146" s="26"/>
      <c r="AH2146" s="26"/>
      <c r="AI2146" s="26"/>
      <c r="AJ2146" s="26"/>
      <c r="AK2146" s="26"/>
      <c r="AL2146" s="26"/>
      <c r="AM2146" s="26"/>
      <c r="AN2146" s="26"/>
      <c r="AO2146" s="26"/>
      <c r="AP2146" s="26"/>
      <c r="AQ2146" s="26"/>
      <c r="AR2146" s="26"/>
      <c r="AS2146" s="26"/>
      <c r="AT2146" s="26"/>
      <c r="AU2146" s="26"/>
      <c r="AV2146" s="26"/>
      <c r="AW2146" s="26"/>
      <c r="AX2146" s="26"/>
      <c r="AY2146" s="26"/>
      <c r="AZ2146" s="26"/>
      <c r="BA2146" s="26"/>
      <c r="BB2146" s="26"/>
      <c r="BC2146" s="26"/>
      <c r="BD2146" s="26"/>
      <c r="BE2146" s="26"/>
      <c r="BF2146" s="26"/>
      <c r="BG2146" s="26"/>
      <c r="BH2146" s="26"/>
      <c r="BI2146" s="26"/>
      <c r="BJ2146" s="26"/>
      <c r="BK2146" s="26"/>
      <c r="BL2146" s="41"/>
      <c r="BM2146" t="s">
        <v>100</v>
      </c>
    </row>
    <row r="2147" spans="1:65" x14ac:dyDescent="0.2">
      <c r="A2147" s="6"/>
      <c r="B2147" s="40" t="s">
        <v>63</v>
      </c>
      <c r="C2147" s="24" t="s">
        <v>79</v>
      </c>
      <c r="D2147" s="25"/>
      <c r="E2147" s="26"/>
      <c r="F2147" s="26"/>
      <c r="G2147" s="26"/>
      <c r="H2147" s="26"/>
      <c r="I2147" s="26"/>
      <c r="J2147" s="26"/>
      <c r="K2147" s="26"/>
      <c r="L2147" s="26"/>
      <c r="M2147" s="26"/>
      <c r="N2147" s="26"/>
      <c r="O2147" s="26"/>
      <c r="P2147" s="26"/>
      <c r="Q2147" s="26"/>
      <c r="R2147" s="26"/>
      <c r="S2147" s="26"/>
      <c r="T2147" s="26"/>
      <c r="U2147" s="26"/>
      <c r="V2147" s="26"/>
      <c r="W2147" s="26"/>
      <c r="X2147" s="26"/>
      <c r="Y2147" s="26"/>
      <c r="Z2147" s="26"/>
      <c r="AA2147" s="26"/>
      <c r="AB2147" s="26"/>
      <c r="AC2147" s="26"/>
      <c r="AD2147" s="26"/>
      <c r="AE2147" s="26"/>
      <c r="AF2147" s="26"/>
      <c r="AG2147" s="26"/>
      <c r="AH2147" s="26"/>
      <c r="AI2147" s="26"/>
      <c r="AJ2147" s="26"/>
      <c r="AK2147" s="26"/>
      <c r="AL2147" s="26"/>
      <c r="AM2147" s="26"/>
      <c r="AN2147" s="26"/>
      <c r="AO2147" s="26"/>
      <c r="AP2147" s="26"/>
      <c r="AQ2147" s="26"/>
      <c r="AR2147" s="26"/>
      <c r="AS2147" s="26"/>
      <c r="AT2147" s="26"/>
      <c r="AU2147" s="26"/>
      <c r="AV2147" s="26"/>
      <c r="AW2147" s="26"/>
      <c r="AX2147" s="26"/>
      <c r="AY2147" s="26"/>
      <c r="AZ2147" s="26"/>
      <c r="BA2147" s="26"/>
      <c r="BB2147" s="26"/>
      <c r="BC2147" s="26"/>
      <c r="BD2147" s="26"/>
      <c r="BE2147" s="26"/>
      <c r="BF2147" s="26"/>
      <c r="BG2147" s="26"/>
      <c r="BH2147" s="26"/>
      <c r="BI2147" s="26"/>
      <c r="BJ2147" s="26"/>
      <c r="BK2147" s="26"/>
      <c r="BL2147" s="41"/>
      <c r="BM2147" t="s">
        <v>100</v>
      </c>
    </row>
    <row r="2148" spans="1:65" x14ac:dyDescent="0.2">
      <c r="A2148" s="6"/>
      <c r="B2148" s="40" t="s">
        <v>63</v>
      </c>
      <c r="C2148" s="24" t="s">
        <v>240</v>
      </c>
      <c r="D2148" s="25"/>
      <c r="E2148" s="26"/>
      <c r="F2148" s="26"/>
      <c r="G2148" s="26"/>
      <c r="H2148" s="26"/>
      <c r="I2148" s="26"/>
      <c r="J2148" s="26"/>
      <c r="K2148" s="26"/>
      <c r="L2148" s="26"/>
      <c r="M2148" s="26"/>
      <c r="N2148" s="26"/>
      <c r="O2148" s="26"/>
      <c r="P2148" s="26"/>
      <c r="Q2148" s="26"/>
      <c r="R2148" s="26"/>
      <c r="S2148" s="26"/>
      <c r="T2148" s="26"/>
      <c r="U2148" s="26"/>
      <c r="V2148" s="26"/>
      <c r="W2148" s="33">
        <v>0</v>
      </c>
      <c r="X2148" s="33">
        <v>0</v>
      </c>
      <c r="Y2148" s="33">
        <v>0</v>
      </c>
      <c r="Z2148" s="33">
        <v>0</v>
      </c>
      <c r="AA2148" s="33">
        <v>0</v>
      </c>
      <c r="AB2148" s="33">
        <v>0</v>
      </c>
      <c r="AC2148" s="33">
        <v>0</v>
      </c>
      <c r="AD2148" s="33">
        <v>0</v>
      </c>
      <c r="AE2148" s="33">
        <v>0</v>
      </c>
      <c r="AF2148" s="33">
        <v>0</v>
      </c>
      <c r="AG2148" s="33">
        <v>0</v>
      </c>
      <c r="AH2148" s="33">
        <v>0</v>
      </c>
      <c r="AI2148" s="26"/>
      <c r="AJ2148" s="26"/>
      <c r="AK2148" s="26"/>
      <c r="AL2148" s="26"/>
      <c r="AM2148" s="26"/>
      <c r="AN2148" s="26"/>
      <c r="AO2148" s="26"/>
      <c r="AP2148" s="26"/>
      <c r="AQ2148" s="26"/>
      <c r="AR2148" s="26"/>
      <c r="AS2148" s="26"/>
      <c r="AT2148" s="26"/>
      <c r="AU2148" s="26"/>
      <c r="AV2148" s="26"/>
      <c r="AW2148" s="26"/>
      <c r="AX2148" s="26"/>
      <c r="AY2148" s="26"/>
      <c r="AZ2148" s="26"/>
      <c r="BA2148" s="26"/>
      <c r="BB2148" s="26"/>
      <c r="BC2148" s="26"/>
      <c r="BD2148" s="26"/>
      <c r="BE2148" s="26"/>
      <c r="BF2148" s="26"/>
      <c r="BG2148" s="26"/>
      <c r="BH2148" s="26"/>
      <c r="BI2148" s="26"/>
      <c r="BJ2148" s="26"/>
      <c r="BK2148" s="26"/>
      <c r="BL2148" s="41"/>
      <c r="BM2148" t="s">
        <v>100</v>
      </c>
    </row>
    <row r="2149" spans="1:65" x14ac:dyDescent="0.2">
      <c r="A2149" s="6"/>
      <c r="B2149" s="40" t="s">
        <v>63</v>
      </c>
      <c r="C2149" s="24" t="s">
        <v>78</v>
      </c>
      <c r="D2149" s="25"/>
      <c r="E2149" s="26"/>
      <c r="F2149" s="26"/>
      <c r="G2149" s="26"/>
      <c r="H2149" s="26"/>
      <c r="I2149" s="26"/>
      <c r="J2149" s="26"/>
      <c r="K2149" s="26"/>
      <c r="L2149" s="26"/>
      <c r="M2149" s="26"/>
      <c r="N2149" s="26"/>
      <c r="O2149" s="26"/>
      <c r="P2149" s="26"/>
      <c r="Q2149" s="26"/>
      <c r="R2149" s="26"/>
      <c r="S2149" s="26"/>
      <c r="T2149" s="26"/>
      <c r="U2149" s="26"/>
      <c r="V2149" s="26"/>
      <c r="W2149" s="26"/>
      <c r="X2149" s="26"/>
      <c r="Y2149" s="26"/>
      <c r="Z2149" s="26"/>
      <c r="AA2149" s="26"/>
      <c r="AB2149" s="26"/>
      <c r="AC2149" s="26"/>
      <c r="AD2149" s="26"/>
      <c r="AE2149" s="26"/>
      <c r="AF2149" s="26"/>
      <c r="AG2149" s="26"/>
      <c r="AH2149" s="26"/>
      <c r="AI2149" s="26"/>
      <c r="AJ2149" s="26"/>
      <c r="AK2149" s="26"/>
      <c r="AL2149" s="26"/>
      <c r="AM2149" s="26"/>
      <c r="AN2149" s="26"/>
      <c r="AO2149" s="26"/>
      <c r="AP2149" s="26"/>
      <c r="AQ2149" s="26"/>
      <c r="AR2149" s="26"/>
      <c r="AS2149" s="26"/>
      <c r="AT2149" s="26"/>
      <c r="AU2149" s="26"/>
      <c r="AV2149" s="26"/>
      <c r="AW2149" s="26"/>
      <c r="AX2149" s="26"/>
      <c r="AY2149" s="26"/>
      <c r="AZ2149" s="26"/>
      <c r="BA2149" s="26"/>
      <c r="BB2149" s="26"/>
      <c r="BC2149" s="26"/>
      <c r="BD2149" s="26"/>
      <c r="BE2149" s="26"/>
      <c r="BF2149" s="26"/>
      <c r="BG2149" s="26"/>
      <c r="BH2149" s="26"/>
      <c r="BI2149" s="26"/>
      <c r="BJ2149" s="26"/>
      <c r="BK2149" s="26"/>
      <c r="BL2149" s="41"/>
      <c r="BM2149" t="s">
        <v>100</v>
      </c>
    </row>
    <row r="2150" spans="1:65" x14ac:dyDescent="0.2">
      <c r="A2150" s="6"/>
      <c r="B2150" s="40" t="s">
        <v>63</v>
      </c>
      <c r="C2150" s="31" t="s">
        <v>1</v>
      </c>
      <c r="D2150" s="27">
        <v>0</v>
      </c>
      <c r="E2150" s="28">
        <v>0</v>
      </c>
      <c r="F2150" s="28">
        <v>0</v>
      </c>
      <c r="G2150" s="28">
        <v>0</v>
      </c>
      <c r="H2150" s="28">
        <v>0</v>
      </c>
      <c r="I2150" s="28">
        <v>0</v>
      </c>
      <c r="J2150" s="28">
        <v>0</v>
      </c>
      <c r="K2150" s="28">
        <v>0</v>
      </c>
      <c r="L2150" s="28">
        <v>0</v>
      </c>
      <c r="M2150" s="28">
        <v>0</v>
      </c>
      <c r="N2150" s="28">
        <v>0</v>
      </c>
      <c r="O2150" s="28">
        <v>0</v>
      </c>
      <c r="P2150" s="28">
        <v>0</v>
      </c>
      <c r="Q2150" s="28">
        <v>0</v>
      </c>
      <c r="R2150" s="28">
        <v>0</v>
      </c>
      <c r="S2150" s="28">
        <v>0</v>
      </c>
      <c r="T2150" s="28">
        <v>0</v>
      </c>
      <c r="U2150" s="28">
        <v>0</v>
      </c>
      <c r="V2150" s="28">
        <v>0</v>
      </c>
      <c r="W2150" s="28">
        <v>0</v>
      </c>
      <c r="X2150" s="28">
        <v>0</v>
      </c>
      <c r="Y2150" s="28">
        <v>0</v>
      </c>
      <c r="Z2150" s="28">
        <v>0</v>
      </c>
      <c r="AA2150" s="28">
        <v>0</v>
      </c>
      <c r="AB2150" s="28">
        <v>0</v>
      </c>
      <c r="AC2150" s="28">
        <v>0</v>
      </c>
      <c r="AD2150" s="28">
        <v>0</v>
      </c>
      <c r="AE2150" s="28">
        <v>0</v>
      </c>
      <c r="AF2150" s="28">
        <v>0</v>
      </c>
      <c r="AG2150" s="28">
        <v>0</v>
      </c>
      <c r="AH2150" s="28">
        <v>0</v>
      </c>
      <c r="AI2150" s="28">
        <v>0</v>
      </c>
      <c r="AJ2150" s="28">
        <v>0</v>
      </c>
      <c r="AK2150" s="28">
        <v>0</v>
      </c>
      <c r="AL2150" s="28">
        <v>0</v>
      </c>
      <c r="AM2150" s="28">
        <v>0</v>
      </c>
      <c r="AN2150" s="28">
        <v>0</v>
      </c>
      <c r="AO2150" s="28">
        <v>0</v>
      </c>
      <c r="AP2150" s="28">
        <v>0</v>
      </c>
      <c r="AQ2150" s="28">
        <v>0</v>
      </c>
      <c r="AR2150" s="28">
        <v>0</v>
      </c>
      <c r="AS2150" s="28">
        <v>0</v>
      </c>
      <c r="AT2150" s="28">
        <v>0</v>
      </c>
      <c r="AU2150" s="28">
        <v>0</v>
      </c>
      <c r="AV2150" s="28">
        <v>0</v>
      </c>
      <c r="AW2150" s="28">
        <v>0</v>
      </c>
      <c r="AX2150" s="28">
        <v>0</v>
      </c>
      <c r="AY2150" s="28">
        <v>0</v>
      </c>
      <c r="AZ2150" s="28">
        <v>0</v>
      </c>
      <c r="BA2150" s="28">
        <v>0</v>
      </c>
      <c r="BB2150" s="28">
        <v>0</v>
      </c>
      <c r="BC2150" s="28">
        <v>0</v>
      </c>
      <c r="BD2150" s="28">
        <v>0</v>
      </c>
      <c r="BE2150" s="28">
        <v>0</v>
      </c>
      <c r="BF2150" s="28">
        <v>0</v>
      </c>
      <c r="BG2150" s="28">
        <v>0</v>
      </c>
      <c r="BH2150" s="28">
        <v>0</v>
      </c>
      <c r="BI2150" s="28">
        <v>0</v>
      </c>
      <c r="BJ2150" s="28">
        <v>0</v>
      </c>
      <c r="BK2150" s="28">
        <v>0</v>
      </c>
      <c r="BL2150" s="42">
        <v>0</v>
      </c>
      <c r="BM2150" t="s">
        <v>100</v>
      </c>
    </row>
    <row r="2151" spans="1:65" x14ac:dyDescent="0.2">
      <c r="A2151" s="6"/>
      <c r="B2151" s="40" t="s">
        <v>63</v>
      </c>
      <c r="C2151" s="24" t="s">
        <v>74</v>
      </c>
      <c r="D2151" s="35">
        <v>0</v>
      </c>
      <c r="E2151" s="29">
        <v>0</v>
      </c>
      <c r="F2151" s="29">
        <v>0</v>
      </c>
      <c r="G2151" s="29">
        <v>0</v>
      </c>
      <c r="H2151" s="29">
        <v>0</v>
      </c>
      <c r="I2151" s="29">
        <v>0</v>
      </c>
      <c r="J2151" s="29">
        <v>0</v>
      </c>
      <c r="K2151" s="29">
        <v>0</v>
      </c>
      <c r="L2151" s="29">
        <v>0</v>
      </c>
      <c r="M2151" s="29">
        <v>0</v>
      </c>
      <c r="N2151" s="29">
        <v>0</v>
      </c>
      <c r="O2151" s="29">
        <v>0</v>
      </c>
      <c r="P2151" s="29">
        <v>0</v>
      </c>
      <c r="Q2151" s="29">
        <v>0</v>
      </c>
      <c r="R2151" s="29">
        <v>0</v>
      </c>
      <c r="S2151" s="29">
        <v>0</v>
      </c>
      <c r="T2151" s="29">
        <v>0</v>
      </c>
      <c r="U2151" s="29">
        <v>0</v>
      </c>
      <c r="V2151" s="29">
        <v>0</v>
      </c>
      <c r="W2151" s="29">
        <v>0</v>
      </c>
      <c r="X2151" s="26">
        <v>0</v>
      </c>
      <c r="Y2151" s="26">
        <v>0</v>
      </c>
      <c r="Z2151" s="26">
        <v>0</v>
      </c>
      <c r="AA2151" s="26">
        <v>0</v>
      </c>
      <c r="AB2151" s="26">
        <v>0</v>
      </c>
      <c r="AC2151" s="26">
        <v>0</v>
      </c>
      <c r="AD2151" s="26">
        <v>0</v>
      </c>
      <c r="AE2151" s="26">
        <v>0</v>
      </c>
      <c r="AF2151" s="26">
        <v>0</v>
      </c>
      <c r="AG2151" s="26">
        <v>0</v>
      </c>
      <c r="AH2151" s="26">
        <v>0</v>
      </c>
      <c r="AI2151" s="26"/>
      <c r="AJ2151" s="26"/>
      <c r="AK2151" s="26"/>
      <c r="AL2151" s="26"/>
      <c r="AM2151" s="26"/>
      <c r="AN2151" s="26"/>
      <c r="AO2151" s="26"/>
      <c r="AP2151" s="26"/>
      <c r="AQ2151" s="26"/>
      <c r="AR2151" s="26"/>
      <c r="AS2151" s="26"/>
      <c r="AT2151" s="26"/>
      <c r="AU2151" s="26"/>
      <c r="AV2151" s="26"/>
      <c r="AW2151" s="26"/>
      <c r="AX2151" s="26"/>
      <c r="AY2151" s="26"/>
      <c r="AZ2151" s="26"/>
      <c r="BA2151" s="26"/>
      <c r="BB2151" s="26"/>
      <c r="BC2151" s="26"/>
      <c r="BD2151" s="26"/>
      <c r="BE2151" s="26"/>
      <c r="BF2151" s="26"/>
      <c r="BG2151" s="26"/>
      <c r="BH2151" s="26"/>
      <c r="BI2151" s="26"/>
      <c r="BJ2151" s="26"/>
      <c r="BK2151" s="26"/>
      <c r="BL2151" s="41"/>
      <c r="BM2151" t="s">
        <v>100</v>
      </c>
    </row>
    <row r="2152" spans="1:65" x14ac:dyDescent="0.2">
      <c r="A2152" s="6"/>
      <c r="B2152" s="40" t="s">
        <v>63</v>
      </c>
      <c r="C2152" s="24" t="s">
        <v>83</v>
      </c>
      <c r="D2152" s="25"/>
      <c r="E2152" s="26"/>
      <c r="F2152" s="26"/>
      <c r="G2152" s="26"/>
      <c r="H2152" s="26"/>
      <c r="I2152" s="26"/>
      <c r="J2152" s="26"/>
      <c r="K2152" s="26"/>
      <c r="L2152" s="26"/>
      <c r="M2152" s="26"/>
      <c r="N2152" s="26"/>
      <c r="O2152" s="26"/>
      <c r="P2152" s="26"/>
      <c r="Q2152" s="26"/>
      <c r="R2152" s="26"/>
      <c r="S2152" s="26"/>
      <c r="T2152" s="26"/>
      <c r="U2152" s="26"/>
      <c r="V2152" s="26"/>
      <c r="AI2152" s="30"/>
      <c r="AJ2152" s="30"/>
      <c r="AK2152" s="30"/>
      <c r="AL2152" s="30"/>
      <c r="AM2152" s="30"/>
      <c r="AN2152" s="30"/>
      <c r="AO2152" s="30"/>
      <c r="AP2152" s="30"/>
      <c r="AQ2152" s="30"/>
      <c r="AR2152" s="30"/>
      <c r="AS2152" s="30"/>
      <c r="AT2152" s="30"/>
      <c r="AU2152" s="30"/>
      <c r="AV2152" s="30"/>
      <c r="AW2152" s="30"/>
      <c r="AX2152" s="30"/>
      <c r="AY2152" s="30"/>
      <c r="AZ2152" s="30"/>
      <c r="BA2152" s="30"/>
      <c r="BB2152" s="30"/>
      <c r="BC2152" s="30"/>
      <c r="BD2152" s="30"/>
      <c r="BE2152" s="30"/>
      <c r="BF2152" s="30"/>
      <c r="BG2152" s="30"/>
      <c r="BH2152" s="30"/>
      <c r="BI2152" s="30"/>
      <c r="BJ2152" s="30"/>
      <c r="BK2152" s="30"/>
      <c r="BL2152" s="43"/>
      <c r="BM2152" t="s">
        <v>100</v>
      </c>
    </row>
    <row r="2153" spans="1:65" x14ac:dyDescent="0.2">
      <c r="A2153" s="6"/>
      <c r="B2153" s="40" t="s">
        <v>63</v>
      </c>
      <c r="C2153" s="24" t="s">
        <v>75</v>
      </c>
      <c r="D2153" s="25"/>
      <c r="E2153" s="26"/>
      <c r="F2153" s="26"/>
      <c r="G2153" s="26"/>
      <c r="H2153" s="26"/>
      <c r="I2153" s="26"/>
      <c r="J2153" s="26"/>
      <c r="K2153" s="26"/>
      <c r="L2153" s="26"/>
      <c r="M2153" s="26"/>
      <c r="N2153" s="26"/>
      <c r="O2153" s="26"/>
      <c r="P2153" s="26"/>
      <c r="Q2153" s="26"/>
      <c r="R2153" s="26"/>
      <c r="S2153" s="26"/>
      <c r="T2153" s="26"/>
      <c r="U2153" s="26"/>
      <c r="V2153" s="26"/>
      <c r="W2153" s="26"/>
      <c r="X2153" s="26"/>
      <c r="Y2153" s="26"/>
      <c r="Z2153" s="26"/>
      <c r="AA2153" s="26"/>
      <c r="AB2153" s="26"/>
      <c r="AC2153" s="26"/>
      <c r="AD2153" s="26"/>
      <c r="AE2153" s="26"/>
      <c r="AF2153" s="26"/>
      <c r="AG2153" s="26"/>
      <c r="AH2153" s="26"/>
      <c r="AI2153" s="26"/>
      <c r="AJ2153" s="26"/>
      <c r="AK2153" s="26"/>
      <c r="AL2153" s="26"/>
      <c r="AM2153" s="26"/>
      <c r="AN2153" s="26"/>
      <c r="AO2153" s="26"/>
      <c r="AP2153" s="26"/>
      <c r="AQ2153" s="26"/>
      <c r="AR2153" s="26"/>
      <c r="AS2153" s="26"/>
      <c r="AT2153" s="26"/>
      <c r="AU2153" s="26"/>
      <c r="AV2153" s="26"/>
      <c r="AW2153" s="26"/>
      <c r="AX2153" s="26"/>
      <c r="AY2153" s="26"/>
      <c r="AZ2153" s="26"/>
      <c r="BA2153" s="26"/>
      <c r="BB2153" s="26"/>
      <c r="BC2153" s="26"/>
      <c r="BD2153" s="26"/>
      <c r="BE2153" s="26"/>
      <c r="BF2153" s="26"/>
      <c r="BG2153" s="26"/>
      <c r="BH2153" s="26"/>
      <c r="BI2153" s="26"/>
      <c r="BJ2153" s="26"/>
      <c r="BK2153" s="26"/>
      <c r="BL2153" s="41"/>
      <c r="BM2153" t="s">
        <v>100</v>
      </c>
    </row>
    <row r="2154" spans="1:65" x14ac:dyDescent="0.2">
      <c r="A2154" s="6"/>
      <c r="B2154" s="40" t="s">
        <v>63</v>
      </c>
      <c r="C2154" s="24" t="s">
        <v>79</v>
      </c>
      <c r="D2154" s="25"/>
      <c r="E2154" s="26"/>
      <c r="F2154" s="26"/>
      <c r="G2154" s="26"/>
      <c r="H2154" s="26"/>
      <c r="I2154" s="26"/>
      <c r="J2154" s="26"/>
      <c r="K2154" s="26"/>
      <c r="L2154" s="26"/>
      <c r="M2154" s="26"/>
      <c r="N2154" s="26"/>
      <c r="O2154" s="26"/>
      <c r="P2154" s="26"/>
      <c r="Q2154" s="26"/>
      <c r="R2154" s="26"/>
      <c r="S2154" s="26"/>
      <c r="T2154" s="26"/>
      <c r="U2154" s="26"/>
      <c r="V2154" s="26"/>
      <c r="W2154" s="26"/>
      <c r="X2154" s="26"/>
      <c r="Y2154" s="26"/>
      <c r="Z2154" s="26"/>
      <c r="AA2154" s="26"/>
      <c r="AB2154" s="26"/>
      <c r="AC2154" s="26"/>
      <c r="AD2154" s="26"/>
      <c r="AE2154" s="26"/>
      <c r="AF2154" s="26"/>
      <c r="AG2154" s="26"/>
      <c r="AH2154" s="26"/>
      <c r="AI2154" s="26"/>
      <c r="AJ2154" s="26"/>
      <c r="AK2154" s="26"/>
      <c r="AL2154" s="26"/>
      <c r="AM2154" s="26"/>
      <c r="AN2154" s="26"/>
      <c r="AO2154" s="26"/>
      <c r="AP2154" s="26"/>
      <c r="AQ2154" s="26"/>
      <c r="AR2154" s="26"/>
      <c r="AS2154" s="26"/>
      <c r="AT2154" s="26"/>
      <c r="AU2154" s="26"/>
      <c r="AV2154" s="26"/>
      <c r="AW2154" s="26"/>
      <c r="AX2154" s="26"/>
      <c r="AY2154" s="26"/>
      <c r="AZ2154" s="26"/>
      <c r="BA2154" s="26"/>
      <c r="BB2154" s="26"/>
      <c r="BC2154" s="26"/>
      <c r="BD2154" s="26"/>
      <c r="BE2154" s="26"/>
      <c r="BF2154" s="26"/>
      <c r="BG2154" s="26"/>
      <c r="BH2154" s="26"/>
      <c r="BI2154" s="26"/>
      <c r="BJ2154" s="26"/>
      <c r="BK2154" s="26"/>
      <c r="BL2154" s="41"/>
      <c r="BM2154" t="s">
        <v>100</v>
      </c>
    </row>
    <row r="2155" spans="1:65" x14ac:dyDescent="0.2">
      <c r="A2155" s="6"/>
      <c r="B2155" s="40" t="s">
        <v>63</v>
      </c>
      <c r="C2155" s="24" t="s">
        <v>240</v>
      </c>
      <c r="D2155" s="25"/>
      <c r="E2155" s="26"/>
      <c r="F2155" s="26"/>
      <c r="G2155" s="26"/>
      <c r="H2155" s="26"/>
      <c r="I2155" s="26"/>
      <c r="J2155" s="26"/>
      <c r="K2155" s="26"/>
      <c r="L2155" s="26"/>
      <c r="M2155" s="26"/>
      <c r="N2155" s="26"/>
      <c r="O2155" s="26"/>
      <c r="P2155" s="26"/>
      <c r="Q2155" s="26"/>
      <c r="R2155" s="26"/>
      <c r="S2155" s="26"/>
      <c r="T2155" s="26"/>
      <c r="U2155" s="26"/>
      <c r="V2155" s="26"/>
      <c r="W2155" s="33">
        <v>0</v>
      </c>
      <c r="X2155" s="33">
        <v>0</v>
      </c>
      <c r="Y2155" s="33">
        <v>0</v>
      </c>
      <c r="Z2155" s="33">
        <v>0</v>
      </c>
      <c r="AA2155" s="33">
        <v>0</v>
      </c>
      <c r="AB2155" s="33">
        <v>0</v>
      </c>
      <c r="AC2155" s="33">
        <v>0</v>
      </c>
      <c r="AD2155" s="33">
        <v>0</v>
      </c>
      <c r="AE2155" s="33">
        <v>0</v>
      </c>
      <c r="AF2155" s="33">
        <v>0</v>
      </c>
      <c r="AG2155" s="33">
        <v>0</v>
      </c>
      <c r="AH2155" s="33">
        <v>0</v>
      </c>
      <c r="AI2155" s="26"/>
      <c r="AJ2155" s="26"/>
      <c r="AK2155" s="26"/>
      <c r="AL2155" s="26"/>
      <c r="AM2155" s="26"/>
      <c r="AN2155" s="26"/>
      <c r="AO2155" s="26"/>
      <c r="AP2155" s="26"/>
      <c r="AQ2155" s="26"/>
      <c r="AR2155" s="26"/>
      <c r="AS2155" s="26"/>
      <c r="AT2155" s="26"/>
      <c r="AU2155" s="26"/>
      <c r="AV2155" s="26"/>
      <c r="AW2155" s="26"/>
      <c r="AX2155" s="26"/>
      <c r="AY2155" s="26"/>
      <c r="AZ2155" s="26"/>
      <c r="BA2155" s="26"/>
      <c r="BB2155" s="26"/>
      <c r="BC2155" s="26"/>
      <c r="BD2155" s="26"/>
      <c r="BE2155" s="26"/>
      <c r="BF2155" s="26"/>
      <c r="BG2155" s="26"/>
      <c r="BH2155" s="26"/>
      <c r="BI2155" s="26"/>
      <c r="BJ2155" s="26"/>
      <c r="BK2155" s="26"/>
      <c r="BL2155" s="41"/>
      <c r="BM2155" t="s">
        <v>100</v>
      </c>
    </row>
    <row r="2156" spans="1:65" x14ac:dyDescent="0.2">
      <c r="A2156" s="6"/>
      <c r="B2156" s="40" t="s">
        <v>63</v>
      </c>
      <c r="C2156" s="24" t="s">
        <v>78</v>
      </c>
      <c r="D2156" s="25"/>
      <c r="E2156" s="26"/>
      <c r="F2156" s="26"/>
      <c r="G2156" s="26"/>
      <c r="H2156" s="26"/>
      <c r="I2156" s="26"/>
      <c r="J2156" s="26"/>
      <c r="K2156" s="26"/>
      <c r="L2156" s="26"/>
      <c r="M2156" s="26"/>
      <c r="N2156" s="26"/>
      <c r="O2156" s="26"/>
      <c r="P2156" s="26"/>
      <c r="Q2156" s="26"/>
      <c r="R2156" s="26"/>
      <c r="S2156" s="26"/>
      <c r="T2156" s="26"/>
      <c r="U2156" s="26"/>
      <c r="V2156" s="26"/>
      <c r="W2156" s="26"/>
      <c r="X2156" s="26"/>
      <c r="Y2156" s="26"/>
      <c r="Z2156" s="26"/>
      <c r="AA2156" s="26"/>
      <c r="AB2156" s="26"/>
      <c r="AC2156" s="26"/>
      <c r="AD2156" s="26"/>
      <c r="AE2156" s="26"/>
      <c r="AF2156" s="26"/>
      <c r="AG2156" s="26"/>
      <c r="AH2156" s="26"/>
      <c r="AI2156" s="26"/>
      <c r="AJ2156" s="26"/>
      <c r="AK2156" s="26"/>
      <c r="AL2156" s="26"/>
      <c r="AM2156" s="26"/>
      <c r="AN2156" s="26"/>
      <c r="AO2156" s="26"/>
      <c r="AP2156" s="26"/>
      <c r="AQ2156" s="26"/>
      <c r="AR2156" s="26"/>
      <c r="AS2156" s="26"/>
      <c r="AT2156" s="26"/>
      <c r="AU2156" s="26"/>
      <c r="AV2156" s="26"/>
      <c r="AW2156" s="26"/>
      <c r="AX2156" s="26"/>
      <c r="AY2156" s="26"/>
      <c r="AZ2156" s="26"/>
      <c r="BA2156" s="26"/>
      <c r="BB2156" s="26"/>
      <c r="BC2156" s="26"/>
      <c r="BD2156" s="26"/>
      <c r="BE2156" s="26"/>
      <c r="BF2156" s="26"/>
      <c r="BG2156" s="26"/>
      <c r="BH2156" s="26"/>
      <c r="BI2156" s="26"/>
      <c r="BJ2156" s="26"/>
      <c r="BK2156" s="26"/>
      <c r="BL2156" s="41"/>
      <c r="BM2156" t="s">
        <v>100</v>
      </c>
    </row>
    <row r="2157" spans="1:65" x14ac:dyDescent="0.2">
      <c r="A2157" s="6"/>
      <c r="B2157" s="40" t="s">
        <v>63</v>
      </c>
      <c r="C2157" s="31" t="s">
        <v>36</v>
      </c>
      <c r="D2157" s="27">
        <v>0</v>
      </c>
      <c r="E2157" s="28">
        <v>0</v>
      </c>
      <c r="F2157" s="28">
        <v>0</v>
      </c>
      <c r="G2157" s="28">
        <v>0</v>
      </c>
      <c r="H2157" s="28">
        <v>0</v>
      </c>
      <c r="I2157" s="28">
        <v>0</v>
      </c>
      <c r="J2157" s="28">
        <v>0.2</v>
      </c>
      <c r="K2157" s="28">
        <v>0.6</v>
      </c>
      <c r="L2157" s="28">
        <v>1</v>
      </c>
      <c r="M2157" s="28">
        <v>4</v>
      </c>
      <c r="N2157" s="28">
        <v>12</v>
      </c>
      <c r="O2157" s="28">
        <v>57</v>
      </c>
      <c r="P2157" s="28">
        <v>142</v>
      </c>
      <c r="Q2157" s="28">
        <v>187</v>
      </c>
      <c r="R2157" s="28">
        <v>223</v>
      </c>
      <c r="S2157" s="28">
        <v>238</v>
      </c>
      <c r="T2157" s="28">
        <v>233</v>
      </c>
      <c r="U2157" s="28">
        <v>246.8</v>
      </c>
      <c r="V2157" s="28">
        <v>221.3</v>
      </c>
      <c r="W2157" s="28">
        <v>222.2</v>
      </c>
      <c r="X2157" s="28">
        <v>400</v>
      </c>
      <c r="Y2157" s="28">
        <v>500</v>
      </c>
      <c r="Z2157" s="28">
        <v>600</v>
      </c>
      <c r="AA2157" s="28">
        <v>700</v>
      </c>
      <c r="AB2157" s="28">
        <v>800</v>
      </c>
      <c r="AC2157" s="28">
        <v>900</v>
      </c>
      <c r="AD2157" s="28">
        <v>1050</v>
      </c>
      <c r="AE2157" s="28">
        <v>1200</v>
      </c>
      <c r="AF2157" s="28">
        <v>1350</v>
      </c>
      <c r="AG2157" s="28">
        <v>1500</v>
      </c>
      <c r="AH2157" s="28">
        <v>1650</v>
      </c>
      <c r="AI2157" s="28">
        <v>1650</v>
      </c>
      <c r="AJ2157" s="28">
        <v>1650</v>
      </c>
      <c r="AK2157" s="28">
        <v>1650</v>
      </c>
      <c r="AL2157" s="28">
        <v>1650</v>
      </c>
      <c r="AM2157" s="28">
        <v>1650</v>
      </c>
      <c r="AN2157" s="28">
        <v>1650</v>
      </c>
      <c r="AO2157" s="28">
        <v>1650</v>
      </c>
      <c r="AP2157" s="28">
        <v>1650</v>
      </c>
      <c r="AQ2157" s="28">
        <v>1650</v>
      </c>
      <c r="AR2157" s="28">
        <v>1650</v>
      </c>
      <c r="AS2157" s="28">
        <v>1650</v>
      </c>
      <c r="AT2157" s="28">
        <v>1650</v>
      </c>
      <c r="AU2157" s="28">
        <v>1650</v>
      </c>
      <c r="AV2157" s="28">
        <v>1650</v>
      </c>
      <c r="AW2157" s="28">
        <v>1650</v>
      </c>
      <c r="AX2157" s="28">
        <v>1650</v>
      </c>
      <c r="AY2157" s="28">
        <v>1650</v>
      </c>
      <c r="AZ2157" s="28">
        <v>1650</v>
      </c>
      <c r="BA2157" s="28">
        <v>1650</v>
      </c>
      <c r="BB2157" s="28">
        <v>1650</v>
      </c>
      <c r="BC2157" s="28">
        <v>1650</v>
      </c>
      <c r="BD2157" s="28">
        <v>1650</v>
      </c>
      <c r="BE2157" s="28">
        <v>1650</v>
      </c>
      <c r="BF2157" s="28">
        <v>1650</v>
      </c>
      <c r="BG2157" s="28">
        <v>1650</v>
      </c>
      <c r="BH2157" s="28">
        <v>1650</v>
      </c>
      <c r="BI2157" s="28">
        <v>1650</v>
      </c>
      <c r="BJ2157" s="28">
        <v>1650</v>
      </c>
      <c r="BK2157" s="28">
        <v>1650</v>
      </c>
      <c r="BL2157" s="42">
        <v>1650</v>
      </c>
      <c r="BM2157" t="s">
        <v>100</v>
      </c>
    </row>
    <row r="2158" spans="1:65" x14ac:dyDescent="0.2">
      <c r="A2158" s="6"/>
      <c r="B2158" s="40" t="s">
        <v>63</v>
      </c>
      <c r="C2158" s="24" t="s">
        <v>74</v>
      </c>
      <c r="D2158" s="35">
        <v>0</v>
      </c>
      <c r="E2158" s="29">
        <v>0</v>
      </c>
      <c r="F2158" s="29">
        <v>0</v>
      </c>
      <c r="G2158" s="29">
        <v>0</v>
      </c>
      <c r="H2158" s="29">
        <v>0</v>
      </c>
      <c r="I2158" s="29">
        <v>0</v>
      </c>
      <c r="J2158" s="29">
        <v>0.2</v>
      </c>
      <c r="K2158" s="29">
        <v>0.6</v>
      </c>
      <c r="L2158" s="29">
        <v>1</v>
      </c>
      <c r="M2158" s="29">
        <v>4</v>
      </c>
      <c r="N2158" s="29">
        <v>12</v>
      </c>
      <c r="O2158" s="29">
        <v>57</v>
      </c>
      <c r="P2158" s="29">
        <v>142</v>
      </c>
      <c r="Q2158" s="29">
        <v>187</v>
      </c>
      <c r="R2158" s="29">
        <v>223</v>
      </c>
      <c r="S2158" s="29">
        <v>238</v>
      </c>
      <c r="T2158" s="29">
        <v>233</v>
      </c>
      <c r="U2158" s="29">
        <v>246.8</v>
      </c>
      <c r="V2158" s="29">
        <v>221.3</v>
      </c>
      <c r="W2158" s="29">
        <v>222.2</v>
      </c>
      <c r="X2158" s="26">
        <v>400</v>
      </c>
      <c r="Y2158" s="26">
        <v>500</v>
      </c>
      <c r="Z2158" s="26">
        <v>600</v>
      </c>
      <c r="AA2158" s="26">
        <v>700</v>
      </c>
      <c r="AB2158" s="26">
        <v>800</v>
      </c>
      <c r="AC2158" s="26">
        <v>900</v>
      </c>
      <c r="AD2158" s="26">
        <v>1050</v>
      </c>
      <c r="AE2158" s="26">
        <v>1200</v>
      </c>
      <c r="AF2158" s="26">
        <v>1350</v>
      </c>
      <c r="AG2158" s="26">
        <v>1500</v>
      </c>
      <c r="AH2158" s="26">
        <v>1650</v>
      </c>
      <c r="AI2158" s="26"/>
      <c r="AJ2158" s="26"/>
      <c r="AK2158" s="26"/>
      <c r="AL2158" s="26"/>
      <c r="AM2158" s="26"/>
      <c r="AN2158" s="26"/>
      <c r="AO2158" s="26"/>
      <c r="AP2158" s="26"/>
      <c r="AQ2158" s="26"/>
      <c r="AR2158" s="26"/>
      <c r="AS2158" s="26"/>
      <c r="AT2158" s="26"/>
      <c r="AU2158" s="26"/>
      <c r="AV2158" s="26"/>
      <c r="AW2158" s="26"/>
      <c r="AX2158" s="26"/>
      <c r="AY2158" s="26"/>
      <c r="AZ2158" s="26"/>
      <c r="BA2158" s="26"/>
      <c r="BB2158" s="26"/>
      <c r="BC2158" s="26"/>
      <c r="BD2158" s="26"/>
      <c r="BE2158" s="26"/>
      <c r="BF2158" s="26"/>
      <c r="BG2158" s="26"/>
      <c r="BH2158" s="26"/>
      <c r="BI2158" s="26"/>
      <c r="BJ2158" s="26"/>
      <c r="BK2158" s="26"/>
      <c r="BL2158" s="41"/>
      <c r="BM2158" t="s">
        <v>100</v>
      </c>
    </row>
    <row r="2159" spans="1:65" x14ac:dyDescent="0.2">
      <c r="A2159" s="6"/>
      <c r="B2159" s="40" t="s">
        <v>63</v>
      </c>
      <c r="C2159" s="24" t="s">
        <v>83</v>
      </c>
      <c r="D2159" s="25"/>
      <c r="E2159" s="26"/>
      <c r="F2159" s="26"/>
      <c r="G2159" s="26"/>
      <c r="H2159" s="26"/>
      <c r="I2159" s="26"/>
      <c r="J2159" s="26"/>
      <c r="K2159" s="26"/>
      <c r="L2159" s="26"/>
      <c r="M2159" s="26"/>
      <c r="N2159" s="26"/>
      <c r="O2159" s="26"/>
      <c r="P2159" s="26"/>
      <c r="Q2159" s="26"/>
      <c r="R2159" s="26"/>
      <c r="S2159" s="26"/>
      <c r="T2159" s="26"/>
      <c r="U2159" s="26"/>
      <c r="V2159" s="26"/>
      <c r="X2159" s="26">
        <v>177.8</v>
      </c>
      <c r="Y2159" s="26">
        <v>100</v>
      </c>
      <c r="Z2159" s="26">
        <v>100</v>
      </c>
      <c r="AA2159" s="26">
        <v>100</v>
      </c>
      <c r="AB2159" s="26">
        <v>100</v>
      </c>
      <c r="AC2159" s="26">
        <v>100</v>
      </c>
      <c r="AD2159" s="26">
        <v>150</v>
      </c>
      <c r="AE2159" s="26">
        <v>150</v>
      </c>
      <c r="AF2159" s="26">
        <v>150</v>
      </c>
      <c r="AG2159" s="26">
        <v>150</v>
      </c>
      <c r="AH2159" s="26">
        <v>150</v>
      </c>
      <c r="AI2159" s="30"/>
      <c r="AJ2159" s="30"/>
      <c r="AK2159" s="30"/>
      <c r="AL2159" s="30"/>
      <c r="AM2159" s="30"/>
      <c r="AN2159" s="30"/>
      <c r="AO2159" s="30"/>
      <c r="AP2159" s="30"/>
      <c r="AQ2159" s="30"/>
      <c r="AR2159" s="30"/>
      <c r="AS2159" s="30"/>
      <c r="AT2159" s="30"/>
      <c r="AU2159" s="30"/>
      <c r="AV2159" s="30"/>
      <c r="AW2159" s="30"/>
      <c r="AX2159" s="30"/>
      <c r="AY2159" s="30"/>
      <c r="AZ2159" s="30"/>
      <c r="BA2159" s="30"/>
      <c r="BB2159" s="30"/>
      <c r="BC2159" s="30"/>
      <c r="BD2159" s="30"/>
      <c r="BE2159" s="30"/>
      <c r="BF2159" s="30"/>
      <c r="BG2159" s="30"/>
      <c r="BH2159" s="30"/>
      <c r="BI2159" s="30"/>
      <c r="BJ2159" s="30"/>
      <c r="BK2159" s="30"/>
      <c r="BL2159" s="43"/>
      <c r="BM2159" t="s">
        <v>100</v>
      </c>
    </row>
    <row r="2160" spans="1:65" x14ac:dyDescent="0.2">
      <c r="A2160" s="6"/>
      <c r="B2160" s="40" t="s">
        <v>63</v>
      </c>
      <c r="C2160" s="24" t="s">
        <v>75</v>
      </c>
      <c r="D2160" s="25"/>
      <c r="E2160" s="26"/>
      <c r="F2160" s="26"/>
      <c r="G2160" s="26"/>
      <c r="H2160" s="26"/>
      <c r="I2160" s="26"/>
      <c r="J2160" s="26"/>
      <c r="K2160" s="26"/>
      <c r="L2160" s="26"/>
      <c r="M2160" s="26"/>
      <c r="N2160" s="26"/>
      <c r="O2160" s="26"/>
      <c r="P2160" s="26"/>
      <c r="Q2160" s="26"/>
      <c r="R2160" s="26"/>
      <c r="S2160" s="26"/>
      <c r="T2160" s="26"/>
      <c r="U2160" s="26"/>
      <c r="V2160" s="26"/>
      <c r="W2160" s="26"/>
      <c r="X2160" s="26"/>
      <c r="Y2160" s="26"/>
      <c r="Z2160" s="26"/>
      <c r="AA2160" s="26"/>
      <c r="AB2160" s="26"/>
      <c r="AC2160" s="26"/>
      <c r="AD2160" s="26"/>
      <c r="AE2160" s="26"/>
      <c r="AF2160" s="26"/>
      <c r="AG2160" s="26"/>
      <c r="AH2160" s="26"/>
      <c r="AI2160" s="26"/>
      <c r="AJ2160" s="26"/>
      <c r="AK2160" s="26"/>
      <c r="AL2160" s="26"/>
      <c r="AM2160" s="26"/>
      <c r="AN2160" s="26"/>
      <c r="AO2160" s="26"/>
      <c r="AP2160" s="26"/>
      <c r="AQ2160" s="26"/>
      <c r="AR2160" s="26"/>
      <c r="AS2160" s="26"/>
      <c r="AT2160" s="26"/>
      <c r="AU2160" s="26"/>
      <c r="AV2160" s="26"/>
      <c r="AW2160" s="26"/>
      <c r="AX2160" s="26"/>
      <c r="AY2160" s="26"/>
      <c r="AZ2160" s="26"/>
      <c r="BA2160" s="26"/>
      <c r="BB2160" s="26"/>
      <c r="BC2160" s="26"/>
      <c r="BD2160" s="26"/>
      <c r="BE2160" s="26"/>
      <c r="BF2160" s="26"/>
      <c r="BG2160" s="26"/>
      <c r="BH2160" s="26"/>
      <c r="BI2160" s="26"/>
      <c r="BJ2160" s="26"/>
      <c r="BK2160" s="26"/>
      <c r="BL2160" s="41"/>
      <c r="BM2160" t="s">
        <v>100</v>
      </c>
    </row>
    <row r="2161" spans="1:65" x14ac:dyDescent="0.2">
      <c r="A2161" s="6"/>
      <c r="B2161" s="40" t="s">
        <v>63</v>
      </c>
      <c r="C2161" s="24" t="s">
        <v>79</v>
      </c>
      <c r="D2161" s="25"/>
      <c r="E2161" s="26"/>
      <c r="F2161" s="26"/>
      <c r="G2161" s="26"/>
      <c r="H2161" s="26"/>
      <c r="I2161" s="26"/>
      <c r="J2161" s="26"/>
      <c r="K2161" s="26"/>
      <c r="L2161" s="26"/>
      <c r="M2161" s="26"/>
      <c r="N2161" s="26"/>
      <c r="O2161" s="26"/>
      <c r="P2161" s="26"/>
      <c r="Q2161" s="26"/>
      <c r="R2161" s="26"/>
      <c r="S2161" s="26"/>
      <c r="T2161" s="26"/>
      <c r="U2161" s="26"/>
      <c r="V2161" s="26"/>
      <c r="W2161" s="26"/>
      <c r="X2161" s="26"/>
      <c r="Y2161" s="26"/>
      <c r="Z2161" s="26"/>
      <c r="AA2161" s="26"/>
      <c r="AB2161" s="26"/>
      <c r="AC2161" s="26"/>
      <c r="AD2161" s="26"/>
      <c r="AE2161" s="26"/>
      <c r="AF2161" s="26"/>
      <c r="AG2161" s="26"/>
      <c r="AH2161" s="26"/>
      <c r="AI2161" s="26"/>
      <c r="AJ2161" s="26"/>
      <c r="AK2161" s="26"/>
      <c r="AL2161" s="26"/>
      <c r="AM2161" s="26"/>
      <c r="AN2161" s="26"/>
      <c r="AO2161" s="26"/>
      <c r="AP2161" s="26"/>
      <c r="AQ2161" s="26"/>
      <c r="AR2161" s="26"/>
      <c r="AS2161" s="26"/>
      <c r="AT2161" s="26"/>
      <c r="AU2161" s="26"/>
      <c r="AV2161" s="26"/>
      <c r="AW2161" s="26"/>
      <c r="AX2161" s="26"/>
      <c r="AY2161" s="26"/>
      <c r="AZ2161" s="26"/>
      <c r="BA2161" s="26"/>
      <c r="BB2161" s="26"/>
      <c r="BC2161" s="26"/>
      <c r="BD2161" s="26"/>
      <c r="BE2161" s="26"/>
      <c r="BF2161" s="26"/>
      <c r="BG2161" s="26"/>
      <c r="BH2161" s="26"/>
      <c r="BI2161" s="26"/>
      <c r="BJ2161" s="26"/>
      <c r="BK2161" s="26"/>
      <c r="BL2161" s="41"/>
      <c r="BM2161" t="s">
        <v>100</v>
      </c>
    </row>
    <row r="2162" spans="1:65" x14ac:dyDescent="0.2">
      <c r="A2162" s="6"/>
      <c r="B2162" s="40" t="s">
        <v>63</v>
      </c>
      <c r="C2162" s="24" t="s">
        <v>240</v>
      </c>
      <c r="D2162" s="25"/>
      <c r="E2162" s="26"/>
      <c r="F2162" s="26"/>
      <c r="G2162" s="26"/>
      <c r="H2162" s="26"/>
      <c r="I2162" s="26"/>
      <c r="J2162" s="26"/>
      <c r="K2162" s="26"/>
      <c r="L2162" s="26"/>
      <c r="M2162" s="26"/>
      <c r="N2162" s="26"/>
      <c r="O2162" s="26"/>
      <c r="P2162" s="26"/>
      <c r="Q2162" s="26"/>
      <c r="R2162" s="26"/>
      <c r="S2162" s="26"/>
      <c r="T2162" s="26"/>
      <c r="U2162" s="26"/>
      <c r="V2162" s="26"/>
      <c r="W2162" s="33">
        <v>0</v>
      </c>
      <c r="X2162" s="33">
        <v>0</v>
      </c>
      <c r="Y2162" s="33">
        <v>0</v>
      </c>
      <c r="Z2162" s="33">
        <v>0</v>
      </c>
      <c r="AA2162" s="33">
        <v>0</v>
      </c>
      <c r="AB2162" s="33">
        <v>0</v>
      </c>
      <c r="AC2162" s="33">
        <v>0</v>
      </c>
      <c r="AD2162" s="33">
        <v>0</v>
      </c>
      <c r="AE2162" s="33">
        <v>0</v>
      </c>
      <c r="AF2162" s="33">
        <v>0</v>
      </c>
      <c r="AG2162" s="33">
        <v>0</v>
      </c>
      <c r="AH2162" s="33">
        <v>0</v>
      </c>
      <c r="AI2162" s="26"/>
      <c r="AJ2162" s="26"/>
      <c r="AK2162" s="26"/>
      <c r="AL2162" s="26"/>
      <c r="AM2162" s="26"/>
      <c r="AN2162" s="26"/>
      <c r="AO2162" s="26"/>
      <c r="AP2162" s="26"/>
      <c r="AQ2162" s="26"/>
      <c r="AR2162" s="26"/>
      <c r="AS2162" s="26"/>
      <c r="AT2162" s="26"/>
      <c r="AU2162" s="26"/>
      <c r="AV2162" s="26"/>
      <c r="AW2162" s="26"/>
      <c r="AX2162" s="26"/>
      <c r="AY2162" s="26"/>
      <c r="AZ2162" s="26"/>
      <c r="BA2162" s="26"/>
      <c r="BB2162" s="26"/>
      <c r="BC2162" s="26"/>
      <c r="BD2162" s="26"/>
      <c r="BE2162" s="26"/>
      <c r="BF2162" s="26"/>
      <c r="BG2162" s="26"/>
      <c r="BH2162" s="26"/>
      <c r="BI2162" s="26"/>
      <c r="BJ2162" s="26"/>
      <c r="BK2162" s="26"/>
      <c r="BL2162" s="41"/>
      <c r="BM2162" t="s">
        <v>100</v>
      </c>
    </row>
    <row r="2163" spans="1:65" x14ac:dyDescent="0.2">
      <c r="A2163" s="6"/>
      <c r="B2163" s="40" t="s">
        <v>63</v>
      </c>
      <c r="C2163" s="24" t="s">
        <v>81</v>
      </c>
      <c r="D2163" s="25"/>
      <c r="E2163" s="26"/>
      <c r="F2163" s="26"/>
      <c r="G2163" s="26"/>
      <c r="H2163" s="26"/>
      <c r="I2163" s="26"/>
      <c r="J2163" s="26"/>
      <c r="K2163" s="26"/>
      <c r="L2163" s="26"/>
      <c r="M2163" s="26"/>
      <c r="N2163" s="26"/>
      <c r="O2163" s="26"/>
      <c r="P2163" s="26"/>
      <c r="Q2163" s="26"/>
      <c r="R2163" s="26"/>
      <c r="S2163" s="26"/>
      <c r="T2163" s="26"/>
      <c r="U2163" s="26"/>
      <c r="V2163" s="26"/>
      <c r="W2163" s="26"/>
      <c r="X2163" s="26"/>
      <c r="Y2163" s="26"/>
      <c r="Z2163" s="26"/>
      <c r="AA2163" s="26"/>
      <c r="AB2163" s="26"/>
      <c r="AC2163" s="26"/>
      <c r="AD2163" s="26"/>
      <c r="AE2163" s="26"/>
      <c r="AF2163" s="26"/>
      <c r="AG2163" s="26"/>
      <c r="AH2163" s="26"/>
      <c r="AI2163" s="26"/>
      <c r="AJ2163" s="26"/>
      <c r="AK2163" s="26"/>
      <c r="AL2163" s="26"/>
      <c r="AM2163" s="26"/>
      <c r="AN2163" s="26"/>
      <c r="AO2163" s="26"/>
      <c r="AP2163" s="26"/>
      <c r="AQ2163" s="26"/>
      <c r="AR2163" s="26"/>
      <c r="AS2163" s="26"/>
      <c r="AT2163" s="26"/>
      <c r="AU2163" s="26"/>
      <c r="AV2163" s="26"/>
      <c r="AW2163" s="26"/>
      <c r="AX2163" s="26"/>
      <c r="AY2163" s="26"/>
      <c r="AZ2163" s="26"/>
      <c r="BA2163" s="26"/>
      <c r="BB2163" s="26"/>
      <c r="BC2163" s="26"/>
      <c r="BD2163" s="26"/>
      <c r="BE2163" s="26"/>
      <c r="BF2163" s="26"/>
      <c r="BG2163" s="26"/>
      <c r="BH2163" s="26"/>
      <c r="BI2163" s="26"/>
      <c r="BJ2163" s="26"/>
      <c r="BK2163" s="26"/>
      <c r="BL2163" s="41"/>
      <c r="BM2163" t="s">
        <v>100</v>
      </c>
    </row>
    <row r="2164" spans="1:65" x14ac:dyDescent="0.2">
      <c r="A2164" s="6"/>
      <c r="B2164" s="40" t="s">
        <v>63</v>
      </c>
      <c r="C2164" s="24" t="s">
        <v>78</v>
      </c>
      <c r="D2164" s="25"/>
      <c r="E2164" s="26"/>
      <c r="F2164" s="26"/>
      <c r="G2164" s="26"/>
      <c r="H2164" s="26"/>
      <c r="I2164" s="26"/>
      <c r="J2164" s="26"/>
      <c r="K2164" s="26"/>
      <c r="L2164" s="26"/>
      <c r="M2164" s="26"/>
      <c r="N2164" s="26"/>
      <c r="O2164" s="26"/>
      <c r="P2164" s="26"/>
      <c r="Q2164" s="26"/>
      <c r="R2164" s="26"/>
      <c r="S2164" s="26"/>
      <c r="T2164" s="26"/>
      <c r="U2164" s="26"/>
      <c r="V2164" s="26"/>
      <c r="W2164" s="26"/>
      <c r="X2164" s="26"/>
      <c r="Y2164" s="26"/>
      <c r="Z2164" s="26"/>
      <c r="AA2164" s="26"/>
      <c r="AB2164" s="26"/>
      <c r="AC2164" s="26"/>
      <c r="AD2164" s="26"/>
      <c r="AE2164" s="26"/>
      <c r="AF2164" s="26"/>
      <c r="AG2164" s="26"/>
      <c r="AH2164" s="26"/>
      <c r="AI2164" s="26"/>
      <c r="AJ2164" s="26"/>
      <c r="AK2164" s="26"/>
      <c r="AL2164" s="26"/>
      <c r="AM2164" s="26"/>
      <c r="AN2164" s="26"/>
      <c r="AO2164" s="26"/>
      <c r="AP2164" s="26"/>
      <c r="AQ2164" s="26"/>
      <c r="AR2164" s="26"/>
      <c r="AS2164" s="26"/>
      <c r="AT2164" s="26"/>
      <c r="AU2164" s="26"/>
      <c r="AV2164" s="26"/>
      <c r="AW2164" s="26"/>
      <c r="AX2164" s="26"/>
      <c r="AY2164" s="26"/>
      <c r="AZ2164" s="26"/>
      <c r="BA2164" s="26"/>
      <c r="BB2164" s="26"/>
      <c r="BC2164" s="26"/>
      <c r="BD2164" s="26"/>
      <c r="BE2164" s="26"/>
      <c r="BF2164" s="26"/>
      <c r="BG2164" s="26"/>
      <c r="BH2164" s="26"/>
      <c r="BI2164" s="26"/>
      <c r="BJ2164" s="26"/>
      <c r="BK2164" s="26"/>
      <c r="BL2164" s="41"/>
      <c r="BM2164" t="s">
        <v>100</v>
      </c>
    </row>
    <row r="2165" spans="1:65" x14ac:dyDescent="0.2">
      <c r="A2165" s="6"/>
      <c r="B2165" s="40" t="s">
        <v>63</v>
      </c>
      <c r="C2165" s="31" t="s">
        <v>45</v>
      </c>
      <c r="D2165" s="27">
        <v>0</v>
      </c>
      <c r="E2165" s="28">
        <v>0</v>
      </c>
      <c r="F2165" s="28">
        <v>0</v>
      </c>
      <c r="G2165" s="28">
        <v>0</v>
      </c>
      <c r="H2165" s="28">
        <v>0</v>
      </c>
      <c r="I2165" s="28">
        <v>0</v>
      </c>
      <c r="J2165" s="28">
        <v>0</v>
      </c>
      <c r="K2165" s="28">
        <v>0</v>
      </c>
      <c r="L2165" s="28">
        <v>0</v>
      </c>
      <c r="M2165" s="28">
        <v>0</v>
      </c>
      <c r="N2165" s="28">
        <v>0</v>
      </c>
      <c r="O2165" s="28">
        <v>0</v>
      </c>
      <c r="P2165" s="28">
        <v>0</v>
      </c>
      <c r="Q2165" s="28">
        <v>0</v>
      </c>
      <c r="R2165" s="28">
        <v>0</v>
      </c>
      <c r="S2165" s="28">
        <v>0</v>
      </c>
      <c r="T2165" s="28">
        <v>0</v>
      </c>
      <c r="U2165" s="28">
        <v>0</v>
      </c>
      <c r="V2165" s="28">
        <v>0</v>
      </c>
      <c r="W2165" s="28">
        <v>0</v>
      </c>
      <c r="X2165" s="28">
        <v>0</v>
      </c>
      <c r="Y2165" s="28">
        <v>0</v>
      </c>
      <c r="Z2165" s="28">
        <v>0</v>
      </c>
      <c r="AA2165" s="28">
        <v>0</v>
      </c>
      <c r="AB2165" s="28">
        <v>0</v>
      </c>
      <c r="AC2165" s="28">
        <v>0</v>
      </c>
      <c r="AD2165" s="28">
        <v>0</v>
      </c>
      <c r="AE2165" s="28">
        <v>0</v>
      </c>
      <c r="AF2165" s="28">
        <v>0</v>
      </c>
      <c r="AG2165" s="28">
        <v>0</v>
      </c>
      <c r="AH2165" s="28">
        <v>0</v>
      </c>
      <c r="AI2165" s="28">
        <v>0</v>
      </c>
      <c r="AJ2165" s="28">
        <v>0</v>
      </c>
      <c r="AK2165" s="28">
        <v>0</v>
      </c>
      <c r="AL2165" s="28">
        <v>0</v>
      </c>
      <c r="AM2165" s="28">
        <v>0</v>
      </c>
      <c r="AN2165" s="28">
        <v>0</v>
      </c>
      <c r="AO2165" s="28">
        <v>0</v>
      </c>
      <c r="AP2165" s="28">
        <v>0</v>
      </c>
      <c r="AQ2165" s="28">
        <v>0</v>
      </c>
      <c r="AR2165" s="28">
        <v>0</v>
      </c>
      <c r="AS2165" s="28">
        <v>0</v>
      </c>
      <c r="AT2165" s="28">
        <v>0</v>
      </c>
      <c r="AU2165" s="28">
        <v>0</v>
      </c>
      <c r="AV2165" s="28">
        <v>0</v>
      </c>
      <c r="AW2165" s="28">
        <v>0</v>
      </c>
      <c r="AX2165" s="28">
        <v>0</v>
      </c>
      <c r="AY2165" s="28">
        <v>0</v>
      </c>
      <c r="AZ2165" s="28">
        <v>0</v>
      </c>
      <c r="BA2165" s="28">
        <v>0</v>
      </c>
      <c r="BB2165" s="28">
        <v>0</v>
      </c>
      <c r="BC2165" s="28">
        <v>0</v>
      </c>
      <c r="BD2165" s="28">
        <v>0</v>
      </c>
      <c r="BE2165" s="28">
        <v>0</v>
      </c>
      <c r="BF2165" s="28">
        <v>0</v>
      </c>
      <c r="BG2165" s="28">
        <v>0</v>
      </c>
      <c r="BH2165" s="28">
        <v>0</v>
      </c>
      <c r="BI2165" s="28">
        <v>0</v>
      </c>
      <c r="BJ2165" s="28">
        <v>0</v>
      </c>
      <c r="BK2165" s="28">
        <v>0</v>
      </c>
      <c r="BL2165" s="42">
        <v>0</v>
      </c>
      <c r="BM2165" t="s">
        <v>100</v>
      </c>
    </row>
    <row r="2166" spans="1:65" x14ac:dyDescent="0.2">
      <c r="A2166" s="6"/>
      <c r="B2166" s="40" t="s">
        <v>63</v>
      </c>
      <c r="C2166" s="24" t="s">
        <v>74</v>
      </c>
      <c r="D2166" s="35">
        <v>0</v>
      </c>
      <c r="E2166" s="29">
        <v>0</v>
      </c>
      <c r="F2166" s="29">
        <v>0</v>
      </c>
      <c r="G2166" s="29">
        <v>0</v>
      </c>
      <c r="H2166" s="29">
        <v>0</v>
      </c>
      <c r="I2166" s="29">
        <v>0</v>
      </c>
      <c r="J2166" s="29">
        <v>0</v>
      </c>
      <c r="K2166" s="29">
        <v>0</v>
      </c>
      <c r="L2166" s="29">
        <v>0</v>
      </c>
      <c r="M2166" s="29">
        <v>0</v>
      </c>
      <c r="N2166" s="29">
        <v>0</v>
      </c>
      <c r="O2166" s="29">
        <v>0</v>
      </c>
      <c r="P2166" s="29">
        <v>0</v>
      </c>
      <c r="Q2166" s="29">
        <v>0</v>
      </c>
      <c r="R2166" s="29">
        <v>0</v>
      </c>
      <c r="S2166" s="29">
        <v>0</v>
      </c>
      <c r="T2166" s="29">
        <v>0</v>
      </c>
      <c r="U2166" s="29">
        <v>0</v>
      </c>
      <c r="V2166" s="29">
        <v>0</v>
      </c>
      <c r="W2166" s="29">
        <v>0</v>
      </c>
      <c r="X2166" s="26">
        <v>0</v>
      </c>
      <c r="Y2166" s="26">
        <v>0</v>
      </c>
      <c r="Z2166" s="26">
        <v>0</v>
      </c>
      <c r="AA2166" s="26">
        <v>0</v>
      </c>
      <c r="AB2166" s="26">
        <v>0</v>
      </c>
      <c r="AC2166" s="26">
        <v>0</v>
      </c>
      <c r="AD2166" s="26">
        <v>0</v>
      </c>
      <c r="AE2166" s="26">
        <v>0</v>
      </c>
      <c r="AF2166" s="26">
        <v>0</v>
      </c>
      <c r="AG2166" s="26">
        <v>0</v>
      </c>
      <c r="AH2166" s="26">
        <v>0</v>
      </c>
      <c r="AI2166" s="26"/>
      <c r="AJ2166" s="26"/>
      <c r="AK2166" s="26"/>
      <c r="AL2166" s="26"/>
      <c r="AM2166" s="26"/>
      <c r="AN2166" s="26"/>
      <c r="AO2166" s="26"/>
      <c r="AP2166" s="26"/>
      <c r="AQ2166" s="26"/>
      <c r="AR2166" s="26"/>
      <c r="AS2166" s="26"/>
      <c r="AT2166" s="26"/>
      <c r="AU2166" s="26"/>
      <c r="AV2166" s="26"/>
      <c r="AW2166" s="26"/>
      <c r="AX2166" s="26"/>
      <c r="AY2166" s="26"/>
      <c r="AZ2166" s="26"/>
      <c r="BA2166" s="26"/>
      <c r="BB2166" s="26"/>
      <c r="BC2166" s="26"/>
      <c r="BD2166" s="26"/>
      <c r="BE2166" s="26"/>
      <c r="BF2166" s="26"/>
      <c r="BG2166" s="26"/>
      <c r="BH2166" s="26"/>
      <c r="BI2166" s="26"/>
      <c r="BJ2166" s="26"/>
      <c r="BK2166" s="26"/>
      <c r="BL2166" s="41"/>
      <c r="BM2166" t="s">
        <v>100</v>
      </c>
    </row>
    <row r="2167" spans="1:65" x14ac:dyDescent="0.2">
      <c r="A2167" s="6"/>
      <c r="B2167" s="40" t="s">
        <v>63</v>
      </c>
      <c r="C2167" s="24" t="s">
        <v>83</v>
      </c>
      <c r="D2167" s="25"/>
      <c r="E2167" s="26"/>
      <c r="F2167" s="26"/>
      <c r="G2167" s="26"/>
      <c r="H2167" s="26"/>
      <c r="I2167" s="26"/>
      <c r="J2167" s="26"/>
      <c r="K2167" s="26"/>
      <c r="L2167" s="26"/>
      <c r="M2167" s="26"/>
      <c r="N2167" s="26"/>
      <c r="O2167" s="26"/>
      <c r="P2167" s="26"/>
      <c r="Q2167" s="26"/>
      <c r="R2167" s="26"/>
      <c r="S2167" s="26"/>
      <c r="T2167" s="26"/>
      <c r="U2167" s="26"/>
      <c r="V2167" s="26"/>
      <c r="W2167" s="30"/>
      <c r="X2167" s="30"/>
      <c r="Y2167" s="30"/>
      <c r="Z2167" s="30"/>
      <c r="AA2167" s="30"/>
      <c r="AB2167" s="30"/>
      <c r="AC2167" s="30"/>
      <c r="AD2167" s="30"/>
      <c r="AE2167" s="30"/>
      <c r="AF2167" s="30"/>
      <c r="AG2167" s="30"/>
      <c r="AH2167" s="30"/>
      <c r="AI2167" s="30"/>
      <c r="AJ2167" s="30"/>
      <c r="AK2167" s="30"/>
      <c r="AL2167" s="30"/>
      <c r="AM2167" s="30"/>
      <c r="AN2167" s="30"/>
      <c r="AO2167" s="30"/>
      <c r="AP2167" s="30"/>
      <c r="AQ2167" s="30"/>
      <c r="AR2167" s="30"/>
      <c r="AS2167" s="30"/>
      <c r="AT2167" s="30"/>
      <c r="AU2167" s="30"/>
      <c r="AV2167" s="30"/>
      <c r="AW2167" s="30"/>
      <c r="AX2167" s="30"/>
      <c r="AY2167" s="30"/>
      <c r="AZ2167" s="30"/>
      <c r="BA2167" s="30"/>
      <c r="BB2167" s="30"/>
      <c r="BC2167" s="30"/>
      <c r="BD2167" s="30"/>
      <c r="BE2167" s="30"/>
      <c r="BF2167" s="30"/>
      <c r="BG2167" s="30"/>
      <c r="BH2167" s="30"/>
      <c r="BI2167" s="30"/>
      <c r="BJ2167" s="30"/>
      <c r="BK2167" s="30"/>
      <c r="BL2167" s="43"/>
      <c r="BM2167" t="s">
        <v>100</v>
      </c>
    </row>
    <row r="2168" spans="1:65" x14ac:dyDescent="0.2">
      <c r="A2168" s="6"/>
      <c r="B2168" s="40" t="s">
        <v>63</v>
      </c>
      <c r="C2168" s="24" t="s">
        <v>75</v>
      </c>
      <c r="D2168" s="25"/>
      <c r="E2168" s="26"/>
      <c r="F2168" s="26"/>
      <c r="G2168" s="26"/>
      <c r="H2168" s="26"/>
      <c r="I2168" s="26"/>
      <c r="J2168" s="26"/>
      <c r="K2168" s="26"/>
      <c r="L2168" s="26"/>
      <c r="M2168" s="26"/>
      <c r="N2168" s="26"/>
      <c r="O2168" s="26"/>
      <c r="P2168" s="26"/>
      <c r="Q2168" s="26"/>
      <c r="R2168" s="26"/>
      <c r="S2168" s="26"/>
      <c r="T2168" s="26"/>
      <c r="U2168" s="26"/>
      <c r="V2168" s="26"/>
      <c r="W2168" s="26"/>
      <c r="X2168" s="26"/>
      <c r="Y2168" s="26"/>
      <c r="Z2168" s="26"/>
      <c r="AA2168" s="26"/>
      <c r="AB2168" s="26"/>
      <c r="AC2168" s="26"/>
      <c r="AD2168" s="26"/>
      <c r="AE2168" s="26"/>
      <c r="AF2168" s="26"/>
      <c r="AG2168" s="26"/>
      <c r="AH2168" s="26"/>
      <c r="AI2168" s="26"/>
      <c r="AJ2168" s="26"/>
      <c r="AK2168" s="26"/>
      <c r="AL2168" s="26"/>
      <c r="AM2168" s="26"/>
      <c r="AN2168" s="26"/>
      <c r="AO2168" s="26"/>
      <c r="AP2168" s="26"/>
      <c r="AQ2168" s="26"/>
      <c r="AR2168" s="26"/>
      <c r="AS2168" s="26"/>
      <c r="AT2168" s="26"/>
      <c r="AU2168" s="26"/>
      <c r="AV2168" s="26"/>
      <c r="AW2168" s="26"/>
      <c r="AX2168" s="26"/>
      <c r="AY2168" s="26"/>
      <c r="AZ2168" s="26"/>
      <c r="BA2168" s="26"/>
      <c r="BB2168" s="26"/>
      <c r="BC2168" s="26"/>
      <c r="BD2168" s="26"/>
      <c r="BE2168" s="26"/>
      <c r="BF2168" s="26"/>
      <c r="BG2168" s="26"/>
      <c r="BH2168" s="26"/>
      <c r="BI2168" s="26"/>
      <c r="BJ2168" s="26"/>
      <c r="BK2168" s="26"/>
      <c r="BL2168" s="41"/>
      <c r="BM2168" t="s">
        <v>100</v>
      </c>
    </row>
    <row r="2169" spans="1:65" x14ac:dyDescent="0.2">
      <c r="A2169" s="6"/>
      <c r="B2169" s="40" t="s">
        <v>63</v>
      </c>
      <c r="C2169" s="24" t="s">
        <v>79</v>
      </c>
      <c r="D2169" s="25"/>
      <c r="E2169" s="26"/>
      <c r="F2169" s="26"/>
      <c r="G2169" s="26"/>
      <c r="H2169" s="26"/>
      <c r="I2169" s="26"/>
      <c r="J2169" s="26"/>
      <c r="K2169" s="26"/>
      <c r="L2169" s="26"/>
      <c r="M2169" s="26"/>
      <c r="N2169" s="26"/>
      <c r="O2169" s="26"/>
      <c r="P2169" s="26"/>
      <c r="Q2169" s="26"/>
      <c r="R2169" s="26"/>
      <c r="S2169" s="26"/>
      <c r="T2169" s="26"/>
      <c r="U2169" s="26"/>
      <c r="V2169" s="26"/>
      <c r="W2169" s="26"/>
      <c r="X2169" s="26"/>
      <c r="Y2169" s="26"/>
      <c r="Z2169" s="26"/>
      <c r="AA2169" s="26"/>
      <c r="AB2169" s="26"/>
      <c r="AC2169" s="26"/>
      <c r="AD2169" s="26"/>
      <c r="AE2169" s="26"/>
      <c r="AF2169" s="26"/>
      <c r="AG2169" s="26"/>
      <c r="AH2169" s="26"/>
      <c r="AI2169" s="26"/>
      <c r="AJ2169" s="26"/>
      <c r="AK2169" s="26"/>
      <c r="AL2169" s="26"/>
      <c r="AM2169" s="26"/>
      <c r="AN2169" s="26"/>
      <c r="AO2169" s="26"/>
      <c r="AP2169" s="26"/>
      <c r="AQ2169" s="26"/>
      <c r="AR2169" s="26"/>
      <c r="AS2169" s="26"/>
      <c r="AT2169" s="26"/>
      <c r="AU2169" s="26"/>
      <c r="AV2169" s="26"/>
      <c r="AW2169" s="26"/>
      <c r="AX2169" s="26"/>
      <c r="AY2169" s="26"/>
      <c r="AZ2169" s="26"/>
      <c r="BA2169" s="26"/>
      <c r="BB2169" s="26"/>
      <c r="BC2169" s="26"/>
      <c r="BD2169" s="26"/>
      <c r="BE2169" s="26"/>
      <c r="BF2169" s="26"/>
      <c r="BG2169" s="26"/>
      <c r="BH2169" s="26"/>
      <c r="BI2169" s="26"/>
      <c r="BJ2169" s="26"/>
      <c r="BK2169" s="26"/>
      <c r="BL2169" s="41"/>
      <c r="BM2169" t="s">
        <v>100</v>
      </c>
    </row>
    <row r="2170" spans="1:65" x14ac:dyDescent="0.2">
      <c r="A2170" s="6"/>
      <c r="B2170" s="40" t="s">
        <v>63</v>
      </c>
      <c r="C2170" s="24" t="s">
        <v>80</v>
      </c>
      <c r="D2170" s="25"/>
      <c r="E2170" s="26"/>
      <c r="F2170" s="26"/>
      <c r="G2170" s="26"/>
      <c r="H2170" s="26"/>
      <c r="I2170" s="26"/>
      <c r="J2170" s="26"/>
      <c r="K2170" s="26"/>
      <c r="L2170" s="26"/>
      <c r="M2170" s="26"/>
      <c r="N2170" s="26"/>
      <c r="O2170" s="26"/>
      <c r="P2170" s="26"/>
      <c r="Q2170" s="26"/>
      <c r="R2170" s="26"/>
      <c r="S2170" s="26"/>
      <c r="T2170" s="26"/>
      <c r="U2170" s="26"/>
      <c r="V2170" s="26"/>
      <c r="W2170" s="26"/>
      <c r="X2170" s="26"/>
      <c r="Y2170" s="26"/>
      <c r="Z2170" s="26"/>
      <c r="AA2170" s="26"/>
      <c r="AB2170" s="26"/>
      <c r="AC2170" s="26"/>
      <c r="AD2170" s="26"/>
      <c r="AE2170" s="26"/>
      <c r="AF2170" s="26"/>
      <c r="AG2170" s="26"/>
      <c r="AH2170" s="26"/>
      <c r="AI2170" s="26"/>
      <c r="AJ2170" s="26"/>
      <c r="AK2170" s="26"/>
      <c r="AL2170" s="26"/>
      <c r="AM2170" s="26"/>
      <c r="AN2170" s="26"/>
      <c r="AO2170" s="26"/>
      <c r="AP2170" s="26"/>
      <c r="AQ2170" s="26"/>
      <c r="AR2170" s="26"/>
      <c r="AS2170" s="26"/>
      <c r="AT2170" s="26"/>
      <c r="AU2170" s="26"/>
      <c r="AV2170" s="26"/>
      <c r="AW2170" s="26"/>
      <c r="AX2170" s="26"/>
      <c r="AY2170" s="26"/>
      <c r="AZ2170" s="26"/>
      <c r="BA2170" s="26"/>
      <c r="BB2170" s="26"/>
      <c r="BC2170" s="26"/>
      <c r="BD2170" s="26"/>
      <c r="BE2170" s="26"/>
      <c r="BF2170" s="26"/>
      <c r="BG2170" s="26"/>
      <c r="BH2170" s="26"/>
      <c r="BI2170" s="26"/>
      <c r="BJ2170" s="26"/>
      <c r="BK2170" s="26"/>
      <c r="BL2170" s="41"/>
      <c r="BM2170" t="s">
        <v>100</v>
      </c>
    </row>
    <row r="2171" spans="1:65" x14ac:dyDescent="0.2">
      <c r="A2171" s="6"/>
      <c r="B2171" s="40" t="s">
        <v>63</v>
      </c>
      <c r="C2171" s="24" t="s">
        <v>78</v>
      </c>
      <c r="D2171" s="25"/>
      <c r="E2171" s="26"/>
      <c r="F2171" s="26"/>
      <c r="G2171" s="26"/>
      <c r="H2171" s="26"/>
      <c r="I2171" s="26"/>
      <c r="J2171" s="26"/>
      <c r="K2171" s="26"/>
      <c r="L2171" s="26"/>
      <c r="M2171" s="26"/>
      <c r="N2171" s="26"/>
      <c r="O2171" s="26"/>
      <c r="P2171" s="26"/>
      <c r="Q2171" s="26"/>
      <c r="R2171" s="26"/>
      <c r="S2171" s="26"/>
      <c r="T2171" s="26"/>
      <c r="U2171" s="26"/>
      <c r="V2171" s="26"/>
      <c r="W2171" s="26"/>
      <c r="X2171" s="26"/>
      <c r="Y2171" s="26"/>
      <c r="Z2171" s="26"/>
      <c r="AA2171" s="26"/>
      <c r="AB2171" s="26"/>
      <c r="AC2171" s="26"/>
      <c r="AD2171" s="26"/>
      <c r="AE2171" s="26"/>
      <c r="AF2171" s="26"/>
      <c r="AG2171" s="26"/>
      <c r="AH2171" s="26"/>
      <c r="AI2171" s="26"/>
      <c r="AJ2171" s="26"/>
      <c r="AK2171" s="26"/>
      <c r="AL2171" s="26"/>
      <c r="AM2171" s="26"/>
      <c r="AN2171" s="26"/>
      <c r="AO2171" s="26"/>
      <c r="AP2171" s="26"/>
      <c r="AQ2171" s="26"/>
      <c r="AR2171" s="26"/>
      <c r="AS2171" s="26"/>
      <c r="AT2171" s="26"/>
      <c r="AU2171" s="26"/>
      <c r="AV2171" s="26"/>
      <c r="AW2171" s="26"/>
      <c r="AX2171" s="26"/>
      <c r="AY2171" s="26"/>
      <c r="AZ2171" s="26"/>
      <c r="BA2171" s="26"/>
      <c r="BB2171" s="26"/>
      <c r="BC2171" s="26"/>
      <c r="BD2171" s="26"/>
      <c r="BE2171" s="26"/>
      <c r="BF2171" s="26"/>
      <c r="BG2171" s="26"/>
      <c r="BH2171" s="26"/>
      <c r="BI2171" s="26"/>
      <c r="BJ2171" s="26"/>
      <c r="BK2171" s="26"/>
      <c r="BL2171" s="41"/>
      <c r="BM2171" t="s">
        <v>100</v>
      </c>
    </row>
    <row r="2172" spans="1:65" x14ac:dyDescent="0.2">
      <c r="A2172" s="6"/>
      <c r="B2172" s="40" t="s">
        <v>63</v>
      </c>
      <c r="C2172" s="31" t="s">
        <v>42</v>
      </c>
      <c r="D2172" s="27">
        <v>843</v>
      </c>
      <c r="E2172" s="28">
        <v>906</v>
      </c>
      <c r="F2172" s="28">
        <v>949</v>
      </c>
      <c r="G2172" s="28">
        <v>974</v>
      </c>
      <c r="H2172" s="28">
        <v>974</v>
      </c>
      <c r="I2172" s="28">
        <v>979</v>
      </c>
      <c r="J2172" s="28">
        <v>1009</v>
      </c>
      <c r="K2172" s="28">
        <v>1018</v>
      </c>
      <c r="L2172" s="28">
        <v>1027</v>
      </c>
      <c r="M2172" s="28">
        <v>1070</v>
      </c>
      <c r="N2172" s="28">
        <v>1074</v>
      </c>
      <c r="O2172" s="28">
        <v>1073</v>
      </c>
      <c r="P2172" s="28">
        <v>1074</v>
      </c>
      <c r="Q2172" s="28">
        <v>1119</v>
      </c>
      <c r="R2172" s="28">
        <v>1116</v>
      </c>
      <c r="S2172" s="28">
        <v>1115</v>
      </c>
      <c r="T2172" s="28">
        <v>1113</v>
      </c>
      <c r="U2172" s="28">
        <v>1166.5999999999999</v>
      </c>
      <c r="V2172" s="28">
        <v>1163.4000000000001</v>
      </c>
      <c r="W2172" s="28">
        <v>1163.9000000000001</v>
      </c>
      <c r="X2172" s="28">
        <v>1167</v>
      </c>
      <c r="Y2172" s="28">
        <v>1168</v>
      </c>
      <c r="Z2172" s="28">
        <v>1168</v>
      </c>
      <c r="AA2172" s="28">
        <v>1168</v>
      </c>
      <c r="AB2172" s="28">
        <v>1168</v>
      </c>
      <c r="AC2172" s="28">
        <v>1169</v>
      </c>
      <c r="AD2172" s="28">
        <v>1169</v>
      </c>
      <c r="AE2172" s="28">
        <v>1170</v>
      </c>
      <c r="AF2172" s="28">
        <v>1198</v>
      </c>
      <c r="AG2172" s="28">
        <v>1199</v>
      </c>
      <c r="AH2172" s="28">
        <v>1199</v>
      </c>
      <c r="AI2172" s="28">
        <v>1199</v>
      </c>
      <c r="AJ2172" s="28">
        <v>1199</v>
      </c>
      <c r="AK2172" s="28">
        <v>1199</v>
      </c>
      <c r="AL2172" s="28">
        <v>1199</v>
      </c>
      <c r="AM2172" s="28">
        <v>1199</v>
      </c>
      <c r="AN2172" s="28">
        <v>1199</v>
      </c>
      <c r="AO2172" s="28">
        <v>1199</v>
      </c>
      <c r="AP2172" s="28">
        <v>1199</v>
      </c>
      <c r="AQ2172" s="28">
        <v>1199</v>
      </c>
      <c r="AR2172" s="28">
        <v>1199</v>
      </c>
      <c r="AS2172" s="28">
        <v>1199</v>
      </c>
      <c r="AT2172" s="28">
        <v>1199</v>
      </c>
      <c r="AU2172" s="28">
        <v>1199</v>
      </c>
      <c r="AV2172" s="28">
        <v>1199</v>
      </c>
      <c r="AW2172" s="28">
        <v>1199</v>
      </c>
      <c r="AX2172" s="28">
        <v>1199</v>
      </c>
      <c r="AY2172" s="28">
        <v>1199</v>
      </c>
      <c r="AZ2172" s="28">
        <v>1199</v>
      </c>
      <c r="BA2172" s="28">
        <v>1199</v>
      </c>
      <c r="BB2172" s="28">
        <v>1199</v>
      </c>
      <c r="BC2172" s="28">
        <v>1199</v>
      </c>
      <c r="BD2172" s="28">
        <v>1199</v>
      </c>
      <c r="BE2172" s="28">
        <v>1199</v>
      </c>
      <c r="BF2172" s="28">
        <v>1199</v>
      </c>
      <c r="BG2172" s="28">
        <v>1199</v>
      </c>
      <c r="BH2172" s="28">
        <v>1199</v>
      </c>
      <c r="BI2172" s="28">
        <v>1199</v>
      </c>
      <c r="BJ2172" s="28">
        <v>1199</v>
      </c>
      <c r="BK2172" s="28">
        <v>1199</v>
      </c>
      <c r="BL2172" s="42">
        <v>1199</v>
      </c>
      <c r="BM2172" t="s">
        <v>100</v>
      </c>
    </row>
    <row r="2173" spans="1:65" x14ac:dyDescent="0.2">
      <c r="A2173" s="6"/>
      <c r="B2173" s="40" t="s">
        <v>63</v>
      </c>
      <c r="C2173" s="24" t="s">
        <v>74</v>
      </c>
      <c r="D2173" s="35">
        <v>843</v>
      </c>
      <c r="E2173" s="29">
        <v>906</v>
      </c>
      <c r="F2173" s="29">
        <v>949</v>
      </c>
      <c r="G2173" s="29">
        <v>974</v>
      </c>
      <c r="H2173" s="29">
        <v>974</v>
      </c>
      <c r="I2173" s="29">
        <v>979</v>
      </c>
      <c r="J2173" s="29">
        <v>1009</v>
      </c>
      <c r="K2173" s="29">
        <v>1018</v>
      </c>
      <c r="L2173" s="29">
        <v>1027</v>
      </c>
      <c r="M2173" s="29">
        <v>1070</v>
      </c>
      <c r="N2173" s="29">
        <v>1074</v>
      </c>
      <c r="O2173" s="29">
        <v>1073</v>
      </c>
      <c r="P2173" s="29">
        <v>1074</v>
      </c>
      <c r="Q2173" s="29">
        <v>1119</v>
      </c>
      <c r="R2173" s="29">
        <v>1116</v>
      </c>
      <c r="S2173" s="29">
        <v>1115</v>
      </c>
      <c r="T2173" s="29">
        <v>1113</v>
      </c>
      <c r="U2173" s="29">
        <v>1166.5999999999999</v>
      </c>
      <c r="V2173" s="29">
        <v>1163.4000000000001</v>
      </c>
      <c r="W2173" s="29">
        <v>1163.9000000000001</v>
      </c>
      <c r="X2173" s="26">
        <v>1167</v>
      </c>
      <c r="Y2173" s="26">
        <v>1168</v>
      </c>
      <c r="Z2173" s="26">
        <v>1168</v>
      </c>
      <c r="AA2173" s="26">
        <v>1168</v>
      </c>
      <c r="AB2173" s="26">
        <v>1168</v>
      </c>
      <c r="AC2173" s="26">
        <v>1169</v>
      </c>
      <c r="AD2173" s="26">
        <v>1169</v>
      </c>
      <c r="AE2173" s="26">
        <v>1170</v>
      </c>
      <c r="AF2173" s="26">
        <v>1198</v>
      </c>
      <c r="AG2173" s="26">
        <v>1199</v>
      </c>
      <c r="AH2173" s="26">
        <v>1199</v>
      </c>
      <c r="AI2173" s="26"/>
      <c r="AJ2173" s="26"/>
      <c r="AK2173" s="26"/>
      <c r="AL2173" s="26"/>
      <c r="AM2173" s="26"/>
      <c r="AN2173" s="26"/>
      <c r="AO2173" s="26"/>
      <c r="AP2173" s="26"/>
      <c r="AQ2173" s="26"/>
      <c r="AR2173" s="26"/>
      <c r="AS2173" s="26"/>
      <c r="AT2173" s="26"/>
      <c r="AU2173" s="26"/>
      <c r="AV2173" s="26"/>
      <c r="AW2173" s="26"/>
      <c r="AX2173" s="26"/>
      <c r="AY2173" s="26"/>
      <c r="AZ2173" s="26"/>
      <c r="BA2173" s="26"/>
      <c r="BB2173" s="26"/>
      <c r="BC2173" s="26"/>
      <c r="BD2173" s="26"/>
      <c r="BE2173" s="26"/>
      <c r="BF2173" s="26"/>
      <c r="BG2173" s="26"/>
      <c r="BH2173" s="26"/>
      <c r="BI2173" s="26"/>
      <c r="BJ2173" s="26"/>
      <c r="BK2173" s="26"/>
      <c r="BL2173" s="41"/>
      <c r="BM2173" t="s">
        <v>100</v>
      </c>
    </row>
    <row r="2174" spans="1:65" x14ac:dyDescent="0.2">
      <c r="A2174" s="6"/>
      <c r="B2174" s="40" t="s">
        <v>63</v>
      </c>
      <c r="C2174" s="24" t="s">
        <v>83</v>
      </c>
      <c r="D2174" s="25"/>
      <c r="E2174" s="26"/>
      <c r="F2174" s="26"/>
      <c r="G2174" s="26"/>
      <c r="H2174" s="26"/>
      <c r="I2174" s="26"/>
      <c r="J2174" s="26"/>
      <c r="K2174" s="26"/>
      <c r="L2174" s="26"/>
      <c r="M2174" s="26"/>
      <c r="N2174" s="26"/>
      <c r="O2174" s="26"/>
      <c r="P2174" s="26"/>
      <c r="Q2174" s="26"/>
      <c r="R2174" s="26"/>
      <c r="S2174" s="26"/>
      <c r="T2174" s="26"/>
      <c r="U2174" s="26"/>
      <c r="V2174" s="26"/>
      <c r="X2174" s="30">
        <v>3.0999999999999091</v>
      </c>
      <c r="Y2174" s="30">
        <v>1</v>
      </c>
      <c r="Z2174" s="30">
        <v>0</v>
      </c>
      <c r="AA2174" s="30">
        <v>0</v>
      </c>
      <c r="AB2174" s="30">
        <v>0</v>
      </c>
      <c r="AC2174" s="30">
        <v>1</v>
      </c>
      <c r="AD2174" s="30">
        <v>0</v>
      </c>
      <c r="AE2174" s="30">
        <v>1</v>
      </c>
      <c r="AF2174" s="30">
        <v>28</v>
      </c>
      <c r="AG2174" s="30">
        <v>1</v>
      </c>
      <c r="AH2174" s="30">
        <v>0</v>
      </c>
      <c r="AI2174" s="30"/>
      <c r="AJ2174" s="30"/>
      <c r="AK2174" s="30"/>
      <c r="AL2174" s="30"/>
      <c r="AM2174" s="30"/>
      <c r="AN2174" s="30"/>
      <c r="AO2174" s="30"/>
      <c r="AP2174" s="30"/>
      <c r="AQ2174" s="30"/>
      <c r="AR2174" s="30"/>
      <c r="AS2174" s="30"/>
      <c r="AT2174" s="30"/>
      <c r="AU2174" s="30"/>
      <c r="AV2174" s="30"/>
      <c r="AW2174" s="30"/>
      <c r="AX2174" s="30"/>
      <c r="AY2174" s="30"/>
      <c r="AZ2174" s="30"/>
      <c r="BA2174" s="30"/>
      <c r="BB2174" s="30"/>
      <c r="BC2174" s="30"/>
      <c r="BD2174" s="30"/>
      <c r="BE2174" s="30"/>
      <c r="BF2174" s="30"/>
      <c r="BG2174" s="30"/>
      <c r="BH2174" s="30"/>
      <c r="BI2174" s="30"/>
      <c r="BJ2174" s="30"/>
      <c r="BK2174" s="30"/>
      <c r="BL2174" s="43"/>
      <c r="BM2174" t="s">
        <v>100</v>
      </c>
    </row>
    <row r="2175" spans="1:65" x14ac:dyDescent="0.2">
      <c r="A2175" s="6"/>
      <c r="B2175" s="40" t="s">
        <v>63</v>
      </c>
      <c r="C2175" s="24" t="s">
        <v>75</v>
      </c>
      <c r="D2175" s="25"/>
      <c r="E2175" s="26"/>
      <c r="F2175" s="26"/>
      <c r="G2175" s="26"/>
      <c r="H2175" s="26"/>
      <c r="I2175" s="26"/>
      <c r="J2175" s="26"/>
      <c r="K2175" s="26"/>
      <c r="L2175" s="26"/>
      <c r="M2175" s="26"/>
      <c r="N2175" s="26"/>
      <c r="O2175" s="26"/>
      <c r="P2175" s="26"/>
      <c r="Q2175" s="26"/>
      <c r="R2175" s="26"/>
      <c r="S2175" s="26"/>
      <c r="T2175" s="26"/>
      <c r="U2175" s="26"/>
      <c r="V2175" s="26"/>
      <c r="W2175" s="26"/>
      <c r="X2175" s="26"/>
      <c r="Y2175" s="26"/>
      <c r="Z2175" s="26"/>
      <c r="AA2175" s="26"/>
      <c r="AB2175" s="26"/>
      <c r="AC2175" s="26"/>
      <c r="AD2175" s="26"/>
      <c r="AE2175" s="26"/>
      <c r="AF2175" s="26"/>
      <c r="AG2175" s="26"/>
      <c r="AH2175" s="26"/>
      <c r="AI2175" s="26"/>
      <c r="AJ2175" s="26"/>
      <c r="AK2175" s="26"/>
      <c r="AL2175" s="26"/>
      <c r="AM2175" s="26"/>
      <c r="AN2175" s="26"/>
      <c r="AO2175" s="26"/>
      <c r="AP2175" s="26"/>
      <c r="AQ2175" s="26"/>
      <c r="AR2175" s="26"/>
      <c r="AS2175" s="26"/>
      <c r="AT2175" s="26"/>
      <c r="AU2175" s="26"/>
      <c r="AV2175" s="26"/>
      <c r="AW2175" s="26"/>
      <c r="AX2175" s="26"/>
      <c r="AY2175" s="26"/>
      <c r="AZ2175" s="26"/>
      <c r="BA2175" s="26"/>
      <c r="BB2175" s="26"/>
      <c r="BC2175" s="26"/>
      <c r="BD2175" s="26"/>
      <c r="BE2175" s="26"/>
      <c r="BF2175" s="26"/>
      <c r="BG2175" s="26"/>
      <c r="BH2175" s="26"/>
      <c r="BI2175" s="26"/>
      <c r="BJ2175" s="26"/>
      <c r="BK2175" s="26"/>
      <c r="BL2175" s="41"/>
      <c r="BM2175" t="s">
        <v>100</v>
      </c>
    </row>
    <row r="2176" spans="1:65" x14ac:dyDescent="0.2">
      <c r="A2176" s="6"/>
      <c r="B2176" s="40" t="s">
        <v>63</v>
      </c>
      <c r="C2176" s="24" t="s">
        <v>79</v>
      </c>
      <c r="D2176" s="25"/>
      <c r="E2176" s="26"/>
      <c r="F2176" s="26"/>
      <c r="G2176" s="26"/>
      <c r="H2176" s="26"/>
      <c r="I2176" s="26"/>
      <c r="J2176" s="26"/>
      <c r="K2176" s="26"/>
      <c r="L2176" s="26"/>
      <c r="M2176" s="26"/>
      <c r="N2176" s="26"/>
      <c r="O2176" s="26"/>
      <c r="P2176" s="26"/>
      <c r="Q2176" s="26"/>
      <c r="R2176" s="26"/>
      <c r="S2176" s="26"/>
      <c r="T2176" s="26"/>
      <c r="U2176" s="26"/>
      <c r="V2176" s="26"/>
      <c r="W2176" s="26"/>
      <c r="X2176" s="26"/>
      <c r="Y2176" s="26"/>
      <c r="Z2176" s="26"/>
      <c r="AA2176" s="26"/>
      <c r="AB2176" s="26"/>
      <c r="AC2176" s="26"/>
      <c r="AD2176" s="26"/>
      <c r="AE2176" s="26"/>
      <c r="AF2176" s="26"/>
      <c r="AG2176" s="26"/>
      <c r="AH2176" s="26"/>
      <c r="AI2176" s="26"/>
      <c r="AJ2176" s="26"/>
      <c r="AK2176" s="26"/>
      <c r="AL2176" s="26"/>
      <c r="AM2176" s="26"/>
      <c r="AN2176" s="26"/>
      <c r="AO2176" s="26"/>
      <c r="AP2176" s="26"/>
      <c r="AQ2176" s="26"/>
      <c r="AR2176" s="26"/>
      <c r="AS2176" s="26"/>
      <c r="AT2176" s="26"/>
      <c r="AU2176" s="26"/>
      <c r="AV2176" s="26"/>
      <c r="AW2176" s="26"/>
      <c r="AX2176" s="26"/>
      <c r="AY2176" s="26"/>
      <c r="AZ2176" s="26"/>
      <c r="BA2176" s="26"/>
      <c r="BB2176" s="26"/>
      <c r="BC2176" s="26"/>
      <c r="BD2176" s="26"/>
      <c r="BE2176" s="26"/>
      <c r="BF2176" s="26"/>
      <c r="BG2176" s="26"/>
      <c r="BH2176" s="26"/>
      <c r="BI2176" s="26"/>
      <c r="BJ2176" s="26"/>
      <c r="BK2176" s="26"/>
      <c r="BL2176" s="41"/>
      <c r="BM2176" t="s">
        <v>100</v>
      </c>
    </row>
    <row r="2177" spans="1:65" x14ac:dyDescent="0.2">
      <c r="A2177" s="6"/>
      <c r="B2177" s="40" t="s">
        <v>63</v>
      </c>
      <c r="C2177" s="24" t="s">
        <v>80</v>
      </c>
      <c r="D2177" s="25"/>
      <c r="E2177" s="26"/>
      <c r="F2177" s="26"/>
      <c r="G2177" s="26"/>
      <c r="H2177" s="26"/>
      <c r="I2177" s="26"/>
      <c r="J2177" s="26"/>
      <c r="K2177" s="26"/>
      <c r="L2177" s="26"/>
      <c r="M2177" s="26"/>
      <c r="N2177" s="26"/>
      <c r="O2177" s="26"/>
      <c r="P2177" s="26"/>
      <c r="Q2177" s="26"/>
      <c r="R2177" s="26"/>
      <c r="S2177" s="26"/>
      <c r="T2177" s="26"/>
      <c r="U2177" s="26"/>
      <c r="V2177" s="26"/>
      <c r="W2177" s="26"/>
      <c r="X2177" s="26"/>
      <c r="Y2177" s="26"/>
      <c r="Z2177" s="26"/>
      <c r="AA2177" s="26"/>
      <c r="AB2177" s="26"/>
      <c r="AC2177" s="26"/>
      <c r="AD2177" s="26"/>
      <c r="AE2177" s="26"/>
      <c r="AF2177" s="26"/>
      <c r="AG2177" s="26"/>
      <c r="AH2177" s="26"/>
      <c r="AI2177" s="26"/>
      <c r="AJ2177" s="26"/>
      <c r="AK2177" s="26"/>
      <c r="AL2177" s="26"/>
      <c r="AM2177" s="26"/>
      <c r="AN2177" s="26"/>
      <c r="AO2177" s="26"/>
      <c r="AP2177" s="26"/>
      <c r="AQ2177" s="26"/>
      <c r="AR2177" s="26"/>
      <c r="AS2177" s="26"/>
      <c r="AT2177" s="26"/>
      <c r="AU2177" s="26"/>
      <c r="AV2177" s="26"/>
      <c r="AW2177" s="26"/>
      <c r="AX2177" s="26"/>
      <c r="AY2177" s="26"/>
      <c r="AZ2177" s="26"/>
      <c r="BA2177" s="26"/>
      <c r="BB2177" s="26"/>
      <c r="BC2177" s="26"/>
      <c r="BD2177" s="26"/>
      <c r="BE2177" s="26"/>
      <c r="BF2177" s="26"/>
      <c r="BG2177" s="26"/>
      <c r="BH2177" s="26"/>
      <c r="BI2177" s="26"/>
      <c r="BJ2177" s="26"/>
      <c r="BK2177" s="26"/>
      <c r="BL2177" s="41"/>
      <c r="BM2177" t="s">
        <v>100</v>
      </c>
    </row>
    <row r="2178" spans="1:65" x14ac:dyDescent="0.2">
      <c r="A2178" s="6"/>
      <c r="B2178" s="40" t="s">
        <v>63</v>
      </c>
      <c r="C2178" s="24" t="s">
        <v>78</v>
      </c>
      <c r="D2178" s="25"/>
      <c r="E2178" s="26"/>
      <c r="F2178" s="26"/>
      <c r="G2178" s="26"/>
      <c r="H2178" s="26"/>
      <c r="I2178" s="26"/>
      <c r="J2178" s="26"/>
      <c r="K2178" s="26"/>
      <c r="L2178" s="26"/>
      <c r="M2178" s="26"/>
      <c r="N2178" s="26"/>
      <c r="O2178" s="26"/>
      <c r="P2178" s="26"/>
      <c r="Q2178" s="26"/>
      <c r="R2178" s="26"/>
      <c r="S2178" s="26"/>
      <c r="T2178" s="26"/>
      <c r="U2178" s="26"/>
      <c r="V2178" s="26"/>
      <c r="W2178" s="26"/>
      <c r="X2178" s="26"/>
      <c r="Y2178" s="26"/>
      <c r="Z2178" s="26"/>
      <c r="AA2178" s="26"/>
      <c r="AB2178" s="26"/>
      <c r="AC2178" s="26"/>
      <c r="AD2178" s="26"/>
      <c r="AE2178" s="26"/>
      <c r="AF2178" s="26"/>
      <c r="AG2178" s="26"/>
      <c r="AH2178" s="26"/>
      <c r="AI2178" s="26"/>
      <c r="AJ2178" s="26"/>
      <c r="AK2178" s="26"/>
      <c r="AL2178" s="26"/>
      <c r="AM2178" s="26"/>
      <c r="AN2178" s="26"/>
      <c r="AO2178" s="26"/>
      <c r="AP2178" s="26"/>
      <c r="AQ2178" s="26"/>
      <c r="AR2178" s="26"/>
      <c r="AS2178" s="26"/>
      <c r="AT2178" s="26"/>
      <c r="AU2178" s="26"/>
      <c r="AV2178" s="26"/>
      <c r="AW2178" s="26"/>
      <c r="AX2178" s="26"/>
      <c r="AY2178" s="26"/>
      <c r="AZ2178" s="26"/>
      <c r="BA2178" s="26"/>
      <c r="BB2178" s="26"/>
      <c r="BC2178" s="26"/>
      <c r="BD2178" s="26"/>
      <c r="BE2178" s="26"/>
      <c r="BF2178" s="26"/>
      <c r="BG2178" s="26"/>
      <c r="BH2178" s="26"/>
      <c r="BI2178" s="26"/>
      <c r="BJ2178" s="26"/>
      <c r="BK2178" s="26"/>
      <c r="BL2178" s="41"/>
      <c r="BM2178" t="s">
        <v>100</v>
      </c>
    </row>
    <row r="2179" spans="1:65" x14ac:dyDescent="0.2">
      <c r="A2179" s="6"/>
      <c r="B2179" s="40" t="s">
        <v>63</v>
      </c>
      <c r="C2179" s="31" t="s">
        <v>43</v>
      </c>
      <c r="D2179" s="27">
        <v>0</v>
      </c>
      <c r="E2179" s="28">
        <v>0</v>
      </c>
      <c r="F2179" s="28">
        <v>0</v>
      </c>
      <c r="G2179" s="28">
        <v>0</v>
      </c>
      <c r="H2179" s="28">
        <v>0</v>
      </c>
      <c r="I2179" s="28">
        <v>0</v>
      </c>
      <c r="J2179" s="28">
        <v>0</v>
      </c>
      <c r="K2179" s="28">
        <v>0</v>
      </c>
      <c r="L2179" s="28">
        <v>0</v>
      </c>
      <c r="M2179" s="28">
        <v>0</v>
      </c>
      <c r="N2179" s="28">
        <v>180</v>
      </c>
      <c r="O2179" s="28">
        <v>180</v>
      </c>
      <c r="P2179" s="28">
        <v>180</v>
      </c>
      <c r="Q2179" s="28">
        <v>180</v>
      </c>
      <c r="R2179" s="28">
        <v>180</v>
      </c>
      <c r="S2179" s="28">
        <v>180</v>
      </c>
      <c r="T2179" s="28">
        <v>180</v>
      </c>
      <c r="U2179" s="28">
        <v>180</v>
      </c>
      <c r="V2179" s="28">
        <v>180</v>
      </c>
      <c r="W2179" s="28">
        <v>180</v>
      </c>
      <c r="X2179" s="28">
        <v>180</v>
      </c>
      <c r="Y2179" s="28">
        <v>180</v>
      </c>
      <c r="Z2179" s="28">
        <v>180</v>
      </c>
      <c r="AA2179" s="28">
        <v>180</v>
      </c>
      <c r="AB2179" s="28">
        <v>180</v>
      </c>
      <c r="AC2179" s="28">
        <v>180</v>
      </c>
      <c r="AD2179" s="28">
        <v>180</v>
      </c>
      <c r="AE2179" s="28">
        <v>180</v>
      </c>
      <c r="AF2179" s="28">
        <v>180</v>
      </c>
      <c r="AG2179" s="28">
        <v>180</v>
      </c>
      <c r="AH2179" s="28">
        <v>180</v>
      </c>
      <c r="AI2179" s="28">
        <v>180</v>
      </c>
      <c r="AJ2179" s="28">
        <v>180</v>
      </c>
      <c r="AK2179" s="28">
        <v>180</v>
      </c>
      <c r="AL2179" s="28">
        <v>180</v>
      </c>
      <c r="AM2179" s="28">
        <v>180</v>
      </c>
      <c r="AN2179" s="28">
        <v>180</v>
      </c>
      <c r="AO2179" s="28">
        <v>180</v>
      </c>
      <c r="AP2179" s="28">
        <v>180</v>
      </c>
      <c r="AQ2179" s="28">
        <v>180</v>
      </c>
      <c r="AR2179" s="28">
        <v>180</v>
      </c>
      <c r="AS2179" s="28">
        <v>180</v>
      </c>
      <c r="AT2179" s="28">
        <v>180</v>
      </c>
      <c r="AU2179" s="28">
        <v>180</v>
      </c>
      <c r="AV2179" s="28">
        <v>180</v>
      </c>
      <c r="AW2179" s="28">
        <v>180</v>
      </c>
      <c r="AX2179" s="28">
        <v>180</v>
      </c>
      <c r="AY2179" s="28">
        <v>180</v>
      </c>
      <c r="AZ2179" s="28">
        <v>180</v>
      </c>
      <c r="BA2179" s="28">
        <v>180</v>
      </c>
      <c r="BB2179" s="28">
        <v>180</v>
      </c>
      <c r="BC2179" s="28">
        <v>180</v>
      </c>
      <c r="BD2179" s="28">
        <v>180</v>
      </c>
      <c r="BE2179" s="28">
        <v>180</v>
      </c>
      <c r="BF2179" s="28">
        <v>180</v>
      </c>
      <c r="BG2179" s="28">
        <v>180</v>
      </c>
      <c r="BH2179" s="28">
        <v>180</v>
      </c>
      <c r="BI2179" s="28">
        <v>180</v>
      </c>
      <c r="BJ2179" s="28">
        <v>180</v>
      </c>
      <c r="BK2179" s="28">
        <v>180</v>
      </c>
      <c r="BL2179" s="42">
        <v>180</v>
      </c>
      <c r="BM2179" t="s">
        <v>100</v>
      </c>
    </row>
    <row r="2180" spans="1:65" x14ac:dyDescent="0.2">
      <c r="A2180" s="6"/>
      <c r="B2180" s="40" t="s">
        <v>63</v>
      </c>
      <c r="C2180" s="24" t="s">
        <v>74</v>
      </c>
      <c r="D2180" s="35">
        <v>0</v>
      </c>
      <c r="E2180" s="29">
        <v>0</v>
      </c>
      <c r="F2180" s="29">
        <v>0</v>
      </c>
      <c r="G2180" s="29">
        <v>0</v>
      </c>
      <c r="H2180" s="29">
        <v>0</v>
      </c>
      <c r="I2180" s="29">
        <v>0</v>
      </c>
      <c r="J2180" s="29">
        <v>0</v>
      </c>
      <c r="K2180" s="29">
        <v>0</v>
      </c>
      <c r="L2180" s="29">
        <v>0</v>
      </c>
      <c r="M2180" s="29">
        <v>0</v>
      </c>
      <c r="N2180" s="29">
        <v>180</v>
      </c>
      <c r="O2180" s="29">
        <v>180</v>
      </c>
      <c r="P2180" s="29">
        <v>180</v>
      </c>
      <c r="Q2180" s="29">
        <v>180</v>
      </c>
      <c r="R2180" s="29">
        <v>180</v>
      </c>
      <c r="S2180" s="29">
        <v>180</v>
      </c>
      <c r="T2180" s="29">
        <v>180</v>
      </c>
      <c r="U2180" s="29">
        <v>180</v>
      </c>
      <c r="V2180" s="29">
        <v>180</v>
      </c>
      <c r="W2180" s="29">
        <v>180</v>
      </c>
      <c r="X2180" s="26">
        <v>0</v>
      </c>
      <c r="Y2180" s="26">
        <v>0</v>
      </c>
      <c r="Z2180" s="26">
        <v>0</v>
      </c>
      <c r="AA2180" s="26">
        <v>0</v>
      </c>
      <c r="AB2180" s="26">
        <v>0</v>
      </c>
      <c r="AC2180" s="26">
        <v>0</v>
      </c>
      <c r="AD2180" s="26">
        <v>0</v>
      </c>
      <c r="AE2180" s="26">
        <v>0</v>
      </c>
      <c r="AF2180" s="26">
        <v>0</v>
      </c>
      <c r="AG2180" s="26">
        <v>0</v>
      </c>
      <c r="AH2180" s="26">
        <v>0</v>
      </c>
      <c r="AI2180" s="26"/>
      <c r="AJ2180" s="26"/>
      <c r="AK2180" s="26"/>
      <c r="AL2180" s="26"/>
      <c r="AM2180" s="26"/>
      <c r="AN2180" s="26"/>
      <c r="AO2180" s="26"/>
      <c r="AP2180" s="26"/>
      <c r="AQ2180" s="26"/>
      <c r="AR2180" s="26"/>
      <c r="AS2180" s="26"/>
      <c r="AT2180" s="26"/>
      <c r="AU2180" s="26"/>
      <c r="AV2180" s="26"/>
      <c r="AW2180" s="26"/>
      <c r="AX2180" s="26"/>
      <c r="AY2180" s="26"/>
      <c r="AZ2180" s="26"/>
      <c r="BA2180" s="26"/>
      <c r="BB2180" s="26"/>
      <c r="BC2180" s="26"/>
      <c r="BD2180" s="26"/>
      <c r="BE2180" s="26"/>
      <c r="BF2180" s="26"/>
      <c r="BG2180" s="26"/>
      <c r="BH2180" s="26"/>
      <c r="BI2180" s="26"/>
      <c r="BJ2180" s="26"/>
      <c r="BK2180" s="26"/>
      <c r="BL2180" s="41"/>
      <c r="BM2180" t="s">
        <v>100</v>
      </c>
    </row>
    <row r="2181" spans="1:65" x14ac:dyDescent="0.2">
      <c r="A2181" s="6"/>
      <c r="B2181" s="40" t="s">
        <v>63</v>
      </c>
      <c r="C2181" s="24" t="s">
        <v>83</v>
      </c>
      <c r="D2181" s="25"/>
      <c r="E2181" s="26"/>
      <c r="F2181" s="26"/>
      <c r="G2181" s="26"/>
      <c r="H2181" s="26"/>
      <c r="I2181" s="26"/>
      <c r="J2181" s="26"/>
      <c r="K2181" s="26"/>
      <c r="L2181" s="26"/>
      <c r="M2181" s="26"/>
      <c r="N2181" s="26"/>
      <c r="O2181" s="26"/>
      <c r="P2181" s="26"/>
      <c r="Q2181" s="26"/>
      <c r="R2181" s="26"/>
      <c r="S2181" s="26"/>
      <c r="T2181" s="26"/>
      <c r="U2181" s="26"/>
      <c r="V2181" s="26"/>
      <c r="X2181" s="26"/>
      <c r="Y2181" s="26"/>
      <c r="Z2181" s="26"/>
      <c r="AA2181" s="26"/>
      <c r="AB2181" s="26"/>
      <c r="AC2181" s="26"/>
      <c r="AD2181" s="26"/>
      <c r="AE2181" s="26"/>
      <c r="AF2181" s="26"/>
      <c r="AG2181" s="26"/>
      <c r="AH2181" s="26"/>
      <c r="AI2181" s="30"/>
      <c r="AJ2181" s="30"/>
      <c r="AK2181" s="30"/>
      <c r="AL2181" s="30"/>
      <c r="AM2181" s="30"/>
      <c r="AN2181" s="30"/>
      <c r="AO2181" s="30"/>
      <c r="AP2181" s="30"/>
      <c r="AQ2181" s="30"/>
      <c r="AR2181" s="30"/>
      <c r="AS2181" s="30"/>
      <c r="AT2181" s="30"/>
      <c r="AU2181" s="30"/>
      <c r="AV2181" s="30"/>
      <c r="AW2181" s="30"/>
      <c r="AX2181" s="30"/>
      <c r="AY2181" s="30"/>
      <c r="AZ2181" s="30"/>
      <c r="BA2181" s="30"/>
      <c r="BB2181" s="30"/>
      <c r="BC2181" s="30"/>
      <c r="BD2181" s="30"/>
      <c r="BE2181" s="30"/>
      <c r="BF2181" s="30"/>
      <c r="BG2181" s="30"/>
      <c r="BH2181" s="30"/>
      <c r="BI2181" s="30"/>
      <c r="BJ2181" s="30"/>
      <c r="BK2181" s="30"/>
      <c r="BL2181" s="43"/>
      <c r="BM2181" t="s">
        <v>100</v>
      </c>
    </row>
    <row r="2182" spans="1:65" x14ac:dyDescent="0.2">
      <c r="A2182" s="6"/>
      <c r="B2182" s="40" t="s">
        <v>63</v>
      </c>
      <c r="C2182" s="24" t="s">
        <v>75</v>
      </c>
      <c r="D2182" s="25"/>
      <c r="E2182" s="26"/>
      <c r="F2182" s="26"/>
      <c r="G2182" s="26"/>
      <c r="H2182" s="26"/>
      <c r="I2182" s="26"/>
      <c r="J2182" s="26"/>
      <c r="K2182" s="26"/>
      <c r="L2182" s="26"/>
      <c r="M2182" s="26"/>
      <c r="N2182" s="26"/>
      <c r="O2182" s="26"/>
      <c r="P2182" s="26"/>
      <c r="Q2182" s="26"/>
      <c r="R2182" s="26"/>
      <c r="S2182" s="26"/>
      <c r="T2182" s="26"/>
      <c r="U2182" s="26"/>
      <c r="V2182" s="26"/>
      <c r="W2182" s="26"/>
      <c r="X2182" s="26"/>
      <c r="Y2182" s="26"/>
      <c r="Z2182" s="26"/>
      <c r="AA2182" s="26"/>
      <c r="AB2182" s="26"/>
      <c r="AC2182" s="26"/>
      <c r="AD2182" s="26"/>
      <c r="AE2182" s="26"/>
      <c r="AF2182" s="26"/>
      <c r="AG2182" s="26"/>
      <c r="AH2182" s="26"/>
      <c r="AI2182" s="26"/>
      <c r="AJ2182" s="26"/>
      <c r="AK2182" s="26"/>
      <c r="AL2182" s="26"/>
      <c r="AM2182" s="26"/>
      <c r="AN2182" s="26"/>
      <c r="AO2182" s="26"/>
      <c r="AP2182" s="26"/>
      <c r="AQ2182" s="26"/>
      <c r="AR2182" s="26"/>
      <c r="AS2182" s="26"/>
      <c r="AT2182" s="26"/>
      <c r="AU2182" s="26"/>
      <c r="AV2182" s="26"/>
      <c r="AW2182" s="26"/>
      <c r="AX2182" s="26"/>
      <c r="AY2182" s="26"/>
      <c r="AZ2182" s="26"/>
      <c r="BA2182" s="26"/>
      <c r="BB2182" s="26"/>
      <c r="BC2182" s="26"/>
      <c r="BD2182" s="26"/>
      <c r="BE2182" s="26"/>
      <c r="BF2182" s="26"/>
      <c r="BG2182" s="26"/>
      <c r="BH2182" s="26"/>
      <c r="BI2182" s="26"/>
      <c r="BJ2182" s="26"/>
      <c r="BK2182" s="26"/>
      <c r="BL2182" s="41"/>
      <c r="BM2182" t="s">
        <v>100</v>
      </c>
    </row>
    <row r="2183" spans="1:65" x14ac:dyDescent="0.2">
      <c r="A2183" s="6"/>
      <c r="B2183" s="40" t="s">
        <v>63</v>
      </c>
      <c r="C2183" s="24" t="s">
        <v>79</v>
      </c>
      <c r="D2183" s="25"/>
      <c r="E2183" s="26"/>
      <c r="F2183" s="26"/>
      <c r="G2183" s="26"/>
      <c r="H2183" s="26"/>
      <c r="I2183" s="26"/>
      <c r="J2183" s="26"/>
      <c r="K2183" s="26"/>
      <c r="L2183" s="26"/>
      <c r="M2183" s="26"/>
      <c r="N2183" s="26"/>
      <c r="O2183" s="26"/>
      <c r="P2183" s="26"/>
      <c r="Q2183" s="26"/>
      <c r="R2183" s="26"/>
      <c r="S2183" s="26"/>
      <c r="T2183" s="26"/>
      <c r="U2183" s="26"/>
      <c r="V2183" s="26"/>
      <c r="W2183" s="26"/>
      <c r="X2183" s="26"/>
      <c r="Y2183" s="26"/>
      <c r="Z2183" s="26"/>
      <c r="AA2183" s="26"/>
      <c r="AB2183" s="26"/>
      <c r="AC2183" s="26"/>
      <c r="AD2183" s="26"/>
      <c r="AE2183" s="26"/>
      <c r="AF2183" s="26"/>
      <c r="AG2183" s="26"/>
      <c r="AH2183" s="26"/>
      <c r="AI2183" s="26"/>
      <c r="AJ2183" s="26"/>
      <c r="AK2183" s="26"/>
      <c r="AL2183" s="26"/>
      <c r="AM2183" s="26"/>
      <c r="AN2183" s="26"/>
      <c r="AO2183" s="26"/>
      <c r="AP2183" s="26"/>
      <c r="AQ2183" s="26"/>
      <c r="AR2183" s="26"/>
      <c r="AS2183" s="26"/>
      <c r="AT2183" s="26"/>
      <c r="AU2183" s="26"/>
      <c r="AV2183" s="26"/>
      <c r="AW2183" s="26"/>
      <c r="AX2183" s="26"/>
      <c r="AY2183" s="26"/>
      <c r="AZ2183" s="26"/>
      <c r="BA2183" s="26"/>
      <c r="BB2183" s="26"/>
      <c r="BC2183" s="26"/>
      <c r="BD2183" s="26"/>
      <c r="BE2183" s="26"/>
      <c r="BF2183" s="26"/>
      <c r="BG2183" s="26"/>
      <c r="BH2183" s="26"/>
      <c r="BI2183" s="26"/>
      <c r="BJ2183" s="26"/>
      <c r="BK2183" s="26"/>
      <c r="BL2183" s="41"/>
      <c r="BM2183" t="s">
        <v>100</v>
      </c>
    </row>
    <row r="2184" spans="1:65" x14ac:dyDescent="0.2">
      <c r="A2184" s="6"/>
      <c r="B2184" s="40" t="s">
        <v>63</v>
      </c>
      <c r="C2184" s="24" t="s">
        <v>80</v>
      </c>
      <c r="D2184" s="25"/>
      <c r="E2184" s="26"/>
      <c r="F2184" s="26"/>
      <c r="G2184" s="26"/>
      <c r="H2184" s="26"/>
      <c r="I2184" s="26"/>
      <c r="J2184" s="26"/>
      <c r="K2184" s="26"/>
      <c r="L2184" s="26"/>
      <c r="M2184" s="26"/>
      <c r="N2184" s="26"/>
      <c r="O2184" s="26"/>
      <c r="P2184" s="26"/>
      <c r="Q2184" s="26"/>
      <c r="R2184" s="26"/>
      <c r="S2184" s="26"/>
      <c r="T2184" s="26"/>
      <c r="U2184" s="26"/>
      <c r="V2184" s="26"/>
      <c r="W2184" s="26"/>
      <c r="X2184" s="26"/>
      <c r="Y2184" s="26"/>
      <c r="Z2184" s="26"/>
      <c r="AA2184" s="26"/>
      <c r="AB2184" s="26"/>
      <c r="AC2184" s="26"/>
      <c r="AD2184" s="26"/>
      <c r="AE2184" s="26"/>
      <c r="AF2184" s="26"/>
      <c r="AG2184" s="26"/>
      <c r="AH2184" s="26"/>
      <c r="AI2184" s="26"/>
      <c r="AJ2184" s="26"/>
      <c r="AK2184" s="26"/>
      <c r="AL2184" s="26"/>
      <c r="AM2184" s="26"/>
      <c r="AN2184" s="26"/>
      <c r="AO2184" s="26"/>
      <c r="AP2184" s="26"/>
      <c r="AQ2184" s="26"/>
      <c r="AR2184" s="26"/>
      <c r="AS2184" s="26"/>
      <c r="AT2184" s="26"/>
      <c r="AU2184" s="26"/>
      <c r="AV2184" s="26"/>
      <c r="AW2184" s="26"/>
      <c r="AX2184" s="26"/>
      <c r="AY2184" s="26"/>
      <c r="AZ2184" s="26"/>
      <c r="BA2184" s="26"/>
      <c r="BB2184" s="26"/>
      <c r="BC2184" s="26"/>
      <c r="BD2184" s="26"/>
      <c r="BE2184" s="26"/>
      <c r="BF2184" s="26"/>
      <c r="BG2184" s="26"/>
      <c r="BH2184" s="26"/>
      <c r="BI2184" s="26"/>
      <c r="BJ2184" s="26"/>
      <c r="BK2184" s="26"/>
      <c r="BL2184" s="41"/>
      <c r="BM2184" t="s">
        <v>100</v>
      </c>
    </row>
    <row r="2185" spans="1:65" x14ac:dyDescent="0.2">
      <c r="A2185" s="6"/>
      <c r="B2185" s="40" t="s">
        <v>63</v>
      </c>
      <c r="C2185" s="24" t="s">
        <v>78</v>
      </c>
      <c r="D2185" s="25"/>
      <c r="E2185" s="26"/>
      <c r="F2185" s="26"/>
      <c r="G2185" s="26"/>
      <c r="H2185" s="26"/>
      <c r="I2185" s="26"/>
      <c r="J2185" s="26"/>
      <c r="K2185" s="26"/>
      <c r="L2185" s="26"/>
      <c r="M2185" s="26"/>
      <c r="N2185" s="26"/>
      <c r="O2185" s="26"/>
      <c r="P2185" s="26"/>
      <c r="Q2185" s="26"/>
      <c r="R2185" s="26"/>
      <c r="S2185" s="26"/>
      <c r="T2185" s="26"/>
      <c r="U2185" s="26"/>
      <c r="V2185" s="26"/>
      <c r="W2185" s="26"/>
      <c r="X2185" s="26"/>
      <c r="Y2185" s="26"/>
      <c r="Z2185" s="26"/>
      <c r="AA2185" s="26"/>
      <c r="AB2185" s="26"/>
      <c r="AC2185" s="26"/>
      <c r="AD2185" s="26"/>
      <c r="AE2185" s="26"/>
      <c r="AF2185" s="26"/>
      <c r="AG2185" s="26"/>
      <c r="AH2185" s="26"/>
      <c r="AI2185" s="26"/>
      <c r="AJ2185" s="26"/>
      <c r="AK2185" s="26"/>
      <c r="AL2185" s="26"/>
      <c r="AM2185" s="26"/>
      <c r="AN2185" s="26"/>
      <c r="AO2185" s="26"/>
      <c r="AP2185" s="26"/>
      <c r="AQ2185" s="26"/>
      <c r="AR2185" s="26"/>
      <c r="AS2185" s="26"/>
      <c r="AT2185" s="26"/>
      <c r="AU2185" s="26"/>
      <c r="AV2185" s="26"/>
      <c r="AW2185" s="26"/>
      <c r="AX2185" s="26"/>
      <c r="AY2185" s="26"/>
      <c r="AZ2185" s="26"/>
      <c r="BA2185" s="26"/>
      <c r="BB2185" s="26"/>
      <c r="BC2185" s="26"/>
      <c r="BD2185" s="26"/>
      <c r="BE2185" s="26"/>
      <c r="BF2185" s="26"/>
      <c r="BG2185" s="26"/>
      <c r="BH2185" s="26"/>
      <c r="BI2185" s="26"/>
      <c r="BJ2185" s="26"/>
      <c r="BK2185" s="26"/>
      <c r="BL2185" s="41"/>
      <c r="BM2185" t="s">
        <v>100</v>
      </c>
    </row>
    <row r="2186" spans="1:65" x14ac:dyDescent="0.2">
      <c r="A2186" s="6"/>
      <c r="B2186" s="40" t="s">
        <v>63</v>
      </c>
      <c r="C2186" s="31" t="s">
        <v>46</v>
      </c>
      <c r="D2186" s="27">
        <v>17</v>
      </c>
      <c r="E2186" s="28">
        <v>18</v>
      </c>
      <c r="F2186" s="28">
        <v>18</v>
      </c>
      <c r="G2186" s="28">
        <v>16</v>
      </c>
      <c r="H2186" s="28">
        <v>18</v>
      </c>
      <c r="I2186" s="28">
        <v>18</v>
      </c>
      <c r="J2186" s="28">
        <v>20</v>
      </c>
      <c r="K2186" s="28">
        <v>22</v>
      </c>
      <c r="L2186" s="28">
        <v>57</v>
      </c>
      <c r="M2186" s="28">
        <v>50</v>
      </c>
      <c r="N2186" s="28">
        <v>47</v>
      </c>
      <c r="O2186" s="28">
        <v>54</v>
      </c>
      <c r="P2186" s="28">
        <v>59</v>
      </c>
      <c r="Q2186" s="28">
        <v>59</v>
      </c>
      <c r="R2186" s="28">
        <v>62</v>
      </c>
      <c r="S2186" s="28">
        <v>63</v>
      </c>
      <c r="T2186" s="28">
        <v>60</v>
      </c>
      <c r="U2186" s="28">
        <v>61.8</v>
      </c>
      <c r="V2186" s="28">
        <v>60.4</v>
      </c>
      <c r="W2186" s="28">
        <v>58.8</v>
      </c>
      <c r="X2186" s="28">
        <v>58.8</v>
      </c>
      <c r="Y2186" s="28">
        <v>58.8</v>
      </c>
      <c r="Z2186" s="28">
        <v>58.8</v>
      </c>
      <c r="AA2186" s="28">
        <v>58.8</v>
      </c>
      <c r="AB2186" s="28">
        <v>58.8</v>
      </c>
      <c r="AC2186" s="28">
        <v>58.8</v>
      </c>
      <c r="AD2186" s="28">
        <v>58.8</v>
      </c>
      <c r="AE2186" s="28">
        <v>58.8</v>
      </c>
      <c r="AF2186" s="28">
        <v>58.8</v>
      </c>
      <c r="AG2186" s="28">
        <v>58.8</v>
      </c>
      <c r="AH2186" s="28">
        <v>58.8</v>
      </c>
      <c r="AI2186" s="28">
        <v>58.8</v>
      </c>
      <c r="AJ2186" s="28">
        <v>58.8</v>
      </c>
      <c r="AK2186" s="28">
        <v>58.8</v>
      </c>
      <c r="AL2186" s="28">
        <v>58.8</v>
      </c>
      <c r="AM2186" s="28">
        <v>58.8</v>
      </c>
      <c r="AN2186" s="28">
        <v>58.8</v>
      </c>
      <c r="AO2186" s="28">
        <v>58.8</v>
      </c>
      <c r="AP2186" s="28">
        <v>58.8</v>
      </c>
      <c r="AQ2186" s="28">
        <v>58.8</v>
      </c>
      <c r="AR2186" s="28">
        <v>58.8</v>
      </c>
      <c r="AS2186" s="28">
        <v>58.8</v>
      </c>
      <c r="AT2186" s="28">
        <v>58.8</v>
      </c>
      <c r="AU2186" s="28">
        <v>58.8</v>
      </c>
      <c r="AV2186" s="28">
        <v>58.8</v>
      </c>
      <c r="AW2186" s="28">
        <v>58.8</v>
      </c>
      <c r="AX2186" s="28">
        <v>58.8</v>
      </c>
      <c r="AY2186" s="28">
        <v>58.8</v>
      </c>
      <c r="AZ2186" s="28">
        <v>58.8</v>
      </c>
      <c r="BA2186" s="28">
        <v>58.8</v>
      </c>
      <c r="BB2186" s="28">
        <v>58.8</v>
      </c>
      <c r="BC2186" s="28">
        <v>58.8</v>
      </c>
      <c r="BD2186" s="28">
        <v>58.8</v>
      </c>
      <c r="BE2186" s="28">
        <v>58.8</v>
      </c>
      <c r="BF2186" s="28">
        <v>58.8</v>
      </c>
      <c r="BG2186" s="28">
        <v>58.8</v>
      </c>
      <c r="BH2186" s="28">
        <v>58.8</v>
      </c>
      <c r="BI2186" s="28">
        <v>58.8</v>
      </c>
      <c r="BJ2186" s="28">
        <v>58.8</v>
      </c>
      <c r="BK2186" s="28">
        <v>58.8</v>
      </c>
      <c r="BL2186" s="42">
        <v>58.8</v>
      </c>
      <c r="BM2186" t="s">
        <v>100</v>
      </c>
    </row>
    <row r="2187" spans="1:65" x14ac:dyDescent="0.2">
      <c r="A2187" s="6"/>
      <c r="B2187" s="40" t="s">
        <v>63</v>
      </c>
      <c r="C2187" s="24" t="s">
        <v>74</v>
      </c>
      <c r="D2187" s="35">
        <v>17</v>
      </c>
      <c r="E2187" s="29">
        <v>18</v>
      </c>
      <c r="F2187" s="29">
        <v>18</v>
      </c>
      <c r="G2187" s="29">
        <v>16</v>
      </c>
      <c r="H2187" s="29">
        <v>18</v>
      </c>
      <c r="I2187" s="29">
        <v>18</v>
      </c>
      <c r="J2187" s="29">
        <v>20</v>
      </c>
      <c r="K2187" s="29">
        <v>22</v>
      </c>
      <c r="L2187" s="29">
        <v>57</v>
      </c>
      <c r="M2187" s="29">
        <v>50</v>
      </c>
      <c r="N2187" s="29">
        <v>47</v>
      </c>
      <c r="O2187" s="29">
        <v>54</v>
      </c>
      <c r="P2187" s="29">
        <v>59</v>
      </c>
      <c r="Q2187" s="29">
        <v>59</v>
      </c>
      <c r="R2187" s="29">
        <v>62</v>
      </c>
      <c r="S2187" s="29">
        <v>63</v>
      </c>
      <c r="T2187" s="29">
        <v>60</v>
      </c>
      <c r="U2187" s="29">
        <v>61.8</v>
      </c>
      <c r="V2187" s="29">
        <v>60.4</v>
      </c>
      <c r="W2187" s="29">
        <v>58.8</v>
      </c>
      <c r="X2187" s="26">
        <v>0</v>
      </c>
      <c r="Y2187" s="26">
        <v>0</v>
      </c>
      <c r="Z2187" s="26">
        <v>0</v>
      </c>
      <c r="AA2187" s="26">
        <v>0</v>
      </c>
      <c r="AB2187" s="26">
        <v>0</v>
      </c>
      <c r="AC2187" s="26">
        <v>0</v>
      </c>
      <c r="AD2187" s="26">
        <v>0</v>
      </c>
      <c r="AE2187" s="26">
        <v>0</v>
      </c>
      <c r="AF2187" s="26">
        <v>0</v>
      </c>
      <c r="AG2187" s="26">
        <v>0</v>
      </c>
      <c r="AH2187" s="26">
        <v>0</v>
      </c>
      <c r="AI2187" s="26"/>
      <c r="AJ2187" s="26"/>
      <c r="AK2187" s="26"/>
      <c r="AL2187" s="26"/>
      <c r="AM2187" s="26"/>
      <c r="AN2187" s="26"/>
      <c r="AO2187" s="26"/>
      <c r="AP2187" s="26"/>
      <c r="AQ2187" s="26"/>
      <c r="AR2187" s="26"/>
      <c r="AS2187" s="26"/>
      <c r="AT2187" s="26"/>
      <c r="AU2187" s="26"/>
      <c r="AV2187" s="26"/>
      <c r="AW2187" s="26"/>
      <c r="AX2187" s="26"/>
      <c r="AY2187" s="26"/>
      <c r="AZ2187" s="26"/>
      <c r="BA2187" s="26"/>
      <c r="BB2187" s="26"/>
      <c r="BC2187" s="26"/>
      <c r="BD2187" s="26"/>
      <c r="BE2187" s="26"/>
      <c r="BF2187" s="26"/>
      <c r="BG2187" s="26"/>
      <c r="BH2187" s="26"/>
      <c r="BI2187" s="26"/>
      <c r="BJ2187" s="26"/>
      <c r="BK2187" s="26"/>
      <c r="BL2187" s="41"/>
      <c r="BM2187" t="s">
        <v>100</v>
      </c>
    </row>
    <row r="2188" spans="1:65" x14ac:dyDescent="0.2">
      <c r="A2188" s="6"/>
      <c r="B2188" s="40" t="s">
        <v>63</v>
      </c>
      <c r="C2188" s="24" t="s">
        <v>83</v>
      </c>
      <c r="D2188" s="25"/>
      <c r="E2188" s="26"/>
      <c r="F2188" s="26"/>
      <c r="G2188" s="26"/>
      <c r="H2188" s="26"/>
      <c r="I2188" s="26"/>
      <c r="J2188" s="26"/>
      <c r="K2188" s="26"/>
      <c r="L2188" s="26"/>
      <c r="M2188" s="26"/>
      <c r="N2188" s="26"/>
      <c r="O2188" s="26"/>
      <c r="P2188" s="26"/>
      <c r="Q2188" s="26"/>
      <c r="R2188" s="26"/>
      <c r="S2188" s="26"/>
      <c r="T2188" s="26"/>
      <c r="U2188" s="26"/>
      <c r="V2188" s="26"/>
      <c r="AI2188" s="30"/>
      <c r="AJ2188" s="30"/>
      <c r="AK2188" s="30"/>
      <c r="AL2188" s="30"/>
      <c r="AM2188" s="30"/>
      <c r="AN2188" s="30"/>
      <c r="AO2188" s="30"/>
      <c r="AP2188" s="30"/>
      <c r="AQ2188" s="30"/>
      <c r="AR2188" s="30"/>
      <c r="AS2188" s="30"/>
      <c r="AT2188" s="30"/>
      <c r="AU2188" s="30"/>
      <c r="AV2188" s="30"/>
      <c r="AW2188" s="30"/>
      <c r="AX2188" s="30"/>
      <c r="AY2188" s="30"/>
      <c r="AZ2188" s="30"/>
      <c r="BA2188" s="30"/>
      <c r="BB2188" s="30"/>
      <c r="BC2188" s="30"/>
      <c r="BD2188" s="30"/>
      <c r="BE2188" s="30"/>
      <c r="BF2188" s="30"/>
      <c r="BG2188" s="30"/>
      <c r="BH2188" s="30"/>
      <c r="BI2188" s="30"/>
      <c r="BJ2188" s="30"/>
      <c r="BK2188" s="30"/>
      <c r="BL2188" s="43"/>
      <c r="BM2188" t="s">
        <v>100</v>
      </c>
    </row>
    <row r="2189" spans="1:65" x14ac:dyDescent="0.2">
      <c r="A2189" s="6"/>
      <c r="B2189" s="40" t="s">
        <v>63</v>
      </c>
      <c r="C2189" s="24" t="s">
        <v>75</v>
      </c>
      <c r="D2189" s="25"/>
      <c r="E2189" s="26"/>
      <c r="F2189" s="26"/>
      <c r="G2189" s="26"/>
      <c r="H2189" s="26"/>
      <c r="I2189" s="26"/>
      <c r="J2189" s="26"/>
      <c r="K2189" s="26"/>
      <c r="L2189" s="26"/>
      <c r="M2189" s="26"/>
      <c r="N2189" s="26"/>
      <c r="O2189" s="26"/>
      <c r="P2189" s="26"/>
      <c r="Q2189" s="26"/>
      <c r="R2189" s="26"/>
      <c r="S2189" s="26"/>
      <c r="T2189" s="26"/>
      <c r="U2189" s="26"/>
      <c r="V2189" s="26"/>
      <c r="W2189" s="26"/>
      <c r="X2189" s="26"/>
      <c r="Y2189" s="26"/>
      <c r="Z2189" s="26"/>
      <c r="AA2189" s="26"/>
      <c r="AB2189" s="26"/>
      <c r="AC2189" s="26"/>
      <c r="AD2189" s="26"/>
      <c r="AE2189" s="26"/>
      <c r="AF2189" s="26"/>
      <c r="AG2189" s="26"/>
      <c r="AH2189" s="26"/>
      <c r="AI2189" s="26"/>
      <c r="AJ2189" s="26"/>
      <c r="AK2189" s="26"/>
      <c r="AL2189" s="26"/>
      <c r="AM2189" s="26"/>
      <c r="AN2189" s="26"/>
      <c r="AO2189" s="26"/>
      <c r="AP2189" s="26"/>
      <c r="AQ2189" s="26"/>
      <c r="AR2189" s="26"/>
      <c r="AS2189" s="26"/>
      <c r="AT2189" s="26"/>
      <c r="AU2189" s="26"/>
      <c r="AV2189" s="26"/>
      <c r="AW2189" s="26"/>
      <c r="AX2189" s="26"/>
      <c r="AY2189" s="26"/>
      <c r="AZ2189" s="26"/>
      <c r="BA2189" s="26"/>
      <c r="BB2189" s="26"/>
      <c r="BC2189" s="26"/>
      <c r="BD2189" s="26"/>
      <c r="BE2189" s="26"/>
      <c r="BF2189" s="26"/>
      <c r="BG2189" s="26"/>
      <c r="BH2189" s="26"/>
      <c r="BI2189" s="26"/>
      <c r="BJ2189" s="26"/>
      <c r="BK2189" s="26"/>
      <c r="BL2189" s="41"/>
      <c r="BM2189" t="s">
        <v>100</v>
      </c>
    </row>
    <row r="2190" spans="1:65" x14ac:dyDescent="0.2">
      <c r="A2190" s="6"/>
      <c r="B2190" s="40" t="s">
        <v>63</v>
      </c>
      <c r="C2190" s="24" t="s">
        <v>79</v>
      </c>
      <c r="D2190" s="25"/>
      <c r="E2190" s="26"/>
      <c r="F2190" s="26"/>
      <c r="G2190" s="26"/>
      <c r="H2190" s="26"/>
      <c r="I2190" s="26"/>
      <c r="J2190" s="26"/>
      <c r="K2190" s="26"/>
      <c r="L2190" s="26"/>
      <c r="M2190" s="26"/>
      <c r="N2190" s="26"/>
      <c r="O2190" s="26"/>
      <c r="P2190" s="26"/>
      <c r="Q2190" s="26"/>
      <c r="R2190" s="26"/>
      <c r="S2190" s="26"/>
      <c r="T2190" s="26"/>
      <c r="U2190" s="26"/>
      <c r="V2190" s="26"/>
      <c r="W2190" s="26"/>
      <c r="X2190" s="26"/>
      <c r="Y2190" s="26"/>
      <c r="Z2190" s="26"/>
      <c r="AA2190" s="26"/>
      <c r="AB2190" s="26"/>
      <c r="AC2190" s="26"/>
      <c r="AD2190" s="26"/>
      <c r="AE2190" s="26"/>
      <c r="AF2190" s="26"/>
      <c r="AG2190" s="26"/>
      <c r="AH2190" s="26"/>
      <c r="AI2190" s="26"/>
      <c r="AJ2190" s="26"/>
      <c r="AK2190" s="26"/>
      <c r="AL2190" s="26"/>
      <c r="AM2190" s="26"/>
      <c r="AN2190" s="26"/>
      <c r="AO2190" s="26"/>
      <c r="AP2190" s="26"/>
      <c r="AQ2190" s="26"/>
      <c r="AR2190" s="26"/>
      <c r="AS2190" s="26"/>
      <c r="AT2190" s="26"/>
      <c r="AU2190" s="26"/>
      <c r="AV2190" s="26"/>
      <c r="AW2190" s="26"/>
      <c r="AX2190" s="26"/>
      <c r="AY2190" s="26"/>
      <c r="AZ2190" s="26"/>
      <c r="BA2190" s="26"/>
      <c r="BB2190" s="26"/>
      <c r="BC2190" s="26"/>
      <c r="BD2190" s="26"/>
      <c r="BE2190" s="26"/>
      <c r="BF2190" s="26"/>
      <c r="BG2190" s="26"/>
      <c r="BH2190" s="26"/>
      <c r="BI2190" s="26"/>
      <c r="BJ2190" s="26"/>
      <c r="BK2190" s="26"/>
      <c r="BL2190" s="41"/>
      <c r="BM2190" t="s">
        <v>100</v>
      </c>
    </row>
    <row r="2191" spans="1:65" x14ac:dyDescent="0.2">
      <c r="A2191" s="6"/>
      <c r="B2191" s="40" t="s">
        <v>63</v>
      </c>
      <c r="C2191" s="24" t="s">
        <v>80</v>
      </c>
      <c r="D2191" s="25"/>
      <c r="E2191" s="26"/>
      <c r="F2191" s="26"/>
      <c r="G2191" s="26"/>
      <c r="H2191" s="26"/>
      <c r="I2191" s="26"/>
      <c r="J2191" s="26"/>
      <c r="K2191" s="26"/>
      <c r="L2191" s="26"/>
      <c r="M2191" s="26"/>
      <c r="N2191" s="26"/>
      <c r="O2191" s="26"/>
      <c r="P2191" s="26"/>
      <c r="Q2191" s="26"/>
      <c r="R2191" s="26"/>
      <c r="S2191" s="26"/>
      <c r="T2191" s="26"/>
      <c r="U2191" s="26"/>
      <c r="V2191" s="26"/>
      <c r="W2191" s="26"/>
      <c r="X2191" s="26"/>
      <c r="Y2191" s="26"/>
      <c r="Z2191" s="26"/>
      <c r="AA2191" s="26"/>
      <c r="AB2191" s="26"/>
      <c r="AC2191" s="26"/>
      <c r="AD2191" s="26"/>
      <c r="AE2191" s="26"/>
      <c r="AF2191" s="26"/>
      <c r="AG2191" s="26"/>
      <c r="AH2191" s="26"/>
      <c r="AI2191" s="26"/>
      <c r="AJ2191" s="26"/>
      <c r="AK2191" s="26"/>
      <c r="AL2191" s="26"/>
      <c r="AM2191" s="26"/>
      <c r="AN2191" s="26"/>
      <c r="AO2191" s="26"/>
      <c r="AP2191" s="26"/>
      <c r="AQ2191" s="26"/>
      <c r="AR2191" s="26"/>
      <c r="AS2191" s="26"/>
      <c r="AT2191" s="26"/>
      <c r="AU2191" s="26"/>
      <c r="AV2191" s="26"/>
      <c r="AW2191" s="26"/>
      <c r="AX2191" s="26"/>
      <c r="AY2191" s="26"/>
      <c r="AZ2191" s="26"/>
      <c r="BA2191" s="26"/>
      <c r="BB2191" s="26"/>
      <c r="BC2191" s="26"/>
      <c r="BD2191" s="26"/>
      <c r="BE2191" s="26"/>
      <c r="BF2191" s="26"/>
      <c r="BG2191" s="26"/>
      <c r="BH2191" s="26"/>
      <c r="BI2191" s="26"/>
      <c r="BJ2191" s="26"/>
      <c r="BK2191" s="26"/>
      <c r="BL2191" s="41"/>
      <c r="BM2191" t="s">
        <v>100</v>
      </c>
    </row>
    <row r="2192" spans="1:65" x14ac:dyDescent="0.2">
      <c r="A2192" s="6"/>
      <c r="B2192" s="40" t="s">
        <v>63</v>
      </c>
      <c r="C2192" s="24" t="s">
        <v>78</v>
      </c>
      <c r="D2192" s="25"/>
      <c r="E2192" s="26"/>
      <c r="F2192" s="26"/>
      <c r="G2192" s="26"/>
      <c r="H2192" s="26"/>
      <c r="I2192" s="26"/>
      <c r="J2192" s="26"/>
      <c r="K2192" s="26"/>
      <c r="L2192" s="26"/>
      <c r="M2192" s="26"/>
      <c r="N2192" s="26"/>
      <c r="O2192" s="26"/>
      <c r="P2192" s="26"/>
      <c r="Q2192" s="26"/>
      <c r="R2192" s="26"/>
      <c r="S2192" s="26"/>
      <c r="T2192" s="26"/>
      <c r="U2192" s="26"/>
      <c r="V2192" s="26"/>
      <c r="W2192" s="26"/>
      <c r="X2192" s="26"/>
      <c r="Y2192" s="26"/>
      <c r="Z2192" s="26"/>
      <c r="AA2192" s="26"/>
      <c r="AB2192" s="26"/>
      <c r="AC2192" s="26"/>
      <c r="AD2192" s="26"/>
      <c r="AE2192" s="26"/>
      <c r="AF2192" s="26"/>
      <c r="AG2192" s="26"/>
      <c r="AH2192" s="26"/>
      <c r="AI2192" s="26"/>
      <c r="AJ2192" s="26"/>
      <c r="AK2192" s="26"/>
      <c r="AL2192" s="26"/>
      <c r="AM2192" s="26"/>
      <c r="AN2192" s="26"/>
      <c r="AO2192" s="26"/>
      <c r="AP2192" s="26"/>
      <c r="AQ2192" s="26"/>
      <c r="AR2192" s="26"/>
      <c r="AS2192" s="26"/>
      <c r="AT2192" s="26"/>
      <c r="AU2192" s="26"/>
      <c r="AV2192" s="26"/>
      <c r="AW2192" s="26"/>
      <c r="AX2192" s="26"/>
      <c r="AY2192" s="26"/>
      <c r="AZ2192" s="26"/>
      <c r="BA2192" s="26"/>
      <c r="BB2192" s="26"/>
      <c r="BC2192" s="26"/>
      <c r="BD2192" s="26"/>
      <c r="BE2192" s="26"/>
      <c r="BF2192" s="26"/>
      <c r="BG2192" s="26"/>
      <c r="BH2192" s="26"/>
      <c r="BI2192" s="26"/>
      <c r="BJ2192" s="26"/>
      <c r="BK2192" s="26"/>
      <c r="BL2192" s="41"/>
      <c r="BM2192" t="s">
        <v>100</v>
      </c>
    </row>
    <row r="2193" spans="1:65" x14ac:dyDescent="0.2">
      <c r="A2193" s="6"/>
      <c r="B2193" s="40" t="s">
        <v>63</v>
      </c>
      <c r="C2193" s="31" t="s">
        <v>5</v>
      </c>
      <c r="D2193" s="27">
        <v>15</v>
      </c>
      <c r="E2193" s="28">
        <v>15</v>
      </c>
      <c r="F2193" s="28">
        <v>15</v>
      </c>
      <c r="G2193" s="28">
        <v>13</v>
      </c>
      <c r="H2193" s="28">
        <v>13</v>
      </c>
      <c r="I2193" s="28">
        <v>13</v>
      </c>
      <c r="J2193" s="28">
        <v>14</v>
      </c>
      <c r="K2193" s="28">
        <v>14</v>
      </c>
      <c r="L2193" s="28">
        <v>48</v>
      </c>
      <c r="M2193" s="28">
        <v>38</v>
      </c>
      <c r="N2193" s="28">
        <v>33</v>
      </c>
      <c r="O2193" s="28">
        <v>33</v>
      </c>
      <c r="P2193" s="28">
        <v>30</v>
      </c>
      <c r="Q2193" s="28">
        <v>30</v>
      </c>
      <c r="R2193" s="28">
        <v>30</v>
      </c>
      <c r="S2193" s="28">
        <v>30</v>
      </c>
      <c r="T2193" s="28">
        <v>30</v>
      </c>
      <c r="U2193" s="28">
        <v>33</v>
      </c>
      <c r="V2193" s="28">
        <v>32</v>
      </c>
      <c r="W2193" s="28">
        <v>32.1</v>
      </c>
      <c r="X2193" s="28">
        <v>33</v>
      </c>
      <c r="Y2193" s="28">
        <v>34</v>
      </c>
      <c r="Z2193" s="28">
        <v>36</v>
      </c>
      <c r="AA2193" s="28">
        <v>37</v>
      </c>
      <c r="AB2193" s="28">
        <v>38</v>
      </c>
      <c r="AC2193" s="28">
        <v>40</v>
      </c>
      <c r="AD2193" s="28">
        <v>45</v>
      </c>
      <c r="AE2193" s="28">
        <v>50</v>
      </c>
      <c r="AF2193" s="28">
        <v>55</v>
      </c>
      <c r="AG2193" s="28">
        <v>60</v>
      </c>
      <c r="AH2193" s="28">
        <v>90</v>
      </c>
      <c r="AI2193" s="28">
        <v>90</v>
      </c>
      <c r="AJ2193" s="28">
        <v>90</v>
      </c>
      <c r="AK2193" s="28">
        <v>90</v>
      </c>
      <c r="AL2193" s="28">
        <v>90</v>
      </c>
      <c r="AM2193" s="28">
        <v>90</v>
      </c>
      <c r="AN2193" s="28">
        <v>90</v>
      </c>
      <c r="AO2193" s="28">
        <v>90</v>
      </c>
      <c r="AP2193" s="28">
        <v>90</v>
      </c>
      <c r="AQ2193" s="28">
        <v>90</v>
      </c>
      <c r="AR2193" s="28">
        <v>90</v>
      </c>
      <c r="AS2193" s="28">
        <v>90</v>
      </c>
      <c r="AT2193" s="28">
        <v>90</v>
      </c>
      <c r="AU2193" s="28">
        <v>90</v>
      </c>
      <c r="AV2193" s="28">
        <v>90</v>
      </c>
      <c r="AW2193" s="28">
        <v>90</v>
      </c>
      <c r="AX2193" s="28">
        <v>90</v>
      </c>
      <c r="AY2193" s="28">
        <v>90</v>
      </c>
      <c r="AZ2193" s="28">
        <v>90</v>
      </c>
      <c r="BA2193" s="28">
        <v>90</v>
      </c>
      <c r="BB2193" s="28">
        <v>90</v>
      </c>
      <c r="BC2193" s="28">
        <v>90</v>
      </c>
      <c r="BD2193" s="28">
        <v>90</v>
      </c>
      <c r="BE2193" s="28">
        <v>90</v>
      </c>
      <c r="BF2193" s="28">
        <v>90</v>
      </c>
      <c r="BG2193" s="28">
        <v>90</v>
      </c>
      <c r="BH2193" s="28">
        <v>90</v>
      </c>
      <c r="BI2193" s="28">
        <v>90</v>
      </c>
      <c r="BJ2193" s="28">
        <v>90</v>
      </c>
      <c r="BK2193" s="28">
        <v>90</v>
      </c>
      <c r="BL2193" s="42">
        <v>90</v>
      </c>
      <c r="BM2193" t="s">
        <v>100</v>
      </c>
    </row>
    <row r="2194" spans="1:65" x14ac:dyDescent="0.2">
      <c r="A2194" s="6"/>
      <c r="B2194" s="40" t="s">
        <v>63</v>
      </c>
      <c r="C2194" s="24" t="s">
        <v>74</v>
      </c>
      <c r="D2194" s="35">
        <v>15</v>
      </c>
      <c r="E2194" s="29">
        <v>15</v>
      </c>
      <c r="F2194" s="29">
        <v>15</v>
      </c>
      <c r="G2194" s="29">
        <v>13</v>
      </c>
      <c r="H2194" s="29">
        <v>13</v>
      </c>
      <c r="I2194" s="29">
        <v>13</v>
      </c>
      <c r="J2194" s="29">
        <v>14</v>
      </c>
      <c r="K2194" s="29">
        <v>14</v>
      </c>
      <c r="L2194" s="29">
        <v>48</v>
      </c>
      <c r="M2194" s="29">
        <v>38</v>
      </c>
      <c r="N2194" s="29">
        <v>33</v>
      </c>
      <c r="O2194" s="29">
        <v>33</v>
      </c>
      <c r="P2194" s="29">
        <v>30</v>
      </c>
      <c r="Q2194" s="29">
        <v>30</v>
      </c>
      <c r="R2194" s="29">
        <v>30</v>
      </c>
      <c r="S2194" s="29">
        <v>30</v>
      </c>
      <c r="T2194" s="29">
        <v>30</v>
      </c>
      <c r="U2194" s="29">
        <v>33</v>
      </c>
      <c r="V2194" s="29">
        <v>32</v>
      </c>
      <c r="W2194" s="29">
        <v>32.1</v>
      </c>
      <c r="X2194" s="26">
        <v>33</v>
      </c>
      <c r="Y2194" s="26">
        <v>34</v>
      </c>
      <c r="Z2194" s="26">
        <v>36</v>
      </c>
      <c r="AA2194" s="26">
        <v>37</v>
      </c>
      <c r="AB2194" s="26">
        <v>38</v>
      </c>
      <c r="AC2194" s="26">
        <v>40</v>
      </c>
      <c r="AD2194" s="26">
        <v>45</v>
      </c>
      <c r="AE2194" s="26">
        <v>50</v>
      </c>
      <c r="AF2194" s="26">
        <v>55</v>
      </c>
      <c r="AG2194" s="26">
        <v>60</v>
      </c>
      <c r="AH2194" s="26">
        <v>90</v>
      </c>
      <c r="AI2194" s="26"/>
      <c r="AJ2194" s="26"/>
      <c r="AK2194" s="26"/>
      <c r="AL2194" s="26"/>
      <c r="AM2194" s="26"/>
      <c r="AN2194" s="26"/>
      <c r="AO2194" s="26"/>
      <c r="AP2194" s="26"/>
      <c r="AQ2194" s="26"/>
      <c r="AR2194" s="26"/>
      <c r="AS2194" s="26"/>
      <c r="AT2194" s="26"/>
      <c r="AU2194" s="26"/>
      <c r="AV2194" s="26"/>
      <c r="AW2194" s="26"/>
      <c r="AX2194" s="26"/>
      <c r="AY2194" s="26"/>
      <c r="AZ2194" s="26"/>
      <c r="BA2194" s="26"/>
      <c r="BB2194" s="26"/>
      <c r="BC2194" s="26"/>
      <c r="BD2194" s="26"/>
      <c r="BE2194" s="26"/>
      <c r="BF2194" s="26"/>
      <c r="BG2194" s="26"/>
      <c r="BH2194" s="26"/>
      <c r="BI2194" s="26"/>
      <c r="BJ2194" s="26"/>
      <c r="BK2194" s="26"/>
      <c r="BL2194" s="41"/>
      <c r="BM2194" t="s">
        <v>100</v>
      </c>
    </row>
    <row r="2195" spans="1:65" x14ac:dyDescent="0.2">
      <c r="A2195" s="6"/>
      <c r="B2195" s="40" t="s">
        <v>63</v>
      </c>
      <c r="C2195" s="24" t="s">
        <v>83</v>
      </c>
      <c r="D2195" s="25"/>
      <c r="E2195" s="26"/>
      <c r="F2195" s="26"/>
      <c r="G2195" s="26"/>
      <c r="H2195" s="26"/>
      <c r="I2195" s="26"/>
      <c r="J2195" s="26"/>
      <c r="K2195" s="26"/>
      <c r="L2195" s="26"/>
      <c r="M2195" s="26"/>
      <c r="N2195" s="26"/>
      <c r="O2195" s="26"/>
      <c r="P2195" s="26"/>
      <c r="Q2195" s="26"/>
      <c r="R2195" s="26"/>
      <c r="S2195" s="26"/>
      <c r="T2195" s="26"/>
      <c r="U2195" s="26"/>
      <c r="V2195" s="26"/>
      <c r="W2195" s="30"/>
      <c r="X2195" s="30">
        <v>0.89999999999999858</v>
      </c>
      <c r="Y2195" s="30">
        <v>1</v>
      </c>
      <c r="Z2195" s="30">
        <v>2</v>
      </c>
      <c r="AA2195" s="30">
        <v>1</v>
      </c>
      <c r="AB2195" s="30">
        <v>1</v>
      </c>
      <c r="AC2195" s="30">
        <v>2</v>
      </c>
      <c r="AD2195" s="30">
        <v>5</v>
      </c>
      <c r="AE2195" s="30">
        <v>5</v>
      </c>
      <c r="AF2195" s="30">
        <v>5</v>
      </c>
      <c r="AG2195" s="30">
        <v>5</v>
      </c>
      <c r="AH2195" s="30">
        <v>30</v>
      </c>
      <c r="AI2195" s="30"/>
      <c r="AJ2195" s="30"/>
      <c r="AK2195" s="30"/>
      <c r="AL2195" s="30"/>
      <c r="AM2195" s="30"/>
      <c r="AN2195" s="30"/>
      <c r="AO2195" s="30"/>
      <c r="AP2195" s="30"/>
      <c r="AQ2195" s="30"/>
      <c r="AR2195" s="30"/>
      <c r="AS2195" s="30"/>
      <c r="AT2195" s="30"/>
      <c r="AU2195" s="30"/>
      <c r="AV2195" s="30"/>
      <c r="AW2195" s="30"/>
      <c r="AX2195" s="30"/>
      <c r="AY2195" s="30"/>
      <c r="AZ2195" s="30"/>
      <c r="BA2195" s="30"/>
      <c r="BB2195" s="30"/>
      <c r="BC2195" s="30"/>
      <c r="BD2195" s="30"/>
      <c r="BE2195" s="30"/>
      <c r="BF2195" s="30"/>
      <c r="BG2195" s="30"/>
      <c r="BH2195" s="30"/>
      <c r="BI2195" s="30"/>
      <c r="BJ2195" s="30"/>
      <c r="BK2195" s="30"/>
      <c r="BL2195" s="43"/>
      <c r="BM2195" t="s">
        <v>100</v>
      </c>
    </row>
    <row r="2196" spans="1:65" x14ac:dyDescent="0.2">
      <c r="A2196" s="6"/>
      <c r="B2196" s="40" t="s">
        <v>63</v>
      </c>
      <c r="C2196" s="24" t="s">
        <v>75</v>
      </c>
      <c r="D2196" s="25"/>
      <c r="E2196" s="26"/>
      <c r="F2196" s="26"/>
      <c r="G2196" s="26"/>
      <c r="H2196" s="26"/>
      <c r="I2196" s="26"/>
      <c r="J2196" s="26"/>
      <c r="K2196" s="26"/>
      <c r="L2196" s="26"/>
      <c r="M2196" s="26"/>
      <c r="N2196" s="26"/>
      <c r="O2196" s="26"/>
      <c r="P2196" s="26"/>
      <c r="Q2196" s="26"/>
      <c r="R2196" s="26"/>
      <c r="S2196" s="26"/>
      <c r="T2196" s="26"/>
      <c r="U2196" s="26"/>
      <c r="V2196" s="26"/>
      <c r="W2196" s="26"/>
      <c r="X2196" s="26"/>
      <c r="Y2196" s="26"/>
      <c r="Z2196" s="26"/>
      <c r="AA2196" s="26"/>
      <c r="AB2196" s="26"/>
      <c r="AC2196" s="26"/>
      <c r="AD2196" s="26"/>
      <c r="AE2196" s="26"/>
      <c r="AF2196" s="26"/>
      <c r="AG2196" s="26"/>
      <c r="AH2196" s="26"/>
      <c r="AI2196" s="26"/>
      <c r="AJ2196" s="26"/>
      <c r="AK2196" s="26"/>
      <c r="AL2196" s="26"/>
      <c r="AM2196" s="26"/>
      <c r="AN2196" s="26"/>
      <c r="AO2196" s="26"/>
      <c r="AP2196" s="26"/>
      <c r="AQ2196" s="26"/>
      <c r="AR2196" s="26"/>
      <c r="AS2196" s="26"/>
      <c r="AT2196" s="26"/>
      <c r="AU2196" s="26"/>
      <c r="AV2196" s="26"/>
      <c r="AW2196" s="26"/>
      <c r="AX2196" s="26"/>
      <c r="AY2196" s="26"/>
      <c r="AZ2196" s="26"/>
      <c r="BA2196" s="26"/>
      <c r="BB2196" s="26"/>
      <c r="BC2196" s="26"/>
      <c r="BD2196" s="26"/>
      <c r="BE2196" s="26"/>
      <c r="BF2196" s="26"/>
      <c r="BG2196" s="26"/>
      <c r="BH2196" s="26"/>
      <c r="BI2196" s="26"/>
      <c r="BJ2196" s="26"/>
      <c r="BK2196" s="26"/>
      <c r="BL2196" s="41"/>
      <c r="BM2196" t="s">
        <v>100</v>
      </c>
    </row>
    <row r="2197" spans="1:65" x14ac:dyDescent="0.2">
      <c r="A2197" s="6"/>
      <c r="B2197" s="40" t="s">
        <v>63</v>
      </c>
      <c r="C2197" s="24" t="s">
        <v>79</v>
      </c>
      <c r="D2197" s="25"/>
      <c r="E2197" s="26"/>
      <c r="F2197" s="26"/>
      <c r="G2197" s="26"/>
      <c r="H2197" s="26"/>
      <c r="I2197" s="26"/>
      <c r="J2197" s="26"/>
      <c r="K2197" s="26"/>
      <c r="L2197" s="26"/>
      <c r="M2197" s="26"/>
      <c r="N2197" s="26"/>
      <c r="O2197" s="26"/>
      <c r="P2197" s="26"/>
      <c r="Q2197" s="26"/>
      <c r="R2197" s="26"/>
      <c r="S2197" s="26"/>
      <c r="T2197" s="26"/>
      <c r="U2197" s="26"/>
      <c r="V2197" s="26"/>
      <c r="W2197" s="26"/>
      <c r="X2197" s="26"/>
      <c r="Y2197" s="26"/>
      <c r="Z2197" s="26"/>
      <c r="AA2197" s="26"/>
      <c r="AB2197" s="26"/>
      <c r="AC2197" s="26"/>
      <c r="AD2197" s="26"/>
      <c r="AE2197" s="26"/>
      <c r="AF2197" s="26"/>
      <c r="AG2197" s="26"/>
      <c r="AH2197" s="26"/>
      <c r="AI2197" s="26"/>
      <c r="AJ2197" s="26"/>
      <c r="AK2197" s="26"/>
      <c r="AL2197" s="26"/>
      <c r="AM2197" s="26"/>
      <c r="AN2197" s="26"/>
      <c r="AO2197" s="26"/>
      <c r="AP2197" s="26"/>
      <c r="AQ2197" s="26"/>
      <c r="AR2197" s="26"/>
      <c r="AS2197" s="26"/>
      <c r="AT2197" s="26"/>
      <c r="AU2197" s="26"/>
      <c r="AV2197" s="26"/>
      <c r="AW2197" s="26"/>
      <c r="AX2197" s="26"/>
      <c r="AY2197" s="26"/>
      <c r="AZ2197" s="26"/>
      <c r="BA2197" s="26"/>
      <c r="BB2197" s="26"/>
      <c r="BC2197" s="26"/>
      <c r="BD2197" s="26"/>
      <c r="BE2197" s="26"/>
      <c r="BF2197" s="26"/>
      <c r="BG2197" s="26"/>
      <c r="BH2197" s="26"/>
      <c r="BI2197" s="26"/>
      <c r="BJ2197" s="26"/>
      <c r="BK2197" s="26"/>
      <c r="BL2197" s="41"/>
      <c r="BM2197" t="s">
        <v>100</v>
      </c>
    </row>
    <row r="2198" spans="1:65" x14ac:dyDescent="0.2">
      <c r="A2198" s="6"/>
      <c r="B2198" s="40" t="s">
        <v>63</v>
      </c>
      <c r="C2198" s="24" t="s">
        <v>80</v>
      </c>
      <c r="D2198" s="25"/>
      <c r="E2198" s="26"/>
      <c r="F2198" s="26"/>
      <c r="G2198" s="26"/>
      <c r="H2198" s="26"/>
      <c r="I2198" s="26"/>
      <c r="J2198" s="26"/>
      <c r="K2198" s="26"/>
      <c r="L2198" s="26"/>
      <c r="M2198" s="26"/>
      <c r="N2198" s="26"/>
      <c r="O2198" s="26"/>
      <c r="P2198" s="26"/>
      <c r="Q2198" s="26"/>
      <c r="R2198" s="26"/>
      <c r="S2198" s="26"/>
      <c r="T2198" s="26"/>
      <c r="U2198" s="26"/>
      <c r="V2198" s="26"/>
      <c r="W2198" s="26"/>
      <c r="X2198" s="26"/>
      <c r="Y2198" s="26"/>
      <c r="Z2198" s="26"/>
      <c r="AA2198" s="26"/>
      <c r="AB2198" s="26"/>
      <c r="AC2198" s="26"/>
      <c r="AD2198" s="26"/>
      <c r="AE2198" s="26"/>
      <c r="AF2198" s="26"/>
      <c r="AG2198" s="26"/>
      <c r="AH2198" s="26"/>
      <c r="AI2198" s="26"/>
      <c r="AJ2198" s="26"/>
      <c r="AK2198" s="26"/>
      <c r="AL2198" s="26"/>
      <c r="AM2198" s="26"/>
      <c r="AN2198" s="26"/>
      <c r="AO2198" s="26"/>
      <c r="AP2198" s="26"/>
      <c r="AQ2198" s="26"/>
      <c r="AR2198" s="26"/>
      <c r="AS2198" s="26"/>
      <c r="AT2198" s="26"/>
      <c r="AU2198" s="26"/>
      <c r="AV2198" s="26"/>
      <c r="AW2198" s="26"/>
      <c r="AX2198" s="26"/>
      <c r="AY2198" s="26"/>
      <c r="AZ2198" s="26"/>
      <c r="BA2198" s="26"/>
      <c r="BB2198" s="26"/>
      <c r="BC2198" s="26"/>
      <c r="BD2198" s="26"/>
      <c r="BE2198" s="26"/>
      <c r="BF2198" s="26"/>
      <c r="BG2198" s="26"/>
      <c r="BH2198" s="26"/>
      <c r="BI2198" s="26"/>
      <c r="BJ2198" s="26"/>
      <c r="BK2198" s="26"/>
      <c r="BL2198" s="41"/>
      <c r="BM2198" t="s">
        <v>100</v>
      </c>
    </row>
    <row r="2199" spans="1:65" x14ac:dyDescent="0.2">
      <c r="A2199" s="6"/>
      <c r="B2199" s="40" t="s">
        <v>63</v>
      </c>
      <c r="C2199" s="24" t="s">
        <v>78</v>
      </c>
      <c r="D2199" s="25"/>
      <c r="E2199" s="26"/>
      <c r="F2199" s="26"/>
      <c r="G2199" s="26"/>
      <c r="H2199" s="26"/>
      <c r="I2199" s="26"/>
      <c r="J2199" s="26"/>
      <c r="K2199" s="26"/>
      <c r="L2199" s="26"/>
      <c r="M2199" s="26"/>
      <c r="N2199" s="26"/>
      <c r="O2199" s="26"/>
      <c r="P2199" s="26"/>
      <c r="Q2199" s="26"/>
      <c r="R2199" s="26"/>
      <c r="S2199" s="26"/>
      <c r="T2199" s="26"/>
      <c r="U2199" s="26"/>
      <c r="V2199" s="26"/>
      <c r="W2199" s="26"/>
      <c r="X2199" s="26"/>
      <c r="Y2199" s="26"/>
      <c r="Z2199" s="26"/>
      <c r="AA2199" s="26"/>
      <c r="AB2199" s="26"/>
      <c r="AC2199" s="26"/>
      <c r="AD2199" s="26"/>
      <c r="AE2199" s="26"/>
      <c r="AF2199" s="26"/>
      <c r="AG2199" s="26"/>
      <c r="AH2199" s="26"/>
      <c r="AI2199" s="26"/>
      <c r="AJ2199" s="26"/>
      <c r="AK2199" s="26"/>
      <c r="AL2199" s="26"/>
      <c r="AM2199" s="26"/>
      <c r="AN2199" s="26"/>
      <c r="AO2199" s="26"/>
      <c r="AP2199" s="26"/>
      <c r="AQ2199" s="26"/>
      <c r="AR2199" s="26"/>
      <c r="AS2199" s="26"/>
      <c r="AT2199" s="26"/>
      <c r="AU2199" s="26"/>
      <c r="AV2199" s="26"/>
      <c r="AW2199" s="26"/>
      <c r="AX2199" s="26"/>
      <c r="AY2199" s="26"/>
      <c r="AZ2199" s="26"/>
      <c r="BA2199" s="26"/>
      <c r="BB2199" s="26"/>
      <c r="BC2199" s="26"/>
      <c r="BD2199" s="26"/>
      <c r="BE2199" s="26"/>
      <c r="BF2199" s="26"/>
      <c r="BG2199" s="26"/>
      <c r="BH2199" s="26"/>
      <c r="BI2199" s="26"/>
      <c r="BJ2199" s="26"/>
      <c r="BK2199" s="26"/>
      <c r="BL2199" s="41"/>
      <c r="BM2199" t="s">
        <v>100</v>
      </c>
    </row>
    <row r="2200" spans="1:65" x14ac:dyDescent="0.2">
      <c r="A2200" s="6"/>
      <c r="B2200" s="40" t="s">
        <v>63</v>
      </c>
      <c r="C2200" s="31" t="s">
        <v>47</v>
      </c>
      <c r="D2200" s="27">
        <v>2</v>
      </c>
      <c r="E2200" s="28">
        <v>3</v>
      </c>
      <c r="F2200" s="28">
        <v>3</v>
      </c>
      <c r="G2200" s="28">
        <v>3</v>
      </c>
      <c r="H2200" s="28">
        <v>5</v>
      </c>
      <c r="I2200" s="28">
        <v>5</v>
      </c>
      <c r="J2200" s="28">
        <v>6</v>
      </c>
      <c r="K2200" s="28">
        <v>8</v>
      </c>
      <c r="L2200" s="28">
        <v>9</v>
      </c>
      <c r="M2200" s="28">
        <v>12</v>
      </c>
      <c r="N2200" s="28">
        <v>14</v>
      </c>
      <c r="O2200" s="28">
        <v>21</v>
      </c>
      <c r="P2200" s="28">
        <v>29</v>
      </c>
      <c r="Q2200" s="28">
        <v>28</v>
      </c>
      <c r="R2200" s="28">
        <v>31</v>
      </c>
      <c r="S2200" s="28">
        <v>32</v>
      </c>
      <c r="T2200" s="28">
        <v>29</v>
      </c>
      <c r="U2200" s="28">
        <v>27.4</v>
      </c>
      <c r="V2200" s="28">
        <v>27</v>
      </c>
      <c r="W2200" s="28">
        <v>25.4</v>
      </c>
      <c r="X2200" s="28">
        <v>31</v>
      </c>
      <c r="Y2200" s="28">
        <v>32</v>
      </c>
      <c r="Z2200" s="28">
        <v>32</v>
      </c>
      <c r="AA2200" s="28">
        <v>32</v>
      </c>
      <c r="AB2200" s="28">
        <v>33</v>
      </c>
      <c r="AC2200" s="28">
        <v>33</v>
      </c>
      <c r="AD2200" s="28">
        <v>33</v>
      </c>
      <c r="AE2200" s="28">
        <v>33</v>
      </c>
      <c r="AF2200" s="28">
        <v>34</v>
      </c>
      <c r="AG2200" s="28">
        <v>34</v>
      </c>
      <c r="AH2200" s="28">
        <v>34</v>
      </c>
      <c r="AI2200" s="28">
        <v>34</v>
      </c>
      <c r="AJ2200" s="28">
        <v>34</v>
      </c>
      <c r="AK2200" s="28">
        <v>34</v>
      </c>
      <c r="AL2200" s="28">
        <v>34</v>
      </c>
      <c r="AM2200" s="28">
        <v>34</v>
      </c>
      <c r="AN2200" s="28">
        <v>34</v>
      </c>
      <c r="AO2200" s="28">
        <v>34</v>
      </c>
      <c r="AP2200" s="28">
        <v>34</v>
      </c>
      <c r="AQ2200" s="28">
        <v>34</v>
      </c>
      <c r="AR2200" s="28">
        <v>34</v>
      </c>
      <c r="AS2200" s="28">
        <v>34</v>
      </c>
      <c r="AT2200" s="28">
        <v>34</v>
      </c>
      <c r="AU2200" s="28">
        <v>34</v>
      </c>
      <c r="AV2200" s="28">
        <v>34</v>
      </c>
      <c r="AW2200" s="28">
        <v>34</v>
      </c>
      <c r="AX2200" s="28">
        <v>34</v>
      </c>
      <c r="AY2200" s="28">
        <v>34</v>
      </c>
      <c r="AZ2200" s="28">
        <v>34</v>
      </c>
      <c r="BA2200" s="28">
        <v>34</v>
      </c>
      <c r="BB2200" s="28">
        <v>34</v>
      </c>
      <c r="BC2200" s="28">
        <v>34</v>
      </c>
      <c r="BD2200" s="28">
        <v>34</v>
      </c>
      <c r="BE2200" s="28">
        <v>34</v>
      </c>
      <c r="BF2200" s="28">
        <v>34</v>
      </c>
      <c r="BG2200" s="28">
        <v>34</v>
      </c>
      <c r="BH2200" s="28">
        <v>34</v>
      </c>
      <c r="BI2200" s="28">
        <v>34</v>
      </c>
      <c r="BJ2200" s="28">
        <v>34</v>
      </c>
      <c r="BK2200" s="28">
        <v>34</v>
      </c>
      <c r="BL2200" s="42">
        <v>34</v>
      </c>
      <c r="BM2200" t="s">
        <v>100</v>
      </c>
    </row>
    <row r="2201" spans="1:65" x14ac:dyDescent="0.2">
      <c r="A2201" s="6"/>
      <c r="B2201" s="40" t="s">
        <v>63</v>
      </c>
      <c r="C2201" s="24" t="s">
        <v>74</v>
      </c>
      <c r="D2201" s="35">
        <v>2</v>
      </c>
      <c r="E2201" s="29">
        <v>3</v>
      </c>
      <c r="F2201" s="29">
        <v>3</v>
      </c>
      <c r="G2201" s="29">
        <v>3</v>
      </c>
      <c r="H2201" s="29">
        <v>5</v>
      </c>
      <c r="I2201" s="29">
        <v>5</v>
      </c>
      <c r="J2201" s="29">
        <v>6</v>
      </c>
      <c r="K2201" s="29">
        <v>8</v>
      </c>
      <c r="L2201" s="29">
        <v>9</v>
      </c>
      <c r="M2201" s="29">
        <v>12</v>
      </c>
      <c r="N2201" s="29">
        <v>14</v>
      </c>
      <c r="O2201" s="29">
        <v>21</v>
      </c>
      <c r="P2201" s="29">
        <v>29</v>
      </c>
      <c r="Q2201" s="29">
        <v>28</v>
      </c>
      <c r="R2201" s="29">
        <v>31</v>
      </c>
      <c r="S2201" s="29">
        <v>32</v>
      </c>
      <c r="T2201" s="29">
        <v>29</v>
      </c>
      <c r="U2201" s="29">
        <v>27.4</v>
      </c>
      <c r="V2201" s="29">
        <v>27</v>
      </c>
      <c r="W2201" s="29">
        <v>25.4</v>
      </c>
      <c r="X2201" s="26">
        <v>31</v>
      </c>
      <c r="Y2201" s="26">
        <v>32</v>
      </c>
      <c r="Z2201" s="26">
        <v>32</v>
      </c>
      <c r="AA2201" s="26">
        <v>32</v>
      </c>
      <c r="AB2201" s="26">
        <v>33</v>
      </c>
      <c r="AC2201" s="26">
        <v>33</v>
      </c>
      <c r="AD2201" s="26">
        <v>33</v>
      </c>
      <c r="AE2201" s="26">
        <v>33</v>
      </c>
      <c r="AF2201" s="26">
        <v>34</v>
      </c>
      <c r="AG2201" s="26">
        <v>34</v>
      </c>
      <c r="AH2201" s="26">
        <v>34</v>
      </c>
      <c r="AI2201" s="26"/>
      <c r="AJ2201" s="26"/>
      <c r="AK2201" s="26"/>
      <c r="AL2201" s="26"/>
      <c r="AM2201" s="26"/>
      <c r="AN2201" s="26"/>
      <c r="AO2201" s="26"/>
      <c r="AP2201" s="26"/>
      <c r="AQ2201" s="26"/>
      <c r="AR2201" s="26"/>
      <c r="AS2201" s="26"/>
      <c r="AT2201" s="26"/>
      <c r="AU2201" s="26"/>
      <c r="AV2201" s="26"/>
      <c r="AW2201" s="26"/>
      <c r="AX2201" s="26"/>
      <c r="AY2201" s="26"/>
      <c r="AZ2201" s="26"/>
      <c r="BA2201" s="26"/>
      <c r="BB2201" s="26"/>
      <c r="BC2201" s="26"/>
      <c r="BD2201" s="26"/>
      <c r="BE2201" s="26"/>
      <c r="BF2201" s="26"/>
      <c r="BG2201" s="26"/>
      <c r="BH2201" s="26"/>
      <c r="BI2201" s="26"/>
      <c r="BJ2201" s="26"/>
      <c r="BK2201" s="26"/>
      <c r="BL2201" s="41"/>
      <c r="BM2201" t="s">
        <v>100</v>
      </c>
    </row>
    <row r="2202" spans="1:65" x14ac:dyDescent="0.2">
      <c r="A2202" s="6"/>
      <c r="B2202" s="40" t="s">
        <v>63</v>
      </c>
      <c r="C2202" s="24" t="s">
        <v>83</v>
      </c>
      <c r="D2202" s="25"/>
      <c r="E2202" s="26"/>
      <c r="F2202" s="26"/>
      <c r="G2202" s="26"/>
      <c r="H2202" s="26"/>
      <c r="I2202" s="26"/>
      <c r="J2202" s="26"/>
      <c r="K2202" s="26"/>
      <c r="L2202" s="26"/>
      <c r="M2202" s="26"/>
      <c r="N2202" s="26"/>
      <c r="O2202" s="26"/>
      <c r="P2202" s="26"/>
      <c r="Q2202" s="26"/>
      <c r="R2202" s="26"/>
      <c r="S2202" s="26"/>
      <c r="T2202" s="26"/>
      <c r="U2202" s="26"/>
      <c r="V2202" s="26"/>
      <c r="W2202" s="30"/>
      <c r="X2202" s="30">
        <v>5.6000000000000014</v>
      </c>
      <c r="Y2202" s="30">
        <v>1</v>
      </c>
      <c r="Z2202" s="30">
        <v>0</v>
      </c>
      <c r="AA2202" s="30">
        <v>0</v>
      </c>
      <c r="AB2202" s="30">
        <v>1</v>
      </c>
      <c r="AC2202" s="30">
        <v>0</v>
      </c>
      <c r="AD2202" s="30">
        <v>0</v>
      </c>
      <c r="AE2202" s="30">
        <v>0</v>
      </c>
      <c r="AF2202" s="30">
        <v>1</v>
      </c>
      <c r="AG2202" s="30">
        <v>0</v>
      </c>
      <c r="AH2202" s="30">
        <v>0</v>
      </c>
      <c r="AI2202" s="30"/>
      <c r="AJ2202" s="30"/>
      <c r="AK2202" s="30"/>
      <c r="AL2202" s="30"/>
      <c r="AM2202" s="30"/>
      <c r="AN2202" s="30"/>
      <c r="AO2202" s="30"/>
      <c r="AP2202" s="30"/>
      <c r="AQ2202" s="30"/>
      <c r="AR2202" s="30"/>
      <c r="AS2202" s="30"/>
      <c r="AT2202" s="30"/>
      <c r="AU2202" s="30"/>
      <c r="AV2202" s="30"/>
      <c r="AW2202" s="30"/>
      <c r="AX2202" s="30"/>
      <c r="AY2202" s="30"/>
      <c r="AZ2202" s="30"/>
      <c r="BA2202" s="30"/>
      <c r="BB2202" s="30"/>
      <c r="BC2202" s="30"/>
      <c r="BD2202" s="30"/>
      <c r="BE2202" s="30"/>
      <c r="BF2202" s="30"/>
      <c r="BG2202" s="30"/>
      <c r="BH2202" s="30"/>
      <c r="BI2202" s="30"/>
      <c r="BJ2202" s="30"/>
      <c r="BK2202" s="30"/>
      <c r="BL2202" s="43"/>
      <c r="BM2202" t="s">
        <v>100</v>
      </c>
    </row>
    <row r="2203" spans="1:65" x14ac:dyDescent="0.2">
      <c r="A2203" s="6"/>
      <c r="B2203" s="40" t="s">
        <v>63</v>
      </c>
      <c r="C2203" s="24" t="s">
        <v>75</v>
      </c>
      <c r="D2203" s="25"/>
      <c r="E2203" s="26"/>
      <c r="F2203" s="26"/>
      <c r="G2203" s="26"/>
      <c r="H2203" s="26"/>
      <c r="I2203" s="26"/>
      <c r="J2203" s="26"/>
      <c r="K2203" s="26"/>
      <c r="L2203" s="26"/>
      <c r="M2203" s="26"/>
      <c r="N2203" s="26"/>
      <c r="O2203" s="26"/>
      <c r="P2203" s="26"/>
      <c r="Q2203" s="26"/>
      <c r="R2203" s="26"/>
      <c r="S2203" s="26"/>
      <c r="T2203" s="26"/>
      <c r="U2203" s="26"/>
      <c r="V2203" s="26"/>
      <c r="W2203" s="26"/>
      <c r="X2203" s="26"/>
      <c r="Y2203" s="26"/>
      <c r="Z2203" s="26"/>
      <c r="AA2203" s="26"/>
      <c r="AB2203" s="26"/>
      <c r="AC2203" s="26"/>
      <c r="AD2203" s="26"/>
      <c r="AE2203" s="26"/>
      <c r="AF2203" s="26"/>
      <c r="AG2203" s="26"/>
      <c r="AH2203" s="26"/>
      <c r="AI2203" s="26"/>
      <c r="AJ2203" s="26"/>
      <c r="AK2203" s="26"/>
      <c r="AL2203" s="26"/>
      <c r="AM2203" s="26"/>
      <c r="AN2203" s="26"/>
      <c r="AO2203" s="26"/>
      <c r="AP2203" s="26"/>
      <c r="AQ2203" s="26"/>
      <c r="AR2203" s="26"/>
      <c r="AS2203" s="26"/>
      <c r="AT2203" s="26"/>
      <c r="AU2203" s="26"/>
      <c r="AV2203" s="26"/>
      <c r="AW2203" s="26"/>
      <c r="AX2203" s="26"/>
      <c r="AY2203" s="26"/>
      <c r="AZ2203" s="26"/>
      <c r="BA2203" s="26"/>
      <c r="BB2203" s="26"/>
      <c r="BC2203" s="26"/>
      <c r="BD2203" s="26"/>
      <c r="BE2203" s="26"/>
      <c r="BF2203" s="26"/>
      <c r="BG2203" s="26"/>
      <c r="BH2203" s="26"/>
      <c r="BI2203" s="26"/>
      <c r="BJ2203" s="26"/>
      <c r="BK2203" s="26"/>
      <c r="BL2203" s="41"/>
      <c r="BM2203" t="s">
        <v>100</v>
      </c>
    </row>
    <row r="2204" spans="1:65" x14ac:dyDescent="0.2">
      <c r="A2204" s="6"/>
      <c r="B2204" s="40" t="s">
        <v>63</v>
      </c>
      <c r="C2204" s="24" t="s">
        <v>79</v>
      </c>
      <c r="D2204" s="25"/>
      <c r="E2204" s="26"/>
      <c r="F2204" s="26"/>
      <c r="G2204" s="26"/>
      <c r="H2204" s="26"/>
      <c r="I2204" s="26"/>
      <c r="J2204" s="26"/>
      <c r="K2204" s="26"/>
      <c r="L2204" s="26"/>
      <c r="M2204" s="26"/>
      <c r="N2204" s="26"/>
      <c r="O2204" s="26"/>
      <c r="P2204" s="26"/>
      <c r="Q2204" s="26"/>
      <c r="R2204" s="26"/>
      <c r="S2204" s="26"/>
      <c r="T2204" s="26"/>
      <c r="U2204" s="26"/>
      <c r="V2204" s="26"/>
      <c r="W2204" s="26"/>
      <c r="X2204" s="26"/>
      <c r="Y2204" s="26"/>
      <c r="Z2204" s="26"/>
      <c r="AA2204" s="26"/>
      <c r="AB2204" s="26"/>
      <c r="AC2204" s="26"/>
      <c r="AD2204" s="26"/>
      <c r="AE2204" s="26"/>
      <c r="AF2204" s="26"/>
      <c r="AG2204" s="26"/>
      <c r="AH2204" s="26"/>
      <c r="AI2204" s="26"/>
      <c r="AJ2204" s="26"/>
      <c r="AK2204" s="26"/>
      <c r="AL2204" s="26"/>
      <c r="AM2204" s="26"/>
      <c r="AN2204" s="26"/>
      <c r="AO2204" s="26"/>
      <c r="AP2204" s="26"/>
      <c r="AQ2204" s="26"/>
      <c r="AR2204" s="26"/>
      <c r="AS2204" s="26"/>
      <c r="AT2204" s="26"/>
      <c r="AU2204" s="26"/>
      <c r="AV2204" s="26"/>
      <c r="AW2204" s="26"/>
      <c r="AX2204" s="26"/>
      <c r="AY2204" s="26"/>
      <c r="AZ2204" s="26"/>
      <c r="BA2204" s="26"/>
      <c r="BB2204" s="26"/>
      <c r="BC2204" s="26"/>
      <c r="BD2204" s="26"/>
      <c r="BE2204" s="26"/>
      <c r="BF2204" s="26"/>
      <c r="BG2204" s="26"/>
      <c r="BH2204" s="26"/>
      <c r="BI2204" s="26"/>
      <c r="BJ2204" s="26"/>
      <c r="BK2204" s="26"/>
      <c r="BL2204" s="41"/>
      <c r="BM2204" t="s">
        <v>100</v>
      </c>
    </row>
    <row r="2205" spans="1:65" x14ac:dyDescent="0.2">
      <c r="A2205" s="6"/>
      <c r="B2205" s="40" t="s">
        <v>63</v>
      </c>
      <c r="C2205" s="24" t="s">
        <v>80</v>
      </c>
      <c r="D2205" s="25"/>
      <c r="E2205" s="26"/>
      <c r="F2205" s="26"/>
      <c r="G2205" s="26"/>
      <c r="H2205" s="26"/>
      <c r="I2205" s="26"/>
      <c r="J2205" s="26"/>
      <c r="K2205" s="26"/>
      <c r="L2205" s="26"/>
      <c r="M2205" s="26"/>
      <c r="N2205" s="26"/>
      <c r="O2205" s="26"/>
      <c r="P2205" s="26"/>
      <c r="Q2205" s="26"/>
      <c r="R2205" s="26"/>
      <c r="S2205" s="26"/>
      <c r="T2205" s="26"/>
      <c r="U2205" s="26"/>
      <c r="V2205" s="26"/>
      <c r="W2205" s="26"/>
      <c r="X2205" s="26"/>
      <c r="Y2205" s="26"/>
      <c r="Z2205" s="26"/>
      <c r="AA2205" s="26"/>
      <c r="AB2205" s="26"/>
      <c r="AC2205" s="26"/>
      <c r="AD2205" s="26"/>
      <c r="AE2205" s="26"/>
      <c r="AF2205" s="26"/>
      <c r="AG2205" s="26"/>
      <c r="AH2205" s="26"/>
      <c r="AI2205" s="26"/>
      <c r="AJ2205" s="26"/>
      <c r="AK2205" s="26"/>
      <c r="AL2205" s="26"/>
      <c r="AM2205" s="26"/>
      <c r="AN2205" s="26"/>
      <c r="AO2205" s="26"/>
      <c r="AP2205" s="26"/>
      <c r="AQ2205" s="26"/>
      <c r="AR2205" s="26"/>
      <c r="AS2205" s="26"/>
      <c r="AT2205" s="26"/>
      <c r="AU2205" s="26"/>
      <c r="AV2205" s="26"/>
      <c r="AW2205" s="26"/>
      <c r="AX2205" s="26"/>
      <c r="AY2205" s="26"/>
      <c r="AZ2205" s="26"/>
      <c r="BA2205" s="26"/>
      <c r="BB2205" s="26"/>
      <c r="BC2205" s="26"/>
      <c r="BD2205" s="26"/>
      <c r="BE2205" s="26"/>
      <c r="BF2205" s="26"/>
      <c r="BG2205" s="26"/>
      <c r="BH2205" s="26"/>
      <c r="BI2205" s="26"/>
      <c r="BJ2205" s="26"/>
      <c r="BK2205" s="26"/>
      <c r="BL2205" s="41"/>
      <c r="BM2205" t="s">
        <v>100</v>
      </c>
    </row>
    <row r="2206" spans="1:65" x14ac:dyDescent="0.2">
      <c r="A2206" s="6"/>
      <c r="B2206" s="40" t="s">
        <v>63</v>
      </c>
      <c r="C2206" s="24" t="s">
        <v>78</v>
      </c>
      <c r="D2206" s="25"/>
      <c r="E2206" s="26"/>
      <c r="F2206" s="26"/>
      <c r="G2206" s="26"/>
      <c r="H2206" s="26"/>
      <c r="I2206" s="26"/>
      <c r="J2206" s="26"/>
      <c r="K2206" s="26"/>
      <c r="L2206" s="26"/>
      <c r="M2206" s="26"/>
      <c r="N2206" s="26"/>
      <c r="O2206" s="26"/>
      <c r="P2206" s="26"/>
      <c r="Q2206" s="26"/>
      <c r="R2206" s="26"/>
      <c r="S2206" s="26"/>
      <c r="T2206" s="26"/>
      <c r="U2206" s="26"/>
      <c r="V2206" s="26"/>
      <c r="W2206" s="26"/>
      <c r="X2206" s="26"/>
      <c r="Y2206" s="26"/>
      <c r="Z2206" s="26"/>
      <c r="AA2206" s="26"/>
      <c r="AB2206" s="26"/>
      <c r="AC2206" s="26"/>
      <c r="AD2206" s="26"/>
      <c r="AE2206" s="26"/>
      <c r="AF2206" s="26"/>
      <c r="AG2206" s="26"/>
      <c r="AH2206" s="26"/>
      <c r="AI2206" s="26"/>
      <c r="AJ2206" s="26"/>
      <c r="AK2206" s="26"/>
      <c r="AL2206" s="26"/>
      <c r="AM2206" s="26"/>
      <c r="AN2206" s="26"/>
      <c r="AO2206" s="26"/>
      <c r="AP2206" s="26"/>
      <c r="AQ2206" s="26"/>
      <c r="AR2206" s="26"/>
      <c r="AS2206" s="26"/>
      <c r="AT2206" s="26"/>
      <c r="AU2206" s="26"/>
      <c r="AV2206" s="26"/>
      <c r="AW2206" s="26"/>
      <c r="AX2206" s="26"/>
      <c r="AY2206" s="26"/>
      <c r="AZ2206" s="26"/>
      <c r="BA2206" s="26"/>
      <c r="BB2206" s="26"/>
      <c r="BC2206" s="26"/>
      <c r="BD2206" s="26"/>
      <c r="BE2206" s="26"/>
      <c r="BF2206" s="26"/>
      <c r="BG2206" s="26"/>
      <c r="BH2206" s="26"/>
      <c r="BI2206" s="26"/>
      <c r="BJ2206" s="26"/>
      <c r="BK2206" s="26"/>
      <c r="BL2206" s="41"/>
      <c r="BM2206" t="s">
        <v>100</v>
      </c>
    </row>
    <row r="2207" spans="1:65" x14ac:dyDescent="0.2">
      <c r="A2207" s="6"/>
      <c r="B2207" s="40" t="s">
        <v>63</v>
      </c>
      <c r="C2207" s="31" t="s">
        <v>93</v>
      </c>
      <c r="D2207" s="27">
        <v>0</v>
      </c>
      <c r="E2207" s="28">
        <v>0</v>
      </c>
      <c r="F2207" s="28">
        <v>0</v>
      </c>
      <c r="G2207" s="28">
        <v>0</v>
      </c>
      <c r="H2207" s="28">
        <v>0</v>
      </c>
      <c r="I2207" s="28">
        <v>0</v>
      </c>
      <c r="J2207" s="28">
        <v>0</v>
      </c>
      <c r="K2207" s="28">
        <v>0</v>
      </c>
      <c r="L2207" s="28">
        <v>0</v>
      </c>
      <c r="M2207" s="28">
        <v>0</v>
      </c>
      <c r="N2207" s="28">
        <v>0</v>
      </c>
      <c r="O2207" s="28">
        <v>0</v>
      </c>
      <c r="P2207" s="28">
        <v>0</v>
      </c>
      <c r="Q2207" s="28">
        <v>1</v>
      </c>
      <c r="R2207" s="28">
        <v>1</v>
      </c>
      <c r="S2207" s="28">
        <v>1</v>
      </c>
      <c r="T2207" s="28">
        <v>1</v>
      </c>
      <c r="U2207" s="28">
        <v>1.4</v>
      </c>
      <c r="V2207" s="28">
        <v>1.4</v>
      </c>
      <c r="W2207" s="28">
        <v>1.4</v>
      </c>
      <c r="X2207" s="28">
        <v>1.4</v>
      </c>
      <c r="Y2207" s="28">
        <v>1.4</v>
      </c>
      <c r="Z2207" s="28">
        <v>1.4</v>
      </c>
      <c r="AA2207" s="28">
        <v>1.4</v>
      </c>
      <c r="AB2207" s="28">
        <v>1.4</v>
      </c>
      <c r="AC2207" s="28">
        <v>1.4</v>
      </c>
      <c r="AD2207" s="28">
        <v>1.4</v>
      </c>
      <c r="AE2207" s="28">
        <v>1.4</v>
      </c>
      <c r="AF2207" s="28">
        <v>1.4</v>
      </c>
      <c r="AG2207" s="28">
        <v>1.4</v>
      </c>
      <c r="AH2207" s="28">
        <v>1.4</v>
      </c>
      <c r="AI2207" s="28">
        <v>1.4</v>
      </c>
      <c r="AJ2207" s="28">
        <v>1.4</v>
      </c>
      <c r="AK2207" s="28">
        <v>1.4</v>
      </c>
      <c r="AL2207" s="28">
        <v>1.4</v>
      </c>
      <c r="AM2207" s="28">
        <v>1.4</v>
      </c>
      <c r="AN2207" s="28">
        <v>1.4</v>
      </c>
      <c r="AO2207" s="28">
        <v>1.4</v>
      </c>
      <c r="AP2207" s="28">
        <v>1.4</v>
      </c>
      <c r="AQ2207" s="28">
        <v>1.4</v>
      </c>
      <c r="AR2207" s="28">
        <v>1.4</v>
      </c>
      <c r="AS2207" s="28">
        <v>1.4</v>
      </c>
      <c r="AT2207" s="28">
        <v>1.4</v>
      </c>
      <c r="AU2207" s="28">
        <v>1.4</v>
      </c>
      <c r="AV2207" s="28">
        <v>1.4</v>
      </c>
      <c r="AW2207" s="28">
        <v>1.4</v>
      </c>
      <c r="AX2207" s="28">
        <v>1.4</v>
      </c>
      <c r="AY2207" s="28">
        <v>1.4</v>
      </c>
      <c r="AZ2207" s="28">
        <v>1.4</v>
      </c>
      <c r="BA2207" s="28">
        <v>1.4</v>
      </c>
      <c r="BB2207" s="28">
        <v>1.4</v>
      </c>
      <c r="BC2207" s="28">
        <v>1.4</v>
      </c>
      <c r="BD2207" s="28">
        <v>1.4</v>
      </c>
      <c r="BE2207" s="28">
        <v>1.4</v>
      </c>
      <c r="BF2207" s="28">
        <v>1.4</v>
      </c>
      <c r="BG2207" s="28">
        <v>1.4</v>
      </c>
      <c r="BH2207" s="28">
        <v>1.4</v>
      </c>
      <c r="BI2207" s="28">
        <v>1.4</v>
      </c>
      <c r="BJ2207" s="28">
        <v>1.4</v>
      </c>
      <c r="BK2207" s="28">
        <v>1.4</v>
      </c>
      <c r="BL2207" s="42">
        <v>1.4</v>
      </c>
      <c r="BM2207" t="s">
        <v>100</v>
      </c>
    </row>
    <row r="2208" spans="1:65" x14ac:dyDescent="0.2">
      <c r="A2208" s="6"/>
      <c r="B2208" s="40" t="s">
        <v>63</v>
      </c>
      <c r="C2208" s="24" t="s">
        <v>74</v>
      </c>
      <c r="D2208" s="35">
        <v>0</v>
      </c>
      <c r="E2208" s="29">
        <v>0</v>
      </c>
      <c r="F2208" s="29">
        <v>0</v>
      </c>
      <c r="G2208" s="29">
        <v>0</v>
      </c>
      <c r="H2208" s="29">
        <v>0</v>
      </c>
      <c r="I2208" s="29">
        <v>0</v>
      </c>
      <c r="J2208" s="29">
        <v>0</v>
      </c>
      <c r="K2208" s="29">
        <v>0</v>
      </c>
      <c r="L2208" s="29">
        <v>0</v>
      </c>
      <c r="M2208" s="29">
        <v>0</v>
      </c>
      <c r="N2208" s="29">
        <v>0</v>
      </c>
      <c r="O2208" s="29">
        <v>0</v>
      </c>
      <c r="P2208" s="29">
        <v>0</v>
      </c>
      <c r="Q2208" s="29">
        <v>1</v>
      </c>
      <c r="R2208" s="29">
        <v>1</v>
      </c>
      <c r="S2208" s="29">
        <v>1</v>
      </c>
      <c r="T2208" s="29">
        <v>1</v>
      </c>
      <c r="U2208" s="29">
        <v>1.4</v>
      </c>
      <c r="V2208" s="29">
        <v>1.4</v>
      </c>
      <c r="W2208" s="29">
        <v>1.4</v>
      </c>
      <c r="X2208" s="26">
        <v>0</v>
      </c>
      <c r="Y2208" s="26">
        <v>0</v>
      </c>
      <c r="Z2208" s="26">
        <v>0</v>
      </c>
      <c r="AA2208" s="26">
        <v>0</v>
      </c>
      <c r="AB2208" s="26">
        <v>0</v>
      </c>
      <c r="AC2208" s="26">
        <v>0</v>
      </c>
      <c r="AD2208" s="26">
        <v>0</v>
      </c>
      <c r="AE2208" s="26">
        <v>0</v>
      </c>
      <c r="AF2208" s="26">
        <v>0</v>
      </c>
      <c r="AG2208" s="26">
        <v>0</v>
      </c>
      <c r="AH2208" s="26">
        <v>0</v>
      </c>
      <c r="AI2208" s="26"/>
      <c r="AJ2208" s="26"/>
      <c r="AK2208" s="26"/>
      <c r="AL2208" s="26"/>
      <c r="AM2208" s="26"/>
      <c r="AN2208" s="26"/>
      <c r="AO2208" s="26"/>
      <c r="AP2208" s="26"/>
      <c r="AQ2208" s="26"/>
      <c r="AR2208" s="26"/>
      <c r="AS2208" s="26"/>
      <c r="AT2208" s="26"/>
      <c r="AU2208" s="26"/>
      <c r="AV2208" s="26"/>
      <c r="AW2208" s="26"/>
      <c r="AX2208" s="26"/>
      <c r="AY2208" s="26"/>
      <c r="AZ2208" s="26"/>
      <c r="BA2208" s="26"/>
      <c r="BB2208" s="26"/>
      <c r="BC2208" s="26"/>
      <c r="BD2208" s="26"/>
      <c r="BE2208" s="26"/>
      <c r="BF2208" s="26"/>
      <c r="BG2208" s="26"/>
      <c r="BH2208" s="26"/>
      <c r="BI2208" s="26"/>
      <c r="BJ2208" s="26"/>
      <c r="BK2208" s="26"/>
      <c r="BL2208" s="41"/>
      <c r="BM2208" t="s">
        <v>100</v>
      </c>
    </row>
    <row r="2209" spans="1:65" x14ac:dyDescent="0.2">
      <c r="A2209" s="6"/>
      <c r="B2209" s="40" t="s">
        <v>63</v>
      </c>
      <c r="C2209" s="24" t="s">
        <v>83</v>
      </c>
      <c r="D2209" s="25"/>
      <c r="E2209" s="26"/>
      <c r="F2209" s="26"/>
      <c r="G2209" s="26"/>
      <c r="H2209" s="26"/>
      <c r="I2209" s="26"/>
      <c r="J2209" s="26"/>
      <c r="K2209" s="26"/>
      <c r="L2209" s="26"/>
      <c r="M2209" s="26"/>
      <c r="N2209" s="26"/>
      <c r="O2209" s="26"/>
      <c r="P2209" s="26"/>
      <c r="Q2209" s="26"/>
      <c r="R2209" s="26"/>
      <c r="S2209" s="26"/>
      <c r="T2209" s="26"/>
      <c r="U2209" s="26"/>
      <c r="V2209" s="26"/>
      <c r="W2209" s="30"/>
      <c r="X2209" s="30"/>
      <c r="Y2209" s="30"/>
      <c r="Z2209" s="30"/>
      <c r="AA2209" s="30"/>
      <c r="AB2209" s="30"/>
      <c r="AC2209" s="30"/>
      <c r="AD2209" s="30"/>
      <c r="AE2209" s="30"/>
      <c r="AF2209" s="30"/>
      <c r="AG2209" s="30"/>
      <c r="AH2209" s="30"/>
      <c r="AI2209" s="30"/>
      <c r="AJ2209" s="30"/>
      <c r="AK2209" s="30"/>
      <c r="AL2209" s="30"/>
      <c r="AM2209" s="30"/>
      <c r="AN2209" s="30"/>
      <c r="AO2209" s="30"/>
      <c r="AP2209" s="30"/>
      <c r="AQ2209" s="30"/>
      <c r="AR2209" s="30"/>
      <c r="AS2209" s="30"/>
      <c r="AT2209" s="30"/>
      <c r="AU2209" s="30"/>
      <c r="AV2209" s="30"/>
      <c r="AW2209" s="30"/>
      <c r="AX2209" s="30"/>
      <c r="AY2209" s="30"/>
      <c r="AZ2209" s="30"/>
      <c r="BA2209" s="30"/>
      <c r="BB2209" s="30"/>
      <c r="BC2209" s="30"/>
      <c r="BD2209" s="30"/>
      <c r="BE2209" s="30"/>
      <c r="BF2209" s="30"/>
      <c r="BG2209" s="30"/>
      <c r="BH2209" s="30"/>
      <c r="BI2209" s="30"/>
      <c r="BJ2209" s="30"/>
      <c r="BK2209" s="30"/>
      <c r="BL2209" s="43"/>
      <c r="BM2209" t="s">
        <v>100</v>
      </c>
    </row>
    <row r="2210" spans="1:65" x14ac:dyDescent="0.2">
      <c r="A2210" s="6"/>
      <c r="B2210" s="40" t="s">
        <v>63</v>
      </c>
      <c r="C2210" s="24" t="s">
        <v>75</v>
      </c>
      <c r="D2210" s="25"/>
      <c r="E2210" s="26"/>
      <c r="F2210" s="26"/>
      <c r="G2210" s="26"/>
      <c r="H2210" s="26"/>
      <c r="I2210" s="26"/>
      <c r="J2210" s="26"/>
      <c r="K2210" s="26"/>
      <c r="L2210" s="26"/>
      <c r="M2210" s="26"/>
      <c r="N2210" s="26"/>
      <c r="O2210" s="26"/>
      <c r="P2210" s="26"/>
      <c r="Q2210" s="26"/>
      <c r="R2210" s="26"/>
      <c r="S2210" s="26"/>
      <c r="T2210" s="26"/>
      <c r="U2210" s="26"/>
      <c r="V2210" s="26"/>
      <c r="W2210" s="26"/>
      <c r="X2210" s="26"/>
      <c r="Y2210" s="26"/>
      <c r="Z2210" s="26"/>
      <c r="AA2210" s="26"/>
      <c r="AB2210" s="26"/>
      <c r="AC2210" s="26"/>
      <c r="AD2210" s="26"/>
      <c r="AE2210" s="26"/>
      <c r="AF2210" s="26"/>
      <c r="AG2210" s="26"/>
      <c r="AH2210" s="26"/>
      <c r="AI2210" s="26"/>
      <c r="AJ2210" s="26"/>
      <c r="AK2210" s="26"/>
      <c r="AL2210" s="26"/>
      <c r="AM2210" s="26"/>
      <c r="AN2210" s="26"/>
      <c r="AO2210" s="26"/>
      <c r="AP2210" s="26"/>
      <c r="AQ2210" s="26"/>
      <c r="AR2210" s="26"/>
      <c r="AS2210" s="26"/>
      <c r="AT2210" s="26"/>
      <c r="AU2210" s="26"/>
      <c r="AV2210" s="26"/>
      <c r="AW2210" s="26"/>
      <c r="AX2210" s="26"/>
      <c r="AY2210" s="26"/>
      <c r="AZ2210" s="26"/>
      <c r="BA2210" s="26"/>
      <c r="BB2210" s="26"/>
      <c r="BC2210" s="26"/>
      <c r="BD2210" s="26"/>
      <c r="BE2210" s="26"/>
      <c r="BF2210" s="26"/>
      <c r="BG2210" s="26"/>
      <c r="BH2210" s="26"/>
      <c r="BI2210" s="26"/>
      <c r="BJ2210" s="26"/>
      <c r="BK2210" s="26"/>
      <c r="BL2210" s="41"/>
      <c r="BM2210" t="s">
        <v>100</v>
      </c>
    </row>
    <row r="2211" spans="1:65" x14ac:dyDescent="0.2">
      <c r="A2211" s="6"/>
      <c r="B2211" s="40" t="s">
        <v>63</v>
      </c>
      <c r="C2211" s="24" t="s">
        <v>79</v>
      </c>
      <c r="D2211" s="25"/>
      <c r="E2211" s="26"/>
      <c r="F2211" s="26"/>
      <c r="G2211" s="26"/>
      <c r="H2211" s="26"/>
      <c r="I2211" s="26"/>
      <c r="J2211" s="26"/>
      <c r="K2211" s="26"/>
      <c r="L2211" s="26"/>
      <c r="M2211" s="26"/>
      <c r="N2211" s="26"/>
      <c r="O2211" s="26"/>
      <c r="P2211" s="26"/>
      <c r="Q2211" s="26"/>
      <c r="R2211" s="26"/>
      <c r="S2211" s="26"/>
      <c r="T2211" s="26"/>
      <c r="U2211" s="26"/>
      <c r="V2211" s="26"/>
      <c r="W2211" s="26"/>
      <c r="X2211" s="26"/>
      <c r="Y2211" s="26"/>
      <c r="Z2211" s="26"/>
      <c r="AA2211" s="26"/>
      <c r="AB2211" s="26"/>
      <c r="AC2211" s="26"/>
      <c r="AD2211" s="26"/>
      <c r="AE2211" s="26"/>
      <c r="AF2211" s="26"/>
      <c r="AG2211" s="26"/>
      <c r="AH2211" s="26"/>
      <c r="AI2211" s="26"/>
      <c r="AJ2211" s="26"/>
      <c r="AK2211" s="26"/>
      <c r="AL2211" s="26"/>
      <c r="AM2211" s="26"/>
      <c r="AN2211" s="26"/>
      <c r="AO2211" s="26"/>
      <c r="AP2211" s="26"/>
      <c r="AQ2211" s="26"/>
      <c r="AR2211" s="26"/>
      <c r="AS2211" s="26"/>
      <c r="AT2211" s="26"/>
      <c r="AU2211" s="26"/>
      <c r="AV2211" s="26"/>
      <c r="AW2211" s="26"/>
      <c r="AX2211" s="26"/>
      <c r="AY2211" s="26"/>
      <c r="AZ2211" s="26"/>
      <c r="BA2211" s="26"/>
      <c r="BB2211" s="26"/>
      <c r="BC2211" s="26"/>
      <c r="BD2211" s="26"/>
      <c r="BE2211" s="26"/>
      <c r="BF2211" s="26"/>
      <c r="BG2211" s="26"/>
      <c r="BH2211" s="26"/>
      <c r="BI2211" s="26"/>
      <c r="BJ2211" s="26"/>
      <c r="BK2211" s="26"/>
      <c r="BL2211" s="41"/>
      <c r="BM2211" t="s">
        <v>100</v>
      </c>
    </row>
    <row r="2212" spans="1:65" x14ac:dyDescent="0.2">
      <c r="A2212" s="6"/>
      <c r="B2212" s="40" t="s">
        <v>63</v>
      </c>
      <c r="C2212" s="24" t="s">
        <v>80</v>
      </c>
      <c r="D2212" s="25"/>
      <c r="E2212" s="26"/>
      <c r="F2212" s="26"/>
      <c r="G2212" s="26"/>
      <c r="H2212" s="26"/>
      <c r="I2212" s="26"/>
      <c r="J2212" s="26"/>
      <c r="K2212" s="26"/>
      <c r="L2212" s="26"/>
      <c r="M2212" s="26"/>
      <c r="N2212" s="26"/>
      <c r="O2212" s="26"/>
      <c r="P2212" s="26"/>
      <c r="Q2212" s="26"/>
      <c r="R2212" s="26"/>
      <c r="S2212" s="26"/>
      <c r="T2212" s="26"/>
      <c r="U2212" s="26"/>
      <c r="V2212" s="26"/>
      <c r="W2212" s="26"/>
      <c r="X2212" s="26"/>
      <c r="Y2212" s="26"/>
      <c r="Z2212" s="26"/>
      <c r="AA2212" s="26"/>
      <c r="AB2212" s="26"/>
      <c r="AC2212" s="26"/>
      <c r="AD2212" s="26"/>
      <c r="AE2212" s="26"/>
      <c r="AF2212" s="26"/>
      <c r="AG2212" s="26"/>
      <c r="AH2212" s="26"/>
      <c r="AI2212" s="26"/>
      <c r="AJ2212" s="26"/>
      <c r="AK2212" s="26"/>
      <c r="AL2212" s="26"/>
      <c r="AM2212" s="26"/>
      <c r="AN2212" s="26"/>
      <c r="AO2212" s="26"/>
      <c r="AP2212" s="26"/>
      <c r="AQ2212" s="26"/>
      <c r="AR2212" s="26"/>
      <c r="AS2212" s="26"/>
      <c r="AT2212" s="26"/>
      <c r="AU2212" s="26"/>
      <c r="AV2212" s="26"/>
      <c r="AW2212" s="26"/>
      <c r="AX2212" s="26"/>
      <c r="AY2212" s="26"/>
      <c r="AZ2212" s="26"/>
      <c r="BA2212" s="26"/>
      <c r="BB2212" s="26"/>
      <c r="BC2212" s="26"/>
      <c r="BD2212" s="26"/>
      <c r="BE2212" s="26"/>
      <c r="BF2212" s="26"/>
      <c r="BG2212" s="26"/>
      <c r="BH2212" s="26"/>
      <c r="BI2212" s="26"/>
      <c r="BJ2212" s="26"/>
      <c r="BK2212" s="26"/>
      <c r="BL2212" s="41"/>
      <c r="BM2212" t="s">
        <v>100</v>
      </c>
    </row>
    <row r="2213" spans="1:65" x14ac:dyDescent="0.2">
      <c r="A2213" s="6"/>
      <c r="B2213" s="46" t="s">
        <v>63</v>
      </c>
      <c r="C2213" s="24" t="s">
        <v>78</v>
      </c>
      <c r="D2213" s="25"/>
      <c r="E2213" s="26"/>
      <c r="F2213" s="26"/>
      <c r="G2213" s="26"/>
      <c r="H2213" s="26"/>
      <c r="I2213" s="26"/>
      <c r="J2213" s="26"/>
      <c r="K2213" s="26"/>
      <c r="L2213" s="26"/>
      <c r="M2213" s="26"/>
      <c r="N2213" s="26"/>
      <c r="O2213" s="26"/>
      <c r="P2213" s="26"/>
      <c r="Q2213" s="26"/>
      <c r="R2213" s="26"/>
      <c r="S2213" s="26"/>
      <c r="T2213" s="26"/>
      <c r="U2213" s="26"/>
      <c r="V2213" s="26"/>
      <c r="W2213" s="26"/>
      <c r="X2213" s="26"/>
      <c r="Y2213" s="26"/>
      <c r="Z2213" s="26"/>
      <c r="AA2213" s="26"/>
      <c r="AB2213" s="26"/>
      <c r="AC2213" s="26"/>
      <c r="AD2213" s="26"/>
      <c r="AE2213" s="26"/>
      <c r="AF2213" s="26"/>
      <c r="AG2213" s="26"/>
      <c r="AH2213" s="26"/>
      <c r="AI2213" s="26"/>
      <c r="AJ2213" s="26"/>
      <c r="AK2213" s="26"/>
      <c r="AL2213" s="26"/>
      <c r="AM2213" s="26"/>
      <c r="AN2213" s="26"/>
      <c r="AO2213" s="26"/>
      <c r="AP2213" s="26"/>
      <c r="AQ2213" s="26"/>
      <c r="AR2213" s="26"/>
      <c r="AS2213" s="26"/>
      <c r="AT2213" s="26"/>
      <c r="AU2213" s="26"/>
      <c r="AV2213" s="26"/>
      <c r="AW2213" s="26"/>
      <c r="AX2213" s="26"/>
      <c r="AY2213" s="26"/>
      <c r="AZ2213" s="26"/>
      <c r="BA2213" s="26"/>
      <c r="BB2213" s="26"/>
      <c r="BC2213" s="26"/>
      <c r="BD2213" s="26"/>
      <c r="BE2213" s="26"/>
      <c r="BF2213" s="26"/>
      <c r="BG2213" s="26"/>
      <c r="BH2213" s="26"/>
      <c r="BI2213" s="26"/>
      <c r="BJ2213" s="26"/>
      <c r="BK2213" s="26"/>
      <c r="BL2213" s="41"/>
      <c r="BM2213" t="s">
        <v>100</v>
      </c>
    </row>
    <row r="2214" spans="1:65" x14ac:dyDescent="0.2">
      <c r="A2214" s="6"/>
      <c r="B2214" s="40" t="s">
        <v>63</v>
      </c>
      <c r="C2214" s="31" t="s">
        <v>48</v>
      </c>
      <c r="D2214" s="27">
        <v>0</v>
      </c>
      <c r="E2214" s="28">
        <v>0</v>
      </c>
      <c r="F2214" s="28">
        <v>0</v>
      </c>
      <c r="G2214" s="28">
        <v>0</v>
      </c>
      <c r="H2214" s="28">
        <v>0</v>
      </c>
      <c r="I2214" s="28">
        <v>0</v>
      </c>
      <c r="J2214" s="28">
        <v>0</v>
      </c>
      <c r="K2214" s="28">
        <v>0</v>
      </c>
      <c r="L2214" s="28">
        <v>0</v>
      </c>
      <c r="M2214" s="28">
        <v>0</v>
      </c>
      <c r="N2214" s="28">
        <v>0</v>
      </c>
      <c r="O2214" s="28">
        <v>0</v>
      </c>
      <c r="P2214" s="28">
        <v>0</v>
      </c>
      <c r="Q2214" s="28">
        <v>0</v>
      </c>
      <c r="R2214" s="28">
        <v>0</v>
      </c>
      <c r="S2214" s="28">
        <v>0</v>
      </c>
      <c r="T2214" s="28">
        <v>0</v>
      </c>
      <c r="U2214" s="28">
        <v>0</v>
      </c>
      <c r="V2214" s="28">
        <v>0</v>
      </c>
      <c r="W2214" s="28">
        <v>0</v>
      </c>
      <c r="X2214" s="28">
        <v>0</v>
      </c>
      <c r="Y2214" s="28">
        <v>0</v>
      </c>
      <c r="Z2214" s="28">
        <v>0</v>
      </c>
      <c r="AA2214" s="28">
        <v>0</v>
      </c>
      <c r="AB2214" s="28">
        <v>0</v>
      </c>
      <c r="AC2214" s="28">
        <v>0</v>
      </c>
      <c r="AD2214" s="28">
        <v>0</v>
      </c>
      <c r="AE2214" s="28">
        <v>0</v>
      </c>
      <c r="AF2214" s="28">
        <v>0</v>
      </c>
      <c r="AG2214" s="28">
        <v>0</v>
      </c>
      <c r="AH2214" s="28">
        <v>0</v>
      </c>
      <c r="AI2214" s="28">
        <v>0</v>
      </c>
      <c r="AJ2214" s="28">
        <v>0</v>
      </c>
      <c r="AK2214" s="28">
        <v>0</v>
      </c>
      <c r="AL2214" s="28">
        <v>0</v>
      </c>
      <c r="AM2214" s="28">
        <v>0</v>
      </c>
      <c r="AN2214" s="28">
        <v>0</v>
      </c>
      <c r="AO2214" s="28">
        <v>0</v>
      </c>
      <c r="AP2214" s="28">
        <v>0</v>
      </c>
      <c r="AQ2214" s="28">
        <v>0</v>
      </c>
      <c r="AR2214" s="28">
        <v>0</v>
      </c>
      <c r="AS2214" s="28">
        <v>0</v>
      </c>
      <c r="AT2214" s="28">
        <v>0</v>
      </c>
      <c r="AU2214" s="28">
        <v>0</v>
      </c>
      <c r="AV2214" s="28">
        <v>0</v>
      </c>
      <c r="AW2214" s="28">
        <v>0</v>
      </c>
      <c r="AX2214" s="28">
        <v>0</v>
      </c>
      <c r="AY2214" s="28">
        <v>0</v>
      </c>
      <c r="AZ2214" s="28">
        <v>0</v>
      </c>
      <c r="BA2214" s="28">
        <v>0</v>
      </c>
      <c r="BB2214" s="28">
        <v>0</v>
      </c>
      <c r="BC2214" s="28">
        <v>0</v>
      </c>
      <c r="BD2214" s="28">
        <v>0</v>
      </c>
      <c r="BE2214" s="28">
        <v>0</v>
      </c>
      <c r="BF2214" s="28">
        <v>0</v>
      </c>
      <c r="BG2214" s="28">
        <v>0</v>
      </c>
      <c r="BH2214" s="28">
        <v>0</v>
      </c>
      <c r="BI2214" s="28">
        <v>0</v>
      </c>
      <c r="BJ2214" s="28">
        <v>0</v>
      </c>
      <c r="BK2214" s="28">
        <v>0</v>
      </c>
      <c r="BL2214" s="42">
        <v>0</v>
      </c>
      <c r="BM2214" t="s">
        <v>100</v>
      </c>
    </row>
    <row r="2215" spans="1:65" x14ac:dyDescent="0.2">
      <c r="A2215" s="6"/>
      <c r="B2215" s="40" t="s">
        <v>63</v>
      </c>
      <c r="C2215" s="24" t="s">
        <v>74</v>
      </c>
      <c r="D2215" s="35">
        <v>0</v>
      </c>
      <c r="E2215" s="29">
        <v>0</v>
      </c>
      <c r="F2215" s="29">
        <v>0</v>
      </c>
      <c r="G2215" s="29">
        <v>0</v>
      </c>
      <c r="H2215" s="29">
        <v>0</v>
      </c>
      <c r="I2215" s="29">
        <v>0</v>
      </c>
      <c r="J2215" s="29">
        <v>0</v>
      </c>
      <c r="K2215" s="29">
        <v>0</v>
      </c>
      <c r="L2215" s="29">
        <v>0</v>
      </c>
      <c r="M2215" s="29">
        <v>0</v>
      </c>
      <c r="N2215" s="29">
        <v>0</v>
      </c>
      <c r="O2215" s="29">
        <v>0</v>
      </c>
      <c r="P2215" s="29">
        <v>0</v>
      </c>
      <c r="Q2215" s="29">
        <v>0</v>
      </c>
      <c r="R2215" s="29">
        <v>0</v>
      </c>
      <c r="S2215" s="29">
        <v>0</v>
      </c>
      <c r="T2215" s="29">
        <v>0</v>
      </c>
      <c r="U2215" s="29">
        <v>0</v>
      </c>
      <c r="V2215" s="29">
        <v>0</v>
      </c>
      <c r="W2215" s="29">
        <v>0</v>
      </c>
      <c r="X2215" s="26">
        <v>0</v>
      </c>
      <c r="Y2215" s="26">
        <v>0</v>
      </c>
      <c r="Z2215" s="26">
        <v>0</v>
      </c>
      <c r="AA2215" s="26">
        <v>0</v>
      </c>
      <c r="AB2215" s="26">
        <v>0</v>
      </c>
      <c r="AC2215" s="26">
        <v>0</v>
      </c>
      <c r="AD2215" s="26">
        <v>0</v>
      </c>
      <c r="AE2215" s="26">
        <v>0</v>
      </c>
      <c r="AF2215" s="26">
        <v>0</v>
      </c>
      <c r="AG2215" s="26">
        <v>0</v>
      </c>
      <c r="AH2215" s="26">
        <v>0</v>
      </c>
      <c r="AI2215" s="26"/>
      <c r="AJ2215" s="26"/>
      <c r="AK2215" s="26"/>
      <c r="AL2215" s="26"/>
      <c r="AM2215" s="26"/>
      <c r="AN2215" s="26"/>
      <c r="AO2215" s="26"/>
      <c r="AP2215" s="26"/>
      <c r="AQ2215" s="26"/>
      <c r="AR2215" s="26"/>
      <c r="AS2215" s="26"/>
      <c r="AT2215" s="26"/>
      <c r="AU2215" s="26"/>
      <c r="AV2215" s="26"/>
      <c r="AW2215" s="26"/>
      <c r="AX2215" s="26"/>
      <c r="AY2215" s="26"/>
      <c r="AZ2215" s="26"/>
      <c r="BA2215" s="26"/>
      <c r="BB2215" s="26"/>
      <c r="BC2215" s="26"/>
      <c r="BD2215" s="26"/>
      <c r="BE2215" s="26"/>
      <c r="BF2215" s="26"/>
      <c r="BG2215" s="26"/>
      <c r="BH2215" s="26"/>
      <c r="BI2215" s="26"/>
      <c r="BJ2215" s="26"/>
      <c r="BK2215" s="26"/>
      <c r="BL2215" s="41"/>
      <c r="BM2215" t="s">
        <v>100</v>
      </c>
    </row>
    <row r="2216" spans="1:65" x14ac:dyDescent="0.2">
      <c r="A2216" s="6"/>
      <c r="B2216" s="40" t="s">
        <v>63</v>
      </c>
      <c r="C2216" s="24" t="s">
        <v>83</v>
      </c>
      <c r="D2216" s="25"/>
      <c r="E2216" s="26"/>
      <c r="F2216" s="26"/>
      <c r="G2216" s="26"/>
      <c r="H2216" s="26"/>
      <c r="I2216" s="26"/>
      <c r="J2216" s="26"/>
      <c r="K2216" s="26"/>
      <c r="L2216" s="26"/>
      <c r="M2216" s="26"/>
      <c r="N2216" s="26"/>
      <c r="O2216" s="26"/>
      <c r="P2216" s="26"/>
      <c r="Q2216" s="26"/>
      <c r="R2216" s="26"/>
      <c r="S2216" s="26"/>
      <c r="T2216" s="26"/>
      <c r="U2216" s="26"/>
      <c r="V2216" s="26"/>
      <c r="W2216" s="30"/>
      <c r="X2216" s="30"/>
      <c r="Y2216" s="30"/>
      <c r="Z2216" s="30"/>
      <c r="AA2216" s="30"/>
      <c r="AB2216" s="30"/>
      <c r="AC2216" s="30"/>
      <c r="AD2216" s="30"/>
      <c r="AE2216" s="30"/>
      <c r="AF2216" s="30"/>
      <c r="AG2216" s="30"/>
      <c r="AH2216" s="30"/>
      <c r="AI2216" s="30"/>
      <c r="AJ2216" s="30"/>
      <c r="AK2216" s="30"/>
      <c r="AL2216" s="30"/>
      <c r="AM2216" s="30"/>
      <c r="AN2216" s="30"/>
      <c r="AO2216" s="30"/>
      <c r="AP2216" s="30"/>
      <c r="AQ2216" s="30"/>
      <c r="AR2216" s="30"/>
      <c r="AS2216" s="30"/>
      <c r="AT2216" s="30"/>
      <c r="AU2216" s="30"/>
      <c r="AV2216" s="30"/>
      <c r="AW2216" s="30"/>
      <c r="AX2216" s="30"/>
      <c r="AY2216" s="30"/>
      <c r="AZ2216" s="30"/>
      <c r="BA2216" s="30"/>
      <c r="BB2216" s="30"/>
      <c r="BC2216" s="30"/>
      <c r="BD2216" s="30"/>
      <c r="BE2216" s="30"/>
      <c r="BF2216" s="30"/>
      <c r="BG2216" s="30"/>
      <c r="BH2216" s="30"/>
      <c r="BI2216" s="30"/>
      <c r="BJ2216" s="30"/>
      <c r="BK2216" s="30"/>
      <c r="BL2216" s="43"/>
      <c r="BM2216" t="s">
        <v>100</v>
      </c>
    </row>
    <row r="2217" spans="1:65" x14ac:dyDescent="0.2">
      <c r="A2217" s="6"/>
      <c r="B2217" s="40" t="s">
        <v>63</v>
      </c>
      <c r="C2217" s="24" t="s">
        <v>75</v>
      </c>
      <c r="D2217" s="25"/>
      <c r="E2217" s="26"/>
      <c r="F2217" s="26"/>
      <c r="G2217" s="26"/>
      <c r="H2217" s="26"/>
      <c r="I2217" s="26"/>
      <c r="J2217" s="26"/>
      <c r="K2217" s="26"/>
      <c r="L2217" s="26"/>
      <c r="M2217" s="26"/>
      <c r="N2217" s="26"/>
      <c r="O2217" s="26"/>
      <c r="P2217" s="26"/>
      <c r="Q2217" s="26"/>
      <c r="R2217" s="26"/>
      <c r="S2217" s="26"/>
      <c r="T2217" s="26"/>
      <c r="U2217" s="26"/>
      <c r="V2217" s="26"/>
      <c r="W2217" s="26"/>
      <c r="X2217" s="26"/>
      <c r="Y2217" s="26"/>
      <c r="Z2217" s="26"/>
      <c r="AA2217" s="26"/>
      <c r="AB2217" s="26"/>
      <c r="AC2217" s="26"/>
      <c r="AD2217" s="26"/>
      <c r="AE2217" s="26"/>
      <c r="AF2217" s="26"/>
      <c r="AG2217" s="26"/>
      <c r="AH2217" s="26"/>
      <c r="AI2217" s="26"/>
      <c r="AJ2217" s="26"/>
      <c r="AK2217" s="26"/>
      <c r="AL2217" s="26"/>
      <c r="AM2217" s="26"/>
      <c r="AN2217" s="26"/>
      <c r="AO2217" s="26"/>
      <c r="AP2217" s="26"/>
      <c r="AQ2217" s="26"/>
      <c r="AR2217" s="26"/>
      <c r="AS2217" s="26"/>
      <c r="AT2217" s="26"/>
      <c r="AU2217" s="26"/>
      <c r="AV2217" s="26"/>
      <c r="AW2217" s="26"/>
      <c r="AX2217" s="26"/>
      <c r="AY2217" s="26"/>
      <c r="AZ2217" s="26"/>
      <c r="BA2217" s="26"/>
      <c r="BB2217" s="26"/>
      <c r="BC2217" s="26"/>
      <c r="BD2217" s="26"/>
      <c r="BE2217" s="26"/>
      <c r="BF2217" s="26"/>
      <c r="BG2217" s="26"/>
      <c r="BH2217" s="26"/>
      <c r="BI2217" s="26"/>
      <c r="BJ2217" s="26"/>
      <c r="BK2217" s="26"/>
      <c r="BL2217" s="41"/>
      <c r="BM2217" t="s">
        <v>100</v>
      </c>
    </row>
    <row r="2218" spans="1:65" x14ac:dyDescent="0.2">
      <c r="A2218" s="6"/>
      <c r="B2218" s="40" t="s">
        <v>63</v>
      </c>
      <c r="C2218" s="24" t="s">
        <v>79</v>
      </c>
      <c r="D2218" s="25"/>
      <c r="E2218" s="26"/>
      <c r="F2218" s="26"/>
      <c r="G2218" s="26"/>
      <c r="H2218" s="26"/>
      <c r="I2218" s="26"/>
      <c r="J2218" s="26"/>
      <c r="K2218" s="26"/>
      <c r="L2218" s="26"/>
      <c r="M2218" s="26"/>
      <c r="N2218" s="26"/>
      <c r="O2218" s="26"/>
      <c r="P2218" s="26"/>
      <c r="Q2218" s="26"/>
      <c r="R2218" s="26"/>
      <c r="S2218" s="26"/>
      <c r="T2218" s="26"/>
      <c r="U2218" s="26"/>
      <c r="V2218" s="26"/>
      <c r="W2218" s="26"/>
      <c r="X2218" s="26"/>
      <c r="Y2218" s="26"/>
      <c r="Z2218" s="26"/>
      <c r="AA2218" s="26"/>
      <c r="AB2218" s="26"/>
      <c r="AC2218" s="26"/>
      <c r="AD2218" s="26"/>
      <c r="AE2218" s="26"/>
      <c r="AF2218" s="26"/>
      <c r="AG2218" s="26"/>
      <c r="AH2218" s="26"/>
      <c r="AI2218" s="26"/>
      <c r="AJ2218" s="26"/>
      <c r="AK2218" s="26"/>
      <c r="AL2218" s="26"/>
      <c r="AM2218" s="26"/>
      <c r="AN2218" s="26"/>
      <c r="AO2218" s="26"/>
      <c r="AP2218" s="26"/>
      <c r="AQ2218" s="26"/>
      <c r="AR2218" s="26"/>
      <c r="AS2218" s="26"/>
      <c r="AT2218" s="26"/>
      <c r="AU2218" s="26"/>
      <c r="AV2218" s="26"/>
      <c r="AW2218" s="26"/>
      <c r="AX2218" s="26"/>
      <c r="AY2218" s="26"/>
      <c r="AZ2218" s="26"/>
      <c r="BA2218" s="26"/>
      <c r="BB2218" s="26"/>
      <c r="BC2218" s="26"/>
      <c r="BD2218" s="26"/>
      <c r="BE2218" s="26"/>
      <c r="BF2218" s="26"/>
      <c r="BG2218" s="26"/>
      <c r="BH2218" s="26"/>
      <c r="BI2218" s="26"/>
      <c r="BJ2218" s="26"/>
      <c r="BK2218" s="26"/>
      <c r="BL2218" s="41"/>
      <c r="BM2218" t="s">
        <v>100</v>
      </c>
    </row>
    <row r="2219" spans="1:65" x14ac:dyDescent="0.2">
      <c r="A2219" s="6"/>
      <c r="B2219" s="40" t="s">
        <v>63</v>
      </c>
      <c r="C2219" s="24" t="s">
        <v>80</v>
      </c>
      <c r="D2219" s="25"/>
      <c r="E2219" s="26"/>
      <c r="F2219" s="26"/>
      <c r="G2219" s="26"/>
      <c r="H2219" s="26"/>
      <c r="I2219" s="26"/>
      <c r="J2219" s="26"/>
      <c r="K2219" s="26"/>
      <c r="L2219" s="26"/>
      <c r="M2219" s="26"/>
      <c r="N2219" s="26"/>
      <c r="O2219" s="26"/>
      <c r="P2219" s="26"/>
      <c r="Q2219" s="26"/>
      <c r="R2219" s="26"/>
      <c r="S2219" s="26"/>
      <c r="T2219" s="26"/>
      <c r="U2219" s="26"/>
      <c r="V2219" s="26"/>
      <c r="W2219" s="26"/>
      <c r="X2219" s="26"/>
      <c r="Y2219" s="26"/>
      <c r="Z2219" s="26"/>
      <c r="AA2219" s="26"/>
      <c r="AB2219" s="26"/>
      <c r="AC2219" s="26"/>
      <c r="AD2219" s="26"/>
      <c r="AE2219" s="26"/>
      <c r="AF2219" s="26"/>
      <c r="AG2219" s="26"/>
      <c r="AH2219" s="26"/>
      <c r="AI2219" s="26"/>
      <c r="AJ2219" s="26"/>
      <c r="AK2219" s="26"/>
      <c r="AL2219" s="26"/>
      <c r="AM2219" s="26"/>
      <c r="AN2219" s="26"/>
      <c r="AO2219" s="26"/>
      <c r="AP2219" s="26"/>
      <c r="AQ2219" s="26"/>
      <c r="AR2219" s="26"/>
      <c r="AS2219" s="26"/>
      <c r="AT2219" s="26"/>
      <c r="AU2219" s="26"/>
      <c r="AV2219" s="26"/>
      <c r="AW2219" s="26"/>
      <c r="AX2219" s="26"/>
      <c r="AY2219" s="26"/>
      <c r="AZ2219" s="26"/>
      <c r="BA2219" s="26"/>
      <c r="BB2219" s="26"/>
      <c r="BC2219" s="26"/>
      <c r="BD2219" s="26"/>
      <c r="BE2219" s="26"/>
      <c r="BF2219" s="26"/>
      <c r="BG2219" s="26"/>
      <c r="BH2219" s="26"/>
      <c r="BI2219" s="26"/>
      <c r="BJ2219" s="26"/>
      <c r="BK2219" s="26"/>
      <c r="BL2219" s="41"/>
      <c r="BM2219" t="s">
        <v>100</v>
      </c>
    </row>
    <row r="2220" spans="1:65" x14ac:dyDescent="0.2">
      <c r="A2220" s="6"/>
      <c r="B2220" s="46" t="s">
        <v>63</v>
      </c>
      <c r="C2220" s="24" t="s">
        <v>78</v>
      </c>
      <c r="D2220" s="25"/>
      <c r="E2220" s="26"/>
      <c r="F2220" s="26"/>
      <c r="G2220" s="26"/>
      <c r="H2220" s="26"/>
      <c r="I2220" s="26"/>
      <c r="J2220" s="26"/>
      <c r="K2220" s="26"/>
      <c r="L2220" s="26"/>
      <c r="M2220" s="26"/>
      <c r="N2220" s="26"/>
      <c r="O2220" s="26"/>
      <c r="P2220" s="26"/>
      <c r="Q2220" s="26"/>
      <c r="R2220" s="26"/>
      <c r="S2220" s="26"/>
      <c r="T2220" s="26"/>
      <c r="U2220" s="26"/>
      <c r="V2220" s="26"/>
      <c r="W2220" s="26"/>
      <c r="X2220" s="26"/>
      <c r="Y2220" s="26"/>
      <c r="Z2220" s="26"/>
      <c r="AA2220" s="26"/>
      <c r="AB2220" s="26"/>
      <c r="AC2220" s="26"/>
      <c r="AD2220" s="26"/>
      <c r="AE2220" s="26"/>
      <c r="AF2220" s="26"/>
      <c r="AG2220" s="26"/>
      <c r="AH2220" s="26"/>
      <c r="AI2220" s="26"/>
      <c r="AJ2220" s="26"/>
      <c r="AK2220" s="26"/>
      <c r="AL2220" s="26"/>
      <c r="AM2220" s="26"/>
      <c r="AN2220" s="26"/>
      <c r="AO2220" s="26"/>
      <c r="AP2220" s="26"/>
      <c r="AQ2220" s="26"/>
      <c r="AR2220" s="26"/>
      <c r="AS2220" s="26"/>
      <c r="AT2220" s="26"/>
      <c r="AU2220" s="26"/>
      <c r="AV2220" s="26"/>
      <c r="AW2220" s="26"/>
      <c r="AX2220" s="26"/>
      <c r="AY2220" s="26"/>
      <c r="AZ2220" s="26"/>
      <c r="BA2220" s="26"/>
      <c r="BB2220" s="26"/>
      <c r="BC2220" s="26"/>
      <c r="BD2220" s="26"/>
      <c r="BE2220" s="26"/>
      <c r="BF2220" s="26"/>
      <c r="BG2220" s="26"/>
      <c r="BH2220" s="26"/>
      <c r="BI2220" s="26"/>
      <c r="BJ2220" s="26"/>
      <c r="BK2220" s="26"/>
      <c r="BL2220" s="41"/>
      <c r="BM2220" t="s">
        <v>100</v>
      </c>
    </row>
    <row r="2221" spans="1:65" x14ac:dyDescent="0.2">
      <c r="A2221" s="6"/>
      <c r="B2221" s="40" t="s">
        <v>63</v>
      </c>
      <c r="C2221" s="31" t="s">
        <v>44</v>
      </c>
      <c r="D2221" s="27">
        <v>0</v>
      </c>
      <c r="E2221" s="28">
        <v>0</v>
      </c>
      <c r="F2221" s="28">
        <v>0</v>
      </c>
      <c r="G2221" s="28">
        <v>0</v>
      </c>
      <c r="H2221" s="28">
        <v>0</v>
      </c>
      <c r="I2221" s="28">
        <v>0</v>
      </c>
      <c r="J2221" s="28">
        <v>0</v>
      </c>
      <c r="K2221" s="28">
        <v>0</v>
      </c>
      <c r="L2221" s="28">
        <v>0</v>
      </c>
      <c r="M2221" s="28">
        <v>0</v>
      </c>
      <c r="N2221" s="28">
        <v>0</v>
      </c>
      <c r="O2221" s="28">
        <v>0</v>
      </c>
      <c r="P2221" s="28">
        <v>0</v>
      </c>
      <c r="Q2221" s="28">
        <v>0</v>
      </c>
      <c r="R2221" s="28">
        <v>0</v>
      </c>
      <c r="S2221" s="28">
        <v>0</v>
      </c>
      <c r="T2221" s="28">
        <v>0</v>
      </c>
      <c r="U2221" s="28">
        <v>0</v>
      </c>
      <c r="V2221" s="28">
        <v>0</v>
      </c>
      <c r="W2221" s="28">
        <v>0</v>
      </c>
      <c r="X2221" s="28">
        <v>0</v>
      </c>
      <c r="Y2221" s="28">
        <v>0</v>
      </c>
      <c r="Z2221" s="28">
        <v>0</v>
      </c>
      <c r="AA2221" s="28">
        <v>0</v>
      </c>
      <c r="AB2221" s="28">
        <v>0</v>
      </c>
      <c r="AC2221" s="28">
        <v>0</v>
      </c>
      <c r="AD2221" s="28">
        <v>0</v>
      </c>
      <c r="AE2221" s="28">
        <v>0</v>
      </c>
      <c r="AF2221" s="28">
        <v>0</v>
      </c>
      <c r="AG2221" s="28">
        <v>0</v>
      </c>
      <c r="AH2221" s="28">
        <v>0</v>
      </c>
      <c r="AI2221" s="28">
        <v>0</v>
      </c>
      <c r="AJ2221" s="28">
        <v>0</v>
      </c>
      <c r="AK2221" s="28">
        <v>0</v>
      </c>
      <c r="AL2221" s="28">
        <v>0</v>
      </c>
      <c r="AM2221" s="28">
        <v>0</v>
      </c>
      <c r="AN2221" s="28">
        <v>0</v>
      </c>
      <c r="AO2221" s="28">
        <v>0</v>
      </c>
      <c r="AP2221" s="28">
        <v>0</v>
      </c>
      <c r="AQ2221" s="28">
        <v>0</v>
      </c>
      <c r="AR2221" s="28">
        <v>0</v>
      </c>
      <c r="AS2221" s="28">
        <v>0</v>
      </c>
      <c r="AT2221" s="28">
        <v>0</v>
      </c>
      <c r="AU2221" s="28">
        <v>0</v>
      </c>
      <c r="AV2221" s="28">
        <v>0</v>
      </c>
      <c r="AW2221" s="28">
        <v>0</v>
      </c>
      <c r="AX2221" s="28">
        <v>0</v>
      </c>
      <c r="AY2221" s="28">
        <v>0</v>
      </c>
      <c r="AZ2221" s="28">
        <v>0</v>
      </c>
      <c r="BA2221" s="28">
        <v>0</v>
      </c>
      <c r="BB2221" s="28">
        <v>0</v>
      </c>
      <c r="BC2221" s="28">
        <v>0</v>
      </c>
      <c r="BD2221" s="28">
        <v>0</v>
      </c>
      <c r="BE2221" s="28">
        <v>0</v>
      </c>
      <c r="BF2221" s="28">
        <v>0</v>
      </c>
      <c r="BG2221" s="28">
        <v>0</v>
      </c>
      <c r="BH2221" s="28">
        <v>0</v>
      </c>
      <c r="BI2221" s="28">
        <v>0</v>
      </c>
      <c r="BJ2221" s="28">
        <v>0</v>
      </c>
      <c r="BK2221" s="28">
        <v>0</v>
      </c>
      <c r="BL2221" s="42">
        <v>0</v>
      </c>
      <c r="BM2221" t="s">
        <v>100</v>
      </c>
    </row>
    <row r="2222" spans="1:65" x14ac:dyDescent="0.2">
      <c r="A2222" s="6"/>
      <c r="B2222" s="40" t="s">
        <v>63</v>
      </c>
      <c r="C2222" s="24" t="s">
        <v>74</v>
      </c>
      <c r="D2222" s="35">
        <v>0</v>
      </c>
      <c r="E2222" s="29">
        <v>0</v>
      </c>
      <c r="F2222" s="29">
        <v>0</v>
      </c>
      <c r="G2222" s="29">
        <v>0</v>
      </c>
      <c r="H2222" s="29">
        <v>0</v>
      </c>
      <c r="I2222" s="29">
        <v>0</v>
      </c>
      <c r="J2222" s="29">
        <v>0</v>
      </c>
      <c r="K2222" s="29">
        <v>0</v>
      </c>
      <c r="L2222" s="29">
        <v>0</v>
      </c>
      <c r="M2222" s="29">
        <v>0</v>
      </c>
      <c r="N2222" s="29">
        <v>0</v>
      </c>
      <c r="O2222" s="29">
        <v>0</v>
      </c>
      <c r="P2222" s="29">
        <v>0</v>
      </c>
      <c r="Q2222" s="29">
        <v>0</v>
      </c>
      <c r="R2222" s="29">
        <v>0</v>
      </c>
      <c r="S2222" s="29">
        <v>0</v>
      </c>
      <c r="T2222" s="29">
        <v>0</v>
      </c>
      <c r="U2222" s="29">
        <v>0</v>
      </c>
      <c r="V2222" s="29">
        <v>0</v>
      </c>
      <c r="W2222" s="29">
        <v>0</v>
      </c>
      <c r="X2222" s="26">
        <v>0</v>
      </c>
      <c r="Y2222" s="26">
        <v>0</v>
      </c>
      <c r="Z2222" s="26">
        <v>0</v>
      </c>
      <c r="AA2222" s="26">
        <v>0</v>
      </c>
      <c r="AB2222" s="26">
        <v>0</v>
      </c>
      <c r="AC2222" s="26">
        <v>0</v>
      </c>
      <c r="AD2222" s="26">
        <v>0</v>
      </c>
      <c r="AE2222" s="26">
        <v>0</v>
      </c>
      <c r="AF2222" s="26">
        <v>0</v>
      </c>
      <c r="AG2222" s="26">
        <v>0</v>
      </c>
      <c r="AH2222" s="26">
        <v>0</v>
      </c>
      <c r="AI2222" s="26"/>
      <c r="AJ2222" s="26"/>
      <c r="AK2222" s="26"/>
      <c r="AL2222" s="26"/>
      <c r="AM2222" s="26"/>
      <c r="AN2222" s="26"/>
      <c r="AO2222" s="26"/>
      <c r="AP2222" s="26"/>
      <c r="AQ2222" s="26"/>
      <c r="AR2222" s="26"/>
      <c r="AS2222" s="26"/>
      <c r="AT2222" s="26"/>
      <c r="AU2222" s="26"/>
      <c r="AV2222" s="26"/>
      <c r="AW2222" s="26"/>
      <c r="AX2222" s="26"/>
      <c r="AY2222" s="26"/>
      <c r="AZ2222" s="26"/>
      <c r="BA2222" s="26"/>
      <c r="BB2222" s="26"/>
      <c r="BC2222" s="26"/>
      <c r="BD2222" s="26"/>
      <c r="BE2222" s="26"/>
      <c r="BF2222" s="26"/>
      <c r="BG2222" s="26"/>
      <c r="BH2222" s="26"/>
      <c r="BI2222" s="26"/>
      <c r="BJ2222" s="26"/>
      <c r="BK2222" s="26"/>
      <c r="BL2222" s="41"/>
      <c r="BM2222" t="s">
        <v>100</v>
      </c>
    </row>
    <row r="2223" spans="1:65" x14ac:dyDescent="0.2">
      <c r="A2223" s="6"/>
      <c r="B2223" s="40" t="s">
        <v>63</v>
      </c>
      <c r="C2223" s="24" t="s">
        <v>83</v>
      </c>
      <c r="D2223" s="25"/>
      <c r="E2223" s="26"/>
      <c r="F2223" s="26"/>
      <c r="G2223" s="26"/>
      <c r="H2223" s="26"/>
      <c r="I2223" s="26"/>
      <c r="J2223" s="26"/>
      <c r="K2223" s="26"/>
      <c r="L2223" s="26"/>
      <c r="M2223" s="26"/>
      <c r="N2223" s="26"/>
      <c r="O2223" s="26"/>
      <c r="P2223" s="26"/>
      <c r="Q2223" s="26"/>
      <c r="R2223" s="26"/>
      <c r="S2223" s="26"/>
      <c r="T2223" s="26"/>
      <c r="U2223" s="26"/>
      <c r="V2223" s="26"/>
      <c r="W2223" s="30"/>
      <c r="X2223" s="30"/>
      <c r="Y2223" s="30"/>
      <c r="Z2223" s="30"/>
      <c r="AA2223" s="30"/>
      <c r="AB2223" s="30"/>
      <c r="AC2223" s="30"/>
      <c r="AD2223" s="30"/>
      <c r="AE2223" s="30"/>
      <c r="AF2223" s="30"/>
      <c r="AG2223" s="30"/>
      <c r="AH2223" s="30"/>
      <c r="AI2223" s="30"/>
      <c r="AJ2223" s="30"/>
      <c r="AK2223" s="30"/>
      <c r="AL2223" s="30"/>
      <c r="AM2223" s="30"/>
      <c r="AN2223" s="30"/>
      <c r="AO2223" s="30"/>
      <c r="AP2223" s="30"/>
      <c r="AQ2223" s="30"/>
      <c r="AR2223" s="30"/>
      <c r="AS2223" s="30"/>
      <c r="AT2223" s="30"/>
      <c r="AU2223" s="30"/>
      <c r="AV2223" s="30"/>
      <c r="AW2223" s="30"/>
      <c r="AX2223" s="30"/>
      <c r="AY2223" s="30"/>
      <c r="AZ2223" s="30"/>
      <c r="BA2223" s="30"/>
      <c r="BB2223" s="30"/>
      <c r="BC2223" s="30"/>
      <c r="BD2223" s="30"/>
      <c r="BE2223" s="30"/>
      <c r="BF2223" s="30"/>
      <c r="BG2223" s="30"/>
      <c r="BH2223" s="30"/>
      <c r="BI2223" s="30"/>
      <c r="BJ2223" s="30"/>
      <c r="BK2223" s="30"/>
      <c r="BL2223" s="43"/>
      <c r="BM2223" t="s">
        <v>100</v>
      </c>
    </row>
    <row r="2224" spans="1:65" x14ac:dyDescent="0.2">
      <c r="A2224" s="6"/>
      <c r="B2224" s="40" t="s">
        <v>63</v>
      </c>
      <c r="C2224" s="24" t="s">
        <v>75</v>
      </c>
      <c r="D2224" s="25"/>
      <c r="E2224" s="26"/>
      <c r="F2224" s="26"/>
      <c r="G2224" s="26"/>
      <c r="H2224" s="26"/>
      <c r="I2224" s="26"/>
      <c r="J2224" s="26"/>
      <c r="K2224" s="26"/>
      <c r="L2224" s="26"/>
      <c r="M2224" s="26"/>
      <c r="N2224" s="26"/>
      <c r="O2224" s="26"/>
      <c r="P2224" s="26"/>
      <c r="Q2224" s="26"/>
      <c r="R2224" s="26"/>
      <c r="S2224" s="26"/>
      <c r="T2224" s="26"/>
      <c r="U2224" s="26"/>
      <c r="V2224" s="26"/>
      <c r="W2224" s="26"/>
      <c r="X2224" s="26"/>
      <c r="Y2224" s="26"/>
      <c r="Z2224" s="26"/>
      <c r="AA2224" s="26"/>
      <c r="AB2224" s="26"/>
      <c r="AC2224" s="26"/>
      <c r="AD2224" s="26"/>
      <c r="AE2224" s="26"/>
      <c r="AF2224" s="26"/>
      <c r="AG2224" s="26"/>
      <c r="AH2224" s="26"/>
      <c r="AI2224" s="26"/>
      <c r="AJ2224" s="26"/>
      <c r="AK2224" s="26"/>
      <c r="AL2224" s="26"/>
      <c r="AM2224" s="26"/>
      <c r="AN2224" s="26"/>
      <c r="AO2224" s="26"/>
      <c r="AP2224" s="26"/>
      <c r="AQ2224" s="26"/>
      <c r="AR2224" s="26"/>
      <c r="AS2224" s="26"/>
      <c r="AT2224" s="26"/>
      <c r="AU2224" s="26"/>
      <c r="AV2224" s="26"/>
      <c r="AW2224" s="26"/>
      <c r="AX2224" s="26"/>
      <c r="AY2224" s="26"/>
      <c r="AZ2224" s="26"/>
      <c r="BA2224" s="26"/>
      <c r="BB2224" s="26"/>
      <c r="BC2224" s="26"/>
      <c r="BD2224" s="26"/>
      <c r="BE2224" s="26"/>
      <c r="BF2224" s="26"/>
      <c r="BG2224" s="26"/>
      <c r="BH2224" s="26"/>
      <c r="BI2224" s="26"/>
      <c r="BJ2224" s="26"/>
      <c r="BK2224" s="26"/>
      <c r="BL2224" s="41"/>
      <c r="BM2224" t="s">
        <v>100</v>
      </c>
    </row>
    <row r="2225" spans="1:65" x14ac:dyDescent="0.2">
      <c r="A2225" s="6"/>
      <c r="B2225" s="40" t="s">
        <v>63</v>
      </c>
      <c r="C2225" s="24" t="s">
        <v>79</v>
      </c>
      <c r="D2225" s="25"/>
      <c r="E2225" s="26"/>
      <c r="F2225" s="26"/>
      <c r="G2225" s="26"/>
      <c r="H2225" s="26"/>
      <c r="I2225" s="26"/>
      <c r="J2225" s="26"/>
      <c r="K2225" s="26"/>
      <c r="L2225" s="26"/>
      <c r="M2225" s="26"/>
      <c r="N2225" s="26"/>
      <c r="O2225" s="26"/>
      <c r="P2225" s="26"/>
      <c r="Q2225" s="26"/>
      <c r="R2225" s="26"/>
      <c r="S2225" s="26"/>
      <c r="T2225" s="26"/>
      <c r="U2225" s="26"/>
      <c r="V2225" s="26"/>
      <c r="W2225" s="26"/>
      <c r="X2225" s="26"/>
      <c r="Y2225" s="26"/>
      <c r="Z2225" s="26"/>
      <c r="AA2225" s="26"/>
      <c r="AB2225" s="26"/>
      <c r="AC2225" s="26"/>
      <c r="AD2225" s="26"/>
      <c r="AE2225" s="26"/>
      <c r="AF2225" s="26"/>
      <c r="AG2225" s="26"/>
      <c r="AH2225" s="26"/>
      <c r="AI2225" s="26"/>
      <c r="AJ2225" s="26"/>
      <c r="AK2225" s="26"/>
      <c r="AL2225" s="26"/>
      <c r="AM2225" s="26"/>
      <c r="AN2225" s="26"/>
      <c r="AO2225" s="26"/>
      <c r="AP2225" s="26"/>
      <c r="AQ2225" s="26"/>
      <c r="AR2225" s="26"/>
      <c r="AS2225" s="26"/>
      <c r="AT2225" s="26"/>
      <c r="AU2225" s="26"/>
      <c r="AV2225" s="26"/>
      <c r="AW2225" s="26"/>
      <c r="AX2225" s="26"/>
      <c r="AY2225" s="26"/>
      <c r="AZ2225" s="26"/>
      <c r="BA2225" s="26"/>
      <c r="BB2225" s="26"/>
      <c r="BC2225" s="26"/>
      <c r="BD2225" s="26"/>
      <c r="BE2225" s="26"/>
      <c r="BF2225" s="26"/>
      <c r="BG2225" s="26"/>
      <c r="BH2225" s="26"/>
      <c r="BI2225" s="26"/>
      <c r="BJ2225" s="26"/>
      <c r="BK2225" s="26"/>
      <c r="BL2225" s="41"/>
      <c r="BM2225" t="s">
        <v>100</v>
      </c>
    </row>
    <row r="2226" spans="1:65" x14ac:dyDescent="0.2">
      <c r="A2226" s="6"/>
      <c r="B2226" s="40" t="s">
        <v>63</v>
      </c>
      <c r="C2226" s="24" t="s">
        <v>80</v>
      </c>
      <c r="D2226" s="25"/>
      <c r="E2226" s="26"/>
      <c r="F2226" s="26"/>
      <c r="G2226" s="26"/>
      <c r="H2226" s="26"/>
      <c r="I2226" s="26"/>
      <c r="J2226" s="26"/>
      <c r="K2226" s="26"/>
      <c r="L2226" s="26"/>
      <c r="M2226" s="26"/>
      <c r="N2226" s="26"/>
      <c r="O2226" s="26"/>
      <c r="P2226" s="26"/>
      <c r="Q2226" s="26"/>
      <c r="R2226" s="26"/>
      <c r="S2226" s="26"/>
      <c r="T2226" s="26"/>
      <c r="U2226" s="26"/>
      <c r="V2226" s="26"/>
      <c r="W2226" s="26"/>
      <c r="X2226" s="26"/>
      <c r="Y2226" s="26"/>
      <c r="Z2226" s="26"/>
      <c r="AA2226" s="26"/>
      <c r="AB2226" s="26"/>
      <c r="AC2226" s="26"/>
      <c r="AD2226" s="26"/>
      <c r="AE2226" s="26"/>
      <c r="AF2226" s="26"/>
      <c r="AG2226" s="26"/>
      <c r="AH2226" s="26"/>
      <c r="AI2226" s="26"/>
      <c r="AJ2226" s="26"/>
      <c r="AK2226" s="26"/>
      <c r="AL2226" s="26"/>
      <c r="AM2226" s="26"/>
      <c r="AN2226" s="26"/>
      <c r="AO2226" s="26"/>
      <c r="AP2226" s="26"/>
      <c r="AQ2226" s="26"/>
      <c r="AR2226" s="26"/>
      <c r="AS2226" s="26"/>
      <c r="AT2226" s="26"/>
      <c r="AU2226" s="26"/>
      <c r="AV2226" s="26"/>
      <c r="AW2226" s="26"/>
      <c r="AX2226" s="26"/>
      <c r="AY2226" s="26"/>
      <c r="AZ2226" s="26"/>
      <c r="BA2226" s="26"/>
      <c r="BB2226" s="26"/>
      <c r="BC2226" s="26"/>
      <c r="BD2226" s="26"/>
      <c r="BE2226" s="26"/>
      <c r="BF2226" s="26"/>
      <c r="BG2226" s="26"/>
      <c r="BH2226" s="26"/>
      <c r="BI2226" s="26"/>
      <c r="BJ2226" s="26"/>
      <c r="BK2226" s="26"/>
      <c r="BL2226" s="41"/>
      <c r="BM2226" t="s">
        <v>100</v>
      </c>
    </row>
    <row r="2227" spans="1:65" ht="13.5" thickBot="1" x14ac:dyDescent="0.25">
      <c r="A2227" s="6"/>
      <c r="B2227" s="46" t="s">
        <v>63</v>
      </c>
      <c r="C2227" s="24" t="s">
        <v>78</v>
      </c>
      <c r="D2227" s="25"/>
      <c r="E2227" s="26"/>
      <c r="F2227" s="26"/>
      <c r="G2227" s="26"/>
      <c r="H2227" s="26"/>
      <c r="I2227" s="26"/>
      <c r="J2227" s="26"/>
      <c r="K2227" s="26"/>
      <c r="L2227" s="26"/>
      <c r="M2227" s="26"/>
      <c r="N2227" s="26"/>
      <c r="O2227" s="26"/>
      <c r="P2227" s="26"/>
      <c r="Q2227" s="26"/>
      <c r="R2227" s="26"/>
      <c r="S2227" s="26"/>
      <c r="T2227" s="26"/>
      <c r="U2227" s="26"/>
      <c r="V2227" s="26"/>
      <c r="W2227" s="26"/>
      <c r="X2227" s="26"/>
      <c r="Y2227" s="26"/>
      <c r="Z2227" s="26"/>
      <c r="AA2227" s="26"/>
      <c r="AB2227" s="26"/>
      <c r="AC2227" s="26"/>
      <c r="AD2227" s="26"/>
      <c r="AE2227" s="26"/>
      <c r="AF2227" s="26"/>
      <c r="AG2227" s="26"/>
      <c r="AH2227" s="26"/>
      <c r="AI2227" s="26"/>
      <c r="AJ2227" s="26"/>
      <c r="AK2227" s="26"/>
      <c r="AL2227" s="26"/>
      <c r="AM2227" s="26"/>
      <c r="AN2227" s="26"/>
      <c r="AO2227" s="26"/>
      <c r="AP2227" s="26"/>
      <c r="AQ2227" s="26"/>
      <c r="AR2227" s="26"/>
      <c r="AS2227" s="26"/>
      <c r="AT2227" s="26"/>
      <c r="AU2227" s="26"/>
      <c r="AV2227" s="26"/>
      <c r="AW2227" s="26"/>
      <c r="AX2227" s="26"/>
      <c r="AY2227" s="26"/>
      <c r="AZ2227" s="26"/>
      <c r="BA2227" s="26"/>
      <c r="BB2227" s="26"/>
      <c r="BC2227" s="26"/>
      <c r="BD2227" s="26"/>
      <c r="BE2227" s="26"/>
      <c r="BF2227" s="26"/>
      <c r="BG2227" s="26"/>
      <c r="BH2227" s="26"/>
      <c r="BI2227" s="26"/>
      <c r="BJ2227" s="26"/>
      <c r="BK2227" s="26"/>
      <c r="BL2227" s="41"/>
      <c r="BM2227" t="s">
        <v>100</v>
      </c>
    </row>
    <row r="2228" spans="1:65" x14ac:dyDescent="0.2">
      <c r="B2228" s="206" t="s">
        <v>12</v>
      </c>
      <c r="C2228" s="38" t="s">
        <v>6</v>
      </c>
      <c r="D2228" s="38">
        <v>2206</v>
      </c>
      <c r="E2228" s="38">
        <v>3397</v>
      </c>
      <c r="F2228" s="38">
        <v>4891</v>
      </c>
      <c r="G2228" s="38">
        <v>5945</v>
      </c>
      <c r="H2228" s="38">
        <v>8317</v>
      </c>
      <c r="I2228" s="38">
        <v>9918</v>
      </c>
      <c r="J2228" s="38">
        <v>11722</v>
      </c>
      <c r="K2228" s="38">
        <v>14820</v>
      </c>
      <c r="L2228" s="38">
        <v>16555</v>
      </c>
      <c r="M2228" s="38">
        <v>19176</v>
      </c>
      <c r="N2228" s="38">
        <v>20693</v>
      </c>
      <c r="O2228" s="38">
        <v>21529</v>
      </c>
      <c r="P2228" s="38">
        <v>22789</v>
      </c>
      <c r="Q2228" s="38">
        <v>22953</v>
      </c>
      <c r="R2228" s="38">
        <v>22920</v>
      </c>
      <c r="S2228" s="38">
        <v>22938</v>
      </c>
      <c r="T2228" s="38">
        <v>22985</v>
      </c>
      <c r="U2228" s="38">
        <v>23119.5</v>
      </c>
      <c r="V2228" s="38">
        <v>23400.1</v>
      </c>
      <c r="W2228" s="38">
        <v>25548.1</v>
      </c>
      <c r="X2228" s="38">
        <v>27703.085714285713</v>
      </c>
      <c r="Y2228" s="38">
        <v>29858.071428571428</v>
      </c>
      <c r="Z2228" s="38">
        <v>32013.057142857142</v>
      </c>
      <c r="AA2228" s="38">
        <v>34168.042857142857</v>
      </c>
      <c r="AB2228" s="38">
        <v>36323.028571428571</v>
      </c>
      <c r="AC2228" s="38">
        <v>38478.014285714286</v>
      </c>
      <c r="AD2228" s="38">
        <v>40849.01142857143</v>
      </c>
      <c r="AE2228" s="38">
        <v>43220.008571428574</v>
      </c>
      <c r="AF2228" s="38">
        <v>45591.005714285719</v>
      </c>
      <c r="AG2228" s="38">
        <v>47962.002857142863</v>
      </c>
      <c r="AH2228" s="38">
        <v>50333.000000000007</v>
      </c>
      <c r="AI2228" s="38">
        <v>50333.000000000007</v>
      </c>
      <c r="AJ2228" s="38">
        <v>50333.000000000007</v>
      </c>
      <c r="AK2228" s="38">
        <v>50333.000000000007</v>
      </c>
      <c r="AL2228" s="38">
        <v>50333.000000000007</v>
      </c>
      <c r="AM2228" s="38">
        <v>50333.000000000007</v>
      </c>
      <c r="AN2228" s="38">
        <v>50333.000000000007</v>
      </c>
      <c r="AO2228" s="38">
        <v>50333.000000000007</v>
      </c>
      <c r="AP2228" s="38">
        <v>50333.000000000007</v>
      </c>
      <c r="AQ2228" s="38">
        <v>50333.000000000007</v>
      </c>
      <c r="AR2228" s="38">
        <v>50333.000000000007</v>
      </c>
      <c r="AS2228" s="38">
        <v>50333.000000000007</v>
      </c>
      <c r="AT2228" s="38">
        <v>50333.000000000007</v>
      </c>
      <c r="AU2228" s="38">
        <v>50333.000000000007</v>
      </c>
      <c r="AV2228" s="38">
        <v>50333.000000000007</v>
      </c>
      <c r="AW2228" s="38">
        <v>50333.000000000007</v>
      </c>
      <c r="AX2228" s="38">
        <v>50333.000000000007</v>
      </c>
      <c r="AY2228" s="38">
        <v>50333.000000000007</v>
      </c>
      <c r="AZ2228" s="38">
        <v>50333.000000000007</v>
      </c>
      <c r="BA2228" s="38">
        <v>50333.000000000007</v>
      </c>
      <c r="BB2228" s="38">
        <v>50333.000000000007</v>
      </c>
      <c r="BC2228" s="38">
        <v>50333.000000000007</v>
      </c>
      <c r="BD2228" s="38">
        <v>50333.000000000007</v>
      </c>
      <c r="BE2228" s="38">
        <v>50333.000000000007</v>
      </c>
      <c r="BF2228" s="38">
        <v>50333.000000000007</v>
      </c>
      <c r="BG2228" s="38">
        <v>50333.000000000007</v>
      </c>
      <c r="BH2228" s="38">
        <v>50333.000000000007</v>
      </c>
      <c r="BI2228" s="38">
        <v>50333.000000000007</v>
      </c>
      <c r="BJ2228" s="38">
        <v>50333.000000000007</v>
      </c>
      <c r="BK2228" s="38">
        <v>50333.000000000007</v>
      </c>
      <c r="BL2228" s="39">
        <v>50333.000000000007</v>
      </c>
      <c r="BM2228" t="s">
        <v>100</v>
      </c>
    </row>
    <row r="2229" spans="1:65" x14ac:dyDescent="0.2">
      <c r="A2229" s="6"/>
      <c r="B2229" s="40" t="s">
        <v>12</v>
      </c>
      <c r="C2229" s="24" t="s">
        <v>74</v>
      </c>
      <c r="D2229" s="35">
        <v>2206</v>
      </c>
      <c r="E2229" s="29">
        <v>3397</v>
      </c>
      <c r="F2229" s="29">
        <v>4891</v>
      </c>
      <c r="G2229" s="29">
        <v>5945</v>
      </c>
      <c r="H2229" s="29">
        <v>8317</v>
      </c>
      <c r="I2229" s="29">
        <v>9918</v>
      </c>
      <c r="J2229" s="29">
        <v>11722</v>
      </c>
      <c r="K2229" s="29">
        <v>14820</v>
      </c>
      <c r="L2229" s="29">
        <v>16555</v>
      </c>
      <c r="M2229" s="29">
        <v>19176</v>
      </c>
      <c r="N2229" s="29">
        <v>20693</v>
      </c>
      <c r="O2229" s="29">
        <v>21529</v>
      </c>
      <c r="P2229" s="29">
        <v>22789</v>
      </c>
      <c r="Q2229" s="29">
        <v>22953</v>
      </c>
      <c r="R2229" s="29">
        <v>22920</v>
      </c>
      <c r="S2229" s="29">
        <v>22938</v>
      </c>
      <c r="T2229" s="29">
        <v>22985</v>
      </c>
      <c r="U2229" s="29">
        <v>23119.5</v>
      </c>
      <c r="V2229" s="29">
        <v>23400.1</v>
      </c>
      <c r="W2229" s="29">
        <v>25548.1</v>
      </c>
      <c r="X2229" s="26">
        <v>28033</v>
      </c>
      <c r="Y2229" s="26">
        <v>0</v>
      </c>
      <c r="Z2229" s="26">
        <v>0</v>
      </c>
      <c r="AA2229" s="26">
        <v>0</v>
      </c>
      <c r="AB2229" s="26">
        <v>0</v>
      </c>
      <c r="AC2229" s="26">
        <v>40633</v>
      </c>
      <c r="AD2229" s="26">
        <v>0</v>
      </c>
      <c r="AE2229" s="26">
        <v>0</v>
      </c>
      <c r="AF2229" s="26">
        <v>0</v>
      </c>
      <c r="AG2229" s="26">
        <v>0</v>
      </c>
      <c r="AH2229" s="26">
        <v>50333</v>
      </c>
      <c r="AI2229" s="26"/>
      <c r="AJ2229" s="26"/>
      <c r="AK2229" s="26"/>
      <c r="AL2229" s="26"/>
      <c r="AM2229" s="26"/>
      <c r="AN2229" s="26"/>
      <c r="AO2229" s="26"/>
      <c r="AP2229" s="26"/>
      <c r="AQ2229" s="26"/>
      <c r="AR2229" s="26"/>
      <c r="AS2229" s="26"/>
      <c r="AT2229" s="26"/>
      <c r="AU2229" s="26"/>
      <c r="AV2229" s="26"/>
      <c r="AW2229" s="26"/>
      <c r="AX2229" s="26"/>
      <c r="AY2229" s="26"/>
      <c r="AZ2229" s="26"/>
      <c r="BA2229" s="26"/>
      <c r="BB2229" s="26"/>
      <c r="BC2229" s="26"/>
      <c r="BD2229" s="26"/>
      <c r="BE2229" s="26"/>
      <c r="BF2229" s="26"/>
      <c r="BG2229" s="26"/>
      <c r="BH2229" s="26"/>
      <c r="BI2229" s="26"/>
      <c r="BJ2229" s="26"/>
      <c r="BK2229" s="26"/>
      <c r="BL2229" s="41"/>
      <c r="BM2229" t="s">
        <v>100</v>
      </c>
    </row>
    <row r="2230" spans="1:65" x14ac:dyDescent="0.2">
      <c r="A2230" s="6"/>
      <c r="B2230" s="40" t="s">
        <v>12</v>
      </c>
      <c r="C2230" s="24" t="s">
        <v>83</v>
      </c>
      <c r="D2230" s="25"/>
      <c r="E2230" s="26"/>
      <c r="F2230" s="26"/>
      <c r="G2230" s="26"/>
      <c r="H2230" s="26"/>
      <c r="I2230" s="26"/>
      <c r="J2230" s="26"/>
      <c r="K2230" s="26"/>
      <c r="L2230" s="26"/>
      <c r="M2230" s="26"/>
      <c r="N2230" s="26"/>
      <c r="O2230" s="26"/>
      <c r="P2230" s="26"/>
      <c r="Q2230" s="26"/>
      <c r="R2230" s="26"/>
      <c r="S2230" s="26"/>
      <c r="T2230" s="26"/>
      <c r="U2230" s="26"/>
      <c r="V2230" s="26"/>
      <c r="W2230" s="26"/>
      <c r="X2230" s="30">
        <v>2013.9357142857145</v>
      </c>
      <c r="Y2230" s="30">
        <v>1854.9857142857145</v>
      </c>
      <c r="Z2230" s="30">
        <v>1854.9857142857145</v>
      </c>
      <c r="AA2230" s="30">
        <v>1854.9857142857145</v>
      </c>
      <c r="AB2230" s="30">
        <v>2154.9857142857145</v>
      </c>
      <c r="AC2230" s="30">
        <v>2154.9857142857145</v>
      </c>
      <c r="AD2230" s="30">
        <v>2370.997142857143</v>
      </c>
      <c r="AE2230" s="30">
        <v>2370.997142857143</v>
      </c>
      <c r="AF2230" s="30">
        <v>2370.997142857143</v>
      </c>
      <c r="AG2230" s="30">
        <v>2370.997142857143</v>
      </c>
      <c r="AH2230" s="30">
        <v>2370.997142857143</v>
      </c>
      <c r="AI2230" s="44"/>
      <c r="AJ2230" s="44"/>
      <c r="AK2230" s="44"/>
      <c r="AL2230" s="44"/>
      <c r="AM2230" s="44"/>
      <c r="AN2230" s="44"/>
      <c r="AO2230" s="44"/>
      <c r="AP2230" s="44"/>
      <c r="AQ2230" s="44"/>
      <c r="AR2230" s="44"/>
      <c r="AS2230" s="44"/>
      <c r="AT2230" s="44"/>
      <c r="AU2230" s="44"/>
      <c r="AV2230" s="44"/>
      <c r="AW2230" s="44"/>
      <c r="AX2230" s="44"/>
      <c r="AY2230" s="44"/>
      <c r="AZ2230" s="44"/>
      <c r="BA2230" s="44"/>
      <c r="BB2230" s="44"/>
      <c r="BC2230" s="30"/>
      <c r="BD2230" s="30"/>
      <c r="BE2230" s="30"/>
      <c r="BF2230" s="30"/>
      <c r="BG2230" s="30"/>
      <c r="BH2230" s="30"/>
      <c r="BI2230" s="30"/>
      <c r="BJ2230" s="30"/>
      <c r="BK2230" s="30"/>
      <c r="BL2230" s="43"/>
      <c r="BM2230" t="s">
        <v>100</v>
      </c>
    </row>
    <row r="2231" spans="1:65" x14ac:dyDescent="0.2">
      <c r="A2231" s="6"/>
      <c r="B2231" s="40" t="s">
        <v>12</v>
      </c>
      <c r="C2231" s="24" t="s">
        <v>75</v>
      </c>
      <c r="D2231" s="25"/>
      <c r="E2231" s="26"/>
      <c r="F2231" s="26"/>
      <c r="G2231" s="26"/>
      <c r="H2231" s="26"/>
      <c r="I2231" s="26"/>
      <c r="J2231" s="26"/>
      <c r="K2231" s="26"/>
      <c r="L2231" s="26"/>
      <c r="M2231" s="26"/>
      <c r="N2231" s="26"/>
      <c r="O2231" s="26"/>
      <c r="P2231" s="26"/>
      <c r="Q2231" s="26"/>
      <c r="R2231" s="26"/>
      <c r="S2231" s="26"/>
      <c r="T2231" s="26"/>
      <c r="U2231" s="26"/>
      <c r="V2231" s="26"/>
      <c r="W2231" s="26"/>
      <c r="X2231" s="26"/>
      <c r="Y2231" s="26"/>
      <c r="Z2231" s="26"/>
      <c r="AA2231" s="26"/>
      <c r="AB2231" s="26"/>
      <c r="AC2231" s="26"/>
      <c r="AD2231" s="26"/>
      <c r="AE2231" s="26"/>
      <c r="AF2231" s="26"/>
      <c r="AG2231" s="26"/>
      <c r="AH2231" s="26"/>
      <c r="AI2231" s="26"/>
      <c r="AJ2231" s="26"/>
      <c r="AK2231" s="26"/>
      <c r="AL2231" s="26"/>
      <c r="AM2231" s="26"/>
      <c r="AN2231" s="26"/>
      <c r="AO2231" s="26"/>
      <c r="AP2231" s="26"/>
      <c r="AQ2231" s="26"/>
      <c r="AR2231" s="26"/>
      <c r="AS2231" s="26"/>
      <c r="AT2231" s="26"/>
      <c r="AU2231" s="26"/>
      <c r="AV2231" s="26"/>
      <c r="AW2231" s="26"/>
      <c r="AX2231" s="26"/>
      <c r="AY2231" s="26"/>
      <c r="AZ2231" s="26"/>
      <c r="BA2231" s="26"/>
      <c r="BB2231" s="26"/>
      <c r="BC2231" s="26"/>
      <c r="BD2231" s="26"/>
      <c r="BE2231" s="26"/>
      <c r="BF2231" s="26"/>
      <c r="BG2231" s="26"/>
      <c r="BH2231" s="26"/>
      <c r="BI2231" s="26"/>
      <c r="BJ2231" s="26"/>
      <c r="BK2231" s="26"/>
      <c r="BL2231" s="41"/>
      <c r="BM2231" t="s">
        <v>100</v>
      </c>
    </row>
    <row r="2232" spans="1:65" x14ac:dyDescent="0.2">
      <c r="A2232" s="6"/>
      <c r="B2232" s="40" t="s">
        <v>12</v>
      </c>
      <c r="C2232" s="24" t="s">
        <v>79</v>
      </c>
      <c r="D2232" s="25"/>
      <c r="E2232" s="26"/>
      <c r="F2232" s="26"/>
      <c r="G2232" s="26"/>
      <c r="H2232" s="26"/>
      <c r="I2232" s="26"/>
      <c r="J2232" s="26"/>
      <c r="K2232" s="26"/>
      <c r="L2232" s="26"/>
      <c r="M2232" s="26"/>
      <c r="N2232" s="26"/>
      <c r="O2232" s="26"/>
      <c r="P2232" s="26"/>
      <c r="Q2232" s="26"/>
      <c r="R2232" s="26"/>
      <c r="S2232" s="26"/>
      <c r="T2232" s="26"/>
      <c r="U2232" s="26"/>
      <c r="V2232" s="26"/>
      <c r="W2232" s="26"/>
      <c r="X2232" s="26"/>
      <c r="Y2232" s="26"/>
      <c r="Z2232" s="26"/>
      <c r="AA2232" s="26"/>
      <c r="AB2232" s="26"/>
      <c r="AC2232" s="26"/>
      <c r="AD2232" s="26"/>
      <c r="AE2232" s="26"/>
      <c r="AF2232" s="26"/>
      <c r="AG2232" s="26"/>
      <c r="AH2232" s="26"/>
      <c r="AI2232" s="26"/>
      <c r="AJ2232" s="26"/>
      <c r="AK2232" s="26"/>
      <c r="AL2232" s="26"/>
      <c r="AM2232" s="26"/>
      <c r="AN2232" s="26"/>
      <c r="AO2232" s="26"/>
      <c r="AP2232" s="26"/>
      <c r="AQ2232" s="26"/>
      <c r="AR2232" s="26"/>
      <c r="AS2232" s="26"/>
      <c r="AT2232" s="26"/>
      <c r="AU2232" s="26"/>
      <c r="AV2232" s="26"/>
      <c r="AW2232" s="26"/>
      <c r="AX2232" s="26"/>
      <c r="AY2232" s="26"/>
      <c r="AZ2232" s="26"/>
      <c r="BA2232" s="26"/>
      <c r="BB2232" s="26"/>
      <c r="BC2232" s="26"/>
      <c r="BD2232" s="26"/>
      <c r="BE2232" s="26"/>
      <c r="BF2232" s="26"/>
      <c r="BG2232" s="26"/>
      <c r="BH2232" s="26"/>
      <c r="BI2232" s="26"/>
      <c r="BJ2232" s="26"/>
      <c r="BK2232" s="26"/>
      <c r="BL2232" s="41"/>
      <c r="BM2232" t="s">
        <v>100</v>
      </c>
    </row>
    <row r="2233" spans="1:65" x14ac:dyDescent="0.2">
      <c r="A2233" s="6"/>
      <c r="B2233" s="40" t="s">
        <v>12</v>
      </c>
      <c r="C2233" s="24" t="s">
        <v>240</v>
      </c>
      <c r="D2233" s="25"/>
      <c r="E2233" s="26"/>
      <c r="F2233" s="26"/>
      <c r="G2233" s="26"/>
      <c r="H2233" s="26"/>
      <c r="I2233" s="26"/>
      <c r="J2233" s="26"/>
      <c r="K2233" s="26"/>
      <c r="L2233" s="26"/>
      <c r="M2233" s="26"/>
      <c r="N2233" s="26"/>
      <c r="O2233" s="26"/>
      <c r="P2233" s="26"/>
      <c r="Q2233" s="26"/>
      <c r="R2233" s="26"/>
      <c r="S2233" s="26"/>
      <c r="T2233" s="26"/>
      <c r="U2233" s="26"/>
      <c r="V2233" s="26"/>
      <c r="W2233" s="33">
        <v>173</v>
      </c>
      <c r="X2233" s="33">
        <v>141.05000000000001</v>
      </c>
      <c r="Y2233" s="33">
        <v>0</v>
      </c>
      <c r="Z2233" s="33">
        <v>0</v>
      </c>
      <c r="AA2233" s="33">
        <v>0</v>
      </c>
      <c r="AB2233" s="33">
        <v>0</v>
      </c>
      <c r="AC2233" s="33">
        <v>0</v>
      </c>
      <c r="AD2233" s="33">
        <v>0</v>
      </c>
      <c r="AE2233" s="33">
        <v>0</v>
      </c>
      <c r="AF2233" s="33">
        <v>0</v>
      </c>
      <c r="AG2233" s="33">
        <v>0</v>
      </c>
      <c r="AH2233" s="33">
        <v>0</v>
      </c>
      <c r="AI2233" s="26"/>
      <c r="AJ2233" s="26"/>
      <c r="AK2233" s="26"/>
      <c r="AL2233" s="26"/>
      <c r="AM2233" s="26"/>
      <c r="AN2233" s="26"/>
      <c r="AO2233" s="26"/>
      <c r="AP2233" s="26"/>
      <c r="AQ2233" s="26"/>
      <c r="AR2233" s="26"/>
      <c r="AS2233" s="26"/>
      <c r="AT2233" s="26"/>
      <c r="AU2233" s="26"/>
      <c r="AV2233" s="26"/>
      <c r="AW2233" s="26"/>
      <c r="AX2233" s="26"/>
      <c r="AY2233" s="26"/>
      <c r="AZ2233" s="26"/>
      <c r="BA2233" s="26"/>
      <c r="BB2233" s="26"/>
      <c r="BC2233" s="26"/>
      <c r="BD2233" s="26"/>
      <c r="BE2233" s="26"/>
      <c r="BF2233" s="26"/>
      <c r="BG2233" s="26"/>
      <c r="BH2233" s="26"/>
      <c r="BI2233" s="26"/>
      <c r="BJ2233" s="26"/>
      <c r="BK2233" s="26"/>
      <c r="BL2233" s="41"/>
      <c r="BM2233" t="s">
        <v>100</v>
      </c>
    </row>
    <row r="2234" spans="1:65" x14ac:dyDescent="0.2">
      <c r="A2234" s="6"/>
      <c r="B2234" s="40" t="s">
        <v>12</v>
      </c>
      <c r="C2234" s="24" t="s">
        <v>78</v>
      </c>
      <c r="D2234" s="25"/>
      <c r="E2234" s="26"/>
      <c r="F2234" s="26"/>
      <c r="G2234" s="26"/>
      <c r="H2234" s="26"/>
      <c r="I2234" s="26"/>
      <c r="J2234" s="26"/>
      <c r="K2234" s="26"/>
      <c r="L2234" s="26"/>
      <c r="M2234" s="26"/>
      <c r="N2234" s="26"/>
      <c r="O2234" s="26"/>
      <c r="P2234" s="26"/>
      <c r="Q2234" s="26"/>
      <c r="R2234" s="26"/>
      <c r="S2234" s="26"/>
      <c r="T2234" s="26"/>
      <c r="U2234" s="26"/>
      <c r="V2234" s="26"/>
      <c r="W2234" s="26"/>
      <c r="X2234" s="26"/>
      <c r="Y2234" s="26">
        <v>300</v>
      </c>
      <c r="Z2234" s="26">
        <v>300</v>
      </c>
      <c r="AA2234" s="26">
        <v>300</v>
      </c>
      <c r="AB2234" s="26"/>
      <c r="AC2234" s="26"/>
      <c r="AD2234" s="26"/>
      <c r="AE2234" s="26"/>
      <c r="AF2234" s="26"/>
      <c r="AG2234" s="26"/>
      <c r="AH2234" s="26"/>
      <c r="AI2234" s="26"/>
      <c r="AJ2234" s="26"/>
      <c r="AK2234" s="26"/>
      <c r="AL2234" s="26"/>
      <c r="AM2234" s="26"/>
      <c r="AN2234" s="26"/>
      <c r="AO2234" s="26"/>
      <c r="AP2234" s="26"/>
      <c r="AQ2234" s="26"/>
      <c r="AR2234" s="26"/>
      <c r="AS2234" s="26"/>
      <c r="AT2234" s="26"/>
      <c r="AU2234" s="26"/>
      <c r="AV2234" s="26"/>
      <c r="AW2234" s="26"/>
      <c r="AX2234" s="26"/>
      <c r="AY2234" s="26"/>
      <c r="AZ2234" s="26"/>
      <c r="BA2234" s="26"/>
      <c r="BB2234" s="26"/>
      <c r="BC2234" s="26"/>
      <c r="BD2234" s="26"/>
      <c r="BE2234" s="26"/>
      <c r="BF2234" s="26"/>
      <c r="BG2234" s="26"/>
      <c r="BH2234" s="26"/>
      <c r="BI2234" s="26"/>
      <c r="BJ2234" s="26"/>
      <c r="BK2234" s="26"/>
      <c r="BL2234" s="41"/>
      <c r="BM2234" t="s">
        <v>100</v>
      </c>
    </row>
    <row r="2235" spans="1:65" x14ac:dyDescent="0.2">
      <c r="A2235" s="6"/>
      <c r="B2235" s="40" t="s">
        <v>12</v>
      </c>
      <c r="C2235" s="31" t="s">
        <v>1</v>
      </c>
      <c r="D2235" s="27">
        <v>0</v>
      </c>
      <c r="E2235" s="28">
        <v>0</v>
      </c>
      <c r="F2235" s="28">
        <v>0</v>
      </c>
      <c r="G2235" s="28">
        <v>0</v>
      </c>
      <c r="H2235" s="28">
        <v>0</v>
      </c>
      <c r="I2235" s="28">
        <v>0</v>
      </c>
      <c r="J2235" s="28">
        <v>0</v>
      </c>
      <c r="K2235" s="28">
        <v>0</v>
      </c>
      <c r="L2235" s="28">
        <v>0</v>
      </c>
      <c r="M2235" s="28">
        <v>0</v>
      </c>
      <c r="N2235" s="28">
        <v>0</v>
      </c>
      <c r="O2235" s="28">
        <v>0</v>
      </c>
      <c r="P2235" s="28">
        <v>0</v>
      </c>
      <c r="Q2235" s="28">
        <v>5</v>
      </c>
      <c r="R2235" s="28">
        <v>5</v>
      </c>
      <c r="S2235" s="28">
        <v>5</v>
      </c>
      <c r="T2235" s="28">
        <v>5</v>
      </c>
      <c r="U2235" s="28">
        <v>5</v>
      </c>
      <c r="V2235" s="28">
        <v>5</v>
      </c>
      <c r="W2235" s="28">
        <v>5</v>
      </c>
      <c r="X2235" s="28">
        <v>5</v>
      </c>
      <c r="Y2235" s="28">
        <v>5</v>
      </c>
      <c r="Z2235" s="28">
        <v>5</v>
      </c>
      <c r="AA2235" s="28">
        <v>5</v>
      </c>
      <c r="AB2235" s="28">
        <v>5</v>
      </c>
      <c r="AC2235" s="28">
        <v>5</v>
      </c>
      <c r="AD2235" s="28">
        <v>5</v>
      </c>
      <c r="AE2235" s="28">
        <v>5</v>
      </c>
      <c r="AF2235" s="28">
        <v>5</v>
      </c>
      <c r="AG2235" s="28">
        <v>5</v>
      </c>
      <c r="AH2235" s="28">
        <v>5</v>
      </c>
      <c r="AI2235" s="28">
        <v>5</v>
      </c>
      <c r="AJ2235" s="28">
        <v>5</v>
      </c>
      <c r="AK2235" s="28">
        <v>5</v>
      </c>
      <c r="AL2235" s="28">
        <v>5</v>
      </c>
      <c r="AM2235" s="28">
        <v>5</v>
      </c>
      <c r="AN2235" s="28">
        <v>5</v>
      </c>
      <c r="AO2235" s="28">
        <v>5</v>
      </c>
      <c r="AP2235" s="28">
        <v>5</v>
      </c>
      <c r="AQ2235" s="28">
        <v>5</v>
      </c>
      <c r="AR2235" s="28">
        <v>5</v>
      </c>
      <c r="AS2235" s="28">
        <v>5</v>
      </c>
      <c r="AT2235" s="28">
        <v>5</v>
      </c>
      <c r="AU2235" s="28">
        <v>5</v>
      </c>
      <c r="AV2235" s="28">
        <v>5</v>
      </c>
      <c r="AW2235" s="28">
        <v>5</v>
      </c>
      <c r="AX2235" s="28">
        <v>5</v>
      </c>
      <c r="AY2235" s="28">
        <v>5</v>
      </c>
      <c r="AZ2235" s="28">
        <v>5</v>
      </c>
      <c r="BA2235" s="28">
        <v>5</v>
      </c>
      <c r="BB2235" s="28">
        <v>5</v>
      </c>
      <c r="BC2235" s="28">
        <v>5</v>
      </c>
      <c r="BD2235" s="28">
        <v>5</v>
      </c>
      <c r="BE2235" s="28">
        <v>5</v>
      </c>
      <c r="BF2235" s="28">
        <v>5</v>
      </c>
      <c r="BG2235" s="28">
        <v>5</v>
      </c>
      <c r="BH2235" s="28">
        <v>5</v>
      </c>
      <c r="BI2235" s="28">
        <v>5</v>
      </c>
      <c r="BJ2235" s="28">
        <v>5</v>
      </c>
      <c r="BK2235" s="28">
        <v>5</v>
      </c>
      <c r="BL2235" s="42">
        <v>5</v>
      </c>
      <c r="BM2235" t="s">
        <v>100</v>
      </c>
    </row>
    <row r="2236" spans="1:65" x14ac:dyDescent="0.2">
      <c r="A2236" s="6"/>
      <c r="B2236" s="40" t="s">
        <v>12</v>
      </c>
      <c r="C2236" s="24" t="s">
        <v>74</v>
      </c>
      <c r="D2236" s="35">
        <v>0</v>
      </c>
      <c r="E2236" s="29">
        <v>0</v>
      </c>
      <c r="F2236" s="29">
        <v>0</v>
      </c>
      <c r="G2236" s="29">
        <v>0</v>
      </c>
      <c r="H2236" s="29">
        <v>0</v>
      </c>
      <c r="I2236" s="29">
        <v>0</v>
      </c>
      <c r="J2236" s="29">
        <v>0</v>
      </c>
      <c r="K2236" s="29">
        <v>0</v>
      </c>
      <c r="L2236" s="29">
        <v>0</v>
      </c>
      <c r="M2236" s="29">
        <v>0</v>
      </c>
      <c r="N2236" s="29">
        <v>0</v>
      </c>
      <c r="O2236" s="29">
        <v>0</v>
      </c>
      <c r="P2236" s="29">
        <v>0</v>
      </c>
      <c r="Q2236" s="29">
        <v>5</v>
      </c>
      <c r="R2236" s="29">
        <v>5</v>
      </c>
      <c r="S2236" s="29">
        <v>5</v>
      </c>
      <c r="T2236" s="29">
        <v>5</v>
      </c>
      <c r="U2236" s="29">
        <v>5</v>
      </c>
      <c r="V2236" s="29">
        <v>5</v>
      </c>
      <c r="W2236" s="29">
        <v>5</v>
      </c>
      <c r="X2236" s="26">
        <v>0</v>
      </c>
      <c r="Y2236" s="26">
        <v>0</v>
      </c>
      <c r="Z2236" s="26">
        <v>0</v>
      </c>
      <c r="AA2236" s="26">
        <v>0</v>
      </c>
      <c r="AB2236" s="26">
        <v>0</v>
      </c>
      <c r="AC2236" s="26">
        <v>0</v>
      </c>
      <c r="AD2236" s="26">
        <v>0</v>
      </c>
      <c r="AE2236" s="26">
        <v>0</v>
      </c>
      <c r="AF2236" s="26">
        <v>0</v>
      </c>
      <c r="AG2236" s="26">
        <v>0</v>
      </c>
      <c r="AH2236" s="26">
        <v>0</v>
      </c>
      <c r="AI2236" s="26"/>
      <c r="AJ2236" s="26"/>
      <c r="AK2236" s="26"/>
      <c r="AL2236" s="26"/>
      <c r="AM2236" s="26"/>
      <c r="AN2236" s="26"/>
      <c r="AO2236" s="26"/>
      <c r="AP2236" s="26"/>
      <c r="AQ2236" s="26"/>
      <c r="AR2236" s="26"/>
      <c r="AS2236" s="26"/>
      <c r="AT2236" s="26"/>
      <c r="AU2236" s="26"/>
      <c r="AV2236" s="26"/>
      <c r="AW2236" s="26"/>
      <c r="AX2236" s="26"/>
      <c r="AY2236" s="26"/>
      <c r="AZ2236" s="26"/>
      <c r="BA2236" s="26"/>
      <c r="BB2236" s="26"/>
      <c r="BC2236" s="26"/>
      <c r="BD2236" s="26"/>
      <c r="BE2236" s="26"/>
      <c r="BF2236" s="26"/>
      <c r="BG2236" s="26"/>
      <c r="BH2236" s="26"/>
      <c r="BI2236" s="26"/>
      <c r="BJ2236" s="26"/>
      <c r="BK2236" s="26"/>
      <c r="BL2236" s="41"/>
      <c r="BM2236" t="s">
        <v>100</v>
      </c>
    </row>
    <row r="2237" spans="1:65" x14ac:dyDescent="0.2">
      <c r="A2237" s="6"/>
      <c r="B2237" s="40" t="s">
        <v>12</v>
      </c>
      <c r="C2237" s="24" t="s">
        <v>83</v>
      </c>
      <c r="D2237" s="25"/>
      <c r="E2237" s="26"/>
      <c r="F2237" s="26"/>
      <c r="G2237" s="26"/>
      <c r="H2237" s="26"/>
      <c r="I2237" s="26"/>
      <c r="J2237" s="26"/>
      <c r="K2237" s="26"/>
      <c r="L2237" s="26"/>
      <c r="M2237" s="26"/>
      <c r="N2237" s="26"/>
      <c r="O2237" s="26"/>
      <c r="P2237" s="26"/>
      <c r="Q2237" s="26"/>
      <c r="R2237" s="26"/>
      <c r="S2237" s="26"/>
      <c r="T2237" s="26"/>
      <c r="U2237" s="26"/>
      <c r="V2237" s="26"/>
      <c r="W2237" s="30"/>
      <c r="X2237" s="30"/>
      <c r="Y2237" s="30"/>
      <c r="Z2237" s="30"/>
      <c r="AA2237" s="30"/>
      <c r="AB2237" s="30"/>
      <c r="AC2237" s="30"/>
      <c r="AD2237" s="30"/>
      <c r="AE2237" s="30"/>
      <c r="AF2237" s="30"/>
      <c r="AG2237" s="30"/>
      <c r="AH2237" s="30"/>
      <c r="AI2237" s="30"/>
      <c r="AJ2237" s="30"/>
      <c r="AK2237" s="30"/>
      <c r="AL2237" s="30"/>
      <c r="AM2237" s="30"/>
      <c r="AN2237" s="30"/>
      <c r="AO2237" s="30"/>
      <c r="AP2237" s="30"/>
      <c r="AQ2237" s="30"/>
      <c r="AR2237" s="30"/>
      <c r="AS2237" s="30"/>
      <c r="AT2237" s="30"/>
      <c r="AU2237" s="30"/>
      <c r="AV2237" s="30"/>
      <c r="AW2237" s="30"/>
      <c r="AX2237" s="30"/>
      <c r="AY2237" s="30"/>
      <c r="AZ2237" s="30"/>
      <c r="BA2237" s="30"/>
      <c r="BB2237" s="30"/>
      <c r="BC2237" s="30"/>
      <c r="BD2237" s="30"/>
      <c r="BE2237" s="30"/>
      <c r="BF2237" s="30"/>
      <c r="BG2237" s="30"/>
      <c r="BH2237" s="30"/>
      <c r="BI2237" s="30"/>
      <c r="BJ2237" s="30"/>
      <c r="BK2237" s="30"/>
      <c r="BL2237" s="43"/>
      <c r="BM2237" t="s">
        <v>100</v>
      </c>
    </row>
    <row r="2238" spans="1:65" x14ac:dyDescent="0.2">
      <c r="A2238" s="6"/>
      <c r="B2238" s="40" t="s">
        <v>12</v>
      </c>
      <c r="C2238" s="24" t="s">
        <v>75</v>
      </c>
      <c r="D2238" s="25"/>
      <c r="E2238" s="26"/>
      <c r="F2238" s="26"/>
      <c r="G2238" s="26"/>
      <c r="H2238" s="26"/>
      <c r="I2238" s="26"/>
      <c r="J2238" s="26"/>
      <c r="K2238" s="26"/>
      <c r="L2238" s="26"/>
      <c r="M2238" s="26"/>
      <c r="N2238" s="26"/>
      <c r="O2238" s="26"/>
      <c r="P2238" s="26"/>
      <c r="Q2238" s="26"/>
      <c r="R2238" s="26"/>
      <c r="S2238" s="26"/>
      <c r="T2238" s="26"/>
      <c r="U2238" s="26"/>
      <c r="V2238" s="26"/>
      <c r="W2238" s="26"/>
      <c r="X2238" s="26"/>
      <c r="Y2238" s="26"/>
      <c r="Z2238" s="26"/>
      <c r="AA2238" s="26"/>
      <c r="AB2238" s="26"/>
      <c r="AC2238" s="26"/>
      <c r="AD2238" s="26"/>
      <c r="AE2238" s="26"/>
      <c r="AF2238" s="26"/>
      <c r="AG2238" s="26"/>
      <c r="AH2238" s="26"/>
      <c r="AI2238" s="26"/>
      <c r="AJ2238" s="26"/>
      <c r="AK2238" s="26"/>
      <c r="AL2238" s="26"/>
      <c r="AM2238" s="26"/>
      <c r="AN2238" s="26"/>
      <c r="AO2238" s="26"/>
      <c r="AP2238" s="26"/>
      <c r="AQ2238" s="26"/>
      <c r="AR2238" s="26"/>
      <c r="AS2238" s="26"/>
      <c r="AT2238" s="26"/>
      <c r="AU2238" s="26"/>
      <c r="AV2238" s="26"/>
      <c r="AW2238" s="26"/>
      <c r="AX2238" s="26"/>
      <c r="AY2238" s="26"/>
      <c r="AZ2238" s="26"/>
      <c r="BA2238" s="26"/>
      <c r="BB2238" s="26"/>
      <c r="BC2238" s="26"/>
      <c r="BD2238" s="26"/>
      <c r="BE2238" s="26"/>
      <c r="BF2238" s="26"/>
      <c r="BG2238" s="26"/>
      <c r="BH2238" s="26"/>
      <c r="BI2238" s="26"/>
      <c r="BJ2238" s="26"/>
      <c r="BK2238" s="26"/>
      <c r="BL2238" s="41"/>
      <c r="BM2238" t="s">
        <v>100</v>
      </c>
    </row>
    <row r="2239" spans="1:65" x14ac:dyDescent="0.2">
      <c r="A2239" s="6"/>
      <c r="B2239" s="40" t="s">
        <v>12</v>
      </c>
      <c r="C2239" s="24" t="s">
        <v>79</v>
      </c>
      <c r="D2239" s="25"/>
      <c r="E2239" s="26"/>
      <c r="F2239" s="26"/>
      <c r="G2239" s="26"/>
      <c r="H2239" s="26"/>
      <c r="I2239" s="26"/>
      <c r="J2239" s="26"/>
      <c r="K2239" s="26"/>
      <c r="L2239" s="26"/>
      <c r="M2239" s="26"/>
      <c r="N2239" s="26"/>
      <c r="O2239" s="26"/>
      <c r="P2239" s="26"/>
      <c r="Q2239" s="26"/>
      <c r="R2239" s="26"/>
      <c r="S2239" s="26"/>
      <c r="T2239" s="26"/>
      <c r="U2239" s="26"/>
      <c r="V2239" s="26"/>
      <c r="W2239" s="26"/>
      <c r="X2239" s="26"/>
      <c r="Y2239" s="26"/>
      <c r="Z2239" s="26"/>
      <c r="AA2239" s="26"/>
      <c r="AB2239" s="26"/>
      <c r="AC2239" s="26"/>
      <c r="AD2239" s="26"/>
      <c r="AE2239" s="26"/>
      <c r="AF2239" s="26"/>
      <c r="AG2239" s="26"/>
      <c r="AH2239" s="26"/>
      <c r="AI2239" s="26"/>
      <c r="AJ2239" s="26"/>
      <c r="AK2239" s="26"/>
      <c r="AL2239" s="26"/>
      <c r="AM2239" s="26"/>
      <c r="AN2239" s="26"/>
      <c r="AO2239" s="26"/>
      <c r="AP2239" s="26"/>
      <c r="AQ2239" s="26"/>
      <c r="AR2239" s="26"/>
      <c r="AS2239" s="26"/>
      <c r="AT2239" s="26"/>
      <c r="AU2239" s="26"/>
      <c r="AV2239" s="26"/>
      <c r="AW2239" s="26"/>
      <c r="AX2239" s="26"/>
      <c r="AY2239" s="26"/>
      <c r="AZ2239" s="26"/>
      <c r="BA2239" s="26"/>
      <c r="BB2239" s="26"/>
      <c r="BC2239" s="26"/>
      <c r="BD2239" s="26"/>
      <c r="BE2239" s="26"/>
      <c r="BF2239" s="26"/>
      <c r="BG2239" s="26"/>
      <c r="BH2239" s="26"/>
      <c r="BI2239" s="26"/>
      <c r="BJ2239" s="26"/>
      <c r="BK2239" s="26"/>
      <c r="BL2239" s="41"/>
      <c r="BM2239" t="s">
        <v>100</v>
      </c>
    </row>
    <row r="2240" spans="1:65" x14ac:dyDescent="0.2">
      <c r="A2240" s="6"/>
      <c r="B2240" s="40" t="s">
        <v>12</v>
      </c>
      <c r="C2240" s="24" t="s">
        <v>80</v>
      </c>
      <c r="D2240" s="25"/>
      <c r="E2240" s="26"/>
      <c r="F2240" s="26"/>
      <c r="G2240" s="26"/>
      <c r="H2240" s="26"/>
      <c r="I2240" s="26"/>
      <c r="J2240" s="26"/>
      <c r="K2240" s="26"/>
      <c r="L2240" s="26"/>
      <c r="M2240" s="26"/>
      <c r="N2240" s="26"/>
      <c r="O2240" s="26"/>
      <c r="P2240" s="26"/>
      <c r="Q2240" s="26"/>
      <c r="R2240" s="26"/>
      <c r="S2240" s="26"/>
      <c r="T2240" s="26"/>
      <c r="U2240" s="26"/>
      <c r="V2240" s="26"/>
      <c r="W2240" s="26"/>
      <c r="X2240" s="33">
        <v>0</v>
      </c>
      <c r="Y2240" s="33">
        <v>0</v>
      </c>
      <c r="Z2240" s="33">
        <v>0</v>
      </c>
      <c r="AA2240" s="33">
        <v>0</v>
      </c>
      <c r="AB2240" s="33">
        <v>0</v>
      </c>
      <c r="AC2240" s="33">
        <v>0</v>
      </c>
      <c r="AD2240" s="26"/>
      <c r="AE2240" s="26"/>
      <c r="AF2240" s="26"/>
      <c r="AG2240" s="26"/>
      <c r="AH2240" s="26"/>
      <c r="AI2240" s="26"/>
      <c r="AJ2240" s="26"/>
      <c r="AK2240" s="26"/>
      <c r="AL2240" s="26"/>
      <c r="AM2240" s="26"/>
      <c r="AN2240" s="26"/>
      <c r="AO2240" s="26"/>
      <c r="AP2240" s="26"/>
      <c r="AQ2240" s="26"/>
      <c r="AR2240" s="26"/>
      <c r="AS2240" s="26"/>
      <c r="AT2240" s="26"/>
      <c r="AU2240" s="26"/>
      <c r="AV2240" s="26"/>
      <c r="AW2240" s="26"/>
      <c r="AX2240" s="26"/>
      <c r="AY2240" s="26"/>
      <c r="AZ2240" s="26"/>
      <c r="BA2240" s="26"/>
      <c r="BB2240" s="26"/>
      <c r="BC2240" s="26"/>
      <c r="BD2240" s="26"/>
      <c r="BE2240" s="26"/>
      <c r="BF2240" s="26"/>
      <c r="BG2240" s="26"/>
      <c r="BH2240" s="26"/>
      <c r="BI2240" s="26"/>
      <c r="BJ2240" s="26"/>
      <c r="BK2240" s="26"/>
      <c r="BL2240" s="41"/>
      <c r="BM2240" t="s">
        <v>100</v>
      </c>
    </row>
    <row r="2241" spans="1:65" x14ac:dyDescent="0.2">
      <c r="A2241" s="6"/>
      <c r="B2241" s="40" t="s">
        <v>12</v>
      </c>
      <c r="C2241" s="24" t="s">
        <v>78</v>
      </c>
      <c r="D2241" s="25"/>
      <c r="E2241" s="26"/>
      <c r="F2241" s="26"/>
      <c r="G2241" s="26"/>
      <c r="H2241" s="26"/>
      <c r="I2241" s="26"/>
      <c r="J2241" s="26"/>
      <c r="K2241" s="26"/>
      <c r="L2241" s="26"/>
      <c r="M2241" s="26"/>
      <c r="N2241" s="26"/>
      <c r="O2241" s="26"/>
      <c r="P2241" s="26"/>
      <c r="Q2241" s="26"/>
      <c r="R2241" s="26"/>
      <c r="S2241" s="26"/>
      <c r="T2241" s="26"/>
      <c r="U2241" s="26"/>
      <c r="V2241" s="26"/>
      <c r="W2241" s="26"/>
      <c r="X2241" s="26"/>
      <c r="Y2241" s="26"/>
      <c r="Z2241" s="26"/>
      <c r="AA2241" s="26"/>
      <c r="AB2241" s="26"/>
      <c r="AC2241" s="26"/>
      <c r="AD2241" s="26"/>
      <c r="AE2241" s="26"/>
      <c r="AF2241" s="26"/>
      <c r="AG2241" s="26"/>
      <c r="AH2241" s="26"/>
      <c r="AI2241" s="26"/>
      <c r="AJ2241" s="26"/>
      <c r="AK2241" s="26"/>
      <c r="AL2241" s="26"/>
      <c r="AM2241" s="26"/>
      <c r="AN2241" s="26"/>
      <c r="AO2241" s="26"/>
      <c r="AP2241" s="26"/>
      <c r="AQ2241" s="26"/>
      <c r="AR2241" s="26"/>
      <c r="AS2241" s="26"/>
      <c r="AT2241" s="26"/>
      <c r="AU2241" s="26"/>
      <c r="AV2241" s="26"/>
      <c r="AW2241" s="26"/>
      <c r="AX2241" s="26"/>
      <c r="AY2241" s="26"/>
      <c r="AZ2241" s="26"/>
      <c r="BA2241" s="26"/>
      <c r="BB2241" s="26"/>
      <c r="BC2241" s="26"/>
      <c r="BD2241" s="26"/>
      <c r="BE2241" s="26"/>
      <c r="BF2241" s="26"/>
      <c r="BG2241" s="26"/>
      <c r="BH2241" s="26"/>
      <c r="BI2241" s="26"/>
      <c r="BJ2241" s="26"/>
      <c r="BK2241" s="26"/>
      <c r="BL2241" s="41"/>
      <c r="BM2241" t="s">
        <v>100</v>
      </c>
    </row>
    <row r="2242" spans="1:65" x14ac:dyDescent="0.2">
      <c r="A2242" s="6"/>
      <c r="B2242" s="40" t="s">
        <v>12</v>
      </c>
      <c r="C2242" s="31" t="s">
        <v>36</v>
      </c>
      <c r="D2242" s="27">
        <v>10</v>
      </c>
      <c r="E2242" s="28">
        <v>13</v>
      </c>
      <c r="F2242" s="28">
        <v>17</v>
      </c>
      <c r="G2242" s="28">
        <v>22</v>
      </c>
      <c r="H2242" s="28">
        <v>33</v>
      </c>
      <c r="I2242" s="28">
        <v>52</v>
      </c>
      <c r="J2242" s="28">
        <v>130</v>
      </c>
      <c r="K2242" s="28">
        <v>494</v>
      </c>
      <c r="L2242" s="28">
        <v>3384</v>
      </c>
      <c r="M2242" s="28">
        <v>3423</v>
      </c>
      <c r="N2242" s="28">
        <v>3873</v>
      </c>
      <c r="O2242" s="28">
        <v>4283</v>
      </c>
      <c r="P2242" s="28">
        <v>4569</v>
      </c>
      <c r="Q2242" s="28">
        <v>4690</v>
      </c>
      <c r="R2242" s="28">
        <v>4697</v>
      </c>
      <c r="S2242" s="28">
        <v>4704</v>
      </c>
      <c r="T2242" s="28">
        <v>4713</v>
      </c>
      <c r="U2242" s="28">
        <v>4723</v>
      </c>
      <c r="V2242" s="28">
        <v>4763.5</v>
      </c>
      <c r="W2242" s="28">
        <v>8760.5</v>
      </c>
      <c r="X2242" s="28">
        <v>12305.2</v>
      </c>
      <c r="Y2242" s="28">
        <v>14155.557142857144</v>
      </c>
      <c r="Z2242" s="28">
        <v>16005.914285714287</v>
      </c>
      <c r="AA2242" s="28">
        <v>17856.271428571428</v>
      </c>
      <c r="AB2242" s="28">
        <v>19706.62857142857</v>
      </c>
      <c r="AC2242" s="28">
        <v>21556.985714285711</v>
      </c>
      <c r="AD2242" s="28">
        <v>25081.788571428569</v>
      </c>
      <c r="AE2242" s="28">
        <v>28606.591428571428</v>
      </c>
      <c r="AF2242" s="28">
        <v>32131.394285714287</v>
      </c>
      <c r="AG2242" s="28">
        <v>35656.197142857141</v>
      </c>
      <c r="AH2242" s="28">
        <v>39181</v>
      </c>
      <c r="AI2242" s="28">
        <v>39181</v>
      </c>
      <c r="AJ2242" s="28">
        <v>39181</v>
      </c>
      <c r="AK2242" s="28">
        <v>39181</v>
      </c>
      <c r="AL2242" s="28">
        <v>39181</v>
      </c>
      <c r="AM2242" s="28">
        <v>39181</v>
      </c>
      <c r="AN2242" s="28">
        <v>39181</v>
      </c>
      <c r="AO2242" s="28">
        <v>39181</v>
      </c>
      <c r="AP2242" s="28">
        <v>39181</v>
      </c>
      <c r="AQ2242" s="28">
        <v>39181</v>
      </c>
      <c r="AR2242" s="28">
        <v>39181</v>
      </c>
      <c r="AS2242" s="28">
        <v>39181</v>
      </c>
      <c r="AT2242" s="28">
        <v>39181</v>
      </c>
      <c r="AU2242" s="28">
        <v>39181</v>
      </c>
      <c r="AV2242" s="28">
        <v>39181</v>
      </c>
      <c r="AW2242" s="28">
        <v>39181</v>
      </c>
      <c r="AX2242" s="28">
        <v>39181</v>
      </c>
      <c r="AY2242" s="28">
        <v>39181</v>
      </c>
      <c r="AZ2242" s="28">
        <v>39181</v>
      </c>
      <c r="BA2242" s="28">
        <v>39181</v>
      </c>
      <c r="BB2242" s="28">
        <v>39181</v>
      </c>
      <c r="BC2242" s="28">
        <v>39181</v>
      </c>
      <c r="BD2242" s="28">
        <v>39181</v>
      </c>
      <c r="BE2242" s="28">
        <v>39181</v>
      </c>
      <c r="BF2242" s="28">
        <v>39181</v>
      </c>
      <c r="BG2242" s="28">
        <v>39181</v>
      </c>
      <c r="BH2242" s="28">
        <v>39181</v>
      </c>
      <c r="BI2242" s="28">
        <v>39181</v>
      </c>
      <c r="BJ2242" s="28">
        <v>39181</v>
      </c>
      <c r="BK2242" s="28">
        <v>39181</v>
      </c>
      <c r="BL2242" s="42">
        <v>39181</v>
      </c>
      <c r="BM2242" t="s">
        <v>100</v>
      </c>
    </row>
    <row r="2243" spans="1:65" x14ac:dyDescent="0.2">
      <c r="A2243" s="6"/>
      <c r="B2243" s="40" t="s">
        <v>12</v>
      </c>
      <c r="C2243" s="24" t="s">
        <v>74</v>
      </c>
      <c r="D2243" s="35">
        <v>10</v>
      </c>
      <c r="E2243" s="29">
        <v>13</v>
      </c>
      <c r="F2243" s="29">
        <v>17</v>
      </c>
      <c r="G2243" s="29">
        <v>22</v>
      </c>
      <c r="H2243" s="29">
        <v>33</v>
      </c>
      <c r="I2243" s="29">
        <v>52</v>
      </c>
      <c r="J2243" s="29">
        <v>130</v>
      </c>
      <c r="K2243" s="29">
        <v>494</v>
      </c>
      <c r="L2243" s="29">
        <v>3384</v>
      </c>
      <c r="M2243" s="29">
        <v>3423</v>
      </c>
      <c r="N2243" s="29">
        <v>3873</v>
      </c>
      <c r="O2243" s="29">
        <v>4283</v>
      </c>
      <c r="P2243" s="29">
        <v>4569</v>
      </c>
      <c r="Q2243" s="29">
        <v>4690</v>
      </c>
      <c r="R2243" s="29">
        <v>4697</v>
      </c>
      <c r="S2243" s="29">
        <v>4704</v>
      </c>
      <c r="T2243" s="29">
        <v>4713</v>
      </c>
      <c r="U2243" s="29">
        <v>4723</v>
      </c>
      <c r="V2243" s="29">
        <v>4763.5</v>
      </c>
      <c r="W2243" s="29">
        <v>8760.5</v>
      </c>
      <c r="X2243" s="26">
        <v>9071</v>
      </c>
      <c r="Y2243" s="26">
        <v>0</v>
      </c>
      <c r="Z2243" s="26">
        <v>0</v>
      </c>
      <c r="AA2243" s="26">
        <v>0</v>
      </c>
      <c r="AB2243" s="26">
        <v>0</v>
      </c>
      <c r="AC2243" s="26">
        <v>21713</v>
      </c>
      <c r="AD2243" s="26">
        <v>0</v>
      </c>
      <c r="AE2243" s="26">
        <v>0</v>
      </c>
      <c r="AF2243" s="26">
        <v>0</v>
      </c>
      <c r="AG2243" s="26">
        <v>0</v>
      </c>
      <c r="AH2243" s="26">
        <v>39181</v>
      </c>
      <c r="AI2243" s="26"/>
      <c r="AJ2243" s="26"/>
      <c r="AK2243" s="26"/>
      <c r="AL2243" s="26"/>
      <c r="AM2243" s="26"/>
      <c r="AN2243" s="26"/>
      <c r="AO2243" s="26"/>
      <c r="AP2243" s="26"/>
      <c r="AQ2243" s="26"/>
      <c r="AR2243" s="26"/>
      <c r="AS2243" s="26"/>
      <c r="AT2243" s="26"/>
      <c r="AU2243" s="26"/>
      <c r="AV2243" s="26"/>
      <c r="AW2243" s="26"/>
      <c r="AX2243" s="26"/>
      <c r="AY2243" s="26"/>
      <c r="AZ2243" s="26"/>
      <c r="BA2243" s="26"/>
      <c r="BB2243" s="26"/>
      <c r="BC2243" s="26"/>
      <c r="BD2243" s="26"/>
      <c r="BE2243" s="26"/>
      <c r="BF2243" s="26"/>
      <c r="BG2243" s="26"/>
      <c r="BH2243" s="26"/>
      <c r="BI2243" s="26"/>
      <c r="BJ2243" s="26"/>
      <c r="BK2243" s="26"/>
      <c r="BL2243" s="41"/>
      <c r="BM2243" t="s">
        <v>100</v>
      </c>
    </row>
    <row r="2244" spans="1:65" x14ac:dyDescent="0.2">
      <c r="A2244" s="6"/>
      <c r="B2244" s="40" t="s">
        <v>12</v>
      </c>
      <c r="C2244" s="24" t="s">
        <v>83</v>
      </c>
      <c r="D2244" s="25"/>
      <c r="E2244" s="26"/>
      <c r="F2244" s="26"/>
      <c r="G2244" s="26"/>
      <c r="H2244" s="26"/>
      <c r="I2244" s="26"/>
      <c r="J2244" s="26"/>
      <c r="K2244" s="26"/>
      <c r="L2244" s="26"/>
      <c r="M2244" s="26"/>
      <c r="N2244" s="26"/>
      <c r="O2244" s="26"/>
      <c r="P2244" s="26"/>
      <c r="Q2244" s="26"/>
      <c r="R2244" s="26"/>
      <c r="S2244" s="26"/>
      <c r="T2244" s="26"/>
      <c r="U2244" s="26"/>
      <c r="V2244" s="26"/>
      <c r="W2244" s="26"/>
      <c r="X2244" s="30">
        <v>0</v>
      </c>
      <c r="Y2244" s="30">
        <v>1550.3571428571429</v>
      </c>
      <c r="Z2244" s="30">
        <v>1130.3571428571429</v>
      </c>
      <c r="AA2244" s="30">
        <v>1050.3571428571429</v>
      </c>
      <c r="AB2244" s="30">
        <v>1850.3571428571429</v>
      </c>
      <c r="AC2244" s="30">
        <v>1850.3571428571429</v>
      </c>
      <c r="AD2244" s="30">
        <v>3524.8028571428576</v>
      </c>
      <c r="AE2244" s="30">
        <v>3524.8028571428576</v>
      </c>
      <c r="AF2244" s="30">
        <v>3524.8028571428576</v>
      </c>
      <c r="AG2244" s="30">
        <v>3524.8028571428576</v>
      </c>
      <c r="AH2244" s="30">
        <v>3524.8028571428576</v>
      </c>
      <c r="AI2244" s="30"/>
      <c r="AJ2244" s="30"/>
      <c r="AK2244" s="30"/>
      <c r="AL2244" s="30"/>
      <c r="AM2244" s="30"/>
      <c r="AN2244" s="30"/>
      <c r="AO2244" s="30"/>
      <c r="AP2244" s="30"/>
      <c r="AQ2244" s="30"/>
      <c r="AR2244" s="30"/>
      <c r="AS2244" s="30"/>
      <c r="AT2244" s="30"/>
      <c r="AU2244" s="30"/>
      <c r="AV2244" s="30"/>
      <c r="AW2244" s="30"/>
      <c r="AX2244" s="30"/>
      <c r="AY2244" s="30"/>
      <c r="AZ2244" s="30"/>
      <c r="BA2244" s="30"/>
      <c r="BB2244" s="30"/>
      <c r="BC2244" s="30"/>
      <c r="BD2244" s="30"/>
      <c r="BE2244" s="30"/>
      <c r="BF2244" s="30"/>
      <c r="BG2244" s="30"/>
      <c r="BH2244" s="30"/>
      <c r="BI2244" s="30"/>
      <c r="BJ2244" s="30"/>
      <c r="BK2244" s="30"/>
      <c r="BL2244" s="43"/>
      <c r="BM2244" t="s">
        <v>100</v>
      </c>
    </row>
    <row r="2245" spans="1:65" x14ac:dyDescent="0.2">
      <c r="A2245" s="6"/>
      <c r="B2245" s="40" t="s">
        <v>12</v>
      </c>
      <c r="C2245" s="24" t="s">
        <v>75</v>
      </c>
      <c r="D2245" s="25"/>
      <c r="E2245" s="26"/>
      <c r="F2245" s="26"/>
      <c r="G2245" s="26"/>
      <c r="H2245" s="26"/>
      <c r="I2245" s="26"/>
      <c r="J2245" s="26"/>
      <c r="K2245" s="26"/>
      <c r="L2245" s="26"/>
      <c r="M2245" s="26"/>
      <c r="N2245" s="26"/>
      <c r="O2245" s="26"/>
      <c r="P2245" s="26"/>
      <c r="Q2245" s="26"/>
      <c r="R2245" s="26"/>
      <c r="S2245" s="26"/>
      <c r="T2245" s="26"/>
      <c r="U2245" s="26"/>
      <c r="V2245" s="26"/>
      <c r="W2245" s="26"/>
      <c r="X2245" s="26"/>
      <c r="Y2245" s="26"/>
      <c r="Z2245" s="26"/>
      <c r="AA2245" s="26"/>
      <c r="AB2245" s="26"/>
      <c r="AC2245" s="26"/>
      <c r="AD2245" s="26"/>
      <c r="AE2245" s="26"/>
      <c r="AF2245" s="26"/>
      <c r="AG2245" s="26"/>
      <c r="AH2245" s="26"/>
      <c r="AI2245" s="26"/>
      <c r="AJ2245" s="26"/>
      <c r="AK2245" s="26"/>
      <c r="AL2245" s="26"/>
      <c r="AM2245" s="26"/>
      <c r="AN2245" s="26"/>
      <c r="AO2245" s="26"/>
      <c r="AP2245" s="26"/>
      <c r="AQ2245" s="26"/>
      <c r="AR2245" s="26"/>
      <c r="AS2245" s="26"/>
      <c r="AT2245" s="26"/>
      <c r="AU2245" s="26"/>
      <c r="AV2245" s="26"/>
      <c r="AW2245" s="26"/>
      <c r="AX2245" s="26"/>
      <c r="AY2245" s="26"/>
      <c r="AZ2245" s="26"/>
      <c r="BA2245" s="26"/>
      <c r="BB2245" s="26"/>
      <c r="BC2245" s="26"/>
      <c r="BD2245" s="26"/>
      <c r="BE2245" s="26"/>
      <c r="BF2245" s="26"/>
      <c r="BG2245" s="26"/>
      <c r="BH2245" s="26"/>
      <c r="BI2245" s="26"/>
      <c r="BJ2245" s="26"/>
      <c r="BK2245" s="26"/>
      <c r="BL2245" s="41"/>
      <c r="BM2245" t="s">
        <v>100</v>
      </c>
    </row>
    <row r="2246" spans="1:65" x14ac:dyDescent="0.2">
      <c r="A2246" s="6"/>
      <c r="B2246" s="40" t="s">
        <v>12</v>
      </c>
      <c r="C2246" s="24" t="s">
        <v>79</v>
      </c>
      <c r="D2246" s="25"/>
      <c r="E2246" s="26"/>
      <c r="F2246" s="26"/>
      <c r="G2246" s="26"/>
      <c r="H2246" s="26"/>
      <c r="I2246" s="26"/>
      <c r="J2246" s="26"/>
      <c r="K2246" s="26"/>
      <c r="L2246" s="26"/>
      <c r="M2246" s="26"/>
      <c r="N2246" s="26"/>
      <c r="O2246" s="26"/>
      <c r="P2246" s="26"/>
      <c r="Q2246" s="26"/>
      <c r="R2246" s="26"/>
      <c r="S2246" s="26"/>
      <c r="T2246" s="26"/>
      <c r="U2246" s="26"/>
      <c r="V2246" s="26"/>
      <c r="W2246" s="26"/>
      <c r="X2246" s="26"/>
      <c r="Y2246" s="26"/>
      <c r="Z2246" s="26"/>
      <c r="AA2246" s="26"/>
      <c r="AB2246" s="26"/>
      <c r="AC2246" s="26"/>
      <c r="AD2246" s="26"/>
      <c r="AE2246" s="26"/>
      <c r="AF2246" s="26"/>
      <c r="AG2246" s="26"/>
      <c r="AH2246" s="26"/>
      <c r="AI2246" s="26"/>
      <c r="AJ2246" s="26"/>
      <c r="AK2246" s="26"/>
      <c r="AL2246" s="26"/>
      <c r="AM2246" s="26"/>
      <c r="AN2246" s="26"/>
      <c r="AO2246" s="26"/>
      <c r="AP2246" s="26"/>
      <c r="AQ2246" s="26"/>
      <c r="AR2246" s="26"/>
      <c r="AS2246" s="26"/>
      <c r="AT2246" s="26"/>
      <c r="AU2246" s="26"/>
      <c r="AV2246" s="26"/>
      <c r="AW2246" s="26"/>
      <c r="AX2246" s="26"/>
      <c r="AY2246" s="26"/>
      <c r="AZ2246" s="26"/>
      <c r="BA2246" s="26"/>
      <c r="BB2246" s="26"/>
      <c r="BC2246" s="26"/>
      <c r="BD2246" s="26"/>
      <c r="BE2246" s="26"/>
      <c r="BF2246" s="26"/>
      <c r="BG2246" s="26"/>
      <c r="BH2246" s="26"/>
      <c r="BI2246" s="26"/>
      <c r="BJ2246" s="26"/>
      <c r="BK2246" s="26"/>
      <c r="BL2246" s="41"/>
      <c r="BM2246" t="s">
        <v>100</v>
      </c>
    </row>
    <row r="2247" spans="1:65" x14ac:dyDescent="0.2">
      <c r="A2247" s="6"/>
      <c r="B2247" s="40" t="s">
        <v>12</v>
      </c>
      <c r="C2247" s="24" t="s">
        <v>240</v>
      </c>
      <c r="D2247" s="25"/>
      <c r="E2247" s="26"/>
      <c r="F2247" s="26"/>
      <c r="G2247" s="26"/>
      <c r="H2247" s="26"/>
      <c r="I2247" s="26"/>
      <c r="J2247" s="26"/>
      <c r="K2247" s="26"/>
      <c r="L2247" s="26"/>
      <c r="M2247" s="26"/>
      <c r="N2247" s="26"/>
      <c r="O2247" s="26"/>
      <c r="P2247" s="26"/>
      <c r="Q2247" s="26"/>
      <c r="R2247" s="26"/>
      <c r="S2247" s="26"/>
      <c r="T2247" s="26"/>
      <c r="U2247" s="26"/>
      <c r="V2247" s="26"/>
      <c r="W2247" s="33">
        <v>822.9</v>
      </c>
      <c r="X2247" s="33">
        <v>3544.7</v>
      </c>
      <c r="Y2247" s="33">
        <v>300</v>
      </c>
      <c r="Z2247" s="33">
        <v>720</v>
      </c>
      <c r="AA2247" s="33">
        <v>800</v>
      </c>
      <c r="AB2247" s="33">
        <v>0</v>
      </c>
      <c r="AC2247" s="33">
        <v>0</v>
      </c>
      <c r="AD2247" s="33">
        <v>0</v>
      </c>
      <c r="AE2247" s="33">
        <v>0</v>
      </c>
      <c r="AF2247" s="33">
        <v>0</v>
      </c>
      <c r="AG2247" s="33">
        <v>0</v>
      </c>
      <c r="AH2247" s="33">
        <v>0</v>
      </c>
      <c r="AI2247" s="26"/>
      <c r="AJ2247" s="26"/>
      <c r="AK2247" s="26"/>
      <c r="AL2247" s="26"/>
      <c r="AM2247" s="26"/>
      <c r="AN2247" s="26"/>
      <c r="AO2247" s="26"/>
      <c r="AP2247" s="26"/>
      <c r="AQ2247" s="26"/>
      <c r="AR2247" s="26"/>
      <c r="AS2247" s="26"/>
      <c r="AT2247" s="26"/>
      <c r="AU2247" s="26"/>
      <c r="AV2247" s="26"/>
      <c r="AW2247" s="26"/>
      <c r="AX2247" s="26"/>
      <c r="AY2247" s="26"/>
      <c r="AZ2247" s="26"/>
      <c r="BA2247" s="26"/>
      <c r="BB2247" s="26"/>
      <c r="BC2247" s="26"/>
      <c r="BD2247" s="26"/>
      <c r="BE2247" s="26"/>
      <c r="BF2247" s="26"/>
      <c r="BG2247" s="26"/>
      <c r="BH2247" s="26"/>
      <c r="BI2247" s="26"/>
      <c r="BJ2247" s="26"/>
      <c r="BK2247" s="26"/>
      <c r="BL2247" s="41"/>
      <c r="BM2247" t="s">
        <v>100</v>
      </c>
    </row>
    <row r="2248" spans="1:65" x14ac:dyDescent="0.2">
      <c r="A2248" s="6"/>
      <c r="B2248" s="40" t="s">
        <v>12</v>
      </c>
      <c r="C2248" s="24" t="s">
        <v>81</v>
      </c>
      <c r="D2248" s="25"/>
      <c r="E2248" s="26"/>
      <c r="F2248" s="26"/>
      <c r="G2248" s="26"/>
      <c r="H2248" s="26"/>
      <c r="I2248" s="26"/>
      <c r="J2248" s="26"/>
      <c r="K2248" s="26"/>
      <c r="L2248" s="26"/>
      <c r="M2248" s="26"/>
      <c r="N2248" s="26"/>
      <c r="O2248" s="26"/>
      <c r="P2248" s="26"/>
      <c r="Q2248" s="26"/>
      <c r="R2248" s="26"/>
      <c r="S2248" s="26"/>
      <c r="T2248" s="26"/>
      <c r="U2248" s="26"/>
      <c r="V2248" s="26"/>
      <c r="W2248" s="26"/>
      <c r="X2248" s="26"/>
      <c r="Y2248" s="26"/>
      <c r="Z2248" s="26"/>
      <c r="AA2248" s="26"/>
      <c r="AB2248" s="26"/>
      <c r="AC2248" s="26"/>
      <c r="AD2248" s="26"/>
      <c r="AE2248" s="26"/>
      <c r="AF2248" s="26"/>
      <c r="AG2248" s="26"/>
      <c r="AH2248" s="26"/>
      <c r="AI2248" s="26"/>
      <c r="AJ2248" s="26"/>
      <c r="AK2248" s="26"/>
      <c r="AL2248" s="26"/>
      <c r="AM2248" s="26"/>
      <c r="AN2248" s="26"/>
      <c r="AO2248" s="26"/>
      <c r="AP2248" s="26"/>
      <c r="AQ2248" s="26"/>
      <c r="AR2248" s="26"/>
      <c r="AS2248" s="26"/>
      <c r="AT2248" s="26"/>
      <c r="AU2248" s="26"/>
      <c r="AV2248" s="26"/>
      <c r="AW2248" s="26"/>
      <c r="AX2248" s="26"/>
      <c r="AY2248" s="26"/>
      <c r="AZ2248" s="26"/>
      <c r="BA2248" s="26"/>
      <c r="BB2248" s="26"/>
      <c r="BC2248" s="26"/>
      <c r="BD2248" s="26"/>
      <c r="BE2248" s="26"/>
      <c r="BF2248" s="26"/>
      <c r="BG2248" s="26"/>
      <c r="BH2248" s="26"/>
      <c r="BI2248" s="26"/>
      <c r="BJ2248" s="26"/>
      <c r="BK2248" s="26"/>
      <c r="BL2248" s="41"/>
      <c r="BM2248" t="s">
        <v>100</v>
      </c>
    </row>
    <row r="2249" spans="1:65" x14ac:dyDescent="0.2">
      <c r="A2249" s="6"/>
      <c r="B2249" s="40" t="s">
        <v>12</v>
      </c>
      <c r="C2249" s="24" t="s">
        <v>78</v>
      </c>
      <c r="D2249" s="25"/>
      <c r="E2249" s="26"/>
      <c r="F2249" s="26"/>
      <c r="G2249" s="26"/>
      <c r="H2249" s="26"/>
      <c r="I2249" s="26"/>
      <c r="J2249" s="26"/>
      <c r="K2249" s="26"/>
      <c r="L2249" s="26"/>
      <c r="M2249" s="26"/>
      <c r="N2249" s="26"/>
      <c r="O2249" s="26"/>
      <c r="P2249" s="26"/>
      <c r="Q2249" s="26"/>
      <c r="R2249" s="26"/>
      <c r="S2249" s="26"/>
      <c r="T2249" s="26"/>
      <c r="U2249" s="26"/>
      <c r="V2249" s="26"/>
      <c r="W2249" s="26">
        <v>50</v>
      </c>
      <c r="X2249" s="26" t="s">
        <v>101</v>
      </c>
      <c r="Y2249" s="26"/>
      <c r="Z2249" s="26"/>
      <c r="AA2249" s="26"/>
      <c r="AB2249" s="26"/>
      <c r="AC2249" s="26"/>
      <c r="AD2249" s="26"/>
      <c r="AE2249" s="26"/>
      <c r="AF2249" s="26"/>
      <c r="AG2249" s="26"/>
      <c r="AH2249" s="26"/>
      <c r="AI2249" s="26"/>
      <c r="AJ2249" s="26"/>
      <c r="AK2249" s="26"/>
      <c r="AL2249" s="26"/>
      <c r="AM2249" s="26"/>
      <c r="AN2249" s="26"/>
      <c r="AO2249" s="26"/>
      <c r="AP2249" s="26"/>
      <c r="AQ2249" s="26"/>
      <c r="AR2249" s="26"/>
      <c r="AS2249" s="26"/>
      <c r="AT2249" s="26"/>
      <c r="AU2249" s="26"/>
      <c r="AV2249" s="26"/>
      <c r="AW2249" s="26"/>
      <c r="AX2249" s="26"/>
      <c r="AY2249" s="26"/>
      <c r="AZ2249" s="26"/>
      <c r="BA2249" s="26"/>
      <c r="BB2249" s="26"/>
      <c r="BC2249" s="26"/>
      <c r="BD2249" s="26"/>
      <c r="BE2249" s="26"/>
      <c r="BF2249" s="26"/>
      <c r="BG2249" s="26"/>
      <c r="BH2249" s="26"/>
      <c r="BI2249" s="26"/>
      <c r="BJ2249" s="26"/>
      <c r="BK2249" s="26"/>
      <c r="BL2249" s="41"/>
      <c r="BM2249" t="s">
        <v>100</v>
      </c>
    </row>
    <row r="2250" spans="1:65" x14ac:dyDescent="0.2">
      <c r="A2250" s="6"/>
      <c r="B2250" s="40" t="s">
        <v>12</v>
      </c>
      <c r="C2250" s="31" t="s">
        <v>45</v>
      </c>
      <c r="D2250" s="27">
        <v>0</v>
      </c>
      <c r="E2250" s="28">
        <v>0</v>
      </c>
      <c r="F2250" s="28">
        <v>0</v>
      </c>
      <c r="G2250" s="28">
        <v>0</v>
      </c>
      <c r="H2250" s="28">
        <v>0</v>
      </c>
      <c r="I2250" s="28">
        <v>0</v>
      </c>
      <c r="J2250" s="28">
        <v>11</v>
      </c>
      <c r="K2250" s="28">
        <v>11</v>
      </c>
      <c r="L2250" s="28">
        <v>61</v>
      </c>
      <c r="M2250" s="28">
        <v>282</v>
      </c>
      <c r="N2250" s="28">
        <v>732</v>
      </c>
      <c r="O2250" s="28">
        <v>1149</v>
      </c>
      <c r="P2250" s="28">
        <v>2000</v>
      </c>
      <c r="Q2250" s="28">
        <v>2304.1</v>
      </c>
      <c r="R2250" s="28">
        <v>2304.1</v>
      </c>
      <c r="S2250" s="28">
        <v>2304.1</v>
      </c>
      <c r="T2250" s="28">
        <v>2304.1</v>
      </c>
      <c r="U2250" s="28">
        <v>2304.1</v>
      </c>
      <c r="V2250" s="28">
        <v>2304.1</v>
      </c>
      <c r="W2250" s="28">
        <v>2304.1</v>
      </c>
      <c r="X2250" s="28">
        <v>2661.0857142857144</v>
      </c>
      <c r="Y2250" s="28">
        <v>3018.0714285714289</v>
      </c>
      <c r="Z2250" s="28">
        <v>3375.0571428571434</v>
      </c>
      <c r="AA2250" s="28">
        <v>3732.0428571428579</v>
      </c>
      <c r="AB2250" s="28">
        <v>4089.0285714285724</v>
      </c>
      <c r="AC2250" s="28">
        <v>4446.0142857142864</v>
      </c>
      <c r="AD2250" s="28">
        <v>5017.4114285714295</v>
      </c>
      <c r="AE2250" s="28">
        <v>5588.8085714285726</v>
      </c>
      <c r="AF2250" s="28">
        <v>6160.2057142857157</v>
      </c>
      <c r="AG2250" s="28">
        <v>6731.6028571428587</v>
      </c>
      <c r="AH2250" s="28">
        <v>7303.0000000000018</v>
      </c>
      <c r="AI2250" s="28">
        <v>7303.0000000000018</v>
      </c>
      <c r="AJ2250" s="28">
        <v>7303.0000000000018</v>
      </c>
      <c r="AK2250" s="28">
        <v>7303.0000000000018</v>
      </c>
      <c r="AL2250" s="28">
        <v>7303.0000000000018</v>
      </c>
      <c r="AM2250" s="28">
        <v>7303.0000000000018</v>
      </c>
      <c r="AN2250" s="28">
        <v>7303.0000000000018</v>
      </c>
      <c r="AO2250" s="28">
        <v>7303.0000000000018</v>
      </c>
      <c r="AP2250" s="28">
        <v>7303.0000000000018</v>
      </c>
      <c r="AQ2250" s="28">
        <v>7303.0000000000018</v>
      </c>
      <c r="AR2250" s="28">
        <v>7303.0000000000018</v>
      </c>
      <c r="AS2250" s="28">
        <v>7303.0000000000018</v>
      </c>
      <c r="AT2250" s="28">
        <v>7303.0000000000018</v>
      </c>
      <c r="AU2250" s="28">
        <v>7303.0000000000018</v>
      </c>
      <c r="AV2250" s="28">
        <v>7303.0000000000018</v>
      </c>
      <c r="AW2250" s="28">
        <v>7303.0000000000018</v>
      </c>
      <c r="AX2250" s="28">
        <v>7303.0000000000018</v>
      </c>
      <c r="AY2250" s="28">
        <v>7303.0000000000018</v>
      </c>
      <c r="AZ2250" s="28">
        <v>7303.0000000000018</v>
      </c>
      <c r="BA2250" s="28">
        <v>7303.0000000000018</v>
      </c>
      <c r="BB2250" s="28">
        <v>7303.0000000000018</v>
      </c>
      <c r="BC2250" s="28">
        <v>7303.0000000000018</v>
      </c>
      <c r="BD2250" s="28">
        <v>7303.0000000000018</v>
      </c>
      <c r="BE2250" s="28">
        <v>7303.0000000000018</v>
      </c>
      <c r="BF2250" s="28">
        <v>7303.0000000000018</v>
      </c>
      <c r="BG2250" s="28">
        <v>7303.0000000000018</v>
      </c>
      <c r="BH2250" s="28">
        <v>7303.0000000000018</v>
      </c>
      <c r="BI2250" s="28">
        <v>7303.0000000000018</v>
      </c>
      <c r="BJ2250" s="28">
        <v>7303.0000000000018</v>
      </c>
      <c r="BK2250" s="28">
        <v>7303.0000000000018</v>
      </c>
      <c r="BL2250" s="42">
        <v>7303.0000000000018</v>
      </c>
      <c r="BM2250" t="s">
        <v>100</v>
      </c>
    </row>
    <row r="2251" spans="1:65" x14ac:dyDescent="0.2">
      <c r="A2251" s="6"/>
      <c r="B2251" s="40" t="s">
        <v>12</v>
      </c>
      <c r="C2251" s="24" t="s">
        <v>74</v>
      </c>
      <c r="D2251" s="35">
        <v>0</v>
      </c>
      <c r="E2251" s="29">
        <v>0</v>
      </c>
      <c r="F2251" s="29">
        <v>0</v>
      </c>
      <c r="G2251" s="29">
        <v>0</v>
      </c>
      <c r="H2251" s="29">
        <v>0</v>
      </c>
      <c r="I2251" s="29">
        <v>0</v>
      </c>
      <c r="J2251" s="29">
        <v>11</v>
      </c>
      <c r="K2251" s="29">
        <v>11</v>
      </c>
      <c r="L2251" s="29">
        <v>61</v>
      </c>
      <c r="M2251" s="29">
        <v>282</v>
      </c>
      <c r="N2251" s="29">
        <v>732</v>
      </c>
      <c r="O2251" s="29">
        <v>1149</v>
      </c>
      <c r="P2251" s="29">
        <v>2000</v>
      </c>
      <c r="Q2251" s="29">
        <v>2304.1</v>
      </c>
      <c r="R2251" s="29">
        <v>2304.1</v>
      </c>
      <c r="S2251" s="29">
        <v>2304.1</v>
      </c>
      <c r="T2251" s="29">
        <v>2304.1</v>
      </c>
      <c r="U2251" s="29">
        <v>2304.1</v>
      </c>
      <c r="V2251" s="29">
        <v>2304.1</v>
      </c>
      <c r="W2251" s="29">
        <v>2304.1</v>
      </c>
      <c r="X2251" s="26">
        <v>2303</v>
      </c>
      <c r="Y2251" s="26">
        <v>0</v>
      </c>
      <c r="Z2251" s="26">
        <v>0</v>
      </c>
      <c r="AA2251" s="26">
        <v>0</v>
      </c>
      <c r="AB2251" s="26">
        <v>0</v>
      </c>
      <c r="AC2251" s="26">
        <v>4803</v>
      </c>
      <c r="AD2251" s="26">
        <v>0</v>
      </c>
      <c r="AE2251" s="26">
        <v>0</v>
      </c>
      <c r="AF2251" s="26">
        <v>0</v>
      </c>
      <c r="AG2251" s="26">
        <v>0</v>
      </c>
      <c r="AH2251" s="26">
        <v>7303</v>
      </c>
      <c r="AI2251" s="26"/>
      <c r="AJ2251" s="26"/>
      <c r="AK2251" s="26"/>
      <c r="AL2251" s="26"/>
      <c r="AM2251" s="26"/>
      <c r="AN2251" s="26"/>
      <c r="AO2251" s="26"/>
      <c r="AP2251" s="26"/>
      <c r="AQ2251" s="26"/>
      <c r="AR2251" s="26"/>
      <c r="AS2251" s="26"/>
      <c r="AT2251" s="26"/>
      <c r="AU2251" s="26"/>
      <c r="AV2251" s="26"/>
      <c r="AW2251" s="26"/>
      <c r="AX2251" s="26"/>
      <c r="AY2251" s="26"/>
      <c r="AZ2251" s="26"/>
      <c r="BA2251" s="26"/>
      <c r="BB2251" s="26"/>
      <c r="BC2251" s="26"/>
      <c r="BD2251" s="26"/>
      <c r="BE2251" s="26"/>
      <c r="BF2251" s="26"/>
      <c r="BG2251" s="26"/>
      <c r="BH2251" s="26"/>
      <c r="BI2251" s="26"/>
      <c r="BJ2251" s="26"/>
      <c r="BK2251" s="26"/>
      <c r="BL2251" s="41"/>
      <c r="BM2251" t="s">
        <v>100</v>
      </c>
    </row>
    <row r="2252" spans="1:65" x14ac:dyDescent="0.2">
      <c r="A2252" s="6"/>
      <c r="B2252" s="40" t="s">
        <v>12</v>
      </c>
      <c r="C2252" s="24" t="s">
        <v>83</v>
      </c>
      <c r="D2252" s="25"/>
      <c r="E2252" s="26"/>
      <c r="F2252" s="26"/>
      <c r="G2252" s="26"/>
      <c r="H2252" s="26"/>
      <c r="I2252" s="26"/>
      <c r="J2252" s="26"/>
      <c r="K2252" s="26"/>
      <c r="L2252" s="26"/>
      <c r="M2252" s="26"/>
      <c r="N2252" s="26"/>
      <c r="O2252" s="26"/>
      <c r="P2252" s="26"/>
      <c r="Q2252" s="26"/>
      <c r="R2252" s="26"/>
      <c r="S2252" s="26"/>
      <c r="T2252" s="26"/>
      <c r="U2252" s="26"/>
      <c r="V2252" s="26"/>
      <c r="W2252" s="30"/>
      <c r="X2252" s="30">
        <v>356.98571428571432</v>
      </c>
      <c r="Y2252" s="30">
        <v>356.98571428571432</v>
      </c>
      <c r="Z2252" s="30">
        <v>356.98571428571432</v>
      </c>
      <c r="AA2252" s="30">
        <v>356.98571428571432</v>
      </c>
      <c r="AB2252" s="30">
        <v>356.98571428571432</v>
      </c>
      <c r="AC2252" s="30">
        <v>356.98571428571432</v>
      </c>
      <c r="AD2252" s="30">
        <v>571.39714285714274</v>
      </c>
      <c r="AE2252" s="30">
        <v>571.39714285714274</v>
      </c>
      <c r="AF2252" s="30">
        <v>571.39714285714274</v>
      </c>
      <c r="AG2252" s="30">
        <v>571.39714285714274</v>
      </c>
      <c r="AH2252" s="30">
        <v>571.39714285714274</v>
      </c>
      <c r="AI2252" s="30"/>
      <c r="AJ2252" s="30"/>
      <c r="AK2252" s="30"/>
      <c r="AL2252" s="30"/>
      <c r="AM2252" s="30"/>
      <c r="AN2252" s="30"/>
      <c r="AO2252" s="30"/>
      <c r="AP2252" s="30"/>
      <c r="AQ2252" s="30"/>
      <c r="AR2252" s="30"/>
      <c r="AS2252" s="30"/>
      <c r="AT2252" s="30"/>
      <c r="AU2252" s="30"/>
      <c r="AV2252" s="30"/>
      <c r="AW2252" s="30"/>
      <c r="AX2252" s="30"/>
      <c r="AY2252" s="30"/>
      <c r="AZ2252" s="30"/>
      <c r="BA2252" s="30"/>
      <c r="BB2252" s="30"/>
      <c r="BC2252" s="30"/>
      <c r="BD2252" s="30"/>
      <c r="BE2252" s="30"/>
      <c r="BF2252" s="30"/>
      <c r="BG2252" s="30"/>
      <c r="BH2252" s="30"/>
      <c r="BI2252" s="30"/>
      <c r="BJ2252" s="30"/>
      <c r="BK2252" s="30"/>
      <c r="BL2252" s="43"/>
      <c r="BM2252" t="s">
        <v>100</v>
      </c>
    </row>
    <row r="2253" spans="1:65" x14ac:dyDescent="0.2">
      <c r="A2253" s="6"/>
      <c r="B2253" s="40" t="s">
        <v>12</v>
      </c>
      <c r="C2253" s="24" t="s">
        <v>75</v>
      </c>
      <c r="D2253" s="25"/>
      <c r="E2253" s="26"/>
      <c r="F2253" s="26"/>
      <c r="G2253" s="26"/>
      <c r="H2253" s="26"/>
      <c r="I2253" s="26"/>
      <c r="J2253" s="26"/>
      <c r="K2253" s="26"/>
      <c r="L2253" s="26"/>
      <c r="M2253" s="26"/>
      <c r="N2253" s="26"/>
      <c r="O2253" s="26"/>
      <c r="P2253" s="26"/>
      <c r="Q2253" s="26"/>
      <c r="R2253" s="26"/>
      <c r="S2253" s="26"/>
      <c r="T2253" s="26"/>
      <c r="U2253" s="26"/>
      <c r="V2253" s="26"/>
      <c r="W2253" s="26"/>
      <c r="X2253" s="26"/>
      <c r="Y2253" s="26"/>
      <c r="Z2253" s="26"/>
      <c r="AA2253" s="26"/>
      <c r="AB2253" s="26"/>
      <c r="AC2253" s="26"/>
      <c r="AD2253" s="26"/>
      <c r="AE2253" s="26"/>
      <c r="AF2253" s="26"/>
      <c r="AG2253" s="26"/>
      <c r="AH2253" s="26"/>
      <c r="AI2253" s="26"/>
      <c r="AJ2253" s="26"/>
      <c r="AK2253" s="26"/>
      <c r="AL2253" s="26"/>
      <c r="AM2253" s="26"/>
      <c r="AN2253" s="26"/>
      <c r="AO2253" s="26"/>
      <c r="AP2253" s="26"/>
      <c r="AQ2253" s="26"/>
      <c r="AR2253" s="26"/>
      <c r="AS2253" s="26"/>
      <c r="AT2253" s="26"/>
      <c r="AU2253" s="26"/>
      <c r="AV2253" s="26"/>
      <c r="AW2253" s="26"/>
      <c r="AX2253" s="26"/>
      <c r="AY2253" s="26"/>
      <c r="AZ2253" s="26"/>
      <c r="BA2253" s="26"/>
      <c r="BB2253" s="26"/>
      <c r="BC2253" s="26"/>
      <c r="BD2253" s="26"/>
      <c r="BE2253" s="26"/>
      <c r="BF2253" s="26"/>
      <c r="BG2253" s="26"/>
      <c r="BH2253" s="26"/>
      <c r="BI2253" s="26"/>
      <c r="BJ2253" s="26"/>
      <c r="BK2253" s="26"/>
      <c r="BL2253" s="41"/>
      <c r="BM2253" t="s">
        <v>100</v>
      </c>
    </row>
    <row r="2254" spans="1:65" x14ac:dyDescent="0.2">
      <c r="A2254" s="6"/>
      <c r="B2254" s="40" t="s">
        <v>12</v>
      </c>
      <c r="C2254" s="24" t="s">
        <v>79</v>
      </c>
      <c r="D2254" s="25"/>
      <c r="E2254" s="26"/>
      <c r="F2254" s="26"/>
      <c r="G2254" s="26"/>
      <c r="H2254" s="26"/>
      <c r="I2254" s="26"/>
      <c r="J2254" s="26"/>
      <c r="K2254" s="26"/>
      <c r="L2254" s="26"/>
      <c r="M2254" s="26"/>
      <c r="N2254" s="26"/>
      <c r="O2254" s="26"/>
      <c r="P2254" s="26"/>
      <c r="Q2254" s="26"/>
      <c r="R2254" s="26"/>
      <c r="S2254" s="26"/>
      <c r="T2254" s="26"/>
      <c r="U2254" s="26"/>
      <c r="V2254" s="26"/>
      <c r="W2254" s="26"/>
      <c r="X2254" s="26"/>
      <c r="Y2254" s="26"/>
      <c r="Z2254" s="26"/>
      <c r="AA2254" s="26"/>
      <c r="AB2254" s="26"/>
      <c r="AC2254" s="26"/>
      <c r="AD2254" s="26"/>
      <c r="AE2254" s="26"/>
      <c r="AF2254" s="26"/>
      <c r="AG2254" s="26"/>
      <c r="AH2254" s="26"/>
      <c r="AI2254" s="26"/>
      <c r="AJ2254" s="26"/>
      <c r="AK2254" s="26"/>
      <c r="AL2254" s="26"/>
      <c r="AM2254" s="26"/>
      <c r="AN2254" s="26"/>
      <c r="AO2254" s="26"/>
      <c r="AP2254" s="26"/>
      <c r="AQ2254" s="26"/>
      <c r="AR2254" s="26"/>
      <c r="AS2254" s="26"/>
      <c r="AT2254" s="26"/>
      <c r="AU2254" s="26"/>
      <c r="AV2254" s="26"/>
      <c r="AW2254" s="26"/>
      <c r="AX2254" s="26"/>
      <c r="AY2254" s="26"/>
      <c r="AZ2254" s="26"/>
      <c r="BA2254" s="26"/>
      <c r="BB2254" s="26"/>
      <c r="BC2254" s="26"/>
      <c r="BD2254" s="26"/>
      <c r="BE2254" s="26"/>
      <c r="BF2254" s="26"/>
      <c r="BG2254" s="26"/>
      <c r="BH2254" s="26"/>
      <c r="BI2254" s="26"/>
      <c r="BJ2254" s="26"/>
      <c r="BK2254" s="26"/>
      <c r="BL2254" s="41"/>
      <c r="BM2254" t="s">
        <v>100</v>
      </c>
    </row>
    <row r="2255" spans="1:65" x14ac:dyDescent="0.2">
      <c r="A2255" s="6"/>
      <c r="B2255" s="40" t="s">
        <v>12</v>
      </c>
      <c r="C2255" s="24" t="s">
        <v>240</v>
      </c>
      <c r="D2255" s="25"/>
      <c r="E2255" s="26"/>
      <c r="F2255" s="26"/>
      <c r="G2255" s="26"/>
      <c r="H2255" s="26"/>
      <c r="I2255" s="26"/>
      <c r="J2255" s="26"/>
      <c r="K2255" s="26"/>
      <c r="L2255" s="26"/>
      <c r="M2255" s="26"/>
      <c r="N2255" s="26"/>
      <c r="O2255" s="26"/>
      <c r="P2255" s="26"/>
      <c r="Q2255" s="26"/>
      <c r="R2255" s="26"/>
      <c r="S2255" s="26"/>
      <c r="T2255" s="26"/>
      <c r="U2255" s="26"/>
      <c r="V2255" s="26"/>
      <c r="W2255" s="33">
        <v>0</v>
      </c>
      <c r="X2255" s="33">
        <v>0</v>
      </c>
      <c r="Y2255" s="33">
        <v>0</v>
      </c>
      <c r="Z2255" s="33">
        <v>0</v>
      </c>
      <c r="AA2255" s="33">
        <v>0</v>
      </c>
      <c r="AB2255" s="33">
        <v>0</v>
      </c>
      <c r="AC2255" s="33">
        <v>0</v>
      </c>
      <c r="AD2255" s="33">
        <v>0</v>
      </c>
      <c r="AE2255" s="33">
        <v>0</v>
      </c>
      <c r="AF2255" s="33">
        <v>0</v>
      </c>
      <c r="AG2255" s="33">
        <v>0</v>
      </c>
      <c r="AH2255" s="33">
        <v>0</v>
      </c>
      <c r="AI2255" s="26"/>
      <c r="AJ2255" s="26"/>
      <c r="AK2255" s="26"/>
      <c r="AL2255" s="26"/>
      <c r="AM2255" s="26"/>
      <c r="AN2255" s="26"/>
      <c r="AO2255" s="26"/>
      <c r="AP2255" s="26"/>
      <c r="AQ2255" s="26"/>
      <c r="AR2255" s="26"/>
      <c r="AS2255" s="26"/>
      <c r="AT2255" s="26"/>
      <c r="AU2255" s="26"/>
      <c r="AV2255" s="26"/>
      <c r="AW2255" s="26"/>
      <c r="AX2255" s="26"/>
      <c r="AY2255" s="26"/>
      <c r="AZ2255" s="26"/>
      <c r="BA2255" s="26"/>
      <c r="BB2255" s="26"/>
      <c r="BC2255" s="26"/>
      <c r="BD2255" s="26"/>
      <c r="BE2255" s="26"/>
      <c r="BF2255" s="26"/>
      <c r="BG2255" s="26"/>
      <c r="BH2255" s="26"/>
      <c r="BI2255" s="26"/>
      <c r="BJ2255" s="26"/>
      <c r="BK2255" s="26"/>
      <c r="BL2255" s="41"/>
      <c r="BM2255" t="s">
        <v>100</v>
      </c>
    </row>
    <row r="2256" spans="1:65" x14ac:dyDescent="0.2">
      <c r="A2256" s="6"/>
      <c r="B2256" s="40" t="s">
        <v>12</v>
      </c>
      <c r="C2256" s="24" t="s">
        <v>78</v>
      </c>
      <c r="D2256" s="25"/>
      <c r="E2256" s="26"/>
      <c r="F2256" s="26"/>
      <c r="G2256" s="26"/>
      <c r="H2256" s="26"/>
      <c r="I2256" s="26"/>
      <c r="J2256" s="26"/>
      <c r="K2256" s="26"/>
      <c r="L2256" s="26"/>
      <c r="M2256" s="26"/>
      <c r="N2256" s="26"/>
      <c r="O2256" s="26"/>
      <c r="P2256" s="26"/>
      <c r="Q2256" s="26"/>
      <c r="R2256" s="26"/>
      <c r="S2256" s="26"/>
      <c r="T2256" s="26"/>
      <c r="U2256" s="26"/>
      <c r="V2256" s="26"/>
      <c r="W2256" s="26"/>
      <c r="X2256" s="26"/>
      <c r="Y2256" s="26"/>
      <c r="Z2256" s="26"/>
      <c r="AA2256" s="26"/>
      <c r="AB2256" s="26"/>
      <c r="AC2256" s="26"/>
      <c r="AD2256" s="26"/>
      <c r="AE2256" s="26"/>
      <c r="AF2256" s="26"/>
      <c r="AG2256" s="26"/>
      <c r="AH2256" s="26"/>
      <c r="AI2256" s="26"/>
      <c r="AJ2256" s="26"/>
      <c r="AK2256" s="26"/>
      <c r="AL2256" s="26"/>
      <c r="AM2256" s="26"/>
      <c r="AN2256" s="26"/>
      <c r="AO2256" s="26"/>
      <c r="AP2256" s="26"/>
      <c r="AQ2256" s="26"/>
      <c r="AR2256" s="26"/>
      <c r="AS2256" s="26"/>
      <c r="AT2256" s="26"/>
      <c r="AU2256" s="26"/>
      <c r="AV2256" s="26"/>
      <c r="AW2256" s="26"/>
      <c r="AX2256" s="26"/>
      <c r="AY2256" s="26"/>
      <c r="AZ2256" s="26"/>
      <c r="BA2256" s="26"/>
      <c r="BB2256" s="26"/>
      <c r="BC2256" s="26"/>
      <c r="BD2256" s="26"/>
      <c r="BE2256" s="26"/>
      <c r="BF2256" s="26"/>
      <c r="BG2256" s="26"/>
      <c r="BH2256" s="26"/>
      <c r="BI2256" s="26"/>
      <c r="BJ2256" s="26"/>
      <c r="BK2256" s="26"/>
      <c r="BL2256" s="41"/>
      <c r="BM2256" t="s">
        <v>100</v>
      </c>
    </row>
    <row r="2257" spans="1:65" x14ac:dyDescent="0.2">
      <c r="A2257" s="6"/>
      <c r="B2257" s="40" t="s">
        <v>12</v>
      </c>
      <c r="C2257" s="31" t="s">
        <v>42</v>
      </c>
      <c r="D2257" s="27">
        <v>15542</v>
      </c>
      <c r="E2257" s="28">
        <v>15614</v>
      </c>
      <c r="F2257" s="28">
        <v>15650</v>
      </c>
      <c r="G2257" s="28">
        <v>15619</v>
      </c>
      <c r="H2257" s="28">
        <v>15743</v>
      </c>
      <c r="I2257" s="28">
        <v>15796</v>
      </c>
      <c r="J2257" s="28">
        <v>15894</v>
      </c>
      <c r="K2257" s="28">
        <v>15948</v>
      </c>
      <c r="L2257" s="28">
        <v>16027</v>
      </c>
      <c r="M2257" s="28">
        <v>16056</v>
      </c>
      <c r="N2257" s="28">
        <v>16086</v>
      </c>
      <c r="O2257" s="28">
        <v>16075</v>
      </c>
      <c r="P2257" s="28">
        <v>16085</v>
      </c>
      <c r="Q2257" s="28">
        <v>16730</v>
      </c>
      <c r="R2257" s="28">
        <v>16768</v>
      </c>
      <c r="S2257" s="28">
        <v>16773</v>
      </c>
      <c r="T2257" s="28">
        <v>16743</v>
      </c>
      <c r="U2257" s="28">
        <v>16742</v>
      </c>
      <c r="V2257" s="28">
        <v>16742.599999999999</v>
      </c>
      <c r="W2257" s="28">
        <v>16780.599999999999</v>
      </c>
      <c r="X2257" s="28">
        <v>16780.599999999999</v>
      </c>
      <c r="Y2257" s="28">
        <v>16780.599999999999</v>
      </c>
      <c r="Z2257" s="28">
        <v>16780.599999999999</v>
      </c>
      <c r="AA2257" s="28">
        <v>16780.599999999999</v>
      </c>
      <c r="AB2257" s="28">
        <v>16780.599999999999</v>
      </c>
      <c r="AC2257" s="28">
        <v>16780.599999999999</v>
      </c>
      <c r="AD2257" s="28">
        <v>16780.599999999999</v>
      </c>
      <c r="AE2257" s="28">
        <v>16780.599999999999</v>
      </c>
      <c r="AF2257" s="28">
        <v>16780.599999999999</v>
      </c>
      <c r="AG2257" s="28">
        <v>16780.599999999999</v>
      </c>
      <c r="AH2257" s="28">
        <v>16780.599999999999</v>
      </c>
      <c r="AI2257" s="28">
        <v>16780.599999999999</v>
      </c>
      <c r="AJ2257" s="28">
        <v>16780.599999999999</v>
      </c>
      <c r="AK2257" s="28">
        <v>16780.599999999999</v>
      </c>
      <c r="AL2257" s="28">
        <v>16780.599999999999</v>
      </c>
      <c r="AM2257" s="28">
        <v>16780.599999999999</v>
      </c>
      <c r="AN2257" s="28">
        <v>16780.599999999999</v>
      </c>
      <c r="AO2257" s="28">
        <v>16780.599999999999</v>
      </c>
      <c r="AP2257" s="28">
        <v>16780.599999999999</v>
      </c>
      <c r="AQ2257" s="28">
        <v>16780.599999999999</v>
      </c>
      <c r="AR2257" s="28">
        <v>16780.599999999999</v>
      </c>
      <c r="AS2257" s="28">
        <v>16780.599999999999</v>
      </c>
      <c r="AT2257" s="28">
        <v>16780.599999999999</v>
      </c>
      <c r="AU2257" s="28">
        <v>16780.599999999999</v>
      </c>
      <c r="AV2257" s="28">
        <v>16780.599999999999</v>
      </c>
      <c r="AW2257" s="28">
        <v>16780.599999999999</v>
      </c>
      <c r="AX2257" s="28">
        <v>16780.599999999999</v>
      </c>
      <c r="AY2257" s="28">
        <v>16780.599999999999</v>
      </c>
      <c r="AZ2257" s="28">
        <v>16780.599999999999</v>
      </c>
      <c r="BA2257" s="28">
        <v>16780.599999999999</v>
      </c>
      <c r="BB2257" s="28">
        <v>16780.599999999999</v>
      </c>
      <c r="BC2257" s="28">
        <v>16780.599999999999</v>
      </c>
      <c r="BD2257" s="28">
        <v>16780.599999999999</v>
      </c>
      <c r="BE2257" s="28">
        <v>16780.599999999999</v>
      </c>
      <c r="BF2257" s="28">
        <v>16780.599999999999</v>
      </c>
      <c r="BG2257" s="28">
        <v>16780.599999999999</v>
      </c>
      <c r="BH2257" s="28">
        <v>16780.599999999999</v>
      </c>
      <c r="BI2257" s="28">
        <v>16780.599999999999</v>
      </c>
      <c r="BJ2257" s="28">
        <v>16780.599999999999</v>
      </c>
      <c r="BK2257" s="28">
        <v>16780.599999999999</v>
      </c>
      <c r="BL2257" s="42">
        <v>16780.599999999999</v>
      </c>
      <c r="BM2257" t="s">
        <v>100</v>
      </c>
    </row>
    <row r="2258" spans="1:65" x14ac:dyDescent="0.2">
      <c r="A2258" s="6"/>
      <c r="B2258" s="40" t="s">
        <v>12</v>
      </c>
      <c r="C2258" s="24" t="s">
        <v>74</v>
      </c>
      <c r="D2258" s="35">
        <v>15542</v>
      </c>
      <c r="E2258" s="29">
        <v>15614</v>
      </c>
      <c r="F2258" s="29">
        <v>15650</v>
      </c>
      <c r="G2258" s="29">
        <v>15619</v>
      </c>
      <c r="H2258" s="29">
        <v>15743</v>
      </c>
      <c r="I2258" s="29">
        <v>15796</v>
      </c>
      <c r="J2258" s="29">
        <v>15894</v>
      </c>
      <c r="K2258" s="29">
        <v>15948</v>
      </c>
      <c r="L2258" s="29">
        <v>16027</v>
      </c>
      <c r="M2258" s="29">
        <v>16056</v>
      </c>
      <c r="N2258" s="29">
        <v>16086</v>
      </c>
      <c r="O2258" s="29">
        <v>16075</v>
      </c>
      <c r="P2258" s="29">
        <v>16085</v>
      </c>
      <c r="Q2258" s="29">
        <v>16730</v>
      </c>
      <c r="R2258" s="29">
        <v>16768</v>
      </c>
      <c r="S2258" s="29">
        <v>16773</v>
      </c>
      <c r="T2258" s="29">
        <v>16743</v>
      </c>
      <c r="U2258" s="29">
        <v>16742</v>
      </c>
      <c r="V2258" s="29">
        <v>16742.599999999999</v>
      </c>
      <c r="W2258" s="29">
        <v>16780.599999999999</v>
      </c>
      <c r="X2258" s="26">
        <v>14109</v>
      </c>
      <c r="Y2258" s="26">
        <v>0</v>
      </c>
      <c r="Z2258" s="26">
        <v>0</v>
      </c>
      <c r="AA2258" s="26">
        <v>0</v>
      </c>
      <c r="AB2258" s="26">
        <v>0</v>
      </c>
      <c r="AC2258" s="26">
        <v>14359</v>
      </c>
      <c r="AD2258" s="26">
        <v>0</v>
      </c>
      <c r="AE2258" s="26">
        <v>0</v>
      </c>
      <c r="AF2258" s="26">
        <v>0</v>
      </c>
      <c r="AG2258" s="26">
        <v>0</v>
      </c>
      <c r="AH2258" s="26">
        <v>14609</v>
      </c>
      <c r="AI2258" s="26"/>
      <c r="AJ2258" s="26"/>
      <c r="AK2258" s="26"/>
      <c r="AL2258" s="26"/>
      <c r="AM2258" s="26"/>
      <c r="AN2258" s="26"/>
      <c r="AO2258" s="26"/>
      <c r="AP2258" s="26"/>
      <c r="AQ2258" s="26"/>
      <c r="AR2258" s="26"/>
      <c r="AS2258" s="26"/>
      <c r="AT2258" s="26"/>
      <c r="AU2258" s="26"/>
      <c r="AV2258" s="26"/>
      <c r="AW2258" s="26"/>
      <c r="AX2258" s="26"/>
      <c r="AY2258" s="26"/>
      <c r="AZ2258" s="26"/>
      <c r="BA2258" s="26"/>
      <c r="BB2258" s="26"/>
      <c r="BC2258" s="26"/>
      <c r="BD2258" s="26"/>
      <c r="BE2258" s="26"/>
      <c r="BF2258" s="26"/>
      <c r="BG2258" s="26"/>
      <c r="BH2258" s="26"/>
      <c r="BI2258" s="26"/>
      <c r="BJ2258" s="26"/>
      <c r="BK2258" s="26"/>
      <c r="BL2258" s="41"/>
      <c r="BM2258" t="s">
        <v>100</v>
      </c>
    </row>
    <row r="2259" spans="1:65" x14ac:dyDescent="0.2">
      <c r="A2259" s="6"/>
      <c r="B2259" s="40" t="s">
        <v>12</v>
      </c>
      <c r="C2259" s="24" t="s">
        <v>83</v>
      </c>
      <c r="D2259" s="25"/>
      <c r="E2259" s="26"/>
      <c r="F2259" s="26"/>
      <c r="G2259" s="26"/>
      <c r="H2259" s="26"/>
      <c r="I2259" s="26"/>
      <c r="J2259" s="26"/>
      <c r="K2259" s="26"/>
      <c r="L2259" s="26"/>
      <c r="M2259" s="26"/>
      <c r="N2259" s="26"/>
      <c r="O2259" s="26"/>
      <c r="P2259" s="26"/>
      <c r="Q2259" s="26"/>
      <c r="R2259" s="26"/>
      <c r="S2259" s="26"/>
      <c r="T2259" s="26"/>
      <c r="U2259" s="26"/>
      <c r="V2259" s="26"/>
      <c r="W2259" s="30"/>
      <c r="X2259" s="30"/>
      <c r="Y2259" s="30"/>
      <c r="Z2259" s="30"/>
      <c r="AA2259" s="30"/>
      <c r="AB2259" s="30"/>
      <c r="AC2259" s="30"/>
      <c r="AD2259" s="30"/>
      <c r="AE2259" s="30"/>
      <c r="AF2259" s="30"/>
      <c r="AG2259" s="30"/>
      <c r="AH2259" s="30"/>
      <c r="AI2259" s="30"/>
      <c r="AJ2259" s="30"/>
      <c r="AK2259" s="30"/>
      <c r="AL2259" s="30"/>
      <c r="AM2259" s="30"/>
      <c r="AN2259" s="30"/>
      <c r="AO2259" s="30"/>
      <c r="AP2259" s="30"/>
      <c r="AQ2259" s="30"/>
      <c r="AR2259" s="30"/>
      <c r="AS2259" s="30"/>
      <c r="AT2259" s="30"/>
      <c r="AU2259" s="30"/>
      <c r="AV2259" s="30"/>
      <c r="AW2259" s="30"/>
      <c r="AX2259" s="30"/>
      <c r="AY2259" s="30"/>
      <c r="AZ2259" s="30"/>
      <c r="BA2259" s="30"/>
      <c r="BB2259" s="30"/>
      <c r="BC2259" s="30"/>
      <c r="BD2259" s="30"/>
      <c r="BE2259" s="30"/>
      <c r="BF2259" s="30"/>
      <c r="BG2259" s="30"/>
      <c r="BH2259" s="30"/>
      <c r="BI2259" s="30"/>
      <c r="BJ2259" s="30"/>
      <c r="BK2259" s="30"/>
      <c r="BL2259" s="43"/>
      <c r="BM2259" t="s">
        <v>100</v>
      </c>
    </row>
    <row r="2260" spans="1:65" x14ac:dyDescent="0.2">
      <c r="A2260" s="6"/>
      <c r="B2260" s="40" t="s">
        <v>12</v>
      </c>
      <c r="C2260" s="24" t="s">
        <v>75</v>
      </c>
      <c r="D2260" s="25"/>
      <c r="E2260" s="26"/>
      <c r="F2260" s="26"/>
      <c r="G2260" s="26"/>
      <c r="H2260" s="26"/>
      <c r="I2260" s="26"/>
      <c r="J2260" s="26"/>
      <c r="K2260" s="26"/>
      <c r="L2260" s="26"/>
      <c r="M2260" s="26"/>
      <c r="N2260" s="26"/>
      <c r="O2260" s="26"/>
      <c r="P2260" s="26"/>
      <c r="Q2260" s="26"/>
      <c r="R2260" s="26"/>
      <c r="S2260" s="26"/>
      <c r="T2260" s="26"/>
      <c r="U2260" s="26"/>
      <c r="V2260" s="26"/>
      <c r="W2260" s="26"/>
      <c r="X2260" s="26"/>
      <c r="Y2260" s="26"/>
      <c r="Z2260" s="26"/>
      <c r="AA2260" s="26"/>
      <c r="AB2260" s="26"/>
      <c r="AC2260" s="26"/>
      <c r="AD2260" s="26"/>
      <c r="AE2260" s="26"/>
      <c r="AF2260" s="26"/>
      <c r="AG2260" s="26"/>
      <c r="AH2260" s="26"/>
      <c r="AI2260" s="26"/>
      <c r="AJ2260" s="26"/>
      <c r="AK2260" s="26"/>
      <c r="AL2260" s="26"/>
      <c r="AM2260" s="26"/>
      <c r="AN2260" s="26"/>
      <c r="AO2260" s="26"/>
      <c r="AP2260" s="26"/>
      <c r="AQ2260" s="26"/>
      <c r="AR2260" s="26"/>
      <c r="AS2260" s="26"/>
      <c r="AT2260" s="26"/>
      <c r="AU2260" s="26"/>
      <c r="AV2260" s="26"/>
      <c r="AW2260" s="26"/>
      <c r="AX2260" s="26"/>
      <c r="AY2260" s="26"/>
      <c r="AZ2260" s="26"/>
      <c r="BA2260" s="26"/>
      <c r="BB2260" s="26"/>
      <c r="BC2260" s="26"/>
      <c r="BD2260" s="26"/>
      <c r="BE2260" s="26"/>
      <c r="BF2260" s="26"/>
      <c r="BG2260" s="26"/>
      <c r="BH2260" s="26"/>
      <c r="BI2260" s="26"/>
      <c r="BJ2260" s="26"/>
      <c r="BK2260" s="26"/>
      <c r="BL2260" s="41"/>
      <c r="BM2260" t="s">
        <v>100</v>
      </c>
    </row>
    <row r="2261" spans="1:65" x14ac:dyDescent="0.2">
      <c r="A2261" s="6"/>
      <c r="B2261" s="40" t="s">
        <v>12</v>
      </c>
      <c r="C2261" s="24" t="s">
        <v>79</v>
      </c>
      <c r="D2261" s="25"/>
      <c r="E2261" s="26"/>
      <c r="F2261" s="26"/>
      <c r="G2261" s="26"/>
      <c r="H2261" s="26"/>
      <c r="I2261" s="26"/>
      <c r="J2261" s="26"/>
      <c r="K2261" s="26"/>
      <c r="L2261" s="26"/>
      <c r="M2261" s="26"/>
      <c r="N2261" s="26"/>
      <c r="O2261" s="26"/>
      <c r="P2261" s="26"/>
      <c r="Q2261" s="26"/>
      <c r="R2261" s="26"/>
      <c r="S2261" s="26"/>
      <c r="T2261" s="26"/>
      <c r="U2261" s="26"/>
      <c r="V2261" s="26"/>
      <c r="W2261" s="26"/>
      <c r="X2261" s="26"/>
      <c r="Y2261" s="26"/>
      <c r="Z2261" s="26"/>
      <c r="AA2261" s="26"/>
      <c r="AB2261" s="26"/>
      <c r="AC2261" s="26"/>
      <c r="AD2261" s="26"/>
      <c r="AE2261" s="26"/>
      <c r="AF2261" s="26"/>
      <c r="AG2261" s="26"/>
      <c r="AH2261" s="26"/>
      <c r="AI2261" s="26"/>
      <c r="AJ2261" s="26"/>
      <c r="AK2261" s="26"/>
      <c r="AL2261" s="26"/>
      <c r="AM2261" s="26"/>
      <c r="AN2261" s="26"/>
      <c r="AO2261" s="26"/>
      <c r="AP2261" s="26"/>
      <c r="AQ2261" s="26"/>
      <c r="AR2261" s="26"/>
      <c r="AS2261" s="26"/>
      <c r="AT2261" s="26"/>
      <c r="AU2261" s="26"/>
      <c r="AV2261" s="26"/>
      <c r="AW2261" s="26"/>
      <c r="AX2261" s="26"/>
      <c r="AY2261" s="26"/>
      <c r="AZ2261" s="26"/>
      <c r="BA2261" s="26"/>
      <c r="BB2261" s="26"/>
      <c r="BC2261" s="26"/>
      <c r="BD2261" s="26"/>
      <c r="BE2261" s="26"/>
      <c r="BF2261" s="26"/>
      <c r="BG2261" s="26"/>
      <c r="BH2261" s="26"/>
      <c r="BI2261" s="26"/>
      <c r="BJ2261" s="26"/>
      <c r="BK2261" s="26"/>
      <c r="BL2261" s="41"/>
      <c r="BM2261" t="s">
        <v>100</v>
      </c>
    </row>
    <row r="2262" spans="1:65" x14ac:dyDescent="0.2">
      <c r="A2262" s="6"/>
      <c r="B2262" s="40" t="s">
        <v>12</v>
      </c>
      <c r="C2262" s="24" t="s">
        <v>80</v>
      </c>
      <c r="D2262" s="25"/>
      <c r="E2262" s="26"/>
      <c r="F2262" s="26"/>
      <c r="G2262" s="26"/>
      <c r="H2262" s="26"/>
      <c r="I2262" s="26"/>
      <c r="J2262" s="26"/>
      <c r="K2262" s="26"/>
      <c r="L2262" s="26"/>
      <c r="M2262" s="26"/>
      <c r="N2262" s="26"/>
      <c r="O2262" s="26"/>
      <c r="P2262" s="26"/>
      <c r="Q2262" s="26"/>
      <c r="R2262" s="26"/>
      <c r="S2262" s="26"/>
      <c r="T2262" s="26"/>
      <c r="U2262" s="26"/>
      <c r="V2262" s="26"/>
      <c r="W2262" s="26"/>
      <c r="X2262" s="26"/>
      <c r="Y2262" s="26"/>
      <c r="Z2262" s="26"/>
      <c r="AA2262" s="26"/>
      <c r="AB2262" s="26"/>
      <c r="AC2262" s="26"/>
      <c r="AD2262" s="26"/>
      <c r="AE2262" s="26"/>
      <c r="AF2262" s="26"/>
      <c r="AG2262" s="26"/>
      <c r="AH2262" s="26"/>
      <c r="AI2262" s="26"/>
      <c r="AJ2262" s="26"/>
      <c r="AK2262" s="26"/>
      <c r="AL2262" s="26"/>
      <c r="AM2262" s="26"/>
      <c r="AN2262" s="26"/>
      <c r="AO2262" s="26"/>
      <c r="AP2262" s="26"/>
      <c r="AQ2262" s="26"/>
      <c r="AR2262" s="26"/>
      <c r="AS2262" s="26"/>
      <c r="AT2262" s="26"/>
      <c r="AU2262" s="26"/>
      <c r="AV2262" s="26"/>
      <c r="AW2262" s="26"/>
      <c r="AX2262" s="26"/>
      <c r="AY2262" s="26"/>
      <c r="AZ2262" s="26"/>
      <c r="BA2262" s="26"/>
      <c r="BB2262" s="26"/>
      <c r="BC2262" s="26"/>
      <c r="BD2262" s="26"/>
      <c r="BE2262" s="26"/>
      <c r="BF2262" s="26"/>
      <c r="BG2262" s="26"/>
      <c r="BH2262" s="26"/>
      <c r="BI2262" s="26"/>
      <c r="BJ2262" s="26"/>
      <c r="BK2262" s="26"/>
      <c r="BL2262" s="41"/>
      <c r="BM2262" t="s">
        <v>100</v>
      </c>
    </row>
    <row r="2263" spans="1:65" x14ac:dyDescent="0.2">
      <c r="A2263" s="6"/>
      <c r="B2263" s="40" t="s">
        <v>12</v>
      </c>
      <c r="C2263" s="24" t="s">
        <v>78</v>
      </c>
      <c r="D2263" s="25"/>
      <c r="E2263" s="26"/>
      <c r="F2263" s="26"/>
      <c r="G2263" s="26"/>
      <c r="H2263" s="26"/>
      <c r="I2263" s="26"/>
      <c r="J2263" s="26"/>
      <c r="K2263" s="26"/>
      <c r="L2263" s="26"/>
      <c r="M2263" s="26"/>
      <c r="N2263" s="26"/>
      <c r="O2263" s="26"/>
      <c r="P2263" s="26"/>
      <c r="Q2263" s="26"/>
      <c r="R2263" s="26"/>
      <c r="S2263" s="26"/>
      <c r="T2263" s="26"/>
      <c r="U2263" s="26"/>
      <c r="V2263" s="26"/>
      <c r="W2263" s="26"/>
      <c r="X2263" s="26"/>
      <c r="Y2263" s="26"/>
      <c r="Z2263" s="26"/>
      <c r="AA2263" s="26"/>
      <c r="AB2263" s="26"/>
      <c r="AC2263" s="26"/>
      <c r="AD2263" s="26"/>
      <c r="AE2263" s="26"/>
      <c r="AF2263" s="26"/>
      <c r="AG2263" s="26"/>
      <c r="AH2263" s="26"/>
      <c r="AI2263" s="26"/>
      <c r="AJ2263" s="26"/>
      <c r="AK2263" s="26"/>
      <c r="AL2263" s="26"/>
      <c r="AM2263" s="26"/>
      <c r="AN2263" s="26"/>
      <c r="AO2263" s="26"/>
      <c r="AP2263" s="26"/>
      <c r="AQ2263" s="26"/>
      <c r="AR2263" s="26"/>
      <c r="AS2263" s="26"/>
      <c r="AT2263" s="26"/>
      <c r="AU2263" s="26"/>
      <c r="AV2263" s="26"/>
      <c r="AW2263" s="26"/>
      <c r="AX2263" s="26"/>
      <c r="AY2263" s="26"/>
      <c r="AZ2263" s="26"/>
      <c r="BA2263" s="26"/>
      <c r="BB2263" s="26"/>
      <c r="BC2263" s="26"/>
      <c r="BD2263" s="26"/>
      <c r="BE2263" s="26"/>
      <c r="BF2263" s="26"/>
      <c r="BG2263" s="26"/>
      <c r="BH2263" s="26"/>
      <c r="BI2263" s="26"/>
      <c r="BJ2263" s="26"/>
      <c r="BK2263" s="26"/>
      <c r="BL2263" s="41"/>
      <c r="BM2263" t="s">
        <v>100</v>
      </c>
    </row>
    <row r="2264" spans="1:65" x14ac:dyDescent="0.2">
      <c r="A2264" s="6"/>
      <c r="B2264" s="40" t="s">
        <v>12</v>
      </c>
      <c r="C2264" s="31" t="s">
        <v>43</v>
      </c>
      <c r="D2264" s="27">
        <v>2418</v>
      </c>
      <c r="E2264" s="28">
        <v>2418</v>
      </c>
      <c r="F2264" s="28">
        <v>2418</v>
      </c>
      <c r="G2264" s="28">
        <v>2424</v>
      </c>
      <c r="H2264" s="28">
        <v>2424</v>
      </c>
      <c r="I2264" s="28">
        <v>2424</v>
      </c>
      <c r="J2264" s="28">
        <v>2424</v>
      </c>
      <c r="K2264" s="28">
        <v>2424</v>
      </c>
      <c r="L2264" s="28">
        <v>2424</v>
      </c>
      <c r="M2264" s="28">
        <v>2449</v>
      </c>
      <c r="N2264" s="28">
        <v>2449</v>
      </c>
      <c r="O2264" s="28">
        <v>2465</v>
      </c>
      <c r="P2264" s="28">
        <v>2465</v>
      </c>
      <c r="Q2264" s="28">
        <v>2455</v>
      </c>
      <c r="R2264" s="28">
        <v>2455</v>
      </c>
      <c r="S2264" s="28">
        <v>3280</v>
      </c>
      <c r="T2264" s="28">
        <v>3337</v>
      </c>
      <c r="U2264" s="28">
        <v>3337</v>
      </c>
      <c r="V2264" s="28">
        <v>3337</v>
      </c>
      <c r="W2264" s="28">
        <v>3337</v>
      </c>
      <c r="X2264" s="28">
        <v>6024</v>
      </c>
      <c r="Y2264" s="28">
        <v>6197.2</v>
      </c>
      <c r="Z2264" s="28">
        <v>6370.4</v>
      </c>
      <c r="AA2264" s="28">
        <v>6543.5999999999995</v>
      </c>
      <c r="AB2264" s="28">
        <v>6716.7999999999993</v>
      </c>
      <c r="AC2264" s="28">
        <v>6889.9999999999991</v>
      </c>
      <c r="AD2264" s="28">
        <v>7414.9999999999991</v>
      </c>
      <c r="AE2264" s="28">
        <v>7939.9999999999991</v>
      </c>
      <c r="AF2264" s="28">
        <v>8465</v>
      </c>
      <c r="AG2264" s="28">
        <v>8990</v>
      </c>
      <c r="AH2264" s="28">
        <v>9515</v>
      </c>
      <c r="AI2264" s="28">
        <v>9515</v>
      </c>
      <c r="AJ2264" s="28">
        <v>9515</v>
      </c>
      <c r="AK2264" s="28">
        <v>9515</v>
      </c>
      <c r="AL2264" s="28">
        <v>9515</v>
      </c>
      <c r="AM2264" s="28">
        <v>9515</v>
      </c>
      <c r="AN2264" s="28">
        <v>9515</v>
      </c>
      <c r="AO2264" s="28">
        <v>9515</v>
      </c>
      <c r="AP2264" s="28">
        <v>9515</v>
      </c>
      <c r="AQ2264" s="28">
        <v>9515</v>
      </c>
      <c r="AR2264" s="28">
        <v>9515</v>
      </c>
      <c r="AS2264" s="28">
        <v>9515</v>
      </c>
      <c r="AT2264" s="28">
        <v>9515</v>
      </c>
      <c r="AU2264" s="28">
        <v>9515</v>
      </c>
      <c r="AV2264" s="28">
        <v>9515</v>
      </c>
      <c r="AW2264" s="28">
        <v>9515</v>
      </c>
      <c r="AX2264" s="28">
        <v>9515</v>
      </c>
      <c r="AY2264" s="28">
        <v>9515</v>
      </c>
      <c r="AZ2264" s="28">
        <v>9515</v>
      </c>
      <c r="BA2264" s="28">
        <v>9515</v>
      </c>
      <c r="BB2264" s="28">
        <v>9515</v>
      </c>
      <c r="BC2264" s="28">
        <v>9515</v>
      </c>
      <c r="BD2264" s="28">
        <v>9515</v>
      </c>
      <c r="BE2264" s="28">
        <v>9515</v>
      </c>
      <c r="BF2264" s="28">
        <v>9515</v>
      </c>
      <c r="BG2264" s="28">
        <v>9515</v>
      </c>
      <c r="BH2264" s="28">
        <v>9515</v>
      </c>
      <c r="BI2264" s="28">
        <v>9515</v>
      </c>
      <c r="BJ2264" s="28">
        <v>9515</v>
      </c>
      <c r="BK2264" s="28">
        <v>9515</v>
      </c>
      <c r="BL2264" s="42">
        <v>9515</v>
      </c>
      <c r="BM2264" t="s">
        <v>100</v>
      </c>
    </row>
    <row r="2265" spans="1:65" x14ac:dyDescent="0.2">
      <c r="A2265" s="6"/>
      <c r="B2265" s="40" t="s">
        <v>12</v>
      </c>
      <c r="C2265" s="24" t="s">
        <v>74</v>
      </c>
      <c r="D2265" s="35">
        <v>2418</v>
      </c>
      <c r="E2265" s="29">
        <v>2418</v>
      </c>
      <c r="F2265" s="29">
        <v>2418</v>
      </c>
      <c r="G2265" s="29">
        <v>2424</v>
      </c>
      <c r="H2265" s="29">
        <v>2424</v>
      </c>
      <c r="I2265" s="29">
        <v>2424</v>
      </c>
      <c r="J2265" s="29">
        <v>2424</v>
      </c>
      <c r="K2265" s="29">
        <v>2424</v>
      </c>
      <c r="L2265" s="29">
        <v>2424</v>
      </c>
      <c r="M2265" s="29">
        <v>2449</v>
      </c>
      <c r="N2265" s="29">
        <v>2449</v>
      </c>
      <c r="O2265" s="29">
        <v>2465</v>
      </c>
      <c r="P2265" s="29">
        <v>2465</v>
      </c>
      <c r="Q2265" s="29">
        <v>2455</v>
      </c>
      <c r="R2265" s="29">
        <v>2455</v>
      </c>
      <c r="S2265" s="29">
        <v>3280</v>
      </c>
      <c r="T2265" s="29">
        <v>3337</v>
      </c>
      <c r="U2265" s="29">
        <v>3337</v>
      </c>
      <c r="V2265" s="29">
        <v>3337</v>
      </c>
      <c r="W2265" s="29">
        <v>3337</v>
      </c>
      <c r="X2265" s="26">
        <v>6024</v>
      </c>
      <c r="Y2265" s="26">
        <v>0</v>
      </c>
      <c r="Z2265" s="26">
        <v>0</v>
      </c>
      <c r="AA2265" s="26">
        <v>0</v>
      </c>
      <c r="AB2265" s="26">
        <v>0</v>
      </c>
      <c r="AC2265" s="26">
        <v>6890</v>
      </c>
      <c r="AD2265" s="26">
        <v>0</v>
      </c>
      <c r="AE2265" s="26">
        <v>0</v>
      </c>
      <c r="AF2265" s="26">
        <v>0</v>
      </c>
      <c r="AG2265" s="26">
        <v>0</v>
      </c>
      <c r="AH2265" s="26">
        <v>9515</v>
      </c>
      <c r="AI2265" s="26"/>
      <c r="AJ2265" s="26"/>
      <c r="AK2265" s="26"/>
      <c r="AL2265" s="26"/>
      <c r="AM2265" s="26"/>
      <c r="AN2265" s="26"/>
      <c r="AO2265" s="26"/>
      <c r="AP2265" s="26"/>
      <c r="AQ2265" s="26"/>
      <c r="AR2265" s="26"/>
      <c r="AS2265" s="26"/>
      <c r="AT2265" s="26"/>
      <c r="AU2265" s="26"/>
      <c r="AV2265" s="26"/>
      <c r="AW2265" s="26"/>
      <c r="AX2265" s="26"/>
      <c r="AY2265" s="26"/>
      <c r="AZ2265" s="26"/>
      <c r="BA2265" s="26"/>
      <c r="BB2265" s="26"/>
      <c r="BC2265" s="26"/>
      <c r="BD2265" s="26"/>
      <c r="BE2265" s="26"/>
      <c r="BF2265" s="26"/>
      <c r="BG2265" s="26"/>
      <c r="BH2265" s="26"/>
      <c r="BI2265" s="26"/>
      <c r="BJ2265" s="26"/>
      <c r="BK2265" s="26"/>
      <c r="BL2265" s="41"/>
      <c r="BM2265" t="s">
        <v>100</v>
      </c>
    </row>
    <row r="2266" spans="1:65" x14ac:dyDescent="0.2">
      <c r="A2266" s="6"/>
      <c r="B2266" s="40" t="s">
        <v>12</v>
      </c>
      <c r="C2266" s="24" t="s">
        <v>83</v>
      </c>
      <c r="D2266" s="25"/>
      <c r="E2266" s="26"/>
      <c r="F2266" s="26"/>
      <c r="G2266" s="26"/>
      <c r="H2266" s="26"/>
      <c r="I2266" s="26"/>
      <c r="J2266" s="26"/>
      <c r="K2266" s="26"/>
      <c r="L2266" s="26"/>
      <c r="M2266" s="26"/>
      <c r="N2266" s="26"/>
      <c r="O2266" s="26"/>
      <c r="P2266" s="26"/>
      <c r="Q2266" s="26"/>
      <c r="R2266" s="26"/>
      <c r="S2266" s="26"/>
      <c r="T2266" s="26"/>
      <c r="U2266" s="26"/>
      <c r="V2266" s="26"/>
      <c r="W2266" s="30"/>
      <c r="X2266" s="30">
        <v>2687</v>
      </c>
      <c r="Y2266" s="30">
        <v>173.2</v>
      </c>
      <c r="Z2266" s="30">
        <v>173.2</v>
      </c>
      <c r="AA2266" s="30">
        <v>173.2</v>
      </c>
      <c r="AB2266" s="30">
        <v>173.2</v>
      </c>
      <c r="AC2266" s="30">
        <v>173.2</v>
      </c>
      <c r="AD2266" s="30">
        <v>525.00000000000023</v>
      </c>
      <c r="AE2266" s="30">
        <v>525.00000000000023</v>
      </c>
      <c r="AF2266" s="30">
        <v>525.00000000000023</v>
      </c>
      <c r="AG2266" s="30">
        <v>525.00000000000023</v>
      </c>
      <c r="AH2266" s="30">
        <v>525.00000000000023</v>
      </c>
      <c r="AI2266" s="30"/>
      <c r="AJ2266" s="30"/>
      <c r="AK2266" s="30"/>
      <c r="AL2266" s="30"/>
      <c r="AM2266" s="30"/>
      <c r="AN2266" s="30"/>
      <c r="AO2266" s="30"/>
      <c r="AP2266" s="30"/>
      <c r="AQ2266" s="30"/>
      <c r="AR2266" s="30"/>
      <c r="AS2266" s="30"/>
      <c r="AT2266" s="30"/>
      <c r="AU2266" s="30"/>
      <c r="AV2266" s="30"/>
      <c r="AW2266" s="30"/>
      <c r="AX2266" s="30"/>
      <c r="AY2266" s="30"/>
      <c r="AZ2266" s="30"/>
      <c r="BA2266" s="30"/>
      <c r="BB2266" s="30"/>
      <c r="BC2266" s="30"/>
      <c r="BD2266" s="30"/>
      <c r="BE2266" s="30"/>
      <c r="BF2266" s="30"/>
      <c r="BG2266" s="30"/>
      <c r="BH2266" s="30"/>
      <c r="BI2266" s="30"/>
      <c r="BJ2266" s="30"/>
      <c r="BK2266" s="30"/>
      <c r="BL2266" s="43"/>
      <c r="BM2266" t="s">
        <v>100</v>
      </c>
    </row>
    <row r="2267" spans="1:65" x14ac:dyDescent="0.2">
      <c r="A2267" s="6"/>
      <c r="B2267" s="40" t="s">
        <v>12</v>
      </c>
      <c r="C2267" s="24" t="s">
        <v>75</v>
      </c>
      <c r="D2267" s="25"/>
      <c r="E2267" s="26"/>
      <c r="F2267" s="26"/>
      <c r="G2267" s="26"/>
      <c r="H2267" s="26"/>
      <c r="I2267" s="26"/>
      <c r="J2267" s="26"/>
      <c r="K2267" s="26"/>
      <c r="L2267" s="26"/>
      <c r="M2267" s="26"/>
      <c r="N2267" s="26"/>
      <c r="O2267" s="26"/>
      <c r="P2267" s="26"/>
      <c r="Q2267" s="26"/>
      <c r="R2267" s="26"/>
      <c r="S2267" s="26"/>
      <c r="T2267" s="26"/>
      <c r="U2267" s="26"/>
      <c r="V2267" s="26"/>
      <c r="W2267" s="26"/>
      <c r="X2267" s="26"/>
      <c r="Y2267" s="26"/>
      <c r="Z2267" s="26"/>
      <c r="AA2267" s="26"/>
      <c r="AB2267" s="26"/>
      <c r="AC2267" s="26"/>
      <c r="AD2267" s="26"/>
      <c r="AE2267" s="26"/>
      <c r="AF2267" s="26"/>
      <c r="AG2267" s="26"/>
      <c r="AH2267" s="26"/>
      <c r="AI2267" s="26"/>
      <c r="AJ2267" s="26"/>
      <c r="AK2267" s="26"/>
      <c r="AL2267" s="26"/>
      <c r="AM2267" s="26"/>
      <c r="AN2267" s="26"/>
      <c r="AO2267" s="26"/>
      <c r="AP2267" s="26"/>
      <c r="AQ2267" s="26"/>
      <c r="AR2267" s="26"/>
      <c r="AS2267" s="26"/>
      <c r="AT2267" s="26"/>
      <c r="AU2267" s="26"/>
      <c r="AV2267" s="26"/>
      <c r="AW2267" s="26"/>
      <c r="AX2267" s="26"/>
      <c r="AY2267" s="26"/>
      <c r="AZ2267" s="26"/>
      <c r="BA2267" s="26"/>
      <c r="BB2267" s="26"/>
      <c r="BC2267" s="26"/>
      <c r="BD2267" s="26"/>
      <c r="BE2267" s="26"/>
      <c r="BF2267" s="26"/>
      <c r="BG2267" s="26"/>
      <c r="BH2267" s="26"/>
      <c r="BI2267" s="26"/>
      <c r="BJ2267" s="26"/>
      <c r="BK2267" s="26"/>
      <c r="BL2267" s="41"/>
      <c r="BM2267" t="s">
        <v>100</v>
      </c>
    </row>
    <row r="2268" spans="1:65" x14ac:dyDescent="0.2">
      <c r="A2268" s="6"/>
      <c r="B2268" s="40" t="s">
        <v>12</v>
      </c>
      <c r="C2268" s="24" t="s">
        <v>79</v>
      </c>
      <c r="D2268" s="25"/>
      <c r="E2268" s="26"/>
      <c r="F2268" s="26"/>
      <c r="G2268" s="26"/>
      <c r="H2268" s="26"/>
      <c r="I2268" s="26"/>
      <c r="J2268" s="26"/>
      <c r="K2268" s="26"/>
      <c r="L2268" s="26"/>
      <c r="M2268" s="26"/>
      <c r="N2268" s="26"/>
      <c r="O2268" s="26"/>
      <c r="P2268" s="26"/>
      <c r="Q2268" s="26"/>
      <c r="R2268" s="26"/>
      <c r="S2268" s="26"/>
      <c r="T2268" s="26"/>
      <c r="U2268" s="26"/>
      <c r="V2268" s="26"/>
      <c r="W2268" s="26"/>
      <c r="X2268" s="26"/>
      <c r="Y2268" s="26"/>
      <c r="Z2268" s="26"/>
      <c r="AA2268" s="26"/>
      <c r="AB2268" s="26"/>
      <c r="AC2268" s="26"/>
      <c r="AD2268" s="26"/>
      <c r="AE2268" s="26"/>
      <c r="AF2268" s="26"/>
      <c r="AG2268" s="26"/>
      <c r="AH2268" s="26"/>
      <c r="AI2268" s="26"/>
      <c r="AJ2268" s="26"/>
      <c r="AK2268" s="26"/>
      <c r="AL2268" s="26"/>
      <c r="AM2268" s="26"/>
      <c r="AN2268" s="26"/>
      <c r="AO2268" s="26"/>
      <c r="AP2268" s="26"/>
      <c r="AQ2268" s="26"/>
      <c r="AR2268" s="26"/>
      <c r="AS2268" s="26"/>
      <c r="AT2268" s="26"/>
      <c r="AU2268" s="26"/>
      <c r="AV2268" s="26"/>
      <c r="AW2268" s="26"/>
      <c r="AX2268" s="26"/>
      <c r="AY2268" s="26"/>
      <c r="AZ2268" s="26"/>
      <c r="BA2268" s="26"/>
      <c r="BB2268" s="26"/>
      <c r="BC2268" s="26"/>
      <c r="BD2268" s="26"/>
      <c r="BE2268" s="26"/>
      <c r="BF2268" s="26"/>
      <c r="BG2268" s="26"/>
      <c r="BH2268" s="26"/>
      <c r="BI2268" s="26"/>
      <c r="BJ2268" s="26"/>
      <c r="BK2268" s="26"/>
      <c r="BL2268" s="41"/>
      <c r="BM2268" t="s">
        <v>100</v>
      </c>
    </row>
    <row r="2269" spans="1:65" x14ac:dyDescent="0.2">
      <c r="A2269" s="6"/>
      <c r="B2269" s="40" t="s">
        <v>12</v>
      </c>
      <c r="C2269" s="24" t="s">
        <v>80</v>
      </c>
      <c r="D2269" s="25"/>
      <c r="E2269" s="26"/>
      <c r="F2269" s="26"/>
      <c r="G2269" s="26"/>
      <c r="H2269" s="26"/>
      <c r="I2269" s="26"/>
      <c r="J2269" s="26"/>
      <c r="K2269" s="26"/>
      <c r="L2269" s="26"/>
      <c r="M2269" s="26"/>
      <c r="N2269" s="26"/>
      <c r="O2269" s="26"/>
      <c r="P2269" s="26"/>
      <c r="Q2269" s="26"/>
      <c r="R2269" s="26"/>
      <c r="S2269" s="26"/>
      <c r="T2269" s="26"/>
      <c r="U2269" s="26"/>
      <c r="V2269" s="26"/>
      <c r="W2269" s="26"/>
      <c r="X2269" s="26"/>
      <c r="Y2269" s="26"/>
      <c r="Z2269" s="26"/>
      <c r="AA2269" s="26"/>
      <c r="AB2269" s="26"/>
      <c r="AC2269" s="26"/>
      <c r="AD2269" s="26"/>
      <c r="AE2269" s="26"/>
      <c r="AF2269" s="26"/>
      <c r="AG2269" s="26"/>
      <c r="AH2269" s="26"/>
      <c r="AI2269" s="26"/>
      <c r="AJ2269" s="26"/>
      <c r="AK2269" s="26"/>
      <c r="AL2269" s="26"/>
      <c r="AM2269" s="26"/>
      <c r="AN2269" s="26"/>
      <c r="AO2269" s="26"/>
      <c r="AP2269" s="26"/>
      <c r="AQ2269" s="26"/>
      <c r="AR2269" s="26"/>
      <c r="AS2269" s="26"/>
      <c r="AT2269" s="26"/>
      <c r="AU2269" s="26"/>
      <c r="AV2269" s="26"/>
      <c r="AW2269" s="26"/>
      <c r="AX2269" s="26"/>
      <c r="AY2269" s="26"/>
      <c r="AZ2269" s="26"/>
      <c r="BA2269" s="26"/>
      <c r="BB2269" s="26"/>
      <c r="BC2269" s="26"/>
      <c r="BD2269" s="26"/>
      <c r="BE2269" s="26"/>
      <c r="BF2269" s="26"/>
      <c r="BG2269" s="26"/>
      <c r="BH2269" s="26"/>
      <c r="BI2269" s="26"/>
      <c r="BJ2269" s="26"/>
      <c r="BK2269" s="26"/>
      <c r="BL2269" s="41"/>
      <c r="BM2269" t="s">
        <v>100</v>
      </c>
    </row>
    <row r="2270" spans="1:65" x14ac:dyDescent="0.2">
      <c r="A2270" s="6"/>
      <c r="B2270" s="40" t="s">
        <v>12</v>
      </c>
      <c r="C2270" s="24" t="s">
        <v>78</v>
      </c>
      <c r="D2270" s="25"/>
      <c r="E2270" s="26"/>
      <c r="F2270" s="26"/>
      <c r="G2270" s="26"/>
      <c r="H2270" s="26"/>
      <c r="I2270" s="26"/>
      <c r="J2270" s="26"/>
      <c r="K2270" s="26"/>
      <c r="L2270" s="26"/>
      <c r="M2270" s="26"/>
      <c r="N2270" s="26"/>
      <c r="O2270" s="26"/>
      <c r="P2270" s="26"/>
      <c r="Q2270" s="26"/>
      <c r="R2270" s="26"/>
      <c r="S2270" s="26"/>
      <c r="T2270" s="26"/>
      <c r="U2270" s="26"/>
      <c r="V2270" s="26"/>
      <c r="W2270" s="26"/>
      <c r="X2270" s="26"/>
      <c r="Y2270" s="26"/>
      <c r="Z2270" s="26"/>
      <c r="AA2270" s="26"/>
      <c r="AB2270" s="26"/>
      <c r="AC2270" s="26"/>
      <c r="AD2270" s="26"/>
      <c r="AE2270" s="26"/>
      <c r="AF2270" s="26"/>
      <c r="AG2270" s="26"/>
      <c r="AH2270" s="26"/>
      <c r="AI2270" s="26"/>
      <c r="AJ2270" s="26"/>
      <c r="AK2270" s="26"/>
      <c r="AL2270" s="26"/>
      <c r="AM2270" s="26"/>
      <c r="AN2270" s="26"/>
      <c r="AO2270" s="26"/>
      <c r="AP2270" s="26"/>
      <c r="AQ2270" s="26"/>
      <c r="AR2270" s="26"/>
      <c r="AS2270" s="26"/>
      <c r="AT2270" s="26"/>
      <c r="AU2270" s="26"/>
      <c r="AV2270" s="26"/>
      <c r="AW2270" s="26"/>
      <c r="AX2270" s="26"/>
      <c r="AY2270" s="26"/>
      <c r="AZ2270" s="26"/>
      <c r="BA2270" s="26"/>
      <c r="BB2270" s="26"/>
      <c r="BC2270" s="26"/>
      <c r="BD2270" s="26"/>
      <c r="BE2270" s="26"/>
      <c r="BF2270" s="26"/>
      <c r="BG2270" s="26"/>
      <c r="BH2270" s="26"/>
      <c r="BI2270" s="26"/>
      <c r="BJ2270" s="26"/>
      <c r="BK2270" s="26"/>
      <c r="BL2270" s="41"/>
      <c r="BM2270" t="s">
        <v>100</v>
      </c>
    </row>
    <row r="2271" spans="1:65" x14ac:dyDescent="0.2">
      <c r="A2271" s="6"/>
      <c r="B2271" s="40" t="s">
        <v>12</v>
      </c>
      <c r="C2271" s="31" t="s">
        <v>46</v>
      </c>
      <c r="D2271" s="27">
        <v>247</v>
      </c>
      <c r="E2271" s="28">
        <v>265</v>
      </c>
      <c r="F2271" s="28">
        <v>405</v>
      </c>
      <c r="G2271" s="28">
        <v>501</v>
      </c>
      <c r="H2271" s="28">
        <v>579.5</v>
      </c>
      <c r="I2271" s="28">
        <v>600.5</v>
      </c>
      <c r="J2271" s="28">
        <v>642.5</v>
      </c>
      <c r="K2271" s="28">
        <v>655.5</v>
      </c>
      <c r="L2271" s="28">
        <v>617.5</v>
      </c>
      <c r="M2271" s="28">
        <v>773.5</v>
      </c>
      <c r="N2271" s="28">
        <v>861.5</v>
      </c>
      <c r="O2271" s="28">
        <v>884</v>
      </c>
      <c r="P2271" s="28">
        <v>970</v>
      </c>
      <c r="Q2271" s="28">
        <v>994</v>
      </c>
      <c r="R2271" s="28">
        <v>1017</v>
      </c>
      <c r="S2271" s="28">
        <v>1018</v>
      </c>
      <c r="T2271" s="28">
        <v>1018</v>
      </c>
      <c r="U2271" s="28">
        <v>1023</v>
      </c>
      <c r="V2271" s="28">
        <v>1037.4000000000001</v>
      </c>
      <c r="W2271" s="28">
        <v>1189.4000000000001</v>
      </c>
      <c r="X2271" s="28">
        <v>1235.909090909091</v>
      </c>
      <c r="Y2271" s="28">
        <v>1282.318181818182</v>
      </c>
      <c r="Z2271" s="28">
        <v>1328.727272727273</v>
      </c>
      <c r="AA2271" s="28">
        <v>1375.136363636364</v>
      </c>
      <c r="AB2271" s="28">
        <v>1421.545454545455</v>
      </c>
      <c r="AC2271" s="28">
        <v>1467.954545454546</v>
      </c>
      <c r="AD2271" s="28">
        <v>1514.3636363636369</v>
      </c>
      <c r="AE2271" s="28">
        <v>1560.7727272727279</v>
      </c>
      <c r="AF2271" s="28">
        <v>1607.1818181818189</v>
      </c>
      <c r="AG2271" s="28">
        <v>1653.5909090909099</v>
      </c>
      <c r="AH2271" s="28">
        <v>1700.0000000000009</v>
      </c>
      <c r="AI2271" s="28">
        <v>1700.0000000000009</v>
      </c>
      <c r="AJ2271" s="28">
        <v>1700.0000000000009</v>
      </c>
      <c r="AK2271" s="28">
        <v>1700.0000000000009</v>
      </c>
      <c r="AL2271" s="28">
        <v>1700.0000000000009</v>
      </c>
      <c r="AM2271" s="28">
        <v>1700.0000000000009</v>
      </c>
      <c r="AN2271" s="28">
        <v>1700.0000000000009</v>
      </c>
      <c r="AO2271" s="28">
        <v>1700.0000000000009</v>
      </c>
      <c r="AP2271" s="28">
        <v>1700.0000000000009</v>
      </c>
      <c r="AQ2271" s="28">
        <v>1700.0000000000009</v>
      </c>
      <c r="AR2271" s="28">
        <v>1700.0000000000009</v>
      </c>
      <c r="AS2271" s="28">
        <v>1700.0000000000009</v>
      </c>
      <c r="AT2271" s="28">
        <v>1700.0000000000009</v>
      </c>
      <c r="AU2271" s="28">
        <v>1700.0000000000009</v>
      </c>
      <c r="AV2271" s="28">
        <v>1700.0000000000009</v>
      </c>
      <c r="AW2271" s="28">
        <v>1700.0000000000009</v>
      </c>
      <c r="AX2271" s="28">
        <v>1700.0000000000009</v>
      </c>
      <c r="AY2271" s="28">
        <v>1700.0000000000009</v>
      </c>
      <c r="AZ2271" s="28">
        <v>1700.0000000000009</v>
      </c>
      <c r="BA2271" s="28">
        <v>1700.0000000000009</v>
      </c>
      <c r="BB2271" s="28">
        <v>1700.0000000000009</v>
      </c>
      <c r="BC2271" s="28">
        <v>1700.0000000000009</v>
      </c>
      <c r="BD2271" s="28">
        <v>1700.0000000000009</v>
      </c>
      <c r="BE2271" s="28">
        <v>1700.0000000000009</v>
      </c>
      <c r="BF2271" s="28">
        <v>1700.0000000000009</v>
      </c>
      <c r="BG2271" s="28">
        <v>1700.0000000000009</v>
      </c>
      <c r="BH2271" s="28">
        <v>1700.0000000000009</v>
      </c>
      <c r="BI2271" s="28">
        <v>1700.0000000000009</v>
      </c>
      <c r="BJ2271" s="28">
        <v>1700.0000000000009</v>
      </c>
      <c r="BK2271" s="28">
        <v>1700.0000000000009</v>
      </c>
      <c r="BL2271" s="42">
        <v>1700.0000000000009</v>
      </c>
      <c r="BM2271" t="s">
        <v>100</v>
      </c>
    </row>
    <row r="2272" spans="1:65" x14ac:dyDescent="0.2">
      <c r="A2272" s="6"/>
      <c r="B2272" s="40" t="s">
        <v>12</v>
      </c>
      <c r="C2272" s="24" t="s">
        <v>74</v>
      </c>
      <c r="D2272" s="35">
        <v>247</v>
      </c>
      <c r="E2272" s="29">
        <v>265</v>
      </c>
      <c r="F2272" s="29">
        <v>405</v>
      </c>
      <c r="G2272" s="29">
        <v>501</v>
      </c>
      <c r="H2272" s="29">
        <v>579.5</v>
      </c>
      <c r="I2272" s="29">
        <v>600.5</v>
      </c>
      <c r="J2272" s="29">
        <v>642.5</v>
      </c>
      <c r="K2272" s="29">
        <v>655.5</v>
      </c>
      <c r="L2272" s="29">
        <v>617.5</v>
      </c>
      <c r="M2272" s="29">
        <v>773.5</v>
      </c>
      <c r="N2272" s="29">
        <v>861.5</v>
      </c>
      <c r="O2272" s="29">
        <v>884</v>
      </c>
      <c r="P2272" s="29">
        <v>970</v>
      </c>
      <c r="Q2272" s="29">
        <v>994</v>
      </c>
      <c r="R2272" s="29">
        <v>1017</v>
      </c>
      <c r="S2272" s="29">
        <v>1018</v>
      </c>
      <c r="T2272" s="29">
        <v>1018</v>
      </c>
      <c r="U2272" s="29">
        <v>1023</v>
      </c>
      <c r="V2272" s="29">
        <v>1037.4000000000001</v>
      </c>
      <c r="W2272" s="29">
        <v>1189.4000000000001</v>
      </c>
      <c r="X2272" s="26">
        <v>0</v>
      </c>
      <c r="Y2272" s="26">
        <v>0</v>
      </c>
      <c r="Z2272" s="26">
        <v>0</v>
      </c>
      <c r="AA2272" s="26">
        <v>0</v>
      </c>
      <c r="AB2272" s="26">
        <v>0</v>
      </c>
      <c r="AC2272" s="26">
        <v>0</v>
      </c>
      <c r="AD2272" s="26">
        <v>0</v>
      </c>
      <c r="AE2272" s="26">
        <v>0</v>
      </c>
      <c r="AF2272" s="26">
        <v>0</v>
      </c>
      <c r="AG2272" s="26">
        <v>0</v>
      </c>
      <c r="AH2272" s="26">
        <v>0</v>
      </c>
      <c r="AI2272" s="26"/>
      <c r="AJ2272" s="26"/>
      <c r="AK2272" s="26"/>
      <c r="AL2272" s="26"/>
      <c r="AM2272" s="26"/>
      <c r="AN2272" s="26"/>
      <c r="AO2272" s="26"/>
      <c r="AP2272" s="26"/>
      <c r="AQ2272" s="26"/>
      <c r="AR2272" s="26"/>
      <c r="AS2272" s="26"/>
      <c r="AT2272" s="26"/>
      <c r="AU2272" s="26"/>
      <c r="AV2272" s="26"/>
      <c r="AW2272" s="26"/>
      <c r="AX2272" s="26"/>
      <c r="AY2272" s="26"/>
      <c r="AZ2272" s="26"/>
      <c r="BA2272" s="26"/>
      <c r="BB2272" s="26"/>
      <c r="BC2272" s="26"/>
      <c r="BD2272" s="26"/>
      <c r="BE2272" s="26"/>
      <c r="BF2272" s="26"/>
      <c r="BG2272" s="26"/>
      <c r="BH2272" s="26"/>
      <c r="BI2272" s="26"/>
      <c r="BJ2272" s="26"/>
      <c r="BK2272" s="26"/>
      <c r="BL2272" s="41"/>
      <c r="BM2272" t="s">
        <v>100</v>
      </c>
    </row>
    <row r="2273" spans="1:65" x14ac:dyDescent="0.2">
      <c r="A2273" s="6"/>
      <c r="B2273" s="40" t="s">
        <v>12</v>
      </c>
      <c r="C2273" s="24" t="s">
        <v>83</v>
      </c>
      <c r="D2273" s="25"/>
      <c r="E2273" s="26"/>
      <c r="F2273" s="26"/>
      <c r="G2273" s="26"/>
      <c r="H2273" s="26"/>
      <c r="I2273" s="26"/>
      <c r="J2273" s="26"/>
      <c r="K2273" s="26"/>
      <c r="L2273" s="26"/>
      <c r="M2273" s="26"/>
      <c r="N2273" s="26"/>
      <c r="O2273" s="26"/>
      <c r="P2273" s="26"/>
      <c r="Q2273" s="26"/>
      <c r="R2273" s="26"/>
      <c r="S2273" s="26"/>
      <c r="T2273" s="26"/>
      <c r="U2273" s="26"/>
      <c r="V2273" s="26"/>
      <c r="W2273" s="30"/>
      <c r="X2273" s="30"/>
      <c r="Y2273" s="30"/>
      <c r="Z2273" s="30"/>
      <c r="AA2273" s="30"/>
      <c r="AB2273" s="30"/>
      <c r="AC2273" s="30"/>
      <c r="AD2273" s="30"/>
      <c r="AE2273" s="30"/>
      <c r="AF2273" s="30"/>
      <c r="AG2273" s="30"/>
      <c r="AH2273" s="30"/>
      <c r="AI2273" s="30"/>
      <c r="AJ2273" s="30"/>
      <c r="AK2273" s="30"/>
      <c r="AL2273" s="30"/>
      <c r="AM2273" s="30"/>
      <c r="AN2273" s="30"/>
      <c r="AO2273" s="30"/>
      <c r="AP2273" s="30"/>
      <c r="AQ2273" s="30"/>
      <c r="AR2273" s="30"/>
      <c r="AS2273" s="30"/>
      <c r="AT2273" s="30"/>
      <c r="AU2273" s="30"/>
      <c r="AV2273" s="30"/>
      <c r="AW2273" s="30"/>
      <c r="AX2273" s="30"/>
      <c r="AY2273" s="30"/>
      <c r="AZ2273" s="30"/>
      <c r="BA2273" s="30"/>
      <c r="BB2273" s="30"/>
      <c r="BC2273" s="30"/>
      <c r="BD2273" s="30"/>
      <c r="BE2273" s="30"/>
      <c r="BF2273" s="30"/>
      <c r="BG2273" s="30"/>
      <c r="BH2273" s="30"/>
      <c r="BI2273" s="30"/>
      <c r="BJ2273" s="30"/>
      <c r="BK2273" s="30"/>
      <c r="BL2273" s="43"/>
      <c r="BM2273" t="s">
        <v>100</v>
      </c>
    </row>
    <row r="2274" spans="1:65" x14ac:dyDescent="0.2">
      <c r="A2274" s="6"/>
      <c r="B2274" s="40" t="s">
        <v>12</v>
      </c>
      <c r="C2274" s="24" t="s">
        <v>75</v>
      </c>
      <c r="D2274" s="25"/>
      <c r="E2274" s="26"/>
      <c r="F2274" s="26"/>
      <c r="G2274" s="26"/>
      <c r="H2274" s="26"/>
      <c r="I2274" s="26"/>
      <c r="J2274" s="26"/>
      <c r="K2274" s="26"/>
      <c r="L2274" s="26"/>
      <c r="M2274" s="26"/>
      <c r="N2274" s="26"/>
      <c r="O2274" s="26"/>
      <c r="P2274" s="26"/>
      <c r="Q2274" s="26"/>
      <c r="R2274" s="26"/>
      <c r="S2274" s="26"/>
      <c r="T2274" s="26"/>
      <c r="U2274" s="26"/>
      <c r="V2274" s="26"/>
      <c r="W2274" s="26"/>
      <c r="X2274" s="26"/>
      <c r="Y2274" s="26"/>
      <c r="Z2274" s="26"/>
      <c r="AA2274" s="26"/>
      <c r="AB2274" s="26"/>
      <c r="AC2274" s="26"/>
      <c r="AD2274" s="26"/>
      <c r="AE2274" s="26"/>
      <c r="AF2274" s="26"/>
      <c r="AG2274" s="26"/>
      <c r="AH2274" s="26"/>
      <c r="AI2274" s="26"/>
      <c r="AJ2274" s="26"/>
      <c r="AK2274" s="26"/>
      <c r="AL2274" s="26"/>
      <c r="AM2274" s="26"/>
      <c r="AN2274" s="26"/>
      <c r="AO2274" s="26"/>
      <c r="AP2274" s="26"/>
      <c r="AQ2274" s="26"/>
      <c r="AR2274" s="26"/>
      <c r="AS2274" s="26"/>
      <c r="AT2274" s="26"/>
      <c r="AU2274" s="26"/>
      <c r="AV2274" s="26"/>
      <c r="AW2274" s="26"/>
      <c r="AX2274" s="26"/>
      <c r="AY2274" s="26"/>
      <c r="AZ2274" s="26"/>
      <c r="BA2274" s="26"/>
      <c r="BB2274" s="26"/>
      <c r="BC2274" s="26"/>
      <c r="BD2274" s="26"/>
      <c r="BE2274" s="26"/>
      <c r="BF2274" s="26"/>
      <c r="BG2274" s="26"/>
      <c r="BH2274" s="26"/>
      <c r="BI2274" s="26"/>
      <c r="BJ2274" s="26"/>
      <c r="BK2274" s="26"/>
      <c r="BL2274" s="41"/>
      <c r="BM2274" t="s">
        <v>100</v>
      </c>
    </row>
    <row r="2275" spans="1:65" x14ac:dyDescent="0.2">
      <c r="A2275" s="6"/>
      <c r="B2275" s="40" t="s">
        <v>12</v>
      </c>
      <c r="C2275" s="24" t="s">
        <v>79</v>
      </c>
      <c r="D2275" s="25"/>
      <c r="E2275" s="26"/>
      <c r="F2275" s="26"/>
      <c r="G2275" s="26"/>
      <c r="H2275" s="26"/>
      <c r="I2275" s="26"/>
      <c r="J2275" s="26"/>
      <c r="K2275" s="26"/>
      <c r="L2275" s="26"/>
      <c r="M2275" s="26"/>
      <c r="N2275" s="26"/>
      <c r="O2275" s="26"/>
      <c r="P2275" s="26"/>
      <c r="Q2275" s="26"/>
      <c r="R2275" s="26"/>
      <c r="S2275" s="26"/>
      <c r="T2275" s="26"/>
      <c r="U2275" s="26"/>
      <c r="V2275" s="26"/>
      <c r="W2275" s="26"/>
      <c r="X2275" s="26"/>
      <c r="Y2275" s="26"/>
      <c r="Z2275" s="26"/>
      <c r="AA2275" s="26"/>
      <c r="AB2275" s="26"/>
      <c r="AC2275" s="26"/>
      <c r="AD2275" s="26"/>
      <c r="AE2275" s="26"/>
      <c r="AF2275" s="26"/>
      <c r="AG2275" s="26"/>
      <c r="AH2275" s="26"/>
      <c r="AI2275" s="26"/>
      <c r="AJ2275" s="26"/>
      <c r="AK2275" s="26"/>
      <c r="AL2275" s="26"/>
      <c r="AM2275" s="26"/>
      <c r="AN2275" s="26"/>
      <c r="AO2275" s="26"/>
      <c r="AP2275" s="26"/>
      <c r="AQ2275" s="26"/>
      <c r="AR2275" s="26"/>
      <c r="AS2275" s="26"/>
      <c r="AT2275" s="26"/>
      <c r="AU2275" s="26"/>
      <c r="AV2275" s="26"/>
      <c r="AW2275" s="26"/>
      <c r="AX2275" s="26"/>
      <c r="AY2275" s="26"/>
      <c r="AZ2275" s="26"/>
      <c r="BA2275" s="26"/>
      <c r="BB2275" s="26"/>
      <c r="BC2275" s="26"/>
      <c r="BD2275" s="26"/>
      <c r="BE2275" s="26"/>
      <c r="BF2275" s="26"/>
      <c r="BG2275" s="26"/>
      <c r="BH2275" s="26"/>
      <c r="BI2275" s="26"/>
      <c r="BJ2275" s="26"/>
      <c r="BK2275" s="26"/>
      <c r="BL2275" s="41"/>
      <c r="BM2275" t="s">
        <v>100</v>
      </c>
    </row>
    <row r="2276" spans="1:65" x14ac:dyDescent="0.2">
      <c r="A2276" s="6"/>
      <c r="B2276" s="40" t="s">
        <v>12</v>
      </c>
      <c r="C2276" s="24" t="s">
        <v>80</v>
      </c>
      <c r="D2276" s="25"/>
      <c r="E2276" s="26"/>
      <c r="F2276" s="26"/>
      <c r="G2276" s="26"/>
      <c r="H2276" s="26"/>
      <c r="I2276" s="26"/>
      <c r="J2276" s="26"/>
      <c r="K2276" s="26"/>
      <c r="L2276" s="26"/>
      <c r="M2276" s="26"/>
      <c r="N2276" s="26"/>
      <c r="O2276" s="26"/>
      <c r="P2276" s="26"/>
      <c r="Q2276" s="26"/>
      <c r="R2276" s="26"/>
      <c r="S2276" s="26"/>
      <c r="T2276" s="26"/>
      <c r="U2276" s="26"/>
      <c r="V2276" s="26"/>
      <c r="W2276" s="26"/>
      <c r="X2276" s="26"/>
      <c r="Y2276" s="26"/>
      <c r="Z2276" s="26"/>
      <c r="AA2276" s="26"/>
      <c r="AB2276" s="26"/>
      <c r="AC2276" s="26"/>
      <c r="AD2276" s="26"/>
      <c r="AE2276" s="26"/>
      <c r="AF2276" s="26"/>
      <c r="AG2276" s="26"/>
      <c r="AH2276" s="26"/>
      <c r="AI2276" s="26"/>
      <c r="AJ2276" s="26"/>
      <c r="AK2276" s="26"/>
      <c r="AL2276" s="26"/>
      <c r="AM2276" s="26"/>
      <c r="AN2276" s="26"/>
      <c r="AO2276" s="26"/>
      <c r="AP2276" s="26"/>
      <c r="AQ2276" s="26"/>
      <c r="AR2276" s="26"/>
      <c r="AS2276" s="26"/>
      <c r="AT2276" s="26"/>
      <c r="AU2276" s="26"/>
      <c r="AV2276" s="26"/>
      <c r="AW2276" s="26"/>
      <c r="AX2276" s="26"/>
      <c r="AY2276" s="26"/>
      <c r="AZ2276" s="26"/>
      <c r="BA2276" s="26"/>
      <c r="BB2276" s="26"/>
      <c r="BC2276" s="26"/>
      <c r="BD2276" s="26"/>
      <c r="BE2276" s="26"/>
      <c r="BF2276" s="26"/>
      <c r="BG2276" s="26"/>
      <c r="BH2276" s="26"/>
      <c r="BI2276" s="26"/>
      <c r="BJ2276" s="26"/>
      <c r="BK2276" s="26"/>
      <c r="BL2276" s="41"/>
      <c r="BM2276" t="s">
        <v>100</v>
      </c>
    </row>
    <row r="2277" spans="1:65" x14ac:dyDescent="0.2">
      <c r="A2277" s="6"/>
      <c r="B2277" s="40" t="s">
        <v>12</v>
      </c>
      <c r="C2277" s="24" t="s">
        <v>78</v>
      </c>
      <c r="D2277" s="25"/>
      <c r="E2277" s="26"/>
      <c r="F2277" s="26"/>
      <c r="G2277" s="26"/>
      <c r="H2277" s="26"/>
      <c r="I2277" s="26"/>
      <c r="J2277" s="26"/>
      <c r="K2277" s="26"/>
      <c r="L2277" s="26"/>
      <c r="M2277" s="26"/>
      <c r="N2277" s="26"/>
      <c r="O2277" s="26"/>
      <c r="P2277" s="26"/>
      <c r="Q2277" s="26"/>
      <c r="R2277" s="26"/>
      <c r="S2277" s="26"/>
      <c r="T2277" s="26"/>
      <c r="U2277" s="26"/>
      <c r="V2277" s="26"/>
      <c r="W2277" s="26"/>
      <c r="X2277" s="26"/>
      <c r="Y2277" s="26"/>
      <c r="Z2277" s="26"/>
      <c r="AA2277" s="26"/>
      <c r="AB2277" s="26"/>
      <c r="AC2277" s="26"/>
      <c r="AD2277" s="26"/>
      <c r="AE2277" s="26"/>
      <c r="AF2277" s="26"/>
      <c r="AG2277" s="26"/>
      <c r="AH2277" s="26"/>
      <c r="AI2277" s="26"/>
      <c r="AJ2277" s="26"/>
      <c r="AK2277" s="26"/>
      <c r="AL2277" s="26"/>
      <c r="AM2277" s="26"/>
      <c r="AN2277" s="26"/>
      <c r="AO2277" s="26"/>
      <c r="AP2277" s="26"/>
      <c r="AQ2277" s="26"/>
      <c r="AR2277" s="26"/>
      <c r="AS2277" s="26"/>
      <c r="AT2277" s="26"/>
      <c r="AU2277" s="26"/>
      <c r="AV2277" s="26"/>
      <c r="AW2277" s="26"/>
      <c r="AX2277" s="26"/>
      <c r="AY2277" s="26"/>
      <c r="AZ2277" s="26"/>
      <c r="BA2277" s="26"/>
      <c r="BB2277" s="26"/>
      <c r="BC2277" s="26"/>
      <c r="BD2277" s="26"/>
      <c r="BE2277" s="26"/>
      <c r="BF2277" s="26"/>
      <c r="BG2277" s="26"/>
      <c r="BH2277" s="26"/>
      <c r="BI2277" s="26"/>
      <c r="BJ2277" s="26"/>
      <c r="BK2277" s="26"/>
      <c r="BL2277" s="41"/>
      <c r="BM2277" t="s">
        <v>100</v>
      </c>
    </row>
    <row r="2278" spans="1:65" x14ac:dyDescent="0.2">
      <c r="A2278" s="6"/>
      <c r="B2278" s="40" t="s">
        <v>12</v>
      </c>
      <c r="C2278" s="31" t="s">
        <v>5</v>
      </c>
      <c r="D2278" s="27">
        <v>197</v>
      </c>
      <c r="E2278" s="28">
        <v>214</v>
      </c>
      <c r="F2278" s="28">
        <v>332</v>
      </c>
      <c r="G2278" s="28">
        <v>376</v>
      </c>
      <c r="H2278" s="28">
        <v>438.5</v>
      </c>
      <c r="I2278" s="28">
        <v>448.5</v>
      </c>
      <c r="J2278" s="28">
        <v>482.5</v>
      </c>
      <c r="K2278" s="28">
        <v>490.5</v>
      </c>
      <c r="L2278" s="28">
        <v>468.5</v>
      </c>
      <c r="M2278" s="28">
        <v>596.5</v>
      </c>
      <c r="N2278" s="28">
        <v>656.5</v>
      </c>
      <c r="O2278" s="28">
        <v>675</v>
      </c>
      <c r="P2278" s="28">
        <v>752</v>
      </c>
      <c r="Q2278" s="28">
        <v>774</v>
      </c>
      <c r="R2278" s="28">
        <v>794</v>
      </c>
      <c r="S2278" s="28">
        <v>794</v>
      </c>
      <c r="T2278" s="28">
        <v>794</v>
      </c>
      <c r="U2278" s="28">
        <v>798</v>
      </c>
      <c r="V2278" s="28">
        <v>797.5</v>
      </c>
      <c r="W2278" s="28">
        <v>897.5</v>
      </c>
      <c r="X2278" s="28">
        <v>943.90909090909088</v>
      </c>
      <c r="Y2278" s="28">
        <v>990.31818181818176</v>
      </c>
      <c r="Z2278" s="28">
        <v>1036.7272727272727</v>
      </c>
      <c r="AA2278" s="28">
        <v>1083.1363636363637</v>
      </c>
      <c r="AB2278" s="28">
        <v>1129.5454545454547</v>
      </c>
      <c r="AC2278" s="28">
        <v>1175.9545454545457</v>
      </c>
      <c r="AD2278" s="28">
        <v>1222.3636363636367</v>
      </c>
      <c r="AE2278" s="28">
        <v>1268.7727272727277</v>
      </c>
      <c r="AF2278" s="28">
        <v>1315.1818181818187</v>
      </c>
      <c r="AG2278" s="28">
        <v>1361.5909090909097</v>
      </c>
      <c r="AH2278" s="28">
        <v>1408.0000000000007</v>
      </c>
      <c r="AI2278" s="28">
        <v>1408.0000000000007</v>
      </c>
      <c r="AJ2278" s="28">
        <v>1408.0000000000007</v>
      </c>
      <c r="AK2278" s="28">
        <v>1408.0000000000007</v>
      </c>
      <c r="AL2278" s="28">
        <v>1408.0000000000007</v>
      </c>
      <c r="AM2278" s="28">
        <v>1408.0000000000007</v>
      </c>
      <c r="AN2278" s="28">
        <v>1408.0000000000007</v>
      </c>
      <c r="AO2278" s="28">
        <v>1408.0000000000007</v>
      </c>
      <c r="AP2278" s="28">
        <v>1408.0000000000007</v>
      </c>
      <c r="AQ2278" s="28">
        <v>1408.0000000000007</v>
      </c>
      <c r="AR2278" s="28">
        <v>1408.0000000000007</v>
      </c>
      <c r="AS2278" s="28">
        <v>1408.0000000000007</v>
      </c>
      <c r="AT2278" s="28">
        <v>1408.0000000000007</v>
      </c>
      <c r="AU2278" s="28">
        <v>1408.0000000000007</v>
      </c>
      <c r="AV2278" s="28">
        <v>1408.0000000000007</v>
      </c>
      <c r="AW2278" s="28">
        <v>1408.0000000000007</v>
      </c>
      <c r="AX2278" s="28">
        <v>1408.0000000000007</v>
      </c>
      <c r="AY2278" s="28">
        <v>1408.0000000000007</v>
      </c>
      <c r="AZ2278" s="28">
        <v>1408.0000000000007</v>
      </c>
      <c r="BA2278" s="28">
        <v>1408.0000000000007</v>
      </c>
      <c r="BB2278" s="28">
        <v>1408.0000000000007</v>
      </c>
      <c r="BC2278" s="28">
        <v>1408.0000000000007</v>
      </c>
      <c r="BD2278" s="28">
        <v>1408.0000000000007</v>
      </c>
      <c r="BE2278" s="28">
        <v>1408.0000000000007</v>
      </c>
      <c r="BF2278" s="28">
        <v>1408.0000000000007</v>
      </c>
      <c r="BG2278" s="28">
        <v>1408.0000000000007</v>
      </c>
      <c r="BH2278" s="28">
        <v>1408.0000000000007</v>
      </c>
      <c r="BI2278" s="28">
        <v>1408.0000000000007</v>
      </c>
      <c r="BJ2278" s="28">
        <v>1408.0000000000007</v>
      </c>
      <c r="BK2278" s="28">
        <v>1408.0000000000007</v>
      </c>
      <c r="BL2278" s="42">
        <v>1408.0000000000007</v>
      </c>
      <c r="BM2278" t="s">
        <v>100</v>
      </c>
    </row>
    <row r="2279" spans="1:65" x14ac:dyDescent="0.2">
      <c r="A2279" s="6"/>
      <c r="B2279" s="40" t="s">
        <v>12</v>
      </c>
      <c r="C2279" s="24" t="s">
        <v>74</v>
      </c>
      <c r="D2279" s="35">
        <v>197</v>
      </c>
      <c r="E2279" s="29">
        <v>214</v>
      </c>
      <c r="F2279" s="29">
        <v>332</v>
      </c>
      <c r="G2279" s="29">
        <v>376</v>
      </c>
      <c r="H2279" s="29">
        <v>438.5</v>
      </c>
      <c r="I2279" s="29">
        <v>448.5</v>
      </c>
      <c r="J2279" s="29">
        <v>482.5</v>
      </c>
      <c r="K2279" s="29">
        <v>490.5</v>
      </c>
      <c r="L2279" s="29">
        <v>468.5</v>
      </c>
      <c r="M2279" s="29">
        <v>596.5</v>
      </c>
      <c r="N2279" s="29">
        <v>656.5</v>
      </c>
      <c r="O2279" s="29">
        <v>675</v>
      </c>
      <c r="P2279" s="29">
        <v>752</v>
      </c>
      <c r="Q2279" s="29">
        <v>774</v>
      </c>
      <c r="R2279" s="29">
        <v>794</v>
      </c>
      <c r="S2279" s="29">
        <v>794</v>
      </c>
      <c r="T2279" s="29">
        <v>794</v>
      </c>
      <c r="U2279" s="29">
        <v>798</v>
      </c>
      <c r="V2279" s="29">
        <v>797.5</v>
      </c>
      <c r="W2279" s="29">
        <v>897.5</v>
      </c>
      <c r="X2279" s="26">
        <v>613</v>
      </c>
      <c r="Y2279" s="26">
        <v>0</v>
      </c>
      <c r="Z2279" s="26">
        <v>0</v>
      </c>
      <c r="AA2279" s="26">
        <v>0</v>
      </c>
      <c r="AB2279" s="26">
        <v>0</v>
      </c>
      <c r="AC2279" s="26">
        <v>815</v>
      </c>
      <c r="AD2279" s="26">
        <v>0</v>
      </c>
      <c r="AE2279" s="26">
        <v>0</v>
      </c>
      <c r="AF2279" s="26">
        <v>0</v>
      </c>
      <c r="AG2279" s="26">
        <v>0</v>
      </c>
      <c r="AH2279" s="26">
        <v>1408</v>
      </c>
      <c r="AI2279" s="26"/>
      <c r="AJ2279" s="26"/>
      <c r="AK2279" s="26"/>
      <c r="AL2279" s="26"/>
      <c r="AM2279" s="26"/>
      <c r="AN2279" s="26"/>
      <c r="AO2279" s="26"/>
      <c r="AP2279" s="26"/>
      <c r="AQ2279" s="26"/>
      <c r="AR2279" s="26"/>
      <c r="AS2279" s="26"/>
      <c r="AT2279" s="26"/>
      <c r="AU2279" s="26"/>
      <c r="AV2279" s="26"/>
      <c r="AW2279" s="26"/>
      <c r="AX2279" s="26"/>
      <c r="AY2279" s="26"/>
      <c r="AZ2279" s="26"/>
      <c r="BA2279" s="26"/>
      <c r="BB2279" s="26"/>
      <c r="BC2279" s="26"/>
      <c r="BD2279" s="26"/>
      <c r="BE2279" s="26"/>
      <c r="BF2279" s="26"/>
      <c r="BG2279" s="26"/>
      <c r="BH2279" s="26"/>
      <c r="BI2279" s="26"/>
      <c r="BJ2279" s="26"/>
      <c r="BK2279" s="26"/>
      <c r="BL2279" s="41"/>
      <c r="BM2279" t="s">
        <v>100</v>
      </c>
    </row>
    <row r="2280" spans="1:65" x14ac:dyDescent="0.2">
      <c r="A2280" s="6"/>
      <c r="B2280" s="40" t="s">
        <v>12</v>
      </c>
      <c r="C2280" s="24" t="s">
        <v>83</v>
      </c>
      <c r="D2280" s="25"/>
      <c r="E2280" s="26"/>
      <c r="F2280" s="26"/>
      <c r="G2280" s="26"/>
      <c r="H2280" s="26"/>
      <c r="I2280" s="26"/>
      <c r="J2280" s="26"/>
      <c r="K2280" s="26"/>
      <c r="L2280" s="26"/>
      <c r="M2280" s="26"/>
      <c r="N2280" s="26"/>
      <c r="O2280" s="26"/>
      <c r="P2280" s="26"/>
      <c r="Q2280" s="26"/>
      <c r="R2280" s="26"/>
      <c r="S2280" s="26"/>
      <c r="T2280" s="26"/>
      <c r="U2280" s="26"/>
      <c r="V2280" s="26"/>
      <c r="W2280" s="30"/>
      <c r="X2280" s="30">
        <v>46.409090909090907</v>
      </c>
      <c r="Y2280" s="30">
        <v>46.409090909090907</v>
      </c>
      <c r="Z2280" s="30">
        <v>46.409090909090907</v>
      </c>
      <c r="AA2280" s="30">
        <v>46.409090909090907</v>
      </c>
      <c r="AB2280" s="30">
        <v>46.409090909090907</v>
      </c>
      <c r="AC2280" s="30">
        <v>46.409090909090907</v>
      </c>
      <c r="AD2280" s="30">
        <v>46.409090909090907</v>
      </c>
      <c r="AE2280" s="30">
        <v>46.409090909090907</v>
      </c>
      <c r="AF2280" s="30">
        <v>46.409090909090907</v>
      </c>
      <c r="AG2280" s="30">
        <v>46.409090909090907</v>
      </c>
      <c r="AH2280" s="30">
        <v>46.409090909090907</v>
      </c>
      <c r="AI2280" s="30"/>
      <c r="AJ2280" s="30"/>
      <c r="AK2280" s="30"/>
      <c r="AL2280" s="30"/>
      <c r="AM2280" s="30"/>
      <c r="AN2280" s="30"/>
      <c r="AO2280" s="30"/>
      <c r="AP2280" s="30"/>
      <c r="AQ2280" s="30"/>
      <c r="AR2280" s="30"/>
      <c r="AS2280" s="30"/>
      <c r="AT2280" s="30"/>
      <c r="AU2280" s="30"/>
      <c r="AV2280" s="30"/>
      <c r="AW2280" s="30"/>
      <c r="AX2280" s="30"/>
      <c r="AY2280" s="30"/>
      <c r="AZ2280" s="30"/>
      <c r="BA2280" s="30"/>
      <c r="BB2280" s="30"/>
      <c r="BC2280" s="30"/>
      <c r="BD2280" s="30"/>
      <c r="BE2280" s="30"/>
      <c r="BF2280" s="30"/>
      <c r="BG2280" s="30"/>
      <c r="BH2280" s="30"/>
      <c r="BI2280" s="30"/>
      <c r="BJ2280" s="30"/>
      <c r="BK2280" s="30"/>
      <c r="BL2280" s="43"/>
      <c r="BM2280" t="s">
        <v>100</v>
      </c>
    </row>
    <row r="2281" spans="1:65" x14ac:dyDescent="0.2">
      <c r="A2281" s="6"/>
      <c r="B2281" s="40" t="s">
        <v>12</v>
      </c>
      <c r="C2281" s="24" t="s">
        <v>75</v>
      </c>
      <c r="D2281" s="25"/>
      <c r="E2281" s="26"/>
      <c r="F2281" s="26"/>
      <c r="G2281" s="26"/>
      <c r="H2281" s="26"/>
      <c r="I2281" s="26"/>
      <c r="J2281" s="26"/>
      <c r="K2281" s="26"/>
      <c r="L2281" s="26"/>
      <c r="M2281" s="26"/>
      <c r="N2281" s="26"/>
      <c r="O2281" s="26"/>
      <c r="P2281" s="26"/>
      <c r="Q2281" s="26"/>
      <c r="R2281" s="26"/>
      <c r="S2281" s="26"/>
      <c r="T2281" s="26"/>
      <c r="U2281" s="26"/>
      <c r="V2281" s="26"/>
      <c r="W2281" s="26"/>
      <c r="X2281" s="26"/>
      <c r="Y2281" s="26"/>
      <c r="Z2281" s="26"/>
      <c r="AA2281" s="26"/>
      <c r="AB2281" s="26"/>
      <c r="AC2281" s="26"/>
      <c r="AD2281" s="26"/>
      <c r="AE2281" s="26"/>
      <c r="AF2281" s="26"/>
      <c r="AG2281" s="26"/>
      <c r="AH2281" s="26"/>
      <c r="AI2281" s="26"/>
      <c r="AJ2281" s="26"/>
      <c r="AK2281" s="26"/>
      <c r="AL2281" s="26"/>
      <c r="AM2281" s="26"/>
      <c r="AN2281" s="26"/>
      <c r="AO2281" s="26"/>
      <c r="AP2281" s="26"/>
      <c r="AQ2281" s="26"/>
      <c r="AR2281" s="26"/>
      <c r="AS2281" s="26"/>
      <c r="AT2281" s="26"/>
      <c r="AU2281" s="26"/>
      <c r="AV2281" s="26"/>
      <c r="AW2281" s="26"/>
      <c r="AX2281" s="26"/>
      <c r="AY2281" s="26"/>
      <c r="AZ2281" s="26"/>
      <c r="BA2281" s="26"/>
      <c r="BB2281" s="26"/>
      <c r="BC2281" s="26"/>
      <c r="BD2281" s="26"/>
      <c r="BE2281" s="26"/>
      <c r="BF2281" s="26"/>
      <c r="BG2281" s="26"/>
      <c r="BH2281" s="26"/>
      <c r="BI2281" s="26"/>
      <c r="BJ2281" s="26"/>
      <c r="BK2281" s="26"/>
      <c r="BL2281" s="41"/>
      <c r="BM2281" t="s">
        <v>100</v>
      </c>
    </row>
    <row r="2282" spans="1:65" x14ac:dyDescent="0.2">
      <c r="A2282" s="6"/>
      <c r="B2282" s="40" t="s">
        <v>12</v>
      </c>
      <c r="C2282" s="24" t="s">
        <v>79</v>
      </c>
      <c r="D2282" s="25"/>
      <c r="E2282" s="26"/>
      <c r="F2282" s="26"/>
      <c r="G2282" s="26"/>
      <c r="H2282" s="26"/>
      <c r="I2282" s="26"/>
      <c r="J2282" s="26"/>
      <c r="K2282" s="26"/>
      <c r="L2282" s="26"/>
      <c r="M2282" s="26"/>
      <c r="N2282" s="26"/>
      <c r="O2282" s="26"/>
      <c r="P2282" s="26"/>
      <c r="Q2282" s="26"/>
      <c r="R2282" s="26"/>
      <c r="S2282" s="26"/>
      <c r="T2282" s="26"/>
      <c r="U2282" s="26"/>
      <c r="V2282" s="26"/>
      <c r="W2282" s="26"/>
      <c r="X2282" s="26"/>
      <c r="Y2282" s="26"/>
      <c r="Z2282" s="26"/>
      <c r="AA2282" s="26"/>
      <c r="AB2282" s="26"/>
      <c r="AC2282" s="26"/>
      <c r="AD2282" s="26"/>
      <c r="AE2282" s="26"/>
      <c r="AF2282" s="26"/>
      <c r="AG2282" s="26"/>
      <c r="AH2282" s="26"/>
      <c r="AI2282" s="26"/>
      <c r="AJ2282" s="26"/>
      <c r="AK2282" s="26"/>
      <c r="AL2282" s="26"/>
      <c r="AM2282" s="26"/>
      <c r="AN2282" s="26"/>
      <c r="AO2282" s="26"/>
      <c r="AP2282" s="26"/>
      <c r="AQ2282" s="26"/>
      <c r="AR2282" s="26"/>
      <c r="AS2282" s="26"/>
      <c r="AT2282" s="26"/>
      <c r="AU2282" s="26"/>
      <c r="AV2282" s="26"/>
      <c r="AW2282" s="26"/>
      <c r="AX2282" s="26"/>
      <c r="AY2282" s="26"/>
      <c r="AZ2282" s="26"/>
      <c r="BA2282" s="26"/>
      <c r="BB2282" s="26"/>
      <c r="BC2282" s="26"/>
      <c r="BD2282" s="26"/>
      <c r="BE2282" s="26"/>
      <c r="BF2282" s="26"/>
      <c r="BG2282" s="26"/>
      <c r="BH2282" s="26"/>
      <c r="BI2282" s="26"/>
      <c r="BJ2282" s="26"/>
      <c r="BK2282" s="26"/>
      <c r="BL2282" s="41"/>
      <c r="BM2282" t="s">
        <v>100</v>
      </c>
    </row>
    <row r="2283" spans="1:65" x14ac:dyDescent="0.2">
      <c r="A2283" s="6"/>
      <c r="B2283" s="40" t="s">
        <v>12</v>
      </c>
      <c r="C2283" s="24" t="s">
        <v>80</v>
      </c>
      <c r="D2283" s="25"/>
      <c r="E2283" s="26"/>
      <c r="F2283" s="26"/>
      <c r="G2283" s="26"/>
      <c r="H2283" s="26"/>
      <c r="I2283" s="26"/>
      <c r="J2283" s="26"/>
      <c r="K2283" s="26"/>
      <c r="L2283" s="26"/>
      <c r="M2283" s="26"/>
      <c r="N2283" s="26"/>
      <c r="O2283" s="26"/>
      <c r="P2283" s="26"/>
      <c r="Q2283" s="26"/>
      <c r="R2283" s="26"/>
      <c r="S2283" s="26"/>
      <c r="T2283" s="26"/>
      <c r="U2283" s="26"/>
      <c r="V2283" s="26"/>
      <c r="W2283" s="26"/>
      <c r="X2283" s="26"/>
      <c r="Y2283" s="26"/>
      <c r="Z2283" s="26"/>
      <c r="AA2283" s="26"/>
      <c r="AB2283" s="26"/>
      <c r="AC2283" s="26"/>
      <c r="AD2283" s="26"/>
      <c r="AE2283" s="26"/>
      <c r="AF2283" s="26"/>
      <c r="AG2283" s="26"/>
      <c r="AH2283" s="26"/>
      <c r="AI2283" s="26"/>
      <c r="AJ2283" s="26"/>
      <c r="AK2283" s="26"/>
      <c r="AL2283" s="26"/>
      <c r="AM2283" s="26"/>
      <c r="AN2283" s="26"/>
      <c r="AO2283" s="26"/>
      <c r="AP2283" s="26"/>
      <c r="AQ2283" s="26"/>
      <c r="AR2283" s="26"/>
      <c r="AS2283" s="26"/>
      <c r="AT2283" s="26"/>
      <c r="AU2283" s="26"/>
      <c r="AV2283" s="26"/>
      <c r="AW2283" s="26"/>
      <c r="AX2283" s="26"/>
      <c r="AY2283" s="26"/>
      <c r="AZ2283" s="26"/>
      <c r="BA2283" s="26"/>
      <c r="BB2283" s="26"/>
      <c r="BC2283" s="26"/>
      <c r="BD2283" s="26"/>
      <c r="BE2283" s="26"/>
      <c r="BF2283" s="26"/>
      <c r="BG2283" s="26"/>
      <c r="BH2283" s="26"/>
      <c r="BI2283" s="26"/>
      <c r="BJ2283" s="26"/>
      <c r="BK2283" s="26"/>
      <c r="BL2283" s="41"/>
      <c r="BM2283" t="s">
        <v>100</v>
      </c>
    </row>
    <row r="2284" spans="1:65" x14ac:dyDescent="0.2">
      <c r="A2284" s="6"/>
      <c r="B2284" s="40" t="s">
        <v>12</v>
      </c>
      <c r="C2284" s="24" t="s">
        <v>78</v>
      </c>
      <c r="D2284" s="25"/>
      <c r="E2284" s="26"/>
      <c r="F2284" s="26"/>
      <c r="G2284" s="26"/>
      <c r="H2284" s="26"/>
      <c r="I2284" s="26"/>
      <c r="J2284" s="26"/>
      <c r="K2284" s="26"/>
      <c r="L2284" s="26"/>
      <c r="M2284" s="26"/>
      <c r="N2284" s="26"/>
      <c r="O2284" s="26"/>
      <c r="P2284" s="26"/>
      <c r="Q2284" s="26"/>
      <c r="R2284" s="26"/>
      <c r="S2284" s="26"/>
      <c r="T2284" s="26"/>
      <c r="U2284" s="26"/>
      <c r="V2284" s="26"/>
      <c r="W2284" s="26"/>
      <c r="X2284" s="26"/>
      <c r="Y2284" s="26"/>
      <c r="Z2284" s="26"/>
      <c r="AA2284" s="26"/>
      <c r="AB2284" s="26"/>
      <c r="AC2284" s="26"/>
      <c r="AD2284" s="26"/>
      <c r="AE2284" s="26"/>
      <c r="AF2284" s="26"/>
      <c r="AG2284" s="26"/>
      <c r="AH2284" s="26"/>
      <c r="AI2284" s="26"/>
      <c r="AJ2284" s="26"/>
      <c r="AK2284" s="26"/>
      <c r="AL2284" s="26"/>
      <c r="AM2284" s="26"/>
      <c r="AN2284" s="26"/>
      <c r="AO2284" s="26"/>
      <c r="AP2284" s="26"/>
      <c r="AQ2284" s="26"/>
      <c r="AR2284" s="26"/>
      <c r="AS2284" s="26"/>
      <c r="AT2284" s="26"/>
      <c r="AU2284" s="26"/>
      <c r="AV2284" s="26"/>
      <c r="AW2284" s="26"/>
      <c r="AX2284" s="26"/>
      <c r="AY2284" s="26"/>
      <c r="AZ2284" s="26"/>
      <c r="BA2284" s="26"/>
      <c r="BB2284" s="26"/>
      <c r="BC2284" s="26"/>
      <c r="BD2284" s="26"/>
      <c r="BE2284" s="26"/>
      <c r="BF2284" s="26"/>
      <c r="BG2284" s="26"/>
      <c r="BH2284" s="26"/>
      <c r="BI2284" s="26"/>
      <c r="BJ2284" s="26"/>
      <c r="BK2284" s="26"/>
      <c r="BL2284" s="41"/>
      <c r="BM2284" t="s">
        <v>100</v>
      </c>
    </row>
    <row r="2285" spans="1:65" x14ac:dyDescent="0.2">
      <c r="A2285" s="6"/>
      <c r="B2285" s="40" t="s">
        <v>12</v>
      </c>
      <c r="C2285" s="31" t="s">
        <v>47</v>
      </c>
      <c r="D2285" s="27">
        <v>50</v>
      </c>
      <c r="E2285" s="28">
        <v>51</v>
      </c>
      <c r="F2285" s="28">
        <v>73</v>
      </c>
      <c r="G2285" s="28">
        <v>125</v>
      </c>
      <c r="H2285" s="28">
        <v>141</v>
      </c>
      <c r="I2285" s="28">
        <v>152</v>
      </c>
      <c r="J2285" s="28">
        <v>160</v>
      </c>
      <c r="K2285" s="28">
        <v>165</v>
      </c>
      <c r="L2285" s="28">
        <v>149</v>
      </c>
      <c r="M2285" s="28">
        <v>177</v>
      </c>
      <c r="N2285" s="28">
        <v>205</v>
      </c>
      <c r="O2285" s="28">
        <v>209</v>
      </c>
      <c r="P2285" s="28">
        <v>218</v>
      </c>
      <c r="Q2285" s="28">
        <v>220</v>
      </c>
      <c r="R2285" s="28">
        <v>223</v>
      </c>
      <c r="S2285" s="28">
        <v>224</v>
      </c>
      <c r="T2285" s="28">
        <v>224</v>
      </c>
      <c r="U2285" s="28">
        <v>225</v>
      </c>
      <c r="V2285" s="28">
        <v>233.6</v>
      </c>
      <c r="W2285" s="28">
        <v>285.60000000000002</v>
      </c>
      <c r="X2285" s="28">
        <v>285.60000000000002</v>
      </c>
      <c r="Y2285" s="28">
        <v>285.60000000000002</v>
      </c>
      <c r="Z2285" s="28">
        <v>285.60000000000002</v>
      </c>
      <c r="AA2285" s="28">
        <v>285.60000000000002</v>
      </c>
      <c r="AB2285" s="28">
        <v>285.60000000000002</v>
      </c>
      <c r="AC2285" s="28">
        <v>285.60000000000002</v>
      </c>
      <c r="AD2285" s="28">
        <v>285.60000000000002</v>
      </c>
      <c r="AE2285" s="28">
        <v>285.60000000000002</v>
      </c>
      <c r="AF2285" s="28">
        <v>285.60000000000002</v>
      </c>
      <c r="AG2285" s="28">
        <v>285.60000000000002</v>
      </c>
      <c r="AH2285" s="28">
        <v>285.60000000000002</v>
      </c>
      <c r="AI2285" s="28">
        <v>285.60000000000002</v>
      </c>
      <c r="AJ2285" s="28">
        <v>285.60000000000002</v>
      </c>
      <c r="AK2285" s="28">
        <v>285.60000000000002</v>
      </c>
      <c r="AL2285" s="28">
        <v>285.60000000000002</v>
      </c>
      <c r="AM2285" s="28">
        <v>285.60000000000002</v>
      </c>
      <c r="AN2285" s="28">
        <v>285.60000000000002</v>
      </c>
      <c r="AO2285" s="28">
        <v>285.60000000000002</v>
      </c>
      <c r="AP2285" s="28">
        <v>285.60000000000002</v>
      </c>
      <c r="AQ2285" s="28">
        <v>285.60000000000002</v>
      </c>
      <c r="AR2285" s="28">
        <v>285.60000000000002</v>
      </c>
      <c r="AS2285" s="28">
        <v>285.60000000000002</v>
      </c>
      <c r="AT2285" s="28">
        <v>285.60000000000002</v>
      </c>
      <c r="AU2285" s="28">
        <v>285.60000000000002</v>
      </c>
      <c r="AV2285" s="28">
        <v>285.60000000000002</v>
      </c>
      <c r="AW2285" s="28">
        <v>285.60000000000002</v>
      </c>
      <c r="AX2285" s="28">
        <v>285.60000000000002</v>
      </c>
      <c r="AY2285" s="28">
        <v>285.60000000000002</v>
      </c>
      <c r="AZ2285" s="28">
        <v>285.60000000000002</v>
      </c>
      <c r="BA2285" s="28">
        <v>285.60000000000002</v>
      </c>
      <c r="BB2285" s="28">
        <v>285.60000000000002</v>
      </c>
      <c r="BC2285" s="28">
        <v>285.60000000000002</v>
      </c>
      <c r="BD2285" s="28">
        <v>285.60000000000002</v>
      </c>
      <c r="BE2285" s="28">
        <v>285.60000000000002</v>
      </c>
      <c r="BF2285" s="28">
        <v>285.60000000000002</v>
      </c>
      <c r="BG2285" s="28">
        <v>285.60000000000002</v>
      </c>
      <c r="BH2285" s="28">
        <v>285.60000000000002</v>
      </c>
      <c r="BI2285" s="28">
        <v>285.60000000000002</v>
      </c>
      <c r="BJ2285" s="28">
        <v>285.60000000000002</v>
      </c>
      <c r="BK2285" s="28">
        <v>285.60000000000002</v>
      </c>
      <c r="BL2285" s="42">
        <v>285.60000000000002</v>
      </c>
      <c r="BM2285" t="s">
        <v>100</v>
      </c>
    </row>
    <row r="2286" spans="1:65" x14ac:dyDescent="0.2">
      <c r="A2286" s="6"/>
      <c r="B2286" s="40" t="s">
        <v>12</v>
      </c>
      <c r="C2286" s="24" t="s">
        <v>74</v>
      </c>
      <c r="D2286" s="35">
        <v>50</v>
      </c>
      <c r="E2286" s="29">
        <v>51</v>
      </c>
      <c r="F2286" s="29">
        <v>73</v>
      </c>
      <c r="G2286" s="29">
        <v>125</v>
      </c>
      <c r="H2286" s="29">
        <v>141</v>
      </c>
      <c r="I2286" s="29">
        <v>152</v>
      </c>
      <c r="J2286" s="29">
        <v>160</v>
      </c>
      <c r="K2286" s="29">
        <v>165</v>
      </c>
      <c r="L2286" s="29">
        <v>149</v>
      </c>
      <c r="M2286" s="29">
        <v>177</v>
      </c>
      <c r="N2286" s="29">
        <v>205</v>
      </c>
      <c r="O2286" s="29">
        <v>209</v>
      </c>
      <c r="P2286" s="29">
        <v>218</v>
      </c>
      <c r="Q2286" s="29">
        <v>220</v>
      </c>
      <c r="R2286" s="29">
        <v>223</v>
      </c>
      <c r="S2286" s="29">
        <v>224</v>
      </c>
      <c r="T2286" s="29">
        <v>224</v>
      </c>
      <c r="U2286" s="29">
        <v>225</v>
      </c>
      <c r="V2286" s="29">
        <v>233.6</v>
      </c>
      <c r="W2286" s="29">
        <v>285.60000000000002</v>
      </c>
      <c r="X2286" s="26">
        <v>211</v>
      </c>
      <c r="Y2286" s="26">
        <v>0</v>
      </c>
      <c r="Z2286" s="26">
        <v>0</v>
      </c>
      <c r="AA2286" s="26">
        <v>0</v>
      </c>
      <c r="AB2286" s="26">
        <v>0</v>
      </c>
      <c r="AC2286" s="26">
        <v>241</v>
      </c>
      <c r="AD2286" s="26">
        <v>0</v>
      </c>
      <c r="AE2286" s="26">
        <v>0</v>
      </c>
      <c r="AF2286" s="26">
        <v>0</v>
      </c>
      <c r="AG2286" s="26">
        <v>0</v>
      </c>
      <c r="AH2286" s="26">
        <v>241</v>
      </c>
      <c r="AI2286" s="26"/>
      <c r="AJ2286" s="26"/>
      <c r="AK2286" s="26"/>
      <c r="AL2286" s="26"/>
      <c r="AM2286" s="26"/>
      <c r="AN2286" s="26"/>
      <c r="AO2286" s="26"/>
      <c r="AP2286" s="26"/>
      <c r="AQ2286" s="26"/>
      <c r="AR2286" s="26"/>
      <c r="AS2286" s="26"/>
      <c r="AT2286" s="26"/>
      <c r="AU2286" s="26"/>
      <c r="AV2286" s="26"/>
      <c r="AW2286" s="26"/>
      <c r="AX2286" s="26"/>
      <c r="AY2286" s="26"/>
      <c r="AZ2286" s="26"/>
      <c r="BA2286" s="26"/>
      <c r="BB2286" s="26"/>
      <c r="BC2286" s="26"/>
      <c r="BD2286" s="26"/>
      <c r="BE2286" s="26"/>
      <c r="BF2286" s="26"/>
      <c r="BG2286" s="26"/>
      <c r="BH2286" s="26"/>
      <c r="BI2286" s="26"/>
      <c r="BJ2286" s="26"/>
      <c r="BK2286" s="26"/>
      <c r="BL2286" s="41"/>
      <c r="BM2286" t="s">
        <v>100</v>
      </c>
    </row>
    <row r="2287" spans="1:65" x14ac:dyDescent="0.2">
      <c r="A2287" s="6"/>
      <c r="B2287" s="40" t="s">
        <v>12</v>
      </c>
      <c r="C2287" s="24" t="s">
        <v>83</v>
      </c>
      <c r="D2287" s="25"/>
      <c r="E2287" s="26"/>
      <c r="F2287" s="26"/>
      <c r="G2287" s="26"/>
      <c r="H2287" s="26"/>
      <c r="I2287" s="26"/>
      <c r="J2287" s="26"/>
      <c r="K2287" s="26"/>
      <c r="L2287" s="26"/>
      <c r="M2287" s="26"/>
      <c r="N2287" s="26"/>
      <c r="O2287" s="26"/>
      <c r="P2287" s="26"/>
      <c r="Q2287" s="26"/>
      <c r="R2287" s="26"/>
      <c r="S2287" s="26"/>
      <c r="T2287" s="26"/>
      <c r="U2287" s="26"/>
      <c r="V2287" s="26"/>
      <c r="W2287" s="30"/>
      <c r="X2287" s="30"/>
      <c r="Y2287" s="30"/>
      <c r="Z2287" s="30"/>
      <c r="AA2287" s="30"/>
      <c r="AB2287" s="30"/>
      <c r="AC2287" s="30"/>
      <c r="AD2287" s="30"/>
      <c r="AE2287" s="30"/>
      <c r="AF2287" s="30"/>
      <c r="AG2287" s="30"/>
      <c r="AH2287" s="30"/>
      <c r="AI2287" s="30"/>
      <c r="AJ2287" s="30"/>
      <c r="AK2287" s="30"/>
      <c r="AL2287" s="30"/>
      <c r="AM2287" s="30"/>
      <c r="AN2287" s="30"/>
      <c r="AO2287" s="30"/>
      <c r="AP2287" s="30"/>
      <c r="AQ2287" s="30"/>
      <c r="AR2287" s="30"/>
      <c r="AS2287" s="30"/>
      <c r="AT2287" s="30"/>
      <c r="AU2287" s="30"/>
      <c r="AV2287" s="30"/>
      <c r="AW2287" s="30"/>
      <c r="AX2287" s="30"/>
      <c r="AY2287" s="30"/>
      <c r="AZ2287" s="30"/>
      <c r="BA2287" s="30"/>
      <c r="BB2287" s="30"/>
      <c r="BC2287" s="30"/>
      <c r="BD2287" s="30"/>
      <c r="BE2287" s="30"/>
      <c r="BF2287" s="30"/>
      <c r="BG2287" s="30"/>
      <c r="BH2287" s="30"/>
      <c r="BI2287" s="30"/>
      <c r="BJ2287" s="30"/>
      <c r="BK2287" s="30"/>
      <c r="BL2287" s="43"/>
      <c r="BM2287" t="s">
        <v>100</v>
      </c>
    </row>
    <row r="2288" spans="1:65" x14ac:dyDescent="0.2">
      <c r="A2288" s="6"/>
      <c r="B2288" s="40" t="s">
        <v>12</v>
      </c>
      <c r="C2288" s="24" t="s">
        <v>75</v>
      </c>
      <c r="D2288" s="25"/>
      <c r="E2288" s="26"/>
      <c r="F2288" s="26"/>
      <c r="G2288" s="26"/>
      <c r="H2288" s="26"/>
      <c r="I2288" s="26"/>
      <c r="J2288" s="26"/>
      <c r="K2288" s="26"/>
      <c r="L2288" s="26"/>
      <c r="M2288" s="26"/>
      <c r="N2288" s="26"/>
      <c r="O2288" s="26"/>
      <c r="P2288" s="26"/>
      <c r="Q2288" s="26"/>
      <c r="R2288" s="26"/>
      <c r="S2288" s="26"/>
      <c r="T2288" s="26"/>
      <c r="U2288" s="26"/>
      <c r="V2288" s="26"/>
      <c r="W2288" s="26"/>
      <c r="X2288" s="26"/>
      <c r="Y2288" s="26"/>
      <c r="Z2288" s="26"/>
      <c r="AA2288" s="26"/>
      <c r="AB2288" s="26"/>
      <c r="AC2288" s="26"/>
      <c r="AD2288" s="26"/>
      <c r="AE2288" s="26"/>
      <c r="AF2288" s="26"/>
      <c r="AG2288" s="26"/>
      <c r="AH2288" s="26"/>
      <c r="AI2288" s="26"/>
      <c r="AJ2288" s="26"/>
      <c r="AK2288" s="26"/>
      <c r="AL2288" s="26"/>
      <c r="AM2288" s="26"/>
      <c r="AN2288" s="26"/>
      <c r="AO2288" s="26"/>
      <c r="AP2288" s="26"/>
      <c r="AQ2288" s="26"/>
      <c r="AR2288" s="26"/>
      <c r="AS2288" s="26"/>
      <c r="AT2288" s="26"/>
      <c r="AU2288" s="26"/>
      <c r="AV2288" s="26"/>
      <c r="AW2288" s="26"/>
      <c r="AX2288" s="26"/>
      <c r="AY2288" s="26"/>
      <c r="AZ2288" s="26"/>
      <c r="BA2288" s="26"/>
      <c r="BB2288" s="26"/>
      <c r="BC2288" s="26"/>
      <c r="BD2288" s="26"/>
      <c r="BE2288" s="26"/>
      <c r="BF2288" s="26"/>
      <c r="BG2288" s="26"/>
      <c r="BH2288" s="26"/>
      <c r="BI2288" s="26"/>
      <c r="BJ2288" s="26"/>
      <c r="BK2288" s="26"/>
      <c r="BL2288" s="41"/>
      <c r="BM2288" t="s">
        <v>100</v>
      </c>
    </row>
    <row r="2289" spans="1:65" x14ac:dyDescent="0.2">
      <c r="A2289" s="6"/>
      <c r="B2289" s="40" t="s">
        <v>12</v>
      </c>
      <c r="C2289" s="24" t="s">
        <v>79</v>
      </c>
      <c r="D2289" s="25"/>
      <c r="E2289" s="26"/>
      <c r="F2289" s="26"/>
      <c r="G2289" s="26"/>
      <c r="H2289" s="26"/>
      <c r="I2289" s="26"/>
      <c r="J2289" s="26"/>
      <c r="K2289" s="26"/>
      <c r="L2289" s="26"/>
      <c r="M2289" s="26"/>
      <c r="N2289" s="26"/>
      <c r="O2289" s="26"/>
      <c r="P2289" s="26"/>
      <c r="Q2289" s="26"/>
      <c r="R2289" s="26"/>
      <c r="S2289" s="26"/>
      <c r="T2289" s="26"/>
      <c r="U2289" s="26"/>
      <c r="V2289" s="26"/>
      <c r="W2289" s="26"/>
      <c r="X2289" s="26"/>
      <c r="Y2289" s="26"/>
      <c r="Z2289" s="26"/>
      <c r="AA2289" s="26"/>
      <c r="AB2289" s="26"/>
      <c r="AC2289" s="26"/>
      <c r="AD2289" s="26"/>
      <c r="AE2289" s="26"/>
      <c r="AF2289" s="26"/>
      <c r="AG2289" s="26"/>
      <c r="AH2289" s="26"/>
      <c r="AI2289" s="26"/>
      <c r="AJ2289" s="26"/>
      <c r="AK2289" s="26"/>
      <c r="AL2289" s="26"/>
      <c r="AM2289" s="26"/>
      <c r="AN2289" s="26"/>
      <c r="AO2289" s="26"/>
      <c r="AP2289" s="26"/>
      <c r="AQ2289" s="26"/>
      <c r="AR2289" s="26"/>
      <c r="AS2289" s="26"/>
      <c r="AT2289" s="26"/>
      <c r="AU2289" s="26"/>
      <c r="AV2289" s="26"/>
      <c r="AW2289" s="26"/>
      <c r="AX2289" s="26"/>
      <c r="AY2289" s="26"/>
      <c r="AZ2289" s="26"/>
      <c r="BA2289" s="26"/>
      <c r="BB2289" s="26"/>
      <c r="BC2289" s="26"/>
      <c r="BD2289" s="26"/>
      <c r="BE2289" s="26"/>
      <c r="BF2289" s="26"/>
      <c r="BG2289" s="26"/>
      <c r="BH2289" s="26"/>
      <c r="BI2289" s="26"/>
      <c r="BJ2289" s="26"/>
      <c r="BK2289" s="26"/>
      <c r="BL2289" s="41"/>
      <c r="BM2289" t="s">
        <v>100</v>
      </c>
    </row>
    <row r="2290" spans="1:65" x14ac:dyDescent="0.2">
      <c r="A2290" s="6"/>
      <c r="B2290" s="40" t="s">
        <v>12</v>
      </c>
      <c r="C2290" s="24" t="s">
        <v>80</v>
      </c>
      <c r="D2290" s="25"/>
      <c r="E2290" s="26"/>
      <c r="F2290" s="26"/>
      <c r="G2290" s="26"/>
      <c r="H2290" s="26"/>
      <c r="I2290" s="26"/>
      <c r="J2290" s="26"/>
      <c r="K2290" s="26"/>
      <c r="L2290" s="26"/>
      <c r="M2290" s="26"/>
      <c r="N2290" s="26"/>
      <c r="O2290" s="26"/>
      <c r="P2290" s="26"/>
      <c r="Q2290" s="26"/>
      <c r="R2290" s="26"/>
      <c r="S2290" s="26"/>
      <c r="T2290" s="26"/>
      <c r="U2290" s="26"/>
      <c r="V2290" s="26"/>
      <c r="W2290" s="26"/>
      <c r="X2290" s="26"/>
      <c r="Y2290" s="26"/>
      <c r="Z2290" s="26"/>
      <c r="AA2290" s="26"/>
      <c r="AB2290" s="26"/>
      <c r="AC2290" s="26"/>
      <c r="AD2290" s="26"/>
      <c r="AE2290" s="26"/>
      <c r="AF2290" s="26"/>
      <c r="AG2290" s="26"/>
      <c r="AH2290" s="26"/>
      <c r="AI2290" s="26"/>
      <c r="AJ2290" s="26"/>
      <c r="AK2290" s="26"/>
      <c r="AL2290" s="26"/>
      <c r="AM2290" s="26"/>
      <c r="AN2290" s="26"/>
      <c r="AO2290" s="26"/>
      <c r="AP2290" s="26"/>
      <c r="AQ2290" s="26"/>
      <c r="AR2290" s="26"/>
      <c r="AS2290" s="26"/>
      <c r="AT2290" s="26"/>
      <c r="AU2290" s="26"/>
      <c r="AV2290" s="26"/>
      <c r="AW2290" s="26"/>
      <c r="AX2290" s="26"/>
      <c r="AY2290" s="26"/>
      <c r="AZ2290" s="26"/>
      <c r="BA2290" s="26"/>
      <c r="BB2290" s="26"/>
      <c r="BC2290" s="26"/>
      <c r="BD2290" s="26"/>
      <c r="BE2290" s="26"/>
      <c r="BF2290" s="26"/>
      <c r="BG2290" s="26"/>
      <c r="BH2290" s="26"/>
      <c r="BI2290" s="26"/>
      <c r="BJ2290" s="26"/>
      <c r="BK2290" s="26"/>
      <c r="BL2290" s="41"/>
      <c r="BM2290" t="s">
        <v>100</v>
      </c>
    </row>
    <row r="2291" spans="1:65" x14ac:dyDescent="0.2">
      <c r="A2291" s="6"/>
      <c r="B2291" s="40" t="s">
        <v>12</v>
      </c>
      <c r="C2291" s="24" t="s">
        <v>78</v>
      </c>
      <c r="D2291" s="25"/>
      <c r="E2291" s="26"/>
      <c r="F2291" s="26"/>
      <c r="G2291" s="26"/>
      <c r="H2291" s="26"/>
      <c r="I2291" s="26"/>
      <c r="J2291" s="26"/>
      <c r="K2291" s="26"/>
      <c r="L2291" s="26"/>
      <c r="M2291" s="26"/>
      <c r="N2291" s="26"/>
      <c r="O2291" s="26"/>
      <c r="P2291" s="26"/>
      <c r="Q2291" s="26"/>
      <c r="R2291" s="26"/>
      <c r="S2291" s="26"/>
      <c r="T2291" s="26"/>
      <c r="U2291" s="26"/>
      <c r="V2291" s="26"/>
      <c r="W2291" s="26"/>
      <c r="X2291" s="26"/>
      <c r="Y2291" s="26"/>
      <c r="Z2291" s="26"/>
      <c r="AA2291" s="26"/>
      <c r="AB2291" s="26"/>
      <c r="AC2291" s="26"/>
      <c r="AD2291" s="26"/>
      <c r="AE2291" s="26"/>
      <c r="AF2291" s="26"/>
      <c r="AG2291" s="26"/>
      <c r="AH2291" s="26"/>
      <c r="AI2291" s="26"/>
      <c r="AJ2291" s="26"/>
      <c r="AK2291" s="26"/>
      <c r="AL2291" s="26"/>
      <c r="AM2291" s="26"/>
      <c r="AN2291" s="26"/>
      <c r="AO2291" s="26"/>
      <c r="AP2291" s="26"/>
      <c r="AQ2291" s="26"/>
      <c r="AR2291" s="26"/>
      <c r="AS2291" s="26"/>
      <c r="AT2291" s="26"/>
      <c r="AU2291" s="26"/>
      <c r="AV2291" s="26"/>
      <c r="AW2291" s="26"/>
      <c r="AX2291" s="26"/>
      <c r="AY2291" s="26"/>
      <c r="AZ2291" s="26"/>
      <c r="BA2291" s="26"/>
      <c r="BB2291" s="26"/>
      <c r="BC2291" s="26"/>
      <c r="BD2291" s="26"/>
      <c r="BE2291" s="26"/>
      <c r="BF2291" s="26"/>
      <c r="BG2291" s="26"/>
      <c r="BH2291" s="26"/>
      <c r="BI2291" s="26"/>
      <c r="BJ2291" s="26"/>
      <c r="BK2291" s="26"/>
      <c r="BL2291" s="41"/>
      <c r="BM2291" t="s">
        <v>100</v>
      </c>
    </row>
    <row r="2292" spans="1:65" x14ac:dyDescent="0.2">
      <c r="A2292" s="6"/>
      <c r="B2292" s="40" t="s">
        <v>12</v>
      </c>
      <c r="C2292" s="31" t="s">
        <v>93</v>
      </c>
      <c r="D2292" s="27">
        <v>0</v>
      </c>
      <c r="E2292" s="28">
        <v>0</v>
      </c>
      <c r="F2292" s="28">
        <v>0</v>
      </c>
      <c r="G2292" s="28">
        <v>0</v>
      </c>
      <c r="H2292" s="28">
        <v>0</v>
      </c>
      <c r="I2292" s="28">
        <v>0</v>
      </c>
      <c r="J2292" s="28">
        <v>0</v>
      </c>
      <c r="K2292" s="28">
        <v>0</v>
      </c>
      <c r="L2292" s="28">
        <v>0</v>
      </c>
      <c r="M2292" s="28">
        <v>0</v>
      </c>
      <c r="N2292" s="28">
        <v>0</v>
      </c>
      <c r="O2292" s="28">
        <v>0</v>
      </c>
      <c r="P2292" s="28">
        <v>0</v>
      </c>
      <c r="Q2292" s="28">
        <v>0</v>
      </c>
      <c r="R2292" s="28">
        <v>0</v>
      </c>
      <c r="S2292" s="28">
        <v>0</v>
      </c>
      <c r="T2292" s="28">
        <v>0</v>
      </c>
      <c r="U2292" s="28">
        <v>0</v>
      </c>
      <c r="V2292" s="28">
        <v>6.4</v>
      </c>
      <c r="W2292" s="28">
        <v>6.4</v>
      </c>
      <c r="X2292" s="28">
        <v>6.4</v>
      </c>
      <c r="Y2292" s="28">
        <v>6.4</v>
      </c>
      <c r="Z2292" s="28">
        <v>6.4</v>
      </c>
      <c r="AA2292" s="28">
        <v>6.4</v>
      </c>
      <c r="AB2292" s="28">
        <v>6.4</v>
      </c>
      <c r="AC2292" s="28">
        <v>6.4</v>
      </c>
      <c r="AD2292" s="28">
        <v>6.4</v>
      </c>
      <c r="AE2292" s="28">
        <v>6.4</v>
      </c>
      <c r="AF2292" s="28">
        <v>6.4</v>
      </c>
      <c r="AG2292" s="28">
        <v>6.4</v>
      </c>
      <c r="AH2292" s="28">
        <v>6.4</v>
      </c>
      <c r="AI2292" s="28">
        <v>6.4</v>
      </c>
      <c r="AJ2292" s="28">
        <v>6.4</v>
      </c>
      <c r="AK2292" s="28">
        <v>6.4</v>
      </c>
      <c r="AL2292" s="28">
        <v>6.4</v>
      </c>
      <c r="AM2292" s="28">
        <v>6.4</v>
      </c>
      <c r="AN2292" s="28">
        <v>6.4</v>
      </c>
      <c r="AO2292" s="28">
        <v>6.4</v>
      </c>
      <c r="AP2292" s="28">
        <v>6.4</v>
      </c>
      <c r="AQ2292" s="28">
        <v>6.4</v>
      </c>
      <c r="AR2292" s="28">
        <v>6.4</v>
      </c>
      <c r="AS2292" s="28">
        <v>6.4</v>
      </c>
      <c r="AT2292" s="28">
        <v>6.4</v>
      </c>
      <c r="AU2292" s="28">
        <v>6.4</v>
      </c>
      <c r="AV2292" s="28">
        <v>6.4</v>
      </c>
      <c r="AW2292" s="28">
        <v>6.4</v>
      </c>
      <c r="AX2292" s="28">
        <v>6.4</v>
      </c>
      <c r="AY2292" s="28">
        <v>6.4</v>
      </c>
      <c r="AZ2292" s="28">
        <v>6.4</v>
      </c>
      <c r="BA2292" s="28">
        <v>6.4</v>
      </c>
      <c r="BB2292" s="28">
        <v>6.4</v>
      </c>
      <c r="BC2292" s="28">
        <v>6.4</v>
      </c>
      <c r="BD2292" s="28">
        <v>6.4</v>
      </c>
      <c r="BE2292" s="28">
        <v>6.4</v>
      </c>
      <c r="BF2292" s="28">
        <v>6.4</v>
      </c>
      <c r="BG2292" s="28">
        <v>6.4</v>
      </c>
      <c r="BH2292" s="28">
        <v>6.4</v>
      </c>
      <c r="BI2292" s="28">
        <v>6.4</v>
      </c>
      <c r="BJ2292" s="28">
        <v>6.4</v>
      </c>
      <c r="BK2292" s="28">
        <v>6.4</v>
      </c>
      <c r="BL2292" s="42">
        <v>6.4</v>
      </c>
      <c r="BM2292" t="s">
        <v>100</v>
      </c>
    </row>
    <row r="2293" spans="1:65" x14ac:dyDescent="0.2">
      <c r="A2293" s="6"/>
      <c r="B2293" s="40" t="s">
        <v>12</v>
      </c>
      <c r="C2293" s="24" t="s">
        <v>74</v>
      </c>
      <c r="D2293" s="35">
        <v>0</v>
      </c>
      <c r="E2293" s="29">
        <v>0</v>
      </c>
      <c r="F2293" s="29">
        <v>0</v>
      </c>
      <c r="G2293" s="29">
        <v>0</v>
      </c>
      <c r="H2293" s="29">
        <v>0</v>
      </c>
      <c r="I2293" s="29">
        <v>0</v>
      </c>
      <c r="J2293" s="29">
        <v>0</v>
      </c>
      <c r="K2293" s="29">
        <v>0</v>
      </c>
      <c r="L2293" s="29">
        <v>0</v>
      </c>
      <c r="M2293" s="29">
        <v>0</v>
      </c>
      <c r="N2293" s="29">
        <v>0</v>
      </c>
      <c r="O2293" s="29">
        <v>0</v>
      </c>
      <c r="P2293" s="29">
        <v>0</v>
      </c>
      <c r="Q2293" s="29">
        <v>0</v>
      </c>
      <c r="R2293" s="29">
        <v>0</v>
      </c>
      <c r="S2293" s="29">
        <v>0</v>
      </c>
      <c r="T2293" s="29">
        <v>0</v>
      </c>
      <c r="U2293" s="29">
        <v>0</v>
      </c>
      <c r="V2293" s="29">
        <v>6.4</v>
      </c>
      <c r="W2293" s="29">
        <v>6.4</v>
      </c>
      <c r="X2293" s="26">
        <v>0</v>
      </c>
      <c r="Y2293" s="26">
        <v>0</v>
      </c>
      <c r="Z2293" s="26">
        <v>0</v>
      </c>
      <c r="AA2293" s="26">
        <v>0</v>
      </c>
      <c r="AB2293" s="26">
        <v>0</v>
      </c>
      <c r="AC2293" s="26">
        <v>0</v>
      </c>
      <c r="AD2293" s="26">
        <v>0</v>
      </c>
      <c r="AE2293" s="26">
        <v>0</v>
      </c>
      <c r="AF2293" s="26">
        <v>0</v>
      </c>
      <c r="AG2293" s="26">
        <v>0</v>
      </c>
      <c r="AH2293" s="26">
        <v>0</v>
      </c>
      <c r="AI2293" s="26"/>
      <c r="AJ2293" s="26"/>
      <c r="AK2293" s="26"/>
      <c r="AL2293" s="26"/>
      <c r="AM2293" s="26"/>
      <c r="AN2293" s="26"/>
      <c r="AO2293" s="26"/>
      <c r="AP2293" s="26"/>
      <c r="AQ2293" s="26"/>
      <c r="AR2293" s="26"/>
      <c r="AS2293" s="26"/>
      <c r="AT2293" s="26"/>
      <c r="AU2293" s="26"/>
      <c r="AV2293" s="26"/>
      <c r="AW2293" s="26"/>
      <c r="AX2293" s="26"/>
      <c r="AY2293" s="26"/>
      <c r="AZ2293" s="26"/>
      <c r="BA2293" s="26"/>
      <c r="BB2293" s="26"/>
      <c r="BC2293" s="26"/>
      <c r="BD2293" s="26"/>
      <c r="BE2293" s="26"/>
      <c r="BF2293" s="26"/>
      <c r="BG2293" s="26"/>
      <c r="BH2293" s="26"/>
      <c r="BI2293" s="26"/>
      <c r="BJ2293" s="26"/>
      <c r="BK2293" s="26"/>
      <c r="BL2293" s="41"/>
      <c r="BM2293" t="s">
        <v>100</v>
      </c>
    </row>
    <row r="2294" spans="1:65" x14ac:dyDescent="0.2">
      <c r="A2294" s="6"/>
      <c r="B2294" s="40" t="s">
        <v>12</v>
      </c>
      <c r="C2294" s="24" t="s">
        <v>83</v>
      </c>
      <c r="D2294" s="25"/>
      <c r="E2294" s="26"/>
      <c r="F2294" s="26"/>
      <c r="G2294" s="26"/>
      <c r="H2294" s="26"/>
      <c r="I2294" s="26"/>
      <c r="J2294" s="26"/>
      <c r="K2294" s="26"/>
      <c r="L2294" s="26"/>
      <c r="M2294" s="26"/>
      <c r="N2294" s="26"/>
      <c r="O2294" s="26"/>
      <c r="P2294" s="26"/>
      <c r="Q2294" s="26"/>
      <c r="R2294" s="26"/>
      <c r="S2294" s="26"/>
      <c r="T2294" s="26"/>
      <c r="U2294" s="26"/>
      <c r="V2294" s="26"/>
      <c r="W2294" s="30"/>
      <c r="X2294" s="30"/>
      <c r="Y2294" s="30"/>
      <c r="Z2294" s="30"/>
      <c r="AA2294" s="30"/>
      <c r="AB2294" s="30"/>
      <c r="AC2294" s="30"/>
      <c r="AD2294" s="30"/>
      <c r="AE2294" s="30"/>
      <c r="AF2294" s="30"/>
      <c r="AG2294" s="30"/>
      <c r="AH2294" s="30"/>
      <c r="AI2294" s="30"/>
      <c r="AJ2294" s="30"/>
      <c r="AK2294" s="30"/>
      <c r="AL2294" s="30"/>
      <c r="AM2294" s="30"/>
      <c r="AN2294" s="30"/>
      <c r="AO2294" s="30"/>
      <c r="AP2294" s="30"/>
      <c r="AQ2294" s="30"/>
      <c r="AR2294" s="30"/>
      <c r="AS2294" s="30"/>
      <c r="AT2294" s="30"/>
      <c r="AU2294" s="30"/>
      <c r="AV2294" s="30"/>
      <c r="AW2294" s="30"/>
      <c r="AX2294" s="30"/>
      <c r="AY2294" s="30"/>
      <c r="AZ2294" s="30"/>
      <c r="BA2294" s="30"/>
      <c r="BB2294" s="30"/>
      <c r="BC2294" s="30"/>
      <c r="BD2294" s="30"/>
      <c r="BE2294" s="30"/>
      <c r="BF2294" s="30"/>
      <c r="BG2294" s="30"/>
      <c r="BH2294" s="30"/>
      <c r="BI2294" s="30"/>
      <c r="BJ2294" s="30"/>
      <c r="BK2294" s="30"/>
      <c r="BL2294" s="43"/>
      <c r="BM2294" t="s">
        <v>100</v>
      </c>
    </row>
    <row r="2295" spans="1:65" x14ac:dyDescent="0.2">
      <c r="A2295" s="6"/>
      <c r="B2295" s="40" t="s">
        <v>12</v>
      </c>
      <c r="C2295" s="24" t="s">
        <v>75</v>
      </c>
      <c r="D2295" s="25"/>
      <c r="E2295" s="26"/>
      <c r="F2295" s="26"/>
      <c r="G2295" s="26"/>
      <c r="H2295" s="26"/>
      <c r="I2295" s="26"/>
      <c r="J2295" s="26"/>
      <c r="K2295" s="26"/>
      <c r="L2295" s="26"/>
      <c r="M2295" s="26"/>
      <c r="N2295" s="26"/>
      <c r="O2295" s="26"/>
      <c r="P2295" s="26"/>
      <c r="Q2295" s="26"/>
      <c r="R2295" s="26"/>
      <c r="S2295" s="26"/>
      <c r="T2295" s="26"/>
      <c r="U2295" s="26"/>
      <c r="V2295" s="26"/>
      <c r="W2295" s="26"/>
      <c r="X2295" s="26"/>
      <c r="Y2295" s="26"/>
      <c r="Z2295" s="26"/>
      <c r="AA2295" s="26"/>
      <c r="AB2295" s="26"/>
      <c r="AC2295" s="26"/>
      <c r="AD2295" s="26"/>
      <c r="AE2295" s="26"/>
      <c r="AF2295" s="26"/>
      <c r="AG2295" s="26"/>
      <c r="AH2295" s="26"/>
      <c r="AI2295" s="26"/>
      <c r="AJ2295" s="26"/>
      <c r="AK2295" s="26"/>
      <c r="AL2295" s="26"/>
      <c r="AM2295" s="26"/>
      <c r="AN2295" s="26"/>
      <c r="AO2295" s="26"/>
      <c r="AP2295" s="26"/>
      <c r="AQ2295" s="26"/>
      <c r="AR2295" s="26"/>
      <c r="AS2295" s="26"/>
      <c r="AT2295" s="26"/>
      <c r="AU2295" s="26"/>
      <c r="AV2295" s="26"/>
      <c r="AW2295" s="26"/>
      <c r="AX2295" s="26"/>
      <c r="AY2295" s="26"/>
      <c r="AZ2295" s="26"/>
      <c r="BA2295" s="26"/>
      <c r="BB2295" s="26"/>
      <c r="BC2295" s="26"/>
      <c r="BD2295" s="26"/>
      <c r="BE2295" s="26"/>
      <c r="BF2295" s="26"/>
      <c r="BG2295" s="26"/>
      <c r="BH2295" s="26"/>
      <c r="BI2295" s="26"/>
      <c r="BJ2295" s="26"/>
      <c r="BK2295" s="26"/>
      <c r="BL2295" s="41"/>
      <c r="BM2295" t="s">
        <v>100</v>
      </c>
    </row>
    <row r="2296" spans="1:65" x14ac:dyDescent="0.2">
      <c r="A2296" s="6"/>
      <c r="B2296" s="40" t="s">
        <v>12</v>
      </c>
      <c r="C2296" s="24" t="s">
        <v>79</v>
      </c>
      <c r="D2296" s="25"/>
      <c r="E2296" s="26"/>
      <c r="F2296" s="26"/>
      <c r="G2296" s="26"/>
      <c r="H2296" s="26"/>
      <c r="I2296" s="26"/>
      <c r="J2296" s="26"/>
      <c r="K2296" s="26"/>
      <c r="L2296" s="26"/>
      <c r="M2296" s="26"/>
      <c r="N2296" s="26"/>
      <c r="O2296" s="26"/>
      <c r="P2296" s="26"/>
      <c r="Q2296" s="26"/>
      <c r="R2296" s="26"/>
      <c r="S2296" s="26"/>
      <c r="T2296" s="26"/>
      <c r="U2296" s="26"/>
      <c r="V2296" s="26"/>
      <c r="W2296" s="26"/>
      <c r="X2296" s="26"/>
      <c r="Y2296" s="26"/>
      <c r="Z2296" s="26"/>
      <c r="AA2296" s="26"/>
      <c r="AB2296" s="26"/>
      <c r="AC2296" s="26"/>
      <c r="AD2296" s="26"/>
      <c r="AE2296" s="26"/>
      <c r="AF2296" s="26"/>
      <c r="AG2296" s="26"/>
      <c r="AH2296" s="26"/>
      <c r="AI2296" s="26"/>
      <c r="AJ2296" s="26"/>
      <c r="AK2296" s="26"/>
      <c r="AL2296" s="26"/>
      <c r="AM2296" s="26"/>
      <c r="AN2296" s="26"/>
      <c r="AO2296" s="26"/>
      <c r="AP2296" s="26"/>
      <c r="AQ2296" s="26"/>
      <c r="AR2296" s="26"/>
      <c r="AS2296" s="26"/>
      <c r="AT2296" s="26"/>
      <c r="AU2296" s="26"/>
      <c r="AV2296" s="26"/>
      <c r="AW2296" s="26"/>
      <c r="AX2296" s="26"/>
      <c r="AY2296" s="26"/>
      <c r="AZ2296" s="26"/>
      <c r="BA2296" s="26"/>
      <c r="BB2296" s="26"/>
      <c r="BC2296" s="26"/>
      <c r="BD2296" s="26"/>
      <c r="BE2296" s="26"/>
      <c r="BF2296" s="26"/>
      <c r="BG2296" s="26"/>
      <c r="BH2296" s="26"/>
      <c r="BI2296" s="26"/>
      <c r="BJ2296" s="26"/>
      <c r="BK2296" s="26"/>
      <c r="BL2296" s="41"/>
      <c r="BM2296" t="s">
        <v>100</v>
      </c>
    </row>
    <row r="2297" spans="1:65" x14ac:dyDescent="0.2">
      <c r="A2297" s="6"/>
      <c r="B2297" s="40" t="s">
        <v>12</v>
      </c>
      <c r="C2297" s="24" t="s">
        <v>80</v>
      </c>
      <c r="D2297" s="25"/>
      <c r="E2297" s="26"/>
      <c r="F2297" s="26"/>
      <c r="G2297" s="26"/>
      <c r="H2297" s="26"/>
      <c r="I2297" s="26"/>
      <c r="J2297" s="26"/>
      <c r="K2297" s="26"/>
      <c r="L2297" s="26"/>
      <c r="M2297" s="26"/>
      <c r="N2297" s="26"/>
      <c r="O2297" s="26"/>
      <c r="P2297" s="26"/>
      <c r="Q2297" s="26"/>
      <c r="R2297" s="26"/>
      <c r="S2297" s="26"/>
      <c r="T2297" s="26"/>
      <c r="U2297" s="26"/>
      <c r="V2297" s="26"/>
      <c r="W2297" s="26"/>
      <c r="X2297" s="26"/>
      <c r="Y2297" s="26"/>
      <c r="Z2297" s="26"/>
      <c r="AA2297" s="26"/>
      <c r="AB2297" s="26"/>
      <c r="AC2297" s="26"/>
      <c r="AD2297" s="26"/>
      <c r="AE2297" s="26"/>
      <c r="AF2297" s="26"/>
      <c r="AG2297" s="26"/>
      <c r="AH2297" s="26"/>
      <c r="AI2297" s="26"/>
      <c r="AJ2297" s="26"/>
      <c r="AK2297" s="26"/>
      <c r="AL2297" s="26"/>
      <c r="AM2297" s="26"/>
      <c r="AN2297" s="26"/>
      <c r="AO2297" s="26"/>
      <c r="AP2297" s="26"/>
      <c r="AQ2297" s="26"/>
      <c r="AR2297" s="26"/>
      <c r="AS2297" s="26"/>
      <c r="AT2297" s="26"/>
      <c r="AU2297" s="26"/>
      <c r="AV2297" s="26"/>
      <c r="AW2297" s="26"/>
      <c r="AX2297" s="26"/>
      <c r="AY2297" s="26"/>
      <c r="AZ2297" s="26"/>
      <c r="BA2297" s="26"/>
      <c r="BB2297" s="26"/>
      <c r="BC2297" s="26"/>
      <c r="BD2297" s="26"/>
      <c r="BE2297" s="26"/>
      <c r="BF2297" s="26"/>
      <c r="BG2297" s="26"/>
      <c r="BH2297" s="26"/>
      <c r="BI2297" s="26"/>
      <c r="BJ2297" s="26"/>
      <c r="BK2297" s="26"/>
      <c r="BL2297" s="41"/>
      <c r="BM2297" t="s">
        <v>100</v>
      </c>
    </row>
    <row r="2298" spans="1:65" x14ac:dyDescent="0.2">
      <c r="A2298" s="6"/>
      <c r="B2298" s="46" t="s">
        <v>12</v>
      </c>
      <c r="C2298" s="24" t="s">
        <v>78</v>
      </c>
      <c r="D2298" s="25"/>
      <c r="E2298" s="26"/>
      <c r="F2298" s="26"/>
      <c r="G2298" s="26"/>
      <c r="H2298" s="26"/>
      <c r="I2298" s="26"/>
      <c r="J2298" s="26"/>
      <c r="K2298" s="26"/>
      <c r="L2298" s="26"/>
      <c r="M2298" s="26"/>
      <c r="N2298" s="26"/>
      <c r="O2298" s="26"/>
      <c r="P2298" s="26"/>
      <c r="Q2298" s="26"/>
      <c r="R2298" s="26"/>
      <c r="S2298" s="26"/>
      <c r="T2298" s="26"/>
      <c r="U2298" s="26"/>
      <c r="V2298" s="26"/>
      <c r="W2298" s="26"/>
      <c r="X2298" s="26"/>
      <c r="Y2298" s="26"/>
      <c r="Z2298" s="26"/>
      <c r="AA2298" s="26"/>
      <c r="AB2298" s="26"/>
      <c r="AC2298" s="26"/>
      <c r="AD2298" s="26"/>
      <c r="AE2298" s="26"/>
      <c r="AF2298" s="26"/>
      <c r="AG2298" s="26"/>
      <c r="AH2298" s="26"/>
      <c r="AI2298" s="26"/>
      <c r="AJ2298" s="26"/>
      <c r="AK2298" s="26"/>
      <c r="AL2298" s="26"/>
      <c r="AM2298" s="26"/>
      <c r="AN2298" s="26"/>
      <c r="AO2298" s="26"/>
      <c r="AP2298" s="26"/>
      <c r="AQ2298" s="26"/>
      <c r="AR2298" s="26"/>
      <c r="AS2298" s="26"/>
      <c r="AT2298" s="26"/>
      <c r="AU2298" s="26"/>
      <c r="AV2298" s="26"/>
      <c r="AW2298" s="26"/>
      <c r="AX2298" s="26"/>
      <c r="AY2298" s="26"/>
      <c r="AZ2298" s="26"/>
      <c r="BA2298" s="26"/>
      <c r="BB2298" s="26"/>
      <c r="BC2298" s="26"/>
      <c r="BD2298" s="26"/>
      <c r="BE2298" s="26"/>
      <c r="BF2298" s="26"/>
      <c r="BG2298" s="26"/>
      <c r="BH2298" s="26"/>
      <c r="BI2298" s="26"/>
      <c r="BJ2298" s="26"/>
      <c r="BK2298" s="26"/>
      <c r="BL2298" s="41"/>
      <c r="BM2298" t="s">
        <v>100</v>
      </c>
    </row>
    <row r="2299" spans="1:65" x14ac:dyDescent="0.2">
      <c r="A2299" s="6"/>
      <c r="B2299" s="40" t="s">
        <v>12</v>
      </c>
      <c r="C2299" s="31" t="s">
        <v>48</v>
      </c>
      <c r="D2299" s="27">
        <v>0</v>
      </c>
      <c r="E2299" s="28">
        <v>0</v>
      </c>
      <c r="F2299" s="28">
        <v>0</v>
      </c>
      <c r="G2299" s="28">
        <v>0</v>
      </c>
      <c r="H2299" s="28">
        <v>0</v>
      </c>
      <c r="I2299" s="28">
        <v>0</v>
      </c>
      <c r="J2299" s="28">
        <v>0</v>
      </c>
      <c r="K2299" s="28">
        <v>0</v>
      </c>
      <c r="L2299" s="28">
        <v>0</v>
      </c>
      <c r="M2299" s="28">
        <v>0</v>
      </c>
      <c r="N2299" s="28">
        <v>0</v>
      </c>
      <c r="O2299" s="28">
        <v>0</v>
      </c>
      <c r="P2299" s="28">
        <v>0</v>
      </c>
      <c r="Q2299" s="28">
        <v>0</v>
      </c>
      <c r="R2299" s="28">
        <v>0</v>
      </c>
      <c r="S2299" s="28">
        <v>0</v>
      </c>
      <c r="T2299" s="28">
        <v>0</v>
      </c>
      <c r="U2299" s="28">
        <v>0</v>
      </c>
      <c r="V2299" s="28">
        <v>0</v>
      </c>
      <c r="W2299" s="28">
        <v>0</v>
      </c>
      <c r="X2299" s="28">
        <v>0</v>
      </c>
      <c r="Y2299" s="28">
        <v>0</v>
      </c>
      <c r="Z2299" s="28">
        <v>0</v>
      </c>
      <c r="AA2299" s="28">
        <v>0</v>
      </c>
      <c r="AB2299" s="28">
        <v>0</v>
      </c>
      <c r="AC2299" s="28">
        <v>0</v>
      </c>
      <c r="AD2299" s="28">
        <v>0</v>
      </c>
      <c r="AE2299" s="28">
        <v>0</v>
      </c>
      <c r="AF2299" s="28">
        <v>0</v>
      </c>
      <c r="AG2299" s="28">
        <v>0</v>
      </c>
      <c r="AH2299" s="28">
        <v>0</v>
      </c>
      <c r="AI2299" s="28">
        <v>0</v>
      </c>
      <c r="AJ2299" s="28">
        <v>0</v>
      </c>
      <c r="AK2299" s="28">
        <v>0</v>
      </c>
      <c r="AL2299" s="28">
        <v>0</v>
      </c>
      <c r="AM2299" s="28">
        <v>0</v>
      </c>
      <c r="AN2299" s="28">
        <v>0</v>
      </c>
      <c r="AO2299" s="28">
        <v>0</v>
      </c>
      <c r="AP2299" s="28">
        <v>0</v>
      </c>
      <c r="AQ2299" s="28">
        <v>0</v>
      </c>
      <c r="AR2299" s="28">
        <v>0</v>
      </c>
      <c r="AS2299" s="28">
        <v>0</v>
      </c>
      <c r="AT2299" s="28">
        <v>0</v>
      </c>
      <c r="AU2299" s="28">
        <v>0</v>
      </c>
      <c r="AV2299" s="28">
        <v>0</v>
      </c>
      <c r="AW2299" s="28">
        <v>0</v>
      </c>
      <c r="AX2299" s="28">
        <v>0</v>
      </c>
      <c r="AY2299" s="28">
        <v>0</v>
      </c>
      <c r="AZ2299" s="28">
        <v>0</v>
      </c>
      <c r="BA2299" s="28">
        <v>0</v>
      </c>
      <c r="BB2299" s="28">
        <v>0</v>
      </c>
      <c r="BC2299" s="28">
        <v>0</v>
      </c>
      <c r="BD2299" s="28">
        <v>0</v>
      </c>
      <c r="BE2299" s="28">
        <v>0</v>
      </c>
      <c r="BF2299" s="28">
        <v>0</v>
      </c>
      <c r="BG2299" s="28">
        <v>0</v>
      </c>
      <c r="BH2299" s="28">
        <v>0</v>
      </c>
      <c r="BI2299" s="28">
        <v>0</v>
      </c>
      <c r="BJ2299" s="28">
        <v>0</v>
      </c>
      <c r="BK2299" s="28">
        <v>0</v>
      </c>
      <c r="BL2299" s="42">
        <v>0</v>
      </c>
      <c r="BM2299" t="s">
        <v>100</v>
      </c>
    </row>
    <row r="2300" spans="1:65" x14ac:dyDescent="0.2">
      <c r="A2300" s="6"/>
      <c r="B2300" s="40" t="s">
        <v>12</v>
      </c>
      <c r="C2300" s="24" t="s">
        <v>74</v>
      </c>
      <c r="D2300" s="35">
        <v>0</v>
      </c>
      <c r="E2300" s="29">
        <v>0</v>
      </c>
      <c r="F2300" s="29">
        <v>0</v>
      </c>
      <c r="G2300" s="29">
        <v>0</v>
      </c>
      <c r="H2300" s="29">
        <v>0</v>
      </c>
      <c r="I2300" s="29">
        <v>0</v>
      </c>
      <c r="J2300" s="29">
        <v>0</v>
      </c>
      <c r="K2300" s="29">
        <v>0</v>
      </c>
      <c r="L2300" s="29">
        <v>0</v>
      </c>
      <c r="M2300" s="29">
        <v>0</v>
      </c>
      <c r="N2300" s="29">
        <v>0</v>
      </c>
      <c r="O2300" s="29">
        <v>0</v>
      </c>
      <c r="P2300" s="29">
        <v>0</v>
      </c>
      <c r="Q2300" s="29">
        <v>0</v>
      </c>
      <c r="R2300" s="29">
        <v>0</v>
      </c>
      <c r="S2300" s="29">
        <v>0</v>
      </c>
      <c r="T2300" s="29">
        <v>0</v>
      </c>
      <c r="U2300" s="29">
        <v>0</v>
      </c>
      <c r="V2300" s="29">
        <v>0</v>
      </c>
      <c r="W2300" s="29">
        <v>0</v>
      </c>
      <c r="X2300" s="26">
        <v>0</v>
      </c>
      <c r="Y2300" s="26">
        <v>0</v>
      </c>
      <c r="Z2300" s="26">
        <v>0</v>
      </c>
      <c r="AA2300" s="26">
        <v>0</v>
      </c>
      <c r="AB2300" s="26">
        <v>0</v>
      </c>
      <c r="AC2300" s="26">
        <v>0</v>
      </c>
      <c r="AD2300" s="26">
        <v>0</v>
      </c>
      <c r="AE2300" s="26">
        <v>0</v>
      </c>
      <c r="AF2300" s="26">
        <v>0</v>
      </c>
      <c r="AG2300" s="26">
        <v>0</v>
      </c>
      <c r="AH2300" s="26">
        <v>0</v>
      </c>
      <c r="AI2300" s="26"/>
      <c r="AJ2300" s="26"/>
      <c r="AK2300" s="26"/>
      <c r="AL2300" s="26"/>
      <c r="AM2300" s="26"/>
      <c r="AN2300" s="26"/>
      <c r="AO2300" s="26"/>
      <c r="AP2300" s="26"/>
      <c r="AQ2300" s="26"/>
      <c r="AR2300" s="26"/>
      <c r="AS2300" s="26"/>
      <c r="AT2300" s="26"/>
      <c r="AU2300" s="26"/>
      <c r="AV2300" s="26"/>
      <c r="AW2300" s="26"/>
      <c r="AX2300" s="26"/>
      <c r="AY2300" s="26"/>
      <c r="AZ2300" s="26"/>
      <c r="BA2300" s="26"/>
      <c r="BB2300" s="26"/>
      <c r="BC2300" s="26"/>
      <c r="BD2300" s="26"/>
      <c r="BE2300" s="26"/>
      <c r="BF2300" s="26"/>
      <c r="BG2300" s="26"/>
      <c r="BH2300" s="26"/>
      <c r="BI2300" s="26"/>
      <c r="BJ2300" s="26"/>
      <c r="BK2300" s="26"/>
      <c r="BL2300" s="41"/>
      <c r="BM2300" t="s">
        <v>100</v>
      </c>
    </row>
    <row r="2301" spans="1:65" x14ac:dyDescent="0.2">
      <c r="A2301" s="6"/>
      <c r="B2301" s="40" t="s">
        <v>12</v>
      </c>
      <c r="C2301" s="24" t="s">
        <v>83</v>
      </c>
      <c r="D2301" s="25"/>
      <c r="E2301" s="26"/>
      <c r="F2301" s="26"/>
      <c r="G2301" s="26"/>
      <c r="H2301" s="26"/>
      <c r="I2301" s="26"/>
      <c r="J2301" s="26"/>
      <c r="K2301" s="26"/>
      <c r="L2301" s="26"/>
      <c r="M2301" s="26"/>
      <c r="N2301" s="26"/>
      <c r="O2301" s="26"/>
      <c r="P2301" s="26"/>
      <c r="Q2301" s="26"/>
      <c r="R2301" s="26"/>
      <c r="S2301" s="26"/>
      <c r="T2301" s="26"/>
      <c r="U2301" s="26"/>
      <c r="V2301" s="26"/>
      <c r="W2301" s="30"/>
      <c r="X2301" s="30"/>
      <c r="Y2301" s="30"/>
      <c r="Z2301" s="30"/>
      <c r="AA2301" s="30"/>
      <c r="AB2301" s="30"/>
      <c r="AC2301" s="30"/>
      <c r="AD2301" s="30"/>
      <c r="AE2301" s="30"/>
      <c r="AF2301" s="30"/>
      <c r="AG2301" s="30"/>
      <c r="AH2301" s="30"/>
      <c r="AI2301" s="30"/>
      <c r="AJ2301" s="30"/>
      <c r="AK2301" s="30"/>
      <c r="AL2301" s="30"/>
      <c r="AM2301" s="30"/>
      <c r="AN2301" s="30"/>
      <c r="AO2301" s="30"/>
      <c r="AP2301" s="30"/>
      <c r="AQ2301" s="30"/>
      <c r="AR2301" s="30"/>
      <c r="AS2301" s="30"/>
      <c r="AT2301" s="30"/>
      <c r="AU2301" s="30"/>
      <c r="AV2301" s="30"/>
      <c r="AW2301" s="30"/>
      <c r="AX2301" s="30"/>
      <c r="AY2301" s="30"/>
      <c r="AZ2301" s="30"/>
      <c r="BA2301" s="30"/>
      <c r="BB2301" s="30"/>
      <c r="BC2301" s="30"/>
      <c r="BD2301" s="30"/>
      <c r="BE2301" s="30"/>
      <c r="BF2301" s="30"/>
      <c r="BG2301" s="30"/>
      <c r="BH2301" s="30"/>
      <c r="BI2301" s="30"/>
      <c r="BJ2301" s="30"/>
      <c r="BK2301" s="30"/>
      <c r="BL2301" s="43"/>
      <c r="BM2301" t="s">
        <v>100</v>
      </c>
    </row>
    <row r="2302" spans="1:65" x14ac:dyDescent="0.2">
      <c r="A2302" s="6"/>
      <c r="B2302" s="40" t="s">
        <v>12</v>
      </c>
      <c r="C2302" s="24" t="s">
        <v>75</v>
      </c>
      <c r="D2302" s="25"/>
      <c r="E2302" s="26"/>
      <c r="F2302" s="26"/>
      <c r="G2302" s="26"/>
      <c r="H2302" s="26"/>
      <c r="I2302" s="26"/>
      <c r="J2302" s="26"/>
      <c r="K2302" s="26"/>
      <c r="L2302" s="26"/>
      <c r="M2302" s="26"/>
      <c r="N2302" s="26"/>
      <c r="O2302" s="26"/>
      <c r="P2302" s="26"/>
      <c r="Q2302" s="26"/>
      <c r="R2302" s="26"/>
      <c r="S2302" s="26"/>
      <c r="T2302" s="26"/>
      <c r="U2302" s="26"/>
      <c r="V2302" s="26"/>
      <c r="W2302" s="26"/>
      <c r="X2302" s="26"/>
      <c r="Y2302" s="26"/>
      <c r="Z2302" s="26"/>
      <c r="AA2302" s="26"/>
      <c r="AB2302" s="26"/>
      <c r="AC2302" s="26"/>
      <c r="AD2302" s="26"/>
      <c r="AE2302" s="26"/>
      <c r="AF2302" s="26"/>
      <c r="AG2302" s="26"/>
      <c r="AH2302" s="26"/>
      <c r="AI2302" s="26"/>
      <c r="AJ2302" s="26"/>
      <c r="AK2302" s="26"/>
      <c r="AL2302" s="26"/>
      <c r="AM2302" s="26"/>
      <c r="AN2302" s="26"/>
      <c r="AO2302" s="26"/>
      <c r="AP2302" s="26"/>
      <c r="AQ2302" s="26"/>
      <c r="AR2302" s="26"/>
      <c r="AS2302" s="26"/>
      <c r="AT2302" s="26"/>
      <c r="AU2302" s="26"/>
      <c r="AV2302" s="26"/>
      <c r="AW2302" s="26"/>
      <c r="AX2302" s="26"/>
      <c r="AY2302" s="26"/>
      <c r="AZ2302" s="26"/>
      <c r="BA2302" s="26"/>
      <c r="BB2302" s="26"/>
      <c r="BC2302" s="26"/>
      <c r="BD2302" s="26"/>
      <c r="BE2302" s="26"/>
      <c r="BF2302" s="26"/>
      <c r="BG2302" s="26"/>
      <c r="BH2302" s="26"/>
      <c r="BI2302" s="26"/>
      <c r="BJ2302" s="26"/>
      <c r="BK2302" s="26"/>
      <c r="BL2302" s="41"/>
      <c r="BM2302" t="s">
        <v>100</v>
      </c>
    </row>
    <row r="2303" spans="1:65" x14ac:dyDescent="0.2">
      <c r="A2303" s="6"/>
      <c r="B2303" s="40" t="s">
        <v>12</v>
      </c>
      <c r="C2303" s="24" t="s">
        <v>79</v>
      </c>
      <c r="D2303" s="25"/>
      <c r="E2303" s="26"/>
      <c r="F2303" s="26"/>
      <c r="G2303" s="26"/>
      <c r="H2303" s="26"/>
      <c r="I2303" s="26"/>
      <c r="J2303" s="26"/>
      <c r="K2303" s="26"/>
      <c r="L2303" s="26"/>
      <c r="M2303" s="26"/>
      <c r="N2303" s="26"/>
      <c r="O2303" s="26"/>
      <c r="P2303" s="26"/>
      <c r="Q2303" s="26"/>
      <c r="R2303" s="26"/>
      <c r="S2303" s="26"/>
      <c r="T2303" s="26"/>
      <c r="U2303" s="26"/>
      <c r="V2303" s="26"/>
      <c r="W2303" s="26"/>
      <c r="X2303" s="26"/>
      <c r="Y2303" s="26"/>
      <c r="Z2303" s="26"/>
      <c r="AA2303" s="26"/>
      <c r="AB2303" s="26"/>
      <c r="AC2303" s="26"/>
      <c r="AD2303" s="26"/>
      <c r="AE2303" s="26"/>
      <c r="AF2303" s="26"/>
      <c r="AG2303" s="26"/>
      <c r="AH2303" s="26"/>
      <c r="AI2303" s="26"/>
      <c r="AJ2303" s="26"/>
      <c r="AK2303" s="26"/>
      <c r="AL2303" s="26"/>
      <c r="AM2303" s="26"/>
      <c r="AN2303" s="26"/>
      <c r="AO2303" s="26"/>
      <c r="AP2303" s="26"/>
      <c r="AQ2303" s="26"/>
      <c r="AR2303" s="26"/>
      <c r="AS2303" s="26"/>
      <c r="AT2303" s="26"/>
      <c r="AU2303" s="26"/>
      <c r="AV2303" s="26"/>
      <c r="AW2303" s="26"/>
      <c r="AX2303" s="26"/>
      <c r="AY2303" s="26"/>
      <c r="AZ2303" s="26"/>
      <c r="BA2303" s="26"/>
      <c r="BB2303" s="26"/>
      <c r="BC2303" s="26"/>
      <c r="BD2303" s="26"/>
      <c r="BE2303" s="26"/>
      <c r="BF2303" s="26"/>
      <c r="BG2303" s="26"/>
      <c r="BH2303" s="26"/>
      <c r="BI2303" s="26"/>
      <c r="BJ2303" s="26"/>
      <c r="BK2303" s="26"/>
      <c r="BL2303" s="41"/>
      <c r="BM2303" t="s">
        <v>100</v>
      </c>
    </row>
    <row r="2304" spans="1:65" x14ac:dyDescent="0.2">
      <c r="A2304" s="6"/>
      <c r="B2304" s="40" t="s">
        <v>12</v>
      </c>
      <c r="C2304" s="24" t="s">
        <v>80</v>
      </c>
      <c r="D2304" s="25"/>
      <c r="E2304" s="26"/>
      <c r="F2304" s="26"/>
      <c r="G2304" s="26"/>
      <c r="H2304" s="26"/>
      <c r="I2304" s="26"/>
      <c r="J2304" s="26"/>
      <c r="K2304" s="26"/>
      <c r="L2304" s="26"/>
      <c r="M2304" s="26"/>
      <c r="N2304" s="26"/>
      <c r="O2304" s="26"/>
      <c r="P2304" s="26"/>
      <c r="Q2304" s="26"/>
      <c r="R2304" s="26"/>
      <c r="S2304" s="26"/>
      <c r="T2304" s="26"/>
      <c r="U2304" s="26"/>
      <c r="V2304" s="26"/>
      <c r="W2304" s="26"/>
      <c r="X2304" s="26"/>
      <c r="Y2304" s="26"/>
      <c r="Z2304" s="26"/>
      <c r="AA2304" s="26"/>
      <c r="AB2304" s="26"/>
      <c r="AC2304" s="26"/>
      <c r="AD2304" s="26"/>
      <c r="AE2304" s="26"/>
      <c r="AF2304" s="26"/>
      <c r="AG2304" s="26"/>
      <c r="AH2304" s="26"/>
      <c r="AI2304" s="26"/>
      <c r="AJ2304" s="26"/>
      <c r="AK2304" s="26"/>
      <c r="AL2304" s="26"/>
      <c r="AM2304" s="26"/>
      <c r="AN2304" s="26"/>
      <c r="AO2304" s="26"/>
      <c r="AP2304" s="26"/>
      <c r="AQ2304" s="26"/>
      <c r="AR2304" s="26"/>
      <c r="AS2304" s="26"/>
      <c r="AT2304" s="26"/>
      <c r="AU2304" s="26"/>
      <c r="AV2304" s="26"/>
      <c r="AW2304" s="26"/>
      <c r="AX2304" s="26"/>
      <c r="AY2304" s="26"/>
      <c r="AZ2304" s="26"/>
      <c r="BA2304" s="26"/>
      <c r="BB2304" s="26"/>
      <c r="BC2304" s="26"/>
      <c r="BD2304" s="26"/>
      <c r="BE2304" s="26"/>
      <c r="BF2304" s="26"/>
      <c r="BG2304" s="26"/>
      <c r="BH2304" s="26"/>
      <c r="BI2304" s="26"/>
      <c r="BJ2304" s="26"/>
      <c r="BK2304" s="26"/>
      <c r="BL2304" s="41"/>
      <c r="BM2304" t="s">
        <v>100</v>
      </c>
    </row>
    <row r="2305" spans="1:65" x14ac:dyDescent="0.2">
      <c r="A2305" s="6"/>
      <c r="B2305" s="46" t="s">
        <v>12</v>
      </c>
      <c r="C2305" s="24" t="s">
        <v>78</v>
      </c>
      <c r="D2305" s="25"/>
      <c r="E2305" s="26"/>
      <c r="F2305" s="26"/>
      <c r="G2305" s="26"/>
      <c r="H2305" s="26"/>
      <c r="I2305" s="26"/>
      <c r="J2305" s="26"/>
      <c r="K2305" s="26"/>
      <c r="L2305" s="26"/>
      <c r="M2305" s="26"/>
      <c r="N2305" s="26"/>
      <c r="O2305" s="26"/>
      <c r="P2305" s="26"/>
      <c r="Q2305" s="26"/>
      <c r="R2305" s="26"/>
      <c r="S2305" s="26"/>
      <c r="T2305" s="26"/>
      <c r="U2305" s="26"/>
      <c r="V2305" s="26"/>
      <c r="W2305" s="26"/>
      <c r="X2305" s="26"/>
      <c r="Y2305" s="26"/>
      <c r="Z2305" s="26"/>
      <c r="AA2305" s="26"/>
      <c r="AB2305" s="26"/>
      <c r="AC2305" s="26"/>
      <c r="AD2305" s="26"/>
      <c r="AE2305" s="26"/>
      <c r="AF2305" s="26"/>
      <c r="AG2305" s="26"/>
      <c r="AH2305" s="26"/>
      <c r="AI2305" s="26"/>
      <c r="AJ2305" s="26"/>
      <c r="AK2305" s="26"/>
      <c r="AL2305" s="26"/>
      <c r="AM2305" s="26"/>
      <c r="AN2305" s="26"/>
      <c r="AO2305" s="26"/>
      <c r="AP2305" s="26"/>
      <c r="AQ2305" s="26"/>
      <c r="AR2305" s="26"/>
      <c r="AS2305" s="26"/>
      <c r="AT2305" s="26"/>
      <c r="AU2305" s="26"/>
      <c r="AV2305" s="26"/>
      <c r="AW2305" s="26"/>
      <c r="AX2305" s="26"/>
      <c r="AY2305" s="26"/>
      <c r="AZ2305" s="26"/>
      <c r="BA2305" s="26"/>
      <c r="BB2305" s="26"/>
      <c r="BC2305" s="26"/>
      <c r="BD2305" s="26"/>
      <c r="BE2305" s="26"/>
      <c r="BF2305" s="26"/>
      <c r="BG2305" s="26"/>
      <c r="BH2305" s="26"/>
      <c r="BI2305" s="26"/>
      <c r="BJ2305" s="26"/>
      <c r="BK2305" s="26"/>
      <c r="BL2305" s="41"/>
      <c r="BM2305" t="s">
        <v>100</v>
      </c>
    </row>
    <row r="2306" spans="1:65" x14ac:dyDescent="0.2">
      <c r="A2306" s="6"/>
      <c r="B2306" s="40" t="s">
        <v>12</v>
      </c>
      <c r="C2306" s="31" t="s">
        <v>44</v>
      </c>
      <c r="D2306" s="27">
        <v>0</v>
      </c>
      <c r="E2306" s="28">
        <v>0</v>
      </c>
      <c r="F2306" s="28">
        <v>0</v>
      </c>
      <c r="G2306" s="28">
        <v>0</v>
      </c>
      <c r="H2306" s="28">
        <v>0</v>
      </c>
      <c r="I2306" s="28">
        <v>0</v>
      </c>
      <c r="J2306" s="28">
        <v>0</v>
      </c>
      <c r="K2306" s="28">
        <v>0</v>
      </c>
      <c r="L2306" s="28">
        <v>0</v>
      </c>
      <c r="M2306" s="28">
        <v>0</v>
      </c>
      <c r="N2306" s="28">
        <v>0</v>
      </c>
      <c r="O2306" s="28">
        <v>0.3</v>
      </c>
      <c r="P2306" s="28">
        <v>0.3</v>
      </c>
      <c r="Q2306" s="28">
        <v>0.3</v>
      </c>
      <c r="R2306" s="28">
        <v>0.3</v>
      </c>
      <c r="S2306" s="28">
        <v>0.3</v>
      </c>
      <c r="T2306" s="28">
        <v>4.8</v>
      </c>
      <c r="U2306" s="28">
        <v>4.8</v>
      </c>
      <c r="V2306" s="28">
        <v>4.8</v>
      </c>
      <c r="W2306" s="28">
        <v>4.8</v>
      </c>
      <c r="X2306" s="28">
        <v>4.8</v>
      </c>
      <c r="Y2306" s="28">
        <v>4.8</v>
      </c>
      <c r="Z2306" s="28">
        <v>4.8</v>
      </c>
      <c r="AA2306" s="28">
        <v>4.8</v>
      </c>
      <c r="AB2306" s="28">
        <v>4.8</v>
      </c>
      <c r="AC2306" s="28">
        <v>4.8</v>
      </c>
      <c r="AD2306" s="28">
        <v>4.8</v>
      </c>
      <c r="AE2306" s="28">
        <v>4.8</v>
      </c>
      <c r="AF2306" s="28">
        <v>4.8</v>
      </c>
      <c r="AG2306" s="28">
        <v>4.8</v>
      </c>
      <c r="AH2306" s="28">
        <v>4.8</v>
      </c>
      <c r="AI2306" s="28">
        <v>4.8</v>
      </c>
      <c r="AJ2306" s="28">
        <v>4.8</v>
      </c>
      <c r="AK2306" s="28">
        <v>4.8</v>
      </c>
      <c r="AL2306" s="28">
        <v>4.8</v>
      </c>
      <c r="AM2306" s="28">
        <v>4.8</v>
      </c>
      <c r="AN2306" s="28">
        <v>4.8</v>
      </c>
      <c r="AO2306" s="28">
        <v>4.8</v>
      </c>
      <c r="AP2306" s="28">
        <v>4.8</v>
      </c>
      <c r="AQ2306" s="28">
        <v>4.8</v>
      </c>
      <c r="AR2306" s="28">
        <v>4.8</v>
      </c>
      <c r="AS2306" s="28">
        <v>4.8</v>
      </c>
      <c r="AT2306" s="28">
        <v>4.8</v>
      </c>
      <c r="AU2306" s="28">
        <v>4.8</v>
      </c>
      <c r="AV2306" s="28">
        <v>4.8</v>
      </c>
      <c r="AW2306" s="28">
        <v>4.8</v>
      </c>
      <c r="AX2306" s="28">
        <v>4.8</v>
      </c>
      <c r="AY2306" s="28">
        <v>4.8</v>
      </c>
      <c r="AZ2306" s="28">
        <v>4.8</v>
      </c>
      <c r="BA2306" s="28">
        <v>4.8</v>
      </c>
      <c r="BB2306" s="28">
        <v>4.8</v>
      </c>
      <c r="BC2306" s="28">
        <v>4.8</v>
      </c>
      <c r="BD2306" s="28">
        <v>4.8</v>
      </c>
      <c r="BE2306" s="28">
        <v>4.8</v>
      </c>
      <c r="BF2306" s="28">
        <v>4.8</v>
      </c>
      <c r="BG2306" s="28">
        <v>4.8</v>
      </c>
      <c r="BH2306" s="28">
        <v>4.8</v>
      </c>
      <c r="BI2306" s="28">
        <v>4.8</v>
      </c>
      <c r="BJ2306" s="28">
        <v>4.8</v>
      </c>
      <c r="BK2306" s="28">
        <v>4.8</v>
      </c>
      <c r="BL2306" s="42">
        <v>4.8</v>
      </c>
      <c r="BM2306" t="s">
        <v>100</v>
      </c>
    </row>
    <row r="2307" spans="1:65" x14ac:dyDescent="0.2">
      <c r="A2307" s="6"/>
      <c r="B2307" s="40" t="s">
        <v>12</v>
      </c>
      <c r="C2307" s="24" t="s">
        <v>74</v>
      </c>
      <c r="D2307" s="35">
        <v>0</v>
      </c>
      <c r="E2307" s="29">
        <v>0</v>
      </c>
      <c r="F2307" s="29">
        <v>0</v>
      </c>
      <c r="G2307" s="29">
        <v>0</v>
      </c>
      <c r="H2307" s="29">
        <v>0</v>
      </c>
      <c r="I2307" s="29">
        <v>0</v>
      </c>
      <c r="J2307" s="29">
        <v>0</v>
      </c>
      <c r="K2307" s="29">
        <v>0</v>
      </c>
      <c r="L2307" s="29">
        <v>0</v>
      </c>
      <c r="M2307" s="29">
        <v>0</v>
      </c>
      <c r="N2307" s="29">
        <v>0</v>
      </c>
      <c r="O2307" s="29">
        <v>0.3</v>
      </c>
      <c r="P2307" s="29">
        <v>0.3</v>
      </c>
      <c r="Q2307" s="29">
        <v>0.3</v>
      </c>
      <c r="R2307" s="29">
        <v>0.3</v>
      </c>
      <c r="S2307" s="29">
        <v>0.3</v>
      </c>
      <c r="T2307" s="29">
        <v>4.8</v>
      </c>
      <c r="U2307" s="29">
        <v>4.8</v>
      </c>
      <c r="V2307" s="29">
        <v>4.8</v>
      </c>
      <c r="W2307" s="29">
        <v>4.8</v>
      </c>
      <c r="X2307" s="26">
        <v>0</v>
      </c>
      <c r="Y2307" s="26">
        <v>0</v>
      </c>
      <c r="Z2307" s="26">
        <v>0</v>
      </c>
      <c r="AA2307" s="26">
        <v>0</v>
      </c>
      <c r="AB2307" s="26">
        <v>0</v>
      </c>
      <c r="AC2307" s="26">
        <v>0</v>
      </c>
      <c r="AD2307" s="26">
        <v>0</v>
      </c>
      <c r="AE2307" s="26">
        <v>0</v>
      </c>
      <c r="AF2307" s="26">
        <v>0</v>
      </c>
      <c r="AG2307" s="26">
        <v>0</v>
      </c>
      <c r="AH2307" s="26">
        <v>0</v>
      </c>
      <c r="AI2307" s="26"/>
      <c r="AJ2307" s="26"/>
      <c r="AK2307" s="26"/>
      <c r="AL2307" s="26"/>
      <c r="AM2307" s="26"/>
      <c r="AN2307" s="26"/>
      <c r="AO2307" s="26"/>
      <c r="AP2307" s="26"/>
      <c r="AQ2307" s="26"/>
      <c r="AR2307" s="26"/>
      <c r="AS2307" s="26"/>
      <c r="AT2307" s="26"/>
      <c r="AU2307" s="26"/>
      <c r="AV2307" s="26"/>
      <c r="AW2307" s="26"/>
      <c r="AX2307" s="26"/>
      <c r="AY2307" s="26"/>
      <c r="AZ2307" s="26"/>
      <c r="BA2307" s="26"/>
      <c r="BB2307" s="26"/>
      <c r="BC2307" s="26"/>
      <c r="BD2307" s="26"/>
      <c r="BE2307" s="26"/>
      <c r="BF2307" s="26"/>
      <c r="BG2307" s="26"/>
      <c r="BH2307" s="26"/>
      <c r="BI2307" s="26"/>
      <c r="BJ2307" s="26"/>
      <c r="BK2307" s="26"/>
      <c r="BL2307" s="41"/>
      <c r="BM2307" t="s">
        <v>100</v>
      </c>
    </row>
    <row r="2308" spans="1:65" x14ac:dyDescent="0.2">
      <c r="A2308" s="6"/>
      <c r="B2308" s="40" t="s">
        <v>12</v>
      </c>
      <c r="C2308" s="24" t="s">
        <v>83</v>
      </c>
      <c r="D2308" s="25"/>
      <c r="E2308" s="26"/>
      <c r="F2308" s="26"/>
      <c r="G2308" s="26"/>
      <c r="H2308" s="26"/>
      <c r="I2308" s="26"/>
      <c r="J2308" s="26"/>
      <c r="K2308" s="26"/>
      <c r="L2308" s="26"/>
      <c r="M2308" s="26"/>
      <c r="N2308" s="26"/>
      <c r="O2308" s="26"/>
      <c r="P2308" s="26"/>
      <c r="Q2308" s="26"/>
      <c r="R2308" s="26"/>
      <c r="S2308" s="26"/>
      <c r="T2308" s="26"/>
      <c r="U2308" s="26"/>
      <c r="V2308" s="26"/>
      <c r="W2308" s="30"/>
      <c r="X2308" s="30"/>
      <c r="Y2308" s="30"/>
      <c r="Z2308" s="30"/>
      <c r="AA2308" s="30"/>
      <c r="AB2308" s="30"/>
      <c r="AC2308" s="30"/>
      <c r="AD2308" s="30"/>
      <c r="AE2308" s="30"/>
      <c r="AF2308" s="30"/>
      <c r="AG2308" s="30"/>
      <c r="AH2308" s="30"/>
      <c r="AI2308" s="30"/>
      <c r="AJ2308" s="30"/>
      <c r="AK2308" s="30"/>
      <c r="AL2308" s="30"/>
      <c r="AM2308" s="30"/>
      <c r="AN2308" s="30"/>
      <c r="AO2308" s="30"/>
      <c r="AP2308" s="30"/>
      <c r="AQ2308" s="30"/>
      <c r="AR2308" s="30"/>
      <c r="AS2308" s="30"/>
      <c r="AT2308" s="30"/>
      <c r="AU2308" s="30"/>
      <c r="AV2308" s="30"/>
      <c r="AW2308" s="30"/>
      <c r="AX2308" s="30"/>
      <c r="AY2308" s="30"/>
      <c r="AZ2308" s="30"/>
      <c r="BA2308" s="30"/>
      <c r="BB2308" s="30"/>
      <c r="BC2308" s="30"/>
      <c r="BD2308" s="30"/>
      <c r="BE2308" s="30"/>
      <c r="BF2308" s="30"/>
      <c r="BG2308" s="30"/>
      <c r="BH2308" s="30"/>
      <c r="BI2308" s="30"/>
      <c r="BJ2308" s="30"/>
      <c r="BK2308" s="30"/>
      <c r="BL2308" s="43"/>
      <c r="BM2308" t="s">
        <v>100</v>
      </c>
    </row>
    <row r="2309" spans="1:65" x14ac:dyDescent="0.2">
      <c r="A2309" s="6"/>
      <c r="B2309" s="40" t="s">
        <v>12</v>
      </c>
      <c r="C2309" s="24" t="s">
        <v>75</v>
      </c>
      <c r="D2309" s="25"/>
      <c r="E2309" s="26"/>
      <c r="F2309" s="26"/>
      <c r="G2309" s="26"/>
      <c r="H2309" s="26"/>
      <c r="I2309" s="26"/>
      <c r="J2309" s="26"/>
      <c r="K2309" s="26"/>
      <c r="L2309" s="26"/>
      <c r="M2309" s="26"/>
      <c r="N2309" s="26"/>
      <c r="O2309" s="26"/>
      <c r="P2309" s="26"/>
      <c r="Q2309" s="26"/>
      <c r="R2309" s="26"/>
      <c r="S2309" s="26"/>
      <c r="T2309" s="26"/>
      <c r="U2309" s="26"/>
      <c r="V2309" s="26"/>
      <c r="W2309" s="26"/>
      <c r="X2309" s="26"/>
      <c r="Y2309" s="26"/>
      <c r="Z2309" s="26"/>
      <c r="AA2309" s="26"/>
      <c r="AB2309" s="26"/>
      <c r="AC2309" s="26"/>
      <c r="AD2309" s="26"/>
      <c r="AE2309" s="26"/>
      <c r="AF2309" s="26"/>
      <c r="AG2309" s="26"/>
      <c r="AH2309" s="26"/>
      <c r="AI2309" s="26"/>
      <c r="AJ2309" s="26"/>
      <c r="AK2309" s="26"/>
      <c r="AL2309" s="26"/>
      <c r="AM2309" s="26"/>
      <c r="AN2309" s="26"/>
      <c r="AO2309" s="26"/>
      <c r="AP2309" s="26"/>
      <c r="AQ2309" s="26"/>
      <c r="AR2309" s="26"/>
      <c r="AS2309" s="26"/>
      <c r="AT2309" s="26"/>
      <c r="AU2309" s="26"/>
      <c r="AV2309" s="26"/>
      <c r="AW2309" s="26"/>
      <c r="AX2309" s="26"/>
      <c r="AY2309" s="26"/>
      <c r="AZ2309" s="26"/>
      <c r="BA2309" s="26"/>
      <c r="BB2309" s="26"/>
      <c r="BC2309" s="26"/>
      <c r="BD2309" s="26"/>
      <c r="BE2309" s="26"/>
      <c r="BF2309" s="26"/>
      <c r="BG2309" s="26"/>
      <c r="BH2309" s="26"/>
      <c r="BI2309" s="26"/>
      <c r="BJ2309" s="26"/>
      <c r="BK2309" s="26"/>
      <c r="BL2309" s="41"/>
      <c r="BM2309" t="s">
        <v>100</v>
      </c>
    </row>
    <row r="2310" spans="1:65" x14ac:dyDescent="0.2">
      <c r="A2310" s="6"/>
      <c r="B2310" s="40" t="s">
        <v>12</v>
      </c>
      <c r="C2310" s="24" t="s">
        <v>79</v>
      </c>
      <c r="D2310" s="25"/>
      <c r="E2310" s="26"/>
      <c r="F2310" s="26"/>
      <c r="G2310" s="26"/>
      <c r="H2310" s="26"/>
      <c r="I2310" s="26"/>
      <c r="J2310" s="26"/>
      <c r="K2310" s="26"/>
      <c r="L2310" s="26"/>
      <c r="M2310" s="26"/>
      <c r="N2310" s="26"/>
      <c r="O2310" s="26"/>
      <c r="P2310" s="26"/>
      <c r="Q2310" s="26"/>
      <c r="R2310" s="26"/>
      <c r="S2310" s="26"/>
      <c r="T2310" s="26"/>
      <c r="U2310" s="26"/>
      <c r="V2310" s="26"/>
      <c r="W2310" s="26"/>
      <c r="X2310" s="26"/>
      <c r="Y2310" s="26"/>
      <c r="Z2310" s="26"/>
      <c r="AA2310" s="26"/>
      <c r="AB2310" s="26"/>
      <c r="AC2310" s="26"/>
      <c r="AD2310" s="26"/>
      <c r="AE2310" s="26"/>
      <c r="AF2310" s="26"/>
      <c r="AG2310" s="26"/>
      <c r="AH2310" s="26"/>
      <c r="AI2310" s="26"/>
      <c r="AJ2310" s="26"/>
      <c r="AK2310" s="26"/>
      <c r="AL2310" s="26"/>
      <c r="AM2310" s="26"/>
      <c r="AN2310" s="26"/>
      <c r="AO2310" s="26"/>
      <c r="AP2310" s="26"/>
      <c r="AQ2310" s="26"/>
      <c r="AR2310" s="26"/>
      <c r="AS2310" s="26"/>
      <c r="AT2310" s="26"/>
      <c r="AU2310" s="26"/>
      <c r="AV2310" s="26"/>
      <c r="AW2310" s="26"/>
      <c r="AX2310" s="26"/>
      <c r="AY2310" s="26"/>
      <c r="AZ2310" s="26"/>
      <c r="BA2310" s="26"/>
      <c r="BB2310" s="26"/>
      <c r="BC2310" s="26"/>
      <c r="BD2310" s="26"/>
      <c r="BE2310" s="26"/>
      <c r="BF2310" s="26"/>
      <c r="BG2310" s="26"/>
      <c r="BH2310" s="26"/>
      <c r="BI2310" s="26"/>
      <c r="BJ2310" s="26"/>
      <c r="BK2310" s="26"/>
      <c r="BL2310" s="41"/>
      <c r="BM2310" t="s">
        <v>100</v>
      </c>
    </row>
    <row r="2311" spans="1:65" x14ac:dyDescent="0.2">
      <c r="A2311" s="6"/>
      <c r="B2311" s="40" t="s">
        <v>12</v>
      </c>
      <c r="C2311" s="24" t="s">
        <v>80</v>
      </c>
      <c r="D2311" s="25"/>
      <c r="E2311" s="26"/>
      <c r="F2311" s="26"/>
      <c r="G2311" s="26"/>
      <c r="H2311" s="26"/>
      <c r="I2311" s="26"/>
      <c r="J2311" s="26"/>
      <c r="K2311" s="26"/>
      <c r="L2311" s="26"/>
      <c r="M2311" s="26"/>
      <c r="N2311" s="26"/>
      <c r="O2311" s="26"/>
      <c r="P2311" s="26"/>
      <c r="Q2311" s="26"/>
      <c r="R2311" s="26"/>
      <c r="S2311" s="26"/>
      <c r="T2311" s="26"/>
      <c r="U2311" s="26"/>
      <c r="V2311" s="26"/>
      <c r="W2311" s="26"/>
      <c r="X2311" s="26"/>
      <c r="Y2311" s="26"/>
      <c r="Z2311" s="26"/>
      <c r="AA2311" s="26"/>
      <c r="AB2311" s="26"/>
      <c r="AC2311" s="26"/>
      <c r="AD2311" s="26"/>
      <c r="AE2311" s="26"/>
      <c r="AF2311" s="26"/>
      <c r="AG2311" s="26"/>
      <c r="AH2311" s="26"/>
      <c r="AI2311" s="26"/>
      <c r="AJ2311" s="26"/>
      <c r="AK2311" s="26"/>
      <c r="AL2311" s="26"/>
      <c r="AM2311" s="26"/>
      <c r="AN2311" s="26"/>
      <c r="AO2311" s="26"/>
      <c r="AP2311" s="26"/>
      <c r="AQ2311" s="26"/>
      <c r="AR2311" s="26"/>
      <c r="AS2311" s="26"/>
      <c r="AT2311" s="26"/>
      <c r="AU2311" s="26"/>
      <c r="AV2311" s="26"/>
      <c r="AW2311" s="26"/>
      <c r="AX2311" s="26"/>
      <c r="AY2311" s="26"/>
      <c r="AZ2311" s="26"/>
      <c r="BA2311" s="26"/>
      <c r="BB2311" s="26"/>
      <c r="BC2311" s="26"/>
      <c r="BD2311" s="26"/>
      <c r="BE2311" s="26"/>
      <c r="BF2311" s="26"/>
      <c r="BG2311" s="26"/>
      <c r="BH2311" s="26"/>
      <c r="BI2311" s="26"/>
      <c r="BJ2311" s="26"/>
      <c r="BK2311" s="26"/>
      <c r="BL2311" s="41"/>
      <c r="BM2311" t="s">
        <v>100</v>
      </c>
    </row>
    <row r="2312" spans="1:65" ht="13.5" thickBot="1" x14ac:dyDescent="0.25">
      <c r="A2312" s="6"/>
      <c r="B2312" s="46" t="s">
        <v>12</v>
      </c>
      <c r="C2312" s="24" t="s">
        <v>78</v>
      </c>
      <c r="D2312" s="25"/>
      <c r="E2312" s="26"/>
      <c r="F2312" s="26"/>
      <c r="G2312" s="26"/>
      <c r="H2312" s="26"/>
      <c r="I2312" s="26"/>
      <c r="J2312" s="26"/>
      <c r="K2312" s="26"/>
      <c r="L2312" s="26"/>
      <c r="M2312" s="26"/>
      <c r="N2312" s="26"/>
      <c r="O2312" s="26"/>
      <c r="P2312" s="26"/>
      <c r="Q2312" s="26"/>
      <c r="R2312" s="26"/>
      <c r="S2312" s="26"/>
      <c r="T2312" s="26"/>
      <c r="U2312" s="26"/>
      <c r="V2312" s="26"/>
      <c r="W2312" s="26"/>
      <c r="X2312" s="26"/>
      <c r="Y2312" s="26"/>
      <c r="Z2312" s="26"/>
      <c r="AA2312" s="26"/>
      <c r="AB2312" s="26"/>
      <c r="AC2312" s="26"/>
      <c r="AD2312" s="26"/>
      <c r="AE2312" s="26"/>
      <c r="AF2312" s="26"/>
      <c r="AG2312" s="26"/>
      <c r="AH2312" s="26"/>
      <c r="AI2312" s="26"/>
      <c r="AJ2312" s="26"/>
      <c r="AK2312" s="26"/>
      <c r="AL2312" s="26"/>
      <c r="AM2312" s="26"/>
      <c r="AN2312" s="26"/>
      <c r="AO2312" s="26"/>
      <c r="AP2312" s="26"/>
      <c r="AQ2312" s="26"/>
      <c r="AR2312" s="26"/>
      <c r="AS2312" s="26"/>
      <c r="AT2312" s="26"/>
      <c r="AU2312" s="26"/>
      <c r="AV2312" s="26"/>
      <c r="AW2312" s="26"/>
      <c r="AX2312" s="26"/>
      <c r="AY2312" s="26"/>
      <c r="AZ2312" s="26"/>
      <c r="BA2312" s="26"/>
      <c r="BB2312" s="26"/>
      <c r="BC2312" s="26"/>
      <c r="BD2312" s="26"/>
      <c r="BE2312" s="26"/>
      <c r="BF2312" s="26"/>
      <c r="BG2312" s="26"/>
      <c r="BH2312" s="26"/>
      <c r="BI2312" s="26"/>
      <c r="BJ2312" s="26"/>
      <c r="BK2312" s="26"/>
      <c r="BL2312" s="41"/>
      <c r="BM2312" t="s">
        <v>100</v>
      </c>
    </row>
    <row r="2313" spans="1:65" x14ac:dyDescent="0.2">
      <c r="B2313" s="206" t="s">
        <v>9</v>
      </c>
      <c r="C2313" s="37" t="s">
        <v>6</v>
      </c>
      <c r="D2313" s="38">
        <v>196</v>
      </c>
      <c r="E2313" s="38">
        <v>273</v>
      </c>
      <c r="F2313" s="38">
        <v>335</v>
      </c>
      <c r="G2313" s="38">
        <v>395</v>
      </c>
      <c r="H2313" s="38">
        <v>453</v>
      </c>
      <c r="I2313" s="38">
        <v>500</v>
      </c>
      <c r="J2313" s="38">
        <v>563</v>
      </c>
      <c r="K2313" s="38">
        <v>692</v>
      </c>
      <c r="L2313" s="38">
        <v>956</v>
      </c>
      <c r="M2313" s="38">
        <v>1312</v>
      </c>
      <c r="N2313" s="38">
        <v>1854</v>
      </c>
      <c r="O2313" s="38">
        <v>2601</v>
      </c>
      <c r="P2313" s="38">
        <v>3443</v>
      </c>
      <c r="Q2313" s="38">
        <v>3982</v>
      </c>
      <c r="R2313" s="38">
        <v>4875</v>
      </c>
      <c r="S2313" s="38">
        <v>5606</v>
      </c>
      <c r="T2313" s="38">
        <v>6232</v>
      </c>
      <c r="U2313" s="38">
        <v>6408</v>
      </c>
      <c r="V2313" s="38">
        <v>7097</v>
      </c>
      <c r="W2313" s="38">
        <v>9061</v>
      </c>
      <c r="X2313" s="38">
        <v>10826</v>
      </c>
      <c r="Y2313" s="38">
        <v>13375</v>
      </c>
      <c r="Z2313" s="38">
        <v>14872</v>
      </c>
      <c r="AA2313" s="38">
        <v>15672</v>
      </c>
      <c r="AB2313" s="38">
        <v>16155.7238843951</v>
      </c>
      <c r="AC2313" s="38">
        <v>16540.67392277734</v>
      </c>
      <c r="AD2313" s="38">
        <v>16890.33136292018</v>
      </c>
      <c r="AE2313" s="38">
        <v>17757.562371316562</v>
      </c>
      <c r="AF2313" s="38">
        <v>18505.030283347598</v>
      </c>
      <c r="AG2313" s="38">
        <v>19287.866220611613</v>
      </c>
      <c r="AH2313" s="38">
        <v>19884.639982443739</v>
      </c>
      <c r="AI2313" s="38">
        <v>20361.52795417235</v>
      </c>
      <c r="AJ2313" s="38">
        <v>20649.955727041081</v>
      </c>
      <c r="AK2313" s="38">
        <v>20872.838441105203</v>
      </c>
      <c r="AL2313" s="38">
        <v>20947.70601581618</v>
      </c>
      <c r="AM2313" s="38">
        <v>21250.237264765092</v>
      </c>
      <c r="AN2313" s="38">
        <v>21095.46811333191</v>
      </c>
      <c r="AO2313" s="38">
        <v>21424.611160221382</v>
      </c>
      <c r="AP2313" s="38">
        <v>21865.793740840621</v>
      </c>
      <c r="AQ2313" s="38">
        <v>22521.42764593834</v>
      </c>
      <c r="AR2313" s="38">
        <v>22682.926828441228</v>
      </c>
      <c r="AS2313" s="38">
        <v>22682.926828441228</v>
      </c>
      <c r="AT2313" s="38">
        <v>22682.926828441228</v>
      </c>
      <c r="AU2313" s="38">
        <v>22682.926828441228</v>
      </c>
      <c r="AV2313" s="38">
        <v>22682.926828441228</v>
      </c>
      <c r="AW2313" s="38">
        <v>22682.926828441228</v>
      </c>
      <c r="AX2313" s="38">
        <v>22682.926828441228</v>
      </c>
      <c r="AY2313" s="38">
        <v>22682.926828441228</v>
      </c>
      <c r="AZ2313" s="38">
        <v>22682.926828441228</v>
      </c>
      <c r="BA2313" s="38">
        <v>22682.926828441228</v>
      </c>
      <c r="BB2313" s="38">
        <v>22682.926828441228</v>
      </c>
      <c r="BC2313" s="38">
        <v>22682.926828441228</v>
      </c>
      <c r="BD2313" s="38">
        <v>22682.926828441228</v>
      </c>
      <c r="BE2313" s="38">
        <v>22682.926828441228</v>
      </c>
      <c r="BF2313" s="38">
        <v>22682.926828441228</v>
      </c>
      <c r="BG2313" s="38">
        <v>22682.926828441228</v>
      </c>
      <c r="BH2313" s="38">
        <v>22682.926828441228</v>
      </c>
      <c r="BI2313" s="38">
        <v>22682.926828441228</v>
      </c>
      <c r="BJ2313" s="38">
        <v>22682.926828441228</v>
      </c>
      <c r="BK2313" s="38">
        <v>22682.926828441228</v>
      </c>
      <c r="BL2313" s="38">
        <v>22682.926828441228</v>
      </c>
      <c r="BM2313" t="s">
        <v>100</v>
      </c>
    </row>
    <row r="2314" spans="1:65" x14ac:dyDescent="0.2">
      <c r="A2314" s="6"/>
      <c r="B2314" s="40" t="s">
        <v>9</v>
      </c>
      <c r="C2314" s="24" t="s">
        <v>74</v>
      </c>
      <c r="D2314" s="35">
        <v>196</v>
      </c>
      <c r="E2314" s="29">
        <v>273</v>
      </c>
      <c r="F2314" s="29">
        <v>335</v>
      </c>
      <c r="G2314" s="29">
        <v>395</v>
      </c>
      <c r="H2314" s="29">
        <v>453</v>
      </c>
      <c r="I2314" s="29">
        <v>500</v>
      </c>
      <c r="J2314" s="29">
        <v>563</v>
      </c>
      <c r="K2314" s="29">
        <v>692</v>
      </c>
      <c r="L2314" s="29">
        <v>956</v>
      </c>
      <c r="M2314" s="29">
        <v>1312</v>
      </c>
      <c r="N2314" s="29">
        <v>1854</v>
      </c>
      <c r="O2314" s="29">
        <v>2601</v>
      </c>
      <c r="P2314" s="29">
        <v>3443</v>
      </c>
      <c r="Q2314" s="29">
        <v>3982</v>
      </c>
      <c r="R2314" s="29">
        <v>4875</v>
      </c>
      <c r="S2314" s="29">
        <v>5606</v>
      </c>
      <c r="T2314" s="29">
        <v>6232</v>
      </c>
      <c r="U2314" s="29">
        <v>6408</v>
      </c>
      <c r="V2314" s="29">
        <v>7097</v>
      </c>
      <c r="W2314" s="213">
        <v>9061</v>
      </c>
      <c r="X2314" s="213">
        <v>10826</v>
      </c>
      <c r="Y2314" s="213">
        <v>13375</v>
      </c>
      <c r="Z2314" s="213">
        <v>14872</v>
      </c>
      <c r="AA2314" s="213">
        <v>15672</v>
      </c>
      <c r="AB2314" s="213">
        <v>16155.7238843951</v>
      </c>
      <c r="AC2314" s="213">
        <v>16540.67392277734</v>
      </c>
      <c r="AD2314" s="213">
        <v>16890.33136292018</v>
      </c>
      <c r="AE2314" s="213">
        <v>17757.562371316562</v>
      </c>
      <c r="AF2314" s="213">
        <v>18505.030283347598</v>
      </c>
      <c r="AG2314" s="213">
        <v>19287.866220611613</v>
      </c>
      <c r="AH2314" s="213">
        <v>19884.639982443739</v>
      </c>
      <c r="AI2314" s="213">
        <v>20361.52795417235</v>
      </c>
      <c r="AJ2314" s="213">
        <v>20649.955727041081</v>
      </c>
      <c r="AK2314" s="213">
        <v>20872.838441105203</v>
      </c>
      <c r="AL2314" s="213">
        <v>20947.70601581618</v>
      </c>
      <c r="AM2314" s="213">
        <v>21250.237264765092</v>
      </c>
      <c r="AN2314" s="213">
        <v>21095.46811333191</v>
      </c>
      <c r="AO2314" s="213">
        <v>21424.611160221382</v>
      </c>
      <c r="AP2314" s="213">
        <v>21865.793740840621</v>
      </c>
      <c r="AQ2314" s="213">
        <v>22521.42764593834</v>
      </c>
      <c r="AR2314" s="213">
        <v>22682.926828441228</v>
      </c>
      <c r="AS2314" s="26"/>
      <c r="AT2314" s="26"/>
      <c r="AU2314" s="26"/>
      <c r="AV2314" s="26"/>
      <c r="AW2314" s="26"/>
      <c r="AX2314" s="26"/>
      <c r="AY2314" s="26"/>
      <c r="AZ2314" s="26"/>
      <c r="BA2314" s="26"/>
      <c r="BB2314" s="26"/>
      <c r="BC2314" s="26"/>
      <c r="BD2314" s="26"/>
      <c r="BE2314" s="26"/>
      <c r="BF2314" s="26"/>
      <c r="BG2314" s="26"/>
      <c r="BH2314" s="26"/>
      <c r="BI2314" s="26"/>
      <c r="BJ2314" s="26"/>
      <c r="BK2314" s="26"/>
      <c r="BL2314" s="41"/>
      <c r="BM2314" t="s">
        <v>100</v>
      </c>
    </row>
    <row r="2315" spans="1:65" x14ac:dyDescent="0.2">
      <c r="A2315" s="6"/>
      <c r="B2315" s="40" t="s">
        <v>9</v>
      </c>
      <c r="C2315" s="24" t="s">
        <v>83</v>
      </c>
      <c r="D2315" s="25"/>
      <c r="E2315" s="26"/>
      <c r="F2315" s="26"/>
      <c r="G2315" s="26"/>
      <c r="H2315" s="26"/>
      <c r="I2315" s="26"/>
      <c r="J2315" s="26"/>
      <c r="K2315" s="26"/>
      <c r="L2315" s="26"/>
      <c r="M2315" s="26"/>
      <c r="N2315" s="26"/>
      <c r="O2315" s="26"/>
      <c r="P2315" s="26"/>
      <c r="Q2315" s="26"/>
      <c r="R2315" s="26"/>
      <c r="S2315" s="26"/>
      <c r="T2315" s="26"/>
      <c r="U2315" s="26"/>
      <c r="V2315" s="26"/>
      <c r="W2315" s="44">
        <v>551.16249999999991</v>
      </c>
      <c r="X2315" s="44">
        <v>792.9375</v>
      </c>
      <c r="Y2315" s="44">
        <v>206</v>
      </c>
      <c r="Z2315" s="44">
        <v>499.86666666666679</v>
      </c>
      <c r="AA2315" s="44">
        <v>550</v>
      </c>
      <c r="AB2315" s="44">
        <v>233.72388439509996</v>
      </c>
      <c r="AC2315" s="44">
        <v>384.95003838223965</v>
      </c>
      <c r="AD2315" s="44">
        <v>349.65744014284064</v>
      </c>
      <c r="AE2315" s="44">
        <v>867.23100839638209</v>
      </c>
      <c r="AF2315" s="44">
        <v>747.46791203103567</v>
      </c>
      <c r="AG2315" s="44">
        <v>782.83593726401523</v>
      </c>
      <c r="AH2315" s="44">
        <v>596.77376183212618</v>
      </c>
      <c r="AI2315" s="44">
        <v>476.88797172861086</v>
      </c>
      <c r="AJ2315" s="44">
        <v>288.42777286873024</v>
      </c>
      <c r="AK2315" s="44">
        <v>222.88271406412241</v>
      </c>
      <c r="AL2315" s="44">
        <v>74.867574710977351</v>
      </c>
      <c r="AM2315" s="44">
        <v>302.53124894891153</v>
      </c>
      <c r="AN2315" s="44">
        <v>-154.76915143318183</v>
      </c>
      <c r="AO2315" s="44">
        <v>329.14304688947232</v>
      </c>
      <c r="AP2315" s="44">
        <v>441.18258061923916</v>
      </c>
      <c r="AQ2315" s="44">
        <v>655.63390509771853</v>
      </c>
      <c r="AR2315" s="44">
        <v>161.49918250288829</v>
      </c>
      <c r="AS2315" s="44"/>
      <c r="AT2315" s="44"/>
      <c r="AU2315" s="44"/>
      <c r="AV2315" s="44"/>
      <c r="AW2315" s="44"/>
      <c r="AX2315" s="44"/>
      <c r="AY2315" s="44"/>
      <c r="AZ2315" s="44"/>
      <c r="BA2315" s="44"/>
      <c r="BB2315" s="44"/>
      <c r="BC2315" s="30"/>
      <c r="BD2315" s="30"/>
      <c r="BE2315" s="30"/>
      <c r="BF2315" s="30"/>
      <c r="BG2315" s="30"/>
      <c r="BH2315" s="30"/>
      <c r="BI2315" s="30"/>
      <c r="BJ2315" s="30"/>
      <c r="BK2315" s="30"/>
      <c r="BL2315" s="43"/>
      <c r="BM2315" t="s">
        <v>100</v>
      </c>
    </row>
    <row r="2316" spans="1:65" x14ac:dyDescent="0.2">
      <c r="A2316" s="6"/>
      <c r="B2316" s="40" t="s">
        <v>9</v>
      </c>
      <c r="C2316" s="24" t="s">
        <v>75</v>
      </c>
      <c r="D2316" s="25"/>
      <c r="E2316" s="26"/>
      <c r="F2316" s="26"/>
      <c r="G2316" s="26"/>
      <c r="H2316" s="26"/>
      <c r="I2316" s="26"/>
      <c r="J2316" s="26"/>
      <c r="K2316" s="26"/>
      <c r="L2316" s="26"/>
      <c r="M2316" s="26"/>
      <c r="N2316" s="26"/>
      <c r="O2316" s="26"/>
      <c r="P2316" s="26"/>
      <c r="Q2316" s="26"/>
      <c r="R2316" s="26"/>
      <c r="S2316" s="26"/>
      <c r="T2316" s="26"/>
      <c r="U2316" s="213" t="s">
        <v>242</v>
      </c>
      <c r="V2316" s="213"/>
      <c r="W2316" s="26"/>
      <c r="X2316" s="26"/>
      <c r="Y2316" s="26"/>
      <c r="Z2316" s="26"/>
      <c r="AA2316" s="26"/>
      <c r="AB2316" s="26"/>
      <c r="AC2316" s="26"/>
      <c r="AD2316" s="26"/>
      <c r="AE2316" s="26"/>
      <c r="AF2316" s="26"/>
      <c r="AG2316" s="26"/>
      <c r="AH2316" s="26"/>
      <c r="AI2316" s="26"/>
      <c r="AJ2316" s="26"/>
      <c r="AK2316" s="26"/>
      <c r="AL2316" s="26"/>
      <c r="AM2316" s="26"/>
      <c r="AN2316" s="26"/>
      <c r="AO2316" s="26"/>
      <c r="AP2316" s="26"/>
      <c r="AQ2316" s="26"/>
      <c r="AR2316" s="26"/>
      <c r="AS2316" s="26"/>
      <c r="AT2316" s="26"/>
      <c r="AU2316" s="26"/>
      <c r="AV2316" s="26"/>
      <c r="AW2316" s="26"/>
      <c r="AX2316" s="26"/>
      <c r="AY2316" s="26"/>
      <c r="AZ2316" s="26"/>
      <c r="BA2316" s="26"/>
      <c r="BB2316" s="26"/>
      <c r="BC2316" s="26"/>
      <c r="BD2316" s="26"/>
      <c r="BE2316" s="26"/>
      <c r="BF2316" s="26"/>
      <c r="BG2316" s="26"/>
      <c r="BH2316" s="26"/>
      <c r="BI2316" s="26"/>
      <c r="BJ2316" s="26"/>
      <c r="BK2316" s="26"/>
      <c r="BL2316" s="41"/>
      <c r="BM2316" t="s">
        <v>100</v>
      </c>
    </row>
    <row r="2317" spans="1:65" x14ac:dyDescent="0.2">
      <c r="A2317" s="6"/>
      <c r="B2317" s="40" t="s">
        <v>9</v>
      </c>
      <c r="C2317" s="24" t="s">
        <v>79</v>
      </c>
      <c r="D2317" s="25"/>
      <c r="E2317" s="26"/>
      <c r="F2317" s="26"/>
      <c r="G2317" s="26"/>
      <c r="H2317" s="26"/>
      <c r="I2317" s="26"/>
      <c r="J2317" s="26"/>
      <c r="K2317" s="26"/>
      <c r="L2317" s="26"/>
      <c r="M2317" s="26"/>
      <c r="N2317" s="26"/>
      <c r="O2317" s="26"/>
      <c r="P2317" s="26"/>
      <c r="Q2317" s="26"/>
      <c r="R2317" s="26"/>
      <c r="S2317" s="26"/>
      <c r="T2317" s="26"/>
      <c r="U2317" s="26"/>
      <c r="V2317" s="26"/>
      <c r="W2317" s="26"/>
      <c r="X2317" s="26"/>
      <c r="Y2317" s="26"/>
      <c r="Z2317" s="26"/>
      <c r="AA2317" s="26"/>
      <c r="AB2317" s="26"/>
      <c r="AC2317" s="26"/>
      <c r="AD2317" s="26"/>
      <c r="AE2317" s="26"/>
      <c r="AF2317" s="26"/>
      <c r="AG2317" s="26"/>
      <c r="AH2317" s="26"/>
      <c r="AI2317" s="26"/>
      <c r="AJ2317" s="26"/>
      <c r="AK2317" s="26"/>
      <c r="AL2317" s="26"/>
      <c r="AM2317" s="26"/>
      <c r="AN2317" s="26"/>
      <c r="AO2317" s="26"/>
      <c r="AP2317" s="26"/>
      <c r="AQ2317" s="26"/>
      <c r="AR2317" s="26"/>
      <c r="AS2317" s="26"/>
      <c r="AT2317" s="26"/>
      <c r="AU2317" s="26"/>
      <c r="AV2317" s="26"/>
      <c r="AW2317" s="26"/>
      <c r="AX2317" s="26"/>
      <c r="AY2317" s="26"/>
      <c r="AZ2317" s="26"/>
      <c r="BA2317" s="26"/>
      <c r="BB2317" s="26"/>
      <c r="BC2317" s="26"/>
      <c r="BD2317" s="26"/>
      <c r="BE2317" s="26"/>
      <c r="BF2317" s="26"/>
      <c r="BG2317" s="26"/>
      <c r="BH2317" s="26"/>
      <c r="BI2317" s="26"/>
      <c r="BJ2317" s="26"/>
      <c r="BK2317" s="26"/>
      <c r="BL2317" s="41"/>
      <c r="BM2317" t="s">
        <v>100</v>
      </c>
    </row>
    <row r="2318" spans="1:65" x14ac:dyDescent="0.2">
      <c r="A2318" s="6"/>
      <c r="B2318" s="40" t="s">
        <v>9</v>
      </c>
      <c r="C2318" s="24" t="s">
        <v>240</v>
      </c>
      <c r="D2318" s="25"/>
      <c r="E2318" s="26"/>
      <c r="F2318" s="26"/>
      <c r="G2318" s="26"/>
      <c r="H2318" s="26"/>
      <c r="I2318" s="26"/>
      <c r="J2318" s="26"/>
      <c r="K2318" s="26"/>
      <c r="L2318" s="26"/>
      <c r="M2318" s="26"/>
      <c r="N2318" s="26"/>
      <c r="O2318" s="26"/>
      <c r="P2318" s="26"/>
      <c r="Q2318" s="26"/>
      <c r="R2318" s="26"/>
      <c r="S2318" s="26"/>
      <c r="T2318" s="26"/>
      <c r="U2318" s="26"/>
      <c r="V2318" s="26"/>
      <c r="W2318" s="33">
        <v>1412.8375000000001</v>
      </c>
      <c r="X2318" s="33">
        <v>972.0625</v>
      </c>
      <c r="Y2318" s="33">
        <v>2343</v>
      </c>
      <c r="Z2318" s="33">
        <v>997.13333333333321</v>
      </c>
      <c r="AA2318" s="33">
        <v>250</v>
      </c>
      <c r="AB2318" s="33">
        <v>250</v>
      </c>
      <c r="AC2318" s="33">
        <v>0</v>
      </c>
      <c r="AD2318" s="33">
        <v>0</v>
      </c>
      <c r="AE2318" s="33">
        <v>0</v>
      </c>
      <c r="AF2318" s="33">
        <v>0</v>
      </c>
      <c r="AG2318" s="33">
        <v>0</v>
      </c>
      <c r="AH2318" s="33">
        <v>0</v>
      </c>
      <c r="AI2318" s="26"/>
      <c r="AJ2318" s="26"/>
      <c r="AK2318" s="26"/>
      <c r="AL2318" s="26"/>
      <c r="AM2318" s="26"/>
      <c r="AN2318" s="26"/>
      <c r="AO2318" s="26"/>
      <c r="AP2318" s="26"/>
      <c r="AQ2318" s="26"/>
      <c r="AR2318" s="26"/>
      <c r="AS2318" s="26"/>
      <c r="AT2318" s="26"/>
      <c r="AU2318" s="26"/>
      <c r="AV2318" s="26"/>
      <c r="AW2318" s="26"/>
      <c r="AX2318" s="26"/>
      <c r="AY2318" s="26"/>
      <c r="AZ2318" s="26"/>
      <c r="BA2318" s="26"/>
      <c r="BB2318" s="26"/>
      <c r="BC2318" s="26"/>
      <c r="BD2318" s="26"/>
      <c r="BE2318" s="26"/>
      <c r="BF2318" s="26"/>
      <c r="BG2318" s="26"/>
      <c r="BH2318" s="26"/>
      <c r="BI2318" s="26"/>
      <c r="BJ2318" s="26"/>
      <c r="BK2318" s="26"/>
      <c r="BL2318" s="41"/>
      <c r="BM2318" t="s">
        <v>100</v>
      </c>
    </row>
    <row r="2319" spans="1:65" x14ac:dyDescent="0.2">
      <c r="A2319" s="6"/>
      <c r="B2319" s="40" t="s">
        <v>9</v>
      </c>
      <c r="C2319" s="24" t="s">
        <v>113</v>
      </c>
      <c r="D2319" s="25"/>
      <c r="E2319" s="26"/>
      <c r="F2319" s="26"/>
      <c r="G2319" s="26"/>
      <c r="H2319" s="26"/>
      <c r="I2319" s="26"/>
      <c r="J2319" s="26"/>
      <c r="K2319" s="26"/>
      <c r="L2319" s="26"/>
      <c r="M2319" s="26"/>
      <c r="N2319" s="26"/>
      <c r="O2319" s="26"/>
      <c r="P2319" s="26"/>
      <c r="Q2319" s="26"/>
      <c r="R2319" s="26"/>
      <c r="S2319" s="26"/>
      <c r="T2319" s="26"/>
      <c r="U2319" s="26"/>
      <c r="V2319" s="26"/>
      <c r="W2319" s="26"/>
      <c r="X2319" s="26"/>
      <c r="Y2319" s="26"/>
      <c r="Z2319" s="26"/>
      <c r="AA2319" s="26"/>
      <c r="AB2319" s="26"/>
      <c r="AC2319" s="26"/>
      <c r="AD2319" s="26"/>
      <c r="AE2319" s="26"/>
      <c r="AF2319" s="26"/>
      <c r="AG2319" s="26"/>
      <c r="AH2319" s="26"/>
      <c r="AI2319" s="26"/>
      <c r="AJ2319" s="26"/>
      <c r="AK2319" s="26"/>
      <c r="AL2319" s="26"/>
      <c r="AM2319" s="26"/>
      <c r="AN2319" s="26"/>
      <c r="AO2319" s="26"/>
      <c r="AP2319" s="26"/>
      <c r="AQ2319" s="26"/>
      <c r="AR2319" s="26"/>
      <c r="AS2319" s="26"/>
      <c r="AT2319" s="26"/>
      <c r="AU2319" s="26"/>
      <c r="AV2319" s="26"/>
      <c r="AW2319" s="26"/>
      <c r="AX2319" s="26"/>
      <c r="AY2319" s="26"/>
      <c r="AZ2319" s="26"/>
      <c r="BA2319" s="26"/>
      <c r="BB2319" s="26"/>
      <c r="BC2319" s="26"/>
      <c r="BD2319" s="26"/>
      <c r="BE2319" s="26"/>
      <c r="BF2319" s="26"/>
      <c r="BG2319" s="26"/>
      <c r="BH2319" s="26"/>
      <c r="BI2319" s="26"/>
      <c r="BJ2319" s="26"/>
      <c r="BK2319" s="26"/>
      <c r="BL2319" s="41"/>
      <c r="BM2319" t="s">
        <v>100</v>
      </c>
    </row>
    <row r="2320" spans="1:65" x14ac:dyDescent="0.2">
      <c r="A2320" s="6"/>
      <c r="B2320" s="40" t="s">
        <v>9</v>
      </c>
      <c r="C2320" s="31" t="s">
        <v>1</v>
      </c>
      <c r="D2320" s="27">
        <v>13</v>
      </c>
      <c r="E2320" s="28">
        <v>22</v>
      </c>
      <c r="F2320" s="28">
        <v>22</v>
      </c>
      <c r="G2320" s="28">
        <v>22</v>
      </c>
      <c r="H2320" s="28">
        <v>22</v>
      </c>
      <c r="I2320" s="28">
        <v>22</v>
      </c>
      <c r="J2320" s="28">
        <v>22</v>
      </c>
      <c r="K2320" s="28">
        <v>131</v>
      </c>
      <c r="L2320" s="28">
        <v>133</v>
      </c>
      <c r="M2320" s="28">
        <v>163</v>
      </c>
      <c r="N2320" s="28">
        <v>163</v>
      </c>
      <c r="O2320" s="28">
        <v>163</v>
      </c>
      <c r="P2320" s="28">
        <v>163</v>
      </c>
      <c r="Q2320" s="28">
        <v>212</v>
      </c>
      <c r="R2320" s="28">
        <v>213</v>
      </c>
      <c r="S2320" s="28">
        <v>213</v>
      </c>
      <c r="T2320" s="28">
        <v>203</v>
      </c>
      <c r="U2320" s="28">
        <v>203</v>
      </c>
      <c r="V2320" s="28">
        <v>203</v>
      </c>
      <c r="W2320" s="28">
        <v>203</v>
      </c>
      <c r="X2320" s="28">
        <v>203</v>
      </c>
      <c r="Y2320" s="28">
        <v>203</v>
      </c>
      <c r="Z2320" s="28">
        <v>203</v>
      </c>
      <c r="AA2320" s="28">
        <v>203</v>
      </c>
      <c r="AB2320" s="28">
        <v>203</v>
      </c>
      <c r="AC2320" s="28">
        <v>203</v>
      </c>
      <c r="AD2320" s="28">
        <v>203</v>
      </c>
      <c r="AE2320" s="28">
        <v>203</v>
      </c>
      <c r="AF2320" s="28">
        <v>203</v>
      </c>
      <c r="AG2320" s="28">
        <v>203</v>
      </c>
      <c r="AH2320" s="28">
        <v>203</v>
      </c>
      <c r="AI2320" s="28">
        <v>203</v>
      </c>
      <c r="AJ2320" s="28">
        <v>203</v>
      </c>
      <c r="AK2320" s="28">
        <v>203</v>
      </c>
      <c r="AL2320" s="28">
        <v>203</v>
      </c>
      <c r="AM2320" s="28">
        <v>203</v>
      </c>
      <c r="AN2320" s="28">
        <v>203</v>
      </c>
      <c r="AO2320" s="28">
        <v>203</v>
      </c>
      <c r="AP2320" s="28">
        <v>203</v>
      </c>
      <c r="AQ2320" s="28">
        <v>203</v>
      </c>
      <c r="AR2320" s="28">
        <v>203</v>
      </c>
      <c r="AS2320" s="28">
        <v>203</v>
      </c>
      <c r="AT2320" s="28">
        <v>203</v>
      </c>
      <c r="AU2320" s="28">
        <v>203</v>
      </c>
      <c r="AV2320" s="28">
        <v>203</v>
      </c>
      <c r="AW2320" s="28">
        <v>203</v>
      </c>
      <c r="AX2320" s="28">
        <v>203</v>
      </c>
      <c r="AY2320" s="28">
        <v>203</v>
      </c>
      <c r="AZ2320" s="28">
        <v>203</v>
      </c>
      <c r="BA2320" s="28">
        <v>203</v>
      </c>
      <c r="BB2320" s="28">
        <v>203</v>
      </c>
      <c r="BC2320" s="28">
        <v>203</v>
      </c>
      <c r="BD2320" s="28">
        <v>203</v>
      </c>
      <c r="BE2320" s="28">
        <v>203</v>
      </c>
      <c r="BF2320" s="28">
        <v>203</v>
      </c>
      <c r="BG2320" s="28">
        <v>203</v>
      </c>
      <c r="BH2320" s="28">
        <v>203</v>
      </c>
      <c r="BI2320" s="28">
        <v>203</v>
      </c>
      <c r="BJ2320" s="28">
        <v>203</v>
      </c>
      <c r="BK2320" s="28">
        <v>203</v>
      </c>
      <c r="BL2320" s="42">
        <v>203</v>
      </c>
      <c r="BM2320" t="s">
        <v>100</v>
      </c>
    </row>
    <row r="2321" spans="1:65" x14ac:dyDescent="0.2">
      <c r="A2321" s="6"/>
      <c r="B2321" s="40" t="s">
        <v>9</v>
      </c>
      <c r="C2321" s="24" t="s">
        <v>74</v>
      </c>
      <c r="D2321" s="35">
        <v>13</v>
      </c>
      <c r="E2321" s="29">
        <v>22</v>
      </c>
      <c r="F2321" s="29">
        <v>22</v>
      </c>
      <c r="G2321" s="29">
        <v>22</v>
      </c>
      <c r="H2321" s="29">
        <v>22</v>
      </c>
      <c r="I2321" s="29">
        <v>22</v>
      </c>
      <c r="J2321" s="29">
        <v>22</v>
      </c>
      <c r="K2321" s="29">
        <v>131</v>
      </c>
      <c r="L2321" s="29">
        <v>133</v>
      </c>
      <c r="M2321" s="29">
        <v>163</v>
      </c>
      <c r="N2321" s="29">
        <v>163</v>
      </c>
      <c r="O2321" s="29">
        <v>163</v>
      </c>
      <c r="P2321" s="29">
        <v>163</v>
      </c>
      <c r="Q2321" s="29">
        <v>212</v>
      </c>
      <c r="R2321" s="29">
        <v>213</v>
      </c>
      <c r="S2321" s="29">
        <v>213</v>
      </c>
      <c r="T2321" s="29">
        <v>203</v>
      </c>
      <c r="U2321" s="29">
        <v>203</v>
      </c>
      <c r="V2321" s="29">
        <v>203</v>
      </c>
      <c r="W2321" s="29">
        <v>203</v>
      </c>
      <c r="X2321" s="26">
        <v>0</v>
      </c>
      <c r="Y2321" s="26">
        <v>0</v>
      </c>
      <c r="Z2321" s="26">
        <v>0</v>
      </c>
      <c r="AA2321" s="26">
        <v>0</v>
      </c>
      <c r="AB2321" s="26">
        <v>0</v>
      </c>
      <c r="AC2321" s="26">
        <v>0</v>
      </c>
      <c r="AD2321" s="26">
        <v>0</v>
      </c>
      <c r="AE2321" s="26">
        <v>0</v>
      </c>
      <c r="AF2321" s="26">
        <v>0</v>
      </c>
      <c r="AG2321" s="26">
        <v>0</v>
      </c>
      <c r="AH2321" s="26">
        <v>0</v>
      </c>
      <c r="AI2321" s="26"/>
      <c r="AJ2321" s="26"/>
      <c r="AK2321" s="26"/>
      <c r="AL2321" s="26"/>
      <c r="AM2321" s="26"/>
      <c r="AN2321" s="26"/>
      <c r="AO2321" s="26"/>
      <c r="AP2321" s="26"/>
      <c r="AQ2321" s="26"/>
      <c r="AR2321" s="26"/>
      <c r="AS2321" s="26"/>
      <c r="AT2321" s="26"/>
      <c r="AU2321" s="26"/>
      <c r="AV2321" s="26"/>
      <c r="AW2321" s="26"/>
      <c r="AX2321" s="26"/>
      <c r="AY2321" s="26"/>
      <c r="AZ2321" s="26"/>
      <c r="BA2321" s="26"/>
      <c r="BB2321" s="26"/>
      <c r="BC2321" s="26"/>
      <c r="BD2321" s="26"/>
      <c r="BE2321" s="26"/>
      <c r="BF2321" s="26"/>
      <c r="BG2321" s="26"/>
      <c r="BH2321" s="26"/>
      <c r="BI2321" s="26"/>
      <c r="BJ2321" s="26"/>
      <c r="BK2321" s="26"/>
      <c r="BL2321" s="41"/>
      <c r="BM2321" t="s">
        <v>100</v>
      </c>
    </row>
    <row r="2322" spans="1:65" x14ac:dyDescent="0.2">
      <c r="A2322" s="6"/>
      <c r="B2322" s="40" t="s">
        <v>9</v>
      </c>
      <c r="C2322" s="24" t="s">
        <v>83</v>
      </c>
      <c r="D2322" s="25"/>
      <c r="E2322" s="26"/>
      <c r="F2322" s="26"/>
      <c r="G2322" s="26"/>
      <c r="H2322" s="26"/>
      <c r="I2322" s="26"/>
      <c r="J2322" s="26"/>
      <c r="K2322" s="26"/>
      <c r="L2322" s="26"/>
      <c r="M2322" s="26"/>
      <c r="N2322" s="26"/>
      <c r="O2322" s="26"/>
      <c r="P2322" s="26"/>
      <c r="Q2322" s="26"/>
      <c r="R2322" s="26"/>
      <c r="S2322" s="26"/>
      <c r="T2322" s="26"/>
      <c r="U2322" s="26"/>
      <c r="V2322" s="26"/>
      <c r="W2322" s="30"/>
      <c r="X2322" s="30"/>
      <c r="Y2322" s="30"/>
      <c r="Z2322" s="30"/>
      <c r="AA2322" s="30"/>
      <c r="AB2322" s="30"/>
      <c r="AC2322" s="30"/>
      <c r="AD2322" s="30"/>
      <c r="AE2322" s="30"/>
      <c r="AF2322" s="30"/>
      <c r="AG2322" s="30"/>
      <c r="AH2322" s="30"/>
      <c r="AI2322" s="30"/>
      <c r="AJ2322" s="30"/>
      <c r="AK2322" s="30"/>
      <c r="AL2322" s="30"/>
      <c r="AM2322" s="30"/>
      <c r="AN2322" s="30"/>
      <c r="AO2322" s="30"/>
      <c r="AP2322" s="30"/>
      <c r="AQ2322" s="30"/>
      <c r="AR2322" s="30"/>
      <c r="AS2322" s="30"/>
      <c r="AT2322" s="30"/>
      <c r="AU2322" s="30"/>
      <c r="AV2322" s="30"/>
      <c r="AW2322" s="30"/>
      <c r="AX2322" s="30"/>
      <c r="AY2322" s="30"/>
      <c r="AZ2322" s="30"/>
      <c r="BA2322" s="30"/>
      <c r="BB2322" s="30"/>
      <c r="BC2322" s="30"/>
      <c r="BD2322" s="30"/>
      <c r="BE2322" s="30"/>
      <c r="BF2322" s="30"/>
      <c r="BG2322" s="30"/>
      <c r="BH2322" s="30"/>
      <c r="BI2322" s="30"/>
      <c r="BJ2322" s="30"/>
      <c r="BK2322" s="30"/>
      <c r="BL2322" s="43"/>
      <c r="BM2322" t="s">
        <v>100</v>
      </c>
    </row>
    <row r="2323" spans="1:65" x14ac:dyDescent="0.2">
      <c r="A2323" s="6"/>
      <c r="B2323" s="40" t="s">
        <v>9</v>
      </c>
      <c r="C2323" s="24" t="s">
        <v>75</v>
      </c>
      <c r="D2323" s="25"/>
      <c r="E2323" s="26"/>
      <c r="F2323" s="26"/>
      <c r="G2323" s="26"/>
      <c r="H2323" s="26"/>
      <c r="I2323" s="26"/>
      <c r="J2323" s="26"/>
      <c r="K2323" s="26"/>
      <c r="L2323" s="26"/>
      <c r="M2323" s="26"/>
      <c r="N2323" s="26"/>
      <c r="O2323" s="26"/>
      <c r="P2323" s="26"/>
      <c r="Q2323" s="26"/>
      <c r="R2323" s="26"/>
      <c r="S2323" s="26"/>
      <c r="T2323" s="26"/>
      <c r="U2323" s="26"/>
      <c r="V2323" s="26"/>
      <c r="W2323" s="26"/>
      <c r="X2323" s="26"/>
      <c r="Y2323" s="26"/>
      <c r="Z2323" s="26"/>
      <c r="AA2323" s="26"/>
      <c r="AB2323" s="26"/>
      <c r="AC2323" s="26"/>
      <c r="AD2323" s="26"/>
      <c r="AE2323" s="26"/>
      <c r="AF2323" s="26"/>
      <c r="AG2323" s="26"/>
      <c r="AH2323" s="26"/>
      <c r="AI2323" s="26"/>
      <c r="AJ2323" s="26"/>
      <c r="AK2323" s="26"/>
      <c r="AL2323" s="26"/>
      <c r="AM2323" s="26"/>
      <c r="AN2323" s="26"/>
      <c r="AO2323" s="26"/>
      <c r="AP2323" s="26"/>
      <c r="AQ2323" s="26"/>
      <c r="AR2323" s="26"/>
      <c r="AS2323" s="26"/>
      <c r="AT2323" s="26"/>
      <c r="AU2323" s="26"/>
      <c r="AV2323" s="26"/>
      <c r="AW2323" s="26"/>
      <c r="AX2323" s="26"/>
      <c r="AY2323" s="26"/>
      <c r="AZ2323" s="26"/>
      <c r="BA2323" s="26"/>
      <c r="BB2323" s="26"/>
      <c r="BC2323" s="26"/>
      <c r="BD2323" s="26"/>
      <c r="BE2323" s="26"/>
      <c r="BF2323" s="26"/>
      <c r="BG2323" s="26"/>
      <c r="BH2323" s="26"/>
      <c r="BI2323" s="26"/>
      <c r="BJ2323" s="26"/>
      <c r="BK2323" s="26"/>
      <c r="BL2323" s="41"/>
      <c r="BM2323" t="s">
        <v>100</v>
      </c>
    </row>
    <row r="2324" spans="1:65" x14ac:dyDescent="0.2">
      <c r="A2324" s="6"/>
      <c r="B2324" s="40" t="s">
        <v>9</v>
      </c>
      <c r="C2324" s="24" t="s">
        <v>79</v>
      </c>
      <c r="D2324" s="25"/>
      <c r="E2324" s="26"/>
      <c r="F2324" s="26"/>
      <c r="G2324" s="26"/>
      <c r="H2324" s="26"/>
      <c r="I2324" s="26"/>
      <c r="J2324" s="26"/>
      <c r="K2324" s="26"/>
      <c r="L2324" s="26"/>
      <c r="M2324" s="26"/>
      <c r="N2324" s="26"/>
      <c r="O2324" s="26"/>
      <c r="P2324" s="26"/>
      <c r="Q2324" s="26"/>
      <c r="R2324" s="26"/>
      <c r="S2324" s="26"/>
      <c r="T2324" s="26"/>
      <c r="U2324" s="26"/>
      <c r="V2324" s="26"/>
      <c r="W2324" s="26"/>
      <c r="X2324" s="26"/>
      <c r="Y2324" s="26"/>
      <c r="Z2324" s="26"/>
      <c r="AA2324" s="26"/>
      <c r="AB2324" s="26"/>
      <c r="AC2324" s="26"/>
      <c r="AD2324" s="26"/>
      <c r="AE2324" s="26"/>
      <c r="AF2324" s="26"/>
      <c r="AG2324" s="26"/>
      <c r="AH2324" s="26"/>
      <c r="AI2324" s="26"/>
      <c r="AJ2324" s="26"/>
      <c r="AK2324" s="26"/>
      <c r="AL2324" s="26"/>
      <c r="AM2324" s="26"/>
      <c r="AN2324" s="26"/>
      <c r="AO2324" s="26"/>
      <c r="AP2324" s="26"/>
      <c r="AQ2324" s="26"/>
      <c r="AR2324" s="26"/>
      <c r="AS2324" s="26"/>
      <c r="AT2324" s="26"/>
      <c r="AU2324" s="26"/>
      <c r="AV2324" s="26"/>
      <c r="AW2324" s="26"/>
      <c r="AX2324" s="26"/>
      <c r="AY2324" s="26"/>
      <c r="AZ2324" s="26"/>
      <c r="BA2324" s="26"/>
      <c r="BB2324" s="26"/>
      <c r="BC2324" s="26"/>
      <c r="BD2324" s="26"/>
      <c r="BE2324" s="26"/>
      <c r="BF2324" s="26"/>
      <c r="BG2324" s="26"/>
      <c r="BH2324" s="26"/>
      <c r="BI2324" s="26"/>
      <c r="BJ2324" s="26"/>
      <c r="BK2324" s="26"/>
      <c r="BL2324" s="41"/>
      <c r="BM2324" t="s">
        <v>100</v>
      </c>
    </row>
    <row r="2325" spans="1:65" x14ac:dyDescent="0.2">
      <c r="A2325" s="6"/>
      <c r="B2325" s="40" t="s">
        <v>9</v>
      </c>
      <c r="C2325" s="24" t="s">
        <v>240</v>
      </c>
      <c r="D2325" s="25"/>
      <c r="E2325" s="26"/>
      <c r="F2325" s="26"/>
      <c r="G2325" s="26"/>
      <c r="H2325" s="26"/>
      <c r="I2325" s="26"/>
      <c r="J2325" s="26"/>
      <c r="K2325" s="26"/>
      <c r="L2325" s="26"/>
      <c r="M2325" s="26"/>
      <c r="N2325" s="26"/>
      <c r="O2325" s="26"/>
      <c r="P2325" s="26"/>
      <c r="Q2325" s="26"/>
      <c r="R2325" s="26"/>
      <c r="S2325" s="26"/>
      <c r="T2325" s="26"/>
      <c r="U2325" s="26"/>
      <c r="V2325" s="26"/>
      <c r="W2325" s="33">
        <v>0</v>
      </c>
      <c r="X2325" s="33">
        <v>0</v>
      </c>
      <c r="Y2325" s="33">
        <v>0</v>
      </c>
      <c r="Z2325" s="33">
        <v>0</v>
      </c>
      <c r="AA2325" s="33">
        <v>0</v>
      </c>
      <c r="AB2325" s="33">
        <v>0</v>
      </c>
      <c r="AC2325" s="33">
        <v>0</v>
      </c>
      <c r="AD2325" s="33">
        <v>0</v>
      </c>
      <c r="AE2325" s="33">
        <v>0</v>
      </c>
      <c r="AF2325" s="33">
        <v>0</v>
      </c>
      <c r="AG2325" s="33">
        <v>0</v>
      </c>
      <c r="AH2325" s="33">
        <v>0</v>
      </c>
      <c r="AI2325" s="26"/>
      <c r="AJ2325" s="26"/>
      <c r="AK2325" s="26"/>
      <c r="AL2325" s="26"/>
      <c r="AM2325" s="26"/>
      <c r="AN2325" s="26"/>
      <c r="AO2325" s="26"/>
      <c r="AP2325" s="26"/>
      <c r="AQ2325" s="26"/>
      <c r="AR2325" s="26"/>
      <c r="AS2325" s="26"/>
      <c r="AT2325" s="26"/>
      <c r="AU2325" s="26"/>
      <c r="AV2325" s="26"/>
      <c r="AW2325" s="26"/>
      <c r="AX2325" s="26"/>
      <c r="AY2325" s="26"/>
      <c r="AZ2325" s="26"/>
      <c r="BA2325" s="26"/>
      <c r="BB2325" s="26"/>
      <c r="BC2325" s="26"/>
      <c r="BD2325" s="26"/>
      <c r="BE2325" s="26"/>
      <c r="BF2325" s="26"/>
      <c r="BG2325" s="26"/>
      <c r="BH2325" s="26"/>
      <c r="BI2325" s="26"/>
      <c r="BJ2325" s="26"/>
      <c r="BK2325" s="26"/>
      <c r="BL2325" s="41"/>
      <c r="BM2325" t="s">
        <v>100</v>
      </c>
    </row>
    <row r="2326" spans="1:65" x14ac:dyDescent="0.2">
      <c r="A2326" s="6"/>
      <c r="B2326" s="40" t="s">
        <v>9</v>
      </c>
      <c r="C2326" s="24" t="s">
        <v>78</v>
      </c>
      <c r="D2326" s="25"/>
      <c r="E2326" s="26"/>
      <c r="F2326" s="26"/>
      <c r="G2326" s="26"/>
      <c r="H2326" s="26"/>
      <c r="I2326" s="26"/>
      <c r="J2326" s="26"/>
      <c r="K2326" s="26"/>
      <c r="L2326" s="26"/>
      <c r="M2326" s="26"/>
      <c r="N2326" s="26"/>
      <c r="O2326" s="26"/>
      <c r="P2326" s="26"/>
      <c r="Q2326" s="26"/>
      <c r="R2326" s="26"/>
      <c r="S2326" s="26"/>
      <c r="T2326" s="26"/>
      <c r="U2326" s="26"/>
      <c r="V2326" s="26"/>
      <c r="W2326" s="26"/>
      <c r="X2326" s="26"/>
      <c r="Y2326" s="26"/>
      <c r="Z2326" s="26"/>
      <c r="AA2326" s="26"/>
      <c r="AB2326" s="26"/>
      <c r="AC2326" s="26"/>
      <c r="AD2326" s="26"/>
      <c r="AE2326" s="26"/>
      <c r="AF2326" s="26"/>
      <c r="AG2326" s="26"/>
      <c r="AH2326" s="26"/>
      <c r="AI2326" s="26"/>
      <c r="AJ2326" s="26"/>
      <c r="AK2326" s="26"/>
      <c r="AL2326" s="26"/>
      <c r="AM2326" s="26"/>
      <c r="AN2326" s="26"/>
      <c r="AO2326" s="26"/>
      <c r="AP2326" s="26"/>
      <c r="AQ2326" s="26"/>
      <c r="AR2326" s="26"/>
      <c r="AS2326" s="26"/>
      <c r="AT2326" s="26"/>
      <c r="AU2326" s="26"/>
      <c r="AV2326" s="26"/>
      <c r="AW2326" s="26"/>
      <c r="AX2326" s="26"/>
      <c r="AY2326" s="26"/>
      <c r="AZ2326" s="26"/>
      <c r="BA2326" s="26"/>
      <c r="BB2326" s="26"/>
      <c r="BC2326" s="26"/>
      <c r="BD2326" s="26"/>
      <c r="BE2326" s="26"/>
      <c r="BF2326" s="26"/>
      <c r="BG2326" s="26"/>
      <c r="BH2326" s="26"/>
      <c r="BI2326" s="26"/>
      <c r="BJ2326" s="26"/>
      <c r="BK2326" s="26"/>
      <c r="BL2326" s="41"/>
      <c r="BM2326" t="s">
        <v>100</v>
      </c>
    </row>
    <row r="2327" spans="1:65" x14ac:dyDescent="0.2">
      <c r="A2327" s="6"/>
      <c r="B2327" s="40" t="s">
        <v>9</v>
      </c>
      <c r="C2327" s="31" t="s">
        <v>36</v>
      </c>
      <c r="D2327" s="27">
        <v>3</v>
      </c>
      <c r="E2327" s="28">
        <v>3</v>
      </c>
      <c r="F2327" s="28">
        <v>3</v>
      </c>
      <c r="G2327" s="28">
        <v>4</v>
      </c>
      <c r="H2327" s="28">
        <v>4</v>
      </c>
      <c r="I2327" s="28">
        <v>4</v>
      </c>
      <c r="J2327" s="28">
        <v>5</v>
      </c>
      <c r="K2327" s="28">
        <v>6</v>
      </c>
      <c r="L2327" s="28">
        <v>8</v>
      </c>
      <c r="M2327" s="28">
        <v>9</v>
      </c>
      <c r="N2327" s="28">
        <v>11</v>
      </c>
      <c r="O2327" s="28">
        <v>12</v>
      </c>
      <c r="P2327" s="28">
        <v>24</v>
      </c>
      <c r="Q2327" s="28">
        <v>43</v>
      </c>
      <c r="R2327" s="28">
        <v>60</v>
      </c>
      <c r="S2327" s="28">
        <v>104</v>
      </c>
      <c r="T2327" s="28">
        <v>153</v>
      </c>
      <c r="U2327" s="28">
        <v>402</v>
      </c>
      <c r="V2327" s="28">
        <v>492</v>
      </c>
      <c r="W2327" s="28">
        <v>644.20000000000005</v>
      </c>
      <c r="X2327" s="28">
        <v>813</v>
      </c>
      <c r="Y2327" s="28">
        <v>971.8</v>
      </c>
      <c r="Z2327" s="28">
        <v>1130.5999999999999</v>
      </c>
      <c r="AA2327" s="28">
        <v>1289.3999999999999</v>
      </c>
      <c r="AB2327" s="28">
        <v>1448.1999999999998</v>
      </c>
      <c r="AC2327" s="28">
        <v>1606.9999999999998</v>
      </c>
      <c r="AD2327" s="28">
        <v>1812.7999999999997</v>
      </c>
      <c r="AE2327" s="28">
        <v>2018.5999999999997</v>
      </c>
      <c r="AF2327" s="28">
        <v>2224.3999999999996</v>
      </c>
      <c r="AG2327" s="28">
        <v>2430.1999999999998</v>
      </c>
      <c r="AH2327" s="28">
        <v>2636</v>
      </c>
      <c r="AI2327" s="28">
        <v>2636</v>
      </c>
      <c r="AJ2327" s="28">
        <v>2636</v>
      </c>
      <c r="AK2327" s="28">
        <v>2636</v>
      </c>
      <c r="AL2327" s="28">
        <v>2636</v>
      </c>
      <c r="AM2327" s="28">
        <v>2636</v>
      </c>
      <c r="AN2327" s="28">
        <v>2636</v>
      </c>
      <c r="AO2327" s="28">
        <v>2636</v>
      </c>
      <c r="AP2327" s="28">
        <v>2636</v>
      </c>
      <c r="AQ2327" s="28">
        <v>2636</v>
      </c>
      <c r="AR2327" s="28">
        <v>2636</v>
      </c>
      <c r="AS2327" s="28">
        <v>2636</v>
      </c>
      <c r="AT2327" s="28">
        <v>2636</v>
      </c>
      <c r="AU2327" s="28">
        <v>2636</v>
      </c>
      <c r="AV2327" s="28">
        <v>2636</v>
      </c>
      <c r="AW2327" s="28">
        <v>2636</v>
      </c>
      <c r="AX2327" s="28">
        <v>2636</v>
      </c>
      <c r="AY2327" s="28">
        <v>2636</v>
      </c>
      <c r="AZ2327" s="28">
        <v>2636</v>
      </c>
      <c r="BA2327" s="28">
        <v>2636</v>
      </c>
      <c r="BB2327" s="28">
        <v>2636</v>
      </c>
      <c r="BC2327" s="28">
        <v>2636</v>
      </c>
      <c r="BD2327" s="28">
        <v>2636</v>
      </c>
      <c r="BE2327" s="28">
        <v>2636</v>
      </c>
      <c r="BF2327" s="28">
        <v>2636</v>
      </c>
      <c r="BG2327" s="28">
        <v>2636</v>
      </c>
      <c r="BH2327" s="28">
        <v>2636</v>
      </c>
      <c r="BI2327" s="28">
        <v>2636</v>
      </c>
      <c r="BJ2327" s="28">
        <v>2636</v>
      </c>
      <c r="BK2327" s="28">
        <v>2636</v>
      </c>
      <c r="BL2327" s="42">
        <v>2636</v>
      </c>
      <c r="BM2327" t="s">
        <v>100</v>
      </c>
    </row>
    <row r="2328" spans="1:65" x14ac:dyDescent="0.2">
      <c r="A2328" s="6"/>
      <c r="B2328" s="40" t="s">
        <v>9</v>
      </c>
      <c r="C2328" s="24" t="s">
        <v>74</v>
      </c>
      <c r="D2328" s="35">
        <v>3</v>
      </c>
      <c r="E2328" s="29">
        <v>3</v>
      </c>
      <c r="F2328" s="29">
        <v>3</v>
      </c>
      <c r="G2328" s="29">
        <v>4</v>
      </c>
      <c r="H2328" s="29">
        <v>4</v>
      </c>
      <c r="I2328" s="29">
        <v>4</v>
      </c>
      <c r="J2328" s="29">
        <v>5</v>
      </c>
      <c r="K2328" s="29">
        <v>6</v>
      </c>
      <c r="L2328" s="29">
        <v>8</v>
      </c>
      <c r="M2328" s="29">
        <v>9</v>
      </c>
      <c r="N2328" s="29">
        <v>11</v>
      </c>
      <c r="O2328" s="29">
        <v>12</v>
      </c>
      <c r="P2328" s="29">
        <v>24</v>
      </c>
      <c r="Q2328" s="29">
        <v>43</v>
      </c>
      <c r="R2328" s="29">
        <v>60</v>
      </c>
      <c r="S2328" s="29">
        <v>104</v>
      </c>
      <c r="T2328" s="29">
        <v>153</v>
      </c>
      <c r="U2328" s="29">
        <v>402</v>
      </c>
      <c r="V2328" s="29">
        <v>492</v>
      </c>
      <c r="W2328" s="29">
        <v>644.20000000000005</v>
      </c>
      <c r="X2328" s="26">
        <v>479</v>
      </c>
      <c r="Y2328" s="26">
        <v>0</v>
      </c>
      <c r="Z2328" s="26">
        <v>0</v>
      </c>
      <c r="AA2328" s="26">
        <v>0</v>
      </c>
      <c r="AB2328" s="26">
        <v>0</v>
      </c>
      <c r="AC2328" s="26">
        <v>1597</v>
      </c>
      <c r="AD2328" s="26">
        <v>0</v>
      </c>
      <c r="AE2328" s="26">
        <v>0</v>
      </c>
      <c r="AF2328" s="26">
        <v>0</v>
      </c>
      <c r="AG2328" s="26">
        <v>0</v>
      </c>
      <c r="AH2328" s="26">
        <v>2636</v>
      </c>
      <c r="AI2328" s="26"/>
      <c r="AJ2328" s="26"/>
      <c r="AK2328" s="26"/>
      <c r="AL2328" s="26"/>
      <c r="AM2328" s="26"/>
      <c r="AN2328" s="26"/>
      <c r="AO2328" s="26"/>
      <c r="AP2328" s="26"/>
      <c r="AQ2328" s="26"/>
      <c r="AR2328" s="26"/>
      <c r="AS2328" s="26"/>
      <c r="AT2328" s="26"/>
      <c r="AU2328" s="26"/>
      <c r="AV2328" s="26"/>
      <c r="AW2328" s="26"/>
      <c r="AX2328" s="26"/>
      <c r="AY2328" s="26"/>
      <c r="AZ2328" s="26"/>
      <c r="BA2328" s="26"/>
      <c r="BB2328" s="26"/>
      <c r="BC2328" s="26"/>
      <c r="BD2328" s="26"/>
      <c r="BE2328" s="26"/>
      <c r="BF2328" s="26"/>
      <c r="BG2328" s="26"/>
      <c r="BH2328" s="26"/>
      <c r="BI2328" s="26"/>
      <c r="BJ2328" s="26"/>
      <c r="BK2328" s="26"/>
      <c r="BL2328" s="41"/>
      <c r="BM2328" t="s">
        <v>100</v>
      </c>
    </row>
    <row r="2329" spans="1:65" x14ac:dyDescent="0.2">
      <c r="A2329" s="6"/>
      <c r="B2329" s="40" t="s">
        <v>9</v>
      </c>
      <c r="C2329" s="24" t="s">
        <v>83</v>
      </c>
      <c r="D2329" s="25"/>
      <c r="E2329" s="26"/>
      <c r="F2329" s="26"/>
      <c r="G2329" s="26"/>
      <c r="H2329" s="26"/>
      <c r="I2329" s="26"/>
      <c r="J2329" s="26"/>
      <c r="K2329" s="26"/>
      <c r="L2329" s="26"/>
      <c r="M2329" s="26"/>
      <c r="N2329" s="26"/>
      <c r="O2329" s="26"/>
      <c r="P2329" s="26"/>
      <c r="Q2329" s="26"/>
      <c r="R2329" s="26"/>
      <c r="S2329" s="26"/>
      <c r="T2329" s="26"/>
      <c r="U2329" s="26"/>
      <c r="V2329" s="26"/>
      <c r="W2329" s="30"/>
      <c r="X2329" s="30">
        <v>158.79999999999998</v>
      </c>
      <c r="Y2329" s="30">
        <v>158.79999999999998</v>
      </c>
      <c r="Z2329" s="30">
        <v>158.79999999999998</v>
      </c>
      <c r="AA2329" s="30">
        <v>158.79999999999998</v>
      </c>
      <c r="AB2329" s="30">
        <v>158.79999999999998</v>
      </c>
      <c r="AC2329" s="30">
        <v>158.79999999999998</v>
      </c>
      <c r="AD2329" s="30">
        <v>205.80000000000004</v>
      </c>
      <c r="AE2329" s="30">
        <v>205.80000000000004</v>
      </c>
      <c r="AF2329" s="30">
        <v>205.80000000000004</v>
      </c>
      <c r="AG2329" s="30">
        <v>205.80000000000004</v>
      </c>
      <c r="AH2329" s="30">
        <v>205.80000000000004</v>
      </c>
      <c r="AI2329" s="30"/>
      <c r="AJ2329" s="30"/>
      <c r="AK2329" s="30"/>
      <c r="AL2329" s="30"/>
      <c r="AM2329" s="30"/>
      <c r="AN2329" s="30"/>
      <c r="AO2329" s="30"/>
      <c r="AP2329" s="30"/>
      <c r="AQ2329" s="30"/>
      <c r="AR2329" s="30"/>
      <c r="AS2329" s="30"/>
      <c r="AT2329" s="30"/>
      <c r="AU2329" s="30"/>
      <c r="AV2329" s="30"/>
      <c r="AW2329" s="30"/>
      <c r="AX2329" s="30"/>
      <c r="AY2329" s="30"/>
      <c r="AZ2329" s="30"/>
      <c r="BA2329" s="30"/>
      <c r="BB2329" s="30"/>
      <c r="BC2329" s="30"/>
      <c r="BD2329" s="30"/>
      <c r="BE2329" s="30"/>
      <c r="BF2329" s="30"/>
      <c r="BG2329" s="30"/>
      <c r="BH2329" s="30"/>
      <c r="BI2329" s="30"/>
      <c r="BJ2329" s="30"/>
      <c r="BK2329" s="30"/>
      <c r="BL2329" s="43"/>
      <c r="BM2329" t="s">
        <v>100</v>
      </c>
    </row>
    <row r="2330" spans="1:65" x14ac:dyDescent="0.2">
      <c r="A2330" s="6"/>
      <c r="B2330" s="40" t="s">
        <v>9</v>
      </c>
      <c r="C2330" s="24" t="s">
        <v>75</v>
      </c>
      <c r="D2330" s="25"/>
      <c r="E2330" s="26"/>
      <c r="F2330" s="26"/>
      <c r="G2330" s="26"/>
      <c r="H2330" s="26"/>
      <c r="I2330" s="26"/>
      <c r="J2330" s="26"/>
      <c r="K2330" s="26"/>
      <c r="L2330" s="26"/>
      <c r="M2330" s="26"/>
      <c r="N2330" s="26"/>
      <c r="O2330" s="26"/>
      <c r="P2330" s="26"/>
      <c r="Q2330" s="26"/>
      <c r="R2330" s="26"/>
      <c r="S2330" s="26"/>
      <c r="T2330" s="26"/>
      <c r="U2330" s="26"/>
      <c r="V2330" s="26"/>
      <c r="W2330" s="26"/>
      <c r="X2330" s="26"/>
      <c r="Y2330" s="26"/>
      <c r="Z2330" s="26"/>
      <c r="AA2330" s="26"/>
      <c r="AB2330" s="26"/>
      <c r="AC2330" s="26"/>
      <c r="AD2330" s="26"/>
      <c r="AE2330" s="26"/>
      <c r="AF2330" s="26"/>
      <c r="AG2330" s="26"/>
      <c r="AH2330" s="26"/>
      <c r="AI2330" s="26"/>
      <c r="AJ2330" s="26"/>
      <c r="AK2330" s="26"/>
      <c r="AL2330" s="26"/>
      <c r="AM2330" s="26"/>
      <c r="AN2330" s="26"/>
      <c r="AO2330" s="26"/>
      <c r="AP2330" s="26"/>
      <c r="AQ2330" s="26"/>
      <c r="AR2330" s="26"/>
      <c r="AS2330" s="26"/>
      <c r="AT2330" s="26"/>
      <c r="AU2330" s="26"/>
      <c r="AV2330" s="26"/>
      <c r="AW2330" s="26"/>
      <c r="AX2330" s="26"/>
      <c r="AY2330" s="26"/>
      <c r="AZ2330" s="26"/>
      <c r="BA2330" s="26"/>
      <c r="BB2330" s="26"/>
      <c r="BC2330" s="26"/>
      <c r="BD2330" s="26"/>
      <c r="BE2330" s="26"/>
      <c r="BF2330" s="26"/>
      <c r="BG2330" s="26"/>
      <c r="BH2330" s="26"/>
      <c r="BI2330" s="26"/>
      <c r="BJ2330" s="26"/>
      <c r="BK2330" s="26"/>
      <c r="BL2330" s="41"/>
      <c r="BM2330" t="s">
        <v>100</v>
      </c>
    </row>
    <row r="2331" spans="1:65" x14ac:dyDescent="0.2">
      <c r="A2331" s="6"/>
      <c r="B2331" s="40" t="s">
        <v>9</v>
      </c>
      <c r="C2331" s="24" t="s">
        <v>79</v>
      </c>
      <c r="D2331" s="25"/>
      <c r="E2331" s="26"/>
      <c r="F2331" s="26"/>
      <c r="G2331" s="26"/>
      <c r="H2331" s="26"/>
      <c r="I2331" s="26"/>
      <c r="J2331" s="26"/>
      <c r="K2331" s="26"/>
      <c r="L2331" s="26"/>
      <c r="M2331" s="26"/>
      <c r="N2331" s="26"/>
      <c r="O2331" s="26"/>
      <c r="P2331" s="26"/>
      <c r="Q2331" s="26"/>
      <c r="R2331" s="26"/>
      <c r="S2331" s="26"/>
      <c r="T2331" s="26"/>
      <c r="U2331" s="26"/>
      <c r="V2331" s="26"/>
      <c r="W2331" s="26"/>
      <c r="X2331" s="26"/>
      <c r="Y2331" s="26"/>
      <c r="Z2331" s="26"/>
      <c r="AA2331" s="26"/>
      <c r="AB2331" s="26"/>
      <c r="AC2331" s="26"/>
      <c r="AD2331" s="26"/>
      <c r="AE2331" s="26"/>
      <c r="AF2331" s="26"/>
      <c r="AG2331" s="26"/>
      <c r="AH2331" s="26"/>
      <c r="AI2331" s="26"/>
      <c r="AJ2331" s="26"/>
      <c r="AK2331" s="26"/>
      <c r="AL2331" s="26"/>
      <c r="AM2331" s="26"/>
      <c r="AN2331" s="26"/>
      <c r="AO2331" s="26"/>
      <c r="AP2331" s="26"/>
      <c r="AQ2331" s="26"/>
      <c r="AR2331" s="26"/>
      <c r="AS2331" s="26"/>
      <c r="AT2331" s="26"/>
      <c r="AU2331" s="26"/>
      <c r="AV2331" s="26"/>
      <c r="AW2331" s="26"/>
      <c r="AX2331" s="26"/>
      <c r="AY2331" s="26"/>
      <c r="AZ2331" s="26"/>
      <c r="BA2331" s="26"/>
      <c r="BB2331" s="26"/>
      <c r="BC2331" s="26"/>
      <c r="BD2331" s="26"/>
      <c r="BE2331" s="26"/>
      <c r="BF2331" s="26"/>
      <c r="BG2331" s="26"/>
      <c r="BH2331" s="26"/>
      <c r="BI2331" s="26"/>
      <c r="BJ2331" s="26"/>
      <c r="BK2331" s="26"/>
      <c r="BL2331" s="41"/>
      <c r="BM2331" t="s">
        <v>100</v>
      </c>
    </row>
    <row r="2332" spans="1:65" x14ac:dyDescent="0.2">
      <c r="A2332" s="6"/>
      <c r="B2332" s="40" t="s">
        <v>9</v>
      </c>
      <c r="C2332" s="24" t="s">
        <v>240</v>
      </c>
      <c r="D2332" s="25"/>
      <c r="E2332" s="26"/>
      <c r="F2332" s="26"/>
      <c r="G2332" s="26"/>
      <c r="H2332" s="26"/>
      <c r="I2332" s="26"/>
      <c r="J2332" s="26"/>
      <c r="K2332" s="26"/>
      <c r="L2332" s="26"/>
      <c r="M2332" s="26"/>
      <c r="N2332" s="26"/>
      <c r="O2332" s="26"/>
      <c r="P2332" s="26"/>
      <c r="Q2332" s="26"/>
      <c r="R2332" s="26"/>
      <c r="S2332" s="26"/>
      <c r="T2332" s="26"/>
      <c r="U2332" s="26"/>
      <c r="V2332" s="26"/>
      <c r="W2332" s="33">
        <v>5.8</v>
      </c>
      <c r="X2332" s="33">
        <v>10</v>
      </c>
      <c r="Y2332" s="33">
        <v>0</v>
      </c>
      <c r="Z2332" s="33">
        <v>0</v>
      </c>
      <c r="AA2332" s="33">
        <v>0</v>
      </c>
      <c r="AB2332" s="33">
        <v>0</v>
      </c>
      <c r="AC2332" s="33">
        <v>0</v>
      </c>
      <c r="AD2332" s="33">
        <v>0</v>
      </c>
      <c r="AE2332" s="33">
        <v>0</v>
      </c>
      <c r="AF2332" s="33">
        <v>0</v>
      </c>
      <c r="AG2332" s="33">
        <v>0</v>
      </c>
      <c r="AH2332" s="33">
        <v>0</v>
      </c>
      <c r="AI2332" s="26"/>
      <c r="AJ2332" s="26"/>
      <c r="AK2332" s="26"/>
      <c r="AL2332" s="26"/>
      <c r="AM2332" s="26"/>
      <c r="AN2332" s="26"/>
      <c r="AO2332" s="26"/>
      <c r="AP2332" s="26"/>
      <c r="AQ2332" s="26"/>
      <c r="AR2332" s="26"/>
      <c r="AS2332" s="26"/>
      <c r="AT2332" s="26"/>
      <c r="AU2332" s="26"/>
      <c r="AV2332" s="26"/>
      <c r="AW2332" s="26"/>
      <c r="AX2332" s="26"/>
      <c r="AY2332" s="26"/>
      <c r="AZ2332" s="26"/>
      <c r="BA2332" s="26"/>
      <c r="BB2332" s="26"/>
      <c r="BC2332" s="26"/>
      <c r="BD2332" s="26"/>
      <c r="BE2332" s="26"/>
      <c r="BF2332" s="26"/>
      <c r="BG2332" s="26"/>
      <c r="BH2332" s="26"/>
      <c r="BI2332" s="26"/>
      <c r="BJ2332" s="26"/>
      <c r="BK2332" s="26"/>
      <c r="BL2332" s="41"/>
      <c r="BM2332" t="s">
        <v>100</v>
      </c>
    </row>
    <row r="2333" spans="1:65" x14ac:dyDescent="0.2">
      <c r="A2333" s="6"/>
      <c r="B2333" s="40" t="s">
        <v>9</v>
      </c>
      <c r="C2333" s="24" t="s">
        <v>81</v>
      </c>
      <c r="D2333" s="25"/>
      <c r="E2333" s="26"/>
      <c r="F2333" s="26"/>
      <c r="G2333" s="26"/>
      <c r="H2333" s="26"/>
      <c r="I2333" s="26"/>
      <c r="J2333" s="26"/>
      <c r="K2333" s="26"/>
      <c r="L2333" s="26"/>
      <c r="M2333" s="26"/>
      <c r="N2333" s="26"/>
      <c r="O2333" s="26"/>
      <c r="P2333" s="26"/>
      <c r="Q2333" s="26"/>
      <c r="R2333" s="26"/>
      <c r="S2333" s="26"/>
      <c r="T2333" s="26"/>
      <c r="U2333" s="26"/>
      <c r="V2333" s="26"/>
      <c r="AD2333" s="26"/>
      <c r="AE2333" s="26"/>
      <c r="AF2333" s="26"/>
      <c r="AG2333" s="26"/>
      <c r="AH2333" s="26"/>
      <c r="AI2333" s="26"/>
      <c r="AJ2333" s="26"/>
      <c r="AK2333" s="26"/>
      <c r="AL2333" s="26"/>
      <c r="AM2333" s="26"/>
      <c r="AN2333" s="26"/>
      <c r="AO2333" s="26"/>
      <c r="AP2333" s="26"/>
      <c r="AQ2333" s="26"/>
      <c r="AR2333" s="26"/>
      <c r="AS2333" s="26"/>
      <c r="AT2333" s="26"/>
      <c r="AU2333" s="26"/>
      <c r="AV2333" s="26"/>
      <c r="AW2333" s="26"/>
      <c r="AX2333" s="26"/>
      <c r="AY2333" s="26"/>
      <c r="AZ2333" s="26"/>
      <c r="BA2333" s="26"/>
      <c r="BB2333" s="26"/>
      <c r="BC2333" s="26"/>
      <c r="BD2333" s="26"/>
      <c r="BE2333" s="26"/>
      <c r="BF2333" s="26"/>
      <c r="BG2333" s="26"/>
      <c r="BH2333" s="26"/>
      <c r="BI2333" s="26"/>
      <c r="BJ2333" s="26"/>
      <c r="BK2333" s="26"/>
      <c r="BL2333" s="41"/>
      <c r="BM2333" t="s">
        <v>100</v>
      </c>
    </row>
    <row r="2334" spans="1:65" x14ac:dyDescent="0.2">
      <c r="A2334" s="6"/>
      <c r="B2334" s="40" t="s">
        <v>9</v>
      </c>
      <c r="C2334" s="24" t="s">
        <v>78</v>
      </c>
      <c r="D2334" s="25"/>
      <c r="E2334" s="26"/>
      <c r="F2334" s="26"/>
      <c r="G2334" s="26"/>
      <c r="H2334" s="26"/>
      <c r="I2334" s="26"/>
      <c r="J2334" s="26"/>
      <c r="K2334" s="26"/>
      <c r="L2334" s="26"/>
      <c r="M2334" s="26"/>
      <c r="N2334" s="26"/>
      <c r="O2334" s="26"/>
      <c r="P2334" s="26"/>
      <c r="Q2334" s="26"/>
      <c r="R2334" s="26"/>
      <c r="S2334" s="26"/>
      <c r="T2334" s="26"/>
      <c r="U2334" s="26"/>
      <c r="V2334" s="26"/>
      <c r="W2334" s="26"/>
      <c r="X2334" s="26"/>
      <c r="Y2334" s="26"/>
      <c r="Z2334" s="26"/>
      <c r="AA2334" s="26"/>
      <c r="AB2334" s="26"/>
      <c r="AC2334" s="26"/>
      <c r="AD2334" s="26"/>
      <c r="AE2334" s="26"/>
      <c r="AF2334" s="26"/>
      <c r="AG2334" s="26"/>
      <c r="AH2334" s="26"/>
      <c r="AI2334" s="26"/>
      <c r="AJ2334" s="26"/>
      <c r="AK2334" s="26"/>
      <c r="AL2334" s="26"/>
      <c r="AM2334" s="26"/>
      <c r="AN2334" s="26"/>
      <c r="AO2334" s="26"/>
      <c r="AP2334" s="26"/>
      <c r="AQ2334" s="26"/>
      <c r="AR2334" s="26"/>
      <c r="AS2334" s="26"/>
      <c r="AT2334" s="26"/>
      <c r="AU2334" s="26"/>
      <c r="AV2334" s="26"/>
      <c r="AW2334" s="26"/>
      <c r="AX2334" s="26"/>
      <c r="AY2334" s="26"/>
      <c r="AZ2334" s="26"/>
      <c r="BA2334" s="26"/>
      <c r="BB2334" s="26"/>
      <c r="BC2334" s="26"/>
      <c r="BD2334" s="26"/>
      <c r="BE2334" s="26"/>
      <c r="BF2334" s="26"/>
      <c r="BG2334" s="26"/>
      <c r="BH2334" s="26"/>
      <c r="BI2334" s="26"/>
      <c r="BJ2334" s="26"/>
      <c r="BK2334" s="26"/>
      <c r="BL2334" s="41"/>
      <c r="BM2334" t="s">
        <v>100</v>
      </c>
    </row>
    <row r="2335" spans="1:65" x14ac:dyDescent="0.2">
      <c r="A2335" s="6"/>
      <c r="B2335" s="40" t="s">
        <v>9</v>
      </c>
      <c r="C2335" s="31" t="s">
        <v>45</v>
      </c>
      <c r="D2335" s="27">
        <v>0</v>
      </c>
      <c r="E2335" s="28">
        <v>0</v>
      </c>
      <c r="F2335" s="28">
        <v>0</v>
      </c>
      <c r="G2335" s="28">
        <v>0</v>
      </c>
      <c r="H2335" s="28">
        <v>0</v>
      </c>
      <c r="I2335" s="28">
        <v>0</v>
      </c>
      <c r="J2335" s="28">
        <v>0</v>
      </c>
      <c r="K2335" s="28">
        <v>0</v>
      </c>
      <c r="L2335" s="28">
        <v>0</v>
      </c>
      <c r="M2335" s="28">
        <v>0</v>
      </c>
      <c r="N2335" s="28">
        <v>0</v>
      </c>
      <c r="O2335" s="28">
        <v>0</v>
      </c>
      <c r="P2335" s="28">
        <v>0</v>
      </c>
      <c r="Q2335" s="28">
        <v>0</v>
      </c>
      <c r="R2335" s="28">
        <v>0</v>
      </c>
      <c r="S2335" s="28">
        <v>0</v>
      </c>
      <c r="T2335" s="28">
        <v>0</v>
      </c>
      <c r="U2335" s="28">
        <v>0</v>
      </c>
      <c r="V2335" s="28">
        <v>0</v>
      </c>
      <c r="W2335" s="28">
        <v>0</v>
      </c>
      <c r="X2335" s="28">
        <v>0</v>
      </c>
      <c r="Y2335" s="28">
        <v>0</v>
      </c>
      <c r="Z2335" s="28">
        <v>0</v>
      </c>
      <c r="AA2335" s="28">
        <v>0</v>
      </c>
      <c r="AB2335" s="28">
        <v>0</v>
      </c>
      <c r="AC2335" s="28">
        <v>0</v>
      </c>
      <c r="AD2335" s="28">
        <v>0</v>
      </c>
      <c r="AE2335" s="28">
        <v>0</v>
      </c>
      <c r="AF2335" s="28">
        <v>0</v>
      </c>
      <c r="AG2335" s="28">
        <v>0</v>
      </c>
      <c r="AH2335" s="28">
        <v>0</v>
      </c>
      <c r="AI2335" s="28">
        <v>0</v>
      </c>
      <c r="AJ2335" s="28">
        <v>0</v>
      </c>
      <c r="AK2335" s="28">
        <v>0</v>
      </c>
      <c r="AL2335" s="28">
        <v>0</v>
      </c>
      <c r="AM2335" s="28">
        <v>0</v>
      </c>
      <c r="AN2335" s="28">
        <v>0</v>
      </c>
      <c r="AO2335" s="28">
        <v>0</v>
      </c>
      <c r="AP2335" s="28">
        <v>0</v>
      </c>
      <c r="AQ2335" s="28">
        <v>0</v>
      </c>
      <c r="AR2335" s="28">
        <v>0</v>
      </c>
      <c r="AS2335" s="28">
        <v>0</v>
      </c>
      <c r="AT2335" s="28">
        <v>0</v>
      </c>
      <c r="AU2335" s="28">
        <v>0</v>
      </c>
      <c r="AV2335" s="28">
        <v>0</v>
      </c>
      <c r="AW2335" s="28">
        <v>0</v>
      </c>
      <c r="AX2335" s="28">
        <v>0</v>
      </c>
      <c r="AY2335" s="28">
        <v>0</v>
      </c>
      <c r="AZ2335" s="28">
        <v>0</v>
      </c>
      <c r="BA2335" s="28">
        <v>0</v>
      </c>
      <c r="BB2335" s="28">
        <v>0</v>
      </c>
      <c r="BC2335" s="28">
        <v>0</v>
      </c>
      <c r="BD2335" s="28">
        <v>0</v>
      </c>
      <c r="BE2335" s="28">
        <v>0</v>
      </c>
      <c r="BF2335" s="28">
        <v>0</v>
      </c>
      <c r="BG2335" s="28">
        <v>0</v>
      </c>
      <c r="BH2335" s="28">
        <v>0</v>
      </c>
      <c r="BI2335" s="28">
        <v>0</v>
      </c>
      <c r="BJ2335" s="28">
        <v>0</v>
      </c>
      <c r="BK2335" s="28">
        <v>0</v>
      </c>
      <c r="BL2335" s="42">
        <v>0</v>
      </c>
      <c r="BM2335" t="s">
        <v>100</v>
      </c>
    </row>
    <row r="2336" spans="1:65" x14ac:dyDescent="0.2">
      <c r="A2336" s="6"/>
      <c r="B2336" s="40" t="s">
        <v>9</v>
      </c>
      <c r="C2336" s="24" t="s">
        <v>74</v>
      </c>
      <c r="D2336" s="35">
        <v>0</v>
      </c>
      <c r="E2336" s="29">
        <v>0</v>
      </c>
      <c r="F2336" s="29">
        <v>0</v>
      </c>
      <c r="G2336" s="29">
        <v>0</v>
      </c>
      <c r="H2336" s="29">
        <v>0</v>
      </c>
      <c r="I2336" s="29">
        <v>0</v>
      </c>
      <c r="J2336" s="29">
        <v>0</v>
      </c>
      <c r="K2336" s="29">
        <v>0</v>
      </c>
      <c r="L2336" s="29">
        <v>0</v>
      </c>
      <c r="M2336" s="29">
        <v>0</v>
      </c>
      <c r="N2336" s="29">
        <v>0</v>
      </c>
      <c r="O2336" s="29">
        <v>0</v>
      </c>
      <c r="P2336" s="29">
        <v>0</v>
      </c>
      <c r="Q2336" s="29">
        <v>0</v>
      </c>
      <c r="R2336" s="29">
        <v>0</v>
      </c>
      <c r="S2336" s="29">
        <v>0</v>
      </c>
      <c r="T2336" s="29">
        <v>0</v>
      </c>
      <c r="U2336" s="29">
        <v>0</v>
      </c>
      <c r="V2336" s="29">
        <v>0</v>
      </c>
      <c r="W2336" s="29">
        <v>0</v>
      </c>
      <c r="X2336" s="26">
        <v>0</v>
      </c>
      <c r="Y2336" s="26">
        <v>0</v>
      </c>
      <c r="Z2336" s="26">
        <v>0</v>
      </c>
      <c r="AA2336" s="26">
        <v>0</v>
      </c>
      <c r="AB2336" s="26">
        <v>0</v>
      </c>
      <c r="AC2336" s="26">
        <v>0</v>
      </c>
      <c r="AD2336" s="26">
        <v>0</v>
      </c>
      <c r="AE2336" s="26">
        <v>0</v>
      </c>
      <c r="AF2336" s="26">
        <v>0</v>
      </c>
      <c r="AG2336" s="26">
        <v>0</v>
      </c>
      <c r="AH2336" s="26">
        <v>0</v>
      </c>
      <c r="AI2336" s="26"/>
      <c r="AJ2336" s="26"/>
      <c r="AK2336" s="26"/>
      <c r="AL2336" s="26"/>
      <c r="AM2336" s="26"/>
      <c r="AN2336" s="26"/>
      <c r="AO2336" s="26"/>
      <c r="AP2336" s="26"/>
      <c r="AQ2336" s="26"/>
      <c r="AR2336" s="26"/>
      <c r="AS2336" s="26"/>
      <c r="AT2336" s="26"/>
      <c r="AU2336" s="26"/>
      <c r="AV2336" s="26"/>
      <c r="AW2336" s="26"/>
      <c r="AX2336" s="26"/>
      <c r="AY2336" s="26"/>
      <c r="AZ2336" s="26"/>
      <c r="BA2336" s="26"/>
      <c r="BB2336" s="26"/>
      <c r="BC2336" s="26"/>
      <c r="BD2336" s="26"/>
      <c r="BE2336" s="26"/>
      <c r="BF2336" s="26"/>
      <c r="BG2336" s="26"/>
      <c r="BH2336" s="26"/>
      <c r="BI2336" s="26"/>
      <c r="BJ2336" s="26"/>
      <c r="BK2336" s="26"/>
      <c r="BL2336" s="41"/>
      <c r="BM2336" t="s">
        <v>100</v>
      </c>
    </row>
    <row r="2337" spans="1:65" x14ac:dyDescent="0.2">
      <c r="A2337" s="6"/>
      <c r="B2337" s="40" t="s">
        <v>9</v>
      </c>
      <c r="C2337" s="24" t="s">
        <v>83</v>
      </c>
      <c r="D2337" s="25"/>
      <c r="E2337" s="26"/>
      <c r="F2337" s="26"/>
      <c r="G2337" s="26"/>
      <c r="H2337" s="26"/>
      <c r="I2337" s="26"/>
      <c r="J2337" s="26"/>
      <c r="K2337" s="26"/>
      <c r="L2337" s="26"/>
      <c r="M2337" s="26"/>
      <c r="N2337" s="26"/>
      <c r="O2337" s="26"/>
      <c r="P2337" s="26"/>
      <c r="Q2337" s="26"/>
      <c r="R2337" s="26"/>
      <c r="S2337" s="26"/>
      <c r="T2337" s="26"/>
      <c r="U2337" s="26"/>
      <c r="V2337" s="26"/>
      <c r="W2337" s="30"/>
      <c r="X2337" s="30"/>
      <c r="Y2337" s="30"/>
      <c r="Z2337" s="30"/>
      <c r="AA2337" s="30"/>
      <c r="AB2337" s="30"/>
      <c r="AC2337" s="30"/>
      <c r="AD2337" s="30"/>
      <c r="AE2337" s="30"/>
      <c r="AF2337" s="30"/>
      <c r="AG2337" s="30"/>
      <c r="AH2337" s="30"/>
      <c r="AI2337" s="30"/>
      <c r="AJ2337" s="30"/>
      <c r="AK2337" s="30"/>
      <c r="AL2337" s="30"/>
      <c r="AM2337" s="30"/>
      <c r="AN2337" s="30"/>
      <c r="AO2337" s="30"/>
      <c r="AP2337" s="30"/>
      <c r="AQ2337" s="30"/>
      <c r="AR2337" s="30"/>
      <c r="AS2337" s="30"/>
      <c r="AT2337" s="30"/>
      <c r="AU2337" s="30"/>
      <c r="AV2337" s="30"/>
      <c r="AW2337" s="30"/>
      <c r="AX2337" s="30"/>
      <c r="AY2337" s="30"/>
      <c r="AZ2337" s="30"/>
      <c r="BA2337" s="30"/>
      <c r="BB2337" s="30"/>
      <c r="BC2337" s="30"/>
      <c r="BD2337" s="30"/>
      <c r="BE2337" s="30"/>
      <c r="BF2337" s="30"/>
      <c r="BG2337" s="30"/>
      <c r="BH2337" s="30"/>
      <c r="BI2337" s="30"/>
      <c r="BJ2337" s="30"/>
      <c r="BK2337" s="30"/>
      <c r="BL2337" s="43"/>
      <c r="BM2337" t="s">
        <v>100</v>
      </c>
    </row>
    <row r="2338" spans="1:65" x14ac:dyDescent="0.2">
      <c r="A2338" s="6"/>
      <c r="B2338" s="40" t="s">
        <v>9</v>
      </c>
      <c r="C2338" s="24" t="s">
        <v>75</v>
      </c>
      <c r="D2338" s="25"/>
      <c r="E2338" s="26"/>
      <c r="F2338" s="26"/>
      <c r="G2338" s="26"/>
      <c r="H2338" s="26"/>
      <c r="I2338" s="26"/>
      <c r="J2338" s="26"/>
      <c r="K2338" s="26"/>
      <c r="L2338" s="26"/>
      <c r="M2338" s="26"/>
      <c r="N2338" s="26"/>
      <c r="O2338" s="26"/>
      <c r="P2338" s="26"/>
      <c r="Q2338" s="26"/>
      <c r="R2338" s="26"/>
      <c r="S2338" s="26"/>
      <c r="T2338" s="26"/>
      <c r="U2338" s="26"/>
      <c r="V2338" s="26"/>
      <c r="W2338" s="26"/>
      <c r="X2338" s="26"/>
      <c r="Y2338" s="26"/>
      <c r="Z2338" s="26"/>
      <c r="AA2338" s="26"/>
      <c r="AB2338" s="26"/>
      <c r="AC2338" s="26"/>
      <c r="AD2338" s="26"/>
      <c r="AE2338" s="26"/>
      <c r="AF2338" s="26"/>
      <c r="AG2338" s="26"/>
      <c r="AH2338" s="26"/>
      <c r="AI2338" s="26"/>
      <c r="AJ2338" s="26"/>
      <c r="AK2338" s="26"/>
      <c r="AL2338" s="26"/>
      <c r="AM2338" s="26"/>
      <c r="AN2338" s="26"/>
      <c r="AO2338" s="26"/>
      <c r="AP2338" s="26"/>
      <c r="AQ2338" s="26"/>
      <c r="AR2338" s="26"/>
      <c r="AS2338" s="26"/>
      <c r="AT2338" s="26"/>
      <c r="AU2338" s="26"/>
      <c r="AV2338" s="26"/>
      <c r="AW2338" s="26"/>
      <c r="AX2338" s="26"/>
      <c r="AY2338" s="26"/>
      <c r="AZ2338" s="26"/>
      <c r="BA2338" s="26"/>
      <c r="BB2338" s="26"/>
      <c r="BC2338" s="26"/>
      <c r="BD2338" s="26"/>
      <c r="BE2338" s="26"/>
      <c r="BF2338" s="26"/>
      <c r="BG2338" s="26"/>
      <c r="BH2338" s="26"/>
      <c r="BI2338" s="26"/>
      <c r="BJ2338" s="26"/>
      <c r="BK2338" s="26"/>
      <c r="BL2338" s="41"/>
      <c r="BM2338" t="s">
        <v>100</v>
      </c>
    </row>
    <row r="2339" spans="1:65" x14ac:dyDescent="0.2">
      <c r="A2339" s="6"/>
      <c r="B2339" s="40" t="s">
        <v>9</v>
      </c>
      <c r="C2339" s="24" t="s">
        <v>79</v>
      </c>
      <c r="D2339" s="25"/>
      <c r="E2339" s="26"/>
      <c r="F2339" s="26"/>
      <c r="G2339" s="26"/>
      <c r="H2339" s="26"/>
      <c r="I2339" s="26"/>
      <c r="J2339" s="26"/>
      <c r="K2339" s="26"/>
      <c r="L2339" s="26"/>
      <c r="M2339" s="26"/>
      <c r="N2339" s="26"/>
      <c r="O2339" s="26"/>
      <c r="P2339" s="26"/>
      <c r="Q2339" s="26"/>
      <c r="R2339" s="26"/>
      <c r="S2339" s="26"/>
      <c r="T2339" s="26"/>
      <c r="U2339" s="26"/>
      <c r="V2339" s="26"/>
      <c r="W2339" s="26"/>
      <c r="X2339" s="26"/>
      <c r="Y2339" s="26"/>
      <c r="Z2339" s="26"/>
      <c r="AA2339" s="26"/>
      <c r="AB2339" s="26"/>
      <c r="AC2339" s="26"/>
      <c r="AD2339" s="26"/>
      <c r="AE2339" s="26"/>
      <c r="AF2339" s="26"/>
      <c r="AG2339" s="26"/>
      <c r="AH2339" s="26"/>
      <c r="AI2339" s="26"/>
      <c r="AJ2339" s="26"/>
      <c r="AK2339" s="26"/>
      <c r="AL2339" s="26"/>
      <c r="AM2339" s="26"/>
      <c r="AN2339" s="26"/>
      <c r="AO2339" s="26"/>
      <c r="AP2339" s="26"/>
      <c r="AQ2339" s="26"/>
      <c r="AR2339" s="26"/>
      <c r="AS2339" s="26"/>
      <c r="AT2339" s="26"/>
      <c r="AU2339" s="26"/>
      <c r="AV2339" s="26"/>
      <c r="AW2339" s="26"/>
      <c r="AX2339" s="26"/>
      <c r="AY2339" s="26"/>
      <c r="AZ2339" s="26"/>
      <c r="BA2339" s="26"/>
      <c r="BB2339" s="26"/>
      <c r="BC2339" s="26"/>
      <c r="BD2339" s="26"/>
      <c r="BE2339" s="26"/>
      <c r="BF2339" s="26"/>
      <c r="BG2339" s="26"/>
      <c r="BH2339" s="26"/>
      <c r="BI2339" s="26"/>
      <c r="BJ2339" s="26"/>
      <c r="BK2339" s="26"/>
      <c r="BL2339" s="41"/>
      <c r="BM2339" t="s">
        <v>100</v>
      </c>
    </row>
    <row r="2340" spans="1:65" x14ac:dyDescent="0.2">
      <c r="A2340" s="6"/>
      <c r="B2340" s="40" t="s">
        <v>9</v>
      </c>
      <c r="C2340" s="24" t="s">
        <v>80</v>
      </c>
      <c r="D2340" s="25"/>
      <c r="E2340" s="26"/>
      <c r="F2340" s="26"/>
      <c r="G2340" s="26"/>
      <c r="H2340" s="26"/>
      <c r="I2340" s="26"/>
      <c r="J2340" s="26"/>
      <c r="K2340" s="26"/>
      <c r="L2340" s="26"/>
      <c r="M2340" s="26"/>
      <c r="N2340" s="26"/>
      <c r="O2340" s="26"/>
      <c r="P2340" s="26"/>
      <c r="Q2340" s="26"/>
      <c r="R2340" s="26"/>
      <c r="S2340" s="26"/>
      <c r="T2340" s="26"/>
      <c r="U2340" s="26"/>
      <c r="V2340" s="26"/>
      <c r="W2340" s="26"/>
      <c r="X2340" s="26"/>
      <c r="Y2340" s="26"/>
      <c r="Z2340" s="26"/>
      <c r="AA2340" s="26"/>
      <c r="AB2340" s="26"/>
      <c r="AC2340" s="26"/>
      <c r="AD2340" s="26"/>
      <c r="AE2340" s="26"/>
      <c r="AF2340" s="26"/>
      <c r="AG2340" s="26"/>
      <c r="AH2340" s="26"/>
      <c r="AI2340" s="26"/>
      <c r="AJ2340" s="26"/>
      <c r="AK2340" s="26"/>
      <c r="AL2340" s="26"/>
      <c r="AM2340" s="26"/>
      <c r="AN2340" s="26"/>
      <c r="AO2340" s="26"/>
      <c r="AP2340" s="26"/>
      <c r="AQ2340" s="26"/>
      <c r="AR2340" s="26"/>
      <c r="AS2340" s="26"/>
      <c r="AT2340" s="26"/>
      <c r="AU2340" s="26"/>
      <c r="AV2340" s="26"/>
      <c r="AW2340" s="26"/>
      <c r="AX2340" s="26"/>
      <c r="AY2340" s="26"/>
      <c r="AZ2340" s="26"/>
      <c r="BA2340" s="26"/>
      <c r="BB2340" s="26"/>
      <c r="BC2340" s="26"/>
      <c r="BD2340" s="26"/>
      <c r="BE2340" s="26"/>
      <c r="BF2340" s="26"/>
      <c r="BG2340" s="26"/>
      <c r="BH2340" s="26"/>
      <c r="BI2340" s="26"/>
      <c r="BJ2340" s="26"/>
      <c r="BK2340" s="26"/>
      <c r="BL2340" s="41"/>
      <c r="BM2340" t="s">
        <v>100</v>
      </c>
    </row>
    <row r="2341" spans="1:65" x14ac:dyDescent="0.2">
      <c r="A2341" s="6"/>
      <c r="B2341" s="40" t="s">
        <v>9</v>
      </c>
      <c r="C2341" s="24" t="s">
        <v>78</v>
      </c>
      <c r="D2341" s="25"/>
      <c r="E2341" s="26"/>
      <c r="F2341" s="26"/>
      <c r="G2341" s="26"/>
      <c r="H2341" s="26"/>
      <c r="I2341" s="26"/>
      <c r="J2341" s="26"/>
      <c r="K2341" s="26"/>
      <c r="L2341" s="26"/>
      <c r="M2341" s="26"/>
      <c r="N2341" s="26"/>
      <c r="O2341" s="26"/>
      <c r="P2341" s="26"/>
      <c r="Q2341" s="26"/>
      <c r="R2341" s="26"/>
      <c r="S2341" s="26"/>
      <c r="T2341" s="26"/>
      <c r="U2341" s="26"/>
      <c r="V2341" s="26"/>
      <c r="W2341" s="26"/>
      <c r="X2341" s="26"/>
      <c r="Y2341" s="26"/>
      <c r="Z2341" s="26"/>
      <c r="AA2341" s="26"/>
      <c r="AB2341" s="26"/>
      <c r="AC2341" s="26"/>
      <c r="AD2341" s="26"/>
      <c r="AE2341" s="26"/>
      <c r="AF2341" s="26"/>
      <c r="AG2341" s="26"/>
      <c r="AH2341" s="26"/>
      <c r="AI2341" s="26"/>
      <c r="AJ2341" s="26"/>
      <c r="AK2341" s="26"/>
      <c r="AL2341" s="26"/>
      <c r="AM2341" s="26"/>
      <c r="AN2341" s="26"/>
      <c r="AO2341" s="26"/>
      <c r="AP2341" s="26"/>
      <c r="AQ2341" s="26"/>
      <c r="AR2341" s="26"/>
      <c r="AS2341" s="26"/>
      <c r="AT2341" s="26"/>
      <c r="AU2341" s="26"/>
      <c r="AV2341" s="26"/>
      <c r="AW2341" s="26"/>
      <c r="AX2341" s="26"/>
      <c r="AY2341" s="26"/>
      <c r="AZ2341" s="26"/>
      <c r="BA2341" s="26"/>
      <c r="BB2341" s="26"/>
      <c r="BC2341" s="26"/>
      <c r="BD2341" s="26"/>
      <c r="BE2341" s="26"/>
      <c r="BF2341" s="26"/>
      <c r="BG2341" s="26"/>
      <c r="BH2341" s="26"/>
      <c r="BI2341" s="26"/>
      <c r="BJ2341" s="26"/>
      <c r="BK2341" s="26"/>
      <c r="BL2341" s="41"/>
      <c r="BM2341" t="s">
        <v>100</v>
      </c>
    </row>
    <row r="2342" spans="1:65" x14ac:dyDescent="0.2">
      <c r="A2342" s="6"/>
      <c r="B2342" s="40" t="s">
        <v>9</v>
      </c>
      <c r="C2342" s="31" t="s">
        <v>42</v>
      </c>
      <c r="D2342" s="27">
        <v>16506</v>
      </c>
      <c r="E2342" s="28">
        <v>16523</v>
      </c>
      <c r="F2342" s="28">
        <v>16187</v>
      </c>
      <c r="G2342" s="28">
        <v>16098</v>
      </c>
      <c r="H2342" s="28">
        <v>16302</v>
      </c>
      <c r="I2342" s="28">
        <v>16302</v>
      </c>
      <c r="J2342" s="28">
        <v>16234</v>
      </c>
      <c r="K2342" s="28">
        <v>16592</v>
      </c>
      <c r="L2342" s="28">
        <v>16352</v>
      </c>
      <c r="M2342" s="28">
        <v>16544</v>
      </c>
      <c r="N2342" s="28">
        <v>16624</v>
      </c>
      <c r="O2342" s="28">
        <v>16478</v>
      </c>
      <c r="P2342" s="28">
        <v>16315</v>
      </c>
      <c r="Q2342" s="28">
        <v>16395</v>
      </c>
      <c r="R2342" s="28">
        <v>15897</v>
      </c>
      <c r="S2342" s="28">
        <v>16230</v>
      </c>
      <c r="T2342" s="28">
        <v>16367</v>
      </c>
      <c r="U2342" s="28">
        <v>16502</v>
      </c>
      <c r="V2342" s="28">
        <v>16431</v>
      </c>
      <c r="W2342" s="28">
        <v>16431</v>
      </c>
      <c r="X2342" s="28">
        <v>16613</v>
      </c>
      <c r="Y2342" s="28">
        <v>16633.599999999999</v>
      </c>
      <c r="Z2342" s="28">
        <v>16654.199999999997</v>
      </c>
      <c r="AA2342" s="28">
        <v>16674.799999999996</v>
      </c>
      <c r="AB2342" s="28">
        <v>16695.399999999994</v>
      </c>
      <c r="AC2342" s="28">
        <v>16715.999999999993</v>
      </c>
      <c r="AD2342" s="28">
        <v>16743.399999999994</v>
      </c>
      <c r="AE2342" s="28">
        <v>16770.799999999996</v>
      </c>
      <c r="AF2342" s="28">
        <v>16798.199999999997</v>
      </c>
      <c r="AG2342" s="28">
        <v>16825.599999999999</v>
      </c>
      <c r="AH2342" s="28">
        <v>16853</v>
      </c>
      <c r="AI2342" s="28">
        <v>16853</v>
      </c>
      <c r="AJ2342" s="28">
        <v>16853</v>
      </c>
      <c r="AK2342" s="28">
        <v>16853</v>
      </c>
      <c r="AL2342" s="28">
        <v>16853</v>
      </c>
      <c r="AM2342" s="28">
        <v>16853</v>
      </c>
      <c r="AN2342" s="28">
        <v>16853</v>
      </c>
      <c r="AO2342" s="28">
        <v>16853</v>
      </c>
      <c r="AP2342" s="28">
        <v>16853</v>
      </c>
      <c r="AQ2342" s="28">
        <v>16853</v>
      </c>
      <c r="AR2342" s="28">
        <v>16853</v>
      </c>
      <c r="AS2342" s="28">
        <v>16853</v>
      </c>
      <c r="AT2342" s="28">
        <v>16853</v>
      </c>
      <c r="AU2342" s="28">
        <v>16853</v>
      </c>
      <c r="AV2342" s="28">
        <v>16853</v>
      </c>
      <c r="AW2342" s="28">
        <v>16853</v>
      </c>
      <c r="AX2342" s="28">
        <v>16853</v>
      </c>
      <c r="AY2342" s="28">
        <v>16853</v>
      </c>
      <c r="AZ2342" s="28">
        <v>16853</v>
      </c>
      <c r="BA2342" s="28">
        <v>16853</v>
      </c>
      <c r="BB2342" s="28">
        <v>16853</v>
      </c>
      <c r="BC2342" s="28">
        <v>16853</v>
      </c>
      <c r="BD2342" s="28">
        <v>16853</v>
      </c>
      <c r="BE2342" s="28">
        <v>16853</v>
      </c>
      <c r="BF2342" s="28">
        <v>16853</v>
      </c>
      <c r="BG2342" s="28">
        <v>16853</v>
      </c>
      <c r="BH2342" s="28">
        <v>16853</v>
      </c>
      <c r="BI2342" s="28">
        <v>16853</v>
      </c>
      <c r="BJ2342" s="28">
        <v>16853</v>
      </c>
      <c r="BK2342" s="28">
        <v>16853</v>
      </c>
      <c r="BL2342" s="42">
        <v>16853</v>
      </c>
      <c r="BM2342" t="s">
        <v>100</v>
      </c>
    </row>
    <row r="2343" spans="1:65" x14ac:dyDescent="0.2">
      <c r="A2343" s="6"/>
      <c r="B2343" s="40" t="s">
        <v>9</v>
      </c>
      <c r="C2343" s="24" t="s">
        <v>74</v>
      </c>
      <c r="D2343" s="35">
        <v>16506</v>
      </c>
      <c r="E2343" s="29">
        <v>16523</v>
      </c>
      <c r="F2343" s="29">
        <v>16187</v>
      </c>
      <c r="G2343" s="29">
        <v>16098</v>
      </c>
      <c r="H2343" s="29">
        <v>16302</v>
      </c>
      <c r="I2343" s="29">
        <v>16302</v>
      </c>
      <c r="J2343" s="29">
        <v>16234</v>
      </c>
      <c r="K2343" s="29">
        <v>16592</v>
      </c>
      <c r="L2343" s="29">
        <v>16352</v>
      </c>
      <c r="M2343" s="29">
        <v>16544</v>
      </c>
      <c r="N2343" s="29">
        <v>16624</v>
      </c>
      <c r="O2343" s="29">
        <v>16478</v>
      </c>
      <c r="P2343" s="29">
        <v>16315</v>
      </c>
      <c r="Q2343" s="29">
        <v>16395</v>
      </c>
      <c r="R2343" s="29">
        <v>15897</v>
      </c>
      <c r="S2343" s="29">
        <v>16230</v>
      </c>
      <c r="T2343" s="29">
        <v>16367</v>
      </c>
      <c r="U2343" s="29">
        <v>16502</v>
      </c>
      <c r="V2343" s="29">
        <v>16431</v>
      </c>
      <c r="W2343" s="29">
        <v>16431</v>
      </c>
      <c r="X2343" s="26">
        <v>16613</v>
      </c>
      <c r="Y2343" s="26">
        <v>0</v>
      </c>
      <c r="Z2343" s="26">
        <v>0</v>
      </c>
      <c r="AA2343" s="26">
        <v>0</v>
      </c>
      <c r="AB2343" s="26">
        <v>0</v>
      </c>
      <c r="AC2343" s="26">
        <v>16534</v>
      </c>
      <c r="AD2343" s="26">
        <v>0</v>
      </c>
      <c r="AE2343" s="26">
        <v>0</v>
      </c>
      <c r="AF2343" s="26">
        <v>0</v>
      </c>
      <c r="AG2343" s="26">
        <v>0</v>
      </c>
      <c r="AH2343" s="26">
        <v>16853</v>
      </c>
      <c r="AI2343" s="26"/>
      <c r="AJ2343" s="26"/>
      <c r="AK2343" s="26"/>
      <c r="AL2343" s="26"/>
      <c r="AM2343" s="26"/>
      <c r="AN2343" s="26"/>
      <c r="AO2343" s="26"/>
      <c r="AP2343" s="26"/>
      <c r="AQ2343" s="26"/>
      <c r="AR2343" s="26"/>
      <c r="AS2343" s="26"/>
      <c r="AT2343" s="26"/>
      <c r="AU2343" s="26"/>
      <c r="AV2343" s="26"/>
      <c r="AW2343" s="26"/>
      <c r="AX2343" s="26"/>
      <c r="AY2343" s="26"/>
      <c r="AZ2343" s="26"/>
      <c r="BA2343" s="26"/>
      <c r="BB2343" s="26"/>
      <c r="BC2343" s="26"/>
      <c r="BD2343" s="26"/>
      <c r="BE2343" s="26"/>
      <c r="BF2343" s="26"/>
      <c r="BG2343" s="26"/>
      <c r="BH2343" s="26"/>
      <c r="BI2343" s="26"/>
      <c r="BJ2343" s="26"/>
      <c r="BK2343" s="26"/>
      <c r="BL2343" s="41"/>
      <c r="BM2343" t="s">
        <v>100</v>
      </c>
    </row>
    <row r="2344" spans="1:65" x14ac:dyDescent="0.2">
      <c r="A2344" s="6"/>
      <c r="B2344" s="40" t="s">
        <v>9</v>
      </c>
      <c r="C2344" s="24" t="s">
        <v>83</v>
      </c>
      <c r="D2344" s="25"/>
      <c r="E2344" s="26"/>
      <c r="F2344" s="26"/>
      <c r="G2344" s="26"/>
      <c r="H2344" s="26"/>
      <c r="I2344" s="26"/>
      <c r="J2344" s="26"/>
      <c r="K2344" s="26"/>
      <c r="L2344" s="26"/>
      <c r="M2344" s="26"/>
      <c r="N2344" s="26"/>
      <c r="O2344" s="26"/>
      <c r="P2344" s="26"/>
      <c r="Q2344" s="26"/>
      <c r="R2344" s="26"/>
      <c r="S2344" s="26"/>
      <c r="T2344" s="26"/>
      <c r="U2344" s="26"/>
      <c r="V2344" s="26"/>
      <c r="W2344" s="30"/>
      <c r="X2344" s="30">
        <v>182</v>
      </c>
      <c r="Y2344" s="30">
        <v>20.6</v>
      </c>
      <c r="Z2344" s="30">
        <v>20.6</v>
      </c>
      <c r="AA2344" s="30">
        <v>20.6</v>
      </c>
      <c r="AB2344" s="30">
        <v>20.6</v>
      </c>
      <c r="AC2344" s="30">
        <v>20.6</v>
      </c>
      <c r="AD2344" s="30">
        <v>27.400000000001455</v>
      </c>
      <c r="AE2344" s="30">
        <v>27.400000000001455</v>
      </c>
      <c r="AF2344" s="30">
        <v>27.400000000001455</v>
      </c>
      <c r="AG2344" s="30">
        <v>27.400000000001455</v>
      </c>
      <c r="AH2344" s="30">
        <v>27.400000000001455</v>
      </c>
      <c r="AI2344" s="30"/>
      <c r="AJ2344" s="30"/>
      <c r="AK2344" s="30"/>
      <c r="AL2344" s="30"/>
      <c r="AM2344" s="30"/>
      <c r="AN2344" s="30"/>
      <c r="AO2344" s="30"/>
      <c r="AP2344" s="30"/>
      <c r="AQ2344" s="30"/>
      <c r="AR2344" s="30"/>
      <c r="AS2344" s="30"/>
      <c r="AT2344" s="30"/>
      <c r="AU2344" s="30"/>
      <c r="AV2344" s="30"/>
      <c r="AW2344" s="30"/>
      <c r="AX2344" s="30"/>
      <c r="AY2344" s="30"/>
      <c r="AZ2344" s="30"/>
      <c r="BA2344" s="30"/>
      <c r="BB2344" s="30"/>
      <c r="BC2344" s="30"/>
      <c r="BD2344" s="30"/>
      <c r="BE2344" s="30"/>
      <c r="BF2344" s="30"/>
      <c r="BG2344" s="30"/>
      <c r="BH2344" s="30"/>
      <c r="BI2344" s="30"/>
      <c r="BJ2344" s="30"/>
      <c r="BK2344" s="30"/>
      <c r="BL2344" s="43"/>
      <c r="BM2344" t="s">
        <v>100</v>
      </c>
    </row>
    <row r="2345" spans="1:65" x14ac:dyDescent="0.2">
      <c r="A2345" s="6"/>
      <c r="B2345" s="40" t="s">
        <v>9</v>
      </c>
      <c r="C2345" s="24" t="s">
        <v>75</v>
      </c>
      <c r="D2345" s="25"/>
      <c r="E2345" s="26"/>
      <c r="F2345" s="26"/>
      <c r="G2345" s="26"/>
      <c r="H2345" s="26"/>
      <c r="I2345" s="26"/>
      <c r="J2345" s="26"/>
      <c r="K2345" s="26"/>
      <c r="L2345" s="26"/>
      <c r="M2345" s="26"/>
      <c r="N2345" s="26"/>
      <c r="O2345" s="26"/>
      <c r="P2345" s="26"/>
      <c r="Q2345" s="26"/>
      <c r="R2345" s="26"/>
      <c r="S2345" s="26"/>
      <c r="T2345" s="26"/>
      <c r="U2345" s="26"/>
      <c r="V2345" s="26"/>
      <c r="W2345" s="26"/>
      <c r="X2345" s="26"/>
      <c r="Y2345" s="26"/>
      <c r="Z2345" s="26"/>
      <c r="AA2345" s="26"/>
      <c r="AB2345" s="26"/>
      <c r="AC2345" s="26"/>
      <c r="AD2345" s="26"/>
      <c r="AE2345" s="26"/>
      <c r="AF2345" s="26"/>
      <c r="AG2345" s="26"/>
      <c r="AH2345" s="26"/>
      <c r="AI2345" s="26"/>
      <c r="AJ2345" s="26"/>
      <c r="AK2345" s="26"/>
      <c r="AL2345" s="26"/>
      <c r="AM2345" s="26"/>
      <c r="AN2345" s="26"/>
      <c r="AO2345" s="26"/>
      <c r="AP2345" s="26"/>
      <c r="AQ2345" s="26"/>
      <c r="AR2345" s="26"/>
      <c r="AS2345" s="26"/>
      <c r="AT2345" s="26"/>
      <c r="AU2345" s="26"/>
      <c r="AV2345" s="26"/>
      <c r="AW2345" s="26"/>
      <c r="AX2345" s="26"/>
      <c r="AY2345" s="26"/>
      <c r="AZ2345" s="26"/>
      <c r="BA2345" s="26"/>
      <c r="BB2345" s="26"/>
      <c r="BC2345" s="26"/>
      <c r="BD2345" s="26"/>
      <c r="BE2345" s="26"/>
      <c r="BF2345" s="26"/>
      <c r="BG2345" s="26"/>
      <c r="BH2345" s="26"/>
      <c r="BI2345" s="26"/>
      <c r="BJ2345" s="26"/>
      <c r="BK2345" s="26"/>
      <c r="BL2345" s="41"/>
      <c r="BM2345" t="s">
        <v>100</v>
      </c>
    </row>
    <row r="2346" spans="1:65" x14ac:dyDescent="0.2">
      <c r="A2346" s="6"/>
      <c r="B2346" s="40" t="s">
        <v>9</v>
      </c>
      <c r="C2346" s="24" t="s">
        <v>79</v>
      </c>
      <c r="D2346" s="25"/>
      <c r="E2346" s="26"/>
      <c r="F2346" s="26"/>
      <c r="G2346" s="26"/>
      <c r="H2346" s="26"/>
      <c r="I2346" s="26"/>
      <c r="J2346" s="26"/>
      <c r="K2346" s="26"/>
      <c r="L2346" s="26"/>
      <c r="M2346" s="26"/>
      <c r="N2346" s="26"/>
      <c r="O2346" s="26"/>
      <c r="P2346" s="26"/>
      <c r="Q2346" s="26"/>
      <c r="R2346" s="26"/>
      <c r="S2346" s="26"/>
      <c r="T2346" s="26"/>
      <c r="U2346" s="26"/>
      <c r="V2346" s="26"/>
      <c r="W2346" s="26"/>
      <c r="X2346" s="26"/>
      <c r="Y2346" s="26"/>
      <c r="Z2346" s="26"/>
      <c r="AA2346" s="26"/>
      <c r="AB2346" s="26"/>
      <c r="AC2346" s="26"/>
      <c r="AD2346" s="26"/>
      <c r="AE2346" s="26"/>
      <c r="AF2346" s="26"/>
      <c r="AG2346" s="26"/>
      <c r="AH2346" s="26"/>
      <c r="AI2346" s="26"/>
      <c r="AJ2346" s="26"/>
      <c r="AK2346" s="26"/>
      <c r="AL2346" s="26"/>
      <c r="AM2346" s="26"/>
      <c r="AN2346" s="26"/>
      <c r="AO2346" s="26"/>
      <c r="AP2346" s="26"/>
      <c r="AQ2346" s="26"/>
      <c r="AR2346" s="26"/>
      <c r="AS2346" s="26"/>
      <c r="AT2346" s="26"/>
      <c r="AU2346" s="26"/>
      <c r="AV2346" s="26"/>
      <c r="AW2346" s="26"/>
      <c r="AX2346" s="26"/>
      <c r="AY2346" s="26"/>
      <c r="AZ2346" s="26"/>
      <c r="BA2346" s="26"/>
      <c r="BB2346" s="26"/>
      <c r="BC2346" s="26"/>
      <c r="BD2346" s="26"/>
      <c r="BE2346" s="26"/>
      <c r="BF2346" s="26"/>
      <c r="BG2346" s="26"/>
      <c r="BH2346" s="26"/>
      <c r="BI2346" s="26"/>
      <c r="BJ2346" s="26"/>
      <c r="BK2346" s="26"/>
      <c r="BL2346" s="41"/>
      <c r="BM2346" t="s">
        <v>100</v>
      </c>
    </row>
    <row r="2347" spans="1:65" x14ac:dyDescent="0.2">
      <c r="A2347" s="6"/>
      <c r="B2347" s="40" t="s">
        <v>9</v>
      </c>
      <c r="C2347" s="24" t="s">
        <v>80</v>
      </c>
      <c r="D2347" s="25"/>
      <c r="E2347" s="26"/>
      <c r="F2347" s="26"/>
      <c r="G2347" s="26"/>
      <c r="H2347" s="26"/>
      <c r="I2347" s="26"/>
      <c r="J2347" s="26"/>
      <c r="K2347" s="26"/>
      <c r="L2347" s="26"/>
      <c r="M2347" s="26"/>
      <c r="N2347" s="26"/>
      <c r="O2347" s="26"/>
      <c r="P2347" s="26"/>
      <c r="Q2347" s="26"/>
      <c r="R2347" s="26"/>
      <c r="S2347" s="26"/>
      <c r="T2347" s="26"/>
      <c r="U2347" s="26"/>
      <c r="V2347" s="26"/>
      <c r="W2347" s="26"/>
      <c r="X2347" s="26"/>
      <c r="Y2347" s="26"/>
      <c r="Z2347" s="26"/>
      <c r="AA2347" s="26"/>
      <c r="AB2347" s="26"/>
      <c r="AC2347" s="26"/>
      <c r="AD2347" s="26"/>
      <c r="AE2347" s="26"/>
      <c r="AF2347" s="26"/>
      <c r="AG2347" s="26"/>
      <c r="AH2347" s="26"/>
      <c r="AI2347" s="26"/>
      <c r="AJ2347" s="26"/>
      <c r="AK2347" s="26"/>
      <c r="AL2347" s="26"/>
      <c r="AM2347" s="26"/>
      <c r="AN2347" s="26"/>
      <c r="AO2347" s="26"/>
      <c r="AP2347" s="26"/>
      <c r="AQ2347" s="26"/>
      <c r="AR2347" s="26"/>
      <c r="AS2347" s="26"/>
      <c r="AT2347" s="26"/>
      <c r="AU2347" s="26"/>
      <c r="AV2347" s="26"/>
      <c r="AW2347" s="26"/>
      <c r="AX2347" s="26"/>
      <c r="AY2347" s="26"/>
      <c r="AZ2347" s="26"/>
      <c r="BA2347" s="26"/>
      <c r="BB2347" s="26"/>
      <c r="BC2347" s="26"/>
      <c r="BD2347" s="26"/>
      <c r="BE2347" s="26"/>
      <c r="BF2347" s="26"/>
      <c r="BG2347" s="26"/>
      <c r="BH2347" s="26"/>
      <c r="BI2347" s="26"/>
      <c r="BJ2347" s="26"/>
      <c r="BK2347" s="26"/>
      <c r="BL2347" s="41"/>
      <c r="BM2347" t="s">
        <v>100</v>
      </c>
    </row>
    <row r="2348" spans="1:65" x14ac:dyDescent="0.2">
      <c r="A2348" s="6"/>
      <c r="B2348" s="40" t="s">
        <v>9</v>
      </c>
      <c r="C2348" s="24" t="s">
        <v>78</v>
      </c>
      <c r="D2348" s="25"/>
      <c r="E2348" s="26"/>
      <c r="F2348" s="26"/>
      <c r="G2348" s="26"/>
      <c r="H2348" s="26"/>
      <c r="I2348" s="26"/>
      <c r="J2348" s="26"/>
      <c r="K2348" s="26"/>
      <c r="L2348" s="26"/>
      <c r="M2348" s="26"/>
      <c r="N2348" s="26"/>
      <c r="O2348" s="26"/>
      <c r="P2348" s="26"/>
      <c r="Q2348" s="26"/>
      <c r="R2348" s="26"/>
      <c r="S2348" s="26"/>
      <c r="T2348" s="26"/>
      <c r="U2348" s="26"/>
      <c r="V2348" s="26"/>
      <c r="W2348" s="26"/>
      <c r="X2348" s="26"/>
      <c r="Y2348" s="26"/>
      <c r="Z2348" s="26"/>
      <c r="AA2348" s="26"/>
      <c r="AB2348" s="26"/>
      <c r="AC2348" s="26"/>
      <c r="AD2348" s="26"/>
      <c r="AE2348" s="26"/>
      <c r="AF2348" s="26"/>
      <c r="AG2348" s="26"/>
      <c r="AH2348" s="26"/>
      <c r="AI2348" s="26"/>
      <c r="AJ2348" s="26"/>
      <c r="AK2348" s="26"/>
      <c r="AL2348" s="26"/>
      <c r="AM2348" s="26"/>
      <c r="AN2348" s="26"/>
      <c r="AO2348" s="26"/>
      <c r="AP2348" s="26"/>
      <c r="AQ2348" s="26"/>
      <c r="AR2348" s="26"/>
      <c r="AS2348" s="26"/>
      <c r="AT2348" s="26"/>
      <c r="AU2348" s="26"/>
      <c r="AV2348" s="26"/>
      <c r="AW2348" s="26"/>
      <c r="AX2348" s="26"/>
      <c r="AY2348" s="26"/>
      <c r="AZ2348" s="26"/>
      <c r="BA2348" s="26"/>
      <c r="BB2348" s="26"/>
      <c r="BC2348" s="26"/>
      <c r="BD2348" s="26"/>
      <c r="BE2348" s="26"/>
      <c r="BF2348" s="26"/>
      <c r="BG2348" s="26"/>
      <c r="BH2348" s="26"/>
      <c r="BI2348" s="26"/>
      <c r="BJ2348" s="26"/>
      <c r="BK2348" s="26"/>
      <c r="BL2348" s="41"/>
      <c r="BM2348" t="s">
        <v>100</v>
      </c>
    </row>
    <row r="2349" spans="1:65" x14ac:dyDescent="0.2">
      <c r="A2349" s="6"/>
      <c r="B2349" s="40" t="s">
        <v>9</v>
      </c>
      <c r="C2349" s="31" t="s">
        <v>43</v>
      </c>
      <c r="D2349" s="27">
        <v>19</v>
      </c>
      <c r="E2349" s="28">
        <v>0</v>
      </c>
      <c r="F2349" s="28">
        <v>0</v>
      </c>
      <c r="G2349" s="28">
        <v>0</v>
      </c>
      <c r="H2349" s="28">
        <v>0</v>
      </c>
      <c r="I2349" s="28">
        <v>0</v>
      </c>
      <c r="J2349" s="28">
        <v>0</v>
      </c>
      <c r="K2349" s="28">
        <v>0</v>
      </c>
      <c r="L2349" s="28">
        <v>85</v>
      </c>
      <c r="M2349" s="28">
        <v>108</v>
      </c>
      <c r="N2349" s="28">
        <v>108</v>
      </c>
      <c r="O2349" s="28">
        <v>99</v>
      </c>
      <c r="P2349" s="28">
        <v>99</v>
      </c>
      <c r="Q2349" s="28">
        <v>99</v>
      </c>
      <c r="R2349" s="28">
        <v>99</v>
      </c>
      <c r="S2349" s="28">
        <v>99</v>
      </c>
      <c r="T2349" s="28">
        <v>99</v>
      </c>
      <c r="U2349" s="28">
        <v>0</v>
      </c>
      <c r="V2349" s="28">
        <v>0</v>
      </c>
      <c r="W2349" s="28">
        <v>0</v>
      </c>
      <c r="X2349" s="28">
        <v>0</v>
      </c>
      <c r="Y2349" s="28">
        <v>0</v>
      </c>
      <c r="Z2349" s="28">
        <v>0</v>
      </c>
      <c r="AA2349" s="28">
        <v>0</v>
      </c>
      <c r="AB2349" s="28">
        <v>0</v>
      </c>
      <c r="AC2349" s="28">
        <v>0</v>
      </c>
      <c r="AD2349" s="28">
        <v>0</v>
      </c>
      <c r="AE2349" s="28">
        <v>0</v>
      </c>
      <c r="AF2349" s="28">
        <v>0</v>
      </c>
      <c r="AG2349" s="28">
        <v>0</v>
      </c>
      <c r="AH2349" s="28">
        <v>0</v>
      </c>
      <c r="AI2349" s="28">
        <v>0</v>
      </c>
      <c r="AJ2349" s="28">
        <v>0</v>
      </c>
      <c r="AK2349" s="28">
        <v>0</v>
      </c>
      <c r="AL2349" s="28">
        <v>0</v>
      </c>
      <c r="AM2349" s="28">
        <v>0</v>
      </c>
      <c r="AN2349" s="28">
        <v>0</v>
      </c>
      <c r="AO2349" s="28">
        <v>0</v>
      </c>
      <c r="AP2349" s="28">
        <v>0</v>
      </c>
      <c r="AQ2349" s="28">
        <v>0</v>
      </c>
      <c r="AR2349" s="28">
        <v>0</v>
      </c>
      <c r="AS2349" s="28">
        <v>0</v>
      </c>
      <c r="AT2349" s="28">
        <v>0</v>
      </c>
      <c r="AU2349" s="28">
        <v>0</v>
      </c>
      <c r="AV2349" s="28">
        <v>0</v>
      </c>
      <c r="AW2349" s="28">
        <v>0</v>
      </c>
      <c r="AX2349" s="28">
        <v>0</v>
      </c>
      <c r="AY2349" s="28">
        <v>0</v>
      </c>
      <c r="AZ2349" s="28">
        <v>0</v>
      </c>
      <c r="BA2349" s="28">
        <v>0</v>
      </c>
      <c r="BB2349" s="28">
        <v>0</v>
      </c>
      <c r="BC2349" s="28">
        <v>0</v>
      </c>
      <c r="BD2349" s="28">
        <v>0</v>
      </c>
      <c r="BE2349" s="28">
        <v>0</v>
      </c>
      <c r="BF2349" s="28">
        <v>0</v>
      </c>
      <c r="BG2349" s="28">
        <v>0</v>
      </c>
      <c r="BH2349" s="28">
        <v>0</v>
      </c>
      <c r="BI2349" s="28">
        <v>0</v>
      </c>
      <c r="BJ2349" s="28">
        <v>0</v>
      </c>
      <c r="BK2349" s="28">
        <v>0</v>
      </c>
      <c r="BL2349" s="42">
        <v>0</v>
      </c>
      <c r="BM2349" t="s">
        <v>100</v>
      </c>
    </row>
    <row r="2350" spans="1:65" x14ac:dyDescent="0.2">
      <c r="A2350" s="6"/>
      <c r="B2350" s="40" t="s">
        <v>9</v>
      </c>
      <c r="C2350" s="24" t="s">
        <v>74</v>
      </c>
      <c r="D2350" s="35">
        <v>19</v>
      </c>
      <c r="E2350" s="29">
        <v>0</v>
      </c>
      <c r="F2350" s="29">
        <v>0</v>
      </c>
      <c r="G2350" s="29">
        <v>0</v>
      </c>
      <c r="H2350" s="29">
        <v>0</v>
      </c>
      <c r="I2350" s="29">
        <v>0</v>
      </c>
      <c r="J2350" s="29">
        <v>0</v>
      </c>
      <c r="K2350" s="29">
        <v>0</v>
      </c>
      <c r="L2350" s="29">
        <v>85</v>
      </c>
      <c r="M2350" s="29">
        <v>108</v>
      </c>
      <c r="N2350" s="29">
        <v>108</v>
      </c>
      <c r="O2350" s="29">
        <v>99</v>
      </c>
      <c r="P2350" s="29">
        <v>99</v>
      </c>
      <c r="Q2350" s="29">
        <v>99</v>
      </c>
      <c r="R2350" s="29">
        <v>99</v>
      </c>
      <c r="S2350" s="29">
        <v>99</v>
      </c>
      <c r="T2350" s="29">
        <v>99</v>
      </c>
      <c r="U2350" s="29">
        <v>0</v>
      </c>
      <c r="V2350" s="29">
        <v>0</v>
      </c>
      <c r="W2350" s="29">
        <v>0</v>
      </c>
      <c r="X2350" s="26">
        <v>0</v>
      </c>
      <c r="Y2350" s="26">
        <v>0</v>
      </c>
      <c r="Z2350" s="26">
        <v>0</v>
      </c>
      <c r="AA2350" s="26">
        <v>0</v>
      </c>
      <c r="AB2350" s="26">
        <v>0</v>
      </c>
      <c r="AC2350" s="26">
        <v>0</v>
      </c>
      <c r="AD2350" s="26">
        <v>0</v>
      </c>
      <c r="AE2350" s="26">
        <v>0</v>
      </c>
      <c r="AF2350" s="26">
        <v>0</v>
      </c>
      <c r="AG2350" s="26">
        <v>0</v>
      </c>
      <c r="AH2350" s="26">
        <v>0</v>
      </c>
      <c r="AI2350" s="26"/>
      <c r="AJ2350" s="26"/>
      <c r="AK2350" s="26"/>
      <c r="AL2350" s="26"/>
      <c r="AM2350" s="26"/>
      <c r="AN2350" s="26"/>
      <c r="AO2350" s="26"/>
      <c r="AP2350" s="26"/>
      <c r="AQ2350" s="26"/>
      <c r="AR2350" s="26"/>
      <c r="AS2350" s="26"/>
      <c r="AT2350" s="26"/>
      <c r="AU2350" s="26"/>
      <c r="AV2350" s="26"/>
      <c r="AW2350" s="26"/>
      <c r="AX2350" s="26"/>
      <c r="AY2350" s="26"/>
      <c r="AZ2350" s="26"/>
      <c r="BA2350" s="26"/>
      <c r="BB2350" s="26"/>
      <c r="BC2350" s="26"/>
      <c r="BD2350" s="26"/>
      <c r="BE2350" s="26"/>
      <c r="BF2350" s="26"/>
      <c r="BG2350" s="26"/>
      <c r="BH2350" s="26"/>
      <c r="BI2350" s="26"/>
      <c r="BJ2350" s="26"/>
      <c r="BK2350" s="26"/>
      <c r="BL2350" s="41"/>
      <c r="BM2350" t="s">
        <v>100</v>
      </c>
    </row>
    <row r="2351" spans="1:65" x14ac:dyDescent="0.2">
      <c r="A2351" s="6"/>
      <c r="B2351" s="40" t="s">
        <v>9</v>
      </c>
      <c r="C2351" s="24" t="s">
        <v>83</v>
      </c>
      <c r="D2351" s="25"/>
      <c r="E2351" s="26"/>
      <c r="F2351" s="26"/>
      <c r="G2351" s="26"/>
      <c r="H2351" s="26"/>
      <c r="I2351" s="26"/>
      <c r="J2351" s="26"/>
      <c r="K2351" s="26"/>
      <c r="L2351" s="26"/>
      <c r="M2351" s="26"/>
      <c r="N2351" s="26"/>
      <c r="O2351" s="26"/>
      <c r="P2351" s="26"/>
      <c r="Q2351" s="26"/>
      <c r="R2351" s="26"/>
      <c r="S2351" s="26"/>
      <c r="T2351" s="26"/>
      <c r="U2351" s="26"/>
      <c r="V2351" s="26"/>
      <c r="AI2351" s="30"/>
      <c r="AJ2351" s="30"/>
      <c r="AK2351" s="30"/>
      <c r="AL2351" s="30"/>
      <c r="AM2351" s="30"/>
      <c r="AN2351" s="30"/>
      <c r="AO2351" s="30"/>
      <c r="AP2351" s="30"/>
      <c r="AQ2351" s="30"/>
      <c r="AR2351" s="30"/>
      <c r="AS2351" s="30"/>
      <c r="AT2351" s="30"/>
      <c r="AU2351" s="30"/>
      <c r="AV2351" s="30"/>
      <c r="AW2351" s="30"/>
      <c r="AX2351" s="30"/>
      <c r="AY2351" s="30"/>
      <c r="AZ2351" s="30"/>
      <c r="BA2351" s="30"/>
      <c r="BB2351" s="30"/>
      <c r="BC2351" s="30"/>
      <c r="BD2351" s="30"/>
      <c r="BE2351" s="30"/>
      <c r="BF2351" s="30"/>
      <c r="BG2351" s="30"/>
      <c r="BH2351" s="30"/>
      <c r="BI2351" s="30"/>
      <c r="BJ2351" s="30"/>
      <c r="BK2351" s="30"/>
      <c r="BL2351" s="43"/>
      <c r="BM2351" t="s">
        <v>100</v>
      </c>
    </row>
    <row r="2352" spans="1:65" x14ac:dyDescent="0.2">
      <c r="A2352" s="6"/>
      <c r="B2352" s="40" t="s">
        <v>9</v>
      </c>
      <c r="C2352" s="24" t="s">
        <v>75</v>
      </c>
      <c r="D2352" s="25"/>
      <c r="E2352" s="26"/>
      <c r="F2352" s="26"/>
      <c r="G2352" s="26"/>
      <c r="H2352" s="26"/>
      <c r="I2352" s="26"/>
      <c r="J2352" s="26"/>
      <c r="K2352" s="26"/>
      <c r="L2352" s="26"/>
      <c r="M2352" s="26"/>
      <c r="N2352" s="26"/>
      <c r="O2352" s="26"/>
      <c r="P2352" s="26"/>
      <c r="Q2352" s="26"/>
      <c r="R2352" s="26"/>
      <c r="S2352" s="26"/>
      <c r="T2352" s="26"/>
      <c r="U2352" s="26"/>
      <c r="V2352" s="26"/>
      <c r="W2352" s="26"/>
      <c r="X2352" s="26"/>
      <c r="Y2352" s="26"/>
      <c r="Z2352" s="26"/>
      <c r="AA2352" s="26"/>
      <c r="AB2352" s="26"/>
      <c r="AC2352" s="26"/>
      <c r="AD2352" s="26"/>
      <c r="AE2352" s="26"/>
      <c r="AF2352" s="26"/>
      <c r="AG2352" s="26"/>
      <c r="AH2352" s="26"/>
      <c r="AI2352" s="26"/>
      <c r="AJ2352" s="26"/>
      <c r="AK2352" s="26"/>
      <c r="AL2352" s="26"/>
      <c r="AM2352" s="26"/>
      <c r="AN2352" s="26"/>
      <c r="AO2352" s="26"/>
      <c r="AP2352" s="26"/>
      <c r="AQ2352" s="26"/>
      <c r="AR2352" s="26"/>
      <c r="AS2352" s="26"/>
      <c r="AT2352" s="26"/>
      <c r="AU2352" s="26"/>
      <c r="AV2352" s="26"/>
      <c r="AW2352" s="26"/>
      <c r="AX2352" s="26"/>
      <c r="AY2352" s="26"/>
      <c r="AZ2352" s="26"/>
      <c r="BA2352" s="26"/>
      <c r="BB2352" s="26"/>
      <c r="BC2352" s="26"/>
      <c r="BD2352" s="26"/>
      <c r="BE2352" s="26"/>
      <c r="BF2352" s="26"/>
      <c r="BG2352" s="26"/>
      <c r="BH2352" s="26"/>
      <c r="BI2352" s="26"/>
      <c r="BJ2352" s="26"/>
      <c r="BK2352" s="26"/>
      <c r="BL2352" s="41"/>
      <c r="BM2352" t="s">
        <v>100</v>
      </c>
    </row>
    <row r="2353" spans="1:65" x14ac:dyDescent="0.2">
      <c r="A2353" s="6"/>
      <c r="B2353" s="40" t="s">
        <v>9</v>
      </c>
      <c r="C2353" s="24" t="s">
        <v>79</v>
      </c>
      <c r="D2353" s="25"/>
      <c r="E2353" s="26"/>
      <c r="F2353" s="26"/>
      <c r="G2353" s="26"/>
      <c r="H2353" s="26"/>
      <c r="I2353" s="26"/>
      <c r="J2353" s="26"/>
      <c r="K2353" s="26"/>
      <c r="L2353" s="26"/>
      <c r="M2353" s="26"/>
      <c r="N2353" s="26"/>
      <c r="O2353" s="26"/>
      <c r="P2353" s="26"/>
      <c r="Q2353" s="26"/>
      <c r="R2353" s="26"/>
      <c r="S2353" s="26"/>
      <c r="T2353" s="26"/>
      <c r="U2353" s="26"/>
      <c r="V2353" s="26"/>
      <c r="W2353" s="26"/>
      <c r="X2353" s="26"/>
      <c r="Y2353" s="26"/>
      <c r="Z2353" s="26"/>
      <c r="AA2353" s="26"/>
      <c r="AB2353" s="26"/>
      <c r="AC2353" s="26"/>
      <c r="AD2353" s="26"/>
      <c r="AE2353" s="26"/>
      <c r="AF2353" s="26"/>
      <c r="AG2353" s="26"/>
      <c r="AH2353" s="26"/>
      <c r="AI2353" s="26"/>
      <c r="AJ2353" s="26"/>
      <c r="AK2353" s="26"/>
      <c r="AL2353" s="26"/>
      <c r="AM2353" s="26"/>
      <c r="AN2353" s="26"/>
      <c r="AO2353" s="26"/>
      <c r="AP2353" s="26"/>
      <c r="AQ2353" s="26"/>
      <c r="AR2353" s="26"/>
      <c r="AS2353" s="26"/>
      <c r="AT2353" s="26"/>
      <c r="AU2353" s="26"/>
      <c r="AV2353" s="26"/>
      <c r="AW2353" s="26"/>
      <c r="AX2353" s="26"/>
      <c r="AY2353" s="26"/>
      <c r="AZ2353" s="26"/>
      <c r="BA2353" s="26"/>
      <c r="BB2353" s="26"/>
      <c r="BC2353" s="26"/>
      <c r="BD2353" s="26"/>
      <c r="BE2353" s="26"/>
      <c r="BF2353" s="26"/>
      <c r="BG2353" s="26"/>
      <c r="BH2353" s="26"/>
      <c r="BI2353" s="26"/>
      <c r="BJ2353" s="26"/>
      <c r="BK2353" s="26"/>
      <c r="BL2353" s="41"/>
      <c r="BM2353" t="s">
        <v>100</v>
      </c>
    </row>
    <row r="2354" spans="1:65" x14ac:dyDescent="0.2">
      <c r="A2354" s="6"/>
      <c r="B2354" s="40" t="s">
        <v>9</v>
      </c>
      <c r="C2354" s="24" t="s">
        <v>80</v>
      </c>
      <c r="D2354" s="25"/>
      <c r="E2354" s="26"/>
      <c r="F2354" s="26"/>
      <c r="G2354" s="26"/>
      <c r="H2354" s="26"/>
      <c r="I2354" s="26"/>
      <c r="J2354" s="26"/>
      <c r="K2354" s="26"/>
      <c r="L2354" s="26"/>
      <c r="M2354" s="26"/>
      <c r="N2354" s="26"/>
      <c r="O2354" s="26"/>
      <c r="P2354" s="26"/>
      <c r="Q2354" s="26"/>
      <c r="R2354" s="26"/>
      <c r="S2354" s="26"/>
      <c r="T2354" s="26"/>
      <c r="U2354" s="26"/>
      <c r="V2354" s="26"/>
      <c r="W2354" s="26"/>
      <c r="X2354" s="26"/>
      <c r="Y2354" s="26"/>
      <c r="Z2354" s="26"/>
      <c r="AA2354" s="26"/>
      <c r="AB2354" s="26"/>
      <c r="AC2354" s="26"/>
      <c r="AD2354" s="26"/>
      <c r="AE2354" s="26"/>
      <c r="AF2354" s="26"/>
      <c r="AG2354" s="26"/>
      <c r="AH2354" s="26"/>
      <c r="AI2354" s="26"/>
      <c r="AJ2354" s="26"/>
      <c r="AK2354" s="26"/>
      <c r="AL2354" s="26"/>
      <c r="AM2354" s="26"/>
      <c r="AN2354" s="26"/>
      <c r="AO2354" s="26"/>
      <c r="AP2354" s="26"/>
      <c r="AQ2354" s="26"/>
      <c r="AR2354" s="26"/>
      <c r="AS2354" s="26"/>
      <c r="AT2354" s="26"/>
      <c r="AU2354" s="26"/>
      <c r="AV2354" s="26"/>
      <c r="AW2354" s="26"/>
      <c r="AX2354" s="26"/>
      <c r="AY2354" s="26"/>
      <c r="AZ2354" s="26"/>
      <c r="BA2354" s="26"/>
      <c r="BB2354" s="26"/>
      <c r="BC2354" s="26"/>
      <c r="BD2354" s="26"/>
      <c r="BE2354" s="26"/>
      <c r="BF2354" s="26"/>
      <c r="BG2354" s="26"/>
      <c r="BH2354" s="26"/>
      <c r="BI2354" s="26"/>
      <c r="BJ2354" s="26"/>
      <c r="BK2354" s="26"/>
      <c r="BL2354" s="41"/>
      <c r="BM2354" t="s">
        <v>100</v>
      </c>
    </row>
    <row r="2355" spans="1:65" x14ac:dyDescent="0.2">
      <c r="A2355" s="6"/>
      <c r="B2355" s="40" t="s">
        <v>9</v>
      </c>
      <c r="C2355" s="24" t="s">
        <v>78</v>
      </c>
      <c r="D2355" s="25"/>
      <c r="E2355" s="26"/>
      <c r="F2355" s="26"/>
      <c r="G2355" s="26"/>
      <c r="H2355" s="26"/>
      <c r="I2355" s="26"/>
      <c r="J2355" s="26"/>
      <c r="K2355" s="26"/>
      <c r="L2355" s="26"/>
      <c r="M2355" s="26"/>
      <c r="N2355" s="26"/>
      <c r="O2355" s="26"/>
      <c r="P2355" s="26"/>
      <c r="Q2355" s="26"/>
      <c r="R2355" s="26"/>
      <c r="S2355" s="26"/>
      <c r="T2355" s="26"/>
      <c r="U2355" s="26"/>
      <c r="V2355" s="26"/>
      <c r="W2355" s="26"/>
      <c r="X2355" s="26"/>
      <c r="Y2355" s="26"/>
      <c r="Z2355" s="26"/>
      <c r="AA2355" s="26"/>
      <c r="AB2355" s="26"/>
      <c r="AC2355" s="26"/>
      <c r="AD2355" s="26"/>
      <c r="AE2355" s="26"/>
      <c r="AF2355" s="26"/>
      <c r="AG2355" s="26"/>
      <c r="AH2355" s="26"/>
      <c r="AI2355" s="26"/>
      <c r="AJ2355" s="26"/>
      <c r="AK2355" s="26"/>
      <c r="AL2355" s="26"/>
      <c r="AM2355" s="26"/>
      <c r="AN2355" s="26"/>
      <c r="AO2355" s="26"/>
      <c r="AP2355" s="26"/>
      <c r="AQ2355" s="26"/>
      <c r="AR2355" s="26"/>
      <c r="AS2355" s="26"/>
      <c r="AT2355" s="26"/>
      <c r="AU2355" s="26"/>
      <c r="AV2355" s="26"/>
      <c r="AW2355" s="26"/>
      <c r="AX2355" s="26"/>
      <c r="AY2355" s="26"/>
      <c r="AZ2355" s="26"/>
      <c r="BA2355" s="26"/>
      <c r="BB2355" s="26"/>
      <c r="BC2355" s="26"/>
      <c r="BD2355" s="26"/>
      <c r="BE2355" s="26"/>
      <c r="BF2355" s="26"/>
      <c r="BG2355" s="26"/>
      <c r="BH2355" s="26"/>
      <c r="BI2355" s="26"/>
      <c r="BJ2355" s="26"/>
      <c r="BK2355" s="26"/>
      <c r="BL2355" s="41"/>
      <c r="BM2355" t="s">
        <v>100</v>
      </c>
    </row>
    <row r="2356" spans="1:65" x14ac:dyDescent="0.2">
      <c r="A2356" s="6"/>
      <c r="B2356" s="40" t="s">
        <v>9</v>
      </c>
      <c r="C2356" s="31" t="s">
        <v>46</v>
      </c>
      <c r="D2356" s="27">
        <v>1545</v>
      </c>
      <c r="E2356" s="28">
        <v>1882</v>
      </c>
      <c r="F2356" s="28">
        <v>1775</v>
      </c>
      <c r="G2356" s="28">
        <v>1775</v>
      </c>
      <c r="H2356" s="28">
        <v>2350</v>
      </c>
      <c r="I2356" s="28">
        <v>3241.5</v>
      </c>
      <c r="J2356" s="28">
        <v>4082.5</v>
      </c>
      <c r="K2356" s="28">
        <v>3329</v>
      </c>
      <c r="L2356" s="28">
        <v>3524.5</v>
      </c>
      <c r="M2356" s="28">
        <v>4014</v>
      </c>
      <c r="N2356" s="28">
        <v>4055</v>
      </c>
      <c r="O2356" s="28">
        <v>4214.5</v>
      </c>
      <c r="P2356" s="28">
        <v>4347.5</v>
      </c>
      <c r="Q2356" s="28">
        <v>4013</v>
      </c>
      <c r="R2356" s="28">
        <v>4482.5</v>
      </c>
      <c r="S2356" s="28">
        <v>4716</v>
      </c>
      <c r="T2356" s="28">
        <v>4849.5</v>
      </c>
      <c r="U2356" s="28">
        <v>4822</v>
      </c>
      <c r="V2356" s="28">
        <v>5020.5</v>
      </c>
      <c r="W2356" s="28">
        <v>5020.5</v>
      </c>
      <c r="X2356" s="28">
        <v>5020.5</v>
      </c>
      <c r="Y2356" s="28">
        <v>5020.5</v>
      </c>
      <c r="Z2356" s="28">
        <v>5020.5</v>
      </c>
      <c r="AA2356" s="28">
        <v>5020.5</v>
      </c>
      <c r="AB2356" s="28">
        <v>5020.5</v>
      </c>
      <c r="AC2356" s="28">
        <v>5020.5</v>
      </c>
      <c r="AD2356" s="28">
        <v>5020.5</v>
      </c>
      <c r="AE2356" s="28">
        <v>5020.5</v>
      </c>
      <c r="AF2356" s="28">
        <v>5020.5</v>
      </c>
      <c r="AG2356" s="28">
        <v>5020.5</v>
      </c>
      <c r="AH2356" s="28">
        <v>5020.5</v>
      </c>
      <c r="AI2356" s="28">
        <v>5020.5</v>
      </c>
      <c r="AJ2356" s="28">
        <v>5020.5</v>
      </c>
      <c r="AK2356" s="28">
        <v>5020.5</v>
      </c>
      <c r="AL2356" s="28">
        <v>5020.5</v>
      </c>
      <c r="AM2356" s="28">
        <v>5020.5</v>
      </c>
      <c r="AN2356" s="28">
        <v>5020.5</v>
      </c>
      <c r="AO2356" s="28">
        <v>5020.5</v>
      </c>
      <c r="AP2356" s="28">
        <v>5020.5</v>
      </c>
      <c r="AQ2356" s="28">
        <v>5020.5</v>
      </c>
      <c r="AR2356" s="28">
        <v>5020.5</v>
      </c>
      <c r="AS2356" s="28">
        <v>5020.5</v>
      </c>
      <c r="AT2356" s="28">
        <v>5020.5</v>
      </c>
      <c r="AU2356" s="28">
        <v>5020.5</v>
      </c>
      <c r="AV2356" s="28">
        <v>5020.5</v>
      </c>
      <c r="AW2356" s="28">
        <v>5020.5</v>
      </c>
      <c r="AX2356" s="28">
        <v>5020.5</v>
      </c>
      <c r="AY2356" s="28">
        <v>5020.5</v>
      </c>
      <c r="AZ2356" s="28">
        <v>5020.5</v>
      </c>
      <c r="BA2356" s="28">
        <v>5020.5</v>
      </c>
      <c r="BB2356" s="28">
        <v>5020.5</v>
      </c>
      <c r="BC2356" s="28">
        <v>5020.5</v>
      </c>
      <c r="BD2356" s="28">
        <v>5020.5</v>
      </c>
      <c r="BE2356" s="28">
        <v>5020.5</v>
      </c>
      <c r="BF2356" s="28">
        <v>5020.5</v>
      </c>
      <c r="BG2356" s="28">
        <v>5020.5</v>
      </c>
      <c r="BH2356" s="28">
        <v>5020.5</v>
      </c>
      <c r="BI2356" s="28">
        <v>5020.5</v>
      </c>
      <c r="BJ2356" s="28">
        <v>5020.5</v>
      </c>
      <c r="BK2356" s="28">
        <v>5020.5</v>
      </c>
      <c r="BL2356" s="42">
        <v>5020.5</v>
      </c>
      <c r="BM2356" t="s">
        <v>100</v>
      </c>
    </row>
    <row r="2357" spans="1:65" x14ac:dyDescent="0.2">
      <c r="A2357" s="6"/>
      <c r="B2357" s="40" t="s">
        <v>9</v>
      </c>
      <c r="C2357" s="24" t="s">
        <v>74</v>
      </c>
      <c r="D2357" s="35">
        <v>1545</v>
      </c>
      <c r="E2357" s="29">
        <v>1882</v>
      </c>
      <c r="F2357" s="29">
        <v>1775</v>
      </c>
      <c r="G2357" s="29">
        <v>1775</v>
      </c>
      <c r="H2357" s="29">
        <v>2350</v>
      </c>
      <c r="I2357" s="29">
        <v>3241.5</v>
      </c>
      <c r="J2357" s="29">
        <v>4082.5</v>
      </c>
      <c r="K2357" s="29">
        <v>3329</v>
      </c>
      <c r="L2357" s="29">
        <v>3524.5</v>
      </c>
      <c r="M2357" s="29">
        <v>4014</v>
      </c>
      <c r="N2357" s="29">
        <v>4055</v>
      </c>
      <c r="O2357" s="29">
        <v>4214.5</v>
      </c>
      <c r="P2357" s="29">
        <v>4347.5</v>
      </c>
      <c r="Q2357" s="29">
        <v>4013</v>
      </c>
      <c r="R2357" s="29">
        <v>4482.5</v>
      </c>
      <c r="S2357" s="29">
        <v>4716</v>
      </c>
      <c r="T2357" s="29">
        <v>4849.5</v>
      </c>
      <c r="U2357" s="29">
        <v>4822</v>
      </c>
      <c r="V2357" s="29">
        <v>5020.5</v>
      </c>
      <c r="W2357" s="29">
        <v>5020.5</v>
      </c>
      <c r="X2357" s="26">
        <v>0</v>
      </c>
      <c r="Y2357" s="26">
        <v>0</v>
      </c>
      <c r="Z2357" s="26">
        <v>0</v>
      </c>
      <c r="AA2357" s="26">
        <v>0</v>
      </c>
      <c r="AB2357" s="26">
        <v>0</v>
      </c>
      <c r="AC2357" s="26">
        <v>0</v>
      </c>
      <c r="AD2357" s="26">
        <v>0</v>
      </c>
      <c r="AE2357" s="26">
        <v>0</v>
      </c>
      <c r="AF2357" s="26">
        <v>0</v>
      </c>
      <c r="AG2357" s="26">
        <v>0</v>
      </c>
      <c r="AH2357" s="26">
        <v>0</v>
      </c>
      <c r="AI2357" s="26"/>
      <c r="AJ2357" s="26"/>
      <c r="AK2357" s="26"/>
      <c r="AL2357" s="26"/>
      <c r="AM2357" s="26"/>
      <c r="AN2357" s="26"/>
      <c r="AO2357" s="26"/>
      <c r="AP2357" s="26"/>
      <c r="AQ2357" s="26"/>
      <c r="AR2357" s="26"/>
      <c r="AS2357" s="26"/>
      <c r="AT2357" s="26"/>
      <c r="AU2357" s="26"/>
      <c r="AV2357" s="26"/>
      <c r="AW2357" s="26"/>
      <c r="AX2357" s="26"/>
      <c r="AY2357" s="26"/>
      <c r="AZ2357" s="26"/>
      <c r="BA2357" s="26"/>
      <c r="BB2357" s="26"/>
      <c r="BC2357" s="26"/>
      <c r="BD2357" s="26"/>
      <c r="BE2357" s="26"/>
      <c r="BF2357" s="26"/>
      <c r="BG2357" s="26"/>
      <c r="BH2357" s="26"/>
      <c r="BI2357" s="26"/>
      <c r="BJ2357" s="26"/>
      <c r="BK2357" s="26"/>
      <c r="BL2357" s="41"/>
      <c r="BM2357" t="s">
        <v>100</v>
      </c>
    </row>
    <row r="2358" spans="1:65" x14ac:dyDescent="0.2">
      <c r="A2358" s="6"/>
      <c r="B2358" s="40" t="s">
        <v>9</v>
      </c>
      <c r="C2358" s="24" t="s">
        <v>83</v>
      </c>
      <c r="D2358" s="25"/>
      <c r="E2358" s="26"/>
      <c r="F2358" s="26"/>
      <c r="G2358" s="26"/>
      <c r="H2358" s="26"/>
      <c r="I2358" s="26"/>
      <c r="J2358" s="26"/>
      <c r="K2358" s="26"/>
      <c r="L2358" s="26"/>
      <c r="M2358" s="26"/>
      <c r="N2358" s="26"/>
      <c r="O2358" s="26"/>
      <c r="P2358" s="26"/>
      <c r="Q2358" s="26"/>
      <c r="R2358" s="26"/>
      <c r="S2358" s="26"/>
      <c r="T2358" s="26"/>
      <c r="U2358" s="26"/>
      <c r="V2358" s="26"/>
      <c r="AJ2358" s="30"/>
      <c r="AK2358" s="30"/>
      <c r="AL2358" s="30"/>
      <c r="AM2358" s="30"/>
      <c r="AN2358" s="30"/>
      <c r="AO2358" s="30"/>
      <c r="AP2358" s="30"/>
      <c r="AQ2358" s="30"/>
      <c r="AR2358" s="30"/>
      <c r="AS2358" s="30"/>
      <c r="AT2358" s="30"/>
      <c r="AU2358" s="30"/>
      <c r="AV2358" s="30"/>
      <c r="AW2358" s="30"/>
      <c r="AX2358" s="30"/>
      <c r="AY2358" s="30"/>
      <c r="AZ2358" s="30"/>
      <c r="BA2358" s="30"/>
      <c r="BB2358" s="30"/>
      <c r="BC2358" s="30"/>
      <c r="BD2358" s="30"/>
      <c r="BE2358" s="30"/>
      <c r="BF2358" s="30"/>
      <c r="BG2358" s="30"/>
      <c r="BH2358" s="30"/>
      <c r="BI2358" s="30"/>
      <c r="BJ2358" s="30"/>
      <c r="BK2358" s="30"/>
      <c r="BL2358" s="43"/>
      <c r="BM2358" t="s">
        <v>100</v>
      </c>
    </row>
    <row r="2359" spans="1:65" x14ac:dyDescent="0.2">
      <c r="A2359" s="6"/>
      <c r="B2359" s="40" t="s">
        <v>9</v>
      </c>
      <c r="C2359" s="24" t="s">
        <v>75</v>
      </c>
      <c r="D2359" s="25"/>
      <c r="E2359" s="26"/>
      <c r="F2359" s="26"/>
      <c r="G2359" s="26"/>
      <c r="H2359" s="26"/>
      <c r="I2359" s="26"/>
      <c r="J2359" s="26"/>
      <c r="K2359" s="26"/>
      <c r="L2359" s="26"/>
      <c r="M2359" s="26"/>
      <c r="N2359" s="26"/>
      <c r="O2359" s="26"/>
      <c r="P2359" s="26"/>
      <c r="Q2359" s="26"/>
      <c r="R2359" s="26"/>
      <c r="S2359" s="26"/>
      <c r="T2359" s="26"/>
      <c r="U2359" s="26"/>
      <c r="V2359" s="26"/>
      <c r="W2359" s="26"/>
      <c r="X2359" s="26"/>
      <c r="Y2359" s="26"/>
      <c r="Z2359" s="26"/>
      <c r="AA2359" s="26"/>
      <c r="AB2359" s="26"/>
      <c r="AC2359" s="26"/>
      <c r="AD2359" s="26"/>
      <c r="AE2359" s="26"/>
      <c r="AF2359" s="26"/>
      <c r="AG2359" s="26"/>
      <c r="AH2359" s="26"/>
      <c r="AI2359" s="26"/>
      <c r="AJ2359" s="26"/>
      <c r="AK2359" s="26"/>
      <c r="AL2359" s="26"/>
      <c r="AM2359" s="26"/>
      <c r="AN2359" s="26"/>
      <c r="AO2359" s="26"/>
      <c r="AP2359" s="26"/>
      <c r="AQ2359" s="26"/>
      <c r="AR2359" s="26"/>
      <c r="AS2359" s="26"/>
      <c r="AT2359" s="26"/>
      <c r="AU2359" s="26"/>
      <c r="AV2359" s="26"/>
      <c r="AW2359" s="26"/>
      <c r="AX2359" s="26"/>
      <c r="AY2359" s="26"/>
      <c r="AZ2359" s="26"/>
      <c r="BA2359" s="26"/>
      <c r="BB2359" s="26"/>
      <c r="BC2359" s="26"/>
      <c r="BD2359" s="26"/>
      <c r="BE2359" s="26"/>
      <c r="BF2359" s="26"/>
      <c r="BG2359" s="26"/>
      <c r="BH2359" s="26"/>
      <c r="BI2359" s="26"/>
      <c r="BJ2359" s="26"/>
      <c r="BK2359" s="26"/>
      <c r="BL2359" s="41"/>
      <c r="BM2359" t="s">
        <v>100</v>
      </c>
    </row>
    <row r="2360" spans="1:65" x14ac:dyDescent="0.2">
      <c r="A2360" s="6"/>
      <c r="B2360" s="40" t="s">
        <v>9</v>
      </c>
      <c r="C2360" s="24" t="s">
        <v>79</v>
      </c>
      <c r="D2360" s="25"/>
      <c r="E2360" s="26"/>
      <c r="F2360" s="26"/>
      <c r="G2360" s="26"/>
      <c r="H2360" s="26"/>
      <c r="I2360" s="26"/>
      <c r="J2360" s="26"/>
      <c r="K2360" s="26"/>
      <c r="L2360" s="26"/>
      <c r="M2360" s="26"/>
      <c r="N2360" s="26"/>
      <c r="O2360" s="26"/>
      <c r="P2360" s="26"/>
      <c r="Q2360" s="26"/>
      <c r="R2360" s="26"/>
      <c r="S2360" s="26"/>
      <c r="T2360" s="26"/>
      <c r="U2360" s="26"/>
      <c r="V2360" s="26"/>
      <c r="W2360" s="26"/>
      <c r="X2360" s="26"/>
      <c r="Y2360" s="26"/>
      <c r="Z2360" s="26"/>
      <c r="AA2360" s="26"/>
      <c r="AB2360" s="26"/>
      <c r="AC2360" s="26"/>
      <c r="AD2360" s="26"/>
      <c r="AE2360" s="26"/>
      <c r="AF2360" s="26"/>
      <c r="AG2360" s="26"/>
      <c r="AH2360" s="26"/>
      <c r="AI2360" s="26"/>
      <c r="AJ2360" s="26"/>
      <c r="AK2360" s="26"/>
      <c r="AL2360" s="26"/>
      <c r="AM2360" s="26"/>
      <c r="AN2360" s="26"/>
      <c r="AO2360" s="26"/>
      <c r="AP2360" s="26"/>
      <c r="AQ2360" s="26"/>
      <c r="AR2360" s="26"/>
      <c r="AS2360" s="26"/>
      <c r="AT2360" s="26"/>
      <c r="AU2360" s="26"/>
      <c r="AV2360" s="26"/>
      <c r="AW2360" s="26"/>
      <c r="AX2360" s="26"/>
      <c r="AY2360" s="26"/>
      <c r="AZ2360" s="26"/>
      <c r="BA2360" s="26"/>
      <c r="BB2360" s="26"/>
      <c r="BC2360" s="26"/>
      <c r="BD2360" s="26"/>
      <c r="BE2360" s="26"/>
      <c r="BF2360" s="26"/>
      <c r="BG2360" s="26"/>
      <c r="BH2360" s="26"/>
      <c r="BI2360" s="26"/>
      <c r="BJ2360" s="26"/>
      <c r="BK2360" s="26"/>
      <c r="BL2360" s="41"/>
      <c r="BM2360" t="s">
        <v>100</v>
      </c>
    </row>
    <row r="2361" spans="1:65" x14ac:dyDescent="0.2">
      <c r="A2361" s="6"/>
      <c r="B2361" s="40" t="s">
        <v>9</v>
      </c>
      <c r="C2361" s="24" t="s">
        <v>80</v>
      </c>
      <c r="D2361" s="25"/>
      <c r="E2361" s="26"/>
      <c r="F2361" s="26"/>
      <c r="G2361" s="26"/>
      <c r="H2361" s="26"/>
      <c r="I2361" s="26"/>
      <c r="J2361" s="26"/>
      <c r="K2361" s="26"/>
      <c r="L2361" s="26"/>
      <c r="M2361" s="26"/>
      <c r="N2361" s="26"/>
      <c r="O2361" s="26"/>
      <c r="P2361" s="26"/>
      <c r="Q2361" s="26"/>
      <c r="R2361" s="26"/>
      <c r="S2361" s="26"/>
      <c r="T2361" s="26"/>
      <c r="U2361" s="26"/>
      <c r="V2361" s="26"/>
      <c r="W2361" s="26"/>
      <c r="X2361" s="26"/>
      <c r="Y2361" s="26"/>
      <c r="Z2361" s="26"/>
      <c r="AA2361" s="26"/>
      <c r="AB2361" s="26"/>
      <c r="AC2361" s="26"/>
      <c r="AD2361" s="26"/>
      <c r="AE2361" s="26"/>
      <c r="AF2361" s="26"/>
      <c r="AG2361" s="26"/>
      <c r="AH2361" s="26"/>
      <c r="AI2361" s="26"/>
      <c r="AJ2361" s="26"/>
      <c r="AK2361" s="26"/>
      <c r="AL2361" s="26"/>
      <c r="AM2361" s="26"/>
      <c r="AN2361" s="26"/>
      <c r="AO2361" s="26"/>
      <c r="AP2361" s="26"/>
      <c r="AQ2361" s="26"/>
      <c r="AR2361" s="26"/>
      <c r="AS2361" s="26"/>
      <c r="AT2361" s="26"/>
      <c r="AU2361" s="26"/>
      <c r="AV2361" s="26"/>
      <c r="AW2361" s="26"/>
      <c r="AX2361" s="26"/>
      <c r="AY2361" s="26"/>
      <c r="AZ2361" s="26"/>
      <c r="BA2361" s="26"/>
      <c r="BB2361" s="26"/>
      <c r="BC2361" s="26"/>
      <c r="BD2361" s="26"/>
      <c r="BE2361" s="26"/>
      <c r="BF2361" s="26"/>
      <c r="BG2361" s="26"/>
      <c r="BH2361" s="26"/>
      <c r="BI2361" s="26"/>
      <c r="BJ2361" s="26"/>
      <c r="BK2361" s="26"/>
      <c r="BL2361" s="41"/>
      <c r="BM2361" t="s">
        <v>100</v>
      </c>
    </row>
    <row r="2362" spans="1:65" x14ac:dyDescent="0.2">
      <c r="A2362" s="6"/>
      <c r="B2362" s="40" t="s">
        <v>9</v>
      </c>
      <c r="C2362" s="24" t="s">
        <v>78</v>
      </c>
      <c r="D2362" s="25"/>
      <c r="E2362" s="26"/>
      <c r="F2362" s="26"/>
      <c r="G2362" s="26"/>
      <c r="H2362" s="26"/>
      <c r="I2362" s="26"/>
      <c r="J2362" s="26"/>
      <c r="K2362" s="26"/>
      <c r="L2362" s="26"/>
      <c r="M2362" s="26"/>
      <c r="N2362" s="26"/>
      <c r="O2362" s="26"/>
      <c r="P2362" s="26"/>
      <c r="Q2362" s="26"/>
      <c r="R2362" s="26"/>
      <c r="S2362" s="26"/>
      <c r="T2362" s="26"/>
      <c r="U2362" s="26"/>
      <c r="V2362" s="26"/>
      <c r="W2362" s="26"/>
      <c r="X2362" s="26"/>
      <c r="Y2362" s="26"/>
      <c r="Z2362" s="26"/>
      <c r="AA2362" s="26"/>
      <c r="AB2362" s="26"/>
      <c r="AC2362" s="26"/>
      <c r="AD2362" s="26"/>
      <c r="AE2362" s="26"/>
      <c r="AF2362" s="26"/>
      <c r="AG2362" s="26"/>
      <c r="AH2362" s="26"/>
      <c r="AI2362" s="26"/>
      <c r="AJ2362" s="26"/>
      <c r="AK2362" s="26"/>
      <c r="AL2362" s="26"/>
      <c r="AM2362" s="26"/>
      <c r="AN2362" s="26"/>
      <c r="AO2362" s="26"/>
      <c r="AP2362" s="26"/>
      <c r="AQ2362" s="26"/>
      <c r="AR2362" s="26"/>
      <c r="AS2362" s="26"/>
      <c r="AT2362" s="26"/>
      <c r="AU2362" s="26"/>
      <c r="AV2362" s="26"/>
      <c r="AW2362" s="26"/>
      <c r="AX2362" s="26"/>
      <c r="AY2362" s="26"/>
      <c r="AZ2362" s="26"/>
      <c r="BA2362" s="26"/>
      <c r="BB2362" s="26"/>
      <c r="BC2362" s="26"/>
      <c r="BD2362" s="26"/>
      <c r="BE2362" s="26"/>
      <c r="BF2362" s="26"/>
      <c r="BG2362" s="26"/>
      <c r="BH2362" s="26"/>
      <c r="BI2362" s="26"/>
      <c r="BJ2362" s="26"/>
      <c r="BK2362" s="26"/>
      <c r="BL2362" s="41"/>
      <c r="BM2362" t="s">
        <v>100</v>
      </c>
    </row>
    <row r="2363" spans="1:65" x14ac:dyDescent="0.2">
      <c r="A2363" s="6"/>
      <c r="B2363" s="40" t="s">
        <v>9</v>
      </c>
      <c r="C2363" s="31" t="s">
        <v>5</v>
      </c>
      <c r="D2363" s="27">
        <v>1527</v>
      </c>
      <c r="E2363" s="28">
        <v>1863</v>
      </c>
      <c r="F2363" s="28">
        <v>1755</v>
      </c>
      <c r="G2363" s="28">
        <v>1755</v>
      </c>
      <c r="H2363" s="28">
        <v>1802</v>
      </c>
      <c r="I2363" s="28">
        <v>2671.5</v>
      </c>
      <c r="J2363" s="28">
        <v>3530.5</v>
      </c>
      <c r="K2363" s="28">
        <v>2777</v>
      </c>
      <c r="L2363" s="28">
        <v>2972.5</v>
      </c>
      <c r="M2363" s="28">
        <v>3469</v>
      </c>
      <c r="N2363" s="28">
        <v>3505</v>
      </c>
      <c r="O2363" s="28">
        <v>3682.5</v>
      </c>
      <c r="P2363" s="28">
        <v>3814.5</v>
      </c>
      <c r="Q2363" s="28">
        <v>3460</v>
      </c>
      <c r="R2363" s="28">
        <v>3958.5</v>
      </c>
      <c r="S2363" s="28">
        <v>4138</v>
      </c>
      <c r="T2363" s="28">
        <v>4332.5</v>
      </c>
      <c r="U2363" s="28">
        <v>4273</v>
      </c>
      <c r="V2363" s="28">
        <v>4483.5</v>
      </c>
      <c r="W2363" s="28">
        <v>4483.5</v>
      </c>
      <c r="X2363" s="28">
        <v>4483.5</v>
      </c>
      <c r="Y2363" s="28">
        <v>4483.5</v>
      </c>
      <c r="Z2363" s="28">
        <v>4483.5</v>
      </c>
      <c r="AA2363" s="28">
        <v>4483.5</v>
      </c>
      <c r="AB2363" s="28">
        <v>4483.5</v>
      </c>
      <c r="AC2363" s="28">
        <v>4483.5</v>
      </c>
      <c r="AD2363" s="28">
        <v>4483.5</v>
      </c>
      <c r="AE2363" s="28">
        <v>4483.5</v>
      </c>
      <c r="AF2363" s="28">
        <v>4483.5</v>
      </c>
      <c r="AG2363" s="28">
        <v>4483.5</v>
      </c>
      <c r="AH2363" s="28">
        <v>4483.5</v>
      </c>
      <c r="AI2363" s="28">
        <v>4483.5</v>
      </c>
      <c r="AJ2363" s="28">
        <v>4483.5</v>
      </c>
      <c r="AK2363" s="28">
        <v>4483.5</v>
      </c>
      <c r="AL2363" s="28">
        <v>4483.5</v>
      </c>
      <c r="AM2363" s="28">
        <v>4483.5</v>
      </c>
      <c r="AN2363" s="28">
        <v>4483.5</v>
      </c>
      <c r="AO2363" s="28">
        <v>4483.5</v>
      </c>
      <c r="AP2363" s="28">
        <v>4483.5</v>
      </c>
      <c r="AQ2363" s="28">
        <v>4483.5</v>
      </c>
      <c r="AR2363" s="28">
        <v>4483.5</v>
      </c>
      <c r="AS2363" s="28">
        <v>4483.5</v>
      </c>
      <c r="AT2363" s="28">
        <v>4483.5</v>
      </c>
      <c r="AU2363" s="28">
        <v>4483.5</v>
      </c>
      <c r="AV2363" s="28">
        <v>4483.5</v>
      </c>
      <c r="AW2363" s="28">
        <v>4483.5</v>
      </c>
      <c r="AX2363" s="28">
        <v>4483.5</v>
      </c>
      <c r="AY2363" s="28">
        <v>4483.5</v>
      </c>
      <c r="AZ2363" s="28">
        <v>4483.5</v>
      </c>
      <c r="BA2363" s="28">
        <v>4483.5</v>
      </c>
      <c r="BB2363" s="28">
        <v>4483.5</v>
      </c>
      <c r="BC2363" s="28">
        <v>4483.5</v>
      </c>
      <c r="BD2363" s="28">
        <v>4483.5</v>
      </c>
      <c r="BE2363" s="28">
        <v>4483.5</v>
      </c>
      <c r="BF2363" s="28">
        <v>4483.5</v>
      </c>
      <c r="BG2363" s="28">
        <v>4483.5</v>
      </c>
      <c r="BH2363" s="28">
        <v>4483.5</v>
      </c>
      <c r="BI2363" s="28">
        <v>4483.5</v>
      </c>
      <c r="BJ2363" s="28">
        <v>4483.5</v>
      </c>
      <c r="BK2363" s="28">
        <v>4483.5</v>
      </c>
      <c r="BL2363" s="42">
        <v>4483.5</v>
      </c>
      <c r="BM2363" t="s">
        <v>100</v>
      </c>
    </row>
    <row r="2364" spans="1:65" x14ac:dyDescent="0.2">
      <c r="A2364" s="6"/>
      <c r="B2364" s="40" t="s">
        <v>9</v>
      </c>
      <c r="C2364" s="24" t="s">
        <v>74</v>
      </c>
      <c r="D2364" s="35">
        <v>1527</v>
      </c>
      <c r="E2364" s="29">
        <v>1863</v>
      </c>
      <c r="F2364" s="29">
        <v>1755</v>
      </c>
      <c r="G2364" s="29">
        <v>1755</v>
      </c>
      <c r="H2364" s="29">
        <v>1802</v>
      </c>
      <c r="I2364" s="29">
        <v>2671.5</v>
      </c>
      <c r="J2364" s="29">
        <v>3530.5</v>
      </c>
      <c r="K2364" s="29">
        <v>2777</v>
      </c>
      <c r="L2364" s="29">
        <v>2972.5</v>
      </c>
      <c r="M2364" s="29">
        <v>3469</v>
      </c>
      <c r="N2364" s="29">
        <v>3505</v>
      </c>
      <c r="O2364" s="29">
        <v>3682.5</v>
      </c>
      <c r="P2364" s="29">
        <v>3814.5</v>
      </c>
      <c r="Q2364" s="29">
        <v>3460</v>
      </c>
      <c r="R2364" s="29">
        <v>3958.5</v>
      </c>
      <c r="S2364" s="29">
        <v>4138</v>
      </c>
      <c r="T2364" s="29">
        <v>4332.5</v>
      </c>
      <c r="U2364" s="29">
        <v>4273</v>
      </c>
      <c r="V2364" s="29">
        <v>4483.5</v>
      </c>
      <c r="W2364" s="29">
        <v>4483.5</v>
      </c>
      <c r="X2364" s="26">
        <v>0</v>
      </c>
      <c r="Y2364" s="26">
        <v>0</v>
      </c>
      <c r="Z2364" s="26">
        <v>0</v>
      </c>
      <c r="AA2364" s="26">
        <v>0</v>
      </c>
      <c r="AB2364" s="26">
        <v>0</v>
      </c>
      <c r="AC2364" s="26">
        <v>0</v>
      </c>
      <c r="AD2364" s="26">
        <v>0</v>
      </c>
      <c r="AE2364" s="26">
        <v>0</v>
      </c>
      <c r="AF2364" s="26">
        <v>0</v>
      </c>
      <c r="AG2364" s="26">
        <v>0</v>
      </c>
      <c r="AH2364" s="26">
        <v>0</v>
      </c>
      <c r="AI2364" s="26"/>
      <c r="AJ2364" s="26"/>
      <c r="AK2364" s="26"/>
      <c r="AL2364" s="26"/>
      <c r="AM2364" s="26"/>
      <c r="AN2364" s="26"/>
      <c r="AO2364" s="26"/>
      <c r="AP2364" s="26"/>
      <c r="AQ2364" s="26"/>
      <c r="AR2364" s="26"/>
      <c r="AS2364" s="26"/>
      <c r="AT2364" s="26"/>
      <c r="AU2364" s="26"/>
      <c r="AV2364" s="26"/>
      <c r="AW2364" s="26"/>
      <c r="AX2364" s="26"/>
      <c r="AY2364" s="26"/>
      <c r="AZ2364" s="26"/>
      <c r="BA2364" s="26"/>
      <c r="BB2364" s="26"/>
      <c r="BC2364" s="26"/>
      <c r="BD2364" s="26"/>
      <c r="BE2364" s="26"/>
      <c r="BF2364" s="26"/>
      <c r="BG2364" s="26"/>
      <c r="BH2364" s="26"/>
      <c r="BI2364" s="26"/>
      <c r="BJ2364" s="26"/>
      <c r="BK2364" s="26"/>
      <c r="BL2364" s="41"/>
      <c r="BM2364" t="s">
        <v>100</v>
      </c>
    </row>
    <row r="2365" spans="1:65" x14ac:dyDescent="0.2">
      <c r="A2365" s="6"/>
      <c r="B2365" s="40" t="s">
        <v>9</v>
      </c>
      <c r="C2365" s="24" t="s">
        <v>83</v>
      </c>
      <c r="D2365" s="25"/>
      <c r="E2365" s="26"/>
      <c r="F2365" s="26"/>
      <c r="G2365" s="26"/>
      <c r="H2365" s="26"/>
      <c r="I2365" s="26"/>
      <c r="J2365" s="26"/>
      <c r="K2365" s="26"/>
      <c r="L2365" s="26"/>
      <c r="M2365" s="26"/>
      <c r="N2365" s="26"/>
      <c r="O2365" s="26"/>
      <c r="P2365" s="26"/>
      <c r="Q2365" s="26"/>
      <c r="R2365" s="26"/>
      <c r="S2365" s="26"/>
      <c r="T2365" s="26"/>
      <c r="U2365" s="26"/>
      <c r="V2365" s="26"/>
      <c r="W2365" s="30"/>
      <c r="X2365" s="30"/>
      <c r="Y2365" s="30"/>
      <c r="Z2365" s="30"/>
      <c r="AA2365" s="30"/>
      <c r="AB2365" s="30"/>
      <c r="AC2365" s="30"/>
      <c r="AD2365" s="30"/>
      <c r="AE2365" s="30"/>
      <c r="AF2365" s="30"/>
      <c r="AG2365" s="30"/>
      <c r="AH2365" s="30"/>
      <c r="AI2365" s="30"/>
      <c r="AJ2365" s="30"/>
      <c r="AK2365" s="30"/>
      <c r="AL2365" s="30"/>
      <c r="AM2365" s="30"/>
      <c r="AN2365" s="30"/>
      <c r="AO2365" s="30"/>
      <c r="AP2365" s="30"/>
      <c r="AQ2365" s="30"/>
      <c r="AR2365" s="30"/>
      <c r="AS2365" s="30"/>
      <c r="AT2365" s="30"/>
      <c r="AU2365" s="30"/>
      <c r="AV2365" s="30"/>
      <c r="AW2365" s="30"/>
      <c r="AX2365" s="30"/>
      <c r="AY2365" s="30"/>
      <c r="AZ2365" s="30"/>
      <c r="BA2365" s="30"/>
      <c r="BB2365" s="30"/>
      <c r="BC2365" s="30"/>
      <c r="BD2365" s="30"/>
      <c r="BE2365" s="30"/>
      <c r="BF2365" s="30"/>
      <c r="BG2365" s="30"/>
      <c r="BH2365" s="30"/>
      <c r="BI2365" s="30"/>
      <c r="BJ2365" s="30"/>
      <c r="BK2365" s="30"/>
      <c r="BL2365" s="43"/>
      <c r="BM2365" t="s">
        <v>100</v>
      </c>
    </row>
    <row r="2366" spans="1:65" x14ac:dyDescent="0.2">
      <c r="A2366" s="6"/>
      <c r="B2366" s="40" t="s">
        <v>9</v>
      </c>
      <c r="C2366" s="24" t="s">
        <v>75</v>
      </c>
      <c r="D2366" s="25"/>
      <c r="E2366" s="26"/>
      <c r="F2366" s="26"/>
      <c r="G2366" s="26"/>
      <c r="H2366" s="26"/>
      <c r="I2366" s="26"/>
      <c r="J2366" s="26"/>
      <c r="K2366" s="26"/>
      <c r="L2366" s="26"/>
      <c r="M2366" s="26"/>
      <c r="N2366" s="26"/>
      <c r="O2366" s="26"/>
      <c r="P2366" s="26"/>
      <c r="Q2366" s="26"/>
      <c r="R2366" s="26"/>
      <c r="S2366" s="26"/>
      <c r="T2366" s="26"/>
      <c r="U2366" s="26"/>
      <c r="V2366" s="26"/>
      <c r="W2366" s="26"/>
      <c r="X2366" s="26"/>
      <c r="Y2366" s="26"/>
      <c r="Z2366" s="26"/>
      <c r="AA2366" s="26"/>
      <c r="AB2366" s="26"/>
      <c r="AC2366" s="26"/>
      <c r="AD2366" s="26"/>
      <c r="AE2366" s="26"/>
      <c r="AF2366" s="26"/>
      <c r="AG2366" s="26"/>
      <c r="AH2366" s="26"/>
      <c r="AI2366" s="26"/>
      <c r="AJ2366" s="26"/>
      <c r="AK2366" s="26"/>
      <c r="AL2366" s="26"/>
      <c r="AM2366" s="26"/>
      <c r="AN2366" s="26"/>
      <c r="AO2366" s="26"/>
      <c r="AP2366" s="26"/>
      <c r="AQ2366" s="26"/>
      <c r="AR2366" s="26"/>
      <c r="AS2366" s="26"/>
      <c r="AT2366" s="26"/>
      <c r="AU2366" s="26"/>
      <c r="AV2366" s="26"/>
      <c r="AW2366" s="26"/>
      <c r="AX2366" s="26"/>
      <c r="AY2366" s="26"/>
      <c r="AZ2366" s="26"/>
      <c r="BA2366" s="26"/>
      <c r="BB2366" s="26"/>
      <c r="BC2366" s="26"/>
      <c r="BD2366" s="26"/>
      <c r="BE2366" s="26"/>
      <c r="BF2366" s="26"/>
      <c r="BG2366" s="26"/>
      <c r="BH2366" s="26"/>
      <c r="BI2366" s="26"/>
      <c r="BJ2366" s="26"/>
      <c r="BK2366" s="26"/>
      <c r="BL2366" s="41"/>
      <c r="BM2366" t="s">
        <v>100</v>
      </c>
    </row>
    <row r="2367" spans="1:65" x14ac:dyDescent="0.2">
      <c r="A2367" s="6"/>
      <c r="B2367" s="40" t="s">
        <v>9</v>
      </c>
      <c r="C2367" s="24" t="s">
        <v>79</v>
      </c>
      <c r="D2367" s="25"/>
      <c r="E2367" s="26"/>
      <c r="F2367" s="26"/>
      <c r="G2367" s="26"/>
      <c r="H2367" s="26"/>
      <c r="I2367" s="26"/>
      <c r="J2367" s="26"/>
      <c r="K2367" s="26"/>
      <c r="L2367" s="26"/>
      <c r="M2367" s="26"/>
      <c r="N2367" s="26"/>
      <c r="O2367" s="26"/>
      <c r="P2367" s="26"/>
      <c r="Q2367" s="26"/>
      <c r="R2367" s="26"/>
      <c r="S2367" s="26"/>
      <c r="T2367" s="26"/>
      <c r="U2367" s="26"/>
      <c r="V2367" s="26"/>
      <c r="W2367" s="26"/>
      <c r="X2367" s="26"/>
      <c r="Y2367" s="26"/>
      <c r="Z2367" s="26"/>
      <c r="AA2367" s="26"/>
      <c r="AB2367" s="26"/>
      <c r="AC2367" s="26"/>
      <c r="AD2367" s="26"/>
      <c r="AE2367" s="26"/>
      <c r="AF2367" s="26"/>
      <c r="AG2367" s="26"/>
      <c r="AH2367" s="26"/>
      <c r="AI2367" s="26"/>
      <c r="AJ2367" s="26"/>
      <c r="AK2367" s="26"/>
      <c r="AL2367" s="26"/>
      <c r="AM2367" s="26"/>
      <c r="AN2367" s="26"/>
      <c r="AO2367" s="26"/>
      <c r="AP2367" s="26"/>
      <c r="AQ2367" s="26"/>
      <c r="AR2367" s="26"/>
      <c r="AS2367" s="26"/>
      <c r="AT2367" s="26"/>
      <c r="AU2367" s="26"/>
      <c r="AV2367" s="26"/>
      <c r="AW2367" s="26"/>
      <c r="AX2367" s="26"/>
      <c r="AY2367" s="26"/>
      <c r="AZ2367" s="26"/>
      <c r="BA2367" s="26"/>
      <c r="BB2367" s="26"/>
      <c r="BC2367" s="26"/>
      <c r="BD2367" s="26"/>
      <c r="BE2367" s="26"/>
      <c r="BF2367" s="26"/>
      <c r="BG2367" s="26"/>
      <c r="BH2367" s="26"/>
      <c r="BI2367" s="26"/>
      <c r="BJ2367" s="26"/>
      <c r="BK2367" s="26"/>
      <c r="BL2367" s="41"/>
      <c r="BM2367" t="s">
        <v>100</v>
      </c>
    </row>
    <row r="2368" spans="1:65" x14ac:dyDescent="0.2">
      <c r="A2368" s="6"/>
      <c r="B2368" s="40" t="s">
        <v>9</v>
      </c>
      <c r="C2368" s="24" t="s">
        <v>80</v>
      </c>
      <c r="D2368" s="25"/>
      <c r="E2368" s="26"/>
      <c r="F2368" s="26"/>
      <c r="G2368" s="26"/>
      <c r="H2368" s="26"/>
      <c r="I2368" s="26"/>
      <c r="J2368" s="26"/>
      <c r="K2368" s="26"/>
      <c r="L2368" s="26"/>
      <c r="M2368" s="26"/>
      <c r="N2368" s="26"/>
      <c r="O2368" s="26"/>
      <c r="P2368" s="26"/>
      <c r="Q2368" s="26"/>
      <c r="R2368" s="26"/>
      <c r="S2368" s="26"/>
      <c r="T2368" s="26"/>
      <c r="U2368" s="26"/>
      <c r="V2368" s="26"/>
      <c r="W2368" s="26"/>
      <c r="X2368" s="26"/>
      <c r="Y2368" s="26"/>
      <c r="Z2368" s="26"/>
      <c r="AA2368" s="26"/>
      <c r="AB2368" s="26"/>
      <c r="AC2368" s="26"/>
      <c r="AD2368" s="26"/>
      <c r="AE2368" s="26"/>
      <c r="AF2368" s="26"/>
      <c r="AG2368" s="26"/>
      <c r="AH2368" s="26"/>
      <c r="AI2368" s="26"/>
      <c r="AJ2368" s="26"/>
      <c r="AK2368" s="26"/>
      <c r="AL2368" s="26"/>
      <c r="AM2368" s="26"/>
      <c r="AN2368" s="26"/>
      <c r="AO2368" s="26"/>
      <c r="AP2368" s="26"/>
      <c r="AQ2368" s="26"/>
      <c r="AR2368" s="26"/>
      <c r="AS2368" s="26"/>
      <c r="AT2368" s="26"/>
      <c r="AU2368" s="26"/>
      <c r="AV2368" s="26"/>
      <c r="AW2368" s="26"/>
      <c r="AX2368" s="26"/>
      <c r="AY2368" s="26"/>
      <c r="AZ2368" s="26"/>
      <c r="BA2368" s="26"/>
      <c r="BB2368" s="26"/>
      <c r="BC2368" s="26"/>
      <c r="BD2368" s="26"/>
      <c r="BE2368" s="26"/>
      <c r="BF2368" s="26"/>
      <c r="BG2368" s="26"/>
      <c r="BH2368" s="26"/>
      <c r="BI2368" s="26"/>
      <c r="BJ2368" s="26"/>
      <c r="BK2368" s="26"/>
      <c r="BL2368" s="41"/>
      <c r="BM2368" t="s">
        <v>100</v>
      </c>
    </row>
    <row r="2369" spans="1:65" x14ac:dyDescent="0.2">
      <c r="A2369" s="6"/>
      <c r="B2369" s="40" t="s">
        <v>9</v>
      </c>
      <c r="C2369" s="24" t="s">
        <v>78</v>
      </c>
      <c r="D2369" s="25"/>
      <c r="E2369" s="26"/>
      <c r="F2369" s="26"/>
      <c r="G2369" s="26"/>
      <c r="H2369" s="26"/>
      <c r="I2369" s="26"/>
      <c r="J2369" s="26"/>
      <c r="K2369" s="26"/>
      <c r="L2369" s="26"/>
      <c r="M2369" s="26"/>
      <c r="N2369" s="26"/>
      <c r="O2369" s="26"/>
      <c r="P2369" s="26"/>
      <c r="Q2369" s="26"/>
      <c r="R2369" s="26"/>
      <c r="S2369" s="26"/>
      <c r="T2369" s="26"/>
      <c r="U2369" s="26"/>
      <c r="V2369" s="26"/>
      <c r="W2369" s="26"/>
      <c r="X2369" s="26"/>
      <c r="Y2369" s="26"/>
      <c r="Z2369" s="26"/>
      <c r="AA2369" s="26"/>
      <c r="AB2369" s="26"/>
      <c r="AC2369" s="26"/>
      <c r="AD2369" s="26"/>
      <c r="AE2369" s="26"/>
      <c r="AF2369" s="26"/>
      <c r="AG2369" s="26"/>
      <c r="AH2369" s="26"/>
      <c r="AI2369" s="26"/>
      <c r="AJ2369" s="26"/>
      <c r="AK2369" s="26"/>
      <c r="AL2369" s="26"/>
      <c r="AM2369" s="26"/>
      <c r="AN2369" s="26"/>
      <c r="AO2369" s="26"/>
      <c r="AP2369" s="26"/>
      <c r="AQ2369" s="26"/>
      <c r="AR2369" s="26"/>
      <c r="AS2369" s="26"/>
      <c r="AT2369" s="26"/>
      <c r="AU2369" s="26"/>
      <c r="AV2369" s="26"/>
      <c r="AW2369" s="26"/>
      <c r="AX2369" s="26"/>
      <c r="AY2369" s="26"/>
      <c r="AZ2369" s="26"/>
      <c r="BA2369" s="26"/>
      <c r="BB2369" s="26"/>
      <c r="BC2369" s="26"/>
      <c r="BD2369" s="26"/>
      <c r="BE2369" s="26"/>
      <c r="BF2369" s="26"/>
      <c r="BG2369" s="26"/>
      <c r="BH2369" s="26"/>
      <c r="BI2369" s="26"/>
      <c r="BJ2369" s="26"/>
      <c r="BK2369" s="26"/>
      <c r="BL2369" s="41"/>
      <c r="BM2369" t="s">
        <v>100</v>
      </c>
    </row>
    <row r="2370" spans="1:65" x14ac:dyDescent="0.2">
      <c r="A2370" s="6"/>
      <c r="B2370" s="40" t="s">
        <v>9</v>
      </c>
      <c r="C2370" s="31" t="s">
        <v>47</v>
      </c>
      <c r="D2370" s="27">
        <v>18</v>
      </c>
      <c r="E2370" s="28">
        <v>19</v>
      </c>
      <c r="F2370" s="28">
        <v>20</v>
      </c>
      <c r="G2370" s="28">
        <v>20</v>
      </c>
      <c r="H2370" s="28">
        <v>20</v>
      </c>
      <c r="I2370" s="28">
        <v>42</v>
      </c>
      <c r="J2370" s="28">
        <v>24</v>
      </c>
      <c r="K2370" s="28">
        <v>24</v>
      </c>
      <c r="L2370" s="28">
        <v>24</v>
      </c>
      <c r="M2370" s="28">
        <v>17</v>
      </c>
      <c r="N2370" s="28">
        <v>22</v>
      </c>
      <c r="O2370" s="28">
        <v>4</v>
      </c>
      <c r="P2370" s="28">
        <v>5</v>
      </c>
      <c r="Q2370" s="28">
        <v>5</v>
      </c>
      <c r="R2370" s="28">
        <v>2</v>
      </c>
      <c r="S2370" s="28">
        <v>2</v>
      </c>
      <c r="T2370" s="28">
        <v>2</v>
      </c>
      <c r="U2370" s="28">
        <v>2</v>
      </c>
      <c r="V2370" s="28">
        <v>2</v>
      </c>
      <c r="W2370" s="28">
        <v>2</v>
      </c>
      <c r="X2370" s="28">
        <v>2</v>
      </c>
      <c r="Y2370" s="28">
        <v>2</v>
      </c>
      <c r="Z2370" s="28">
        <v>2</v>
      </c>
      <c r="AA2370" s="28">
        <v>2</v>
      </c>
      <c r="AB2370" s="28">
        <v>2</v>
      </c>
      <c r="AC2370" s="28">
        <v>2</v>
      </c>
      <c r="AD2370" s="28">
        <v>2</v>
      </c>
      <c r="AE2370" s="28">
        <v>2</v>
      </c>
      <c r="AF2370" s="28">
        <v>2</v>
      </c>
      <c r="AG2370" s="28">
        <v>2</v>
      </c>
      <c r="AH2370" s="28">
        <v>2</v>
      </c>
      <c r="AI2370" s="28">
        <v>2</v>
      </c>
      <c r="AJ2370" s="28">
        <v>2</v>
      </c>
      <c r="AK2370" s="28">
        <v>2</v>
      </c>
      <c r="AL2370" s="28">
        <v>2</v>
      </c>
      <c r="AM2370" s="28">
        <v>2</v>
      </c>
      <c r="AN2370" s="28">
        <v>2</v>
      </c>
      <c r="AO2370" s="28">
        <v>2</v>
      </c>
      <c r="AP2370" s="28">
        <v>2</v>
      </c>
      <c r="AQ2370" s="28">
        <v>2</v>
      </c>
      <c r="AR2370" s="28">
        <v>2</v>
      </c>
      <c r="AS2370" s="28">
        <v>2</v>
      </c>
      <c r="AT2370" s="28">
        <v>2</v>
      </c>
      <c r="AU2370" s="28">
        <v>2</v>
      </c>
      <c r="AV2370" s="28">
        <v>2</v>
      </c>
      <c r="AW2370" s="28">
        <v>2</v>
      </c>
      <c r="AX2370" s="28">
        <v>2</v>
      </c>
      <c r="AY2370" s="28">
        <v>2</v>
      </c>
      <c r="AZ2370" s="28">
        <v>2</v>
      </c>
      <c r="BA2370" s="28">
        <v>2</v>
      </c>
      <c r="BB2370" s="28">
        <v>2</v>
      </c>
      <c r="BC2370" s="28">
        <v>2</v>
      </c>
      <c r="BD2370" s="28">
        <v>2</v>
      </c>
      <c r="BE2370" s="28">
        <v>2</v>
      </c>
      <c r="BF2370" s="28">
        <v>2</v>
      </c>
      <c r="BG2370" s="28">
        <v>2</v>
      </c>
      <c r="BH2370" s="28">
        <v>2</v>
      </c>
      <c r="BI2370" s="28">
        <v>2</v>
      </c>
      <c r="BJ2370" s="28">
        <v>2</v>
      </c>
      <c r="BK2370" s="28">
        <v>2</v>
      </c>
      <c r="BL2370" s="42">
        <v>2</v>
      </c>
      <c r="BM2370" t="s">
        <v>100</v>
      </c>
    </row>
    <row r="2371" spans="1:65" x14ac:dyDescent="0.2">
      <c r="A2371" s="6"/>
      <c r="B2371" s="40" t="s">
        <v>9</v>
      </c>
      <c r="C2371" s="24" t="s">
        <v>74</v>
      </c>
      <c r="D2371" s="35">
        <v>18</v>
      </c>
      <c r="E2371" s="29">
        <v>19</v>
      </c>
      <c r="F2371" s="29">
        <v>20</v>
      </c>
      <c r="G2371" s="29">
        <v>20</v>
      </c>
      <c r="H2371" s="29">
        <v>20</v>
      </c>
      <c r="I2371" s="29">
        <v>42</v>
      </c>
      <c r="J2371" s="29">
        <v>24</v>
      </c>
      <c r="K2371" s="29">
        <v>24</v>
      </c>
      <c r="L2371" s="29">
        <v>24</v>
      </c>
      <c r="M2371" s="29">
        <v>17</v>
      </c>
      <c r="N2371" s="29">
        <v>22</v>
      </c>
      <c r="O2371" s="29">
        <v>4</v>
      </c>
      <c r="P2371" s="29">
        <v>5</v>
      </c>
      <c r="Q2371" s="29">
        <v>5</v>
      </c>
      <c r="R2371" s="29">
        <v>2</v>
      </c>
      <c r="S2371" s="29">
        <v>2</v>
      </c>
      <c r="T2371" s="29">
        <v>2</v>
      </c>
      <c r="U2371" s="29">
        <v>2</v>
      </c>
      <c r="V2371" s="29">
        <v>2</v>
      </c>
      <c r="W2371" s="29">
        <v>2</v>
      </c>
      <c r="X2371" s="26">
        <v>0</v>
      </c>
      <c r="Y2371" s="26">
        <v>0</v>
      </c>
      <c r="Z2371" s="26">
        <v>0</v>
      </c>
      <c r="AA2371" s="26">
        <v>0</v>
      </c>
      <c r="AB2371" s="26">
        <v>0</v>
      </c>
      <c r="AC2371" s="26">
        <v>0</v>
      </c>
      <c r="AD2371" s="26">
        <v>0</v>
      </c>
      <c r="AE2371" s="26">
        <v>0</v>
      </c>
      <c r="AF2371" s="26">
        <v>0</v>
      </c>
      <c r="AG2371" s="26">
        <v>0</v>
      </c>
      <c r="AH2371" s="26">
        <v>0</v>
      </c>
      <c r="AI2371" s="26"/>
      <c r="AJ2371" s="26"/>
      <c r="AK2371" s="26"/>
      <c r="AL2371" s="26"/>
      <c r="AM2371" s="26"/>
      <c r="AN2371" s="26"/>
      <c r="AO2371" s="26"/>
      <c r="AP2371" s="26"/>
      <c r="AQ2371" s="26"/>
      <c r="AR2371" s="26"/>
      <c r="AS2371" s="26"/>
      <c r="AT2371" s="26"/>
      <c r="AU2371" s="26"/>
      <c r="AV2371" s="26"/>
      <c r="AW2371" s="26"/>
      <c r="AX2371" s="26"/>
      <c r="AY2371" s="26"/>
      <c r="AZ2371" s="26"/>
      <c r="BA2371" s="26"/>
      <c r="BB2371" s="26"/>
      <c r="BC2371" s="26"/>
      <c r="BD2371" s="26"/>
      <c r="BE2371" s="26"/>
      <c r="BF2371" s="26"/>
      <c r="BG2371" s="26"/>
      <c r="BH2371" s="26"/>
      <c r="BI2371" s="26"/>
      <c r="BJ2371" s="26"/>
      <c r="BK2371" s="26"/>
      <c r="BL2371" s="41"/>
      <c r="BM2371" t="s">
        <v>100</v>
      </c>
    </row>
    <row r="2372" spans="1:65" x14ac:dyDescent="0.2">
      <c r="A2372" s="6"/>
      <c r="B2372" s="40" t="s">
        <v>9</v>
      </c>
      <c r="C2372" s="24" t="s">
        <v>83</v>
      </c>
      <c r="D2372" s="25"/>
      <c r="E2372" s="26"/>
      <c r="F2372" s="26"/>
      <c r="G2372" s="26"/>
      <c r="H2372" s="26"/>
      <c r="I2372" s="26"/>
      <c r="J2372" s="26"/>
      <c r="K2372" s="26"/>
      <c r="L2372" s="26"/>
      <c r="M2372" s="26"/>
      <c r="N2372" s="26"/>
      <c r="O2372" s="26"/>
      <c r="P2372" s="26"/>
      <c r="Q2372" s="26"/>
      <c r="R2372" s="26"/>
      <c r="S2372" s="26"/>
      <c r="T2372" s="26"/>
      <c r="U2372" s="26"/>
      <c r="V2372" s="26"/>
      <c r="W2372" s="30"/>
      <c r="X2372" s="30"/>
      <c r="Y2372" s="30"/>
      <c r="Z2372" s="30"/>
      <c r="AA2372" s="30"/>
      <c r="AB2372" s="30"/>
      <c r="AC2372" s="30"/>
      <c r="AD2372" s="30"/>
      <c r="AE2372" s="30"/>
      <c r="AF2372" s="30"/>
      <c r="AG2372" s="30"/>
      <c r="AH2372" s="30"/>
      <c r="AI2372" s="30"/>
      <c r="AJ2372" s="30"/>
      <c r="AK2372" s="30"/>
      <c r="AL2372" s="30"/>
      <c r="AM2372" s="30"/>
      <c r="AN2372" s="30"/>
      <c r="AO2372" s="30"/>
      <c r="AP2372" s="30"/>
      <c r="AQ2372" s="30"/>
      <c r="AR2372" s="30"/>
      <c r="AS2372" s="30"/>
      <c r="AT2372" s="30"/>
      <c r="AU2372" s="30"/>
      <c r="AV2372" s="30"/>
      <c r="AW2372" s="30"/>
      <c r="AX2372" s="30"/>
      <c r="AY2372" s="30"/>
      <c r="AZ2372" s="30"/>
      <c r="BA2372" s="30"/>
      <c r="BB2372" s="30"/>
      <c r="BC2372" s="30"/>
      <c r="BD2372" s="30"/>
      <c r="BE2372" s="30"/>
      <c r="BF2372" s="30"/>
      <c r="BG2372" s="30"/>
      <c r="BH2372" s="30"/>
      <c r="BI2372" s="30"/>
      <c r="BJ2372" s="30"/>
      <c r="BK2372" s="30"/>
      <c r="BL2372" s="43"/>
      <c r="BM2372" t="s">
        <v>100</v>
      </c>
    </row>
    <row r="2373" spans="1:65" x14ac:dyDescent="0.2">
      <c r="A2373" s="6"/>
      <c r="B2373" s="40" t="s">
        <v>9</v>
      </c>
      <c r="C2373" s="24" t="s">
        <v>75</v>
      </c>
      <c r="D2373" s="25"/>
      <c r="E2373" s="26"/>
      <c r="F2373" s="26"/>
      <c r="G2373" s="26"/>
      <c r="H2373" s="26"/>
      <c r="I2373" s="26"/>
      <c r="J2373" s="26"/>
      <c r="K2373" s="26"/>
      <c r="L2373" s="26"/>
      <c r="M2373" s="26"/>
      <c r="N2373" s="26"/>
      <c r="O2373" s="26"/>
      <c r="P2373" s="26"/>
      <c r="Q2373" s="26"/>
      <c r="R2373" s="26"/>
      <c r="S2373" s="26"/>
      <c r="T2373" s="26"/>
      <c r="U2373" s="26"/>
      <c r="V2373" s="26"/>
      <c r="W2373" s="26"/>
      <c r="X2373" s="26"/>
      <c r="Y2373" s="26"/>
      <c r="Z2373" s="26"/>
      <c r="AA2373" s="26"/>
      <c r="AB2373" s="26"/>
      <c r="AC2373" s="26"/>
      <c r="AD2373" s="26"/>
      <c r="AE2373" s="26"/>
      <c r="AF2373" s="26"/>
      <c r="AG2373" s="26"/>
      <c r="AH2373" s="26"/>
      <c r="AI2373" s="26"/>
      <c r="AJ2373" s="26"/>
      <c r="AK2373" s="26"/>
      <c r="AL2373" s="26"/>
      <c r="AM2373" s="26"/>
      <c r="AN2373" s="26"/>
      <c r="AO2373" s="26"/>
      <c r="AP2373" s="26"/>
      <c r="AQ2373" s="26"/>
      <c r="AR2373" s="26"/>
      <c r="AS2373" s="26"/>
      <c r="AT2373" s="26"/>
      <c r="AU2373" s="26"/>
      <c r="AV2373" s="26"/>
      <c r="AW2373" s="26"/>
      <c r="AX2373" s="26"/>
      <c r="AY2373" s="26"/>
      <c r="AZ2373" s="26"/>
      <c r="BA2373" s="26"/>
      <c r="BB2373" s="26"/>
      <c r="BC2373" s="26"/>
      <c r="BD2373" s="26"/>
      <c r="BE2373" s="26"/>
      <c r="BF2373" s="26"/>
      <c r="BG2373" s="26"/>
      <c r="BH2373" s="26"/>
      <c r="BI2373" s="26"/>
      <c r="BJ2373" s="26"/>
      <c r="BK2373" s="26"/>
      <c r="BL2373" s="41"/>
      <c r="BM2373" t="s">
        <v>100</v>
      </c>
    </row>
    <row r="2374" spans="1:65" x14ac:dyDescent="0.2">
      <c r="A2374" s="6"/>
      <c r="B2374" s="40" t="s">
        <v>9</v>
      </c>
      <c r="C2374" s="24" t="s">
        <v>79</v>
      </c>
      <c r="D2374" s="25"/>
      <c r="E2374" s="26"/>
      <c r="F2374" s="26"/>
      <c r="G2374" s="26"/>
      <c r="H2374" s="26"/>
      <c r="I2374" s="26"/>
      <c r="J2374" s="26"/>
      <c r="K2374" s="26"/>
      <c r="L2374" s="26"/>
      <c r="M2374" s="26"/>
      <c r="N2374" s="26"/>
      <c r="O2374" s="26"/>
      <c r="P2374" s="26"/>
      <c r="Q2374" s="26"/>
      <c r="R2374" s="26"/>
      <c r="S2374" s="26"/>
      <c r="T2374" s="26"/>
      <c r="U2374" s="26"/>
      <c r="V2374" s="26"/>
      <c r="W2374" s="26"/>
      <c r="X2374" s="26"/>
      <c r="Y2374" s="26"/>
      <c r="Z2374" s="26"/>
      <c r="AA2374" s="26"/>
      <c r="AB2374" s="26"/>
      <c r="AC2374" s="26"/>
      <c r="AD2374" s="26"/>
      <c r="AE2374" s="26"/>
      <c r="AF2374" s="26"/>
      <c r="AG2374" s="26"/>
      <c r="AH2374" s="26"/>
      <c r="AI2374" s="26"/>
      <c r="AJ2374" s="26"/>
      <c r="AK2374" s="26"/>
      <c r="AL2374" s="26"/>
      <c r="AM2374" s="26"/>
      <c r="AN2374" s="26"/>
      <c r="AO2374" s="26"/>
      <c r="AP2374" s="26"/>
      <c r="AQ2374" s="26"/>
      <c r="AR2374" s="26"/>
      <c r="AS2374" s="26"/>
      <c r="AT2374" s="26"/>
      <c r="AU2374" s="26"/>
      <c r="AV2374" s="26"/>
      <c r="AW2374" s="26"/>
      <c r="AX2374" s="26"/>
      <c r="AY2374" s="26"/>
      <c r="AZ2374" s="26"/>
      <c r="BA2374" s="26"/>
      <c r="BB2374" s="26"/>
      <c r="BC2374" s="26"/>
      <c r="BD2374" s="26"/>
      <c r="BE2374" s="26"/>
      <c r="BF2374" s="26"/>
      <c r="BG2374" s="26"/>
      <c r="BH2374" s="26"/>
      <c r="BI2374" s="26"/>
      <c r="BJ2374" s="26"/>
      <c r="BK2374" s="26"/>
      <c r="BL2374" s="41"/>
      <c r="BM2374" t="s">
        <v>100</v>
      </c>
    </row>
    <row r="2375" spans="1:65" x14ac:dyDescent="0.2">
      <c r="A2375" s="6"/>
      <c r="B2375" s="40" t="s">
        <v>9</v>
      </c>
      <c r="C2375" s="24" t="s">
        <v>80</v>
      </c>
      <c r="D2375" s="25"/>
      <c r="E2375" s="26"/>
      <c r="F2375" s="26"/>
      <c r="G2375" s="26"/>
      <c r="H2375" s="26"/>
      <c r="I2375" s="26"/>
      <c r="J2375" s="26"/>
      <c r="K2375" s="26"/>
      <c r="L2375" s="26"/>
      <c r="M2375" s="26"/>
      <c r="N2375" s="26"/>
      <c r="O2375" s="26"/>
      <c r="P2375" s="26"/>
      <c r="Q2375" s="26"/>
      <c r="R2375" s="26"/>
      <c r="S2375" s="26"/>
      <c r="T2375" s="26"/>
      <c r="U2375" s="26"/>
      <c r="V2375" s="26"/>
      <c r="W2375" s="26"/>
      <c r="X2375" s="26"/>
      <c r="Y2375" s="26"/>
      <c r="Z2375" s="26"/>
      <c r="AA2375" s="26"/>
      <c r="AB2375" s="26"/>
      <c r="AC2375" s="26"/>
      <c r="AD2375" s="26"/>
      <c r="AE2375" s="26"/>
      <c r="AF2375" s="26"/>
      <c r="AG2375" s="26"/>
      <c r="AH2375" s="26"/>
      <c r="AI2375" s="26"/>
      <c r="AJ2375" s="26"/>
      <c r="AK2375" s="26"/>
      <c r="AL2375" s="26"/>
      <c r="AM2375" s="26"/>
      <c r="AN2375" s="26"/>
      <c r="AO2375" s="26"/>
      <c r="AP2375" s="26"/>
      <c r="AQ2375" s="26"/>
      <c r="AR2375" s="26"/>
      <c r="AS2375" s="26"/>
      <c r="AT2375" s="26"/>
      <c r="AU2375" s="26"/>
      <c r="AV2375" s="26"/>
      <c r="AW2375" s="26"/>
      <c r="AX2375" s="26"/>
      <c r="AY2375" s="26"/>
      <c r="AZ2375" s="26"/>
      <c r="BA2375" s="26"/>
      <c r="BB2375" s="26"/>
      <c r="BC2375" s="26"/>
      <c r="BD2375" s="26"/>
      <c r="BE2375" s="26"/>
      <c r="BF2375" s="26"/>
      <c r="BG2375" s="26"/>
      <c r="BH2375" s="26"/>
      <c r="BI2375" s="26"/>
      <c r="BJ2375" s="26"/>
      <c r="BK2375" s="26"/>
      <c r="BL2375" s="41"/>
      <c r="BM2375" t="s">
        <v>100</v>
      </c>
    </row>
    <row r="2376" spans="1:65" x14ac:dyDescent="0.2">
      <c r="A2376" s="6"/>
      <c r="B2376" s="40" t="s">
        <v>9</v>
      </c>
      <c r="C2376" s="24" t="s">
        <v>78</v>
      </c>
      <c r="D2376" s="25"/>
      <c r="E2376" s="26"/>
      <c r="F2376" s="26"/>
      <c r="G2376" s="26"/>
      <c r="H2376" s="26"/>
      <c r="I2376" s="26"/>
      <c r="J2376" s="26"/>
      <c r="K2376" s="26"/>
      <c r="L2376" s="26"/>
      <c r="M2376" s="26"/>
      <c r="N2376" s="26"/>
      <c r="O2376" s="26"/>
      <c r="P2376" s="26"/>
      <c r="Q2376" s="26"/>
      <c r="R2376" s="26"/>
      <c r="S2376" s="26"/>
      <c r="T2376" s="26"/>
      <c r="U2376" s="26"/>
      <c r="V2376" s="26"/>
      <c r="W2376" s="26"/>
      <c r="X2376" s="26"/>
      <c r="Y2376" s="26"/>
      <c r="Z2376" s="26"/>
      <c r="AA2376" s="26"/>
      <c r="AB2376" s="26"/>
      <c r="AC2376" s="26"/>
      <c r="AD2376" s="26"/>
      <c r="AE2376" s="26"/>
      <c r="AF2376" s="26"/>
      <c r="AG2376" s="26"/>
      <c r="AH2376" s="26"/>
      <c r="AI2376" s="26"/>
      <c r="AJ2376" s="26"/>
      <c r="AK2376" s="26"/>
      <c r="AL2376" s="26"/>
      <c r="AM2376" s="26"/>
      <c r="AN2376" s="26"/>
      <c r="AO2376" s="26"/>
      <c r="AP2376" s="26"/>
      <c r="AQ2376" s="26"/>
      <c r="AR2376" s="26"/>
      <c r="AS2376" s="26"/>
      <c r="AT2376" s="26"/>
      <c r="AU2376" s="26"/>
      <c r="AV2376" s="26"/>
      <c r="AW2376" s="26"/>
      <c r="AX2376" s="26"/>
      <c r="AY2376" s="26"/>
      <c r="AZ2376" s="26"/>
      <c r="BA2376" s="26"/>
      <c r="BB2376" s="26"/>
      <c r="BC2376" s="26"/>
      <c r="BD2376" s="26"/>
      <c r="BE2376" s="26"/>
      <c r="BF2376" s="26"/>
      <c r="BG2376" s="26"/>
      <c r="BH2376" s="26"/>
      <c r="BI2376" s="26"/>
      <c r="BJ2376" s="26"/>
      <c r="BK2376" s="26"/>
      <c r="BL2376" s="41"/>
      <c r="BM2376" t="s">
        <v>100</v>
      </c>
    </row>
    <row r="2377" spans="1:65" x14ac:dyDescent="0.2">
      <c r="A2377" s="6"/>
      <c r="B2377" s="40" t="s">
        <v>9</v>
      </c>
      <c r="C2377" s="31" t="s">
        <v>93</v>
      </c>
      <c r="D2377" s="27">
        <v>0</v>
      </c>
      <c r="E2377" s="28">
        <v>0</v>
      </c>
      <c r="F2377" s="28">
        <v>0</v>
      </c>
      <c r="G2377" s="28">
        <v>0</v>
      </c>
      <c r="H2377" s="28">
        <v>528</v>
      </c>
      <c r="I2377" s="28">
        <v>528</v>
      </c>
      <c r="J2377" s="28">
        <v>528</v>
      </c>
      <c r="K2377" s="28">
        <v>528</v>
      </c>
      <c r="L2377" s="28">
        <v>528</v>
      </c>
      <c r="M2377" s="28">
        <v>528</v>
      </c>
      <c r="N2377" s="28">
        <v>528</v>
      </c>
      <c r="O2377" s="28">
        <v>528</v>
      </c>
      <c r="P2377" s="28">
        <v>528</v>
      </c>
      <c r="Q2377" s="28">
        <v>548</v>
      </c>
      <c r="R2377" s="28">
        <v>522</v>
      </c>
      <c r="S2377" s="28">
        <v>576</v>
      </c>
      <c r="T2377" s="28">
        <v>515</v>
      </c>
      <c r="U2377" s="28">
        <v>547</v>
      </c>
      <c r="V2377" s="28">
        <v>535</v>
      </c>
      <c r="W2377" s="28">
        <v>535</v>
      </c>
      <c r="X2377" s="28">
        <v>535</v>
      </c>
      <c r="Y2377" s="28">
        <v>535</v>
      </c>
      <c r="Z2377" s="28">
        <v>535</v>
      </c>
      <c r="AA2377" s="28">
        <v>535</v>
      </c>
      <c r="AB2377" s="28">
        <v>535</v>
      </c>
      <c r="AC2377" s="28">
        <v>535</v>
      </c>
      <c r="AD2377" s="28">
        <v>535</v>
      </c>
      <c r="AE2377" s="28">
        <v>535</v>
      </c>
      <c r="AF2377" s="28">
        <v>535</v>
      </c>
      <c r="AG2377" s="28">
        <v>535</v>
      </c>
      <c r="AH2377" s="28">
        <v>535</v>
      </c>
      <c r="AI2377" s="28">
        <v>535</v>
      </c>
      <c r="AJ2377" s="28">
        <v>535</v>
      </c>
      <c r="AK2377" s="28">
        <v>535</v>
      </c>
      <c r="AL2377" s="28">
        <v>535</v>
      </c>
      <c r="AM2377" s="28">
        <v>535</v>
      </c>
      <c r="AN2377" s="28">
        <v>535</v>
      </c>
      <c r="AO2377" s="28">
        <v>535</v>
      </c>
      <c r="AP2377" s="28">
        <v>535</v>
      </c>
      <c r="AQ2377" s="28">
        <v>535</v>
      </c>
      <c r="AR2377" s="28">
        <v>535</v>
      </c>
      <c r="AS2377" s="28">
        <v>535</v>
      </c>
      <c r="AT2377" s="28">
        <v>535</v>
      </c>
      <c r="AU2377" s="28">
        <v>535</v>
      </c>
      <c r="AV2377" s="28">
        <v>535</v>
      </c>
      <c r="AW2377" s="28">
        <v>535</v>
      </c>
      <c r="AX2377" s="28">
        <v>535</v>
      </c>
      <c r="AY2377" s="28">
        <v>535</v>
      </c>
      <c r="AZ2377" s="28">
        <v>535</v>
      </c>
      <c r="BA2377" s="28">
        <v>535</v>
      </c>
      <c r="BB2377" s="28">
        <v>535</v>
      </c>
      <c r="BC2377" s="28">
        <v>535</v>
      </c>
      <c r="BD2377" s="28">
        <v>535</v>
      </c>
      <c r="BE2377" s="28">
        <v>535</v>
      </c>
      <c r="BF2377" s="28">
        <v>535</v>
      </c>
      <c r="BG2377" s="28">
        <v>535</v>
      </c>
      <c r="BH2377" s="28">
        <v>535</v>
      </c>
      <c r="BI2377" s="28">
        <v>535</v>
      </c>
      <c r="BJ2377" s="28">
        <v>535</v>
      </c>
      <c r="BK2377" s="28">
        <v>535</v>
      </c>
      <c r="BL2377" s="42">
        <v>535</v>
      </c>
      <c r="BM2377" t="s">
        <v>100</v>
      </c>
    </row>
    <row r="2378" spans="1:65" x14ac:dyDescent="0.2">
      <c r="A2378" s="6"/>
      <c r="B2378" s="40" t="s">
        <v>9</v>
      </c>
      <c r="C2378" s="24" t="s">
        <v>74</v>
      </c>
      <c r="D2378" s="35">
        <v>0</v>
      </c>
      <c r="E2378" s="29">
        <v>0</v>
      </c>
      <c r="F2378" s="29">
        <v>0</v>
      </c>
      <c r="G2378" s="29">
        <v>0</v>
      </c>
      <c r="H2378" s="29">
        <v>528</v>
      </c>
      <c r="I2378" s="29">
        <v>528</v>
      </c>
      <c r="J2378" s="29">
        <v>528</v>
      </c>
      <c r="K2378" s="29">
        <v>528</v>
      </c>
      <c r="L2378" s="29">
        <v>528</v>
      </c>
      <c r="M2378" s="29">
        <v>528</v>
      </c>
      <c r="N2378" s="29">
        <v>528</v>
      </c>
      <c r="O2378" s="29">
        <v>528</v>
      </c>
      <c r="P2378" s="29">
        <v>528</v>
      </c>
      <c r="Q2378" s="29">
        <v>548</v>
      </c>
      <c r="R2378" s="29">
        <v>522</v>
      </c>
      <c r="S2378" s="29">
        <v>576</v>
      </c>
      <c r="T2378" s="29">
        <v>515</v>
      </c>
      <c r="U2378" s="29">
        <v>547</v>
      </c>
      <c r="V2378" s="29">
        <v>535</v>
      </c>
      <c r="W2378" s="29">
        <v>535</v>
      </c>
      <c r="X2378" s="26">
        <v>0</v>
      </c>
      <c r="Y2378" s="26">
        <v>0</v>
      </c>
      <c r="Z2378" s="26">
        <v>0</v>
      </c>
      <c r="AA2378" s="26">
        <v>0</v>
      </c>
      <c r="AB2378" s="26">
        <v>0</v>
      </c>
      <c r="AC2378" s="26">
        <v>0</v>
      </c>
      <c r="AD2378" s="26">
        <v>0</v>
      </c>
      <c r="AE2378" s="26">
        <v>0</v>
      </c>
      <c r="AF2378" s="26">
        <v>0</v>
      </c>
      <c r="AG2378" s="26">
        <v>0</v>
      </c>
      <c r="AH2378" s="26">
        <v>0</v>
      </c>
      <c r="AI2378" s="26"/>
      <c r="AJ2378" s="26"/>
      <c r="AK2378" s="26"/>
      <c r="AL2378" s="26"/>
      <c r="AM2378" s="26"/>
      <c r="AN2378" s="26"/>
      <c r="AO2378" s="26"/>
      <c r="AP2378" s="26"/>
      <c r="AQ2378" s="26"/>
      <c r="AR2378" s="26"/>
      <c r="AS2378" s="26"/>
      <c r="AT2378" s="26"/>
      <c r="AU2378" s="26"/>
      <c r="AV2378" s="26"/>
      <c r="AW2378" s="26"/>
      <c r="AX2378" s="26"/>
      <c r="AY2378" s="26"/>
      <c r="AZ2378" s="26"/>
      <c r="BA2378" s="26"/>
      <c r="BB2378" s="26"/>
      <c r="BC2378" s="26"/>
      <c r="BD2378" s="26"/>
      <c r="BE2378" s="26"/>
      <c r="BF2378" s="26"/>
      <c r="BG2378" s="26"/>
      <c r="BH2378" s="26"/>
      <c r="BI2378" s="26"/>
      <c r="BJ2378" s="26"/>
      <c r="BK2378" s="26"/>
      <c r="BL2378" s="41"/>
      <c r="BM2378" t="s">
        <v>100</v>
      </c>
    </row>
    <row r="2379" spans="1:65" x14ac:dyDescent="0.2">
      <c r="A2379" s="6"/>
      <c r="B2379" s="40" t="s">
        <v>9</v>
      </c>
      <c r="C2379" s="24" t="s">
        <v>83</v>
      </c>
      <c r="D2379" s="25"/>
      <c r="E2379" s="26"/>
      <c r="F2379" s="26"/>
      <c r="G2379" s="26"/>
      <c r="H2379" s="26"/>
      <c r="I2379" s="26"/>
      <c r="J2379" s="26"/>
      <c r="K2379" s="26"/>
      <c r="L2379" s="26"/>
      <c r="M2379" s="26"/>
      <c r="N2379" s="26"/>
      <c r="O2379" s="26"/>
      <c r="P2379" s="26"/>
      <c r="Q2379" s="26"/>
      <c r="R2379" s="26"/>
      <c r="S2379" s="26"/>
      <c r="T2379" s="26"/>
      <c r="U2379" s="26"/>
      <c r="V2379" s="26"/>
      <c r="W2379" s="30"/>
      <c r="X2379" s="30"/>
      <c r="Y2379" s="30"/>
      <c r="Z2379" s="30"/>
      <c r="AA2379" s="30"/>
      <c r="AB2379" s="30"/>
      <c r="AC2379" s="30"/>
      <c r="AD2379" s="30"/>
      <c r="AE2379" s="30"/>
      <c r="AF2379" s="30"/>
      <c r="AG2379" s="30"/>
      <c r="AH2379" s="30"/>
      <c r="AI2379" s="30"/>
      <c r="AJ2379" s="30"/>
      <c r="AK2379" s="30"/>
      <c r="AL2379" s="30"/>
      <c r="AM2379" s="30"/>
      <c r="AN2379" s="30"/>
      <c r="AO2379" s="30"/>
      <c r="AP2379" s="30"/>
      <c r="AQ2379" s="30"/>
      <c r="AR2379" s="30"/>
      <c r="AS2379" s="30"/>
      <c r="AT2379" s="30"/>
      <c r="AU2379" s="30"/>
      <c r="AV2379" s="30"/>
      <c r="AW2379" s="30"/>
      <c r="AX2379" s="30"/>
      <c r="AY2379" s="30"/>
      <c r="AZ2379" s="30"/>
      <c r="BA2379" s="30"/>
      <c r="BB2379" s="30"/>
      <c r="BC2379" s="30"/>
      <c r="BD2379" s="30"/>
      <c r="BE2379" s="30"/>
      <c r="BF2379" s="30"/>
      <c r="BG2379" s="30"/>
      <c r="BH2379" s="30"/>
      <c r="BI2379" s="30"/>
      <c r="BJ2379" s="30"/>
      <c r="BK2379" s="30"/>
      <c r="BL2379" s="43"/>
      <c r="BM2379" t="s">
        <v>100</v>
      </c>
    </row>
    <row r="2380" spans="1:65" x14ac:dyDescent="0.2">
      <c r="A2380" s="6"/>
      <c r="B2380" s="40" t="s">
        <v>9</v>
      </c>
      <c r="C2380" s="24" t="s">
        <v>75</v>
      </c>
      <c r="D2380" s="25"/>
      <c r="E2380" s="26"/>
      <c r="F2380" s="26"/>
      <c r="G2380" s="26"/>
      <c r="H2380" s="26"/>
      <c r="I2380" s="26"/>
      <c r="J2380" s="26"/>
      <c r="K2380" s="26"/>
      <c r="L2380" s="26"/>
      <c r="M2380" s="26"/>
      <c r="N2380" s="26"/>
      <c r="O2380" s="26"/>
      <c r="P2380" s="26"/>
      <c r="Q2380" s="26"/>
      <c r="R2380" s="26"/>
      <c r="S2380" s="26"/>
      <c r="T2380" s="26"/>
      <c r="U2380" s="26"/>
      <c r="V2380" s="26"/>
      <c r="W2380" s="26"/>
      <c r="X2380" s="26"/>
      <c r="Y2380" s="26"/>
      <c r="Z2380" s="26"/>
      <c r="AA2380" s="26"/>
      <c r="AB2380" s="26"/>
      <c r="AC2380" s="26"/>
      <c r="AD2380" s="26"/>
      <c r="AE2380" s="26"/>
      <c r="AF2380" s="26"/>
      <c r="AG2380" s="26"/>
      <c r="AH2380" s="26"/>
      <c r="AI2380" s="26"/>
      <c r="AJ2380" s="26"/>
      <c r="AK2380" s="26"/>
      <c r="AL2380" s="26"/>
      <c r="AM2380" s="26"/>
      <c r="AN2380" s="26"/>
      <c r="AO2380" s="26"/>
      <c r="AP2380" s="26"/>
      <c r="AQ2380" s="26"/>
      <c r="AR2380" s="26"/>
      <c r="AS2380" s="26"/>
      <c r="AT2380" s="26"/>
      <c r="AU2380" s="26"/>
      <c r="AV2380" s="26"/>
      <c r="AW2380" s="26"/>
      <c r="AX2380" s="26"/>
      <c r="AY2380" s="26"/>
      <c r="AZ2380" s="26"/>
      <c r="BA2380" s="26"/>
      <c r="BB2380" s="26"/>
      <c r="BC2380" s="26"/>
      <c r="BD2380" s="26"/>
      <c r="BE2380" s="26"/>
      <c r="BF2380" s="26"/>
      <c r="BG2380" s="26"/>
      <c r="BH2380" s="26"/>
      <c r="BI2380" s="26"/>
      <c r="BJ2380" s="26"/>
      <c r="BK2380" s="26"/>
      <c r="BL2380" s="41"/>
      <c r="BM2380" t="s">
        <v>100</v>
      </c>
    </row>
    <row r="2381" spans="1:65" x14ac:dyDescent="0.2">
      <c r="A2381" s="6"/>
      <c r="B2381" s="40" t="s">
        <v>9</v>
      </c>
      <c r="C2381" s="24" t="s">
        <v>79</v>
      </c>
      <c r="D2381" s="25"/>
      <c r="E2381" s="26"/>
      <c r="F2381" s="26"/>
      <c r="G2381" s="26"/>
      <c r="H2381" s="26"/>
      <c r="I2381" s="26"/>
      <c r="J2381" s="26"/>
      <c r="K2381" s="26"/>
      <c r="L2381" s="26"/>
      <c r="M2381" s="26"/>
      <c r="N2381" s="26"/>
      <c r="O2381" s="26"/>
      <c r="P2381" s="26"/>
      <c r="Q2381" s="26"/>
      <c r="R2381" s="26"/>
      <c r="S2381" s="26"/>
      <c r="T2381" s="26"/>
      <c r="U2381" s="26"/>
      <c r="V2381" s="26"/>
      <c r="W2381" s="26"/>
      <c r="X2381" s="26"/>
      <c r="Y2381" s="26"/>
      <c r="Z2381" s="26"/>
      <c r="AA2381" s="26"/>
      <c r="AB2381" s="26"/>
      <c r="AC2381" s="26"/>
      <c r="AD2381" s="26"/>
      <c r="AE2381" s="26"/>
      <c r="AF2381" s="26"/>
      <c r="AG2381" s="26"/>
      <c r="AH2381" s="26"/>
      <c r="AI2381" s="26"/>
      <c r="AJ2381" s="26"/>
      <c r="AK2381" s="26"/>
      <c r="AL2381" s="26"/>
      <c r="AM2381" s="26"/>
      <c r="AN2381" s="26"/>
      <c r="AO2381" s="26"/>
      <c r="AP2381" s="26"/>
      <c r="AQ2381" s="26"/>
      <c r="AR2381" s="26"/>
      <c r="AS2381" s="26"/>
      <c r="AT2381" s="26"/>
      <c r="AU2381" s="26"/>
      <c r="AV2381" s="26"/>
      <c r="AW2381" s="26"/>
      <c r="AX2381" s="26"/>
      <c r="AY2381" s="26"/>
      <c r="AZ2381" s="26"/>
      <c r="BA2381" s="26"/>
      <c r="BB2381" s="26"/>
      <c r="BC2381" s="26"/>
      <c r="BD2381" s="26"/>
      <c r="BE2381" s="26"/>
      <c r="BF2381" s="26"/>
      <c r="BG2381" s="26"/>
      <c r="BH2381" s="26"/>
      <c r="BI2381" s="26"/>
      <c r="BJ2381" s="26"/>
      <c r="BK2381" s="26"/>
      <c r="BL2381" s="41"/>
      <c r="BM2381" t="s">
        <v>100</v>
      </c>
    </row>
    <row r="2382" spans="1:65" x14ac:dyDescent="0.2">
      <c r="A2382" s="6"/>
      <c r="B2382" s="40" t="s">
        <v>9</v>
      </c>
      <c r="C2382" s="24" t="s">
        <v>80</v>
      </c>
      <c r="D2382" s="25"/>
      <c r="E2382" s="26"/>
      <c r="F2382" s="26"/>
      <c r="G2382" s="26"/>
      <c r="H2382" s="26"/>
      <c r="I2382" s="26"/>
      <c r="J2382" s="26"/>
      <c r="K2382" s="26"/>
      <c r="L2382" s="26"/>
      <c r="M2382" s="26"/>
      <c r="N2382" s="26"/>
      <c r="O2382" s="26"/>
      <c r="P2382" s="26"/>
      <c r="Q2382" s="26"/>
      <c r="R2382" s="26"/>
      <c r="S2382" s="26"/>
      <c r="T2382" s="26"/>
      <c r="U2382" s="26"/>
      <c r="V2382" s="26"/>
      <c r="W2382" s="26"/>
      <c r="X2382" s="26"/>
      <c r="Y2382" s="26"/>
      <c r="Z2382" s="26"/>
      <c r="AA2382" s="26"/>
      <c r="AB2382" s="26"/>
      <c r="AC2382" s="26"/>
      <c r="AD2382" s="26"/>
      <c r="AE2382" s="26"/>
      <c r="AF2382" s="26"/>
      <c r="AG2382" s="26"/>
      <c r="AH2382" s="26"/>
      <c r="AI2382" s="26"/>
      <c r="AJ2382" s="26"/>
      <c r="AK2382" s="26"/>
      <c r="AL2382" s="26"/>
      <c r="AM2382" s="26"/>
      <c r="AN2382" s="26"/>
      <c r="AO2382" s="26"/>
      <c r="AP2382" s="26"/>
      <c r="AQ2382" s="26"/>
      <c r="AR2382" s="26"/>
      <c r="AS2382" s="26"/>
      <c r="AT2382" s="26"/>
      <c r="AU2382" s="26"/>
      <c r="AV2382" s="26"/>
      <c r="AW2382" s="26"/>
      <c r="AX2382" s="26"/>
      <c r="AY2382" s="26"/>
      <c r="AZ2382" s="26"/>
      <c r="BA2382" s="26"/>
      <c r="BB2382" s="26"/>
      <c r="BC2382" s="26"/>
      <c r="BD2382" s="26"/>
      <c r="BE2382" s="26"/>
      <c r="BF2382" s="26"/>
      <c r="BG2382" s="26"/>
      <c r="BH2382" s="26"/>
      <c r="BI2382" s="26"/>
      <c r="BJ2382" s="26"/>
      <c r="BK2382" s="26"/>
      <c r="BL2382" s="41"/>
      <c r="BM2382" t="s">
        <v>100</v>
      </c>
    </row>
    <row r="2383" spans="1:65" x14ac:dyDescent="0.2">
      <c r="A2383" s="6"/>
      <c r="B2383" s="46" t="s">
        <v>9</v>
      </c>
      <c r="C2383" s="24" t="s">
        <v>78</v>
      </c>
      <c r="D2383" s="25"/>
      <c r="E2383" s="26"/>
      <c r="F2383" s="26"/>
      <c r="G2383" s="26"/>
      <c r="H2383" s="26"/>
      <c r="I2383" s="26"/>
      <c r="J2383" s="26"/>
      <c r="K2383" s="26"/>
      <c r="L2383" s="26"/>
      <c r="M2383" s="26"/>
      <c r="N2383" s="26"/>
      <c r="O2383" s="26"/>
      <c r="P2383" s="26"/>
      <c r="Q2383" s="26"/>
      <c r="R2383" s="26"/>
      <c r="S2383" s="26"/>
      <c r="T2383" s="26"/>
      <c r="U2383" s="26"/>
      <c r="V2383" s="26"/>
      <c r="W2383" s="26"/>
      <c r="X2383" s="26"/>
      <c r="Y2383" s="26"/>
      <c r="Z2383" s="26"/>
      <c r="AA2383" s="26"/>
      <c r="AB2383" s="26"/>
      <c r="AC2383" s="26"/>
      <c r="AD2383" s="26"/>
      <c r="AE2383" s="26"/>
      <c r="AF2383" s="26"/>
      <c r="AG2383" s="26"/>
      <c r="AH2383" s="26"/>
      <c r="AI2383" s="26"/>
      <c r="AJ2383" s="26"/>
      <c r="AK2383" s="26"/>
      <c r="AL2383" s="26"/>
      <c r="AM2383" s="26"/>
      <c r="AN2383" s="26"/>
      <c r="AO2383" s="26"/>
      <c r="AP2383" s="26"/>
      <c r="AQ2383" s="26"/>
      <c r="AR2383" s="26"/>
      <c r="AS2383" s="26"/>
      <c r="AT2383" s="26"/>
      <c r="AU2383" s="26"/>
      <c r="AV2383" s="26"/>
      <c r="AW2383" s="26"/>
      <c r="AX2383" s="26"/>
      <c r="AY2383" s="26"/>
      <c r="AZ2383" s="26"/>
      <c r="BA2383" s="26"/>
      <c r="BB2383" s="26"/>
      <c r="BC2383" s="26"/>
      <c r="BD2383" s="26"/>
      <c r="BE2383" s="26"/>
      <c r="BF2383" s="26"/>
      <c r="BG2383" s="26"/>
      <c r="BH2383" s="26"/>
      <c r="BI2383" s="26"/>
      <c r="BJ2383" s="26"/>
      <c r="BK2383" s="26"/>
      <c r="BL2383" s="41"/>
      <c r="BM2383" t="s">
        <v>100</v>
      </c>
    </row>
    <row r="2384" spans="1:65" x14ac:dyDescent="0.2">
      <c r="A2384" s="6"/>
      <c r="B2384" s="40" t="s">
        <v>9</v>
      </c>
      <c r="C2384" s="31" t="s">
        <v>48</v>
      </c>
      <c r="D2384" s="27">
        <v>0</v>
      </c>
      <c r="E2384" s="28">
        <v>0</v>
      </c>
      <c r="F2384" s="28">
        <v>0</v>
      </c>
      <c r="G2384" s="28">
        <v>0</v>
      </c>
      <c r="H2384" s="28">
        <v>0</v>
      </c>
      <c r="I2384" s="28">
        <v>0</v>
      </c>
      <c r="J2384" s="28">
        <v>0</v>
      </c>
      <c r="K2384" s="28">
        <v>0</v>
      </c>
      <c r="L2384" s="28">
        <v>0</v>
      </c>
      <c r="M2384" s="28">
        <v>0</v>
      </c>
      <c r="N2384" s="28">
        <v>0</v>
      </c>
      <c r="O2384" s="28">
        <v>0</v>
      </c>
      <c r="P2384" s="28">
        <v>0</v>
      </c>
      <c r="Q2384" s="28">
        <v>0</v>
      </c>
      <c r="R2384" s="28">
        <v>0</v>
      </c>
      <c r="S2384" s="28">
        <v>0</v>
      </c>
      <c r="T2384" s="28">
        <v>0</v>
      </c>
      <c r="U2384" s="28">
        <v>0</v>
      </c>
      <c r="V2384" s="28">
        <v>0</v>
      </c>
      <c r="W2384" s="28">
        <v>0</v>
      </c>
      <c r="X2384" s="28">
        <v>0</v>
      </c>
      <c r="Y2384" s="28">
        <v>0</v>
      </c>
      <c r="Z2384" s="28">
        <v>0</v>
      </c>
      <c r="AA2384" s="28">
        <v>0</v>
      </c>
      <c r="AB2384" s="28">
        <v>0</v>
      </c>
      <c r="AC2384" s="28">
        <v>0</v>
      </c>
      <c r="AD2384" s="28">
        <v>0</v>
      </c>
      <c r="AE2384" s="28">
        <v>0</v>
      </c>
      <c r="AF2384" s="28">
        <v>0</v>
      </c>
      <c r="AG2384" s="28">
        <v>0</v>
      </c>
      <c r="AH2384" s="28">
        <v>0</v>
      </c>
      <c r="AI2384" s="28">
        <v>0</v>
      </c>
      <c r="AJ2384" s="28">
        <v>0</v>
      </c>
      <c r="AK2384" s="28">
        <v>0</v>
      </c>
      <c r="AL2384" s="28">
        <v>0</v>
      </c>
      <c r="AM2384" s="28">
        <v>0</v>
      </c>
      <c r="AN2384" s="28">
        <v>0</v>
      </c>
      <c r="AO2384" s="28">
        <v>0</v>
      </c>
      <c r="AP2384" s="28">
        <v>0</v>
      </c>
      <c r="AQ2384" s="28">
        <v>0</v>
      </c>
      <c r="AR2384" s="28">
        <v>0</v>
      </c>
      <c r="AS2384" s="28">
        <v>0</v>
      </c>
      <c r="AT2384" s="28">
        <v>0</v>
      </c>
      <c r="AU2384" s="28">
        <v>0</v>
      </c>
      <c r="AV2384" s="28">
        <v>0</v>
      </c>
      <c r="AW2384" s="28">
        <v>0</v>
      </c>
      <c r="AX2384" s="28">
        <v>0</v>
      </c>
      <c r="AY2384" s="28">
        <v>0</v>
      </c>
      <c r="AZ2384" s="28">
        <v>0</v>
      </c>
      <c r="BA2384" s="28">
        <v>0</v>
      </c>
      <c r="BB2384" s="28">
        <v>0</v>
      </c>
      <c r="BC2384" s="28">
        <v>0</v>
      </c>
      <c r="BD2384" s="28">
        <v>0</v>
      </c>
      <c r="BE2384" s="28">
        <v>0</v>
      </c>
      <c r="BF2384" s="28">
        <v>0</v>
      </c>
      <c r="BG2384" s="28">
        <v>0</v>
      </c>
      <c r="BH2384" s="28">
        <v>0</v>
      </c>
      <c r="BI2384" s="28">
        <v>0</v>
      </c>
      <c r="BJ2384" s="28">
        <v>0</v>
      </c>
      <c r="BK2384" s="28">
        <v>0</v>
      </c>
      <c r="BL2384" s="42">
        <v>0</v>
      </c>
      <c r="BM2384" t="s">
        <v>100</v>
      </c>
    </row>
    <row r="2385" spans="1:65" x14ac:dyDescent="0.2">
      <c r="A2385" s="6"/>
      <c r="B2385" s="40" t="s">
        <v>9</v>
      </c>
      <c r="C2385" s="24" t="s">
        <v>74</v>
      </c>
      <c r="D2385" s="35">
        <v>0</v>
      </c>
      <c r="E2385" s="29">
        <v>0</v>
      </c>
      <c r="F2385" s="29">
        <v>0</v>
      </c>
      <c r="G2385" s="29">
        <v>0</v>
      </c>
      <c r="H2385" s="29">
        <v>0</v>
      </c>
      <c r="I2385" s="29">
        <v>0</v>
      </c>
      <c r="J2385" s="29">
        <v>0</v>
      </c>
      <c r="K2385" s="29">
        <v>0</v>
      </c>
      <c r="L2385" s="29">
        <v>0</v>
      </c>
      <c r="M2385" s="29">
        <v>0</v>
      </c>
      <c r="N2385" s="29">
        <v>0</v>
      </c>
      <c r="O2385" s="29">
        <v>0</v>
      </c>
      <c r="P2385" s="29">
        <v>0</v>
      </c>
      <c r="Q2385" s="29">
        <v>0</v>
      </c>
      <c r="R2385" s="29">
        <v>0</v>
      </c>
      <c r="S2385" s="29">
        <v>0</v>
      </c>
      <c r="T2385" s="29">
        <v>0</v>
      </c>
      <c r="U2385" s="29">
        <v>0</v>
      </c>
      <c r="V2385" s="29">
        <v>0</v>
      </c>
      <c r="W2385" s="29">
        <v>0</v>
      </c>
      <c r="X2385" s="26">
        <v>0</v>
      </c>
      <c r="Y2385" s="26">
        <v>0</v>
      </c>
      <c r="Z2385" s="26">
        <v>0</v>
      </c>
      <c r="AA2385" s="26">
        <v>0</v>
      </c>
      <c r="AB2385" s="26">
        <v>0</v>
      </c>
      <c r="AC2385" s="26">
        <v>0</v>
      </c>
      <c r="AD2385" s="26">
        <v>0</v>
      </c>
      <c r="AE2385" s="26">
        <v>0</v>
      </c>
      <c r="AF2385" s="26">
        <v>0</v>
      </c>
      <c r="AG2385" s="26">
        <v>0</v>
      </c>
      <c r="AH2385" s="26">
        <v>0</v>
      </c>
      <c r="AI2385" s="26"/>
      <c r="AJ2385" s="26"/>
      <c r="AK2385" s="26"/>
      <c r="AL2385" s="26"/>
      <c r="AM2385" s="26"/>
      <c r="AN2385" s="26"/>
      <c r="AO2385" s="26"/>
      <c r="AP2385" s="26"/>
      <c r="AQ2385" s="26"/>
      <c r="AR2385" s="26"/>
      <c r="AS2385" s="26"/>
      <c r="AT2385" s="26"/>
      <c r="AU2385" s="26"/>
      <c r="AV2385" s="26"/>
      <c r="AW2385" s="26"/>
      <c r="AX2385" s="26"/>
      <c r="AY2385" s="26"/>
      <c r="AZ2385" s="26"/>
      <c r="BA2385" s="26"/>
      <c r="BB2385" s="26"/>
      <c r="BC2385" s="26"/>
      <c r="BD2385" s="26"/>
      <c r="BE2385" s="26"/>
      <c r="BF2385" s="26"/>
      <c r="BG2385" s="26"/>
      <c r="BH2385" s="26"/>
      <c r="BI2385" s="26"/>
      <c r="BJ2385" s="26"/>
      <c r="BK2385" s="26"/>
      <c r="BL2385" s="41"/>
      <c r="BM2385" t="s">
        <v>100</v>
      </c>
    </row>
    <row r="2386" spans="1:65" x14ac:dyDescent="0.2">
      <c r="A2386" s="6"/>
      <c r="B2386" s="40" t="s">
        <v>9</v>
      </c>
      <c r="C2386" s="24" t="s">
        <v>83</v>
      </c>
      <c r="D2386" s="25"/>
      <c r="E2386" s="26"/>
      <c r="F2386" s="26"/>
      <c r="G2386" s="26"/>
      <c r="H2386" s="26"/>
      <c r="I2386" s="26"/>
      <c r="J2386" s="26"/>
      <c r="K2386" s="26"/>
      <c r="L2386" s="26"/>
      <c r="M2386" s="26"/>
      <c r="N2386" s="26"/>
      <c r="O2386" s="26"/>
      <c r="P2386" s="26"/>
      <c r="Q2386" s="26"/>
      <c r="R2386" s="26"/>
      <c r="S2386" s="26"/>
      <c r="T2386" s="26"/>
      <c r="U2386" s="26"/>
      <c r="V2386" s="26"/>
      <c r="W2386" s="30"/>
      <c r="X2386" s="30"/>
      <c r="Y2386" s="30"/>
      <c r="Z2386" s="30"/>
      <c r="AA2386" s="30"/>
      <c r="AB2386" s="30"/>
      <c r="AC2386" s="30"/>
      <c r="AD2386" s="30"/>
      <c r="AE2386" s="30"/>
      <c r="AF2386" s="30"/>
      <c r="AG2386" s="30"/>
      <c r="AH2386" s="30"/>
      <c r="AI2386" s="30"/>
      <c r="AJ2386" s="30"/>
      <c r="AK2386" s="30"/>
      <c r="AL2386" s="30"/>
      <c r="AM2386" s="30"/>
      <c r="AN2386" s="30"/>
      <c r="AO2386" s="30"/>
      <c r="AP2386" s="30"/>
      <c r="AQ2386" s="30"/>
      <c r="AR2386" s="30"/>
      <c r="AS2386" s="30"/>
      <c r="AT2386" s="30"/>
      <c r="AU2386" s="30"/>
      <c r="AV2386" s="30"/>
      <c r="AW2386" s="30"/>
      <c r="AX2386" s="30"/>
      <c r="AY2386" s="30"/>
      <c r="AZ2386" s="30"/>
      <c r="BA2386" s="30"/>
      <c r="BB2386" s="30"/>
      <c r="BC2386" s="30"/>
      <c r="BD2386" s="30"/>
      <c r="BE2386" s="30"/>
      <c r="BF2386" s="30"/>
      <c r="BG2386" s="30"/>
      <c r="BH2386" s="30"/>
      <c r="BI2386" s="30"/>
      <c r="BJ2386" s="30"/>
      <c r="BK2386" s="30"/>
      <c r="BL2386" s="43"/>
      <c r="BM2386" t="s">
        <v>100</v>
      </c>
    </row>
    <row r="2387" spans="1:65" x14ac:dyDescent="0.2">
      <c r="A2387" s="6"/>
      <c r="B2387" s="40" t="s">
        <v>9</v>
      </c>
      <c r="C2387" s="24" t="s">
        <v>75</v>
      </c>
      <c r="D2387" s="25"/>
      <c r="E2387" s="26"/>
      <c r="F2387" s="26"/>
      <c r="G2387" s="26"/>
      <c r="H2387" s="26"/>
      <c r="I2387" s="26"/>
      <c r="J2387" s="26"/>
      <c r="K2387" s="26"/>
      <c r="L2387" s="26"/>
      <c r="M2387" s="26"/>
      <c r="N2387" s="26"/>
      <c r="O2387" s="26"/>
      <c r="P2387" s="26"/>
      <c r="Q2387" s="26"/>
      <c r="R2387" s="26"/>
      <c r="S2387" s="26"/>
      <c r="T2387" s="26"/>
      <c r="U2387" s="26"/>
      <c r="V2387" s="26"/>
      <c r="W2387" s="26"/>
      <c r="X2387" s="26"/>
      <c r="Y2387" s="26"/>
      <c r="Z2387" s="26"/>
      <c r="AA2387" s="26"/>
      <c r="AB2387" s="26"/>
      <c r="AC2387" s="26"/>
      <c r="AD2387" s="26"/>
      <c r="AE2387" s="26"/>
      <c r="AF2387" s="26"/>
      <c r="AG2387" s="26"/>
      <c r="AH2387" s="26"/>
      <c r="AI2387" s="26"/>
      <c r="AJ2387" s="26"/>
      <c r="AK2387" s="26"/>
      <c r="AL2387" s="26"/>
      <c r="AM2387" s="26"/>
      <c r="AN2387" s="26"/>
      <c r="AO2387" s="26"/>
      <c r="AP2387" s="26"/>
      <c r="AQ2387" s="26"/>
      <c r="AR2387" s="26"/>
      <c r="AS2387" s="26"/>
      <c r="AT2387" s="26"/>
      <c r="AU2387" s="26"/>
      <c r="AV2387" s="26"/>
      <c r="AW2387" s="26"/>
      <c r="AX2387" s="26"/>
      <c r="AY2387" s="26"/>
      <c r="AZ2387" s="26"/>
      <c r="BA2387" s="26"/>
      <c r="BB2387" s="26"/>
      <c r="BC2387" s="26"/>
      <c r="BD2387" s="26"/>
      <c r="BE2387" s="26"/>
      <c r="BF2387" s="26"/>
      <c r="BG2387" s="26"/>
      <c r="BH2387" s="26"/>
      <c r="BI2387" s="26"/>
      <c r="BJ2387" s="26"/>
      <c r="BK2387" s="26"/>
      <c r="BL2387" s="41"/>
      <c r="BM2387" t="s">
        <v>100</v>
      </c>
    </row>
    <row r="2388" spans="1:65" x14ac:dyDescent="0.2">
      <c r="A2388" s="6"/>
      <c r="B2388" s="40" t="s">
        <v>9</v>
      </c>
      <c r="C2388" s="24" t="s">
        <v>79</v>
      </c>
      <c r="D2388" s="25"/>
      <c r="E2388" s="26"/>
      <c r="F2388" s="26"/>
      <c r="G2388" s="26"/>
      <c r="H2388" s="26"/>
      <c r="I2388" s="26"/>
      <c r="J2388" s="26"/>
      <c r="K2388" s="26"/>
      <c r="L2388" s="26"/>
      <c r="M2388" s="26"/>
      <c r="N2388" s="26"/>
      <c r="O2388" s="26"/>
      <c r="P2388" s="26"/>
      <c r="Q2388" s="26"/>
      <c r="R2388" s="26"/>
      <c r="S2388" s="26"/>
      <c r="T2388" s="26"/>
      <c r="U2388" s="26"/>
      <c r="V2388" s="26"/>
      <c r="W2388" s="26"/>
      <c r="X2388" s="26"/>
      <c r="Y2388" s="26"/>
      <c r="Z2388" s="26"/>
      <c r="AA2388" s="26"/>
      <c r="AB2388" s="26"/>
      <c r="AC2388" s="26"/>
      <c r="AD2388" s="26"/>
      <c r="AE2388" s="26"/>
      <c r="AF2388" s="26"/>
      <c r="AG2388" s="26"/>
      <c r="AH2388" s="26"/>
      <c r="AI2388" s="26"/>
      <c r="AJ2388" s="26"/>
      <c r="AK2388" s="26"/>
      <c r="AL2388" s="26"/>
      <c r="AM2388" s="26"/>
      <c r="AN2388" s="26"/>
      <c r="AO2388" s="26"/>
      <c r="AP2388" s="26"/>
      <c r="AQ2388" s="26"/>
      <c r="AR2388" s="26"/>
      <c r="AS2388" s="26"/>
      <c r="AT2388" s="26"/>
      <c r="AU2388" s="26"/>
      <c r="AV2388" s="26"/>
      <c r="AW2388" s="26"/>
      <c r="AX2388" s="26"/>
      <c r="AY2388" s="26"/>
      <c r="AZ2388" s="26"/>
      <c r="BA2388" s="26"/>
      <c r="BB2388" s="26"/>
      <c r="BC2388" s="26"/>
      <c r="BD2388" s="26"/>
      <c r="BE2388" s="26"/>
      <c r="BF2388" s="26"/>
      <c r="BG2388" s="26"/>
      <c r="BH2388" s="26"/>
      <c r="BI2388" s="26"/>
      <c r="BJ2388" s="26"/>
      <c r="BK2388" s="26"/>
      <c r="BL2388" s="41"/>
      <c r="BM2388" t="s">
        <v>100</v>
      </c>
    </row>
    <row r="2389" spans="1:65" x14ac:dyDescent="0.2">
      <c r="A2389" s="6"/>
      <c r="B2389" s="40" t="s">
        <v>9</v>
      </c>
      <c r="C2389" s="24" t="s">
        <v>80</v>
      </c>
      <c r="D2389" s="25"/>
      <c r="E2389" s="26"/>
      <c r="F2389" s="26"/>
      <c r="G2389" s="26"/>
      <c r="H2389" s="26"/>
      <c r="I2389" s="26"/>
      <c r="J2389" s="26"/>
      <c r="K2389" s="26"/>
      <c r="L2389" s="26"/>
      <c r="M2389" s="26"/>
      <c r="N2389" s="26"/>
      <c r="O2389" s="26"/>
      <c r="P2389" s="26"/>
      <c r="Q2389" s="26"/>
      <c r="R2389" s="26"/>
      <c r="S2389" s="26"/>
      <c r="T2389" s="26"/>
      <c r="U2389" s="26"/>
      <c r="V2389" s="26"/>
      <c r="W2389" s="26"/>
      <c r="X2389" s="26"/>
      <c r="Y2389" s="26"/>
      <c r="Z2389" s="26"/>
      <c r="AA2389" s="26"/>
      <c r="AB2389" s="26"/>
      <c r="AC2389" s="26"/>
      <c r="AD2389" s="26"/>
      <c r="AE2389" s="26"/>
      <c r="AF2389" s="26"/>
      <c r="AG2389" s="26"/>
      <c r="AH2389" s="26"/>
      <c r="AI2389" s="26"/>
      <c r="AJ2389" s="26"/>
      <c r="AK2389" s="26"/>
      <c r="AL2389" s="26"/>
      <c r="AM2389" s="26"/>
      <c r="AN2389" s="26"/>
      <c r="AO2389" s="26"/>
      <c r="AP2389" s="26"/>
      <c r="AQ2389" s="26"/>
      <c r="AR2389" s="26"/>
      <c r="AS2389" s="26"/>
      <c r="AT2389" s="26"/>
      <c r="AU2389" s="26"/>
      <c r="AV2389" s="26"/>
      <c r="AW2389" s="26"/>
      <c r="AX2389" s="26"/>
      <c r="AY2389" s="26"/>
      <c r="AZ2389" s="26"/>
      <c r="BA2389" s="26"/>
      <c r="BB2389" s="26"/>
      <c r="BC2389" s="26"/>
      <c r="BD2389" s="26"/>
      <c r="BE2389" s="26"/>
      <c r="BF2389" s="26"/>
      <c r="BG2389" s="26"/>
      <c r="BH2389" s="26"/>
      <c r="BI2389" s="26"/>
      <c r="BJ2389" s="26"/>
      <c r="BK2389" s="26"/>
      <c r="BL2389" s="41"/>
      <c r="BM2389" t="s">
        <v>100</v>
      </c>
    </row>
    <row r="2390" spans="1:65" x14ac:dyDescent="0.2">
      <c r="A2390" s="6"/>
      <c r="B2390" s="46" t="s">
        <v>9</v>
      </c>
      <c r="C2390" s="24" t="s">
        <v>78</v>
      </c>
      <c r="D2390" s="25"/>
      <c r="E2390" s="26"/>
      <c r="F2390" s="26"/>
      <c r="G2390" s="26"/>
      <c r="H2390" s="26"/>
      <c r="I2390" s="26"/>
      <c r="J2390" s="26"/>
      <c r="K2390" s="26"/>
      <c r="L2390" s="26"/>
      <c r="M2390" s="26"/>
      <c r="N2390" s="26"/>
      <c r="O2390" s="26"/>
      <c r="P2390" s="26"/>
      <c r="Q2390" s="26"/>
      <c r="R2390" s="26"/>
      <c r="S2390" s="26"/>
      <c r="T2390" s="26"/>
      <c r="U2390" s="26"/>
      <c r="V2390" s="26"/>
      <c r="W2390" s="26"/>
      <c r="X2390" s="26"/>
      <c r="Y2390" s="26"/>
      <c r="Z2390" s="26"/>
      <c r="AA2390" s="26"/>
      <c r="AB2390" s="26"/>
      <c r="AC2390" s="26"/>
      <c r="AD2390" s="26"/>
      <c r="AE2390" s="26"/>
      <c r="AF2390" s="26"/>
      <c r="AG2390" s="26"/>
      <c r="AH2390" s="26"/>
      <c r="AI2390" s="26"/>
      <c r="AJ2390" s="26"/>
      <c r="AK2390" s="26"/>
      <c r="AL2390" s="26"/>
      <c r="AM2390" s="26"/>
      <c r="AN2390" s="26"/>
      <c r="AO2390" s="26"/>
      <c r="AP2390" s="26"/>
      <c r="AQ2390" s="26"/>
      <c r="AR2390" s="26"/>
      <c r="AS2390" s="26"/>
      <c r="AT2390" s="26"/>
      <c r="AU2390" s="26"/>
      <c r="AV2390" s="26"/>
      <c r="AW2390" s="26"/>
      <c r="AX2390" s="26"/>
      <c r="AY2390" s="26"/>
      <c r="AZ2390" s="26"/>
      <c r="BA2390" s="26"/>
      <c r="BB2390" s="26"/>
      <c r="BC2390" s="26"/>
      <c r="BD2390" s="26"/>
      <c r="BE2390" s="26"/>
      <c r="BF2390" s="26"/>
      <c r="BG2390" s="26"/>
      <c r="BH2390" s="26"/>
      <c r="BI2390" s="26"/>
      <c r="BJ2390" s="26"/>
      <c r="BK2390" s="26"/>
      <c r="BL2390" s="41"/>
      <c r="BM2390" t="s">
        <v>100</v>
      </c>
    </row>
    <row r="2391" spans="1:65" x14ac:dyDescent="0.2">
      <c r="A2391" s="6"/>
      <c r="B2391" s="40" t="s">
        <v>9</v>
      </c>
      <c r="C2391" s="31" t="s">
        <v>44</v>
      </c>
      <c r="D2391" s="27">
        <v>0</v>
      </c>
      <c r="E2391" s="28">
        <v>0</v>
      </c>
      <c r="F2391" s="28">
        <v>0</v>
      </c>
      <c r="G2391" s="28">
        <v>0</v>
      </c>
      <c r="H2391" s="28">
        <v>0</v>
      </c>
      <c r="I2391" s="28">
        <v>0</v>
      </c>
      <c r="J2391" s="28">
        <v>0</v>
      </c>
      <c r="K2391" s="28">
        <v>0</v>
      </c>
      <c r="L2391" s="28">
        <v>0</v>
      </c>
      <c r="M2391" s="28">
        <v>0</v>
      </c>
      <c r="N2391" s="28">
        <v>0.2</v>
      </c>
      <c r="O2391" s="28">
        <v>0.2</v>
      </c>
      <c r="P2391" s="28">
        <v>0.2</v>
      </c>
      <c r="Q2391" s="28">
        <v>0.2</v>
      </c>
      <c r="R2391" s="28">
        <v>0.2</v>
      </c>
      <c r="S2391" s="28">
        <v>0.2</v>
      </c>
      <c r="T2391" s="28">
        <v>0.2</v>
      </c>
      <c r="U2391" s="28">
        <v>0.2</v>
      </c>
      <c r="V2391" s="28">
        <v>0.2</v>
      </c>
      <c r="W2391" s="28">
        <v>0</v>
      </c>
      <c r="X2391" s="28">
        <v>0</v>
      </c>
      <c r="Y2391" s="28">
        <v>0</v>
      </c>
      <c r="Z2391" s="28">
        <v>0</v>
      </c>
      <c r="AA2391" s="28">
        <v>0</v>
      </c>
      <c r="AB2391" s="28">
        <v>0</v>
      </c>
      <c r="AC2391" s="28">
        <v>0</v>
      </c>
      <c r="AD2391" s="28">
        <v>0</v>
      </c>
      <c r="AE2391" s="28">
        <v>0</v>
      </c>
      <c r="AF2391" s="28">
        <v>0</v>
      </c>
      <c r="AG2391" s="28">
        <v>0</v>
      </c>
      <c r="AH2391" s="28">
        <v>0</v>
      </c>
      <c r="AI2391" s="28">
        <v>0</v>
      </c>
      <c r="AJ2391" s="28">
        <v>0</v>
      </c>
      <c r="AK2391" s="28">
        <v>0</v>
      </c>
      <c r="AL2391" s="28">
        <v>0</v>
      </c>
      <c r="AM2391" s="28">
        <v>0</v>
      </c>
      <c r="AN2391" s="28">
        <v>0</v>
      </c>
      <c r="AO2391" s="28">
        <v>0</v>
      </c>
      <c r="AP2391" s="28">
        <v>0</v>
      </c>
      <c r="AQ2391" s="28">
        <v>0</v>
      </c>
      <c r="AR2391" s="28">
        <v>0</v>
      </c>
      <c r="AS2391" s="28">
        <v>0</v>
      </c>
      <c r="AT2391" s="28">
        <v>0</v>
      </c>
      <c r="AU2391" s="28">
        <v>0</v>
      </c>
      <c r="AV2391" s="28">
        <v>0</v>
      </c>
      <c r="AW2391" s="28">
        <v>0</v>
      </c>
      <c r="AX2391" s="28">
        <v>0</v>
      </c>
      <c r="AY2391" s="28">
        <v>0</v>
      </c>
      <c r="AZ2391" s="28">
        <v>0</v>
      </c>
      <c r="BA2391" s="28">
        <v>0</v>
      </c>
      <c r="BB2391" s="28">
        <v>0</v>
      </c>
      <c r="BC2391" s="28">
        <v>0</v>
      </c>
      <c r="BD2391" s="28">
        <v>0</v>
      </c>
      <c r="BE2391" s="28">
        <v>0</v>
      </c>
      <c r="BF2391" s="28">
        <v>0</v>
      </c>
      <c r="BG2391" s="28">
        <v>0</v>
      </c>
      <c r="BH2391" s="28">
        <v>0</v>
      </c>
      <c r="BI2391" s="28">
        <v>0</v>
      </c>
      <c r="BJ2391" s="28">
        <v>0</v>
      </c>
      <c r="BK2391" s="28">
        <v>0</v>
      </c>
      <c r="BL2391" s="42">
        <v>0</v>
      </c>
      <c r="BM2391" t="s">
        <v>100</v>
      </c>
    </row>
    <row r="2392" spans="1:65" x14ac:dyDescent="0.2">
      <c r="A2392" s="6"/>
      <c r="B2392" s="40" t="s">
        <v>9</v>
      </c>
      <c r="C2392" s="24" t="s">
        <v>74</v>
      </c>
      <c r="D2392" s="35">
        <v>0</v>
      </c>
      <c r="E2392" s="29">
        <v>0</v>
      </c>
      <c r="F2392" s="29">
        <v>0</v>
      </c>
      <c r="G2392" s="29">
        <v>0</v>
      </c>
      <c r="H2392" s="29">
        <v>0</v>
      </c>
      <c r="I2392" s="29">
        <v>0</v>
      </c>
      <c r="J2392" s="29">
        <v>0</v>
      </c>
      <c r="K2392" s="29">
        <v>0</v>
      </c>
      <c r="L2392" s="29">
        <v>0</v>
      </c>
      <c r="M2392" s="29">
        <v>0</v>
      </c>
      <c r="N2392" s="29">
        <v>0.2</v>
      </c>
      <c r="O2392" s="29">
        <v>0.2</v>
      </c>
      <c r="P2392" s="29">
        <v>0.2</v>
      </c>
      <c r="Q2392" s="29">
        <v>0.2</v>
      </c>
      <c r="R2392" s="29">
        <v>0.2</v>
      </c>
      <c r="S2392" s="29">
        <v>0.2</v>
      </c>
      <c r="T2392" s="29">
        <v>0.2</v>
      </c>
      <c r="U2392" s="29">
        <v>0.2</v>
      </c>
      <c r="V2392" s="29">
        <v>0.2</v>
      </c>
      <c r="W2392" s="29">
        <v>0</v>
      </c>
      <c r="X2392" s="26">
        <v>0</v>
      </c>
      <c r="Y2392" s="26">
        <v>0</v>
      </c>
      <c r="Z2392" s="26">
        <v>0</v>
      </c>
      <c r="AA2392" s="26">
        <v>0</v>
      </c>
      <c r="AB2392" s="26">
        <v>0</v>
      </c>
      <c r="AC2392" s="26">
        <v>0</v>
      </c>
      <c r="AD2392" s="26">
        <v>0</v>
      </c>
      <c r="AE2392" s="26">
        <v>0</v>
      </c>
      <c r="AF2392" s="26">
        <v>0</v>
      </c>
      <c r="AG2392" s="26">
        <v>0</v>
      </c>
      <c r="AH2392" s="26">
        <v>0</v>
      </c>
      <c r="AI2392" s="26"/>
      <c r="AJ2392" s="26"/>
      <c r="AK2392" s="26"/>
      <c r="AL2392" s="26"/>
      <c r="AM2392" s="26"/>
      <c r="AN2392" s="26"/>
      <c r="AO2392" s="26"/>
      <c r="AP2392" s="26"/>
      <c r="AQ2392" s="26"/>
      <c r="AR2392" s="26"/>
      <c r="AS2392" s="26"/>
      <c r="AT2392" s="26"/>
      <c r="AU2392" s="26"/>
      <c r="AV2392" s="26"/>
      <c r="AW2392" s="26"/>
      <c r="AX2392" s="26"/>
      <c r="AY2392" s="26"/>
      <c r="AZ2392" s="26"/>
      <c r="BA2392" s="26"/>
      <c r="BB2392" s="26"/>
      <c r="BC2392" s="26"/>
      <c r="BD2392" s="26"/>
      <c r="BE2392" s="26"/>
      <c r="BF2392" s="26"/>
      <c r="BG2392" s="26"/>
      <c r="BH2392" s="26"/>
      <c r="BI2392" s="26"/>
      <c r="BJ2392" s="26"/>
      <c r="BK2392" s="26"/>
      <c r="BL2392" s="41"/>
      <c r="BM2392" t="s">
        <v>100</v>
      </c>
    </row>
    <row r="2393" spans="1:65" x14ac:dyDescent="0.2">
      <c r="A2393" s="6"/>
      <c r="B2393" s="40" t="s">
        <v>9</v>
      </c>
      <c r="C2393" s="24" t="s">
        <v>83</v>
      </c>
      <c r="D2393" s="25"/>
      <c r="E2393" s="26"/>
      <c r="F2393" s="26"/>
      <c r="G2393" s="26"/>
      <c r="H2393" s="26"/>
      <c r="I2393" s="26"/>
      <c r="J2393" s="26"/>
      <c r="K2393" s="26"/>
      <c r="L2393" s="26"/>
      <c r="M2393" s="26"/>
      <c r="N2393" s="26"/>
      <c r="O2393" s="26"/>
      <c r="P2393" s="26"/>
      <c r="Q2393" s="26"/>
      <c r="R2393" s="26"/>
      <c r="S2393" s="26"/>
      <c r="T2393" s="26"/>
      <c r="U2393" s="26"/>
      <c r="V2393" s="26"/>
      <c r="W2393" s="30"/>
      <c r="X2393" s="30"/>
      <c r="Y2393" s="30"/>
      <c r="Z2393" s="30"/>
      <c r="AA2393" s="30"/>
      <c r="AB2393" s="30"/>
      <c r="AC2393" s="30"/>
      <c r="AD2393" s="30"/>
      <c r="AE2393" s="30"/>
      <c r="AF2393" s="30"/>
      <c r="AG2393" s="30"/>
      <c r="AH2393" s="30"/>
      <c r="AI2393" s="30"/>
      <c r="AJ2393" s="30"/>
      <c r="AK2393" s="30"/>
      <c r="AL2393" s="30"/>
      <c r="AM2393" s="30"/>
      <c r="AN2393" s="30"/>
      <c r="AO2393" s="30"/>
      <c r="AP2393" s="30"/>
      <c r="AQ2393" s="30"/>
      <c r="AR2393" s="30"/>
      <c r="AS2393" s="30"/>
      <c r="AT2393" s="30"/>
      <c r="AU2393" s="30"/>
      <c r="AV2393" s="30"/>
      <c r="AW2393" s="30"/>
      <c r="AX2393" s="30"/>
      <c r="AY2393" s="30"/>
      <c r="AZ2393" s="30"/>
      <c r="BA2393" s="30"/>
      <c r="BB2393" s="30"/>
      <c r="BC2393" s="30"/>
      <c r="BD2393" s="30"/>
      <c r="BE2393" s="30"/>
      <c r="BF2393" s="30"/>
      <c r="BG2393" s="30"/>
      <c r="BH2393" s="30"/>
      <c r="BI2393" s="30"/>
      <c r="BJ2393" s="30"/>
      <c r="BK2393" s="30"/>
      <c r="BL2393" s="43"/>
      <c r="BM2393" t="s">
        <v>100</v>
      </c>
    </row>
    <row r="2394" spans="1:65" x14ac:dyDescent="0.2">
      <c r="A2394" s="6"/>
      <c r="B2394" s="40" t="s">
        <v>9</v>
      </c>
      <c r="C2394" s="24" t="s">
        <v>75</v>
      </c>
      <c r="D2394" s="25"/>
      <c r="E2394" s="26"/>
      <c r="F2394" s="26"/>
      <c r="G2394" s="26"/>
      <c r="H2394" s="26"/>
      <c r="I2394" s="26"/>
      <c r="J2394" s="26"/>
      <c r="K2394" s="26"/>
      <c r="L2394" s="26"/>
      <c r="M2394" s="26"/>
      <c r="N2394" s="26"/>
      <c r="O2394" s="26"/>
      <c r="P2394" s="26"/>
      <c r="Q2394" s="26"/>
      <c r="R2394" s="26"/>
      <c r="S2394" s="26"/>
      <c r="T2394" s="26"/>
      <c r="U2394" s="26"/>
      <c r="V2394" s="26"/>
      <c r="W2394" s="26"/>
      <c r="X2394" s="26"/>
      <c r="Y2394" s="26"/>
      <c r="Z2394" s="26"/>
      <c r="AA2394" s="26"/>
      <c r="AB2394" s="26"/>
      <c r="AC2394" s="26"/>
      <c r="AD2394" s="26"/>
      <c r="AE2394" s="26"/>
      <c r="AF2394" s="26"/>
      <c r="AG2394" s="26"/>
      <c r="AH2394" s="26"/>
      <c r="AI2394" s="26"/>
      <c r="AJ2394" s="26"/>
      <c r="AK2394" s="26"/>
      <c r="AL2394" s="26"/>
      <c r="AM2394" s="26"/>
      <c r="AN2394" s="26"/>
      <c r="AO2394" s="26"/>
      <c r="AP2394" s="26"/>
      <c r="AQ2394" s="26"/>
      <c r="AR2394" s="26"/>
      <c r="AS2394" s="26"/>
      <c r="AT2394" s="26"/>
      <c r="AU2394" s="26"/>
      <c r="AV2394" s="26"/>
      <c r="AW2394" s="26"/>
      <c r="AX2394" s="26"/>
      <c r="AY2394" s="26"/>
      <c r="AZ2394" s="26"/>
      <c r="BA2394" s="26"/>
      <c r="BB2394" s="26"/>
      <c r="BC2394" s="26"/>
      <c r="BD2394" s="26"/>
      <c r="BE2394" s="26"/>
      <c r="BF2394" s="26"/>
      <c r="BG2394" s="26"/>
      <c r="BH2394" s="26"/>
      <c r="BI2394" s="26"/>
      <c r="BJ2394" s="26"/>
      <c r="BK2394" s="26"/>
      <c r="BL2394" s="41"/>
      <c r="BM2394" t="s">
        <v>100</v>
      </c>
    </row>
    <row r="2395" spans="1:65" x14ac:dyDescent="0.2">
      <c r="A2395" s="6"/>
      <c r="B2395" s="40" t="s">
        <v>9</v>
      </c>
      <c r="C2395" s="24" t="s">
        <v>79</v>
      </c>
      <c r="D2395" s="25"/>
      <c r="E2395" s="26"/>
      <c r="F2395" s="26"/>
      <c r="G2395" s="26"/>
      <c r="H2395" s="26"/>
      <c r="I2395" s="26"/>
      <c r="J2395" s="26"/>
      <c r="K2395" s="26"/>
      <c r="L2395" s="26"/>
      <c r="M2395" s="26"/>
      <c r="N2395" s="26"/>
      <c r="O2395" s="26"/>
      <c r="P2395" s="26"/>
      <c r="Q2395" s="26"/>
      <c r="R2395" s="26"/>
      <c r="S2395" s="26"/>
      <c r="T2395" s="26"/>
      <c r="U2395" s="26"/>
      <c r="V2395" s="26"/>
      <c r="W2395" s="26"/>
      <c r="X2395" s="26"/>
      <c r="Y2395" s="26"/>
      <c r="Z2395" s="26"/>
      <c r="AA2395" s="26"/>
      <c r="AB2395" s="26"/>
      <c r="AC2395" s="26"/>
      <c r="AD2395" s="26"/>
      <c r="AE2395" s="26"/>
      <c r="AF2395" s="26"/>
      <c r="AG2395" s="26"/>
      <c r="AH2395" s="26"/>
      <c r="AI2395" s="26"/>
      <c r="AJ2395" s="26"/>
      <c r="AK2395" s="26"/>
      <c r="AL2395" s="26"/>
      <c r="AM2395" s="26"/>
      <c r="AN2395" s="26"/>
      <c r="AO2395" s="26"/>
      <c r="AP2395" s="26"/>
      <c r="AQ2395" s="26"/>
      <c r="AR2395" s="26"/>
      <c r="AS2395" s="26"/>
      <c r="AT2395" s="26"/>
      <c r="AU2395" s="26"/>
      <c r="AV2395" s="26"/>
      <c r="AW2395" s="26"/>
      <c r="AX2395" s="26"/>
      <c r="AY2395" s="26"/>
      <c r="AZ2395" s="26"/>
      <c r="BA2395" s="26"/>
      <c r="BB2395" s="26"/>
      <c r="BC2395" s="26"/>
      <c r="BD2395" s="26"/>
      <c r="BE2395" s="26"/>
      <c r="BF2395" s="26"/>
      <c r="BG2395" s="26"/>
      <c r="BH2395" s="26"/>
      <c r="BI2395" s="26"/>
      <c r="BJ2395" s="26"/>
      <c r="BK2395" s="26"/>
      <c r="BL2395" s="41"/>
      <c r="BM2395" t="s">
        <v>100</v>
      </c>
    </row>
    <row r="2396" spans="1:65" x14ac:dyDescent="0.2">
      <c r="A2396" s="6"/>
      <c r="B2396" s="40" t="s">
        <v>9</v>
      </c>
      <c r="C2396" s="24" t="s">
        <v>80</v>
      </c>
      <c r="D2396" s="25"/>
      <c r="E2396" s="26"/>
      <c r="F2396" s="26"/>
      <c r="G2396" s="26"/>
      <c r="H2396" s="26"/>
      <c r="I2396" s="26"/>
      <c r="J2396" s="26"/>
      <c r="K2396" s="26"/>
      <c r="L2396" s="26"/>
      <c r="M2396" s="26"/>
      <c r="N2396" s="26"/>
      <c r="O2396" s="26"/>
      <c r="P2396" s="26"/>
      <c r="Q2396" s="26"/>
      <c r="R2396" s="26"/>
      <c r="S2396" s="26"/>
      <c r="T2396" s="26"/>
      <c r="U2396" s="26"/>
      <c r="V2396" s="26"/>
      <c r="W2396" s="26"/>
      <c r="X2396" s="26"/>
      <c r="Y2396" s="26"/>
      <c r="Z2396" s="26"/>
      <c r="AA2396" s="26"/>
      <c r="AB2396" s="26"/>
      <c r="AC2396" s="26"/>
      <c r="AD2396" s="26"/>
      <c r="AE2396" s="26"/>
      <c r="AF2396" s="26"/>
      <c r="AG2396" s="26"/>
      <c r="AH2396" s="26"/>
      <c r="AI2396" s="26"/>
      <c r="AJ2396" s="26"/>
      <c r="AK2396" s="26"/>
      <c r="AL2396" s="26"/>
      <c r="AM2396" s="26"/>
      <c r="AN2396" s="26"/>
      <c r="AO2396" s="26"/>
      <c r="AP2396" s="26"/>
      <c r="AQ2396" s="26"/>
      <c r="AR2396" s="26"/>
      <c r="AS2396" s="26"/>
      <c r="AT2396" s="26"/>
      <c r="AU2396" s="26"/>
      <c r="AV2396" s="26"/>
      <c r="AW2396" s="26"/>
      <c r="AX2396" s="26"/>
      <c r="AY2396" s="26"/>
      <c r="AZ2396" s="26"/>
      <c r="BA2396" s="26"/>
      <c r="BB2396" s="26"/>
      <c r="BC2396" s="26"/>
      <c r="BD2396" s="26"/>
      <c r="BE2396" s="26"/>
      <c r="BF2396" s="26"/>
      <c r="BG2396" s="26"/>
      <c r="BH2396" s="26"/>
      <c r="BI2396" s="26"/>
      <c r="BJ2396" s="26"/>
      <c r="BK2396" s="26"/>
      <c r="BL2396" s="41"/>
      <c r="BM2396" t="s">
        <v>100</v>
      </c>
    </row>
    <row r="2397" spans="1:65" ht="13.5" thickBot="1" x14ac:dyDescent="0.25">
      <c r="A2397" s="6"/>
      <c r="B2397" s="46" t="s">
        <v>9</v>
      </c>
      <c r="C2397" s="24" t="s">
        <v>78</v>
      </c>
      <c r="D2397" s="25"/>
      <c r="E2397" s="26"/>
      <c r="F2397" s="26"/>
      <c r="G2397" s="26"/>
      <c r="H2397" s="26"/>
      <c r="I2397" s="26"/>
      <c r="J2397" s="26"/>
      <c r="K2397" s="26"/>
      <c r="L2397" s="26"/>
      <c r="M2397" s="26"/>
      <c r="N2397" s="26"/>
      <c r="O2397" s="26"/>
      <c r="P2397" s="26"/>
      <c r="Q2397" s="26"/>
      <c r="R2397" s="26"/>
      <c r="S2397" s="26"/>
      <c r="T2397" s="26"/>
      <c r="U2397" s="26"/>
      <c r="V2397" s="26"/>
      <c r="W2397" s="26"/>
      <c r="X2397" s="26"/>
      <c r="Y2397" s="26"/>
      <c r="Z2397" s="26"/>
      <c r="AA2397" s="26"/>
      <c r="AB2397" s="26"/>
      <c r="AC2397" s="26"/>
      <c r="AD2397" s="26"/>
      <c r="AE2397" s="26"/>
      <c r="AF2397" s="26"/>
      <c r="AG2397" s="26"/>
      <c r="AH2397" s="26"/>
      <c r="AI2397" s="26"/>
      <c r="AJ2397" s="26"/>
      <c r="AK2397" s="26"/>
      <c r="AL2397" s="26"/>
      <c r="AM2397" s="26"/>
      <c r="AN2397" s="26"/>
      <c r="AO2397" s="26"/>
      <c r="AP2397" s="26"/>
      <c r="AQ2397" s="26"/>
      <c r="AR2397" s="26"/>
      <c r="AS2397" s="26"/>
      <c r="AT2397" s="26"/>
      <c r="AU2397" s="26"/>
      <c r="AV2397" s="26"/>
      <c r="AW2397" s="26"/>
      <c r="AX2397" s="26"/>
      <c r="AY2397" s="26"/>
      <c r="AZ2397" s="26"/>
      <c r="BA2397" s="26"/>
      <c r="BB2397" s="26"/>
      <c r="BC2397" s="26"/>
      <c r="BD2397" s="26"/>
      <c r="BE2397" s="26"/>
      <c r="BF2397" s="26"/>
      <c r="BG2397" s="26"/>
      <c r="BH2397" s="26"/>
      <c r="BI2397" s="26"/>
      <c r="BJ2397" s="26"/>
      <c r="BK2397" s="26"/>
      <c r="BL2397" s="41"/>
      <c r="BM2397" t="s">
        <v>100</v>
      </c>
    </row>
    <row r="2398" spans="1:65" x14ac:dyDescent="0.2">
      <c r="A2398" s="23"/>
      <c r="B2398" s="206" t="s">
        <v>64</v>
      </c>
      <c r="C2398" s="38" t="s">
        <v>6</v>
      </c>
      <c r="D2398" s="38">
        <v>3</v>
      </c>
      <c r="E2398" s="38">
        <v>5</v>
      </c>
      <c r="F2398" s="38">
        <v>5</v>
      </c>
      <c r="G2398" s="38">
        <v>5</v>
      </c>
      <c r="H2398" s="38">
        <v>9</v>
      </c>
      <c r="I2398" s="38">
        <v>12</v>
      </c>
      <c r="J2398" s="38">
        <v>12</v>
      </c>
      <c r="K2398" s="38">
        <v>12</v>
      </c>
      <c r="L2398" s="38">
        <v>14</v>
      </c>
      <c r="M2398" s="38">
        <v>18</v>
      </c>
      <c r="N2398" s="38">
        <v>42</v>
      </c>
      <c r="O2398" s="38">
        <v>46</v>
      </c>
      <c r="P2398" s="38">
        <v>49</v>
      </c>
      <c r="Q2398" s="38">
        <v>60</v>
      </c>
      <c r="R2398" s="38">
        <v>60</v>
      </c>
      <c r="S2398" s="38">
        <v>60</v>
      </c>
      <c r="T2398" s="38">
        <v>75</v>
      </c>
      <c r="U2398" s="38">
        <v>75</v>
      </c>
      <c r="V2398" s="38">
        <v>75</v>
      </c>
      <c r="W2398" s="38">
        <v>75</v>
      </c>
      <c r="X2398" s="38">
        <v>90.833333333333329</v>
      </c>
      <c r="Y2398" s="38">
        <v>106.66666666666666</v>
      </c>
      <c r="Z2398" s="38">
        <v>122.49999999999999</v>
      </c>
      <c r="AA2398" s="38">
        <v>138.33333333333331</v>
      </c>
      <c r="AB2398" s="38">
        <v>154.16666666666666</v>
      </c>
      <c r="AC2398" s="38">
        <v>170</v>
      </c>
      <c r="AD2398" s="38">
        <v>170</v>
      </c>
      <c r="AE2398" s="38">
        <v>170</v>
      </c>
      <c r="AF2398" s="38">
        <v>170</v>
      </c>
      <c r="AG2398" s="38">
        <v>170</v>
      </c>
      <c r="AH2398" s="38">
        <v>170</v>
      </c>
      <c r="AI2398" s="38">
        <v>170</v>
      </c>
      <c r="AJ2398" s="38">
        <v>170</v>
      </c>
      <c r="AK2398" s="38">
        <v>170</v>
      </c>
      <c r="AL2398" s="38">
        <v>170</v>
      </c>
      <c r="AM2398" s="38">
        <v>170</v>
      </c>
      <c r="AN2398" s="38">
        <v>170</v>
      </c>
      <c r="AO2398" s="38">
        <v>170</v>
      </c>
      <c r="AP2398" s="38">
        <v>170</v>
      </c>
      <c r="AQ2398" s="38">
        <v>170</v>
      </c>
      <c r="AR2398" s="38">
        <v>170</v>
      </c>
      <c r="AS2398" s="38">
        <v>170</v>
      </c>
      <c r="AT2398" s="38">
        <v>170</v>
      </c>
      <c r="AU2398" s="38">
        <v>170</v>
      </c>
      <c r="AV2398" s="38">
        <v>170</v>
      </c>
      <c r="AW2398" s="38">
        <v>170</v>
      </c>
      <c r="AX2398" s="38">
        <v>170</v>
      </c>
      <c r="AY2398" s="38">
        <v>170</v>
      </c>
      <c r="AZ2398" s="38">
        <v>170</v>
      </c>
      <c r="BA2398" s="38">
        <v>170</v>
      </c>
      <c r="BB2398" s="38">
        <v>170</v>
      </c>
      <c r="BC2398" s="38">
        <v>170</v>
      </c>
      <c r="BD2398" s="38">
        <v>170</v>
      </c>
      <c r="BE2398" s="38">
        <v>170</v>
      </c>
      <c r="BF2398" s="38">
        <v>170</v>
      </c>
      <c r="BG2398" s="38">
        <v>170</v>
      </c>
      <c r="BH2398" s="38">
        <v>170</v>
      </c>
      <c r="BI2398" s="38">
        <v>170</v>
      </c>
      <c r="BJ2398" s="38">
        <v>170</v>
      </c>
      <c r="BK2398" s="38">
        <v>170</v>
      </c>
      <c r="BL2398" s="39">
        <v>170</v>
      </c>
      <c r="BM2398" t="s">
        <v>100</v>
      </c>
    </row>
    <row r="2399" spans="1:65" x14ac:dyDescent="0.2">
      <c r="A2399" s="6"/>
      <c r="B2399" s="40" t="s">
        <v>64</v>
      </c>
      <c r="C2399" s="24" t="s">
        <v>74</v>
      </c>
      <c r="D2399" s="35">
        <v>3</v>
      </c>
      <c r="E2399" s="29">
        <v>5</v>
      </c>
      <c r="F2399" s="29">
        <v>5</v>
      </c>
      <c r="G2399" s="29">
        <v>5</v>
      </c>
      <c r="H2399" s="29">
        <v>9</v>
      </c>
      <c r="I2399" s="29">
        <v>12</v>
      </c>
      <c r="J2399" s="29">
        <v>12</v>
      </c>
      <c r="K2399" s="29">
        <v>12</v>
      </c>
      <c r="L2399" s="29">
        <v>14</v>
      </c>
      <c r="M2399" s="29">
        <v>18</v>
      </c>
      <c r="N2399" s="29">
        <v>42</v>
      </c>
      <c r="O2399" s="29">
        <v>46</v>
      </c>
      <c r="P2399" s="29">
        <v>49</v>
      </c>
      <c r="Q2399" s="29">
        <v>60</v>
      </c>
      <c r="R2399" s="29">
        <v>60</v>
      </c>
      <c r="S2399" s="29">
        <v>60</v>
      </c>
      <c r="T2399" s="29">
        <v>75</v>
      </c>
      <c r="U2399" s="29">
        <v>75</v>
      </c>
      <c r="V2399" s="29">
        <v>75</v>
      </c>
      <c r="W2399" s="29">
        <v>75</v>
      </c>
      <c r="X2399" s="61">
        <v>0</v>
      </c>
      <c r="Y2399" s="61">
        <v>0</v>
      </c>
      <c r="Z2399" s="61">
        <v>0</v>
      </c>
      <c r="AA2399" s="61">
        <v>0</v>
      </c>
      <c r="AB2399" s="61">
        <v>0</v>
      </c>
      <c r="AC2399" s="61">
        <v>170</v>
      </c>
      <c r="AD2399" s="61">
        <v>0</v>
      </c>
      <c r="AE2399" s="61">
        <v>0</v>
      </c>
      <c r="AF2399" s="61">
        <v>0</v>
      </c>
      <c r="AG2399" s="61">
        <v>0</v>
      </c>
      <c r="AH2399" s="61">
        <v>170</v>
      </c>
      <c r="AI2399" s="26"/>
      <c r="AJ2399" s="26"/>
      <c r="AK2399" s="26"/>
      <c r="AL2399" s="26"/>
      <c r="AM2399" s="26"/>
      <c r="AN2399" s="26"/>
      <c r="AO2399" s="26"/>
      <c r="AP2399" s="26"/>
      <c r="AQ2399" s="26"/>
      <c r="AR2399" s="26"/>
      <c r="AS2399" s="26"/>
      <c r="AT2399" s="26"/>
      <c r="AU2399" s="26"/>
      <c r="AV2399" s="26"/>
      <c r="AW2399" s="26"/>
      <c r="AX2399" s="26"/>
      <c r="AY2399" s="26"/>
      <c r="AZ2399" s="26"/>
      <c r="BA2399" s="26"/>
      <c r="BB2399" s="26"/>
      <c r="BC2399" s="26"/>
      <c r="BD2399" s="26"/>
      <c r="BE2399" s="26"/>
      <c r="BF2399" s="26"/>
      <c r="BG2399" s="26"/>
      <c r="BH2399" s="26"/>
      <c r="BI2399" s="26"/>
      <c r="BJ2399" s="26"/>
      <c r="BK2399" s="26"/>
      <c r="BL2399" s="41"/>
      <c r="BM2399" t="s">
        <v>100</v>
      </c>
    </row>
    <row r="2400" spans="1:65" x14ac:dyDescent="0.2">
      <c r="A2400" s="6"/>
      <c r="B2400" s="40" t="s">
        <v>64</v>
      </c>
      <c r="C2400" s="24" t="s">
        <v>83</v>
      </c>
      <c r="D2400" s="25"/>
      <c r="E2400" s="26"/>
      <c r="F2400" s="26"/>
      <c r="G2400" s="26"/>
      <c r="H2400" s="26"/>
      <c r="I2400" s="26"/>
      <c r="J2400" s="26"/>
      <c r="K2400" s="26"/>
      <c r="L2400" s="26"/>
      <c r="M2400" s="26"/>
      <c r="N2400" s="26"/>
      <c r="O2400" s="26"/>
      <c r="P2400" s="26"/>
      <c r="Q2400" s="26"/>
      <c r="R2400" s="26"/>
      <c r="S2400" s="26"/>
      <c r="T2400" s="26"/>
      <c r="U2400" s="26"/>
      <c r="V2400" s="26"/>
      <c r="W2400" s="61"/>
      <c r="X2400" s="61">
        <v>15.833333333333334</v>
      </c>
      <c r="Y2400" s="61">
        <v>15.833333333333334</v>
      </c>
      <c r="Z2400" s="61">
        <v>15.833333333333334</v>
      </c>
      <c r="AA2400" s="61">
        <v>15.833333333333334</v>
      </c>
      <c r="AB2400" s="61">
        <v>15.833333333333334</v>
      </c>
      <c r="AC2400" s="61">
        <v>15.833333333333334</v>
      </c>
      <c r="AD2400" s="61">
        <v>0</v>
      </c>
      <c r="AE2400" s="61">
        <v>0</v>
      </c>
      <c r="AF2400" s="61">
        <v>0</v>
      </c>
      <c r="AG2400" s="61">
        <v>0</v>
      </c>
      <c r="AH2400" s="61">
        <v>0</v>
      </c>
      <c r="AI2400" s="44"/>
      <c r="AJ2400" s="44"/>
      <c r="AK2400" s="44"/>
      <c r="AL2400" s="44"/>
      <c r="AM2400" s="44"/>
      <c r="AN2400" s="44"/>
      <c r="AO2400" s="44"/>
      <c r="AP2400" s="44"/>
      <c r="AQ2400" s="44"/>
      <c r="AR2400" s="44"/>
      <c r="AS2400" s="44"/>
      <c r="AT2400" s="44"/>
      <c r="AU2400" s="44"/>
      <c r="AV2400" s="44"/>
      <c r="AW2400" s="44"/>
      <c r="AX2400" s="44"/>
      <c r="AY2400" s="44"/>
      <c r="AZ2400" s="44"/>
      <c r="BA2400" s="44"/>
      <c r="BB2400" s="44"/>
      <c r="BC2400" s="30"/>
      <c r="BD2400" s="30"/>
      <c r="BE2400" s="30"/>
      <c r="BF2400" s="30"/>
      <c r="BG2400" s="30"/>
      <c r="BH2400" s="30"/>
      <c r="BI2400" s="30"/>
      <c r="BJ2400" s="30"/>
      <c r="BK2400" s="30"/>
      <c r="BL2400" s="43"/>
      <c r="BM2400" t="s">
        <v>100</v>
      </c>
    </row>
    <row r="2401" spans="1:65" x14ac:dyDescent="0.2">
      <c r="A2401" s="6"/>
      <c r="B2401" s="40" t="s">
        <v>64</v>
      </c>
      <c r="C2401" s="24" t="s">
        <v>75</v>
      </c>
      <c r="D2401" s="25"/>
      <c r="E2401" s="26"/>
      <c r="F2401" s="26"/>
      <c r="G2401" s="26"/>
      <c r="H2401" s="26"/>
      <c r="I2401" s="26"/>
      <c r="J2401" s="26"/>
      <c r="K2401" s="26"/>
      <c r="L2401" s="26"/>
      <c r="M2401" s="26"/>
      <c r="N2401" s="26"/>
      <c r="O2401" s="26"/>
      <c r="P2401" s="26"/>
      <c r="Q2401" s="26"/>
      <c r="R2401" s="26"/>
      <c r="S2401" s="26"/>
      <c r="T2401" s="26"/>
      <c r="U2401" s="26"/>
      <c r="V2401" s="26"/>
      <c r="W2401" s="26"/>
      <c r="X2401" s="26"/>
      <c r="Y2401" s="26"/>
      <c r="Z2401" s="26"/>
      <c r="AA2401" s="26"/>
      <c r="AB2401" s="26"/>
      <c r="AC2401" s="26"/>
      <c r="AD2401" s="26"/>
      <c r="AE2401" s="26"/>
      <c r="AF2401" s="26"/>
      <c r="AG2401" s="26"/>
      <c r="AH2401" s="26"/>
      <c r="AI2401" s="26"/>
      <c r="AJ2401" s="26"/>
      <c r="AK2401" s="26"/>
      <c r="AL2401" s="26"/>
      <c r="AM2401" s="26"/>
      <c r="AN2401" s="26"/>
      <c r="AO2401" s="26"/>
      <c r="AP2401" s="26"/>
      <c r="AQ2401" s="26"/>
      <c r="AR2401" s="26"/>
      <c r="AS2401" s="26"/>
      <c r="AT2401" s="26"/>
      <c r="AU2401" s="26"/>
      <c r="AV2401" s="26"/>
      <c r="AW2401" s="26"/>
      <c r="AX2401" s="26"/>
      <c r="AY2401" s="26"/>
      <c r="AZ2401" s="26"/>
      <c r="BA2401" s="26"/>
      <c r="BB2401" s="26"/>
      <c r="BC2401" s="26"/>
      <c r="BD2401" s="26"/>
      <c r="BE2401" s="26"/>
      <c r="BF2401" s="26"/>
      <c r="BG2401" s="26"/>
      <c r="BH2401" s="26"/>
      <c r="BI2401" s="26"/>
      <c r="BJ2401" s="26"/>
      <c r="BK2401" s="26"/>
      <c r="BL2401" s="41"/>
      <c r="BM2401" t="s">
        <v>100</v>
      </c>
    </row>
    <row r="2402" spans="1:65" x14ac:dyDescent="0.2">
      <c r="A2402" s="6"/>
      <c r="B2402" s="40" t="s">
        <v>64</v>
      </c>
      <c r="C2402" s="24" t="s">
        <v>79</v>
      </c>
      <c r="D2402" s="25"/>
      <c r="E2402" s="26"/>
      <c r="F2402" s="26"/>
      <c r="G2402" s="26"/>
      <c r="H2402" s="26"/>
      <c r="I2402" s="26"/>
      <c r="J2402" s="26"/>
      <c r="K2402" s="26"/>
      <c r="L2402" s="26"/>
      <c r="M2402" s="26"/>
      <c r="N2402" s="26"/>
      <c r="O2402" s="26"/>
      <c r="P2402" s="26"/>
      <c r="Q2402" s="26"/>
      <c r="R2402" s="26"/>
      <c r="S2402" s="26"/>
      <c r="T2402" s="26"/>
      <c r="U2402" s="26"/>
      <c r="V2402" s="26"/>
      <c r="W2402" s="26"/>
      <c r="X2402" s="26"/>
      <c r="Y2402" s="26"/>
      <c r="Z2402" s="26"/>
      <c r="AA2402" s="26"/>
      <c r="AB2402" s="26"/>
      <c r="AC2402" s="26"/>
      <c r="AD2402" s="26"/>
      <c r="AE2402" s="26"/>
      <c r="AF2402" s="26"/>
      <c r="AG2402" s="26"/>
      <c r="AH2402" s="26"/>
      <c r="AI2402" s="26"/>
      <c r="AJ2402" s="26"/>
      <c r="AK2402" s="26"/>
      <c r="AL2402" s="26"/>
      <c r="AM2402" s="26"/>
      <c r="AN2402" s="26"/>
      <c r="AO2402" s="26"/>
      <c r="AP2402" s="26"/>
      <c r="AQ2402" s="26"/>
      <c r="AR2402" s="26"/>
      <c r="AS2402" s="26"/>
      <c r="AT2402" s="26"/>
      <c r="AU2402" s="26"/>
      <c r="AV2402" s="26"/>
      <c r="AW2402" s="26"/>
      <c r="AX2402" s="26"/>
      <c r="AY2402" s="26"/>
      <c r="AZ2402" s="26"/>
      <c r="BA2402" s="26"/>
      <c r="BB2402" s="26"/>
      <c r="BC2402" s="26"/>
      <c r="BD2402" s="26"/>
      <c r="BE2402" s="26"/>
      <c r="BF2402" s="26"/>
      <c r="BG2402" s="26"/>
      <c r="BH2402" s="26"/>
      <c r="BI2402" s="26"/>
      <c r="BJ2402" s="26"/>
      <c r="BK2402" s="26"/>
      <c r="BL2402" s="41"/>
      <c r="BM2402" t="s">
        <v>100</v>
      </c>
    </row>
    <row r="2403" spans="1:65" x14ac:dyDescent="0.2">
      <c r="A2403" s="6"/>
      <c r="B2403" s="40" t="s">
        <v>64</v>
      </c>
      <c r="C2403" s="24" t="s">
        <v>240</v>
      </c>
      <c r="D2403" s="25"/>
      <c r="E2403" s="26"/>
      <c r="F2403" s="26"/>
      <c r="G2403" s="26"/>
      <c r="H2403" s="26"/>
      <c r="I2403" s="26"/>
      <c r="J2403" s="26"/>
      <c r="K2403" s="26"/>
      <c r="L2403" s="26"/>
      <c r="M2403" s="26"/>
      <c r="N2403" s="26"/>
      <c r="O2403" s="26"/>
      <c r="P2403" s="26"/>
      <c r="Q2403" s="26"/>
      <c r="R2403" s="26"/>
      <c r="S2403" s="26"/>
      <c r="T2403" s="26"/>
      <c r="U2403" s="26"/>
      <c r="V2403" s="26"/>
      <c r="W2403" s="33">
        <v>0</v>
      </c>
      <c r="X2403" s="33">
        <v>0</v>
      </c>
      <c r="Y2403" s="33">
        <v>0</v>
      </c>
      <c r="Z2403" s="33">
        <v>0</v>
      </c>
      <c r="AA2403" s="33">
        <v>0</v>
      </c>
      <c r="AB2403" s="33">
        <v>0</v>
      </c>
      <c r="AC2403" s="33">
        <v>0</v>
      </c>
      <c r="AD2403" s="33">
        <v>0</v>
      </c>
      <c r="AE2403" s="33">
        <v>0</v>
      </c>
      <c r="AF2403" s="33">
        <v>0</v>
      </c>
      <c r="AG2403" s="33">
        <v>0</v>
      </c>
      <c r="AH2403" s="33">
        <v>0</v>
      </c>
      <c r="AI2403" s="26"/>
      <c r="AJ2403" s="26"/>
      <c r="AK2403" s="26"/>
      <c r="AL2403" s="26"/>
      <c r="AM2403" s="26"/>
      <c r="AN2403" s="26"/>
      <c r="AO2403" s="26"/>
      <c r="AP2403" s="26"/>
      <c r="AQ2403" s="26"/>
      <c r="AR2403" s="26"/>
      <c r="AS2403" s="26"/>
      <c r="AT2403" s="26"/>
      <c r="AU2403" s="26"/>
      <c r="AV2403" s="26"/>
      <c r="AW2403" s="26"/>
      <c r="AX2403" s="26"/>
      <c r="AY2403" s="26"/>
      <c r="AZ2403" s="26"/>
      <c r="BA2403" s="26"/>
      <c r="BB2403" s="26"/>
      <c r="BC2403" s="26"/>
      <c r="BD2403" s="26"/>
      <c r="BE2403" s="26"/>
      <c r="BF2403" s="26"/>
      <c r="BG2403" s="26"/>
      <c r="BH2403" s="26"/>
      <c r="BI2403" s="26"/>
      <c r="BJ2403" s="26"/>
      <c r="BK2403" s="26"/>
      <c r="BL2403" s="41"/>
      <c r="BM2403" t="s">
        <v>100</v>
      </c>
    </row>
    <row r="2404" spans="1:65" x14ac:dyDescent="0.2">
      <c r="A2404" s="6"/>
      <c r="B2404" s="40" t="s">
        <v>64</v>
      </c>
      <c r="C2404" s="24" t="s">
        <v>78</v>
      </c>
      <c r="D2404" s="25"/>
      <c r="E2404" s="26"/>
      <c r="F2404" s="26"/>
      <c r="G2404" s="26"/>
      <c r="H2404" s="26"/>
      <c r="I2404" s="26"/>
      <c r="J2404" s="26"/>
      <c r="K2404" s="26"/>
      <c r="L2404" s="26"/>
      <c r="M2404" s="26"/>
      <c r="N2404" s="26"/>
      <c r="O2404" s="26"/>
      <c r="P2404" s="26"/>
      <c r="Q2404" s="26"/>
      <c r="R2404" s="26"/>
      <c r="S2404" s="26"/>
      <c r="T2404" s="26"/>
      <c r="U2404" s="26"/>
      <c r="V2404" s="26"/>
      <c r="W2404" s="26"/>
      <c r="X2404" s="26"/>
      <c r="Y2404" s="26"/>
      <c r="Z2404" s="26"/>
      <c r="AA2404" s="26"/>
      <c r="AB2404" s="26"/>
      <c r="AC2404" s="26"/>
      <c r="AD2404" s="26"/>
      <c r="AE2404" s="26"/>
      <c r="AF2404" s="26"/>
      <c r="AG2404" s="26"/>
      <c r="AH2404" s="26"/>
      <c r="AI2404" s="26"/>
      <c r="AJ2404" s="26"/>
      <c r="AK2404" s="26"/>
      <c r="AL2404" s="26"/>
      <c r="AM2404" s="26"/>
      <c r="AN2404" s="26"/>
      <c r="AO2404" s="26"/>
      <c r="AP2404" s="26"/>
      <c r="AQ2404" s="26"/>
      <c r="AR2404" s="26"/>
      <c r="AS2404" s="26"/>
      <c r="AT2404" s="26"/>
      <c r="AU2404" s="26"/>
      <c r="AV2404" s="26"/>
      <c r="AW2404" s="26"/>
      <c r="AX2404" s="26"/>
      <c r="AY2404" s="26"/>
      <c r="AZ2404" s="26"/>
      <c r="BA2404" s="26"/>
      <c r="BB2404" s="26"/>
      <c r="BC2404" s="26"/>
      <c r="BD2404" s="26"/>
      <c r="BE2404" s="26"/>
      <c r="BF2404" s="26"/>
      <c r="BG2404" s="26"/>
      <c r="BH2404" s="26"/>
      <c r="BI2404" s="26"/>
      <c r="BJ2404" s="26"/>
      <c r="BK2404" s="26"/>
      <c r="BL2404" s="41"/>
      <c r="BM2404" t="s">
        <v>100</v>
      </c>
    </row>
    <row r="2405" spans="1:65" x14ac:dyDescent="0.2">
      <c r="A2405" s="6"/>
      <c r="B2405" s="40" t="s">
        <v>64</v>
      </c>
      <c r="C2405" s="31" t="s">
        <v>1</v>
      </c>
      <c r="D2405" s="27">
        <v>0</v>
      </c>
      <c r="E2405" s="28">
        <v>0</v>
      </c>
      <c r="F2405" s="28">
        <v>0</v>
      </c>
      <c r="G2405" s="28">
        <v>0</v>
      </c>
      <c r="H2405" s="28">
        <v>0</v>
      </c>
      <c r="I2405" s="28">
        <v>0</v>
      </c>
      <c r="J2405" s="28">
        <v>0</v>
      </c>
      <c r="K2405" s="28">
        <v>0</v>
      </c>
      <c r="L2405" s="28">
        <v>0</v>
      </c>
      <c r="M2405" s="28">
        <v>0</v>
      </c>
      <c r="N2405" s="28">
        <v>0</v>
      </c>
      <c r="O2405" s="28">
        <v>0</v>
      </c>
      <c r="P2405" s="28">
        <v>0</v>
      </c>
      <c r="Q2405" s="28">
        <v>0</v>
      </c>
      <c r="R2405" s="28">
        <v>0</v>
      </c>
      <c r="S2405" s="28">
        <v>0</v>
      </c>
      <c r="T2405" s="28">
        <v>0</v>
      </c>
      <c r="U2405" s="28">
        <v>0</v>
      </c>
      <c r="V2405" s="28">
        <v>0</v>
      </c>
      <c r="W2405" s="28">
        <v>0</v>
      </c>
      <c r="X2405" s="28">
        <v>0</v>
      </c>
      <c r="Y2405" s="28">
        <v>0</v>
      </c>
      <c r="Z2405" s="28">
        <v>0</v>
      </c>
      <c r="AA2405" s="28">
        <v>0</v>
      </c>
      <c r="AB2405" s="28">
        <v>0</v>
      </c>
      <c r="AC2405" s="28">
        <v>0</v>
      </c>
      <c r="AD2405" s="28">
        <v>0</v>
      </c>
      <c r="AE2405" s="28">
        <v>0</v>
      </c>
      <c r="AF2405" s="28">
        <v>0</v>
      </c>
      <c r="AG2405" s="28">
        <v>0</v>
      </c>
      <c r="AH2405" s="28">
        <v>0</v>
      </c>
      <c r="AI2405" s="28">
        <v>0</v>
      </c>
      <c r="AJ2405" s="28">
        <v>0</v>
      </c>
      <c r="AK2405" s="28">
        <v>0</v>
      </c>
      <c r="AL2405" s="28">
        <v>0</v>
      </c>
      <c r="AM2405" s="28">
        <v>0</v>
      </c>
      <c r="AN2405" s="28">
        <v>0</v>
      </c>
      <c r="AO2405" s="28">
        <v>0</v>
      </c>
      <c r="AP2405" s="28">
        <v>0</v>
      </c>
      <c r="AQ2405" s="28">
        <v>0</v>
      </c>
      <c r="AR2405" s="28">
        <v>0</v>
      </c>
      <c r="AS2405" s="28">
        <v>0</v>
      </c>
      <c r="AT2405" s="28">
        <v>0</v>
      </c>
      <c r="AU2405" s="28">
        <v>0</v>
      </c>
      <c r="AV2405" s="28">
        <v>0</v>
      </c>
      <c r="AW2405" s="28">
        <v>0</v>
      </c>
      <c r="AX2405" s="28">
        <v>0</v>
      </c>
      <c r="AY2405" s="28">
        <v>0</v>
      </c>
      <c r="AZ2405" s="28">
        <v>0</v>
      </c>
      <c r="BA2405" s="28">
        <v>0</v>
      </c>
      <c r="BB2405" s="28">
        <v>0</v>
      </c>
      <c r="BC2405" s="28">
        <v>0</v>
      </c>
      <c r="BD2405" s="28">
        <v>0</v>
      </c>
      <c r="BE2405" s="28">
        <v>0</v>
      </c>
      <c r="BF2405" s="28">
        <v>0</v>
      </c>
      <c r="BG2405" s="28">
        <v>0</v>
      </c>
      <c r="BH2405" s="28">
        <v>0</v>
      </c>
      <c r="BI2405" s="28">
        <v>0</v>
      </c>
      <c r="BJ2405" s="28">
        <v>0</v>
      </c>
      <c r="BK2405" s="28">
        <v>0</v>
      </c>
      <c r="BL2405" s="42">
        <v>0</v>
      </c>
      <c r="BM2405" t="s">
        <v>100</v>
      </c>
    </row>
    <row r="2406" spans="1:65" x14ac:dyDescent="0.2">
      <c r="A2406" s="6"/>
      <c r="B2406" s="40" t="s">
        <v>64</v>
      </c>
      <c r="C2406" s="24" t="s">
        <v>74</v>
      </c>
      <c r="D2406" s="35">
        <v>0</v>
      </c>
      <c r="E2406" s="29">
        <v>0</v>
      </c>
      <c r="F2406" s="29">
        <v>0</v>
      </c>
      <c r="G2406" s="29">
        <v>0</v>
      </c>
      <c r="H2406" s="29">
        <v>0</v>
      </c>
      <c r="I2406" s="29">
        <v>0</v>
      </c>
      <c r="J2406" s="29">
        <v>0</v>
      </c>
      <c r="K2406" s="29">
        <v>0</v>
      </c>
      <c r="L2406" s="29">
        <v>0</v>
      </c>
      <c r="M2406" s="29">
        <v>0</v>
      </c>
      <c r="N2406" s="29">
        <v>0</v>
      </c>
      <c r="O2406" s="29">
        <v>0</v>
      </c>
      <c r="P2406" s="29">
        <v>0</v>
      </c>
      <c r="Q2406" s="29">
        <v>0</v>
      </c>
      <c r="R2406" s="29">
        <v>0</v>
      </c>
      <c r="S2406" s="29">
        <v>0</v>
      </c>
      <c r="T2406" s="29">
        <v>0</v>
      </c>
      <c r="U2406" s="29">
        <v>0</v>
      </c>
      <c r="V2406" s="29">
        <v>0</v>
      </c>
      <c r="W2406" s="29">
        <v>0</v>
      </c>
      <c r="X2406" s="26">
        <v>0</v>
      </c>
      <c r="Y2406" s="26">
        <v>0</v>
      </c>
      <c r="Z2406" s="26">
        <v>0</v>
      </c>
      <c r="AA2406" s="26">
        <v>0</v>
      </c>
      <c r="AB2406" s="26">
        <v>0</v>
      </c>
      <c r="AC2406" s="26">
        <v>0</v>
      </c>
      <c r="AD2406" s="26">
        <v>0</v>
      </c>
      <c r="AE2406" s="26">
        <v>0</v>
      </c>
      <c r="AF2406" s="26">
        <v>0</v>
      </c>
      <c r="AG2406" s="26">
        <v>0</v>
      </c>
      <c r="AH2406" s="26">
        <v>0</v>
      </c>
      <c r="AI2406" s="26"/>
      <c r="AJ2406" s="26"/>
      <c r="AK2406" s="26"/>
      <c r="AL2406" s="26"/>
      <c r="AM2406" s="26"/>
      <c r="AN2406" s="26"/>
      <c r="AO2406" s="26"/>
      <c r="AP2406" s="26"/>
      <c r="AQ2406" s="26"/>
      <c r="AR2406" s="26"/>
      <c r="AS2406" s="26"/>
      <c r="AT2406" s="26"/>
      <c r="AU2406" s="26"/>
      <c r="AV2406" s="26"/>
      <c r="AW2406" s="26"/>
      <c r="AX2406" s="26"/>
      <c r="AY2406" s="26"/>
      <c r="AZ2406" s="26"/>
      <c r="BA2406" s="26"/>
      <c r="BB2406" s="26"/>
      <c r="BC2406" s="26"/>
      <c r="BD2406" s="26"/>
      <c r="BE2406" s="26"/>
      <c r="BF2406" s="26"/>
      <c r="BG2406" s="26"/>
      <c r="BH2406" s="26"/>
      <c r="BI2406" s="26"/>
      <c r="BJ2406" s="26"/>
      <c r="BK2406" s="26"/>
      <c r="BL2406" s="41"/>
      <c r="BM2406" t="s">
        <v>100</v>
      </c>
    </row>
    <row r="2407" spans="1:65" x14ac:dyDescent="0.2">
      <c r="A2407" s="6"/>
      <c r="B2407" s="40" t="s">
        <v>64</v>
      </c>
      <c r="C2407" s="24" t="s">
        <v>83</v>
      </c>
      <c r="D2407" s="25"/>
      <c r="E2407" s="26"/>
      <c r="F2407" s="26"/>
      <c r="G2407" s="26"/>
      <c r="H2407" s="26"/>
      <c r="I2407" s="26"/>
      <c r="J2407" s="26"/>
      <c r="K2407" s="26"/>
      <c r="L2407" s="26"/>
      <c r="M2407" s="26"/>
      <c r="N2407" s="26"/>
      <c r="O2407" s="26"/>
      <c r="P2407" s="26"/>
      <c r="Q2407" s="26"/>
      <c r="R2407" s="26"/>
      <c r="S2407" s="26"/>
      <c r="T2407" s="26"/>
      <c r="U2407" s="26"/>
      <c r="V2407" s="26"/>
      <c r="W2407" s="30"/>
      <c r="X2407" s="30"/>
      <c r="Y2407" s="30"/>
      <c r="Z2407" s="30"/>
      <c r="AA2407" s="30"/>
      <c r="AB2407" s="30"/>
      <c r="AC2407" s="30"/>
      <c r="AD2407" s="30"/>
      <c r="AE2407" s="30"/>
      <c r="AF2407" s="30"/>
      <c r="AG2407" s="30"/>
      <c r="AH2407" s="30"/>
      <c r="AI2407" s="30"/>
      <c r="AJ2407" s="30"/>
      <c r="AK2407" s="30"/>
      <c r="AL2407" s="30"/>
      <c r="AM2407" s="30"/>
      <c r="AN2407" s="30"/>
      <c r="AO2407" s="30"/>
      <c r="AP2407" s="30"/>
      <c r="AQ2407" s="30"/>
      <c r="AR2407" s="30"/>
      <c r="AS2407" s="30"/>
      <c r="AT2407" s="30"/>
      <c r="AU2407" s="30"/>
      <c r="AV2407" s="30"/>
      <c r="AW2407" s="30"/>
      <c r="AX2407" s="30"/>
      <c r="AY2407" s="30"/>
      <c r="AZ2407" s="30"/>
      <c r="BA2407" s="30"/>
      <c r="BB2407" s="30"/>
      <c r="BC2407" s="30"/>
      <c r="BD2407" s="30"/>
      <c r="BE2407" s="30"/>
      <c r="BF2407" s="30"/>
      <c r="BG2407" s="30"/>
      <c r="BH2407" s="30"/>
      <c r="BI2407" s="30"/>
      <c r="BJ2407" s="30"/>
      <c r="BK2407" s="30"/>
      <c r="BL2407" s="43"/>
      <c r="BM2407" t="s">
        <v>100</v>
      </c>
    </row>
    <row r="2408" spans="1:65" x14ac:dyDescent="0.2">
      <c r="A2408" s="6"/>
      <c r="B2408" s="40" t="s">
        <v>64</v>
      </c>
      <c r="C2408" s="24" t="s">
        <v>75</v>
      </c>
      <c r="D2408" s="25"/>
      <c r="E2408" s="26"/>
      <c r="F2408" s="26"/>
      <c r="G2408" s="26"/>
      <c r="H2408" s="26"/>
      <c r="I2408" s="26"/>
      <c r="J2408" s="26"/>
      <c r="K2408" s="26"/>
      <c r="L2408" s="26"/>
      <c r="M2408" s="26"/>
      <c r="N2408" s="26"/>
      <c r="O2408" s="26"/>
      <c r="P2408" s="26"/>
      <c r="Q2408" s="26"/>
      <c r="R2408" s="26"/>
      <c r="S2408" s="26"/>
      <c r="T2408" s="26"/>
      <c r="U2408" s="26"/>
      <c r="V2408" s="26"/>
      <c r="W2408" s="26"/>
      <c r="X2408" s="26"/>
      <c r="Y2408" s="26"/>
      <c r="Z2408" s="26"/>
      <c r="AA2408" s="26"/>
      <c r="AB2408" s="26"/>
      <c r="AC2408" s="26"/>
      <c r="AD2408" s="26"/>
      <c r="AE2408" s="26"/>
      <c r="AF2408" s="26"/>
      <c r="AG2408" s="26"/>
      <c r="AH2408" s="26"/>
      <c r="AI2408" s="26"/>
      <c r="AJ2408" s="26"/>
      <c r="AK2408" s="26"/>
      <c r="AL2408" s="26"/>
      <c r="AM2408" s="26"/>
      <c r="AN2408" s="26"/>
      <c r="AO2408" s="26"/>
      <c r="AP2408" s="26"/>
      <c r="AQ2408" s="26"/>
      <c r="AR2408" s="26"/>
      <c r="AS2408" s="26"/>
      <c r="AT2408" s="26"/>
      <c r="AU2408" s="26"/>
      <c r="AV2408" s="26"/>
      <c r="AW2408" s="26"/>
      <c r="AX2408" s="26"/>
      <c r="AY2408" s="26"/>
      <c r="AZ2408" s="26"/>
      <c r="BA2408" s="26"/>
      <c r="BB2408" s="26"/>
      <c r="BC2408" s="26"/>
      <c r="BD2408" s="26"/>
      <c r="BE2408" s="26"/>
      <c r="BF2408" s="26"/>
      <c r="BG2408" s="26"/>
      <c r="BH2408" s="26"/>
      <c r="BI2408" s="26"/>
      <c r="BJ2408" s="26"/>
      <c r="BK2408" s="26"/>
      <c r="BL2408" s="41"/>
      <c r="BM2408" t="s">
        <v>100</v>
      </c>
    </row>
    <row r="2409" spans="1:65" x14ac:dyDescent="0.2">
      <c r="A2409" s="6"/>
      <c r="B2409" s="40" t="s">
        <v>64</v>
      </c>
      <c r="C2409" s="24" t="s">
        <v>79</v>
      </c>
      <c r="D2409" s="25"/>
      <c r="E2409" s="26"/>
      <c r="F2409" s="26"/>
      <c r="G2409" s="26"/>
      <c r="H2409" s="26"/>
      <c r="I2409" s="26"/>
      <c r="J2409" s="26"/>
      <c r="K2409" s="26"/>
      <c r="L2409" s="26"/>
      <c r="M2409" s="26"/>
      <c r="N2409" s="26"/>
      <c r="O2409" s="26"/>
      <c r="P2409" s="26"/>
      <c r="Q2409" s="26"/>
      <c r="R2409" s="26"/>
      <c r="S2409" s="26"/>
      <c r="T2409" s="26"/>
      <c r="U2409" s="26"/>
      <c r="V2409" s="26"/>
      <c r="W2409" s="26"/>
      <c r="X2409" s="26"/>
      <c r="Y2409" s="26"/>
      <c r="Z2409" s="26"/>
      <c r="AA2409" s="26"/>
      <c r="AB2409" s="26"/>
      <c r="AC2409" s="26"/>
      <c r="AD2409" s="26"/>
      <c r="AE2409" s="26"/>
      <c r="AF2409" s="26"/>
      <c r="AG2409" s="26"/>
      <c r="AH2409" s="26"/>
      <c r="AI2409" s="26"/>
      <c r="AJ2409" s="26"/>
      <c r="AK2409" s="26"/>
      <c r="AL2409" s="26"/>
      <c r="AM2409" s="26"/>
      <c r="AN2409" s="26"/>
      <c r="AO2409" s="26"/>
      <c r="AP2409" s="26"/>
      <c r="AQ2409" s="26"/>
      <c r="AR2409" s="26"/>
      <c r="AS2409" s="26"/>
      <c r="AT2409" s="26"/>
      <c r="AU2409" s="26"/>
      <c r="AV2409" s="26"/>
      <c r="AW2409" s="26"/>
      <c r="AX2409" s="26"/>
      <c r="AY2409" s="26"/>
      <c r="AZ2409" s="26"/>
      <c r="BA2409" s="26"/>
      <c r="BB2409" s="26"/>
      <c r="BC2409" s="26"/>
      <c r="BD2409" s="26"/>
      <c r="BE2409" s="26"/>
      <c r="BF2409" s="26"/>
      <c r="BG2409" s="26"/>
      <c r="BH2409" s="26"/>
      <c r="BI2409" s="26"/>
      <c r="BJ2409" s="26"/>
      <c r="BK2409" s="26"/>
      <c r="BL2409" s="41"/>
      <c r="BM2409" t="s">
        <v>100</v>
      </c>
    </row>
    <row r="2410" spans="1:65" x14ac:dyDescent="0.2">
      <c r="A2410" s="6"/>
      <c r="B2410" s="40" t="s">
        <v>64</v>
      </c>
      <c r="C2410" s="24" t="s">
        <v>240</v>
      </c>
      <c r="D2410" s="25"/>
      <c r="E2410" s="26"/>
      <c r="F2410" s="26"/>
      <c r="G2410" s="26"/>
      <c r="H2410" s="26"/>
      <c r="I2410" s="26"/>
      <c r="J2410" s="26"/>
      <c r="K2410" s="26"/>
      <c r="L2410" s="26"/>
      <c r="M2410" s="26"/>
      <c r="N2410" s="26"/>
      <c r="O2410" s="26"/>
      <c r="P2410" s="26"/>
      <c r="Q2410" s="26"/>
      <c r="R2410" s="26"/>
      <c r="S2410" s="26"/>
      <c r="T2410" s="26"/>
      <c r="U2410" s="26"/>
      <c r="V2410" s="26"/>
      <c r="W2410" s="33">
        <v>0</v>
      </c>
      <c r="X2410" s="33">
        <v>0</v>
      </c>
      <c r="Y2410" s="33">
        <v>0</v>
      </c>
      <c r="Z2410" s="33">
        <v>0</v>
      </c>
      <c r="AA2410" s="33">
        <v>0</v>
      </c>
      <c r="AB2410" s="33">
        <v>0</v>
      </c>
      <c r="AC2410" s="33">
        <v>0</v>
      </c>
      <c r="AD2410" s="33">
        <v>0</v>
      </c>
      <c r="AE2410" s="33">
        <v>0</v>
      </c>
      <c r="AF2410" s="33">
        <v>0</v>
      </c>
      <c r="AG2410" s="33">
        <v>0</v>
      </c>
      <c r="AH2410" s="215">
        <v>0</v>
      </c>
      <c r="AI2410" s="26"/>
      <c r="AJ2410" s="26"/>
      <c r="AK2410" s="26"/>
      <c r="AL2410" s="26"/>
      <c r="AM2410" s="26"/>
      <c r="AN2410" s="26"/>
      <c r="AO2410" s="26"/>
      <c r="AP2410" s="26"/>
      <c r="AQ2410" s="26"/>
      <c r="AR2410" s="26"/>
      <c r="AS2410" s="26"/>
      <c r="AT2410" s="26"/>
      <c r="AU2410" s="26"/>
      <c r="AV2410" s="26"/>
      <c r="AW2410" s="26"/>
      <c r="AX2410" s="26"/>
      <c r="AY2410" s="26"/>
      <c r="AZ2410" s="26"/>
      <c r="BA2410" s="26"/>
      <c r="BB2410" s="26"/>
      <c r="BC2410" s="26"/>
      <c r="BD2410" s="26"/>
      <c r="BE2410" s="26"/>
      <c r="BF2410" s="26"/>
      <c r="BG2410" s="26"/>
      <c r="BH2410" s="26"/>
      <c r="BI2410" s="26"/>
      <c r="BJ2410" s="26"/>
      <c r="BK2410" s="26"/>
      <c r="BL2410" s="41"/>
      <c r="BM2410" t="s">
        <v>100</v>
      </c>
    </row>
    <row r="2411" spans="1:65" x14ac:dyDescent="0.2">
      <c r="A2411" s="6"/>
      <c r="B2411" s="40" t="s">
        <v>64</v>
      </c>
      <c r="C2411" s="24" t="s">
        <v>78</v>
      </c>
      <c r="D2411" s="25"/>
      <c r="E2411" s="26"/>
      <c r="F2411" s="26"/>
      <c r="G2411" s="26"/>
      <c r="H2411" s="26"/>
      <c r="I2411" s="26"/>
      <c r="J2411" s="26"/>
      <c r="K2411" s="26"/>
      <c r="L2411" s="26"/>
      <c r="M2411" s="26"/>
      <c r="N2411" s="26"/>
      <c r="O2411" s="26"/>
      <c r="P2411" s="26"/>
      <c r="Q2411" s="26"/>
      <c r="R2411" s="26"/>
      <c r="S2411" s="26"/>
      <c r="T2411" s="26"/>
      <c r="U2411" s="26"/>
      <c r="V2411" s="26"/>
      <c r="W2411" s="26"/>
      <c r="X2411" s="26"/>
      <c r="Y2411" s="26"/>
      <c r="Z2411" s="26"/>
      <c r="AA2411" s="26"/>
      <c r="AB2411" s="26"/>
      <c r="AC2411" s="26"/>
      <c r="AD2411" s="26"/>
      <c r="AE2411" s="26"/>
      <c r="AF2411" s="26"/>
      <c r="AG2411" s="26"/>
      <c r="AH2411" s="26"/>
      <c r="AI2411" s="26"/>
      <c r="AJ2411" s="26"/>
      <c r="AK2411" s="26"/>
      <c r="AL2411" s="26"/>
      <c r="AM2411" s="26"/>
      <c r="AN2411" s="26"/>
      <c r="AO2411" s="26"/>
      <c r="AP2411" s="26"/>
      <c r="AQ2411" s="26"/>
      <c r="AR2411" s="26"/>
      <c r="AS2411" s="26"/>
      <c r="AT2411" s="26"/>
      <c r="AU2411" s="26"/>
      <c r="AV2411" s="26"/>
      <c r="AW2411" s="26"/>
      <c r="AX2411" s="26"/>
      <c r="AY2411" s="26"/>
      <c r="AZ2411" s="26"/>
      <c r="BA2411" s="26"/>
      <c r="BB2411" s="26"/>
      <c r="BC2411" s="26"/>
      <c r="BD2411" s="26"/>
      <c r="BE2411" s="26"/>
      <c r="BF2411" s="26"/>
      <c r="BG2411" s="26"/>
      <c r="BH2411" s="26"/>
      <c r="BI2411" s="26"/>
      <c r="BJ2411" s="26"/>
      <c r="BK2411" s="26"/>
      <c r="BL2411" s="41"/>
      <c r="BM2411" t="s">
        <v>100</v>
      </c>
    </row>
    <row r="2412" spans="1:65" x14ac:dyDescent="0.2">
      <c r="A2412" s="6"/>
      <c r="B2412" s="40" t="s">
        <v>64</v>
      </c>
      <c r="C2412" s="31" t="s">
        <v>36</v>
      </c>
      <c r="D2412" s="27">
        <v>16</v>
      </c>
      <c r="E2412" s="28">
        <v>18</v>
      </c>
      <c r="F2412" s="28">
        <v>20</v>
      </c>
      <c r="G2412" s="28">
        <v>22</v>
      </c>
      <c r="H2412" s="28">
        <v>24</v>
      </c>
      <c r="I2412" s="28">
        <v>28</v>
      </c>
      <c r="J2412" s="28">
        <v>30</v>
      </c>
      <c r="K2412" s="28">
        <v>37</v>
      </c>
      <c r="L2412" s="28">
        <v>49</v>
      </c>
      <c r="M2412" s="28">
        <v>79</v>
      </c>
      <c r="N2412" s="28">
        <v>125</v>
      </c>
      <c r="O2412" s="28">
        <v>223</v>
      </c>
      <c r="P2412" s="28">
        <v>437</v>
      </c>
      <c r="Q2412" s="28">
        <v>756</v>
      </c>
      <c r="R2412" s="28">
        <v>1061</v>
      </c>
      <c r="S2412" s="28">
        <v>1394</v>
      </c>
      <c r="T2412" s="28">
        <v>1664</v>
      </c>
      <c r="U2412" s="28">
        <v>1906</v>
      </c>
      <c r="V2412" s="28">
        <v>2171</v>
      </c>
      <c r="W2412" s="28">
        <v>2524</v>
      </c>
      <c r="X2412" s="28">
        <v>2924</v>
      </c>
      <c r="Y2412" s="28">
        <v>3394</v>
      </c>
      <c r="Z2412" s="28">
        <v>3994</v>
      </c>
      <c r="AA2412" s="28">
        <v>4659</v>
      </c>
      <c r="AB2412" s="28">
        <v>5324</v>
      </c>
      <c r="AC2412" s="28">
        <v>5989</v>
      </c>
      <c r="AD2412" s="28">
        <v>6654</v>
      </c>
      <c r="AE2412" s="28">
        <v>7319</v>
      </c>
      <c r="AF2412" s="28">
        <v>7984</v>
      </c>
      <c r="AG2412" s="28">
        <v>8649</v>
      </c>
      <c r="AH2412" s="28">
        <v>9314</v>
      </c>
      <c r="AI2412" s="28">
        <v>9979</v>
      </c>
      <c r="AJ2412" s="28">
        <v>10644</v>
      </c>
      <c r="AK2412" s="28">
        <v>11309</v>
      </c>
      <c r="AL2412" s="28">
        <v>11974</v>
      </c>
      <c r="AM2412" s="28">
        <v>12639</v>
      </c>
      <c r="AN2412" s="28">
        <v>12639</v>
      </c>
      <c r="AO2412" s="28">
        <v>12639</v>
      </c>
      <c r="AP2412" s="28">
        <v>12639</v>
      </c>
      <c r="AQ2412" s="28">
        <v>12639</v>
      </c>
      <c r="AR2412" s="28">
        <v>12639</v>
      </c>
      <c r="AS2412" s="28">
        <v>12639</v>
      </c>
      <c r="AT2412" s="28">
        <v>12639</v>
      </c>
      <c r="AU2412" s="28">
        <v>12639</v>
      </c>
      <c r="AV2412" s="28">
        <v>12639</v>
      </c>
      <c r="AW2412" s="28">
        <v>12639</v>
      </c>
      <c r="AX2412" s="28">
        <v>12639</v>
      </c>
      <c r="AY2412" s="28">
        <v>12639</v>
      </c>
      <c r="AZ2412" s="28">
        <v>12639</v>
      </c>
      <c r="BA2412" s="28">
        <v>12639</v>
      </c>
      <c r="BB2412" s="28">
        <v>12639</v>
      </c>
      <c r="BC2412" s="28">
        <v>12639</v>
      </c>
      <c r="BD2412" s="28">
        <v>12639</v>
      </c>
      <c r="BE2412" s="28">
        <v>12639</v>
      </c>
      <c r="BF2412" s="28">
        <v>12639</v>
      </c>
      <c r="BG2412" s="28">
        <v>12639</v>
      </c>
      <c r="BH2412" s="28">
        <v>12639</v>
      </c>
      <c r="BI2412" s="28">
        <v>12639</v>
      </c>
      <c r="BJ2412" s="28">
        <v>12639</v>
      </c>
      <c r="BK2412" s="28">
        <v>12639</v>
      </c>
      <c r="BL2412" s="42">
        <v>12639</v>
      </c>
      <c r="BM2412" t="s">
        <v>100</v>
      </c>
    </row>
    <row r="2413" spans="1:65" x14ac:dyDescent="0.2">
      <c r="A2413" s="6"/>
      <c r="B2413" s="40" t="s">
        <v>64</v>
      </c>
      <c r="C2413" s="24" t="s">
        <v>74</v>
      </c>
      <c r="D2413" s="35">
        <v>16</v>
      </c>
      <c r="E2413" s="29">
        <v>18</v>
      </c>
      <c r="F2413" s="29">
        <v>20</v>
      </c>
      <c r="G2413" s="29">
        <v>22</v>
      </c>
      <c r="H2413" s="29">
        <v>24</v>
      </c>
      <c r="I2413" s="29">
        <v>28</v>
      </c>
      <c r="J2413" s="29">
        <v>30</v>
      </c>
      <c r="K2413" s="29">
        <v>37</v>
      </c>
      <c r="L2413" s="29">
        <v>49</v>
      </c>
      <c r="M2413" s="29">
        <v>79</v>
      </c>
      <c r="N2413" s="29">
        <v>125</v>
      </c>
      <c r="O2413" s="29">
        <v>223</v>
      </c>
      <c r="P2413" s="29">
        <v>437</v>
      </c>
      <c r="Q2413" s="29">
        <v>756</v>
      </c>
      <c r="R2413" s="29">
        <v>1061</v>
      </c>
      <c r="S2413" s="29">
        <v>1394</v>
      </c>
      <c r="T2413" s="29">
        <v>1664</v>
      </c>
      <c r="U2413" s="29">
        <v>1906</v>
      </c>
      <c r="V2413" s="29">
        <v>2171</v>
      </c>
      <c r="W2413" s="29">
        <v>2524</v>
      </c>
      <c r="X2413" s="61">
        <v>0</v>
      </c>
      <c r="Y2413" s="61">
        <v>0</v>
      </c>
      <c r="Z2413" s="61">
        <v>0</v>
      </c>
      <c r="AA2413" s="61">
        <v>0</v>
      </c>
      <c r="AB2413" s="61">
        <v>0</v>
      </c>
      <c r="AC2413" s="61">
        <v>4100</v>
      </c>
      <c r="AD2413" s="61">
        <v>0</v>
      </c>
      <c r="AE2413" s="61">
        <v>0</v>
      </c>
      <c r="AF2413" s="61">
        <v>0</v>
      </c>
      <c r="AG2413" s="61">
        <v>0</v>
      </c>
      <c r="AH2413" s="61">
        <v>4100</v>
      </c>
      <c r="AI2413" s="26"/>
      <c r="AJ2413" s="26"/>
      <c r="AK2413" s="26"/>
      <c r="AL2413" s="26"/>
      <c r="AM2413" s="26"/>
      <c r="AN2413" s="26"/>
      <c r="AO2413" s="26"/>
      <c r="AP2413" s="26"/>
      <c r="AQ2413" s="26"/>
      <c r="AR2413" s="26"/>
      <c r="AS2413" s="26"/>
      <c r="AT2413" s="26"/>
      <c r="AU2413" s="26"/>
      <c r="AV2413" s="26"/>
      <c r="AW2413" s="26"/>
      <c r="AX2413" s="26"/>
      <c r="AY2413" s="26"/>
      <c r="AZ2413" s="26"/>
      <c r="BA2413" s="26"/>
      <c r="BB2413" s="26"/>
      <c r="BC2413" s="26"/>
      <c r="BD2413" s="26"/>
      <c r="BE2413" s="26"/>
      <c r="BF2413" s="26"/>
      <c r="BG2413" s="26"/>
      <c r="BH2413" s="26"/>
      <c r="BI2413" s="26"/>
      <c r="BJ2413" s="26"/>
      <c r="BK2413" s="26"/>
      <c r="BL2413" s="41"/>
      <c r="BM2413" t="s">
        <v>100</v>
      </c>
    </row>
    <row r="2414" spans="1:65" x14ac:dyDescent="0.2">
      <c r="A2414" s="6"/>
      <c r="B2414" s="40" t="s">
        <v>64</v>
      </c>
      <c r="C2414" s="24" t="s">
        <v>251</v>
      </c>
      <c r="D2414" s="25"/>
      <c r="E2414" s="26"/>
      <c r="F2414" s="26"/>
      <c r="G2414" s="26"/>
      <c r="H2414" s="26"/>
      <c r="I2414" s="26"/>
      <c r="J2414" s="26"/>
      <c r="K2414" s="26"/>
      <c r="L2414" s="26"/>
      <c r="M2414" s="26"/>
      <c r="N2414" s="26"/>
      <c r="O2414" s="26"/>
      <c r="P2414" s="26"/>
      <c r="Q2414" s="26"/>
      <c r="R2414" s="26"/>
      <c r="S2414" s="26"/>
      <c r="T2414" s="26"/>
      <c r="U2414" s="26"/>
      <c r="V2414" s="207" t="s">
        <v>250</v>
      </c>
      <c r="W2414" s="26"/>
      <c r="X2414" s="26">
        <v>400</v>
      </c>
      <c r="Y2414" s="26">
        <v>470</v>
      </c>
      <c r="Z2414" s="26">
        <v>600</v>
      </c>
      <c r="AA2414" s="26">
        <v>550</v>
      </c>
      <c r="AB2414" s="26">
        <v>550</v>
      </c>
      <c r="AC2414" s="26">
        <v>550</v>
      </c>
      <c r="AD2414" s="26">
        <v>550</v>
      </c>
      <c r="AE2414" s="26">
        <v>550</v>
      </c>
      <c r="AF2414" s="26">
        <v>550</v>
      </c>
      <c r="AG2414" s="26">
        <v>550</v>
      </c>
      <c r="AH2414" s="26">
        <v>550</v>
      </c>
      <c r="AI2414" s="26">
        <v>550</v>
      </c>
      <c r="AJ2414" s="26">
        <v>550</v>
      </c>
      <c r="AK2414" s="26">
        <v>550</v>
      </c>
      <c r="AL2414" s="26">
        <v>550</v>
      </c>
      <c r="AM2414" s="26">
        <v>550</v>
      </c>
      <c r="AN2414" s="30"/>
      <c r="AO2414" s="30"/>
      <c r="AP2414" s="30"/>
      <c r="AQ2414" s="30"/>
      <c r="AR2414" s="30"/>
      <c r="AS2414" s="30"/>
      <c r="AT2414" s="30"/>
      <c r="AU2414" s="30"/>
      <c r="AV2414" s="30"/>
      <c r="AW2414" s="30"/>
      <c r="AX2414" s="30"/>
      <c r="AY2414" s="30"/>
      <c r="AZ2414" s="30"/>
      <c r="BA2414" s="30"/>
      <c r="BB2414" s="30"/>
      <c r="BC2414" s="30"/>
      <c r="BD2414" s="30"/>
      <c r="BE2414" s="30"/>
      <c r="BF2414" s="30"/>
      <c r="BG2414" s="30"/>
      <c r="BH2414" s="30"/>
      <c r="BI2414" s="30"/>
      <c r="BJ2414" s="30"/>
      <c r="BK2414" s="30"/>
      <c r="BL2414" s="43"/>
      <c r="BM2414" t="s">
        <v>100</v>
      </c>
    </row>
    <row r="2415" spans="1:65" x14ac:dyDescent="0.2">
      <c r="A2415" s="6"/>
      <c r="B2415" s="40" t="s">
        <v>64</v>
      </c>
      <c r="C2415" s="24" t="s">
        <v>253</v>
      </c>
      <c r="D2415" s="25"/>
      <c r="E2415" s="26"/>
      <c r="F2415" s="26"/>
      <c r="G2415" s="26"/>
      <c r="H2415" s="26"/>
      <c r="I2415" s="26"/>
      <c r="J2415" s="26"/>
      <c r="K2415" s="26"/>
      <c r="L2415" s="26"/>
      <c r="M2415" s="26"/>
      <c r="N2415" s="26"/>
      <c r="O2415" s="26"/>
      <c r="P2415" s="26"/>
      <c r="Q2415" s="26"/>
      <c r="R2415" s="26"/>
      <c r="S2415" s="26"/>
      <c r="T2415" s="26"/>
      <c r="U2415" s="26"/>
      <c r="V2415" s="26"/>
      <c r="W2415" s="26"/>
      <c r="X2415" s="26"/>
      <c r="Y2415" s="26"/>
      <c r="Z2415" s="26"/>
      <c r="AA2415" s="26">
        <v>115</v>
      </c>
      <c r="AB2415" s="26">
        <v>115</v>
      </c>
      <c r="AC2415" s="26">
        <v>115</v>
      </c>
      <c r="AD2415" s="26">
        <v>115</v>
      </c>
      <c r="AE2415" s="26">
        <v>115</v>
      </c>
      <c r="AF2415" s="26">
        <v>115</v>
      </c>
      <c r="AG2415" s="26">
        <v>115</v>
      </c>
      <c r="AH2415" s="26">
        <v>115</v>
      </c>
      <c r="AI2415" s="26">
        <v>115</v>
      </c>
      <c r="AJ2415" s="26">
        <v>115</v>
      </c>
      <c r="AK2415" s="26">
        <v>115</v>
      </c>
      <c r="AL2415" s="26">
        <v>115</v>
      </c>
      <c r="AM2415" s="26">
        <v>115</v>
      </c>
      <c r="AN2415" s="26"/>
      <c r="AO2415" s="26"/>
      <c r="AP2415" s="26"/>
      <c r="AQ2415" s="26"/>
      <c r="AR2415" s="26"/>
      <c r="AS2415" s="26"/>
      <c r="AT2415" s="26"/>
      <c r="AU2415" s="26"/>
      <c r="AV2415" s="26"/>
      <c r="AW2415" s="26"/>
      <c r="AX2415" s="26"/>
      <c r="AY2415" s="26"/>
      <c r="AZ2415" s="26"/>
      <c r="BA2415" s="26"/>
      <c r="BB2415" s="26"/>
      <c r="BC2415" s="26"/>
      <c r="BD2415" s="26"/>
      <c r="BE2415" s="26"/>
      <c r="BF2415" s="26"/>
      <c r="BG2415" s="26"/>
      <c r="BH2415" s="26"/>
      <c r="BI2415" s="26"/>
      <c r="BJ2415" s="26"/>
      <c r="BK2415" s="26"/>
      <c r="BL2415" s="41"/>
      <c r="BM2415" t="s">
        <v>100</v>
      </c>
    </row>
    <row r="2416" spans="1:65" x14ac:dyDescent="0.2">
      <c r="A2416" s="6"/>
      <c r="B2416" s="40" t="s">
        <v>64</v>
      </c>
      <c r="C2416" s="24"/>
      <c r="D2416" s="25"/>
      <c r="E2416" s="26"/>
      <c r="F2416" s="26"/>
      <c r="G2416" s="26"/>
      <c r="H2416" s="26"/>
      <c r="I2416" s="26"/>
      <c r="J2416" s="26"/>
      <c r="K2416" s="26"/>
      <c r="L2416" s="26"/>
      <c r="M2416" s="26"/>
      <c r="N2416" s="26"/>
      <c r="O2416" s="26"/>
      <c r="P2416" s="26"/>
      <c r="Q2416" s="26"/>
      <c r="R2416" s="26"/>
      <c r="S2416" s="26"/>
      <c r="T2416" s="26"/>
      <c r="U2416" s="26"/>
      <c r="V2416" s="26"/>
      <c r="W2416" s="26"/>
      <c r="X2416" s="26"/>
      <c r="Y2416" s="26"/>
      <c r="Z2416" s="26"/>
      <c r="AA2416" s="26"/>
      <c r="AB2416" s="26"/>
      <c r="AC2416" s="26"/>
      <c r="AD2416" s="26"/>
      <c r="AE2416" s="26"/>
      <c r="AF2416" s="26"/>
      <c r="AG2416" s="26"/>
      <c r="AH2416" s="26"/>
      <c r="AI2416" s="26"/>
      <c r="AJ2416" s="26"/>
      <c r="AK2416" s="26"/>
      <c r="AL2416" s="26"/>
      <c r="AM2416" s="26"/>
      <c r="AN2416" s="26"/>
      <c r="AO2416" s="26"/>
      <c r="AP2416" s="26"/>
      <c r="AQ2416" s="26"/>
      <c r="AR2416" s="26"/>
      <c r="AS2416" s="26"/>
      <c r="AT2416" s="26"/>
      <c r="AU2416" s="26"/>
      <c r="AV2416" s="26"/>
      <c r="AW2416" s="26"/>
      <c r="AX2416" s="26"/>
      <c r="AY2416" s="26"/>
      <c r="AZ2416" s="26"/>
      <c r="BA2416" s="26"/>
      <c r="BB2416" s="26"/>
      <c r="BC2416" s="26"/>
      <c r="BD2416" s="26"/>
      <c r="BE2416" s="26"/>
      <c r="BF2416" s="26"/>
      <c r="BG2416" s="26"/>
      <c r="BH2416" s="26"/>
      <c r="BI2416" s="26"/>
      <c r="BJ2416" s="26"/>
      <c r="BK2416" s="26"/>
      <c r="BL2416" s="41"/>
      <c r="BM2416" t="s">
        <v>100</v>
      </c>
    </row>
    <row r="2417" spans="1:65" x14ac:dyDescent="0.2">
      <c r="A2417" s="6"/>
      <c r="B2417" s="40" t="s">
        <v>64</v>
      </c>
      <c r="C2417" s="24" t="s">
        <v>240</v>
      </c>
      <c r="D2417" s="25"/>
      <c r="E2417" s="26"/>
      <c r="F2417" s="26"/>
      <c r="G2417" s="26"/>
      <c r="H2417" s="26"/>
      <c r="I2417" s="26"/>
      <c r="J2417" s="26"/>
      <c r="K2417" s="26"/>
      <c r="L2417" s="26"/>
      <c r="M2417" s="26"/>
      <c r="N2417" s="26"/>
      <c r="O2417" s="26"/>
      <c r="P2417" s="26"/>
      <c r="Q2417" s="26"/>
      <c r="R2417" s="26"/>
      <c r="S2417" s="26"/>
      <c r="T2417" s="26"/>
      <c r="U2417" s="26"/>
      <c r="V2417" s="26"/>
      <c r="W2417" s="33">
        <v>0</v>
      </c>
      <c r="X2417" s="33">
        <v>0</v>
      </c>
      <c r="Y2417" s="33">
        <v>0</v>
      </c>
      <c r="Z2417" s="33">
        <v>0</v>
      </c>
      <c r="AA2417" s="33">
        <v>0</v>
      </c>
      <c r="AB2417" s="33">
        <v>0</v>
      </c>
      <c r="AC2417" s="33">
        <v>0</v>
      </c>
      <c r="AD2417" s="33">
        <v>0</v>
      </c>
      <c r="AE2417" s="33">
        <v>0</v>
      </c>
      <c r="AF2417" s="33">
        <v>0</v>
      </c>
      <c r="AG2417" s="33">
        <v>0</v>
      </c>
      <c r="AH2417" s="33">
        <v>0</v>
      </c>
      <c r="AI2417" s="26"/>
      <c r="AJ2417" s="26"/>
      <c r="AK2417" s="26"/>
      <c r="AL2417" s="26"/>
      <c r="AM2417" s="26"/>
      <c r="AN2417" s="26"/>
      <c r="AO2417" s="26"/>
      <c r="AP2417" s="26"/>
      <c r="AQ2417" s="26"/>
      <c r="AR2417" s="26"/>
      <c r="AS2417" s="26"/>
      <c r="AT2417" s="26"/>
      <c r="AU2417" s="26"/>
      <c r="AV2417" s="26"/>
      <c r="AW2417" s="26"/>
      <c r="AX2417" s="26"/>
      <c r="AY2417" s="26"/>
      <c r="AZ2417" s="26"/>
      <c r="BA2417" s="26"/>
      <c r="BB2417" s="26"/>
      <c r="BC2417" s="26"/>
      <c r="BD2417" s="26"/>
      <c r="BE2417" s="26"/>
      <c r="BF2417" s="26"/>
      <c r="BG2417" s="26"/>
      <c r="BH2417" s="26"/>
      <c r="BI2417" s="26"/>
      <c r="BJ2417" s="26"/>
      <c r="BK2417" s="26"/>
      <c r="BL2417" s="41"/>
      <c r="BM2417" t="s">
        <v>100</v>
      </c>
    </row>
    <row r="2418" spans="1:65" x14ac:dyDescent="0.2">
      <c r="A2418" s="6"/>
      <c r="B2418" s="40" t="s">
        <v>64</v>
      </c>
      <c r="C2418" s="24" t="s">
        <v>81</v>
      </c>
      <c r="D2418" s="25"/>
      <c r="E2418" s="26"/>
      <c r="F2418" s="26"/>
      <c r="G2418" s="26"/>
      <c r="H2418" s="26"/>
      <c r="I2418" s="26"/>
      <c r="J2418" s="26"/>
      <c r="K2418" s="26"/>
      <c r="L2418" s="26"/>
      <c r="M2418" s="26"/>
      <c r="N2418" s="26"/>
      <c r="O2418" s="26"/>
      <c r="P2418" s="26"/>
      <c r="Q2418" s="26"/>
      <c r="R2418" s="26"/>
      <c r="S2418" s="26"/>
      <c r="T2418" s="26"/>
      <c r="U2418" s="26"/>
      <c r="V2418" s="26"/>
      <c r="W2418" s="26"/>
      <c r="X2418" s="26"/>
      <c r="Y2418" s="26"/>
      <c r="Z2418" s="26"/>
      <c r="AA2418" s="26"/>
      <c r="AB2418" s="26"/>
      <c r="AC2418" s="26"/>
      <c r="AD2418" s="26"/>
      <c r="AE2418" s="26"/>
      <c r="AF2418" s="26"/>
      <c r="AG2418" s="26"/>
      <c r="AH2418" s="26"/>
      <c r="AI2418" s="26"/>
      <c r="AJ2418" s="26"/>
      <c r="AK2418" s="26"/>
      <c r="AL2418" s="26"/>
      <c r="AM2418" s="26"/>
      <c r="AN2418" s="26"/>
      <c r="AO2418" s="26"/>
      <c r="AP2418" s="26"/>
      <c r="AQ2418" s="26"/>
      <c r="AR2418" s="26"/>
      <c r="AS2418" s="26"/>
      <c r="AT2418" s="26"/>
      <c r="AU2418" s="26"/>
      <c r="AV2418" s="26"/>
      <c r="AW2418" s="26"/>
      <c r="AX2418" s="26"/>
      <c r="AY2418" s="26"/>
      <c r="AZ2418" s="26"/>
      <c r="BA2418" s="26"/>
      <c r="BB2418" s="26"/>
      <c r="BC2418" s="26"/>
      <c r="BD2418" s="26"/>
      <c r="BE2418" s="26"/>
      <c r="BF2418" s="26"/>
      <c r="BG2418" s="26"/>
      <c r="BH2418" s="26"/>
      <c r="BI2418" s="26"/>
      <c r="BJ2418" s="26"/>
      <c r="BK2418" s="26"/>
      <c r="BL2418" s="41"/>
      <c r="BM2418" t="s">
        <v>100</v>
      </c>
    </row>
    <row r="2419" spans="1:65" x14ac:dyDescent="0.2">
      <c r="A2419" s="6"/>
      <c r="B2419" s="40" t="s">
        <v>64</v>
      </c>
      <c r="C2419" s="24" t="s">
        <v>78</v>
      </c>
      <c r="D2419" s="25"/>
      <c r="E2419" s="26"/>
      <c r="F2419" s="26"/>
      <c r="G2419" s="26"/>
      <c r="H2419" s="26"/>
      <c r="I2419" s="26"/>
      <c r="J2419" s="26"/>
      <c r="K2419" s="26"/>
      <c r="L2419" s="26"/>
      <c r="M2419" s="26"/>
      <c r="N2419" s="26"/>
      <c r="O2419" s="26"/>
      <c r="P2419" s="26"/>
      <c r="Q2419" s="26"/>
      <c r="R2419" s="26"/>
      <c r="S2419" s="26"/>
      <c r="T2419" s="26"/>
      <c r="U2419" s="26"/>
      <c r="V2419" s="26"/>
      <c r="W2419" s="26"/>
      <c r="X2419" s="26"/>
      <c r="Y2419" s="26"/>
      <c r="Z2419" s="26"/>
      <c r="AA2419" s="26"/>
      <c r="AB2419" s="26"/>
      <c r="AC2419" s="26"/>
      <c r="AD2419" s="26"/>
      <c r="AE2419" s="26"/>
      <c r="AF2419" s="26"/>
      <c r="AG2419" s="26"/>
      <c r="AH2419" s="26"/>
      <c r="AI2419" s="26"/>
      <c r="AJ2419" s="26"/>
      <c r="AK2419" s="26"/>
      <c r="AL2419" s="26"/>
      <c r="AM2419" s="26"/>
      <c r="AN2419" s="26"/>
      <c r="AO2419" s="26"/>
      <c r="AP2419" s="26"/>
      <c r="AQ2419" s="26"/>
      <c r="AR2419" s="26"/>
      <c r="AS2419" s="26"/>
      <c r="AT2419" s="26"/>
      <c r="AU2419" s="26"/>
      <c r="AV2419" s="26"/>
      <c r="AW2419" s="26"/>
      <c r="AX2419" s="26"/>
      <c r="AY2419" s="26"/>
      <c r="AZ2419" s="26"/>
      <c r="BA2419" s="26"/>
      <c r="BB2419" s="26"/>
      <c r="BC2419" s="26"/>
      <c r="BD2419" s="26"/>
      <c r="BE2419" s="26"/>
      <c r="BF2419" s="26"/>
      <c r="BG2419" s="26"/>
      <c r="BH2419" s="26"/>
      <c r="BI2419" s="26"/>
      <c r="BJ2419" s="26"/>
      <c r="BK2419" s="26"/>
      <c r="BL2419" s="41"/>
      <c r="BM2419" t="s">
        <v>100</v>
      </c>
    </row>
    <row r="2420" spans="1:65" x14ac:dyDescent="0.2">
      <c r="A2420" s="6"/>
      <c r="B2420" s="40" t="s">
        <v>64</v>
      </c>
      <c r="C2420" s="31" t="s">
        <v>45</v>
      </c>
      <c r="D2420" s="27">
        <v>0</v>
      </c>
      <c r="E2420" s="28">
        <v>0</v>
      </c>
      <c r="F2420" s="28">
        <v>0</v>
      </c>
      <c r="G2420" s="28">
        <v>0</v>
      </c>
      <c r="H2420" s="28">
        <v>0</v>
      </c>
      <c r="I2420" s="28">
        <v>0</v>
      </c>
      <c r="J2420" s="28">
        <v>0</v>
      </c>
      <c r="K2420" s="28">
        <v>0</v>
      </c>
      <c r="L2420" s="28">
        <v>0</v>
      </c>
      <c r="M2420" s="28">
        <v>0</v>
      </c>
      <c r="N2420" s="28">
        <v>0</v>
      </c>
      <c r="O2420" s="28">
        <v>0</v>
      </c>
      <c r="P2420" s="28">
        <v>0</v>
      </c>
      <c r="Q2420" s="28">
        <v>0</v>
      </c>
      <c r="R2420" s="28">
        <v>0</v>
      </c>
      <c r="S2420" s="28">
        <v>0</v>
      </c>
      <c r="T2420" s="28">
        <v>0</v>
      </c>
      <c r="U2420" s="28">
        <v>0</v>
      </c>
      <c r="V2420" s="28">
        <v>0</v>
      </c>
      <c r="W2420" s="28">
        <v>0</v>
      </c>
      <c r="X2420" s="28">
        <v>0</v>
      </c>
      <c r="Y2420" s="28">
        <v>0</v>
      </c>
      <c r="Z2420" s="28">
        <v>0</v>
      </c>
      <c r="AA2420" s="28">
        <v>0</v>
      </c>
      <c r="AB2420" s="28">
        <v>0</v>
      </c>
      <c r="AC2420" s="28">
        <v>0</v>
      </c>
      <c r="AD2420" s="28">
        <v>0</v>
      </c>
      <c r="AE2420" s="28">
        <v>0</v>
      </c>
      <c r="AF2420" s="28">
        <v>0</v>
      </c>
      <c r="AG2420" s="28">
        <v>0</v>
      </c>
      <c r="AH2420" s="28">
        <v>0</v>
      </c>
      <c r="AI2420" s="28">
        <v>0</v>
      </c>
      <c r="AJ2420" s="28">
        <v>0</v>
      </c>
      <c r="AK2420" s="28">
        <v>0</v>
      </c>
      <c r="AL2420" s="28">
        <v>0</v>
      </c>
      <c r="AM2420" s="28">
        <v>0</v>
      </c>
      <c r="AN2420" s="28">
        <v>0</v>
      </c>
      <c r="AO2420" s="28">
        <v>0</v>
      </c>
      <c r="AP2420" s="28">
        <v>0</v>
      </c>
      <c r="AQ2420" s="28">
        <v>0</v>
      </c>
      <c r="AR2420" s="28">
        <v>0</v>
      </c>
      <c r="AS2420" s="28">
        <v>0</v>
      </c>
      <c r="AT2420" s="28">
        <v>0</v>
      </c>
      <c r="AU2420" s="28">
        <v>0</v>
      </c>
      <c r="AV2420" s="28">
        <v>0</v>
      </c>
      <c r="AW2420" s="28">
        <v>0</v>
      </c>
      <c r="AX2420" s="28">
        <v>0</v>
      </c>
      <c r="AY2420" s="28">
        <v>0</v>
      </c>
      <c r="AZ2420" s="28">
        <v>0</v>
      </c>
      <c r="BA2420" s="28">
        <v>0</v>
      </c>
      <c r="BB2420" s="28">
        <v>0</v>
      </c>
      <c r="BC2420" s="28">
        <v>0</v>
      </c>
      <c r="BD2420" s="28">
        <v>0</v>
      </c>
      <c r="BE2420" s="28">
        <v>0</v>
      </c>
      <c r="BF2420" s="28">
        <v>0</v>
      </c>
      <c r="BG2420" s="28">
        <v>0</v>
      </c>
      <c r="BH2420" s="28">
        <v>0</v>
      </c>
      <c r="BI2420" s="28">
        <v>0</v>
      </c>
      <c r="BJ2420" s="28">
        <v>0</v>
      </c>
      <c r="BK2420" s="28">
        <v>0</v>
      </c>
      <c r="BL2420" s="42">
        <v>0</v>
      </c>
      <c r="BM2420" t="s">
        <v>100</v>
      </c>
    </row>
    <row r="2421" spans="1:65" x14ac:dyDescent="0.2">
      <c r="A2421" s="6"/>
      <c r="B2421" s="40" t="s">
        <v>64</v>
      </c>
      <c r="C2421" s="24" t="s">
        <v>74</v>
      </c>
      <c r="D2421" s="35">
        <v>0</v>
      </c>
      <c r="E2421" s="29">
        <v>0</v>
      </c>
      <c r="F2421" s="29">
        <v>0</v>
      </c>
      <c r="G2421" s="29">
        <v>0</v>
      </c>
      <c r="H2421" s="29">
        <v>0</v>
      </c>
      <c r="I2421" s="29">
        <v>0</v>
      </c>
      <c r="J2421" s="29">
        <v>0</v>
      </c>
      <c r="K2421" s="29">
        <v>0</v>
      </c>
      <c r="L2421" s="29">
        <v>0</v>
      </c>
      <c r="M2421" s="29">
        <v>0</v>
      </c>
      <c r="N2421" s="29">
        <v>0</v>
      </c>
      <c r="O2421" s="29">
        <v>0</v>
      </c>
      <c r="P2421" s="29">
        <v>0</v>
      </c>
      <c r="Q2421" s="29">
        <v>0</v>
      </c>
      <c r="R2421" s="29">
        <v>0</v>
      </c>
      <c r="S2421" s="29">
        <v>0</v>
      </c>
      <c r="T2421" s="29">
        <v>0</v>
      </c>
      <c r="U2421" s="29">
        <v>0</v>
      </c>
      <c r="V2421" s="29">
        <v>0</v>
      </c>
      <c r="W2421" s="29">
        <v>0</v>
      </c>
      <c r="X2421" s="26">
        <v>0</v>
      </c>
      <c r="Y2421" s="26">
        <v>0</v>
      </c>
      <c r="Z2421" s="26">
        <v>0</v>
      </c>
      <c r="AA2421" s="26">
        <v>0</v>
      </c>
      <c r="AB2421" s="26">
        <v>0</v>
      </c>
      <c r="AC2421" s="26">
        <v>0</v>
      </c>
      <c r="AD2421" s="26">
        <v>0</v>
      </c>
      <c r="AE2421" s="26">
        <v>0</v>
      </c>
      <c r="AF2421" s="26">
        <v>0</v>
      </c>
      <c r="AG2421" s="26">
        <v>0</v>
      </c>
      <c r="AH2421" s="26">
        <v>0</v>
      </c>
      <c r="AI2421" s="26"/>
      <c r="AJ2421" s="26"/>
      <c r="AK2421" s="26"/>
      <c r="AL2421" s="26"/>
      <c r="AM2421" s="26"/>
      <c r="AN2421" s="26"/>
      <c r="AO2421" s="26"/>
      <c r="AP2421" s="26"/>
      <c r="AQ2421" s="26"/>
      <c r="AR2421" s="26"/>
      <c r="AS2421" s="26"/>
      <c r="AT2421" s="26"/>
      <c r="AU2421" s="26"/>
      <c r="AV2421" s="26"/>
      <c r="AW2421" s="26"/>
      <c r="AX2421" s="26"/>
      <c r="AY2421" s="26"/>
      <c r="AZ2421" s="26"/>
      <c r="BA2421" s="26"/>
      <c r="BB2421" s="26"/>
      <c r="BC2421" s="26"/>
      <c r="BD2421" s="26"/>
      <c r="BE2421" s="26"/>
      <c r="BF2421" s="26"/>
      <c r="BG2421" s="26"/>
      <c r="BH2421" s="26"/>
      <c r="BI2421" s="26"/>
      <c r="BJ2421" s="26"/>
      <c r="BK2421" s="26"/>
      <c r="BL2421" s="41"/>
      <c r="BM2421" t="s">
        <v>100</v>
      </c>
    </row>
    <row r="2422" spans="1:65" x14ac:dyDescent="0.2">
      <c r="A2422" s="6"/>
      <c r="B2422" s="40" t="s">
        <v>64</v>
      </c>
      <c r="C2422" s="24" t="s">
        <v>83</v>
      </c>
      <c r="D2422" s="25"/>
      <c r="E2422" s="26"/>
      <c r="F2422" s="26"/>
      <c r="G2422" s="26"/>
      <c r="H2422" s="26"/>
      <c r="I2422" s="26"/>
      <c r="J2422" s="26"/>
      <c r="K2422" s="26"/>
      <c r="L2422" s="26"/>
      <c r="M2422" s="26"/>
      <c r="N2422" s="26"/>
      <c r="O2422" s="26"/>
      <c r="P2422" s="26"/>
      <c r="Q2422" s="26"/>
      <c r="R2422" s="26"/>
      <c r="S2422" s="26"/>
      <c r="T2422" s="26"/>
      <c r="U2422" s="26"/>
      <c r="V2422" s="26"/>
      <c r="W2422" s="30"/>
      <c r="X2422" s="30"/>
      <c r="Y2422" s="30"/>
      <c r="Z2422" s="30"/>
      <c r="AA2422" s="30"/>
      <c r="AB2422" s="30"/>
      <c r="AC2422" s="30"/>
      <c r="AD2422" s="30"/>
      <c r="AE2422" s="30"/>
      <c r="AF2422" s="30"/>
      <c r="AG2422" s="30"/>
      <c r="AH2422" s="30"/>
      <c r="AI2422" s="30"/>
      <c r="AJ2422" s="30"/>
      <c r="AK2422" s="30"/>
      <c r="AL2422" s="30"/>
      <c r="AM2422" s="30"/>
      <c r="AN2422" s="30"/>
      <c r="AO2422" s="30"/>
      <c r="AP2422" s="30"/>
      <c r="AQ2422" s="30"/>
      <c r="AR2422" s="30"/>
      <c r="AS2422" s="30"/>
      <c r="AT2422" s="30"/>
      <c r="AU2422" s="30"/>
      <c r="AV2422" s="30"/>
      <c r="AW2422" s="30"/>
      <c r="AX2422" s="30"/>
      <c r="AY2422" s="30"/>
      <c r="AZ2422" s="30"/>
      <c r="BA2422" s="30"/>
      <c r="BB2422" s="30"/>
      <c r="BC2422" s="30"/>
      <c r="BD2422" s="30"/>
      <c r="BE2422" s="30"/>
      <c r="BF2422" s="30"/>
      <c r="BG2422" s="30"/>
      <c r="BH2422" s="30"/>
      <c r="BI2422" s="30"/>
      <c r="BJ2422" s="30"/>
      <c r="BK2422" s="30"/>
      <c r="BL2422" s="43"/>
      <c r="BM2422" t="s">
        <v>100</v>
      </c>
    </row>
    <row r="2423" spans="1:65" x14ac:dyDescent="0.2">
      <c r="A2423" s="6"/>
      <c r="B2423" s="40" t="s">
        <v>64</v>
      </c>
      <c r="C2423" s="24" t="s">
        <v>75</v>
      </c>
      <c r="D2423" s="25"/>
      <c r="E2423" s="26"/>
      <c r="F2423" s="26"/>
      <c r="G2423" s="26"/>
      <c r="H2423" s="26"/>
      <c r="I2423" s="26"/>
      <c r="J2423" s="26"/>
      <c r="K2423" s="26"/>
      <c r="L2423" s="26"/>
      <c r="M2423" s="26"/>
      <c r="N2423" s="26"/>
      <c r="O2423" s="26"/>
      <c r="P2423" s="26"/>
      <c r="Q2423" s="26"/>
      <c r="R2423" s="26"/>
      <c r="S2423" s="26"/>
      <c r="T2423" s="26"/>
      <c r="U2423" s="26"/>
      <c r="V2423" s="26"/>
      <c r="W2423" s="26"/>
      <c r="X2423" s="26"/>
      <c r="Y2423" s="26"/>
      <c r="Z2423" s="26"/>
      <c r="AA2423" s="26"/>
      <c r="AB2423" s="26"/>
      <c r="AC2423" s="26"/>
      <c r="AD2423" s="26"/>
      <c r="AE2423" s="26"/>
      <c r="AF2423" s="26"/>
      <c r="AG2423" s="26"/>
      <c r="AH2423" s="26"/>
      <c r="AI2423" s="26"/>
      <c r="AJ2423" s="26"/>
      <c r="AK2423" s="26"/>
      <c r="AL2423" s="26"/>
      <c r="AM2423" s="26"/>
      <c r="AN2423" s="26"/>
      <c r="AO2423" s="26"/>
      <c r="AP2423" s="26"/>
      <c r="AQ2423" s="26"/>
      <c r="AR2423" s="26"/>
      <c r="AS2423" s="26"/>
      <c r="AT2423" s="26"/>
      <c r="AU2423" s="26"/>
      <c r="AV2423" s="26"/>
      <c r="AW2423" s="26"/>
      <c r="AX2423" s="26"/>
      <c r="AY2423" s="26"/>
      <c r="AZ2423" s="26"/>
      <c r="BA2423" s="26"/>
      <c r="BB2423" s="26"/>
      <c r="BC2423" s="26"/>
      <c r="BD2423" s="26"/>
      <c r="BE2423" s="26"/>
      <c r="BF2423" s="26"/>
      <c r="BG2423" s="26"/>
      <c r="BH2423" s="26"/>
      <c r="BI2423" s="26"/>
      <c r="BJ2423" s="26"/>
      <c r="BK2423" s="26"/>
      <c r="BL2423" s="41"/>
      <c r="BM2423" t="s">
        <v>100</v>
      </c>
    </row>
    <row r="2424" spans="1:65" x14ac:dyDescent="0.2">
      <c r="A2424" s="6"/>
      <c r="B2424" s="40" t="s">
        <v>64</v>
      </c>
      <c r="C2424" s="24" t="s">
        <v>79</v>
      </c>
      <c r="D2424" s="25"/>
      <c r="E2424" s="26"/>
      <c r="F2424" s="26"/>
      <c r="G2424" s="26"/>
      <c r="H2424" s="26"/>
      <c r="I2424" s="26"/>
      <c r="J2424" s="26"/>
      <c r="K2424" s="26"/>
      <c r="L2424" s="26"/>
      <c r="M2424" s="26"/>
      <c r="N2424" s="26"/>
      <c r="O2424" s="26"/>
      <c r="P2424" s="26"/>
      <c r="Q2424" s="26"/>
      <c r="R2424" s="26"/>
      <c r="S2424" s="26"/>
      <c r="T2424" s="26"/>
      <c r="U2424" s="26"/>
      <c r="V2424" s="26"/>
      <c r="W2424" s="26"/>
      <c r="X2424" s="26"/>
      <c r="Y2424" s="26"/>
      <c r="Z2424" s="26"/>
      <c r="AA2424" s="26"/>
      <c r="AB2424" s="26"/>
      <c r="AC2424" s="26"/>
      <c r="AD2424" s="26"/>
      <c r="AE2424" s="26"/>
      <c r="AF2424" s="26"/>
      <c r="AG2424" s="26"/>
      <c r="AH2424" s="26"/>
      <c r="AI2424" s="26"/>
      <c r="AJ2424" s="26"/>
      <c r="AK2424" s="26"/>
      <c r="AL2424" s="26"/>
      <c r="AM2424" s="26"/>
      <c r="AN2424" s="26"/>
      <c r="AO2424" s="26"/>
      <c r="AP2424" s="26"/>
      <c r="AQ2424" s="26"/>
      <c r="AR2424" s="26"/>
      <c r="AS2424" s="26"/>
      <c r="AT2424" s="26"/>
      <c r="AU2424" s="26"/>
      <c r="AV2424" s="26"/>
      <c r="AW2424" s="26"/>
      <c r="AX2424" s="26"/>
      <c r="AY2424" s="26"/>
      <c r="AZ2424" s="26"/>
      <c r="BA2424" s="26"/>
      <c r="BB2424" s="26"/>
      <c r="BC2424" s="26"/>
      <c r="BD2424" s="26"/>
      <c r="BE2424" s="26"/>
      <c r="BF2424" s="26"/>
      <c r="BG2424" s="26"/>
      <c r="BH2424" s="26"/>
      <c r="BI2424" s="26"/>
      <c r="BJ2424" s="26"/>
      <c r="BK2424" s="26"/>
      <c r="BL2424" s="41"/>
      <c r="BM2424" t="s">
        <v>100</v>
      </c>
    </row>
    <row r="2425" spans="1:65" x14ac:dyDescent="0.2">
      <c r="A2425" s="6"/>
      <c r="B2425" s="40" t="s">
        <v>64</v>
      </c>
      <c r="C2425" s="24" t="s">
        <v>80</v>
      </c>
      <c r="D2425" s="25"/>
      <c r="E2425" s="26"/>
      <c r="F2425" s="26"/>
      <c r="G2425" s="26"/>
      <c r="H2425" s="26"/>
      <c r="I2425" s="26"/>
      <c r="J2425" s="26"/>
      <c r="K2425" s="26"/>
      <c r="L2425" s="26"/>
      <c r="M2425" s="26"/>
      <c r="N2425" s="26"/>
      <c r="O2425" s="26"/>
      <c r="P2425" s="26"/>
      <c r="Q2425" s="26"/>
      <c r="R2425" s="26"/>
      <c r="S2425" s="26"/>
      <c r="T2425" s="26"/>
      <c r="U2425" s="26"/>
      <c r="V2425" s="26"/>
      <c r="W2425" s="26"/>
      <c r="X2425" s="26"/>
      <c r="Y2425" s="26"/>
      <c r="Z2425" s="26"/>
      <c r="AA2425" s="26"/>
      <c r="AB2425" s="26"/>
      <c r="AC2425" s="26"/>
      <c r="AD2425" s="26"/>
      <c r="AE2425" s="26"/>
      <c r="AF2425" s="26"/>
      <c r="AG2425" s="26"/>
      <c r="AH2425" s="26"/>
      <c r="AI2425" s="26"/>
      <c r="AJ2425" s="26"/>
      <c r="AK2425" s="26"/>
      <c r="AL2425" s="26"/>
      <c r="AM2425" s="26"/>
      <c r="AN2425" s="26"/>
      <c r="AO2425" s="26"/>
      <c r="AP2425" s="26"/>
      <c r="AQ2425" s="26"/>
      <c r="AR2425" s="26"/>
      <c r="AS2425" s="26"/>
      <c r="AT2425" s="26"/>
      <c r="AU2425" s="26"/>
      <c r="AV2425" s="26"/>
      <c r="AW2425" s="26"/>
      <c r="AX2425" s="26"/>
      <c r="AY2425" s="26"/>
      <c r="AZ2425" s="26"/>
      <c r="BA2425" s="26"/>
      <c r="BB2425" s="26"/>
      <c r="BC2425" s="26"/>
      <c r="BD2425" s="26"/>
      <c r="BE2425" s="26"/>
      <c r="BF2425" s="26"/>
      <c r="BG2425" s="26"/>
      <c r="BH2425" s="26"/>
      <c r="BI2425" s="26"/>
      <c r="BJ2425" s="26"/>
      <c r="BK2425" s="26"/>
      <c r="BL2425" s="41"/>
      <c r="BM2425" t="s">
        <v>100</v>
      </c>
    </row>
    <row r="2426" spans="1:65" x14ac:dyDescent="0.2">
      <c r="A2426" s="6"/>
      <c r="B2426" s="40" t="s">
        <v>64</v>
      </c>
      <c r="C2426" s="24" t="s">
        <v>78</v>
      </c>
      <c r="D2426" s="25"/>
      <c r="E2426" s="26"/>
      <c r="F2426" s="26"/>
      <c r="G2426" s="26"/>
      <c r="H2426" s="26"/>
      <c r="I2426" s="26"/>
      <c r="J2426" s="26"/>
      <c r="K2426" s="26"/>
      <c r="L2426" s="26"/>
      <c r="M2426" s="26"/>
      <c r="N2426" s="26"/>
      <c r="O2426" s="26"/>
      <c r="P2426" s="26"/>
      <c r="Q2426" s="26"/>
      <c r="R2426" s="26"/>
      <c r="S2426" s="26"/>
      <c r="T2426" s="26"/>
      <c r="U2426" s="26"/>
      <c r="V2426" s="26"/>
      <c r="W2426" s="26"/>
      <c r="X2426" s="26"/>
      <c r="Y2426" s="26"/>
      <c r="Z2426" s="26"/>
      <c r="AA2426" s="26"/>
      <c r="AB2426" s="26"/>
      <c r="AC2426" s="26"/>
      <c r="AD2426" s="26"/>
      <c r="AE2426" s="26"/>
      <c r="AF2426" s="26"/>
      <c r="AG2426" s="26"/>
      <c r="AH2426" s="26"/>
      <c r="AI2426" s="26"/>
      <c r="AJ2426" s="26"/>
      <c r="AK2426" s="26"/>
      <c r="AL2426" s="26"/>
      <c r="AM2426" s="26"/>
      <c r="AN2426" s="26"/>
      <c r="AO2426" s="26"/>
      <c r="AP2426" s="26"/>
      <c r="AQ2426" s="26"/>
      <c r="AR2426" s="26"/>
      <c r="AS2426" s="26"/>
      <c r="AT2426" s="26"/>
      <c r="AU2426" s="26"/>
      <c r="AV2426" s="26"/>
      <c r="AW2426" s="26"/>
      <c r="AX2426" s="26"/>
      <c r="AY2426" s="26"/>
      <c r="AZ2426" s="26"/>
      <c r="BA2426" s="26"/>
      <c r="BB2426" s="26"/>
      <c r="BC2426" s="26"/>
      <c r="BD2426" s="26"/>
      <c r="BE2426" s="26"/>
      <c r="BF2426" s="26"/>
      <c r="BG2426" s="26"/>
      <c r="BH2426" s="26"/>
      <c r="BI2426" s="26"/>
      <c r="BJ2426" s="26"/>
      <c r="BK2426" s="26"/>
      <c r="BL2426" s="41"/>
      <c r="BM2426" t="s">
        <v>100</v>
      </c>
    </row>
    <row r="2427" spans="1:65" x14ac:dyDescent="0.2">
      <c r="A2427" s="6"/>
      <c r="B2427" s="40" t="s">
        <v>64</v>
      </c>
      <c r="C2427" s="31" t="s">
        <v>42</v>
      </c>
      <c r="D2427" s="27">
        <v>12923</v>
      </c>
      <c r="E2427" s="28">
        <v>12966</v>
      </c>
      <c r="F2427" s="28">
        <v>12978</v>
      </c>
      <c r="G2427" s="28">
        <v>12993</v>
      </c>
      <c r="H2427" s="28">
        <v>13001</v>
      </c>
      <c r="I2427" s="28">
        <v>13039</v>
      </c>
      <c r="J2427" s="28">
        <v>13040</v>
      </c>
      <c r="K2427" s="28">
        <v>13147</v>
      </c>
      <c r="L2427" s="28">
        <v>13159</v>
      </c>
      <c r="M2427" s="28">
        <v>13205</v>
      </c>
      <c r="N2427" s="28">
        <v>13267</v>
      </c>
      <c r="O2427" s="28">
        <v>13313</v>
      </c>
      <c r="P2427" s="28">
        <v>13346</v>
      </c>
      <c r="Q2427" s="28">
        <v>13361</v>
      </c>
      <c r="R2427" s="28">
        <v>13287</v>
      </c>
      <c r="S2427" s="28">
        <v>13346</v>
      </c>
      <c r="T2427" s="28">
        <v>14279</v>
      </c>
      <c r="U2427" s="28">
        <v>14826</v>
      </c>
      <c r="V2427" s="28">
        <v>14979</v>
      </c>
      <c r="W2427" s="28">
        <v>14979</v>
      </c>
      <c r="X2427" s="28">
        <v>15435.666666666666</v>
      </c>
      <c r="Y2427" s="28">
        <v>15892.333333333332</v>
      </c>
      <c r="Z2427" s="28">
        <v>16348.999999999998</v>
      </c>
      <c r="AA2427" s="28">
        <v>16805.666666666664</v>
      </c>
      <c r="AB2427" s="28">
        <v>17262.333333333332</v>
      </c>
      <c r="AC2427" s="28">
        <v>17719</v>
      </c>
      <c r="AD2427" s="28">
        <v>17719</v>
      </c>
      <c r="AE2427" s="28">
        <v>17719</v>
      </c>
      <c r="AF2427" s="28">
        <v>17719</v>
      </c>
      <c r="AG2427" s="28">
        <v>17719</v>
      </c>
      <c r="AH2427" s="28">
        <v>17719</v>
      </c>
      <c r="AI2427" s="28">
        <v>17719</v>
      </c>
      <c r="AJ2427" s="28">
        <v>17719</v>
      </c>
      <c r="AK2427" s="28">
        <v>17719</v>
      </c>
      <c r="AL2427" s="28">
        <v>17719</v>
      </c>
      <c r="AM2427" s="28">
        <v>17719</v>
      </c>
      <c r="AN2427" s="28">
        <v>17719</v>
      </c>
      <c r="AO2427" s="28">
        <v>17719</v>
      </c>
      <c r="AP2427" s="28">
        <v>17719</v>
      </c>
      <c r="AQ2427" s="28">
        <v>17719</v>
      </c>
      <c r="AR2427" s="28">
        <v>17719</v>
      </c>
      <c r="AS2427" s="28">
        <v>17719</v>
      </c>
      <c r="AT2427" s="28">
        <v>17719</v>
      </c>
      <c r="AU2427" s="28">
        <v>17719</v>
      </c>
      <c r="AV2427" s="28">
        <v>17719</v>
      </c>
      <c r="AW2427" s="28">
        <v>17719</v>
      </c>
      <c r="AX2427" s="28">
        <v>17719</v>
      </c>
      <c r="AY2427" s="28">
        <v>17719</v>
      </c>
      <c r="AZ2427" s="28">
        <v>17719</v>
      </c>
      <c r="BA2427" s="28">
        <v>17719</v>
      </c>
      <c r="BB2427" s="28">
        <v>17719</v>
      </c>
      <c r="BC2427" s="28">
        <v>17719</v>
      </c>
      <c r="BD2427" s="28">
        <v>17719</v>
      </c>
      <c r="BE2427" s="28">
        <v>17719</v>
      </c>
      <c r="BF2427" s="28">
        <v>17719</v>
      </c>
      <c r="BG2427" s="28">
        <v>17719</v>
      </c>
      <c r="BH2427" s="28">
        <v>17719</v>
      </c>
      <c r="BI2427" s="28">
        <v>17719</v>
      </c>
      <c r="BJ2427" s="28">
        <v>17719</v>
      </c>
      <c r="BK2427" s="28">
        <v>17719</v>
      </c>
      <c r="BL2427" s="42">
        <v>17719</v>
      </c>
      <c r="BM2427" t="s">
        <v>100</v>
      </c>
    </row>
    <row r="2428" spans="1:65" x14ac:dyDescent="0.2">
      <c r="A2428" s="6"/>
      <c r="B2428" s="40" t="s">
        <v>64</v>
      </c>
      <c r="C2428" s="24" t="s">
        <v>74</v>
      </c>
      <c r="D2428" s="35">
        <v>12923</v>
      </c>
      <c r="E2428" s="29">
        <v>12966</v>
      </c>
      <c r="F2428" s="29">
        <v>12978</v>
      </c>
      <c r="G2428" s="29">
        <v>12993</v>
      </c>
      <c r="H2428" s="29">
        <v>13001</v>
      </c>
      <c r="I2428" s="29">
        <v>13039</v>
      </c>
      <c r="J2428" s="29">
        <v>13040</v>
      </c>
      <c r="K2428" s="29">
        <v>13147</v>
      </c>
      <c r="L2428" s="29">
        <v>13159</v>
      </c>
      <c r="M2428" s="29">
        <v>13205</v>
      </c>
      <c r="N2428" s="29">
        <v>13267</v>
      </c>
      <c r="O2428" s="29">
        <v>13313</v>
      </c>
      <c r="P2428" s="29">
        <v>13346</v>
      </c>
      <c r="Q2428" s="29">
        <v>13361</v>
      </c>
      <c r="R2428" s="29">
        <v>13287</v>
      </c>
      <c r="S2428" s="29">
        <v>13346</v>
      </c>
      <c r="T2428" s="29">
        <v>14279</v>
      </c>
      <c r="U2428" s="29">
        <v>14826</v>
      </c>
      <c r="V2428" s="29">
        <v>14979</v>
      </c>
      <c r="W2428" s="29">
        <v>14979</v>
      </c>
      <c r="X2428" s="26">
        <v>0</v>
      </c>
      <c r="Y2428" s="26">
        <v>0</v>
      </c>
      <c r="Z2428" s="26">
        <v>0</v>
      </c>
      <c r="AA2428" s="26">
        <v>0</v>
      </c>
      <c r="AB2428" s="26">
        <v>0</v>
      </c>
      <c r="AC2428" s="26">
        <v>17719</v>
      </c>
      <c r="AD2428" s="26">
        <v>0</v>
      </c>
      <c r="AE2428" s="26">
        <v>0</v>
      </c>
      <c r="AF2428" s="26">
        <v>0</v>
      </c>
      <c r="AG2428" s="26">
        <v>0</v>
      </c>
      <c r="AH2428" s="26">
        <v>17719</v>
      </c>
      <c r="AI2428" s="26"/>
      <c r="AJ2428" s="26"/>
      <c r="AK2428" s="26"/>
      <c r="AL2428" s="26"/>
      <c r="AM2428" s="26"/>
      <c r="AN2428" s="26"/>
      <c r="AO2428" s="26"/>
      <c r="AP2428" s="26"/>
      <c r="AQ2428" s="26"/>
      <c r="AR2428" s="26"/>
      <c r="AS2428" s="26"/>
      <c r="AT2428" s="26"/>
      <c r="AU2428" s="26"/>
      <c r="AV2428" s="26"/>
      <c r="AW2428" s="26"/>
      <c r="AX2428" s="26"/>
      <c r="AY2428" s="26"/>
      <c r="AZ2428" s="26"/>
      <c r="BA2428" s="26"/>
      <c r="BB2428" s="26"/>
      <c r="BC2428" s="26"/>
      <c r="BD2428" s="26"/>
      <c r="BE2428" s="26"/>
      <c r="BF2428" s="26"/>
      <c r="BG2428" s="26"/>
      <c r="BH2428" s="26"/>
      <c r="BI2428" s="26"/>
      <c r="BJ2428" s="26"/>
      <c r="BK2428" s="26"/>
      <c r="BL2428" s="41"/>
      <c r="BM2428" t="s">
        <v>100</v>
      </c>
    </row>
    <row r="2429" spans="1:65" x14ac:dyDescent="0.2">
      <c r="A2429" s="6"/>
      <c r="B2429" s="40" t="s">
        <v>64</v>
      </c>
      <c r="C2429" s="24" t="s">
        <v>83</v>
      </c>
      <c r="D2429" s="25"/>
      <c r="E2429" s="26"/>
      <c r="F2429" s="26"/>
      <c r="G2429" s="26"/>
      <c r="H2429" s="26"/>
      <c r="I2429" s="26"/>
      <c r="J2429" s="26"/>
      <c r="K2429" s="26"/>
      <c r="L2429" s="26"/>
      <c r="M2429" s="26"/>
      <c r="N2429" s="26"/>
      <c r="O2429" s="26"/>
      <c r="P2429" s="26"/>
      <c r="Q2429" s="26"/>
      <c r="R2429" s="26"/>
      <c r="S2429" s="26"/>
      <c r="T2429" s="26"/>
      <c r="U2429" s="26"/>
      <c r="V2429" s="26"/>
      <c r="W2429" s="61"/>
      <c r="X2429" s="61">
        <v>456.66666666666669</v>
      </c>
      <c r="Y2429" s="61">
        <v>456.66666666666669</v>
      </c>
      <c r="Z2429" s="61">
        <v>456.66666666666669</v>
      </c>
      <c r="AA2429" s="61">
        <v>456.66666666666669</v>
      </c>
      <c r="AB2429" s="61">
        <v>456.66666666666669</v>
      </c>
      <c r="AC2429" s="61">
        <v>456.66666666666669</v>
      </c>
      <c r="AD2429" s="61">
        <v>0</v>
      </c>
      <c r="AE2429" s="61">
        <v>0</v>
      </c>
      <c r="AF2429" s="61">
        <v>0</v>
      </c>
      <c r="AG2429" s="61">
        <v>0</v>
      </c>
      <c r="AH2429" s="61">
        <v>0</v>
      </c>
      <c r="AI2429" s="30"/>
      <c r="AJ2429" s="30"/>
      <c r="AK2429" s="30"/>
      <c r="AL2429" s="30"/>
      <c r="AM2429" s="30"/>
      <c r="AN2429" s="30"/>
      <c r="AO2429" s="30"/>
      <c r="AP2429" s="30"/>
      <c r="AQ2429" s="30"/>
      <c r="AR2429" s="30"/>
      <c r="AS2429" s="30"/>
      <c r="AT2429" s="30"/>
      <c r="AU2429" s="30"/>
      <c r="AV2429" s="30"/>
      <c r="AW2429" s="30"/>
      <c r="AX2429" s="30"/>
      <c r="AY2429" s="30"/>
      <c r="AZ2429" s="30"/>
      <c r="BA2429" s="30"/>
      <c r="BB2429" s="30"/>
      <c r="BC2429" s="30"/>
      <c r="BD2429" s="30"/>
      <c r="BE2429" s="30"/>
      <c r="BF2429" s="30"/>
      <c r="BG2429" s="30"/>
      <c r="BH2429" s="30"/>
      <c r="BI2429" s="30"/>
      <c r="BJ2429" s="30"/>
      <c r="BK2429" s="30"/>
      <c r="BL2429" s="43"/>
      <c r="BM2429" t="s">
        <v>100</v>
      </c>
    </row>
    <row r="2430" spans="1:65" x14ac:dyDescent="0.2">
      <c r="A2430" s="6"/>
      <c r="B2430" s="40" t="s">
        <v>64</v>
      </c>
      <c r="C2430" s="24" t="s">
        <v>75</v>
      </c>
      <c r="D2430" s="25"/>
      <c r="E2430" s="26"/>
      <c r="F2430" s="26"/>
      <c r="G2430" s="26"/>
      <c r="H2430" s="26"/>
      <c r="I2430" s="26"/>
      <c r="J2430" s="26"/>
      <c r="K2430" s="26"/>
      <c r="L2430" s="26"/>
      <c r="M2430" s="26"/>
      <c r="N2430" s="26"/>
      <c r="O2430" s="26"/>
      <c r="P2430" s="26"/>
      <c r="Q2430" s="26"/>
      <c r="R2430" s="26"/>
      <c r="S2430" s="26"/>
      <c r="T2430" s="26"/>
      <c r="U2430" s="26"/>
      <c r="V2430" s="26"/>
      <c r="W2430" s="26"/>
      <c r="X2430" s="26"/>
      <c r="Y2430" s="26"/>
      <c r="Z2430" s="26"/>
      <c r="AA2430" s="26"/>
      <c r="AB2430" s="26"/>
      <c r="AC2430" s="26"/>
      <c r="AD2430" s="26"/>
      <c r="AE2430" s="26"/>
      <c r="AF2430" s="26"/>
      <c r="AG2430" s="26"/>
      <c r="AH2430" s="26"/>
      <c r="AI2430" s="26"/>
      <c r="AJ2430" s="26"/>
      <c r="AK2430" s="26"/>
      <c r="AL2430" s="26"/>
      <c r="AM2430" s="26"/>
      <c r="AN2430" s="26"/>
      <c r="AO2430" s="26"/>
      <c r="AP2430" s="26"/>
      <c r="AQ2430" s="26"/>
      <c r="AR2430" s="26"/>
      <c r="AS2430" s="26"/>
      <c r="AT2430" s="26"/>
      <c r="AU2430" s="26"/>
      <c r="AV2430" s="26"/>
      <c r="AW2430" s="26"/>
      <c r="AX2430" s="26"/>
      <c r="AY2430" s="26"/>
      <c r="AZ2430" s="26"/>
      <c r="BA2430" s="26"/>
      <c r="BB2430" s="26"/>
      <c r="BC2430" s="26"/>
      <c r="BD2430" s="26"/>
      <c r="BE2430" s="26"/>
      <c r="BF2430" s="26"/>
      <c r="BG2430" s="26"/>
      <c r="BH2430" s="26"/>
      <c r="BI2430" s="26"/>
      <c r="BJ2430" s="26"/>
      <c r="BK2430" s="26"/>
      <c r="BL2430" s="41"/>
      <c r="BM2430" t="s">
        <v>100</v>
      </c>
    </row>
    <row r="2431" spans="1:65" x14ac:dyDescent="0.2">
      <c r="A2431" s="6"/>
      <c r="B2431" s="40" t="s">
        <v>64</v>
      </c>
      <c r="C2431" s="24" t="s">
        <v>252</v>
      </c>
      <c r="D2431" s="25"/>
      <c r="E2431" s="26"/>
      <c r="F2431" s="26"/>
      <c r="G2431" s="26"/>
      <c r="H2431" s="26"/>
      <c r="I2431" s="26"/>
      <c r="J2431" s="26"/>
      <c r="K2431" s="26"/>
      <c r="L2431" s="26"/>
      <c r="M2431" s="26"/>
      <c r="N2431" s="26"/>
      <c r="O2431" s="26"/>
      <c r="P2431" s="26"/>
      <c r="Q2431" s="26"/>
      <c r="R2431" s="26"/>
      <c r="S2431" s="26"/>
      <c r="T2431" s="26"/>
      <c r="U2431" s="26"/>
      <c r="V2431" s="26"/>
      <c r="W2431" s="26"/>
      <c r="X2431" s="26"/>
      <c r="Y2431" s="26"/>
      <c r="Z2431" s="26"/>
      <c r="AA2431" s="26"/>
      <c r="AB2431" s="26"/>
      <c r="AC2431" s="26"/>
      <c r="AD2431" s="26"/>
      <c r="AE2431" s="26"/>
      <c r="AF2431" s="26"/>
      <c r="AG2431" s="26"/>
      <c r="AH2431" s="26"/>
      <c r="AI2431" s="26"/>
      <c r="AJ2431" s="26"/>
      <c r="AK2431" s="26"/>
      <c r="AL2431" s="26"/>
      <c r="AM2431" s="26"/>
      <c r="AN2431" s="26"/>
      <c r="AO2431" s="26"/>
      <c r="AP2431" s="26"/>
      <c r="AQ2431" s="26"/>
      <c r="AR2431" s="26"/>
      <c r="AS2431" s="26"/>
      <c r="AT2431" s="26"/>
      <c r="AU2431" s="26"/>
      <c r="AV2431" s="26"/>
      <c r="AW2431" s="26"/>
      <c r="AX2431" s="26"/>
      <c r="AY2431" s="26"/>
      <c r="AZ2431" s="26"/>
      <c r="BA2431" s="26"/>
      <c r="BB2431" s="26"/>
      <c r="BC2431" s="26"/>
      <c r="BD2431" s="26"/>
      <c r="BE2431" s="26"/>
      <c r="BF2431" s="26"/>
      <c r="BG2431" s="26"/>
      <c r="BH2431" s="26"/>
      <c r="BI2431" s="26"/>
      <c r="BJ2431" s="26"/>
      <c r="BK2431" s="26"/>
      <c r="BL2431" s="41"/>
      <c r="BM2431" t="s">
        <v>100</v>
      </c>
    </row>
    <row r="2432" spans="1:65" x14ac:dyDescent="0.2">
      <c r="A2432" s="6"/>
      <c r="B2432" s="40" t="s">
        <v>64</v>
      </c>
      <c r="C2432" s="24" t="s">
        <v>80</v>
      </c>
      <c r="D2432" s="25"/>
      <c r="E2432" s="26"/>
      <c r="F2432" s="26"/>
      <c r="G2432" s="26"/>
      <c r="H2432" s="26"/>
      <c r="I2432" s="26"/>
      <c r="J2432" s="26"/>
      <c r="K2432" s="26"/>
      <c r="L2432" s="26"/>
      <c r="M2432" s="26"/>
      <c r="N2432" s="26"/>
      <c r="O2432" s="26"/>
      <c r="P2432" s="26"/>
      <c r="Q2432" s="26"/>
      <c r="R2432" s="26"/>
      <c r="S2432" s="26"/>
      <c r="T2432" s="26"/>
      <c r="U2432" s="26"/>
      <c r="V2432" s="26"/>
      <c r="W2432" s="26"/>
      <c r="X2432" s="26"/>
      <c r="Y2432" s="26"/>
      <c r="Z2432" s="26"/>
      <c r="AA2432" s="26"/>
      <c r="AB2432" s="26"/>
      <c r="AC2432" s="26"/>
      <c r="AD2432" s="26"/>
      <c r="AE2432" s="26"/>
      <c r="AF2432" s="26"/>
      <c r="AG2432" s="26"/>
      <c r="AH2432" s="26"/>
      <c r="AI2432" s="26"/>
      <c r="AJ2432" s="26"/>
      <c r="AK2432" s="26"/>
      <c r="AL2432" s="26"/>
      <c r="AM2432" s="26"/>
      <c r="AN2432" s="26"/>
      <c r="AO2432" s="26"/>
      <c r="AP2432" s="26"/>
      <c r="AQ2432" s="26"/>
      <c r="AR2432" s="26"/>
      <c r="AS2432" s="26"/>
      <c r="AT2432" s="26"/>
      <c r="AU2432" s="26"/>
      <c r="AV2432" s="26"/>
      <c r="AW2432" s="26"/>
      <c r="AX2432" s="26"/>
      <c r="AY2432" s="26"/>
      <c r="AZ2432" s="26"/>
      <c r="BA2432" s="26"/>
      <c r="BB2432" s="26"/>
      <c r="BC2432" s="26"/>
      <c r="BD2432" s="26"/>
      <c r="BE2432" s="26"/>
      <c r="BF2432" s="26"/>
      <c r="BG2432" s="26"/>
      <c r="BH2432" s="26"/>
      <c r="BI2432" s="26"/>
      <c r="BJ2432" s="26"/>
      <c r="BK2432" s="26"/>
      <c r="BL2432" s="41"/>
      <c r="BM2432" t="s">
        <v>100</v>
      </c>
    </row>
    <row r="2433" spans="1:65" x14ac:dyDescent="0.2">
      <c r="A2433" s="6"/>
      <c r="B2433" s="40" t="s">
        <v>64</v>
      </c>
      <c r="C2433" s="24" t="s">
        <v>78</v>
      </c>
      <c r="D2433" s="25"/>
      <c r="E2433" s="26"/>
      <c r="F2433" s="26"/>
      <c r="G2433" s="26"/>
      <c r="H2433" s="26"/>
      <c r="I2433" s="26"/>
      <c r="J2433" s="26"/>
      <c r="K2433" s="26"/>
      <c r="L2433" s="26"/>
      <c r="M2433" s="26"/>
      <c r="N2433" s="26"/>
      <c r="O2433" s="26"/>
      <c r="P2433" s="26"/>
      <c r="Q2433" s="26"/>
      <c r="R2433" s="26"/>
      <c r="S2433" s="26"/>
      <c r="T2433" s="26"/>
      <c r="U2433" s="26"/>
      <c r="V2433" s="26"/>
      <c r="W2433" s="26"/>
      <c r="X2433" s="26"/>
      <c r="Y2433" s="26"/>
      <c r="Z2433" s="26"/>
      <c r="AA2433" s="26"/>
      <c r="AB2433" s="26"/>
      <c r="AC2433" s="26"/>
      <c r="AD2433" s="26"/>
      <c r="AE2433" s="26"/>
      <c r="AF2433" s="26"/>
      <c r="AG2433" s="26"/>
      <c r="AH2433" s="26"/>
      <c r="AI2433" s="26"/>
      <c r="AJ2433" s="26"/>
      <c r="AK2433" s="26"/>
      <c r="AL2433" s="26"/>
      <c r="AM2433" s="26"/>
      <c r="AN2433" s="26"/>
      <c r="AO2433" s="26"/>
      <c r="AP2433" s="26"/>
      <c r="AQ2433" s="26"/>
      <c r="AR2433" s="26"/>
      <c r="AS2433" s="26"/>
      <c r="AT2433" s="26"/>
      <c r="AU2433" s="26"/>
      <c r="AV2433" s="26"/>
      <c r="AW2433" s="26"/>
      <c r="AX2433" s="26"/>
      <c r="AY2433" s="26"/>
      <c r="AZ2433" s="26"/>
      <c r="BA2433" s="26"/>
      <c r="BB2433" s="26"/>
      <c r="BC2433" s="26"/>
      <c r="BD2433" s="26"/>
      <c r="BE2433" s="26"/>
      <c r="BF2433" s="26"/>
      <c r="BG2433" s="26"/>
      <c r="BH2433" s="26"/>
      <c r="BI2433" s="26"/>
      <c r="BJ2433" s="26"/>
      <c r="BK2433" s="26"/>
      <c r="BL2433" s="41"/>
      <c r="BM2433" t="s">
        <v>100</v>
      </c>
    </row>
    <row r="2434" spans="1:65" x14ac:dyDescent="0.2">
      <c r="A2434" s="6"/>
      <c r="B2434" s="40" t="s">
        <v>64</v>
      </c>
      <c r="C2434" s="31" t="s">
        <v>43</v>
      </c>
      <c r="D2434" s="27">
        <v>316</v>
      </c>
      <c r="E2434" s="28">
        <v>0</v>
      </c>
      <c r="F2434" s="28">
        <v>0</v>
      </c>
      <c r="G2434" s="28">
        <v>0</v>
      </c>
      <c r="H2434" s="28">
        <v>0</v>
      </c>
      <c r="I2434" s="28">
        <v>0</v>
      </c>
      <c r="J2434" s="28">
        <v>0</v>
      </c>
      <c r="K2434" s="28">
        <v>0</v>
      </c>
      <c r="L2434" s="28">
        <v>316</v>
      </c>
      <c r="M2434" s="28">
        <v>316</v>
      </c>
      <c r="N2434" s="28">
        <v>456</v>
      </c>
      <c r="O2434" s="28">
        <v>456</v>
      </c>
      <c r="P2434" s="28">
        <v>456</v>
      </c>
      <c r="Q2434" s="28">
        <v>456</v>
      </c>
      <c r="R2434" s="28">
        <v>456</v>
      </c>
      <c r="S2434" s="28">
        <v>469</v>
      </c>
      <c r="T2434" s="28">
        <v>527</v>
      </c>
      <c r="U2434" s="28">
        <v>527</v>
      </c>
      <c r="V2434" s="28">
        <v>527</v>
      </c>
      <c r="W2434" s="28">
        <v>527</v>
      </c>
      <c r="X2434" s="28">
        <v>1204.6666666666665</v>
      </c>
      <c r="Y2434" s="28">
        <v>1882.333333333333</v>
      </c>
      <c r="Z2434" s="28">
        <v>2559.9999999999995</v>
      </c>
      <c r="AA2434" s="28">
        <v>3237.6666666666661</v>
      </c>
      <c r="AB2434" s="28">
        <v>3915.3333333333326</v>
      </c>
      <c r="AC2434" s="28">
        <v>4592.9999999999991</v>
      </c>
      <c r="AD2434" s="28">
        <v>4592.9999999999991</v>
      </c>
      <c r="AE2434" s="28">
        <v>4592.9999999999991</v>
      </c>
      <c r="AF2434" s="28">
        <v>4592.9999999999991</v>
      </c>
      <c r="AG2434" s="28">
        <v>4592.9999999999991</v>
      </c>
      <c r="AH2434" s="28">
        <v>4592.9999999999991</v>
      </c>
      <c r="AI2434" s="28">
        <v>4592.9999999999991</v>
      </c>
      <c r="AJ2434" s="28">
        <v>4592.9999999999991</v>
      </c>
      <c r="AK2434" s="28">
        <v>4592.9999999999991</v>
      </c>
      <c r="AL2434" s="28">
        <v>4592.9999999999991</v>
      </c>
      <c r="AM2434" s="28">
        <v>4592.9999999999991</v>
      </c>
      <c r="AN2434" s="28">
        <v>4592.9999999999991</v>
      </c>
      <c r="AO2434" s="28">
        <v>4592.9999999999991</v>
      </c>
      <c r="AP2434" s="28">
        <v>4592.9999999999991</v>
      </c>
      <c r="AQ2434" s="28">
        <v>4592.9999999999991</v>
      </c>
      <c r="AR2434" s="28">
        <v>4592.9999999999991</v>
      </c>
      <c r="AS2434" s="28">
        <v>4592.9999999999991</v>
      </c>
      <c r="AT2434" s="28">
        <v>4592.9999999999991</v>
      </c>
      <c r="AU2434" s="28">
        <v>4592.9999999999991</v>
      </c>
      <c r="AV2434" s="28">
        <v>4592.9999999999991</v>
      </c>
      <c r="AW2434" s="28">
        <v>4592.9999999999991</v>
      </c>
      <c r="AX2434" s="28">
        <v>4592.9999999999991</v>
      </c>
      <c r="AY2434" s="28">
        <v>4592.9999999999991</v>
      </c>
      <c r="AZ2434" s="28">
        <v>4592.9999999999991</v>
      </c>
      <c r="BA2434" s="28">
        <v>4592.9999999999991</v>
      </c>
      <c r="BB2434" s="28">
        <v>4592.9999999999991</v>
      </c>
      <c r="BC2434" s="28">
        <v>4592.9999999999991</v>
      </c>
      <c r="BD2434" s="28">
        <v>4592.9999999999991</v>
      </c>
      <c r="BE2434" s="28">
        <v>4592.9999999999991</v>
      </c>
      <c r="BF2434" s="28">
        <v>4592.9999999999991</v>
      </c>
      <c r="BG2434" s="28">
        <v>4592.9999999999991</v>
      </c>
      <c r="BH2434" s="28">
        <v>4592.9999999999991</v>
      </c>
      <c r="BI2434" s="28">
        <v>4592.9999999999991</v>
      </c>
      <c r="BJ2434" s="28">
        <v>4592.9999999999991</v>
      </c>
      <c r="BK2434" s="28">
        <v>4592.9999999999991</v>
      </c>
      <c r="BL2434" s="42">
        <v>4592.9999999999991</v>
      </c>
      <c r="BM2434" t="s">
        <v>100</v>
      </c>
    </row>
    <row r="2435" spans="1:65" x14ac:dyDescent="0.2">
      <c r="A2435" s="6"/>
      <c r="B2435" s="40" t="s">
        <v>64</v>
      </c>
      <c r="C2435" s="24" t="s">
        <v>74</v>
      </c>
      <c r="D2435" s="35">
        <v>316</v>
      </c>
      <c r="E2435" s="29">
        <v>0</v>
      </c>
      <c r="F2435" s="29">
        <v>0</v>
      </c>
      <c r="G2435" s="29">
        <v>0</v>
      </c>
      <c r="H2435" s="29">
        <v>0</v>
      </c>
      <c r="I2435" s="29">
        <v>0</v>
      </c>
      <c r="J2435" s="29">
        <v>0</v>
      </c>
      <c r="K2435" s="29">
        <v>0</v>
      </c>
      <c r="L2435" s="29">
        <v>316</v>
      </c>
      <c r="M2435" s="29">
        <v>316</v>
      </c>
      <c r="N2435" s="29">
        <v>456</v>
      </c>
      <c r="O2435" s="29">
        <v>456</v>
      </c>
      <c r="P2435" s="29">
        <v>456</v>
      </c>
      <c r="Q2435" s="29">
        <v>456</v>
      </c>
      <c r="R2435" s="29">
        <v>456</v>
      </c>
      <c r="S2435" s="29">
        <v>469</v>
      </c>
      <c r="T2435" s="29">
        <v>527</v>
      </c>
      <c r="U2435" s="29">
        <v>527</v>
      </c>
      <c r="V2435" s="29">
        <v>527</v>
      </c>
      <c r="W2435" s="29">
        <v>527</v>
      </c>
      <c r="X2435" s="26">
        <v>0</v>
      </c>
      <c r="Y2435" s="26">
        <v>0</v>
      </c>
      <c r="Z2435" s="26">
        <v>0</v>
      </c>
      <c r="AA2435" s="26">
        <v>0</v>
      </c>
      <c r="AB2435" s="26">
        <v>0</v>
      </c>
      <c r="AC2435" s="26">
        <v>4593</v>
      </c>
      <c r="AD2435" s="26">
        <v>0</v>
      </c>
      <c r="AE2435" s="26">
        <v>0</v>
      </c>
      <c r="AF2435" s="26">
        <v>0</v>
      </c>
      <c r="AG2435" s="26">
        <v>0</v>
      </c>
      <c r="AH2435" s="26">
        <v>4593</v>
      </c>
      <c r="AI2435" s="26"/>
      <c r="AJ2435" s="26"/>
      <c r="AK2435" s="26"/>
      <c r="AL2435" s="26"/>
      <c r="AM2435" s="26"/>
      <c r="AN2435" s="26"/>
      <c r="AO2435" s="26"/>
      <c r="AP2435" s="26"/>
      <c r="AQ2435" s="26"/>
      <c r="AR2435" s="26"/>
      <c r="AS2435" s="26"/>
      <c r="AT2435" s="26"/>
      <c r="AU2435" s="26"/>
      <c r="AV2435" s="26"/>
      <c r="AW2435" s="26"/>
      <c r="AX2435" s="26"/>
      <c r="AY2435" s="26"/>
      <c r="AZ2435" s="26"/>
      <c r="BA2435" s="26"/>
      <c r="BB2435" s="26"/>
      <c r="BC2435" s="26"/>
      <c r="BD2435" s="26"/>
      <c r="BE2435" s="26"/>
      <c r="BF2435" s="26"/>
      <c r="BG2435" s="26"/>
      <c r="BH2435" s="26"/>
      <c r="BI2435" s="26"/>
      <c r="BJ2435" s="26"/>
      <c r="BK2435" s="26"/>
      <c r="BL2435" s="41"/>
      <c r="BM2435" t="s">
        <v>100</v>
      </c>
    </row>
    <row r="2436" spans="1:65" x14ac:dyDescent="0.2">
      <c r="A2436" s="6"/>
      <c r="B2436" s="40" t="s">
        <v>64</v>
      </c>
      <c r="C2436" s="24" t="s">
        <v>83</v>
      </c>
      <c r="D2436" s="25"/>
      <c r="E2436" s="26"/>
      <c r="F2436" s="26"/>
      <c r="G2436" s="26"/>
      <c r="H2436" s="26"/>
      <c r="I2436" s="26"/>
      <c r="J2436" s="26"/>
      <c r="K2436" s="26"/>
      <c r="L2436" s="26"/>
      <c r="M2436" s="26"/>
      <c r="N2436" s="26"/>
      <c r="O2436" s="26"/>
      <c r="P2436" s="26"/>
      <c r="Q2436" s="26"/>
      <c r="R2436" s="26"/>
      <c r="S2436" s="26"/>
      <c r="T2436" s="26"/>
      <c r="U2436" s="26"/>
      <c r="V2436" s="26"/>
      <c r="W2436" s="61"/>
      <c r="X2436" s="61">
        <v>677.66666666666663</v>
      </c>
      <c r="Y2436" s="61">
        <v>677.66666666666663</v>
      </c>
      <c r="Z2436" s="61">
        <v>677.66666666666663</v>
      </c>
      <c r="AA2436" s="61">
        <v>677.66666666666663</v>
      </c>
      <c r="AB2436" s="61">
        <v>677.66666666666663</v>
      </c>
      <c r="AC2436" s="61">
        <v>677.66666666666663</v>
      </c>
      <c r="AD2436" s="61">
        <v>1.8189894035458566E-13</v>
      </c>
      <c r="AE2436" s="61">
        <v>1.8189894035458566E-13</v>
      </c>
      <c r="AF2436" s="61">
        <v>1.8189894035458566E-13</v>
      </c>
      <c r="AG2436" s="61">
        <v>1.8189894035458566E-13</v>
      </c>
      <c r="AH2436" s="61">
        <v>1.8189894035458566E-13</v>
      </c>
      <c r="AI2436" s="30"/>
      <c r="AJ2436" s="30"/>
      <c r="AK2436" s="30"/>
      <c r="AL2436" s="30"/>
      <c r="AM2436" s="30"/>
      <c r="AN2436" s="30"/>
      <c r="AO2436" s="30"/>
      <c r="AP2436" s="30"/>
      <c r="AQ2436" s="30"/>
      <c r="AR2436" s="30"/>
      <c r="AS2436" s="30"/>
      <c r="AT2436" s="30"/>
      <c r="AU2436" s="30"/>
      <c r="AV2436" s="30"/>
      <c r="AW2436" s="30"/>
      <c r="AX2436" s="30"/>
      <c r="AY2436" s="30"/>
      <c r="AZ2436" s="30"/>
      <c r="BA2436" s="30"/>
      <c r="BB2436" s="30"/>
      <c r="BC2436" s="30"/>
      <c r="BD2436" s="30"/>
      <c r="BE2436" s="30"/>
      <c r="BF2436" s="30"/>
      <c r="BG2436" s="30"/>
      <c r="BH2436" s="30"/>
      <c r="BI2436" s="30"/>
      <c r="BJ2436" s="30"/>
      <c r="BK2436" s="30"/>
      <c r="BL2436" s="43"/>
      <c r="BM2436" t="s">
        <v>100</v>
      </c>
    </row>
    <row r="2437" spans="1:65" x14ac:dyDescent="0.2">
      <c r="A2437" s="6"/>
      <c r="B2437" s="40" t="s">
        <v>64</v>
      </c>
      <c r="C2437" s="24" t="s">
        <v>75</v>
      </c>
      <c r="D2437" s="25"/>
      <c r="E2437" s="26"/>
      <c r="F2437" s="26"/>
      <c r="G2437" s="26"/>
      <c r="H2437" s="26"/>
      <c r="I2437" s="26"/>
      <c r="J2437" s="26"/>
      <c r="K2437" s="26"/>
      <c r="L2437" s="26"/>
      <c r="M2437" s="26"/>
      <c r="N2437" s="26"/>
      <c r="O2437" s="26"/>
      <c r="P2437" s="26"/>
      <c r="Q2437" s="26"/>
      <c r="R2437" s="26"/>
      <c r="S2437" s="26"/>
      <c r="T2437" s="26"/>
      <c r="U2437" s="26"/>
      <c r="V2437" s="26"/>
      <c r="W2437" s="26"/>
      <c r="X2437" s="26"/>
      <c r="Y2437" s="26"/>
      <c r="Z2437" s="26"/>
      <c r="AA2437" s="26"/>
      <c r="AB2437" s="26"/>
      <c r="AC2437" s="26"/>
      <c r="AD2437" s="26"/>
      <c r="AE2437" s="26"/>
      <c r="AF2437" s="26"/>
      <c r="AG2437" s="26"/>
      <c r="AH2437" s="26"/>
      <c r="AI2437" s="26"/>
      <c r="AJ2437" s="26"/>
      <c r="AK2437" s="26"/>
      <c r="AL2437" s="26"/>
      <c r="AM2437" s="26"/>
      <c r="AN2437" s="26"/>
      <c r="AO2437" s="26"/>
      <c r="AP2437" s="26"/>
      <c r="AQ2437" s="26"/>
      <c r="AR2437" s="26"/>
      <c r="AS2437" s="26"/>
      <c r="AT2437" s="26"/>
      <c r="AU2437" s="26"/>
      <c r="AV2437" s="26"/>
      <c r="AW2437" s="26"/>
      <c r="AX2437" s="26"/>
      <c r="AY2437" s="26"/>
      <c r="AZ2437" s="26"/>
      <c r="BA2437" s="26"/>
      <c r="BB2437" s="26"/>
      <c r="BC2437" s="26"/>
      <c r="BD2437" s="26"/>
      <c r="BE2437" s="26"/>
      <c r="BF2437" s="26"/>
      <c r="BG2437" s="26"/>
      <c r="BH2437" s="26"/>
      <c r="BI2437" s="26"/>
      <c r="BJ2437" s="26"/>
      <c r="BK2437" s="26"/>
      <c r="BL2437" s="41"/>
      <c r="BM2437" t="s">
        <v>100</v>
      </c>
    </row>
    <row r="2438" spans="1:65" x14ac:dyDescent="0.2">
      <c r="A2438" s="6"/>
      <c r="B2438" s="40" t="s">
        <v>64</v>
      </c>
      <c r="C2438" s="24" t="s">
        <v>79</v>
      </c>
      <c r="D2438" s="25"/>
      <c r="E2438" s="26"/>
      <c r="F2438" s="26"/>
      <c r="G2438" s="26"/>
      <c r="H2438" s="26"/>
      <c r="I2438" s="26"/>
      <c r="J2438" s="26"/>
      <c r="K2438" s="26"/>
      <c r="L2438" s="26"/>
      <c r="M2438" s="26"/>
      <c r="N2438" s="26"/>
      <c r="O2438" s="26"/>
      <c r="P2438" s="26"/>
      <c r="Q2438" s="26"/>
      <c r="R2438" s="26"/>
      <c r="S2438" s="26"/>
      <c r="T2438" s="26"/>
      <c r="U2438" s="26"/>
      <c r="V2438" s="26"/>
      <c r="W2438" s="26"/>
      <c r="X2438" s="26"/>
      <c r="Y2438" s="26"/>
      <c r="Z2438" s="26"/>
      <c r="AA2438" s="26"/>
      <c r="AB2438" s="26"/>
      <c r="AC2438" s="26"/>
      <c r="AD2438" s="26"/>
      <c r="AE2438" s="26"/>
      <c r="AF2438" s="26"/>
      <c r="AG2438" s="26"/>
      <c r="AH2438" s="26"/>
      <c r="AI2438" s="26"/>
      <c r="AJ2438" s="26"/>
      <c r="AK2438" s="26"/>
      <c r="AL2438" s="26"/>
      <c r="AM2438" s="26"/>
      <c r="AN2438" s="26"/>
      <c r="AO2438" s="26"/>
      <c r="AP2438" s="26"/>
      <c r="AQ2438" s="26"/>
      <c r="AR2438" s="26"/>
      <c r="AS2438" s="26"/>
      <c r="AT2438" s="26"/>
      <c r="AU2438" s="26"/>
      <c r="AV2438" s="26"/>
      <c r="AW2438" s="26"/>
      <c r="AX2438" s="26"/>
      <c r="AY2438" s="26"/>
      <c r="AZ2438" s="26"/>
      <c r="BA2438" s="26"/>
      <c r="BB2438" s="26"/>
      <c r="BC2438" s="26"/>
      <c r="BD2438" s="26"/>
      <c r="BE2438" s="26"/>
      <c r="BF2438" s="26"/>
      <c r="BG2438" s="26"/>
      <c r="BH2438" s="26"/>
      <c r="BI2438" s="26"/>
      <c r="BJ2438" s="26"/>
      <c r="BK2438" s="26"/>
      <c r="BL2438" s="41"/>
      <c r="BM2438" t="s">
        <v>100</v>
      </c>
    </row>
    <row r="2439" spans="1:65" x14ac:dyDescent="0.2">
      <c r="A2439" s="6"/>
      <c r="B2439" s="40" t="s">
        <v>64</v>
      </c>
      <c r="C2439" s="24" t="s">
        <v>80</v>
      </c>
      <c r="D2439" s="25"/>
      <c r="E2439" s="26"/>
      <c r="F2439" s="26"/>
      <c r="G2439" s="26"/>
      <c r="H2439" s="26"/>
      <c r="I2439" s="26"/>
      <c r="J2439" s="26"/>
      <c r="K2439" s="26"/>
      <c r="L2439" s="26"/>
      <c r="M2439" s="26"/>
      <c r="N2439" s="26"/>
      <c r="O2439" s="26"/>
      <c r="P2439" s="26"/>
      <c r="Q2439" s="26"/>
      <c r="R2439" s="26"/>
      <c r="S2439" s="26"/>
      <c r="T2439" s="26"/>
      <c r="U2439" s="26"/>
      <c r="V2439" s="26"/>
      <c r="W2439" s="26"/>
      <c r="X2439" s="26"/>
      <c r="Y2439" s="26"/>
      <c r="Z2439" s="26"/>
      <c r="AA2439" s="26"/>
      <c r="AB2439" s="26"/>
      <c r="AC2439" s="26"/>
      <c r="AD2439" s="26"/>
      <c r="AE2439" s="26"/>
      <c r="AF2439" s="26"/>
      <c r="AG2439" s="26"/>
      <c r="AH2439" s="26"/>
      <c r="AI2439" s="26"/>
      <c r="AJ2439" s="26"/>
      <c r="AK2439" s="26"/>
      <c r="AL2439" s="26"/>
      <c r="AM2439" s="26"/>
      <c r="AN2439" s="26"/>
      <c r="AO2439" s="26"/>
      <c r="AP2439" s="26"/>
      <c r="AQ2439" s="26"/>
      <c r="AR2439" s="26"/>
      <c r="AS2439" s="26"/>
      <c r="AT2439" s="26"/>
      <c r="AU2439" s="26"/>
      <c r="AV2439" s="26"/>
      <c r="AW2439" s="26"/>
      <c r="AX2439" s="26"/>
      <c r="AY2439" s="26"/>
      <c r="AZ2439" s="26"/>
      <c r="BA2439" s="26"/>
      <c r="BB2439" s="26"/>
      <c r="BC2439" s="26"/>
      <c r="BD2439" s="26"/>
      <c r="BE2439" s="26"/>
      <c r="BF2439" s="26"/>
      <c r="BG2439" s="26"/>
      <c r="BH2439" s="26"/>
      <c r="BI2439" s="26"/>
      <c r="BJ2439" s="26"/>
      <c r="BK2439" s="26"/>
      <c r="BL2439" s="41"/>
      <c r="BM2439" t="s">
        <v>100</v>
      </c>
    </row>
    <row r="2440" spans="1:65" x14ac:dyDescent="0.2">
      <c r="A2440" s="6"/>
      <c r="B2440" s="40" t="s">
        <v>64</v>
      </c>
      <c r="C2440" s="24" t="s">
        <v>78</v>
      </c>
      <c r="D2440" s="25"/>
      <c r="E2440" s="26"/>
      <c r="F2440" s="26"/>
      <c r="G2440" s="26"/>
      <c r="H2440" s="26"/>
      <c r="I2440" s="26"/>
      <c r="J2440" s="26"/>
      <c r="K2440" s="26"/>
      <c r="L2440" s="26"/>
      <c r="M2440" s="26"/>
      <c r="N2440" s="26"/>
      <c r="O2440" s="26"/>
      <c r="P2440" s="26"/>
      <c r="Q2440" s="26"/>
      <c r="R2440" s="26"/>
      <c r="S2440" s="26"/>
      <c r="T2440" s="26"/>
      <c r="U2440" s="26"/>
      <c r="V2440" s="26"/>
      <c r="W2440" s="26"/>
      <c r="X2440" s="26"/>
      <c r="Y2440" s="26"/>
      <c r="Z2440" s="26"/>
      <c r="AA2440" s="26"/>
      <c r="AB2440" s="26"/>
      <c r="AC2440" s="26"/>
      <c r="AD2440" s="26"/>
      <c r="AE2440" s="26"/>
      <c r="AF2440" s="26"/>
      <c r="AG2440" s="26"/>
      <c r="AH2440" s="26"/>
      <c r="AI2440" s="26"/>
      <c r="AJ2440" s="26"/>
      <c r="AK2440" s="26"/>
      <c r="AL2440" s="26"/>
      <c r="AM2440" s="26"/>
      <c r="AN2440" s="26"/>
      <c r="AO2440" s="26"/>
      <c r="AP2440" s="26"/>
      <c r="AQ2440" s="26"/>
      <c r="AR2440" s="26"/>
      <c r="AS2440" s="26"/>
      <c r="AT2440" s="26"/>
      <c r="AU2440" s="26"/>
      <c r="AV2440" s="26"/>
      <c r="AW2440" s="26"/>
      <c r="AX2440" s="26"/>
      <c r="AY2440" s="26"/>
      <c r="AZ2440" s="26"/>
      <c r="BA2440" s="26"/>
      <c r="BB2440" s="26"/>
      <c r="BC2440" s="26"/>
      <c r="BD2440" s="26"/>
      <c r="BE2440" s="26"/>
      <c r="BF2440" s="26"/>
      <c r="BG2440" s="26"/>
      <c r="BH2440" s="26"/>
      <c r="BI2440" s="26"/>
      <c r="BJ2440" s="26"/>
      <c r="BK2440" s="26"/>
      <c r="BL2440" s="41"/>
      <c r="BM2440" t="s">
        <v>100</v>
      </c>
    </row>
    <row r="2441" spans="1:65" x14ac:dyDescent="0.2">
      <c r="A2441" s="6"/>
      <c r="B2441" s="40" t="s">
        <v>64</v>
      </c>
      <c r="C2441" s="31" t="s">
        <v>46</v>
      </c>
      <c r="D2441" s="27">
        <v>170</v>
      </c>
      <c r="E2441" s="28">
        <v>174</v>
      </c>
      <c r="F2441" s="28">
        <v>175</v>
      </c>
      <c r="G2441" s="28">
        <v>179.5</v>
      </c>
      <c r="H2441" s="28">
        <v>184.5</v>
      </c>
      <c r="I2441" s="28">
        <v>188</v>
      </c>
      <c r="J2441" s="28">
        <v>199.5</v>
      </c>
      <c r="K2441" s="28">
        <v>200</v>
      </c>
      <c r="L2441" s="28">
        <v>198</v>
      </c>
      <c r="M2441" s="28">
        <v>201.5</v>
      </c>
      <c r="N2441" s="28">
        <v>211</v>
      </c>
      <c r="O2441" s="28">
        <v>206.5</v>
      </c>
      <c r="P2441" s="28">
        <v>232</v>
      </c>
      <c r="Q2441" s="28">
        <v>232</v>
      </c>
      <c r="R2441" s="28">
        <v>229</v>
      </c>
      <c r="S2441" s="28">
        <v>240</v>
      </c>
      <c r="T2441" s="28">
        <v>240.5</v>
      </c>
      <c r="U2441" s="28">
        <v>241.5</v>
      </c>
      <c r="V2441" s="28">
        <v>243.3</v>
      </c>
      <c r="W2441" s="28">
        <v>243.3</v>
      </c>
      <c r="X2441" s="28">
        <v>366.75</v>
      </c>
      <c r="Y2441" s="28">
        <v>490.2</v>
      </c>
      <c r="Z2441" s="28">
        <v>613.65</v>
      </c>
      <c r="AA2441" s="28">
        <v>737.1</v>
      </c>
      <c r="AB2441" s="28">
        <v>860.55000000000007</v>
      </c>
      <c r="AC2441" s="28">
        <v>984.00000000000011</v>
      </c>
      <c r="AD2441" s="28">
        <v>984.00000000000011</v>
      </c>
      <c r="AE2441" s="28">
        <v>984.00000000000011</v>
      </c>
      <c r="AF2441" s="28">
        <v>984.00000000000011</v>
      </c>
      <c r="AG2441" s="28">
        <v>984.00000000000011</v>
      </c>
      <c r="AH2441" s="28">
        <v>984.00000000000011</v>
      </c>
      <c r="AI2441" s="28">
        <v>984.00000000000011</v>
      </c>
      <c r="AJ2441" s="28">
        <v>984.00000000000011</v>
      </c>
      <c r="AK2441" s="28">
        <v>984.00000000000011</v>
      </c>
      <c r="AL2441" s="28">
        <v>984.00000000000011</v>
      </c>
      <c r="AM2441" s="28">
        <v>984.00000000000011</v>
      </c>
      <c r="AN2441" s="28">
        <v>984.00000000000011</v>
      </c>
      <c r="AO2441" s="28">
        <v>984.00000000000011</v>
      </c>
      <c r="AP2441" s="28">
        <v>984.00000000000011</v>
      </c>
      <c r="AQ2441" s="28">
        <v>984.00000000000011</v>
      </c>
      <c r="AR2441" s="28">
        <v>984.00000000000011</v>
      </c>
      <c r="AS2441" s="28">
        <v>984.00000000000011</v>
      </c>
      <c r="AT2441" s="28">
        <v>984.00000000000011</v>
      </c>
      <c r="AU2441" s="28">
        <v>984.00000000000011</v>
      </c>
      <c r="AV2441" s="28">
        <v>984.00000000000011</v>
      </c>
      <c r="AW2441" s="28">
        <v>984.00000000000011</v>
      </c>
      <c r="AX2441" s="28">
        <v>984.00000000000011</v>
      </c>
      <c r="AY2441" s="28">
        <v>984.00000000000011</v>
      </c>
      <c r="AZ2441" s="28">
        <v>984.00000000000011</v>
      </c>
      <c r="BA2441" s="28">
        <v>984.00000000000011</v>
      </c>
      <c r="BB2441" s="28">
        <v>984.00000000000011</v>
      </c>
      <c r="BC2441" s="28">
        <v>984.00000000000011</v>
      </c>
      <c r="BD2441" s="28">
        <v>984.00000000000011</v>
      </c>
      <c r="BE2441" s="28">
        <v>984.00000000000011</v>
      </c>
      <c r="BF2441" s="28">
        <v>984.00000000000011</v>
      </c>
      <c r="BG2441" s="28">
        <v>984.00000000000011</v>
      </c>
      <c r="BH2441" s="28">
        <v>984.00000000000011</v>
      </c>
      <c r="BI2441" s="28">
        <v>984.00000000000011</v>
      </c>
      <c r="BJ2441" s="28">
        <v>984.00000000000011</v>
      </c>
      <c r="BK2441" s="28">
        <v>984.00000000000011</v>
      </c>
      <c r="BL2441" s="42">
        <v>984.00000000000011</v>
      </c>
      <c r="BM2441" t="s">
        <v>100</v>
      </c>
    </row>
    <row r="2442" spans="1:65" x14ac:dyDescent="0.2">
      <c r="A2442" s="6"/>
      <c r="B2442" s="40" t="s">
        <v>64</v>
      </c>
      <c r="C2442" s="24" t="s">
        <v>74</v>
      </c>
      <c r="D2442" s="35">
        <v>170</v>
      </c>
      <c r="E2442" s="29">
        <v>174</v>
      </c>
      <c r="F2442" s="29">
        <v>175</v>
      </c>
      <c r="G2442" s="29">
        <v>179.5</v>
      </c>
      <c r="H2442" s="29">
        <v>184.5</v>
      </c>
      <c r="I2442" s="29">
        <v>188</v>
      </c>
      <c r="J2442" s="29">
        <v>199.5</v>
      </c>
      <c r="K2442" s="29">
        <v>200</v>
      </c>
      <c r="L2442" s="29">
        <v>198</v>
      </c>
      <c r="M2442" s="29">
        <v>201.5</v>
      </c>
      <c r="N2442" s="29">
        <v>211</v>
      </c>
      <c r="O2442" s="29">
        <v>206.5</v>
      </c>
      <c r="P2442" s="29">
        <v>232</v>
      </c>
      <c r="Q2442" s="29">
        <v>232</v>
      </c>
      <c r="R2442" s="29">
        <v>229</v>
      </c>
      <c r="S2442" s="29">
        <v>240</v>
      </c>
      <c r="T2442" s="29">
        <v>240.5</v>
      </c>
      <c r="U2442" s="29">
        <v>241.5</v>
      </c>
      <c r="V2442" s="29">
        <v>243.3</v>
      </c>
      <c r="W2442" s="29">
        <v>243.3</v>
      </c>
      <c r="X2442" s="26">
        <v>0</v>
      </c>
      <c r="Y2442" s="26">
        <v>0</v>
      </c>
      <c r="Z2442" s="26">
        <v>0</v>
      </c>
      <c r="AA2442" s="26">
        <v>0</v>
      </c>
      <c r="AB2442" s="26">
        <v>0</v>
      </c>
      <c r="AC2442" s="26">
        <v>984</v>
      </c>
      <c r="AD2442" s="26">
        <v>0</v>
      </c>
      <c r="AE2442" s="26">
        <v>0</v>
      </c>
      <c r="AF2442" s="26">
        <v>0</v>
      </c>
      <c r="AG2442" s="26">
        <v>0</v>
      </c>
      <c r="AH2442" s="26">
        <v>984</v>
      </c>
      <c r="AI2442" s="26"/>
      <c r="AJ2442" s="26"/>
      <c r="AK2442" s="26"/>
      <c r="AL2442" s="26"/>
      <c r="AM2442" s="26"/>
      <c r="AN2442" s="26"/>
      <c r="AO2442" s="26"/>
      <c r="AP2442" s="26"/>
      <c r="AQ2442" s="26"/>
      <c r="AR2442" s="26"/>
      <c r="AS2442" s="26"/>
      <c r="AT2442" s="26"/>
      <c r="AU2442" s="26"/>
      <c r="AV2442" s="26"/>
      <c r="AW2442" s="26"/>
      <c r="AX2442" s="26"/>
      <c r="AY2442" s="26"/>
      <c r="AZ2442" s="26"/>
      <c r="BA2442" s="26"/>
      <c r="BB2442" s="26"/>
      <c r="BC2442" s="26"/>
      <c r="BD2442" s="26"/>
      <c r="BE2442" s="26"/>
      <c r="BF2442" s="26"/>
      <c r="BG2442" s="26"/>
      <c r="BH2442" s="26"/>
      <c r="BI2442" s="26"/>
      <c r="BJ2442" s="26"/>
      <c r="BK2442" s="26"/>
      <c r="BL2442" s="41"/>
      <c r="BM2442" t="s">
        <v>100</v>
      </c>
    </row>
    <row r="2443" spans="1:65" x14ac:dyDescent="0.2">
      <c r="A2443" s="6"/>
      <c r="B2443" s="40" t="s">
        <v>64</v>
      </c>
      <c r="C2443" s="24" t="s">
        <v>83</v>
      </c>
      <c r="D2443" s="25"/>
      <c r="E2443" s="26"/>
      <c r="F2443" s="26"/>
      <c r="G2443" s="26"/>
      <c r="H2443" s="26"/>
      <c r="I2443" s="26"/>
      <c r="J2443" s="26"/>
      <c r="K2443" s="26"/>
      <c r="L2443" s="26"/>
      <c r="M2443" s="26"/>
      <c r="N2443" s="26"/>
      <c r="O2443" s="26"/>
      <c r="P2443" s="26"/>
      <c r="Q2443" s="26"/>
      <c r="R2443" s="26"/>
      <c r="S2443" s="26"/>
      <c r="T2443" s="26"/>
      <c r="U2443" s="26"/>
      <c r="V2443" s="26"/>
      <c r="W2443" s="61"/>
      <c r="X2443" s="61">
        <v>123.45</v>
      </c>
      <c r="Y2443" s="61">
        <v>123.45</v>
      </c>
      <c r="Z2443" s="61">
        <v>123.45</v>
      </c>
      <c r="AA2443" s="61">
        <v>123.45</v>
      </c>
      <c r="AB2443" s="61">
        <v>123.45</v>
      </c>
      <c r="AC2443" s="61">
        <v>123.45</v>
      </c>
      <c r="AD2443" s="61">
        <v>-2.2737367544323207E-14</v>
      </c>
      <c r="AE2443" s="61">
        <v>-2.2737367544323207E-14</v>
      </c>
      <c r="AF2443" s="61">
        <v>-2.2737367544323207E-14</v>
      </c>
      <c r="AG2443" s="61">
        <v>-2.2737367544323207E-14</v>
      </c>
      <c r="AH2443" s="61">
        <v>-2.2737367544323207E-14</v>
      </c>
      <c r="AI2443" s="30"/>
      <c r="AJ2443" s="30"/>
      <c r="AK2443" s="30"/>
      <c r="AL2443" s="30"/>
      <c r="AM2443" s="30"/>
      <c r="AN2443" s="30"/>
      <c r="AO2443" s="30"/>
      <c r="AP2443" s="30"/>
      <c r="AQ2443" s="30"/>
      <c r="AR2443" s="30"/>
      <c r="AS2443" s="30"/>
      <c r="AT2443" s="30"/>
      <c r="AU2443" s="30"/>
      <c r="AV2443" s="30"/>
      <c r="AW2443" s="30"/>
      <c r="AX2443" s="30"/>
      <c r="AY2443" s="30"/>
      <c r="AZ2443" s="30"/>
      <c r="BA2443" s="30"/>
      <c r="BB2443" s="30"/>
      <c r="BC2443" s="30"/>
      <c r="BD2443" s="30"/>
      <c r="BE2443" s="30"/>
      <c r="BF2443" s="30"/>
      <c r="BG2443" s="30"/>
      <c r="BH2443" s="30"/>
      <c r="BI2443" s="30"/>
      <c r="BJ2443" s="30"/>
      <c r="BK2443" s="30"/>
      <c r="BL2443" s="43"/>
      <c r="BM2443" t="s">
        <v>100</v>
      </c>
    </row>
    <row r="2444" spans="1:65" x14ac:dyDescent="0.2">
      <c r="A2444" s="6"/>
      <c r="B2444" s="40" t="s">
        <v>64</v>
      </c>
      <c r="C2444" s="24" t="s">
        <v>75</v>
      </c>
      <c r="D2444" s="25"/>
      <c r="E2444" s="26"/>
      <c r="F2444" s="26"/>
      <c r="G2444" s="26"/>
      <c r="H2444" s="26"/>
      <c r="I2444" s="26"/>
      <c r="J2444" s="26"/>
      <c r="K2444" s="26"/>
      <c r="L2444" s="26"/>
      <c r="M2444" s="26"/>
      <c r="N2444" s="26"/>
      <c r="O2444" s="26"/>
      <c r="P2444" s="26"/>
      <c r="Q2444" s="26"/>
      <c r="R2444" s="26"/>
      <c r="S2444" s="26"/>
      <c r="T2444" s="26"/>
      <c r="U2444" s="26"/>
      <c r="V2444" s="26"/>
      <c r="W2444" s="26"/>
      <c r="X2444" s="26"/>
      <c r="Y2444" s="26"/>
      <c r="Z2444" s="26"/>
      <c r="AA2444" s="26"/>
      <c r="AB2444" s="26"/>
      <c r="AC2444" s="26"/>
      <c r="AD2444" s="26"/>
      <c r="AE2444" s="26"/>
      <c r="AF2444" s="26"/>
      <c r="AG2444" s="26"/>
      <c r="AH2444" s="26"/>
      <c r="AI2444" s="26"/>
      <c r="AJ2444" s="26"/>
      <c r="AK2444" s="26"/>
      <c r="AL2444" s="26"/>
      <c r="AM2444" s="26"/>
      <c r="AN2444" s="26"/>
      <c r="AO2444" s="26"/>
      <c r="AP2444" s="26"/>
      <c r="AQ2444" s="26"/>
      <c r="AR2444" s="26"/>
      <c r="AS2444" s="26"/>
      <c r="AT2444" s="26"/>
      <c r="AU2444" s="26"/>
      <c r="AV2444" s="26"/>
      <c r="AW2444" s="26"/>
      <c r="AX2444" s="26"/>
      <c r="AY2444" s="26"/>
      <c r="AZ2444" s="26"/>
      <c r="BA2444" s="26"/>
      <c r="BB2444" s="26"/>
      <c r="BC2444" s="26"/>
      <c r="BD2444" s="26"/>
      <c r="BE2444" s="26"/>
      <c r="BF2444" s="26"/>
      <c r="BG2444" s="26"/>
      <c r="BH2444" s="26"/>
      <c r="BI2444" s="26"/>
      <c r="BJ2444" s="26"/>
      <c r="BK2444" s="26"/>
      <c r="BL2444" s="41"/>
      <c r="BM2444" t="s">
        <v>100</v>
      </c>
    </row>
    <row r="2445" spans="1:65" x14ac:dyDescent="0.2">
      <c r="A2445" s="6"/>
      <c r="B2445" s="40" t="s">
        <v>64</v>
      </c>
      <c r="C2445" s="24" t="s">
        <v>79</v>
      </c>
      <c r="D2445" s="25"/>
      <c r="E2445" s="26"/>
      <c r="F2445" s="26"/>
      <c r="G2445" s="26"/>
      <c r="H2445" s="26"/>
      <c r="I2445" s="26"/>
      <c r="J2445" s="26"/>
      <c r="K2445" s="26"/>
      <c r="L2445" s="26"/>
      <c r="M2445" s="26"/>
      <c r="N2445" s="26"/>
      <c r="O2445" s="26"/>
      <c r="P2445" s="26"/>
      <c r="Q2445" s="26"/>
      <c r="R2445" s="26"/>
      <c r="S2445" s="26"/>
      <c r="T2445" s="26"/>
      <c r="U2445" s="26"/>
      <c r="V2445" s="26"/>
      <c r="W2445" s="26"/>
      <c r="X2445" s="26"/>
      <c r="Y2445" s="26"/>
      <c r="Z2445" s="26"/>
      <c r="AA2445" s="26"/>
      <c r="AB2445" s="26"/>
      <c r="AC2445" s="26"/>
      <c r="AD2445" s="26"/>
      <c r="AE2445" s="26"/>
      <c r="AF2445" s="26"/>
      <c r="AG2445" s="26"/>
      <c r="AH2445" s="26"/>
      <c r="AI2445" s="26"/>
      <c r="AJ2445" s="26"/>
      <c r="AK2445" s="26"/>
      <c r="AL2445" s="26"/>
      <c r="AM2445" s="26"/>
      <c r="AN2445" s="26"/>
      <c r="AO2445" s="26"/>
      <c r="AP2445" s="26"/>
      <c r="AQ2445" s="26"/>
      <c r="AR2445" s="26"/>
      <c r="AS2445" s="26"/>
      <c r="AT2445" s="26"/>
      <c r="AU2445" s="26"/>
      <c r="AV2445" s="26"/>
      <c r="AW2445" s="26"/>
      <c r="AX2445" s="26"/>
      <c r="AY2445" s="26"/>
      <c r="AZ2445" s="26"/>
      <c r="BA2445" s="26"/>
      <c r="BB2445" s="26"/>
      <c r="BC2445" s="26"/>
      <c r="BD2445" s="26"/>
      <c r="BE2445" s="26"/>
      <c r="BF2445" s="26"/>
      <c r="BG2445" s="26"/>
      <c r="BH2445" s="26"/>
      <c r="BI2445" s="26"/>
      <c r="BJ2445" s="26"/>
      <c r="BK2445" s="26"/>
      <c r="BL2445" s="41"/>
      <c r="BM2445" t="s">
        <v>100</v>
      </c>
    </row>
    <row r="2446" spans="1:65" x14ac:dyDescent="0.2">
      <c r="A2446" s="6"/>
      <c r="B2446" s="40" t="s">
        <v>64</v>
      </c>
      <c r="C2446" s="24" t="s">
        <v>80</v>
      </c>
      <c r="D2446" s="25"/>
      <c r="E2446" s="26"/>
      <c r="F2446" s="26"/>
      <c r="G2446" s="26"/>
      <c r="H2446" s="26"/>
      <c r="I2446" s="26"/>
      <c r="J2446" s="26"/>
      <c r="K2446" s="26"/>
      <c r="L2446" s="26"/>
      <c r="M2446" s="26"/>
      <c r="N2446" s="26"/>
      <c r="O2446" s="26"/>
      <c r="P2446" s="26"/>
      <c r="Q2446" s="26"/>
      <c r="R2446" s="26"/>
      <c r="S2446" s="26"/>
      <c r="T2446" s="26"/>
      <c r="U2446" s="26"/>
      <c r="V2446" s="26"/>
      <c r="W2446" s="26"/>
      <c r="X2446" s="26"/>
      <c r="Y2446" s="26"/>
      <c r="Z2446" s="26"/>
      <c r="AA2446" s="26"/>
      <c r="AB2446" s="26"/>
      <c r="AC2446" s="26"/>
      <c r="AD2446" s="26"/>
      <c r="AE2446" s="26"/>
      <c r="AF2446" s="26"/>
      <c r="AG2446" s="26"/>
      <c r="AH2446" s="26"/>
      <c r="AI2446" s="26"/>
      <c r="AJ2446" s="26"/>
      <c r="AK2446" s="26"/>
      <c r="AL2446" s="26"/>
      <c r="AM2446" s="26"/>
      <c r="AN2446" s="26"/>
      <c r="AO2446" s="26"/>
      <c r="AP2446" s="26"/>
      <c r="AQ2446" s="26"/>
      <c r="AR2446" s="26"/>
      <c r="AS2446" s="26"/>
      <c r="AT2446" s="26"/>
      <c r="AU2446" s="26"/>
      <c r="AV2446" s="26"/>
      <c r="AW2446" s="26"/>
      <c r="AX2446" s="26"/>
      <c r="AY2446" s="26"/>
      <c r="AZ2446" s="26"/>
      <c r="BA2446" s="26"/>
      <c r="BB2446" s="26"/>
      <c r="BC2446" s="26"/>
      <c r="BD2446" s="26"/>
      <c r="BE2446" s="26"/>
      <c r="BF2446" s="26"/>
      <c r="BG2446" s="26"/>
      <c r="BH2446" s="26"/>
      <c r="BI2446" s="26"/>
      <c r="BJ2446" s="26"/>
      <c r="BK2446" s="26"/>
      <c r="BL2446" s="41"/>
      <c r="BM2446" t="s">
        <v>100</v>
      </c>
    </row>
    <row r="2447" spans="1:65" x14ac:dyDescent="0.2">
      <c r="A2447" s="6"/>
      <c r="B2447" s="40" t="s">
        <v>64</v>
      </c>
      <c r="C2447" s="24" t="s">
        <v>78</v>
      </c>
      <c r="D2447" s="25"/>
      <c r="E2447" s="26"/>
      <c r="F2447" s="26"/>
      <c r="G2447" s="26"/>
      <c r="H2447" s="26"/>
      <c r="I2447" s="26"/>
      <c r="J2447" s="26"/>
      <c r="K2447" s="26"/>
      <c r="L2447" s="26"/>
      <c r="M2447" s="26"/>
      <c r="N2447" s="26"/>
      <c r="O2447" s="26"/>
      <c r="P2447" s="26"/>
      <c r="Q2447" s="26"/>
      <c r="R2447" s="26"/>
      <c r="S2447" s="26"/>
      <c r="T2447" s="26"/>
      <c r="U2447" s="26"/>
      <c r="V2447" s="26"/>
      <c r="W2447" s="26"/>
      <c r="X2447" s="26"/>
      <c r="Y2447" s="26"/>
      <c r="Z2447" s="26"/>
      <c r="AA2447" s="26"/>
      <c r="AB2447" s="26"/>
      <c r="AC2447" s="26"/>
      <c r="AD2447" s="26"/>
      <c r="AE2447" s="26"/>
      <c r="AF2447" s="26"/>
      <c r="AG2447" s="26"/>
      <c r="AH2447" s="26"/>
      <c r="AI2447" s="26"/>
      <c r="AJ2447" s="26"/>
      <c r="AK2447" s="26"/>
      <c r="AL2447" s="26"/>
      <c r="AM2447" s="26"/>
      <c r="AN2447" s="26"/>
      <c r="AO2447" s="26"/>
      <c r="AP2447" s="26"/>
      <c r="AQ2447" s="26"/>
      <c r="AR2447" s="26"/>
      <c r="AS2447" s="26"/>
      <c r="AT2447" s="26"/>
      <c r="AU2447" s="26"/>
      <c r="AV2447" s="26"/>
      <c r="AW2447" s="26"/>
      <c r="AX2447" s="26"/>
      <c r="AY2447" s="26"/>
      <c r="AZ2447" s="26"/>
      <c r="BA2447" s="26"/>
      <c r="BB2447" s="26"/>
      <c r="BC2447" s="26"/>
      <c r="BD2447" s="26"/>
      <c r="BE2447" s="26"/>
      <c r="BF2447" s="26"/>
      <c r="BG2447" s="26"/>
      <c r="BH2447" s="26"/>
      <c r="BI2447" s="26"/>
      <c r="BJ2447" s="26"/>
      <c r="BK2447" s="26"/>
      <c r="BL2447" s="41"/>
      <c r="BM2447" t="s">
        <v>100</v>
      </c>
    </row>
    <row r="2448" spans="1:65" x14ac:dyDescent="0.2">
      <c r="A2448" s="6"/>
      <c r="B2448" s="40" t="s">
        <v>64</v>
      </c>
      <c r="C2448" s="31" t="s">
        <v>5</v>
      </c>
      <c r="D2448" s="27">
        <v>137</v>
      </c>
      <c r="E2448" s="28">
        <v>142</v>
      </c>
      <c r="F2448" s="28">
        <v>142</v>
      </c>
      <c r="G2448" s="28">
        <v>146.5</v>
      </c>
      <c r="H2448" s="28">
        <v>152.5</v>
      </c>
      <c r="I2448" s="28">
        <v>154</v>
      </c>
      <c r="J2448" s="28">
        <v>167.5</v>
      </c>
      <c r="K2448" s="28">
        <v>168</v>
      </c>
      <c r="L2448" s="28">
        <v>166</v>
      </c>
      <c r="M2448" s="28">
        <v>169.5</v>
      </c>
      <c r="N2448" s="28">
        <v>179</v>
      </c>
      <c r="O2448" s="28">
        <v>174.5</v>
      </c>
      <c r="P2448" s="28">
        <v>199</v>
      </c>
      <c r="Q2448" s="28">
        <v>199</v>
      </c>
      <c r="R2448" s="28">
        <v>197</v>
      </c>
      <c r="S2448" s="28">
        <v>211</v>
      </c>
      <c r="T2448" s="28">
        <v>211.5</v>
      </c>
      <c r="U2448" s="28">
        <v>211.5</v>
      </c>
      <c r="V2448" s="28">
        <v>211.5</v>
      </c>
      <c r="W2448" s="28">
        <v>211.5</v>
      </c>
      <c r="X2448" s="28">
        <v>211.5</v>
      </c>
      <c r="Y2448" s="28">
        <v>211.5</v>
      </c>
      <c r="Z2448" s="28">
        <v>211.5</v>
      </c>
      <c r="AA2448" s="28">
        <v>211.5</v>
      </c>
      <c r="AB2448" s="28">
        <v>211.5</v>
      </c>
      <c r="AC2448" s="28">
        <v>211.5</v>
      </c>
      <c r="AD2448" s="28">
        <v>211.5</v>
      </c>
      <c r="AE2448" s="28">
        <v>211.5</v>
      </c>
      <c r="AF2448" s="28">
        <v>211.5</v>
      </c>
      <c r="AG2448" s="28">
        <v>211.5</v>
      </c>
      <c r="AH2448" s="28">
        <v>211.5</v>
      </c>
      <c r="AI2448" s="28">
        <v>211.5</v>
      </c>
      <c r="AJ2448" s="28">
        <v>211.5</v>
      </c>
      <c r="AK2448" s="28">
        <v>211.5</v>
      </c>
      <c r="AL2448" s="28">
        <v>211.5</v>
      </c>
      <c r="AM2448" s="28">
        <v>211.5</v>
      </c>
      <c r="AN2448" s="28">
        <v>211.5</v>
      </c>
      <c r="AO2448" s="28">
        <v>211.5</v>
      </c>
      <c r="AP2448" s="28">
        <v>211.5</v>
      </c>
      <c r="AQ2448" s="28">
        <v>211.5</v>
      </c>
      <c r="AR2448" s="28">
        <v>211.5</v>
      </c>
      <c r="AS2448" s="28">
        <v>211.5</v>
      </c>
      <c r="AT2448" s="28">
        <v>211.5</v>
      </c>
      <c r="AU2448" s="28">
        <v>211.5</v>
      </c>
      <c r="AV2448" s="28">
        <v>211.5</v>
      </c>
      <c r="AW2448" s="28">
        <v>211.5</v>
      </c>
      <c r="AX2448" s="28">
        <v>211.5</v>
      </c>
      <c r="AY2448" s="28">
        <v>211.5</v>
      </c>
      <c r="AZ2448" s="28">
        <v>211.5</v>
      </c>
      <c r="BA2448" s="28">
        <v>211.5</v>
      </c>
      <c r="BB2448" s="28">
        <v>211.5</v>
      </c>
      <c r="BC2448" s="28">
        <v>211.5</v>
      </c>
      <c r="BD2448" s="28">
        <v>211.5</v>
      </c>
      <c r="BE2448" s="28">
        <v>211.5</v>
      </c>
      <c r="BF2448" s="28">
        <v>211.5</v>
      </c>
      <c r="BG2448" s="28">
        <v>211.5</v>
      </c>
      <c r="BH2448" s="28">
        <v>211.5</v>
      </c>
      <c r="BI2448" s="28">
        <v>211.5</v>
      </c>
      <c r="BJ2448" s="28">
        <v>211.5</v>
      </c>
      <c r="BK2448" s="28">
        <v>211.5</v>
      </c>
      <c r="BL2448" s="42">
        <v>211.5</v>
      </c>
      <c r="BM2448" t="s">
        <v>100</v>
      </c>
    </row>
    <row r="2449" spans="1:65" x14ac:dyDescent="0.2">
      <c r="A2449" s="6"/>
      <c r="B2449" s="40" t="s">
        <v>64</v>
      </c>
      <c r="C2449" s="24" t="s">
        <v>74</v>
      </c>
      <c r="D2449" s="35">
        <v>137</v>
      </c>
      <c r="E2449" s="29">
        <v>142</v>
      </c>
      <c r="F2449" s="29">
        <v>142</v>
      </c>
      <c r="G2449" s="29">
        <v>146.5</v>
      </c>
      <c r="H2449" s="29">
        <v>152.5</v>
      </c>
      <c r="I2449" s="29">
        <v>154</v>
      </c>
      <c r="J2449" s="29">
        <v>167.5</v>
      </c>
      <c r="K2449" s="29">
        <v>168</v>
      </c>
      <c r="L2449" s="29">
        <v>166</v>
      </c>
      <c r="M2449" s="29">
        <v>169.5</v>
      </c>
      <c r="N2449" s="29">
        <v>179</v>
      </c>
      <c r="O2449" s="29">
        <v>174.5</v>
      </c>
      <c r="P2449" s="29">
        <v>199</v>
      </c>
      <c r="Q2449" s="29">
        <v>199</v>
      </c>
      <c r="R2449" s="29">
        <v>197</v>
      </c>
      <c r="S2449" s="29">
        <v>211</v>
      </c>
      <c r="T2449" s="29">
        <v>211.5</v>
      </c>
      <c r="U2449" s="29">
        <v>211.5</v>
      </c>
      <c r="V2449" s="29">
        <v>211.5</v>
      </c>
      <c r="W2449" s="29">
        <v>211.5</v>
      </c>
      <c r="X2449" s="26">
        <v>0</v>
      </c>
      <c r="Y2449" s="26">
        <v>0</v>
      </c>
      <c r="Z2449" s="26">
        <v>0</v>
      </c>
      <c r="AA2449" s="26">
        <v>0</v>
      </c>
      <c r="AB2449" s="26">
        <v>0</v>
      </c>
      <c r="AC2449" s="26">
        <v>0</v>
      </c>
      <c r="AD2449" s="26">
        <v>0</v>
      </c>
      <c r="AE2449" s="26">
        <v>0</v>
      </c>
      <c r="AF2449" s="26">
        <v>0</v>
      </c>
      <c r="AG2449" s="26">
        <v>0</v>
      </c>
      <c r="AH2449" s="26">
        <v>0</v>
      </c>
      <c r="AI2449" s="26"/>
      <c r="AJ2449" s="26"/>
      <c r="AK2449" s="26"/>
      <c r="AL2449" s="26"/>
      <c r="AM2449" s="26"/>
      <c r="AN2449" s="26"/>
      <c r="AO2449" s="26"/>
      <c r="AP2449" s="26"/>
      <c r="AQ2449" s="26"/>
      <c r="AR2449" s="26"/>
      <c r="AS2449" s="26"/>
      <c r="AT2449" s="26"/>
      <c r="AU2449" s="26"/>
      <c r="AV2449" s="26"/>
      <c r="AW2449" s="26"/>
      <c r="AX2449" s="26"/>
      <c r="AY2449" s="26"/>
      <c r="AZ2449" s="26"/>
      <c r="BA2449" s="26"/>
      <c r="BB2449" s="26"/>
      <c r="BC2449" s="26"/>
      <c r="BD2449" s="26"/>
      <c r="BE2449" s="26"/>
      <c r="BF2449" s="26"/>
      <c r="BG2449" s="26"/>
      <c r="BH2449" s="26"/>
      <c r="BI2449" s="26"/>
      <c r="BJ2449" s="26"/>
      <c r="BK2449" s="26"/>
      <c r="BL2449" s="41"/>
      <c r="BM2449" t="s">
        <v>100</v>
      </c>
    </row>
    <row r="2450" spans="1:65" x14ac:dyDescent="0.2">
      <c r="A2450" s="6"/>
      <c r="B2450" s="40" t="s">
        <v>64</v>
      </c>
      <c r="C2450" s="24" t="s">
        <v>83</v>
      </c>
      <c r="D2450" s="25"/>
      <c r="E2450" s="26"/>
      <c r="F2450" s="26"/>
      <c r="G2450" s="26"/>
      <c r="H2450" s="26"/>
      <c r="I2450" s="26"/>
      <c r="J2450" s="26"/>
      <c r="K2450" s="26"/>
      <c r="L2450" s="26"/>
      <c r="M2450" s="26"/>
      <c r="N2450" s="26"/>
      <c r="O2450" s="26"/>
      <c r="P2450" s="26"/>
      <c r="Q2450" s="26"/>
      <c r="R2450" s="26"/>
      <c r="S2450" s="26"/>
      <c r="T2450" s="26"/>
      <c r="U2450" s="26"/>
      <c r="V2450" s="26"/>
      <c r="W2450" s="30"/>
      <c r="X2450" s="30"/>
      <c r="Y2450" s="30"/>
      <c r="Z2450" s="30"/>
      <c r="AA2450" s="30"/>
      <c r="AB2450" s="30"/>
      <c r="AC2450" s="30"/>
      <c r="AD2450" s="30"/>
      <c r="AE2450" s="30"/>
      <c r="AF2450" s="30"/>
      <c r="AG2450" s="30"/>
      <c r="AH2450" s="30"/>
      <c r="AI2450" s="30"/>
      <c r="AJ2450" s="30"/>
      <c r="AK2450" s="30"/>
      <c r="AL2450" s="30"/>
      <c r="AM2450" s="30"/>
      <c r="AN2450" s="30"/>
      <c r="AO2450" s="30"/>
      <c r="AP2450" s="30"/>
      <c r="AQ2450" s="30"/>
      <c r="AR2450" s="30"/>
      <c r="AS2450" s="30"/>
      <c r="AT2450" s="30"/>
      <c r="AU2450" s="30"/>
      <c r="AV2450" s="30"/>
      <c r="AW2450" s="30"/>
      <c r="AX2450" s="30"/>
      <c r="AY2450" s="30"/>
      <c r="AZ2450" s="30"/>
      <c r="BA2450" s="30"/>
      <c r="BB2450" s="30"/>
      <c r="BC2450" s="30"/>
      <c r="BD2450" s="30"/>
      <c r="BE2450" s="30"/>
      <c r="BF2450" s="30"/>
      <c r="BG2450" s="30"/>
      <c r="BH2450" s="30"/>
      <c r="BI2450" s="30"/>
      <c r="BJ2450" s="30"/>
      <c r="BK2450" s="30"/>
      <c r="BL2450" s="43"/>
      <c r="BM2450" t="s">
        <v>100</v>
      </c>
    </row>
    <row r="2451" spans="1:65" x14ac:dyDescent="0.2">
      <c r="A2451" s="6"/>
      <c r="B2451" s="40" t="s">
        <v>64</v>
      </c>
      <c r="C2451" s="24" t="s">
        <v>75</v>
      </c>
      <c r="D2451" s="25"/>
      <c r="E2451" s="26"/>
      <c r="F2451" s="26"/>
      <c r="G2451" s="26"/>
      <c r="H2451" s="26"/>
      <c r="I2451" s="26"/>
      <c r="J2451" s="26"/>
      <c r="K2451" s="26"/>
      <c r="L2451" s="26"/>
      <c r="M2451" s="26"/>
      <c r="N2451" s="26"/>
      <c r="O2451" s="26"/>
      <c r="P2451" s="26"/>
      <c r="Q2451" s="26"/>
      <c r="R2451" s="26"/>
      <c r="S2451" s="26"/>
      <c r="T2451" s="26"/>
      <c r="U2451" s="26"/>
      <c r="V2451" s="26"/>
      <c r="W2451" s="26"/>
      <c r="X2451" s="26"/>
      <c r="Y2451" s="26"/>
      <c r="Z2451" s="26"/>
      <c r="AA2451" s="26"/>
      <c r="AB2451" s="26"/>
      <c r="AC2451" s="26"/>
      <c r="AD2451" s="26"/>
      <c r="AE2451" s="26"/>
      <c r="AF2451" s="26"/>
      <c r="AG2451" s="26"/>
      <c r="AH2451" s="26"/>
      <c r="AI2451" s="26"/>
      <c r="AJ2451" s="26"/>
      <c r="AK2451" s="26"/>
      <c r="AL2451" s="26"/>
      <c r="AM2451" s="26"/>
      <c r="AN2451" s="26"/>
      <c r="AO2451" s="26"/>
      <c r="AP2451" s="26"/>
      <c r="AQ2451" s="26"/>
      <c r="AR2451" s="26"/>
      <c r="AS2451" s="26"/>
      <c r="AT2451" s="26"/>
      <c r="AU2451" s="26"/>
      <c r="AV2451" s="26"/>
      <c r="AW2451" s="26"/>
      <c r="AX2451" s="26"/>
      <c r="AY2451" s="26"/>
      <c r="AZ2451" s="26"/>
      <c r="BA2451" s="26"/>
      <c r="BB2451" s="26"/>
      <c r="BC2451" s="26"/>
      <c r="BD2451" s="26"/>
      <c r="BE2451" s="26"/>
      <c r="BF2451" s="26"/>
      <c r="BG2451" s="26"/>
      <c r="BH2451" s="26"/>
      <c r="BI2451" s="26"/>
      <c r="BJ2451" s="26"/>
      <c r="BK2451" s="26"/>
      <c r="BL2451" s="41"/>
      <c r="BM2451" t="s">
        <v>100</v>
      </c>
    </row>
    <row r="2452" spans="1:65" x14ac:dyDescent="0.2">
      <c r="A2452" s="6"/>
      <c r="B2452" s="40" t="s">
        <v>64</v>
      </c>
      <c r="C2452" s="24" t="s">
        <v>79</v>
      </c>
      <c r="D2452" s="25"/>
      <c r="E2452" s="26"/>
      <c r="F2452" s="26"/>
      <c r="G2452" s="26"/>
      <c r="H2452" s="26"/>
      <c r="I2452" s="26"/>
      <c r="J2452" s="26"/>
      <c r="K2452" s="26"/>
      <c r="L2452" s="26"/>
      <c r="M2452" s="26"/>
      <c r="N2452" s="26"/>
      <c r="O2452" s="26"/>
      <c r="P2452" s="26"/>
      <c r="Q2452" s="26"/>
      <c r="R2452" s="26"/>
      <c r="S2452" s="26"/>
      <c r="T2452" s="26"/>
      <c r="U2452" s="26"/>
      <c r="V2452" s="26"/>
      <c r="W2452" s="26"/>
      <c r="X2452" s="26"/>
      <c r="Y2452" s="26"/>
      <c r="Z2452" s="26"/>
      <c r="AA2452" s="26"/>
      <c r="AB2452" s="26"/>
      <c r="AC2452" s="26"/>
      <c r="AD2452" s="26"/>
      <c r="AE2452" s="26"/>
      <c r="AF2452" s="26"/>
      <c r="AG2452" s="26"/>
      <c r="AH2452" s="26"/>
      <c r="AI2452" s="26"/>
      <c r="AJ2452" s="26"/>
      <c r="AK2452" s="26"/>
      <c r="AL2452" s="26"/>
      <c r="AM2452" s="26"/>
      <c r="AN2452" s="26"/>
      <c r="AO2452" s="26"/>
      <c r="AP2452" s="26"/>
      <c r="AQ2452" s="26"/>
      <c r="AR2452" s="26"/>
      <c r="AS2452" s="26"/>
      <c r="AT2452" s="26"/>
      <c r="AU2452" s="26"/>
      <c r="AV2452" s="26"/>
      <c r="AW2452" s="26"/>
      <c r="AX2452" s="26"/>
      <c r="AY2452" s="26"/>
      <c r="AZ2452" s="26"/>
      <c r="BA2452" s="26"/>
      <c r="BB2452" s="26"/>
      <c r="BC2452" s="26"/>
      <c r="BD2452" s="26"/>
      <c r="BE2452" s="26"/>
      <c r="BF2452" s="26"/>
      <c r="BG2452" s="26"/>
      <c r="BH2452" s="26"/>
      <c r="BI2452" s="26"/>
      <c r="BJ2452" s="26"/>
      <c r="BK2452" s="26"/>
      <c r="BL2452" s="41"/>
      <c r="BM2452" t="s">
        <v>100</v>
      </c>
    </row>
    <row r="2453" spans="1:65" x14ac:dyDescent="0.2">
      <c r="A2453" s="6"/>
      <c r="B2453" s="40" t="s">
        <v>64</v>
      </c>
      <c r="C2453" s="24" t="s">
        <v>80</v>
      </c>
      <c r="D2453" s="25"/>
      <c r="E2453" s="26"/>
      <c r="F2453" s="26"/>
      <c r="G2453" s="26"/>
      <c r="H2453" s="26"/>
      <c r="I2453" s="26"/>
      <c r="J2453" s="26"/>
      <c r="K2453" s="26"/>
      <c r="L2453" s="26"/>
      <c r="M2453" s="26"/>
      <c r="N2453" s="26"/>
      <c r="O2453" s="26"/>
      <c r="P2453" s="26"/>
      <c r="Q2453" s="26"/>
      <c r="R2453" s="26"/>
      <c r="S2453" s="26"/>
      <c r="T2453" s="26"/>
      <c r="U2453" s="26"/>
      <c r="V2453" s="26"/>
      <c r="W2453" s="26"/>
      <c r="X2453" s="26"/>
      <c r="Y2453" s="26"/>
      <c r="Z2453" s="26"/>
      <c r="AA2453" s="26"/>
      <c r="AB2453" s="26"/>
      <c r="AC2453" s="26"/>
      <c r="AD2453" s="26"/>
      <c r="AE2453" s="26"/>
      <c r="AF2453" s="26"/>
      <c r="AG2453" s="26"/>
      <c r="AH2453" s="26"/>
      <c r="AI2453" s="26"/>
      <c r="AJ2453" s="26"/>
      <c r="AK2453" s="26"/>
      <c r="AL2453" s="26"/>
      <c r="AM2453" s="26"/>
      <c r="AN2453" s="26"/>
      <c r="AO2453" s="26"/>
      <c r="AP2453" s="26"/>
      <c r="AQ2453" s="26"/>
      <c r="AR2453" s="26"/>
      <c r="AS2453" s="26"/>
      <c r="AT2453" s="26"/>
      <c r="AU2453" s="26"/>
      <c r="AV2453" s="26"/>
      <c r="AW2453" s="26"/>
      <c r="AX2453" s="26"/>
      <c r="AY2453" s="26"/>
      <c r="AZ2453" s="26"/>
      <c r="BA2453" s="26"/>
      <c r="BB2453" s="26"/>
      <c r="BC2453" s="26"/>
      <c r="BD2453" s="26"/>
      <c r="BE2453" s="26"/>
      <c r="BF2453" s="26"/>
      <c r="BG2453" s="26"/>
      <c r="BH2453" s="26"/>
      <c r="BI2453" s="26"/>
      <c r="BJ2453" s="26"/>
      <c r="BK2453" s="26"/>
      <c r="BL2453" s="41"/>
      <c r="BM2453" t="s">
        <v>100</v>
      </c>
    </row>
    <row r="2454" spans="1:65" x14ac:dyDescent="0.2">
      <c r="A2454" s="6"/>
      <c r="B2454" s="40" t="s">
        <v>64</v>
      </c>
      <c r="C2454" s="24" t="s">
        <v>78</v>
      </c>
      <c r="D2454" s="25"/>
      <c r="E2454" s="26"/>
      <c r="F2454" s="26"/>
      <c r="G2454" s="26"/>
      <c r="H2454" s="26"/>
      <c r="I2454" s="26"/>
      <c r="J2454" s="26"/>
      <c r="K2454" s="26"/>
      <c r="L2454" s="26"/>
      <c r="M2454" s="26"/>
      <c r="N2454" s="26"/>
      <c r="O2454" s="26"/>
      <c r="P2454" s="26"/>
      <c r="Q2454" s="26"/>
      <c r="R2454" s="26"/>
      <c r="S2454" s="26"/>
      <c r="T2454" s="26"/>
      <c r="U2454" s="26"/>
      <c r="V2454" s="26"/>
      <c r="W2454" s="26"/>
      <c r="X2454" s="26"/>
      <c r="Y2454" s="26"/>
      <c r="Z2454" s="26"/>
      <c r="AA2454" s="26"/>
      <c r="AB2454" s="26"/>
      <c r="AC2454" s="26"/>
      <c r="AD2454" s="26"/>
      <c r="AE2454" s="26"/>
      <c r="AF2454" s="26"/>
      <c r="AG2454" s="26"/>
      <c r="AH2454" s="26"/>
      <c r="AI2454" s="26"/>
      <c r="AJ2454" s="26"/>
      <c r="AK2454" s="26"/>
      <c r="AL2454" s="26"/>
      <c r="AM2454" s="26"/>
      <c r="AN2454" s="26"/>
      <c r="AO2454" s="26"/>
      <c r="AP2454" s="26"/>
      <c r="AQ2454" s="26"/>
      <c r="AR2454" s="26"/>
      <c r="AS2454" s="26"/>
      <c r="AT2454" s="26"/>
      <c r="AU2454" s="26"/>
      <c r="AV2454" s="26"/>
      <c r="AW2454" s="26"/>
      <c r="AX2454" s="26"/>
      <c r="AY2454" s="26"/>
      <c r="AZ2454" s="26"/>
      <c r="BA2454" s="26"/>
      <c r="BB2454" s="26"/>
      <c r="BC2454" s="26"/>
      <c r="BD2454" s="26"/>
      <c r="BE2454" s="26"/>
      <c r="BF2454" s="26"/>
      <c r="BG2454" s="26"/>
      <c r="BH2454" s="26"/>
      <c r="BI2454" s="26"/>
      <c r="BJ2454" s="26"/>
      <c r="BK2454" s="26"/>
      <c r="BL2454" s="41"/>
      <c r="BM2454" t="s">
        <v>100</v>
      </c>
    </row>
    <row r="2455" spans="1:65" x14ac:dyDescent="0.2">
      <c r="A2455" s="6"/>
      <c r="B2455" s="40" t="s">
        <v>64</v>
      </c>
      <c r="C2455" s="31" t="s">
        <v>47</v>
      </c>
      <c r="D2455" s="27">
        <v>33</v>
      </c>
      <c r="E2455" s="28">
        <v>32</v>
      </c>
      <c r="F2455" s="28">
        <v>33</v>
      </c>
      <c r="G2455" s="28">
        <v>33</v>
      </c>
      <c r="H2455" s="28">
        <v>32</v>
      </c>
      <c r="I2455" s="28">
        <v>34</v>
      </c>
      <c r="J2455" s="28">
        <v>32</v>
      </c>
      <c r="K2455" s="28">
        <v>32</v>
      </c>
      <c r="L2455" s="28">
        <v>32</v>
      </c>
      <c r="M2455" s="28">
        <v>32</v>
      </c>
      <c r="N2455" s="28">
        <v>32</v>
      </c>
      <c r="O2455" s="28">
        <v>32</v>
      </c>
      <c r="P2455" s="28">
        <v>33</v>
      </c>
      <c r="Q2455" s="28">
        <v>33</v>
      </c>
      <c r="R2455" s="28">
        <v>32</v>
      </c>
      <c r="S2455" s="28">
        <v>29</v>
      </c>
      <c r="T2455" s="28">
        <v>29</v>
      </c>
      <c r="U2455" s="28">
        <v>30</v>
      </c>
      <c r="V2455" s="28">
        <v>31.8</v>
      </c>
      <c r="W2455" s="28">
        <v>31.8</v>
      </c>
      <c r="X2455" s="28">
        <v>31.8</v>
      </c>
      <c r="Y2455" s="28">
        <v>31.8</v>
      </c>
      <c r="Z2455" s="28">
        <v>31.8</v>
      </c>
      <c r="AA2455" s="28">
        <v>31.8</v>
      </c>
      <c r="AB2455" s="28">
        <v>31.8</v>
      </c>
      <c r="AC2455" s="28">
        <v>31.8</v>
      </c>
      <c r="AD2455" s="28">
        <v>31.8</v>
      </c>
      <c r="AE2455" s="28">
        <v>31.8</v>
      </c>
      <c r="AF2455" s="28">
        <v>31.8</v>
      </c>
      <c r="AG2455" s="28">
        <v>31.8</v>
      </c>
      <c r="AH2455" s="28">
        <v>31.8</v>
      </c>
      <c r="AI2455" s="28">
        <v>31.8</v>
      </c>
      <c r="AJ2455" s="28">
        <v>31.8</v>
      </c>
      <c r="AK2455" s="28">
        <v>31.8</v>
      </c>
      <c r="AL2455" s="28">
        <v>31.8</v>
      </c>
      <c r="AM2455" s="28">
        <v>31.8</v>
      </c>
      <c r="AN2455" s="28">
        <v>31.8</v>
      </c>
      <c r="AO2455" s="28">
        <v>31.8</v>
      </c>
      <c r="AP2455" s="28">
        <v>31.8</v>
      </c>
      <c r="AQ2455" s="28">
        <v>31.8</v>
      </c>
      <c r="AR2455" s="28">
        <v>31.8</v>
      </c>
      <c r="AS2455" s="28">
        <v>31.8</v>
      </c>
      <c r="AT2455" s="28">
        <v>31.8</v>
      </c>
      <c r="AU2455" s="28">
        <v>31.8</v>
      </c>
      <c r="AV2455" s="28">
        <v>31.8</v>
      </c>
      <c r="AW2455" s="28">
        <v>31.8</v>
      </c>
      <c r="AX2455" s="28">
        <v>31.8</v>
      </c>
      <c r="AY2455" s="28">
        <v>31.8</v>
      </c>
      <c r="AZ2455" s="28">
        <v>31.8</v>
      </c>
      <c r="BA2455" s="28">
        <v>31.8</v>
      </c>
      <c r="BB2455" s="28">
        <v>31.8</v>
      </c>
      <c r="BC2455" s="28">
        <v>31.8</v>
      </c>
      <c r="BD2455" s="28">
        <v>31.8</v>
      </c>
      <c r="BE2455" s="28">
        <v>31.8</v>
      </c>
      <c r="BF2455" s="28">
        <v>31.8</v>
      </c>
      <c r="BG2455" s="28">
        <v>31.8</v>
      </c>
      <c r="BH2455" s="28">
        <v>31.8</v>
      </c>
      <c r="BI2455" s="28">
        <v>31.8</v>
      </c>
      <c r="BJ2455" s="28">
        <v>31.8</v>
      </c>
      <c r="BK2455" s="28">
        <v>31.8</v>
      </c>
      <c r="BL2455" s="42">
        <v>31.8</v>
      </c>
      <c r="BM2455" t="s">
        <v>100</v>
      </c>
    </row>
    <row r="2456" spans="1:65" x14ac:dyDescent="0.2">
      <c r="A2456" s="6"/>
      <c r="B2456" s="40" t="s">
        <v>64</v>
      </c>
      <c r="C2456" s="24" t="s">
        <v>74</v>
      </c>
      <c r="D2456" s="35">
        <v>33</v>
      </c>
      <c r="E2456" s="29">
        <v>32</v>
      </c>
      <c r="F2456" s="29">
        <v>33</v>
      </c>
      <c r="G2456" s="29">
        <v>33</v>
      </c>
      <c r="H2456" s="29">
        <v>32</v>
      </c>
      <c r="I2456" s="29">
        <v>34</v>
      </c>
      <c r="J2456" s="29">
        <v>32</v>
      </c>
      <c r="K2456" s="29">
        <v>32</v>
      </c>
      <c r="L2456" s="29">
        <v>32</v>
      </c>
      <c r="M2456" s="29">
        <v>32</v>
      </c>
      <c r="N2456" s="29">
        <v>32</v>
      </c>
      <c r="O2456" s="29">
        <v>32</v>
      </c>
      <c r="P2456" s="29">
        <v>33</v>
      </c>
      <c r="Q2456" s="29">
        <v>33</v>
      </c>
      <c r="R2456" s="29">
        <v>32</v>
      </c>
      <c r="S2456" s="29">
        <v>29</v>
      </c>
      <c r="T2456" s="29">
        <v>29</v>
      </c>
      <c r="U2456" s="29">
        <v>30</v>
      </c>
      <c r="V2456" s="29">
        <v>31.8</v>
      </c>
      <c r="W2456" s="29">
        <v>31.8</v>
      </c>
      <c r="X2456" s="26">
        <v>0</v>
      </c>
      <c r="Y2456" s="26">
        <v>0</v>
      </c>
      <c r="Z2456" s="26">
        <v>0</v>
      </c>
      <c r="AA2456" s="26">
        <v>0</v>
      </c>
      <c r="AB2456" s="26">
        <v>0</v>
      </c>
      <c r="AC2456" s="26">
        <v>0</v>
      </c>
      <c r="AD2456" s="26">
        <v>0</v>
      </c>
      <c r="AE2456" s="26">
        <v>0</v>
      </c>
      <c r="AF2456" s="26">
        <v>0</v>
      </c>
      <c r="AG2456" s="26">
        <v>0</v>
      </c>
      <c r="AH2456" s="26">
        <v>0</v>
      </c>
      <c r="AI2456" s="26"/>
      <c r="AJ2456" s="26"/>
      <c r="AK2456" s="26"/>
      <c r="AL2456" s="26"/>
      <c r="AM2456" s="26"/>
      <c r="AN2456" s="26"/>
      <c r="AO2456" s="26"/>
      <c r="AP2456" s="26"/>
      <c r="AQ2456" s="26"/>
      <c r="AR2456" s="26"/>
      <c r="AS2456" s="26"/>
      <c r="AT2456" s="26"/>
      <c r="AU2456" s="26"/>
      <c r="AV2456" s="26"/>
      <c r="AW2456" s="26"/>
      <c r="AX2456" s="26"/>
      <c r="AY2456" s="26"/>
      <c r="AZ2456" s="26"/>
      <c r="BA2456" s="26"/>
      <c r="BB2456" s="26"/>
      <c r="BC2456" s="26"/>
      <c r="BD2456" s="26"/>
      <c r="BE2456" s="26"/>
      <c r="BF2456" s="26"/>
      <c r="BG2456" s="26"/>
      <c r="BH2456" s="26"/>
      <c r="BI2456" s="26"/>
      <c r="BJ2456" s="26"/>
      <c r="BK2456" s="26"/>
      <c r="BL2456" s="41"/>
      <c r="BM2456" t="s">
        <v>100</v>
      </c>
    </row>
    <row r="2457" spans="1:65" x14ac:dyDescent="0.2">
      <c r="A2457" s="6"/>
      <c r="B2457" s="40" t="s">
        <v>64</v>
      </c>
      <c r="C2457" s="24" t="s">
        <v>83</v>
      </c>
      <c r="D2457" s="25"/>
      <c r="E2457" s="26"/>
      <c r="F2457" s="26"/>
      <c r="G2457" s="26"/>
      <c r="H2457" s="26"/>
      <c r="I2457" s="26"/>
      <c r="J2457" s="26"/>
      <c r="K2457" s="26"/>
      <c r="L2457" s="26"/>
      <c r="M2457" s="26"/>
      <c r="N2457" s="26"/>
      <c r="O2457" s="26"/>
      <c r="P2457" s="26"/>
      <c r="Q2457" s="26"/>
      <c r="R2457" s="26"/>
      <c r="S2457" s="26"/>
      <c r="T2457" s="26"/>
      <c r="U2457" s="26"/>
      <c r="V2457" s="26"/>
      <c r="W2457" s="30"/>
      <c r="X2457" s="30"/>
      <c r="Y2457" s="30"/>
      <c r="Z2457" s="30"/>
      <c r="AA2457" s="30"/>
      <c r="AB2457" s="30"/>
      <c r="AC2457" s="30"/>
      <c r="AD2457" s="30"/>
      <c r="AE2457" s="30"/>
      <c r="AF2457" s="30"/>
      <c r="AG2457" s="30"/>
      <c r="AH2457" s="30"/>
      <c r="AI2457" s="30"/>
      <c r="AJ2457" s="30"/>
      <c r="AK2457" s="30"/>
      <c r="AL2457" s="30"/>
      <c r="AM2457" s="30"/>
      <c r="AN2457" s="30"/>
      <c r="AO2457" s="30"/>
      <c r="AP2457" s="30"/>
      <c r="AQ2457" s="30"/>
      <c r="AR2457" s="30"/>
      <c r="AS2457" s="30"/>
      <c r="AT2457" s="30"/>
      <c r="AU2457" s="30"/>
      <c r="AV2457" s="30"/>
      <c r="AW2457" s="30"/>
      <c r="AX2457" s="30"/>
      <c r="AY2457" s="30"/>
      <c r="AZ2457" s="30"/>
      <c r="BA2457" s="30"/>
      <c r="BB2457" s="30"/>
      <c r="BC2457" s="30"/>
      <c r="BD2457" s="30"/>
      <c r="BE2457" s="30"/>
      <c r="BF2457" s="30"/>
      <c r="BG2457" s="30"/>
      <c r="BH2457" s="30"/>
      <c r="BI2457" s="30"/>
      <c r="BJ2457" s="30"/>
      <c r="BK2457" s="30"/>
      <c r="BL2457" s="43"/>
      <c r="BM2457" t="s">
        <v>100</v>
      </c>
    </row>
    <row r="2458" spans="1:65" x14ac:dyDescent="0.2">
      <c r="A2458" s="6"/>
      <c r="B2458" s="40" t="s">
        <v>64</v>
      </c>
      <c r="C2458" s="24" t="s">
        <v>75</v>
      </c>
      <c r="D2458" s="25"/>
      <c r="E2458" s="26"/>
      <c r="F2458" s="26"/>
      <c r="G2458" s="26"/>
      <c r="H2458" s="26"/>
      <c r="I2458" s="26"/>
      <c r="J2458" s="26"/>
      <c r="K2458" s="26"/>
      <c r="L2458" s="26"/>
      <c r="M2458" s="26"/>
      <c r="N2458" s="26"/>
      <c r="O2458" s="26"/>
      <c r="P2458" s="26"/>
      <c r="Q2458" s="26"/>
      <c r="R2458" s="26"/>
      <c r="S2458" s="26"/>
      <c r="T2458" s="26"/>
      <c r="U2458" s="26"/>
      <c r="V2458" s="26"/>
      <c r="W2458" s="26"/>
      <c r="X2458" s="26"/>
      <c r="Y2458" s="26"/>
      <c r="Z2458" s="26"/>
      <c r="AA2458" s="26"/>
      <c r="AB2458" s="26"/>
      <c r="AC2458" s="26"/>
      <c r="AD2458" s="26"/>
      <c r="AE2458" s="26"/>
      <c r="AF2458" s="26"/>
      <c r="AG2458" s="26"/>
      <c r="AH2458" s="26"/>
      <c r="AI2458" s="26"/>
      <c r="AJ2458" s="26"/>
      <c r="AK2458" s="26"/>
      <c r="AL2458" s="26"/>
      <c r="AM2458" s="26"/>
      <c r="AN2458" s="26"/>
      <c r="AO2458" s="26"/>
      <c r="AP2458" s="26"/>
      <c r="AQ2458" s="26"/>
      <c r="AR2458" s="26"/>
      <c r="AS2458" s="26"/>
      <c r="AT2458" s="26"/>
      <c r="AU2458" s="26"/>
      <c r="AV2458" s="26"/>
      <c r="AW2458" s="26"/>
      <c r="AX2458" s="26"/>
      <c r="AY2458" s="26"/>
      <c r="AZ2458" s="26"/>
      <c r="BA2458" s="26"/>
      <c r="BB2458" s="26"/>
      <c r="BC2458" s="26"/>
      <c r="BD2458" s="26"/>
      <c r="BE2458" s="26"/>
      <c r="BF2458" s="26"/>
      <c r="BG2458" s="26"/>
      <c r="BH2458" s="26"/>
      <c r="BI2458" s="26"/>
      <c r="BJ2458" s="26"/>
      <c r="BK2458" s="26"/>
      <c r="BL2458" s="41"/>
      <c r="BM2458" t="s">
        <v>100</v>
      </c>
    </row>
    <row r="2459" spans="1:65" x14ac:dyDescent="0.2">
      <c r="A2459" s="6"/>
      <c r="B2459" s="40" t="s">
        <v>64</v>
      </c>
      <c r="C2459" s="24" t="s">
        <v>79</v>
      </c>
      <c r="D2459" s="25"/>
      <c r="E2459" s="26"/>
      <c r="F2459" s="26"/>
      <c r="G2459" s="26"/>
      <c r="H2459" s="26"/>
      <c r="I2459" s="26"/>
      <c r="J2459" s="26"/>
      <c r="K2459" s="26"/>
      <c r="L2459" s="26"/>
      <c r="M2459" s="26"/>
      <c r="N2459" s="26"/>
      <c r="O2459" s="26"/>
      <c r="P2459" s="26"/>
      <c r="Q2459" s="26"/>
      <c r="R2459" s="26"/>
      <c r="S2459" s="26"/>
      <c r="T2459" s="26"/>
      <c r="U2459" s="26"/>
      <c r="V2459" s="26"/>
      <c r="W2459" s="26"/>
      <c r="X2459" s="26"/>
      <c r="Y2459" s="26"/>
      <c r="Z2459" s="26"/>
      <c r="AA2459" s="26"/>
      <c r="AB2459" s="26"/>
      <c r="AC2459" s="26"/>
      <c r="AD2459" s="26"/>
      <c r="AE2459" s="26"/>
      <c r="AF2459" s="26"/>
      <c r="AG2459" s="26"/>
      <c r="AH2459" s="26"/>
      <c r="AI2459" s="26"/>
      <c r="AJ2459" s="26"/>
      <c r="AK2459" s="26"/>
      <c r="AL2459" s="26"/>
      <c r="AM2459" s="26"/>
      <c r="AN2459" s="26"/>
      <c r="AO2459" s="26"/>
      <c r="AP2459" s="26"/>
      <c r="AQ2459" s="26"/>
      <c r="AR2459" s="26"/>
      <c r="AS2459" s="26"/>
      <c r="AT2459" s="26"/>
      <c r="AU2459" s="26"/>
      <c r="AV2459" s="26"/>
      <c r="AW2459" s="26"/>
      <c r="AX2459" s="26"/>
      <c r="AY2459" s="26"/>
      <c r="AZ2459" s="26"/>
      <c r="BA2459" s="26"/>
      <c r="BB2459" s="26"/>
      <c r="BC2459" s="26"/>
      <c r="BD2459" s="26"/>
      <c r="BE2459" s="26"/>
      <c r="BF2459" s="26"/>
      <c r="BG2459" s="26"/>
      <c r="BH2459" s="26"/>
      <c r="BI2459" s="26"/>
      <c r="BJ2459" s="26"/>
      <c r="BK2459" s="26"/>
      <c r="BL2459" s="41"/>
      <c r="BM2459" t="s">
        <v>100</v>
      </c>
    </row>
    <row r="2460" spans="1:65" x14ac:dyDescent="0.2">
      <c r="A2460" s="6"/>
      <c r="B2460" s="40" t="s">
        <v>64</v>
      </c>
      <c r="C2460" s="24" t="s">
        <v>80</v>
      </c>
      <c r="D2460" s="25"/>
      <c r="E2460" s="26"/>
      <c r="F2460" s="26"/>
      <c r="G2460" s="26"/>
      <c r="H2460" s="26"/>
      <c r="I2460" s="26"/>
      <c r="J2460" s="26"/>
      <c r="K2460" s="26"/>
      <c r="L2460" s="26"/>
      <c r="M2460" s="26"/>
      <c r="N2460" s="26"/>
      <c r="O2460" s="26"/>
      <c r="P2460" s="26"/>
      <c r="Q2460" s="26"/>
      <c r="R2460" s="26"/>
      <c r="S2460" s="26"/>
      <c r="T2460" s="26"/>
      <c r="U2460" s="26"/>
      <c r="V2460" s="26"/>
      <c r="W2460" s="26"/>
      <c r="X2460" s="26"/>
      <c r="Y2460" s="26"/>
      <c r="Z2460" s="26"/>
      <c r="AA2460" s="26"/>
      <c r="AB2460" s="26"/>
      <c r="AC2460" s="26"/>
      <c r="AD2460" s="26"/>
      <c r="AE2460" s="26"/>
      <c r="AF2460" s="26"/>
      <c r="AG2460" s="26"/>
      <c r="AH2460" s="26"/>
      <c r="AI2460" s="26"/>
      <c r="AJ2460" s="26"/>
      <c r="AK2460" s="26"/>
      <c r="AL2460" s="26"/>
      <c r="AM2460" s="26"/>
      <c r="AN2460" s="26"/>
      <c r="AO2460" s="26"/>
      <c r="AP2460" s="26"/>
      <c r="AQ2460" s="26"/>
      <c r="AR2460" s="26"/>
      <c r="AS2460" s="26"/>
      <c r="AT2460" s="26"/>
      <c r="AU2460" s="26"/>
      <c r="AV2460" s="26"/>
      <c r="AW2460" s="26"/>
      <c r="AX2460" s="26"/>
      <c r="AY2460" s="26"/>
      <c r="AZ2460" s="26"/>
      <c r="BA2460" s="26"/>
      <c r="BB2460" s="26"/>
      <c r="BC2460" s="26"/>
      <c r="BD2460" s="26"/>
      <c r="BE2460" s="26"/>
      <c r="BF2460" s="26"/>
      <c r="BG2460" s="26"/>
      <c r="BH2460" s="26"/>
      <c r="BI2460" s="26"/>
      <c r="BJ2460" s="26"/>
      <c r="BK2460" s="26"/>
      <c r="BL2460" s="41"/>
      <c r="BM2460" t="s">
        <v>100</v>
      </c>
    </row>
    <row r="2461" spans="1:65" x14ac:dyDescent="0.2">
      <c r="A2461" s="6"/>
      <c r="B2461" s="40" t="s">
        <v>64</v>
      </c>
      <c r="C2461" s="24" t="s">
        <v>78</v>
      </c>
      <c r="D2461" s="25"/>
      <c r="E2461" s="26"/>
      <c r="F2461" s="26"/>
      <c r="G2461" s="26"/>
      <c r="H2461" s="26"/>
      <c r="I2461" s="26"/>
      <c r="J2461" s="26"/>
      <c r="K2461" s="26"/>
      <c r="L2461" s="26"/>
      <c r="M2461" s="26"/>
      <c r="N2461" s="26"/>
      <c r="O2461" s="26"/>
      <c r="P2461" s="26"/>
      <c r="Q2461" s="26"/>
      <c r="R2461" s="26"/>
      <c r="S2461" s="26"/>
      <c r="T2461" s="26"/>
      <c r="U2461" s="26"/>
      <c r="V2461" s="26"/>
      <c r="W2461" s="26"/>
      <c r="X2461" s="26"/>
      <c r="Y2461" s="26"/>
      <c r="Z2461" s="26"/>
      <c r="AA2461" s="26"/>
      <c r="AB2461" s="26"/>
      <c r="AC2461" s="26"/>
      <c r="AD2461" s="26"/>
      <c r="AE2461" s="26"/>
      <c r="AF2461" s="26"/>
      <c r="AG2461" s="26"/>
      <c r="AH2461" s="26"/>
      <c r="AI2461" s="26"/>
      <c r="AJ2461" s="26"/>
      <c r="AK2461" s="26"/>
      <c r="AL2461" s="26"/>
      <c r="AM2461" s="26"/>
      <c r="AN2461" s="26"/>
      <c r="AO2461" s="26"/>
      <c r="AP2461" s="26"/>
      <c r="AQ2461" s="26"/>
      <c r="AR2461" s="26"/>
      <c r="AS2461" s="26"/>
      <c r="AT2461" s="26"/>
      <c r="AU2461" s="26"/>
      <c r="AV2461" s="26"/>
      <c r="AW2461" s="26"/>
      <c r="AX2461" s="26"/>
      <c r="AY2461" s="26"/>
      <c r="AZ2461" s="26"/>
      <c r="BA2461" s="26"/>
      <c r="BB2461" s="26"/>
      <c r="BC2461" s="26"/>
      <c r="BD2461" s="26"/>
      <c r="BE2461" s="26"/>
      <c r="BF2461" s="26"/>
      <c r="BG2461" s="26"/>
      <c r="BH2461" s="26"/>
      <c r="BI2461" s="26"/>
      <c r="BJ2461" s="26"/>
      <c r="BK2461" s="26"/>
      <c r="BL2461" s="41"/>
      <c r="BM2461" t="s">
        <v>100</v>
      </c>
    </row>
    <row r="2462" spans="1:65" x14ac:dyDescent="0.2">
      <c r="A2462" s="6"/>
      <c r="B2462" s="40" t="s">
        <v>64</v>
      </c>
      <c r="C2462" s="31" t="s">
        <v>93</v>
      </c>
      <c r="D2462" s="27">
        <v>0</v>
      </c>
      <c r="E2462" s="28">
        <v>0</v>
      </c>
      <c r="F2462" s="28">
        <v>0</v>
      </c>
      <c r="G2462" s="28">
        <v>0</v>
      </c>
      <c r="H2462" s="28">
        <v>0</v>
      </c>
      <c r="I2462" s="28">
        <v>0</v>
      </c>
      <c r="J2462" s="28">
        <v>0</v>
      </c>
      <c r="K2462" s="28">
        <v>0</v>
      </c>
      <c r="L2462" s="28">
        <v>0</v>
      </c>
      <c r="M2462" s="28">
        <v>0</v>
      </c>
      <c r="N2462" s="28">
        <v>0</v>
      </c>
      <c r="O2462" s="28">
        <v>0</v>
      </c>
      <c r="P2462" s="28">
        <v>0</v>
      </c>
      <c r="Q2462" s="28">
        <v>0</v>
      </c>
      <c r="R2462" s="28">
        <v>0</v>
      </c>
      <c r="S2462" s="28">
        <v>0</v>
      </c>
      <c r="T2462" s="28">
        <v>0</v>
      </c>
      <c r="U2462" s="28">
        <v>0</v>
      </c>
      <c r="V2462" s="28">
        <v>0</v>
      </c>
      <c r="W2462" s="28">
        <v>0</v>
      </c>
      <c r="X2462" s="28">
        <v>0</v>
      </c>
      <c r="Y2462" s="28">
        <v>0</v>
      </c>
      <c r="Z2462" s="28">
        <v>0</v>
      </c>
      <c r="AA2462" s="28">
        <v>0</v>
      </c>
      <c r="AB2462" s="28">
        <v>0</v>
      </c>
      <c r="AC2462" s="28">
        <v>0</v>
      </c>
      <c r="AD2462" s="28">
        <v>0</v>
      </c>
      <c r="AE2462" s="28">
        <v>0</v>
      </c>
      <c r="AF2462" s="28">
        <v>0</v>
      </c>
      <c r="AG2462" s="28">
        <v>0</v>
      </c>
      <c r="AH2462" s="28">
        <v>0</v>
      </c>
      <c r="AI2462" s="28">
        <v>0</v>
      </c>
      <c r="AJ2462" s="28">
        <v>0</v>
      </c>
      <c r="AK2462" s="28">
        <v>0</v>
      </c>
      <c r="AL2462" s="28">
        <v>0</v>
      </c>
      <c r="AM2462" s="28">
        <v>0</v>
      </c>
      <c r="AN2462" s="28">
        <v>0</v>
      </c>
      <c r="AO2462" s="28">
        <v>0</v>
      </c>
      <c r="AP2462" s="28">
        <v>0</v>
      </c>
      <c r="AQ2462" s="28">
        <v>0</v>
      </c>
      <c r="AR2462" s="28">
        <v>0</v>
      </c>
      <c r="AS2462" s="28">
        <v>0</v>
      </c>
      <c r="AT2462" s="28">
        <v>0</v>
      </c>
      <c r="AU2462" s="28">
        <v>0</v>
      </c>
      <c r="AV2462" s="28">
        <v>0</v>
      </c>
      <c r="AW2462" s="28">
        <v>0</v>
      </c>
      <c r="AX2462" s="28">
        <v>0</v>
      </c>
      <c r="AY2462" s="28">
        <v>0</v>
      </c>
      <c r="AZ2462" s="28">
        <v>0</v>
      </c>
      <c r="BA2462" s="28">
        <v>0</v>
      </c>
      <c r="BB2462" s="28">
        <v>0</v>
      </c>
      <c r="BC2462" s="28">
        <v>0</v>
      </c>
      <c r="BD2462" s="28">
        <v>0</v>
      </c>
      <c r="BE2462" s="28">
        <v>0</v>
      </c>
      <c r="BF2462" s="28">
        <v>0</v>
      </c>
      <c r="BG2462" s="28">
        <v>0</v>
      </c>
      <c r="BH2462" s="28">
        <v>0</v>
      </c>
      <c r="BI2462" s="28">
        <v>0</v>
      </c>
      <c r="BJ2462" s="28">
        <v>0</v>
      </c>
      <c r="BK2462" s="28">
        <v>0</v>
      </c>
      <c r="BL2462" s="42">
        <v>0</v>
      </c>
      <c r="BM2462" t="s">
        <v>100</v>
      </c>
    </row>
    <row r="2463" spans="1:65" x14ac:dyDescent="0.2">
      <c r="A2463" s="6"/>
      <c r="B2463" s="40" t="s">
        <v>64</v>
      </c>
      <c r="C2463" s="24" t="s">
        <v>74</v>
      </c>
      <c r="D2463" s="35">
        <v>0</v>
      </c>
      <c r="E2463" s="29">
        <v>0</v>
      </c>
      <c r="F2463" s="29">
        <v>0</v>
      </c>
      <c r="G2463" s="29">
        <v>0</v>
      </c>
      <c r="H2463" s="29">
        <v>0</v>
      </c>
      <c r="I2463" s="29">
        <v>0</v>
      </c>
      <c r="J2463" s="29">
        <v>0</v>
      </c>
      <c r="K2463" s="29">
        <v>0</v>
      </c>
      <c r="L2463" s="29">
        <v>0</v>
      </c>
      <c r="M2463" s="29">
        <v>0</v>
      </c>
      <c r="N2463" s="29">
        <v>0</v>
      </c>
      <c r="O2463" s="29">
        <v>0</v>
      </c>
      <c r="P2463" s="29">
        <v>0</v>
      </c>
      <c r="Q2463" s="29">
        <v>0</v>
      </c>
      <c r="R2463" s="29">
        <v>0</v>
      </c>
      <c r="S2463" s="29">
        <v>0</v>
      </c>
      <c r="T2463" s="29">
        <v>0</v>
      </c>
      <c r="U2463" s="29">
        <v>0</v>
      </c>
      <c r="V2463" s="29">
        <v>0</v>
      </c>
      <c r="W2463" s="29">
        <v>0</v>
      </c>
      <c r="X2463" s="26">
        <v>0</v>
      </c>
      <c r="Y2463" s="26">
        <v>0</v>
      </c>
      <c r="Z2463" s="26">
        <v>0</v>
      </c>
      <c r="AA2463" s="26">
        <v>0</v>
      </c>
      <c r="AB2463" s="26">
        <v>0</v>
      </c>
      <c r="AC2463" s="26">
        <v>0</v>
      </c>
      <c r="AD2463" s="26">
        <v>0</v>
      </c>
      <c r="AE2463" s="26">
        <v>0</v>
      </c>
      <c r="AF2463" s="26">
        <v>0</v>
      </c>
      <c r="AG2463" s="26">
        <v>0</v>
      </c>
      <c r="AH2463" s="26">
        <v>0</v>
      </c>
      <c r="AI2463" s="26"/>
      <c r="AJ2463" s="26"/>
      <c r="AK2463" s="26"/>
      <c r="AL2463" s="26"/>
      <c r="AM2463" s="26"/>
      <c r="AN2463" s="26"/>
      <c r="AO2463" s="26"/>
      <c r="AP2463" s="26"/>
      <c r="AQ2463" s="26"/>
      <c r="AR2463" s="26"/>
      <c r="AS2463" s="26"/>
      <c r="AT2463" s="26"/>
      <c r="AU2463" s="26"/>
      <c r="AV2463" s="26"/>
      <c r="AW2463" s="26"/>
      <c r="AX2463" s="26"/>
      <c r="AY2463" s="26"/>
      <c r="AZ2463" s="26"/>
      <c r="BA2463" s="26"/>
      <c r="BB2463" s="26"/>
      <c r="BC2463" s="26"/>
      <c r="BD2463" s="26"/>
      <c r="BE2463" s="26"/>
      <c r="BF2463" s="26"/>
      <c r="BG2463" s="26"/>
      <c r="BH2463" s="26"/>
      <c r="BI2463" s="26"/>
      <c r="BJ2463" s="26"/>
      <c r="BK2463" s="26"/>
      <c r="BL2463" s="41"/>
      <c r="BM2463" t="s">
        <v>100</v>
      </c>
    </row>
    <row r="2464" spans="1:65" x14ac:dyDescent="0.2">
      <c r="A2464" s="6"/>
      <c r="B2464" s="40" t="s">
        <v>64</v>
      </c>
      <c r="C2464" s="24" t="s">
        <v>83</v>
      </c>
      <c r="D2464" s="25"/>
      <c r="E2464" s="26"/>
      <c r="F2464" s="26"/>
      <c r="G2464" s="26"/>
      <c r="H2464" s="26"/>
      <c r="I2464" s="26"/>
      <c r="J2464" s="26"/>
      <c r="K2464" s="26"/>
      <c r="L2464" s="26"/>
      <c r="M2464" s="26"/>
      <c r="N2464" s="26"/>
      <c r="O2464" s="26"/>
      <c r="P2464" s="26"/>
      <c r="Q2464" s="26"/>
      <c r="R2464" s="26"/>
      <c r="S2464" s="26"/>
      <c r="T2464" s="26"/>
      <c r="U2464" s="26"/>
      <c r="V2464" s="26"/>
      <c r="W2464" s="30"/>
      <c r="X2464" s="30"/>
      <c r="Y2464" s="30"/>
      <c r="Z2464" s="30"/>
      <c r="AA2464" s="30"/>
      <c r="AB2464" s="30"/>
      <c r="AC2464" s="30"/>
      <c r="AD2464" s="30"/>
      <c r="AE2464" s="30"/>
      <c r="AF2464" s="30"/>
      <c r="AG2464" s="30"/>
      <c r="AH2464" s="30"/>
      <c r="AI2464" s="30"/>
      <c r="AJ2464" s="30"/>
      <c r="AK2464" s="30"/>
      <c r="AL2464" s="30"/>
      <c r="AM2464" s="30"/>
      <c r="AN2464" s="30"/>
      <c r="AO2464" s="30"/>
      <c r="AP2464" s="30"/>
      <c r="AQ2464" s="30"/>
      <c r="AR2464" s="30"/>
      <c r="AS2464" s="30"/>
      <c r="AT2464" s="30"/>
      <c r="AU2464" s="30"/>
      <c r="AV2464" s="30"/>
      <c r="AW2464" s="30"/>
      <c r="AX2464" s="30"/>
      <c r="AY2464" s="30"/>
      <c r="AZ2464" s="30"/>
      <c r="BA2464" s="30"/>
      <c r="BB2464" s="30"/>
      <c r="BC2464" s="30"/>
      <c r="BD2464" s="30"/>
      <c r="BE2464" s="30"/>
      <c r="BF2464" s="30"/>
      <c r="BG2464" s="30"/>
      <c r="BH2464" s="30"/>
      <c r="BI2464" s="30"/>
      <c r="BJ2464" s="30"/>
      <c r="BK2464" s="30"/>
      <c r="BL2464" s="43"/>
      <c r="BM2464" t="s">
        <v>100</v>
      </c>
    </row>
    <row r="2465" spans="1:65" x14ac:dyDescent="0.2">
      <c r="A2465" s="6"/>
      <c r="B2465" s="40" t="s">
        <v>64</v>
      </c>
      <c r="C2465" s="24" t="s">
        <v>75</v>
      </c>
      <c r="D2465" s="25"/>
      <c r="E2465" s="26"/>
      <c r="F2465" s="26"/>
      <c r="G2465" s="26"/>
      <c r="H2465" s="26"/>
      <c r="I2465" s="26"/>
      <c r="J2465" s="26"/>
      <c r="K2465" s="26"/>
      <c r="L2465" s="26"/>
      <c r="M2465" s="26"/>
      <c r="N2465" s="26"/>
      <c r="O2465" s="26"/>
      <c r="P2465" s="26"/>
      <c r="Q2465" s="26"/>
      <c r="R2465" s="26"/>
      <c r="S2465" s="26"/>
      <c r="T2465" s="26"/>
      <c r="U2465" s="26"/>
      <c r="V2465" s="26"/>
      <c r="W2465" s="26"/>
      <c r="X2465" s="26"/>
      <c r="Y2465" s="26"/>
      <c r="Z2465" s="26"/>
      <c r="AA2465" s="26"/>
      <c r="AB2465" s="26"/>
      <c r="AC2465" s="26"/>
      <c r="AD2465" s="26"/>
      <c r="AE2465" s="26"/>
      <c r="AF2465" s="26"/>
      <c r="AG2465" s="26"/>
      <c r="AH2465" s="26"/>
      <c r="AI2465" s="26"/>
      <c r="AJ2465" s="26"/>
      <c r="AK2465" s="26"/>
      <c r="AL2465" s="26"/>
      <c r="AM2465" s="26"/>
      <c r="AN2465" s="26"/>
      <c r="AO2465" s="26"/>
      <c r="AP2465" s="26"/>
      <c r="AQ2465" s="26"/>
      <c r="AR2465" s="26"/>
      <c r="AS2465" s="26"/>
      <c r="AT2465" s="26"/>
      <c r="AU2465" s="26"/>
      <c r="AV2465" s="26"/>
      <c r="AW2465" s="26"/>
      <c r="AX2465" s="26"/>
      <c r="AY2465" s="26"/>
      <c r="AZ2465" s="26"/>
      <c r="BA2465" s="26"/>
      <c r="BB2465" s="26"/>
      <c r="BC2465" s="26"/>
      <c r="BD2465" s="26"/>
      <c r="BE2465" s="26"/>
      <c r="BF2465" s="26"/>
      <c r="BG2465" s="26"/>
      <c r="BH2465" s="26"/>
      <c r="BI2465" s="26"/>
      <c r="BJ2465" s="26"/>
      <c r="BK2465" s="26"/>
      <c r="BL2465" s="41"/>
      <c r="BM2465" t="s">
        <v>100</v>
      </c>
    </row>
    <row r="2466" spans="1:65" x14ac:dyDescent="0.2">
      <c r="A2466" s="6"/>
      <c r="B2466" s="40" t="s">
        <v>64</v>
      </c>
      <c r="C2466" s="24" t="s">
        <v>79</v>
      </c>
      <c r="D2466" s="25"/>
      <c r="E2466" s="26"/>
      <c r="F2466" s="26"/>
      <c r="G2466" s="26"/>
      <c r="H2466" s="26"/>
      <c r="I2466" s="26"/>
      <c r="J2466" s="26"/>
      <c r="K2466" s="26"/>
      <c r="L2466" s="26"/>
      <c r="M2466" s="26"/>
      <c r="N2466" s="26"/>
      <c r="O2466" s="26"/>
      <c r="P2466" s="26"/>
      <c r="Q2466" s="26"/>
      <c r="R2466" s="26"/>
      <c r="S2466" s="26"/>
      <c r="T2466" s="26"/>
      <c r="U2466" s="26"/>
      <c r="V2466" s="26"/>
      <c r="W2466" s="26"/>
      <c r="X2466" s="26"/>
      <c r="Y2466" s="26"/>
      <c r="Z2466" s="26"/>
      <c r="AA2466" s="26"/>
      <c r="AB2466" s="26"/>
      <c r="AC2466" s="26"/>
      <c r="AD2466" s="26"/>
      <c r="AE2466" s="26"/>
      <c r="AF2466" s="26"/>
      <c r="AG2466" s="26"/>
      <c r="AH2466" s="26"/>
      <c r="AI2466" s="26"/>
      <c r="AJ2466" s="26"/>
      <c r="AK2466" s="26"/>
      <c r="AL2466" s="26"/>
      <c r="AM2466" s="26"/>
      <c r="AN2466" s="26"/>
      <c r="AO2466" s="26"/>
      <c r="AP2466" s="26"/>
      <c r="AQ2466" s="26"/>
      <c r="AR2466" s="26"/>
      <c r="AS2466" s="26"/>
      <c r="AT2466" s="26"/>
      <c r="AU2466" s="26"/>
      <c r="AV2466" s="26"/>
      <c r="AW2466" s="26"/>
      <c r="AX2466" s="26"/>
      <c r="AY2466" s="26"/>
      <c r="AZ2466" s="26"/>
      <c r="BA2466" s="26"/>
      <c r="BB2466" s="26"/>
      <c r="BC2466" s="26"/>
      <c r="BD2466" s="26"/>
      <c r="BE2466" s="26"/>
      <c r="BF2466" s="26"/>
      <c r="BG2466" s="26"/>
      <c r="BH2466" s="26"/>
      <c r="BI2466" s="26"/>
      <c r="BJ2466" s="26"/>
      <c r="BK2466" s="26"/>
      <c r="BL2466" s="41"/>
      <c r="BM2466" t="s">
        <v>100</v>
      </c>
    </row>
    <row r="2467" spans="1:65" x14ac:dyDescent="0.2">
      <c r="A2467" s="6"/>
      <c r="B2467" s="40" t="s">
        <v>64</v>
      </c>
      <c r="C2467" s="24" t="s">
        <v>80</v>
      </c>
      <c r="D2467" s="25"/>
      <c r="E2467" s="26"/>
      <c r="F2467" s="26"/>
      <c r="G2467" s="26"/>
      <c r="H2467" s="26"/>
      <c r="I2467" s="26"/>
      <c r="J2467" s="26"/>
      <c r="K2467" s="26"/>
      <c r="L2467" s="26"/>
      <c r="M2467" s="26"/>
      <c r="N2467" s="26"/>
      <c r="O2467" s="26"/>
      <c r="P2467" s="26"/>
      <c r="Q2467" s="26"/>
      <c r="R2467" s="26"/>
      <c r="S2467" s="26"/>
      <c r="T2467" s="26"/>
      <c r="U2467" s="26"/>
      <c r="V2467" s="26"/>
      <c r="W2467" s="26"/>
      <c r="X2467" s="26"/>
      <c r="Y2467" s="26"/>
      <c r="Z2467" s="26"/>
      <c r="AA2467" s="26"/>
      <c r="AB2467" s="26"/>
      <c r="AC2467" s="26"/>
      <c r="AD2467" s="26"/>
      <c r="AE2467" s="26"/>
      <c r="AF2467" s="26"/>
      <c r="AG2467" s="26"/>
      <c r="AH2467" s="26"/>
      <c r="AI2467" s="26"/>
      <c r="AJ2467" s="26"/>
      <c r="AK2467" s="26"/>
      <c r="AL2467" s="26"/>
      <c r="AM2467" s="26"/>
      <c r="AN2467" s="26"/>
      <c r="AO2467" s="26"/>
      <c r="AP2467" s="26"/>
      <c r="AQ2467" s="26"/>
      <c r="AR2467" s="26"/>
      <c r="AS2467" s="26"/>
      <c r="AT2467" s="26"/>
      <c r="AU2467" s="26"/>
      <c r="AV2467" s="26"/>
      <c r="AW2467" s="26"/>
      <c r="AX2467" s="26"/>
      <c r="AY2467" s="26"/>
      <c r="AZ2467" s="26"/>
      <c r="BA2467" s="26"/>
      <c r="BB2467" s="26"/>
      <c r="BC2467" s="26"/>
      <c r="BD2467" s="26"/>
      <c r="BE2467" s="26"/>
      <c r="BF2467" s="26"/>
      <c r="BG2467" s="26"/>
      <c r="BH2467" s="26"/>
      <c r="BI2467" s="26"/>
      <c r="BJ2467" s="26"/>
      <c r="BK2467" s="26"/>
      <c r="BL2467" s="41"/>
      <c r="BM2467" t="s">
        <v>100</v>
      </c>
    </row>
    <row r="2468" spans="1:65" x14ac:dyDescent="0.2">
      <c r="A2468" s="6"/>
      <c r="B2468" s="46" t="s">
        <v>64</v>
      </c>
      <c r="C2468" s="24" t="s">
        <v>78</v>
      </c>
      <c r="D2468" s="25"/>
      <c r="E2468" s="26"/>
      <c r="F2468" s="26"/>
      <c r="G2468" s="26"/>
      <c r="H2468" s="26"/>
      <c r="I2468" s="26"/>
      <c r="J2468" s="26"/>
      <c r="K2468" s="26"/>
      <c r="L2468" s="26"/>
      <c r="M2468" s="26"/>
      <c r="N2468" s="26"/>
      <c r="O2468" s="26"/>
      <c r="P2468" s="26"/>
      <c r="Q2468" s="26"/>
      <c r="R2468" s="26"/>
      <c r="S2468" s="26"/>
      <c r="T2468" s="26"/>
      <c r="U2468" s="26"/>
      <c r="V2468" s="26"/>
      <c r="W2468" s="26"/>
      <c r="X2468" s="26"/>
      <c r="Y2468" s="26"/>
      <c r="Z2468" s="26"/>
      <c r="AA2468" s="26"/>
      <c r="AB2468" s="26"/>
      <c r="AC2468" s="26"/>
      <c r="AD2468" s="26"/>
      <c r="AE2468" s="26"/>
      <c r="AF2468" s="26"/>
      <c r="AG2468" s="26"/>
      <c r="AH2468" s="26"/>
      <c r="AI2468" s="26"/>
      <c r="AJ2468" s="26"/>
      <c r="AK2468" s="26"/>
      <c r="AL2468" s="26"/>
      <c r="AM2468" s="26"/>
      <c r="AN2468" s="26"/>
      <c r="AO2468" s="26"/>
      <c r="AP2468" s="26"/>
      <c r="AQ2468" s="26"/>
      <c r="AR2468" s="26"/>
      <c r="AS2468" s="26"/>
      <c r="AT2468" s="26"/>
      <c r="AU2468" s="26"/>
      <c r="AV2468" s="26"/>
      <c r="AW2468" s="26"/>
      <c r="AX2468" s="26"/>
      <c r="AY2468" s="26"/>
      <c r="AZ2468" s="26"/>
      <c r="BA2468" s="26"/>
      <c r="BB2468" s="26"/>
      <c r="BC2468" s="26"/>
      <c r="BD2468" s="26"/>
      <c r="BE2468" s="26"/>
      <c r="BF2468" s="26"/>
      <c r="BG2468" s="26"/>
      <c r="BH2468" s="26"/>
      <c r="BI2468" s="26"/>
      <c r="BJ2468" s="26"/>
      <c r="BK2468" s="26"/>
      <c r="BL2468" s="41"/>
      <c r="BM2468" t="s">
        <v>100</v>
      </c>
    </row>
    <row r="2469" spans="1:65" x14ac:dyDescent="0.2">
      <c r="A2469" s="6"/>
      <c r="B2469" s="40" t="s">
        <v>64</v>
      </c>
      <c r="C2469" s="31" t="s">
        <v>48</v>
      </c>
      <c r="D2469" s="27">
        <v>0</v>
      </c>
      <c r="E2469" s="28">
        <v>0</v>
      </c>
      <c r="F2469" s="28">
        <v>0</v>
      </c>
      <c r="G2469" s="28">
        <v>0</v>
      </c>
      <c r="H2469" s="28">
        <v>0</v>
      </c>
      <c r="I2469" s="28">
        <v>0</v>
      </c>
      <c r="J2469" s="28">
        <v>0</v>
      </c>
      <c r="K2469" s="28">
        <v>0</v>
      </c>
      <c r="L2469" s="28">
        <v>0</v>
      </c>
      <c r="M2469" s="28">
        <v>0</v>
      </c>
      <c r="N2469" s="28">
        <v>0</v>
      </c>
      <c r="O2469" s="28">
        <v>0</v>
      </c>
      <c r="P2469" s="28">
        <v>0</v>
      </c>
      <c r="Q2469" s="28">
        <v>0</v>
      </c>
      <c r="R2469" s="28">
        <v>0</v>
      </c>
      <c r="S2469" s="28">
        <v>0</v>
      </c>
      <c r="T2469" s="28">
        <v>0</v>
      </c>
      <c r="U2469" s="28">
        <v>0</v>
      </c>
      <c r="V2469" s="28">
        <v>0</v>
      </c>
      <c r="W2469" s="28">
        <v>0</v>
      </c>
      <c r="X2469" s="28">
        <v>0</v>
      </c>
      <c r="Y2469" s="28">
        <v>0</v>
      </c>
      <c r="Z2469" s="28">
        <v>0</v>
      </c>
      <c r="AA2469" s="28">
        <v>0</v>
      </c>
      <c r="AB2469" s="28">
        <v>0</v>
      </c>
      <c r="AC2469" s="28">
        <v>0</v>
      </c>
      <c r="AD2469" s="28">
        <v>0</v>
      </c>
      <c r="AE2469" s="28">
        <v>0</v>
      </c>
      <c r="AF2469" s="28">
        <v>0</v>
      </c>
      <c r="AG2469" s="28">
        <v>0</v>
      </c>
      <c r="AH2469" s="28">
        <v>0</v>
      </c>
      <c r="AI2469" s="28">
        <v>0</v>
      </c>
      <c r="AJ2469" s="28">
        <v>0</v>
      </c>
      <c r="AK2469" s="28">
        <v>0</v>
      </c>
      <c r="AL2469" s="28">
        <v>0</v>
      </c>
      <c r="AM2469" s="28">
        <v>0</v>
      </c>
      <c r="AN2469" s="28">
        <v>0</v>
      </c>
      <c r="AO2469" s="28">
        <v>0</v>
      </c>
      <c r="AP2469" s="28">
        <v>0</v>
      </c>
      <c r="AQ2469" s="28">
        <v>0</v>
      </c>
      <c r="AR2469" s="28">
        <v>0</v>
      </c>
      <c r="AS2469" s="28">
        <v>0</v>
      </c>
      <c r="AT2469" s="28">
        <v>0</v>
      </c>
      <c r="AU2469" s="28">
        <v>0</v>
      </c>
      <c r="AV2469" s="28">
        <v>0</v>
      </c>
      <c r="AW2469" s="28">
        <v>0</v>
      </c>
      <c r="AX2469" s="28">
        <v>0</v>
      </c>
      <c r="AY2469" s="28">
        <v>0</v>
      </c>
      <c r="AZ2469" s="28">
        <v>0</v>
      </c>
      <c r="BA2469" s="28">
        <v>0</v>
      </c>
      <c r="BB2469" s="28">
        <v>0</v>
      </c>
      <c r="BC2469" s="28">
        <v>0</v>
      </c>
      <c r="BD2469" s="28">
        <v>0</v>
      </c>
      <c r="BE2469" s="28">
        <v>0</v>
      </c>
      <c r="BF2469" s="28">
        <v>0</v>
      </c>
      <c r="BG2469" s="28">
        <v>0</v>
      </c>
      <c r="BH2469" s="28">
        <v>0</v>
      </c>
      <c r="BI2469" s="28">
        <v>0</v>
      </c>
      <c r="BJ2469" s="28">
        <v>0</v>
      </c>
      <c r="BK2469" s="28">
        <v>0</v>
      </c>
      <c r="BL2469" s="42">
        <v>0</v>
      </c>
      <c r="BM2469" t="s">
        <v>100</v>
      </c>
    </row>
    <row r="2470" spans="1:65" x14ac:dyDescent="0.2">
      <c r="A2470" s="6"/>
      <c r="B2470" s="40" t="s">
        <v>64</v>
      </c>
      <c r="C2470" s="24" t="s">
        <v>74</v>
      </c>
      <c r="D2470" s="35">
        <v>0</v>
      </c>
      <c r="E2470" s="29">
        <v>0</v>
      </c>
      <c r="F2470" s="29">
        <v>0</v>
      </c>
      <c r="G2470" s="29">
        <v>0</v>
      </c>
      <c r="H2470" s="29">
        <v>0</v>
      </c>
      <c r="I2470" s="29">
        <v>0</v>
      </c>
      <c r="J2470" s="29">
        <v>0</v>
      </c>
      <c r="K2470" s="29">
        <v>0</v>
      </c>
      <c r="L2470" s="29">
        <v>0</v>
      </c>
      <c r="M2470" s="29">
        <v>0</v>
      </c>
      <c r="N2470" s="29">
        <v>0</v>
      </c>
      <c r="O2470" s="29">
        <v>0</v>
      </c>
      <c r="P2470" s="29">
        <v>0</v>
      </c>
      <c r="Q2470" s="29">
        <v>0</v>
      </c>
      <c r="R2470" s="29">
        <v>0</v>
      </c>
      <c r="S2470" s="29">
        <v>0</v>
      </c>
      <c r="T2470" s="29">
        <v>0</v>
      </c>
      <c r="U2470" s="29">
        <v>0</v>
      </c>
      <c r="V2470" s="29">
        <v>0</v>
      </c>
      <c r="W2470" s="29">
        <v>0</v>
      </c>
      <c r="X2470" s="26">
        <v>0</v>
      </c>
      <c r="Y2470" s="26">
        <v>0</v>
      </c>
      <c r="Z2470" s="26">
        <v>0</v>
      </c>
      <c r="AA2470" s="26">
        <v>0</v>
      </c>
      <c r="AB2470" s="26">
        <v>0</v>
      </c>
      <c r="AC2470" s="26">
        <v>0</v>
      </c>
      <c r="AD2470" s="26">
        <v>0</v>
      </c>
      <c r="AE2470" s="26">
        <v>0</v>
      </c>
      <c r="AF2470" s="26">
        <v>0</v>
      </c>
      <c r="AG2470" s="26">
        <v>0</v>
      </c>
      <c r="AH2470" s="26">
        <v>0</v>
      </c>
      <c r="AI2470" s="26"/>
      <c r="AJ2470" s="26"/>
      <c r="AK2470" s="26"/>
      <c r="AL2470" s="26"/>
      <c r="AM2470" s="26"/>
      <c r="AN2470" s="26"/>
      <c r="AO2470" s="26"/>
      <c r="AP2470" s="26"/>
      <c r="AQ2470" s="26"/>
      <c r="AR2470" s="26"/>
      <c r="AS2470" s="26"/>
      <c r="AT2470" s="26"/>
      <c r="AU2470" s="26"/>
      <c r="AV2470" s="26"/>
      <c r="AW2470" s="26"/>
      <c r="AX2470" s="26"/>
      <c r="AY2470" s="26"/>
      <c r="AZ2470" s="26"/>
      <c r="BA2470" s="26"/>
      <c r="BB2470" s="26"/>
      <c r="BC2470" s="26"/>
      <c r="BD2470" s="26"/>
      <c r="BE2470" s="26"/>
      <c r="BF2470" s="26"/>
      <c r="BG2470" s="26"/>
      <c r="BH2470" s="26"/>
      <c r="BI2470" s="26"/>
      <c r="BJ2470" s="26"/>
      <c r="BK2470" s="26"/>
      <c r="BL2470" s="41"/>
      <c r="BM2470" t="s">
        <v>100</v>
      </c>
    </row>
    <row r="2471" spans="1:65" x14ac:dyDescent="0.2">
      <c r="A2471" s="6"/>
      <c r="B2471" s="40" t="s">
        <v>64</v>
      </c>
      <c r="C2471" s="24" t="s">
        <v>83</v>
      </c>
      <c r="D2471" s="25"/>
      <c r="E2471" s="26"/>
      <c r="F2471" s="26"/>
      <c r="G2471" s="26"/>
      <c r="H2471" s="26"/>
      <c r="I2471" s="26"/>
      <c r="J2471" s="26"/>
      <c r="K2471" s="26"/>
      <c r="L2471" s="26"/>
      <c r="M2471" s="26"/>
      <c r="N2471" s="26"/>
      <c r="O2471" s="26"/>
      <c r="P2471" s="26"/>
      <c r="Q2471" s="26"/>
      <c r="R2471" s="26"/>
      <c r="S2471" s="26"/>
      <c r="T2471" s="26"/>
      <c r="U2471" s="26"/>
      <c r="V2471" s="26"/>
      <c r="W2471" s="30"/>
      <c r="X2471" s="30"/>
      <c r="Y2471" s="30"/>
      <c r="Z2471" s="30"/>
      <c r="AA2471" s="30"/>
      <c r="AB2471" s="30"/>
      <c r="AC2471" s="30"/>
      <c r="AD2471" s="30"/>
      <c r="AE2471" s="30"/>
      <c r="AF2471" s="30"/>
      <c r="AG2471" s="30"/>
      <c r="AH2471" s="30"/>
      <c r="AI2471" s="30"/>
      <c r="AJ2471" s="30"/>
      <c r="AK2471" s="30"/>
      <c r="AL2471" s="30"/>
      <c r="AM2471" s="30"/>
      <c r="AN2471" s="30"/>
      <c r="AO2471" s="30"/>
      <c r="AP2471" s="30"/>
      <c r="AQ2471" s="30"/>
      <c r="AR2471" s="30"/>
      <c r="AS2471" s="30"/>
      <c r="AT2471" s="30"/>
      <c r="AU2471" s="30"/>
      <c r="AV2471" s="30"/>
      <c r="AW2471" s="30"/>
      <c r="AX2471" s="30"/>
      <c r="AY2471" s="30"/>
      <c r="AZ2471" s="30"/>
      <c r="BA2471" s="30"/>
      <c r="BB2471" s="30"/>
      <c r="BC2471" s="30"/>
      <c r="BD2471" s="30"/>
      <c r="BE2471" s="30"/>
      <c r="BF2471" s="30"/>
      <c r="BG2471" s="30"/>
      <c r="BH2471" s="30"/>
      <c r="BI2471" s="30"/>
      <c r="BJ2471" s="30"/>
      <c r="BK2471" s="30"/>
      <c r="BL2471" s="43"/>
      <c r="BM2471" t="s">
        <v>100</v>
      </c>
    </row>
    <row r="2472" spans="1:65" x14ac:dyDescent="0.2">
      <c r="A2472" s="6"/>
      <c r="B2472" s="40" t="s">
        <v>64</v>
      </c>
      <c r="C2472" s="24" t="s">
        <v>75</v>
      </c>
      <c r="D2472" s="25"/>
      <c r="E2472" s="26"/>
      <c r="F2472" s="26"/>
      <c r="G2472" s="26"/>
      <c r="H2472" s="26"/>
      <c r="I2472" s="26"/>
      <c r="J2472" s="26"/>
      <c r="K2472" s="26"/>
      <c r="L2472" s="26"/>
      <c r="M2472" s="26"/>
      <c r="N2472" s="26"/>
      <c r="O2472" s="26"/>
      <c r="P2472" s="26"/>
      <c r="Q2472" s="26"/>
      <c r="R2472" s="26"/>
      <c r="S2472" s="26"/>
      <c r="T2472" s="26"/>
      <c r="U2472" s="26"/>
      <c r="V2472" s="26"/>
      <c r="W2472" s="26"/>
      <c r="X2472" s="26"/>
      <c r="Y2472" s="26"/>
      <c r="Z2472" s="26"/>
      <c r="AA2472" s="26"/>
      <c r="AB2472" s="26"/>
      <c r="AC2472" s="26"/>
      <c r="AD2472" s="26"/>
      <c r="AE2472" s="26"/>
      <c r="AF2472" s="26"/>
      <c r="AG2472" s="26"/>
      <c r="AH2472" s="26"/>
      <c r="AI2472" s="26"/>
      <c r="AJ2472" s="26"/>
      <c r="AK2472" s="26"/>
      <c r="AL2472" s="26"/>
      <c r="AM2472" s="26"/>
      <c r="AN2472" s="26"/>
      <c r="AO2472" s="26"/>
      <c r="AP2472" s="26"/>
      <c r="AQ2472" s="26"/>
      <c r="AR2472" s="26"/>
      <c r="AS2472" s="26"/>
      <c r="AT2472" s="26"/>
      <c r="AU2472" s="26"/>
      <c r="AV2472" s="26"/>
      <c r="AW2472" s="26"/>
      <c r="AX2472" s="26"/>
      <c r="AY2472" s="26"/>
      <c r="AZ2472" s="26"/>
      <c r="BA2472" s="26"/>
      <c r="BB2472" s="26"/>
      <c r="BC2472" s="26"/>
      <c r="BD2472" s="26"/>
      <c r="BE2472" s="26"/>
      <c r="BF2472" s="26"/>
      <c r="BG2472" s="26"/>
      <c r="BH2472" s="26"/>
      <c r="BI2472" s="26"/>
      <c r="BJ2472" s="26"/>
      <c r="BK2472" s="26"/>
      <c r="BL2472" s="41"/>
      <c r="BM2472" t="s">
        <v>100</v>
      </c>
    </row>
    <row r="2473" spans="1:65" x14ac:dyDescent="0.2">
      <c r="A2473" s="6"/>
      <c r="B2473" s="40" t="s">
        <v>64</v>
      </c>
      <c r="C2473" s="24" t="s">
        <v>79</v>
      </c>
      <c r="D2473" s="25"/>
      <c r="E2473" s="26"/>
      <c r="F2473" s="26"/>
      <c r="G2473" s="26"/>
      <c r="H2473" s="26"/>
      <c r="I2473" s="26"/>
      <c r="J2473" s="26"/>
      <c r="K2473" s="26"/>
      <c r="L2473" s="26"/>
      <c r="M2473" s="26"/>
      <c r="N2473" s="26"/>
      <c r="O2473" s="26"/>
      <c r="P2473" s="26"/>
      <c r="Q2473" s="26"/>
      <c r="R2473" s="26"/>
      <c r="S2473" s="26"/>
      <c r="T2473" s="26"/>
      <c r="U2473" s="26"/>
      <c r="V2473" s="26"/>
      <c r="W2473" s="26"/>
      <c r="X2473" s="26"/>
      <c r="Y2473" s="26"/>
      <c r="Z2473" s="26"/>
      <c r="AA2473" s="26"/>
      <c r="AB2473" s="26"/>
      <c r="AC2473" s="26"/>
      <c r="AD2473" s="26"/>
      <c r="AE2473" s="26"/>
      <c r="AF2473" s="26"/>
      <c r="AG2473" s="26"/>
      <c r="AH2473" s="26"/>
      <c r="AI2473" s="26"/>
      <c r="AJ2473" s="26"/>
      <c r="AK2473" s="26"/>
      <c r="AL2473" s="26"/>
      <c r="AM2473" s="26"/>
      <c r="AN2473" s="26"/>
      <c r="AO2473" s="26"/>
      <c r="AP2473" s="26"/>
      <c r="AQ2473" s="26"/>
      <c r="AR2473" s="26"/>
      <c r="AS2473" s="26"/>
      <c r="AT2473" s="26"/>
      <c r="AU2473" s="26"/>
      <c r="AV2473" s="26"/>
      <c r="AW2473" s="26"/>
      <c r="AX2473" s="26"/>
      <c r="AY2473" s="26"/>
      <c r="AZ2473" s="26"/>
      <c r="BA2473" s="26"/>
      <c r="BB2473" s="26"/>
      <c r="BC2473" s="26"/>
      <c r="BD2473" s="26"/>
      <c r="BE2473" s="26"/>
      <c r="BF2473" s="26"/>
      <c r="BG2473" s="26"/>
      <c r="BH2473" s="26"/>
      <c r="BI2473" s="26"/>
      <c r="BJ2473" s="26"/>
      <c r="BK2473" s="26"/>
      <c r="BL2473" s="41"/>
      <c r="BM2473" t="s">
        <v>100</v>
      </c>
    </row>
    <row r="2474" spans="1:65" x14ac:dyDescent="0.2">
      <c r="A2474" s="6"/>
      <c r="B2474" s="40" t="s">
        <v>64</v>
      </c>
      <c r="C2474" s="24" t="s">
        <v>80</v>
      </c>
      <c r="D2474" s="25"/>
      <c r="E2474" s="26"/>
      <c r="F2474" s="26"/>
      <c r="G2474" s="26"/>
      <c r="H2474" s="26"/>
      <c r="I2474" s="26"/>
      <c r="J2474" s="26"/>
      <c r="K2474" s="26"/>
      <c r="L2474" s="26"/>
      <c r="M2474" s="26"/>
      <c r="N2474" s="26"/>
      <c r="O2474" s="26"/>
      <c r="P2474" s="26"/>
      <c r="Q2474" s="26"/>
      <c r="R2474" s="26"/>
      <c r="S2474" s="26"/>
      <c r="T2474" s="26"/>
      <c r="U2474" s="26"/>
      <c r="V2474" s="26"/>
      <c r="W2474" s="26"/>
      <c r="X2474" s="26"/>
      <c r="Y2474" s="26"/>
      <c r="Z2474" s="26"/>
      <c r="AA2474" s="26"/>
      <c r="AB2474" s="26"/>
      <c r="AC2474" s="26"/>
      <c r="AD2474" s="26"/>
      <c r="AE2474" s="26"/>
      <c r="AF2474" s="26"/>
      <c r="AG2474" s="26"/>
      <c r="AH2474" s="26"/>
      <c r="AI2474" s="26"/>
      <c r="AJ2474" s="26"/>
      <c r="AK2474" s="26"/>
      <c r="AL2474" s="26"/>
      <c r="AM2474" s="26"/>
      <c r="AN2474" s="26"/>
      <c r="AO2474" s="26"/>
      <c r="AP2474" s="26"/>
      <c r="AQ2474" s="26"/>
      <c r="AR2474" s="26"/>
      <c r="AS2474" s="26"/>
      <c r="AT2474" s="26"/>
      <c r="AU2474" s="26"/>
      <c r="AV2474" s="26"/>
      <c r="AW2474" s="26"/>
      <c r="AX2474" s="26"/>
      <c r="AY2474" s="26"/>
      <c r="AZ2474" s="26"/>
      <c r="BA2474" s="26"/>
      <c r="BB2474" s="26"/>
      <c r="BC2474" s="26"/>
      <c r="BD2474" s="26"/>
      <c r="BE2474" s="26"/>
      <c r="BF2474" s="26"/>
      <c r="BG2474" s="26"/>
      <c r="BH2474" s="26"/>
      <c r="BI2474" s="26"/>
      <c r="BJ2474" s="26"/>
      <c r="BK2474" s="26"/>
      <c r="BL2474" s="41"/>
      <c r="BM2474" t="s">
        <v>100</v>
      </c>
    </row>
    <row r="2475" spans="1:65" x14ac:dyDescent="0.2">
      <c r="A2475" s="6"/>
      <c r="B2475" s="46" t="s">
        <v>64</v>
      </c>
      <c r="C2475" s="24" t="s">
        <v>78</v>
      </c>
      <c r="D2475" s="25"/>
      <c r="E2475" s="26"/>
      <c r="F2475" s="26"/>
      <c r="G2475" s="26"/>
      <c r="H2475" s="26"/>
      <c r="I2475" s="26"/>
      <c r="J2475" s="26"/>
      <c r="K2475" s="26"/>
      <c r="L2475" s="26"/>
      <c r="M2475" s="26"/>
      <c r="N2475" s="26"/>
      <c r="O2475" s="26"/>
      <c r="P2475" s="26"/>
      <c r="Q2475" s="26"/>
      <c r="R2475" s="26"/>
      <c r="S2475" s="26"/>
      <c r="T2475" s="26"/>
      <c r="U2475" s="26"/>
      <c r="V2475" s="26"/>
      <c r="W2475" s="26"/>
      <c r="X2475" s="26"/>
      <c r="Y2475" s="26"/>
      <c r="Z2475" s="26"/>
      <c r="AA2475" s="26"/>
      <c r="AB2475" s="26"/>
      <c r="AC2475" s="26"/>
      <c r="AD2475" s="26"/>
      <c r="AE2475" s="26"/>
      <c r="AF2475" s="26"/>
      <c r="AG2475" s="26"/>
      <c r="AH2475" s="26"/>
      <c r="AI2475" s="26"/>
      <c r="AJ2475" s="26"/>
      <c r="AK2475" s="26"/>
      <c r="AL2475" s="26"/>
      <c r="AM2475" s="26"/>
      <c r="AN2475" s="26"/>
      <c r="AO2475" s="26"/>
      <c r="AP2475" s="26"/>
      <c r="AQ2475" s="26"/>
      <c r="AR2475" s="26"/>
      <c r="AS2475" s="26"/>
      <c r="AT2475" s="26"/>
      <c r="AU2475" s="26"/>
      <c r="AV2475" s="26"/>
      <c r="AW2475" s="26"/>
      <c r="AX2475" s="26"/>
      <c r="AY2475" s="26"/>
      <c r="AZ2475" s="26"/>
      <c r="BA2475" s="26"/>
      <c r="BB2475" s="26"/>
      <c r="BC2475" s="26"/>
      <c r="BD2475" s="26"/>
      <c r="BE2475" s="26"/>
      <c r="BF2475" s="26"/>
      <c r="BG2475" s="26"/>
      <c r="BH2475" s="26"/>
      <c r="BI2475" s="26"/>
      <c r="BJ2475" s="26"/>
      <c r="BK2475" s="26"/>
      <c r="BL2475" s="41"/>
      <c r="BM2475" t="s">
        <v>100</v>
      </c>
    </row>
    <row r="2476" spans="1:65" x14ac:dyDescent="0.2">
      <c r="A2476" s="6"/>
      <c r="B2476" s="40" t="s">
        <v>64</v>
      </c>
      <c r="C2476" s="31" t="s">
        <v>44</v>
      </c>
      <c r="D2476" s="27">
        <v>0</v>
      </c>
      <c r="E2476" s="28">
        <v>0</v>
      </c>
      <c r="F2476" s="28">
        <v>0</v>
      </c>
      <c r="G2476" s="28">
        <v>0</v>
      </c>
      <c r="H2476" s="28">
        <v>0</v>
      </c>
      <c r="I2476" s="28">
        <v>0</v>
      </c>
      <c r="J2476" s="28">
        <v>0</v>
      </c>
      <c r="K2476" s="28">
        <v>0</v>
      </c>
      <c r="L2476" s="28">
        <v>0</v>
      </c>
      <c r="M2476" s="28">
        <v>0</v>
      </c>
      <c r="N2476" s="28">
        <v>0</v>
      </c>
      <c r="O2476" s="28">
        <v>0</v>
      </c>
      <c r="P2476" s="28">
        <v>0</v>
      </c>
      <c r="Q2476" s="28">
        <v>0</v>
      </c>
      <c r="R2476" s="28">
        <v>0</v>
      </c>
      <c r="S2476" s="28">
        <v>0</v>
      </c>
      <c r="T2476" s="28">
        <v>0</v>
      </c>
      <c r="U2476" s="28">
        <v>0</v>
      </c>
      <c r="V2476" s="28">
        <v>0</v>
      </c>
      <c r="W2476" s="28">
        <v>0</v>
      </c>
      <c r="X2476" s="28">
        <v>0</v>
      </c>
      <c r="Y2476" s="28">
        <v>0</v>
      </c>
      <c r="Z2476" s="28">
        <v>0</v>
      </c>
      <c r="AA2476" s="28">
        <v>0</v>
      </c>
      <c r="AB2476" s="28">
        <v>0</v>
      </c>
      <c r="AC2476" s="28">
        <v>0</v>
      </c>
      <c r="AD2476" s="28">
        <v>0</v>
      </c>
      <c r="AE2476" s="28">
        <v>0</v>
      </c>
      <c r="AF2476" s="28">
        <v>0</v>
      </c>
      <c r="AG2476" s="28">
        <v>0</v>
      </c>
      <c r="AH2476" s="28">
        <v>0</v>
      </c>
      <c r="AI2476" s="28">
        <v>0</v>
      </c>
      <c r="AJ2476" s="28">
        <v>0</v>
      </c>
      <c r="AK2476" s="28">
        <v>0</v>
      </c>
      <c r="AL2476" s="28">
        <v>0</v>
      </c>
      <c r="AM2476" s="28">
        <v>0</v>
      </c>
      <c r="AN2476" s="28">
        <v>0</v>
      </c>
      <c r="AO2476" s="28">
        <v>0</v>
      </c>
      <c r="AP2476" s="28">
        <v>0</v>
      </c>
      <c r="AQ2476" s="28">
        <v>0</v>
      </c>
      <c r="AR2476" s="28">
        <v>0</v>
      </c>
      <c r="AS2476" s="28">
        <v>0</v>
      </c>
      <c r="AT2476" s="28">
        <v>0</v>
      </c>
      <c r="AU2476" s="28">
        <v>0</v>
      </c>
      <c r="AV2476" s="28">
        <v>0</v>
      </c>
      <c r="AW2476" s="28">
        <v>0</v>
      </c>
      <c r="AX2476" s="28">
        <v>0</v>
      </c>
      <c r="AY2476" s="28">
        <v>0</v>
      </c>
      <c r="AZ2476" s="28">
        <v>0</v>
      </c>
      <c r="BA2476" s="28">
        <v>0</v>
      </c>
      <c r="BB2476" s="28">
        <v>0</v>
      </c>
      <c r="BC2476" s="28">
        <v>0</v>
      </c>
      <c r="BD2476" s="28">
        <v>0</v>
      </c>
      <c r="BE2476" s="28">
        <v>0</v>
      </c>
      <c r="BF2476" s="28">
        <v>0</v>
      </c>
      <c r="BG2476" s="28">
        <v>0</v>
      </c>
      <c r="BH2476" s="28">
        <v>0</v>
      </c>
      <c r="BI2476" s="28">
        <v>0</v>
      </c>
      <c r="BJ2476" s="28">
        <v>0</v>
      </c>
      <c r="BK2476" s="28">
        <v>0</v>
      </c>
      <c r="BL2476" s="42">
        <v>0</v>
      </c>
      <c r="BM2476" t="s">
        <v>100</v>
      </c>
    </row>
    <row r="2477" spans="1:65" x14ac:dyDescent="0.2">
      <c r="A2477" s="6"/>
      <c r="B2477" s="40" t="s">
        <v>64</v>
      </c>
      <c r="C2477" s="24" t="s">
        <v>74</v>
      </c>
      <c r="D2477" s="35">
        <v>0</v>
      </c>
      <c r="E2477" s="29">
        <v>0</v>
      </c>
      <c r="F2477" s="29">
        <v>0</v>
      </c>
      <c r="G2477" s="29">
        <v>0</v>
      </c>
      <c r="H2477" s="29">
        <v>0</v>
      </c>
      <c r="I2477" s="29">
        <v>0</v>
      </c>
      <c r="J2477" s="29">
        <v>0</v>
      </c>
      <c r="K2477" s="29">
        <v>0</v>
      </c>
      <c r="L2477" s="29">
        <v>0</v>
      </c>
      <c r="M2477" s="29">
        <v>0</v>
      </c>
      <c r="N2477" s="29">
        <v>0</v>
      </c>
      <c r="O2477" s="29">
        <v>0</v>
      </c>
      <c r="P2477" s="29">
        <v>0</v>
      </c>
      <c r="Q2477" s="29">
        <v>0</v>
      </c>
      <c r="R2477" s="29">
        <v>0</v>
      </c>
      <c r="S2477" s="29">
        <v>0</v>
      </c>
      <c r="T2477" s="29">
        <v>0</v>
      </c>
      <c r="U2477" s="29">
        <v>0</v>
      </c>
      <c r="V2477" s="29">
        <v>0</v>
      </c>
      <c r="W2477" s="29">
        <v>0</v>
      </c>
      <c r="X2477" s="26">
        <v>0</v>
      </c>
      <c r="Y2477" s="26">
        <v>0</v>
      </c>
      <c r="Z2477" s="26">
        <v>0</v>
      </c>
      <c r="AA2477" s="26">
        <v>0</v>
      </c>
      <c r="AB2477" s="26">
        <v>0</v>
      </c>
      <c r="AC2477" s="26">
        <v>0</v>
      </c>
      <c r="AD2477" s="26">
        <v>0</v>
      </c>
      <c r="AE2477" s="26">
        <v>0</v>
      </c>
      <c r="AF2477" s="26">
        <v>0</v>
      </c>
      <c r="AG2477" s="26">
        <v>0</v>
      </c>
      <c r="AH2477" s="26">
        <v>0</v>
      </c>
      <c r="AI2477" s="26"/>
      <c r="AJ2477" s="26"/>
      <c r="AK2477" s="26"/>
      <c r="AL2477" s="26"/>
      <c r="AM2477" s="26"/>
      <c r="AN2477" s="26"/>
      <c r="AO2477" s="26"/>
      <c r="AP2477" s="26"/>
      <c r="AQ2477" s="26"/>
      <c r="AR2477" s="26"/>
      <c r="AS2477" s="26"/>
      <c r="AT2477" s="26"/>
      <c r="AU2477" s="26"/>
      <c r="AV2477" s="26"/>
      <c r="AW2477" s="26"/>
      <c r="AX2477" s="26"/>
      <c r="AY2477" s="26"/>
      <c r="AZ2477" s="26"/>
      <c r="BA2477" s="26"/>
      <c r="BB2477" s="26"/>
      <c r="BC2477" s="26"/>
      <c r="BD2477" s="26"/>
      <c r="BE2477" s="26"/>
      <c r="BF2477" s="26"/>
      <c r="BG2477" s="26"/>
      <c r="BH2477" s="26"/>
      <c r="BI2477" s="26"/>
      <c r="BJ2477" s="26"/>
      <c r="BK2477" s="26"/>
      <c r="BL2477" s="41"/>
      <c r="BM2477" t="s">
        <v>100</v>
      </c>
    </row>
    <row r="2478" spans="1:65" x14ac:dyDescent="0.2">
      <c r="A2478" s="6"/>
      <c r="B2478" s="40" t="s">
        <v>64</v>
      </c>
      <c r="C2478" s="24" t="s">
        <v>83</v>
      </c>
      <c r="D2478" s="25"/>
      <c r="E2478" s="26"/>
      <c r="F2478" s="26"/>
      <c r="G2478" s="26"/>
      <c r="H2478" s="26"/>
      <c r="I2478" s="26"/>
      <c r="J2478" s="26"/>
      <c r="K2478" s="26"/>
      <c r="L2478" s="26"/>
      <c r="M2478" s="26"/>
      <c r="N2478" s="26"/>
      <c r="O2478" s="26"/>
      <c r="P2478" s="26"/>
      <c r="Q2478" s="26"/>
      <c r="R2478" s="26"/>
      <c r="S2478" s="26"/>
      <c r="T2478" s="26"/>
      <c r="U2478" s="26"/>
      <c r="V2478" s="26"/>
      <c r="W2478" s="30"/>
      <c r="X2478" s="30"/>
      <c r="Y2478" s="30"/>
      <c r="Z2478" s="30"/>
      <c r="AA2478" s="30"/>
      <c r="AB2478" s="30"/>
      <c r="AC2478" s="30"/>
      <c r="AD2478" s="30"/>
      <c r="AE2478" s="30"/>
      <c r="AF2478" s="30"/>
      <c r="AG2478" s="30"/>
      <c r="AH2478" s="30"/>
      <c r="AI2478" s="30"/>
      <c r="AJ2478" s="30"/>
      <c r="AK2478" s="30"/>
      <c r="AL2478" s="30"/>
      <c r="AM2478" s="30"/>
      <c r="AN2478" s="30"/>
      <c r="AO2478" s="30"/>
      <c r="AP2478" s="30"/>
      <c r="AQ2478" s="30"/>
      <c r="AR2478" s="30"/>
      <c r="AS2478" s="30"/>
      <c r="AT2478" s="30"/>
      <c r="AU2478" s="30"/>
      <c r="AV2478" s="30"/>
      <c r="AW2478" s="30"/>
      <c r="AX2478" s="30"/>
      <c r="AY2478" s="30"/>
      <c r="AZ2478" s="30"/>
      <c r="BA2478" s="30"/>
      <c r="BB2478" s="30"/>
      <c r="BC2478" s="30"/>
      <c r="BD2478" s="30"/>
      <c r="BE2478" s="30"/>
      <c r="BF2478" s="30"/>
      <c r="BG2478" s="30"/>
      <c r="BH2478" s="30"/>
      <c r="BI2478" s="30"/>
      <c r="BJ2478" s="30"/>
      <c r="BK2478" s="30"/>
      <c r="BL2478" s="43"/>
      <c r="BM2478" t="s">
        <v>100</v>
      </c>
    </row>
    <row r="2479" spans="1:65" x14ac:dyDescent="0.2">
      <c r="A2479" s="6"/>
      <c r="B2479" s="40" t="s">
        <v>64</v>
      </c>
      <c r="C2479" s="24" t="s">
        <v>75</v>
      </c>
      <c r="D2479" s="25"/>
      <c r="E2479" s="26"/>
      <c r="F2479" s="26"/>
      <c r="G2479" s="26"/>
      <c r="H2479" s="26"/>
      <c r="I2479" s="26"/>
      <c r="J2479" s="26"/>
      <c r="K2479" s="26"/>
      <c r="L2479" s="26"/>
      <c r="M2479" s="26"/>
      <c r="N2479" s="26"/>
      <c r="O2479" s="26"/>
      <c r="P2479" s="26"/>
      <c r="Q2479" s="26"/>
      <c r="R2479" s="26"/>
      <c r="S2479" s="26"/>
      <c r="T2479" s="26"/>
      <c r="U2479" s="26"/>
      <c r="V2479" s="26"/>
      <c r="W2479" s="26"/>
      <c r="X2479" s="26"/>
      <c r="Y2479" s="26"/>
      <c r="Z2479" s="26"/>
      <c r="AA2479" s="26"/>
      <c r="AB2479" s="26"/>
      <c r="AC2479" s="26"/>
      <c r="AD2479" s="26"/>
      <c r="AE2479" s="26"/>
      <c r="AF2479" s="26"/>
      <c r="AG2479" s="26"/>
      <c r="AH2479" s="26"/>
      <c r="AI2479" s="26"/>
      <c r="AJ2479" s="26"/>
      <c r="AK2479" s="26"/>
      <c r="AL2479" s="26"/>
      <c r="AM2479" s="26"/>
      <c r="AN2479" s="26"/>
      <c r="AO2479" s="26"/>
      <c r="AP2479" s="26"/>
      <c r="AQ2479" s="26"/>
      <c r="AR2479" s="26"/>
      <c r="AS2479" s="26"/>
      <c r="AT2479" s="26"/>
      <c r="AU2479" s="26"/>
      <c r="AV2479" s="26"/>
      <c r="AW2479" s="26"/>
      <c r="AX2479" s="26"/>
      <c r="AY2479" s="26"/>
      <c r="AZ2479" s="26"/>
      <c r="BA2479" s="26"/>
      <c r="BB2479" s="26"/>
      <c r="BC2479" s="26"/>
      <c r="BD2479" s="26"/>
      <c r="BE2479" s="26"/>
      <c r="BF2479" s="26"/>
      <c r="BG2479" s="26"/>
      <c r="BH2479" s="26"/>
      <c r="BI2479" s="26"/>
      <c r="BJ2479" s="26"/>
      <c r="BK2479" s="26"/>
      <c r="BL2479" s="41"/>
      <c r="BM2479" t="s">
        <v>100</v>
      </c>
    </row>
    <row r="2480" spans="1:65" x14ac:dyDescent="0.2">
      <c r="A2480" s="6"/>
      <c r="B2480" s="40" t="s">
        <v>64</v>
      </c>
      <c r="C2480" s="24" t="s">
        <v>79</v>
      </c>
      <c r="D2480" s="25"/>
      <c r="E2480" s="26"/>
      <c r="F2480" s="26"/>
      <c r="G2480" s="26"/>
      <c r="H2480" s="26"/>
      <c r="I2480" s="26"/>
      <c r="J2480" s="26"/>
      <c r="K2480" s="26"/>
      <c r="L2480" s="26"/>
      <c r="M2480" s="26"/>
      <c r="N2480" s="26"/>
      <c r="O2480" s="26"/>
      <c r="P2480" s="26"/>
      <c r="Q2480" s="26"/>
      <c r="R2480" s="26"/>
      <c r="S2480" s="26"/>
      <c r="T2480" s="26"/>
      <c r="U2480" s="26"/>
      <c r="V2480" s="26"/>
      <c r="W2480" s="26"/>
      <c r="X2480" s="26"/>
      <c r="Y2480" s="26"/>
      <c r="Z2480" s="26"/>
      <c r="AA2480" s="26"/>
      <c r="AB2480" s="26"/>
      <c r="AC2480" s="26"/>
      <c r="AD2480" s="26"/>
      <c r="AE2480" s="26"/>
      <c r="AF2480" s="26"/>
      <c r="AG2480" s="26"/>
      <c r="AH2480" s="26"/>
      <c r="AI2480" s="26"/>
      <c r="AJ2480" s="26"/>
      <c r="AK2480" s="26"/>
      <c r="AL2480" s="26"/>
      <c r="AM2480" s="26"/>
      <c r="AN2480" s="26"/>
      <c r="AO2480" s="26"/>
      <c r="AP2480" s="26"/>
      <c r="AQ2480" s="26"/>
      <c r="AR2480" s="26"/>
      <c r="AS2480" s="26"/>
      <c r="AT2480" s="26"/>
      <c r="AU2480" s="26"/>
      <c r="AV2480" s="26"/>
      <c r="AW2480" s="26"/>
      <c r="AX2480" s="26"/>
      <c r="AY2480" s="26"/>
      <c r="AZ2480" s="26"/>
      <c r="BA2480" s="26"/>
      <c r="BB2480" s="26"/>
      <c r="BC2480" s="26"/>
      <c r="BD2480" s="26"/>
      <c r="BE2480" s="26"/>
      <c r="BF2480" s="26"/>
      <c r="BG2480" s="26"/>
      <c r="BH2480" s="26"/>
      <c r="BI2480" s="26"/>
      <c r="BJ2480" s="26"/>
      <c r="BK2480" s="26"/>
      <c r="BL2480" s="41"/>
      <c r="BM2480" t="s">
        <v>100</v>
      </c>
    </row>
    <row r="2481" spans="1:65" x14ac:dyDescent="0.2">
      <c r="A2481" s="6"/>
      <c r="B2481" s="40" t="s">
        <v>64</v>
      </c>
      <c r="C2481" s="24" t="s">
        <v>80</v>
      </c>
      <c r="D2481" s="25"/>
      <c r="E2481" s="26"/>
      <c r="F2481" s="26"/>
      <c r="G2481" s="26"/>
      <c r="H2481" s="26"/>
      <c r="I2481" s="26"/>
      <c r="J2481" s="26"/>
      <c r="K2481" s="26"/>
      <c r="L2481" s="26"/>
      <c r="M2481" s="26"/>
      <c r="N2481" s="26"/>
      <c r="O2481" s="26"/>
      <c r="P2481" s="26"/>
      <c r="Q2481" s="26"/>
      <c r="R2481" s="26"/>
      <c r="S2481" s="26"/>
      <c r="T2481" s="26"/>
      <c r="U2481" s="26"/>
      <c r="V2481" s="26"/>
      <c r="W2481" s="26"/>
      <c r="X2481" s="26"/>
      <c r="Y2481" s="26"/>
      <c r="Z2481" s="26"/>
      <c r="AA2481" s="26"/>
      <c r="AB2481" s="26"/>
      <c r="AC2481" s="26"/>
      <c r="AD2481" s="26"/>
      <c r="AE2481" s="26"/>
      <c r="AF2481" s="26"/>
      <c r="AG2481" s="26"/>
      <c r="AH2481" s="26"/>
      <c r="AI2481" s="26"/>
      <c r="AJ2481" s="26"/>
      <c r="AK2481" s="26"/>
      <c r="AL2481" s="26"/>
      <c r="AM2481" s="26"/>
      <c r="AN2481" s="26"/>
      <c r="AO2481" s="26"/>
      <c r="AP2481" s="26"/>
      <c r="AQ2481" s="26"/>
      <c r="AR2481" s="26"/>
      <c r="AS2481" s="26"/>
      <c r="AT2481" s="26"/>
      <c r="AU2481" s="26"/>
      <c r="AV2481" s="26"/>
      <c r="AW2481" s="26"/>
      <c r="AX2481" s="26"/>
      <c r="AY2481" s="26"/>
      <c r="AZ2481" s="26"/>
      <c r="BA2481" s="26"/>
      <c r="BB2481" s="26"/>
      <c r="BC2481" s="26"/>
      <c r="BD2481" s="26"/>
      <c r="BE2481" s="26"/>
      <c r="BF2481" s="26"/>
      <c r="BG2481" s="26"/>
      <c r="BH2481" s="26"/>
      <c r="BI2481" s="26"/>
      <c r="BJ2481" s="26"/>
      <c r="BK2481" s="26"/>
      <c r="BL2481" s="41"/>
      <c r="BM2481" t="s">
        <v>100</v>
      </c>
    </row>
    <row r="2482" spans="1:65" ht="13.5" thickBot="1" x14ac:dyDescent="0.25">
      <c r="A2482" s="6"/>
      <c r="B2482" s="46" t="s">
        <v>64</v>
      </c>
      <c r="C2482" s="24" t="s">
        <v>78</v>
      </c>
      <c r="D2482" s="25"/>
      <c r="E2482" s="26"/>
      <c r="F2482" s="26"/>
      <c r="G2482" s="26"/>
      <c r="H2482" s="26"/>
      <c r="I2482" s="26"/>
      <c r="J2482" s="26"/>
      <c r="K2482" s="26"/>
      <c r="L2482" s="26"/>
      <c r="M2482" s="26"/>
      <c r="N2482" s="26"/>
      <c r="O2482" s="26"/>
      <c r="P2482" s="26"/>
      <c r="Q2482" s="26"/>
      <c r="R2482" s="26"/>
      <c r="S2482" s="26"/>
      <c r="T2482" s="26"/>
      <c r="U2482" s="26"/>
      <c r="V2482" s="26"/>
      <c r="W2482" s="26"/>
      <c r="X2482" s="26"/>
      <c r="Y2482" s="26"/>
      <c r="Z2482" s="26"/>
      <c r="AA2482" s="26"/>
      <c r="AB2482" s="26"/>
      <c r="AC2482" s="26"/>
      <c r="AD2482" s="26"/>
      <c r="AE2482" s="26"/>
      <c r="AF2482" s="26"/>
      <c r="AG2482" s="26"/>
      <c r="AH2482" s="26"/>
      <c r="AI2482" s="26"/>
      <c r="AJ2482" s="26"/>
      <c r="AK2482" s="26"/>
      <c r="AL2482" s="26"/>
      <c r="AM2482" s="26"/>
      <c r="AN2482" s="26"/>
      <c r="AO2482" s="26"/>
      <c r="AP2482" s="26"/>
      <c r="AQ2482" s="26"/>
      <c r="AR2482" s="26"/>
      <c r="AS2482" s="26"/>
      <c r="AT2482" s="26"/>
      <c r="AU2482" s="26"/>
      <c r="AV2482" s="26"/>
      <c r="AW2482" s="26"/>
      <c r="AX2482" s="26"/>
      <c r="AY2482" s="26"/>
      <c r="AZ2482" s="26"/>
      <c r="BA2482" s="26"/>
      <c r="BB2482" s="26"/>
      <c r="BC2482" s="26"/>
      <c r="BD2482" s="26"/>
      <c r="BE2482" s="26"/>
      <c r="BF2482" s="26"/>
      <c r="BG2482" s="26"/>
      <c r="BH2482" s="26"/>
      <c r="BI2482" s="26"/>
      <c r="BJ2482" s="26"/>
      <c r="BK2482" s="26"/>
      <c r="BL2482" s="41"/>
      <c r="BM2482" t="s">
        <v>100</v>
      </c>
    </row>
    <row r="2483" spans="1:65" x14ac:dyDescent="0.2">
      <c r="A2483" s="1" t="s">
        <v>107</v>
      </c>
      <c r="B2483" s="206" t="s">
        <v>107</v>
      </c>
      <c r="C2483" s="38" t="s">
        <v>6</v>
      </c>
      <c r="D2483" s="38">
        <v>408.2</v>
      </c>
      <c r="E2483" s="38">
        <v>489.2</v>
      </c>
      <c r="F2483" s="38">
        <v>530.20000000000005</v>
      </c>
      <c r="G2483" s="38">
        <v>678.2</v>
      </c>
      <c r="H2483" s="38">
        <v>809.2</v>
      </c>
      <c r="I2483" s="38">
        <v>1351.2</v>
      </c>
      <c r="J2483" s="38">
        <v>1651.2</v>
      </c>
      <c r="K2483" s="38">
        <v>2083.1999999999998</v>
      </c>
      <c r="L2483" s="38">
        <v>2849.8</v>
      </c>
      <c r="M2483" s="38">
        <v>3470.8</v>
      </c>
      <c r="N2483" s="38">
        <v>4079.8</v>
      </c>
      <c r="O2483" s="38">
        <v>4758</v>
      </c>
      <c r="P2483" s="38">
        <v>6035</v>
      </c>
      <c r="Q2483" s="38">
        <v>7586.3</v>
      </c>
      <c r="R2483" s="38">
        <v>8572.7000000000007</v>
      </c>
      <c r="S2483" s="38">
        <v>9212.2000000000007</v>
      </c>
      <c r="T2483" s="38">
        <v>10832.3</v>
      </c>
      <c r="U2483" s="38">
        <v>12596.9</v>
      </c>
      <c r="V2483" s="38">
        <v>13553.9</v>
      </c>
      <c r="W2483" s="38">
        <v>14182.9</v>
      </c>
      <c r="X2483" s="38">
        <v>14401.9</v>
      </c>
      <c r="Y2483" s="38">
        <v>14489.4</v>
      </c>
      <c r="Z2483" s="38">
        <v>14489.4</v>
      </c>
      <c r="AA2483" s="38">
        <v>14489.4</v>
      </c>
      <c r="AB2483" s="38">
        <v>15364.72</v>
      </c>
      <c r="AC2483" s="38">
        <v>16395.5</v>
      </c>
      <c r="AD2483" s="38">
        <v>17618</v>
      </c>
      <c r="AE2483" s="38">
        <v>18885</v>
      </c>
      <c r="AF2483" s="38">
        <v>20323</v>
      </c>
      <c r="AG2483" s="38">
        <v>21846</v>
      </c>
      <c r="AH2483" s="38">
        <v>23322</v>
      </c>
      <c r="AI2483" s="38">
        <v>24342.400000000001</v>
      </c>
      <c r="AJ2483" s="38">
        <v>25362.800000000003</v>
      </c>
      <c r="AK2483" s="38">
        <v>26383.200000000004</v>
      </c>
      <c r="AL2483" s="38">
        <v>27403.600000000006</v>
      </c>
      <c r="AM2483" s="38">
        <v>28424.000000000007</v>
      </c>
      <c r="AN2483" s="38">
        <v>29488.000000000007</v>
      </c>
      <c r="AO2483" s="38">
        <v>30552.000000000007</v>
      </c>
      <c r="AP2483" s="38">
        <v>31616.000000000007</v>
      </c>
      <c r="AQ2483" s="38">
        <v>32680.000000000007</v>
      </c>
      <c r="AR2483" s="38">
        <v>33744.000000000007</v>
      </c>
      <c r="AS2483" s="38">
        <v>34468.800000000003</v>
      </c>
      <c r="AT2483" s="38">
        <v>35193.600000000006</v>
      </c>
      <c r="AU2483" s="38">
        <v>35918.400000000009</v>
      </c>
      <c r="AV2483" s="38">
        <v>36643.200000000012</v>
      </c>
      <c r="AW2483" s="38">
        <v>37368.000000000015</v>
      </c>
      <c r="AX2483" s="38">
        <v>38092.800000000017</v>
      </c>
      <c r="AY2483" s="38">
        <v>38817.60000000002</v>
      </c>
      <c r="AZ2483" s="38">
        <v>39542.400000000023</v>
      </c>
      <c r="BA2483" s="38">
        <v>40267.200000000026</v>
      </c>
      <c r="BB2483" s="38">
        <v>40992.000000000029</v>
      </c>
      <c r="BC2483" s="38">
        <v>40992.000000000029</v>
      </c>
      <c r="BD2483" s="38">
        <v>40992.000000000029</v>
      </c>
      <c r="BE2483" s="38">
        <v>40992.000000000029</v>
      </c>
      <c r="BF2483" s="38">
        <v>40992.000000000029</v>
      </c>
      <c r="BG2483" s="38">
        <v>40992.000000000029</v>
      </c>
      <c r="BH2483" s="38">
        <v>40992.000000000029</v>
      </c>
      <c r="BI2483" s="38">
        <v>40992.000000000029</v>
      </c>
      <c r="BJ2483" s="38">
        <v>40992.000000000029</v>
      </c>
      <c r="BK2483" s="38">
        <v>40992.000000000029</v>
      </c>
      <c r="BL2483" s="39">
        <v>40992.000000000029</v>
      </c>
      <c r="BM2483" t="s">
        <v>261</v>
      </c>
    </row>
    <row r="2484" spans="1:65" x14ac:dyDescent="0.2">
      <c r="A2484" s="6" t="s">
        <v>107</v>
      </c>
      <c r="B2484" s="40" t="s">
        <v>107</v>
      </c>
      <c r="C2484" s="24" t="s">
        <v>74</v>
      </c>
      <c r="D2484" s="35">
        <v>408.2</v>
      </c>
      <c r="E2484" s="29">
        <v>489.2</v>
      </c>
      <c r="F2484" s="29">
        <v>530.20000000000005</v>
      </c>
      <c r="G2484" s="29">
        <v>678.2</v>
      </c>
      <c r="H2484" s="29">
        <v>809.2</v>
      </c>
      <c r="I2484" s="29">
        <v>1351.2</v>
      </c>
      <c r="J2484" s="29">
        <v>1651.2</v>
      </c>
      <c r="K2484" s="29">
        <v>2083.1999999999998</v>
      </c>
      <c r="L2484" s="29">
        <v>2849.8</v>
      </c>
      <c r="M2484" s="29">
        <v>3470.8</v>
      </c>
      <c r="N2484" s="29">
        <v>4079.8</v>
      </c>
      <c r="O2484" s="29">
        <v>4758</v>
      </c>
      <c r="P2484" s="29">
        <v>6035</v>
      </c>
      <c r="Q2484" s="29">
        <v>7586.3</v>
      </c>
      <c r="R2484" s="29">
        <v>8572.7000000000007</v>
      </c>
      <c r="S2484" s="29">
        <v>9212.2000000000007</v>
      </c>
      <c r="T2484" s="29">
        <v>10832.3</v>
      </c>
      <c r="U2484" s="29">
        <v>12596.9</v>
      </c>
      <c r="V2484" s="29">
        <v>13553.9</v>
      </c>
      <c r="W2484" s="29">
        <v>14182.9</v>
      </c>
      <c r="X2484" s="26"/>
      <c r="Y2484" s="26"/>
      <c r="Z2484" s="26"/>
      <c r="AA2484" s="26"/>
      <c r="AB2484" s="26">
        <v>15139</v>
      </c>
      <c r="AC2484" s="26">
        <v>16346</v>
      </c>
      <c r="AD2484" s="26">
        <v>17618</v>
      </c>
      <c r="AE2484" s="26">
        <v>18885</v>
      </c>
      <c r="AF2484" s="26">
        <v>20323</v>
      </c>
      <c r="AG2484" s="26">
        <v>21846</v>
      </c>
      <c r="AH2484" s="26">
        <v>23322</v>
      </c>
      <c r="AI2484" s="26" t="e">
        <v>#N/A</v>
      </c>
      <c r="AJ2484" s="26" t="e">
        <v>#N/A</v>
      </c>
      <c r="AK2484" s="26" t="e">
        <v>#N/A</v>
      </c>
      <c r="AL2484" s="26" t="e">
        <v>#N/A</v>
      </c>
      <c r="AM2484" s="26">
        <v>28424</v>
      </c>
      <c r="AN2484" s="26" t="e">
        <v>#N/A</v>
      </c>
      <c r="AO2484" s="26" t="e">
        <v>#N/A</v>
      </c>
      <c r="AP2484" s="26" t="e">
        <v>#N/A</v>
      </c>
      <c r="AQ2484" s="26" t="e">
        <v>#N/A</v>
      </c>
      <c r="AR2484" s="26">
        <v>33744</v>
      </c>
      <c r="AS2484" s="26" t="e">
        <v>#N/A</v>
      </c>
      <c r="AT2484" s="26" t="e">
        <v>#N/A</v>
      </c>
      <c r="AU2484" s="26" t="e">
        <v>#N/A</v>
      </c>
      <c r="AV2484" s="26" t="e">
        <v>#N/A</v>
      </c>
      <c r="AW2484" s="26" t="e">
        <v>#N/A</v>
      </c>
      <c r="AX2484" s="26" t="e">
        <v>#N/A</v>
      </c>
      <c r="AY2484" s="26" t="e">
        <v>#N/A</v>
      </c>
      <c r="AZ2484" s="26" t="e">
        <v>#N/A</v>
      </c>
      <c r="BA2484" s="26" t="e">
        <v>#N/A</v>
      </c>
      <c r="BB2484" s="26">
        <v>40992</v>
      </c>
      <c r="BC2484" s="26"/>
      <c r="BD2484" s="26"/>
      <c r="BE2484" s="26"/>
      <c r="BF2484" s="26"/>
      <c r="BG2484" s="26"/>
      <c r="BH2484" s="26"/>
      <c r="BI2484" s="26"/>
      <c r="BJ2484" s="26"/>
      <c r="BK2484" s="26"/>
      <c r="BL2484" s="41"/>
      <c r="BM2484" t="e">
        <v>#N/A</v>
      </c>
    </row>
    <row r="2485" spans="1:65" x14ac:dyDescent="0.2">
      <c r="A2485" s="6" t="s">
        <v>107</v>
      </c>
      <c r="B2485" s="40" t="s">
        <v>107</v>
      </c>
      <c r="C2485" s="24" t="s">
        <v>83</v>
      </c>
      <c r="D2485" s="25"/>
      <c r="E2485" s="26"/>
      <c r="F2485" s="26"/>
      <c r="G2485" s="26"/>
      <c r="H2485" s="26"/>
      <c r="I2485" s="26"/>
      <c r="J2485" s="26"/>
      <c r="K2485" s="26"/>
      <c r="L2485" s="26"/>
      <c r="M2485" s="26"/>
      <c r="N2485" s="26"/>
      <c r="O2485" s="26"/>
      <c r="P2485" s="26"/>
      <c r="Q2485" s="26"/>
      <c r="R2485" s="26"/>
      <c r="S2485" s="26"/>
      <c r="T2485" s="26"/>
      <c r="U2485" s="26"/>
      <c r="V2485" s="26"/>
      <c r="W2485" s="44"/>
      <c r="X2485" s="44"/>
      <c r="Y2485" s="44"/>
      <c r="Z2485" s="44"/>
      <c r="AA2485" s="44"/>
      <c r="AB2485" s="30">
        <v>649.60000000000036</v>
      </c>
      <c r="AC2485" s="30">
        <v>981.28000000000065</v>
      </c>
      <c r="AD2485" s="30">
        <v>1222.5</v>
      </c>
      <c r="AE2485" s="30">
        <v>1267</v>
      </c>
      <c r="AF2485" s="30">
        <v>1438</v>
      </c>
      <c r="AG2485" s="30">
        <v>1523</v>
      </c>
      <c r="AH2485" s="30">
        <v>1476</v>
      </c>
      <c r="AI2485" s="30">
        <v>1020.4</v>
      </c>
      <c r="AJ2485" s="30">
        <v>1020.4</v>
      </c>
      <c r="AK2485" s="30">
        <v>1020.4</v>
      </c>
      <c r="AL2485" s="30">
        <v>1020.4</v>
      </c>
      <c r="AM2485" s="30">
        <v>1020.4</v>
      </c>
      <c r="AN2485" s="30">
        <v>1063.9999999999986</v>
      </c>
      <c r="AO2485" s="30">
        <v>1063.9999999999986</v>
      </c>
      <c r="AP2485" s="30">
        <v>1063.9999999999986</v>
      </c>
      <c r="AQ2485" s="30">
        <v>1063.9999999999986</v>
      </c>
      <c r="AR2485" s="30">
        <v>1063.9999999999986</v>
      </c>
      <c r="AS2485" s="30">
        <v>724.79999999999927</v>
      </c>
      <c r="AT2485" s="30">
        <v>724.79999999999927</v>
      </c>
      <c r="AU2485" s="30">
        <v>724.79999999999927</v>
      </c>
      <c r="AV2485" s="30">
        <v>724.79999999999927</v>
      </c>
      <c r="AW2485" s="30">
        <v>724.79999999999927</v>
      </c>
      <c r="AX2485" s="30">
        <v>724.79999999999927</v>
      </c>
      <c r="AY2485" s="30">
        <v>724.79999999999927</v>
      </c>
      <c r="AZ2485" s="30">
        <v>724.79999999999927</v>
      </c>
      <c r="BA2485" s="30">
        <v>724.79999999999927</v>
      </c>
      <c r="BB2485" s="30">
        <v>724.79999999999927</v>
      </c>
      <c r="BC2485" s="30"/>
      <c r="BD2485" s="30"/>
      <c r="BE2485" s="30"/>
      <c r="BF2485" s="30"/>
      <c r="BG2485" s="30"/>
      <c r="BH2485" s="30"/>
      <c r="BI2485" s="30"/>
      <c r="BJ2485" s="30"/>
      <c r="BK2485" s="30"/>
      <c r="BL2485" s="43"/>
      <c r="BM2485" t="s">
        <v>100</v>
      </c>
    </row>
    <row r="2486" spans="1:65" x14ac:dyDescent="0.2">
      <c r="A2486" s="6" t="s">
        <v>107</v>
      </c>
      <c r="B2486" s="40" t="s">
        <v>107</v>
      </c>
      <c r="C2486" s="24" t="s">
        <v>75</v>
      </c>
      <c r="D2486" s="25"/>
      <c r="E2486" s="26"/>
      <c r="F2486" s="26"/>
      <c r="G2486" s="26"/>
      <c r="H2486" s="26"/>
      <c r="I2486" s="26"/>
      <c r="J2486" s="26"/>
      <c r="K2486" s="26"/>
      <c r="L2486" s="26"/>
      <c r="M2486" s="26"/>
      <c r="N2486" s="26"/>
      <c r="O2486" s="26"/>
      <c r="P2486" s="26"/>
      <c r="Q2486" s="26"/>
      <c r="R2486" s="26"/>
      <c r="S2486" s="26"/>
      <c r="T2486" s="26"/>
      <c r="U2486" s="26"/>
      <c r="V2486" s="26"/>
      <c r="W2486" s="26"/>
      <c r="X2486" s="26">
        <v>0</v>
      </c>
      <c r="Y2486" s="26">
        <v>37.5</v>
      </c>
      <c r="Z2486" s="26">
        <v>0</v>
      </c>
      <c r="AA2486" s="26">
        <v>0</v>
      </c>
      <c r="AB2486" s="26">
        <v>225.72</v>
      </c>
      <c r="AC2486" s="26">
        <v>49.5</v>
      </c>
      <c r="AD2486" s="26"/>
      <c r="AE2486" s="26"/>
      <c r="AF2486" s="26"/>
      <c r="AG2486" s="26"/>
      <c r="AH2486" s="26"/>
      <c r="AI2486" s="26"/>
      <c r="AJ2486" s="26"/>
      <c r="AK2486" s="26"/>
      <c r="AL2486" s="26"/>
      <c r="AM2486" s="26"/>
      <c r="AN2486" s="26"/>
      <c r="AO2486" s="26"/>
      <c r="AP2486" s="26"/>
      <c r="AQ2486" s="26"/>
      <c r="AR2486" s="26"/>
      <c r="AS2486" s="26"/>
      <c r="AT2486" s="26"/>
      <c r="AU2486" s="26"/>
      <c r="AV2486" s="26"/>
      <c r="AW2486" s="26"/>
      <c r="AX2486" s="26"/>
      <c r="AY2486" s="26"/>
      <c r="AZ2486" s="26"/>
      <c r="BA2486" s="26"/>
      <c r="BB2486" s="26"/>
      <c r="BC2486" s="26"/>
      <c r="BD2486" s="26"/>
      <c r="BE2486" s="26"/>
      <c r="BF2486" s="26"/>
      <c r="BG2486" s="26"/>
      <c r="BH2486" s="26"/>
      <c r="BI2486" s="26"/>
      <c r="BJ2486" s="26"/>
      <c r="BK2486" s="26"/>
      <c r="BL2486" s="41"/>
      <c r="BM2486" t="s">
        <v>100</v>
      </c>
    </row>
    <row r="2487" spans="1:65" x14ac:dyDescent="0.2">
      <c r="A2487" s="6" t="s">
        <v>107</v>
      </c>
      <c r="B2487" s="40" t="s">
        <v>107</v>
      </c>
      <c r="C2487" s="24" t="s">
        <v>79</v>
      </c>
      <c r="D2487" s="25"/>
      <c r="E2487" s="26"/>
      <c r="F2487" s="26"/>
      <c r="G2487" s="26"/>
      <c r="H2487" s="26"/>
      <c r="I2487" s="26"/>
      <c r="J2487" s="26"/>
      <c r="K2487" s="26"/>
      <c r="L2487" s="26"/>
      <c r="M2487" s="26"/>
      <c r="N2487" s="26"/>
      <c r="O2487" s="26"/>
      <c r="P2487" s="26"/>
      <c r="Q2487" s="26"/>
      <c r="R2487" s="26"/>
      <c r="S2487" s="26"/>
      <c r="T2487" s="26"/>
      <c r="U2487" s="26"/>
      <c r="V2487" s="26"/>
      <c r="W2487" s="26"/>
      <c r="X2487" s="26"/>
      <c r="Y2487" s="26"/>
      <c r="Z2487" s="26"/>
      <c r="AA2487" s="26"/>
      <c r="AB2487" s="26"/>
      <c r="AC2487" s="26"/>
      <c r="AD2487" s="26"/>
      <c r="AE2487" s="26"/>
      <c r="AF2487" s="26"/>
      <c r="AG2487" s="26"/>
      <c r="AH2487" s="26"/>
      <c r="AI2487" s="26"/>
      <c r="AJ2487" s="26"/>
      <c r="AK2487" s="26"/>
      <c r="AL2487" s="26"/>
      <c r="AM2487" s="26"/>
      <c r="AN2487" s="26"/>
      <c r="AO2487" s="26"/>
      <c r="AP2487" s="26"/>
      <c r="AQ2487" s="26"/>
      <c r="AR2487" s="26"/>
      <c r="AS2487" s="26"/>
      <c r="AT2487" s="26"/>
      <c r="AU2487" s="26"/>
      <c r="AV2487" s="26"/>
      <c r="AW2487" s="26"/>
      <c r="AX2487" s="26"/>
      <c r="AY2487" s="26"/>
      <c r="AZ2487" s="26"/>
      <c r="BA2487" s="26"/>
      <c r="BB2487" s="26"/>
      <c r="BC2487" s="26"/>
      <c r="BD2487" s="26"/>
      <c r="BE2487" s="26"/>
      <c r="BF2487" s="26"/>
      <c r="BG2487" s="26"/>
      <c r="BH2487" s="26"/>
      <c r="BI2487" s="26"/>
      <c r="BJ2487" s="26"/>
      <c r="BK2487" s="26"/>
      <c r="BL2487" s="41"/>
      <c r="BM2487" t="s">
        <v>100</v>
      </c>
    </row>
    <row r="2488" spans="1:65" x14ac:dyDescent="0.2">
      <c r="A2488" s="6" t="s">
        <v>107</v>
      </c>
      <c r="B2488" s="40" t="s">
        <v>107</v>
      </c>
      <c r="C2488" s="24" t="s">
        <v>240</v>
      </c>
      <c r="D2488" s="25"/>
      <c r="E2488" s="26"/>
      <c r="F2488" s="26"/>
      <c r="G2488" s="26"/>
      <c r="H2488" s="26"/>
      <c r="I2488" s="26"/>
      <c r="J2488" s="26"/>
      <c r="K2488" s="26"/>
      <c r="L2488" s="26"/>
      <c r="M2488" s="26"/>
      <c r="N2488" s="26"/>
      <c r="O2488" s="26"/>
      <c r="P2488" s="26"/>
      <c r="Q2488" s="26"/>
      <c r="R2488" s="26"/>
      <c r="S2488" s="26"/>
      <c r="T2488" s="26"/>
      <c r="U2488" s="26"/>
      <c r="V2488" s="26"/>
      <c r="W2488" s="33">
        <v>8.5</v>
      </c>
      <c r="X2488" s="33">
        <v>219</v>
      </c>
      <c r="Y2488" s="33">
        <v>50</v>
      </c>
      <c r="Z2488" s="33">
        <v>0</v>
      </c>
      <c r="AA2488" s="33">
        <v>0</v>
      </c>
      <c r="AB2488" s="33">
        <v>0</v>
      </c>
      <c r="AC2488" s="33">
        <v>0</v>
      </c>
      <c r="AD2488" s="33">
        <v>0</v>
      </c>
      <c r="AE2488" s="33">
        <v>0</v>
      </c>
      <c r="AF2488" s="33">
        <v>0</v>
      </c>
      <c r="AG2488" s="33">
        <v>0</v>
      </c>
      <c r="AH2488" s="33">
        <v>0</v>
      </c>
      <c r="AI2488" s="26"/>
      <c r="AJ2488" s="26"/>
      <c r="AK2488" s="26"/>
      <c r="AL2488" s="26"/>
      <c r="AM2488" s="26"/>
      <c r="AN2488" s="26"/>
      <c r="AO2488" s="26"/>
      <c r="AP2488" s="26"/>
      <c r="AQ2488" s="26"/>
      <c r="AR2488" s="26"/>
      <c r="AS2488" s="26"/>
      <c r="AT2488" s="26"/>
      <c r="AU2488" s="26"/>
      <c r="AV2488" s="26"/>
      <c r="AW2488" s="26"/>
      <c r="AX2488" s="26"/>
      <c r="AY2488" s="26"/>
      <c r="AZ2488" s="26"/>
      <c r="BA2488" s="26"/>
      <c r="BB2488" s="26"/>
      <c r="BC2488" s="26"/>
      <c r="BD2488" s="26"/>
      <c r="BE2488" s="26"/>
      <c r="BF2488" s="26"/>
      <c r="BG2488" s="26"/>
      <c r="BH2488" s="26"/>
      <c r="BI2488" s="26"/>
      <c r="BJ2488" s="26"/>
      <c r="BK2488" s="26"/>
      <c r="BL2488" s="41"/>
      <c r="BM2488" t="s">
        <v>100</v>
      </c>
    </row>
    <row r="2489" spans="1:65" x14ac:dyDescent="0.2">
      <c r="A2489" s="6" t="s">
        <v>107</v>
      </c>
      <c r="B2489" s="40" t="s">
        <v>107</v>
      </c>
      <c r="C2489" s="24" t="s">
        <v>78</v>
      </c>
      <c r="D2489" s="25"/>
      <c r="E2489" s="26"/>
      <c r="F2489" s="26"/>
      <c r="G2489" s="26"/>
      <c r="H2489" s="26"/>
      <c r="I2489" s="26"/>
      <c r="J2489" s="26"/>
      <c r="K2489" s="26"/>
      <c r="L2489" s="26"/>
      <c r="M2489" s="26"/>
      <c r="N2489" s="26"/>
      <c r="O2489" s="26"/>
      <c r="P2489" s="26"/>
      <c r="Q2489" s="26"/>
      <c r="R2489" s="26"/>
      <c r="S2489" s="26"/>
      <c r="T2489" s="26"/>
      <c r="U2489" s="26"/>
      <c r="V2489" s="26"/>
      <c r="W2489" s="26"/>
      <c r="X2489" s="26"/>
      <c r="Y2489" s="26"/>
      <c r="Z2489" s="26"/>
      <c r="AA2489" s="26"/>
      <c r="AB2489" s="26"/>
      <c r="AC2489" s="26"/>
      <c r="AD2489" s="26"/>
      <c r="AE2489" s="26"/>
      <c r="AF2489" s="26"/>
      <c r="AG2489" s="26"/>
      <c r="AH2489" s="26"/>
      <c r="AI2489" s="26"/>
      <c r="AJ2489" s="26"/>
      <c r="AK2489" s="26"/>
      <c r="AL2489" s="26"/>
      <c r="AM2489" s="26"/>
      <c r="AN2489" s="26"/>
      <c r="AO2489" s="26"/>
      <c r="AP2489" s="26"/>
      <c r="AQ2489" s="26"/>
      <c r="AR2489" s="26"/>
      <c r="AS2489" s="26"/>
      <c r="AT2489" s="26"/>
      <c r="AU2489" s="26"/>
      <c r="AV2489" s="26"/>
      <c r="AW2489" s="26"/>
      <c r="AX2489" s="26"/>
      <c r="AY2489" s="26"/>
      <c r="AZ2489" s="26"/>
      <c r="BA2489" s="26"/>
      <c r="BB2489" s="26"/>
      <c r="BC2489" s="26"/>
      <c r="BD2489" s="26"/>
      <c r="BE2489" s="26"/>
      <c r="BF2489" s="26"/>
      <c r="BG2489" s="26"/>
      <c r="BH2489" s="26"/>
      <c r="BI2489" s="26"/>
      <c r="BJ2489" s="26"/>
      <c r="BK2489" s="26"/>
      <c r="BL2489" s="41"/>
      <c r="BM2489" t="s">
        <v>100</v>
      </c>
    </row>
    <row r="2490" spans="1:65" x14ac:dyDescent="0.2">
      <c r="A2490" s="6" t="s">
        <v>107</v>
      </c>
      <c r="B2490" s="40" t="s">
        <v>107</v>
      </c>
      <c r="C2490" s="31" t="s">
        <v>1</v>
      </c>
      <c r="D2490" s="27">
        <v>3.8</v>
      </c>
      <c r="E2490" s="28">
        <v>3.8</v>
      </c>
      <c r="F2490" s="28">
        <v>3.8</v>
      </c>
      <c r="G2490" s="28">
        <v>63.8</v>
      </c>
      <c r="H2490" s="28">
        <v>123.8</v>
      </c>
      <c r="I2490" s="28">
        <v>213.8</v>
      </c>
      <c r="J2490" s="28">
        <v>303.8</v>
      </c>
      <c r="K2490" s="28">
        <v>393.8</v>
      </c>
      <c r="L2490" s="28">
        <v>596.20000000000005</v>
      </c>
      <c r="M2490" s="28">
        <v>951.2</v>
      </c>
      <c r="N2490" s="28">
        <v>1341.5</v>
      </c>
      <c r="O2490" s="28">
        <v>1838.3</v>
      </c>
      <c r="P2490" s="28">
        <v>2995.5</v>
      </c>
      <c r="Q2490" s="28">
        <v>3696</v>
      </c>
      <c r="R2490" s="28">
        <v>4501.3</v>
      </c>
      <c r="S2490" s="28">
        <v>5093.3999999999996</v>
      </c>
      <c r="T2490" s="28">
        <v>5293.4</v>
      </c>
      <c r="U2490" s="28">
        <v>6987.9</v>
      </c>
      <c r="V2490" s="28">
        <v>8216.5</v>
      </c>
      <c r="W2490" s="28">
        <v>9945</v>
      </c>
      <c r="X2490" s="28">
        <v>10880</v>
      </c>
      <c r="Y2490" s="28">
        <v>10880</v>
      </c>
      <c r="Z2490" s="28">
        <v>12140</v>
      </c>
      <c r="AA2490" s="28">
        <v>14000</v>
      </c>
      <c r="AB2490" s="28">
        <v>15679.4</v>
      </c>
      <c r="AC2490" s="28">
        <v>17243.400000000001</v>
      </c>
      <c r="AD2490" s="28">
        <v>22923.4</v>
      </c>
      <c r="AE2490" s="28">
        <v>28076</v>
      </c>
      <c r="AF2490" s="28">
        <v>32156</v>
      </c>
      <c r="AG2490" s="28">
        <v>36078</v>
      </c>
      <c r="AH2490" s="28">
        <v>40000</v>
      </c>
      <c r="AI2490" s="28">
        <v>40199.300000000003</v>
      </c>
      <c r="AJ2490" s="28">
        <v>40398.600000000006</v>
      </c>
      <c r="AK2490" s="28">
        <v>40597.900000000009</v>
      </c>
      <c r="AL2490" s="28">
        <v>40797.200000000012</v>
      </c>
      <c r="AM2490" s="28">
        <v>40996.500000000015</v>
      </c>
      <c r="AN2490" s="28">
        <v>41195.80000000001</v>
      </c>
      <c r="AO2490" s="28">
        <v>41395.100000000006</v>
      </c>
      <c r="AP2490" s="28">
        <v>41594.400000000001</v>
      </c>
      <c r="AQ2490" s="28">
        <v>41793.699999999997</v>
      </c>
      <c r="AR2490" s="28">
        <v>41992.999999999993</v>
      </c>
      <c r="AS2490" s="28">
        <v>42382.999999999993</v>
      </c>
      <c r="AT2490" s="28">
        <v>42772.999999999993</v>
      </c>
      <c r="AU2490" s="28">
        <v>43162.999999999993</v>
      </c>
      <c r="AV2490" s="28">
        <v>43552.999999999993</v>
      </c>
      <c r="AW2490" s="28">
        <v>43942.999999999993</v>
      </c>
      <c r="AX2490" s="28">
        <v>44332.999999999993</v>
      </c>
      <c r="AY2490" s="28">
        <v>44722.999999999993</v>
      </c>
      <c r="AZ2490" s="28">
        <v>45112.999999999993</v>
      </c>
      <c r="BA2490" s="28">
        <v>45502.999999999993</v>
      </c>
      <c r="BB2490" s="28">
        <v>45892.999999999993</v>
      </c>
      <c r="BC2490" s="28">
        <v>45892.999999999993</v>
      </c>
      <c r="BD2490" s="28">
        <v>45892.999999999993</v>
      </c>
      <c r="BE2490" s="28">
        <v>45892.999999999993</v>
      </c>
      <c r="BF2490" s="28">
        <v>45892.999999999993</v>
      </c>
      <c r="BG2490" s="28">
        <v>45892.999999999993</v>
      </c>
      <c r="BH2490" s="28">
        <v>45892.999999999993</v>
      </c>
      <c r="BI2490" s="28">
        <v>45892.999999999993</v>
      </c>
      <c r="BJ2490" s="28">
        <v>45892.999999999993</v>
      </c>
      <c r="BK2490" s="28">
        <v>45892.999999999993</v>
      </c>
      <c r="BL2490" s="42">
        <v>45892.999999999993</v>
      </c>
      <c r="BM2490" t="s">
        <v>261</v>
      </c>
    </row>
    <row r="2491" spans="1:65" x14ac:dyDescent="0.2">
      <c r="A2491" s="6" t="s">
        <v>107</v>
      </c>
      <c r="B2491" s="40" t="s">
        <v>107</v>
      </c>
      <c r="C2491" s="24" t="s">
        <v>74</v>
      </c>
      <c r="D2491" s="35">
        <v>3.8</v>
      </c>
      <c r="E2491" s="29">
        <v>3.8</v>
      </c>
      <c r="F2491" s="29">
        <v>3.8</v>
      </c>
      <c r="G2491" s="29">
        <v>63.8</v>
      </c>
      <c r="H2491" s="29">
        <v>123.8</v>
      </c>
      <c r="I2491" s="29">
        <v>213.8</v>
      </c>
      <c r="J2491" s="29">
        <v>303.8</v>
      </c>
      <c r="K2491" s="29">
        <v>393.8</v>
      </c>
      <c r="L2491" s="29">
        <v>596.20000000000005</v>
      </c>
      <c r="M2491" s="29">
        <v>951.2</v>
      </c>
      <c r="N2491" s="29">
        <v>1341.5</v>
      </c>
      <c r="O2491" s="29">
        <v>1838.3</v>
      </c>
      <c r="P2491" s="29">
        <v>2995.5</v>
      </c>
      <c r="Q2491" s="29">
        <v>3696</v>
      </c>
      <c r="R2491" s="29">
        <v>4501.3</v>
      </c>
      <c r="S2491" s="29">
        <v>5093.3999999999996</v>
      </c>
      <c r="T2491" s="29">
        <v>5293.4</v>
      </c>
      <c r="U2491" s="29">
        <v>6987.9</v>
      </c>
      <c r="V2491" s="29">
        <v>8216.5</v>
      </c>
      <c r="W2491" s="29">
        <v>9945</v>
      </c>
      <c r="X2491" s="26">
        <v>10365</v>
      </c>
      <c r="Y2491" s="26">
        <v>11665</v>
      </c>
      <c r="Z2491" s="26">
        <v>13845</v>
      </c>
      <c r="AA2491" s="26">
        <v>16123</v>
      </c>
      <c r="AB2491" s="26">
        <v>18160</v>
      </c>
      <c r="AC2491" s="26">
        <v>19660</v>
      </c>
      <c r="AD2491" s="26">
        <v>23728</v>
      </c>
      <c r="AE2491" s="26">
        <v>27796</v>
      </c>
      <c r="AF2491" s="26">
        <v>31864</v>
      </c>
      <c r="AG2491" s="26">
        <v>35932</v>
      </c>
      <c r="AH2491" s="26">
        <v>40000</v>
      </c>
      <c r="AI2491" s="26" t="e">
        <v>#N/A</v>
      </c>
      <c r="AJ2491" s="26" t="e">
        <v>#N/A</v>
      </c>
      <c r="AK2491" s="26" t="e">
        <v>#N/A</v>
      </c>
      <c r="AL2491" s="26" t="e">
        <v>#N/A</v>
      </c>
      <c r="AM2491" s="26">
        <v>40996.5</v>
      </c>
      <c r="AN2491" s="26" t="e">
        <v>#N/A</v>
      </c>
      <c r="AO2491" s="26" t="e">
        <v>#N/A</v>
      </c>
      <c r="AP2491" s="26" t="e">
        <v>#N/A</v>
      </c>
      <c r="AQ2491" s="26" t="e">
        <v>#N/A</v>
      </c>
      <c r="AR2491" s="26">
        <v>41993</v>
      </c>
      <c r="AS2491" s="26" t="e">
        <v>#N/A</v>
      </c>
      <c r="AT2491" s="26" t="e">
        <v>#N/A</v>
      </c>
      <c r="AU2491" s="26" t="e">
        <v>#N/A</v>
      </c>
      <c r="AV2491" s="26" t="e">
        <v>#N/A</v>
      </c>
      <c r="AW2491" s="26" t="e">
        <v>#N/A</v>
      </c>
      <c r="AX2491" s="26" t="e">
        <v>#N/A</v>
      </c>
      <c r="AY2491" s="26" t="e">
        <v>#N/A</v>
      </c>
      <c r="AZ2491" s="26" t="e">
        <v>#N/A</v>
      </c>
      <c r="BA2491" s="26" t="e">
        <v>#N/A</v>
      </c>
      <c r="BB2491" s="26">
        <v>45893</v>
      </c>
      <c r="BC2491" s="26"/>
      <c r="BD2491" s="26"/>
      <c r="BE2491" s="26"/>
      <c r="BF2491" s="26"/>
      <c r="BG2491" s="26"/>
      <c r="BH2491" s="26"/>
      <c r="BI2491" s="26"/>
      <c r="BJ2491" s="26"/>
      <c r="BK2491" s="26"/>
      <c r="BL2491" s="41"/>
      <c r="BM2491" t="e">
        <v>#N/A</v>
      </c>
    </row>
    <row r="2492" spans="1:65" x14ac:dyDescent="0.2">
      <c r="A2492" s="6" t="s">
        <v>107</v>
      </c>
      <c r="B2492" s="40" t="s">
        <v>107</v>
      </c>
      <c r="C2492" s="24" t="s">
        <v>83</v>
      </c>
      <c r="D2492" s="25"/>
      <c r="E2492" s="26"/>
      <c r="F2492" s="26"/>
      <c r="G2492" s="26"/>
      <c r="H2492" s="26"/>
      <c r="I2492" s="26"/>
      <c r="J2492" s="26"/>
      <c r="K2492" s="26"/>
      <c r="L2492" s="26"/>
      <c r="M2492" s="26"/>
      <c r="N2492" s="26"/>
      <c r="O2492" s="26"/>
      <c r="P2492" s="26"/>
      <c r="Q2492" s="26"/>
      <c r="R2492" s="26"/>
      <c r="S2492" s="26"/>
      <c r="T2492" s="26"/>
      <c r="U2492" s="26"/>
      <c r="V2492" s="26"/>
      <c r="W2492" s="44"/>
      <c r="X2492" s="44"/>
      <c r="Y2492" s="44"/>
      <c r="Z2492" s="44"/>
      <c r="AA2492" s="44"/>
      <c r="AB2492" s="44"/>
      <c r="AC2492" s="44"/>
      <c r="AD2492" s="30">
        <v>3922</v>
      </c>
      <c r="AE2492" s="30">
        <v>3922</v>
      </c>
      <c r="AF2492" s="30">
        <v>3922</v>
      </c>
      <c r="AG2492" s="30">
        <v>3922</v>
      </c>
      <c r="AH2492" s="30">
        <v>3922</v>
      </c>
      <c r="AI2492" s="30">
        <v>199.3</v>
      </c>
      <c r="AJ2492" s="30">
        <v>199.3</v>
      </c>
      <c r="AK2492" s="30">
        <v>199.3</v>
      </c>
      <c r="AL2492" s="30">
        <v>199.3</v>
      </c>
      <c r="AM2492" s="30">
        <v>199.3</v>
      </c>
      <c r="AN2492" s="30">
        <v>199.29999999999708</v>
      </c>
      <c r="AO2492" s="30">
        <v>199.29999999999708</v>
      </c>
      <c r="AP2492" s="30">
        <v>199.29999999999708</v>
      </c>
      <c r="AQ2492" s="30">
        <v>199.29999999999708</v>
      </c>
      <c r="AR2492" s="30">
        <v>199.29999999999708</v>
      </c>
      <c r="AS2492" s="30">
        <v>390.00000000000074</v>
      </c>
      <c r="AT2492" s="30">
        <v>390.00000000000074</v>
      </c>
      <c r="AU2492" s="30">
        <v>390.00000000000074</v>
      </c>
      <c r="AV2492" s="30">
        <v>390.00000000000074</v>
      </c>
      <c r="AW2492" s="30">
        <v>390.00000000000074</v>
      </c>
      <c r="AX2492" s="30">
        <v>390.00000000000074</v>
      </c>
      <c r="AY2492" s="30">
        <v>390.00000000000074</v>
      </c>
      <c r="AZ2492" s="30">
        <v>390.00000000000074</v>
      </c>
      <c r="BA2492" s="30">
        <v>390.00000000000074</v>
      </c>
      <c r="BB2492" s="30">
        <v>390.00000000000074</v>
      </c>
      <c r="BC2492" s="30"/>
      <c r="BD2492" s="30"/>
      <c r="BE2492" s="30"/>
      <c r="BF2492" s="30"/>
      <c r="BG2492" s="30"/>
      <c r="BH2492" s="30"/>
      <c r="BI2492" s="30"/>
      <c r="BJ2492" s="30"/>
      <c r="BK2492" s="30"/>
      <c r="BL2492" s="43"/>
      <c r="BM2492" t="s">
        <v>100</v>
      </c>
    </row>
    <row r="2493" spans="1:65" x14ac:dyDescent="0.2">
      <c r="A2493" s="6" t="s">
        <v>107</v>
      </c>
      <c r="B2493" s="40" t="s">
        <v>107</v>
      </c>
      <c r="C2493" s="24" t="s">
        <v>75</v>
      </c>
      <c r="D2493" s="25"/>
      <c r="E2493" s="26"/>
      <c r="F2493" s="26"/>
      <c r="G2493" s="26"/>
      <c r="H2493" s="26"/>
      <c r="I2493" s="26"/>
      <c r="J2493" s="26"/>
      <c r="K2493" s="26"/>
      <c r="L2493" s="26"/>
      <c r="M2493" s="26"/>
      <c r="N2493" s="26"/>
      <c r="O2493" s="26"/>
      <c r="P2493" s="26"/>
      <c r="Q2493" s="26"/>
      <c r="R2493" s="26"/>
      <c r="S2493" s="26"/>
      <c r="T2493" s="26"/>
      <c r="U2493" s="26"/>
      <c r="V2493" s="26"/>
      <c r="W2493" s="26"/>
      <c r="X2493" s="61">
        <v>935</v>
      </c>
      <c r="Y2493" s="61">
        <v>0</v>
      </c>
      <c r="Z2493" s="61">
        <v>1260</v>
      </c>
      <c r="AA2493" s="61">
        <v>1860</v>
      </c>
      <c r="AB2493" s="61">
        <v>1679.4</v>
      </c>
      <c r="AC2493" s="61">
        <v>1564</v>
      </c>
      <c r="AD2493" s="61">
        <v>1758</v>
      </c>
      <c r="AE2493" s="61">
        <v>1230.5999999999999</v>
      </c>
      <c r="AF2493" s="61">
        <v>158</v>
      </c>
      <c r="AG2493" s="61">
        <v>0</v>
      </c>
      <c r="AH2493" s="26"/>
      <c r="AI2493" s="26"/>
      <c r="AJ2493" s="26"/>
      <c r="AK2493" s="26"/>
      <c r="AL2493" s="26"/>
      <c r="AM2493" s="26"/>
      <c r="AN2493" s="26"/>
      <c r="AO2493" s="26"/>
      <c r="AP2493" s="26"/>
      <c r="AQ2493" s="26"/>
      <c r="AR2493" s="26"/>
      <c r="AS2493" s="26"/>
      <c r="AT2493" s="26"/>
      <c r="AU2493" s="26"/>
      <c r="AV2493" s="26"/>
      <c r="AW2493" s="26"/>
      <c r="AX2493" s="26"/>
      <c r="AY2493" s="26"/>
      <c r="AZ2493" s="26"/>
      <c r="BA2493" s="26"/>
      <c r="BB2493" s="26"/>
      <c r="BC2493" s="26"/>
      <c r="BD2493" s="26"/>
      <c r="BE2493" s="26"/>
      <c r="BF2493" s="26"/>
      <c r="BG2493" s="26"/>
      <c r="BH2493" s="26"/>
      <c r="BI2493" s="26"/>
      <c r="BJ2493" s="26"/>
      <c r="BK2493" s="26"/>
      <c r="BL2493" s="41"/>
      <c r="BM2493" t="s">
        <v>100</v>
      </c>
    </row>
    <row r="2494" spans="1:65" x14ac:dyDescent="0.2">
      <c r="A2494" s="6" t="s">
        <v>107</v>
      </c>
      <c r="B2494" s="40" t="s">
        <v>107</v>
      </c>
      <c r="C2494" s="24" t="s">
        <v>124</v>
      </c>
      <c r="D2494" s="25"/>
      <c r="E2494" s="26"/>
      <c r="F2494" s="26"/>
      <c r="G2494" s="26"/>
      <c r="H2494" s="26"/>
      <c r="I2494" s="26"/>
      <c r="J2494" s="26"/>
      <c r="K2494" s="26"/>
      <c r="L2494" s="26"/>
      <c r="M2494" s="26"/>
      <c r="N2494" s="26"/>
      <c r="O2494" s="26"/>
      <c r="P2494" s="26"/>
      <c r="Q2494" s="26"/>
      <c r="R2494" s="26"/>
      <c r="S2494" s="26"/>
      <c r="T2494" s="26"/>
      <c r="U2494" s="26"/>
      <c r="V2494" s="26"/>
      <c r="W2494" s="26"/>
      <c r="X2494" s="26"/>
      <c r="Y2494" s="26"/>
      <c r="Z2494" s="26"/>
      <c r="AA2494" s="26"/>
      <c r="AB2494" s="26"/>
      <c r="AC2494" s="26"/>
      <c r="AD2494" s="26"/>
      <c r="AE2494" s="26"/>
      <c r="AF2494" s="26"/>
      <c r="AG2494" s="26"/>
      <c r="AH2494" s="26"/>
      <c r="AI2494" s="26"/>
      <c r="AJ2494" s="26"/>
      <c r="AK2494" s="26"/>
      <c r="AL2494" s="26"/>
      <c r="AM2494" s="26"/>
      <c r="AN2494" s="26"/>
      <c r="AO2494" s="26"/>
      <c r="AP2494" s="26"/>
      <c r="AQ2494" s="26"/>
      <c r="AR2494" s="26"/>
      <c r="AS2494" s="26"/>
      <c r="AT2494" s="26"/>
      <c r="AU2494" s="26"/>
      <c r="AV2494" s="26"/>
      <c r="AW2494" s="26"/>
      <c r="AX2494" s="26"/>
      <c r="AY2494" s="26"/>
      <c r="AZ2494" s="26"/>
      <c r="BA2494" s="26"/>
      <c r="BB2494" s="26"/>
      <c r="BC2494" s="26"/>
      <c r="BD2494" s="26"/>
      <c r="BE2494" s="26"/>
      <c r="BF2494" s="26"/>
      <c r="BG2494" s="26"/>
      <c r="BH2494" s="26"/>
      <c r="BI2494" s="26"/>
      <c r="BJ2494" s="26"/>
      <c r="BK2494" s="26"/>
      <c r="BL2494" s="41"/>
      <c r="BM2494" t="s">
        <v>100</v>
      </c>
    </row>
    <row r="2495" spans="1:65" x14ac:dyDescent="0.2">
      <c r="A2495" s="6" t="s">
        <v>107</v>
      </c>
      <c r="B2495" s="40" t="s">
        <v>107</v>
      </c>
      <c r="C2495" s="24" t="s">
        <v>240</v>
      </c>
      <c r="D2495" s="25"/>
      <c r="E2495" s="26"/>
      <c r="F2495" s="26"/>
      <c r="G2495" s="26"/>
      <c r="H2495" s="26"/>
      <c r="I2495" s="26"/>
      <c r="J2495" s="26"/>
      <c r="K2495" s="26"/>
      <c r="L2495" s="26"/>
      <c r="M2495" s="26"/>
      <c r="N2495" s="26"/>
      <c r="O2495" s="26"/>
      <c r="P2495" s="26"/>
      <c r="Q2495" s="26"/>
      <c r="R2495" s="26"/>
      <c r="S2495" s="26"/>
      <c r="T2495" s="26"/>
      <c r="U2495" s="26"/>
      <c r="V2495" s="26"/>
      <c r="W2495" s="33">
        <v>0</v>
      </c>
      <c r="X2495" s="33">
        <v>0</v>
      </c>
      <c r="Y2495" s="33">
        <v>0</v>
      </c>
      <c r="Z2495" s="33">
        <v>0</v>
      </c>
      <c r="AA2495" s="33">
        <v>0</v>
      </c>
      <c r="AB2495" s="33">
        <v>0</v>
      </c>
      <c r="AC2495" s="33">
        <v>0</v>
      </c>
      <c r="AD2495" s="33">
        <v>0</v>
      </c>
      <c r="AE2495" s="33">
        <v>0</v>
      </c>
      <c r="AF2495" s="33">
        <v>0</v>
      </c>
      <c r="AG2495" s="33">
        <v>0</v>
      </c>
      <c r="AH2495" s="33">
        <v>0</v>
      </c>
      <c r="AI2495" s="26"/>
      <c r="AJ2495" s="26"/>
      <c r="AK2495" s="26"/>
      <c r="AL2495" s="26"/>
      <c r="AM2495" s="26"/>
      <c r="AN2495" s="26"/>
      <c r="AO2495" s="26"/>
      <c r="AP2495" s="26"/>
      <c r="AQ2495" s="26"/>
      <c r="AR2495" s="26"/>
      <c r="AS2495" s="26"/>
      <c r="AT2495" s="26"/>
      <c r="AU2495" s="26"/>
      <c r="AV2495" s="26"/>
      <c r="AW2495" s="26"/>
      <c r="AX2495" s="26"/>
      <c r="AY2495" s="26"/>
      <c r="AZ2495" s="26"/>
      <c r="BA2495" s="26"/>
      <c r="BB2495" s="26"/>
      <c r="BC2495" s="26"/>
      <c r="BD2495" s="26"/>
      <c r="BE2495" s="26"/>
      <c r="BF2495" s="26"/>
      <c r="BG2495" s="26"/>
      <c r="BH2495" s="26"/>
      <c r="BI2495" s="26"/>
      <c r="BJ2495" s="26"/>
      <c r="BK2495" s="26"/>
      <c r="BL2495" s="41"/>
      <c r="BM2495" t="s">
        <v>100</v>
      </c>
    </row>
    <row r="2496" spans="1:65" x14ac:dyDescent="0.2">
      <c r="A2496" s="6" t="s">
        <v>107</v>
      </c>
      <c r="B2496" s="40" t="s">
        <v>107</v>
      </c>
      <c r="C2496" s="24" t="s">
        <v>78</v>
      </c>
      <c r="D2496" s="25"/>
      <c r="E2496" s="26"/>
      <c r="F2496" s="26"/>
      <c r="G2496" s="26"/>
      <c r="H2496" s="26"/>
      <c r="I2496" s="26"/>
      <c r="J2496" s="26"/>
      <c r="K2496" s="26"/>
      <c r="L2496" s="26"/>
      <c r="M2496" s="26"/>
      <c r="N2496" s="26"/>
      <c r="O2496" s="26"/>
      <c r="P2496" s="26"/>
      <c r="Q2496" s="26"/>
      <c r="R2496" s="26"/>
      <c r="S2496" s="26"/>
      <c r="T2496" s="26"/>
      <c r="U2496" s="26"/>
      <c r="V2496" s="26"/>
      <c r="W2496" s="26"/>
      <c r="X2496" s="26"/>
      <c r="Y2496" s="26"/>
      <c r="Z2496" s="26"/>
      <c r="AA2496" s="26"/>
      <c r="AB2496" s="26"/>
      <c r="AC2496" s="26"/>
      <c r="AD2496" s="26"/>
      <c r="AE2496" s="26"/>
      <c r="AF2496" s="26"/>
      <c r="AG2496" s="26"/>
      <c r="AH2496" s="26"/>
      <c r="AI2496" s="26"/>
      <c r="AJ2496" s="26"/>
      <c r="AK2496" s="26"/>
      <c r="AL2496" s="26"/>
      <c r="AM2496" s="26"/>
      <c r="AN2496" s="26"/>
      <c r="AO2496" s="26"/>
      <c r="AP2496" s="26"/>
      <c r="AQ2496" s="26"/>
      <c r="AR2496" s="26"/>
      <c r="AS2496" s="26"/>
      <c r="AT2496" s="26"/>
      <c r="AU2496" s="26"/>
      <c r="AV2496" s="26"/>
      <c r="AW2496" s="26"/>
      <c r="AX2496" s="26"/>
      <c r="AY2496" s="26"/>
      <c r="AZ2496" s="26"/>
      <c r="BA2496" s="26"/>
      <c r="BB2496" s="26"/>
      <c r="BC2496" s="26"/>
      <c r="BD2496" s="26"/>
      <c r="BE2496" s="26"/>
      <c r="BF2496" s="26"/>
      <c r="BG2496" s="26"/>
      <c r="BH2496" s="26"/>
      <c r="BI2496" s="26"/>
      <c r="BJ2496" s="26"/>
      <c r="BK2496" s="26"/>
      <c r="BL2496" s="41"/>
      <c r="BM2496" t="s">
        <v>100</v>
      </c>
    </row>
    <row r="2497" spans="1:65" x14ac:dyDescent="0.2">
      <c r="A2497" s="6" t="s">
        <v>107</v>
      </c>
      <c r="B2497" s="40" t="s">
        <v>107</v>
      </c>
      <c r="C2497" s="31" t="s">
        <v>36</v>
      </c>
      <c r="D2497" s="27">
        <v>2</v>
      </c>
      <c r="E2497" s="28">
        <v>3</v>
      </c>
      <c r="F2497" s="28">
        <v>4</v>
      </c>
      <c r="G2497" s="28">
        <v>6</v>
      </c>
      <c r="H2497" s="28">
        <v>8</v>
      </c>
      <c r="I2497" s="28">
        <v>11</v>
      </c>
      <c r="J2497" s="28">
        <v>14</v>
      </c>
      <c r="K2497" s="28">
        <v>18</v>
      </c>
      <c r="L2497" s="28">
        <v>23</v>
      </c>
      <c r="M2497" s="28">
        <v>27</v>
      </c>
      <c r="N2497" s="28">
        <v>95</v>
      </c>
      <c r="O2497" s="28">
        <v>1000</v>
      </c>
      <c r="P2497" s="28">
        <v>1753</v>
      </c>
      <c r="Q2497" s="28">
        <v>2937</v>
      </c>
      <c r="R2497" s="28">
        <v>5528</v>
      </c>
      <c r="S2497" s="28">
        <v>9601.2000000000007</v>
      </c>
      <c r="T2497" s="28">
        <v>11930.5</v>
      </c>
      <c r="U2497" s="28">
        <v>12781.8</v>
      </c>
      <c r="V2497" s="28">
        <v>13118.3</v>
      </c>
      <c r="W2497" s="28">
        <v>13398.3</v>
      </c>
      <c r="X2497" s="28">
        <v>13830</v>
      </c>
      <c r="Y2497" s="28">
        <v>14531</v>
      </c>
      <c r="Z2497" s="28">
        <v>15687</v>
      </c>
      <c r="AA2497" s="28">
        <v>17134</v>
      </c>
      <c r="AB2497" s="28">
        <v>18708</v>
      </c>
      <c r="AC2497" s="28">
        <v>20430</v>
      </c>
      <c r="AD2497" s="28">
        <v>22228</v>
      </c>
      <c r="AE2497" s="28">
        <v>23972</v>
      </c>
      <c r="AF2497" s="28">
        <v>25761</v>
      </c>
      <c r="AG2497" s="28">
        <v>27665</v>
      </c>
      <c r="AH2497" s="28">
        <v>29715</v>
      </c>
      <c r="AI2497" s="28">
        <v>32107</v>
      </c>
      <c r="AJ2497" s="28">
        <v>34499</v>
      </c>
      <c r="AK2497" s="28">
        <v>36891</v>
      </c>
      <c r="AL2497" s="28">
        <v>39283</v>
      </c>
      <c r="AM2497" s="28">
        <v>41675</v>
      </c>
      <c r="AN2497" s="28">
        <v>43032.800000000003</v>
      </c>
      <c r="AO2497" s="28">
        <v>44390.600000000006</v>
      </c>
      <c r="AP2497" s="28">
        <v>45748.400000000009</v>
      </c>
      <c r="AQ2497" s="28">
        <v>47106.200000000012</v>
      </c>
      <c r="AR2497" s="28">
        <v>48464.000000000015</v>
      </c>
      <c r="AS2497" s="28">
        <v>48839.100000000013</v>
      </c>
      <c r="AT2497" s="28">
        <v>49214.200000000012</v>
      </c>
      <c r="AU2497" s="28">
        <v>49589.30000000001</v>
      </c>
      <c r="AV2497" s="28">
        <v>49964.400000000009</v>
      </c>
      <c r="AW2497" s="28">
        <v>50339.500000000007</v>
      </c>
      <c r="AX2497" s="28">
        <v>50714.600000000006</v>
      </c>
      <c r="AY2497" s="28">
        <v>51089.700000000004</v>
      </c>
      <c r="AZ2497" s="28">
        <v>51464.800000000003</v>
      </c>
      <c r="BA2497" s="28">
        <v>51839.9</v>
      </c>
      <c r="BB2497" s="28">
        <v>52215</v>
      </c>
      <c r="BC2497" s="28">
        <v>52215</v>
      </c>
      <c r="BD2497" s="28">
        <v>52215</v>
      </c>
      <c r="BE2497" s="28">
        <v>52215</v>
      </c>
      <c r="BF2497" s="28">
        <v>52215</v>
      </c>
      <c r="BG2497" s="28">
        <v>52215</v>
      </c>
      <c r="BH2497" s="28">
        <v>52215</v>
      </c>
      <c r="BI2497" s="28">
        <v>52215</v>
      </c>
      <c r="BJ2497" s="28">
        <v>52215</v>
      </c>
      <c r="BK2497" s="28">
        <v>52215</v>
      </c>
      <c r="BL2497" s="42">
        <v>52215</v>
      </c>
      <c r="BM2497" t="s">
        <v>261</v>
      </c>
    </row>
    <row r="2498" spans="1:65" x14ac:dyDescent="0.2">
      <c r="A2498" s="6" t="s">
        <v>107</v>
      </c>
      <c r="B2498" s="40" t="s">
        <v>107</v>
      </c>
      <c r="C2498" s="24" t="s">
        <v>74</v>
      </c>
      <c r="D2498" s="35">
        <v>2</v>
      </c>
      <c r="E2498" s="29">
        <v>3</v>
      </c>
      <c r="F2498" s="29">
        <v>4</v>
      </c>
      <c r="G2498" s="29">
        <v>6</v>
      </c>
      <c r="H2498" s="29">
        <v>8</v>
      </c>
      <c r="I2498" s="29">
        <v>11</v>
      </c>
      <c r="J2498" s="29">
        <v>14</v>
      </c>
      <c r="K2498" s="29">
        <v>18</v>
      </c>
      <c r="L2498" s="29">
        <v>23</v>
      </c>
      <c r="M2498" s="29">
        <v>27</v>
      </c>
      <c r="N2498" s="29">
        <v>95</v>
      </c>
      <c r="O2498" s="29">
        <v>1000</v>
      </c>
      <c r="P2498" s="29">
        <v>1753</v>
      </c>
      <c r="Q2498" s="29">
        <v>2937</v>
      </c>
      <c r="R2498" s="29">
        <v>5528</v>
      </c>
      <c r="S2498" s="29">
        <v>9601.2000000000007</v>
      </c>
      <c r="T2498" s="29">
        <v>11930.5</v>
      </c>
      <c r="U2498" s="29">
        <v>12781.8</v>
      </c>
      <c r="V2498" s="29">
        <v>13118.3</v>
      </c>
      <c r="W2498" s="29">
        <v>13398.3</v>
      </c>
      <c r="X2498" s="26">
        <v>13724</v>
      </c>
      <c r="Y2498" s="26">
        <v>14531</v>
      </c>
      <c r="Z2498" s="26">
        <v>15687</v>
      </c>
      <c r="AA2498" s="26">
        <v>17134</v>
      </c>
      <c r="AB2498" s="26">
        <v>18708</v>
      </c>
      <c r="AC2498" s="26">
        <v>20430</v>
      </c>
      <c r="AD2498" s="26">
        <v>22228</v>
      </c>
      <c r="AE2498" s="26">
        <v>23972</v>
      </c>
      <c r="AF2498" s="26">
        <v>25761</v>
      </c>
      <c r="AG2498" s="26">
        <v>27665</v>
      </c>
      <c r="AH2498" s="26">
        <v>29715</v>
      </c>
      <c r="AI2498" s="26" t="e">
        <v>#N/A</v>
      </c>
      <c r="AJ2498" s="26" t="e">
        <v>#N/A</v>
      </c>
      <c r="AK2498" s="26" t="e">
        <v>#N/A</v>
      </c>
      <c r="AL2498" s="26" t="e">
        <v>#N/A</v>
      </c>
      <c r="AM2498" s="26">
        <v>41675</v>
      </c>
      <c r="AN2498" s="26" t="e">
        <v>#N/A</v>
      </c>
      <c r="AO2498" s="26" t="e">
        <v>#N/A</v>
      </c>
      <c r="AP2498" s="26" t="e">
        <v>#N/A</v>
      </c>
      <c r="AQ2498" s="26" t="e">
        <v>#N/A</v>
      </c>
      <c r="AR2498" s="26">
        <v>48464</v>
      </c>
      <c r="AS2498" s="26" t="e">
        <v>#N/A</v>
      </c>
      <c r="AT2498" s="26" t="e">
        <v>#N/A</v>
      </c>
      <c r="AU2498" s="26" t="e">
        <v>#N/A</v>
      </c>
      <c r="AV2498" s="26" t="e">
        <v>#N/A</v>
      </c>
      <c r="AW2498" s="26" t="e">
        <v>#N/A</v>
      </c>
      <c r="AX2498" s="26" t="e">
        <v>#N/A</v>
      </c>
      <c r="AY2498" s="26" t="e">
        <v>#N/A</v>
      </c>
      <c r="AZ2498" s="26" t="e">
        <v>#N/A</v>
      </c>
      <c r="BA2498" s="26" t="e">
        <v>#N/A</v>
      </c>
      <c r="BB2498" s="26">
        <v>52215</v>
      </c>
      <c r="BC2498" s="26"/>
      <c r="BD2498" s="26"/>
      <c r="BE2498" s="26"/>
      <c r="BF2498" s="26"/>
      <c r="BG2498" s="26"/>
      <c r="BH2498" s="26"/>
      <c r="BI2498" s="26"/>
      <c r="BJ2498" s="26"/>
      <c r="BK2498" s="26"/>
      <c r="BL2498" s="41"/>
      <c r="BM2498" t="e">
        <v>#N/A</v>
      </c>
    </row>
    <row r="2499" spans="1:65" x14ac:dyDescent="0.2">
      <c r="A2499" s="6" t="s">
        <v>107</v>
      </c>
      <c r="B2499" s="40" t="s">
        <v>107</v>
      </c>
      <c r="C2499" s="24" t="s">
        <v>83</v>
      </c>
      <c r="D2499" s="25"/>
      <c r="E2499" s="26"/>
      <c r="F2499" s="26"/>
      <c r="G2499" s="26"/>
      <c r="H2499" s="26"/>
      <c r="I2499" s="26"/>
      <c r="J2499" s="26"/>
      <c r="K2499" s="26"/>
      <c r="L2499" s="26"/>
      <c r="M2499" s="26"/>
      <c r="N2499" s="26"/>
      <c r="O2499" s="26"/>
      <c r="P2499" s="26"/>
      <c r="Q2499" s="26"/>
      <c r="R2499" s="26"/>
      <c r="S2499" s="26"/>
      <c r="T2499" s="26"/>
      <c r="U2499" s="26"/>
      <c r="V2499" s="26"/>
      <c r="W2499" s="44"/>
      <c r="X2499" s="30">
        <v>325.70000000000073</v>
      </c>
      <c r="Y2499" s="30">
        <v>701</v>
      </c>
      <c r="Z2499" s="30">
        <v>1156</v>
      </c>
      <c r="AA2499" s="30">
        <v>1447</v>
      </c>
      <c r="AB2499" s="30">
        <v>1574</v>
      </c>
      <c r="AC2499" s="30">
        <v>1722</v>
      </c>
      <c r="AD2499" s="30">
        <v>1798</v>
      </c>
      <c r="AE2499" s="30">
        <v>1744</v>
      </c>
      <c r="AF2499" s="30">
        <v>1789</v>
      </c>
      <c r="AG2499" s="30">
        <v>1904</v>
      </c>
      <c r="AH2499" s="30">
        <v>2050</v>
      </c>
      <c r="AI2499" s="30">
        <v>2392</v>
      </c>
      <c r="AJ2499" s="30">
        <v>2392</v>
      </c>
      <c r="AK2499" s="30">
        <v>2392</v>
      </c>
      <c r="AL2499" s="30">
        <v>2392</v>
      </c>
      <c r="AM2499" s="30">
        <v>2392</v>
      </c>
      <c r="AN2499" s="30">
        <v>1357.8</v>
      </c>
      <c r="AO2499" s="30">
        <v>1357.8</v>
      </c>
      <c r="AP2499" s="30">
        <v>1357.8</v>
      </c>
      <c r="AQ2499" s="30">
        <v>1357.8</v>
      </c>
      <c r="AR2499" s="30">
        <v>1357.8</v>
      </c>
      <c r="AS2499" s="30">
        <v>375.09999999999854</v>
      </c>
      <c r="AT2499" s="30">
        <v>375.09999999999854</v>
      </c>
      <c r="AU2499" s="30">
        <v>375.09999999999854</v>
      </c>
      <c r="AV2499" s="30">
        <v>375.09999999999854</v>
      </c>
      <c r="AW2499" s="30">
        <v>375.09999999999854</v>
      </c>
      <c r="AX2499" s="30">
        <v>375.09999999999854</v>
      </c>
      <c r="AY2499" s="30">
        <v>375.09999999999854</v>
      </c>
      <c r="AZ2499" s="30">
        <v>375.09999999999854</v>
      </c>
      <c r="BA2499" s="30">
        <v>375.09999999999854</v>
      </c>
      <c r="BB2499" s="30">
        <v>375.09999999999854</v>
      </c>
      <c r="BC2499" s="30"/>
      <c r="BD2499" s="30"/>
      <c r="BE2499" s="30"/>
      <c r="BF2499" s="30"/>
      <c r="BG2499" s="30"/>
      <c r="BH2499" s="30"/>
      <c r="BI2499" s="30"/>
      <c r="BJ2499" s="30"/>
      <c r="BK2499" s="30"/>
      <c r="BL2499" s="43"/>
      <c r="BM2499" t="s">
        <v>100</v>
      </c>
    </row>
    <row r="2500" spans="1:65" x14ac:dyDescent="0.2">
      <c r="A2500" s="6" t="s">
        <v>107</v>
      </c>
      <c r="B2500" s="40" t="s">
        <v>107</v>
      </c>
      <c r="C2500" s="24" t="s">
        <v>75</v>
      </c>
      <c r="D2500" s="25"/>
      <c r="E2500" s="26"/>
      <c r="F2500" s="26"/>
      <c r="G2500" s="26"/>
      <c r="H2500" s="26"/>
      <c r="I2500" s="26"/>
      <c r="J2500" s="26"/>
      <c r="K2500" s="26"/>
      <c r="L2500" s="26"/>
      <c r="M2500" s="26"/>
      <c r="N2500" s="26"/>
      <c r="O2500" s="26"/>
      <c r="P2500" s="26"/>
      <c r="Q2500" s="26"/>
      <c r="R2500" s="26"/>
      <c r="S2500" s="26"/>
      <c r="T2500" s="26"/>
      <c r="U2500" s="26"/>
      <c r="V2500" s="26"/>
      <c r="W2500" s="26"/>
      <c r="X2500" s="26"/>
      <c r="Y2500" s="26"/>
      <c r="Z2500" s="26"/>
      <c r="AA2500" s="26"/>
      <c r="AB2500" s="26"/>
      <c r="AC2500" s="26"/>
      <c r="AD2500" s="26"/>
      <c r="AE2500" s="26"/>
      <c r="AF2500" s="26"/>
      <c r="AG2500" s="26"/>
      <c r="AH2500" s="26"/>
      <c r="AI2500" s="26"/>
      <c r="AJ2500" s="26"/>
      <c r="AK2500" s="26"/>
      <c r="AL2500" s="26"/>
      <c r="AM2500" s="26"/>
      <c r="AN2500" s="26"/>
      <c r="AO2500" s="26"/>
      <c r="AP2500" s="26"/>
      <c r="AQ2500" s="26"/>
      <c r="AR2500" s="26"/>
      <c r="AS2500" s="26"/>
      <c r="AT2500" s="26"/>
      <c r="AU2500" s="26"/>
      <c r="AV2500" s="26"/>
      <c r="AW2500" s="26"/>
      <c r="AX2500" s="26"/>
      <c r="AY2500" s="26"/>
      <c r="AZ2500" s="26"/>
      <c r="BA2500" s="26"/>
      <c r="BB2500" s="26"/>
      <c r="BC2500" s="26"/>
      <c r="BD2500" s="26"/>
      <c r="BE2500" s="26"/>
      <c r="BF2500" s="26"/>
      <c r="BG2500" s="26"/>
      <c r="BH2500" s="26"/>
      <c r="BI2500" s="26"/>
      <c r="BJ2500" s="26"/>
      <c r="BK2500" s="26"/>
      <c r="BL2500" s="41"/>
      <c r="BM2500" t="s">
        <v>100</v>
      </c>
    </row>
    <row r="2501" spans="1:65" x14ac:dyDescent="0.2">
      <c r="A2501" s="6" t="s">
        <v>107</v>
      </c>
      <c r="B2501" s="40" t="s">
        <v>107</v>
      </c>
      <c r="C2501" s="24" t="s">
        <v>79</v>
      </c>
      <c r="D2501" s="25"/>
      <c r="E2501" s="26"/>
      <c r="F2501" s="26"/>
      <c r="G2501" s="26"/>
      <c r="H2501" s="26"/>
      <c r="I2501" s="26"/>
      <c r="J2501" s="26"/>
      <c r="K2501" s="26"/>
      <c r="L2501" s="26"/>
      <c r="M2501" s="26"/>
      <c r="N2501" s="26"/>
      <c r="O2501" s="26"/>
      <c r="P2501" s="26"/>
      <c r="Q2501" s="26"/>
      <c r="R2501" s="26"/>
      <c r="S2501" s="26"/>
      <c r="T2501" s="26"/>
      <c r="U2501" s="26"/>
      <c r="V2501" s="26"/>
      <c r="W2501" s="26"/>
      <c r="X2501" s="26"/>
      <c r="Y2501" s="26"/>
      <c r="Z2501" s="26"/>
      <c r="AA2501" s="26"/>
      <c r="AB2501" s="26"/>
      <c r="AC2501" s="26"/>
      <c r="AD2501" s="26"/>
      <c r="AE2501" s="26"/>
      <c r="AF2501" s="26"/>
      <c r="AG2501" s="26"/>
      <c r="AH2501" s="26"/>
      <c r="AI2501" s="26"/>
      <c r="AJ2501" s="26"/>
      <c r="AK2501" s="26"/>
      <c r="AL2501" s="26"/>
      <c r="AM2501" s="26"/>
      <c r="AN2501" s="26"/>
      <c r="AO2501" s="26"/>
      <c r="AP2501" s="26"/>
      <c r="AQ2501" s="26"/>
      <c r="AR2501" s="26"/>
      <c r="AS2501" s="26"/>
      <c r="AT2501" s="26"/>
      <c r="AU2501" s="26"/>
      <c r="AV2501" s="26"/>
      <c r="AW2501" s="26"/>
      <c r="AX2501" s="26"/>
      <c r="AY2501" s="26"/>
      <c r="AZ2501" s="26"/>
      <c r="BA2501" s="26"/>
      <c r="BB2501" s="26"/>
      <c r="BC2501" s="26"/>
      <c r="BD2501" s="26"/>
      <c r="BE2501" s="26"/>
      <c r="BF2501" s="26"/>
      <c r="BG2501" s="26"/>
      <c r="BH2501" s="26"/>
      <c r="BI2501" s="26"/>
      <c r="BJ2501" s="26"/>
      <c r="BK2501" s="26"/>
      <c r="BL2501" s="41"/>
      <c r="BM2501" t="s">
        <v>100</v>
      </c>
    </row>
    <row r="2502" spans="1:65" x14ac:dyDescent="0.2">
      <c r="A2502" s="6" t="s">
        <v>107</v>
      </c>
      <c r="B2502" s="40" t="s">
        <v>107</v>
      </c>
      <c r="C2502" s="24" t="s">
        <v>240</v>
      </c>
      <c r="D2502" s="25"/>
      <c r="E2502" s="26"/>
      <c r="F2502" s="26"/>
      <c r="G2502" s="26"/>
      <c r="H2502" s="26"/>
      <c r="I2502" s="26"/>
      <c r="J2502" s="26"/>
      <c r="K2502" s="26"/>
      <c r="L2502" s="26"/>
      <c r="M2502" s="26"/>
      <c r="N2502" s="26"/>
      <c r="O2502" s="26"/>
      <c r="P2502" s="26"/>
      <c r="Q2502" s="26"/>
      <c r="R2502" s="26"/>
      <c r="S2502" s="26"/>
      <c r="T2502" s="26"/>
      <c r="U2502" s="26"/>
      <c r="V2502" s="26"/>
      <c r="W2502" s="33">
        <v>0</v>
      </c>
      <c r="X2502" s="33">
        <v>106</v>
      </c>
      <c r="Y2502" s="33">
        <v>0</v>
      </c>
      <c r="Z2502" s="33">
        <v>0</v>
      </c>
      <c r="AA2502" s="33">
        <v>0</v>
      </c>
      <c r="AB2502" s="33">
        <v>0</v>
      </c>
      <c r="AC2502" s="33">
        <v>0</v>
      </c>
      <c r="AD2502" s="33">
        <v>0</v>
      </c>
      <c r="AE2502" s="33">
        <v>0</v>
      </c>
      <c r="AF2502" s="33">
        <v>0</v>
      </c>
      <c r="AG2502" s="33">
        <v>0</v>
      </c>
      <c r="AH2502" s="33">
        <v>0</v>
      </c>
      <c r="AI2502" s="26"/>
      <c r="AJ2502" s="26"/>
      <c r="AK2502" s="26"/>
      <c r="AL2502" s="26"/>
      <c r="AM2502" s="26"/>
      <c r="AN2502" s="26"/>
      <c r="AO2502" s="26"/>
      <c r="AP2502" s="26"/>
      <c r="AQ2502" s="26"/>
      <c r="AR2502" s="26"/>
      <c r="AS2502" s="26"/>
      <c r="AT2502" s="26"/>
      <c r="AU2502" s="26"/>
      <c r="AV2502" s="26"/>
      <c r="AW2502" s="26"/>
      <c r="AX2502" s="26"/>
      <c r="AY2502" s="26"/>
      <c r="AZ2502" s="26"/>
      <c r="BA2502" s="26"/>
      <c r="BB2502" s="26"/>
      <c r="BC2502" s="26"/>
      <c r="BD2502" s="26"/>
      <c r="BE2502" s="26"/>
      <c r="BF2502" s="26"/>
      <c r="BG2502" s="26"/>
      <c r="BH2502" s="26"/>
      <c r="BI2502" s="26"/>
      <c r="BJ2502" s="26"/>
      <c r="BK2502" s="26"/>
      <c r="BL2502" s="41"/>
      <c r="BM2502" t="s">
        <v>100</v>
      </c>
    </row>
    <row r="2503" spans="1:65" x14ac:dyDescent="0.2">
      <c r="A2503" s="6" t="s">
        <v>107</v>
      </c>
      <c r="B2503" s="40" t="s">
        <v>107</v>
      </c>
      <c r="C2503" s="24" t="s">
        <v>81</v>
      </c>
      <c r="D2503" s="25"/>
      <c r="E2503" s="26"/>
      <c r="F2503" s="26"/>
      <c r="G2503" s="26"/>
      <c r="H2503" s="26"/>
      <c r="I2503" s="26"/>
      <c r="J2503" s="26"/>
      <c r="K2503" s="26"/>
      <c r="L2503" s="26"/>
      <c r="M2503" s="26"/>
      <c r="N2503" s="26"/>
      <c r="O2503" s="26"/>
      <c r="P2503" s="26"/>
      <c r="Q2503" s="26"/>
      <c r="R2503" s="26"/>
      <c r="S2503" s="26"/>
      <c r="T2503" s="26"/>
      <c r="U2503" s="26"/>
      <c r="V2503" s="26"/>
      <c r="W2503" s="26"/>
      <c r="X2503" s="26"/>
      <c r="Y2503" s="26"/>
      <c r="Z2503" s="26"/>
      <c r="AA2503" s="26"/>
      <c r="AB2503" s="26"/>
      <c r="AC2503" s="26"/>
      <c r="AD2503" s="26"/>
      <c r="AE2503" s="26"/>
      <c r="AF2503" s="26"/>
      <c r="AG2503" s="26"/>
      <c r="AH2503" s="26"/>
      <c r="AI2503" s="26"/>
      <c r="AJ2503" s="26"/>
      <c r="AK2503" s="26"/>
      <c r="AL2503" s="26"/>
      <c r="AM2503" s="26"/>
      <c r="AN2503" s="26"/>
      <c r="AO2503" s="26"/>
      <c r="AP2503" s="26"/>
      <c r="AQ2503" s="26"/>
      <c r="AR2503" s="26"/>
      <c r="AS2503" s="26"/>
      <c r="AT2503" s="26"/>
      <c r="AU2503" s="26"/>
      <c r="AV2503" s="26"/>
      <c r="AW2503" s="26"/>
      <c r="AX2503" s="26"/>
      <c r="AY2503" s="26"/>
      <c r="AZ2503" s="26"/>
      <c r="BA2503" s="26"/>
      <c r="BB2503" s="26"/>
      <c r="BC2503" s="26"/>
      <c r="BD2503" s="26"/>
      <c r="BE2503" s="26"/>
      <c r="BF2503" s="26"/>
      <c r="BG2503" s="26"/>
      <c r="BH2503" s="26"/>
      <c r="BI2503" s="26"/>
      <c r="BJ2503" s="26"/>
      <c r="BK2503" s="26"/>
      <c r="BL2503" s="41"/>
      <c r="BM2503" t="s">
        <v>100</v>
      </c>
    </row>
    <row r="2504" spans="1:65" x14ac:dyDescent="0.2">
      <c r="A2504" s="6" t="s">
        <v>107</v>
      </c>
      <c r="B2504" s="40" t="s">
        <v>107</v>
      </c>
      <c r="C2504" s="24" t="s">
        <v>78</v>
      </c>
      <c r="D2504" s="25"/>
      <c r="E2504" s="26"/>
      <c r="F2504" s="26"/>
      <c r="G2504" s="26"/>
      <c r="H2504" s="26"/>
      <c r="I2504" s="26"/>
      <c r="J2504" s="26"/>
      <c r="K2504" s="26"/>
      <c r="L2504" s="26"/>
      <c r="M2504" s="26"/>
      <c r="N2504" s="26"/>
      <c r="O2504" s="26"/>
      <c r="P2504" s="26"/>
      <c r="Q2504" s="26"/>
      <c r="R2504" s="26"/>
      <c r="S2504" s="26"/>
      <c r="T2504" s="26"/>
      <c r="U2504" s="26"/>
      <c r="V2504" s="26"/>
      <c r="W2504" s="26"/>
      <c r="X2504" s="26"/>
      <c r="Y2504" s="26"/>
      <c r="Z2504" s="26"/>
      <c r="AA2504" s="26"/>
      <c r="AB2504" s="26"/>
      <c r="AC2504" s="26"/>
      <c r="AD2504" s="26"/>
      <c r="AE2504" s="26"/>
      <c r="AF2504" s="26"/>
      <c r="AG2504" s="26"/>
      <c r="AH2504" s="26"/>
      <c r="AI2504" s="26"/>
      <c r="AJ2504" s="26"/>
      <c r="AK2504" s="26"/>
      <c r="AL2504" s="26"/>
      <c r="AM2504" s="26"/>
      <c r="AN2504" s="26"/>
      <c r="AO2504" s="26"/>
      <c r="AP2504" s="26"/>
      <c r="AQ2504" s="26"/>
      <c r="AR2504" s="26"/>
      <c r="AS2504" s="26"/>
      <c r="AT2504" s="26"/>
      <c r="AU2504" s="26"/>
      <c r="AV2504" s="26"/>
      <c r="AW2504" s="26"/>
      <c r="AX2504" s="26"/>
      <c r="AY2504" s="26"/>
      <c r="AZ2504" s="26"/>
      <c r="BA2504" s="26"/>
      <c r="BB2504" s="26"/>
      <c r="BC2504" s="26"/>
      <c r="BD2504" s="26"/>
      <c r="BE2504" s="26"/>
      <c r="BF2504" s="26"/>
      <c r="BG2504" s="26"/>
      <c r="BH2504" s="26"/>
      <c r="BI2504" s="26"/>
      <c r="BJ2504" s="26"/>
      <c r="BK2504" s="26"/>
      <c r="BL2504" s="41"/>
      <c r="BM2504" t="s">
        <v>100</v>
      </c>
    </row>
    <row r="2505" spans="1:65" x14ac:dyDescent="0.2">
      <c r="A2505" s="6" t="s">
        <v>107</v>
      </c>
      <c r="B2505" s="40" t="s">
        <v>107</v>
      </c>
      <c r="C2505" s="31" t="s">
        <v>45</v>
      </c>
      <c r="D2505" s="27">
        <v>0</v>
      </c>
      <c r="E2505" s="28">
        <v>0</v>
      </c>
      <c r="F2505" s="28">
        <v>0</v>
      </c>
      <c r="G2505" s="28">
        <v>0</v>
      </c>
      <c r="H2505" s="28">
        <v>0</v>
      </c>
      <c r="I2505" s="28">
        <v>0</v>
      </c>
      <c r="J2505" s="28">
        <v>0</v>
      </c>
      <c r="K2505" s="28">
        <v>0</v>
      </c>
      <c r="L2505" s="28">
        <v>0</v>
      </c>
      <c r="M2505" s="28">
        <v>0</v>
      </c>
      <c r="N2505" s="28">
        <v>0</v>
      </c>
      <c r="O2505" s="28">
        <v>0</v>
      </c>
      <c r="P2505" s="28">
        <v>0</v>
      </c>
      <c r="Q2505" s="28">
        <v>0</v>
      </c>
      <c r="R2505" s="28">
        <v>0</v>
      </c>
      <c r="S2505" s="28">
        <v>0</v>
      </c>
      <c r="T2505" s="28">
        <v>0</v>
      </c>
      <c r="U2505" s="28">
        <v>0</v>
      </c>
      <c r="V2505" s="28">
        <v>0</v>
      </c>
      <c r="W2505" s="28">
        <v>0</v>
      </c>
      <c r="X2505" s="28">
        <v>0</v>
      </c>
      <c r="Y2505" s="28">
        <v>0</v>
      </c>
      <c r="Z2505" s="28">
        <v>0</v>
      </c>
      <c r="AA2505" s="28">
        <v>0</v>
      </c>
      <c r="AB2505" s="28">
        <v>0</v>
      </c>
      <c r="AC2505" s="28">
        <v>0</v>
      </c>
      <c r="AD2505" s="28">
        <v>0</v>
      </c>
      <c r="AE2505" s="28">
        <v>0</v>
      </c>
      <c r="AF2505" s="28">
        <v>0</v>
      </c>
      <c r="AG2505" s="28">
        <v>0</v>
      </c>
      <c r="AH2505" s="28">
        <v>0</v>
      </c>
      <c r="AI2505" s="28">
        <v>0</v>
      </c>
      <c r="AJ2505" s="28">
        <v>0</v>
      </c>
      <c r="AK2505" s="28">
        <v>0</v>
      </c>
      <c r="AL2505" s="28">
        <v>0</v>
      </c>
      <c r="AM2505" s="28">
        <v>0</v>
      </c>
      <c r="AN2505" s="28">
        <v>0</v>
      </c>
      <c r="AO2505" s="28">
        <v>0</v>
      </c>
      <c r="AP2505" s="28">
        <v>0</v>
      </c>
      <c r="AQ2505" s="28">
        <v>0</v>
      </c>
      <c r="AR2505" s="28">
        <v>0</v>
      </c>
      <c r="AS2505" s="28">
        <v>0</v>
      </c>
      <c r="AT2505" s="28">
        <v>0</v>
      </c>
      <c r="AU2505" s="28">
        <v>0</v>
      </c>
      <c r="AV2505" s="28">
        <v>0</v>
      </c>
      <c r="AW2505" s="28">
        <v>0</v>
      </c>
      <c r="AX2505" s="28">
        <v>0</v>
      </c>
      <c r="AY2505" s="28">
        <v>0</v>
      </c>
      <c r="AZ2505" s="28">
        <v>0</v>
      </c>
      <c r="BA2505" s="28">
        <v>0</v>
      </c>
      <c r="BB2505" s="28">
        <v>0</v>
      </c>
      <c r="BC2505" s="28">
        <v>0</v>
      </c>
      <c r="BD2505" s="28">
        <v>0</v>
      </c>
      <c r="BE2505" s="28">
        <v>0</v>
      </c>
      <c r="BF2505" s="28">
        <v>0</v>
      </c>
      <c r="BG2505" s="28">
        <v>0</v>
      </c>
      <c r="BH2505" s="28">
        <v>0</v>
      </c>
      <c r="BI2505" s="28">
        <v>0</v>
      </c>
      <c r="BJ2505" s="28">
        <v>0</v>
      </c>
      <c r="BK2505" s="28">
        <v>0</v>
      </c>
      <c r="BL2505" s="42">
        <v>0</v>
      </c>
      <c r="BM2505" t="s">
        <v>100</v>
      </c>
    </row>
    <row r="2506" spans="1:65" x14ac:dyDescent="0.2">
      <c r="A2506" s="6" t="s">
        <v>107</v>
      </c>
      <c r="B2506" s="40" t="s">
        <v>107</v>
      </c>
      <c r="C2506" s="24" t="s">
        <v>74</v>
      </c>
      <c r="D2506" s="35">
        <v>0</v>
      </c>
      <c r="E2506" s="29">
        <v>0</v>
      </c>
      <c r="F2506" s="29">
        <v>0</v>
      </c>
      <c r="G2506" s="29">
        <v>0</v>
      </c>
      <c r="H2506" s="29">
        <v>0</v>
      </c>
      <c r="I2506" s="29">
        <v>0</v>
      </c>
      <c r="J2506" s="29">
        <v>0</v>
      </c>
      <c r="K2506" s="29">
        <v>0</v>
      </c>
      <c r="L2506" s="29">
        <v>0</v>
      </c>
      <c r="M2506" s="29">
        <v>0</v>
      </c>
      <c r="N2506" s="29">
        <v>0</v>
      </c>
      <c r="O2506" s="29">
        <v>0</v>
      </c>
      <c r="P2506" s="29">
        <v>0</v>
      </c>
      <c r="Q2506" s="29">
        <v>0</v>
      </c>
      <c r="R2506" s="29">
        <v>0</v>
      </c>
      <c r="S2506" s="29">
        <v>0</v>
      </c>
      <c r="T2506" s="29">
        <v>0</v>
      </c>
      <c r="U2506" s="29">
        <v>0</v>
      </c>
      <c r="V2506" s="29">
        <v>0</v>
      </c>
      <c r="W2506" s="29">
        <v>0</v>
      </c>
      <c r="X2506" s="26">
        <v>0</v>
      </c>
      <c r="Y2506" s="26">
        <v>0</v>
      </c>
      <c r="Z2506" s="26">
        <v>0</v>
      </c>
      <c r="AA2506" s="26">
        <v>0</v>
      </c>
      <c r="AB2506" s="26">
        <v>0</v>
      </c>
      <c r="AC2506" s="26">
        <v>0</v>
      </c>
      <c r="AD2506" s="26">
        <v>0</v>
      </c>
      <c r="AE2506" s="26">
        <v>0</v>
      </c>
      <c r="AF2506" s="26">
        <v>0</v>
      </c>
      <c r="AG2506" s="26">
        <v>0</v>
      </c>
      <c r="AH2506" s="26">
        <v>0</v>
      </c>
      <c r="AI2506" s="26"/>
      <c r="AJ2506" s="26"/>
      <c r="AK2506" s="26"/>
      <c r="AL2506" s="26"/>
      <c r="AM2506" s="26"/>
      <c r="AN2506" s="26"/>
      <c r="AO2506" s="26"/>
      <c r="AP2506" s="26"/>
      <c r="AQ2506" s="26"/>
      <c r="AR2506" s="26"/>
      <c r="AS2506" s="26"/>
      <c r="AT2506" s="26"/>
      <c r="AU2506" s="26"/>
      <c r="AV2506" s="26"/>
      <c r="AW2506" s="26"/>
      <c r="AX2506" s="26"/>
      <c r="AY2506" s="26"/>
      <c r="AZ2506" s="26"/>
      <c r="BA2506" s="26"/>
      <c r="BB2506" s="26"/>
      <c r="BC2506" s="26"/>
      <c r="BD2506" s="26"/>
      <c r="BE2506" s="26"/>
      <c r="BF2506" s="26"/>
      <c r="BG2506" s="26"/>
      <c r="BH2506" s="26"/>
      <c r="BI2506" s="26"/>
      <c r="BJ2506" s="26"/>
      <c r="BK2506" s="26"/>
      <c r="BL2506" s="41"/>
      <c r="BM2506" t="s">
        <v>100</v>
      </c>
    </row>
    <row r="2507" spans="1:65" x14ac:dyDescent="0.2">
      <c r="A2507" s="6" t="s">
        <v>107</v>
      </c>
      <c r="B2507" s="40" t="s">
        <v>107</v>
      </c>
      <c r="C2507" s="24" t="s">
        <v>83</v>
      </c>
      <c r="D2507" s="25"/>
      <c r="E2507" s="26"/>
      <c r="F2507" s="26"/>
      <c r="G2507" s="26"/>
      <c r="H2507" s="26"/>
      <c r="I2507" s="26"/>
      <c r="J2507" s="26"/>
      <c r="K2507" s="26"/>
      <c r="L2507" s="26"/>
      <c r="M2507" s="26"/>
      <c r="N2507" s="26"/>
      <c r="O2507" s="26"/>
      <c r="P2507" s="26"/>
      <c r="Q2507" s="26"/>
      <c r="R2507" s="26"/>
      <c r="S2507" s="26"/>
      <c r="T2507" s="26"/>
      <c r="U2507" s="26"/>
      <c r="V2507" s="26"/>
      <c r="W2507" s="30"/>
      <c r="X2507" s="30"/>
      <c r="Y2507" s="30"/>
      <c r="Z2507" s="30"/>
      <c r="AA2507" s="30"/>
      <c r="AB2507" s="30"/>
      <c r="AC2507" s="30"/>
      <c r="AD2507" s="30"/>
      <c r="AE2507" s="30"/>
      <c r="AF2507" s="30"/>
      <c r="AG2507" s="30"/>
      <c r="AH2507" s="30"/>
      <c r="AI2507" s="30"/>
      <c r="AJ2507" s="30"/>
      <c r="AK2507" s="30"/>
      <c r="AL2507" s="30"/>
      <c r="AM2507" s="30"/>
      <c r="AN2507" s="30"/>
      <c r="AO2507" s="30"/>
      <c r="AP2507" s="30"/>
      <c r="AQ2507" s="30"/>
      <c r="AR2507" s="30"/>
      <c r="AS2507" s="30"/>
      <c r="AT2507" s="30"/>
      <c r="AU2507" s="30"/>
      <c r="AV2507" s="30"/>
      <c r="AW2507" s="30"/>
      <c r="AX2507" s="30"/>
      <c r="AY2507" s="30"/>
      <c r="AZ2507" s="30"/>
      <c r="BA2507" s="30"/>
      <c r="BB2507" s="30"/>
      <c r="BC2507" s="30"/>
      <c r="BD2507" s="30"/>
      <c r="BE2507" s="30"/>
      <c r="BF2507" s="30"/>
      <c r="BG2507" s="30"/>
      <c r="BH2507" s="30"/>
      <c r="BI2507" s="30"/>
      <c r="BJ2507" s="30"/>
      <c r="BK2507" s="30"/>
      <c r="BL2507" s="43"/>
      <c r="BM2507" t="s">
        <v>100</v>
      </c>
    </row>
    <row r="2508" spans="1:65" x14ac:dyDescent="0.2">
      <c r="A2508" s="6" t="s">
        <v>107</v>
      </c>
      <c r="B2508" s="40" t="s">
        <v>107</v>
      </c>
      <c r="C2508" s="24" t="s">
        <v>75</v>
      </c>
      <c r="D2508" s="25"/>
      <c r="E2508" s="26"/>
      <c r="F2508" s="26"/>
      <c r="G2508" s="26"/>
      <c r="H2508" s="26"/>
      <c r="I2508" s="26"/>
      <c r="J2508" s="26"/>
      <c r="K2508" s="26"/>
      <c r="L2508" s="26"/>
      <c r="M2508" s="26"/>
      <c r="N2508" s="26"/>
      <c r="O2508" s="26"/>
      <c r="P2508" s="26"/>
      <c r="Q2508" s="26"/>
      <c r="R2508" s="26"/>
      <c r="S2508" s="26"/>
      <c r="T2508" s="26"/>
      <c r="U2508" s="26"/>
      <c r="V2508" s="26"/>
      <c r="W2508" s="26"/>
      <c r="X2508" s="26"/>
      <c r="Y2508" s="26"/>
      <c r="Z2508" s="26"/>
      <c r="AA2508" s="26"/>
      <c r="AB2508" s="26"/>
      <c r="AC2508" s="26"/>
      <c r="AD2508" s="26"/>
      <c r="AE2508" s="26"/>
      <c r="AF2508" s="26"/>
      <c r="AG2508" s="26"/>
      <c r="AH2508" s="26"/>
      <c r="AI2508" s="26"/>
      <c r="AJ2508" s="26"/>
      <c r="AK2508" s="26"/>
      <c r="AL2508" s="26"/>
      <c r="AM2508" s="26"/>
      <c r="AN2508" s="26"/>
      <c r="AO2508" s="26"/>
      <c r="AP2508" s="26"/>
      <c r="AQ2508" s="26"/>
      <c r="AR2508" s="26"/>
      <c r="AS2508" s="26"/>
      <c r="AT2508" s="26"/>
      <c r="AU2508" s="26"/>
      <c r="AV2508" s="26"/>
      <c r="AW2508" s="26"/>
      <c r="AX2508" s="26"/>
      <c r="AY2508" s="26"/>
      <c r="AZ2508" s="26"/>
      <c r="BA2508" s="26"/>
      <c r="BB2508" s="26"/>
      <c r="BC2508" s="26"/>
      <c r="BD2508" s="26"/>
      <c r="BE2508" s="26"/>
      <c r="BF2508" s="26"/>
      <c r="BG2508" s="26"/>
      <c r="BH2508" s="26"/>
      <c r="BI2508" s="26"/>
      <c r="BJ2508" s="26"/>
      <c r="BK2508" s="26"/>
      <c r="BL2508" s="41"/>
      <c r="BM2508" t="s">
        <v>100</v>
      </c>
    </row>
    <row r="2509" spans="1:65" x14ac:dyDescent="0.2">
      <c r="A2509" s="6" t="s">
        <v>107</v>
      </c>
      <c r="B2509" s="40" t="s">
        <v>107</v>
      </c>
      <c r="C2509" s="24" t="s">
        <v>79</v>
      </c>
      <c r="D2509" s="25"/>
      <c r="E2509" s="26"/>
      <c r="F2509" s="26"/>
      <c r="G2509" s="26"/>
      <c r="H2509" s="26"/>
      <c r="I2509" s="26"/>
      <c r="J2509" s="26"/>
      <c r="K2509" s="26"/>
      <c r="L2509" s="26"/>
      <c r="M2509" s="26"/>
      <c r="N2509" s="26"/>
      <c r="O2509" s="26"/>
      <c r="P2509" s="26"/>
      <c r="Q2509" s="26"/>
      <c r="R2509" s="26"/>
      <c r="S2509" s="26"/>
      <c r="T2509" s="26"/>
      <c r="U2509" s="26"/>
      <c r="V2509" s="26"/>
      <c r="W2509" s="26"/>
      <c r="X2509" s="26"/>
      <c r="Y2509" s="26"/>
      <c r="Z2509" s="26"/>
      <c r="AA2509" s="26"/>
      <c r="AB2509" s="26"/>
      <c r="AC2509" s="26"/>
      <c r="AD2509" s="26"/>
      <c r="AE2509" s="26"/>
      <c r="AF2509" s="26"/>
      <c r="AG2509" s="26"/>
      <c r="AH2509" s="26"/>
      <c r="AI2509" s="26"/>
      <c r="AJ2509" s="26"/>
      <c r="AK2509" s="26"/>
      <c r="AL2509" s="26"/>
      <c r="AM2509" s="26"/>
      <c r="AN2509" s="26"/>
      <c r="AO2509" s="26"/>
      <c r="AP2509" s="26"/>
      <c r="AQ2509" s="26"/>
      <c r="AR2509" s="26"/>
      <c r="AS2509" s="26"/>
      <c r="AT2509" s="26"/>
      <c r="AU2509" s="26"/>
      <c r="AV2509" s="26"/>
      <c r="AW2509" s="26"/>
      <c r="AX2509" s="26"/>
      <c r="AY2509" s="26"/>
      <c r="AZ2509" s="26"/>
      <c r="BA2509" s="26"/>
      <c r="BB2509" s="26"/>
      <c r="BC2509" s="26"/>
      <c r="BD2509" s="26"/>
      <c r="BE2509" s="26"/>
      <c r="BF2509" s="26"/>
      <c r="BG2509" s="26"/>
      <c r="BH2509" s="26"/>
      <c r="BI2509" s="26"/>
      <c r="BJ2509" s="26"/>
      <c r="BK2509" s="26"/>
      <c r="BL2509" s="41"/>
      <c r="BM2509" t="s">
        <v>100</v>
      </c>
    </row>
    <row r="2510" spans="1:65" x14ac:dyDescent="0.2">
      <c r="A2510" s="6" t="s">
        <v>107</v>
      </c>
      <c r="B2510" s="40" t="s">
        <v>107</v>
      </c>
      <c r="C2510" s="24" t="s">
        <v>80</v>
      </c>
      <c r="D2510" s="25"/>
      <c r="E2510" s="26"/>
      <c r="F2510" s="26"/>
      <c r="G2510" s="26"/>
      <c r="H2510" s="26"/>
      <c r="I2510" s="26"/>
      <c r="J2510" s="26"/>
      <c r="K2510" s="26"/>
      <c r="L2510" s="26"/>
      <c r="M2510" s="26"/>
      <c r="N2510" s="26"/>
      <c r="O2510" s="26"/>
      <c r="P2510" s="26"/>
      <c r="Q2510" s="26"/>
      <c r="R2510" s="26"/>
      <c r="S2510" s="26"/>
      <c r="T2510" s="26"/>
      <c r="U2510" s="26"/>
      <c r="V2510" s="26"/>
      <c r="W2510" s="26"/>
      <c r="X2510" s="26"/>
      <c r="Y2510" s="26"/>
      <c r="Z2510" s="26"/>
      <c r="AA2510" s="26"/>
      <c r="AB2510" s="26"/>
      <c r="AC2510" s="26"/>
      <c r="AD2510" s="26"/>
      <c r="AE2510" s="26"/>
      <c r="AF2510" s="26"/>
      <c r="AG2510" s="26"/>
      <c r="AH2510" s="26"/>
      <c r="AI2510" s="26"/>
      <c r="AJ2510" s="26"/>
      <c r="AK2510" s="26"/>
      <c r="AL2510" s="26"/>
      <c r="AM2510" s="26"/>
      <c r="AN2510" s="26"/>
      <c r="AO2510" s="26"/>
      <c r="AP2510" s="26"/>
      <c r="AQ2510" s="26"/>
      <c r="AR2510" s="26"/>
      <c r="AS2510" s="26"/>
      <c r="AT2510" s="26"/>
      <c r="AU2510" s="26"/>
      <c r="AV2510" s="26"/>
      <c r="AW2510" s="26"/>
      <c r="AX2510" s="26"/>
      <c r="AY2510" s="26"/>
      <c r="AZ2510" s="26"/>
      <c r="BA2510" s="26"/>
      <c r="BB2510" s="26"/>
      <c r="BC2510" s="26"/>
      <c r="BD2510" s="26"/>
      <c r="BE2510" s="26"/>
      <c r="BF2510" s="26"/>
      <c r="BG2510" s="26"/>
      <c r="BH2510" s="26"/>
      <c r="BI2510" s="26"/>
      <c r="BJ2510" s="26"/>
      <c r="BK2510" s="26"/>
      <c r="BL2510" s="41"/>
      <c r="BM2510" t="s">
        <v>100</v>
      </c>
    </row>
    <row r="2511" spans="1:65" x14ac:dyDescent="0.2">
      <c r="A2511" s="6" t="s">
        <v>107</v>
      </c>
      <c r="B2511" s="40" t="s">
        <v>107</v>
      </c>
      <c r="C2511" s="24" t="s">
        <v>78</v>
      </c>
      <c r="D2511" s="25"/>
      <c r="E2511" s="26"/>
      <c r="F2511" s="26"/>
      <c r="G2511" s="26"/>
      <c r="H2511" s="26"/>
      <c r="I2511" s="26"/>
      <c r="J2511" s="26"/>
      <c r="K2511" s="26"/>
      <c r="L2511" s="26"/>
      <c r="M2511" s="26"/>
      <c r="N2511" s="26"/>
      <c r="O2511" s="26"/>
      <c r="P2511" s="26"/>
      <c r="Q2511" s="26"/>
      <c r="R2511" s="26"/>
      <c r="S2511" s="26"/>
      <c r="T2511" s="26"/>
      <c r="U2511" s="26"/>
      <c r="V2511" s="26"/>
      <c r="W2511" s="26"/>
      <c r="X2511" s="26"/>
      <c r="Y2511" s="26"/>
      <c r="Z2511" s="26"/>
      <c r="AA2511" s="26"/>
      <c r="AB2511" s="26"/>
      <c r="AC2511" s="26"/>
      <c r="AD2511" s="26"/>
      <c r="AE2511" s="26"/>
      <c r="AF2511" s="26"/>
      <c r="AG2511" s="26"/>
      <c r="AH2511" s="26"/>
      <c r="AI2511" s="26"/>
      <c r="AJ2511" s="26"/>
      <c r="AK2511" s="26"/>
      <c r="AL2511" s="26"/>
      <c r="AM2511" s="26"/>
      <c r="AN2511" s="26"/>
      <c r="AO2511" s="26"/>
      <c r="AP2511" s="26"/>
      <c r="AQ2511" s="26"/>
      <c r="AR2511" s="26"/>
      <c r="AS2511" s="26"/>
      <c r="AT2511" s="26"/>
      <c r="AU2511" s="26"/>
      <c r="AV2511" s="26"/>
      <c r="AW2511" s="26"/>
      <c r="AX2511" s="26"/>
      <c r="AY2511" s="26"/>
      <c r="AZ2511" s="26"/>
      <c r="BA2511" s="26"/>
      <c r="BB2511" s="26"/>
      <c r="BC2511" s="26"/>
      <c r="BD2511" s="26"/>
      <c r="BE2511" s="26"/>
      <c r="BF2511" s="26"/>
      <c r="BG2511" s="26"/>
      <c r="BH2511" s="26"/>
      <c r="BI2511" s="26"/>
      <c r="BJ2511" s="26"/>
      <c r="BK2511" s="26"/>
      <c r="BL2511" s="41"/>
      <c r="BM2511" t="s">
        <v>100</v>
      </c>
    </row>
    <row r="2512" spans="1:65" x14ac:dyDescent="0.2">
      <c r="A2512" s="6" t="s">
        <v>107</v>
      </c>
      <c r="B2512" s="40" t="s">
        <v>107</v>
      </c>
      <c r="C2512" s="31" t="s">
        <v>42</v>
      </c>
      <c r="D2512" s="27">
        <v>1785</v>
      </c>
      <c r="E2512" s="28">
        <v>1929</v>
      </c>
      <c r="F2512" s="28">
        <v>1883</v>
      </c>
      <c r="G2512" s="28">
        <v>1785</v>
      </c>
      <c r="H2512" s="28">
        <v>1799</v>
      </c>
      <c r="I2512" s="28">
        <v>1801</v>
      </c>
      <c r="J2512" s="28">
        <v>1815</v>
      </c>
      <c r="K2512" s="28">
        <v>1822</v>
      </c>
      <c r="L2512" s="28">
        <v>1928</v>
      </c>
      <c r="M2512" s="28">
        <v>1940</v>
      </c>
      <c r="N2512" s="28">
        <v>1947</v>
      </c>
      <c r="O2512" s="28">
        <v>1979</v>
      </c>
      <c r="P2512" s="28">
        <v>1993</v>
      </c>
      <c r="Q2512" s="28">
        <v>2009</v>
      </c>
      <c r="R2512" s="28">
        <v>2030</v>
      </c>
      <c r="S2512" s="28">
        <v>2077</v>
      </c>
      <c r="T2512" s="28">
        <v>2135.9</v>
      </c>
      <c r="U2512" s="28">
        <v>2172.9</v>
      </c>
      <c r="V2512" s="28">
        <v>2178.3000000000002</v>
      </c>
      <c r="W2512" s="28">
        <v>2178.3000000000002</v>
      </c>
      <c r="X2512" s="28">
        <v>2181.53125</v>
      </c>
      <c r="Y2512" s="28">
        <v>2184.7624999999998</v>
      </c>
      <c r="Z2512" s="28">
        <v>2187.9937499999996</v>
      </c>
      <c r="AA2512" s="28">
        <v>2191.2249999999995</v>
      </c>
      <c r="AB2512" s="28">
        <v>2194.4562499999993</v>
      </c>
      <c r="AC2512" s="28">
        <v>2197.6874999999991</v>
      </c>
      <c r="AD2512" s="28">
        <v>2200.9187499999989</v>
      </c>
      <c r="AE2512" s="28">
        <v>2204.1499999999987</v>
      </c>
      <c r="AF2512" s="28">
        <v>2207.3812499999985</v>
      </c>
      <c r="AG2512" s="28">
        <v>2210.6124999999984</v>
      </c>
      <c r="AH2512" s="28">
        <v>2213.8437499999982</v>
      </c>
      <c r="AI2512" s="28">
        <v>2217.074999999998</v>
      </c>
      <c r="AJ2512" s="28">
        <v>2220.3062499999978</v>
      </c>
      <c r="AK2512" s="28">
        <v>2223.5374999999976</v>
      </c>
      <c r="AL2512" s="28">
        <v>2226.7687499999975</v>
      </c>
      <c r="AM2512" s="28">
        <v>2229.9999999999973</v>
      </c>
      <c r="AN2512" s="28">
        <v>2248.3999999999978</v>
      </c>
      <c r="AO2512" s="28">
        <v>2266.7999999999984</v>
      </c>
      <c r="AP2512" s="28">
        <v>2285.1999999999989</v>
      </c>
      <c r="AQ2512" s="28">
        <v>2303.5999999999995</v>
      </c>
      <c r="AR2512" s="28">
        <v>2322</v>
      </c>
      <c r="AS2512" s="28">
        <v>2330.4</v>
      </c>
      <c r="AT2512" s="28">
        <v>2338.8000000000002</v>
      </c>
      <c r="AU2512" s="28">
        <v>2347.2000000000003</v>
      </c>
      <c r="AV2512" s="28">
        <v>2355.6000000000004</v>
      </c>
      <c r="AW2512" s="28">
        <v>2364.0000000000005</v>
      </c>
      <c r="AX2512" s="28">
        <v>2372.4000000000005</v>
      </c>
      <c r="AY2512" s="28">
        <v>2380.8000000000006</v>
      </c>
      <c r="AZ2512" s="28">
        <v>2389.2000000000007</v>
      </c>
      <c r="BA2512" s="28">
        <v>2397.6000000000008</v>
      </c>
      <c r="BB2512" s="28">
        <v>2406.0000000000009</v>
      </c>
      <c r="BC2512" s="28">
        <v>2406.0000000000009</v>
      </c>
      <c r="BD2512" s="28">
        <v>2406.0000000000009</v>
      </c>
      <c r="BE2512" s="28">
        <v>2406.0000000000009</v>
      </c>
      <c r="BF2512" s="28">
        <v>2406.0000000000009</v>
      </c>
      <c r="BG2512" s="28">
        <v>2406.0000000000009</v>
      </c>
      <c r="BH2512" s="28">
        <v>2406.0000000000009</v>
      </c>
      <c r="BI2512" s="28">
        <v>2406.0000000000009</v>
      </c>
      <c r="BJ2512" s="28">
        <v>2406.0000000000009</v>
      </c>
      <c r="BK2512" s="28">
        <v>2406.0000000000009</v>
      </c>
      <c r="BL2512" s="42">
        <v>2406.0000000000009</v>
      </c>
      <c r="BM2512" t="s">
        <v>261</v>
      </c>
    </row>
    <row r="2513" spans="1:65" x14ac:dyDescent="0.2">
      <c r="A2513" s="6" t="s">
        <v>107</v>
      </c>
      <c r="B2513" s="40" t="s">
        <v>107</v>
      </c>
      <c r="C2513" s="24" t="s">
        <v>74</v>
      </c>
      <c r="D2513" s="35">
        <v>1785</v>
      </c>
      <c r="E2513" s="29">
        <v>1929</v>
      </c>
      <c r="F2513" s="29">
        <v>1883</v>
      </c>
      <c r="G2513" s="29">
        <v>1785</v>
      </c>
      <c r="H2513" s="29">
        <v>1799</v>
      </c>
      <c r="I2513" s="29">
        <v>1801</v>
      </c>
      <c r="J2513" s="29">
        <v>1815</v>
      </c>
      <c r="K2513" s="29">
        <v>1822</v>
      </c>
      <c r="L2513" s="29">
        <v>1928</v>
      </c>
      <c r="M2513" s="29">
        <v>1940</v>
      </c>
      <c r="N2513" s="29">
        <v>1947</v>
      </c>
      <c r="O2513" s="29">
        <v>1979</v>
      </c>
      <c r="P2513" s="29">
        <v>1993</v>
      </c>
      <c r="Q2513" s="29">
        <v>2009</v>
      </c>
      <c r="R2513" s="29">
        <v>2030</v>
      </c>
      <c r="S2513" s="29">
        <v>2077</v>
      </c>
      <c r="T2513" s="29">
        <v>2135.9</v>
      </c>
      <c r="U2513" s="29">
        <v>2172.9</v>
      </c>
      <c r="V2513" s="29">
        <v>2178.3000000000002</v>
      </c>
      <c r="W2513" s="29">
        <v>2178.3000000000002</v>
      </c>
      <c r="X2513" s="26"/>
      <c r="Y2513" s="26"/>
      <c r="Z2513" s="26"/>
      <c r="AA2513" s="26"/>
      <c r="AB2513" s="26"/>
      <c r="AC2513" s="26"/>
      <c r="AD2513" s="26"/>
      <c r="AE2513" s="26"/>
      <c r="AF2513" s="26"/>
      <c r="AG2513" s="26"/>
      <c r="AH2513" s="26"/>
      <c r="AI2513" s="26"/>
      <c r="AJ2513" s="26"/>
      <c r="AK2513" s="26"/>
      <c r="AL2513" s="26"/>
      <c r="AM2513" s="26">
        <v>2230</v>
      </c>
      <c r="AN2513" s="26" t="e">
        <v>#N/A</v>
      </c>
      <c r="AO2513" s="26" t="e">
        <v>#N/A</v>
      </c>
      <c r="AP2513" s="26" t="e">
        <v>#N/A</v>
      </c>
      <c r="AQ2513" s="26" t="e">
        <v>#N/A</v>
      </c>
      <c r="AR2513" s="26">
        <v>2322</v>
      </c>
      <c r="AS2513" s="26" t="e">
        <v>#N/A</v>
      </c>
      <c r="AT2513" s="26" t="e">
        <v>#N/A</v>
      </c>
      <c r="AU2513" s="26" t="e">
        <v>#N/A</v>
      </c>
      <c r="AV2513" s="26" t="e">
        <v>#N/A</v>
      </c>
      <c r="AW2513" s="26" t="e">
        <v>#N/A</v>
      </c>
      <c r="AX2513" s="26" t="e">
        <v>#N/A</v>
      </c>
      <c r="AY2513" s="26" t="e">
        <v>#N/A</v>
      </c>
      <c r="AZ2513" s="26" t="e">
        <v>#N/A</v>
      </c>
      <c r="BA2513" s="26" t="e">
        <v>#N/A</v>
      </c>
      <c r="BB2513" s="26">
        <v>2406</v>
      </c>
      <c r="BC2513" s="26"/>
      <c r="BD2513" s="26"/>
      <c r="BE2513" s="26"/>
      <c r="BF2513" s="26"/>
      <c r="BG2513" s="26"/>
      <c r="BH2513" s="26"/>
      <c r="BI2513" s="26"/>
      <c r="BJ2513" s="26"/>
      <c r="BK2513" s="26"/>
      <c r="BL2513" s="41"/>
      <c r="BM2513" t="e">
        <v>#N/A</v>
      </c>
    </row>
    <row r="2514" spans="1:65" x14ac:dyDescent="0.2">
      <c r="A2514" s="6" t="s">
        <v>107</v>
      </c>
      <c r="B2514" s="40" t="s">
        <v>107</v>
      </c>
      <c r="C2514" s="24" t="s">
        <v>83</v>
      </c>
      <c r="D2514" s="25"/>
      <c r="E2514" s="26"/>
      <c r="F2514" s="26"/>
      <c r="G2514" s="26"/>
      <c r="H2514" s="26"/>
      <c r="I2514" s="26"/>
      <c r="J2514" s="26"/>
      <c r="K2514" s="26"/>
      <c r="L2514" s="26"/>
      <c r="M2514" s="26"/>
      <c r="N2514" s="26"/>
      <c r="O2514" s="26"/>
      <c r="P2514" s="26"/>
      <c r="Q2514" s="26"/>
      <c r="R2514" s="26"/>
      <c r="S2514" s="26"/>
      <c r="T2514" s="26"/>
      <c r="U2514" s="26"/>
      <c r="V2514" s="26"/>
      <c r="W2514" s="30"/>
      <c r="X2514" s="30">
        <v>3.2312499999999886</v>
      </c>
      <c r="Y2514" s="30">
        <v>3.2312499999999886</v>
      </c>
      <c r="Z2514" s="30">
        <v>3.2312499999999886</v>
      </c>
      <c r="AA2514" s="30">
        <v>3.2312499999999886</v>
      </c>
      <c r="AB2514" s="30">
        <v>3.2312499999999886</v>
      </c>
      <c r="AC2514" s="30">
        <v>3.2312499999999886</v>
      </c>
      <c r="AD2514" s="30">
        <v>3.2312499999999886</v>
      </c>
      <c r="AE2514" s="30">
        <v>3.2312499999999886</v>
      </c>
      <c r="AF2514" s="30">
        <v>3.2312499999999886</v>
      </c>
      <c r="AG2514" s="30">
        <v>3.2312499999999886</v>
      </c>
      <c r="AH2514" s="30">
        <v>3.2312499999999886</v>
      </c>
      <c r="AI2514" s="30">
        <v>3.2312499999999886</v>
      </c>
      <c r="AJ2514" s="30">
        <v>3.2312499999999886</v>
      </c>
      <c r="AK2514" s="30">
        <v>3.2312499999999886</v>
      </c>
      <c r="AL2514" s="30">
        <v>3.2312499999999886</v>
      </c>
      <c r="AM2514" s="30">
        <v>3.2312499999999886</v>
      </c>
      <c r="AN2514" s="30">
        <v>18.400000000000546</v>
      </c>
      <c r="AO2514" s="30">
        <v>18.400000000000546</v>
      </c>
      <c r="AP2514" s="30">
        <v>18.400000000000546</v>
      </c>
      <c r="AQ2514" s="30">
        <v>18.400000000000546</v>
      </c>
      <c r="AR2514" s="30">
        <v>18.400000000000546</v>
      </c>
      <c r="AS2514" s="30">
        <v>8.4</v>
      </c>
      <c r="AT2514" s="30">
        <v>8.4</v>
      </c>
      <c r="AU2514" s="30">
        <v>8.4</v>
      </c>
      <c r="AV2514" s="30">
        <v>8.4</v>
      </c>
      <c r="AW2514" s="30">
        <v>8.4</v>
      </c>
      <c r="AX2514" s="30">
        <v>8.4</v>
      </c>
      <c r="AY2514" s="30">
        <v>8.4</v>
      </c>
      <c r="AZ2514" s="30">
        <v>8.4</v>
      </c>
      <c r="BA2514" s="30">
        <v>8.4</v>
      </c>
      <c r="BB2514" s="30">
        <v>8.4</v>
      </c>
      <c r="BC2514" s="30"/>
      <c r="BD2514" s="30"/>
      <c r="BE2514" s="30"/>
      <c r="BF2514" s="30"/>
      <c r="BG2514" s="30"/>
      <c r="BH2514" s="30"/>
      <c r="BI2514" s="30"/>
      <c r="BJ2514" s="30"/>
      <c r="BK2514" s="30"/>
      <c r="BL2514" s="43"/>
      <c r="BM2514" t="s">
        <v>100</v>
      </c>
    </row>
    <row r="2515" spans="1:65" x14ac:dyDescent="0.2">
      <c r="A2515" s="6" t="s">
        <v>107</v>
      </c>
      <c r="B2515" s="40" t="s">
        <v>107</v>
      </c>
      <c r="C2515" s="24" t="s">
        <v>75</v>
      </c>
      <c r="D2515" s="25"/>
      <c r="E2515" s="26"/>
      <c r="F2515" s="26"/>
      <c r="G2515" s="26"/>
      <c r="H2515" s="26"/>
      <c r="I2515" s="26"/>
      <c r="J2515" s="26"/>
      <c r="K2515" s="26"/>
      <c r="L2515" s="26"/>
      <c r="M2515" s="26"/>
      <c r="N2515" s="26"/>
      <c r="O2515" s="26"/>
      <c r="P2515" s="26"/>
      <c r="Q2515" s="26"/>
      <c r="R2515" s="26"/>
      <c r="S2515" s="26"/>
      <c r="T2515" s="26"/>
      <c r="U2515" s="26"/>
      <c r="V2515" s="26"/>
      <c r="W2515" s="26"/>
      <c r="X2515" s="26"/>
      <c r="Y2515" s="26"/>
      <c r="Z2515" s="26"/>
      <c r="AA2515" s="26"/>
      <c r="AB2515" s="26"/>
      <c r="AC2515" s="26"/>
      <c r="AD2515" s="26"/>
      <c r="AE2515" s="26"/>
      <c r="AF2515" s="26"/>
      <c r="AG2515" s="26"/>
      <c r="AH2515" s="26"/>
      <c r="AI2515" s="26"/>
      <c r="AJ2515" s="26"/>
      <c r="AK2515" s="26"/>
      <c r="AL2515" s="26"/>
      <c r="AM2515" s="26"/>
      <c r="AN2515" s="26"/>
      <c r="AO2515" s="26"/>
      <c r="AP2515" s="26"/>
      <c r="AQ2515" s="26"/>
      <c r="AR2515" s="26"/>
      <c r="AS2515" s="26"/>
      <c r="AT2515" s="26"/>
      <c r="AU2515" s="26"/>
      <c r="AV2515" s="26"/>
      <c r="AW2515" s="26"/>
      <c r="AX2515" s="26"/>
      <c r="AY2515" s="26"/>
      <c r="AZ2515" s="26"/>
      <c r="BA2515" s="26"/>
      <c r="BB2515" s="26"/>
      <c r="BC2515" s="26"/>
      <c r="BD2515" s="26"/>
      <c r="BE2515" s="26"/>
      <c r="BF2515" s="26"/>
      <c r="BG2515" s="26"/>
      <c r="BH2515" s="26"/>
      <c r="BI2515" s="26"/>
      <c r="BJ2515" s="26"/>
      <c r="BK2515" s="26"/>
      <c r="BL2515" s="41"/>
      <c r="BM2515" t="s">
        <v>100</v>
      </c>
    </row>
    <row r="2516" spans="1:65" x14ac:dyDescent="0.2">
      <c r="A2516" s="6" t="s">
        <v>107</v>
      </c>
      <c r="B2516" s="40" t="s">
        <v>107</v>
      </c>
      <c r="C2516" s="24" t="s">
        <v>79</v>
      </c>
      <c r="D2516" s="25"/>
      <c r="E2516" s="26"/>
      <c r="F2516" s="26"/>
      <c r="G2516" s="26"/>
      <c r="H2516" s="26"/>
      <c r="I2516" s="26"/>
      <c r="J2516" s="26"/>
      <c r="K2516" s="26"/>
      <c r="L2516" s="26"/>
      <c r="M2516" s="26"/>
      <c r="N2516" s="26"/>
      <c r="O2516" s="26"/>
      <c r="P2516" s="26"/>
      <c r="Q2516" s="26"/>
      <c r="R2516" s="26"/>
      <c r="S2516" s="26"/>
      <c r="T2516" s="26"/>
      <c r="U2516" s="26"/>
      <c r="V2516" s="26"/>
      <c r="W2516" s="26"/>
      <c r="X2516" s="26"/>
      <c r="Y2516" s="26"/>
      <c r="Z2516" s="26"/>
      <c r="AA2516" s="26"/>
      <c r="AB2516" s="26"/>
      <c r="AC2516" s="26"/>
      <c r="AD2516" s="26"/>
      <c r="AE2516" s="26"/>
      <c r="AF2516" s="26"/>
      <c r="AG2516" s="26"/>
      <c r="AH2516" s="26"/>
      <c r="AI2516" s="26"/>
      <c r="AJ2516" s="26"/>
      <c r="AK2516" s="26"/>
      <c r="AL2516" s="26"/>
      <c r="AM2516" s="26"/>
      <c r="AN2516" s="26"/>
      <c r="AO2516" s="26"/>
      <c r="AP2516" s="26"/>
      <c r="AQ2516" s="26"/>
      <c r="AR2516" s="26"/>
      <c r="AS2516" s="26"/>
      <c r="AT2516" s="26"/>
      <c r="AU2516" s="26"/>
      <c r="AV2516" s="26"/>
      <c r="AW2516" s="26"/>
      <c r="AX2516" s="26"/>
      <c r="AY2516" s="26"/>
      <c r="AZ2516" s="26"/>
      <c r="BA2516" s="26"/>
      <c r="BB2516" s="26"/>
      <c r="BC2516" s="26"/>
      <c r="BD2516" s="26"/>
      <c r="BE2516" s="26"/>
      <c r="BF2516" s="26"/>
      <c r="BG2516" s="26"/>
      <c r="BH2516" s="26"/>
      <c r="BI2516" s="26"/>
      <c r="BJ2516" s="26"/>
      <c r="BK2516" s="26"/>
      <c r="BL2516" s="41"/>
      <c r="BM2516" t="s">
        <v>100</v>
      </c>
    </row>
    <row r="2517" spans="1:65" x14ac:dyDescent="0.2">
      <c r="A2517" s="6" t="s">
        <v>107</v>
      </c>
      <c r="B2517" s="40" t="s">
        <v>107</v>
      </c>
      <c r="C2517" s="24" t="s">
        <v>80</v>
      </c>
      <c r="D2517" s="25"/>
      <c r="E2517" s="26"/>
      <c r="F2517" s="26"/>
      <c r="G2517" s="26"/>
      <c r="H2517" s="26"/>
      <c r="I2517" s="26"/>
      <c r="J2517" s="26"/>
      <c r="K2517" s="26"/>
      <c r="L2517" s="26"/>
      <c r="M2517" s="26"/>
      <c r="N2517" s="26"/>
      <c r="O2517" s="26"/>
      <c r="P2517" s="26"/>
      <c r="Q2517" s="26"/>
      <c r="R2517" s="26"/>
      <c r="S2517" s="26"/>
      <c r="T2517" s="26"/>
      <c r="U2517" s="26"/>
      <c r="V2517" s="26"/>
      <c r="W2517" s="26"/>
      <c r="X2517" s="26"/>
      <c r="Y2517" s="26"/>
      <c r="Z2517" s="26"/>
      <c r="AA2517" s="26"/>
      <c r="AB2517" s="26"/>
      <c r="AC2517" s="26"/>
      <c r="AD2517" s="26"/>
      <c r="AE2517" s="26"/>
      <c r="AF2517" s="26"/>
      <c r="AG2517" s="26"/>
      <c r="AH2517" s="26"/>
      <c r="AI2517" s="26"/>
      <c r="AJ2517" s="26"/>
      <c r="AK2517" s="26"/>
      <c r="AL2517" s="26"/>
      <c r="AM2517" s="26"/>
      <c r="AN2517" s="26"/>
      <c r="AO2517" s="26"/>
      <c r="AP2517" s="26"/>
      <c r="AQ2517" s="26"/>
      <c r="AR2517" s="26"/>
      <c r="AS2517" s="26"/>
      <c r="AT2517" s="26"/>
      <c r="AU2517" s="26"/>
      <c r="AV2517" s="26"/>
      <c r="AW2517" s="26"/>
      <c r="AX2517" s="26"/>
      <c r="AY2517" s="26"/>
      <c r="AZ2517" s="26"/>
      <c r="BA2517" s="26"/>
      <c r="BB2517" s="26"/>
      <c r="BC2517" s="26"/>
      <c r="BD2517" s="26"/>
      <c r="BE2517" s="26"/>
      <c r="BF2517" s="26"/>
      <c r="BG2517" s="26"/>
      <c r="BH2517" s="26"/>
      <c r="BI2517" s="26"/>
      <c r="BJ2517" s="26"/>
      <c r="BK2517" s="26"/>
      <c r="BL2517" s="41"/>
      <c r="BM2517" t="s">
        <v>100</v>
      </c>
    </row>
    <row r="2518" spans="1:65" x14ac:dyDescent="0.2">
      <c r="A2518" s="6" t="s">
        <v>107</v>
      </c>
      <c r="B2518" s="40" t="s">
        <v>107</v>
      </c>
      <c r="C2518" s="24" t="s">
        <v>78</v>
      </c>
      <c r="D2518" s="25"/>
      <c r="E2518" s="26"/>
      <c r="F2518" s="26"/>
      <c r="G2518" s="26"/>
      <c r="H2518" s="26"/>
      <c r="I2518" s="26"/>
      <c r="J2518" s="26"/>
      <c r="K2518" s="26"/>
      <c r="L2518" s="26"/>
      <c r="M2518" s="26"/>
      <c r="N2518" s="26"/>
      <c r="O2518" s="26"/>
      <c r="P2518" s="26"/>
      <c r="Q2518" s="26"/>
      <c r="R2518" s="26"/>
      <c r="S2518" s="26"/>
      <c r="T2518" s="26"/>
      <c r="U2518" s="26"/>
      <c r="V2518" s="26"/>
      <c r="W2518" s="26"/>
      <c r="X2518" s="26"/>
      <c r="Y2518" s="26"/>
      <c r="Z2518" s="26"/>
      <c r="AA2518" s="26"/>
      <c r="AB2518" s="26"/>
      <c r="AC2518" s="26"/>
      <c r="AD2518" s="26"/>
      <c r="AE2518" s="26"/>
      <c r="AF2518" s="26"/>
      <c r="AG2518" s="26"/>
      <c r="AH2518" s="26"/>
      <c r="AI2518" s="26"/>
      <c r="AJ2518" s="26"/>
      <c r="AK2518" s="26"/>
      <c r="AL2518" s="26"/>
      <c r="AM2518" s="26"/>
      <c r="AN2518" s="26"/>
      <c r="AO2518" s="26"/>
      <c r="AP2518" s="26"/>
      <c r="AQ2518" s="26"/>
      <c r="AR2518" s="26"/>
      <c r="AS2518" s="26"/>
      <c r="AT2518" s="26"/>
      <c r="AU2518" s="26"/>
      <c r="AV2518" s="26"/>
      <c r="AW2518" s="26"/>
      <c r="AX2518" s="26"/>
      <c r="AY2518" s="26"/>
      <c r="AZ2518" s="26"/>
      <c r="BA2518" s="26"/>
      <c r="BB2518" s="26"/>
      <c r="BC2518" s="26"/>
      <c r="BD2518" s="26"/>
      <c r="BE2518" s="26"/>
      <c r="BF2518" s="26"/>
      <c r="BG2518" s="26"/>
      <c r="BH2518" s="26"/>
      <c r="BI2518" s="26"/>
      <c r="BJ2518" s="26"/>
      <c r="BK2518" s="26"/>
      <c r="BL2518" s="41"/>
      <c r="BM2518" t="s">
        <v>100</v>
      </c>
    </row>
    <row r="2519" spans="1:65" x14ac:dyDescent="0.2">
      <c r="A2519" s="6" t="s">
        <v>107</v>
      </c>
      <c r="B2519" s="40" t="s">
        <v>107</v>
      </c>
      <c r="C2519" s="31" t="s">
        <v>43</v>
      </c>
      <c r="D2519" s="27">
        <v>2488</v>
      </c>
      <c r="E2519" s="28">
        <v>2488</v>
      </c>
      <c r="F2519" s="28">
        <v>2488</v>
      </c>
      <c r="G2519" s="28">
        <v>2488</v>
      </c>
      <c r="H2519" s="28">
        <v>2488</v>
      </c>
      <c r="I2519" s="28">
        <v>2488</v>
      </c>
      <c r="J2519" s="28">
        <v>2426</v>
      </c>
      <c r="K2519" s="28">
        <v>2444</v>
      </c>
      <c r="L2519" s="28">
        <v>2444</v>
      </c>
      <c r="M2519" s="28">
        <v>2444</v>
      </c>
      <c r="N2519" s="28">
        <v>2444</v>
      </c>
      <c r="O2519" s="28">
        <v>2444</v>
      </c>
      <c r="P2519" s="28">
        <v>2444</v>
      </c>
      <c r="Q2519" s="28">
        <v>2444</v>
      </c>
      <c r="R2519" s="28">
        <v>2444</v>
      </c>
      <c r="S2519" s="28">
        <v>2600</v>
      </c>
      <c r="T2519" s="28">
        <v>2600</v>
      </c>
      <c r="U2519" s="28">
        <v>2600</v>
      </c>
      <c r="V2519" s="28">
        <v>2600</v>
      </c>
      <c r="W2519" s="28">
        <v>2600</v>
      </c>
      <c r="X2519" s="28">
        <v>2600</v>
      </c>
      <c r="Y2519" s="28">
        <v>2600</v>
      </c>
      <c r="Z2519" s="28">
        <v>2600</v>
      </c>
      <c r="AA2519" s="28">
        <v>2600</v>
      </c>
      <c r="AB2519" s="28">
        <v>2600</v>
      </c>
      <c r="AC2519" s="28">
        <v>2600</v>
      </c>
      <c r="AD2519" s="28">
        <v>2600</v>
      </c>
      <c r="AE2519" s="28">
        <v>2600</v>
      </c>
      <c r="AF2519" s="28">
        <v>2600</v>
      </c>
      <c r="AG2519" s="28">
        <v>2600</v>
      </c>
      <c r="AH2519" s="28">
        <v>2600</v>
      </c>
      <c r="AI2519" s="28">
        <v>2600</v>
      </c>
      <c r="AJ2519" s="28">
        <v>2600</v>
      </c>
      <c r="AK2519" s="28">
        <v>2600</v>
      </c>
      <c r="AL2519" s="28">
        <v>2600</v>
      </c>
      <c r="AM2519" s="28">
        <v>2600</v>
      </c>
      <c r="AN2519" s="28">
        <v>2600</v>
      </c>
      <c r="AO2519" s="28">
        <v>2600</v>
      </c>
      <c r="AP2519" s="28">
        <v>2600</v>
      </c>
      <c r="AQ2519" s="28">
        <v>2600</v>
      </c>
      <c r="AR2519" s="28">
        <v>2600</v>
      </c>
      <c r="AS2519" s="28">
        <v>2600</v>
      </c>
      <c r="AT2519" s="28">
        <v>2600</v>
      </c>
      <c r="AU2519" s="28">
        <v>2600</v>
      </c>
      <c r="AV2519" s="28">
        <v>2600</v>
      </c>
      <c r="AW2519" s="28">
        <v>2600</v>
      </c>
      <c r="AX2519" s="28">
        <v>2600</v>
      </c>
      <c r="AY2519" s="28">
        <v>2600</v>
      </c>
      <c r="AZ2519" s="28">
        <v>2600</v>
      </c>
      <c r="BA2519" s="28">
        <v>2600</v>
      </c>
      <c r="BB2519" s="28">
        <v>2600</v>
      </c>
      <c r="BC2519" s="28">
        <v>2600</v>
      </c>
      <c r="BD2519" s="28">
        <v>2600</v>
      </c>
      <c r="BE2519" s="28">
        <v>2600</v>
      </c>
      <c r="BF2519" s="28">
        <v>2600</v>
      </c>
      <c r="BG2519" s="28">
        <v>2600</v>
      </c>
      <c r="BH2519" s="28">
        <v>2600</v>
      </c>
      <c r="BI2519" s="28">
        <v>2600</v>
      </c>
      <c r="BJ2519" s="28">
        <v>2600</v>
      </c>
      <c r="BK2519" s="28">
        <v>2600</v>
      </c>
      <c r="BL2519" s="42">
        <v>2600</v>
      </c>
      <c r="BM2519" t="s">
        <v>100</v>
      </c>
    </row>
    <row r="2520" spans="1:65" x14ac:dyDescent="0.2">
      <c r="A2520" s="6" t="s">
        <v>107</v>
      </c>
      <c r="B2520" s="40" t="s">
        <v>107</v>
      </c>
      <c r="C2520" s="24" t="s">
        <v>74</v>
      </c>
      <c r="D2520" s="35">
        <v>2488</v>
      </c>
      <c r="E2520" s="29">
        <v>2488</v>
      </c>
      <c r="F2520" s="29">
        <v>2488</v>
      </c>
      <c r="G2520" s="29">
        <v>2488</v>
      </c>
      <c r="H2520" s="29">
        <v>2488</v>
      </c>
      <c r="I2520" s="29">
        <v>2488</v>
      </c>
      <c r="J2520" s="29">
        <v>2426</v>
      </c>
      <c r="K2520" s="29">
        <v>2444</v>
      </c>
      <c r="L2520" s="29">
        <v>2444</v>
      </c>
      <c r="M2520" s="29">
        <v>2444</v>
      </c>
      <c r="N2520" s="29">
        <v>2444</v>
      </c>
      <c r="O2520" s="29">
        <v>2444</v>
      </c>
      <c r="P2520" s="29">
        <v>2444</v>
      </c>
      <c r="Q2520" s="29">
        <v>2444</v>
      </c>
      <c r="R2520" s="29">
        <v>2444</v>
      </c>
      <c r="S2520" s="29">
        <v>2600</v>
      </c>
      <c r="T2520" s="29">
        <v>2600</v>
      </c>
      <c r="U2520" s="29">
        <v>2600</v>
      </c>
      <c r="V2520" s="29">
        <v>2600</v>
      </c>
      <c r="W2520" s="29">
        <v>2600</v>
      </c>
      <c r="X2520" s="26">
        <v>0</v>
      </c>
      <c r="Y2520" s="26">
        <v>0</v>
      </c>
      <c r="Z2520" s="26">
        <v>0</v>
      </c>
      <c r="AA2520" s="26">
        <v>0</v>
      </c>
      <c r="AB2520" s="26">
        <v>0</v>
      </c>
      <c r="AC2520" s="26">
        <v>0</v>
      </c>
      <c r="AD2520" s="26">
        <v>0</v>
      </c>
      <c r="AE2520" s="26">
        <v>0</v>
      </c>
      <c r="AF2520" s="26">
        <v>0</v>
      </c>
      <c r="AG2520" s="26">
        <v>0</v>
      </c>
      <c r="AH2520" s="26">
        <v>0</v>
      </c>
      <c r="AI2520" s="26" t="e">
        <v>#N/A</v>
      </c>
      <c r="AJ2520" s="26" t="e">
        <v>#N/A</v>
      </c>
      <c r="AK2520" s="26" t="e">
        <v>#N/A</v>
      </c>
      <c r="AL2520" s="26" t="e">
        <v>#N/A</v>
      </c>
      <c r="AM2520" s="26">
        <v>0</v>
      </c>
      <c r="AN2520" s="26" t="e">
        <v>#N/A</v>
      </c>
      <c r="AO2520" s="26" t="e">
        <v>#N/A</v>
      </c>
      <c r="AP2520" s="26" t="e">
        <v>#N/A</v>
      </c>
      <c r="AQ2520" s="26" t="e">
        <v>#N/A</v>
      </c>
      <c r="AR2520" s="26">
        <v>0</v>
      </c>
      <c r="AS2520" s="26" t="e">
        <v>#N/A</v>
      </c>
      <c r="AT2520" s="26" t="e">
        <v>#N/A</v>
      </c>
      <c r="AU2520" s="26" t="e">
        <v>#N/A</v>
      </c>
      <c r="AV2520" s="26" t="e">
        <v>#N/A</v>
      </c>
      <c r="AW2520" s="26" t="e">
        <v>#N/A</v>
      </c>
      <c r="AX2520" s="26" t="e">
        <v>#N/A</v>
      </c>
      <c r="AY2520" s="26" t="e">
        <v>#N/A</v>
      </c>
      <c r="AZ2520" s="26" t="e">
        <v>#N/A</v>
      </c>
      <c r="BA2520" s="26" t="e">
        <v>#N/A</v>
      </c>
      <c r="BB2520" s="26">
        <v>0</v>
      </c>
      <c r="BC2520" s="26"/>
      <c r="BD2520" s="26"/>
      <c r="BE2520" s="26"/>
      <c r="BF2520" s="26"/>
      <c r="BG2520" s="26"/>
      <c r="BH2520" s="26"/>
      <c r="BI2520" s="26"/>
      <c r="BJ2520" s="26"/>
      <c r="BK2520" s="26"/>
      <c r="BL2520" s="41"/>
      <c r="BM2520" t="e">
        <v>#N/A</v>
      </c>
    </row>
    <row r="2521" spans="1:65" x14ac:dyDescent="0.2">
      <c r="A2521" s="6" t="s">
        <v>107</v>
      </c>
      <c r="B2521" s="40" t="s">
        <v>107</v>
      </c>
      <c r="C2521" s="24" t="s">
        <v>83</v>
      </c>
      <c r="D2521" s="25"/>
      <c r="E2521" s="26"/>
      <c r="F2521" s="26"/>
      <c r="G2521" s="26"/>
      <c r="H2521" s="26"/>
      <c r="I2521" s="26"/>
      <c r="J2521" s="26"/>
      <c r="K2521" s="26"/>
      <c r="L2521" s="26"/>
      <c r="M2521" s="26"/>
      <c r="N2521" s="26"/>
      <c r="O2521" s="26"/>
      <c r="P2521" s="26"/>
      <c r="Q2521" s="26"/>
      <c r="R2521" s="26"/>
      <c r="S2521" s="26"/>
      <c r="T2521" s="26"/>
      <c r="U2521" s="26"/>
      <c r="V2521" s="26"/>
      <c r="W2521" s="30"/>
      <c r="X2521" s="30"/>
      <c r="Y2521" s="30"/>
      <c r="Z2521" s="30"/>
      <c r="AA2521" s="30"/>
      <c r="AB2521" s="30"/>
      <c r="AC2521" s="30"/>
      <c r="AD2521" s="30"/>
      <c r="AE2521" s="30"/>
      <c r="AF2521" s="30"/>
      <c r="AG2521" s="30"/>
      <c r="AH2521" s="30"/>
      <c r="AI2521" s="30"/>
      <c r="AJ2521" s="30"/>
      <c r="AK2521" s="30"/>
      <c r="AL2521" s="30"/>
      <c r="AM2521" s="30"/>
      <c r="AN2521" s="30"/>
      <c r="AO2521" s="30"/>
      <c r="AP2521" s="30"/>
      <c r="AQ2521" s="30"/>
      <c r="AR2521" s="30"/>
      <c r="AS2521" s="30"/>
      <c r="AT2521" s="30"/>
      <c r="AU2521" s="30"/>
      <c r="AV2521" s="30"/>
      <c r="AW2521" s="30"/>
      <c r="AX2521" s="30"/>
      <c r="AY2521" s="30"/>
      <c r="AZ2521" s="30"/>
      <c r="BA2521" s="30"/>
      <c r="BB2521" s="30"/>
      <c r="BC2521" s="30"/>
      <c r="BD2521" s="30"/>
      <c r="BE2521" s="30"/>
      <c r="BF2521" s="30"/>
      <c r="BG2521" s="30"/>
      <c r="BH2521" s="30"/>
      <c r="BI2521" s="30"/>
      <c r="BJ2521" s="30"/>
      <c r="BK2521" s="30"/>
      <c r="BL2521" s="43"/>
      <c r="BM2521" t="s">
        <v>100</v>
      </c>
    </row>
    <row r="2522" spans="1:65" x14ac:dyDescent="0.2">
      <c r="A2522" s="6" t="s">
        <v>107</v>
      </c>
      <c r="B2522" s="40" t="s">
        <v>107</v>
      </c>
      <c r="C2522" s="24" t="s">
        <v>75</v>
      </c>
      <c r="D2522" s="25"/>
      <c r="E2522" s="26"/>
      <c r="F2522" s="26"/>
      <c r="G2522" s="26"/>
      <c r="H2522" s="26"/>
      <c r="I2522" s="26"/>
      <c r="J2522" s="26"/>
      <c r="K2522" s="26"/>
      <c r="L2522" s="26"/>
      <c r="M2522" s="26"/>
      <c r="N2522" s="26"/>
      <c r="O2522" s="26"/>
      <c r="P2522" s="26"/>
      <c r="Q2522" s="26"/>
      <c r="R2522" s="26"/>
      <c r="S2522" s="26"/>
      <c r="T2522" s="26"/>
      <c r="U2522" s="26"/>
      <c r="V2522" s="26"/>
      <c r="W2522" s="26"/>
      <c r="X2522" s="26"/>
      <c r="Y2522" s="26"/>
      <c r="Z2522" s="26"/>
      <c r="AA2522" s="26"/>
      <c r="AB2522" s="26"/>
      <c r="AC2522" s="26"/>
      <c r="AD2522" s="26"/>
      <c r="AE2522" s="26"/>
      <c r="AF2522" s="26"/>
      <c r="AG2522" s="26"/>
      <c r="AH2522" s="26"/>
      <c r="AI2522" s="26"/>
      <c r="AJ2522" s="26"/>
      <c r="AK2522" s="26"/>
      <c r="AL2522" s="26"/>
      <c r="AM2522" s="26"/>
      <c r="AN2522" s="26"/>
      <c r="AO2522" s="26"/>
      <c r="AP2522" s="26"/>
      <c r="AQ2522" s="26"/>
      <c r="AR2522" s="26"/>
      <c r="AS2522" s="26"/>
      <c r="AT2522" s="26"/>
      <c r="AU2522" s="26"/>
      <c r="AV2522" s="26"/>
      <c r="AW2522" s="26"/>
      <c r="AX2522" s="26"/>
      <c r="AY2522" s="26"/>
      <c r="AZ2522" s="26"/>
      <c r="BA2522" s="26"/>
      <c r="BB2522" s="26"/>
      <c r="BC2522" s="26"/>
      <c r="BD2522" s="26"/>
      <c r="BE2522" s="26"/>
      <c r="BF2522" s="26"/>
      <c r="BG2522" s="26"/>
      <c r="BH2522" s="26"/>
      <c r="BI2522" s="26"/>
      <c r="BJ2522" s="26"/>
      <c r="BK2522" s="26"/>
      <c r="BL2522" s="41"/>
      <c r="BM2522" t="s">
        <v>100</v>
      </c>
    </row>
    <row r="2523" spans="1:65" x14ac:dyDescent="0.2">
      <c r="A2523" s="6" t="s">
        <v>107</v>
      </c>
      <c r="B2523" s="40" t="s">
        <v>107</v>
      </c>
      <c r="C2523" s="24" t="s">
        <v>79</v>
      </c>
      <c r="D2523" s="25"/>
      <c r="E2523" s="26"/>
      <c r="F2523" s="26"/>
      <c r="G2523" s="26"/>
      <c r="H2523" s="26"/>
      <c r="I2523" s="26"/>
      <c r="J2523" s="26"/>
      <c r="K2523" s="26"/>
      <c r="L2523" s="26"/>
      <c r="M2523" s="26"/>
      <c r="N2523" s="26"/>
      <c r="O2523" s="26"/>
      <c r="P2523" s="26"/>
      <c r="Q2523" s="26"/>
      <c r="R2523" s="26"/>
      <c r="S2523" s="26"/>
      <c r="T2523" s="26"/>
      <c r="U2523" s="26"/>
      <c r="V2523" s="26"/>
      <c r="W2523" s="26"/>
      <c r="X2523" s="26"/>
      <c r="Y2523" s="26"/>
      <c r="Z2523" s="26"/>
      <c r="AA2523" s="26"/>
      <c r="AB2523" s="26"/>
      <c r="AC2523" s="26"/>
      <c r="AD2523" s="26"/>
      <c r="AE2523" s="26"/>
      <c r="AF2523" s="26"/>
      <c r="AG2523" s="26"/>
      <c r="AH2523" s="26"/>
      <c r="AI2523" s="26"/>
      <c r="AJ2523" s="26"/>
      <c r="AK2523" s="26"/>
      <c r="AL2523" s="26"/>
      <c r="AM2523" s="26"/>
      <c r="AN2523" s="26"/>
      <c r="AO2523" s="26"/>
      <c r="AP2523" s="26"/>
      <c r="AQ2523" s="26"/>
      <c r="AR2523" s="26"/>
      <c r="AS2523" s="26"/>
      <c r="AT2523" s="26"/>
      <c r="AU2523" s="26"/>
      <c r="AV2523" s="26"/>
      <c r="AW2523" s="26"/>
      <c r="AX2523" s="26"/>
      <c r="AY2523" s="26"/>
      <c r="AZ2523" s="26"/>
      <c r="BA2523" s="26"/>
      <c r="BB2523" s="26"/>
      <c r="BC2523" s="26"/>
      <c r="BD2523" s="26"/>
      <c r="BE2523" s="26"/>
      <c r="BF2523" s="26"/>
      <c r="BG2523" s="26"/>
      <c r="BH2523" s="26"/>
      <c r="BI2523" s="26"/>
      <c r="BJ2523" s="26"/>
      <c r="BK2523" s="26"/>
      <c r="BL2523" s="41"/>
      <c r="BM2523" t="s">
        <v>100</v>
      </c>
    </row>
    <row r="2524" spans="1:65" x14ac:dyDescent="0.2">
      <c r="A2524" s="6" t="s">
        <v>107</v>
      </c>
      <c r="B2524" s="40" t="s">
        <v>107</v>
      </c>
      <c r="C2524" s="24" t="s">
        <v>80</v>
      </c>
      <c r="D2524" s="25"/>
      <c r="E2524" s="26"/>
      <c r="F2524" s="26"/>
      <c r="G2524" s="26"/>
      <c r="H2524" s="26"/>
      <c r="I2524" s="26"/>
      <c r="J2524" s="26"/>
      <c r="K2524" s="26"/>
      <c r="L2524" s="26"/>
      <c r="M2524" s="26"/>
      <c r="N2524" s="26"/>
      <c r="O2524" s="26"/>
      <c r="P2524" s="26"/>
      <c r="Q2524" s="26"/>
      <c r="R2524" s="26"/>
      <c r="S2524" s="26"/>
      <c r="T2524" s="26"/>
      <c r="U2524" s="26"/>
      <c r="V2524" s="26"/>
      <c r="W2524" s="26"/>
      <c r="X2524" s="26"/>
      <c r="Y2524" s="26"/>
      <c r="Z2524" s="26"/>
      <c r="AA2524" s="26"/>
      <c r="AB2524" s="26"/>
      <c r="AC2524" s="26"/>
      <c r="AD2524" s="26"/>
      <c r="AE2524" s="26"/>
      <c r="AF2524" s="26"/>
      <c r="AG2524" s="26"/>
      <c r="AH2524" s="26"/>
      <c r="AI2524" s="26"/>
      <c r="AJ2524" s="26"/>
      <c r="AK2524" s="26"/>
      <c r="AL2524" s="26"/>
      <c r="AM2524" s="26"/>
      <c r="AN2524" s="26"/>
      <c r="AO2524" s="26"/>
      <c r="AP2524" s="26"/>
      <c r="AQ2524" s="26"/>
      <c r="AR2524" s="26"/>
      <c r="AS2524" s="26"/>
      <c r="AT2524" s="26"/>
      <c r="AU2524" s="26"/>
      <c r="AV2524" s="26"/>
      <c r="AW2524" s="26"/>
      <c r="AX2524" s="26"/>
      <c r="AY2524" s="26"/>
      <c r="AZ2524" s="26"/>
      <c r="BA2524" s="26"/>
      <c r="BB2524" s="26"/>
      <c r="BC2524" s="26"/>
      <c r="BD2524" s="26"/>
      <c r="BE2524" s="26"/>
      <c r="BF2524" s="26"/>
      <c r="BG2524" s="26"/>
      <c r="BH2524" s="26"/>
      <c r="BI2524" s="26"/>
      <c r="BJ2524" s="26"/>
      <c r="BK2524" s="26"/>
      <c r="BL2524" s="41"/>
      <c r="BM2524" t="s">
        <v>100</v>
      </c>
    </row>
    <row r="2525" spans="1:65" x14ac:dyDescent="0.2">
      <c r="A2525" s="6" t="s">
        <v>107</v>
      </c>
      <c r="B2525" s="40" t="s">
        <v>107</v>
      </c>
      <c r="C2525" s="24" t="s">
        <v>78</v>
      </c>
      <c r="D2525" s="25"/>
      <c r="E2525" s="26"/>
      <c r="F2525" s="26"/>
      <c r="G2525" s="26"/>
      <c r="H2525" s="26"/>
      <c r="I2525" s="26"/>
      <c r="J2525" s="26"/>
      <c r="K2525" s="26"/>
      <c r="L2525" s="26"/>
      <c r="M2525" s="26"/>
      <c r="N2525" s="26"/>
      <c r="O2525" s="26"/>
      <c r="P2525" s="26"/>
      <c r="Q2525" s="26"/>
      <c r="R2525" s="26"/>
      <c r="S2525" s="26"/>
      <c r="T2525" s="26"/>
      <c r="U2525" s="26"/>
      <c r="V2525" s="26"/>
      <c r="W2525" s="26"/>
      <c r="X2525" s="26"/>
      <c r="Y2525" s="26"/>
      <c r="Z2525" s="26"/>
      <c r="AA2525" s="26"/>
      <c r="AB2525" s="26"/>
      <c r="AC2525" s="26"/>
      <c r="AD2525" s="26"/>
      <c r="AE2525" s="26"/>
      <c r="AF2525" s="26"/>
      <c r="AG2525" s="26"/>
      <c r="AH2525" s="26"/>
      <c r="AI2525" s="26"/>
      <c r="AJ2525" s="26"/>
      <c r="AK2525" s="26"/>
      <c r="AL2525" s="26"/>
      <c r="AM2525" s="26"/>
      <c r="AN2525" s="26"/>
      <c r="AO2525" s="26"/>
      <c r="AP2525" s="26"/>
      <c r="AQ2525" s="26"/>
      <c r="AR2525" s="26"/>
      <c r="AS2525" s="26"/>
      <c r="AT2525" s="26"/>
      <c r="AU2525" s="26"/>
      <c r="AV2525" s="26"/>
      <c r="AW2525" s="26"/>
      <c r="AX2525" s="26"/>
      <c r="AY2525" s="26"/>
      <c r="AZ2525" s="26"/>
      <c r="BA2525" s="26"/>
      <c r="BB2525" s="26"/>
      <c r="BC2525" s="26"/>
      <c r="BD2525" s="26"/>
      <c r="BE2525" s="26"/>
      <c r="BF2525" s="26"/>
      <c r="BG2525" s="26"/>
      <c r="BH2525" s="26"/>
      <c r="BI2525" s="26"/>
      <c r="BJ2525" s="26"/>
      <c r="BK2525" s="26"/>
      <c r="BL2525" s="41"/>
      <c r="BM2525" t="s">
        <v>100</v>
      </c>
    </row>
    <row r="2526" spans="1:65" x14ac:dyDescent="0.2">
      <c r="A2526" s="6" t="s">
        <v>107</v>
      </c>
      <c r="B2526" s="40" t="s">
        <v>107</v>
      </c>
      <c r="C2526" s="31" t="s">
        <v>46</v>
      </c>
      <c r="D2526" s="27">
        <v>693</v>
      </c>
      <c r="E2526" s="28">
        <v>775</v>
      </c>
      <c r="F2526" s="28">
        <v>838.5</v>
      </c>
      <c r="G2526" s="28">
        <v>1116</v>
      </c>
      <c r="H2526" s="28">
        <v>1268</v>
      </c>
      <c r="I2526" s="28">
        <v>1544</v>
      </c>
      <c r="J2526" s="28">
        <v>1627</v>
      </c>
      <c r="K2526" s="28">
        <v>1693</v>
      </c>
      <c r="L2526" s="28">
        <v>1657</v>
      </c>
      <c r="M2526" s="28">
        <v>1845.5</v>
      </c>
      <c r="N2526" s="28">
        <v>2159.5</v>
      </c>
      <c r="O2526" s="28">
        <v>3204</v>
      </c>
      <c r="P2526" s="28">
        <v>3116.5</v>
      </c>
      <c r="Q2526" s="28">
        <v>3790.5</v>
      </c>
      <c r="R2526" s="28">
        <v>4254</v>
      </c>
      <c r="S2526" s="28">
        <v>4807.6000000000004</v>
      </c>
      <c r="T2526" s="28">
        <v>5245.4</v>
      </c>
      <c r="U2526" s="28">
        <v>5476.5</v>
      </c>
      <c r="V2526" s="28">
        <v>6963.4</v>
      </c>
      <c r="W2526" s="28">
        <v>7006.4</v>
      </c>
      <c r="X2526" s="28">
        <v>7010.2249999999995</v>
      </c>
      <c r="Y2526" s="28">
        <v>7014.0499999999993</v>
      </c>
      <c r="Z2526" s="28">
        <v>7017.8749999999991</v>
      </c>
      <c r="AA2526" s="28">
        <v>7021.6999999999989</v>
      </c>
      <c r="AB2526" s="28">
        <v>7025.5249999999987</v>
      </c>
      <c r="AC2526" s="28">
        <v>7029.3499999999985</v>
      </c>
      <c r="AD2526" s="28">
        <v>7033.1749999999984</v>
      </c>
      <c r="AE2526" s="28">
        <v>7036.9999999999982</v>
      </c>
      <c r="AF2526" s="28">
        <v>7283</v>
      </c>
      <c r="AG2526" s="28">
        <v>7395</v>
      </c>
      <c r="AH2526" s="28">
        <v>7532</v>
      </c>
      <c r="AI2526" s="28">
        <v>7495</v>
      </c>
      <c r="AJ2526" s="28">
        <v>7458</v>
      </c>
      <c r="AK2526" s="28">
        <v>7421</v>
      </c>
      <c r="AL2526" s="28">
        <v>7384</v>
      </c>
      <c r="AM2526" s="28">
        <v>7347</v>
      </c>
      <c r="AN2526" s="28">
        <v>6981.4</v>
      </c>
      <c r="AO2526" s="28">
        <v>6615.7999999999993</v>
      </c>
      <c r="AP2526" s="28">
        <v>6250.1999999999989</v>
      </c>
      <c r="AQ2526" s="28">
        <v>5884.5999999999985</v>
      </c>
      <c r="AR2526" s="28">
        <v>5518.9999999999982</v>
      </c>
      <c r="AS2526" s="28">
        <v>5557.5999999999985</v>
      </c>
      <c r="AT2526" s="28">
        <v>5596.1999999999989</v>
      </c>
      <c r="AU2526" s="28">
        <v>5634.7999999999993</v>
      </c>
      <c r="AV2526" s="28">
        <v>5673.4</v>
      </c>
      <c r="AW2526" s="28">
        <v>5712</v>
      </c>
      <c r="AX2526" s="28">
        <v>5750.6</v>
      </c>
      <c r="AY2526" s="28">
        <v>5789.2000000000007</v>
      </c>
      <c r="AZ2526" s="28">
        <v>5827.8000000000011</v>
      </c>
      <c r="BA2526" s="28">
        <v>5866.4000000000015</v>
      </c>
      <c r="BB2526" s="28">
        <v>5905.0000000000018</v>
      </c>
      <c r="BC2526" s="28">
        <v>5905.0000000000018</v>
      </c>
      <c r="BD2526" s="28">
        <v>5905.0000000000018</v>
      </c>
      <c r="BE2526" s="28">
        <v>5905.0000000000018</v>
      </c>
      <c r="BF2526" s="28">
        <v>5905.0000000000018</v>
      </c>
      <c r="BG2526" s="28">
        <v>5905.0000000000018</v>
      </c>
      <c r="BH2526" s="28">
        <v>5905.0000000000018</v>
      </c>
      <c r="BI2526" s="28">
        <v>5905.0000000000018</v>
      </c>
      <c r="BJ2526" s="28">
        <v>5905.0000000000018</v>
      </c>
      <c r="BK2526" s="28">
        <v>5905.0000000000018</v>
      </c>
      <c r="BL2526" s="28">
        <v>5905.0000000000018</v>
      </c>
      <c r="BM2526" t="s">
        <v>261</v>
      </c>
    </row>
    <row r="2527" spans="1:65" x14ac:dyDescent="0.2">
      <c r="A2527" s="6" t="s">
        <v>107</v>
      </c>
      <c r="B2527" s="40" t="s">
        <v>107</v>
      </c>
      <c r="C2527" s="24" t="s">
        <v>74</v>
      </c>
      <c r="D2527" s="35">
        <v>693</v>
      </c>
      <c r="E2527" s="29">
        <v>775</v>
      </c>
      <c r="F2527" s="29">
        <v>838.5</v>
      </c>
      <c r="G2527" s="29">
        <v>1116</v>
      </c>
      <c r="H2527" s="29">
        <v>1268</v>
      </c>
      <c r="I2527" s="29">
        <v>1544</v>
      </c>
      <c r="J2527" s="29">
        <v>1627</v>
      </c>
      <c r="K2527" s="29">
        <v>1693</v>
      </c>
      <c r="L2527" s="29">
        <v>1657</v>
      </c>
      <c r="M2527" s="29">
        <v>1845.5</v>
      </c>
      <c r="N2527" s="29">
        <v>2159.5</v>
      </c>
      <c r="O2527" s="29">
        <v>3204</v>
      </c>
      <c r="P2527" s="29">
        <v>3116.5</v>
      </c>
      <c r="Q2527" s="29">
        <v>3790.5</v>
      </c>
      <c r="R2527" s="29">
        <v>4254</v>
      </c>
      <c r="S2527" s="29">
        <v>4807.6000000000004</v>
      </c>
      <c r="T2527" s="29">
        <v>5245.4</v>
      </c>
      <c r="U2527" s="29">
        <v>5476.5</v>
      </c>
      <c r="V2527" s="29">
        <v>6963.4</v>
      </c>
      <c r="W2527" s="29">
        <v>7006.4</v>
      </c>
      <c r="X2527" s="26"/>
      <c r="Y2527" s="26"/>
      <c r="Z2527" s="26"/>
      <c r="AA2527" s="26"/>
      <c r="AB2527" s="26"/>
      <c r="AC2527" s="26"/>
      <c r="AD2527" s="26"/>
      <c r="AE2527" s="26"/>
      <c r="AF2527" s="26"/>
      <c r="AG2527" s="26"/>
      <c r="AH2527" s="26"/>
      <c r="AI2527" s="26"/>
      <c r="AJ2527" s="26"/>
      <c r="AK2527" s="26"/>
      <c r="AL2527" s="26"/>
      <c r="AM2527" s="26"/>
      <c r="AN2527" s="26"/>
      <c r="AO2527" s="26"/>
      <c r="AP2527" s="26"/>
      <c r="AQ2527" s="26"/>
      <c r="AR2527" s="26"/>
      <c r="AS2527" s="26"/>
      <c r="AT2527" s="26"/>
      <c r="AU2527" s="26"/>
      <c r="AV2527" s="26"/>
      <c r="AW2527" s="26"/>
      <c r="AX2527" s="26"/>
      <c r="AY2527" s="26"/>
      <c r="AZ2527" s="26"/>
      <c r="BA2527" s="26"/>
      <c r="BB2527" s="26"/>
      <c r="BC2527" s="26"/>
      <c r="BD2527" s="26"/>
      <c r="BE2527" s="26"/>
      <c r="BF2527" s="26"/>
      <c r="BG2527" s="26"/>
      <c r="BH2527" s="26"/>
      <c r="BI2527" s="26"/>
      <c r="BJ2527" s="26"/>
      <c r="BK2527" s="26"/>
      <c r="BL2527" s="41"/>
      <c r="BM2527" t="s">
        <v>100</v>
      </c>
    </row>
    <row r="2528" spans="1:65" x14ac:dyDescent="0.2">
      <c r="A2528" s="6" t="s">
        <v>107</v>
      </c>
      <c r="B2528" s="40" t="s">
        <v>107</v>
      </c>
      <c r="C2528" s="24" t="s">
        <v>83</v>
      </c>
      <c r="D2528" s="25"/>
      <c r="E2528" s="26"/>
      <c r="F2528" s="26"/>
      <c r="G2528" s="26"/>
      <c r="H2528" s="26"/>
      <c r="I2528" s="26"/>
      <c r="J2528" s="26"/>
      <c r="K2528" s="26"/>
      <c r="L2528" s="26"/>
      <c r="M2528" s="26"/>
      <c r="N2528" s="26"/>
      <c r="O2528" s="26"/>
      <c r="P2528" s="26"/>
      <c r="Q2528" s="26"/>
      <c r="R2528" s="26"/>
      <c r="S2528" s="26"/>
      <c r="T2528" s="26"/>
      <c r="U2528" s="26"/>
      <c r="V2528" s="26"/>
      <c r="W2528" s="30"/>
      <c r="X2528" s="30"/>
      <c r="Y2528" s="30"/>
      <c r="Z2528" s="30"/>
      <c r="AA2528" s="30"/>
      <c r="AB2528" s="30"/>
      <c r="AC2528" s="30"/>
      <c r="AD2528" s="30"/>
      <c r="AE2528" s="30"/>
      <c r="AF2528" s="30"/>
      <c r="AG2528" s="30"/>
      <c r="AH2528" s="30"/>
      <c r="AI2528" s="30"/>
      <c r="AJ2528" s="30"/>
      <c r="AK2528" s="30"/>
      <c r="AL2528" s="30"/>
      <c r="AM2528" s="30"/>
      <c r="AN2528" s="30"/>
      <c r="AO2528" s="30"/>
      <c r="AP2528" s="30"/>
      <c r="AQ2528" s="30"/>
      <c r="AR2528" s="30"/>
      <c r="AS2528" s="30"/>
      <c r="AT2528" s="30"/>
      <c r="AU2528" s="30"/>
      <c r="AV2528" s="30"/>
      <c r="AW2528" s="30"/>
      <c r="AX2528" s="30"/>
      <c r="AY2528" s="30"/>
      <c r="AZ2528" s="30"/>
      <c r="BA2528" s="30"/>
      <c r="BB2528" s="30"/>
      <c r="BC2528" s="30"/>
      <c r="BD2528" s="30"/>
      <c r="BE2528" s="30"/>
      <c r="BF2528" s="30"/>
      <c r="BG2528" s="30"/>
      <c r="BH2528" s="30"/>
      <c r="BI2528" s="30"/>
      <c r="BJ2528" s="30"/>
      <c r="BK2528" s="30"/>
      <c r="BL2528" s="43"/>
      <c r="BM2528" t="s">
        <v>100</v>
      </c>
    </row>
    <row r="2529" spans="1:65" x14ac:dyDescent="0.2">
      <c r="A2529" s="6" t="s">
        <v>107</v>
      </c>
      <c r="B2529" s="40" t="s">
        <v>107</v>
      </c>
      <c r="C2529" s="24" t="s">
        <v>75</v>
      </c>
      <c r="D2529" s="25"/>
      <c r="E2529" s="26"/>
      <c r="F2529" s="26"/>
      <c r="G2529" s="26"/>
      <c r="H2529" s="26"/>
      <c r="I2529" s="26"/>
      <c r="J2529" s="26"/>
      <c r="K2529" s="26"/>
      <c r="L2529" s="26"/>
      <c r="M2529" s="26"/>
      <c r="N2529" s="26"/>
      <c r="O2529" s="26"/>
      <c r="P2529" s="26"/>
      <c r="Q2529" s="26"/>
      <c r="R2529" s="26"/>
      <c r="S2529" s="26"/>
      <c r="T2529" s="26"/>
      <c r="U2529" s="26"/>
      <c r="V2529" s="26"/>
      <c r="W2529" s="26"/>
      <c r="X2529" s="26"/>
      <c r="Y2529" s="26"/>
      <c r="Z2529" s="26"/>
      <c r="AA2529" s="26"/>
      <c r="AB2529" s="26"/>
      <c r="AC2529" s="26"/>
      <c r="AD2529" s="26"/>
      <c r="AE2529" s="26"/>
      <c r="AF2529" s="26"/>
      <c r="AG2529" s="26"/>
      <c r="AH2529" s="26"/>
      <c r="AI2529" s="26"/>
      <c r="AJ2529" s="26"/>
      <c r="AK2529" s="26"/>
      <c r="AL2529" s="26"/>
      <c r="AM2529" s="26"/>
      <c r="AN2529" s="26"/>
      <c r="AO2529" s="26"/>
      <c r="AP2529" s="26"/>
      <c r="AQ2529" s="26"/>
      <c r="AR2529" s="26"/>
      <c r="AS2529" s="26"/>
      <c r="AT2529" s="26"/>
      <c r="AU2529" s="26"/>
      <c r="AV2529" s="26"/>
      <c r="AW2529" s="26"/>
      <c r="AX2529" s="26"/>
      <c r="AY2529" s="26"/>
      <c r="AZ2529" s="26"/>
      <c r="BA2529" s="26"/>
      <c r="BB2529" s="26"/>
      <c r="BC2529" s="26"/>
      <c r="BD2529" s="26"/>
      <c r="BE2529" s="26"/>
      <c r="BF2529" s="26"/>
      <c r="BG2529" s="26"/>
      <c r="BH2529" s="26"/>
      <c r="BI2529" s="26"/>
      <c r="BJ2529" s="26"/>
      <c r="BK2529" s="26"/>
      <c r="BL2529" s="41"/>
      <c r="BM2529" t="s">
        <v>100</v>
      </c>
    </row>
    <row r="2530" spans="1:65" x14ac:dyDescent="0.2">
      <c r="A2530" s="6" t="s">
        <v>107</v>
      </c>
      <c r="B2530" s="40" t="s">
        <v>107</v>
      </c>
      <c r="C2530" s="24" t="s">
        <v>79</v>
      </c>
      <c r="D2530" s="25"/>
      <c r="E2530" s="26"/>
      <c r="F2530" s="26"/>
      <c r="G2530" s="26"/>
      <c r="H2530" s="26"/>
      <c r="I2530" s="26"/>
      <c r="J2530" s="26"/>
      <c r="K2530" s="26"/>
      <c r="L2530" s="26"/>
      <c r="M2530" s="26"/>
      <c r="N2530" s="26"/>
      <c r="O2530" s="26"/>
      <c r="P2530" s="26"/>
      <c r="Q2530" s="26"/>
      <c r="R2530" s="26"/>
      <c r="S2530" s="26"/>
      <c r="T2530" s="26"/>
      <c r="U2530" s="26"/>
      <c r="V2530" s="26"/>
      <c r="W2530" s="26"/>
      <c r="X2530" s="26"/>
      <c r="Y2530" s="26"/>
      <c r="Z2530" s="26"/>
      <c r="AA2530" s="26"/>
      <c r="AB2530" s="26"/>
      <c r="AC2530" s="26"/>
      <c r="AD2530" s="26"/>
      <c r="AE2530" s="26"/>
      <c r="AF2530" s="26"/>
      <c r="AG2530" s="26"/>
      <c r="AH2530" s="26"/>
      <c r="AI2530" s="26"/>
      <c r="AJ2530" s="26"/>
      <c r="AK2530" s="26"/>
      <c r="AL2530" s="26"/>
      <c r="AM2530" s="26"/>
      <c r="AN2530" s="26"/>
      <c r="AO2530" s="26"/>
      <c r="AP2530" s="26"/>
      <c r="AQ2530" s="26"/>
      <c r="AR2530" s="26"/>
      <c r="AS2530" s="26"/>
      <c r="AT2530" s="26"/>
      <c r="AU2530" s="26"/>
      <c r="AV2530" s="26"/>
      <c r="AW2530" s="26"/>
      <c r="AX2530" s="26"/>
      <c r="AY2530" s="26"/>
      <c r="AZ2530" s="26"/>
      <c r="BA2530" s="26"/>
      <c r="BB2530" s="26"/>
      <c r="BC2530" s="26"/>
      <c r="BD2530" s="26"/>
      <c r="BE2530" s="26"/>
      <c r="BF2530" s="26"/>
      <c r="BG2530" s="26"/>
      <c r="BH2530" s="26"/>
      <c r="BI2530" s="26"/>
      <c r="BJ2530" s="26"/>
      <c r="BK2530" s="26"/>
      <c r="BL2530" s="41"/>
      <c r="BM2530" t="s">
        <v>100</v>
      </c>
    </row>
    <row r="2531" spans="1:65" x14ac:dyDescent="0.2">
      <c r="A2531" s="6" t="s">
        <v>107</v>
      </c>
      <c r="B2531" s="40" t="s">
        <v>107</v>
      </c>
      <c r="C2531" s="24" t="s">
        <v>80</v>
      </c>
      <c r="D2531" s="25"/>
      <c r="E2531" s="26"/>
      <c r="F2531" s="26"/>
      <c r="G2531" s="26"/>
      <c r="H2531" s="26"/>
      <c r="I2531" s="26"/>
      <c r="J2531" s="26"/>
      <c r="K2531" s="26"/>
      <c r="L2531" s="26"/>
      <c r="M2531" s="26"/>
      <c r="N2531" s="26"/>
      <c r="O2531" s="26"/>
      <c r="P2531" s="26"/>
      <c r="Q2531" s="26"/>
      <c r="R2531" s="26"/>
      <c r="S2531" s="26"/>
      <c r="T2531" s="26"/>
      <c r="U2531" s="26"/>
      <c r="V2531" s="26"/>
      <c r="W2531" s="26"/>
      <c r="X2531" s="26"/>
      <c r="Y2531" s="26"/>
      <c r="Z2531" s="26"/>
      <c r="AA2531" s="26"/>
      <c r="AB2531" s="26"/>
      <c r="AC2531" s="26"/>
      <c r="AD2531" s="26"/>
      <c r="AE2531" s="26"/>
      <c r="AF2531" s="26"/>
      <c r="AG2531" s="26"/>
      <c r="AH2531" s="26"/>
      <c r="AI2531" s="26"/>
      <c r="AJ2531" s="26"/>
      <c r="AK2531" s="26"/>
      <c r="AL2531" s="26"/>
      <c r="AM2531" s="26"/>
      <c r="AN2531" s="26"/>
      <c r="AO2531" s="26"/>
      <c r="AP2531" s="26"/>
      <c r="AQ2531" s="26"/>
      <c r="AR2531" s="26"/>
      <c r="AS2531" s="26"/>
      <c r="AT2531" s="26"/>
      <c r="AU2531" s="26"/>
      <c r="AV2531" s="26"/>
      <c r="AW2531" s="26"/>
      <c r="AX2531" s="26"/>
      <c r="AY2531" s="26"/>
      <c r="AZ2531" s="26"/>
      <c r="BA2531" s="26"/>
      <c r="BB2531" s="26"/>
      <c r="BC2531" s="26"/>
      <c r="BD2531" s="26"/>
      <c r="BE2531" s="26"/>
      <c r="BF2531" s="26"/>
      <c r="BG2531" s="26"/>
      <c r="BH2531" s="26"/>
      <c r="BI2531" s="26"/>
      <c r="BJ2531" s="26"/>
      <c r="BK2531" s="26"/>
      <c r="BL2531" s="41"/>
      <c r="BM2531" t="s">
        <v>100</v>
      </c>
    </row>
    <row r="2532" spans="1:65" x14ac:dyDescent="0.2">
      <c r="A2532" s="6" t="s">
        <v>107</v>
      </c>
      <c r="B2532" s="40" t="s">
        <v>107</v>
      </c>
      <c r="C2532" s="24" t="s">
        <v>78</v>
      </c>
      <c r="D2532" s="25"/>
      <c r="E2532" s="26"/>
      <c r="F2532" s="26"/>
      <c r="G2532" s="26"/>
      <c r="H2532" s="26"/>
      <c r="I2532" s="26"/>
      <c r="J2532" s="26"/>
      <c r="K2532" s="26"/>
      <c r="L2532" s="26"/>
      <c r="M2532" s="26"/>
      <c r="N2532" s="26"/>
      <c r="O2532" s="26"/>
      <c r="P2532" s="26"/>
      <c r="Q2532" s="26"/>
      <c r="R2532" s="26"/>
      <c r="S2532" s="26"/>
      <c r="T2532" s="26"/>
      <c r="U2532" s="26"/>
      <c r="V2532" s="26"/>
      <c r="W2532" s="26"/>
      <c r="X2532" s="26"/>
      <c r="Y2532" s="26"/>
      <c r="Z2532" s="26"/>
      <c r="AA2532" s="26"/>
      <c r="AB2532" s="26"/>
      <c r="AC2532" s="26"/>
      <c r="AD2532" s="26"/>
      <c r="AE2532" s="26"/>
      <c r="AF2532" s="26"/>
      <c r="AG2532" s="26"/>
      <c r="AH2532" s="26"/>
      <c r="AI2532" s="26"/>
      <c r="AJ2532" s="26"/>
      <c r="AK2532" s="26"/>
      <c r="AL2532" s="26"/>
      <c r="AM2532" s="26"/>
      <c r="AN2532" s="26"/>
      <c r="AO2532" s="26"/>
      <c r="AP2532" s="26"/>
      <c r="AQ2532" s="26"/>
      <c r="AR2532" s="26"/>
      <c r="AS2532" s="26"/>
      <c r="AT2532" s="26"/>
      <c r="AU2532" s="26"/>
      <c r="AV2532" s="26"/>
      <c r="AW2532" s="26"/>
      <c r="AX2532" s="26"/>
      <c r="AY2532" s="26"/>
      <c r="AZ2532" s="26"/>
      <c r="BA2532" s="26"/>
      <c r="BB2532" s="26"/>
      <c r="BC2532" s="26"/>
      <c r="BD2532" s="26"/>
      <c r="BE2532" s="26"/>
      <c r="BF2532" s="26"/>
      <c r="BG2532" s="26"/>
      <c r="BH2532" s="26"/>
      <c r="BI2532" s="26"/>
      <c r="BJ2532" s="26"/>
      <c r="BK2532" s="26"/>
      <c r="BL2532" s="41"/>
      <c r="BM2532" t="s">
        <v>100</v>
      </c>
    </row>
    <row r="2533" spans="1:65" x14ac:dyDescent="0.2">
      <c r="A2533" s="6" t="s">
        <v>107</v>
      </c>
      <c r="B2533" s="40" t="s">
        <v>107</v>
      </c>
      <c r="C2533" s="31" t="s">
        <v>5</v>
      </c>
      <c r="D2533" s="27">
        <v>225</v>
      </c>
      <c r="E2533" s="28">
        <v>272</v>
      </c>
      <c r="F2533" s="28">
        <v>303.5</v>
      </c>
      <c r="G2533" s="28">
        <v>416</v>
      </c>
      <c r="H2533" s="28">
        <v>464</v>
      </c>
      <c r="I2533" s="28">
        <v>644</v>
      </c>
      <c r="J2533" s="28">
        <v>684</v>
      </c>
      <c r="K2533" s="28">
        <v>702</v>
      </c>
      <c r="L2533" s="28">
        <v>670</v>
      </c>
      <c r="M2533" s="28">
        <v>777.5</v>
      </c>
      <c r="N2533" s="28">
        <v>915.5</v>
      </c>
      <c r="O2533" s="28">
        <v>1878</v>
      </c>
      <c r="P2533" s="28">
        <v>1741.5</v>
      </c>
      <c r="Q2533" s="28">
        <v>2376.5</v>
      </c>
      <c r="R2533" s="28">
        <v>2723</v>
      </c>
      <c r="S2533" s="28">
        <v>3179.6</v>
      </c>
      <c r="T2533" s="28">
        <v>3483.4</v>
      </c>
      <c r="U2533" s="28">
        <v>3683.5</v>
      </c>
      <c r="V2533" s="28">
        <v>5152.3999999999996</v>
      </c>
      <c r="W2533" s="28">
        <v>5225.3999999999996</v>
      </c>
      <c r="X2533" s="28">
        <v>5229.2249999999995</v>
      </c>
      <c r="Y2533" s="28">
        <v>5233.0499999999993</v>
      </c>
      <c r="Z2533" s="28">
        <v>5236.8749999999991</v>
      </c>
      <c r="AA2533" s="28">
        <v>5240.6999999999989</v>
      </c>
      <c r="AB2533" s="28">
        <v>5244.5249999999987</v>
      </c>
      <c r="AC2533" s="28">
        <v>5248.3499999999985</v>
      </c>
      <c r="AD2533" s="28">
        <v>5252.1749999999984</v>
      </c>
      <c r="AE2533" s="28">
        <v>5255.9999999999982</v>
      </c>
      <c r="AF2533" s="28">
        <v>5502</v>
      </c>
      <c r="AG2533" s="28">
        <v>5614</v>
      </c>
      <c r="AH2533" s="28">
        <v>5751</v>
      </c>
      <c r="AI2533" s="28">
        <v>5714</v>
      </c>
      <c r="AJ2533" s="28">
        <v>5677</v>
      </c>
      <c r="AK2533" s="28">
        <v>5640</v>
      </c>
      <c r="AL2533" s="28">
        <v>5603</v>
      </c>
      <c r="AM2533" s="28">
        <v>5566</v>
      </c>
      <c r="AN2533" s="28">
        <v>5200.3999999999996</v>
      </c>
      <c r="AO2533" s="28">
        <v>4834.7999999999993</v>
      </c>
      <c r="AP2533" s="28">
        <v>4469.1999999999989</v>
      </c>
      <c r="AQ2533" s="28">
        <v>4103.5999999999985</v>
      </c>
      <c r="AR2533" s="28">
        <v>3737.9999999999986</v>
      </c>
      <c r="AS2533" s="28">
        <v>3776.5999999999985</v>
      </c>
      <c r="AT2533" s="28">
        <v>3815.1999999999989</v>
      </c>
      <c r="AU2533" s="28">
        <v>3853.7999999999993</v>
      </c>
      <c r="AV2533" s="28">
        <v>3892.3999999999996</v>
      </c>
      <c r="AW2533" s="28">
        <v>3931</v>
      </c>
      <c r="AX2533" s="28">
        <v>3969.6000000000004</v>
      </c>
      <c r="AY2533" s="28">
        <v>4008.2000000000007</v>
      </c>
      <c r="AZ2533" s="28">
        <v>4046.8000000000011</v>
      </c>
      <c r="BA2533" s="28">
        <v>4085.4000000000015</v>
      </c>
      <c r="BB2533" s="28">
        <v>4124.0000000000018</v>
      </c>
      <c r="BC2533" s="28">
        <v>4124.0000000000018</v>
      </c>
      <c r="BD2533" s="28">
        <v>4124.0000000000018</v>
      </c>
      <c r="BE2533" s="28">
        <v>4124.0000000000018</v>
      </c>
      <c r="BF2533" s="28">
        <v>4124.0000000000018</v>
      </c>
      <c r="BG2533" s="28">
        <v>4124.0000000000018</v>
      </c>
      <c r="BH2533" s="28">
        <v>4124.0000000000018</v>
      </c>
      <c r="BI2533" s="28">
        <v>4124.0000000000018</v>
      </c>
      <c r="BJ2533" s="28">
        <v>4124.0000000000018</v>
      </c>
      <c r="BK2533" s="28">
        <v>4124.0000000000018</v>
      </c>
      <c r="BL2533" s="42">
        <v>4124.0000000000018</v>
      </c>
      <c r="BM2533" t="s">
        <v>261</v>
      </c>
    </row>
    <row r="2534" spans="1:65" x14ac:dyDescent="0.2">
      <c r="A2534" s="6" t="s">
        <v>107</v>
      </c>
      <c r="B2534" s="40" t="s">
        <v>107</v>
      </c>
      <c r="C2534" s="24" t="s">
        <v>74</v>
      </c>
      <c r="D2534" s="35">
        <v>225</v>
      </c>
      <c r="E2534" s="29">
        <v>272</v>
      </c>
      <c r="F2534" s="29">
        <v>303.5</v>
      </c>
      <c r="G2534" s="29">
        <v>416</v>
      </c>
      <c r="H2534" s="29">
        <v>464</v>
      </c>
      <c r="I2534" s="29">
        <v>644</v>
      </c>
      <c r="J2534" s="29">
        <v>684</v>
      </c>
      <c r="K2534" s="29">
        <v>702</v>
      </c>
      <c r="L2534" s="29">
        <v>670</v>
      </c>
      <c r="M2534" s="29">
        <v>777.5</v>
      </c>
      <c r="N2534" s="29">
        <v>915.5</v>
      </c>
      <c r="O2534" s="29">
        <v>1878</v>
      </c>
      <c r="P2534" s="29">
        <v>1741.5</v>
      </c>
      <c r="Q2534" s="29">
        <v>2376.5</v>
      </c>
      <c r="R2534" s="29">
        <v>2723</v>
      </c>
      <c r="S2534" s="29">
        <v>3179.6</v>
      </c>
      <c r="T2534" s="29">
        <v>3483.4</v>
      </c>
      <c r="U2534" s="29">
        <v>3683.5</v>
      </c>
      <c r="V2534" s="29">
        <v>5152.3999999999996</v>
      </c>
      <c r="W2534" s="29">
        <v>5225.3999999999996</v>
      </c>
      <c r="X2534" s="26">
        <v>4696</v>
      </c>
      <c r="Y2534" s="26">
        <v>4746</v>
      </c>
      <c r="Z2534" s="26">
        <v>4902</v>
      </c>
      <c r="AA2534" s="26">
        <v>4960</v>
      </c>
      <c r="AB2534" s="26">
        <v>5022</v>
      </c>
      <c r="AC2534" s="26">
        <v>5088</v>
      </c>
      <c r="AD2534" s="26">
        <v>5165</v>
      </c>
      <c r="AE2534" s="26">
        <v>5256</v>
      </c>
      <c r="AF2534" s="26">
        <v>5502</v>
      </c>
      <c r="AG2534" s="26">
        <v>5614</v>
      </c>
      <c r="AH2534" s="26">
        <v>5751</v>
      </c>
      <c r="AI2534" s="26" t="e">
        <v>#N/A</v>
      </c>
      <c r="AJ2534" s="26" t="e">
        <v>#N/A</v>
      </c>
      <c r="AK2534" s="26" t="e">
        <v>#N/A</v>
      </c>
      <c r="AL2534" s="26" t="e">
        <v>#N/A</v>
      </c>
      <c r="AM2534" s="26">
        <v>5566</v>
      </c>
      <c r="AN2534" s="26" t="e">
        <v>#N/A</v>
      </c>
      <c r="AO2534" s="26" t="e">
        <v>#N/A</v>
      </c>
      <c r="AP2534" s="26" t="e">
        <v>#N/A</v>
      </c>
      <c r="AQ2534" s="26" t="e">
        <v>#N/A</v>
      </c>
      <c r="AR2534" s="26">
        <v>3738</v>
      </c>
      <c r="AS2534" s="26" t="e">
        <v>#N/A</v>
      </c>
      <c r="AT2534" s="26" t="e">
        <v>#N/A</v>
      </c>
      <c r="AU2534" s="26" t="e">
        <v>#N/A</v>
      </c>
      <c r="AV2534" s="26" t="e">
        <v>#N/A</v>
      </c>
      <c r="AW2534" s="26" t="e">
        <v>#N/A</v>
      </c>
      <c r="AX2534" s="26" t="e">
        <v>#N/A</v>
      </c>
      <c r="AY2534" s="26" t="e">
        <v>#N/A</v>
      </c>
      <c r="AZ2534" s="26" t="e">
        <v>#N/A</v>
      </c>
      <c r="BA2534" s="26" t="e">
        <v>#N/A</v>
      </c>
      <c r="BB2534" s="26">
        <v>4124</v>
      </c>
      <c r="BC2534" s="26"/>
      <c r="BD2534" s="26"/>
      <c r="BE2534" s="26"/>
      <c r="BF2534" s="26"/>
      <c r="BG2534" s="26"/>
      <c r="BH2534" s="26"/>
      <c r="BI2534" s="26"/>
      <c r="BJ2534" s="26"/>
      <c r="BK2534" s="26"/>
      <c r="BL2534" s="41"/>
      <c r="BM2534" t="e">
        <v>#N/A</v>
      </c>
    </row>
    <row r="2535" spans="1:65" x14ac:dyDescent="0.2">
      <c r="A2535" s="6" t="s">
        <v>107</v>
      </c>
      <c r="B2535" s="40" t="s">
        <v>107</v>
      </c>
      <c r="C2535" s="24" t="s">
        <v>83</v>
      </c>
      <c r="D2535" s="25"/>
      <c r="E2535" s="26"/>
      <c r="F2535" s="26"/>
      <c r="G2535" s="26"/>
      <c r="H2535" s="26"/>
      <c r="I2535" s="26"/>
      <c r="J2535" s="26"/>
      <c r="K2535" s="26"/>
      <c r="L2535" s="26"/>
      <c r="M2535" s="26"/>
      <c r="N2535" s="26"/>
      <c r="O2535" s="26"/>
      <c r="P2535" s="26"/>
      <c r="Q2535" s="26"/>
      <c r="R2535" s="26"/>
      <c r="S2535" s="26"/>
      <c r="T2535" s="26"/>
      <c r="U2535" s="26"/>
      <c r="V2535" s="26"/>
      <c r="W2535" s="30"/>
      <c r="X2535" s="30">
        <v>3.8250000000000455</v>
      </c>
      <c r="Y2535" s="30">
        <v>3.8250000000000455</v>
      </c>
      <c r="Z2535" s="30">
        <v>3.8250000000000455</v>
      </c>
      <c r="AA2535" s="30">
        <v>3.8250000000000455</v>
      </c>
      <c r="AB2535" s="30">
        <v>3.8250000000000455</v>
      </c>
      <c r="AC2535" s="30">
        <v>3.8250000000000455</v>
      </c>
      <c r="AD2535" s="30">
        <v>3.8250000000000455</v>
      </c>
      <c r="AE2535" s="30">
        <v>3.8250000000000455</v>
      </c>
      <c r="AF2535" s="30">
        <v>246.00000000000182</v>
      </c>
      <c r="AG2535" s="30">
        <v>112</v>
      </c>
      <c r="AH2535" s="30">
        <v>137</v>
      </c>
      <c r="AI2535" s="30">
        <v>-37</v>
      </c>
      <c r="AJ2535" s="30">
        <v>-37</v>
      </c>
      <c r="AK2535" s="30">
        <v>-37</v>
      </c>
      <c r="AL2535" s="30">
        <v>-37</v>
      </c>
      <c r="AM2535" s="30">
        <v>-37</v>
      </c>
      <c r="AN2535" s="30">
        <v>-365.6</v>
      </c>
      <c r="AO2535" s="30">
        <v>-365.6</v>
      </c>
      <c r="AP2535" s="30">
        <v>-365.6</v>
      </c>
      <c r="AQ2535" s="30">
        <v>-365.6</v>
      </c>
      <c r="AR2535" s="30">
        <v>-365.6</v>
      </c>
      <c r="AS2535" s="30">
        <v>38.600000000000136</v>
      </c>
      <c r="AT2535" s="30">
        <v>38.600000000000136</v>
      </c>
      <c r="AU2535" s="30">
        <v>38.600000000000136</v>
      </c>
      <c r="AV2535" s="30">
        <v>38.600000000000136</v>
      </c>
      <c r="AW2535" s="30">
        <v>38.600000000000136</v>
      </c>
      <c r="AX2535" s="30">
        <v>38.600000000000136</v>
      </c>
      <c r="AY2535" s="30">
        <v>38.600000000000136</v>
      </c>
      <c r="AZ2535" s="30">
        <v>38.600000000000136</v>
      </c>
      <c r="BA2535" s="30">
        <v>38.600000000000136</v>
      </c>
      <c r="BB2535" s="30">
        <v>38.600000000000136</v>
      </c>
      <c r="BC2535" s="30"/>
      <c r="BD2535" s="30"/>
      <c r="BE2535" s="30"/>
      <c r="BF2535" s="30"/>
      <c r="BG2535" s="30"/>
      <c r="BH2535" s="30"/>
      <c r="BI2535" s="30"/>
      <c r="BJ2535" s="30"/>
      <c r="BK2535" s="30"/>
      <c r="BL2535" s="43"/>
      <c r="BM2535" t="s">
        <v>100</v>
      </c>
    </row>
    <row r="2536" spans="1:65" x14ac:dyDescent="0.2">
      <c r="A2536" s="6" t="s">
        <v>107</v>
      </c>
      <c r="B2536" s="40" t="s">
        <v>107</v>
      </c>
      <c r="C2536" s="24" t="s">
        <v>75</v>
      </c>
      <c r="D2536" s="25"/>
      <c r="E2536" s="26"/>
      <c r="F2536" s="26"/>
      <c r="G2536" s="26"/>
      <c r="H2536" s="26"/>
      <c r="I2536" s="26"/>
      <c r="J2536" s="26"/>
      <c r="K2536" s="26"/>
      <c r="L2536" s="26"/>
      <c r="M2536" s="26"/>
      <c r="N2536" s="26"/>
      <c r="O2536" s="26"/>
      <c r="P2536" s="26"/>
      <c r="Q2536" s="26"/>
      <c r="R2536" s="26"/>
      <c r="S2536" s="26"/>
      <c r="T2536" s="26"/>
      <c r="U2536" s="26"/>
      <c r="V2536" s="26"/>
      <c r="W2536" s="26"/>
      <c r="X2536" s="26"/>
      <c r="Y2536" s="26"/>
      <c r="Z2536" s="26"/>
      <c r="AA2536" s="26"/>
      <c r="AB2536" s="26"/>
      <c r="AC2536" s="26"/>
      <c r="AD2536" s="26"/>
      <c r="AE2536" s="26"/>
      <c r="AF2536" s="26"/>
      <c r="AG2536" s="26"/>
      <c r="AH2536" s="26"/>
      <c r="AI2536" s="26"/>
      <c r="AJ2536" s="26"/>
      <c r="AK2536" s="26"/>
      <c r="AL2536" s="26"/>
      <c r="AM2536" s="26"/>
      <c r="AN2536" s="26"/>
      <c r="AO2536" s="26"/>
      <c r="AP2536" s="26"/>
      <c r="AQ2536" s="26"/>
      <c r="AR2536" s="26"/>
      <c r="AS2536" s="26"/>
      <c r="AT2536" s="26"/>
      <c r="AU2536" s="26"/>
      <c r="AV2536" s="26"/>
      <c r="AW2536" s="26"/>
      <c r="AX2536" s="26"/>
      <c r="AY2536" s="26"/>
      <c r="AZ2536" s="26"/>
      <c r="BA2536" s="26"/>
      <c r="BB2536" s="26"/>
      <c r="BC2536" s="26"/>
      <c r="BD2536" s="26"/>
      <c r="BE2536" s="26"/>
      <c r="BF2536" s="26"/>
      <c r="BG2536" s="26"/>
      <c r="BH2536" s="26"/>
      <c r="BI2536" s="26"/>
      <c r="BJ2536" s="26"/>
      <c r="BK2536" s="26"/>
      <c r="BL2536" s="41"/>
      <c r="BM2536" t="s">
        <v>100</v>
      </c>
    </row>
    <row r="2537" spans="1:65" x14ac:dyDescent="0.2">
      <c r="A2537" s="6" t="s">
        <v>107</v>
      </c>
      <c r="B2537" s="40" t="s">
        <v>107</v>
      </c>
      <c r="C2537" s="24" t="s">
        <v>79</v>
      </c>
      <c r="D2537" s="25"/>
      <c r="E2537" s="26"/>
      <c r="F2537" s="26"/>
      <c r="G2537" s="26"/>
      <c r="H2537" s="26"/>
      <c r="I2537" s="26"/>
      <c r="J2537" s="26"/>
      <c r="K2537" s="26"/>
      <c r="L2537" s="26"/>
      <c r="M2537" s="26"/>
      <c r="N2537" s="26"/>
      <c r="O2537" s="26"/>
      <c r="P2537" s="26"/>
      <c r="Q2537" s="26"/>
      <c r="R2537" s="26"/>
      <c r="S2537" s="26"/>
      <c r="T2537" s="26"/>
      <c r="U2537" s="26"/>
      <c r="V2537" s="26"/>
      <c r="W2537" s="26"/>
      <c r="X2537" s="26"/>
      <c r="Y2537" s="26"/>
      <c r="Z2537" s="26"/>
      <c r="AA2537" s="26"/>
      <c r="AB2537" s="26"/>
      <c r="AC2537" s="26"/>
      <c r="AD2537" s="26"/>
      <c r="AE2537" s="26"/>
      <c r="AF2537" s="26"/>
      <c r="AG2537" s="26"/>
      <c r="AH2537" s="26"/>
      <c r="AI2537" s="26"/>
      <c r="AJ2537" s="26"/>
      <c r="AK2537" s="26"/>
      <c r="AL2537" s="26"/>
      <c r="AM2537" s="26"/>
      <c r="AN2537" s="26"/>
      <c r="AO2537" s="26"/>
      <c r="AP2537" s="26"/>
      <c r="AQ2537" s="26"/>
      <c r="AR2537" s="26"/>
      <c r="AS2537" s="26"/>
      <c r="AT2537" s="26"/>
      <c r="AU2537" s="26"/>
      <c r="AV2537" s="26"/>
      <c r="AW2537" s="26"/>
      <c r="AX2537" s="26"/>
      <c r="AY2537" s="26"/>
      <c r="AZ2537" s="26"/>
      <c r="BA2537" s="26"/>
      <c r="BB2537" s="26"/>
      <c r="BC2537" s="26"/>
      <c r="BD2537" s="26"/>
      <c r="BE2537" s="26"/>
      <c r="BF2537" s="26"/>
      <c r="BG2537" s="26"/>
      <c r="BH2537" s="26"/>
      <c r="BI2537" s="26"/>
      <c r="BJ2537" s="26"/>
      <c r="BK2537" s="26"/>
      <c r="BL2537" s="41"/>
      <c r="BM2537" t="s">
        <v>100</v>
      </c>
    </row>
    <row r="2538" spans="1:65" x14ac:dyDescent="0.2">
      <c r="A2538" s="6" t="s">
        <v>107</v>
      </c>
      <c r="B2538" s="40" t="s">
        <v>107</v>
      </c>
      <c r="C2538" s="24" t="s">
        <v>80</v>
      </c>
      <c r="D2538" s="25"/>
      <c r="E2538" s="26"/>
      <c r="F2538" s="26"/>
      <c r="G2538" s="26"/>
      <c r="H2538" s="26"/>
      <c r="I2538" s="26"/>
      <c r="J2538" s="26"/>
      <c r="K2538" s="26"/>
      <c r="L2538" s="26"/>
      <c r="M2538" s="26"/>
      <c r="N2538" s="26"/>
      <c r="O2538" s="26"/>
      <c r="P2538" s="26"/>
      <c r="Q2538" s="26"/>
      <c r="R2538" s="26"/>
      <c r="S2538" s="26"/>
      <c r="T2538" s="26"/>
      <c r="U2538" s="26"/>
      <c r="V2538" s="26"/>
      <c r="W2538" s="26"/>
      <c r="X2538" s="26"/>
      <c r="Y2538" s="26"/>
      <c r="Z2538" s="26"/>
      <c r="AA2538" s="26"/>
      <c r="AB2538" s="26"/>
      <c r="AC2538" s="26"/>
      <c r="AD2538" s="26"/>
      <c r="AE2538" s="26"/>
      <c r="AF2538" s="26"/>
      <c r="AG2538" s="26"/>
      <c r="AH2538" s="26"/>
      <c r="AI2538" s="26"/>
      <c r="AJ2538" s="26"/>
      <c r="AK2538" s="26"/>
      <c r="AL2538" s="26"/>
      <c r="AM2538" s="26"/>
      <c r="AN2538" s="26"/>
      <c r="AO2538" s="26"/>
      <c r="AP2538" s="26"/>
      <c r="AQ2538" s="26"/>
      <c r="AR2538" s="26"/>
      <c r="AS2538" s="26"/>
      <c r="AT2538" s="26"/>
      <c r="AU2538" s="26"/>
      <c r="AV2538" s="26"/>
      <c r="AW2538" s="26"/>
      <c r="AX2538" s="26"/>
      <c r="AY2538" s="26"/>
      <c r="AZ2538" s="26"/>
      <c r="BA2538" s="26"/>
      <c r="BB2538" s="26"/>
      <c r="BC2538" s="26"/>
      <c r="BD2538" s="26"/>
      <c r="BE2538" s="26"/>
      <c r="BF2538" s="26"/>
      <c r="BG2538" s="26"/>
      <c r="BH2538" s="26"/>
      <c r="BI2538" s="26"/>
      <c r="BJ2538" s="26"/>
      <c r="BK2538" s="26"/>
      <c r="BL2538" s="41"/>
      <c r="BM2538" t="s">
        <v>100</v>
      </c>
    </row>
    <row r="2539" spans="1:65" x14ac:dyDescent="0.2">
      <c r="A2539" s="6" t="s">
        <v>107</v>
      </c>
      <c r="B2539" s="40" t="s">
        <v>107</v>
      </c>
      <c r="C2539" s="24" t="s">
        <v>78</v>
      </c>
      <c r="D2539" s="25"/>
      <c r="E2539" s="26"/>
      <c r="F2539" s="26"/>
      <c r="G2539" s="26"/>
      <c r="H2539" s="26"/>
      <c r="I2539" s="26"/>
      <c r="J2539" s="26"/>
      <c r="K2539" s="26"/>
      <c r="L2539" s="26"/>
      <c r="M2539" s="26"/>
      <c r="N2539" s="26"/>
      <c r="O2539" s="26"/>
      <c r="P2539" s="26"/>
      <c r="Q2539" s="26"/>
      <c r="R2539" s="26"/>
      <c r="S2539" s="26"/>
      <c r="T2539" s="26"/>
      <c r="U2539" s="26"/>
      <c r="V2539" s="26"/>
      <c r="W2539" s="26"/>
      <c r="X2539" s="26"/>
      <c r="Y2539" s="26"/>
      <c r="Z2539" s="26"/>
      <c r="AA2539" s="26"/>
      <c r="AB2539" s="26"/>
      <c r="AC2539" s="26"/>
      <c r="AD2539" s="26"/>
      <c r="AE2539" s="26"/>
      <c r="AF2539" s="26"/>
      <c r="AG2539" s="26"/>
      <c r="AH2539" s="26"/>
      <c r="AI2539" s="26"/>
      <c r="AJ2539" s="26"/>
      <c r="AK2539" s="26"/>
      <c r="AL2539" s="26"/>
      <c r="AM2539" s="26"/>
      <c r="AN2539" s="26"/>
      <c r="AO2539" s="26"/>
      <c r="AP2539" s="26"/>
      <c r="AQ2539" s="26"/>
      <c r="AR2539" s="26"/>
      <c r="AS2539" s="26"/>
      <c r="AT2539" s="26"/>
      <c r="AU2539" s="26"/>
      <c r="AV2539" s="26"/>
      <c r="AW2539" s="26"/>
      <c r="AX2539" s="26"/>
      <c r="AY2539" s="26"/>
      <c r="AZ2539" s="26"/>
      <c r="BA2539" s="26"/>
      <c r="BB2539" s="26"/>
      <c r="BC2539" s="26"/>
      <c r="BD2539" s="26"/>
      <c r="BE2539" s="26"/>
      <c r="BF2539" s="26"/>
      <c r="BG2539" s="26"/>
      <c r="BH2539" s="26"/>
      <c r="BI2539" s="26"/>
      <c r="BJ2539" s="26"/>
      <c r="BK2539" s="26"/>
      <c r="BL2539" s="41"/>
      <c r="BM2539" t="s">
        <v>100</v>
      </c>
    </row>
    <row r="2540" spans="1:65" x14ac:dyDescent="0.2">
      <c r="A2540" s="6" t="s">
        <v>107</v>
      </c>
      <c r="B2540" s="40" t="s">
        <v>107</v>
      </c>
      <c r="C2540" s="31" t="s">
        <v>47</v>
      </c>
      <c r="D2540" s="27">
        <v>468</v>
      </c>
      <c r="E2540" s="28">
        <v>503</v>
      </c>
      <c r="F2540" s="28">
        <v>535</v>
      </c>
      <c r="G2540" s="28">
        <v>700</v>
      </c>
      <c r="H2540" s="28">
        <v>804</v>
      </c>
      <c r="I2540" s="28">
        <v>900</v>
      </c>
      <c r="J2540" s="28">
        <v>943</v>
      </c>
      <c r="K2540" s="28">
        <v>991</v>
      </c>
      <c r="L2540" s="28">
        <v>987</v>
      </c>
      <c r="M2540" s="28">
        <v>1068</v>
      </c>
      <c r="N2540" s="28">
        <v>1244</v>
      </c>
      <c r="O2540" s="28">
        <v>1326</v>
      </c>
      <c r="P2540" s="28">
        <v>1375</v>
      </c>
      <c r="Q2540" s="28">
        <v>1414</v>
      </c>
      <c r="R2540" s="28">
        <v>1531</v>
      </c>
      <c r="S2540" s="28">
        <v>1628</v>
      </c>
      <c r="T2540" s="28">
        <v>1762</v>
      </c>
      <c r="U2540" s="28">
        <v>1793</v>
      </c>
      <c r="V2540" s="28">
        <v>1811</v>
      </c>
      <c r="W2540" s="28">
        <v>1781</v>
      </c>
      <c r="X2540" s="28">
        <v>1781</v>
      </c>
      <c r="Y2540" s="28">
        <v>1781</v>
      </c>
      <c r="Z2540" s="28">
        <v>1781</v>
      </c>
      <c r="AA2540" s="28">
        <v>1781</v>
      </c>
      <c r="AB2540" s="28">
        <v>1781</v>
      </c>
      <c r="AC2540" s="28">
        <v>1781</v>
      </c>
      <c r="AD2540" s="28">
        <v>1781</v>
      </c>
      <c r="AE2540" s="28">
        <v>1781</v>
      </c>
      <c r="AF2540" s="28">
        <v>1781</v>
      </c>
      <c r="AG2540" s="28">
        <v>1781</v>
      </c>
      <c r="AH2540" s="28">
        <v>1781</v>
      </c>
      <c r="AI2540" s="28">
        <v>1781</v>
      </c>
      <c r="AJ2540" s="28">
        <v>1781</v>
      </c>
      <c r="AK2540" s="28">
        <v>1781</v>
      </c>
      <c r="AL2540" s="28">
        <v>1781</v>
      </c>
      <c r="AM2540" s="28">
        <v>1781</v>
      </c>
      <c r="AN2540" s="28">
        <v>1781</v>
      </c>
      <c r="AO2540" s="28">
        <v>1781</v>
      </c>
      <c r="AP2540" s="28">
        <v>1781</v>
      </c>
      <c r="AQ2540" s="28">
        <v>1781</v>
      </c>
      <c r="AR2540" s="28">
        <v>1781</v>
      </c>
      <c r="AS2540" s="28">
        <v>1781</v>
      </c>
      <c r="AT2540" s="28">
        <v>1781</v>
      </c>
      <c r="AU2540" s="28">
        <v>1781</v>
      </c>
      <c r="AV2540" s="28">
        <v>1781</v>
      </c>
      <c r="AW2540" s="28">
        <v>1781</v>
      </c>
      <c r="AX2540" s="28">
        <v>1781</v>
      </c>
      <c r="AY2540" s="28">
        <v>1781</v>
      </c>
      <c r="AZ2540" s="28">
        <v>1781</v>
      </c>
      <c r="BA2540" s="28">
        <v>1781</v>
      </c>
      <c r="BB2540" s="28">
        <v>1781</v>
      </c>
      <c r="BC2540" s="28">
        <v>1781</v>
      </c>
      <c r="BD2540" s="28">
        <v>1781</v>
      </c>
      <c r="BE2540" s="28">
        <v>1781</v>
      </c>
      <c r="BF2540" s="28">
        <v>1781</v>
      </c>
      <c r="BG2540" s="28">
        <v>1781</v>
      </c>
      <c r="BH2540" s="28">
        <v>1781</v>
      </c>
      <c r="BI2540" s="28">
        <v>1781</v>
      </c>
      <c r="BJ2540" s="28">
        <v>1781</v>
      </c>
      <c r="BK2540" s="28">
        <v>1781</v>
      </c>
      <c r="BL2540" s="42">
        <v>1781</v>
      </c>
      <c r="BM2540" t="s">
        <v>100</v>
      </c>
    </row>
    <row r="2541" spans="1:65" x14ac:dyDescent="0.2">
      <c r="A2541" s="6" t="s">
        <v>107</v>
      </c>
      <c r="B2541" s="40" t="s">
        <v>107</v>
      </c>
      <c r="C2541" s="24" t="s">
        <v>74</v>
      </c>
      <c r="D2541" s="35">
        <v>468</v>
      </c>
      <c r="E2541" s="29">
        <v>503</v>
      </c>
      <c r="F2541" s="29">
        <v>535</v>
      </c>
      <c r="G2541" s="29">
        <v>700</v>
      </c>
      <c r="H2541" s="29">
        <v>804</v>
      </c>
      <c r="I2541" s="29">
        <v>900</v>
      </c>
      <c r="J2541" s="29">
        <v>943</v>
      </c>
      <c r="K2541" s="29">
        <v>991</v>
      </c>
      <c r="L2541" s="29">
        <v>987</v>
      </c>
      <c r="M2541" s="29">
        <v>1068</v>
      </c>
      <c r="N2541" s="29">
        <v>1244</v>
      </c>
      <c r="O2541" s="29">
        <v>1326</v>
      </c>
      <c r="P2541" s="29">
        <v>1375</v>
      </c>
      <c r="Q2541" s="29">
        <v>1414</v>
      </c>
      <c r="R2541" s="29">
        <v>1531</v>
      </c>
      <c r="S2541" s="29">
        <v>1628</v>
      </c>
      <c r="T2541" s="29">
        <v>1762</v>
      </c>
      <c r="U2541" s="29">
        <v>1793</v>
      </c>
      <c r="V2541" s="29">
        <v>1811</v>
      </c>
      <c r="W2541" s="29">
        <v>1781</v>
      </c>
      <c r="X2541" s="26">
        <v>0</v>
      </c>
      <c r="Y2541" s="26">
        <v>0</v>
      </c>
      <c r="Z2541" s="26">
        <v>0</v>
      </c>
      <c r="AA2541" s="26">
        <v>0</v>
      </c>
      <c r="AB2541" s="26">
        <v>0</v>
      </c>
      <c r="AC2541" s="26">
        <v>0</v>
      </c>
      <c r="AD2541" s="26">
        <v>0</v>
      </c>
      <c r="AE2541" s="26">
        <v>0</v>
      </c>
      <c r="AF2541" s="26">
        <v>0</v>
      </c>
      <c r="AG2541" s="26">
        <v>0</v>
      </c>
      <c r="AH2541" s="26">
        <v>0</v>
      </c>
      <c r="AI2541" s="26" t="e">
        <v>#N/A</v>
      </c>
      <c r="AJ2541" s="26" t="e">
        <v>#N/A</v>
      </c>
      <c r="AK2541" s="26" t="e">
        <v>#N/A</v>
      </c>
      <c r="AL2541" s="26" t="e">
        <v>#N/A</v>
      </c>
      <c r="AM2541" s="26">
        <v>0</v>
      </c>
      <c r="AN2541" s="26" t="e">
        <v>#N/A</v>
      </c>
      <c r="AO2541" s="26" t="e">
        <v>#N/A</v>
      </c>
      <c r="AP2541" s="26" t="e">
        <v>#N/A</v>
      </c>
      <c r="AQ2541" s="26" t="e">
        <v>#N/A</v>
      </c>
      <c r="AR2541" s="26">
        <v>0</v>
      </c>
      <c r="AS2541" s="26" t="e">
        <v>#N/A</v>
      </c>
      <c r="AT2541" s="26" t="e">
        <v>#N/A</v>
      </c>
      <c r="AU2541" s="26" t="e">
        <v>#N/A</v>
      </c>
      <c r="AV2541" s="26" t="e">
        <v>#N/A</v>
      </c>
      <c r="AW2541" s="26" t="e">
        <v>#N/A</v>
      </c>
      <c r="AX2541" s="26" t="e">
        <v>#N/A</v>
      </c>
      <c r="AY2541" s="26" t="e">
        <v>#N/A</v>
      </c>
      <c r="AZ2541" s="26" t="e">
        <v>#N/A</v>
      </c>
      <c r="BA2541" s="26" t="e">
        <v>#N/A</v>
      </c>
      <c r="BB2541" s="26">
        <v>0</v>
      </c>
      <c r="BC2541" s="26"/>
      <c r="BD2541" s="26"/>
      <c r="BE2541" s="26"/>
      <c r="BF2541" s="26"/>
      <c r="BG2541" s="26"/>
      <c r="BH2541" s="26"/>
      <c r="BI2541" s="26"/>
      <c r="BJ2541" s="26"/>
      <c r="BK2541" s="26"/>
      <c r="BL2541" s="41"/>
      <c r="BM2541" t="e">
        <v>#N/A</v>
      </c>
    </row>
    <row r="2542" spans="1:65" x14ac:dyDescent="0.2">
      <c r="A2542" s="6" t="s">
        <v>107</v>
      </c>
      <c r="B2542" s="40" t="s">
        <v>107</v>
      </c>
      <c r="C2542" s="24" t="s">
        <v>83</v>
      </c>
      <c r="D2542" s="25"/>
      <c r="E2542" s="26"/>
      <c r="F2542" s="26"/>
      <c r="G2542" s="26"/>
      <c r="H2542" s="26"/>
      <c r="I2542" s="26"/>
      <c r="J2542" s="26"/>
      <c r="K2542" s="26"/>
      <c r="L2542" s="26"/>
      <c r="M2542" s="26"/>
      <c r="N2542" s="26"/>
      <c r="O2542" s="26"/>
      <c r="P2542" s="26"/>
      <c r="Q2542" s="26"/>
      <c r="R2542" s="26"/>
      <c r="S2542" s="26"/>
      <c r="T2542" s="26"/>
      <c r="U2542" s="26"/>
      <c r="V2542" s="26"/>
      <c r="W2542" s="30"/>
      <c r="X2542" s="30"/>
      <c r="Y2542" s="30"/>
      <c r="Z2542" s="30"/>
      <c r="AA2542" s="30"/>
      <c r="AB2542" s="30"/>
      <c r="AC2542" s="30"/>
      <c r="AD2542" s="30"/>
      <c r="AE2542" s="30"/>
      <c r="AF2542" s="30"/>
      <c r="AG2542" s="30"/>
      <c r="AH2542" s="30"/>
      <c r="AI2542" s="30"/>
      <c r="AJ2542" s="30"/>
      <c r="AK2542" s="30"/>
      <c r="AL2542" s="30"/>
      <c r="AM2542" s="30"/>
      <c r="AN2542" s="30"/>
      <c r="AO2542" s="30"/>
      <c r="AP2542" s="30"/>
      <c r="AQ2542" s="30"/>
      <c r="AR2542" s="30"/>
      <c r="AS2542" s="30"/>
      <c r="AT2542" s="30"/>
      <c r="AU2542" s="30"/>
      <c r="AV2542" s="30"/>
      <c r="AW2542" s="30"/>
      <c r="AX2542" s="30"/>
      <c r="AY2542" s="30"/>
      <c r="AZ2542" s="30"/>
      <c r="BA2542" s="30"/>
      <c r="BB2542" s="30"/>
      <c r="BC2542" s="30"/>
      <c r="BD2542" s="30"/>
      <c r="BE2542" s="30"/>
      <c r="BF2542" s="30"/>
      <c r="BG2542" s="30"/>
      <c r="BH2542" s="30"/>
      <c r="BI2542" s="30"/>
      <c r="BJ2542" s="30"/>
      <c r="BK2542" s="30"/>
      <c r="BL2542" s="43"/>
      <c r="BM2542" t="s">
        <v>100</v>
      </c>
    </row>
    <row r="2543" spans="1:65" x14ac:dyDescent="0.2">
      <c r="A2543" s="6" t="s">
        <v>107</v>
      </c>
      <c r="B2543" s="40" t="s">
        <v>107</v>
      </c>
      <c r="C2543" s="24" t="s">
        <v>75</v>
      </c>
      <c r="D2543" s="25"/>
      <c r="E2543" s="26"/>
      <c r="F2543" s="26"/>
      <c r="G2543" s="26"/>
      <c r="H2543" s="26"/>
      <c r="I2543" s="26"/>
      <c r="J2543" s="26"/>
      <c r="K2543" s="26"/>
      <c r="L2543" s="26"/>
      <c r="M2543" s="26"/>
      <c r="N2543" s="26"/>
      <c r="O2543" s="26"/>
      <c r="P2543" s="26"/>
      <c r="Q2543" s="26"/>
      <c r="R2543" s="26"/>
      <c r="S2543" s="26"/>
      <c r="T2543" s="26"/>
      <c r="U2543" s="26"/>
      <c r="V2543" s="26"/>
      <c r="W2543" s="26"/>
      <c r="X2543" s="26"/>
      <c r="Y2543" s="26"/>
      <c r="Z2543" s="26"/>
      <c r="AA2543" s="26"/>
      <c r="AB2543" s="26"/>
      <c r="AC2543" s="26"/>
      <c r="AD2543" s="26"/>
      <c r="AE2543" s="26"/>
      <c r="AF2543" s="26"/>
      <c r="AG2543" s="26"/>
      <c r="AH2543" s="26"/>
      <c r="AI2543" s="26"/>
      <c r="AJ2543" s="26"/>
      <c r="AK2543" s="26"/>
      <c r="AL2543" s="26"/>
      <c r="AM2543" s="26"/>
      <c r="AN2543" s="26"/>
      <c r="AO2543" s="26"/>
      <c r="AP2543" s="26"/>
      <c r="AQ2543" s="26"/>
      <c r="AR2543" s="26"/>
      <c r="AS2543" s="26"/>
      <c r="AT2543" s="26"/>
      <c r="AU2543" s="26"/>
      <c r="AV2543" s="26"/>
      <c r="AW2543" s="26"/>
      <c r="AX2543" s="26"/>
      <c r="AY2543" s="26"/>
      <c r="AZ2543" s="26"/>
      <c r="BA2543" s="26"/>
      <c r="BB2543" s="26"/>
      <c r="BC2543" s="26"/>
      <c r="BD2543" s="26"/>
      <c r="BE2543" s="26"/>
      <c r="BF2543" s="26"/>
      <c r="BG2543" s="26"/>
      <c r="BH2543" s="26"/>
      <c r="BI2543" s="26"/>
      <c r="BJ2543" s="26"/>
      <c r="BK2543" s="26"/>
      <c r="BL2543" s="41"/>
      <c r="BM2543" t="s">
        <v>100</v>
      </c>
    </row>
    <row r="2544" spans="1:65" x14ac:dyDescent="0.2">
      <c r="A2544" s="6" t="s">
        <v>107</v>
      </c>
      <c r="B2544" s="40" t="s">
        <v>107</v>
      </c>
      <c r="C2544" s="24" t="s">
        <v>79</v>
      </c>
      <c r="D2544" s="25"/>
      <c r="E2544" s="26"/>
      <c r="F2544" s="26"/>
      <c r="G2544" s="26"/>
      <c r="H2544" s="26"/>
      <c r="I2544" s="26"/>
      <c r="J2544" s="26"/>
      <c r="K2544" s="26"/>
      <c r="L2544" s="26"/>
      <c r="M2544" s="26"/>
      <c r="N2544" s="26"/>
      <c r="O2544" s="26"/>
      <c r="P2544" s="26"/>
      <c r="Q2544" s="26"/>
      <c r="R2544" s="26"/>
      <c r="S2544" s="26"/>
      <c r="T2544" s="26"/>
      <c r="U2544" s="26"/>
      <c r="V2544" s="26"/>
      <c r="W2544" s="26"/>
      <c r="X2544" s="26"/>
      <c r="Y2544" s="26"/>
      <c r="Z2544" s="26"/>
      <c r="AA2544" s="26"/>
      <c r="AB2544" s="26"/>
      <c r="AC2544" s="26"/>
      <c r="AD2544" s="26"/>
      <c r="AE2544" s="26"/>
      <c r="AF2544" s="26"/>
      <c r="AG2544" s="26"/>
      <c r="AH2544" s="26"/>
      <c r="AI2544" s="26"/>
      <c r="AJ2544" s="26"/>
      <c r="AK2544" s="26"/>
      <c r="AL2544" s="26"/>
      <c r="AM2544" s="26"/>
      <c r="AN2544" s="26"/>
      <c r="AO2544" s="26"/>
      <c r="AP2544" s="26"/>
      <c r="AQ2544" s="26"/>
      <c r="AR2544" s="26"/>
      <c r="AS2544" s="26"/>
      <c r="AT2544" s="26"/>
      <c r="AU2544" s="26"/>
      <c r="AV2544" s="26"/>
      <c r="AW2544" s="26"/>
      <c r="AX2544" s="26"/>
      <c r="AY2544" s="26"/>
      <c r="AZ2544" s="26"/>
      <c r="BA2544" s="26"/>
      <c r="BB2544" s="26"/>
      <c r="BC2544" s="26"/>
      <c r="BD2544" s="26"/>
      <c r="BE2544" s="26"/>
      <c r="BF2544" s="26"/>
      <c r="BG2544" s="26"/>
      <c r="BH2544" s="26"/>
      <c r="BI2544" s="26"/>
      <c r="BJ2544" s="26"/>
      <c r="BK2544" s="26"/>
      <c r="BL2544" s="41"/>
      <c r="BM2544" t="s">
        <v>100</v>
      </c>
    </row>
    <row r="2545" spans="1:65" x14ac:dyDescent="0.2">
      <c r="A2545" s="6" t="s">
        <v>107</v>
      </c>
      <c r="B2545" s="40" t="s">
        <v>107</v>
      </c>
      <c r="C2545" s="24" t="s">
        <v>80</v>
      </c>
      <c r="D2545" s="25"/>
      <c r="E2545" s="26"/>
      <c r="F2545" s="26"/>
      <c r="G2545" s="26"/>
      <c r="H2545" s="26"/>
      <c r="I2545" s="26"/>
      <c r="J2545" s="26"/>
      <c r="K2545" s="26"/>
      <c r="L2545" s="26"/>
      <c r="M2545" s="26"/>
      <c r="N2545" s="26"/>
      <c r="O2545" s="26"/>
      <c r="P2545" s="26"/>
      <c r="Q2545" s="26"/>
      <c r="R2545" s="26"/>
      <c r="S2545" s="26"/>
      <c r="T2545" s="26"/>
      <c r="U2545" s="26"/>
      <c r="V2545" s="26"/>
      <c r="W2545" s="26"/>
      <c r="X2545" s="26"/>
      <c r="Y2545" s="26"/>
      <c r="Z2545" s="26"/>
      <c r="AA2545" s="26"/>
      <c r="AB2545" s="26"/>
      <c r="AC2545" s="26"/>
      <c r="AD2545" s="26"/>
      <c r="AE2545" s="26"/>
      <c r="AF2545" s="26"/>
      <c r="AG2545" s="26"/>
      <c r="AH2545" s="26"/>
      <c r="AI2545" s="26"/>
      <c r="AJ2545" s="26"/>
      <c r="AK2545" s="26"/>
      <c r="AL2545" s="26"/>
      <c r="AM2545" s="26"/>
      <c r="AN2545" s="26"/>
      <c r="AO2545" s="26"/>
      <c r="AP2545" s="26"/>
      <c r="AQ2545" s="26"/>
      <c r="AR2545" s="26"/>
      <c r="AS2545" s="26"/>
      <c r="AT2545" s="26"/>
      <c r="AU2545" s="26"/>
      <c r="AV2545" s="26"/>
      <c r="AW2545" s="26"/>
      <c r="AX2545" s="26"/>
      <c r="AY2545" s="26"/>
      <c r="AZ2545" s="26"/>
      <c r="BA2545" s="26"/>
      <c r="BB2545" s="26"/>
      <c r="BC2545" s="26"/>
      <c r="BD2545" s="26"/>
      <c r="BE2545" s="26"/>
      <c r="BF2545" s="26"/>
      <c r="BG2545" s="26"/>
      <c r="BH2545" s="26"/>
      <c r="BI2545" s="26"/>
      <c r="BJ2545" s="26"/>
      <c r="BK2545" s="26"/>
      <c r="BL2545" s="41"/>
      <c r="BM2545" t="s">
        <v>100</v>
      </c>
    </row>
    <row r="2546" spans="1:65" x14ac:dyDescent="0.2">
      <c r="A2546" s="6" t="s">
        <v>107</v>
      </c>
      <c r="B2546" s="40" t="s">
        <v>107</v>
      </c>
      <c r="C2546" s="24" t="s">
        <v>78</v>
      </c>
      <c r="D2546" s="25"/>
      <c r="E2546" s="26"/>
      <c r="F2546" s="26"/>
      <c r="G2546" s="26"/>
      <c r="H2546" s="26"/>
      <c r="I2546" s="26"/>
      <c r="J2546" s="26"/>
      <c r="K2546" s="26"/>
      <c r="L2546" s="26"/>
      <c r="M2546" s="26"/>
      <c r="N2546" s="26"/>
      <c r="O2546" s="26"/>
      <c r="P2546" s="26"/>
      <c r="Q2546" s="26"/>
      <c r="R2546" s="26"/>
      <c r="S2546" s="26"/>
      <c r="T2546" s="26"/>
      <c r="U2546" s="26"/>
      <c r="V2546" s="26"/>
      <c r="W2546" s="26"/>
      <c r="X2546" s="26"/>
      <c r="Y2546" s="26"/>
      <c r="Z2546" s="26"/>
      <c r="AA2546" s="26"/>
      <c r="AB2546" s="26"/>
      <c r="AC2546" s="26"/>
      <c r="AD2546" s="26"/>
      <c r="AE2546" s="26"/>
      <c r="AF2546" s="26"/>
      <c r="AG2546" s="26"/>
      <c r="AH2546" s="26"/>
      <c r="AI2546" s="26"/>
      <c r="AJ2546" s="26"/>
      <c r="AK2546" s="26"/>
      <c r="AL2546" s="26"/>
      <c r="AM2546" s="26"/>
      <c r="AN2546" s="26"/>
      <c r="AO2546" s="26"/>
      <c r="AP2546" s="26"/>
      <c r="AQ2546" s="26"/>
      <c r="AR2546" s="26"/>
      <c r="AS2546" s="26"/>
      <c r="AT2546" s="26"/>
      <c r="AU2546" s="26"/>
      <c r="AV2546" s="26"/>
      <c r="AW2546" s="26"/>
      <c r="AX2546" s="26"/>
      <c r="AY2546" s="26"/>
      <c r="AZ2546" s="26"/>
      <c r="BA2546" s="26"/>
      <c r="BB2546" s="26"/>
      <c r="BC2546" s="26"/>
      <c r="BD2546" s="26"/>
      <c r="BE2546" s="26"/>
      <c r="BF2546" s="26"/>
      <c r="BG2546" s="26"/>
      <c r="BH2546" s="26"/>
      <c r="BI2546" s="26"/>
      <c r="BJ2546" s="26"/>
      <c r="BK2546" s="26"/>
      <c r="BL2546" s="41"/>
      <c r="BM2546" t="s">
        <v>100</v>
      </c>
    </row>
    <row r="2547" spans="1:65" x14ac:dyDescent="0.2">
      <c r="A2547" s="6" t="s">
        <v>107</v>
      </c>
      <c r="B2547" s="40" t="s">
        <v>107</v>
      </c>
      <c r="C2547" s="31" t="s">
        <v>93</v>
      </c>
      <c r="D2547" s="27">
        <v>0</v>
      </c>
      <c r="E2547" s="28">
        <v>0</v>
      </c>
      <c r="F2547" s="28">
        <v>0</v>
      </c>
      <c r="G2547" s="28">
        <v>0</v>
      </c>
      <c r="H2547" s="28">
        <v>0</v>
      </c>
      <c r="I2547" s="28">
        <v>0</v>
      </c>
      <c r="J2547" s="28">
        <v>0</v>
      </c>
      <c r="K2547" s="28">
        <v>0</v>
      </c>
      <c r="L2547" s="28">
        <v>0</v>
      </c>
      <c r="M2547" s="28">
        <v>0</v>
      </c>
      <c r="N2547" s="28">
        <v>0</v>
      </c>
      <c r="O2547" s="28">
        <v>0</v>
      </c>
      <c r="P2547" s="28">
        <v>0</v>
      </c>
      <c r="Q2547" s="28">
        <v>0</v>
      </c>
      <c r="R2547" s="28">
        <v>0</v>
      </c>
      <c r="S2547" s="28">
        <v>0</v>
      </c>
      <c r="T2547" s="28">
        <v>0</v>
      </c>
      <c r="U2547" s="28">
        <v>0</v>
      </c>
      <c r="V2547" s="28">
        <v>0</v>
      </c>
      <c r="W2547" s="28">
        <v>0</v>
      </c>
      <c r="X2547" s="28">
        <v>0</v>
      </c>
      <c r="Y2547" s="28">
        <v>0</v>
      </c>
      <c r="Z2547" s="28">
        <v>0</v>
      </c>
      <c r="AA2547" s="28">
        <v>0</v>
      </c>
      <c r="AB2547" s="28">
        <v>0</v>
      </c>
      <c r="AC2547" s="28">
        <v>0</v>
      </c>
      <c r="AD2547" s="28">
        <v>0</v>
      </c>
      <c r="AE2547" s="28">
        <v>0</v>
      </c>
      <c r="AF2547" s="28">
        <v>0</v>
      </c>
      <c r="AG2547" s="28">
        <v>0</v>
      </c>
      <c r="AH2547" s="28">
        <v>0</v>
      </c>
      <c r="AI2547" s="28">
        <v>0</v>
      </c>
      <c r="AJ2547" s="28">
        <v>0</v>
      </c>
      <c r="AK2547" s="28">
        <v>0</v>
      </c>
      <c r="AL2547" s="28">
        <v>0</v>
      </c>
      <c r="AM2547" s="28">
        <v>0</v>
      </c>
      <c r="AN2547" s="28">
        <v>0</v>
      </c>
      <c r="AO2547" s="28">
        <v>0</v>
      </c>
      <c r="AP2547" s="28">
        <v>0</v>
      </c>
      <c r="AQ2547" s="28">
        <v>0</v>
      </c>
      <c r="AR2547" s="28">
        <v>0</v>
      </c>
      <c r="AS2547" s="28">
        <v>0</v>
      </c>
      <c r="AT2547" s="28">
        <v>0</v>
      </c>
      <c r="AU2547" s="28">
        <v>0</v>
      </c>
      <c r="AV2547" s="28">
        <v>0</v>
      </c>
      <c r="AW2547" s="28">
        <v>0</v>
      </c>
      <c r="AX2547" s="28">
        <v>0</v>
      </c>
      <c r="AY2547" s="28">
        <v>0</v>
      </c>
      <c r="AZ2547" s="28">
        <v>0</v>
      </c>
      <c r="BA2547" s="28">
        <v>0</v>
      </c>
      <c r="BB2547" s="28">
        <v>0</v>
      </c>
      <c r="BC2547" s="28">
        <v>0</v>
      </c>
      <c r="BD2547" s="28">
        <v>0</v>
      </c>
      <c r="BE2547" s="28">
        <v>0</v>
      </c>
      <c r="BF2547" s="28">
        <v>0</v>
      </c>
      <c r="BG2547" s="28">
        <v>0</v>
      </c>
      <c r="BH2547" s="28">
        <v>0</v>
      </c>
      <c r="BI2547" s="28">
        <v>0</v>
      </c>
      <c r="BJ2547" s="28">
        <v>0</v>
      </c>
      <c r="BK2547" s="28">
        <v>0</v>
      </c>
      <c r="BL2547" s="42">
        <v>0</v>
      </c>
      <c r="BM2547" t="s">
        <v>100</v>
      </c>
    </row>
    <row r="2548" spans="1:65" x14ac:dyDescent="0.2">
      <c r="A2548" s="6" t="s">
        <v>107</v>
      </c>
      <c r="B2548" s="40" t="s">
        <v>107</v>
      </c>
      <c r="C2548" s="24" t="s">
        <v>74</v>
      </c>
      <c r="D2548" s="35">
        <v>0</v>
      </c>
      <c r="E2548" s="29">
        <v>0</v>
      </c>
      <c r="F2548" s="29">
        <v>0</v>
      </c>
      <c r="G2548" s="29">
        <v>0</v>
      </c>
      <c r="H2548" s="29">
        <v>0</v>
      </c>
      <c r="I2548" s="29">
        <v>0</v>
      </c>
      <c r="J2548" s="29">
        <v>0</v>
      </c>
      <c r="K2548" s="29">
        <v>0</v>
      </c>
      <c r="L2548" s="29">
        <v>0</v>
      </c>
      <c r="M2548" s="29">
        <v>0</v>
      </c>
      <c r="N2548" s="29">
        <v>0</v>
      </c>
      <c r="O2548" s="29">
        <v>0</v>
      </c>
      <c r="P2548" s="29">
        <v>0</v>
      </c>
      <c r="Q2548" s="29">
        <v>0</v>
      </c>
      <c r="R2548" s="29">
        <v>0</v>
      </c>
      <c r="S2548" s="29">
        <v>0</v>
      </c>
      <c r="T2548" s="29">
        <v>0</v>
      </c>
      <c r="U2548" s="29">
        <v>0</v>
      </c>
      <c r="V2548" s="29">
        <v>0</v>
      </c>
      <c r="W2548" s="29">
        <v>0</v>
      </c>
      <c r="X2548" s="26">
        <v>0</v>
      </c>
      <c r="Y2548" s="26">
        <v>0</v>
      </c>
      <c r="Z2548" s="26">
        <v>0</v>
      </c>
      <c r="AA2548" s="26">
        <v>0</v>
      </c>
      <c r="AB2548" s="26">
        <v>0</v>
      </c>
      <c r="AC2548" s="26">
        <v>0</v>
      </c>
      <c r="AD2548" s="26">
        <v>0</v>
      </c>
      <c r="AE2548" s="26">
        <v>0</v>
      </c>
      <c r="AF2548" s="26">
        <v>0</v>
      </c>
      <c r="AG2548" s="26">
        <v>0</v>
      </c>
      <c r="AH2548" s="26">
        <v>0</v>
      </c>
      <c r="AI2548" s="26" t="e">
        <v>#N/A</v>
      </c>
      <c r="AJ2548" s="26" t="e">
        <v>#N/A</v>
      </c>
      <c r="AK2548" s="26" t="e">
        <v>#N/A</v>
      </c>
      <c r="AL2548" s="26" t="e">
        <v>#N/A</v>
      </c>
      <c r="AM2548" s="26">
        <v>0</v>
      </c>
      <c r="AN2548" s="26" t="e">
        <v>#N/A</v>
      </c>
      <c r="AO2548" s="26" t="e">
        <v>#N/A</v>
      </c>
      <c r="AP2548" s="26" t="e">
        <v>#N/A</v>
      </c>
      <c r="AQ2548" s="26" t="e">
        <v>#N/A</v>
      </c>
      <c r="AR2548" s="26">
        <v>0</v>
      </c>
      <c r="AS2548" s="26" t="e">
        <v>#N/A</v>
      </c>
      <c r="AT2548" s="26" t="e">
        <v>#N/A</v>
      </c>
      <c r="AU2548" s="26" t="e">
        <v>#N/A</v>
      </c>
      <c r="AV2548" s="26" t="e">
        <v>#N/A</v>
      </c>
      <c r="AW2548" s="26" t="e">
        <v>#N/A</v>
      </c>
      <c r="AX2548" s="26" t="e">
        <v>#N/A</v>
      </c>
      <c r="AY2548" s="26" t="e">
        <v>#N/A</v>
      </c>
      <c r="AZ2548" s="26" t="e">
        <v>#N/A</v>
      </c>
      <c r="BA2548" s="26" t="e">
        <v>#N/A</v>
      </c>
      <c r="BB2548" s="26">
        <v>0</v>
      </c>
      <c r="BC2548" s="26"/>
      <c r="BD2548" s="26"/>
      <c r="BE2548" s="26"/>
      <c r="BF2548" s="26"/>
      <c r="BG2548" s="26"/>
      <c r="BH2548" s="26"/>
      <c r="BI2548" s="26"/>
      <c r="BJ2548" s="26"/>
      <c r="BK2548" s="26"/>
      <c r="BL2548" s="41"/>
      <c r="BM2548" t="e">
        <v>#N/A</v>
      </c>
    </row>
    <row r="2549" spans="1:65" x14ac:dyDescent="0.2">
      <c r="A2549" s="6" t="s">
        <v>107</v>
      </c>
      <c r="B2549" s="40" t="s">
        <v>107</v>
      </c>
      <c r="C2549" s="24" t="s">
        <v>83</v>
      </c>
      <c r="D2549" s="25"/>
      <c r="E2549" s="26"/>
      <c r="F2549" s="26"/>
      <c r="G2549" s="26"/>
      <c r="H2549" s="26"/>
      <c r="I2549" s="26"/>
      <c r="J2549" s="26"/>
      <c r="K2549" s="26"/>
      <c r="L2549" s="26"/>
      <c r="M2549" s="26"/>
      <c r="N2549" s="26"/>
      <c r="O2549" s="26"/>
      <c r="P2549" s="26"/>
      <c r="Q2549" s="26"/>
      <c r="R2549" s="26"/>
      <c r="S2549" s="26"/>
      <c r="T2549" s="26"/>
      <c r="U2549" s="26"/>
      <c r="V2549" s="26"/>
      <c r="W2549" s="30"/>
      <c r="X2549" s="30"/>
      <c r="Y2549" s="30"/>
      <c r="Z2549" s="30"/>
      <c r="AA2549" s="30"/>
      <c r="AB2549" s="30"/>
      <c r="AC2549" s="30"/>
      <c r="AD2549" s="30"/>
      <c r="AE2549" s="30"/>
      <c r="AF2549" s="30"/>
      <c r="AG2549" s="30"/>
      <c r="AH2549" s="30"/>
      <c r="AI2549" s="30"/>
      <c r="AJ2549" s="30"/>
      <c r="AK2549" s="30"/>
      <c r="AL2549" s="30"/>
      <c r="AM2549" s="30"/>
      <c r="AN2549" s="30"/>
      <c r="AO2549" s="30"/>
      <c r="AP2549" s="30"/>
      <c r="AQ2549" s="30"/>
      <c r="AR2549" s="30"/>
      <c r="AS2549" s="30"/>
      <c r="AT2549" s="30"/>
      <c r="AU2549" s="30"/>
      <c r="AV2549" s="30"/>
      <c r="AW2549" s="30"/>
      <c r="AX2549" s="30"/>
      <c r="AY2549" s="30"/>
      <c r="AZ2549" s="30"/>
      <c r="BA2549" s="30"/>
      <c r="BB2549" s="30"/>
      <c r="BC2549" s="30"/>
      <c r="BD2549" s="30"/>
      <c r="BE2549" s="30"/>
      <c r="BF2549" s="30"/>
      <c r="BG2549" s="30"/>
      <c r="BH2549" s="30"/>
      <c r="BI2549" s="30"/>
      <c r="BJ2549" s="30"/>
      <c r="BK2549" s="30"/>
      <c r="BL2549" s="43"/>
      <c r="BM2549" t="s">
        <v>100</v>
      </c>
    </row>
    <row r="2550" spans="1:65" x14ac:dyDescent="0.2">
      <c r="A2550" s="6" t="s">
        <v>107</v>
      </c>
      <c r="B2550" s="40" t="s">
        <v>107</v>
      </c>
      <c r="C2550" s="24" t="s">
        <v>75</v>
      </c>
      <c r="D2550" s="25"/>
      <c r="E2550" s="26"/>
      <c r="F2550" s="26"/>
      <c r="G2550" s="26"/>
      <c r="H2550" s="26"/>
      <c r="I2550" s="26"/>
      <c r="J2550" s="26"/>
      <c r="K2550" s="26"/>
      <c r="L2550" s="26"/>
      <c r="M2550" s="26"/>
      <c r="N2550" s="26"/>
      <c r="O2550" s="26"/>
      <c r="P2550" s="26"/>
      <c r="Q2550" s="26"/>
      <c r="R2550" s="26"/>
      <c r="S2550" s="26"/>
      <c r="T2550" s="26"/>
      <c r="U2550" s="26"/>
      <c r="V2550" s="26"/>
      <c r="W2550" s="26"/>
      <c r="X2550" s="26"/>
      <c r="Y2550" s="26"/>
      <c r="Z2550" s="26"/>
      <c r="AA2550" s="26"/>
      <c r="AB2550" s="26"/>
      <c r="AC2550" s="26"/>
      <c r="AD2550" s="26"/>
      <c r="AE2550" s="26"/>
      <c r="AF2550" s="26"/>
      <c r="AG2550" s="26"/>
      <c r="AH2550" s="26"/>
      <c r="AI2550" s="26"/>
      <c r="AJ2550" s="26"/>
      <c r="AK2550" s="26"/>
      <c r="AL2550" s="26"/>
      <c r="AM2550" s="26"/>
      <c r="AN2550" s="26"/>
      <c r="AO2550" s="26"/>
      <c r="AP2550" s="26"/>
      <c r="AQ2550" s="26"/>
      <c r="AR2550" s="26"/>
      <c r="AS2550" s="26"/>
      <c r="AT2550" s="26"/>
      <c r="AU2550" s="26"/>
      <c r="AV2550" s="26"/>
      <c r="AW2550" s="26"/>
      <c r="AX2550" s="26"/>
      <c r="AY2550" s="26"/>
      <c r="AZ2550" s="26"/>
      <c r="BA2550" s="26"/>
      <c r="BB2550" s="26"/>
      <c r="BC2550" s="26"/>
      <c r="BD2550" s="26"/>
      <c r="BE2550" s="26"/>
      <c r="BF2550" s="26"/>
      <c r="BG2550" s="26"/>
      <c r="BH2550" s="26"/>
      <c r="BI2550" s="26"/>
      <c r="BJ2550" s="26"/>
      <c r="BK2550" s="26"/>
      <c r="BL2550" s="41"/>
      <c r="BM2550" t="s">
        <v>100</v>
      </c>
    </row>
    <row r="2551" spans="1:65" x14ac:dyDescent="0.2">
      <c r="A2551" s="6" t="s">
        <v>107</v>
      </c>
      <c r="B2551" s="40" t="s">
        <v>107</v>
      </c>
      <c r="C2551" s="24" t="s">
        <v>79</v>
      </c>
      <c r="D2551" s="25"/>
      <c r="E2551" s="26"/>
      <c r="F2551" s="26"/>
      <c r="G2551" s="26"/>
      <c r="H2551" s="26"/>
      <c r="I2551" s="26"/>
      <c r="J2551" s="26"/>
      <c r="K2551" s="26"/>
      <c r="L2551" s="26"/>
      <c r="M2551" s="26"/>
      <c r="N2551" s="26"/>
      <c r="O2551" s="26"/>
      <c r="P2551" s="26"/>
      <c r="Q2551" s="26"/>
      <c r="R2551" s="26"/>
      <c r="S2551" s="26"/>
      <c r="T2551" s="26"/>
      <c r="U2551" s="26"/>
      <c r="V2551" s="26"/>
      <c r="W2551" s="26"/>
      <c r="X2551" s="26"/>
      <c r="Y2551" s="26"/>
      <c r="Z2551" s="26"/>
      <c r="AA2551" s="26"/>
      <c r="AB2551" s="26"/>
      <c r="AC2551" s="26"/>
      <c r="AD2551" s="26"/>
      <c r="AE2551" s="26"/>
      <c r="AF2551" s="26"/>
      <c r="AG2551" s="26"/>
      <c r="AH2551" s="26"/>
      <c r="AI2551" s="26"/>
      <c r="AJ2551" s="26"/>
      <c r="AK2551" s="26"/>
      <c r="AL2551" s="26"/>
      <c r="AM2551" s="26"/>
      <c r="AN2551" s="26"/>
      <c r="AO2551" s="26"/>
      <c r="AP2551" s="26"/>
      <c r="AQ2551" s="26"/>
      <c r="AR2551" s="26"/>
      <c r="AS2551" s="26"/>
      <c r="AT2551" s="26"/>
      <c r="AU2551" s="26"/>
      <c r="AV2551" s="26"/>
      <c r="AW2551" s="26"/>
      <c r="AX2551" s="26"/>
      <c r="AY2551" s="26"/>
      <c r="AZ2551" s="26"/>
      <c r="BA2551" s="26"/>
      <c r="BB2551" s="26"/>
      <c r="BC2551" s="26"/>
      <c r="BD2551" s="26"/>
      <c r="BE2551" s="26"/>
      <c r="BF2551" s="26"/>
      <c r="BG2551" s="26"/>
      <c r="BH2551" s="26"/>
      <c r="BI2551" s="26"/>
      <c r="BJ2551" s="26"/>
      <c r="BK2551" s="26"/>
      <c r="BL2551" s="41"/>
      <c r="BM2551" t="s">
        <v>100</v>
      </c>
    </row>
    <row r="2552" spans="1:65" x14ac:dyDescent="0.2">
      <c r="A2552" s="6" t="s">
        <v>107</v>
      </c>
      <c r="B2552" s="40" t="s">
        <v>107</v>
      </c>
      <c r="C2552" s="24" t="s">
        <v>80</v>
      </c>
      <c r="D2552" s="25"/>
      <c r="E2552" s="26"/>
      <c r="F2552" s="26"/>
      <c r="G2552" s="26"/>
      <c r="H2552" s="26"/>
      <c r="I2552" s="26"/>
      <c r="J2552" s="26"/>
      <c r="K2552" s="26"/>
      <c r="L2552" s="26"/>
      <c r="M2552" s="26"/>
      <c r="N2552" s="26"/>
      <c r="O2552" s="26"/>
      <c r="P2552" s="26"/>
      <c r="Q2552" s="26"/>
      <c r="R2552" s="26"/>
      <c r="S2552" s="26"/>
      <c r="T2552" s="26"/>
      <c r="U2552" s="26"/>
      <c r="V2552" s="26"/>
      <c r="W2552" s="26"/>
      <c r="X2552" s="26"/>
      <c r="Y2552" s="26"/>
      <c r="Z2552" s="26"/>
      <c r="AA2552" s="26"/>
      <c r="AB2552" s="26"/>
      <c r="AC2552" s="26"/>
      <c r="AD2552" s="26"/>
      <c r="AE2552" s="26"/>
      <c r="AF2552" s="26"/>
      <c r="AG2552" s="26"/>
      <c r="AH2552" s="26"/>
      <c r="AI2552" s="26"/>
      <c r="AJ2552" s="26"/>
      <c r="AK2552" s="26"/>
      <c r="AL2552" s="26"/>
      <c r="AM2552" s="26"/>
      <c r="AN2552" s="26"/>
      <c r="AO2552" s="26"/>
      <c r="AP2552" s="26"/>
      <c r="AQ2552" s="26"/>
      <c r="AR2552" s="26"/>
      <c r="AS2552" s="26"/>
      <c r="AT2552" s="26"/>
      <c r="AU2552" s="26"/>
      <c r="AV2552" s="26"/>
      <c r="AW2552" s="26"/>
      <c r="AX2552" s="26"/>
      <c r="AY2552" s="26"/>
      <c r="AZ2552" s="26"/>
      <c r="BA2552" s="26"/>
      <c r="BB2552" s="26"/>
      <c r="BC2552" s="26"/>
      <c r="BD2552" s="26"/>
      <c r="BE2552" s="26"/>
      <c r="BF2552" s="26"/>
      <c r="BG2552" s="26"/>
      <c r="BH2552" s="26"/>
      <c r="BI2552" s="26"/>
      <c r="BJ2552" s="26"/>
      <c r="BK2552" s="26"/>
      <c r="BL2552" s="41"/>
      <c r="BM2552" t="s">
        <v>100</v>
      </c>
    </row>
    <row r="2553" spans="1:65" x14ac:dyDescent="0.2">
      <c r="A2553" s="6" t="s">
        <v>107</v>
      </c>
      <c r="B2553" s="40" t="s">
        <v>107</v>
      </c>
      <c r="C2553" s="24" t="s">
        <v>78</v>
      </c>
      <c r="D2553" s="25"/>
      <c r="E2553" s="26"/>
      <c r="F2553" s="26"/>
      <c r="G2553" s="26"/>
      <c r="H2553" s="26"/>
      <c r="I2553" s="26"/>
      <c r="J2553" s="26"/>
      <c r="K2553" s="26"/>
      <c r="L2553" s="26"/>
      <c r="M2553" s="26"/>
      <c r="N2553" s="26"/>
      <c r="O2553" s="26"/>
      <c r="P2553" s="26"/>
      <c r="Q2553" s="26"/>
      <c r="R2553" s="26"/>
      <c r="S2553" s="26"/>
      <c r="T2553" s="26"/>
      <c r="U2553" s="26"/>
      <c r="V2553" s="26"/>
      <c r="W2553" s="26"/>
      <c r="X2553" s="26"/>
      <c r="Y2553" s="26"/>
      <c r="Z2553" s="26"/>
      <c r="AA2553" s="26"/>
      <c r="AB2553" s="26"/>
      <c r="AC2553" s="26"/>
      <c r="AD2553" s="26"/>
      <c r="AE2553" s="26"/>
      <c r="AF2553" s="26"/>
      <c r="AG2553" s="26"/>
      <c r="AH2553" s="26"/>
      <c r="AI2553" s="26"/>
      <c r="AJ2553" s="26"/>
      <c r="AK2553" s="26"/>
      <c r="AL2553" s="26"/>
      <c r="AM2553" s="26"/>
      <c r="AN2553" s="26"/>
      <c r="AO2553" s="26"/>
      <c r="AP2553" s="26"/>
      <c r="AQ2553" s="26"/>
      <c r="AR2553" s="26"/>
      <c r="AS2553" s="26"/>
      <c r="AT2553" s="26"/>
      <c r="AU2553" s="26"/>
      <c r="AV2553" s="26"/>
      <c r="AW2553" s="26"/>
      <c r="AX2553" s="26"/>
      <c r="AY2553" s="26"/>
      <c r="AZ2553" s="26"/>
      <c r="BA2553" s="26"/>
      <c r="BB2553" s="26"/>
      <c r="BC2553" s="26"/>
      <c r="BD2553" s="26"/>
      <c r="BE2553" s="26"/>
      <c r="BF2553" s="26"/>
      <c r="BG2553" s="26"/>
      <c r="BH2553" s="26"/>
      <c r="BI2553" s="26"/>
      <c r="BJ2553" s="26"/>
      <c r="BK2553" s="26"/>
      <c r="BL2553" s="41"/>
      <c r="BM2553" t="s">
        <v>100</v>
      </c>
    </row>
    <row r="2554" spans="1:65" x14ac:dyDescent="0.2">
      <c r="A2554" s="6" t="s">
        <v>107</v>
      </c>
      <c r="B2554" s="40" t="s">
        <v>107</v>
      </c>
      <c r="C2554" s="31" t="s">
        <v>48</v>
      </c>
      <c r="D2554" s="27">
        <v>0</v>
      </c>
      <c r="E2554" s="28">
        <v>0</v>
      </c>
      <c r="F2554" s="28">
        <v>0</v>
      </c>
      <c r="G2554" s="28">
        <v>0</v>
      </c>
      <c r="H2554" s="28">
        <v>0</v>
      </c>
      <c r="I2554" s="28">
        <v>0</v>
      </c>
      <c r="J2554" s="28">
        <v>0</v>
      </c>
      <c r="K2554" s="28">
        <v>0</v>
      </c>
      <c r="L2554" s="28">
        <v>0</v>
      </c>
      <c r="M2554" s="28">
        <v>0</v>
      </c>
      <c r="N2554" s="28">
        <v>0</v>
      </c>
      <c r="O2554" s="28">
        <v>0</v>
      </c>
      <c r="P2554" s="28">
        <v>0</v>
      </c>
      <c r="Q2554" s="28">
        <v>0</v>
      </c>
      <c r="R2554" s="28">
        <v>0</v>
      </c>
      <c r="S2554" s="28">
        <v>0</v>
      </c>
      <c r="T2554" s="28">
        <v>0</v>
      </c>
      <c r="U2554" s="28">
        <v>0</v>
      </c>
      <c r="V2554" s="28">
        <v>0</v>
      </c>
      <c r="W2554" s="28">
        <v>0</v>
      </c>
      <c r="X2554" s="28">
        <v>0</v>
      </c>
      <c r="Y2554" s="28">
        <v>0</v>
      </c>
      <c r="Z2554" s="28">
        <v>0</v>
      </c>
      <c r="AA2554" s="28">
        <v>0</v>
      </c>
      <c r="AB2554" s="28">
        <v>0</v>
      </c>
      <c r="AC2554" s="28">
        <v>0</v>
      </c>
      <c r="AD2554" s="28">
        <v>0</v>
      </c>
      <c r="AE2554" s="28">
        <v>0</v>
      </c>
      <c r="AF2554" s="28">
        <v>0</v>
      </c>
      <c r="AG2554" s="28">
        <v>0</v>
      </c>
      <c r="AH2554" s="28">
        <v>0</v>
      </c>
      <c r="AI2554" s="28">
        <v>0</v>
      </c>
      <c r="AJ2554" s="28">
        <v>0</v>
      </c>
      <c r="AK2554" s="28">
        <v>0</v>
      </c>
      <c r="AL2554" s="28">
        <v>0</v>
      </c>
      <c r="AM2554" s="28">
        <v>0</v>
      </c>
      <c r="AN2554" s="28">
        <v>0</v>
      </c>
      <c r="AO2554" s="28">
        <v>0</v>
      </c>
      <c r="AP2554" s="28">
        <v>0</v>
      </c>
      <c r="AQ2554" s="28">
        <v>0</v>
      </c>
      <c r="AR2554" s="28">
        <v>0</v>
      </c>
      <c r="AS2554" s="28">
        <v>0</v>
      </c>
      <c r="AT2554" s="28">
        <v>0</v>
      </c>
      <c r="AU2554" s="28">
        <v>0</v>
      </c>
      <c r="AV2554" s="28">
        <v>0</v>
      </c>
      <c r="AW2554" s="28">
        <v>0</v>
      </c>
      <c r="AX2554" s="28">
        <v>0</v>
      </c>
      <c r="AY2554" s="28">
        <v>0</v>
      </c>
      <c r="AZ2554" s="28">
        <v>0</v>
      </c>
      <c r="BA2554" s="28">
        <v>0</v>
      </c>
      <c r="BB2554" s="28">
        <v>0</v>
      </c>
      <c r="BC2554" s="28">
        <v>0</v>
      </c>
      <c r="BD2554" s="28">
        <v>0</v>
      </c>
      <c r="BE2554" s="28">
        <v>0</v>
      </c>
      <c r="BF2554" s="28">
        <v>0</v>
      </c>
      <c r="BG2554" s="28">
        <v>0</v>
      </c>
      <c r="BH2554" s="28">
        <v>0</v>
      </c>
      <c r="BI2554" s="28">
        <v>0</v>
      </c>
      <c r="BJ2554" s="28">
        <v>0</v>
      </c>
      <c r="BK2554" s="28">
        <v>0</v>
      </c>
      <c r="BL2554" s="42">
        <v>0</v>
      </c>
      <c r="BM2554" t="s">
        <v>100</v>
      </c>
    </row>
    <row r="2555" spans="1:65" x14ac:dyDescent="0.2">
      <c r="A2555" s="6" t="s">
        <v>107</v>
      </c>
      <c r="B2555" s="40" t="s">
        <v>107</v>
      </c>
      <c r="C2555" s="24" t="s">
        <v>74</v>
      </c>
      <c r="D2555" s="35">
        <v>0</v>
      </c>
      <c r="E2555" s="29">
        <v>0</v>
      </c>
      <c r="F2555" s="29">
        <v>0</v>
      </c>
      <c r="G2555" s="29">
        <v>0</v>
      </c>
      <c r="H2555" s="29">
        <v>0</v>
      </c>
      <c r="I2555" s="29">
        <v>0</v>
      </c>
      <c r="J2555" s="29">
        <v>0</v>
      </c>
      <c r="K2555" s="29">
        <v>0</v>
      </c>
      <c r="L2555" s="29">
        <v>0</v>
      </c>
      <c r="M2555" s="29">
        <v>0</v>
      </c>
      <c r="N2555" s="29">
        <v>0</v>
      </c>
      <c r="O2555" s="29">
        <v>0</v>
      </c>
      <c r="P2555" s="29">
        <v>0</v>
      </c>
      <c r="Q2555" s="29">
        <v>0</v>
      </c>
      <c r="R2555" s="29">
        <v>0</v>
      </c>
      <c r="S2555" s="29">
        <v>0</v>
      </c>
      <c r="T2555" s="29">
        <v>0</v>
      </c>
      <c r="U2555" s="29">
        <v>0</v>
      </c>
      <c r="V2555" s="29">
        <v>0</v>
      </c>
      <c r="W2555" s="29">
        <v>0</v>
      </c>
      <c r="X2555" s="26">
        <v>0</v>
      </c>
      <c r="Y2555" s="26">
        <v>0</v>
      </c>
      <c r="Z2555" s="26">
        <v>0</v>
      </c>
      <c r="AA2555" s="26">
        <v>0</v>
      </c>
      <c r="AB2555" s="26">
        <v>0</v>
      </c>
      <c r="AC2555" s="26">
        <v>0</v>
      </c>
      <c r="AD2555" s="26">
        <v>0</v>
      </c>
      <c r="AE2555" s="26">
        <v>0</v>
      </c>
      <c r="AF2555" s="26">
        <v>0</v>
      </c>
      <c r="AG2555" s="26">
        <v>0</v>
      </c>
      <c r="AH2555" s="26">
        <v>0</v>
      </c>
      <c r="AI2555" s="26" t="e">
        <v>#N/A</v>
      </c>
      <c r="AJ2555" s="26" t="e">
        <v>#N/A</v>
      </c>
      <c r="AK2555" s="26" t="e">
        <v>#N/A</v>
      </c>
      <c r="AL2555" s="26" t="e">
        <v>#N/A</v>
      </c>
      <c r="AM2555" s="26">
        <v>0</v>
      </c>
      <c r="AN2555" s="26" t="e">
        <v>#N/A</v>
      </c>
      <c r="AO2555" s="26" t="e">
        <v>#N/A</v>
      </c>
      <c r="AP2555" s="26" t="e">
        <v>#N/A</v>
      </c>
      <c r="AQ2555" s="26" t="e">
        <v>#N/A</v>
      </c>
      <c r="AR2555" s="26">
        <v>0</v>
      </c>
      <c r="AS2555" s="26" t="e">
        <v>#N/A</v>
      </c>
      <c r="AT2555" s="26" t="e">
        <v>#N/A</v>
      </c>
      <c r="AU2555" s="26" t="e">
        <v>#N/A</v>
      </c>
      <c r="AV2555" s="26" t="e">
        <v>#N/A</v>
      </c>
      <c r="AW2555" s="26" t="e">
        <v>#N/A</v>
      </c>
      <c r="AX2555" s="26" t="e">
        <v>#N/A</v>
      </c>
      <c r="AY2555" s="26" t="e">
        <v>#N/A</v>
      </c>
      <c r="AZ2555" s="26" t="e">
        <v>#N/A</v>
      </c>
      <c r="BA2555" s="26" t="e">
        <v>#N/A</v>
      </c>
      <c r="BB2555" s="26">
        <v>0</v>
      </c>
      <c r="BC2555" s="26"/>
      <c r="BD2555" s="26"/>
      <c r="BE2555" s="26"/>
      <c r="BF2555" s="26"/>
      <c r="BG2555" s="26"/>
      <c r="BH2555" s="26"/>
      <c r="BI2555" s="26"/>
      <c r="BJ2555" s="26"/>
      <c r="BK2555" s="26"/>
      <c r="BL2555" s="41"/>
      <c r="BM2555" t="e">
        <v>#N/A</v>
      </c>
    </row>
    <row r="2556" spans="1:65" x14ac:dyDescent="0.2">
      <c r="A2556" s="6" t="s">
        <v>107</v>
      </c>
      <c r="B2556" s="40" t="s">
        <v>107</v>
      </c>
      <c r="C2556" s="24" t="s">
        <v>83</v>
      </c>
      <c r="D2556" s="25"/>
      <c r="E2556" s="26"/>
      <c r="F2556" s="26"/>
      <c r="G2556" s="26"/>
      <c r="H2556" s="26"/>
      <c r="I2556" s="26"/>
      <c r="J2556" s="26"/>
      <c r="K2556" s="26"/>
      <c r="L2556" s="26"/>
      <c r="M2556" s="26"/>
      <c r="N2556" s="26"/>
      <c r="O2556" s="26"/>
      <c r="P2556" s="26"/>
      <c r="Q2556" s="26"/>
      <c r="R2556" s="26"/>
      <c r="S2556" s="26"/>
      <c r="T2556" s="26"/>
      <c r="U2556" s="26"/>
      <c r="V2556" s="26"/>
      <c r="W2556" s="30"/>
      <c r="X2556" s="30"/>
      <c r="Y2556" s="30"/>
      <c r="Z2556" s="30"/>
      <c r="AA2556" s="30"/>
      <c r="AB2556" s="30"/>
      <c r="AC2556" s="30"/>
      <c r="AD2556" s="30"/>
      <c r="AE2556" s="30"/>
      <c r="AF2556" s="30"/>
      <c r="AG2556" s="30"/>
      <c r="AH2556" s="30"/>
      <c r="AI2556" s="30"/>
      <c r="AJ2556" s="30"/>
      <c r="AK2556" s="30"/>
      <c r="AL2556" s="30"/>
      <c r="AM2556" s="30"/>
      <c r="AN2556" s="30"/>
      <c r="AO2556" s="30"/>
      <c r="AP2556" s="30"/>
      <c r="AQ2556" s="30"/>
      <c r="AR2556" s="30"/>
      <c r="AS2556" s="30"/>
      <c r="AT2556" s="30"/>
      <c r="AU2556" s="30"/>
      <c r="AV2556" s="30"/>
      <c r="AW2556" s="30"/>
      <c r="AX2556" s="30"/>
      <c r="AY2556" s="30"/>
      <c r="AZ2556" s="30"/>
      <c r="BA2556" s="30"/>
      <c r="BB2556" s="30"/>
      <c r="BC2556" s="30"/>
      <c r="BD2556" s="30"/>
      <c r="BE2556" s="30"/>
      <c r="BF2556" s="30"/>
      <c r="BG2556" s="30"/>
      <c r="BH2556" s="30"/>
      <c r="BI2556" s="30"/>
      <c r="BJ2556" s="30"/>
      <c r="BK2556" s="30"/>
      <c r="BL2556" s="43"/>
      <c r="BM2556" t="s">
        <v>100</v>
      </c>
    </row>
    <row r="2557" spans="1:65" x14ac:dyDescent="0.2">
      <c r="A2557" s="6" t="s">
        <v>107</v>
      </c>
      <c r="B2557" s="40" t="s">
        <v>107</v>
      </c>
      <c r="C2557" s="24" t="s">
        <v>75</v>
      </c>
      <c r="D2557" s="25"/>
      <c r="E2557" s="26"/>
      <c r="F2557" s="26"/>
      <c r="G2557" s="26"/>
      <c r="H2557" s="26"/>
      <c r="I2557" s="26"/>
      <c r="J2557" s="26"/>
      <c r="K2557" s="26"/>
      <c r="L2557" s="26"/>
      <c r="M2557" s="26"/>
      <c r="N2557" s="26"/>
      <c r="O2557" s="26"/>
      <c r="P2557" s="26"/>
      <c r="Q2557" s="26"/>
      <c r="R2557" s="26"/>
      <c r="S2557" s="26"/>
      <c r="T2557" s="26"/>
      <c r="U2557" s="26"/>
      <c r="V2557" s="26"/>
      <c r="W2557" s="26"/>
      <c r="X2557" s="26"/>
      <c r="Y2557" s="26"/>
      <c r="Z2557" s="26"/>
      <c r="AA2557" s="26"/>
      <c r="AB2557" s="26"/>
      <c r="AC2557" s="26"/>
      <c r="AD2557" s="26"/>
      <c r="AE2557" s="26"/>
      <c r="AF2557" s="26"/>
      <c r="AG2557" s="26"/>
      <c r="AH2557" s="26"/>
      <c r="AI2557" s="26"/>
      <c r="AJ2557" s="26"/>
      <c r="AK2557" s="26"/>
      <c r="AL2557" s="26"/>
      <c r="AM2557" s="26"/>
      <c r="AN2557" s="26"/>
      <c r="AO2557" s="26"/>
      <c r="AP2557" s="26"/>
      <c r="AQ2557" s="26"/>
      <c r="AR2557" s="26"/>
      <c r="AS2557" s="26"/>
      <c r="AT2557" s="26"/>
      <c r="AU2557" s="26"/>
      <c r="AV2557" s="26"/>
      <c r="AW2557" s="26"/>
      <c r="AX2557" s="26"/>
      <c r="AY2557" s="26"/>
      <c r="AZ2557" s="26"/>
      <c r="BA2557" s="26"/>
      <c r="BB2557" s="26"/>
      <c r="BC2557" s="26"/>
      <c r="BD2557" s="26"/>
      <c r="BE2557" s="26"/>
      <c r="BF2557" s="26"/>
      <c r="BG2557" s="26"/>
      <c r="BH2557" s="26"/>
      <c r="BI2557" s="26"/>
      <c r="BJ2557" s="26"/>
      <c r="BK2557" s="26"/>
      <c r="BL2557" s="41"/>
      <c r="BM2557" t="s">
        <v>100</v>
      </c>
    </row>
    <row r="2558" spans="1:65" x14ac:dyDescent="0.2">
      <c r="A2558" s="6" t="s">
        <v>107</v>
      </c>
      <c r="B2558" s="40" t="s">
        <v>107</v>
      </c>
      <c r="C2558" s="24" t="s">
        <v>79</v>
      </c>
      <c r="D2558" s="25"/>
      <c r="E2558" s="26"/>
      <c r="F2558" s="26"/>
      <c r="G2558" s="26"/>
      <c r="H2558" s="26"/>
      <c r="I2558" s="26"/>
      <c r="J2558" s="26"/>
      <c r="K2558" s="26"/>
      <c r="L2558" s="26"/>
      <c r="M2558" s="26"/>
      <c r="N2558" s="26"/>
      <c r="O2558" s="26"/>
      <c r="P2558" s="26"/>
      <c r="Q2558" s="26"/>
      <c r="R2558" s="26"/>
      <c r="S2558" s="26"/>
      <c r="T2558" s="26"/>
      <c r="U2558" s="26"/>
      <c r="V2558" s="26"/>
      <c r="W2558" s="26"/>
      <c r="X2558" s="26"/>
      <c r="Y2558" s="26"/>
      <c r="Z2558" s="26"/>
      <c r="AA2558" s="26"/>
      <c r="AB2558" s="26"/>
      <c r="AC2558" s="26"/>
      <c r="AD2558" s="26"/>
      <c r="AE2558" s="26"/>
      <c r="AF2558" s="26"/>
      <c r="AG2558" s="26"/>
      <c r="AH2558" s="26"/>
      <c r="AI2558" s="26"/>
      <c r="AJ2558" s="26"/>
      <c r="AK2558" s="26"/>
      <c r="AL2558" s="26"/>
      <c r="AM2558" s="26"/>
      <c r="AN2558" s="26"/>
      <c r="AO2558" s="26"/>
      <c r="AP2558" s="26"/>
      <c r="AQ2558" s="26"/>
      <c r="AR2558" s="26"/>
      <c r="AS2558" s="26"/>
      <c r="AT2558" s="26"/>
      <c r="AU2558" s="26"/>
      <c r="AV2558" s="26"/>
      <c r="AW2558" s="26"/>
      <c r="AX2558" s="26"/>
      <c r="AY2558" s="26"/>
      <c r="AZ2558" s="26"/>
      <c r="BA2558" s="26"/>
      <c r="BB2558" s="26"/>
      <c r="BC2558" s="26"/>
      <c r="BD2558" s="26"/>
      <c r="BE2558" s="26"/>
      <c r="BF2558" s="26"/>
      <c r="BG2558" s="26"/>
      <c r="BH2558" s="26"/>
      <c r="BI2558" s="26"/>
      <c r="BJ2558" s="26"/>
      <c r="BK2558" s="26"/>
      <c r="BL2558" s="41"/>
      <c r="BM2558" t="s">
        <v>100</v>
      </c>
    </row>
    <row r="2559" spans="1:65" x14ac:dyDescent="0.2">
      <c r="A2559" s="6" t="s">
        <v>107</v>
      </c>
      <c r="B2559" s="40" t="s">
        <v>107</v>
      </c>
      <c r="C2559" s="24" t="s">
        <v>80</v>
      </c>
      <c r="D2559" s="25"/>
      <c r="E2559" s="26"/>
      <c r="F2559" s="26"/>
      <c r="G2559" s="26"/>
      <c r="H2559" s="26"/>
      <c r="I2559" s="26"/>
      <c r="J2559" s="26"/>
      <c r="K2559" s="26"/>
      <c r="L2559" s="26"/>
      <c r="M2559" s="26"/>
      <c r="N2559" s="26"/>
      <c r="O2559" s="26"/>
      <c r="P2559" s="26"/>
      <c r="Q2559" s="26"/>
      <c r="R2559" s="26"/>
      <c r="S2559" s="26"/>
      <c r="T2559" s="26"/>
      <c r="U2559" s="26"/>
      <c r="V2559" s="26"/>
      <c r="W2559" s="26"/>
      <c r="X2559" s="26"/>
      <c r="Y2559" s="26"/>
      <c r="Z2559" s="26"/>
      <c r="AA2559" s="26"/>
      <c r="AB2559" s="26"/>
      <c r="AC2559" s="26"/>
      <c r="AD2559" s="26"/>
      <c r="AE2559" s="26"/>
      <c r="AF2559" s="26"/>
      <c r="AG2559" s="26"/>
      <c r="AH2559" s="26"/>
      <c r="AI2559" s="26"/>
      <c r="AJ2559" s="26"/>
      <c r="AK2559" s="26"/>
      <c r="AL2559" s="26"/>
      <c r="AM2559" s="26"/>
      <c r="AN2559" s="26"/>
      <c r="AO2559" s="26"/>
      <c r="AP2559" s="26"/>
      <c r="AQ2559" s="26"/>
      <c r="AR2559" s="26"/>
      <c r="AS2559" s="26"/>
      <c r="AT2559" s="26"/>
      <c r="AU2559" s="26"/>
      <c r="AV2559" s="26"/>
      <c r="AW2559" s="26"/>
      <c r="AX2559" s="26"/>
      <c r="AY2559" s="26"/>
      <c r="AZ2559" s="26"/>
      <c r="BA2559" s="26"/>
      <c r="BB2559" s="26"/>
      <c r="BC2559" s="26"/>
      <c r="BD2559" s="26"/>
      <c r="BE2559" s="26"/>
      <c r="BF2559" s="26"/>
      <c r="BG2559" s="26"/>
      <c r="BH2559" s="26"/>
      <c r="BI2559" s="26"/>
      <c r="BJ2559" s="26"/>
      <c r="BK2559" s="26"/>
      <c r="BL2559" s="41"/>
      <c r="BM2559" t="s">
        <v>100</v>
      </c>
    </row>
    <row r="2560" spans="1:65" x14ac:dyDescent="0.2">
      <c r="A2560" s="6" t="s">
        <v>107</v>
      </c>
      <c r="B2560" s="40" t="s">
        <v>107</v>
      </c>
      <c r="C2560" s="24" t="s">
        <v>78</v>
      </c>
      <c r="D2560" s="25"/>
      <c r="E2560" s="26"/>
      <c r="F2560" s="26"/>
      <c r="G2560" s="26"/>
      <c r="H2560" s="26"/>
      <c r="I2560" s="26"/>
      <c r="J2560" s="26"/>
      <c r="K2560" s="26"/>
      <c r="L2560" s="26"/>
      <c r="M2560" s="26"/>
      <c r="N2560" s="26"/>
      <c r="O2560" s="26"/>
      <c r="P2560" s="26"/>
      <c r="Q2560" s="26"/>
      <c r="R2560" s="26"/>
      <c r="S2560" s="26"/>
      <c r="T2560" s="26"/>
      <c r="U2560" s="26"/>
      <c r="V2560" s="26"/>
      <c r="W2560" s="26"/>
      <c r="X2560" s="26"/>
      <c r="Y2560" s="26"/>
      <c r="Z2560" s="26"/>
      <c r="AA2560" s="26"/>
      <c r="AB2560" s="26"/>
      <c r="AC2560" s="26"/>
      <c r="AD2560" s="26"/>
      <c r="AE2560" s="26"/>
      <c r="AF2560" s="26"/>
      <c r="AG2560" s="26"/>
      <c r="AH2560" s="26"/>
      <c r="AI2560" s="26"/>
      <c r="AJ2560" s="26"/>
      <c r="AK2560" s="26"/>
      <c r="AL2560" s="26"/>
      <c r="AM2560" s="26"/>
      <c r="AN2560" s="26"/>
      <c r="AO2560" s="26"/>
      <c r="AP2560" s="26"/>
      <c r="AQ2560" s="26"/>
      <c r="AR2560" s="26"/>
      <c r="AS2560" s="26"/>
      <c r="AT2560" s="26"/>
      <c r="AU2560" s="26"/>
      <c r="AV2560" s="26"/>
      <c r="AW2560" s="26"/>
      <c r="AX2560" s="26"/>
      <c r="AY2560" s="26"/>
      <c r="AZ2560" s="26"/>
      <c r="BA2560" s="26"/>
      <c r="BB2560" s="26"/>
      <c r="BC2560" s="26"/>
      <c r="BD2560" s="26"/>
      <c r="BE2560" s="26"/>
      <c r="BF2560" s="26"/>
      <c r="BG2560" s="26"/>
      <c r="BH2560" s="26"/>
      <c r="BI2560" s="26"/>
      <c r="BJ2560" s="26"/>
      <c r="BK2560" s="26"/>
      <c r="BL2560" s="41"/>
      <c r="BM2560" t="s">
        <v>100</v>
      </c>
    </row>
    <row r="2561" spans="1:65" x14ac:dyDescent="0.2">
      <c r="A2561" s="6" t="s">
        <v>107</v>
      </c>
      <c r="B2561" s="40" t="s">
        <v>107</v>
      </c>
      <c r="C2561" s="31" t="s">
        <v>44</v>
      </c>
      <c r="D2561" s="27">
        <v>1</v>
      </c>
      <c r="E2561" s="28">
        <v>0.5</v>
      </c>
      <c r="F2561" s="28">
        <v>0.5</v>
      </c>
      <c r="G2561" s="28">
        <v>0.5</v>
      </c>
      <c r="H2561" s="28">
        <v>0.5</v>
      </c>
      <c r="I2561" s="28">
        <v>0.5</v>
      </c>
      <c r="J2561" s="28">
        <v>0.5</v>
      </c>
      <c r="K2561" s="28">
        <v>0.5</v>
      </c>
      <c r="L2561" s="28">
        <v>0.5</v>
      </c>
      <c r="M2561" s="28">
        <v>2</v>
      </c>
      <c r="N2561" s="28">
        <v>4</v>
      </c>
      <c r="O2561" s="28">
        <v>4</v>
      </c>
      <c r="P2561" s="28">
        <v>9</v>
      </c>
      <c r="Q2561" s="28">
        <v>8</v>
      </c>
      <c r="R2561" s="28">
        <v>9</v>
      </c>
      <c r="S2561" s="28">
        <v>8.9</v>
      </c>
      <c r="T2561" s="28">
        <v>13.5</v>
      </c>
      <c r="U2561" s="28">
        <v>18.399999999999999</v>
      </c>
      <c r="V2561" s="28">
        <v>20.399999999999999</v>
      </c>
      <c r="W2561" s="28">
        <v>22</v>
      </c>
      <c r="X2561" s="28">
        <v>28</v>
      </c>
      <c r="Y2561" s="28">
        <v>62</v>
      </c>
      <c r="Z2561" s="28">
        <v>64</v>
      </c>
      <c r="AA2561" s="28">
        <v>82</v>
      </c>
      <c r="AB2561" s="28">
        <v>148</v>
      </c>
      <c r="AC2561" s="28">
        <v>163</v>
      </c>
      <c r="AD2561" s="28">
        <v>192</v>
      </c>
      <c r="AE2561" s="28">
        <v>226</v>
      </c>
      <c r="AF2561" s="28">
        <v>246</v>
      </c>
      <c r="AG2561" s="28">
        <v>271</v>
      </c>
      <c r="AH2561" s="28">
        <v>351</v>
      </c>
      <c r="AI2561" s="28">
        <v>450</v>
      </c>
      <c r="AJ2561" s="28">
        <v>549</v>
      </c>
      <c r="AK2561" s="28">
        <v>648</v>
      </c>
      <c r="AL2561" s="28">
        <v>747</v>
      </c>
      <c r="AM2561" s="28">
        <v>846</v>
      </c>
      <c r="AN2561" s="28">
        <v>856</v>
      </c>
      <c r="AO2561" s="28">
        <v>866</v>
      </c>
      <c r="AP2561" s="28">
        <v>876</v>
      </c>
      <c r="AQ2561" s="28">
        <v>886</v>
      </c>
      <c r="AR2561" s="28">
        <v>896</v>
      </c>
      <c r="AS2561" s="28">
        <v>899</v>
      </c>
      <c r="AT2561" s="28">
        <v>902</v>
      </c>
      <c r="AU2561" s="28">
        <v>905</v>
      </c>
      <c r="AV2561" s="28">
        <v>908</v>
      </c>
      <c r="AW2561" s="28">
        <v>911</v>
      </c>
      <c r="AX2561" s="28">
        <v>914</v>
      </c>
      <c r="AY2561" s="28">
        <v>917</v>
      </c>
      <c r="AZ2561" s="28">
        <v>920</v>
      </c>
      <c r="BA2561" s="28">
        <v>923</v>
      </c>
      <c r="BB2561" s="28">
        <v>926</v>
      </c>
      <c r="BC2561" s="28">
        <v>926</v>
      </c>
      <c r="BD2561" s="28">
        <v>926</v>
      </c>
      <c r="BE2561" s="28">
        <v>926</v>
      </c>
      <c r="BF2561" s="28">
        <v>926</v>
      </c>
      <c r="BG2561" s="28">
        <v>926</v>
      </c>
      <c r="BH2561" s="28">
        <v>926</v>
      </c>
      <c r="BI2561" s="28">
        <v>926</v>
      </c>
      <c r="BJ2561" s="28">
        <v>926</v>
      </c>
      <c r="BK2561" s="28">
        <v>926</v>
      </c>
      <c r="BL2561" s="42">
        <v>926</v>
      </c>
      <c r="BM2561" t="s">
        <v>261</v>
      </c>
    </row>
    <row r="2562" spans="1:65" x14ac:dyDescent="0.2">
      <c r="A2562" s="6" t="s">
        <v>107</v>
      </c>
      <c r="B2562" s="40" t="s">
        <v>107</v>
      </c>
      <c r="C2562" s="24" t="s">
        <v>74</v>
      </c>
      <c r="D2562" s="35">
        <v>1</v>
      </c>
      <c r="E2562" s="29">
        <v>0.5</v>
      </c>
      <c r="F2562" s="29">
        <v>0.5</v>
      </c>
      <c r="G2562" s="29">
        <v>0.5</v>
      </c>
      <c r="H2562" s="29">
        <v>0.5</v>
      </c>
      <c r="I2562" s="29">
        <v>0.5</v>
      </c>
      <c r="J2562" s="29">
        <v>0.5</v>
      </c>
      <c r="K2562" s="29">
        <v>0.5</v>
      </c>
      <c r="L2562" s="29">
        <v>0.5</v>
      </c>
      <c r="M2562" s="29">
        <v>2</v>
      </c>
      <c r="N2562" s="29">
        <v>4</v>
      </c>
      <c r="O2562" s="29">
        <v>4</v>
      </c>
      <c r="P2562" s="29">
        <v>9</v>
      </c>
      <c r="Q2562" s="29">
        <v>8</v>
      </c>
      <c r="R2562" s="29">
        <v>9</v>
      </c>
      <c r="S2562" s="29">
        <v>8.9</v>
      </c>
      <c r="T2562" s="29">
        <v>13.5</v>
      </c>
      <c r="U2562" s="29">
        <v>18.399999999999999</v>
      </c>
      <c r="V2562" s="29">
        <v>20.399999999999999</v>
      </c>
      <c r="W2562" s="29">
        <v>22</v>
      </c>
      <c r="X2562" s="26">
        <v>28</v>
      </c>
      <c r="Y2562" s="26">
        <v>62</v>
      </c>
      <c r="Z2562" s="26">
        <v>64</v>
      </c>
      <c r="AA2562" s="26">
        <v>82</v>
      </c>
      <c r="AB2562" s="26">
        <v>148</v>
      </c>
      <c r="AC2562" s="26">
        <v>163</v>
      </c>
      <c r="AD2562" s="26">
        <v>192</v>
      </c>
      <c r="AE2562" s="26">
        <v>226</v>
      </c>
      <c r="AF2562" s="26">
        <v>246</v>
      </c>
      <c r="AG2562" s="26">
        <v>271</v>
      </c>
      <c r="AH2562" s="26">
        <v>351</v>
      </c>
      <c r="AI2562" s="26" t="e">
        <v>#N/A</v>
      </c>
      <c r="AJ2562" s="26" t="e">
        <v>#N/A</v>
      </c>
      <c r="AK2562" s="26" t="e">
        <v>#N/A</v>
      </c>
      <c r="AL2562" s="26" t="e">
        <v>#N/A</v>
      </c>
      <c r="AM2562" s="26">
        <v>846</v>
      </c>
      <c r="AN2562" s="26" t="e">
        <v>#N/A</v>
      </c>
      <c r="AO2562" s="26" t="e">
        <v>#N/A</v>
      </c>
      <c r="AP2562" s="26" t="e">
        <v>#N/A</v>
      </c>
      <c r="AQ2562" s="26" t="e">
        <v>#N/A</v>
      </c>
      <c r="AR2562" s="26">
        <v>896</v>
      </c>
      <c r="AS2562" s="26" t="e">
        <v>#N/A</v>
      </c>
      <c r="AT2562" s="26" t="e">
        <v>#N/A</v>
      </c>
      <c r="AU2562" s="26" t="e">
        <v>#N/A</v>
      </c>
      <c r="AV2562" s="26" t="e">
        <v>#N/A</v>
      </c>
      <c r="AW2562" s="26" t="e">
        <v>#N/A</v>
      </c>
      <c r="AX2562" s="26" t="e">
        <v>#N/A</v>
      </c>
      <c r="AY2562" s="26" t="e">
        <v>#N/A</v>
      </c>
      <c r="AZ2562" s="26" t="e">
        <v>#N/A</v>
      </c>
      <c r="BA2562" s="26" t="e">
        <v>#N/A</v>
      </c>
      <c r="BB2562" s="26">
        <v>926</v>
      </c>
      <c r="BC2562" s="26"/>
      <c r="BD2562" s="26"/>
      <c r="BE2562" s="26"/>
      <c r="BF2562" s="26"/>
      <c r="BG2562" s="26"/>
      <c r="BH2562" s="26"/>
      <c r="BI2562" s="26"/>
      <c r="BJ2562" s="26"/>
      <c r="BK2562" s="26"/>
      <c r="BL2562" s="41"/>
      <c r="BM2562" t="e">
        <v>#N/A</v>
      </c>
    </row>
    <row r="2563" spans="1:65" x14ac:dyDescent="0.2">
      <c r="A2563" s="6" t="s">
        <v>107</v>
      </c>
      <c r="B2563" s="40" t="s">
        <v>107</v>
      </c>
      <c r="C2563" s="24" t="s">
        <v>83</v>
      </c>
      <c r="D2563" s="25"/>
      <c r="E2563" s="26"/>
      <c r="F2563" s="26"/>
      <c r="G2563" s="26"/>
      <c r="H2563" s="26"/>
      <c r="I2563" s="26"/>
      <c r="J2563" s="26"/>
      <c r="K2563" s="26"/>
      <c r="L2563" s="26"/>
      <c r="M2563" s="26"/>
      <c r="N2563" s="26"/>
      <c r="O2563" s="26"/>
      <c r="P2563" s="26"/>
      <c r="Q2563" s="26"/>
      <c r="R2563" s="26"/>
      <c r="S2563" s="26"/>
      <c r="T2563" s="26"/>
      <c r="U2563" s="26"/>
      <c r="V2563" s="26"/>
      <c r="W2563" s="30"/>
      <c r="X2563" s="30">
        <v>6</v>
      </c>
      <c r="Y2563" s="30">
        <v>34</v>
      </c>
      <c r="Z2563" s="30">
        <v>2</v>
      </c>
      <c r="AA2563" s="30">
        <v>18</v>
      </c>
      <c r="AB2563" s="30">
        <v>66</v>
      </c>
      <c r="AC2563" s="30">
        <v>15</v>
      </c>
      <c r="AD2563" s="30">
        <v>29</v>
      </c>
      <c r="AE2563" s="30">
        <v>34</v>
      </c>
      <c r="AF2563" s="30">
        <v>20</v>
      </c>
      <c r="AG2563" s="30">
        <v>25</v>
      </c>
      <c r="AH2563" s="30">
        <v>80</v>
      </c>
      <c r="AI2563" s="30">
        <v>99</v>
      </c>
      <c r="AJ2563" s="30">
        <v>99</v>
      </c>
      <c r="AK2563" s="30">
        <v>99</v>
      </c>
      <c r="AL2563" s="30">
        <v>99</v>
      </c>
      <c r="AM2563" s="30">
        <v>99</v>
      </c>
      <c r="AN2563" s="30">
        <v>10</v>
      </c>
      <c r="AO2563" s="30">
        <v>10</v>
      </c>
      <c r="AP2563" s="30">
        <v>10</v>
      </c>
      <c r="AQ2563" s="30">
        <v>10</v>
      </c>
      <c r="AR2563" s="30">
        <v>10</v>
      </c>
      <c r="AS2563" s="30">
        <v>3</v>
      </c>
      <c r="AT2563" s="30">
        <v>3</v>
      </c>
      <c r="AU2563" s="30">
        <v>3</v>
      </c>
      <c r="AV2563" s="30">
        <v>3</v>
      </c>
      <c r="AW2563" s="30">
        <v>3</v>
      </c>
      <c r="AX2563" s="30">
        <v>3</v>
      </c>
      <c r="AY2563" s="30">
        <v>3</v>
      </c>
      <c r="AZ2563" s="30">
        <v>3</v>
      </c>
      <c r="BA2563" s="30">
        <v>3</v>
      </c>
      <c r="BB2563" s="30">
        <v>3</v>
      </c>
      <c r="BC2563" s="30"/>
      <c r="BD2563" s="30"/>
      <c r="BE2563" s="30"/>
      <c r="BF2563" s="30"/>
      <c r="BG2563" s="30"/>
      <c r="BH2563" s="30"/>
      <c r="BI2563" s="30"/>
      <c r="BJ2563" s="30"/>
      <c r="BK2563" s="30"/>
      <c r="BL2563" s="43"/>
      <c r="BM2563" t="s">
        <v>100</v>
      </c>
    </row>
    <row r="2564" spans="1:65" x14ac:dyDescent="0.2">
      <c r="A2564" s="6" t="s">
        <v>107</v>
      </c>
      <c r="B2564" s="40" t="s">
        <v>107</v>
      </c>
      <c r="C2564" s="24" t="s">
        <v>75</v>
      </c>
      <c r="D2564" s="25"/>
      <c r="E2564" s="26"/>
      <c r="F2564" s="26"/>
      <c r="G2564" s="26"/>
      <c r="H2564" s="26"/>
      <c r="I2564" s="26"/>
      <c r="J2564" s="26"/>
      <c r="K2564" s="26"/>
      <c r="L2564" s="26"/>
      <c r="M2564" s="26"/>
      <c r="N2564" s="26"/>
      <c r="O2564" s="26"/>
      <c r="P2564" s="26"/>
      <c r="Q2564" s="26"/>
      <c r="R2564" s="26"/>
      <c r="S2564" s="26"/>
      <c r="T2564" s="26"/>
      <c r="U2564" s="26"/>
      <c r="V2564" s="26"/>
      <c r="W2564" s="26"/>
      <c r="X2564" s="26"/>
      <c r="Y2564" s="26"/>
      <c r="Z2564" s="26"/>
      <c r="AA2564" s="26"/>
      <c r="AB2564" s="26"/>
      <c r="AC2564" s="26"/>
      <c r="AD2564" s="26"/>
      <c r="AE2564" s="26"/>
      <c r="AF2564" s="26"/>
      <c r="AG2564" s="26"/>
      <c r="AH2564" s="26"/>
      <c r="AI2564" s="26"/>
      <c r="AJ2564" s="26"/>
      <c r="AK2564" s="26"/>
      <c r="AL2564" s="26"/>
      <c r="AM2564" s="26"/>
      <c r="AN2564" s="26"/>
      <c r="AO2564" s="26"/>
      <c r="AP2564" s="26"/>
      <c r="AQ2564" s="26"/>
      <c r="AR2564" s="26"/>
      <c r="AS2564" s="26"/>
      <c r="AT2564" s="26"/>
      <c r="AU2564" s="26"/>
      <c r="AV2564" s="26"/>
      <c r="AW2564" s="26"/>
      <c r="AX2564" s="26"/>
      <c r="AY2564" s="26"/>
      <c r="AZ2564" s="26"/>
      <c r="BA2564" s="26"/>
      <c r="BB2564" s="26"/>
      <c r="BC2564" s="26"/>
      <c r="BD2564" s="26"/>
      <c r="BE2564" s="26"/>
      <c r="BF2564" s="26"/>
      <c r="BG2564" s="26"/>
      <c r="BH2564" s="26"/>
      <c r="BI2564" s="26"/>
      <c r="BJ2564" s="26"/>
      <c r="BK2564" s="26"/>
      <c r="BL2564" s="41"/>
      <c r="BM2564" t="s">
        <v>100</v>
      </c>
    </row>
    <row r="2565" spans="1:65" x14ac:dyDescent="0.2">
      <c r="A2565" s="6" t="s">
        <v>107</v>
      </c>
      <c r="B2565" s="40" t="s">
        <v>107</v>
      </c>
      <c r="C2565" s="24" t="s">
        <v>79</v>
      </c>
      <c r="D2565" s="25"/>
      <c r="E2565" s="26"/>
      <c r="F2565" s="26"/>
      <c r="G2565" s="26"/>
      <c r="H2565" s="26"/>
      <c r="I2565" s="26"/>
      <c r="J2565" s="26"/>
      <c r="K2565" s="26"/>
      <c r="L2565" s="26"/>
      <c r="M2565" s="26"/>
      <c r="N2565" s="26"/>
      <c r="O2565" s="26"/>
      <c r="P2565" s="26"/>
      <c r="Q2565" s="26"/>
      <c r="R2565" s="26"/>
      <c r="S2565" s="26"/>
      <c r="T2565" s="26"/>
      <c r="U2565" s="26"/>
      <c r="V2565" s="26"/>
      <c r="W2565" s="26"/>
      <c r="X2565" s="26"/>
      <c r="Y2565" s="26"/>
      <c r="Z2565" s="26"/>
      <c r="AA2565" s="26"/>
      <c r="AB2565" s="26"/>
      <c r="AC2565" s="26"/>
      <c r="AD2565" s="26"/>
      <c r="AE2565" s="26"/>
      <c r="AF2565" s="26"/>
      <c r="AG2565" s="26"/>
      <c r="AH2565" s="26"/>
      <c r="AI2565" s="26"/>
      <c r="AJ2565" s="26"/>
      <c r="AK2565" s="26"/>
      <c r="AL2565" s="26"/>
      <c r="AM2565" s="26"/>
      <c r="AN2565" s="26"/>
      <c r="AO2565" s="26"/>
      <c r="AP2565" s="26"/>
      <c r="AQ2565" s="26"/>
      <c r="AR2565" s="26"/>
      <c r="AS2565" s="26"/>
      <c r="AT2565" s="26"/>
      <c r="AU2565" s="26"/>
      <c r="AV2565" s="26"/>
      <c r="AW2565" s="26"/>
      <c r="AX2565" s="26"/>
      <c r="AY2565" s="26"/>
      <c r="AZ2565" s="26"/>
      <c r="BA2565" s="26"/>
      <c r="BB2565" s="26"/>
      <c r="BC2565" s="26"/>
      <c r="BD2565" s="26"/>
      <c r="BE2565" s="26"/>
      <c r="BF2565" s="26"/>
      <c r="BG2565" s="26"/>
      <c r="BH2565" s="26"/>
      <c r="BI2565" s="26"/>
      <c r="BJ2565" s="26"/>
      <c r="BK2565" s="26"/>
      <c r="BL2565" s="41"/>
      <c r="BM2565" t="s">
        <v>100</v>
      </c>
    </row>
    <row r="2566" spans="1:65" x14ac:dyDescent="0.2">
      <c r="A2566" s="6" t="s">
        <v>107</v>
      </c>
      <c r="B2566" s="40" t="s">
        <v>107</v>
      </c>
      <c r="C2566" s="24" t="s">
        <v>80</v>
      </c>
      <c r="D2566" s="25"/>
      <c r="E2566" s="26"/>
      <c r="F2566" s="26"/>
      <c r="G2566" s="26"/>
      <c r="H2566" s="26"/>
      <c r="I2566" s="26"/>
      <c r="J2566" s="26"/>
      <c r="K2566" s="26"/>
      <c r="L2566" s="26"/>
      <c r="M2566" s="26"/>
      <c r="N2566" s="26"/>
      <c r="O2566" s="26"/>
      <c r="P2566" s="26"/>
      <c r="Q2566" s="26"/>
      <c r="R2566" s="26"/>
      <c r="S2566" s="26"/>
      <c r="T2566" s="26"/>
      <c r="U2566" s="26"/>
      <c r="V2566" s="26"/>
      <c r="W2566" s="26"/>
      <c r="X2566" s="26"/>
      <c r="Y2566" s="26"/>
      <c r="Z2566" s="26"/>
      <c r="AA2566" s="26"/>
      <c r="AB2566" s="26"/>
      <c r="AC2566" s="26"/>
      <c r="AD2566" s="26"/>
      <c r="AE2566" s="26"/>
      <c r="AF2566" s="26"/>
      <c r="AG2566" s="26"/>
      <c r="AH2566" s="26"/>
      <c r="AI2566" s="26"/>
      <c r="AJ2566" s="26"/>
      <c r="AK2566" s="26"/>
      <c r="AL2566" s="26"/>
      <c r="AM2566" s="26"/>
      <c r="AN2566" s="26"/>
      <c r="AO2566" s="26"/>
      <c r="AP2566" s="26"/>
      <c r="AQ2566" s="26"/>
      <c r="AR2566" s="26"/>
      <c r="AS2566" s="26"/>
      <c r="AT2566" s="26"/>
      <c r="AU2566" s="26"/>
      <c r="AV2566" s="26"/>
      <c r="AW2566" s="26"/>
      <c r="AX2566" s="26"/>
      <c r="AY2566" s="26"/>
      <c r="AZ2566" s="26"/>
      <c r="BA2566" s="26"/>
      <c r="BB2566" s="26"/>
      <c r="BC2566" s="26"/>
      <c r="BD2566" s="26"/>
      <c r="BE2566" s="26"/>
      <c r="BF2566" s="26"/>
      <c r="BG2566" s="26"/>
      <c r="BH2566" s="26"/>
      <c r="BI2566" s="26"/>
      <c r="BJ2566" s="26"/>
      <c r="BK2566" s="26"/>
      <c r="BL2566" s="41"/>
      <c r="BM2566" t="s">
        <v>100</v>
      </c>
    </row>
    <row r="2567" spans="1:65" ht="13.5" thickBot="1" x14ac:dyDescent="0.25">
      <c r="A2567" s="6" t="s">
        <v>107</v>
      </c>
      <c r="B2567" s="40" t="s">
        <v>107</v>
      </c>
      <c r="C2567" s="24" t="s">
        <v>78</v>
      </c>
      <c r="D2567" s="25"/>
      <c r="E2567" s="26"/>
      <c r="F2567" s="26"/>
      <c r="G2567" s="26"/>
      <c r="H2567" s="26"/>
      <c r="I2567" s="26"/>
      <c r="J2567" s="26"/>
      <c r="K2567" s="26"/>
      <c r="L2567" s="26"/>
      <c r="M2567" s="26"/>
      <c r="N2567" s="26"/>
      <c r="O2567" s="26"/>
      <c r="P2567" s="26"/>
      <c r="Q2567" s="26"/>
      <c r="R2567" s="26"/>
      <c r="S2567" s="26"/>
      <c r="T2567" s="26"/>
      <c r="U2567" s="26"/>
      <c r="V2567" s="26"/>
      <c r="W2567" s="26"/>
      <c r="X2567" s="26"/>
      <c r="Y2567" s="26"/>
      <c r="Z2567" s="26"/>
      <c r="AA2567" s="26"/>
      <c r="AB2567" s="26"/>
      <c r="AC2567" s="26"/>
      <c r="AD2567" s="26"/>
      <c r="AE2567" s="26"/>
      <c r="AF2567" s="26"/>
      <c r="AG2567" s="26"/>
      <c r="AH2567" s="26"/>
      <c r="AI2567" s="26"/>
      <c r="AJ2567" s="26"/>
      <c r="AK2567" s="26"/>
      <c r="AL2567" s="26"/>
      <c r="AM2567" s="26"/>
      <c r="AN2567" s="26"/>
      <c r="AO2567" s="26"/>
      <c r="AP2567" s="26"/>
      <c r="AQ2567" s="26"/>
      <c r="AR2567" s="26"/>
      <c r="AS2567" s="26"/>
      <c r="AT2567" s="26"/>
      <c r="AU2567" s="26"/>
      <c r="AV2567" s="26"/>
      <c r="AW2567" s="26"/>
      <c r="AX2567" s="26"/>
      <c r="AY2567" s="26"/>
      <c r="AZ2567" s="26"/>
      <c r="BA2567" s="26"/>
      <c r="BB2567" s="26"/>
      <c r="BC2567" s="26"/>
      <c r="BD2567" s="26"/>
      <c r="BE2567" s="26"/>
      <c r="BF2567" s="26"/>
      <c r="BG2567" s="26"/>
      <c r="BH2567" s="26"/>
      <c r="BI2567" s="26"/>
      <c r="BJ2567" s="26"/>
      <c r="BK2567" s="26"/>
      <c r="BL2567" s="41"/>
      <c r="BM2567" t="s">
        <v>100</v>
      </c>
    </row>
    <row r="2568" spans="1:65" x14ac:dyDescent="0.2">
      <c r="A2568" s="23"/>
      <c r="B2568" s="36" t="s">
        <v>103</v>
      </c>
      <c r="C2568" s="37" t="s">
        <v>6</v>
      </c>
      <c r="D2568" s="38">
        <v>0</v>
      </c>
      <c r="E2568" s="38">
        <v>0</v>
      </c>
      <c r="F2568" s="38">
        <v>0</v>
      </c>
      <c r="G2568" s="38">
        <v>0</v>
      </c>
      <c r="H2568" s="38">
        <v>0</v>
      </c>
      <c r="I2568" s="38">
        <v>0</v>
      </c>
      <c r="J2568" s="38">
        <v>0</v>
      </c>
      <c r="K2568" s="38">
        <v>0</v>
      </c>
      <c r="L2568" s="38">
        <v>0</v>
      </c>
      <c r="M2568" s="38">
        <v>0</v>
      </c>
      <c r="N2568" s="38">
        <v>0</v>
      </c>
      <c r="O2568" s="38">
        <v>0</v>
      </c>
      <c r="P2568" s="38">
        <v>0</v>
      </c>
      <c r="Q2568" s="38">
        <v>0</v>
      </c>
      <c r="R2568" s="38">
        <v>0</v>
      </c>
      <c r="S2568" s="38">
        <v>0</v>
      </c>
      <c r="T2568" s="38">
        <v>0</v>
      </c>
      <c r="U2568" s="38">
        <v>0</v>
      </c>
      <c r="V2568" s="38">
        <v>0</v>
      </c>
      <c r="W2568" s="38">
        <v>0</v>
      </c>
      <c r="X2568" s="38">
        <v>5.5555555555555554</v>
      </c>
      <c r="Y2568" s="38">
        <v>11.111111111111111</v>
      </c>
      <c r="Z2568" s="38">
        <v>16.666666666666664</v>
      </c>
      <c r="AA2568" s="38">
        <v>22.222222222222221</v>
      </c>
      <c r="AB2568" s="38">
        <v>27.777777777777779</v>
      </c>
      <c r="AC2568" s="38">
        <v>33.333333333333336</v>
      </c>
      <c r="AD2568" s="38">
        <v>38.888888888888893</v>
      </c>
      <c r="AE2568" s="38">
        <v>44.44444444444445</v>
      </c>
      <c r="AF2568" s="38">
        <v>50.000000000000007</v>
      </c>
      <c r="AG2568" s="38">
        <v>50.000000000000007</v>
      </c>
      <c r="AH2568" s="38">
        <v>50.000000000000007</v>
      </c>
      <c r="AI2568" s="210">
        <v>52.718397371327576</v>
      </c>
      <c r="AJ2568" s="210">
        <v>55.440988882692729</v>
      </c>
      <c r="AK2568" s="210">
        <v>58.16761415562366</v>
      </c>
      <c r="AL2568" s="210">
        <v>60.861863363035283</v>
      </c>
      <c r="AM2568" s="210">
        <v>63.578654044219263</v>
      </c>
      <c r="AN2568" s="210">
        <v>66.228737811356297</v>
      </c>
      <c r="AO2568" s="210">
        <v>68.814541707625665</v>
      </c>
      <c r="AP2568" s="210">
        <v>71.338376447339499</v>
      </c>
      <c r="AQ2568" s="210">
        <v>73.802443303012794</v>
      </c>
      <c r="AR2568" s="210">
        <v>76.208840508872413</v>
      </c>
      <c r="AS2568" s="210">
        <v>78.5595692199593</v>
      </c>
      <c r="AT2568" s="210">
        <v>80.856539062393423</v>
      </c>
      <c r="AU2568" s="210">
        <v>83.10157330715694</v>
      </c>
      <c r="AV2568" s="210">
        <v>85.296413696854557</v>
      </c>
      <c r="AW2568" s="210">
        <v>87.442724952307643</v>
      </c>
      <c r="AX2568" s="210">
        <v>89.542098983486383</v>
      </c>
      <c r="AY2568" s="210">
        <v>91.596058827166672</v>
      </c>
      <c r="AZ2568" s="210">
        <v>93.606062331779867</v>
      </c>
      <c r="BA2568" s="210">
        <v>95.573505608191454</v>
      </c>
      <c r="BB2568" s="210">
        <v>97.499726263573308</v>
      </c>
      <c r="BC2568" s="210">
        <v>97.499726263573308</v>
      </c>
      <c r="BD2568" s="210">
        <v>97.499726263573308</v>
      </c>
      <c r="BE2568" s="210">
        <v>97.499726263573308</v>
      </c>
      <c r="BF2568" s="210">
        <v>97.499726263573308</v>
      </c>
      <c r="BG2568" s="210">
        <v>97.499726263573308</v>
      </c>
      <c r="BH2568" s="210">
        <v>97.499726263573308</v>
      </c>
      <c r="BI2568" s="210">
        <v>97.499726263573308</v>
      </c>
      <c r="BJ2568" s="210">
        <v>97.499726263573308</v>
      </c>
      <c r="BK2568" s="210">
        <v>97.499726263573308</v>
      </c>
      <c r="BL2568" s="210">
        <v>97.499726263573308</v>
      </c>
      <c r="BM2568" t="s">
        <v>261</v>
      </c>
    </row>
    <row r="2569" spans="1:65" x14ac:dyDescent="0.2">
      <c r="A2569" s="6"/>
      <c r="B2569" s="40" t="s">
        <v>103</v>
      </c>
      <c r="C2569" s="24" t="s">
        <v>74</v>
      </c>
      <c r="D2569" s="35">
        <v>0</v>
      </c>
      <c r="E2569" s="29">
        <v>0</v>
      </c>
      <c r="F2569" s="29">
        <v>0</v>
      </c>
      <c r="G2569" s="29">
        <v>0</v>
      </c>
      <c r="H2569" s="29">
        <v>0</v>
      </c>
      <c r="I2569" s="29">
        <v>0</v>
      </c>
      <c r="J2569" s="29">
        <v>0</v>
      </c>
      <c r="K2569" s="29">
        <v>0</v>
      </c>
      <c r="L2569" s="29">
        <v>0</v>
      </c>
      <c r="M2569" s="29">
        <v>0</v>
      </c>
      <c r="N2569" s="29">
        <v>0</v>
      </c>
      <c r="O2569" s="29">
        <v>0</v>
      </c>
      <c r="P2569" s="29">
        <v>0</v>
      </c>
      <c r="Q2569" s="29">
        <v>0</v>
      </c>
      <c r="R2569" s="29">
        <v>0</v>
      </c>
      <c r="S2569" s="29">
        <v>0</v>
      </c>
      <c r="T2569" s="29">
        <v>0</v>
      </c>
      <c r="U2569" s="29">
        <v>0</v>
      </c>
      <c r="V2569" s="29">
        <v>0</v>
      </c>
      <c r="W2569" s="29">
        <v>0</v>
      </c>
      <c r="X2569" s="26">
        <v>70</v>
      </c>
      <c r="Y2569" s="26"/>
      <c r="Z2569" s="26"/>
      <c r="AA2569" s="26"/>
      <c r="AB2569" s="26"/>
      <c r="AC2569" s="26"/>
      <c r="AD2569" s="26"/>
      <c r="AE2569" s="26"/>
      <c r="AF2569" s="26">
        <v>50</v>
      </c>
      <c r="AG2569" s="26"/>
      <c r="AH2569" s="26"/>
      <c r="AI2569" s="26" t="s">
        <v>238</v>
      </c>
      <c r="AJ2569" s="26"/>
      <c r="AK2569" s="26"/>
      <c r="AL2569" s="26"/>
      <c r="AM2569" s="26"/>
      <c r="AN2569" s="26"/>
      <c r="AO2569" s="26"/>
      <c r="AP2569" s="26"/>
      <c r="AQ2569" s="26"/>
      <c r="AR2569" s="26"/>
      <c r="AS2569" s="26"/>
      <c r="AT2569" s="26"/>
      <c r="AU2569" s="26"/>
      <c r="AV2569" s="26"/>
      <c r="AW2569" s="26"/>
      <c r="AX2569" s="26"/>
      <c r="AY2569" s="26"/>
      <c r="AZ2569" s="26"/>
      <c r="BA2569" s="26"/>
      <c r="BB2569" s="26"/>
      <c r="BC2569" s="26"/>
      <c r="BD2569" s="26"/>
      <c r="BE2569" s="26"/>
      <c r="BF2569" s="26"/>
      <c r="BG2569" s="26"/>
      <c r="BH2569" s="26"/>
      <c r="BI2569" s="26"/>
      <c r="BJ2569" s="26"/>
      <c r="BK2569" s="26"/>
      <c r="BL2569" s="41"/>
      <c r="BM2569" t="s">
        <v>100</v>
      </c>
    </row>
    <row r="2570" spans="1:65" x14ac:dyDescent="0.2">
      <c r="A2570" s="6"/>
      <c r="B2570" s="40" t="s">
        <v>103</v>
      </c>
      <c r="C2570" s="24" t="s">
        <v>83</v>
      </c>
      <c r="D2570" s="25"/>
      <c r="E2570" s="26"/>
      <c r="F2570" s="26"/>
      <c r="G2570" s="26"/>
      <c r="H2570" s="26"/>
      <c r="I2570" s="26"/>
      <c r="J2570" s="26"/>
      <c r="K2570" s="26"/>
      <c r="L2570" s="26"/>
      <c r="M2570" s="26"/>
      <c r="N2570" s="26"/>
      <c r="O2570" s="26"/>
      <c r="P2570" s="26"/>
      <c r="Q2570" s="26"/>
      <c r="R2570" s="26"/>
      <c r="S2570" s="26"/>
      <c r="T2570" s="26"/>
      <c r="U2570" s="26"/>
      <c r="V2570" s="26"/>
      <c r="W2570" s="44"/>
      <c r="X2570" s="44">
        <v>5.5555555555555554</v>
      </c>
      <c r="Y2570" s="44">
        <v>5.5555555555555554</v>
      </c>
      <c r="Z2570" s="44">
        <v>5.5555555555555554</v>
      </c>
      <c r="AA2570" s="44">
        <v>5.5555555555555554</v>
      </c>
      <c r="AB2570" s="44">
        <v>5.5555555555555554</v>
      </c>
      <c r="AC2570" s="44">
        <v>5.5555555555555554</v>
      </c>
      <c r="AD2570" s="44">
        <v>5.5555555555555554</v>
      </c>
      <c r="AE2570" s="44">
        <v>5.5555555555555554</v>
      </c>
      <c r="AF2570" s="44">
        <v>5.5555555555555554</v>
      </c>
      <c r="AG2570" s="44"/>
      <c r="AH2570" s="44"/>
      <c r="AI2570" s="44"/>
      <c r="AJ2570" s="44"/>
      <c r="AK2570" s="44"/>
      <c r="AL2570" s="44"/>
      <c r="AM2570" s="44"/>
      <c r="AN2570" s="44"/>
      <c r="AO2570" s="44"/>
      <c r="AP2570" s="44"/>
      <c r="AQ2570" s="44"/>
      <c r="AR2570" s="44"/>
      <c r="AS2570" s="44"/>
      <c r="AT2570" s="44"/>
      <c r="AU2570" s="44"/>
      <c r="AV2570" s="44"/>
      <c r="AW2570" s="44"/>
      <c r="AX2570" s="44"/>
      <c r="AY2570" s="44"/>
      <c r="AZ2570" s="44"/>
      <c r="BA2570" s="44"/>
      <c r="BB2570" s="44"/>
      <c r="BC2570" s="30"/>
      <c r="BD2570" s="30"/>
      <c r="BE2570" s="30"/>
      <c r="BF2570" s="30"/>
      <c r="BG2570" s="30"/>
      <c r="BH2570" s="30"/>
      <c r="BI2570" s="30"/>
      <c r="BJ2570" s="30"/>
      <c r="BK2570" s="30"/>
      <c r="BL2570" s="43"/>
      <c r="BM2570" t="s">
        <v>100</v>
      </c>
    </row>
    <row r="2571" spans="1:65" x14ac:dyDescent="0.2">
      <c r="A2571" s="6"/>
      <c r="B2571" s="40" t="s">
        <v>103</v>
      </c>
      <c r="C2571" s="24" t="s">
        <v>75</v>
      </c>
      <c r="D2571" s="25"/>
      <c r="E2571" s="26"/>
      <c r="F2571" s="26"/>
      <c r="G2571" s="26"/>
      <c r="H2571" s="26"/>
      <c r="I2571" s="26"/>
      <c r="J2571" s="26"/>
      <c r="K2571" s="26"/>
      <c r="L2571" s="26"/>
      <c r="M2571" s="26"/>
      <c r="N2571" s="26"/>
      <c r="O2571" s="26"/>
      <c r="P2571" s="26"/>
      <c r="Q2571" s="26"/>
      <c r="R2571" s="26"/>
      <c r="S2571" s="26"/>
      <c r="T2571" s="26"/>
      <c r="U2571" s="26"/>
      <c r="V2571" s="26"/>
      <c r="W2571" s="26"/>
      <c r="X2571" s="26"/>
      <c r="Y2571" s="26"/>
      <c r="Z2571" s="26"/>
      <c r="AA2571" s="26"/>
      <c r="AB2571" s="26"/>
      <c r="AC2571" s="26"/>
      <c r="AD2571" s="26"/>
      <c r="AE2571" s="26"/>
      <c r="AF2571" s="26"/>
      <c r="AG2571" s="26"/>
      <c r="AH2571" s="26"/>
      <c r="AI2571" s="26"/>
      <c r="AJ2571" s="26"/>
      <c r="AK2571" s="26"/>
      <c r="AL2571" s="26"/>
      <c r="AM2571" s="26"/>
      <c r="AN2571" s="26"/>
      <c r="AO2571" s="26"/>
      <c r="AP2571" s="26"/>
      <c r="AQ2571" s="26"/>
      <c r="AR2571" s="26"/>
      <c r="AS2571" s="26"/>
      <c r="AT2571" s="26"/>
      <c r="AU2571" s="26"/>
      <c r="AV2571" s="26"/>
      <c r="AW2571" s="26"/>
      <c r="AX2571" s="26"/>
      <c r="AY2571" s="26"/>
      <c r="AZ2571" s="26"/>
      <c r="BA2571" s="26"/>
      <c r="BB2571" s="26"/>
      <c r="BC2571" s="26"/>
      <c r="BD2571" s="26"/>
      <c r="BE2571" s="26"/>
      <c r="BF2571" s="26"/>
      <c r="BG2571" s="26"/>
      <c r="BH2571" s="26"/>
      <c r="BI2571" s="26"/>
      <c r="BJ2571" s="26"/>
      <c r="BK2571" s="26"/>
      <c r="BL2571" s="41"/>
      <c r="BM2571" t="s">
        <v>100</v>
      </c>
    </row>
    <row r="2572" spans="1:65" x14ac:dyDescent="0.2">
      <c r="A2572" s="6"/>
      <c r="B2572" s="40" t="s">
        <v>103</v>
      </c>
      <c r="C2572" s="24" t="s">
        <v>79</v>
      </c>
      <c r="D2572" s="25"/>
      <c r="E2572" s="26"/>
      <c r="F2572" s="26"/>
      <c r="G2572" s="26"/>
      <c r="H2572" s="26"/>
      <c r="I2572" s="26"/>
      <c r="J2572" s="26"/>
      <c r="K2572" s="26"/>
      <c r="L2572" s="26"/>
      <c r="M2572" s="26"/>
      <c r="N2572" s="26"/>
      <c r="O2572" s="26"/>
      <c r="P2572" s="26"/>
      <c r="Q2572" s="26"/>
      <c r="R2572" s="26"/>
      <c r="S2572" s="26"/>
      <c r="T2572" s="26"/>
      <c r="U2572" s="26"/>
      <c r="V2572" s="26"/>
      <c r="W2572" s="26"/>
      <c r="X2572" s="26"/>
      <c r="Y2572" s="26"/>
      <c r="Z2572" s="26"/>
      <c r="AA2572" s="26"/>
      <c r="AB2572" s="26"/>
      <c r="AC2572" s="26"/>
      <c r="AD2572" s="26"/>
      <c r="AE2572" s="26"/>
      <c r="AF2572" s="26"/>
      <c r="AG2572" s="26"/>
      <c r="AH2572" s="26"/>
      <c r="AI2572" s="26"/>
      <c r="AJ2572" s="26"/>
      <c r="AK2572" s="26"/>
      <c r="AL2572" s="26"/>
      <c r="AM2572" s="26"/>
      <c r="AN2572" s="26"/>
      <c r="AO2572" s="26"/>
      <c r="AP2572" s="26"/>
      <c r="AQ2572" s="26"/>
      <c r="AR2572" s="26"/>
      <c r="AS2572" s="26"/>
      <c r="AT2572" s="26"/>
      <c r="AU2572" s="26"/>
      <c r="AV2572" s="26"/>
      <c r="AW2572" s="26"/>
      <c r="AX2572" s="26"/>
      <c r="AY2572" s="26"/>
      <c r="AZ2572" s="26"/>
      <c r="BA2572" s="26"/>
      <c r="BB2572" s="26"/>
      <c r="BC2572" s="26"/>
      <c r="BD2572" s="26"/>
      <c r="BE2572" s="26"/>
      <c r="BF2572" s="26"/>
      <c r="BG2572" s="26"/>
      <c r="BH2572" s="26"/>
      <c r="BI2572" s="26"/>
      <c r="BJ2572" s="26"/>
      <c r="BK2572" s="26"/>
      <c r="BL2572" s="41"/>
      <c r="BM2572" t="s">
        <v>100</v>
      </c>
    </row>
    <row r="2573" spans="1:65" x14ac:dyDescent="0.2">
      <c r="A2573" s="6"/>
      <c r="B2573" s="40" t="s">
        <v>103</v>
      </c>
      <c r="C2573" s="24" t="s">
        <v>80</v>
      </c>
      <c r="D2573" s="25"/>
      <c r="E2573" s="26"/>
      <c r="F2573" s="26"/>
      <c r="G2573" s="26"/>
      <c r="H2573" s="26"/>
      <c r="I2573" s="26"/>
      <c r="J2573" s="26"/>
      <c r="K2573" s="26"/>
      <c r="L2573" s="26"/>
      <c r="M2573" s="26"/>
      <c r="N2573" s="26"/>
      <c r="O2573" s="26"/>
      <c r="P2573" s="26"/>
      <c r="Q2573" s="26"/>
      <c r="R2573" s="26"/>
      <c r="S2573" s="26"/>
      <c r="T2573" s="26"/>
      <c r="U2573" s="26"/>
      <c r="V2573" s="26"/>
      <c r="W2573" s="26"/>
      <c r="X2573" s="26"/>
      <c r="Y2573" s="26"/>
      <c r="Z2573" s="26"/>
      <c r="AA2573" s="26"/>
      <c r="AB2573" s="26"/>
      <c r="AC2573" s="26"/>
      <c r="AD2573" s="26"/>
      <c r="AE2573" s="26"/>
      <c r="AF2573" s="26"/>
      <c r="AG2573" s="26"/>
      <c r="AH2573" s="26"/>
      <c r="AI2573" s="26"/>
      <c r="AJ2573" s="26"/>
      <c r="AK2573" s="26"/>
      <c r="AL2573" s="26"/>
      <c r="AM2573" s="26"/>
      <c r="AN2573" s="26"/>
      <c r="AO2573" s="26"/>
      <c r="AP2573" s="26"/>
      <c r="AQ2573" s="26"/>
      <c r="AR2573" s="26"/>
      <c r="AS2573" s="26"/>
      <c r="AT2573" s="26"/>
      <c r="AU2573" s="26"/>
      <c r="AV2573" s="26"/>
      <c r="AW2573" s="26"/>
      <c r="AX2573" s="26"/>
      <c r="AY2573" s="26"/>
      <c r="AZ2573" s="26"/>
      <c r="BA2573" s="26"/>
      <c r="BB2573" s="26"/>
      <c r="BC2573" s="26"/>
      <c r="BD2573" s="26"/>
      <c r="BE2573" s="26"/>
      <c r="BF2573" s="26"/>
      <c r="BG2573" s="26"/>
      <c r="BH2573" s="26"/>
      <c r="BI2573" s="26"/>
      <c r="BJ2573" s="26"/>
      <c r="BK2573" s="26"/>
      <c r="BL2573" s="41"/>
      <c r="BM2573" t="s">
        <v>100</v>
      </c>
    </row>
    <row r="2574" spans="1:65" x14ac:dyDescent="0.2">
      <c r="A2574" s="6"/>
      <c r="B2574" s="40" t="s">
        <v>103</v>
      </c>
      <c r="C2574" s="24" t="s">
        <v>78</v>
      </c>
      <c r="D2574" s="25"/>
      <c r="E2574" s="26"/>
      <c r="F2574" s="26"/>
      <c r="G2574" s="26"/>
      <c r="H2574" s="26"/>
      <c r="I2574" s="26"/>
      <c r="J2574" s="26"/>
      <c r="K2574" s="26"/>
      <c r="L2574" s="26"/>
      <c r="M2574" s="26"/>
      <c r="N2574" s="26"/>
      <c r="O2574" s="26"/>
      <c r="P2574" s="26"/>
      <c r="Q2574" s="26"/>
      <c r="R2574" s="26"/>
      <c r="S2574" s="26"/>
      <c r="T2574" s="26"/>
      <c r="U2574" s="26"/>
      <c r="V2574" s="26"/>
      <c r="W2574" s="26"/>
      <c r="X2574" s="26"/>
      <c r="Y2574" s="26"/>
      <c r="Z2574" s="26"/>
      <c r="AA2574" s="26"/>
      <c r="AB2574" s="26"/>
      <c r="AC2574" s="26"/>
      <c r="AD2574" s="26"/>
      <c r="AE2574" s="26"/>
      <c r="AF2574" s="26"/>
      <c r="AG2574" s="26"/>
      <c r="AH2574" s="26"/>
      <c r="AI2574" s="26"/>
      <c r="AJ2574" s="26"/>
      <c r="AK2574" s="26"/>
      <c r="AL2574" s="26"/>
      <c r="AM2574" s="26"/>
      <c r="AN2574" s="26"/>
      <c r="AO2574" s="26"/>
      <c r="AP2574" s="26"/>
      <c r="AQ2574" s="26"/>
      <c r="AR2574" s="26"/>
      <c r="AS2574" s="26"/>
      <c r="AT2574" s="26"/>
      <c r="AU2574" s="26"/>
      <c r="AV2574" s="26"/>
      <c r="AW2574" s="26"/>
      <c r="AX2574" s="26"/>
      <c r="AY2574" s="26"/>
      <c r="AZ2574" s="26"/>
      <c r="BA2574" s="26"/>
      <c r="BB2574" s="26"/>
      <c r="BC2574" s="26"/>
      <c r="BD2574" s="26"/>
      <c r="BE2574" s="26"/>
      <c r="BF2574" s="26"/>
      <c r="BG2574" s="26"/>
      <c r="BH2574" s="26"/>
      <c r="BI2574" s="26"/>
      <c r="BJ2574" s="26"/>
      <c r="BK2574" s="26"/>
      <c r="BL2574" s="41"/>
      <c r="BM2574" t="s">
        <v>100</v>
      </c>
    </row>
    <row r="2575" spans="1:65" x14ac:dyDescent="0.2">
      <c r="A2575" s="6"/>
      <c r="B2575" s="40" t="s">
        <v>103</v>
      </c>
      <c r="C2575" s="31" t="s">
        <v>36</v>
      </c>
      <c r="D2575" s="27">
        <v>0</v>
      </c>
      <c r="E2575" s="28">
        <v>0.1</v>
      </c>
      <c r="F2575" s="28">
        <v>0.2</v>
      </c>
      <c r="G2575" s="28">
        <v>0.2</v>
      </c>
      <c r="H2575" s="28">
        <v>0.2</v>
      </c>
      <c r="I2575" s="28">
        <v>0.2</v>
      </c>
      <c r="J2575" s="28">
        <v>0.2</v>
      </c>
      <c r="K2575" s="28">
        <v>0.2</v>
      </c>
      <c r="L2575" s="28">
        <v>0.2</v>
      </c>
      <c r="M2575" s="28">
        <v>0.3</v>
      </c>
      <c r="N2575" s="28">
        <v>0.4</v>
      </c>
      <c r="O2575" s="28">
        <v>0.6</v>
      </c>
      <c r="P2575" s="28">
        <v>0.7</v>
      </c>
      <c r="Q2575" s="28">
        <v>0.8</v>
      </c>
      <c r="R2575" s="28">
        <v>0.9</v>
      </c>
      <c r="S2575" s="28">
        <v>1.1000000000000001</v>
      </c>
      <c r="T2575" s="28">
        <v>1</v>
      </c>
      <c r="U2575" s="28">
        <v>1</v>
      </c>
      <c r="V2575" s="28">
        <v>1</v>
      </c>
      <c r="W2575" s="28">
        <v>3</v>
      </c>
      <c r="X2575" s="28">
        <v>123</v>
      </c>
      <c r="Y2575" s="28">
        <v>123</v>
      </c>
      <c r="Z2575" s="28">
        <v>263</v>
      </c>
      <c r="AA2575" s="28">
        <v>262.66666666666669</v>
      </c>
      <c r="AB2575" s="28">
        <v>262.33333333333337</v>
      </c>
      <c r="AC2575" s="28">
        <v>262.00000000000006</v>
      </c>
      <c r="AD2575" s="28">
        <v>261.66666666666674</v>
      </c>
      <c r="AE2575" s="28">
        <v>261.33333333333343</v>
      </c>
      <c r="AF2575" s="28">
        <v>261.00000000000011</v>
      </c>
      <c r="AG2575" s="28">
        <v>261.00000000000011</v>
      </c>
      <c r="AH2575" s="28">
        <v>261.00000000000011</v>
      </c>
      <c r="AI2575" s="211">
        <v>268.87825608135142</v>
      </c>
      <c r="AJ2575" s="211">
        <v>276.93256257792842</v>
      </c>
      <c r="AK2575" s="211">
        <v>285.16291948973122</v>
      </c>
      <c r="AL2575" s="211">
        <v>293.48130160914678</v>
      </c>
      <c r="AM2575" s="211">
        <v>302.01974674759458</v>
      </c>
      <c r="AN2575" s="211">
        <v>310.55819188604232</v>
      </c>
      <c r="AO2575" s="211">
        <v>319.09663702449012</v>
      </c>
      <c r="AP2575" s="211">
        <v>327.63508216293786</v>
      </c>
      <c r="AQ2575" s="211">
        <v>336.17352730138566</v>
      </c>
      <c r="AR2575" s="211">
        <v>344.7119724398334</v>
      </c>
      <c r="AS2575" s="211">
        <v>353.25041757828126</v>
      </c>
      <c r="AT2575" s="211">
        <v>361.78886271672894</v>
      </c>
      <c r="AU2575" s="211">
        <v>370.32730785517674</v>
      </c>
      <c r="AV2575" s="211">
        <v>378.86575299362448</v>
      </c>
      <c r="AW2575" s="211">
        <v>387.40419813207228</v>
      </c>
      <c r="AX2575" s="211">
        <v>395.94264327052002</v>
      </c>
      <c r="AY2575" s="211">
        <v>404.48108840896782</v>
      </c>
      <c r="AZ2575" s="211">
        <v>413.01953354741556</v>
      </c>
      <c r="BA2575" s="211">
        <v>421.55797868586336</v>
      </c>
      <c r="BB2575" s="211">
        <v>430.0964238243111</v>
      </c>
      <c r="BC2575" s="211">
        <v>430.0964238243111</v>
      </c>
      <c r="BD2575" s="211">
        <v>430.0964238243111</v>
      </c>
      <c r="BE2575" s="211">
        <v>430.0964238243111</v>
      </c>
      <c r="BF2575" s="211">
        <v>430.0964238243111</v>
      </c>
      <c r="BG2575" s="211">
        <v>430.0964238243111</v>
      </c>
      <c r="BH2575" s="211">
        <v>430.0964238243111</v>
      </c>
      <c r="BI2575" s="211">
        <v>430.0964238243111</v>
      </c>
      <c r="BJ2575" s="211">
        <v>430.0964238243111</v>
      </c>
      <c r="BK2575" s="211">
        <v>430.0964238243111</v>
      </c>
      <c r="BL2575" s="211">
        <v>430.0964238243111</v>
      </c>
      <c r="BM2575" t="s">
        <v>261</v>
      </c>
    </row>
    <row r="2576" spans="1:65" x14ac:dyDescent="0.2">
      <c r="A2576" s="6"/>
      <c r="B2576" s="40" t="s">
        <v>103</v>
      </c>
      <c r="C2576" s="24" t="s">
        <v>74</v>
      </c>
      <c r="D2576" s="35">
        <v>0</v>
      </c>
      <c r="E2576" s="29">
        <v>0.1</v>
      </c>
      <c r="F2576" s="29">
        <v>0.2</v>
      </c>
      <c r="G2576" s="29">
        <v>0.2</v>
      </c>
      <c r="H2576" s="29">
        <v>0.2</v>
      </c>
      <c r="I2576" s="29">
        <v>0.2</v>
      </c>
      <c r="J2576" s="29">
        <v>0.2</v>
      </c>
      <c r="K2576" s="29">
        <v>0.2</v>
      </c>
      <c r="L2576" s="29">
        <v>0.2</v>
      </c>
      <c r="M2576" s="29">
        <v>0.3</v>
      </c>
      <c r="N2576" s="29">
        <v>0.4</v>
      </c>
      <c r="O2576" s="29">
        <v>0.6</v>
      </c>
      <c r="P2576" s="29">
        <v>0.7</v>
      </c>
      <c r="Q2576" s="29">
        <v>0.8</v>
      </c>
      <c r="R2576" s="29">
        <v>0.9</v>
      </c>
      <c r="S2576" s="29">
        <v>1.1000000000000001</v>
      </c>
      <c r="T2576" s="29">
        <v>1</v>
      </c>
      <c r="U2576" s="29">
        <v>1</v>
      </c>
      <c r="V2576" s="29">
        <v>1</v>
      </c>
      <c r="W2576" s="29">
        <v>3</v>
      </c>
      <c r="X2576" s="26">
        <v>120</v>
      </c>
      <c r="Y2576" s="26"/>
      <c r="Z2576" s="26"/>
      <c r="AA2576" s="26"/>
      <c r="AB2576" s="26"/>
      <c r="AC2576" s="26"/>
      <c r="AD2576" s="26"/>
      <c r="AE2576" s="26"/>
      <c r="AF2576" s="26"/>
      <c r="AG2576" s="26"/>
      <c r="AH2576" s="26"/>
      <c r="AI2576" s="26"/>
      <c r="AJ2576" s="26"/>
      <c r="AK2576" s="26"/>
      <c r="AL2576" s="26"/>
      <c r="AM2576" s="26"/>
      <c r="AN2576" s="26"/>
      <c r="AO2576" s="26"/>
      <c r="AP2576" s="26"/>
      <c r="AQ2576" s="26"/>
      <c r="AR2576" s="26"/>
      <c r="AS2576" s="26"/>
      <c r="AT2576" s="26"/>
      <c r="AU2576" s="26"/>
      <c r="AV2576" s="26"/>
      <c r="AW2576" s="26"/>
      <c r="AX2576" s="26"/>
      <c r="AY2576" s="26"/>
      <c r="AZ2576" s="26"/>
      <c r="BA2576" s="26"/>
      <c r="BB2576" s="26"/>
      <c r="BC2576" s="26"/>
      <c r="BD2576" s="26"/>
      <c r="BE2576" s="26"/>
      <c r="BF2576" s="26"/>
      <c r="BG2576" s="26"/>
      <c r="BH2576" s="26"/>
      <c r="BI2576" s="26"/>
      <c r="BJ2576" s="26"/>
      <c r="BK2576" s="26"/>
      <c r="BL2576" s="41"/>
      <c r="BM2576" t="s">
        <v>100</v>
      </c>
    </row>
    <row r="2577" spans="1:65" x14ac:dyDescent="0.2">
      <c r="A2577" s="6"/>
      <c r="B2577" s="40" t="s">
        <v>103</v>
      </c>
      <c r="C2577" s="24" t="s">
        <v>83</v>
      </c>
      <c r="D2577" s="25"/>
      <c r="E2577" s="26"/>
      <c r="F2577" s="26"/>
      <c r="G2577" s="26"/>
      <c r="H2577" s="26"/>
      <c r="I2577" s="26"/>
      <c r="J2577" s="26"/>
      <c r="K2577" s="26"/>
      <c r="L2577" s="26"/>
      <c r="M2577" s="26"/>
      <c r="N2577" s="26"/>
      <c r="O2577" s="26"/>
      <c r="P2577" s="26"/>
      <c r="Q2577" s="26"/>
      <c r="R2577" s="26"/>
      <c r="S2577" s="26"/>
      <c r="T2577" s="26"/>
      <c r="U2577" s="26"/>
      <c r="V2577" s="26"/>
      <c r="W2577" s="30"/>
      <c r="X2577" s="44">
        <v>120</v>
      </c>
      <c r="Y2577" s="44"/>
      <c r="Z2577" s="44">
        <v>140</v>
      </c>
      <c r="AA2577" s="44">
        <v>-0.33333333333333331</v>
      </c>
      <c r="AB2577" s="44">
        <v>-0.33333333333333331</v>
      </c>
      <c r="AC2577" s="44">
        <v>-0.33333333333333331</v>
      </c>
      <c r="AD2577" s="44">
        <v>-0.33333333333333331</v>
      </c>
      <c r="AE2577" s="44">
        <v>-0.33333333333333331</v>
      </c>
      <c r="AF2577" s="44">
        <v>-0.33333333333333331</v>
      </c>
      <c r="AG2577" s="30"/>
      <c r="AH2577" s="30"/>
      <c r="AI2577" s="30"/>
      <c r="AJ2577" s="30"/>
      <c r="AK2577" s="30"/>
      <c r="AL2577" s="30"/>
      <c r="AM2577" s="30"/>
      <c r="AN2577" s="30"/>
      <c r="AO2577" s="30"/>
      <c r="AP2577" s="30"/>
      <c r="AQ2577" s="30"/>
      <c r="AR2577" s="30"/>
      <c r="AS2577" s="30"/>
      <c r="AT2577" s="30"/>
      <c r="AU2577" s="30"/>
      <c r="AV2577" s="30"/>
      <c r="AW2577" s="30"/>
      <c r="AX2577" s="30"/>
      <c r="AY2577" s="30"/>
      <c r="AZ2577" s="30"/>
      <c r="BA2577" s="30"/>
      <c r="BB2577" s="30"/>
      <c r="BC2577" s="30"/>
      <c r="BD2577" s="30"/>
      <c r="BE2577" s="30"/>
      <c r="BF2577" s="30"/>
      <c r="BG2577" s="30"/>
      <c r="BH2577" s="30"/>
      <c r="BI2577" s="30"/>
      <c r="BJ2577" s="30"/>
      <c r="BK2577" s="30"/>
      <c r="BL2577" s="43"/>
      <c r="BM2577" t="s">
        <v>100</v>
      </c>
    </row>
    <row r="2578" spans="1:65" x14ac:dyDescent="0.2">
      <c r="A2578" s="6"/>
      <c r="B2578" s="40" t="s">
        <v>103</v>
      </c>
      <c r="C2578" s="24" t="s">
        <v>75</v>
      </c>
      <c r="D2578" s="25"/>
      <c r="E2578" s="26"/>
      <c r="F2578" s="26"/>
      <c r="G2578" s="26"/>
      <c r="H2578" s="26"/>
      <c r="I2578" s="26"/>
      <c r="J2578" s="26"/>
      <c r="K2578" s="26"/>
      <c r="L2578" s="26"/>
      <c r="M2578" s="26"/>
      <c r="N2578" s="26"/>
      <c r="O2578" s="26"/>
      <c r="P2578" s="26"/>
      <c r="Q2578" s="26"/>
      <c r="R2578" s="26"/>
      <c r="S2578" s="26"/>
      <c r="T2578" s="26"/>
      <c r="U2578" s="26"/>
      <c r="V2578" s="26"/>
      <c r="W2578" s="26"/>
      <c r="X2578" s="26"/>
      <c r="Y2578" s="26"/>
      <c r="Z2578" s="26"/>
      <c r="AA2578" s="26"/>
      <c r="AB2578" s="26"/>
      <c r="AC2578" s="26"/>
      <c r="AD2578" s="26"/>
      <c r="AE2578" s="26"/>
      <c r="AF2578" s="26"/>
      <c r="AG2578" s="26"/>
      <c r="AH2578" s="26"/>
      <c r="AI2578" s="26"/>
      <c r="AJ2578" s="26"/>
      <c r="AK2578" s="26"/>
      <c r="AL2578" s="26"/>
      <c r="AM2578" s="26"/>
      <c r="AN2578" s="26"/>
      <c r="AO2578" s="26"/>
      <c r="AP2578" s="26"/>
      <c r="AQ2578" s="26"/>
      <c r="AR2578" s="26"/>
      <c r="AS2578" s="26"/>
      <c r="AT2578" s="26"/>
      <c r="AU2578" s="26"/>
      <c r="AV2578" s="26"/>
      <c r="AW2578" s="26"/>
      <c r="AX2578" s="26"/>
      <c r="AY2578" s="26"/>
      <c r="AZ2578" s="26"/>
      <c r="BA2578" s="26"/>
      <c r="BB2578" s="26"/>
      <c r="BC2578" s="26"/>
      <c r="BD2578" s="26"/>
      <c r="BE2578" s="26"/>
      <c r="BF2578" s="26"/>
      <c r="BG2578" s="26"/>
      <c r="BH2578" s="26"/>
      <c r="BI2578" s="26"/>
      <c r="BJ2578" s="26"/>
      <c r="BK2578" s="26"/>
      <c r="BL2578" s="41"/>
      <c r="BM2578" t="s">
        <v>100</v>
      </c>
    </row>
    <row r="2579" spans="1:65" x14ac:dyDescent="0.2">
      <c r="A2579" s="6"/>
      <c r="B2579" s="40" t="s">
        <v>103</v>
      </c>
      <c r="C2579" s="24" t="s">
        <v>79</v>
      </c>
      <c r="D2579" s="25"/>
      <c r="E2579" s="26"/>
      <c r="F2579" s="26"/>
      <c r="G2579" s="26"/>
      <c r="H2579" s="26"/>
      <c r="I2579" s="26"/>
      <c r="J2579" s="26"/>
      <c r="K2579" s="26"/>
      <c r="L2579" s="26"/>
      <c r="M2579" s="26"/>
      <c r="N2579" s="26"/>
      <c r="O2579" s="26"/>
      <c r="P2579" s="26"/>
      <c r="Q2579" s="26"/>
      <c r="R2579" s="26"/>
      <c r="S2579" s="26"/>
      <c r="T2579" s="26"/>
      <c r="U2579" s="26"/>
      <c r="V2579" s="26"/>
      <c r="W2579" s="26"/>
      <c r="X2579" s="26"/>
      <c r="Y2579" s="26"/>
      <c r="Z2579" s="26"/>
      <c r="AA2579" s="26"/>
      <c r="AB2579" s="26"/>
      <c r="AC2579" s="26"/>
      <c r="AD2579" s="26"/>
      <c r="AE2579" s="26"/>
      <c r="AF2579" s="26"/>
      <c r="AG2579" s="26"/>
      <c r="AH2579" s="26"/>
      <c r="AI2579" s="26"/>
      <c r="AJ2579" s="26"/>
      <c r="AK2579" s="26"/>
      <c r="AL2579" s="26"/>
      <c r="AM2579" s="26"/>
      <c r="AN2579" s="26"/>
      <c r="AO2579" s="26"/>
      <c r="AP2579" s="26"/>
      <c r="AQ2579" s="26"/>
      <c r="AR2579" s="26"/>
      <c r="AS2579" s="26"/>
      <c r="AT2579" s="26"/>
      <c r="AU2579" s="26"/>
      <c r="AV2579" s="26"/>
      <c r="AW2579" s="26"/>
      <c r="AX2579" s="26"/>
      <c r="AY2579" s="26"/>
      <c r="AZ2579" s="26"/>
      <c r="BA2579" s="26"/>
      <c r="BB2579" s="26"/>
      <c r="BC2579" s="26"/>
      <c r="BD2579" s="26"/>
      <c r="BE2579" s="26"/>
      <c r="BF2579" s="26"/>
      <c r="BG2579" s="26"/>
      <c r="BH2579" s="26"/>
      <c r="BI2579" s="26"/>
      <c r="BJ2579" s="26"/>
      <c r="BK2579" s="26"/>
      <c r="BL2579" s="41"/>
      <c r="BM2579" t="s">
        <v>100</v>
      </c>
    </row>
    <row r="2580" spans="1:65" x14ac:dyDescent="0.2">
      <c r="A2580" s="6"/>
      <c r="B2580" s="40" t="s">
        <v>103</v>
      </c>
      <c r="C2580" s="24" t="s">
        <v>80</v>
      </c>
      <c r="D2580" s="25"/>
      <c r="E2580" s="26"/>
      <c r="F2580" s="26"/>
      <c r="G2580" s="26"/>
      <c r="H2580" s="26"/>
      <c r="I2580" s="26"/>
      <c r="J2580" s="26"/>
      <c r="K2580" s="26"/>
      <c r="L2580" s="26"/>
      <c r="M2580" s="26"/>
      <c r="N2580" s="26"/>
      <c r="O2580" s="26"/>
      <c r="P2580" s="26"/>
      <c r="Q2580" s="26"/>
      <c r="R2580" s="26"/>
      <c r="S2580" s="26"/>
      <c r="T2580" s="26"/>
      <c r="U2580" s="26"/>
      <c r="V2580" s="26"/>
      <c r="W2580" s="26"/>
      <c r="X2580" s="26"/>
      <c r="Y2580" s="26"/>
      <c r="Z2580" s="26"/>
      <c r="AA2580" s="26"/>
      <c r="AB2580" s="26"/>
      <c r="AC2580" s="26"/>
      <c r="AD2580" s="26"/>
      <c r="AE2580" s="26"/>
      <c r="AF2580" s="26"/>
      <c r="AG2580" s="26"/>
      <c r="AH2580" s="26"/>
      <c r="AI2580" s="26"/>
      <c r="AJ2580" s="26"/>
      <c r="AK2580" s="26"/>
      <c r="AL2580" s="26"/>
      <c r="AM2580" s="26"/>
      <c r="AN2580" s="26"/>
      <c r="AO2580" s="26"/>
      <c r="AP2580" s="26"/>
      <c r="AQ2580" s="26"/>
      <c r="AR2580" s="26"/>
      <c r="AS2580" s="26"/>
      <c r="AT2580" s="26"/>
      <c r="AU2580" s="26"/>
      <c r="AV2580" s="26"/>
      <c r="AW2580" s="26"/>
      <c r="AX2580" s="26"/>
      <c r="AY2580" s="26"/>
      <c r="AZ2580" s="26"/>
      <c r="BA2580" s="26"/>
      <c r="BB2580" s="26"/>
      <c r="BC2580" s="26"/>
      <c r="BD2580" s="26"/>
      <c r="BE2580" s="26"/>
      <c r="BF2580" s="26"/>
      <c r="BG2580" s="26"/>
      <c r="BH2580" s="26"/>
      <c r="BI2580" s="26"/>
      <c r="BJ2580" s="26"/>
      <c r="BK2580" s="26"/>
      <c r="BL2580" s="41"/>
      <c r="BM2580" t="s">
        <v>100</v>
      </c>
    </row>
    <row r="2581" spans="1:65" x14ac:dyDescent="0.2">
      <c r="A2581" s="6"/>
      <c r="B2581" s="40" t="s">
        <v>103</v>
      </c>
      <c r="C2581" s="24" t="s">
        <v>81</v>
      </c>
      <c r="D2581" s="25"/>
      <c r="E2581" s="26"/>
      <c r="F2581" s="26"/>
      <c r="G2581" s="26"/>
      <c r="H2581" s="26"/>
      <c r="I2581" s="26"/>
      <c r="J2581" s="26"/>
      <c r="K2581" s="26"/>
      <c r="L2581" s="26"/>
      <c r="M2581" s="26"/>
      <c r="N2581" s="26"/>
      <c r="O2581" s="26"/>
      <c r="P2581" s="26"/>
      <c r="Q2581" s="26"/>
      <c r="R2581" s="26"/>
      <c r="S2581" s="26"/>
      <c r="T2581" s="26"/>
      <c r="U2581" s="26"/>
      <c r="V2581" s="26"/>
      <c r="W2581" s="26"/>
      <c r="X2581" s="26"/>
      <c r="Y2581" s="26"/>
      <c r="Z2581" s="26"/>
      <c r="AA2581" s="26"/>
      <c r="AB2581" s="26"/>
      <c r="AC2581" s="26"/>
      <c r="AD2581" s="26"/>
      <c r="AE2581" s="26"/>
      <c r="AF2581" s="26"/>
      <c r="AG2581" s="26"/>
      <c r="AH2581" s="26"/>
      <c r="AI2581" s="26"/>
      <c r="AJ2581" s="26"/>
      <c r="AK2581" s="26"/>
      <c r="AL2581" s="26"/>
      <c r="AM2581" s="26"/>
      <c r="AN2581" s="26"/>
      <c r="AO2581" s="26"/>
      <c r="AP2581" s="26"/>
      <c r="AQ2581" s="26"/>
      <c r="AR2581" s="26"/>
      <c r="AS2581" s="26"/>
      <c r="AT2581" s="26"/>
      <c r="AU2581" s="26"/>
      <c r="AV2581" s="26"/>
      <c r="AW2581" s="26"/>
      <c r="AX2581" s="26"/>
      <c r="AY2581" s="26"/>
      <c r="AZ2581" s="26"/>
      <c r="BA2581" s="26"/>
      <c r="BB2581" s="26"/>
      <c r="BC2581" s="26"/>
      <c r="BD2581" s="26"/>
      <c r="BE2581" s="26"/>
      <c r="BF2581" s="26"/>
      <c r="BG2581" s="26"/>
      <c r="BH2581" s="26"/>
      <c r="BI2581" s="26"/>
      <c r="BJ2581" s="26"/>
      <c r="BK2581" s="26"/>
      <c r="BL2581" s="41"/>
      <c r="BM2581" t="s">
        <v>100</v>
      </c>
    </row>
    <row r="2582" spans="1:65" x14ac:dyDescent="0.2">
      <c r="A2582" s="6"/>
      <c r="B2582" s="40" t="s">
        <v>103</v>
      </c>
      <c r="C2582" s="24" t="s">
        <v>78</v>
      </c>
      <c r="D2582" s="25"/>
      <c r="E2582" s="26"/>
      <c r="F2582" s="26"/>
      <c r="G2582" s="26"/>
      <c r="H2582" s="26"/>
      <c r="I2582" s="26"/>
      <c r="J2582" s="26"/>
      <c r="K2582" s="26"/>
      <c r="L2582" s="26"/>
      <c r="M2582" s="26"/>
      <c r="N2582" s="26"/>
      <c r="O2582" s="26"/>
      <c r="P2582" s="26"/>
      <c r="Q2582" s="26"/>
      <c r="R2582" s="26"/>
      <c r="S2582" s="26"/>
      <c r="T2582" s="26"/>
      <c r="U2582" s="26"/>
      <c r="V2582" s="26"/>
      <c r="W2582" s="26"/>
      <c r="X2582" s="26"/>
      <c r="Y2582" s="26"/>
      <c r="Z2582" s="26"/>
      <c r="AA2582" s="26"/>
      <c r="AB2582" s="26"/>
      <c r="AC2582" s="26"/>
      <c r="AD2582" s="26"/>
      <c r="AE2582" s="26"/>
      <c r="AF2582" s="26"/>
      <c r="AG2582" s="26"/>
      <c r="AH2582" s="26"/>
      <c r="AI2582" s="26"/>
      <c r="AJ2582" s="26"/>
      <c r="AK2582" s="26"/>
      <c r="AL2582" s="26"/>
      <c r="AM2582" s="26"/>
      <c r="AN2582" s="26"/>
      <c r="AO2582" s="26"/>
      <c r="AP2582" s="26"/>
      <c r="AQ2582" s="26"/>
      <c r="AR2582" s="26"/>
      <c r="AS2582" s="26"/>
      <c r="AT2582" s="26"/>
      <c r="AU2582" s="26"/>
      <c r="AV2582" s="26"/>
      <c r="AW2582" s="26"/>
      <c r="AX2582" s="26"/>
      <c r="AY2582" s="26"/>
      <c r="AZ2582" s="26"/>
      <c r="BA2582" s="26"/>
      <c r="BB2582" s="26"/>
      <c r="BC2582" s="26"/>
      <c r="BD2582" s="26"/>
      <c r="BE2582" s="26"/>
      <c r="BF2582" s="26"/>
      <c r="BG2582" s="26"/>
      <c r="BH2582" s="26"/>
      <c r="BI2582" s="26"/>
      <c r="BJ2582" s="26"/>
      <c r="BK2582" s="26"/>
      <c r="BL2582" s="41"/>
      <c r="BM2582" t="s">
        <v>100</v>
      </c>
    </row>
    <row r="2583" spans="1:65" x14ac:dyDescent="0.2">
      <c r="A2583" s="6"/>
      <c r="B2583" s="40" t="s">
        <v>103</v>
      </c>
      <c r="C2583" s="31" t="s">
        <v>42</v>
      </c>
      <c r="D2583" s="27">
        <v>1453</v>
      </c>
      <c r="E2583" s="28">
        <v>1453</v>
      </c>
      <c r="F2583" s="28">
        <v>1453</v>
      </c>
      <c r="G2583" s="28">
        <v>1453</v>
      </c>
      <c r="H2583" s="28">
        <v>1453</v>
      </c>
      <c r="I2583" s="28">
        <v>1453</v>
      </c>
      <c r="J2583" s="28">
        <v>1453</v>
      </c>
      <c r="K2583" s="28">
        <v>1455</v>
      </c>
      <c r="L2583" s="28">
        <v>1457</v>
      </c>
      <c r="M2583" s="28">
        <v>1459</v>
      </c>
      <c r="N2583" s="28">
        <v>1475</v>
      </c>
      <c r="O2583" s="28">
        <v>1508</v>
      </c>
      <c r="P2583" s="28">
        <v>1628</v>
      </c>
      <c r="Q2583" s="28">
        <v>1781</v>
      </c>
      <c r="R2583" s="28">
        <v>1725</v>
      </c>
      <c r="S2583" s="28">
        <v>1798</v>
      </c>
      <c r="T2583" s="28">
        <v>2011</v>
      </c>
      <c r="U2583" s="28">
        <v>2047</v>
      </c>
      <c r="V2583" s="28">
        <v>2096</v>
      </c>
      <c r="W2583" s="28">
        <v>2096</v>
      </c>
      <c r="X2583" s="28">
        <v>2150.8888888888887</v>
      </c>
      <c r="Y2583" s="28">
        <v>2205.7777777777774</v>
      </c>
      <c r="Z2583" s="28">
        <v>2260.6666666666661</v>
      </c>
      <c r="AA2583" s="28">
        <v>2315.5555555555547</v>
      </c>
      <c r="AB2583" s="28">
        <v>2370.4444444444434</v>
      </c>
      <c r="AC2583" s="28">
        <v>2635.3333333333321</v>
      </c>
      <c r="AD2583" s="28">
        <v>2690.2222222222208</v>
      </c>
      <c r="AE2583" s="28">
        <v>2745.1111111111095</v>
      </c>
      <c r="AF2583" s="28">
        <v>2799.9999999999982</v>
      </c>
      <c r="AG2583" s="28">
        <v>2799.9999999999982</v>
      </c>
      <c r="AH2583" s="28">
        <v>2799.9999999999982</v>
      </c>
      <c r="AI2583" s="211">
        <v>2799.9999999999982</v>
      </c>
      <c r="AJ2583" s="211">
        <v>2799.9999999999982</v>
      </c>
      <c r="AK2583" s="211">
        <v>2799.9999999999982</v>
      </c>
      <c r="AL2583" s="211">
        <v>2799.9999999999982</v>
      </c>
      <c r="AM2583" s="211">
        <v>2799.9999999999982</v>
      </c>
      <c r="AN2583" s="211">
        <v>2799.9999999999982</v>
      </c>
      <c r="AO2583" s="211">
        <v>2799.9999999999982</v>
      </c>
      <c r="AP2583" s="211">
        <v>2799.9999999999982</v>
      </c>
      <c r="AQ2583" s="211">
        <v>2799.9999999999982</v>
      </c>
      <c r="AR2583" s="211">
        <v>2799.9999999999982</v>
      </c>
      <c r="AS2583" s="211">
        <v>2799.9999999999982</v>
      </c>
      <c r="AT2583" s="211">
        <v>2799.9999999999982</v>
      </c>
      <c r="AU2583" s="211">
        <v>2799.9999999999982</v>
      </c>
      <c r="AV2583" s="211">
        <v>2799.9999999999982</v>
      </c>
      <c r="AW2583" s="211">
        <v>2799.9999999999982</v>
      </c>
      <c r="AX2583" s="211">
        <v>2799.9999999999982</v>
      </c>
      <c r="AY2583" s="211">
        <v>2799.9999999999982</v>
      </c>
      <c r="AZ2583" s="211">
        <v>2799.9999999999982</v>
      </c>
      <c r="BA2583" s="211">
        <v>2799.9999999999982</v>
      </c>
      <c r="BB2583" s="211">
        <v>2799.9999999999982</v>
      </c>
      <c r="BC2583" s="211">
        <v>2799.9999999999982</v>
      </c>
      <c r="BD2583" s="211">
        <v>2799.9999999999982</v>
      </c>
      <c r="BE2583" s="211">
        <v>2799.9999999999982</v>
      </c>
      <c r="BF2583" s="211">
        <v>2799.9999999999982</v>
      </c>
      <c r="BG2583" s="211">
        <v>2799.9999999999982</v>
      </c>
      <c r="BH2583" s="211">
        <v>2799.9999999999982</v>
      </c>
      <c r="BI2583" s="211">
        <v>2799.9999999999982</v>
      </c>
      <c r="BJ2583" s="211">
        <v>2799.9999999999982</v>
      </c>
      <c r="BK2583" s="211">
        <v>2799.9999999999982</v>
      </c>
      <c r="BL2583" s="211">
        <v>2799.9999999999982</v>
      </c>
      <c r="BM2583" t="s">
        <v>100</v>
      </c>
    </row>
    <row r="2584" spans="1:65" x14ac:dyDescent="0.2">
      <c r="A2584" s="6"/>
      <c r="B2584" s="40" t="s">
        <v>103</v>
      </c>
      <c r="C2584" s="24" t="s">
        <v>74</v>
      </c>
      <c r="D2584" s="35">
        <v>1453</v>
      </c>
      <c r="E2584" s="29">
        <v>1453</v>
      </c>
      <c r="F2584" s="29">
        <v>1453</v>
      </c>
      <c r="G2584" s="29">
        <v>1453</v>
      </c>
      <c r="H2584" s="29">
        <v>1453</v>
      </c>
      <c r="I2584" s="29">
        <v>1453</v>
      </c>
      <c r="J2584" s="29">
        <v>1453</v>
      </c>
      <c r="K2584" s="29">
        <v>1455</v>
      </c>
      <c r="L2584" s="29">
        <v>1457</v>
      </c>
      <c r="M2584" s="29">
        <v>1459</v>
      </c>
      <c r="N2584" s="29">
        <v>1475</v>
      </c>
      <c r="O2584" s="29">
        <v>1508</v>
      </c>
      <c r="P2584" s="29">
        <v>1628</v>
      </c>
      <c r="Q2584" s="29">
        <v>1781</v>
      </c>
      <c r="R2584" s="29">
        <v>1725</v>
      </c>
      <c r="S2584" s="29">
        <v>1798</v>
      </c>
      <c r="T2584" s="29">
        <v>2011</v>
      </c>
      <c r="U2584" s="29">
        <v>2047</v>
      </c>
      <c r="V2584" s="70">
        <v>2096</v>
      </c>
      <c r="W2584" s="70">
        <v>2096</v>
      </c>
      <c r="X2584" s="26"/>
      <c r="Y2584" s="26"/>
      <c r="Z2584" s="26"/>
      <c r="AA2584" s="26"/>
      <c r="AB2584" s="26"/>
      <c r="AC2584" s="26"/>
      <c r="AD2584" s="26"/>
      <c r="AE2584" s="26"/>
      <c r="AF2584" s="26">
        <v>2800</v>
      </c>
      <c r="AG2584" s="26"/>
      <c r="AH2584" s="26"/>
      <c r="AI2584" s="26"/>
      <c r="AJ2584" s="26"/>
      <c r="AK2584" s="26"/>
      <c r="AL2584" s="26"/>
      <c r="AM2584" s="26"/>
      <c r="AN2584" s="26"/>
      <c r="AO2584" s="26"/>
      <c r="AP2584" s="26"/>
      <c r="AQ2584" s="26"/>
      <c r="AR2584" s="26"/>
      <c r="AS2584" s="26"/>
      <c r="AT2584" s="26"/>
      <c r="AU2584" s="26"/>
      <c r="AV2584" s="26"/>
      <c r="AW2584" s="26"/>
      <c r="AX2584" s="26"/>
      <c r="AY2584" s="26"/>
      <c r="AZ2584" s="26"/>
      <c r="BA2584" s="26"/>
      <c r="BB2584" s="26"/>
      <c r="BC2584" s="26"/>
      <c r="BD2584" s="26"/>
      <c r="BE2584" s="26"/>
      <c r="BF2584" s="26"/>
      <c r="BG2584" s="26"/>
      <c r="BH2584" s="26"/>
      <c r="BI2584" s="26"/>
      <c r="BJ2584" s="26"/>
      <c r="BK2584" s="26"/>
      <c r="BL2584" s="41"/>
      <c r="BM2584" t="s">
        <v>100</v>
      </c>
    </row>
    <row r="2585" spans="1:65" x14ac:dyDescent="0.2">
      <c r="A2585" s="6"/>
      <c r="B2585" s="40" t="s">
        <v>103</v>
      </c>
      <c r="C2585" s="24" t="s">
        <v>83</v>
      </c>
      <c r="D2585" s="25"/>
      <c r="E2585" s="26"/>
      <c r="F2585" s="26"/>
      <c r="G2585" s="26"/>
      <c r="H2585" s="26"/>
      <c r="I2585" s="26"/>
      <c r="J2585" s="26"/>
      <c r="K2585" s="26"/>
      <c r="L2585" s="26"/>
      <c r="M2585" s="26"/>
      <c r="N2585" s="26"/>
      <c r="O2585" s="26"/>
      <c r="P2585" s="26"/>
      <c r="Q2585" s="26"/>
      <c r="R2585" s="26"/>
      <c r="S2585" s="26"/>
      <c r="T2585" s="26"/>
      <c r="U2585" s="26"/>
      <c r="V2585" s="26"/>
      <c r="W2585" s="44"/>
      <c r="X2585" s="30">
        <v>54.888888888888886</v>
      </c>
      <c r="Y2585" s="30">
        <v>54.888888888888886</v>
      </c>
      <c r="Z2585" s="30">
        <v>54.888888888888886</v>
      </c>
      <c r="AA2585" s="30">
        <v>54.888888888888886</v>
      </c>
      <c r="AB2585" s="30">
        <v>54.888888888888886</v>
      </c>
      <c r="AC2585" s="30">
        <v>54.888888888888886</v>
      </c>
      <c r="AD2585" s="30">
        <v>54.888888888888886</v>
      </c>
      <c r="AE2585" s="30">
        <v>54.888888888888886</v>
      </c>
      <c r="AF2585" s="30">
        <v>54.888888888888886</v>
      </c>
      <c r="AG2585" s="30"/>
      <c r="AH2585" s="30"/>
      <c r="AI2585" s="30"/>
      <c r="AJ2585" s="30"/>
      <c r="AK2585" s="30"/>
      <c r="AL2585" s="30"/>
      <c r="AM2585" s="30"/>
      <c r="AN2585" s="30"/>
      <c r="AO2585" s="30"/>
      <c r="AP2585" s="30"/>
      <c r="AQ2585" s="30"/>
      <c r="AR2585" s="30"/>
      <c r="AS2585" s="30"/>
      <c r="AT2585" s="30"/>
      <c r="AU2585" s="30"/>
      <c r="AV2585" s="30"/>
      <c r="AW2585" s="30"/>
      <c r="AX2585" s="30"/>
      <c r="AY2585" s="30"/>
      <c r="AZ2585" s="30"/>
      <c r="BA2585" s="30"/>
      <c r="BB2585" s="30"/>
      <c r="BC2585" s="30"/>
      <c r="BD2585" s="30"/>
      <c r="BE2585" s="30"/>
      <c r="BF2585" s="30"/>
      <c r="BG2585" s="30"/>
      <c r="BH2585" s="30"/>
      <c r="BI2585" s="30"/>
      <c r="BJ2585" s="30"/>
      <c r="BK2585" s="30"/>
      <c r="BL2585" s="43"/>
      <c r="BM2585" t="s">
        <v>100</v>
      </c>
    </row>
    <row r="2586" spans="1:65" x14ac:dyDescent="0.2">
      <c r="A2586" s="6"/>
      <c r="B2586" s="40" t="s">
        <v>103</v>
      </c>
      <c r="C2586" s="24" t="s">
        <v>237</v>
      </c>
      <c r="D2586" s="25"/>
      <c r="E2586" s="26"/>
      <c r="F2586" s="26"/>
      <c r="G2586" s="26"/>
      <c r="H2586" s="26"/>
      <c r="I2586" s="26"/>
      <c r="J2586" s="26"/>
      <c r="K2586" s="26"/>
      <c r="L2586" s="26"/>
      <c r="M2586" s="26"/>
      <c r="N2586" s="26"/>
      <c r="O2586" s="26"/>
      <c r="P2586" s="26"/>
      <c r="Q2586" s="26"/>
      <c r="R2586" s="26"/>
      <c r="S2586" s="26"/>
      <c r="T2586" s="26"/>
      <c r="U2586" s="26"/>
      <c r="V2586" s="26"/>
      <c r="W2586" s="26"/>
      <c r="X2586" s="26"/>
      <c r="Y2586" s="26"/>
      <c r="Z2586" s="26"/>
      <c r="AA2586" s="26"/>
      <c r="AB2586" s="26"/>
      <c r="AC2586" s="26">
        <v>210</v>
      </c>
      <c r="AD2586" s="26"/>
      <c r="AE2586" s="26"/>
      <c r="AF2586" s="26"/>
      <c r="AG2586" s="26"/>
      <c r="AH2586" s="26"/>
      <c r="AI2586" s="26"/>
      <c r="AJ2586" s="26"/>
      <c r="AK2586" s="26"/>
      <c r="AL2586" s="26"/>
      <c r="AM2586" s="26"/>
      <c r="AN2586" s="26"/>
      <c r="AO2586" s="26"/>
      <c r="AP2586" s="26"/>
      <c r="AQ2586" s="26"/>
      <c r="AR2586" s="26"/>
      <c r="AS2586" s="26"/>
      <c r="AT2586" s="26"/>
      <c r="AU2586" s="26"/>
      <c r="AV2586" s="26"/>
      <c r="AW2586" s="26"/>
      <c r="AX2586" s="26"/>
      <c r="AY2586" s="26"/>
      <c r="AZ2586" s="26"/>
      <c r="BA2586" s="26"/>
      <c r="BB2586" s="26"/>
      <c r="BC2586" s="26"/>
      <c r="BD2586" s="26"/>
      <c r="BE2586" s="26"/>
      <c r="BF2586" s="26"/>
      <c r="BG2586" s="26"/>
      <c r="BH2586" s="26"/>
      <c r="BI2586" s="26"/>
      <c r="BJ2586" s="26"/>
      <c r="BK2586" s="26"/>
      <c r="BL2586" s="41"/>
      <c r="BM2586" t="s">
        <v>100</v>
      </c>
    </row>
    <row r="2587" spans="1:65" x14ac:dyDescent="0.2">
      <c r="A2587" s="6"/>
      <c r="B2587" s="40" t="s">
        <v>103</v>
      </c>
      <c r="C2587" s="24"/>
      <c r="D2587" s="25"/>
      <c r="E2587" s="26"/>
      <c r="F2587" s="26"/>
      <c r="G2587" s="26"/>
      <c r="H2587" s="26"/>
      <c r="I2587" s="26"/>
      <c r="J2587" s="26"/>
      <c r="K2587" s="26"/>
      <c r="L2587" s="26"/>
      <c r="M2587" s="26"/>
      <c r="N2587" s="26"/>
      <c r="O2587" s="26"/>
      <c r="P2587" s="26"/>
      <c r="Q2587" s="26"/>
      <c r="R2587" s="26"/>
      <c r="S2587" s="26"/>
      <c r="T2587" s="26"/>
      <c r="U2587" s="26"/>
      <c r="V2587" s="26"/>
      <c r="W2587" s="26"/>
      <c r="X2587" s="26"/>
      <c r="Y2587" s="26"/>
      <c r="Z2587" s="26"/>
      <c r="AA2587" s="26"/>
      <c r="AB2587" s="26"/>
      <c r="AC2587" s="26"/>
      <c r="AD2587" s="26"/>
      <c r="AE2587" s="26"/>
      <c r="AF2587" s="26"/>
      <c r="AG2587" s="26"/>
      <c r="AH2587" s="26"/>
      <c r="AI2587" s="26"/>
      <c r="AJ2587" s="26"/>
      <c r="AK2587" s="26"/>
      <c r="AL2587" s="26"/>
      <c r="AM2587" s="26"/>
      <c r="AN2587" s="26"/>
      <c r="AO2587" s="26"/>
      <c r="AP2587" s="26"/>
      <c r="AQ2587" s="26"/>
      <c r="AR2587" s="26"/>
      <c r="AS2587" s="26"/>
      <c r="AT2587" s="26"/>
      <c r="AU2587" s="26"/>
      <c r="AV2587" s="26"/>
      <c r="AW2587" s="26"/>
      <c r="AX2587" s="26"/>
      <c r="AY2587" s="26"/>
      <c r="AZ2587" s="26"/>
      <c r="BA2587" s="26"/>
      <c r="BB2587" s="26"/>
      <c r="BC2587" s="26"/>
      <c r="BD2587" s="26"/>
      <c r="BE2587" s="26"/>
      <c r="BF2587" s="26"/>
      <c r="BG2587" s="26"/>
      <c r="BH2587" s="26"/>
      <c r="BI2587" s="26"/>
      <c r="BJ2587" s="26"/>
      <c r="BK2587" s="26"/>
      <c r="BL2587" s="41"/>
      <c r="BM2587" t="s">
        <v>100</v>
      </c>
    </row>
    <row r="2588" spans="1:65" x14ac:dyDescent="0.2">
      <c r="A2588" s="6"/>
      <c r="B2588" s="40" t="s">
        <v>103</v>
      </c>
      <c r="C2588" s="24"/>
      <c r="D2588" s="25"/>
      <c r="E2588" s="26"/>
      <c r="F2588" s="26"/>
      <c r="G2588" s="26"/>
      <c r="H2588" s="26"/>
      <c r="I2588" s="26"/>
      <c r="J2588" s="26"/>
      <c r="K2588" s="26"/>
      <c r="L2588" s="26"/>
      <c r="M2588" s="26"/>
      <c r="N2588" s="26"/>
      <c r="O2588" s="26"/>
      <c r="P2588" s="26"/>
      <c r="Q2588" s="26"/>
      <c r="R2588" s="26"/>
      <c r="S2588" s="26"/>
      <c r="T2588" s="26"/>
      <c r="U2588" s="26"/>
      <c r="V2588" s="26"/>
      <c r="W2588" s="26"/>
      <c r="X2588" s="26"/>
      <c r="Y2588" s="26"/>
      <c r="Z2588" s="26"/>
      <c r="AA2588" s="26"/>
      <c r="AB2588" s="26"/>
      <c r="AC2588" s="26"/>
      <c r="AD2588" s="26"/>
      <c r="AE2588" s="26"/>
      <c r="AF2588" s="26"/>
      <c r="AG2588" s="26"/>
      <c r="AH2588" s="26"/>
      <c r="AI2588" s="26"/>
      <c r="AJ2588" s="26"/>
      <c r="AK2588" s="26"/>
      <c r="AL2588" s="26"/>
      <c r="AM2588" s="26"/>
      <c r="AN2588" s="26"/>
      <c r="AO2588" s="26"/>
      <c r="AP2588" s="26"/>
      <c r="AQ2588" s="26"/>
      <c r="AR2588" s="26"/>
      <c r="AS2588" s="26"/>
      <c r="AT2588" s="26"/>
      <c r="AU2588" s="26"/>
      <c r="AV2588" s="26"/>
      <c r="AW2588" s="26"/>
      <c r="AX2588" s="26"/>
      <c r="AY2588" s="26"/>
      <c r="AZ2588" s="26"/>
      <c r="BA2588" s="26"/>
      <c r="BB2588" s="26"/>
      <c r="BC2588" s="26"/>
      <c r="BD2588" s="26"/>
      <c r="BE2588" s="26"/>
      <c r="BF2588" s="26"/>
      <c r="BG2588" s="26"/>
      <c r="BH2588" s="26"/>
      <c r="BI2588" s="26"/>
      <c r="BJ2588" s="26"/>
      <c r="BK2588" s="26"/>
      <c r="BL2588" s="41"/>
      <c r="BM2588" t="s">
        <v>100</v>
      </c>
    </row>
    <row r="2589" spans="1:65" x14ac:dyDescent="0.2">
      <c r="A2589" s="6"/>
      <c r="B2589" s="40" t="s">
        <v>103</v>
      </c>
      <c r="C2589" s="24"/>
      <c r="D2589" s="25"/>
      <c r="E2589" s="26"/>
      <c r="F2589" s="26"/>
      <c r="G2589" s="26"/>
      <c r="H2589" s="26"/>
      <c r="I2589" s="26"/>
      <c r="J2589" s="26"/>
      <c r="K2589" s="26"/>
      <c r="L2589" s="26"/>
      <c r="M2589" s="26"/>
      <c r="N2589" s="26"/>
      <c r="O2589" s="26"/>
      <c r="P2589" s="26"/>
      <c r="Q2589" s="26"/>
      <c r="R2589" s="26"/>
      <c r="S2589" s="26"/>
      <c r="T2589" s="26"/>
      <c r="U2589" s="26"/>
      <c r="V2589" s="26"/>
      <c r="W2589" s="26"/>
      <c r="X2589" s="26"/>
      <c r="Y2589" s="26"/>
      <c r="Z2589" s="26"/>
      <c r="AA2589" s="26"/>
      <c r="AB2589" s="26"/>
      <c r="AC2589" s="26"/>
      <c r="AD2589" s="26"/>
      <c r="AE2589" s="26"/>
      <c r="AF2589" s="26"/>
      <c r="AG2589" s="26"/>
      <c r="AH2589" s="26"/>
      <c r="AI2589" s="26"/>
      <c r="AJ2589" s="26"/>
      <c r="AK2589" s="26"/>
      <c r="AL2589" s="26"/>
      <c r="AM2589" s="26"/>
      <c r="AN2589" s="26"/>
      <c r="AO2589" s="26"/>
      <c r="AP2589" s="26"/>
      <c r="AQ2589" s="26"/>
      <c r="AR2589" s="26"/>
      <c r="AS2589" s="26"/>
      <c r="AT2589" s="26"/>
      <c r="AU2589" s="26"/>
      <c r="AV2589" s="26"/>
      <c r="AW2589" s="26"/>
      <c r="AX2589" s="26"/>
      <c r="AY2589" s="26"/>
      <c r="AZ2589" s="26"/>
      <c r="BA2589" s="26"/>
      <c r="BB2589" s="26"/>
      <c r="BC2589" s="26"/>
      <c r="BD2589" s="26"/>
      <c r="BE2589" s="26"/>
      <c r="BF2589" s="26"/>
      <c r="BG2589" s="26"/>
      <c r="BH2589" s="26"/>
      <c r="BI2589" s="26"/>
      <c r="BJ2589" s="26"/>
      <c r="BK2589" s="26"/>
      <c r="BL2589" s="41"/>
      <c r="BM2589" t="s">
        <v>100</v>
      </c>
    </row>
    <row r="2590" spans="1:65" x14ac:dyDescent="0.2">
      <c r="A2590" s="6"/>
      <c r="B2590" s="40" t="s">
        <v>103</v>
      </c>
      <c r="C2590" s="31" t="s">
        <v>43</v>
      </c>
      <c r="D2590" s="27">
        <v>0</v>
      </c>
      <c r="E2590" s="28">
        <v>0</v>
      </c>
      <c r="F2590" s="28">
        <v>0</v>
      </c>
      <c r="G2590" s="28">
        <v>0</v>
      </c>
      <c r="H2590" s="28">
        <v>0</v>
      </c>
      <c r="I2590" s="28">
        <v>0</v>
      </c>
      <c r="J2590" s="28">
        <v>0</v>
      </c>
      <c r="K2590" s="28">
        <v>0</v>
      </c>
      <c r="L2590" s="28">
        <v>0</v>
      </c>
      <c r="M2590" s="28">
        <v>0</v>
      </c>
      <c r="N2590" s="28">
        <v>0</v>
      </c>
      <c r="O2590" s="28">
        <v>0</v>
      </c>
      <c r="P2590" s="28">
        <v>0</v>
      </c>
      <c r="Q2590" s="28">
        <v>0</v>
      </c>
      <c r="R2590" s="28">
        <v>0</v>
      </c>
      <c r="S2590" s="28">
        <v>0</v>
      </c>
      <c r="T2590" s="28">
        <v>0</v>
      </c>
      <c r="U2590" s="28">
        <v>0</v>
      </c>
      <c r="V2590" s="28">
        <v>0</v>
      </c>
      <c r="W2590" s="28">
        <v>0</v>
      </c>
      <c r="X2590" s="28">
        <v>0</v>
      </c>
      <c r="Y2590" s="28">
        <v>0</v>
      </c>
      <c r="Z2590" s="28">
        <v>0</v>
      </c>
      <c r="AA2590" s="28">
        <v>0</v>
      </c>
      <c r="AB2590" s="28">
        <v>0</v>
      </c>
      <c r="AC2590" s="28">
        <v>0</v>
      </c>
      <c r="AD2590" s="28">
        <v>0</v>
      </c>
      <c r="AE2590" s="28">
        <v>0</v>
      </c>
      <c r="AF2590" s="28">
        <v>0</v>
      </c>
      <c r="AG2590" s="28">
        <v>0</v>
      </c>
      <c r="AH2590" s="28">
        <v>0</v>
      </c>
      <c r="AI2590" s="211">
        <v>0</v>
      </c>
      <c r="AJ2590" s="211">
        <v>0</v>
      </c>
      <c r="AK2590" s="211">
        <v>0</v>
      </c>
      <c r="AL2590" s="211">
        <v>0</v>
      </c>
      <c r="AM2590" s="211">
        <v>0</v>
      </c>
      <c r="AN2590" s="211">
        <v>0</v>
      </c>
      <c r="AO2590" s="211">
        <v>0</v>
      </c>
      <c r="AP2590" s="211">
        <v>0</v>
      </c>
      <c r="AQ2590" s="211">
        <v>0</v>
      </c>
      <c r="AR2590" s="211">
        <v>0</v>
      </c>
      <c r="AS2590" s="211">
        <v>0</v>
      </c>
      <c r="AT2590" s="211">
        <v>0</v>
      </c>
      <c r="AU2590" s="211">
        <v>0</v>
      </c>
      <c r="AV2590" s="211">
        <v>0</v>
      </c>
      <c r="AW2590" s="211">
        <v>0</v>
      </c>
      <c r="AX2590" s="211">
        <v>0</v>
      </c>
      <c r="AY2590" s="211">
        <v>0</v>
      </c>
      <c r="AZ2590" s="211">
        <v>0</v>
      </c>
      <c r="BA2590" s="211">
        <v>0</v>
      </c>
      <c r="BB2590" s="211">
        <v>0</v>
      </c>
      <c r="BC2590" s="211">
        <v>0</v>
      </c>
      <c r="BD2590" s="211">
        <v>0</v>
      </c>
      <c r="BE2590" s="211">
        <v>0</v>
      </c>
      <c r="BF2590" s="211">
        <v>0</v>
      </c>
      <c r="BG2590" s="211">
        <v>0</v>
      </c>
      <c r="BH2590" s="211">
        <v>0</v>
      </c>
      <c r="BI2590" s="211">
        <v>0</v>
      </c>
      <c r="BJ2590" s="211">
        <v>0</v>
      </c>
      <c r="BK2590" s="211">
        <v>0</v>
      </c>
      <c r="BL2590" s="211">
        <v>0</v>
      </c>
      <c r="BM2590" t="s">
        <v>100</v>
      </c>
    </row>
    <row r="2591" spans="1:65" x14ac:dyDescent="0.2">
      <c r="A2591" s="6"/>
      <c r="B2591" s="40" t="s">
        <v>103</v>
      </c>
      <c r="C2591" s="24" t="s">
        <v>74</v>
      </c>
      <c r="D2591" s="35">
        <v>0</v>
      </c>
      <c r="E2591" s="29">
        <v>0</v>
      </c>
      <c r="F2591" s="29">
        <v>0</v>
      </c>
      <c r="G2591" s="29">
        <v>0</v>
      </c>
      <c r="H2591" s="29">
        <v>0</v>
      </c>
      <c r="I2591" s="29">
        <v>0</v>
      </c>
      <c r="J2591" s="29">
        <v>0</v>
      </c>
      <c r="K2591" s="29">
        <v>0</v>
      </c>
      <c r="L2591" s="29">
        <v>0</v>
      </c>
      <c r="M2591" s="29">
        <v>0</v>
      </c>
      <c r="N2591" s="29">
        <v>0</v>
      </c>
      <c r="O2591" s="29">
        <v>0</v>
      </c>
      <c r="P2591" s="29">
        <v>0</v>
      </c>
      <c r="Q2591" s="29">
        <v>0</v>
      </c>
      <c r="R2591" s="29">
        <v>0</v>
      </c>
      <c r="S2591" s="29">
        <v>0</v>
      </c>
      <c r="T2591" s="29">
        <v>0</v>
      </c>
      <c r="U2591" s="29">
        <v>0</v>
      </c>
      <c r="V2591" s="29">
        <v>0</v>
      </c>
      <c r="W2591" s="29">
        <v>0</v>
      </c>
      <c r="X2591" s="26"/>
      <c r="Y2591" s="26"/>
      <c r="Z2591" s="26"/>
      <c r="AA2591" s="26"/>
      <c r="AB2591" s="26"/>
      <c r="AC2591" s="26"/>
      <c r="AD2591" s="26"/>
      <c r="AE2591" s="26"/>
      <c r="AF2591" s="26"/>
      <c r="AG2591" s="26"/>
      <c r="AH2591" s="26"/>
      <c r="AI2591" s="26"/>
      <c r="AJ2591" s="26"/>
      <c r="AK2591" s="26"/>
      <c r="AL2591" s="26"/>
      <c r="AM2591" s="26"/>
      <c r="AN2591" s="26"/>
      <c r="AO2591" s="26"/>
      <c r="AP2591" s="26"/>
      <c r="AQ2591" s="26"/>
      <c r="AR2591" s="26"/>
      <c r="AS2591" s="26"/>
      <c r="AT2591" s="26"/>
      <c r="AU2591" s="26"/>
      <c r="AV2591" s="26"/>
      <c r="AW2591" s="26"/>
      <c r="AX2591" s="26"/>
      <c r="AY2591" s="26"/>
      <c r="AZ2591" s="26"/>
      <c r="BA2591" s="26"/>
      <c r="BB2591" s="26"/>
      <c r="BC2591" s="26"/>
      <c r="BD2591" s="26"/>
      <c r="BE2591" s="26"/>
      <c r="BF2591" s="26"/>
      <c r="BG2591" s="26"/>
      <c r="BH2591" s="26"/>
      <c r="BI2591" s="26"/>
      <c r="BJ2591" s="26"/>
      <c r="BK2591" s="26"/>
      <c r="BL2591" s="41"/>
      <c r="BM2591" t="s">
        <v>100</v>
      </c>
    </row>
    <row r="2592" spans="1:65" x14ac:dyDescent="0.2">
      <c r="A2592" s="6"/>
      <c r="B2592" s="40" t="s">
        <v>103</v>
      </c>
      <c r="C2592" s="24" t="s">
        <v>83</v>
      </c>
      <c r="D2592" s="25"/>
      <c r="E2592" s="26"/>
      <c r="F2592" s="26"/>
      <c r="G2592" s="26"/>
      <c r="H2592" s="26"/>
      <c r="I2592" s="26"/>
      <c r="J2592" s="26"/>
      <c r="K2592" s="26"/>
      <c r="L2592" s="26"/>
      <c r="M2592" s="26"/>
      <c r="N2592" s="26"/>
      <c r="O2592" s="26"/>
      <c r="P2592" s="26"/>
      <c r="Q2592" s="26"/>
      <c r="R2592" s="26"/>
      <c r="S2592" s="26"/>
      <c r="T2592" s="26"/>
      <c r="U2592" s="26"/>
      <c r="V2592" s="26"/>
      <c r="W2592" s="30"/>
      <c r="X2592" s="30"/>
      <c r="Y2592" s="30"/>
      <c r="Z2592" s="30"/>
      <c r="AA2592" s="30"/>
      <c r="AB2592" s="30"/>
      <c r="AC2592" s="30"/>
      <c r="AD2592" s="30"/>
      <c r="AE2592" s="30"/>
      <c r="AF2592" s="30"/>
      <c r="AG2592" s="30"/>
      <c r="AH2592" s="30"/>
      <c r="AI2592" s="30"/>
      <c r="AJ2592" s="30"/>
      <c r="AK2592" s="30"/>
      <c r="AL2592" s="30"/>
      <c r="AM2592" s="30"/>
      <c r="AN2592" s="30"/>
      <c r="AO2592" s="30"/>
      <c r="AP2592" s="30"/>
      <c r="AQ2592" s="30"/>
      <c r="AR2592" s="30"/>
      <c r="AS2592" s="30"/>
      <c r="AT2592" s="30"/>
      <c r="AU2592" s="30"/>
      <c r="AV2592" s="30"/>
      <c r="AW2592" s="30"/>
      <c r="AX2592" s="30"/>
      <c r="AY2592" s="30"/>
      <c r="AZ2592" s="30"/>
      <c r="BA2592" s="30"/>
      <c r="BB2592" s="30"/>
      <c r="BC2592" s="30"/>
      <c r="BD2592" s="30"/>
      <c r="BE2592" s="30"/>
      <c r="BF2592" s="30"/>
      <c r="BG2592" s="30"/>
      <c r="BH2592" s="30"/>
      <c r="BI2592" s="30"/>
      <c r="BJ2592" s="30"/>
      <c r="BK2592" s="30"/>
      <c r="BL2592" s="43"/>
      <c r="BM2592" t="s">
        <v>100</v>
      </c>
    </row>
    <row r="2593" spans="1:65" x14ac:dyDescent="0.2">
      <c r="A2593" s="6"/>
      <c r="B2593" s="40" t="s">
        <v>103</v>
      </c>
      <c r="C2593" s="24" t="s">
        <v>75</v>
      </c>
      <c r="D2593" s="25"/>
      <c r="E2593" s="26"/>
      <c r="F2593" s="26"/>
      <c r="G2593" s="26"/>
      <c r="H2593" s="26"/>
      <c r="I2593" s="26"/>
      <c r="J2593" s="26"/>
      <c r="K2593" s="26"/>
      <c r="L2593" s="26"/>
      <c r="M2593" s="26"/>
      <c r="N2593" s="26"/>
      <c r="O2593" s="26"/>
      <c r="P2593" s="26"/>
      <c r="Q2593" s="26"/>
      <c r="R2593" s="26"/>
      <c r="S2593" s="26"/>
      <c r="T2593" s="26"/>
      <c r="U2593" s="26"/>
      <c r="V2593" s="26"/>
      <c r="W2593" s="26"/>
      <c r="X2593" s="26"/>
      <c r="Y2593" s="26"/>
      <c r="Z2593" s="26"/>
      <c r="AA2593" s="26"/>
      <c r="AB2593" s="26"/>
      <c r="AC2593" s="26"/>
      <c r="AD2593" s="26"/>
      <c r="AE2593" s="26"/>
      <c r="AF2593" s="26"/>
      <c r="AG2593" s="26"/>
      <c r="AH2593" s="26"/>
      <c r="AI2593" s="26"/>
      <c r="AJ2593" s="26"/>
      <c r="AK2593" s="26"/>
      <c r="AL2593" s="26"/>
      <c r="AM2593" s="26"/>
      <c r="AN2593" s="26"/>
      <c r="AO2593" s="26"/>
      <c r="AP2593" s="26"/>
      <c r="AQ2593" s="26"/>
      <c r="AR2593" s="26"/>
      <c r="AS2593" s="26"/>
      <c r="AT2593" s="26"/>
      <c r="AU2593" s="26"/>
      <c r="AV2593" s="26"/>
      <c r="AW2593" s="26"/>
      <c r="AX2593" s="26"/>
      <c r="AY2593" s="26"/>
      <c r="AZ2593" s="26"/>
      <c r="BA2593" s="26"/>
      <c r="BB2593" s="26"/>
      <c r="BC2593" s="26"/>
      <c r="BD2593" s="26"/>
      <c r="BE2593" s="26"/>
      <c r="BF2593" s="26"/>
      <c r="BG2593" s="26"/>
      <c r="BH2593" s="26"/>
      <c r="BI2593" s="26"/>
      <c r="BJ2593" s="26"/>
      <c r="BK2593" s="26"/>
      <c r="BL2593" s="41"/>
      <c r="BM2593" t="s">
        <v>100</v>
      </c>
    </row>
    <row r="2594" spans="1:65" x14ac:dyDescent="0.2">
      <c r="A2594" s="6"/>
      <c r="B2594" s="40" t="s">
        <v>103</v>
      </c>
      <c r="C2594" s="24" t="s">
        <v>79</v>
      </c>
      <c r="D2594" s="25"/>
      <c r="E2594" s="26"/>
      <c r="F2594" s="26"/>
      <c r="G2594" s="26"/>
      <c r="H2594" s="26"/>
      <c r="I2594" s="26"/>
      <c r="J2594" s="26"/>
      <c r="K2594" s="26"/>
      <c r="L2594" s="26"/>
      <c r="M2594" s="26"/>
      <c r="N2594" s="26"/>
      <c r="O2594" s="26"/>
      <c r="P2594" s="26"/>
      <c r="Q2594" s="26"/>
      <c r="R2594" s="26"/>
      <c r="S2594" s="26"/>
      <c r="T2594" s="26"/>
      <c r="U2594" s="26"/>
      <c r="V2594" s="26"/>
      <c r="W2594" s="26"/>
      <c r="X2594" s="26"/>
      <c r="Y2594" s="26"/>
      <c r="Z2594" s="26"/>
      <c r="AA2594" s="26"/>
      <c r="AB2594" s="26"/>
      <c r="AC2594" s="26"/>
      <c r="AD2594" s="26"/>
      <c r="AE2594" s="26"/>
      <c r="AF2594" s="26"/>
      <c r="AG2594" s="26"/>
      <c r="AH2594" s="26"/>
      <c r="AI2594" s="26"/>
      <c r="AJ2594" s="26"/>
      <c r="AK2594" s="26"/>
      <c r="AL2594" s="26"/>
      <c r="AM2594" s="26"/>
      <c r="AN2594" s="26"/>
      <c r="AO2594" s="26"/>
      <c r="AP2594" s="26"/>
      <c r="AQ2594" s="26"/>
      <c r="AR2594" s="26"/>
      <c r="AS2594" s="26"/>
      <c r="AT2594" s="26"/>
      <c r="AU2594" s="26"/>
      <c r="AV2594" s="26"/>
      <c r="AW2594" s="26"/>
      <c r="AX2594" s="26"/>
      <c r="AY2594" s="26"/>
      <c r="AZ2594" s="26"/>
      <c r="BA2594" s="26"/>
      <c r="BB2594" s="26"/>
      <c r="BC2594" s="26"/>
      <c r="BD2594" s="26"/>
      <c r="BE2594" s="26"/>
      <c r="BF2594" s="26"/>
      <c r="BG2594" s="26"/>
      <c r="BH2594" s="26"/>
      <c r="BI2594" s="26"/>
      <c r="BJ2594" s="26"/>
      <c r="BK2594" s="26"/>
      <c r="BL2594" s="41"/>
      <c r="BM2594" t="s">
        <v>100</v>
      </c>
    </row>
    <row r="2595" spans="1:65" x14ac:dyDescent="0.2">
      <c r="A2595" s="6"/>
      <c r="B2595" s="40" t="s">
        <v>103</v>
      </c>
      <c r="C2595" s="24" t="s">
        <v>80</v>
      </c>
      <c r="D2595" s="25"/>
      <c r="E2595" s="26"/>
      <c r="F2595" s="26"/>
      <c r="G2595" s="26"/>
      <c r="H2595" s="26"/>
      <c r="I2595" s="26"/>
      <c r="J2595" s="26"/>
      <c r="K2595" s="26"/>
      <c r="L2595" s="26"/>
      <c r="M2595" s="26"/>
      <c r="N2595" s="26"/>
      <c r="O2595" s="26"/>
      <c r="P2595" s="26"/>
      <c r="Q2595" s="26"/>
      <c r="R2595" s="26"/>
      <c r="S2595" s="26"/>
      <c r="T2595" s="26"/>
      <c r="U2595" s="26"/>
      <c r="V2595" s="26"/>
      <c r="W2595" s="26"/>
      <c r="X2595" s="26"/>
      <c r="Y2595" s="26"/>
      <c r="Z2595" s="26"/>
      <c r="AA2595" s="26"/>
      <c r="AB2595" s="26"/>
      <c r="AC2595" s="26"/>
      <c r="AD2595" s="26"/>
      <c r="AE2595" s="26"/>
      <c r="AF2595" s="26"/>
      <c r="AG2595" s="26"/>
      <c r="AH2595" s="26"/>
      <c r="AI2595" s="26"/>
      <c r="AJ2595" s="26"/>
      <c r="AK2595" s="26"/>
      <c r="AL2595" s="26"/>
      <c r="AM2595" s="26"/>
      <c r="AN2595" s="26"/>
      <c r="AO2595" s="26"/>
      <c r="AP2595" s="26"/>
      <c r="AQ2595" s="26"/>
      <c r="AR2595" s="26"/>
      <c r="AS2595" s="26"/>
      <c r="AT2595" s="26"/>
      <c r="AU2595" s="26"/>
      <c r="AV2595" s="26"/>
      <c r="AW2595" s="26"/>
      <c r="AX2595" s="26"/>
      <c r="AY2595" s="26"/>
      <c r="AZ2595" s="26"/>
      <c r="BA2595" s="26"/>
      <c r="BB2595" s="26"/>
      <c r="BC2595" s="26"/>
      <c r="BD2595" s="26"/>
      <c r="BE2595" s="26"/>
      <c r="BF2595" s="26"/>
      <c r="BG2595" s="26"/>
      <c r="BH2595" s="26"/>
      <c r="BI2595" s="26"/>
      <c r="BJ2595" s="26"/>
      <c r="BK2595" s="26"/>
      <c r="BL2595" s="41"/>
      <c r="BM2595" t="s">
        <v>100</v>
      </c>
    </row>
    <row r="2596" spans="1:65" x14ac:dyDescent="0.2">
      <c r="A2596" s="6"/>
      <c r="B2596" s="40" t="s">
        <v>103</v>
      </c>
      <c r="C2596" s="24" t="s">
        <v>78</v>
      </c>
      <c r="D2596" s="25"/>
      <c r="E2596" s="26"/>
      <c r="F2596" s="26"/>
      <c r="G2596" s="26"/>
      <c r="H2596" s="26"/>
      <c r="I2596" s="26"/>
      <c r="J2596" s="26"/>
      <c r="K2596" s="26"/>
      <c r="L2596" s="26"/>
      <c r="M2596" s="26"/>
      <c r="N2596" s="26"/>
      <c r="O2596" s="26"/>
      <c r="P2596" s="26"/>
      <c r="Q2596" s="26"/>
      <c r="R2596" s="26"/>
      <c r="S2596" s="26"/>
      <c r="T2596" s="26"/>
      <c r="U2596" s="26"/>
      <c r="V2596" s="26"/>
      <c r="W2596" s="26"/>
      <c r="X2596" s="26"/>
      <c r="Y2596" s="26"/>
      <c r="Z2596" s="26"/>
      <c r="AA2596" s="26"/>
      <c r="AB2596" s="26"/>
      <c r="AC2596" s="26"/>
      <c r="AD2596" s="26"/>
      <c r="AE2596" s="26"/>
      <c r="AF2596" s="26"/>
      <c r="AG2596" s="26"/>
      <c r="AH2596" s="26"/>
      <c r="AI2596" s="26"/>
      <c r="AJ2596" s="26"/>
      <c r="AK2596" s="26"/>
      <c r="AL2596" s="26"/>
      <c r="AM2596" s="26"/>
      <c r="AN2596" s="26"/>
      <c r="AO2596" s="26"/>
      <c r="AP2596" s="26"/>
      <c r="AQ2596" s="26"/>
      <c r="AR2596" s="26"/>
      <c r="AS2596" s="26"/>
      <c r="AT2596" s="26"/>
      <c r="AU2596" s="26"/>
      <c r="AV2596" s="26"/>
      <c r="AW2596" s="26"/>
      <c r="AX2596" s="26"/>
      <c r="AY2596" s="26"/>
      <c r="AZ2596" s="26"/>
      <c r="BA2596" s="26"/>
      <c r="BB2596" s="26"/>
      <c r="BC2596" s="26"/>
      <c r="BD2596" s="26"/>
      <c r="BE2596" s="26"/>
      <c r="BF2596" s="26"/>
      <c r="BG2596" s="26"/>
      <c r="BH2596" s="26"/>
      <c r="BI2596" s="26"/>
      <c r="BJ2596" s="26"/>
      <c r="BK2596" s="26"/>
      <c r="BL2596" s="41"/>
      <c r="BM2596" t="s">
        <v>100</v>
      </c>
    </row>
    <row r="2597" spans="1:65" x14ac:dyDescent="0.2">
      <c r="A2597" s="6"/>
      <c r="B2597" s="40" t="s">
        <v>103</v>
      </c>
      <c r="C2597" s="31" t="s">
        <v>46</v>
      </c>
      <c r="D2597" s="27">
        <v>0</v>
      </c>
      <c r="E2597" s="28">
        <v>0</v>
      </c>
      <c r="F2597" s="28">
        <v>0</v>
      </c>
      <c r="G2597" s="28">
        <v>0</v>
      </c>
      <c r="H2597" s="28">
        <v>0</v>
      </c>
      <c r="I2597" s="28">
        <v>0</v>
      </c>
      <c r="J2597" s="28">
        <v>0</v>
      </c>
      <c r="K2597" s="28">
        <v>0</v>
      </c>
      <c r="L2597" s="28">
        <v>0</v>
      </c>
      <c r="M2597" s="28">
        <v>0</v>
      </c>
      <c r="N2597" s="28">
        <v>0</v>
      </c>
      <c r="O2597" s="28">
        <v>0</v>
      </c>
      <c r="P2597" s="28">
        <v>0</v>
      </c>
      <c r="Q2597" s="28">
        <v>0</v>
      </c>
      <c r="R2597" s="28">
        <v>0</v>
      </c>
      <c r="S2597" s="28">
        <v>0</v>
      </c>
      <c r="T2597" s="28">
        <v>0</v>
      </c>
      <c r="U2597" s="28">
        <v>1.4</v>
      </c>
      <c r="V2597" s="28">
        <v>1.4</v>
      </c>
      <c r="W2597" s="28">
        <v>1.4</v>
      </c>
      <c r="X2597" s="28">
        <v>1.4</v>
      </c>
      <c r="Y2597" s="28">
        <v>1.4</v>
      </c>
      <c r="Z2597" s="28">
        <v>1.4</v>
      </c>
      <c r="AA2597" s="28">
        <v>1.4</v>
      </c>
      <c r="AB2597" s="28">
        <v>1.4</v>
      </c>
      <c r="AC2597" s="28">
        <v>1.4</v>
      </c>
      <c r="AD2597" s="28">
        <v>1.4</v>
      </c>
      <c r="AE2597" s="28">
        <v>1.4</v>
      </c>
      <c r="AF2597" s="28">
        <v>1.4</v>
      </c>
      <c r="AG2597" s="28">
        <v>1.4</v>
      </c>
      <c r="AH2597" s="28">
        <v>1.4</v>
      </c>
      <c r="AI2597" s="211">
        <v>1.4</v>
      </c>
      <c r="AJ2597" s="211">
        <v>1.4</v>
      </c>
      <c r="AK2597" s="211">
        <v>1.4</v>
      </c>
      <c r="AL2597" s="211">
        <v>1.4</v>
      </c>
      <c r="AM2597" s="211">
        <v>1.4</v>
      </c>
      <c r="AN2597" s="211">
        <v>1.4</v>
      </c>
      <c r="AO2597" s="211">
        <v>1.4</v>
      </c>
      <c r="AP2597" s="211">
        <v>1.4</v>
      </c>
      <c r="AQ2597" s="211">
        <v>1.4</v>
      </c>
      <c r="AR2597" s="211">
        <v>1.4</v>
      </c>
      <c r="AS2597" s="211">
        <v>1.4</v>
      </c>
      <c r="AT2597" s="211">
        <v>1.4</v>
      </c>
      <c r="AU2597" s="211">
        <v>1.4</v>
      </c>
      <c r="AV2597" s="211">
        <v>1.4</v>
      </c>
      <c r="AW2597" s="211">
        <v>1.4</v>
      </c>
      <c r="AX2597" s="211">
        <v>1.4</v>
      </c>
      <c r="AY2597" s="211">
        <v>1.4</v>
      </c>
      <c r="AZ2597" s="211">
        <v>1.4</v>
      </c>
      <c r="BA2597" s="211">
        <v>1.4</v>
      </c>
      <c r="BB2597" s="211">
        <v>1.4</v>
      </c>
      <c r="BC2597" s="211">
        <v>1.4</v>
      </c>
      <c r="BD2597" s="211">
        <v>1.4</v>
      </c>
      <c r="BE2597" s="211">
        <v>1.4</v>
      </c>
      <c r="BF2597" s="211">
        <v>1.4</v>
      </c>
      <c r="BG2597" s="211">
        <v>1.4</v>
      </c>
      <c r="BH2597" s="211">
        <v>1.4</v>
      </c>
      <c r="BI2597" s="211">
        <v>1.4</v>
      </c>
      <c r="BJ2597" s="211">
        <v>1.4</v>
      </c>
      <c r="BK2597" s="211">
        <v>1.4</v>
      </c>
      <c r="BL2597" s="211">
        <v>1.4</v>
      </c>
      <c r="BM2597" t="s">
        <v>100</v>
      </c>
    </row>
    <row r="2598" spans="1:65" x14ac:dyDescent="0.2">
      <c r="A2598" s="6"/>
      <c r="B2598" s="40" t="s">
        <v>103</v>
      </c>
      <c r="C2598" s="24" t="s">
        <v>74</v>
      </c>
      <c r="D2598" s="35">
        <v>0</v>
      </c>
      <c r="E2598" s="29">
        <v>0</v>
      </c>
      <c r="F2598" s="29">
        <v>0</v>
      </c>
      <c r="G2598" s="29">
        <v>0</v>
      </c>
      <c r="H2598" s="29">
        <v>0</v>
      </c>
      <c r="I2598" s="29">
        <v>0</v>
      </c>
      <c r="J2598" s="29">
        <v>0</v>
      </c>
      <c r="K2598" s="29">
        <v>0</v>
      </c>
      <c r="L2598" s="29">
        <v>0</v>
      </c>
      <c r="M2598" s="29">
        <v>0</v>
      </c>
      <c r="N2598" s="29">
        <v>0</v>
      </c>
      <c r="O2598" s="29">
        <v>0</v>
      </c>
      <c r="P2598" s="29">
        <v>0</v>
      </c>
      <c r="Q2598" s="29">
        <v>0</v>
      </c>
      <c r="R2598" s="29">
        <v>0</v>
      </c>
      <c r="S2598" s="29">
        <v>0</v>
      </c>
      <c r="T2598" s="29">
        <v>0</v>
      </c>
      <c r="U2598" s="29">
        <v>1.4</v>
      </c>
      <c r="V2598" s="29">
        <v>1.4</v>
      </c>
      <c r="W2598" s="29">
        <v>1.4</v>
      </c>
      <c r="X2598" s="26"/>
      <c r="Y2598" s="26"/>
      <c r="Z2598" s="26"/>
      <c r="AA2598" s="26"/>
      <c r="AB2598" s="26"/>
      <c r="AC2598" s="26"/>
      <c r="AD2598" s="26"/>
      <c r="AE2598" s="26"/>
      <c r="AF2598" s="26"/>
      <c r="AG2598" s="26"/>
      <c r="AH2598" s="26"/>
      <c r="AI2598" s="26"/>
      <c r="AJ2598" s="26"/>
      <c r="AK2598" s="26"/>
      <c r="AL2598" s="26"/>
      <c r="AM2598" s="26"/>
      <c r="AN2598" s="26"/>
      <c r="AO2598" s="26"/>
      <c r="AP2598" s="26"/>
      <c r="AQ2598" s="26"/>
      <c r="AR2598" s="26"/>
      <c r="AS2598" s="26"/>
      <c r="AT2598" s="26"/>
      <c r="AU2598" s="26"/>
      <c r="AV2598" s="26"/>
      <c r="AW2598" s="26"/>
      <c r="AX2598" s="26"/>
      <c r="AY2598" s="26"/>
      <c r="AZ2598" s="26"/>
      <c r="BA2598" s="26"/>
      <c r="BB2598" s="26"/>
      <c r="BC2598" s="26"/>
      <c r="BD2598" s="26"/>
      <c r="BE2598" s="26"/>
      <c r="BF2598" s="26"/>
      <c r="BG2598" s="26"/>
      <c r="BH2598" s="26"/>
      <c r="BI2598" s="26"/>
      <c r="BJ2598" s="26"/>
      <c r="BK2598" s="26"/>
      <c r="BL2598" s="41"/>
      <c r="BM2598" t="s">
        <v>100</v>
      </c>
    </row>
    <row r="2599" spans="1:65" x14ac:dyDescent="0.2">
      <c r="A2599" s="6"/>
      <c r="B2599" s="40" t="s">
        <v>103</v>
      </c>
      <c r="C2599" s="24" t="s">
        <v>83</v>
      </c>
      <c r="D2599" s="25"/>
      <c r="E2599" s="26"/>
      <c r="F2599" s="26"/>
      <c r="G2599" s="26"/>
      <c r="H2599" s="26"/>
      <c r="I2599" s="26"/>
      <c r="J2599" s="26"/>
      <c r="K2599" s="26"/>
      <c r="L2599" s="26"/>
      <c r="M2599" s="26"/>
      <c r="N2599" s="26"/>
      <c r="O2599" s="26"/>
      <c r="P2599" s="26"/>
      <c r="Q2599" s="26"/>
      <c r="R2599" s="26"/>
      <c r="S2599" s="26"/>
      <c r="T2599" s="26"/>
      <c r="U2599" s="26"/>
      <c r="V2599" s="26"/>
      <c r="W2599" s="30"/>
      <c r="X2599" s="30"/>
      <c r="Y2599" s="30"/>
      <c r="Z2599" s="30"/>
      <c r="AA2599" s="30"/>
      <c r="AB2599" s="30"/>
      <c r="AC2599" s="30"/>
      <c r="AD2599" s="30"/>
      <c r="AE2599" s="30"/>
      <c r="AF2599" s="30"/>
      <c r="AG2599" s="30"/>
      <c r="AH2599" s="30"/>
      <c r="AI2599" s="30"/>
      <c r="AJ2599" s="30"/>
      <c r="AK2599" s="30"/>
      <c r="AL2599" s="30"/>
      <c r="AM2599" s="30"/>
      <c r="AN2599" s="30"/>
      <c r="AO2599" s="30"/>
      <c r="AP2599" s="30"/>
      <c r="AQ2599" s="30"/>
      <c r="AR2599" s="30"/>
      <c r="AS2599" s="30"/>
      <c r="AT2599" s="30"/>
      <c r="AU2599" s="30"/>
      <c r="AV2599" s="30"/>
      <c r="AW2599" s="30"/>
      <c r="AX2599" s="30"/>
      <c r="AY2599" s="30"/>
      <c r="AZ2599" s="30"/>
      <c r="BA2599" s="30"/>
      <c r="BB2599" s="30"/>
      <c r="BC2599" s="30"/>
      <c r="BD2599" s="30"/>
      <c r="BE2599" s="30"/>
      <c r="BF2599" s="30"/>
      <c r="BG2599" s="30"/>
      <c r="BH2599" s="30"/>
      <c r="BI2599" s="30"/>
      <c r="BJ2599" s="30"/>
      <c r="BK2599" s="30"/>
      <c r="BL2599" s="43"/>
      <c r="BM2599" t="s">
        <v>100</v>
      </c>
    </row>
    <row r="2600" spans="1:65" x14ac:dyDescent="0.2">
      <c r="A2600" s="6"/>
      <c r="B2600" s="40" t="s">
        <v>103</v>
      </c>
      <c r="C2600" s="24" t="s">
        <v>75</v>
      </c>
      <c r="D2600" s="25"/>
      <c r="E2600" s="26"/>
      <c r="F2600" s="26"/>
      <c r="G2600" s="26"/>
      <c r="H2600" s="26"/>
      <c r="I2600" s="26"/>
      <c r="J2600" s="26"/>
      <c r="K2600" s="26"/>
      <c r="L2600" s="26"/>
      <c r="M2600" s="26"/>
      <c r="N2600" s="26"/>
      <c r="O2600" s="26"/>
      <c r="P2600" s="26"/>
      <c r="Q2600" s="26"/>
      <c r="R2600" s="26"/>
      <c r="S2600" s="26"/>
      <c r="T2600" s="26"/>
      <c r="U2600" s="26"/>
      <c r="V2600" s="26"/>
      <c r="W2600" s="26"/>
      <c r="X2600" s="26"/>
      <c r="Y2600" s="26"/>
      <c r="Z2600" s="26"/>
      <c r="AA2600" s="26"/>
      <c r="AB2600" s="26"/>
      <c r="AC2600" s="26"/>
      <c r="AD2600" s="26"/>
      <c r="AE2600" s="26"/>
      <c r="AF2600" s="26"/>
      <c r="AG2600" s="26"/>
      <c r="AH2600" s="26"/>
      <c r="AI2600" s="26"/>
      <c r="AJ2600" s="26"/>
      <c r="AK2600" s="26"/>
      <c r="AL2600" s="26"/>
      <c r="AM2600" s="26"/>
      <c r="AN2600" s="26"/>
      <c r="AO2600" s="26"/>
      <c r="AP2600" s="26"/>
      <c r="AQ2600" s="26"/>
      <c r="AR2600" s="26"/>
      <c r="AS2600" s="26"/>
      <c r="AT2600" s="26"/>
      <c r="AU2600" s="26"/>
      <c r="AV2600" s="26"/>
      <c r="AW2600" s="26"/>
      <c r="AX2600" s="26"/>
      <c r="AY2600" s="26"/>
      <c r="AZ2600" s="26"/>
      <c r="BA2600" s="26"/>
      <c r="BB2600" s="26"/>
      <c r="BC2600" s="26"/>
      <c r="BD2600" s="26"/>
      <c r="BE2600" s="26"/>
      <c r="BF2600" s="26"/>
      <c r="BG2600" s="26"/>
      <c r="BH2600" s="26"/>
      <c r="BI2600" s="26"/>
      <c r="BJ2600" s="26"/>
      <c r="BK2600" s="26"/>
      <c r="BL2600" s="41"/>
      <c r="BM2600" t="s">
        <v>100</v>
      </c>
    </row>
    <row r="2601" spans="1:65" x14ac:dyDescent="0.2">
      <c r="A2601" s="6"/>
      <c r="B2601" s="40" t="s">
        <v>103</v>
      </c>
      <c r="C2601" s="24" t="s">
        <v>79</v>
      </c>
      <c r="D2601" s="25"/>
      <c r="E2601" s="26"/>
      <c r="F2601" s="26"/>
      <c r="G2601" s="26"/>
      <c r="H2601" s="26"/>
      <c r="I2601" s="26"/>
      <c r="J2601" s="26"/>
      <c r="K2601" s="26"/>
      <c r="L2601" s="26"/>
      <c r="M2601" s="26"/>
      <c r="N2601" s="26"/>
      <c r="O2601" s="26"/>
      <c r="P2601" s="26"/>
      <c r="Q2601" s="26"/>
      <c r="R2601" s="26"/>
      <c r="S2601" s="26"/>
      <c r="T2601" s="26"/>
      <c r="U2601" s="26"/>
      <c r="V2601" s="26"/>
      <c r="W2601" s="26"/>
      <c r="X2601" s="26"/>
      <c r="Y2601" s="26"/>
      <c r="Z2601" s="26"/>
      <c r="AA2601" s="26"/>
      <c r="AB2601" s="26"/>
      <c r="AC2601" s="26"/>
      <c r="AD2601" s="26"/>
      <c r="AE2601" s="26"/>
      <c r="AF2601" s="26"/>
      <c r="AG2601" s="26"/>
      <c r="AH2601" s="26"/>
      <c r="AI2601" s="26"/>
      <c r="AJ2601" s="26"/>
      <c r="AK2601" s="26"/>
      <c r="AL2601" s="26"/>
      <c r="AM2601" s="26"/>
      <c r="AN2601" s="26"/>
      <c r="AO2601" s="26"/>
      <c r="AP2601" s="26"/>
      <c r="AQ2601" s="26"/>
      <c r="AR2601" s="26"/>
      <c r="AS2601" s="26"/>
      <c r="AT2601" s="26"/>
      <c r="AU2601" s="26"/>
      <c r="AV2601" s="26"/>
      <c r="AW2601" s="26"/>
      <c r="AX2601" s="26"/>
      <c r="AY2601" s="26"/>
      <c r="AZ2601" s="26"/>
      <c r="BA2601" s="26"/>
      <c r="BB2601" s="26"/>
      <c r="BC2601" s="26"/>
      <c r="BD2601" s="26"/>
      <c r="BE2601" s="26"/>
      <c r="BF2601" s="26"/>
      <c r="BG2601" s="26"/>
      <c r="BH2601" s="26"/>
      <c r="BI2601" s="26"/>
      <c r="BJ2601" s="26"/>
      <c r="BK2601" s="26"/>
      <c r="BL2601" s="41"/>
      <c r="BM2601" t="s">
        <v>100</v>
      </c>
    </row>
    <row r="2602" spans="1:65" x14ac:dyDescent="0.2">
      <c r="A2602" s="6"/>
      <c r="B2602" s="40" t="s">
        <v>103</v>
      </c>
      <c r="C2602" s="24" t="s">
        <v>80</v>
      </c>
      <c r="D2602" s="25"/>
      <c r="E2602" s="26"/>
      <c r="F2602" s="26"/>
      <c r="G2602" s="26"/>
      <c r="H2602" s="26"/>
      <c r="I2602" s="26"/>
      <c r="J2602" s="26"/>
      <c r="K2602" s="26"/>
      <c r="L2602" s="26"/>
      <c r="M2602" s="26"/>
      <c r="N2602" s="26"/>
      <c r="O2602" s="26"/>
      <c r="P2602" s="26"/>
      <c r="Q2602" s="26"/>
      <c r="R2602" s="26"/>
      <c r="S2602" s="26"/>
      <c r="T2602" s="26"/>
      <c r="U2602" s="26"/>
      <c r="V2602" s="26"/>
      <c r="W2602" s="26"/>
      <c r="X2602" s="26"/>
      <c r="Y2602" s="26"/>
      <c r="Z2602" s="26"/>
      <c r="AA2602" s="26"/>
      <c r="AB2602" s="26"/>
      <c r="AC2602" s="26"/>
      <c r="AD2602" s="26"/>
      <c r="AE2602" s="26"/>
      <c r="AF2602" s="26"/>
      <c r="AG2602" s="26"/>
      <c r="AH2602" s="26"/>
      <c r="AI2602" s="26"/>
      <c r="AJ2602" s="26"/>
      <c r="AK2602" s="26"/>
      <c r="AL2602" s="26"/>
      <c r="AM2602" s="26"/>
      <c r="AN2602" s="26"/>
      <c r="AO2602" s="26"/>
      <c r="AP2602" s="26"/>
      <c r="AQ2602" s="26"/>
      <c r="AR2602" s="26"/>
      <c r="AS2602" s="26"/>
      <c r="AT2602" s="26"/>
      <c r="AU2602" s="26"/>
      <c r="AV2602" s="26"/>
      <c r="AW2602" s="26"/>
      <c r="AX2602" s="26"/>
      <c r="AY2602" s="26"/>
      <c r="AZ2602" s="26"/>
      <c r="BA2602" s="26"/>
      <c r="BB2602" s="26"/>
      <c r="BC2602" s="26"/>
      <c r="BD2602" s="26"/>
      <c r="BE2602" s="26"/>
      <c r="BF2602" s="26"/>
      <c r="BG2602" s="26"/>
      <c r="BH2602" s="26"/>
      <c r="BI2602" s="26"/>
      <c r="BJ2602" s="26"/>
      <c r="BK2602" s="26"/>
      <c r="BL2602" s="41"/>
      <c r="BM2602" t="s">
        <v>100</v>
      </c>
    </row>
    <row r="2603" spans="1:65" x14ac:dyDescent="0.2">
      <c r="A2603" s="6"/>
      <c r="B2603" s="40" t="s">
        <v>103</v>
      </c>
      <c r="C2603" s="24" t="s">
        <v>78</v>
      </c>
      <c r="D2603" s="25"/>
      <c r="E2603" s="26"/>
      <c r="F2603" s="26"/>
      <c r="G2603" s="26"/>
      <c r="H2603" s="26"/>
      <c r="I2603" s="26"/>
      <c r="J2603" s="26"/>
      <c r="K2603" s="26"/>
      <c r="L2603" s="26"/>
      <c r="M2603" s="26"/>
      <c r="N2603" s="26"/>
      <c r="O2603" s="26"/>
      <c r="P2603" s="26"/>
      <c r="Q2603" s="26"/>
      <c r="R2603" s="26"/>
      <c r="S2603" s="26"/>
      <c r="T2603" s="26"/>
      <c r="U2603" s="26"/>
      <c r="V2603" s="26"/>
      <c r="W2603" s="26"/>
      <c r="X2603" s="26"/>
      <c r="Y2603" s="26"/>
      <c r="Z2603" s="26"/>
      <c r="AA2603" s="26"/>
      <c r="AB2603" s="26"/>
      <c r="AC2603" s="26"/>
      <c r="AD2603" s="26"/>
      <c r="AE2603" s="26"/>
      <c r="AF2603" s="26"/>
      <c r="AG2603" s="26"/>
      <c r="AH2603" s="26"/>
      <c r="AI2603" s="26"/>
      <c r="AJ2603" s="26"/>
      <c r="AK2603" s="26"/>
      <c r="AL2603" s="26"/>
      <c r="AM2603" s="26"/>
      <c r="AN2603" s="26"/>
      <c r="AO2603" s="26"/>
      <c r="AP2603" s="26"/>
      <c r="AQ2603" s="26"/>
      <c r="AR2603" s="26"/>
      <c r="AS2603" s="26"/>
      <c r="AT2603" s="26"/>
      <c r="AU2603" s="26"/>
      <c r="AV2603" s="26"/>
      <c r="AW2603" s="26"/>
      <c r="AX2603" s="26"/>
      <c r="AY2603" s="26"/>
      <c r="AZ2603" s="26"/>
      <c r="BA2603" s="26"/>
      <c r="BB2603" s="26"/>
      <c r="BC2603" s="26"/>
      <c r="BD2603" s="26"/>
      <c r="BE2603" s="26"/>
      <c r="BF2603" s="26"/>
      <c r="BG2603" s="26"/>
      <c r="BH2603" s="26"/>
      <c r="BI2603" s="26"/>
      <c r="BJ2603" s="26"/>
      <c r="BK2603" s="26"/>
      <c r="BL2603" s="41"/>
      <c r="BM2603" t="s">
        <v>100</v>
      </c>
    </row>
    <row r="2604" spans="1:65" x14ac:dyDescent="0.2">
      <c r="A2604" s="6"/>
      <c r="B2604" s="40" t="s">
        <v>103</v>
      </c>
      <c r="C2604" s="31" t="s">
        <v>5</v>
      </c>
      <c r="D2604" s="27">
        <v>0</v>
      </c>
      <c r="E2604" s="28">
        <v>0</v>
      </c>
      <c r="F2604" s="28">
        <v>0</v>
      </c>
      <c r="G2604" s="28">
        <v>0</v>
      </c>
      <c r="H2604" s="28">
        <v>0</v>
      </c>
      <c r="I2604" s="28">
        <v>0</v>
      </c>
      <c r="J2604" s="28">
        <v>0</v>
      </c>
      <c r="K2604" s="28">
        <v>0</v>
      </c>
      <c r="L2604" s="28">
        <v>0</v>
      </c>
      <c r="M2604" s="28">
        <v>0</v>
      </c>
      <c r="N2604" s="28">
        <v>0</v>
      </c>
      <c r="O2604" s="28">
        <v>0</v>
      </c>
      <c r="P2604" s="28">
        <v>0</v>
      </c>
      <c r="Q2604" s="28">
        <v>0</v>
      </c>
      <c r="R2604" s="28">
        <v>0</v>
      </c>
      <c r="S2604" s="28">
        <v>0</v>
      </c>
      <c r="T2604" s="28">
        <v>0</v>
      </c>
      <c r="U2604" s="28">
        <v>1.4</v>
      </c>
      <c r="V2604" s="28">
        <v>1.4</v>
      </c>
      <c r="W2604" s="28">
        <v>1.4</v>
      </c>
      <c r="X2604" s="28">
        <v>1.4</v>
      </c>
      <c r="Y2604" s="28">
        <v>1.4</v>
      </c>
      <c r="Z2604" s="28">
        <v>1.4</v>
      </c>
      <c r="AA2604" s="28">
        <v>1.4</v>
      </c>
      <c r="AB2604" s="28">
        <v>1.4</v>
      </c>
      <c r="AC2604" s="28">
        <v>1.4</v>
      </c>
      <c r="AD2604" s="28">
        <v>1.4</v>
      </c>
      <c r="AE2604" s="28">
        <v>1.4</v>
      </c>
      <c r="AF2604" s="28">
        <v>1.4</v>
      </c>
      <c r="AG2604" s="28">
        <v>1.4</v>
      </c>
      <c r="AH2604" s="28">
        <v>1.4</v>
      </c>
      <c r="AI2604" s="28">
        <v>1.4</v>
      </c>
      <c r="AJ2604" s="28">
        <v>1.4</v>
      </c>
      <c r="AK2604" s="28">
        <v>1.4</v>
      </c>
      <c r="AL2604" s="28">
        <v>1.4</v>
      </c>
      <c r="AM2604" s="28">
        <v>1.4</v>
      </c>
      <c r="AN2604" s="28">
        <v>1.4</v>
      </c>
      <c r="AO2604" s="28">
        <v>1.4</v>
      </c>
      <c r="AP2604" s="28">
        <v>1.4</v>
      </c>
      <c r="AQ2604" s="28">
        <v>1.4</v>
      </c>
      <c r="AR2604" s="28">
        <v>1.4</v>
      </c>
      <c r="AS2604" s="28">
        <v>1.4</v>
      </c>
      <c r="AT2604" s="28">
        <v>1.4</v>
      </c>
      <c r="AU2604" s="28">
        <v>1.4</v>
      </c>
      <c r="AV2604" s="28">
        <v>1.4</v>
      </c>
      <c r="AW2604" s="28">
        <v>1.4</v>
      </c>
      <c r="AX2604" s="28">
        <v>1.4</v>
      </c>
      <c r="AY2604" s="28">
        <v>1.4</v>
      </c>
      <c r="AZ2604" s="28">
        <v>1.4</v>
      </c>
      <c r="BA2604" s="28">
        <v>1.4</v>
      </c>
      <c r="BB2604" s="28">
        <v>1.4</v>
      </c>
      <c r="BC2604" s="28">
        <v>1.4</v>
      </c>
      <c r="BD2604" s="28">
        <v>1.4</v>
      </c>
      <c r="BE2604" s="28">
        <v>1.4</v>
      </c>
      <c r="BF2604" s="28">
        <v>1.4</v>
      </c>
      <c r="BG2604" s="28">
        <v>1.4</v>
      </c>
      <c r="BH2604" s="28">
        <v>1.4</v>
      </c>
      <c r="BI2604" s="28">
        <v>1.4</v>
      </c>
      <c r="BJ2604" s="28">
        <v>1.4</v>
      </c>
      <c r="BK2604" s="28">
        <v>1.4</v>
      </c>
      <c r="BL2604" s="42">
        <v>1.4</v>
      </c>
      <c r="BM2604" t="s">
        <v>100</v>
      </c>
    </row>
    <row r="2605" spans="1:65" x14ac:dyDescent="0.2">
      <c r="A2605" s="6"/>
      <c r="B2605" s="40" t="s">
        <v>103</v>
      </c>
      <c r="C2605" s="24" t="s">
        <v>74</v>
      </c>
      <c r="D2605" s="35">
        <v>0</v>
      </c>
      <c r="E2605" s="29">
        <v>0</v>
      </c>
      <c r="F2605" s="29">
        <v>0</v>
      </c>
      <c r="G2605" s="29">
        <v>0</v>
      </c>
      <c r="H2605" s="29">
        <v>0</v>
      </c>
      <c r="I2605" s="29">
        <v>0</v>
      </c>
      <c r="J2605" s="29">
        <v>0</v>
      </c>
      <c r="K2605" s="29">
        <v>0</v>
      </c>
      <c r="L2605" s="29">
        <v>0</v>
      </c>
      <c r="M2605" s="29">
        <v>0</v>
      </c>
      <c r="N2605" s="29">
        <v>0</v>
      </c>
      <c r="O2605" s="29">
        <v>0</v>
      </c>
      <c r="P2605" s="29">
        <v>0</v>
      </c>
      <c r="Q2605" s="29">
        <v>0</v>
      </c>
      <c r="R2605" s="29">
        <v>0</v>
      </c>
      <c r="S2605" s="29">
        <v>0</v>
      </c>
      <c r="T2605" s="29">
        <v>0</v>
      </c>
      <c r="U2605" s="29">
        <v>1.4</v>
      </c>
      <c r="V2605" s="29">
        <v>1.4</v>
      </c>
      <c r="W2605" s="29">
        <v>1.4</v>
      </c>
      <c r="X2605" s="26"/>
      <c r="Y2605" s="26"/>
      <c r="Z2605" s="26"/>
      <c r="AA2605" s="26"/>
      <c r="AB2605" s="26"/>
      <c r="AC2605" s="26"/>
      <c r="AD2605" s="26"/>
      <c r="AE2605" s="26"/>
      <c r="AF2605" s="26"/>
      <c r="AG2605" s="26"/>
      <c r="AH2605" s="26"/>
      <c r="AI2605" s="26"/>
      <c r="AJ2605" s="26"/>
      <c r="AK2605" s="26"/>
      <c r="AL2605" s="26"/>
      <c r="AM2605" s="26"/>
      <c r="AN2605" s="26"/>
      <c r="AO2605" s="26"/>
      <c r="AP2605" s="26"/>
      <c r="AQ2605" s="26"/>
      <c r="AR2605" s="26"/>
      <c r="AS2605" s="26"/>
      <c r="AT2605" s="26"/>
      <c r="AU2605" s="26"/>
      <c r="AV2605" s="26"/>
      <c r="AW2605" s="26"/>
      <c r="AX2605" s="26"/>
      <c r="AY2605" s="26"/>
      <c r="AZ2605" s="26"/>
      <c r="BA2605" s="26"/>
      <c r="BB2605" s="26"/>
      <c r="BC2605" s="26"/>
      <c r="BD2605" s="26"/>
      <c r="BE2605" s="26"/>
      <c r="BF2605" s="26"/>
      <c r="BG2605" s="26"/>
      <c r="BH2605" s="26"/>
      <c r="BI2605" s="26"/>
      <c r="BJ2605" s="26"/>
      <c r="BK2605" s="26"/>
      <c r="BL2605" s="41"/>
      <c r="BM2605" t="s">
        <v>100</v>
      </c>
    </row>
    <row r="2606" spans="1:65" x14ac:dyDescent="0.2">
      <c r="A2606" s="6"/>
      <c r="B2606" s="40" t="s">
        <v>103</v>
      </c>
      <c r="C2606" s="24" t="s">
        <v>83</v>
      </c>
      <c r="D2606" s="25"/>
      <c r="E2606" s="26"/>
      <c r="F2606" s="26"/>
      <c r="G2606" s="26"/>
      <c r="H2606" s="26"/>
      <c r="I2606" s="26"/>
      <c r="J2606" s="26"/>
      <c r="K2606" s="26"/>
      <c r="L2606" s="26"/>
      <c r="M2606" s="26"/>
      <c r="N2606" s="26"/>
      <c r="O2606" s="26"/>
      <c r="P2606" s="26"/>
      <c r="Q2606" s="26"/>
      <c r="R2606" s="26"/>
      <c r="S2606" s="26"/>
      <c r="T2606" s="26"/>
      <c r="U2606" s="26"/>
      <c r="V2606" s="26"/>
      <c r="W2606" s="30"/>
      <c r="X2606" s="30"/>
      <c r="Y2606" s="30"/>
      <c r="Z2606" s="30"/>
      <c r="AA2606" s="30"/>
      <c r="AB2606" s="30"/>
      <c r="AC2606" s="30"/>
      <c r="AD2606" s="30"/>
      <c r="AE2606" s="30"/>
      <c r="AF2606" s="30"/>
      <c r="AG2606" s="30"/>
      <c r="AH2606" s="30"/>
      <c r="AI2606" s="30"/>
      <c r="AJ2606" s="30"/>
      <c r="AK2606" s="30"/>
      <c r="AL2606" s="30"/>
      <c r="AM2606" s="30"/>
      <c r="AN2606" s="30"/>
      <c r="AO2606" s="30"/>
      <c r="AP2606" s="30"/>
      <c r="AQ2606" s="30"/>
      <c r="AR2606" s="30"/>
      <c r="AS2606" s="30"/>
      <c r="AT2606" s="30"/>
      <c r="AU2606" s="30"/>
      <c r="AV2606" s="30"/>
      <c r="AW2606" s="30"/>
      <c r="AX2606" s="30"/>
      <c r="AY2606" s="30"/>
      <c r="AZ2606" s="30"/>
      <c r="BA2606" s="30"/>
      <c r="BB2606" s="30"/>
      <c r="BC2606" s="30"/>
      <c r="BD2606" s="30"/>
      <c r="BE2606" s="30"/>
      <c r="BF2606" s="30"/>
      <c r="BG2606" s="30"/>
      <c r="BH2606" s="30"/>
      <c r="BI2606" s="30"/>
      <c r="BJ2606" s="30"/>
      <c r="BK2606" s="30"/>
      <c r="BL2606" s="43"/>
      <c r="BM2606" t="s">
        <v>100</v>
      </c>
    </row>
    <row r="2607" spans="1:65" x14ac:dyDescent="0.2">
      <c r="A2607" s="6"/>
      <c r="B2607" s="40" t="s">
        <v>103</v>
      </c>
      <c r="C2607" s="24" t="s">
        <v>75</v>
      </c>
      <c r="D2607" s="25"/>
      <c r="E2607" s="26"/>
      <c r="F2607" s="26"/>
      <c r="G2607" s="26"/>
      <c r="H2607" s="26"/>
      <c r="I2607" s="26"/>
      <c r="J2607" s="26"/>
      <c r="K2607" s="26"/>
      <c r="L2607" s="26"/>
      <c r="M2607" s="26"/>
      <c r="N2607" s="26"/>
      <c r="O2607" s="26"/>
      <c r="P2607" s="26"/>
      <c r="Q2607" s="26"/>
      <c r="R2607" s="26"/>
      <c r="S2607" s="26"/>
      <c r="T2607" s="26"/>
      <c r="U2607" s="26"/>
      <c r="V2607" s="26"/>
      <c r="W2607" s="26"/>
      <c r="X2607" s="26"/>
      <c r="Y2607" s="26"/>
      <c r="Z2607" s="26"/>
      <c r="AA2607" s="26"/>
      <c r="AB2607" s="26"/>
      <c r="AC2607" s="26"/>
      <c r="AD2607" s="26"/>
      <c r="AE2607" s="26"/>
      <c r="AF2607" s="26"/>
      <c r="AG2607" s="26"/>
      <c r="AH2607" s="26"/>
      <c r="AI2607" s="26"/>
      <c r="AJ2607" s="26"/>
      <c r="AK2607" s="26"/>
      <c r="AL2607" s="26"/>
      <c r="AM2607" s="26"/>
      <c r="AN2607" s="26"/>
      <c r="AO2607" s="26"/>
      <c r="AP2607" s="26"/>
      <c r="AQ2607" s="26"/>
      <c r="AR2607" s="26"/>
      <c r="AS2607" s="26"/>
      <c r="AT2607" s="26"/>
      <c r="AU2607" s="26"/>
      <c r="AV2607" s="26"/>
      <c r="AW2607" s="26"/>
      <c r="AX2607" s="26"/>
      <c r="AY2607" s="26"/>
      <c r="AZ2607" s="26"/>
      <c r="BA2607" s="26"/>
      <c r="BB2607" s="26"/>
      <c r="BC2607" s="26"/>
      <c r="BD2607" s="26"/>
      <c r="BE2607" s="26"/>
      <c r="BF2607" s="26"/>
      <c r="BG2607" s="26"/>
      <c r="BH2607" s="26"/>
      <c r="BI2607" s="26"/>
      <c r="BJ2607" s="26"/>
      <c r="BK2607" s="26"/>
      <c r="BL2607" s="41"/>
      <c r="BM2607" t="s">
        <v>100</v>
      </c>
    </row>
    <row r="2608" spans="1:65" x14ac:dyDescent="0.2">
      <c r="A2608" s="6"/>
      <c r="B2608" s="40" t="s">
        <v>103</v>
      </c>
      <c r="C2608" s="24" t="s">
        <v>79</v>
      </c>
      <c r="D2608" s="25"/>
      <c r="E2608" s="26"/>
      <c r="F2608" s="26"/>
      <c r="G2608" s="26"/>
      <c r="H2608" s="26"/>
      <c r="I2608" s="26"/>
      <c r="J2608" s="26"/>
      <c r="K2608" s="26"/>
      <c r="L2608" s="26"/>
      <c r="M2608" s="26"/>
      <c r="N2608" s="26"/>
      <c r="O2608" s="26"/>
      <c r="P2608" s="26"/>
      <c r="Q2608" s="26"/>
      <c r="R2608" s="26"/>
      <c r="S2608" s="26"/>
      <c r="T2608" s="26"/>
      <c r="U2608" s="26"/>
      <c r="V2608" s="26"/>
      <c r="W2608" s="26"/>
      <c r="X2608" s="26"/>
      <c r="Y2608" s="26"/>
      <c r="Z2608" s="26"/>
      <c r="AA2608" s="26"/>
      <c r="AB2608" s="26"/>
      <c r="AC2608" s="26"/>
      <c r="AD2608" s="26"/>
      <c r="AE2608" s="26"/>
      <c r="AF2608" s="26"/>
      <c r="AG2608" s="26"/>
      <c r="AH2608" s="26"/>
      <c r="AI2608" s="26"/>
      <c r="AJ2608" s="26"/>
      <c r="AK2608" s="26"/>
      <c r="AL2608" s="26"/>
      <c r="AM2608" s="26"/>
      <c r="AN2608" s="26"/>
      <c r="AO2608" s="26"/>
      <c r="AP2608" s="26"/>
      <c r="AQ2608" s="26"/>
      <c r="AR2608" s="26"/>
      <c r="AS2608" s="26"/>
      <c r="AT2608" s="26"/>
      <c r="AU2608" s="26"/>
      <c r="AV2608" s="26"/>
      <c r="AW2608" s="26"/>
      <c r="AX2608" s="26"/>
      <c r="AY2608" s="26"/>
      <c r="AZ2608" s="26"/>
      <c r="BA2608" s="26"/>
      <c r="BB2608" s="26"/>
      <c r="BC2608" s="26"/>
      <c r="BD2608" s="26"/>
      <c r="BE2608" s="26"/>
      <c r="BF2608" s="26"/>
      <c r="BG2608" s="26"/>
      <c r="BH2608" s="26"/>
      <c r="BI2608" s="26"/>
      <c r="BJ2608" s="26"/>
      <c r="BK2608" s="26"/>
      <c r="BL2608" s="41"/>
      <c r="BM2608" t="s">
        <v>100</v>
      </c>
    </row>
    <row r="2609" spans="1:65" x14ac:dyDescent="0.2">
      <c r="A2609" s="6"/>
      <c r="B2609" s="40" t="s">
        <v>103</v>
      </c>
      <c r="C2609" s="24" t="s">
        <v>80</v>
      </c>
      <c r="D2609" s="25"/>
      <c r="E2609" s="26"/>
      <c r="F2609" s="26"/>
      <c r="G2609" s="26"/>
      <c r="H2609" s="26"/>
      <c r="I2609" s="26"/>
      <c r="J2609" s="26"/>
      <c r="K2609" s="26"/>
      <c r="L2609" s="26"/>
      <c r="M2609" s="26"/>
      <c r="N2609" s="26"/>
      <c r="O2609" s="26"/>
      <c r="P2609" s="26"/>
      <c r="Q2609" s="26"/>
      <c r="R2609" s="26"/>
      <c r="S2609" s="26"/>
      <c r="T2609" s="26"/>
      <c r="U2609" s="26"/>
      <c r="V2609" s="26"/>
      <c r="W2609" s="26"/>
      <c r="X2609" s="26"/>
      <c r="Y2609" s="26"/>
      <c r="Z2609" s="26"/>
      <c r="AA2609" s="26"/>
      <c r="AB2609" s="26"/>
      <c r="AC2609" s="26"/>
      <c r="AD2609" s="26"/>
      <c r="AE2609" s="26"/>
      <c r="AF2609" s="26"/>
      <c r="AG2609" s="26"/>
      <c r="AH2609" s="26"/>
      <c r="AI2609" s="26"/>
      <c r="AJ2609" s="26"/>
      <c r="AK2609" s="26"/>
      <c r="AL2609" s="26"/>
      <c r="AM2609" s="26"/>
      <c r="AN2609" s="26"/>
      <c r="AO2609" s="26"/>
      <c r="AP2609" s="26"/>
      <c r="AQ2609" s="26"/>
      <c r="AR2609" s="26"/>
      <c r="AS2609" s="26"/>
      <c r="AT2609" s="26"/>
      <c r="AU2609" s="26"/>
      <c r="AV2609" s="26"/>
      <c r="AW2609" s="26"/>
      <c r="AX2609" s="26"/>
      <c r="AY2609" s="26"/>
      <c r="AZ2609" s="26"/>
      <c r="BA2609" s="26"/>
      <c r="BB2609" s="26"/>
      <c r="BC2609" s="26"/>
      <c r="BD2609" s="26"/>
      <c r="BE2609" s="26"/>
      <c r="BF2609" s="26"/>
      <c r="BG2609" s="26"/>
      <c r="BH2609" s="26"/>
      <c r="BI2609" s="26"/>
      <c r="BJ2609" s="26"/>
      <c r="BK2609" s="26"/>
      <c r="BL2609" s="41"/>
      <c r="BM2609" t="s">
        <v>100</v>
      </c>
    </row>
    <row r="2610" spans="1:65" x14ac:dyDescent="0.2">
      <c r="A2610" s="6"/>
      <c r="B2610" s="40" t="s">
        <v>103</v>
      </c>
      <c r="C2610" s="24" t="s">
        <v>78</v>
      </c>
      <c r="D2610" s="25"/>
      <c r="E2610" s="26"/>
      <c r="F2610" s="26"/>
      <c r="G2610" s="26"/>
      <c r="H2610" s="26"/>
      <c r="I2610" s="26"/>
      <c r="J2610" s="26"/>
      <c r="K2610" s="26"/>
      <c r="L2610" s="26"/>
      <c r="M2610" s="26"/>
      <c r="N2610" s="26"/>
      <c r="O2610" s="26"/>
      <c r="P2610" s="26"/>
      <c r="Q2610" s="26"/>
      <c r="R2610" s="26"/>
      <c r="S2610" s="26"/>
      <c r="T2610" s="26"/>
      <c r="U2610" s="26"/>
      <c r="V2610" s="26"/>
      <c r="W2610" s="26"/>
      <c r="X2610" s="26"/>
      <c r="Y2610" s="26"/>
      <c r="Z2610" s="26"/>
      <c r="AA2610" s="26"/>
      <c r="AB2610" s="26"/>
      <c r="AC2610" s="26"/>
      <c r="AD2610" s="26"/>
      <c r="AE2610" s="26"/>
      <c r="AF2610" s="26"/>
      <c r="AG2610" s="26"/>
      <c r="AH2610" s="26"/>
      <c r="AI2610" s="26"/>
      <c r="AJ2610" s="26"/>
      <c r="AK2610" s="26"/>
      <c r="AL2610" s="26"/>
      <c r="AM2610" s="26"/>
      <c r="AN2610" s="26"/>
      <c r="AO2610" s="26"/>
      <c r="AP2610" s="26"/>
      <c r="AQ2610" s="26"/>
      <c r="AR2610" s="26"/>
      <c r="AS2610" s="26"/>
      <c r="AT2610" s="26"/>
      <c r="AU2610" s="26"/>
      <c r="AV2610" s="26"/>
      <c r="AW2610" s="26"/>
      <c r="AX2610" s="26"/>
      <c r="AY2610" s="26"/>
      <c r="AZ2610" s="26"/>
      <c r="BA2610" s="26"/>
      <c r="BB2610" s="26"/>
      <c r="BC2610" s="26"/>
      <c r="BD2610" s="26"/>
      <c r="BE2610" s="26"/>
      <c r="BF2610" s="26"/>
      <c r="BG2610" s="26"/>
      <c r="BH2610" s="26"/>
      <c r="BI2610" s="26"/>
      <c r="BJ2610" s="26"/>
      <c r="BK2610" s="26"/>
      <c r="BL2610" s="41"/>
      <c r="BM2610" t="s">
        <v>100</v>
      </c>
    </row>
    <row r="2611" spans="1:65" x14ac:dyDescent="0.2">
      <c r="A2611" s="6"/>
      <c r="B2611" s="40" t="s">
        <v>103</v>
      </c>
      <c r="C2611" s="31" t="s">
        <v>47</v>
      </c>
      <c r="D2611" s="27">
        <v>0</v>
      </c>
      <c r="E2611" s="28">
        <v>0</v>
      </c>
      <c r="F2611" s="28">
        <v>0</v>
      </c>
      <c r="G2611" s="28">
        <v>0</v>
      </c>
      <c r="H2611" s="28">
        <v>0</v>
      </c>
      <c r="I2611" s="28">
        <v>0</v>
      </c>
      <c r="J2611" s="28">
        <v>0</v>
      </c>
      <c r="K2611" s="28">
        <v>0</v>
      </c>
      <c r="L2611" s="28">
        <v>0</v>
      </c>
      <c r="M2611" s="28">
        <v>0</v>
      </c>
      <c r="N2611" s="28">
        <v>0</v>
      </c>
      <c r="O2611" s="28">
        <v>0</v>
      </c>
      <c r="P2611" s="28">
        <v>0</v>
      </c>
      <c r="Q2611" s="28">
        <v>0</v>
      </c>
      <c r="R2611" s="28">
        <v>0</v>
      </c>
      <c r="S2611" s="28">
        <v>0</v>
      </c>
      <c r="T2611" s="28">
        <v>0</v>
      </c>
      <c r="U2611" s="28">
        <v>0</v>
      </c>
      <c r="V2611" s="28">
        <v>0</v>
      </c>
      <c r="W2611" s="28">
        <v>0</v>
      </c>
      <c r="X2611" s="28">
        <v>0</v>
      </c>
      <c r="Y2611" s="28">
        <v>0</v>
      </c>
      <c r="Z2611" s="28">
        <v>0</v>
      </c>
      <c r="AA2611" s="28">
        <v>0</v>
      </c>
      <c r="AB2611" s="28">
        <v>0</v>
      </c>
      <c r="AC2611" s="28">
        <v>0</v>
      </c>
      <c r="AD2611" s="28">
        <v>0</v>
      </c>
      <c r="AE2611" s="28">
        <v>0</v>
      </c>
      <c r="AF2611" s="28">
        <v>0</v>
      </c>
      <c r="AG2611" s="28">
        <v>0</v>
      </c>
      <c r="AH2611" s="28">
        <v>0</v>
      </c>
      <c r="AI2611" s="28">
        <v>0</v>
      </c>
      <c r="AJ2611" s="28">
        <v>0</v>
      </c>
      <c r="AK2611" s="28">
        <v>0</v>
      </c>
      <c r="AL2611" s="28">
        <v>0</v>
      </c>
      <c r="AM2611" s="28">
        <v>0</v>
      </c>
      <c r="AN2611" s="28">
        <v>0</v>
      </c>
      <c r="AO2611" s="28">
        <v>0</v>
      </c>
      <c r="AP2611" s="28">
        <v>0</v>
      </c>
      <c r="AQ2611" s="28">
        <v>0</v>
      </c>
      <c r="AR2611" s="28">
        <v>0</v>
      </c>
      <c r="AS2611" s="28">
        <v>0</v>
      </c>
      <c r="AT2611" s="28">
        <v>0</v>
      </c>
      <c r="AU2611" s="28">
        <v>0</v>
      </c>
      <c r="AV2611" s="28">
        <v>0</v>
      </c>
      <c r="AW2611" s="28">
        <v>0</v>
      </c>
      <c r="AX2611" s="28">
        <v>0</v>
      </c>
      <c r="AY2611" s="28">
        <v>0</v>
      </c>
      <c r="AZ2611" s="28">
        <v>0</v>
      </c>
      <c r="BA2611" s="28">
        <v>0</v>
      </c>
      <c r="BB2611" s="28">
        <v>0</v>
      </c>
      <c r="BC2611" s="28">
        <v>0</v>
      </c>
      <c r="BD2611" s="28">
        <v>0</v>
      </c>
      <c r="BE2611" s="28">
        <v>0</v>
      </c>
      <c r="BF2611" s="28">
        <v>0</v>
      </c>
      <c r="BG2611" s="28">
        <v>0</v>
      </c>
      <c r="BH2611" s="28">
        <v>0</v>
      </c>
      <c r="BI2611" s="28">
        <v>0</v>
      </c>
      <c r="BJ2611" s="28">
        <v>0</v>
      </c>
      <c r="BK2611" s="28">
        <v>0</v>
      </c>
      <c r="BL2611" s="42">
        <v>0</v>
      </c>
      <c r="BM2611" t="s">
        <v>100</v>
      </c>
    </row>
    <row r="2612" spans="1:65" x14ac:dyDescent="0.2">
      <c r="A2612" s="6"/>
      <c r="B2612" s="40" t="s">
        <v>103</v>
      </c>
      <c r="C2612" s="24" t="s">
        <v>74</v>
      </c>
      <c r="D2612" s="35">
        <v>0</v>
      </c>
      <c r="E2612" s="29">
        <v>0</v>
      </c>
      <c r="F2612" s="29">
        <v>0</v>
      </c>
      <c r="G2612" s="29">
        <v>0</v>
      </c>
      <c r="H2612" s="29">
        <v>0</v>
      </c>
      <c r="I2612" s="29">
        <v>0</v>
      </c>
      <c r="J2612" s="29">
        <v>0</v>
      </c>
      <c r="K2612" s="29">
        <v>0</v>
      </c>
      <c r="L2612" s="29">
        <v>0</v>
      </c>
      <c r="M2612" s="29">
        <v>0</v>
      </c>
      <c r="N2612" s="29">
        <v>0</v>
      </c>
      <c r="O2612" s="29">
        <v>0</v>
      </c>
      <c r="P2612" s="29">
        <v>0</v>
      </c>
      <c r="Q2612" s="29">
        <v>0</v>
      </c>
      <c r="R2612" s="29">
        <v>0</v>
      </c>
      <c r="S2612" s="29">
        <v>0</v>
      </c>
      <c r="T2612" s="29">
        <v>0</v>
      </c>
      <c r="U2612" s="29">
        <v>0</v>
      </c>
      <c r="V2612" s="29">
        <v>0</v>
      </c>
      <c r="W2612" s="29">
        <v>0</v>
      </c>
      <c r="X2612" s="26"/>
      <c r="Y2612" s="26"/>
      <c r="Z2612" s="26"/>
      <c r="AA2612" s="26"/>
      <c r="AB2612" s="26"/>
      <c r="AC2612" s="26"/>
      <c r="AD2612" s="26"/>
      <c r="AE2612" s="26"/>
      <c r="AF2612" s="26"/>
      <c r="AG2612" s="26"/>
      <c r="AH2612" s="26"/>
      <c r="AI2612" s="26"/>
      <c r="AJ2612" s="26"/>
      <c r="AK2612" s="26"/>
      <c r="AL2612" s="26"/>
      <c r="AM2612" s="26"/>
      <c r="AN2612" s="26"/>
      <c r="AO2612" s="26"/>
      <c r="AP2612" s="26"/>
      <c r="AQ2612" s="26"/>
      <c r="AR2612" s="26"/>
      <c r="AS2612" s="26"/>
      <c r="AT2612" s="26"/>
      <c r="AU2612" s="26"/>
      <c r="AV2612" s="26"/>
      <c r="AW2612" s="26"/>
      <c r="AX2612" s="26"/>
      <c r="AY2612" s="26"/>
      <c r="AZ2612" s="26"/>
      <c r="BA2612" s="26"/>
      <c r="BB2612" s="26"/>
      <c r="BC2612" s="26"/>
      <c r="BD2612" s="26"/>
      <c r="BE2612" s="26"/>
      <c r="BF2612" s="26"/>
      <c r="BG2612" s="26"/>
      <c r="BH2612" s="26"/>
      <c r="BI2612" s="26"/>
      <c r="BJ2612" s="26"/>
      <c r="BK2612" s="26"/>
      <c r="BL2612" s="41"/>
      <c r="BM2612" t="s">
        <v>100</v>
      </c>
    </row>
    <row r="2613" spans="1:65" x14ac:dyDescent="0.2">
      <c r="A2613" s="6"/>
      <c r="B2613" s="40" t="s">
        <v>103</v>
      </c>
      <c r="C2613" s="24" t="s">
        <v>83</v>
      </c>
      <c r="D2613" s="25"/>
      <c r="E2613" s="26"/>
      <c r="F2613" s="26"/>
      <c r="G2613" s="26"/>
      <c r="H2613" s="26"/>
      <c r="I2613" s="26"/>
      <c r="J2613" s="26"/>
      <c r="K2613" s="26"/>
      <c r="L2613" s="26"/>
      <c r="M2613" s="26"/>
      <c r="N2613" s="26"/>
      <c r="O2613" s="26"/>
      <c r="P2613" s="26"/>
      <c r="Q2613" s="26"/>
      <c r="R2613" s="26"/>
      <c r="S2613" s="26"/>
      <c r="T2613" s="26"/>
      <c r="U2613" s="26"/>
      <c r="V2613" s="26"/>
      <c r="W2613" s="30"/>
      <c r="X2613" s="30"/>
      <c r="Y2613" s="30"/>
      <c r="Z2613" s="30"/>
      <c r="AA2613" s="30"/>
      <c r="AB2613" s="30"/>
      <c r="AC2613" s="30"/>
      <c r="AD2613" s="30"/>
      <c r="AE2613" s="30"/>
      <c r="AF2613" s="30"/>
      <c r="AG2613" s="30"/>
      <c r="AH2613" s="30"/>
      <c r="AI2613" s="30"/>
      <c r="AJ2613" s="30"/>
      <c r="AK2613" s="30"/>
      <c r="AL2613" s="30"/>
      <c r="AM2613" s="30"/>
      <c r="AN2613" s="30"/>
      <c r="AO2613" s="30"/>
      <c r="AP2613" s="30"/>
      <c r="AQ2613" s="30"/>
      <c r="AR2613" s="30"/>
      <c r="AS2613" s="30"/>
      <c r="AT2613" s="30"/>
      <c r="AU2613" s="30"/>
      <c r="AV2613" s="30"/>
      <c r="AW2613" s="30"/>
      <c r="AX2613" s="30"/>
      <c r="AY2613" s="30"/>
      <c r="AZ2613" s="30"/>
      <c r="BA2613" s="30"/>
      <c r="BB2613" s="30"/>
      <c r="BC2613" s="30"/>
      <c r="BD2613" s="30"/>
      <c r="BE2613" s="30"/>
      <c r="BF2613" s="30"/>
      <c r="BG2613" s="30"/>
      <c r="BH2613" s="30"/>
      <c r="BI2613" s="30"/>
      <c r="BJ2613" s="30"/>
      <c r="BK2613" s="30"/>
      <c r="BL2613" s="43"/>
      <c r="BM2613" t="s">
        <v>100</v>
      </c>
    </row>
    <row r="2614" spans="1:65" x14ac:dyDescent="0.2">
      <c r="A2614" s="6"/>
      <c r="B2614" s="40" t="s">
        <v>103</v>
      </c>
      <c r="C2614" s="24" t="s">
        <v>75</v>
      </c>
      <c r="D2614" s="25"/>
      <c r="E2614" s="26"/>
      <c r="F2614" s="26"/>
      <c r="G2614" s="26"/>
      <c r="H2614" s="26"/>
      <c r="I2614" s="26"/>
      <c r="J2614" s="26"/>
      <c r="K2614" s="26"/>
      <c r="L2614" s="26"/>
      <c r="M2614" s="26"/>
      <c r="N2614" s="26"/>
      <c r="O2614" s="26"/>
      <c r="P2614" s="26"/>
      <c r="Q2614" s="26"/>
      <c r="R2614" s="26"/>
      <c r="S2614" s="26"/>
      <c r="T2614" s="26"/>
      <c r="U2614" s="26"/>
      <c r="V2614" s="26"/>
      <c r="W2614" s="26"/>
      <c r="X2614" s="26"/>
      <c r="Y2614" s="26"/>
      <c r="Z2614" s="26"/>
      <c r="AA2614" s="26"/>
      <c r="AB2614" s="26"/>
      <c r="AC2614" s="26"/>
      <c r="AD2614" s="26"/>
      <c r="AE2614" s="26"/>
      <c r="AF2614" s="26"/>
      <c r="AG2614" s="26"/>
      <c r="AH2614" s="26"/>
      <c r="AI2614" s="26"/>
      <c r="AJ2614" s="26"/>
      <c r="AK2614" s="26"/>
      <c r="AL2614" s="26"/>
      <c r="AM2614" s="26"/>
      <c r="AN2614" s="26"/>
      <c r="AO2614" s="26"/>
      <c r="AP2614" s="26"/>
      <c r="AQ2614" s="26"/>
      <c r="AR2614" s="26"/>
      <c r="AS2614" s="26"/>
      <c r="AT2614" s="26"/>
      <c r="AU2614" s="26"/>
      <c r="AV2614" s="26"/>
      <c r="AW2614" s="26"/>
      <c r="AX2614" s="26"/>
      <c r="AY2614" s="26"/>
      <c r="AZ2614" s="26"/>
      <c r="BA2614" s="26"/>
      <c r="BB2614" s="26"/>
      <c r="BC2614" s="26"/>
      <c r="BD2614" s="26"/>
      <c r="BE2614" s="26"/>
      <c r="BF2614" s="26"/>
      <c r="BG2614" s="26"/>
      <c r="BH2614" s="26"/>
      <c r="BI2614" s="26"/>
      <c r="BJ2614" s="26"/>
      <c r="BK2614" s="26"/>
      <c r="BL2614" s="41"/>
      <c r="BM2614" t="s">
        <v>100</v>
      </c>
    </row>
    <row r="2615" spans="1:65" x14ac:dyDescent="0.2">
      <c r="A2615" s="6"/>
      <c r="B2615" s="40" t="s">
        <v>103</v>
      </c>
      <c r="C2615" s="24" t="s">
        <v>79</v>
      </c>
      <c r="D2615" s="25"/>
      <c r="E2615" s="26"/>
      <c r="F2615" s="26"/>
      <c r="G2615" s="26"/>
      <c r="H2615" s="26"/>
      <c r="I2615" s="26"/>
      <c r="J2615" s="26"/>
      <c r="K2615" s="26"/>
      <c r="L2615" s="26"/>
      <c r="M2615" s="26"/>
      <c r="N2615" s="26"/>
      <c r="O2615" s="26"/>
      <c r="P2615" s="26"/>
      <c r="Q2615" s="26"/>
      <c r="R2615" s="26"/>
      <c r="S2615" s="26"/>
      <c r="T2615" s="26"/>
      <c r="U2615" s="26"/>
      <c r="V2615" s="26"/>
      <c r="W2615" s="26"/>
      <c r="X2615" s="26"/>
      <c r="Y2615" s="26"/>
      <c r="Z2615" s="26"/>
      <c r="AA2615" s="26"/>
      <c r="AB2615" s="26"/>
      <c r="AC2615" s="26"/>
      <c r="AD2615" s="26"/>
      <c r="AE2615" s="26"/>
      <c r="AF2615" s="26"/>
      <c r="AG2615" s="26"/>
      <c r="AH2615" s="26"/>
      <c r="AI2615" s="26"/>
      <c r="AJ2615" s="26"/>
      <c r="AK2615" s="26"/>
      <c r="AL2615" s="26"/>
      <c r="AM2615" s="26"/>
      <c r="AN2615" s="26"/>
      <c r="AO2615" s="26"/>
      <c r="AP2615" s="26"/>
      <c r="AQ2615" s="26"/>
      <c r="AR2615" s="26"/>
      <c r="AS2615" s="26"/>
      <c r="AT2615" s="26"/>
      <c r="AU2615" s="26"/>
      <c r="AV2615" s="26"/>
      <c r="AW2615" s="26"/>
      <c r="AX2615" s="26"/>
      <c r="AY2615" s="26"/>
      <c r="AZ2615" s="26"/>
      <c r="BA2615" s="26"/>
      <c r="BB2615" s="26"/>
      <c r="BC2615" s="26"/>
      <c r="BD2615" s="26"/>
      <c r="BE2615" s="26"/>
      <c r="BF2615" s="26"/>
      <c r="BG2615" s="26"/>
      <c r="BH2615" s="26"/>
      <c r="BI2615" s="26"/>
      <c r="BJ2615" s="26"/>
      <c r="BK2615" s="26"/>
      <c r="BL2615" s="41"/>
      <c r="BM2615" t="s">
        <v>100</v>
      </c>
    </row>
    <row r="2616" spans="1:65" x14ac:dyDescent="0.2">
      <c r="A2616" s="6"/>
      <c r="B2616" s="40" t="s">
        <v>103</v>
      </c>
      <c r="C2616" s="24" t="s">
        <v>80</v>
      </c>
      <c r="D2616" s="25"/>
      <c r="E2616" s="26"/>
      <c r="F2616" s="26"/>
      <c r="G2616" s="26"/>
      <c r="H2616" s="26"/>
      <c r="I2616" s="26"/>
      <c r="J2616" s="26"/>
      <c r="K2616" s="26"/>
      <c r="L2616" s="26"/>
      <c r="M2616" s="26"/>
      <c r="N2616" s="26"/>
      <c r="O2616" s="26"/>
      <c r="P2616" s="26"/>
      <c r="Q2616" s="26"/>
      <c r="R2616" s="26"/>
      <c r="S2616" s="26"/>
      <c r="T2616" s="26"/>
      <c r="U2616" s="26"/>
      <c r="V2616" s="26"/>
      <c r="W2616" s="26"/>
      <c r="X2616" s="26"/>
      <c r="Y2616" s="26"/>
      <c r="Z2616" s="26"/>
      <c r="AA2616" s="26"/>
      <c r="AB2616" s="26"/>
      <c r="AC2616" s="26"/>
      <c r="AD2616" s="26"/>
      <c r="AE2616" s="26"/>
      <c r="AF2616" s="26"/>
      <c r="AG2616" s="26"/>
      <c r="AH2616" s="26"/>
      <c r="AI2616" s="26"/>
      <c r="AJ2616" s="26"/>
      <c r="AK2616" s="26"/>
      <c r="AL2616" s="26"/>
      <c r="AM2616" s="26"/>
      <c r="AN2616" s="26"/>
      <c r="AO2616" s="26"/>
      <c r="AP2616" s="26"/>
      <c r="AQ2616" s="26"/>
      <c r="AR2616" s="26"/>
      <c r="AS2616" s="26"/>
      <c r="AT2616" s="26"/>
      <c r="AU2616" s="26"/>
      <c r="AV2616" s="26"/>
      <c r="AW2616" s="26"/>
      <c r="AX2616" s="26"/>
      <c r="AY2616" s="26"/>
      <c r="AZ2616" s="26"/>
      <c r="BA2616" s="26"/>
      <c r="BB2616" s="26"/>
      <c r="BC2616" s="26"/>
      <c r="BD2616" s="26"/>
      <c r="BE2616" s="26"/>
      <c r="BF2616" s="26"/>
      <c r="BG2616" s="26"/>
      <c r="BH2616" s="26"/>
      <c r="BI2616" s="26"/>
      <c r="BJ2616" s="26"/>
      <c r="BK2616" s="26"/>
      <c r="BL2616" s="41"/>
      <c r="BM2616" t="s">
        <v>100</v>
      </c>
    </row>
    <row r="2617" spans="1:65" x14ac:dyDescent="0.2">
      <c r="A2617" s="6"/>
      <c r="B2617" s="40" t="s">
        <v>103</v>
      </c>
      <c r="C2617" s="24" t="s">
        <v>78</v>
      </c>
      <c r="D2617" s="25"/>
      <c r="E2617" s="26"/>
      <c r="F2617" s="26"/>
      <c r="G2617" s="26"/>
      <c r="H2617" s="26"/>
      <c r="I2617" s="26"/>
      <c r="J2617" s="26"/>
      <c r="K2617" s="26"/>
      <c r="L2617" s="26"/>
      <c r="M2617" s="26"/>
      <c r="N2617" s="26"/>
      <c r="O2617" s="26"/>
      <c r="P2617" s="26"/>
      <c r="Q2617" s="26"/>
      <c r="R2617" s="26"/>
      <c r="S2617" s="26"/>
      <c r="T2617" s="26"/>
      <c r="U2617" s="26"/>
      <c r="V2617" s="26"/>
      <c r="W2617" s="26"/>
      <c r="X2617" s="26"/>
      <c r="Y2617" s="26"/>
      <c r="Z2617" s="26"/>
      <c r="AA2617" s="26"/>
      <c r="AB2617" s="26"/>
      <c r="AC2617" s="26"/>
      <c r="AD2617" s="26"/>
      <c r="AE2617" s="26"/>
      <c r="AF2617" s="26"/>
      <c r="AG2617" s="26"/>
      <c r="AH2617" s="26"/>
      <c r="AI2617" s="26"/>
      <c r="AJ2617" s="26"/>
      <c r="AK2617" s="26"/>
      <c r="AL2617" s="26"/>
      <c r="AM2617" s="26"/>
      <c r="AN2617" s="26"/>
      <c r="AO2617" s="26"/>
      <c r="AP2617" s="26"/>
      <c r="AQ2617" s="26"/>
      <c r="AR2617" s="26"/>
      <c r="AS2617" s="26"/>
      <c r="AT2617" s="26"/>
      <c r="AU2617" s="26"/>
      <c r="AV2617" s="26"/>
      <c r="AW2617" s="26"/>
      <c r="AX2617" s="26"/>
      <c r="AY2617" s="26"/>
      <c r="AZ2617" s="26"/>
      <c r="BA2617" s="26"/>
      <c r="BB2617" s="26"/>
      <c r="BC2617" s="26"/>
      <c r="BD2617" s="26"/>
      <c r="BE2617" s="26"/>
      <c r="BF2617" s="26"/>
      <c r="BG2617" s="26"/>
      <c r="BH2617" s="26"/>
      <c r="BI2617" s="26"/>
      <c r="BJ2617" s="26"/>
      <c r="BK2617" s="26"/>
      <c r="BL2617" s="41"/>
      <c r="BM2617" t="s">
        <v>100</v>
      </c>
    </row>
    <row r="2618" spans="1:65" x14ac:dyDescent="0.2">
      <c r="A2618" s="6"/>
      <c r="B2618" s="40" t="s">
        <v>103</v>
      </c>
      <c r="C2618" s="31" t="s">
        <v>93</v>
      </c>
      <c r="D2618" s="27">
        <v>0</v>
      </c>
      <c r="E2618" s="28">
        <v>0</v>
      </c>
      <c r="F2618" s="28">
        <v>0</v>
      </c>
      <c r="G2618" s="28">
        <v>0</v>
      </c>
      <c r="H2618" s="28">
        <v>0</v>
      </c>
      <c r="I2618" s="28">
        <v>0</v>
      </c>
      <c r="J2618" s="28">
        <v>0</v>
      </c>
      <c r="K2618" s="28">
        <v>0</v>
      </c>
      <c r="L2618" s="28">
        <v>0</v>
      </c>
      <c r="M2618" s="28">
        <v>0</v>
      </c>
      <c r="N2618" s="28">
        <v>0</v>
      </c>
      <c r="O2618" s="28">
        <v>0</v>
      </c>
      <c r="P2618" s="28">
        <v>0</v>
      </c>
      <c r="Q2618" s="28">
        <v>0</v>
      </c>
      <c r="R2618" s="28">
        <v>0</v>
      </c>
      <c r="S2618" s="28">
        <v>0</v>
      </c>
      <c r="T2618" s="28">
        <v>0</v>
      </c>
      <c r="U2618" s="28">
        <v>0</v>
      </c>
      <c r="V2618" s="28">
        <v>0</v>
      </c>
      <c r="W2618" s="28">
        <v>0</v>
      </c>
      <c r="X2618" s="28">
        <v>0</v>
      </c>
      <c r="Y2618" s="28">
        <v>0</v>
      </c>
      <c r="Z2618" s="28">
        <v>0</v>
      </c>
      <c r="AA2618" s="28">
        <v>0</v>
      </c>
      <c r="AB2618" s="28">
        <v>0</v>
      </c>
      <c r="AC2618" s="28">
        <v>0</v>
      </c>
      <c r="AD2618" s="28">
        <v>0</v>
      </c>
      <c r="AE2618" s="28">
        <v>0</v>
      </c>
      <c r="AF2618" s="28">
        <v>0</v>
      </c>
      <c r="AG2618" s="28">
        <v>0</v>
      </c>
      <c r="AH2618" s="28">
        <v>0</v>
      </c>
      <c r="AI2618" s="28">
        <v>0</v>
      </c>
      <c r="AJ2618" s="28">
        <v>0</v>
      </c>
      <c r="AK2618" s="28">
        <v>0</v>
      </c>
      <c r="AL2618" s="28">
        <v>0</v>
      </c>
      <c r="AM2618" s="28">
        <v>0</v>
      </c>
      <c r="AN2618" s="28">
        <v>0</v>
      </c>
      <c r="AO2618" s="28">
        <v>0</v>
      </c>
      <c r="AP2618" s="28">
        <v>0</v>
      </c>
      <c r="AQ2618" s="28">
        <v>0</v>
      </c>
      <c r="AR2618" s="28">
        <v>0</v>
      </c>
      <c r="AS2618" s="28">
        <v>0</v>
      </c>
      <c r="AT2618" s="28">
        <v>0</v>
      </c>
      <c r="AU2618" s="28">
        <v>0</v>
      </c>
      <c r="AV2618" s="28">
        <v>0</v>
      </c>
      <c r="AW2618" s="28">
        <v>0</v>
      </c>
      <c r="AX2618" s="28">
        <v>0</v>
      </c>
      <c r="AY2618" s="28">
        <v>0</v>
      </c>
      <c r="AZ2618" s="28">
        <v>0</v>
      </c>
      <c r="BA2618" s="28">
        <v>0</v>
      </c>
      <c r="BB2618" s="28">
        <v>0</v>
      </c>
      <c r="BC2618" s="28">
        <v>0</v>
      </c>
      <c r="BD2618" s="28">
        <v>0</v>
      </c>
      <c r="BE2618" s="28">
        <v>0</v>
      </c>
      <c r="BF2618" s="28">
        <v>0</v>
      </c>
      <c r="BG2618" s="28">
        <v>0</v>
      </c>
      <c r="BH2618" s="28">
        <v>0</v>
      </c>
      <c r="BI2618" s="28">
        <v>0</v>
      </c>
      <c r="BJ2618" s="28">
        <v>0</v>
      </c>
      <c r="BK2618" s="28">
        <v>0</v>
      </c>
      <c r="BL2618" s="42">
        <v>0</v>
      </c>
      <c r="BM2618" t="s">
        <v>100</v>
      </c>
    </row>
    <row r="2619" spans="1:65" x14ac:dyDescent="0.2">
      <c r="A2619" s="6"/>
      <c r="B2619" s="40" t="s">
        <v>103</v>
      </c>
      <c r="C2619" s="24" t="s">
        <v>74</v>
      </c>
      <c r="D2619" s="35">
        <v>0</v>
      </c>
      <c r="E2619" s="29">
        <v>0</v>
      </c>
      <c r="F2619" s="29">
        <v>0</v>
      </c>
      <c r="G2619" s="29">
        <v>0</v>
      </c>
      <c r="H2619" s="29">
        <v>0</v>
      </c>
      <c r="I2619" s="29">
        <v>0</v>
      </c>
      <c r="J2619" s="29">
        <v>0</v>
      </c>
      <c r="K2619" s="29">
        <v>0</v>
      </c>
      <c r="L2619" s="29">
        <v>0</v>
      </c>
      <c r="M2619" s="29">
        <v>0</v>
      </c>
      <c r="N2619" s="29">
        <v>0</v>
      </c>
      <c r="O2619" s="29">
        <v>0</v>
      </c>
      <c r="P2619" s="29">
        <v>0</v>
      </c>
      <c r="Q2619" s="29">
        <v>0</v>
      </c>
      <c r="R2619" s="29">
        <v>0</v>
      </c>
      <c r="S2619" s="29">
        <v>0</v>
      </c>
      <c r="T2619" s="29">
        <v>0</v>
      </c>
      <c r="U2619" s="29">
        <v>0</v>
      </c>
      <c r="V2619" s="29">
        <v>0</v>
      </c>
      <c r="W2619" s="29">
        <v>0</v>
      </c>
      <c r="X2619" s="26"/>
      <c r="Y2619" s="26"/>
      <c r="Z2619" s="26"/>
      <c r="AA2619" s="26"/>
      <c r="AB2619" s="26"/>
      <c r="AC2619" s="26"/>
      <c r="AD2619" s="26"/>
      <c r="AE2619" s="26"/>
      <c r="AF2619" s="26"/>
      <c r="AG2619" s="26"/>
      <c r="AH2619" s="26"/>
      <c r="AI2619" s="26"/>
      <c r="AJ2619" s="26"/>
      <c r="AK2619" s="26"/>
      <c r="AL2619" s="26"/>
      <c r="AM2619" s="26"/>
      <c r="AN2619" s="26"/>
      <c r="AO2619" s="26"/>
      <c r="AP2619" s="26"/>
      <c r="AQ2619" s="26"/>
      <c r="AR2619" s="26"/>
      <c r="AS2619" s="26"/>
      <c r="AT2619" s="26"/>
      <c r="AU2619" s="26"/>
      <c r="AV2619" s="26"/>
      <c r="AW2619" s="26"/>
      <c r="AX2619" s="26"/>
      <c r="AY2619" s="26"/>
      <c r="AZ2619" s="26"/>
      <c r="BA2619" s="26"/>
      <c r="BB2619" s="26"/>
      <c r="BC2619" s="26"/>
      <c r="BD2619" s="26"/>
      <c r="BE2619" s="26"/>
      <c r="BF2619" s="26"/>
      <c r="BG2619" s="26"/>
      <c r="BH2619" s="26"/>
      <c r="BI2619" s="26"/>
      <c r="BJ2619" s="26"/>
      <c r="BK2619" s="26"/>
      <c r="BL2619" s="41"/>
      <c r="BM2619" t="s">
        <v>100</v>
      </c>
    </row>
    <row r="2620" spans="1:65" x14ac:dyDescent="0.2">
      <c r="A2620" s="6"/>
      <c r="B2620" s="40" t="s">
        <v>103</v>
      </c>
      <c r="C2620" s="24" t="s">
        <v>83</v>
      </c>
      <c r="D2620" s="25"/>
      <c r="E2620" s="26"/>
      <c r="F2620" s="26"/>
      <c r="G2620" s="26"/>
      <c r="H2620" s="26"/>
      <c r="I2620" s="26"/>
      <c r="J2620" s="26"/>
      <c r="K2620" s="26"/>
      <c r="L2620" s="26"/>
      <c r="M2620" s="26"/>
      <c r="N2620" s="26"/>
      <c r="O2620" s="26"/>
      <c r="P2620" s="26"/>
      <c r="Q2620" s="26"/>
      <c r="R2620" s="26"/>
      <c r="S2620" s="26"/>
      <c r="T2620" s="26"/>
      <c r="U2620" s="26"/>
      <c r="V2620" s="26"/>
      <c r="W2620" s="30"/>
      <c r="X2620" s="30"/>
      <c r="Y2620" s="30"/>
      <c r="Z2620" s="30"/>
      <c r="AA2620" s="30"/>
      <c r="AB2620" s="30"/>
      <c r="AC2620" s="30"/>
      <c r="AD2620" s="30"/>
      <c r="AE2620" s="30"/>
      <c r="AF2620" s="30"/>
      <c r="AG2620" s="30"/>
      <c r="AH2620" s="30"/>
      <c r="AI2620" s="30"/>
      <c r="AJ2620" s="30"/>
      <c r="AK2620" s="30"/>
      <c r="AL2620" s="30"/>
      <c r="AM2620" s="30"/>
      <c r="AN2620" s="30"/>
      <c r="AO2620" s="30"/>
      <c r="AP2620" s="30"/>
      <c r="AQ2620" s="30"/>
      <c r="AR2620" s="30"/>
      <c r="AS2620" s="30"/>
      <c r="AT2620" s="30"/>
      <c r="AU2620" s="30"/>
      <c r="AV2620" s="30"/>
      <c r="AW2620" s="30"/>
      <c r="AX2620" s="30"/>
      <c r="AY2620" s="30"/>
      <c r="AZ2620" s="30"/>
      <c r="BA2620" s="30"/>
      <c r="BB2620" s="30"/>
      <c r="BC2620" s="30"/>
      <c r="BD2620" s="30"/>
      <c r="BE2620" s="30"/>
      <c r="BF2620" s="30"/>
      <c r="BG2620" s="30"/>
      <c r="BH2620" s="30"/>
      <c r="BI2620" s="30"/>
      <c r="BJ2620" s="30"/>
      <c r="BK2620" s="30"/>
      <c r="BL2620" s="43"/>
      <c r="BM2620" t="s">
        <v>100</v>
      </c>
    </row>
    <row r="2621" spans="1:65" x14ac:dyDescent="0.2">
      <c r="A2621" s="6"/>
      <c r="B2621" s="40" t="s">
        <v>103</v>
      </c>
      <c r="C2621" s="24" t="s">
        <v>75</v>
      </c>
      <c r="D2621" s="25"/>
      <c r="E2621" s="26"/>
      <c r="F2621" s="26"/>
      <c r="G2621" s="26"/>
      <c r="H2621" s="26"/>
      <c r="I2621" s="26"/>
      <c r="J2621" s="26"/>
      <c r="K2621" s="26"/>
      <c r="L2621" s="26"/>
      <c r="M2621" s="26"/>
      <c r="N2621" s="26"/>
      <c r="O2621" s="26"/>
      <c r="P2621" s="26"/>
      <c r="Q2621" s="26"/>
      <c r="R2621" s="26"/>
      <c r="S2621" s="26"/>
      <c r="T2621" s="26"/>
      <c r="U2621" s="26"/>
      <c r="V2621" s="26"/>
      <c r="W2621" s="26"/>
      <c r="X2621" s="26"/>
      <c r="Y2621" s="26"/>
      <c r="Z2621" s="26"/>
      <c r="AA2621" s="26"/>
      <c r="AB2621" s="26"/>
      <c r="AC2621" s="26"/>
      <c r="AD2621" s="26"/>
      <c r="AE2621" s="26"/>
      <c r="AF2621" s="26"/>
      <c r="AG2621" s="26"/>
      <c r="AH2621" s="26"/>
      <c r="AI2621" s="26"/>
      <c r="AJ2621" s="26"/>
      <c r="AK2621" s="26"/>
      <c r="AL2621" s="26"/>
      <c r="AM2621" s="26"/>
      <c r="AN2621" s="26"/>
      <c r="AO2621" s="26"/>
      <c r="AP2621" s="26"/>
      <c r="AQ2621" s="26"/>
      <c r="AR2621" s="26"/>
      <c r="AS2621" s="26"/>
      <c r="AT2621" s="26"/>
      <c r="AU2621" s="26"/>
      <c r="AV2621" s="26"/>
      <c r="AW2621" s="26"/>
      <c r="AX2621" s="26"/>
      <c r="AY2621" s="26"/>
      <c r="AZ2621" s="26"/>
      <c r="BA2621" s="26"/>
      <c r="BB2621" s="26"/>
      <c r="BC2621" s="26"/>
      <c r="BD2621" s="26"/>
      <c r="BE2621" s="26"/>
      <c r="BF2621" s="26"/>
      <c r="BG2621" s="26"/>
      <c r="BH2621" s="26"/>
      <c r="BI2621" s="26"/>
      <c r="BJ2621" s="26"/>
      <c r="BK2621" s="26"/>
      <c r="BL2621" s="41"/>
      <c r="BM2621" t="s">
        <v>100</v>
      </c>
    </row>
    <row r="2622" spans="1:65" x14ac:dyDescent="0.2">
      <c r="A2622" s="6"/>
      <c r="B2622" s="40" t="s">
        <v>103</v>
      </c>
      <c r="C2622" s="24" t="s">
        <v>79</v>
      </c>
      <c r="D2622" s="25"/>
      <c r="E2622" s="26"/>
      <c r="F2622" s="26"/>
      <c r="G2622" s="26"/>
      <c r="H2622" s="26"/>
      <c r="I2622" s="26"/>
      <c r="J2622" s="26"/>
      <c r="K2622" s="26"/>
      <c r="L2622" s="26"/>
      <c r="M2622" s="26"/>
      <c r="N2622" s="26"/>
      <c r="O2622" s="26"/>
      <c r="P2622" s="26"/>
      <c r="Q2622" s="26"/>
      <c r="R2622" s="26"/>
      <c r="S2622" s="26"/>
      <c r="T2622" s="26"/>
      <c r="U2622" s="26"/>
      <c r="V2622" s="26"/>
      <c r="W2622" s="26"/>
      <c r="X2622" s="26"/>
      <c r="Y2622" s="26"/>
      <c r="Z2622" s="26"/>
      <c r="AA2622" s="26"/>
      <c r="AB2622" s="26"/>
      <c r="AC2622" s="26"/>
      <c r="AD2622" s="26"/>
      <c r="AE2622" s="26"/>
      <c r="AF2622" s="26"/>
      <c r="AG2622" s="26"/>
      <c r="AH2622" s="26"/>
      <c r="AI2622" s="26"/>
      <c r="AJ2622" s="26"/>
      <c r="AK2622" s="26"/>
      <c r="AL2622" s="26"/>
      <c r="AM2622" s="26"/>
      <c r="AN2622" s="26"/>
      <c r="AO2622" s="26"/>
      <c r="AP2622" s="26"/>
      <c r="AQ2622" s="26"/>
      <c r="AR2622" s="26"/>
      <c r="AS2622" s="26"/>
      <c r="AT2622" s="26"/>
      <c r="AU2622" s="26"/>
      <c r="AV2622" s="26"/>
      <c r="AW2622" s="26"/>
      <c r="AX2622" s="26"/>
      <c r="AY2622" s="26"/>
      <c r="AZ2622" s="26"/>
      <c r="BA2622" s="26"/>
      <c r="BB2622" s="26"/>
      <c r="BC2622" s="26"/>
      <c r="BD2622" s="26"/>
      <c r="BE2622" s="26"/>
      <c r="BF2622" s="26"/>
      <c r="BG2622" s="26"/>
      <c r="BH2622" s="26"/>
      <c r="BI2622" s="26"/>
      <c r="BJ2622" s="26"/>
      <c r="BK2622" s="26"/>
      <c r="BL2622" s="41"/>
      <c r="BM2622" t="s">
        <v>100</v>
      </c>
    </row>
    <row r="2623" spans="1:65" x14ac:dyDescent="0.2">
      <c r="A2623" s="6"/>
      <c r="B2623" s="40" t="s">
        <v>103</v>
      </c>
      <c r="C2623" s="24" t="s">
        <v>80</v>
      </c>
      <c r="D2623" s="25"/>
      <c r="E2623" s="26"/>
      <c r="F2623" s="26"/>
      <c r="G2623" s="26"/>
      <c r="H2623" s="26"/>
      <c r="I2623" s="26"/>
      <c r="J2623" s="26"/>
      <c r="K2623" s="26"/>
      <c r="L2623" s="26"/>
      <c r="M2623" s="26"/>
      <c r="N2623" s="26"/>
      <c r="O2623" s="26"/>
      <c r="P2623" s="26"/>
      <c r="Q2623" s="26"/>
      <c r="R2623" s="26"/>
      <c r="S2623" s="26"/>
      <c r="T2623" s="26"/>
      <c r="U2623" s="26"/>
      <c r="V2623" s="26"/>
      <c r="W2623" s="26"/>
      <c r="X2623" s="26"/>
      <c r="Y2623" s="26"/>
      <c r="Z2623" s="26"/>
      <c r="AA2623" s="26"/>
      <c r="AB2623" s="26"/>
      <c r="AC2623" s="26"/>
      <c r="AD2623" s="26"/>
      <c r="AE2623" s="26"/>
      <c r="AF2623" s="26"/>
      <c r="AG2623" s="26"/>
      <c r="AH2623" s="26"/>
      <c r="AI2623" s="26"/>
      <c r="AJ2623" s="26"/>
      <c r="AK2623" s="26"/>
      <c r="AL2623" s="26"/>
      <c r="AM2623" s="26"/>
      <c r="AN2623" s="26"/>
      <c r="AO2623" s="26"/>
      <c r="AP2623" s="26"/>
      <c r="AQ2623" s="26"/>
      <c r="AR2623" s="26"/>
      <c r="AS2623" s="26"/>
      <c r="AT2623" s="26"/>
      <c r="AU2623" s="26"/>
      <c r="AV2623" s="26"/>
      <c r="AW2623" s="26"/>
      <c r="AX2623" s="26"/>
      <c r="AY2623" s="26"/>
      <c r="AZ2623" s="26"/>
      <c r="BA2623" s="26"/>
      <c r="BB2623" s="26"/>
      <c r="BC2623" s="26"/>
      <c r="BD2623" s="26"/>
      <c r="BE2623" s="26"/>
      <c r="BF2623" s="26"/>
      <c r="BG2623" s="26"/>
      <c r="BH2623" s="26"/>
      <c r="BI2623" s="26"/>
      <c r="BJ2623" s="26"/>
      <c r="BK2623" s="26"/>
      <c r="BL2623" s="41"/>
      <c r="BM2623" t="s">
        <v>100</v>
      </c>
    </row>
    <row r="2624" spans="1:65" x14ac:dyDescent="0.2">
      <c r="A2624" s="6"/>
      <c r="B2624" s="40" t="s">
        <v>103</v>
      </c>
      <c r="C2624" s="24" t="s">
        <v>78</v>
      </c>
      <c r="D2624" s="25"/>
      <c r="E2624" s="26"/>
      <c r="F2624" s="26"/>
      <c r="G2624" s="26"/>
      <c r="H2624" s="26"/>
      <c r="I2624" s="26"/>
      <c r="J2624" s="26"/>
      <c r="K2624" s="26"/>
      <c r="L2624" s="26"/>
      <c r="M2624" s="26"/>
      <c r="N2624" s="26"/>
      <c r="O2624" s="26"/>
      <c r="P2624" s="26"/>
      <c r="Q2624" s="26"/>
      <c r="R2624" s="26"/>
      <c r="S2624" s="26"/>
      <c r="T2624" s="26"/>
      <c r="U2624" s="26"/>
      <c r="V2624" s="26"/>
      <c r="W2624" s="26"/>
      <c r="X2624" s="26"/>
      <c r="Y2624" s="26"/>
      <c r="Z2624" s="26"/>
      <c r="AA2624" s="26"/>
      <c r="AB2624" s="26"/>
      <c r="AC2624" s="26"/>
      <c r="AD2624" s="26"/>
      <c r="AE2624" s="26"/>
      <c r="AF2624" s="26"/>
      <c r="AG2624" s="26"/>
      <c r="AH2624" s="26"/>
      <c r="AI2624" s="26"/>
      <c r="AJ2624" s="26"/>
      <c r="AK2624" s="26"/>
      <c r="AL2624" s="26"/>
      <c r="AM2624" s="26"/>
      <c r="AN2624" s="26"/>
      <c r="AO2624" s="26"/>
      <c r="AP2624" s="26"/>
      <c r="AQ2624" s="26"/>
      <c r="AR2624" s="26"/>
      <c r="AS2624" s="26"/>
      <c r="AT2624" s="26"/>
      <c r="AU2624" s="26"/>
      <c r="AV2624" s="26"/>
      <c r="AW2624" s="26"/>
      <c r="AX2624" s="26"/>
      <c r="AY2624" s="26"/>
      <c r="AZ2624" s="26"/>
      <c r="BA2624" s="26"/>
      <c r="BB2624" s="26"/>
      <c r="BC2624" s="26"/>
      <c r="BD2624" s="26"/>
      <c r="BE2624" s="26"/>
      <c r="BF2624" s="26"/>
      <c r="BG2624" s="26"/>
      <c r="BH2624" s="26"/>
      <c r="BI2624" s="26"/>
      <c r="BJ2624" s="26"/>
      <c r="BK2624" s="26"/>
      <c r="BL2624" s="41"/>
      <c r="BM2624" t="s">
        <v>100</v>
      </c>
    </row>
    <row r="2625" spans="1:65" x14ac:dyDescent="0.2">
      <c r="A2625" s="6"/>
      <c r="B2625" s="40" t="s">
        <v>103</v>
      </c>
      <c r="C2625" s="31" t="s">
        <v>48</v>
      </c>
      <c r="D2625" s="27">
        <v>0</v>
      </c>
      <c r="E2625" s="28">
        <v>0</v>
      </c>
      <c r="F2625" s="28">
        <v>0</v>
      </c>
      <c r="G2625" s="28">
        <v>0</v>
      </c>
      <c r="H2625" s="28">
        <v>0</v>
      </c>
      <c r="I2625" s="28">
        <v>0</v>
      </c>
      <c r="J2625" s="28">
        <v>0</v>
      </c>
      <c r="K2625" s="28">
        <v>0</v>
      </c>
      <c r="L2625" s="28">
        <v>0</v>
      </c>
      <c r="M2625" s="28">
        <v>0</v>
      </c>
      <c r="N2625" s="28">
        <v>0</v>
      </c>
      <c r="O2625" s="28">
        <v>0</v>
      </c>
      <c r="P2625" s="28">
        <v>0</v>
      </c>
      <c r="Q2625" s="28">
        <v>0</v>
      </c>
      <c r="R2625" s="28">
        <v>0</v>
      </c>
      <c r="S2625" s="28">
        <v>0</v>
      </c>
      <c r="T2625" s="28">
        <v>0</v>
      </c>
      <c r="U2625" s="28">
        <v>0</v>
      </c>
      <c r="V2625" s="28">
        <v>0</v>
      </c>
      <c r="W2625" s="28">
        <v>0</v>
      </c>
      <c r="X2625" s="28">
        <v>0</v>
      </c>
      <c r="Y2625" s="28">
        <v>0</v>
      </c>
      <c r="Z2625" s="28">
        <v>0</v>
      </c>
      <c r="AA2625" s="28">
        <v>0</v>
      </c>
      <c r="AB2625" s="28">
        <v>0</v>
      </c>
      <c r="AC2625" s="28">
        <v>0</v>
      </c>
      <c r="AD2625" s="28">
        <v>0</v>
      </c>
      <c r="AE2625" s="28">
        <v>0</v>
      </c>
      <c r="AF2625" s="28">
        <v>0</v>
      </c>
      <c r="AG2625" s="28">
        <v>0</v>
      </c>
      <c r="AH2625" s="28">
        <v>0</v>
      </c>
      <c r="AI2625" s="28">
        <v>0</v>
      </c>
      <c r="AJ2625" s="28">
        <v>0</v>
      </c>
      <c r="AK2625" s="28">
        <v>0</v>
      </c>
      <c r="AL2625" s="28">
        <v>0</v>
      </c>
      <c r="AM2625" s="28">
        <v>0</v>
      </c>
      <c r="AN2625" s="28">
        <v>0</v>
      </c>
      <c r="AO2625" s="28">
        <v>0</v>
      </c>
      <c r="AP2625" s="28">
        <v>0</v>
      </c>
      <c r="AQ2625" s="28">
        <v>0</v>
      </c>
      <c r="AR2625" s="28">
        <v>0</v>
      </c>
      <c r="AS2625" s="28">
        <v>0</v>
      </c>
      <c r="AT2625" s="28">
        <v>0</v>
      </c>
      <c r="AU2625" s="28">
        <v>0</v>
      </c>
      <c r="AV2625" s="28">
        <v>0</v>
      </c>
      <c r="AW2625" s="28">
        <v>0</v>
      </c>
      <c r="AX2625" s="28">
        <v>0</v>
      </c>
      <c r="AY2625" s="28">
        <v>0</v>
      </c>
      <c r="AZ2625" s="28">
        <v>0</v>
      </c>
      <c r="BA2625" s="28">
        <v>0</v>
      </c>
      <c r="BB2625" s="28">
        <v>0</v>
      </c>
      <c r="BC2625" s="28">
        <v>0</v>
      </c>
      <c r="BD2625" s="28">
        <v>0</v>
      </c>
      <c r="BE2625" s="28">
        <v>0</v>
      </c>
      <c r="BF2625" s="28">
        <v>0</v>
      </c>
      <c r="BG2625" s="28">
        <v>0</v>
      </c>
      <c r="BH2625" s="28">
        <v>0</v>
      </c>
      <c r="BI2625" s="28">
        <v>0</v>
      </c>
      <c r="BJ2625" s="28">
        <v>0</v>
      </c>
      <c r="BK2625" s="28">
        <v>0</v>
      </c>
      <c r="BL2625" s="42">
        <v>0</v>
      </c>
      <c r="BM2625" t="s">
        <v>100</v>
      </c>
    </row>
    <row r="2626" spans="1:65" x14ac:dyDescent="0.2">
      <c r="A2626" s="6"/>
      <c r="B2626" s="40" t="s">
        <v>103</v>
      </c>
      <c r="C2626" s="24" t="s">
        <v>74</v>
      </c>
      <c r="D2626" s="35">
        <v>0</v>
      </c>
      <c r="E2626" s="29">
        <v>0</v>
      </c>
      <c r="F2626" s="29">
        <v>0</v>
      </c>
      <c r="G2626" s="29">
        <v>0</v>
      </c>
      <c r="H2626" s="29">
        <v>0</v>
      </c>
      <c r="I2626" s="29">
        <v>0</v>
      </c>
      <c r="J2626" s="29">
        <v>0</v>
      </c>
      <c r="K2626" s="29">
        <v>0</v>
      </c>
      <c r="L2626" s="29">
        <v>0</v>
      </c>
      <c r="M2626" s="29">
        <v>0</v>
      </c>
      <c r="N2626" s="29">
        <v>0</v>
      </c>
      <c r="O2626" s="29">
        <v>0</v>
      </c>
      <c r="P2626" s="29">
        <v>0</v>
      </c>
      <c r="Q2626" s="29">
        <v>0</v>
      </c>
      <c r="R2626" s="29">
        <v>0</v>
      </c>
      <c r="S2626" s="29">
        <v>0</v>
      </c>
      <c r="T2626" s="29">
        <v>0</v>
      </c>
      <c r="U2626" s="29">
        <v>0</v>
      </c>
      <c r="V2626" s="29">
        <v>0</v>
      </c>
      <c r="W2626" s="29">
        <v>0</v>
      </c>
      <c r="X2626" s="26"/>
      <c r="Y2626" s="26"/>
      <c r="Z2626" s="26"/>
      <c r="AA2626" s="26"/>
      <c r="AB2626" s="26"/>
      <c r="AC2626" s="26"/>
      <c r="AD2626" s="26"/>
      <c r="AE2626" s="26"/>
      <c r="AF2626" s="26"/>
      <c r="AG2626" s="26"/>
      <c r="AH2626" s="26"/>
      <c r="AI2626" s="26"/>
      <c r="AJ2626" s="26"/>
      <c r="AK2626" s="26"/>
      <c r="AL2626" s="26"/>
      <c r="AM2626" s="26"/>
      <c r="AN2626" s="26"/>
      <c r="AO2626" s="26"/>
      <c r="AP2626" s="26"/>
      <c r="AQ2626" s="26"/>
      <c r="AR2626" s="26"/>
      <c r="AS2626" s="26"/>
      <c r="AT2626" s="26"/>
      <c r="AU2626" s="26"/>
      <c r="AV2626" s="26"/>
      <c r="AW2626" s="26"/>
      <c r="AX2626" s="26"/>
      <c r="AY2626" s="26"/>
      <c r="AZ2626" s="26"/>
      <c r="BA2626" s="26"/>
      <c r="BB2626" s="26"/>
      <c r="BC2626" s="26"/>
      <c r="BD2626" s="26"/>
      <c r="BE2626" s="26"/>
      <c r="BF2626" s="26"/>
      <c r="BG2626" s="26"/>
      <c r="BH2626" s="26"/>
      <c r="BI2626" s="26"/>
      <c r="BJ2626" s="26"/>
      <c r="BK2626" s="26"/>
      <c r="BL2626" s="41"/>
      <c r="BM2626" t="s">
        <v>100</v>
      </c>
    </row>
    <row r="2627" spans="1:65" x14ac:dyDescent="0.2">
      <c r="A2627" s="6"/>
      <c r="B2627" s="40" t="s">
        <v>103</v>
      </c>
      <c r="C2627" s="24" t="s">
        <v>83</v>
      </c>
      <c r="D2627" s="25"/>
      <c r="E2627" s="26"/>
      <c r="F2627" s="26"/>
      <c r="G2627" s="26"/>
      <c r="H2627" s="26"/>
      <c r="I2627" s="26"/>
      <c r="J2627" s="26"/>
      <c r="K2627" s="26"/>
      <c r="L2627" s="26"/>
      <c r="M2627" s="26"/>
      <c r="N2627" s="26"/>
      <c r="O2627" s="26"/>
      <c r="P2627" s="26"/>
      <c r="Q2627" s="26"/>
      <c r="R2627" s="26"/>
      <c r="S2627" s="26"/>
      <c r="T2627" s="26"/>
      <c r="U2627" s="26"/>
      <c r="V2627" s="26"/>
      <c r="W2627" s="30"/>
      <c r="X2627" s="30"/>
      <c r="Y2627" s="30"/>
      <c r="Z2627" s="30"/>
      <c r="AA2627" s="30"/>
      <c r="AB2627" s="30"/>
      <c r="AC2627" s="30"/>
      <c r="AD2627" s="30"/>
      <c r="AE2627" s="30"/>
      <c r="AF2627" s="30"/>
      <c r="AG2627" s="30"/>
      <c r="AH2627" s="30"/>
      <c r="AI2627" s="30"/>
      <c r="AJ2627" s="30"/>
      <c r="AK2627" s="30"/>
      <c r="AL2627" s="30"/>
      <c r="AM2627" s="30"/>
      <c r="AN2627" s="30"/>
      <c r="AO2627" s="30"/>
      <c r="AP2627" s="30"/>
      <c r="AQ2627" s="30"/>
      <c r="AR2627" s="30"/>
      <c r="AS2627" s="30"/>
      <c r="AT2627" s="30"/>
      <c r="AU2627" s="30"/>
      <c r="AV2627" s="30"/>
      <c r="AW2627" s="30"/>
      <c r="AX2627" s="30"/>
      <c r="AY2627" s="30"/>
      <c r="AZ2627" s="30"/>
      <c r="BA2627" s="30"/>
      <c r="BB2627" s="30"/>
      <c r="BC2627" s="30"/>
      <c r="BD2627" s="30"/>
      <c r="BE2627" s="30"/>
      <c r="BF2627" s="30"/>
      <c r="BG2627" s="30"/>
      <c r="BH2627" s="30"/>
      <c r="BI2627" s="30"/>
      <c r="BJ2627" s="30"/>
      <c r="BK2627" s="30"/>
      <c r="BL2627" s="43"/>
      <c r="BM2627" t="s">
        <v>100</v>
      </c>
    </row>
    <row r="2628" spans="1:65" x14ac:dyDescent="0.2">
      <c r="A2628" s="6"/>
      <c r="B2628" s="40" t="s">
        <v>103</v>
      </c>
      <c r="C2628" s="24" t="s">
        <v>75</v>
      </c>
      <c r="D2628" s="25"/>
      <c r="E2628" s="26"/>
      <c r="F2628" s="26"/>
      <c r="G2628" s="26"/>
      <c r="H2628" s="26"/>
      <c r="I2628" s="26"/>
      <c r="J2628" s="26"/>
      <c r="K2628" s="26"/>
      <c r="L2628" s="26"/>
      <c r="M2628" s="26"/>
      <c r="N2628" s="26"/>
      <c r="O2628" s="26"/>
      <c r="P2628" s="26"/>
      <c r="Q2628" s="26"/>
      <c r="R2628" s="26"/>
      <c r="S2628" s="26"/>
      <c r="T2628" s="26"/>
      <c r="U2628" s="26"/>
      <c r="V2628" s="26"/>
      <c r="W2628" s="26"/>
      <c r="X2628" s="26"/>
      <c r="Y2628" s="26"/>
      <c r="Z2628" s="26"/>
      <c r="AA2628" s="26"/>
      <c r="AB2628" s="26"/>
      <c r="AC2628" s="26"/>
      <c r="AD2628" s="26"/>
      <c r="AE2628" s="26"/>
      <c r="AF2628" s="26"/>
      <c r="AG2628" s="26"/>
      <c r="AH2628" s="26"/>
      <c r="AI2628" s="26"/>
      <c r="AJ2628" s="26"/>
      <c r="AK2628" s="26"/>
      <c r="AL2628" s="26"/>
      <c r="AM2628" s="26"/>
      <c r="AN2628" s="26"/>
      <c r="AO2628" s="26"/>
      <c r="AP2628" s="26"/>
      <c r="AQ2628" s="26"/>
      <c r="AR2628" s="26"/>
      <c r="AS2628" s="26"/>
      <c r="AT2628" s="26"/>
      <c r="AU2628" s="26"/>
      <c r="AV2628" s="26"/>
      <c r="AW2628" s="26"/>
      <c r="AX2628" s="26"/>
      <c r="AY2628" s="26"/>
      <c r="AZ2628" s="26"/>
      <c r="BA2628" s="26"/>
      <c r="BB2628" s="26"/>
      <c r="BC2628" s="26"/>
      <c r="BD2628" s="26"/>
      <c r="BE2628" s="26"/>
      <c r="BF2628" s="26"/>
      <c r="BG2628" s="26"/>
      <c r="BH2628" s="26"/>
      <c r="BI2628" s="26"/>
      <c r="BJ2628" s="26"/>
      <c r="BK2628" s="26"/>
      <c r="BL2628" s="41"/>
      <c r="BM2628" t="s">
        <v>100</v>
      </c>
    </row>
    <row r="2629" spans="1:65" x14ac:dyDescent="0.2">
      <c r="A2629" s="6"/>
      <c r="B2629" s="40" t="s">
        <v>103</v>
      </c>
      <c r="C2629" s="24" t="s">
        <v>79</v>
      </c>
      <c r="D2629" s="25"/>
      <c r="E2629" s="26"/>
      <c r="F2629" s="26"/>
      <c r="G2629" s="26"/>
      <c r="H2629" s="26"/>
      <c r="I2629" s="26"/>
      <c r="J2629" s="26"/>
      <c r="K2629" s="26"/>
      <c r="L2629" s="26"/>
      <c r="M2629" s="26"/>
      <c r="N2629" s="26"/>
      <c r="O2629" s="26"/>
      <c r="P2629" s="26"/>
      <c r="Q2629" s="26"/>
      <c r="R2629" s="26"/>
      <c r="S2629" s="26"/>
      <c r="T2629" s="26"/>
      <c r="U2629" s="26"/>
      <c r="V2629" s="26"/>
      <c r="W2629" s="26"/>
      <c r="X2629" s="26"/>
      <c r="Y2629" s="26"/>
      <c r="Z2629" s="26"/>
      <c r="AA2629" s="26"/>
      <c r="AB2629" s="26"/>
      <c r="AC2629" s="26"/>
      <c r="AD2629" s="26"/>
      <c r="AE2629" s="26"/>
      <c r="AF2629" s="26"/>
      <c r="AG2629" s="26"/>
      <c r="AH2629" s="26"/>
      <c r="AI2629" s="26"/>
      <c r="AJ2629" s="26"/>
      <c r="AK2629" s="26"/>
      <c r="AL2629" s="26"/>
      <c r="AM2629" s="26"/>
      <c r="AN2629" s="26"/>
      <c r="AO2629" s="26"/>
      <c r="AP2629" s="26"/>
      <c r="AQ2629" s="26"/>
      <c r="AR2629" s="26"/>
      <c r="AS2629" s="26"/>
      <c r="AT2629" s="26"/>
      <c r="AU2629" s="26"/>
      <c r="AV2629" s="26"/>
      <c r="AW2629" s="26"/>
      <c r="AX2629" s="26"/>
      <c r="AY2629" s="26"/>
      <c r="AZ2629" s="26"/>
      <c r="BA2629" s="26"/>
      <c r="BB2629" s="26"/>
      <c r="BC2629" s="26"/>
      <c r="BD2629" s="26"/>
      <c r="BE2629" s="26"/>
      <c r="BF2629" s="26"/>
      <c r="BG2629" s="26"/>
      <c r="BH2629" s="26"/>
      <c r="BI2629" s="26"/>
      <c r="BJ2629" s="26"/>
      <c r="BK2629" s="26"/>
      <c r="BL2629" s="41"/>
      <c r="BM2629" t="s">
        <v>100</v>
      </c>
    </row>
    <row r="2630" spans="1:65" x14ac:dyDescent="0.2">
      <c r="A2630" s="6"/>
      <c r="B2630" s="40" t="s">
        <v>103</v>
      </c>
      <c r="C2630" s="24" t="s">
        <v>80</v>
      </c>
      <c r="D2630" s="25"/>
      <c r="E2630" s="26"/>
      <c r="F2630" s="26"/>
      <c r="G2630" s="26"/>
      <c r="H2630" s="26"/>
      <c r="I2630" s="26"/>
      <c r="J2630" s="26"/>
      <c r="K2630" s="26"/>
      <c r="L2630" s="26"/>
      <c r="M2630" s="26"/>
      <c r="N2630" s="26"/>
      <c r="O2630" s="26"/>
      <c r="P2630" s="26"/>
      <c r="Q2630" s="26"/>
      <c r="R2630" s="26"/>
      <c r="S2630" s="26"/>
      <c r="T2630" s="26"/>
      <c r="U2630" s="26"/>
      <c r="V2630" s="26"/>
      <c r="W2630" s="26"/>
      <c r="X2630" s="26"/>
      <c r="Y2630" s="26"/>
      <c r="Z2630" s="26"/>
      <c r="AA2630" s="26"/>
      <c r="AB2630" s="26"/>
      <c r="AC2630" s="26"/>
      <c r="AD2630" s="26"/>
      <c r="AE2630" s="26"/>
      <c r="AF2630" s="26"/>
      <c r="AG2630" s="26"/>
      <c r="AH2630" s="26"/>
      <c r="AI2630" s="26"/>
      <c r="AJ2630" s="26"/>
      <c r="AK2630" s="26"/>
      <c r="AL2630" s="26"/>
      <c r="AM2630" s="26"/>
      <c r="AN2630" s="26"/>
      <c r="AO2630" s="26"/>
      <c r="AP2630" s="26"/>
      <c r="AQ2630" s="26"/>
      <c r="AR2630" s="26"/>
      <c r="AS2630" s="26"/>
      <c r="AT2630" s="26"/>
      <c r="AU2630" s="26"/>
      <c r="AV2630" s="26"/>
      <c r="AW2630" s="26"/>
      <c r="AX2630" s="26"/>
      <c r="AY2630" s="26"/>
      <c r="AZ2630" s="26"/>
      <c r="BA2630" s="26"/>
      <c r="BB2630" s="26"/>
      <c r="BC2630" s="26"/>
      <c r="BD2630" s="26"/>
      <c r="BE2630" s="26"/>
      <c r="BF2630" s="26"/>
      <c r="BG2630" s="26"/>
      <c r="BH2630" s="26"/>
      <c r="BI2630" s="26"/>
      <c r="BJ2630" s="26"/>
      <c r="BK2630" s="26"/>
      <c r="BL2630" s="41"/>
      <c r="BM2630" t="s">
        <v>100</v>
      </c>
    </row>
    <row r="2631" spans="1:65" x14ac:dyDescent="0.2">
      <c r="A2631" s="6"/>
      <c r="B2631" s="40" t="s">
        <v>103</v>
      </c>
      <c r="C2631" s="24" t="s">
        <v>78</v>
      </c>
      <c r="D2631" s="25"/>
      <c r="E2631" s="26"/>
      <c r="F2631" s="26"/>
      <c r="G2631" s="26"/>
      <c r="H2631" s="26"/>
      <c r="I2631" s="26"/>
      <c r="J2631" s="26"/>
      <c r="K2631" s="26"/>
      <c r="L2631" s="26"/>
      <c r="M2631" s="26"/>
      <c r="N2631" s="26"/>
      <c r="O2631" s="26"/>
      <c r="P2631" s="26"/>
      <c r="Q2631" s="26"/>
      <c r="R2631" s="26"/>
      <c r="S2631" s="26"/>
      <c r="T2631" s="26"/>
      <c r="U2631" s="26"/>
      <c r="V2631" s="26"/>
      <c r="W2631" s="26"/>
      <c r="X2631" s="26"/>
      <c r="Y2631" s="26"/>
      <c r="Z2631" s="26"/>
      <c r="AA2631" s="26"/>
      <c r="AB2631" s="26"/>
      <c r="AC2631" s="26"/>
      <c r="AD2631" s="26"/>
      <c r="AE2631" s="26"/>
      <c r="AF2631" s="26"/>
      <c r="AG2631" s="26"/>
      <c r="AH2631" s="26"/>
      <c r="AI2631" s="26"/>
      <c r="AJ2631" s="26"/>
      <c r="AK2631" s="26"/>
      <c r="AL2631" s="26"/>
      <c r="AM2631" s="26"/>
      <c r="AN2631" s="26"/>
      <c r="AO2631" s="26"/>
      <c r="AP2631" s="26"/>
      <c r="AQ2631" s="26"/>
      <c r="AR2631" s="26"/>
      <c r="AS2631" s="26"/>
      <c r="AT2631" s="26"/>
      <c r="AU2631" s="26"/>
      <c r="AV2631" s="26"/>
      <c r="AW2631" s="26"/>
      <c r="AX2631" s="26"/>
      <c r="AY2631" s="26"/>
      <c r="AZ2631" s="26"/>
      <c r="BA2631" s="26"/>
      <c r="BB2631" s="26"/>
      <c r="BC2631" s="26"/>
      <c r="BD2631" s="26"/>
      <c r="BE2631" s="26"/>
      <c r="BF2631" s="26"/>
      <c r="BG2631" s="26"/>
      <c r="BH2631" s="26"/>
      <c r="BI2631" s="26"/>
      <c r="BJ2631" s="26"/>
      <c r="BK2631" s="26"/>
      <c r="BL2631" s="41"/>
      <c r="BM2631" t="s">
        <v>100</v>
      </c>
    </row>
    <row r="2632" spans="1:65" x14ac:dyDescent="0.2">
      <c r="A2632" s="6"/>
      <c r="B2632" s="40" t="s">
        <v>103</v>
      </c>
      <c r="C2632" s="31" t="s">
        <v>44</v>
      </c>
      <c r="D2632" s="27">
        <v>0</v>
      </c>
      <c r="E2632" s="28">
        <v>0</v>
      </c>
      <c r="F2632" s="28">
        <v>0</v>
      </c>
      <c r="G2632" s="28">
        <v>0</v>
      </c>
      <c r="H2632" s="28">
        <v>0</v>
      </c>
      <c r="I2632" s="28">
        <v>0</v>
      </c>
      <c r="J2632" s="28">
        <v>0</v>
      </c>
      <c r="K2632" s="28">
        <v>0</v>
      </c>
      <c r="L2632" s="28">
        <v>0</v>
      </c>
      <c r="M2632" s="28">
        <v>0</v>
      </c>
      <c r="N2632" s="28">
        <v>0</v>
      </c>
      <c r="O2632" s="28">
        <v>0</v>
      </c>
      <c r="P2632" s="28">
        <v>0</v>
      </c>
      <c r="Q2632" s="28">
        <v>0</v>
      </c>
      <c r="R2632" s="28">
        <v>0</v>
      </c>
      <c r="S2632" s="28">
        <v>0</v>
      </c>
      <c r="T2632" s="28">
        <v>0</v>
      </c>
      <c r="U2632" s="28">
        <v>0</v>
      </c>
      <c r="V2632" s="28">
        <v>0</v>
      </c>
      <c r="W2632" s="28">
        <v>0</v>
      </c>
      <c r="X2632" s="28">
        <v>0</v>
      </c>
      <c r="Y2632" s="28">
        <v>0</v>
      </c>
      <c r="Z2632" s="28">
        <v>0</v>
      </c>
      <c r="AA2632" s="28">
        <v>0</v>
      </c>
      <c r="AB2632" s="28">
        <v>0</v>
      </c>
      <c r="AC2632" s="28">
        <v>0</v>
      </c>
      <c r="AD2632" s="28">
        <v>0</v>
      </c>
      <c r="AE2632" s="28">
        <v>0</v>
      </c>
      <c r="AF2632" s="28">
        <v>0</v>
      </c>
      <c r="AG2632" s="28">
        <v>0</v>
      </c>
      <c r="AH2632" s="28">
        <v>0</v>
      </c>
      <c r="AI2632" s="28">
        <v>0</v>
      </c>
      <c r="AJ2632" s="28">
        <v>0</v>
      </c>
      <c r="AK2632" s="28">
        <v>0</v>
      </c>
      <c r="AL2632" s="28">
        <v>0</v>
      </c>
      <c r="AM2632" s="28">
        <v>0</v>
      </c>
      <c r="AN2632" s="28">
        <v>0</v>
      </c>
      <c r="AO2632" s="28">
        <v>0</v>
      </c>
      <c r="AP2632" s="28">
        <v>0</v>
      </c>
      <c r="AQ2632" s="28">
        <v>0</v>
      </c>
      <c r="AR2632" s="28">
        <v>0</v>
      </c>
      <c r="AS2632" s="28">
        <v>0</v>
      </c>
      <c r="AT2632" s="28">
        <v>0</v>
      </c>
      <c r="AU2632" s="28">
        <v>0</v>
      </c>
      <c r="AV2632" s="28">
        <v>0</v>
      </c>
      <c r="AW2632" s="28">
        <v>0</v>
      </c>
      <c r="AX2632" s="28">
        <v>0</v>
      </c>
      <c r="AY2632" s="28">
        <v>0</v>
      </c>
      <c r="AZ2632" s="28">
        <v>0</v>
      </c>
      <c r="BA2632" s="28">
        <v>0</v>
      </c>
      <c r="BB2632" s="28">
        <v>0</v>
      </c>
      <c r="BC2632" s="28">
        <v>0</v>
      </c>
      <c r="BD2632" s="28">
        <v>0</v>
      </c>
      <c r="BE2632" s="28">
        <v>0</v>
      </c>
      <c r="BF2632" s="28">
        <v>0</v>
      </c>
      <c r="BG2632" s="28">
        <v>0</v>
      </c>
      <c r="BH2632" s="28">
        <v>0</v>
      </c>
      <c r="BI2632" s="28">
        <v>0</v>
      </c>
      <c r="BJ2632" s="28">
        <v>0</v>
      </c>
      <c r="BK2632" s="28">
        <v>0</v>
      </c>
      <c r="BL2632" s="42">
        <v>0</v>
      </c>
      <c r="BM2632" t="s">
        <v>100</v>
      </c>
    </row>
    <row r="2633" spans="1:65" x14ac:dyDescent="0.2">
      <c r="A2633" s="6"/>
      <c r="B2633" s="40" t="s">
        <v>103</v>
      </c>
      <c r="C2633" s="24" t="s">
        <v>74</v>
      </c>
      <c r="D2633" s="35">
        <v>0</v>
      </c>
      <c r="E2633" s="29">
        <v>0</v>
      </c>
      <c r="F2633" s="29">
        <v>0</v>
      </c>
      <c r="G2633" s="29">
        <v>0</v>
      </c>
      <c r="H2633" s="29">
        <v>0</v>
      </c>
      <c r="I2633" s="29">
        <v>0</v>
      </c>
      <c r="J2633" s="29">
        <v>0</v>
      </c>
      <c r="K2633" s="29">
        <v>0</v>
      </c>
      <c r="L2633" s="29">
        <v>0</v>
      </c>
      <c r="M2633" s="29">
        <v>0</v>
      </c>
      <c r="N2633" s="29">
        <v>0</v>
      </c>
      <c r="O2633" s="29">
        <v>0</v>
      </c>
      <c r="P2633" s="29">
        <v>0</v>
      </c>
      <c r="Q2633" s="29">
        <v>0</v>
      </c>
      <c r="R2633" s="29">
        <v>0</v>
      </c>
      <c r="S2633" s="29">
        <v>0</v>
      </c>
      <c r="T2633" s="29">
        <v>0</v>
      </c>
      <c r="U2633" s="29">
        <v>0</v>
      </c>
      <c r="V2633" s="29">
        <v>0</v>
      </c>
      <c r="W2633" s="29">
        <v>0</v>
      </c>
      <c r="X2633" s="26"/>
      <c r="Y2633" s="26"/>
      <c r="Z2633" s="26"/>
      <c r="AA2633" s="26"/>
      <c r="AB2633" s="26"/>
      <c r="AC2633" s="26"/>
      <c r="AD2633" s="26"/>
      <c r="AE2633" s="26"/>
      <c r="AF2633" s="26"/>
      <c r="AG2633" s="26"/>
      <c r="AH2633" s="26"/>
      <c r="AI2633" s="26"/>
      <c r="AJ2633" s="26"/>
      <c r="AK2633" s="26"/>
      <c r="AL2633" s="26"/>
      <c r="AM2633" s="26"/>
      <c r="AN2633" s="26"/>
      <c r="AO2633" s="26"/>
      <c r="AP2633" s="26"/>
      <c r="AQ2633" s="26"/>
      <c r="AR2633" s="26"/>
      <c r="AS2633" s="26"/>
      <c r="AT2633" s="26"/>
      <c r="AU2633" s="26"/>
      <c r="AV2633" s="26"/>
      <c r="AW2633" s="26"/>
      <c r="AX2633" s="26"/>
      <c r="AY2633" s="26"/>
      <c r="AZ2633" s="26"/>
      <c r="BA2633" s="26"/>
      <c r="BB2633" s="26"/>
      <c r="BC2633" s="26"/>
      <c r="BD2633" s="26"/>
      <c r="BE2633" s="26"/>
      <c r="BF2633" s="26"/>
      <c r="BG2633" s="26"/>
      <c r="BH2633" s="26"/>
      <c r="BI2633" s="26"/>
      <c r="BJ2633" s="26"/>
      <c r="BK2633" s="26"/>
      <c r="BL2633" s="41"/>
      <c r="BM2633" t="s">
        <v>100</v>
      </c>
    </row>
    <row r="2634" spans="1:65" x14ac:dyDescent="0.2">
      <c r="A2634" s="6"/>
      <c r="B2634" s="40" t="s">
        <v>103</v>
      </c>
      <c r="C2634" s="24" t="s">
        <v>83</v>
      </c>
      <c r="D2634" s="25"/>
      <c r="E2634" s="26"/>
      <c r="F2634" s="26"/>
      <c r="G2634" s="26"/>
      <c r="H2634" s="26"/>
      <c r="I2634" s="26"/>
      <c r="J2634" s="26"/>
      <c r="K2634" s="26"/>
      <c r="L2634" s="26"/>
      <c r="M2634" s="26"/>
      <c r="N2634" s="26"/>
      <c r="O2634" s="26"/>
      <c r="P2634" s="26"/>
      <c r="Q2634" s="26"/>
      <c r="R2634" s="26"/>
      <c r="S2634" s="26"/>
      <c r="T2634" s="26"/>
      <c r="U2634" s="26"/>
      <c r="V2634" s="26"/>
      <c r="W2634" s="30"/>
      <c r="X2634" s="30"/>
      <c r="Y2634" s="30"/>
      <c r="Z2634" s="30"/>
      <c r="AA2634" s="30"/>
      <c r="AB2634" s="30"/>
      <c r="AC2634" s="30"/>
      <c r="AD2634" s="30"/>
      <c r="AE2634" s="30"/>
      <c r="AF2634" s="30"/>
      <c r="AG2634" s="30"/>
      <c r="AH2634" s="30"/>
      <c r="AI2634" s="30"/>
      <c r="AJ2634" s="30"/>
      <c r="AK2634" s="30"/>
      <c r="AL2634" s="30"/>
      <c r="AM2634" s="30"/>
      <c r="AN2634" s="30"/>
      <c r="AO2634" s="30"/>
      <c r="AP2634" s="30"/>
      <c r="AQ2634" s="30"/>
      <c r="AR2634" s="30"/>
      <c r="AS2634" s="30"/>
      <c r="AT2634" s="30"/>
      <c r="AU2634" s="30"/>
      <c r="AV2634" s="30"/>
      <c r="AW2634" s="30"/>
      <c r="AX2634" s="30"/>
      <c r="AY2634" s="30"/>
      <c r="AZ2634" s="30"/>
      <c r="BA2634" s="30"/>
      <c r="BB2634" s="30"/>
      <c r="BC2634" s="30"/>
      <c r="BD2634" s="30"/>
      <c r="BE2634" s="30"/>
      <c r="BF2634" s="30"/>
      <c r="BG2634" s="30"/>
      <c r="BH2634" s="30"/>
      <c r="BI2634" s="30"/>
      <c r="BJ2634" s="30"/>
      <c r="BK2634" s="30"/>
      <c r="BL2634" s="43"/>
      <c r="BM2634" t="s">
        <v>100</v>
      </c>
    </row>
    <row r="2635" spans="1:65" x14ac:dyDescent="0.2">
      <c r="A2635" s="6"/>
      <c r="B2635" s="40" t="s">
        <v>103</v>
      </c>
      <c r="C2635" s="24" t="s">
        <v>75</v>
      </c>
      <c r="D2635" s="25"/>
      <c r="E2635" s="26"/>
      <c r="F2635" s="26"/>
      <c r="G2635" s="26"/>
      <c r="H2635" s="26"/>
      <c r="I2635" s="26"/>
      <c r="J2635" s="26"/>
      <c r="K2635" s="26"/>
      <c r="L2635" s="26"/>
      <c r="M2635" s="26"/>
      <c r="N2635" s="26"/>
      <c r="O2635" s="26"/>
      <c r="P2635" s="26"/>
      <c r="Q2635" s="26"/>
      <c r="R2635" s="26"/>
      <c r="S2635" s="26"/>
      <c r="T2635" s="26"/>
      <c r="U2635" s="26"/>
      <c r="V2635" s="26"/>
      <c r="W2635" s="26"/>
      <c r="X2635" s="26"/>
      <c r="Y2635" s="26"/>
      <c r="Z2635" s="26"/>
      <c r="AA2635" s="26"/>
      <c r="AB2635" s="26"/>
      <c r="AC2635" s="26"/>
      <c r="AD2635" s="26"/>
      <c r="AE2635" s="26"/>
      <c r="AF2635" s="26"/>
      <c r="AG2635" s="26"/>
      <c r="AH2635" s="26"/>
      <c r="AI2635" s="26"/>
      <c r="AJ2635" s="26"/>
      <c r="AK2635" s="26"/>
      <c r="AL2635" s="26"/>
      <c r="AM2635" s="26"/>
      <c r="AN2635" s="26"/>
      <c r="AO2635" s="26"/>
      <c r="AP2635" s="26"/>
      <c r="AQ2635" s="26"/>
      <c r="AR2635" s="26"/>
      <c r="AS2635" s="26"/>
      <c r="AT2635" s="26"/>
      <c r="AU2635" s="26"/>
      <c r="AV2635" s="26"/>
      <c r="AW2635" s="26"/>
      <c r="AX2635" s="26"/>
      <c r="AY2635" s="26"/>
      <c r="AZ2635" s="26"/>
      <c r="BA2635" s="26"/>
      <c r="BB2635" s="26"/>
      <c r="BC2635" s="26"/>
      <c r="BD2635" s="26"/>
      <c r="BE2635" s="26"/>
      <c r="BF2635" s="26"/>
      <c r="BG2635" s="26"/>
      <c r="BH2635" s="26"/>
      <c r="BI2635" s="26"/>
      <c r="BJ2635" s="26"/>
      <c r="BK2635" s="26"/>
      <c r="BL2635" s="41"/>
      <c r="BM2635" t="s">
        <v>100</v>
      </c>
    </row>
    <row r="2636" spans="1:65" x14ac:dyDescent="0.2">
      <c r="A2636" s="6"/>
      <c r="B2636" s="40" t="s">
        <v>103</v>
      </c>
      <c r="C2636" s="24" t="s">
        <v>79</v>
      </c>
      <c r="D2636" s="25"/>
      <c r="E2636" s="26"/>
      <c r="F2636" s="26"/>
      <c r="G2636" s="26"/>
      <c r="H2636" s="26"/>
      <c r="I2636" s="26"/>
      <c r="J2636" s="26"/>
      <c r="K2636" s="26"/>
      <c r="L2636" s="26"/>
      <c r="M2636" s="26"/>
      <c r="N2636" s="26"/>
      <c r="O2636" s="26"/>
      <c r="P2636" s="26"/>
      <c r="Q2636" s="26"/>
      <c r="R2636" s="26"/>
      <c r="S2636" s="26"/>
      <c r="T2636" s="26"/>
      <c r="U2636" s="26"/>
      <c r="V2636" s="26"/>
      <c r="W2636" s="26"/>
      <c r="X2636" s="26"/>
      <c r="Y2636" s="26"/>
      <c r="Z2636" s="26"/>
      <c r="AA2636" s="26"/>
      <c r="AB2636" s="26"/>
      <c r="AC2636" s="26"/>
      <c r="AD2636" s="26"/>
      <c r="AE2636" s="26"/>
      <c r="AF2636" s="26"/>
      <c r="AG2636" s="26"/>
      <c r="AH2636" s="26"/>
      <c r="AI2636" s="26"/>
      <c r="AJ2636" s="26"/>
      <c r="AK2636" s="26"/>
      <c r="AL2636" s="26"/>
      <c r="AM2636" s="26"/>
      <c r="AN2636" s="26"/>
      <c r="AO2636" s="26"/>
      <c r="AP2636" s="26"/>
      <c r="AQ2636" s="26"/>
      <c r="AR2636" s="26"/>
      <c r="AS2636" s="26"/>
      <c r="AT2636" s="26"/>
      <c r="AU2636" s="26"/>
      <c r="AV2636" s="26"/>
      <c r="AW2636" s="26"/>
      <c r="AX2636" s="26"/>
      <c r="AY2636" s="26"/>
      <c r="AZ2636" s="26"/>
      <c r="BA2636" s="26"/>
      <c r="BB2636" s="26"/>
      <c r="BC2636" s="26"/>
      <c r="BD2636" s="26"/>
      <c r="BE2636" s="26"/>
      <c r="BF2636" s="26"/>
      <c r="BG2636" s="26"/>
      <c r="BH2636" s="26"/>
      <c r="BI2636" s="26"/>
      <c r="BJ2636" s="26"/>
      <c r="BK2636" s="26"/>
      <c r="BL2636" s="41"/>
      <c r="BM2636" t="s">
        <v>100</v>
      </c>
    </row>
    <row r="2637" spans="1:65" x14ac:dyDescent="0.2">
      <c r="A2637" s="6"/>
      <c r="B2637" s="40" t="s">
        <v>103</v>
      </c>
      <c r="C2637" s="24" t="s">
        <v>80</v>
      </c>
      <c r="D2637" s="25"/>
      <c r="E2637" s="26"/>
      <c r="F2637" s="26"/>
      <c r="G2637" s="26"/>
      <c r="H2637" s="26"/>
      <c r="I2637" s="26"/>
      <c r="J2637" s="26"/>
      <c r="K2637" s="26"/>
      <c r="L2637" s="26"/>
      <c r="M2637" s="26"/>
      <c r="N2637" s="26"/>
      <c r="O2637" s="26"/>
      <c r="P2637" s="26"/>
      <c r="Q2637" s="26"/>
      <c r="R2637" s="26"/>
      <c r="S2637" s="26"/>
      <c r="T2637" s="26"/>
      <c r="U2637" s="26"/>
      <c r="V2637" s="26"/>
      <c r="W2637" s="26"/>
      <c r="X2637" s="26"/>
      <c r="Y2637" s="26"/>
      <c r="Z2637" s="26"/>
      <c r="AA2637" s="26"/>
      <c r="AB2637" s="26"/>
      <c r="AC2637" s="26"/>
      <c r="AD2637" s="26"/>
      <c r="AE2637" s="26"/>
      <c r="AF2637" s="26"/>
      <c r="AG2637" s="26"/>
      <c r="AH2637" s="26"/>
      <c r="AI2637" s="26"/>
      <c r="AJ2637" s="26"/>
      <c r="AK2637" s="26"/>
      <c r="AL2637" s="26"/>
      <c r="AM2637" s="26"/>
      <c r="AN2637" s="26"/>
      <c r="AO2637" s="26"/>
      <c r="AP2637" s="26"/>
      <c r="AQ2637" s="26"/>
      <c r="AR2637" s="26"/>
      <c r="AS2637" s="26"/>
      <c r="AT2637" s="26"/>
      <c r="AU2637" s="26"/>
      <c r="AV2637" s="26"/>
      <c r="AW2637" s="26"/>
      <c r="AX2637" s="26"/>
      <c r="AY2637" s="26"/>
      <c r="AZ2637" s="26"/>
      <c r="BA2637" s="26"/>
      <c r="BB2637" s="26"/>
      <c r="BC2637" s="26"/>
      <c r="BD2637" s="26"/>
      <c r="BE2637" s="26"/>
      <c r="BF2637" s="26"/>
      <c r="BG2637" s="26"/>
      <c r="BH2637" s="26"/>
      <c r="BI2637" s="26"/>
      <c r="BJ2637" s="26"/>
      <c r="BK2637" s="26"/>
      <c r="BL2637" s="41"/>
      <c r="BM2637" t="s">
        <v>100</v>
      </c>
    </row>
    <row r="2638" spans="1:65" x14ac:dyDescent="0.2">
      <c r="A2638" s="6"/>
      <c r="B2638" s="40" t="s">
        <v>103</v>
      </c>
      <c r="C2638" s="24" t="s">
        <v>78</v>
      </c>
      <c r="D2638" s="25"/>
      <c r="E2638" s="26"/>
      <c r="F2638" s="26"/>
      <c r="G2638" s="26"/>
      <c r="H2638" s="26"/>
      <c r="I2638" s="26"/>
      <c r="J2638" s="26"/>
      <c r="K2638" s="26"/>
      <c r="L2638" s="26"/>
      <c r="M2638" s="26"/>
      <c r="N2638" s="26"/>
      <c r="O2638" s="26"/>
      <c r="P2638" s="26"/>
      <c r="Q2638" s="26"/>
      <c r="R2638" s="26"/>
      <c r="S2638" s="26"/>
      <c r="T2638" s="26"/>
      <c r="U2638" s="26"/>
      <c r="V2638" s="26"/>
      <c r="W2638" s="26"/>
      <c r="X2638" s="26"/>
      <c r="Y2638" s="26"/>
      <c r="Z2638" s="26"/>
      <c r="AA2638" s="26"/>
      <c r="AB2638" s="26"/>
      <c r="AC2638" s="26"/>
      <c r="AD2638" s="26"/>
      <c r="AE2638" s="26"/>
      <c r="AF2638" s="26"/>
      <c r="AG2638" s="26"/>
      <c r="AH2638" s="26"/>
      <c r="AI2638" s="26"/>
      <c r="AJ2638" s="26"/>
      <c r="AK2638" s="26"/>
      <c r="AL2638" s="26"/>
      <c r="AM2638" s="26"/>
      <c r="AN2638" s="26"/>
      <c r="AO2638" s="26"/>
      <c r="AP2638" s="26"/>
      <c r="AQ2638" s="26"/>
      <c r="AR2638" s="26"/>
      <c r="AS2638" s="26"/>
      <c r="AT2638" s="26"/>
      <c r="AU2638" s="26"/>
      <c r="AV2638" s="26"/>
      <c r="AW2638" s="26"/>
      <c r="AX2638" s="26"/>
      <c r="AY2638" s="26"/>
      <c r="AZ2638" s="26"/>
      <c r="BA2638" s="26"/>
      <c r="BB2638" s="26"/>
      <c r="BC2638" s="26"/>
      <c r="BD2638" s="26"/>
      <c r="BE2638" s="26"/>
      <c r="BF2638" s="26"/>
      <c r="BG2638" s="26"/>
      <c r="BH2638" s="26"/>
      <c r="BI2638" s="26"/>
      <c r="BJ2638" s="26"/>
      <c r="BK2638" s="26"/>
      <c r="BL2638" s="41"/>
      <c r="BM2638" t="s">
        <v>100</v>
      </c>
    </row>
    <row r="2639" spans="1:65" x14ac:dyDescent="0.2">
      <c r="A2639" s="6"/>
      <c r="B2639" s="40" t="s">
        <v>103</v>
      </c>
      <c r="C2639" s="31" t="s">
        <v>76</v>
      </c>
      <c r="D2639" s="27">
        <v>1453</v>
      </c>
      <c r="E2639" s="28">
        <v>1453.1</v>
      </c>
      <c r="F2639" s="28">
        <v>1453.2</v>
      </c>
      <c r="G2639" s="28">
        <v>1453.2</v>
      </c>
      <c r="H2639" s="28">
        <v>1453.2</v>
      </c>
      <c r="I2639" s="28">
        <v>1453.2</v>
      </c>
      <c r="J2639" s="28">
        <v>1453.2</v>
      </c>
      <c r="K2639" s="28">
        <v>1455.2</v>
      </c>
      <c r="L2639" s="28">
        <v>1457.2</v>
      </c>
      <c r="M2639" s="28">
        <v>1459.3</v>
      </c>
      <c r="N2639" s="28">
        <v>1475.4</v>
      </c>
      <c r="O2639" s="28">
        <v>1508.6</v>
      </c>
      <c r="P2639" s="28">
        <v>1628.7</v>
      </c>
      <c r="Q2639" s="28">
        <v>1781.8</v>
      </c>
      <c r="R2639" s="28">
        <v>1725.9</v>
      </c>
      <c r="S2639" s="28">
        <v>1799.1</v>
      </c>
      <c r="T2639" s="28">
        <v>2012</v>
      </c>
      <c r="U2639" s="28">
        <v>2049.4</v>
      </c>
      <c r="V2639" s="28">
        <v>2134.4</v>
      </c>
      <c r="W2639" s="28">
        <v>2136.4</v>
      </c>
      <c r="X2639" s="28">
        <v>2136.4</v>
      </c>
      <c r="Y2639" s="28">
        <v>2136.4</v>
      </c>
      <c r="Z2639" s="28">
        <v>2136.4</v>
      </c>
      <c r="AA2639" s="28">
        <v>2136.4</v>
      </c>
      <c r="AB2639" s="28">
        <v>2136.4</v>
      </c>
      <c r="AC2639" s="28">
        <v>2136.4</v>
      </c>
      <c r="AD2639" s="28">
        <v>2136.4</v>
      </c>
      <c r="AE2639" s="28">
        <v>2136.4</v>
      </c>
      <c r="AF2639" s="28">
        <v>2136.4</v>
      </c>
      <c r="AG2639" s="28">
        <v>2136.4</v>
      </c>
      <c r="AH2639" s="28">
        <v>2136.4</v>
      </c>
      <c r="AI2639" s="28">
        <v>2136.4</v>
      </c>
      <c r="AJ2639" s="28">
        <v>2136.4</v>
      </c>
      <c r="AK2639" s="28">
        <v>2136.4</v>
      </c>
      <c r="AL2639" s="28">
        <v>2136.4</v>
      </c>
      <c r="AM2639" s="28">
        <v>2136.4</v>
      </c>
      <c r="AN2639" s="28">
        <v>2136.4</v>
      </c>
      <c r="AO2639" s="28">
        <v>2136.4</v>
      </c>
      <c r="AP2639" s="28">
        <v>2136.4</v>
      </c>
      <c r="AQ2639" s="28">
        <v>2136.4</v>
      </c>
      <c r="AR2639" s="28">
        <v>2136.4</v>
      </c>
      <c r="AS2639" s="28">
        <v>2136.4</v>
      </c>
      <c r="AT2639" s="28">
        <v>2136.4</v>
      </c>
      <c r="AU2639" s="28">
        <v>2136.4</v>
      </c>
      <c r="AV2639" s="28">
        <v>2136.4</v>
      </c>
      <c r="AW2639" s="28">
        <v>2136.4</v>
      </c>
      <c r="AX2639" s="28">
        <v>2136.4</v>
      </c>
      <c r="AY2639" s="28">
        <v>2136.4</v>
      </c>
      <c r="AZ2639" s="28">
        <v>2136.4</v>
      </c>
      <c r="BA2639" s="28">
        <v>2136.4</v>
      </c>
      <c r="BB2639" s="28">
        <v>2136.4</v>
      </c>
      <c r="BC2639" s="28">
        <v>2136.4</v>
      </c>
      <c r="BD2639" s="28">
        <v>2136.4</v>
      </c>
      <c r="BE2639" s="28">
        <v>2136.4</v>
      </c>
      <c r="BF2639" s="28">
        <v>2136.4</v>
      </c>
      <c r="BG2639" s="28">
        <v>2136.4</v>
      </c>
      <c r="BH2639" s="28">
        <v>2136.4</v>
      </c>
      <c r="BI2639" s="28">
        <v>2136.4</v>
      </c>
      <c r="BJ2639" s="28">
        <v>2136.4</v>
      </c>
      <c r="BK2639" s="28">
        <v>2136.4</v>
      </c>
      <c r="BL2639" s="42">
        <v>2136.4</v>
      </c>
      <c r="BM2639" t="s">
        <v>100</v>
      </c>
    </row>
    <row r="2640" spans="1:65" x14ac:dyDescent="0.2">
      <c r="A2640" s="6"/>
      <c r="B2640" s="40" t="s">
        <v>103</v>
      </c>
      <c r="C2640" s="24" t="s">
        <v>74</v>
      </c>
      <c r="D2640" s="35">
        <v>1453</v>
      </c>
      <c r="E2640" s="29">
        <v>1453.1</v>
      </c>
      <c r="F2640" s="29">
        <v>1453.2</v>
      </c>
      <c r="G2640" s="29">
        <v>1453.2</v>
      </c>
      <c r="H2640" s="29">
        <v>1453.2</v>
      </c>
      <c r="I2640" s="29">
        <v>1453.2</v>
      </c>
      <c r="J2640" s="29">
        <v>1453.2</v>
      </c>
      <c r="K2640" s="29">
        <v>1455.2</v>
      </c>
      <c r="L2640" s="29">
        <v>1457.2</v>
      </c>
      <c r="M2640" s="29">
        <v>1459.3</v>
      </c>
      <c r="N2640" s="29">
        <v>1475.4</v>
      </c>
      <c r="O2640" s="29">
        <v>1508.6</v>
      </c>
      <c r="P2640" s="29">
        <v>1628.7</v>
      </c>
      <c r="Q2640" s="29">
        <v>1781.8</v>
      </c>
      <c r="R2640" s="29">
        <v>1725.9</v>
      </c>
      <c r="S2640" s="29">
        <v>1799.1</v>
      </c>
      <c r="T2640" s="29">
        <v>2012</v>
      </c>
      <c r="U2640" s="29">
        <v>2049.4</v>
      </c>
      <c r="V2640" s="29">
        <v>2134.4</v>
      </c>
      <c r="W2640" s="29">
        <v>2136.4</v>
      </c>
      <c r="X2640" s="26"/>
      <c r="Y2640" s="26"/>
      <c r="Z2640" s="26"/>
      <c r="AA2640" s="26"/>
      <c r="AB2640" s="26"/>
      <c r="AC2640" s="26"/>
      <c r="AD2640" s="26"/>
      <c r="AE2640" s="26"/>
      <c r="AF2640" s="26"/>
      <c r="AG2640" s="26"/>
      <c r="AH2640" s="26"/>
      <c r="AI2640" s="26"/>
      <c r="AJ2640" s="26"/>
      <c r="AK2640" s="26"/>
      <c r="AL2640" s="26"/>
      <c r="AM2640" s="26"/>
      <c r="AN2640" s="26"/>
      <c r="AO2640" s="26"/>
      <c r="AP2640" s="26"/>
      <c r="AQ2640" s="26"/>
      <c r="AR2640" s="26"/>
      <c r="AS2640" s="26"/>
      <c r="AT2640" s="26"/>
      <c r="AU2640" s="26"/>
      <c r="AV2640" s="26"/>
      <c r="AW2640" s="26"/>
      <c r="AX2640" s="26"/>
      <c r="AY2640" s="26"/>
      <c r="AZ2640" s="26"/>
      <c r="BA2640" s="26"/>
      <c r="BB2640" s="26"/>
      <c r="BC2640" s="26"/>
      <c r="BD2640" s="26"/>
      <c r="BE2640" s="26"/>
      <c r="BF2640" s="26"/>
      <c r="BG2640" s="26"/>
      <c r="BH2640" s="26"/>
      <c r="BI2640" s="26"/>
      <c r="BJ2640" s="26"/>
      <c r="BK2640" s="26"/>
      <c r="BL2640" s="41"/>
      <c r="BM2640" t="s">
        <v>100</v>
      </c>
    </row>
    <row r="2641" spans="1:65" x14ac:dyDescent="0.2">
      <c r="A2641" s="6"/>
      <c r="B2641" s="40" t="s">
        <v>103</v>
      </c>
      <c r="C2641" s="24" t="s">
        <v>83</v>
      </c>
      <c r="D2641" s="25"/>
      <c r="E2641" s="26"/>
      <c r="F2641" s="26"/>
      <c r="G2641" s="26"/>
      <c r="H2641" s="26"/>
      <c r="I2641" s="26"/>
      <c r="J2641" s="26"/>
      <c r="K2641" s="26"/>
      <c r="L2641" s="26"/>
      <c r="M2641" s="26"/>
      <c r="N2641" s="26"/>
      <c r="O2641" s="26"/>
      <c r="P2641" s="26"/>
      <c r="Q2641" s="26"/>
      <c r="R2641" s="26"/>
      <c r="S2641" s="26"/>
      <c r="T2641" s="26"/>
      <c r="U2641" s="26"/>
      <c r="V2641" s="26"/>
      <c r="W2641" s="30"/>
      <c r="X2641" s="30"/>
      <c r="Y2641" s="30"/>
      <c r="Z2641" s="30"/>
      <c r="AA2641" s="30"/>
      <c r="AB2641" s="30"/>
      <c r="AC2641" s="30"/>
      <c r="AD2641" s="30"/>
      <c r="AE2641" s="30"/>
      <c r="AF2641" s="30"/>
      <c r="AG2641" s="30"/>
      <c r="AH2641" s="30"/>
      <c r="AI2641" s="30"/>
      <c r="AJ2641" s="30"/>
      <c r="AK2641" s="30"/>
      <c r="AL2641" s="30"/>
      <c r="AM2641" s="30"/>
      <c r="AN2641" s="30"/>
      <c r="AO2641" s="30"/>
      <c r="AP2641" s="30"/>
      <c r="AQ2641" s="30"/>
      <c r="AR2641" s="30"/>
      <c r="AS2641" s="30"/>
      <c r="AT2641" s="30"/>
      <c r="AU2641" s="30"/>
      <c r="AV2641" s="30"/>
      <c r="AW2641" s="30"/>
      <c r="AX2641" s="30"/>
      <c r="AY2641" s="30"/>
      <c r="AZ2641" s="30"/>
      <c r="BA2641" s="30"/>
      <c r="BB2641" s="30"/>
      <c r="BC2641" s="30"/>
      <c r="BD2641" s="30"/>
      <c r="BE2641" s="30"/>
      <c r="BF2641" s="30"/>
      <c r="BG2641" s="30"/>
      <c r="BH2641" s="30"/>
      <c r="BI2641" s="30"/>
      <c r="BJ2641" s="30"/>
      <c r="BK2641" s="30"/>
      <c r="BL2641" s="43"/>
      <c r="BM2641" t="s">
        <v>100</v>
      </c>
    </row>
    <row r="2642" spans="1:65" x14ac:dyDescent="0.2">
      <c r="A2642" s="6"/>
      <c r="B2642" s="40" t="s">
        <v>103</v>
      </c>
      <c r="C2642" s="24" t="s">
        <v>75</v>
      </c>
      <c r="D2642" s="25"/>
      <c r="E2642" s="26"/>
      <c r="F2642" s="26"/>
      <c r="G2642" s="26"/>
      <c r="H2642" s="26"/>
      <c r="I2642" s="26"/>
      <c r="J2642" s="26"/>
      <c r="K2642" s="26"/>
      <c r="L2642" s="26"/>
      <c r="M2642" s="26"/>
      <c r="N2642" s="26"/>
      <c r="O2642" s="26"/>
      <c r="P2642" s="26"/>
      <c r="Q2642" s="26"/>
      <c r="R2642" s="26"/>
      <c r="S2642" s="26"/>
      <c r="T2642" s="26"/>
      <c r="U2642" s="26"/>
      <c r="V2642" s="26"/>
      <c r="W2642" s="26"/>
      <c r="X2642" s="26"/>
      <c r="Y2642" s="26"/>
      <c r="Z2642" s="26"/>
      <c r="AA2642" s="26"/>
      <c r="AB2642" s="26"/>
      <c r="AC2642" s="26"/>
      <c r="AD2642" s="26"/>
      <c r="AE2642" s="26"/>
      <c r="AF2642" s="26"/>
      <c r="AG2642" s="26"/>
      <c r="AH2642" s="26"/>
      <c r="AI2642" s="26"/>
      <c r="AJ2642" s="26"/>
      <c r="AK2642" s="26"/>
      <c r="AL2642" s="26"/>
      <c r="AM2642" s="26"/>
      <c r="AN2642" s="26"/>
      <c r="AO2642" s="26"/>
      <c r="AP2642" s="26"/>
      <c r="AQ2642" s="26"/>
      <c r="AR2642" s="26"/>
      <c r="AS2642" s="26"/>
      <c r="AT2642" s="26"/>
      <c r="AU2642" s="26"/>
      <c r="AV2642" s="26"/>
      <c r="AW2642" s="26"/>
      <c r="AX2642" s="26"/>
      <c r="AY2642" s="26"/>
      <c r="AZ2642" s="26"/>
      <c r="BA2642" s="26"/>
      <c r="BB2642" s="26"/>
      <c r="BC2642" s="26"/>
      <c r="BD2642" s="26"/>
      <c r="BE2642" s="26"/>
      <c r="BF2642" s="26"/>
      <c r="BG2642" s="26"/>
      <c r="BH2642" s="26"/>
      <c r="BI2642" s="26"/>
      <c r="BJ2642" s="26"/>
      <c r="BK2642" s="26"/>
      <c r="BL2642" s="41"/>
      <c r="BM2642" t="s">
        <v>100</v>
      </c>
    </row>
    <row r="2643" spans="1:65" x14ac:dyDescent="0.2">
      <c r="A2643" s="6"/>
      <c r="B2643" s="40" t="s">
        <v>103</v>
      </c>
      <c r="C2643" s="24" t="s">
        <v>79</v>
      </c>
      <c r="D2643" s="25"/>
      <c r="E2643" s="26"/>
      <c r="F2643" s="26"/>
      <c r="G2643" s="26"/>
      <c r="H2643" s="26"/>
      <c r="I2643" s="26"/>
      <c r="J2643" s="26"/>
      <c r="K2643" s="26"/>
      <c r="L2643" s="26"/>
      <c r="M2643" s="26"/>
      <c r="N2643" s="26"/>
      <c r="O2643" s="26"/>
      <c r="P2643" s="26"/>
      <c r="Q2643" s="26"/>
      <c r="R2643" s="26"/>
      <c r="S2643" s="26"/>
      <c r="T2643" s="26"/>
      <c r="U2643" s="26"/>
      <c r="V2643" s="26"/>
      <c r="W2643" s="26"/>
      <c r="X2643" s="26"/>
      <c r="Y2643" s="26"/>
      <c r="Z2643" s="26"/>
      <c r="AA2643" s="26"/>
      <c r="AB2643" s="26"/>
      <c r="AC2643" s="26"/>
      <c r="AD2643" s="26"/>
      <c r="AE2643" s="26"/>
      <c r="AF2643" s="26"/>
      <c r="AG2643" s="26"/>
      <c r="AH2643" s="26"/>
      <c r="AI2643" s="26"/>
      <c r="AJ2643" s="26"/>
      <c r="AK2643" s="26"/>
      <c r="AL2643" s="26"/>
      <c r="AM2643" s="26"/>
      <c r="AN2643" s="26"/>
      <c r="AO2643" s="26"/>
      <c r="AP2643" s="26"/>
      <c r="AQ2643" s="26"/>
      <c r="AR2643" s="26"/>
      <c r="AS2643" s="26"/>
      <c r="AT2643" s="26"/>
      <c r="AU2643" s="26"/>
      <c r="AV2643" s="26"/>
      <c r="AW2643" s="26"/>
      <c r="AX2643" s="26"/>
      <c r="AY2643" s="26"/>
      <c r="AZ2643" s="26"/>
      <c r="BA2643" s="26"/>
      <c r="BB2643" s="26"/>
      <c r="BC2643" s="26"/>
      <c r="BD2643" s="26"/>
      <c r="BE2643" s="26"/>
      <c r="BF2643" s="26"/>
      <c r="BG2643" s="26"/>
      <c r="BH2643" s="26"/>
      <c r="BI2643" s="26"/>
      <c r="BJ2643" s="26"/>
      <c r="BK2643" s="26"/>
      <c r="BL2643" s="41"/>
      <c r="BM2643" t="s">
        <v>100</v>
      </c>
    </row>
    <row r="2644" spans="1:65" x14ac:dyDescent="0.2">
      <c r="A2644" s="6"/>
      <c r="B2644" s="40" t="s">
        <v>103</v>
      </c>
      <c r="C2644" s="24" t="s">
        <v>80</v>
      </c>
      <c r="D2644" s="25"/>
      <c r="E2644" s="26"/>
      <c r="F2644" s="26"/>
      <c r="G2644" s="26"/>
      <c r="H2644" s="26"/>
      <c r="I2644" s="26"/>
      <c r="J2644" s="26"/>
      <c r="K2644" s="26"/>
      <c r="L2644" s="26"/>
      <c r="M2644" s="26"/>
      <c r="N2644" s="26"/>
      <c r="O2644" s="26"/>
      <c r="P2644" s="26"/>
      <c r="Q2644" s="26"/>
      <c r="R2644" s="26"/>
      <c r="S2644" s="26"/>
      <c r="T2644" s="26"/>
      <c r="U2644" s="26"/>
      <c r="V2644" s="26"/>
      <c r="W2644" s="26"/>
      <c r="X2644" s="26"/>
      <c r="Y2644" s="26"/>
      <c r="Z2644" s="26"/>
      <c r="AA2644" s="26"/>
      <c r="AB2644" s="26"/>
      <c r="AC2644" s="26"/>
      <c r="AD2644" s="26"/>
      <c r="AE2644" s="26"/>
      <c r="AF2644" s="26"/>
      <c r="AG2644" s="26"/>
      <c r="AH2644" s="26"/>
      <c r="AI2644" s="26"/>
      <c r="AJ2644" s="26"/>
      <c r="AK2644" s="26"/>
      <c r="AL2644" s="26"/>
      <c r="AM2644" s="26"/>
      <c r="AN2644" s="26"/>
      <c r="AO2644" s="26"/>
      <c r="AP2644" s="26"/>
      <c r="AQ2644" s="26"/>
      <c r="AR2644" s="26"/>
      <c r="AS2644" s="26"/>
      <c r="AT2644" s="26"/>
      <c r="AU2644" s="26"/>
      <c r="AV2644" s="26"/>
      <c r="AW2644" s="26"/>
      <c r="AX2644" s="26"/>
      <c r="AY2644" s="26"/>
      <c r="AZ2644" s="26"/>
      <c r="BA2644" s="26"/>
      <c r="BB2644" s="26"/>
      <c r="BC2644" s="26"/>
      <c r="BD2644" s="26"/>
      <c r="BE2644" s="26"/>
      <c r="BF2644" s="26"/>
      <c r="BG2644" s="26"/>
      <c r="BH2644" s="26"/>
      <c r="BI2644" s="26"/>
      <c r="BJ2644" s="26"/>
      <c r="BK2644" s="26"/>
      <c r="BL2644" s="41"/>
      <c r="BM2644" t="s">
        <v>100</v>
      </c>
    </row>
    <row r="2645" spans="1:65" ht="13.5" thickBot="1" x14ac:dyDescent="0.25">
      <c r="A2645" s="6"/>
      <c r="B2645" s="40" t="s">
        <v>103</v>
      </c>
      <c r="C2645" s="50" t="s">
        <v>78</v>
      </c>
      <c r="D2645" s="51"/>
      <c r="E2645" s="52"/>
      <c r="F2645" s="52"/>
      <c r="G2645" s="52"/>
      <c r="H2645" s="52"/>
      <c r="I2645" s="52"/>
      <c r="J2645" s="52"/>
      <c r="K2645" s="52"/>
      <c r="L2645" s="52"/>
      <c r="M2645" s="52"/>
      <c r="N2645" s="52"/>
      <c r="O2645" s="52"/>
      <c r="P2645" s="52"/>
      <c r="Q2645" s="52"/>
      <c r="R2645" s="52"/>
      <c r="S2645" s="52"/>
      <c r="T2645" s="52"/>
      <c r="U2645" s="52"/>
      <c r="V2645" s="52"/>
      <c r="W2645" s="52"/>
      <c r="X2645" s="52"/>
      <c r="Y2645" s="52"/>
      <c r="Z2645" s="52"/>
      <c r="AA2645" s="52"/>
      <c r="AB2645" s="52"/>
      <c r="AC2645" s="52"/>
      <c r="AD2645" s="52"/>
      <c r="AE2645" s="52"/>
      <c r="AF2645" s="52"/>
      <c r="AG2645" s="52"/>
      <c r="AH2645" s="52"/>
      <c r="AI2645" s="52"/>
      <c r="AJ2645" s="52"/>
      <c r="AK2645" s="52"/>
      <c r="AL2645" s="52"/>
      <c r="AM2645" s="52"/>
      <c r="AN2645" s="52"/>
      <c r="AO2645" s="52"/>
      <c r="AP2645" s="52"/>
      <c r="AQ2645" s="52"/>
      <c r="AR2645" s="52"/>
      <c r="AS2645" s="52"/>
      <c r="AT2645" s="52"/>
      <c r="AU2645" s="52"/>
      <c r="AV2645" s="52"/>
      <c r="AW2645" s="52"/>
      <c r="AX2645" s="52"/>
      <c r="AY2645" s="52"/>
      <c r="AZ2645" s="52"/>
      <c r="BA2645" s="52"/>
      <c r="BB2645" s="52"/>
      <c r="BC2645" s="52"/>
      <c r="BD2645" s="52"/>
      <c r="BE2645" s="52"/>
      <c r="BF2645" s="52"/>
      <c r="BG2645" s="52"/>
      <c r="BH2645" s="52"/>
      <c r="BI2645" s="52"/>
      <c r="BJ2645" s="52"/>
      <c r="BK2645" s="52"/>
      <c r="BL2645" s="53"/>
      <c r="BM2645" t="s">
        <v>100</v>
      </c>
    </row>
    <row r="2646" spans="1:65" x14ac:dyDescent="0.2">
      <c r="A2646" s="208" t="s">
        <v>156</v>
      </c>
      <c r="B2646" s="208"/>
      <c r="C2646" s="37" t="s">
        <v>6</v>
      </c>
      <c r="D2646" s="27" t="e">
        <v>#N/A</v>
      </c>
      <c r="E2646" s="28" t="e">
        <v>#N/A</v>
      </c>
      <c r="F2646" s="28" t="e">
        <v>#N/A</v>
      </c>
      <c r="G2646" s="28" t="e">
        <v>#N/A</v>
      </c>
      <c r="H2646" s="28" t="e">
        <v>#N/A</v>
      </c>
      <c r="I2646" s="28" t="e">
        <v>#N/A</v>
      </c>
      <c r="J2646" s="28" t="e">
        <v>#N/A</v>
      </c>
      <c r="K2646" s="28" t="e">
        <v>#N/A</v>
      </c>
      <c r="L2646" s="28" t="e">
        <v>#N/A</v>
      </c>
      <c r="M2646" s="28" t="e">
        <v>#N/A</v>
      </c>
      <c r="N2646" s="28" t="e">
        <v>#N/A</v>
      </c>
      <c r="O2646" s="28" t="e">
        <v>#N/A</v>
      </c>
      <c r="P2646" s="28" t="e">
        <v>#N/A</v>
      </c>
      <c r="Q2646" s="28" t="e">
        <v>#N/A</v>
      </c>
      <c r="R2646" s="28" t="e">
        <v>#N/A</v>
      </c>
      <c r="S2646" s="28" t="e">
        <v>#N/A</v>
      </c>
      <c r="T2646" s="28" t="e">
        <v>#N/A</v>
      </c>
      <c r="U2646" s="28" t="e">
        <v>#N/A</v>
      </c>
      <c r="V2646" s="28" t="e">
        <v>#N/A</v>
      </c>
      <c r="W2646" s="28" t="e">
        <v>#N/A</v>
      </c>
      <c r="X2646" s="38" t="e">
        <v>#N/A</v>
      </c>
      <c r="Y2646" s="38" t="e">
        <v>#N/A</v>
      </c>
      <c r="Z2646" s="38" t="e">
        <v>#N/A</v>
      </c>
      <c r="AA2646" s="38" t="e">
        <v>#N/A</v>
      </c>
      <c r="AB2646" s="38" t="e">
        <v>#N/A</v>
      </c>
      <c r="AC2646" s="38" t="e">
        <v>#N/A</v>
      </c>
      <c r="AD2646" s="38" t="e">
        <v>#N/A</v>
      </c>
      <c r="AE2646" s="38" t="e">
        <v>#N/A</v>
      </c>
      <c r="AF2646" s="38" t="e">
        <v>#N/A</v>
      </c>
      <c r="AG2646" s="38" t="e">
        <v>#N/A</v>
      </c>
      <c r="AH2646" s="38" t="e">
        <v>#N/A</v>
      </c>
      <c r="AI2646" s="211" t="e">
        <v>#N/A</v>
      </c>
      <c r="AJ2646" s="211" t="e">
        <v>#N/A</v>
      </c>
      <c r="AK2646" s="211" t="e">
        <v>#N/A</v>
      </c>
      <c r="AL2646" s="211" t="e">
        <v>#N/A</v>
      </c>
      <c r="AM2646" s="211" t="e">
        <v>#N/A</v>
      </c>
      <c r="AN2646" s="211" t="e">
        <v>#N/A</v>
      </c>
      <c r="AO2646" s="211" t="e">
        <v>#N/A</v>
      </c>
      <c r="AP2646" s="211" t="e">
        <v>#N/A</v>
      </c>
      <c r="AQ2646" s="211" t="e">
        <v>#N/A</v>
      </c>
      <c r="AR2646" s="211" t="e">
        <v>#N/A</v>
      </c>
      <c r="AS2646" s="211" t="e">
        <v>#N/A</v>
      </c>
      <c r="AT2646" s="211" t="e">
        <v>#N/A</v>
      </c>
      <c r="AU2646" s="211" t="e">
        <v>#N/A</v>
      </c>
      <c r="AV2646" s="211" t="e">
        <v>#N/A</v>
      </c>
      <c r="AW2646" s="211" t="e">
        <v>#N/A</v>
      </c>
      <c r="AX2646" s="211" t="e">
        <v>#N/A</v>
      </c>
      <c r="AY2646" s="211" t="e">
        <v>#N/A</v>
      </c>
      <c r="AZ2646" s="211" t="e">
        <v>#N/A</v>
      </c>
      <c r="BA2646" s="211" t="e">
        <v>#N/A</v>
      </c>
      <c r="BB2646" s="211" t="e">
        <v>#N/A</v>
      </c>
      <c r="BC2646" s="211" t="e">
        <v>#N/A</v>
      </c>
      <c r="BD2646" s="211" t="e">
        <v>#N/A</v>
      </c>
      <c r="BE2646" s="211" t="e">
        <v>#N/A</v>
      </c>
      <c r="BF2646" s="211" t="e">
        <v>#N/A</v>
      </c>
      <c r="BG2646" s="211" t="e">
        <v>#N/A</v>
      </c>
      <c r="BH2646" s="211" t="e">
        <v>#N/A</v>
      </c>
      <c r="BI2646" s="211" t="e">
        <v>#N/A</v>
      </c>
      <c r="BJ2646" s="211" t="e">
        <v>#N/A</v>
      </c>
      <c r="BK2646" s="211" t="e">
        <v>#N/A</v>
      </c>
      <c r="BL2646" s="212" t="e">
        <v>#N/A</v>
      </c>
      <c r="BM2646" t="e">
        <v>#N/A</v>
      </c>
    </row>
    <row r="2647" spans="1:65" x14ac:dyDescent="0.2">
      <c r="A2647" s="6"/>
      <c r="B2647" s="40">
        <v>0</v>
      </c>
      <c r="C2647" s="24" t="s">
        <v>74</v>
      </c>
      <c r="D2647" s="35" t="e">
        <v>#N/A</v>
      </c>
      <c r="E2647" s="29" t="e">
        <v>#N/A</v>
      </c>
      <c r="F2647" s="29" t="e">
        <v>#N/A</v>
      </c>
      <c r="G2647" s="29" t="e">
        <v>#N/A</v>
      </c>
      <c r="H2647" s="29" t="e">
        <v>#N/A</v>
      </c>
      <c r="I2647" s="29" t="e">
        <v>#N/A</v>
      </c>
      <c r="J2647" s="29" t="e">
        <v>#N/A</v>
      </c>
      <c r="K2647" s="29" t="e">
        <v>#N/A</v>
      </c>
      <c r="L2647" s="29" t="e">
        <v>#N/A</v>
      </c>
      <c r="M2647" s="29" t="e">
        <v>#N/A</v>
      </c>
      <c r="N2647" s="29" t="e">
        <v>#N/A</v>
      </c>
      <c r="O2647" s="29" t="e">
        <v>#N/A</v>
      </c>
      <c r="P2647" s="29" t="e">
        <v>#N/A</v>
      </c>
      <c r="Q2647" s="29" t="e">
        <v>#N/A</v>
      </c>
      <c r="R2647" s="29" t="e">
        <v>#N/A</v>
      </c>
      <c r="S2647" s="29" t="e">
        <v>#N/A</v>
      </c>
      <c r="T2647" s="29" t="e">
        <v>#N/A</v>
      </c>
      <c r="U2647" s="29" t="e">
        <v>#N/A</v>
      </c>
      <c r="V2647" s="29" t="e">
        <v>#N/A</v>
      </c>
      <c r="W2647" s="29" t="e">
        <v>#N/A</v>
      </c>
      <c r="AI2647" s="26"/>
      <c r="AJ2647" s="26"/>
      <c r="AK2647" s="26"/>
      <c r="AL2647" s="26"/>
      <c r="AM2647" s="26"/>
      <c r="AN2647" s="26"/>
      <c r="AO2647" s="26"/>
      <c r="AP2647" s="26"/>
      <c r="AQ2647" s="26"/>
      <c r="AR2647" s="26"/>
      <c r="AS2647" s="26"/>
      <c r="AT2647" s="26"/>
      <c r="AU2647" s="26"/>
      <c r="AV2647" s="26"/>
      <c r="AW2647" s="26"/>
      <c r="AX2647" s="26"/>
      <c r="AY2647" s="26"/>
      <c r="AZ2647" s="26"/>
      <c r="BA2647" s="26"/>
      <c r="BB2647" s="26"/>
      <c r="BC2647" s="26"/>
      <c r="BD2647" s="26"/>
      <c r="BE2647" s="26"/>
      <c r="BF2647" s="26"/>
      <c r="BG2647" s="26"/>
      <c r="BH2647" s="26"/>
      <c r="BI2647" s="26"/>
      <c r="BJ2647" s="26"/>
      <c r="BK2647" s="26"/>
      <c r="BL2647" s="41"/>
      <c r="BM2647" t="s">
        <v>100</v>
      </c>
    </row>
    <row r="2648" spans="1:65" x14ac:dyDescent="0.2">
      <c r="A2648" s="6"/>
      <c r="B2648" s="40">
        <v>0</v>
      </c>
      <c r="C2648" s="207" t="s">
        <v>226</v>
      </c>
      <c r="D2648" s="25"/>
      <c r="E2648" s="26"/>
      <c r="F2648" s="26"/>
      <c r="G2648" s="26"/>
      <c r="H2648" s="26"/>
      <c r="I2648" s="26"/>
      <c r="J2648" s="26"/>
      <c r="K2648" s="26"/>
      <c r="L2648" s="26"/>
      <c r="M2648" s="26"/>
      <c r="N2648" s="26"/>
      <c r="O2648" s="26"/>
      <c r="P2648" s="26"/>
      <c r="Q2648" s="26"/>
      <c r="R2648" s="26"/>
      <c r="S2648" s="26"/>
      <c r="T2648" s="26"/>
      <c r="U2648" s="26"/>
      <c r="V2648" s="26"/>
      <c r="W2648" s="44"/>
      <c r="X2648" s="26">
        <v>0</v>
      </c>
      <c r="Y2648" s="26">
        <v>512.88</v>
      </c>
      <c r="Z2648" s="26">
        <v>96</v>
      </c>
      <c r="AA2648" s="26">
        <v>252.85000000000002</v>
      </c>
      <c r="AB2648" s="26">
        <v>220.8</v>
      </c>
      <c r="AC2648" s="26">
        <v>376.40000000000003</v>
      </c>
      <c r="AD2648" s="26">
        <v>50.400000000000006</v>
      </c>
      <c r="AE2648" s="26">
        <v>54.6</v>
      </c>
      <c r="AF2648" s="26">
        <v>102</v>
      </c>
      <c r="AG2648" s="26">
        <v>50</v>
      </c>
      <c r="AH2648" s="26">
        <v>52</v>
      </c>
      <c r="AI2648" s="44"/>
      <c r="AJ2648" s="44"/>
      <c r="AK2648" s="44"/>
      <c r="AL2648" s="44"/>
      <c r="AM2648" s="44"/>
      <c r="AN2648" s="44"/>
      <c r="AO2648" s="44"/>
      <c r="AP2648" s="44"/>
      <c r="AQ2648" s="44"/>
      <c r="AR2648" s="44"/>
      <c r="AS2648" s="44"/>
      <c r="AT2648" s="44"/>
      <c r="AU2648" s="44"/>
      <c r="AV2648" s="44"/>
      <c r="AW2648" s="44"/>
      <c r="AX2648" s="44"/>
      <c r="AY2648" s="44"/>
      <c r="AZ2648" s="44"/>
      <c r="BA2648" s="44"/>
      <c r="BB2648" s="44"/>
      <c r="BC2648" s="30"/>
      <c r="BD2648" s="30"/>
      <c r="BE2648" s="30"/>
      <c r="BF2648" s="30"/>
      <c r="BG2648" s="30"/>
      <c r="BH2648" s="30"/>
      <c r="BI2648" s="30"/>
      <c r="BJ2648" s="30"/>
      <c r="BK2648" s="30"/>
      <c r="BL2648" s="43"/>
      <c r="BM2648" t="s">
        <v>100</v>
      </c>
    </row>
    <row r="2649" spans="1:65" x14ac:dyDescent="0.2">
      <c r="A2649" s="6"/>
      <c r="B2649" s="40">
        <v>0</v>
      </c>
      <c r="C2649" s="24"/>
      <c r="D2649" s="25"/>
      <c r="E2649" s="26"/>
      <c r="F2649" s="26"/>
      <c r="G2649" s="26"/>
      <c r="H2649" s="26"/>
      <c r="I2649" s="26"/>
      <c r="J2649" s="26"/>
      <c r="K2649" s="26"/>
      <c r="L2649" s="26"/>
      <c r="M2649" s="26"/>
      <c r="N2649" s="26"/>
      <c r="O2649" s="26"/>
      <c r="P2649" s="26"/>
      <c r="Q2649" s="26"/>
      <c r="R2649" s="26"/>
      <c r="S2649" s="26"/>
      <c r="T2649" s="26"/>
      <c r="U2649" s="26"/>
      <c r="V2649" s="26"/>
      <c r="W2649" s="26"/>
      <c r="X2649" s="26"/>
      <c r="Y2649" s="26"/>
      <c r="Z2649" s="26"/>
      <c r="AA2649" s="26"/>
      <c r="AB2649" s="26"/>
      <c r="AC2649" s="26"/>
      <c r="AD2649" s="26"/>
      <c r="AE2649" s="26"/>
      <c r="AF2649" s="26"/>
      <c r="AG2649" s="26"/>
      <c r="AH2649" s="26"/>
      <c r="AI2649" s="26"/>
      <c r="AJ2649" s="26"/>
      <c r="AK2649" s="26"/>
      <c r="AL2649" s="26"/>
      <c r="AM2649" s="26"/>
      <c r="AN2649" s="26"/>
      <c r="AO2649" s="26"/>
      <c r="AP2649" s="26"/>
      <c r="AQ2649" s="26"/>
      <c r="AR2649" s="26"/>
      <c r="AS2649" s="26"/>
      <c r="AT2649" s="26"/>
      <c r="AU2649" s="26"/>
      <c r="AV2649" s="26"/>
      <c r="AW2649" s="26"/>
      <c r="AX2649" s="26"/>
      <c r="AY2649" s="26"/>
      <c r="AZ2649" s="26"/>
      <c r="BA2649" s="26"/>
      <c r="BB2649" s="26"/>
      <c r="BC2649" s="26"/>
      <c r="BD2649" s="26"/>
      <c r="BE2649" s="26"/>
      <c r="BF2649" s="26"/>
      <c r="BG2649" s="26"/>
      <c r="BH2649" s="26"/>
      <c r="BI2649" s="26"/>
      <c r="BJ2649" s="26"/>
      <c r="BK2649" s="26"/>
      <c r="BL2649" s="41"/>
      <c r="BM2649" t="s">
        <v>100</v>
      </c>
    </row>
    <row r="2650" spans="1:65" x14ac:dyDescent="0.2">
      <c r="A2650" s="6"/>
      <c r="B2650" s="40">
        <v>0</v>
      </c>
      <c r="C2650" s="24"/>
      <c r="D2650" s="25"/>
      <c r="E2650" s="26"/>
      <c r="F2650" s="26"/>
      <c r="G2650" s="26"/>
      <c r="H2650" s="26"/>
      <c r="I2650" s="26"/>
      <c r="J2650" s="26"/>
      <c r="K2650" s="26"/>
      <c r="L2650" s="26"/>
      <c r="M2650" s="26"/>
      <c r="N2650" s="26"/>
      <c r="O2650" s="26"/>
      <c r="P2650" s="26"/>
      <c r="Q2650" s="26"/>
      <c r="R2650" s="26"/>
      <c r="S2650" s="26"/>
      <c r="T2650" s="26"/>
      <c r="U2650" s="26"/>
      <c r="V2650" s="26"/>
      <c r="W2650" s="26"/>
      <c r="X2650" s="26"/>
      <c r="Y2650" s="26"/>
      <c r="Z2650" s="26"/>
      <c r="AA2650" s="26"/>
      <c r="AB2650" s="26"/>
      <c r="AC2650" s="26"/>
      <c r="AD2650" s="26"/>
      <c r="AE2650" s="26"/>
      <c r="AF2650" s="26"/>
      <c r="AG2650" s="26"/>
      <c r="AH2650" s="26"/>
      <c r="AI2650" s="26"/>
      <c r="AJ2650" s="26"/>
      <c r="AK2650" s="26"/>
      <c r="AL2650" s="26"/>
      <c r="AM2650" s="26"/>
      <c r="AN2650" s="26"/>
      <c r="AO2650" s="26"/>
      <c r="AP2650" s="26"/>
      <c r="AQ2650" s="26"/>
      <c r="AR2650" s="26"/>
      <c r="AS2650" s="26"/>
      <c r="AT2650" s="26"/>
      <c r="AU2650" s="26"/>
      <c r="AV2650" s="26"/>
      <c r="AW2650" s="26"/>
      <c r="AX2650" s="26"/>
      <c r="AY2650" s="26"/>
      <c r="AZ2650" s="26"/>
      <c r="BA2650" s="26"/>
      <c r="BB2650" s="26"/>
      <c r="BC2650" s="26"/>
      <c r="BD2650" s="26"/>
      <c r="BE2650" s="26"/>
      <c r="BF2650" s="26"/>
      <c r="BG2650" s="26"/>
      <c r="BH2650" s="26"/>
      <c r="BI2650" s="26"/>
      <c r="BJ2650" s="26"/>
      <c r="BK2650" s="26"/>
      <c r="BL2650" s="41"/>
      <c r="BM2650" t="s">
        <v>100</v>
      </c>
    </row>
    <row r="2651" spans="1:65" x14ac:dyDescent="0.2">
      <c r="A2651" s="6"/>
      <c r="B2651" s="40">
        <v>0</v>
      </c>
      <c r="C2651" s="24"/>
      <c r="D2651" s="25"/>
      <c r="E2651" s="26"/>
      <c r="F2651" s="26"/>
      <c r="G2651" s="26"/>
      <c r="H2651" s="26"/>
      <c r="I2651" s="26"/>
      <c r="J2651" s="26"/>
      <c r="K2651" s="26"/>
      <c r="L2651" s="26"/>
      <c r="M2651" s="26"/>
      <c r="N2651" s="26"/>
      <c r="O2651" s="26"/>
      <c r="P2651" s="26"/>
      <c r="Q2651" s="26"/>
      <c r="R2651" s="26"/>
      <c r="S2651" s="26"/>
      <c r="T2651" s="26"/>
      <c r="U2651" s="26"/>
      <c r="V2651" s="26"/>
      <c r="W2651" s="26"/>
      <c r="X2651" s="26"/>
      <c r="Y2651" s="26"/>
      <c r="Z2651" s="26"/>
      <c r="AA2651" s="26"/>
      <c r="AB2651" s="26"/>
      <c r="AC2651" s="26"/>
      <c r="AD2651" s="26"/>
      <c r="AE2651" s="26"/>
      <c r="AF2651" s="26"/>
      <c r="AG2651" s="26"/>
      <c r="AH2651" s="26"/>
      <c r="AI2651" s="26"/>
      <c r="AJ2651" s="26"/>
      <c r="AK2651" s="26"/>
      <c r="AL2651" s="26"/>
      <c r="AM2651" s="26"/>
      <c r="AN2651" s="26"/>
      <c r="AO2651" s="26"/>
      <c r="AP2651" s="26"/>
      <c r="AQ2651" s="26"/>
      <c r="AR2651" s="26"/>
      <c r="AS2651" s="26"/>
      <c r="AT2651" s="26"/>
      <c r="AU2651" s="26"/>
      <c r="AV2651" s="26"/>
      <c r="AW2651" s="26"/>
      <c r="AX2651" s="26"/>
      <c r="AY2651" s="26"/>
      <c r="AZ2651" s="26"/>
      <c r="BA2651" s="26"/>
      <c r="BB2651" s="26"/>
      <c r="BC2651" s="26"/>
      <c r="BD2651" s="26"/>
      <c r="BE2651" s="26"/>
      <c r="BF2651" s="26"/>
      <c r="BG2651" s="26"/>
      <c r="BH2651" s="26"/>
      <c r="BI2651" s="26"/>
      <c r="BJ2651" s="26"/>
      <c r="BK2651" s="26"/>
      <c r="BL2651" s="41"/>
      <c r="BM2651" t="s">
        <v>100</v>
      </c>
    </row>
    <row r="2652" spans="1:65" x14ac:dyDescent="0.2">
      <c r="A2652" s="6"/>
      <c r="B2652" s="40">
        <v>0</v>
      </c>
      <c r="C2652" s="24"/>
      <c r="D2652" s="25"/>
      <c r="E2652" s="26"/>
      <c r="F2652" s="26"/>
      <c r="G2652" s="26"/>
      <c r="H2652" s="26"/>
      <c r="I2652" s="26"/>
      <c r="J2652" s="26"/>
      <c r="K2652" s="26"/>
      <c r="L2652" s="26"/>
      <c r="M2652" s="26"/>
      <c r="N2652" s="26"/>
      <c r="O2652" s="26"/>
      <c r="P2652" s="26"/>
      <c r="Q2652" s="26"/>
      <c r="R2652" s="26"/>
      <c r="S2652" s="26"/>
      <c r="T2652" s="26"/>
      <c r="U2652" s="26"/>
      <c r="V2652" s="26"/>
      <c r="W2652" s="26"/>
      <c r="X2652" s="26"/>
      <c r="Y2652" s="26"/>
      <c r="Z2652" s="26"/>
      <c r="AA2652" s="26"/>
      <c r="AB2652" s="26"/>
      <c r="AC2652" s="26"/>
      <c r="AD2652" s="26"/>
      <c r="AE2652" s="26"/>
      <c r="AF2652" s="26"/>
      <c r="AG2652" s="26"/>
      <c r="AH2652" s="26"/>
      <c r="AI2652" s="26"/>
      <c r="AJ2652" s="26"/>
      <c r="AK2652" s="26"/>
      <c r="AL2652" s="26"/>
      <c r="AM2652" s="26"/>
      <c r="AN2652" s="26"/>
      <c r="AO2652" s="26"/>
      <c r="AP2652" s="26"/>
      <c r="AQ2652" s="26"/>
      <c r="AR2652" s="26"/>
      <c r="AS2652" s="26"/>
      <c r="AT2652" s="26"/>
      <c r="AU2652" s="26"/>
      <c r="AV2652" s="26"/>
      <c r="AW2652" s="26"/>
      <c r="AX2652" s="26"/>
      <c r="AY2652" s="26"/>
      <c r="AZ2652" s="26"/>
      <c r="BA2652" s="26"/>
      <c r="BB2652" s="26"/>
      <c r="BC2652" s="26"/>
      <c r="BD2652" s="26"/>
      <c r="BE2652" s="26"/>
      <c r="BF2652" s="26"/>
      <c r="BG2652" s="26"/>
      <c r="BH2652" s="26"/>
      <c r="BI2652" s="26"/>
      <c r="BJ2652" s="26"/>
      <c r="BK2652" s="26"/>
      <c r="BL2652" s="41"/>
      <c r="BM2652" t="s">
        <v>100</v>
      </c>
    </row>
    <row r="2653" spans="1:65" x14ac:dyDescent="0.2">
      <c r="A2653" s="6"/>
      <c r="B2653" s="40">
        <v>0</v>
      </c>
      <c r="C2653" s="31" t="s">
        <v>36</v>
      </c>
      <c r="D2653" s="27" t="e">
        <v>#N/A</v>
      </c>
      <c r="E2653" s="28" t="e">
        <v>#N/A</v>
      </c>
      <c r="F2653" s="28" t="e">
        <v>#N/A</v>
      </c>
      <c r="G2653" s="28" t="e">
        <v>#N/A</v>
      </c>
      <c r="H2653" s="28" t="e">
        <v>#N/A</v>
      </c>
      <c r="I2653" s="28" t="e">
        <v>#N/A</v>
      </c>
      <c r="J2653" s="28" t="e">
        <v>#N/A</v>
      </c>
      <c r="K2653" s="28" t="e">
        <v>#N/A</v>
      </c>
      <c r="L2653" s="28" t="e">
        <v>#N/A</v>
      </c>
      <c r="M2653" s="28" t="e">
        <v>#N/A</v>
      </c>
      <c r="N2653" s="28" t="e">
        <v>#N/A</v>
      </c>
      <c r="O2653" s="28" t="e">
        <v>#N/A</v>
      </c>
      <c r="P2653" s="28" t="e">
        <v>#N/A</v>
      </c>
      <c r="Q2653" s="28" t="e">
        <v>#N/A</v>
      </c>
      <c r="R2653" s="28" t="e">
        <v>#N/A</v>
      </c>
      <c r="S2653" s="28" t="e">
        <v>#N/A</v>
      </c>
      <c r="T2653" s="28" t="e">
        <v>#N/A</v>
      </c>
      <c r="U2653" s="28" t="e">
        <v>#N/A</v>
      </c>
      <c r="V2653" s="28" t="e">
        <v>#N/A</v>
      </c>
      <c r="W2653" s="28">
        <v>22.35</v>
      </c>
      <c r="X2653" s="28">
        <v>22.35</v>
      </c>
      <c r="Y2653" s="28">
        <v>22.35</v>
      </c>
      <c r="Z2653" s="28">
        <v>22.35</v>
      </c>
      <c r="AA2653" s="28">
        <v>22.35</v>
      </c>
      <c r="AB2653" s="28">
        <v>122.35</v>
      </c>
      <c r="AC2653" s="28">
        <v>122.35</v>
      </c>
      <c r="AD2653" s="28">
        <v>122.35</v>
      </c>
      <c r="AE2653" s="28">
        <v>122.35</v>
      </c>
      <c r="AF2653" s="28">
        <v>122.35</v>
      </c>
      <c r="AG2653" s="28">
        <v>122.35</v>
      </c>
      <c r="AH2653" s="28">
        <v>122.35</v>
      </c>
      <c r="AI2653" s="211" t="e">
        <v>#N/A</v>
      </c>
      <c r="AJ2653" s="211" t="e">
        <v>#N/A</v>
      </c>
      <c r="AK2653" s="211" t="e">
        <v>#N/A</v>
      </c>
      <c r="AL2653" s="211" t="e">
        <v>#N/A</v>
      </c>
      <c r="AM2653" s="211" t="e">
        <v>#N/A</v>
      </c>
      <c r="AN2653" s="211" t="e">
        <v>#N/A</v>
      </c>
      <c r="AO2653" s="211" t="e">
        <v>#N/A</v>
      </c>
      <c r="AP2653" s="211" t="e">
        <v>#N/A</v>
      </c>
      <c r="AQ2653" s="211" t="e">
        <v>#N/A</v>
      </c>
      <c r="AR2653" s="211" t="e">
        <v>#N/A</v>
      </c>
      <c r="AS2653" s="211" t="e">
        <v>#N/A</v>
      </c>
      <c r="AT2653" s="211" t="e">
        <v>#N/A</v>
      </c>
      <c r="AU2653" s="211" t="e">
        <v>#N/A</v>
      </c>
      <c r="AV2653" s="211" t="e">
        <v>#N/A</v>
      </c>
      <c r="AW2653" s="211" t="e">
        <v>#N/A</v>
      </c>
      <c r="AX2653" s="211" t="e">
        <v>#N/A</v>
      </c>
      <c r="AY2653" s="211" t="e">
        <v>#N/A</v>
      </c>
      <c r="AZ2653" s="211" t="e">
        <v>#N/A</v>
      </c>
      <c r="BA2653" s="211" t="e">
        <v>#N/A</v>
      </c>
      <c r="BB2653" s="211" t="e">
        <v>#N/A</v>
      </c>
      <c r="BC2653" s="211" t="e">
        <v>#N/A</v>
      </c>
      <c r="BD2653" s="211" t="e">
        <v>#N/A</v>
      </c>
      <c r="BE2653" s="211" t="e">
        <v>#N/A</v>
      </c>
      <c r="BF2653" s="211" t="e">
        <v>#N/A</v>
      </c>
      <c r="BG2653" s="211" t="e">
        <v>#N/A</v>
      </c>
      <c r="BH2653" s="211" t="e">
        <v>#N/A</v>
      </c>
      <c r="BI2653" s="211" t="e">
        <v>#N/A</v>
      </c>
      <c r="BJ2653" s="211" t="e">
        <v>#N/A</v>
      </c>
      <c r="BK2653" s="211" t="e">
        <v>#N/A</v>
      </c>
      <c r="BL2653" s="212" t="e">
        <v>#N/A</v>
      </c>
      <c r="BM2653" t="e">
        <v>#N/A</v>
      </c>
    </row>
    <row r="2654" spans="1:65" x14ac:dyDescent="0.2">
      <c r="A2654" s="6"/>
      <c r="B2654" s="40">
        <v>0</v>
      </c>
      <c r="C2654" s="24" t="s">
        <v>74</v>
      </c>
      <c r="D2654" s="35" t="e">
        <v>#N/A</v>
      </c>
      <c r="E2654" s="29" t="e">
        <v>#N/A</v>
      </c>
      <c r="F2654" s="29" t="e">
        <v>#N/A</v>
      </c>
      <c r="G2654" s="29" t="e">
        <v>#N/A</v>
      </c>
      <c r="H2654" s="29" t="e">
        <v>#N/A</v>
      </c>
      <c r="I2654" s="29" t="e">
        <v>#N/A</v>
      </c>
      <c r="J2654" s="29" t="e">
        <v>#N/A</v>
      </c>
      <c r="K2654" s="29" t="e">
        <v>#N/A</v>
      </c>
      <c r="L2654" s="29" t="e">
        <v>#N/A</v>
      </c>
      <c r="M2654" s="29" t="e">
        <v>#N/A</v>
      </c>
      <c r="N2654" s="29" t="e">
        <v>#N/A</v>
      </c>
      <c r="O2654" s="29" t="e">
        <v>#N/A</v>
      </c>
      <c r="P2654" s="29" t="e">
        <v>#N/A</v>
      </c>
      <c r="Q2654" s="29" t="e">
        <v>#N/A</v>
      </c>
      <c r="R2654" s="29" t="e">
        <v>#N/A</v>
      </c>
      <c r="S2654" s="29" t="e">
        <v>#N/A</v>
      </c>
      <c r="T2654" s="29" t="e">
        <v>#N/A</v>
      </c>
      <c r="U2654" s="29" t="e">
        <v>#N/A</v>
      </c>
      <c r="V2654" s="29" t="e">
        <v>#N/A</v>
      </c>
      <c r="W2654" s="29">
        <v>22.35</v>
      </c>
      <c r="X2654" s="26"/>
      <c r="Y2654" s="26"/>
      <c r="Z2654" s="26"/>
      <c r="AA2654" s="26"/>
      <c r="AB2654" s="26"/>
      <c r="AC2654" s="26"/>
      <c r="AD2654" s="26"/>
      <c r="AE2654" s="26"/>
      <c r="AF2654" s="26"/>
      <c r="AG2654" s="26"/>
      <c r="AH2654" s="26"/>
      <c r="AI2654" s="26"/>
      <c r="AJ2654" s="26"/>
      <c r="AK2654" s="26"/>
      <c r="AL2654" s="26"/>
      <c r="AM2654" s="26"/>
      <c r="AN2654" s="26"/>
      <c r="AO2654" s="26"/>
      <c r="AP2654" s="26"/>
      <c r="AQ2654" s="26"/>
      <c r="AR2654" s="26"/>
      <c r="AS2654" s="26"/>
      <c r="AT2654" s="26"/>
      <c r="AU2654" s="26"/>
      <c r="AV2654" s="26"/>
      <c r="AW2654" s="26"/>
      <c r="AX2654" s="26"/>
      <c r="AY2654" s="26"/>
      <c r="AZ2654" s="26"/>
      <c r="BA2654" s="26"/>
      <c r="BB2654" s="26"/>
      <c r="BC2654" s="26"/>
      <c r="BD2654" s="26"/>
      <c r="BE2654" s="26"/>
      <c r="BF2654" s="26"/>
      <c r="BG2654" s="26"/>
      <c r="BH2654" s="26"/>
      <c r="BI2654" s="26"/>
      <c r="BJ2654" s="26"/>
      <c r="BK2654" s="26"/>
      <c r="BL2654" s="41"/>
      <c r="BM2654" t="s">
        <v>100</v>
      </c>
    </row>
    <row r="2655" spans="1:65" x14ac:dyDescent="0.2">
      <c r="A2655" s="6"/>
      <c r="B2655" s="40">
        <v>0</v>
      </c>
      <c r="C2655" s="207" t="s">
        <v>226</v>
      </c>
      <c r="D2655" s="25"/>
      <c r="E2655" s="26"/>
      <c r="F2655" s="26"/>
      <c r="G2655" s="26"/>
      <c r="H2655" s="26"/>
      <c r="I2655" s="26"/>
      <c r="J2655" s="26"/>
      <c r="K2655" s="26"/>
      <c r="L2655" s="26"/>
      <c r="M2655" s="26"/>
      <c r="N2655" s="26"/>
      <c r="O2655" s="26"/>
      <c r="P2655" s="26"/>
      <c r="Q2655" s="26"/>
      <c r="R2655" s="26"/>
      <c r="S2655" s="26"/>
      <c r="T2655" s="26"/>
      <c r="U2655" s="26"/>
      <c r="V2655" s="26"/>
      <c r="W2655" s="30"/>
      <c r="X2655" s="26">
        <v>0</v>
      </c>
      <c r="Y2655" s="26">
        <v>0</v>
      </c>
      <c r="Z2655" s="26">
        <v>0</v>
      </c>
      <c r="AA2655" s="26">
        <v>0</v>
      </c>
      <c r="AB2655" s="26">
        <v>100</v>
      </c>
      <c r="AC2655" s="26">
        <v>0</v>
      </c>
      <c r="AD2655" s="26">
        <v>0</v>
      </c>
      <c r="AE2655" s="26">
        <v>0</v>
      </c>
      <c r="AF2655" s="26">
        <v>0</v>
      </c>
      <c r="AG2655" s="26">
        <v>0</v>
      </c>
      <c r="AH2655" s="26">
        <v>0</v>
      </c>
      <c r="AI2655" s="44"/>
      <c r="AJ2655" s="44"/>
      <c r="AK2655" s="44"/>
      <c r="AL2655" s="44"/>
      <c r="AM2655" s="44"/>
      <c r="AN2655" s="30"/>
      <c r="AO2655" s="30"/>
      <c r="AP2655" s="30"/>
      <c r="AQ2655" s="30"/>
      <c r="AR2655" s="30"/>
      <c r="AS2655" s="30"/>
      <c r="AT2655" s="30"/>
      <c r="AU2655" s="30"/>
      <c r="AV2655" s="30"/>
      <c r="AW2655" s="30"/>
      <c r="AX2655" s="30"/>
      <c r="AY2655" s="30"/>
      <c r="AZ2655" s="30"/>
      <c r="BA2655" s="30"/>
      <c r="BB2655" s="30"/>
      <c r="BC2655" s="30"/>
      <c r="BD2655" s="30"/>
      <c r="BE2655" s="30"/>
      <c r="BF2655" s="30"/>
      <c r="BG2655" s="30"/>
      <c r="BH2655" s="30"/>
      <c r="BI2655" s="30"/>
      <c r="BJ2655" s="30"/>
      <c r="BK2655" s="30"/>
      <c r="BL2655" s="43"/>
      <c r="BM2655" t="s">
        <v>100</v>
      </c>
    </row>
    <row r="2656" spans="1:65" x14ac:dyDescent="0.2">
      <c r="A2656" s="6"/>
      <c r="B2656" s="40">
        <v>0</v>
      </c>
      <c r="C2656" s="24"/>
      <c r="D2656" s="25"/>
      <c r="E2656" s="26"/>
      <c r="F2656" s="26"/>
      <c r="G2656" s="26"/>
      <c r="H2656" s="26"/>
      <c r="I2656" s="26"/>
      <c r="J2656" s="26"/>
      <c r="K2656" s="26"/>
      <c r="L2656" s="26"/>
      <c r="M2656" s="26"/>
      <c r="N2656" s="26"/>
      <c r="O2656" s="26"/>
      <c r="P2656" s="26"/>
      <c r="Q2656" s="26"/>
      <c r="R2656" s="26"/>
      <c r="S2656" s="26"/>
      <c r="T2656" s="26"/>
      <c r="U2656" s="26"/>
      <c r="V2656" s="26"/>
      <c r="W2656" s="26"/>
      <c r="X2656" s="26"/>
      <c r="Y2656" s="26"/>
      <c r="Z2656" s="26"/>
      <c r="AA2656" s="26"/>
      <c r="AB2656" s="26"/>
      <c r="AC2656" s="26"/>
      <c r="AD2656" s="26"/>
      <c r="AE2656" s="26"/>
      <c r="AF2656" s="26"/>
      <c r="AG2656" s="26"/>
      <c r="AH2656" s="26"/>
      <c r="AI2656" s="26"/>
      <c r="AJ2656" s="26"/>
      <c r="AK2656" s="26"/>
      <c r="AL2656" s="26"/>
      <c r="AM2656" s="26"/>
      <c r="AN2656" s="26"/>
      <c r="AO2656" s="26"/>
      <c r="AP2656" s="26"/>
      <c r="AQ2656" s="26"/>
      <c r="AR2656" s="26"/>
      <c r="AS2656" s="26"/>
      <c r="AT2656" s="26"/>
      <c r="AU2656" s="26"/>
      <c r="AV2656" s="26"/>
      <c r="AW2656" s="26"/>
      <c r="AX2656" s="26"/>
      <c r="AY2656" s="26"/>
      <c r="AZ2656" s="26"/>
      <c r="BA2656" s="26"/>
      <c r="BB2656" s="26"/>
      <c r="BC2656" s="26"/>
      <c r="BD2656" s="26"/>
      <c r="BE2656" s="26"/>
      <c r="BF2656" s="26"/>
      <c r="BG2656" s="26"/>
      <c r="BH2656" s="26"/>
      <c r="BI2656" s="26"/>
      <c r="BJ2656" s="26"/>
      <c r="BK2656" s="26"/>
      <c r="BL2656" s="41"/>
      <c r="BM2656" t="s">
        <v>100</v>
      </c>
    </row>
    <row r="2657" spans="1:65" x14ac:dyDescent="0.2">
      <c r="A2657" s="6"/>
      <c r="B2657" s="40">
        <v>0</v>
      </c>
      <c r="C2657" s="24"/>
      <c r="D2657" s="25"/>
      <c r="E2657" s="26"/>
      <c r="F2657" s="26"/>
      <c r="G2657" s="26"/>
      <c r="H2657" s="26"/>
      <c r="I2657" s="26"/>
      <c r="J2657" s="26"/>
      <c r="K2657" s="26"/>
      <c r="L2657" s="26"/>
      <c r="M2657" s="26"/>
      <c r="N2657" s="26"/>
      <c r="O2657" s="26"/>
      <c r="P2657" s="26"/>
      <c r="Q2657" s="26"/>
      <c r="R2657" s="26"/>
      <c r="S2657" s="26"/>
      <c r="T2657" s="26"/>
      <c r="U2657" s="26"/>
      <c r="V2657" s="26"/>
      <c r="W2657" s="26"/>
      <c r="X2657" s="26"/>
      <c r="Y2657" s="26"/>
      <c r="Z2657" s="26"/>
      <c r="AA2657" s="26"/>
      <c r="AB2657" s="26"/>
      <c r="AC2657" s="26"/>
      <c r="AD2657" s="26"/>
      <c r="AE2657" s="26"/>
      <c r="AF2657" s="26"/>
      <c r="AG2657" s="26"/>
      <c r="AH2657" s="26"/>
      <c r="AI2657" s="26"/>
      <c r="AJ2657" s="26"/>
      <c r="AK2657" s="26"/>
      <c r="AL2657" s="26"/>
      <c r="AM2657" s="26"/>
      <c r="AN2657" s="26"/>
      <c r="AO2657" s="26"/>
      <c r="AP2657" s="26"/>
      <c r="AQ2657" s="26"/>
      <c r="AR2657" s="26"/>
      <c r="AS2657" s="26"/>
      <c r="AT2657" s="26"/>
      <c r="AU2657" s="26"/>
      <c r="AV2657" s="26"/>
      <c r="AW2657" s="26"/>
      <c r="AX2657" s="26"/>
      <c r="AY2657" s="26"/>
      <c r="AZ2657" s="26"/>
      <c r="BA2657" s="26"/>
      <c r="BB2657" s="26"/>
      <c r="BC2657" s="26"/>
      <c r="BD2657" s="26"/>
      <c r="BE2657" s="26"/>
      <c r="BF2657" s="26"/>
      <c r="BG2657" s="26"/>
      <c r="BH2657" s="26"/>
      <c r="BI2657" s="26"/>
      <c r="BJ2657" s="26"/>
      <c r="BK2657" s="26"/>
      <c r="BL2657" s="41"/>
      <c r="BM2657" t="s">
        <v>100</v>
      </c>
    </row>
    <row r="2658" spans="1:65" x14ac:dyDescent="0.2">
      <c r="A2658" s="6"/>
      <c r="B2658" s="40">
        <v>0</v>
      </c>
      <c r="C2658" s="24"/>
      <c r="D2658" s="25"/>
      <c r="E2658" s="26"/>
      <c r="F2658" s="26"/>
      <c r="G2658" s="26"/>
      <c r="H2658" s="26"/>
      <c r="I2658" s="26"/>
      <c r="J2658" s="26"/>
      <c r="K2658" s="26"/>
      <c r="L2658" s="26"/>
      <c r="M2658" s="26"/>
      <c r="N2658" s="26"/>
      <c r="O2658" s="26"/>
      <c r="P2658" s="26"/>
      <c r="Q2658" s="26"/>
      <c r="R2658" s="26"/>
      <c r="S2658" s="26"/>
      <c r="T2658" s="26"/>
      <c r="U2658" s="26"/>
      <c r="V2658" s="26"/>
      <c r="W2658" s="26"/>
      <c r="X2658" s="26"/>
      <c r="Y2658" s="26"/>
      <c r="Z2658" s="26"/>
      <c r="AA2658" s="26"/>
      <c r="AB2658" s="26"/>
      <c r="AC2658" s="26"/>
      <c r="AD2658" s="26"/>
      <c r="AE2658" s="26"/>
      <c r="AF2658" s="26"/>
      <c r="AG2658" s="26"/>
      <c r="AH2658" s="26"/>
      <c r="AI2658" s="26"/>
      <c r="AJ2658" s="26"/>
      <c r="AK2658" s="26"/>
      <c r="AL2658" s="26"/>
      <c r="AM2658" s="26"/>
      <c r="AN2658" s="26"/>
      <c r="AO2658" s="26"/>
      <c r="AP2658" s="26"/>
      <c r="AQ2658" s="26"/>
      <c r="AR2658" s="26"/>
      <c r="AS2658" s="26"/>
      <c r="AT2658" s="26"/>
      <c r="AU2658" s="26"/>
      <c r="AV2658" s="26"/>
      <c r="AW2658" s="26"/>
      <c r="AX2658" s="26"/>
      <c r="AY2658" s="26"/>
      <c r="AZ2658" s="26"/>
      <c r="BA2658" s="26"/>
      <c r="BB2658" s="26"/>
      <c r="BC2658" s="26"/>
      <c r="BD2658" s="26"/>
      <c r="BE2658" s="26"/>
      <c r="BF2658" s="26"/>
      <c r="BG2658" s="26"/>
      <c r="BH2658" s="26"/>
      <c r="BI2658" s="26"/>
      <c r="BJ2658" s="26"/>
      <c r="BK2658" s="26"/>
      <c r="BL2658" s="41"/>
      <c r="BM2658" t="s">
        <v>100</v>
      </c>
    </row>
    <row r="2659" spans="1:65" x14ac:dyDescent="0.2">
      <c r="A2659" s="6"/>
      <c r="B2659" s="40">
        <v>0</v>
      </c>
      <c r="C2659" s="24"/>
      <c r="D2659" s="25"/>
      <c r="E2659" s="26"/>
      <c r="F2659" s="26"/>
      <c r="G2659" s="26"/>
      <c r="H2659" s="26"/>
      <c r="I2659" s="26"/>
      <c r="J2659" s="26"/>
      <c r="K2659" s="26"/>
      <c r="L2659" s="26"/>
      <c r="M2659" s="26"/>
      <c r="N2659" s="26"/>
      <c r="O2659" s="26"/>
      <c r="P2659" s="26"/>
      <c r="Q2659" s="26"/>
      <c r="R2659" s="26"/>
      <c r="S2659" s="26"/>
      <c r="T2659" s="26"/>
      <c r="U2659" s="26"/>
      <c r="V2659" s="26"/>
      <c r="W2659" s="26"/>
      <c r="X2659" s="26"/>
      <c r="Y2659" s="26"/>
      <c r="Z2659" s="26"/>
      <c r="AA2659" s="26"/>
      <c r="AB2659" s="26"/>
      <c r="AC2659" s="26"/>
      <c r="AD2659" s="26"/>
      <c r="AE2659" s="26"/>
      <c r="AF2659" s="26"/>
      <c r="AG2659" s="26"/>
      <c r="AH2659" s="26"/>
      <c r="AI2659" s="26"/>
      <c r="AJ2659" s="26"/>
      <c r="AK2659" s="26"/>
      <c r="AL2659" s="26"/>
      <c r="AM2659" s="26"/>
      <c r="AN2659" s="26"/>
      <c r="AO2659" s="26"/>
      <c r="AP2659" s="26"/>
      <c r="AQ2659" s="26"/>
      <c r="AR2659" s="26"/>
      <c r="AS2659" s="26"/>
      <c r="AT2659" s="26"/>
      <c r="AU2659" s="26"/>
      <c r="AV2659" s="26"/>
      <c r="AW2659" s="26"/>
      <c r="AX2659" s="26"/>
      <c r="AY2659" s="26"/>
      <c r="AZ2659" s="26"/>
      <c r="BA2659" s="26"/>
      <c r="BB2659" s="26"/>
      <c r="BC2659" s="26"/>
      <c r="BD2659" s="26"/>
      <c r="BE2659" s="26"/>
      <c r="BF2659" s="26"/>
      <c r="BG2659" s="26"/>
      <c r="BH2659" s="26"/>
      <c r="BI2659" s="26"/>
      <c r="BJ2659" s="26"/>
      <c r="BK2659" s="26"/>
      <c r="BL2659" s="41"/>
      <c r="BM2659" t="s">
        <v>100</v>
      </c>
    </row>
    <row r="2660" spans="1:65" x14ac:dyDescent="0.2">
      <c r="A2660" s="6"/>
      <c r="B2660" s="40">
        <v>0</v>
      </c>
      <c r="C2660" s="24"/>
      <c r="D2660" s="25"/>
      <c r="E2660" s="26"/>
      <c r="F2660" s="26"/>
      <c r="G2660" s="26"/>
      <c r="H2660" s="26"/>
      <c r="I2660" s="26"/>
      <c r="J2660" s="26"/>
      <c r="K2660" s="26"/>
      <c r="L2660" s="26"/>
      <c r="M2660" s="26"/>
      <c r="N2660" s="26"/>
      <c r="O2660" s="26"/>
      <c r="P2660" s="26"/>
      <c r="Q2660" s="26"/>
      <c r="R2660" s="26"/>
      <c r="S2660" s="26"/>
      <c r="T2660" s="26"/>
      <c r="U2660" s="26"/>
      <c r="V2660" s="26"/>
      <c r="W2660" s="26"/>
      <c r="X2660" s="26"/>
      <c r="Y2660" s="26"/>
      <c r="Z2660" s="26"/>
      <c r="AA2660" s="26"/>
      <c r="AB2660" s="26"/>
      <c r="AC2660" s="26"/>
      <c r="AD2660" s="26"/>
      <c r="AE2660" s="26"/>
      <c r="AF2660" s="26"/>
      <c r="AG2660" s="26"/>
      <c r="AH2660" s="26"/>
      <c r="AI2660" s="26"/>
      <c r="AJ2660" s="26"/>
      <c r="AK2660" s="26"/>
      <c r="AL2660" s="26"/>
      <c r="AM2660" s="26"/>
      <c r="AN2660" s="26"/>
      <c r="AO2660" s="26"/>
      <c r="AP2660" s="26"/>
      <c r="AQ2660" s="26"/>
      <c r="AR2660" s="26"/>
      <c r="AS2660" s="26"/>
      <c r="AT2660" s="26"/>
      <c r="AU2660" s="26"/>
      <c r="AV2660" s="26"/>
      <c r="AW2660" s="26"/>
      <c r="AX2660" s="26"/>
      <c r="AY2660" s="26"/>
      <c r="AZ2660" s="26"/>
      <c r="BA2660" s="26"/>
      <c r="BB2660" s="26"/>
      <c r="BC2660" s="26"/>
      <c r="BD2660" s="26"/>
      <c r="BE2660" s="26"/>
      <c r="BF2660" s="26"/>
      <c r="BG2660" s="26"/>
      <c r="BH2660" s="26"/>
      <c r="BI2660" s="26"/>
      <c r="BJ2660" s="26"/>
      <c r="BK2660" s="26"/>
      <c r="BL2660" s="41"/>
      <c r="BM2660" t="s">
        <v>100</v>
      </c>
    </row>
    <row r="2661" spans="1:65" x14ac:dyDescent="0.2">
      <c r="A2661" s="6"/>
      <c r="B2661" s="40">
        <v>0</v>
      </c>
      <c r="C2661" s="31" t="s">
        <v>42</v>
      </c>
      <c r="D2661" s="27" t="e">
        <v>#N/A</v>
      </c>
      <c r="E2661" s="28" t="e">
        <v>#N/A</v>
      </c>
      <c r="F2661" s="28" t="e">
        <v>#N/A</v>
      </c>
      <c r="G2661" s="28" t="e">
        <v>#N/A</v>
      </c>
      <c r="H2661" s="28" t="e">
        <v>#N/A</v>
      </c>
      <c r="I2661" s="28" t="e">
        <v>#N/A</v>
      </c>
      <c r="J2661" s="28" t="e">
        <v>#N/A</v>
      </c>
      <c r="K2661" s="28" t="e">
        <v>#N/A</v>
      </c>
      <c r="L2661" s="28" t="e">
        <v>#N/A</v>
      </c>
      <c r="M2661" s="28" t="e">
        <v>#N/A</v>
      </c>
      <c r="N2661" s="28" t="e">
        <v>#N/A</v>
      </c>
      <c r="O2661" s="28" t="e">
        <v>#N/A</v>
      </c>
      <c r="P2661" s="28" t="e">
        <v>#N/A</v>
      </c>
      <c r="Q2661" s="28" t="e">
        <v>#N/A</v>
      </c>
      <c r="R2661" s="28" t="e">
        <v>#N/A</v>
      </c>
      <c r="S2661" s="28" t="e">
        <v>#N/A</v>
      </c>
      <c r="T2661" s="28" t="e">
        <v>#N/A</v>
      </c>
      <c r="U2661" s="28" t="e">
        <v>#N/A</v>
      </c>
      <c r="V2661" s="28" t="e">
        <v>#N/A</v>
      </c>
      <c r="W2661" s="28" t="e">
        <v>#N/A</v>
      </c>
      <c r="X2661" s="28" t="e">
        <v>#N/A</v>
      </c>
      <c r="Y2661" s="28" t="e">
        <v>#N/A</v>
      </c>
      <c r="Z2661" s="28" t="e">
        <v>#N/A</v>
      </c>
      <c r="AA2661" s="28" t="e">
        <v>#N/A</v>
      </c>
      <c r="AB2661" s="28" t="e">
        <v>#N/A</v>
      </c>
      <c r="AC2661" s="28" t="e">
        <v>#N/A</v>
      </c>
      <c r="AD2661" s="28" t="e">
        <v>#N/A</v>
      </c>
      <c r="AE2661" s="28" t="e">
        <v>#N/A</v>
      </c>
      <c r="AF2661" s="28" t="e">
        <v>#N/A</v>
      </c>
      <c r="AG2661" s="28" t="e">
        <v>#N/A</v>
      </c>
      <c r="AH2661" s="28" t="e">
        <v>#N/A</v>
      </c>
      <c r="AI2661" s="211" t="e">
        <v>#N/A</v>
      </c>
      <c r="AJ2661" s="211" t="e">
        <v>#N/A</v>
      </c>
      <c r="AK2661" s="211" t="e">
        <v>#N/A</v>
      </c>
      <c r="AL2661" s="211" t="e">
        <v>#N/A</v>
      </c>
      <c r="AM2661" s="211" t="e">
        <v>#N/A</v>
      </c>
      <c r="AN2661" s="211" t="e">
        <v>#N/A</v>
      </c>
      <c r="AO2661" s="211" t="e">
        <v>#N/A</v>
      </c>
      <c r="AP2661" s="211" t="e">
        <v>#N/A</v>
      </c>
      <c r="AQ2661" s="211" t="e">
        <v>#N/A</v>
      </c>
      <c r="AR2661" s="211" t="e">
        <v>#N/A</v>
      </c>
      <c r="AS2661" s="211" t="e">
        <v>#N/A</v>
      </c>
      <c r="AT2661" s="211" t="e">
        <v>#N/A</v>
      </c>
      <c r="AU2661" s="211" t="e">
        <v>#N/A</v>
      </c>
      <c r="AV2661" s="211" t="e">
        <v>#N/A</v>
      </c>
      <c r="AW2661" s="211" t="e">
        <v>#N/A</v>
      </c>
      <c r="AX2661" s="211" t="e">
        <v>#N/A</v>
      </c>
      <c r="AY2661" s="211" t="e">
        <v>#N/A</v>
      </c>
      <c r="AZ2661" s="211" t="e">
        <v>#N/A</v>
      </c>
      <c r="BA2661" s="211" t="e">
        <v>#N/A</v>
      </c>
      <c r="BB2661" s="211" t="e">
        <v>#N/A</v>
      </c>
      <c r="BC2661" s="211" t="e">
        <v>#N/A</v>
      </c>
      <c r="BD2661" s="211" t="e">
        <v>#N/A</v>
      </c>
      <c r="BE2661" s="211" t="e">
        <v>#N/A</v>
      </c>
      <c r="BF2661" s="211" t="e">
        <v>#N/A</v>
      </c>
      <c r="BG2661" s="211" t="e">
        <v>#N/A</v>
      </c>
      <c r="BH2661" s="211" t="e">
        <v>#N/A</v>
      </c>
      <c r="BI2661" s="211" t="e">
        <v>#N/A</v>
      </c>
      <c r="BJ2661" s="211" t="e">
        <v>#N/A</v>
      </c>
      <c r="BK2661" s="211" t="e">
        <v>#N/A</v>
      </c>
      <c r="BL2661" s="212" t="e">
        <v>#N/A</v>
      </c>
      <c r="BM2661" t="e">
        <v>#N/A</v>
      </c>
    </row>
    <row r="2662" spans="1:65" x14ac:dyDescent="0.2">
      <c r="A2662" s="6"/>
      <c r="B2662" s="40">
        <v>0</v>
      </c>
      <c r="C2662" s="24" t="s">
        <v>74</v>
      </c>
      <c r="D2662" s="35" t="e">
        <v>#N/A</v>
      </c>
      <c r="E2662" s="29" t="e">
        <v>#N/A</v>
      </c>
      <c r="F2662" s="29" t="e">
        <v>#N/A</v>
      </c>
      <c r="G2662" s="29" t="e">
        <v>#N/A</v>
      </c>
      <c r="H2662" s="29" t="e">
        <v>#N/A</v>
      </c>
      <c r="I2662" s="29" t="e">
        <v>#N/A</v>
      </c>
      <c r="J2662" s="29" t="e">
        <v>#N/A</v>
      </c>
      <c r="K2662" s="29" t="e">
        <v>#N/A</v>
      </c>
      <c r="L2662" s="29" t="e">
        <v>#N/A</v>
      </c>
      <c r="M2662" s="29" t="e">
        <v>#N/A</v>
      </c>
      <c r="N2662" s="29" t="e">
        <v>#N/A</v>
      </c>
      <c r="O2662" s="29" t="e">
        <v>#N/A</v>
      </c>
      <c r="P2662" s="29" t="e">
        <v>#N/A</v>
      </c>
      <c r="Q2662" s="29" t="e">
        <v>#N/A</v>
      </c>
      <c r="R2662" s="29" t="e">
        <v>#N/A</v>
      </c>
      <c r="S2662" s="29" t="e">
        <v>#N/A</v>
      </c>
      <c r="T2662" s="29" t="e">
        <v>#N/A</v>
      </c>
      <c r="U2662" s="29" t="e">
        <v>#N/A</v>
      </c>
      <c r="V2662" s="29" t="e">
        <v>#N/A</v>
      </c>
      <c r="W2662" s="29" t="e">
        <v>#N/A</v>
      </c>
      <c r="X2662" s="26"/>
      <c r="Y2662" s="26"/>
      <c r="Z2662" s="26"/>
      <c r="AA2662" s="26"/>
      <c r="AB2662" s="26"/>
      <c r="AC2662" s="26"/>
      <c r="AD2662" s="26"/>
      <c r="AE2662" s="26"/>
      <c r="AF2662" s="26"/>
      <c r="AG2662" s="26"/>
      <c r="AH2662" s="26"/>
      <c r="AI2662" s="26"/>
      <c r="AJ2662" s="26"/>
      <c r="AK2662" s="26"/>
      <c r="AL2662" s="26"/>
      <c r="AM2662" s="26"/>
      <c r="AN2662" s="26"/>
      <c r="AO2662" s="26"/>
      <c r="AP2662" s="26"/>
      <c r="AQ2662" s="26"/>
      <c r="AR2662" s="26"/>
      <c r="AS2662" s="26"/>
      <c r="AT2662" s="26"/>
      <c r="AU2662" s="26"/>
      <c r="AV2662" s="26"/>
      <c r="AW2662" s="26"/>
      <c r="AX2662" s="26"/>
      <c r="AY2662" s="26"/>
      <c r="AZ2662" s="26"/>
      <c r="BA2662" s="26"/>
      <c r="BB2662" s="26"/>
      <c r="BC2662" s="26"/>
      <c r="BD2662" s="26"/>
      <c r="BE2662" s="26"/>
      <c r="BF2662" s="26"/>
      <c r="BG2662" s="26"/>
      <c r="BH2662" s="26"/>
      <c r="BI2662" s="26"/>
      <c r="BJ2662" s="26"/>
      <c r="BK2662" s="26"/>
      <c r="BL2662" s="41"/>
      <c r="BM2662" t="s">
        <v>100</v>
      </c>
    </row>
    <row r="2663" spans="1:65" x14ac:dyDescent="0.2">
      <c r="A2663" s="6"/>
      <c r="B2663" s="40">
        <v>0</v>
      </c>
      <c r="C2663" s="207" t="s">
        <v>226</v>
      </c>
      <c r="D2663" s="25"/>
      <c r="E2663" s="26"/>
      <c r="F2663" s="26"/>
      <c r="G2663" s="26"/>
      <c r="H2663" s="26"/>
      <c r="I2663" s="26"/>
      <c r="J2663" s="26"/>
      <c r="K2663" s="26"/>
      <c r="L2663" s="26"/>
      <c r="M2663" s="26"/>
      <c r="N2663" s="26"/>
      <c r="O2663" s="26"/>
      <c r="P2663" s="26"/>
      <c r="Q2663" s="26"/>
      <c r="R2663" s="26"/>
      <c r="S2663" s="26"/>
      <c r="T2663" s="26"/>
      <c r="U2663" s="26"/>
      <c r="V2663" s="26"/>
      <c r="W2663" s="30"/>
      <c r="X2663" s="26">
        <v>0</v>
      </c>
      <c r="Y2663" s="26">
        <v>0</v>
      </c>
      <c r="Z2663" s="26">
        <v>9.1340000000000003</v>
      </c>
      <c r="AA2663" s="26">
        <v>59.247000000000007</v>
      </c>
      <c r="AB2663" s="26">
        <v>146.63</v>
      </c>
      <c r="AC2663" s="26">
        <v>87.36</v>
      </c>
      <c r="AD2663" s="26">
        <v>639.08600000000001</v>
      </c>
      <c r="AE2663" s="26">
        <v>321.33999999999997</v>
      </c>
      <c r="AF2663" s="26">
        <v>23.2</v>
      </c>
      <c r="AG2663" s="26">
        <v>44.1</v>
      </c>
      <c r="AH2663" s="26">
        <v>0</v>
      </c>
      <c r="AI2663" s="26"/>
      <c r="AJ2663" s="26"/>
      <c r="AK2663" s="26"/>
      <c r="AL2663" s="26"/>
      <c r="AM2663" s="26"/>
      <c r="AN2663" s="30"/>
      <c r="AO2663" s="30"/>
      <c r="AP2663" s="30"/>
      <c r="AQ2663" s="30"/>
      <c r="AR2663" s="30"/>
      <c r="AS2663" s="30"/>
      <c r="AT2663" s="30"/>
      <c r="AU2663" s="30"/>
      <c r="AV2663" s="30"/>
      <c r="AW2663" s="30"/>
      <c r="AX2663" s="30"/>
      <c r="AY2663" s="30"/>
      <c r="AZ2663" s="30"/>
      <c r="BA2663" s="30"/>
      <c r="BB2663" s="30"/>
      <c r="BC2663" s="30"/>
      <c r="BD2663" s="30"/>
      <c r="BE2663" s="30"/>
      <c r="BF2663" s="30"/>
      <c r="BG2663" s="30"/>
      <c r="BH2663" s="30"/>
      <c r="BI2663" s="30"/>
      <c r="BJ2663" s="30"/>
      <c r="BK2663" s="30"/>
      <c r="BL2663" s="43"/>
      <c r="BM2663" t="s">
        <v>100</v>
      </c>
    </row>
    <row r="2664" spans="1:65" x14ac:dyDescent="0.2">
      <c r="A2664" s="6"/>
      <c r="B2664" s="40">
        <v>0</v>
      </c>
      <c r="C2664" s="24"/>
      <c r="D2664" s="25"/>
      <c r="E2664" s="26"/>
      <c r="F2664" s="26"/>
      <c r="G2664" s="26"/>
      <c r="H2664" s="26"/>
      <c r="I2664" s="26"/>
      <c r="J2664" s="26"/>
      <c r="K2664" s="26"/>
      <c r="L2664" s="26"/>
      <c r="M2664" s="26"/>
      <c r="N2664" s="26"/>
      <c r="O2664" s="26"/>
      <c r="P2664" s="26"/>
      <c r="Q2664" s="26"/>
      <c r="R2664" s="26"/>
      <c r="S2664" s="26"/>
      <c r="T2664" s="26"/>
      <c r="U2664" s="26"/>
      <c r="V2664" s="26"/>
      <c r="W2664" s="26"/>
      <c r="X2664" s="26"/>
      <c r="Y2664" s="26"/>
      <c r="Z2664" s="26"/>
      <c r="AA2664" s="26"/>
      <c r="AB2664" s="26"/>
      <c r="AC2664" s="26"/>
      <c r="AD2664" s="26"/>
      <c r="AE2664" s="26"/>
      <c r="AF2664" s="26"/>
      <c r="AG2664" s="26"/>
      <c r="AH2664" s="26"/>
      <c r="AI2664" s="26"/>
      <c r="AJ2664" s="26"/>
      <c r="AK2664" s="26"/>
      <c r="AL2664" s="26"/>
      <c r="AN2664" s="26"/>
      <c r="AO2664" s="26"/>
      <c r="AP2664" s="26"/>
      <c r="AQ2664" s="26"/>
      <c r="AR2664" s="26"/>
      <c r="AS2664" s="26"/>
      <c r="AT2664" s="26"/>
      <c r="AU2664" s="26"/>
      <c r="AV2664" s="26"/>
      <c r="AW2664" s="26"/>
      <c r="AX2664" s="26"/>
      <c r="AY2664" s="26"/>
      <c r="AZ2664" s="26"/>
      <c r="BA2664" s="26"/>
      <c r="BB2664" s="26"/>
      <c r="BC2664" s="26"/>
      <c r="BD2664" s="26"/>
      <c r="BE2664" s="26"/>
      <c r="BF2664" s="26"/>
      <c r="BG2664" s="26"/>
      <c r="BH2664" s="26"/>
      <c r="BI2664" s="26"/>
      <c r="BJ2664" s="26"/>
      <c r="BK2664" s="26"/>
      <c r="BL2664" s="41"/>
      <c r="BM2664" t="s">
        <v>100</v>
      </c>
    </row>
    <row r="2665" spans="1:65" x14ac:dyDescent="0.2">
      <c r="A2665" s="6"/>
      <c r="B2665" s="40">
        <v>0</v>
      </c>
      <c r="C2665" s="24"/>
      <c r="D2665" s="25"/>
      <c r="E2665" s="26"/>
      <c r="F2665" s="26"/>
      <c r="G2665" s="26"/>
      <c r="H2665" s="26"/>
      <c r="I2665" s="26"/>
      <c r="J2665" s="26"/>
      <c r="K2665" s="26"/>
      <c r="L2665" s="26"/>
      <c r="M2665" s="26"/>
      <c r="N2665" s="26"/>
      <c r="O2665" s="26"/>
      <c r="P2665" s="26"/>
      <c r="Q2665" s="26"/>
      <c r="R2665" s="26"/>
      <c r="S2665" s="26"/>
      <c r="T2665" s="26"/>
      <c r="U2665" s="26"/>
      <c r="V2665" s="26"/>
      <c r="W2665" s="26"/>
      <c r="X2665" s="26"/>
      <c r="Y2665" s="26"/>
      <c r="Z2665" s="26"/>
      <c r="AA2665" s="26"/>
      <c r="AB2665" s="26"/>
      <c r="AC2665" s="26"/>
      <c r="AD2665" s="26"/>
      <c r="AE2665" s="26"/>
      <c r="AF2665" s="26"/>
      <c r="AG2665" s="26"/>
      <c r="AH2665" s="26"/>
      <c r="AI2665" s="26"/>
      <c r="AJ2665" s="26"/>
      <c r="AK2665" s="26"/>
      <c r="AL2665" s="26"/>
      <c r="AM2665" s="26"/>
      <c r="AN2665" s="26"/>
      <c r="AO2665" s="26"/>
      <c r="AP2665" s="26"/>
      <c r="AQ2665" s="26"/>
      <c r="AR2665" s="26"/>
      <c r="AS2665" s="26"/>
      <c r="AT2665" s="26"/>
      <c r="AU2665" s="26"/>
      <c r="AV2665" s="26"/>
      <c r="AW2665" s="26"/>
      <c r="AX2665" s="26"/>
      <c r="AY2665" s="26"/>
      <c r="AZ2665" s="26"/>
      <c r="BA2665" s="26"/>
      <c r="BB2665" s="26"/>
      <c r="BC2665" s="26"/>
      <c r="BD2665" s="26"/>
      <c r="BE2665" s="26"/>
      <c r="BF2665" s="26"/>
      <c r="BG2665" s="26"/>
      <c r="BH2665" s="26"/>
      <c r="BI2665" s="26"/>
      <c r="BJ2665" s="26"/>
      <c r="BK2665" s="26"/>
      <c r="BL2665" s="41"/>
      <c r="BM2665" t="s">
        <v>100</v>
      </c>
    </row>
    <row r="2666" spans="1:65" x14ac:dyDescent="0.2">
      <c r="A2666" s="6"/>
      <c r="B2666" s="40">
        <v>0</v>
      </c>
      <c r="C2666" s="24"/>
      <c r="D2666" s="25"/>
      <c r="E2666" s="26"/>
      <c r="F2666" s="26"/>
      <c r="G2666" s="26"/>
      <c r="H2666" s="26"/>
      <c r="I2666" s="26"/>
      <c r="J2666" s="26"/>
      <c r="K2666" s="26"/>
      <c r="L2666" s="26"/>
      <c r="M2666" s="26"/>
      <c r="N2666" s="26"/>
      <c r="O2666" s="26"/>
      <c r="P2666" s="26"/>
      <c r="Q2666" s="26"/>
      <c r="R2666" s="26"/>
      <c r="S2666" s="26"/>
      <c r="T2666" s="26"/>
      <c r="U2666" s="26"/>
      <c r="V2666" s="26"/>
      <c r="W2666" s="26"/>
      <c r="X2666" s="26"/>
      <c r="Y2666" s="26"/>
      <c r="Z2666" s="26"/>
      <c r="AA2666" s="26"/>
      <c r="AB2666" s="26"/>
      <c r="AC2666" s="26"/>
      <c r="AD2666" s="26"/>
      <c r="AE2666" s="26"/>
      <c r="AF2666" s="26"/>
      <c r="AG2666" s="26"/>
      <c r="AH2666" s="26"/>
      <c r="AI2666" s="26"/>
      <c r="AJ2666" s="26"/>
      <c r="AK2666" s="26"/>
      <c r="AL2666" s="26"/>
      <c r="AM2666" s="26"/>
      <c r="AN2666" s="26"/>
      <c r="AO2666" s="26"/>
      <c r="AP2666" s="26"/>
      <c r="AQ2666" s="26"/>
      <c r="AR2666" s="26"/>
      <c r="AS2666" s="26"/>
      <c r="AT2666" s="26"/>
      <c r="AU2666" s="26"/>
      <c r="AV2666" s="26"/>
      <c r="AW2666" s="26"/>
      <c r="AX2666" s="26"/>
      <c r="AY2666" s="26"/>
      <c r="AZ2666" s="26"/>
      <c r="BA2666" s="26"/>
      <c r="BB2666" s="26"/>
      <c r="BC2666" s="26"/>
      <c r="BD2666" s="26"/>
      <c r="BE2666" s="26"/>
      <c r="BF2666" s="26"/>
      <c r="BG2666" s="26"/>
      <c r="BH2666" s="26"/>
      <c r="BI2666" s="26"/>
      <c r="BJ2666" s="26"/>
      <c r="BK2666" s="26"/>
      <c r="BL2666" s="41"/>
      <c r="BM2666" t="s">
        <v>100</v>
      </c>
    </row>
    <row r="2667" spans="1:65" x14ac:dyDescent="0.2">
      <c r="A2667" s="6"/>
      <c r="B2667" s="40">
        <v>0</v>
      </c>
      <c r="C2667" s="24"/>
      <c r="D2667" s="25"/>
      <c r="E2667" s="26"/>
      <c r="F2667" s="26"/>
      <c r="G2667" s="26"/>
      <c r="H2667" s="26"/>
      <c r="I2667" s="26"/>
      <c r="J2667" s="26"/>
      <c r="K2667" s="26"/>
      <c r="L2667" s="26"/>
      <c r="M2667" s="26"/>
      <c r="N2667" s="26"/>
      <c r="O2667" s="26"/>
      <c r="P2667" s="26"/>
      <c r="Q2667" s="26"/>
      <c r="R2667" s="26"/>
      <c r="S2667" s="26"/>
      <c r="T2667" s="26"/>
      <c r="U2667" s="26"/>
      <c r="V2667" s="26"/>
      <c r="W2667" s="26"/>
      <c r="X2667" s="26"/>
      <c r="Y2667" s="26"/>
      <c r="Z2667" s="26"/>
      <c r="AA2667" s="26"/>
      <c r="AB2667" s="26"/>
      <c r="AC2667" s="26"/>
      <c r="AD2667" s="26"/>
      <c r="AE2667" s="26"/>
      <c r="AF2667" s="26"/>
      <c r="AG2667" s="26"/>
      <c r="AH2667" s="26"/>
      <c r="AI2667" s="26"/>
      <c r="AJ2667" s="26"/>
      <c r="AK2667" s="26"/>
      <c r="AL2667" s="26"/>
      <c r="AM2667" s="26"/>
      <c r="AN2667" s="26"/>
      <c r="AO2667" s="26"/>
      <c r="AP2667" s="26"/>
      <c r="AQ2667" s="26"/>
      <c r="AR2667" s="26"/>
      <c r="AS2667" s="26"/>
      <c r="AT2667" s="26"/>
      <c r="AU2667" s="26"/>
      <c r="AV2667" s="26"/>
      <c r="AW2667" s="26"/>
      <c r="AX2667" s="26"/>
      <c r="AY2667" s="26"/>
      <c r="AZ2667" s="26"/>
      <c r="BA2667" s="26"/>
      <c r="BB2667" s="26"/>
      <c r="BC2667" s="26"/>
      <c r="BD2667" s="26"/>
      <c r="BE2667" s="26"/>
      <c r="BF2667" s="26"/>
      <c r="BG2667" s="26"/>
      <c r="BH2667" s="26"/>
      <c r="BI2667" s="26"/>
      <c r="BJ2667" s="26"/>
      <c r="BK2667" s="26"/>
      <c r="BL2667" s="41"/>
      <c r="BM2667" t="s">
        <v>100</v>
      </c>
    </row>
    <row r="2668" spans="1:65" x14ac:dyDescent="0.2">
      <c r="A2668" s="6"/>
      <c r="B2668" s="40">
        <v>0</v>
      </c>
      <c r="C2668" s="31" t="s">
        <v>43</v>
      </c>
      <c r="D2668" s="27" t="e">
        <v>#N/A</v>
      </c>
      <c r="E2668" s="28" t="e">
        <v>#N/A</v>
      </c>
      <c r="F2668" s="28" t="e">
        <v>#N/A</v>
      </c>
      <c r="G2668" s="28" t="e">
        <v>#N/A</v>
      </c>
      <c r="H2668" s="28" t="e">
        <v>#N/A</v>
      </c>
      <c r="I2668" s="28" t="e">
        <v>#N/A</v>
      </c>
      <c r="J2668" s="28" t="e">
        <v>#N/A</v>
      </c>
      <c r="K2668" s="28" t="e">
        <v>#N/A</v>
      </c>
      <c r="L2668" s="28" t="e">
        <v>#N/A</v>
      </c>
      <c r="M2668" s="28" t="e">
        <v>#N/A</v>
      </c>
      <c r="N2668" s="28" t="e">
        <v>#N/A</v>
      </c>
      <c r="O2668" s="28" t="e">
        <v>#N/A</v>
      </c>
      <c r="P2668" s="28" t="e">
        <v>#N/A</v>
      </c>
      <c r="Q2668" s="28" t="e">
        <v>#N/A</v>
      </c>
      <c r="R2668" s="28" t="e">
        <v>#N/A</v>
      </c>
      <c r="S2668" s="28" t="e">
        <v>#N/A</v>
      </c>
      <c r="T2668" s="28" t="e">
        <v>#N/A</v>
      </c>
      <c r="U2668" s="28" t="e">
        <v>#N/A</v>
      </c>
      <c r="V2668" s="28" t="e">
        <v>#N/A</v>
      </c>
      <c r="W2668" s="28" t="e">
        <v>#N/A</v>
      </c>
      <c r="X2668" s="28" t="e">
        <v>#N/A</v>
      </c>
      <c r="Y2668" s="28" t="e">
        <v>#N/A</v>
      </c>
      <c r="Z2668" s="28" t="e">
        <v>#N/A</v>
      </c>
      <c r="AA2668" s="28" t="e">
        <v>#N/A</v>
      </c>
      <c r="AB2668" s="28" t="e">
        <v>#N/A</v>
      </c>
      <c r="AC2668" s="28" t="e">
        <v>#N/A</v>
      </c>
      <c r="AD2668" s="28" t="e">
        <v>#N/A</v>
      </c>
      <c r="AE2668" s="28" t="e">
        <v>#N/A</v>
      </c>
      <c r="AF2668" s="28" t="e">
        <v>#N/A</v>
      </c>
      <c r="AG2668" s="28" t="e">
        <v>#N/A</v>
      </c>
      <c r="AH2668" s="28" t="e">
        <v>#N/A</v>
      </c>
      <c r="AI2668" s="211" t="e">
        <v>#N/A</v>
      </c>
      <c r="AJ2668" s="211" t="e">
        <v>#N/A</v>
      </c>
      <c r="AK2668" s="211" t="e">
        <v>#N/A</v>
      </c>
      <c r="AL2668" s="211" t="e">
        <v>#N/A</v>
      </c>
      <c r="AM2668" s="211" t="e">
        <v>#N/A</v>
      </c>
      <c r="AN2668" s="211" t="e">
        <v>#N/A</v>
      </c>
      <c r="AO2668" s="211" t="e">
        <v>#N/A</v>
      </c>
      <c r="AP2668" s="211" t="e">
        <v>#N/A</v>
      </c>
      <c r="AQ2668" s="211" t="e">
        <v>#N/A</v>
      </c>
      <c r="AR2668" s="211" t="e">
        <v>#N/A</v>
      </c>
      <c r="AS2668" s="211" t="e">
        <v>#N/A</v>
      </c>
      <c r="AT2668" s="211" t="e">
        <v>#N/A</v>
      </c>
      <c r="AU2668" s="211" t="e">
        <v>#N/A</v>
      </c>
      <c r="AV2668" s="211" t="e">
        <v>#N/A</v>
      </c>
      <c r="AW2668" s="211" t="e">
        <v>#N/A</v>
      </c>
      <c r="AX2668" s="211" t="e">
        <v>#N/A</v>
      </c>
      <c r="AY2668" s="211" t="e">
        <v>#N/A</v>
      </c>
      <c r="AZ2668" s="211" t="e">
        <v>#N/A</v>
      </c>
      <c r="BA2668" s="211" t="e">
        <v>#N/A</v>
      </c>
      <c r="BB2668" s="211" t="e">
        <v>#N/A</v>
      </c>
      <c r="BC2668" s="211" t="e">
        <v>#N/A</v>
      </c>
      <c r="BD2668" s="211" t="e">
        <v>#N/A</v>
      </c>
      <c r="BE2668" s="211" t="e">
        <v>#N/A</v>
      </c>
      <c r="BF2668" s="211" t="e">
        <v>#N/A</v>
      </c>
      <c r="BG2668" s="211" t="e">
        <v>#N/A</v>
      </c>
      <c r="BH2668" s="211" t="e">
        <v>#N/A</v>
      </c>
      <c r="BI2668" s="211" t="e">
        <v>#N/A</v>
      </c>
      <c r="BJ2668" s="211" t="e">
        <v>#N/A</v>
      </c>
      <c r="BK2668" s="211" t="e">
        <v>#N/A</v>
      </c>
      <c r="BL2668" s="212" t="e">
        <v>#N/A</v>
      </c>
      <c r="BM2668" t="e">
        <v>#N/A</v>
      </c>
    </row>
    <row r="2669" spans="1:65" x14ac:dyDescent="0.2">
      <c r="A2669" s="6"/>
      <c r="B2669" s="40">
        <v>0</v>
      </c>
      <c r="C2669" s="24" t="s">
        <v>74</v>
      </c>
      <c r="D2669" s="35" t="e">
        <v>#N/A</v>
      </c>
      <c r="E2669" s="29" t="e">
        <v>#N/A</v>
      </c>
      <c r="F2669" s="29" t="e">
        <v>#N/A</v>
      </c>
      <c r="G2669" s="29" t="e">
        <v>#N/A</v>
      </c>
      <c r="H2669" s="29" t="e">
        <v>#N/A</v>
      </c>
      <c r="I2669" s="29" t="e">
        <v>#N/A</v>
      </c>
      <c r="J2669" s="29" t="e">
        <v>#N/A</v>
      </c>
      <c r="K2669" s="29" t="e">
        <v>#N/A</v>
      </c>
      <c r="L2669" s="29" t="e">
        <v>#N/A</v>
      </c>
      <c r="M2669" s="29" t="e">
        <v>#N/A</v>
      </c>
      <c r="N2669" s="29" t="e">
        <v>#N/A</v>
      </c>
      <c r="O2669" s="29" t="e">
        <v>#N/A</v>
      </c>
      <c r="P2669" s="29" t="e">
        <v>#N/A</v>
      </c>
      <c r="Q2669" s="29" t="e">
        <v>#N/A</v>
      </c>
      <c r="R2669" s="29" t="e">
        <v>#N/A</v>
      </c>
      <c r="S2669" s="29" t="e">
        <v>#N/A</v>
      </c>
      <c r="T2669" s="29" t="e">
        <v>#N/A</v>
      </c>
      <c r="U2669" s="29" t="e">
        <v>#N/A</v>
      </c>
      <c r="V2669" s="29" t="e">
        <v>#N/A</v>
      </c>
      <c r="W2669" s="29" t="e">
        <v>#N/A</v>
      </c>
      <c r="X2669" s="26"/>
      <c r="Y2669" s="26"/>
      <c r="Z2669" s="26"/>
      <c r="AA2669" s="26"/>
      <c r="AB2669" s="26"/>
      <c r="AC2669" s="26"/>
      <c r="AD2669" s="26"/>
      <c r="AE2669" s="26"/>
      <c r="AF2669" s="26"/>
      <c r="AG2669" s="26"/>
      <c r="AH2669" s="26"/>
      <c r="AI2669" s="26"/>
      <c r="AJ2669" s="26"/>
      <c r="AK2669" s="26"/>
      <c r="AL2669" s="26"/>
      <c r="AM2669" s="26"/>
      <c r="AN2669" s="26"/>
      <c r="AO2669" s="26"/>
      <c r="AP2669" s="26"/>
      <c r="AQ2669" s="26"/>
      <c r="AR2669" s="26"/>
      <c r="AS2669" s="26"/>
      <c r="AT2669" s="26"/>
      <c r="AU2669" s="26"/>
      <c r="AV2669" s="26"/>
      <c r="AW2669" s="26"/>
      <c r="AX2669" s="26"/>
      <c r="AY2669" s="26"/>
      <c r="AZ2669" s="26"/>
      <c r="BA2669" s="26"/>
      <c r="BB2669" s="26"/>
      <c r="BC2669" s="26"/>
      <c r="BD2669" s="26"/>
      <c r="BE2669" s="26"/>
      <c r="BF2669" s="26"/>
      <c r="BG2669" s="26"/>
      <c r="BH2669" s="26"/>
      <c r="BI2669" s="26"/>
      <c r="BJ2669" s="26"/>
      <c r="BK2669" s="26"/>
      <c r="BL2669" s="41"/>
      <c r="BM2669" t="s">
        <v>100</v>
      </c>
    </row>
    <row r="2670" spans="1:65" x14ac:dyDescent="0.2">
      <c r="A2670" s="6"/>
      <c r="B2670" s="40">
        <v>0</v>
      </c>
      <c r="C2670" s="207" t="s">
        <v>226</v>
      </c>
      <c r="D2670" s="25"/>
      <c r="E2670" s="26"/>
      <c r="F2670" s="26"/>
      <c r="G2670" s="26"/>
      <c r="H2670" s="26"/>
      <c r="I2670" s="26"/>
      <c r="J2670" s="26"/>
      <c r="K2670" s="26"/>
      <c r="L2670" s="26"/>
      <c r="M2670" s="26"/>
      <c r="N2670" s="26"/>
      <c r="O2670" s="26"/>
      <c r="P2670" s="26"/>
      <c r="Q2670" s="26"/>
      <c r="R2670" s="26"/>
      <c r="S2670" s="26"/>
      <c r="T2670" s="26"/>
      <c r="U2670" s="26"/>
      <c r="V2670" s="26"/>
      <c r="W2670" s="30"/>
      <c r="X2670" s="26">
        <v>0</v>
      </c>
      <c r="Y2670" s="26">
        <v>0</v>
      </c>
      <c r="Z2670" s="26">
        <v>0</v>
      </c>
      <c r="AA2670" s="26">
        <v>66</v>
      </c>
      <c r="AB2670" s="26">
        <v>0</v>
      </c>
      <c r="AC2670" s="26">
        <v>0</v>
      </c>
      <c r="AD2670" s="26">
        <v>0</v>
      </c>
      <c r="AE2670" s="26">
        <v>52</v>
      </c>
      <c r="AF2670" s="26">
        <v>0</v>
      </c>
      <c r="AG2670" s="26">
        <v>0</v>
      </c>
      <c r="AH2670" s="26">
        <v>0</v>
      </c>
      <c r="AI2670" s="30"/>
      <c r="AJ2670" s="30"/>
      <c r="AK2670" s="30"/>
      <c r="AL2670" s="30"/>
      <c r="AM2670" s="30"/>
      <c r="AN2670" s="30"/>
      <c r="AO2670" s="30"/>
      <c r="AP2670" s="30"/>
      <c r="AQ2670" s="30"/>
      <c r="AR2670" s="30"/>
      <c r="AS2670" s="30"/>
      <c r="AT2670" s="30"/>
      <c r="AU2670" s="30"/>
      <c r="AV2670" s="30"/>
      <c r="AW2670" s="30"/>
      <c r="AX2670" s="30"/>
      <c r="AY2670" s="30"/>
      <c r="AZ2670" s="30"/>
      <c r="BA2670" s="30"/>
      <c r="BB2670" s="30"/>
      <c r="BC2670" s="30"/>
      <c r="BD2670" s="30"/>
      <c r="BE2670" s="30"/>
      <c r="BF2670" s="30"/>
      <c r="BG2670" s="30"/>
      <c r="BH2670" s="30"/>
      <c r="BI2670" s="30"/>
      <c r="BJ2670" s="30"/>
      <c r="BK2670" s="30"/>
      <c r="BL2670" s="43"/>
      <c r="BM2670" t="s">
        <v>100</v>
      </c>
    </row>
    <row r="2671" spans="1:65" x14ac:dyDescent="0.2">
      <c r="A2671" s="6"/>
      <c r="B2671" s="40">
        <v>0</v>
      </c>
      <c r="C2671" s="24"/>
      <c r="D2671" s="25"/>
      <c r="E2671" s="26"/>
      <c r="F2671" s="26"/>
      <c r="G2671" s="26"/>
      <c r="H2671" s="26"/>
      <c r="I2671" s="26"/>
      <c r="J2671" s="26"/>
      <c r="K2671" s="26"/>
      <c r="L2671" s="26"/>
      <c r="M2671" s="26"/>
      <c r="N2671" s="26"/>
      <c r="O2671" s="26"/>
      <c r="P2671" s="26"/>
      <c r="Q2671" s="26"/>
      <c r="R2671" s="26"/>
      <c r="S2671" s="26"/>
      <c r="T2671" s="26"/>
      <c r="U2671" s="26"/>
      <c r="V2671" s="26"/>
      <c r="W2671" s="26"/>
      <c r="X2671" s="26"/>
      <c r="Y2671" s="26"/>
      <c r="Z2671" s="26"/>
      <c r="AA2671" s="26"/>
      <c r="AB2671" s="26"/>
      <c r="AC2671" s="26"/>
      <c r="AD2671" s="26"/>
      <c r="AE2671" s="26"/>
      <c r="AF2671" s="26"/>
      <c r="AG2671" s="26"/>
      <c r="AH2671" s="26"/>
      <c r="AI2671" s="26"/>
      <c r="AJ2671" s="26"/>
      <c r="AK2671" s="26"/>
      <c r="AL2671" s="26"/>
      <c r="AM2671" s="26"/>
      <c r="AN2671" s="26"/>
      <c r="AO2671" s="26"/>
      <c r="AP2671" s="26"/>
      <c r="AQ2671" s="26"/>
      <c r="AR2671" s="26"/>
      <c r="AS2671" s="26"/>
      <c r="AT2671" s="26"/>
      <c r="AU2671" s="26"/>
      <c r="AV2671" s="26"/>
      <c r="AW2671" s="26"/>
      <c r="AX2671" s="26"/>
      <c r="AY2671" s="26"/>
      <c r="AZ2671" s="26"/>
      <c r="BA2671" s="26"/>
      <c r="BB2671" s="26"/>
      <c r="BC2671" s="26"/>
      <c r="BD2671" s="26"/>
      <c r="BE2671" s="26"/>
      <c r="BF2671" s="26"/>
      <c r="BG2671" s="26"/>
      <c r="BH2671" s="26"/>
      <c r="BI2671" s="26"/>
      <c r="BJ2671" s="26"/>
      <c r="BK2671" s="26"/>
      <c r="BL2671" s="41"/>
      <c r="BM2671" t="s">
        <v>100</v>
      </c>
    </row>
    <row r="2672" spans="1:65" x14ac:dyDescent="0.2">
      <c r="A2672" s="6"/>
      <c r="B2672" s="40">
        <v>0</v>
      </c>
      <c r="C2672" s="24"/>
      <c r="D2672" s="25"/>
      <c r="E2672" s="26"/>
      <c r="F2672" s="26"/>
      <c r="G2672" s="26"/>
      <c r="H2672" s="26"/>
      <c r="I2672" s="26"/>
      <c r="J2672" s="26"/>
      <c r="K2672" s="26"/>
      <c r="L2672" s="26"/>
      <c r="M2672" s="26"/>
      <c r="N2672" s="26"/>
      <c r="O2672" s="26"/>
      <c r="P2672" s="26"/>
      <c r="Q2672" s="26"/>
      <c r="R2672" s="26"/>
      <c r="S2672" s="26"/>
      <c r="T2672" s="26"/>
      <c r="U2672" s="26"/>
      <c r="V2672" s="26"/>
      <c r="W2672" s="26"/>
      <c r="X2672" s="26"/>
      <c r="Y2672" s="26"/>
      <c r="Z2672" s="26"/>
      <c r="AA2672" s="26"/>
      <c r="AB2672" s="26"/>
      <c r="AC2672" s="26"/>
      <c r="AD2672" s="26"/>
      <c r="AE2672" s="26"/>
      <c r="AF2672" s="26"/>
      <c r="AG2672" s="26"/>
      <c r="AH2672" s="26"/>
      <c r="AI2672" s="26"/>
      <c r="AJ2672" s="26"/>
      <c r="AK2672" s="26"/>
      <c r="AL2672" s="26"/>
      <c r="AM2672" s="26"/>
      <c r="AN2672" s="26"/>
      <c r="AO2672" s="26"/>
      <c r="AP2672" s="26"/>
      <c r="AQ2672" s="26"/>
      <c r="AR2672" s="26"/>
      <c r="AS2672" s="26"/>
      <c r="AT2672" s="26"/>
      <c r="AU2672" s="26"/>
      <c r="AV2672" s="26"/>
      <c r="AW2672" s="26"/>
      <c r="AX2672" s="26"/>
      <c r="AY2672" s="26"/>
      <c r="AZ2672" s="26"/>
      <c r="BA2672" s="26"/>
      <c r="BB2672" s="26"/>
      <c r="BC2672" s="26"/>
      <c r="BD2672" s="26"/>
      <c r="BE2672" s="26"/>
      <c r="BF2672" s="26"/>
      <c r="BG2672" s="26"/>
      <c r="BH2672" s="26"/>
      <c r="BI2672" s="26"/>
      <c r="BJ2672" s="26"/>
      <c r="BK2672" s="26"/>
      <c r="BL2672" s="41"/>
      <c r="BM2672" t="s">
        <v>100</v>
      </c>
    </row>
    <row r="2673" spans="1:65" x14ac:dyDescent="0.2">
      <c r="A2673" s="6"/>
      <c r="B2673" s="40">
        <v>0</v>
      </c>
      <c r="C2673" s="24"/>
      <c r="D2673" s="25"/>
      <c r="E2673" s="26"/>
      <c r="F2673" s="26"/>
      <c r="G2673" s="26"/>
      <c r="H2673" s="26"/>
      <c r="I2673" s="26"/>
      <c r="J2673" s="26"/>
      <c r="K2673" s="26"/>
      <c r="L2673" s="26"/>
      <c r="M2673" s="26"/>
      <c r="N2673" s="26"/>
      <c r="O2673" s="26"/>
      <c r="P2673" s="26"/>
      <c r="Q2673" s="26"/>
      <c r="R2673" s="26"/>
      <c r="S2673" s="26"/>
      <c r="T2673" s="26"/>
      <c r="U2673" s="26"/>
      <c r="V2673" s="26"/>
      <c r="W2673" s="26"/>
      <c r="X2673" s="26"/>
      <c r="Y2673" s="26"/>
      <c r="Z2673" s="26"/>
      <c r="AA2673" s="26"/>
      <c r="AB2673" s="26"/>
      <c r="AC2673" s="26"/>
      <c r="AD2673" s="26"/>
      <c r="AE2673" s="26"/>
      <c r="AF2673" s="26"/>
      <c r="AG2673" s="26"/>
      <c r="AH2673" s="26"/>
      <c r="AI2673" s="26"/>
      <c r="AJ2673" s="26"/>
      <c r="AK2673" s="26"/>
      <c r="AL2673" s="26"/>
      <c r="AM2673" s="26"/>
      <c r="AN2673" s="26"/>
      <c r="AO2673" s="26"/>
      <c r="AP2673" s="26"/>
      <c r="AQ2673" s="26"/>
      <c r="AR2673" s="26"/>
      <c r="AS2673" s="26"/>
      <c r="AT2673" s="26"/>
      <c r="AU2673" s="26"/>
      <c r="AV2673" s="26"/>
      <c r="AW2673" s="26"/>
      <c r="AX2673" s="26"/>
      <c r="AY2673" s="26"/>
      <c r="AZ2673" s="26"/>
      <c r="BA2673" s="26"/>
      <c r="BB2673" s="26"/>
      <c r="BC2673" s="26"/>
      <c r="BD2673" s="26"/>
      <c r="BE2673" s="26"/>
      <c r="BF2673" s="26"/>
      <c r="BG2673" s="26"/>
      <c r="BH2673" s="26"/>
      <c r="BI2673" s="26"/>
      <c r="BJ2673" s="26"/>
      <c r="BK2673" s="26"/>
      <c r="BL2673" s="41"/>
      <c r="BM2673" t="s">
        <v>100</v>
      </c>
    </row>
    <row r="2674" spans="1:65" x14ac:dyDescent="0.2">
      <c r="A2674" s="6"/>
      <c r="B2674" s="40">
        <v>0</v>
      </c>
      <c r="C2674" s="24"/>
      <c r="D2674" s="25"/>
      <c r="E2674" s="26"/>
      <c r="F2674" s="26"/>
      <c r="G2674" s="26"/>
      <c r="H2674" s="26"/>
      <c r="I2674" s="26"/>
      <c r="J2674" s="26"/>
      <c r="K2674" s="26"/>
      <c r="L2674" s="26"/>
      <c r="M2674" s="26"/>
      <c r="N2674" s="26"/>
      <c r="O2674" s="26"/>
      <c r="P2674" s="26"/>
      <c r="Q2674" s="26"/>
      <c r="R2674" s="26"/>
      <c r="S2674" s="26"/>
      <c r="T2674" s="26"/>
      <c r="U2674" s="26"/>
      <c r="V2674" s="26"/>
      <c r="W2674" s="26"/>
      <c r="X2674" s="26"/>
      <c r="Y2674" s="26"/>
      <c r="Z2674" s="26"/>
      <c r="AA2674" s="26"/>
      <c r="AB2674" s="26"/>
      <c r="AC2674" s="26"/>
      <c r="AD2674" s="26"/>
      <c r="AE2674" s="26"/>
      <c r="AF2674" s="26"/>
      <c r="AG2674" s="26"/>
      <c r="AH2674" s="26"/>
      <c r="AI2674" s="26"/>
      <c r="AJ2674" s="26"/>
      <c r="AK2674" s="26"/>
      <c r="AL2674" s="26"/>
      <c r="AM2674" s="26"/>
      <c r="AN2674" s="26"/>
      <c r="AO2674" s="26"/>
      <c r="AP2674" s="26"/>
      <c r="AQ2674" s="26"/>
      <c r="AR2674" s="26"/>
      <c r="AS2674" s="26"/>
      <c r="AT2674" s="26"/>
      <c r="AU2674" s="26"/>
      <c r="AV2674" s="26"/>
      <c r="AW2674" s="26"/>
      <c r="AX2674" s="26"/>
      <c r="AY2674" s="26"/>
      <c r="AZ2674" s="26"/>
      <c r="BA2674" s="26"/>
      <c r="BB2674" s="26"/>
      <c r="BC2674" s="26"/>
      <c r="BD2674" s="26"/>
      <c r="BE2674" s="26"/>
      <c r="BF2674" s="26"/>
      <c r="BG2674" s="26"/>
      <c r="BH2674" s="26"/>
      <c r="BI2674" s="26"/>
      <c r="BJ2674" s="26"/>
      <c r="BK2674" s="26"/>
      <c r="BL2674" s="41"/>
      <c r="BM2674" t="s">
        <v>100</v>
      </c>
    </row>
    <row r="2675" spans="1:65" x14ac:dyDescent="0.2">
      <c r="A2675" s="6"/>
      <c r="B2675" s="40">
        <v>0</v>
      </c>
      <c r="C2675" s="31" t="s">
        <v>46</v>
      </c>
      <c r="D2675" s="27" t="e">
        <v>#N/A</v>
      </c>
      <c r="E2675" s="28" t="e">
        <v>#N/A</v>
      </c>
      <c r="F2675" s="28" t="e">
        <v>#N/A</v>
      </c>
      <c r="G2675" s="28" t="e">
        <v>#N/A</v>
      </c>
      <c r="H2675" s="28" t="e">
        <v>#N/A</v>
      </c>
      <c r="I2675" s="28" t="e">
        <v>#N/A</v>
      </c>
      <c r="J2675" s="28" t="e">
        <v>#N/A</v>
      </c>
      <c r="K2675" s="28" t="e">
        <v>#N/A</v>
      </c>
      <c r="L2675" s="28" t="e">
        <v>#N/A</v>
      </c>
      <c r="M2675" s="28" t="e">
        <v>#N/A</v>
      </c>
      <c r="N2675" s="28" t="e">
        <v>#N/A</v>
      </c>
      <c r="O2675" s="28" t="e">
        <v>#N/A</v>
      </c>
      <c r="P2675" s="28" t="e">
        <v>#N/A</v>
      </c>
      <c r="Q2675" s="28" t="e">
        <v>#N/A</v>
      </c>
      <c r="R2675" s="28" t="e">
        <v>#N/A</v>
      </c>
      <c r="S2675" s="28">
        <v>0.99</v>
      </c>
      <c r="T2675" s="28">
        <v>0.99</v>
      </c>
      <c r="U2675" s="28">
        <v>1.24</v>
      </c>
      <c r="V2675" s="28">
        <v>1.24</v>
      </c>
      <c r="W2675" s="28">
        <v>3.92</v>
      </c>
      <c r="X2675" s="28">
        <v>6.9749999999999996</v>
      </c>
      <c r="Y2675" s="28">
        <v>10.029999999999999</v>
      </c>
      <c r="Z2675" s="28">
        <v>13.084999999999999</v>
      </c>
      <c r="AA2675" s="28">
        <v>16.14</v>
      </c>
      <c r="AB2675" s="28">
        <v>19.195</v>
      </c>
      <c r="AC2675" s="28">
        <v>22.25</v>
      </c>
      <c r="AD2675" s="28">
        <v>25.305</v>
      </c>
      <c r="AE2675" s="28">
        <v>28.36</v>
      </c>
      <c r="AF2675" s="28">
        <v>31.414999999999999</v>
      </c>
      <c r="AG2675" s="28">
        <v>34.47</v>
      </c>
      <c r="AH2675" s="28">
        <v>37.524999999999999</v>
      </c>
      <c r="AI2675" s="211" t="e">
        <v>#N/A</v>
      </c>
      <c r="AJ2675" s="211" t="e">
        <v>#N/A</v>
      </c>
      <c r="AK2675" s="211" t="e">
        <v>#N/A</v>
      </c>
      <c r="AL2675" s="211" t="e">
        <v>#N/A</v>
      </c>
      <c r="AM2675" s="211" t="e">
        <v>#N/A</v>
      </c>
      <c r="AN2675" s="211" t="e">
        <v>#N/A</v>
      </c>
      <c r="AO2675" s="211" t="e">
        <v>#N/A</v>
      </c>
      <c r="AP2675" s="211" t="e">
        <v>#N/A</v>
      </c>
      <c r="AQ2675" s="211" t="e">
        <v>#N/A</v>
      </c>
      <c r="AR2675" s="211" t="e">
        <v>#N/A</v>
      </c>
      <c r="AS2675" s="211" t="e">
        <v>#N/A</v>
      </c>
      <c r="AT2675" s="211" t="e">
        <v>#N/A</v>
      </c>
      <c r="AU2675" s="211" t="e">
        <v>#N/A</v>
      </c>
      <c r="AV2675" s="211" t="e">
        <v>#N/A</v>
      </c>
      <c r="AW2675" s="211" t="e">
        <v>#N/A</v>
      </c>
      <c r="AX2675" s="211" t="e">
        <v>#N/A</v>
      </c>
      <c r="AY2675" s="211" t="e">
        <v>#N/A</v>
      </c>
      <c r="AZ2675" s="211" t="e">
        <v>#N/A</v>
      </c>
      <c r="BA2675" s="211" t="e">
        <v>#N/A</v>
      </c>
      <c r="BB2675" s="211" t="e">
        <v>#N/A</v>
      </c>
      <c r="BC2675" s="211" t="e">
        <v>#N/A</v>
      </c>
      <c r="BD2675" s="211" t="e">
        <v>#N/A</v>
      </c>
      <c r="BE2675" s="211" t="e">
        <v>#N/A</v>
      </c>
      <c r="BF2675" s="211" t="e">
        <v>#N/A</v>
      </c>
      <c r="BG2675" s="211" t="e">
        <v>#N/A</v>
      </c>
      <c r="BH2675" s="211" t="e">
        <v>#N/A</v>
      </c>
      <c r="BI2675" s="211" t="e">
        <v>#N/A</v>
      </c>
      <c r="BJ2675" s="211" t="e">
        <v>#N/A</v>
      </c>
      <c r="BK2675" s="211" t="e">
        <v>#N/A</v>
      </c>
      <c r="BL2675" s="212" t="e">
        <v>#N/A</v>
      </c>
      <c r="BM2675" t="e">
        <v>#N/A</v>
      </c>
    </row>
    <row r="2676" spans="1:65" x14ac:dyDescent="0.2">
      <c r="A2676" s="6"/>
      <c r="B2676" s="40">
        <v>0</v>
      </c>
      <c r="C2676" s="24" t="s">
        <v>74</v>
      </c>
      <c r="D2676" s="35" t="e">
        <v>#N/A</v>
      </c>
      <c r="E2676" s="29" t="e">
        <v>#N/A</v>
      </c>
      <c r="F2676" s="29" t="e">
        <v>#N/A</v>
      </c>
      <c r="G2676" s="29" t="e">
        <v>#N/A</v>
      </c>
      <c r="H2676" s="29" t="e">
        <v>#N/A</v>
      </c>
      <c r="I2676" s="29" t="e">
        <v>#N/A</v>
      </c>
      <c r="J2676" s="29" t="e">
        <v>#N/A</v>
      </c>
      <c r="K2676" s="29" t="e">
        <v>#N/A</v>
      </c>
      <c r="L2676" s="29" t="e">
        <v>#N/A</v>
      </c>
      <c r="M2676" s="29" t="e">
        <v>#N/A</v>
      </c>
      <c r="N2676" s="29" t="e">
        <v>#N/A</v>
      </c>
      <c r="O2676" s="29" t="e">
        <v>#N/A</v>
      </c>
      <c r="P2676" s="29" t="e">
        <v>#N/A</v>
      </c>
      <c r="Q2676" s="29" t="e">
        <v>#N/A</v>
      </c>
      <c r="R2676" s="29" t="e">
        <v>#N/A</v>
      </c>
      <c r="S2676" s="29">
        <v>0.99</v>
      </c>
      <c r="T2676" s="29">
        <v>0.99</v>
      </c>
      <c r="U2676" s="29">
        <v>1.24</v>
      </c>
      <c r="V2676" s="29">
        <v>1.24</v>
      </c>
      <c r="W2676" s="29">
        <v>3.92</v>
      </c>
      <c r="X2676" s="26"/>
      <c r="Y2676" s="26"/>
      <c r="Z2676" s="26"/>
      <c r="AA2676" s="26"/>
      <c r="AB2676" s="26"/>
      <c r="AC2676" s="26"/>
      <c r="AD2676" s="26"/>
      <c r="AE2676" s="26"/>
      <c r="AF2676" s="26"/>
      <c r="AG2676" s="26"/>
      <c r="AH2676" s="26"/>
      <c r="AI2676" s="26"/>
      <c r="AJ2676" s="26"/>
      <c r="AK2676" s="26"/>
      <c r="AL2676" s="26"/>
      <c r="AM2676" s="26">
        <v>52.8</v>
      </c>
      <c r="AN2676" s="26"/>
      <c r="AO2676" s="26"/>
      <c r="AP2676" s="26"/>
      <c r="AQ2676" s="26"/>
      <c r="AR2676" s="26"/>
      <c r="AS2676" s="26"/>
      <c r="AT2676" s="26"/>
      <c r="AU2676" s="26"/>
      <c r="AV2676" s="26"/>
      <c r="AW2676" s="26"/>
      <c r="AX2676" s="26"/>
      <c r="AY2676" s="26"/>
      <c r="AZ2676" s="26"/>
      <c r="BA2676" s="26"/>
      <c r="BB2676" s="26"/>
      <c r="BC2676" s="26"/>
      <c r="BD2676" s="26"/>
      <c r="BE2676" s="26"/>
      <c r="BF2676" s="26"/>
      <c r="BG2676" s="26"/>
      <c r="BH2676" s="26"/>
      <c r="BI2676" s="26"/>
      <c r="BJ2676" s="26"/>
      <c r="BK2676" s="26"/>
      <c r="BL2676" s="41"/>
      <c r="BM2676" t="s">
        <v>100</v>
      </c>
    </row>
    <row r="2677" spans="1:65" x14ac:dyDescent="0.2">
      <c r="A2677" s="6"/>
      <c r="B2677" s="40">
        <v>0</v>
      </c>
      <c r="C2677" s="24" t="s">
        <v>227</v>
      </c>
      <c r="D2677" s="25"/>
      <c r="E2677" s="26"/>
      <c r="F2677" s="26"/>
      <c r="G2677" s="26"/>
      <c r="H2677" s="26"/>
      <c r="I2677" s="26"/>
      <c r="J2677" s="26"/>
      <c r="K2677" s="26"/>
      <c r="L2677" s="26"/>
      <c r="M2677" s="26"/>
      <c r="N2677" s="26"/>
      <c r="O2677" s="26"/>
      <c r="P2677" s="26"/>
      <c r="Q2677" s="26"/>
      <c r="R2677" s="26"/>
      <c r="S2677" s="26"/>
      <c r="T2677" s="26"/>
      <c r="U2677" s="26"/>
      <c r="V2677" s="26"/>
      <c r="W2677" s="30"/>
      <c r="X2677" s="44">
        <v>3.0549999999999997</v>
      </c>
      <c r="Y2677" s="44">
        <v>3.0549999999999997</v>
      </c>
      <c r="Z2677" s="44">
        <v>3.0549999999999997</v>
      </c>
      <c r="AA2677" s="44">
        <v>3.0549999999999997</v>
      </c>
      <c r="AB2677" s="44">
        <v>3.0549999999999997</v>
      </c>
      <c r="AC2677" s="44">
        <v>3.0549999999999997</v>
      </c>
      <c r="AD2677" s="44">
        <v>3.0549999999999997</v>
      </c>
      <c r="AE2677" s="44">
        <v>3.0549999999999997</v>
      </c>
      <c r="AF2677" s="44">
        <v>3.0549999999999997</v>
      </c>
      <c r="AG2677" s="44">
        <v>3.0549999999999997</v>
      </c>
      <c r="AH2677" s="44">
        <v>3.0549999999999997</v>
      </c>
      <c r="AI2677" s="44">
        <v>3.0549999999999997</v>
      </c>
      <c r="AJ2677" s="44">
        <v>3.0549999999999997</v>
      </c>
      <c r="AK2677" s="44">
        <v>3.0549999999999997</v>
      </c>
      <c r="AL2677" s="44">
        <v>3.0549999999999997</v>
      </c>
      <c r="AM2677" s="44">
        <v>3.0549999999999997</v>
      </c>
      <c r="AN2677" s="30"/>
      <c r="AO2677" s="30"/>
      <c r="AP2677" s="30"/>
      <c r="AQ2677" s="30"/>
      <c r="AR2677" s="30"/>
      <c r="AS2677" s="30"/>
      <c r="AT2677" s="30"/>
      <c r="AU2677" s="30"/>
      <c r="AV2677" s="30"/>
      <c r="AW2677" s="30"/>
      <c r="AX2677" s="30"/>
      <c r="AY2677" s="30"/>
      <c r="AZ2677" s="30"/>
      <c r="BA2677" s="30"/>
      <c r="BB2677" s="30"/>
      <c r="BC2677" s="30"/>
      <c r="BD2677" s="30"/>
      <c r="BE2677" s="30"/>
      <c r="BF2677" s="30"/>
      <c r="BG2677" s="30"/>
      <c r="BH2677" s="30"/>
      <c r="BI2677" s="30"/>
      <c r="BJ2677" s="30"/>
      <c r="BK2677" s="30"/>
      <c r="BL2677" s="43"/>
      <c r="BM2677" t="s">
        <v>100</v>
      </c>
    </row>
    <row r="2678" spans="1:65" x14ac:dyDescent="0.2">
      <c r="A2678" s="6"/>
      <c r="B2678" s="40">
        <v>0</v>
      </c>
      <c r="C2678" s="24"/>
      <c r="D2678" s="25"/>
      <c r="E2678" s="26"/>
      <c r="F2678" s="26"/>
      <c r="G2678" s="26"/>
      <c r="H2678" s="26"/>
      <c r="I2678" s="26"/>
      <c r="J2678" s="26"/>
      <c r="K2678" s="26"/>
      <c r="L2678" s="26"/>
      <c r="M2678" s="26"/>
      <c r="N2678" s="26"/>
      <c r="O2678" s="26"/>
      <c r="P2678" s="26"/>
      <c r="Q2678" s="26"/>
      <c r="R2678" s="26"/>
      <c r="S2678" s="26"/>
      <c r="T2678" s="26"/>
      <c r="U2678" s="26"/>
      <c r="V2678" s="26"/>
      <c r="W2678" s="26"/>
      <c r="X2678" s="26"/>
      <c r="Y2678" s="26"/>
      <c r="Z2678" s="26"/>
      <c r="AA2678" s="26"/>
      <c r="AB2678" s="26"/>
      <c r="AC2678" s="26"/>
      <c r="AD2678" s="26"/>
      <c r="AE2678" s="26"/>
      <c r="AF2678" s="26"/>
      <c r="AG2678" s="26"/>
      <c r="AH2678" s="26"/>
      <c r="AI2678" s="26"/>
      <c r="AJ2678" s="26"/>
      <c r="AK2678" s="26"/>
      <c r="AL2678" s="26"/>
      <c r="AM2678" s="26"/>
      <c r="AN2678" s="26"/>
      <c r="AO2678" s="26"/>
      <c r="AP2678" s="26"/>
      <c r="AQ2678" s="26"/>
      <c r="AR2678" s="26"/>
      <c r="AS2678" s="26"/>
      <c r="AT2678" s="26"/>
      <c r="AU2678" s="26"/>
      <c r="AV2678" s="26"/>
      <c r="AW2678" s="26"/>
      <c r="AX2678" s="26"/>
      <c r="AY2678" s="26"/>
      <c r="AZ2678" s="26"/>
      <c r="BA2678" s="26"/>
      <c r="BB2678" s="26"/>
      <c r="BC2678" s="26"/>
      <c r="BD2678" s="26"/>
      <c r="BE2678" s="26"/>
      <c r="BF2678" s="26"/>
      <c r="BG2678" s="26"/>
      <c r="BH2678" s="26"/>
      <c r="BI2678" s="26"/>
      <c r="BJ2678" s="26"/>
      <c r="BK2678" s="26"/>
      <c r="BL2678" s="41"/>
      <c r="BM2678" t="s">
        <v>100</v>
      </c>
    </row>
    <row r="2679" spans="1:65" x14ac:dyDescent="0.2">
      <c r="A2679" s="6"/>
      <c r="B2679" s="40">
        <v>0</v>
      </c>
      <c r="C2679" s="24"/>
      <c r="D2679" s="25"/>
      <c r="E2679" s="26"/>
      <c r="F2679" s="26"/>
      <c r="G2679" s="26"/>
      <c r="H2679" s="26"/>
      <c r="I2679" s="26"/>
      <c r="J2679" s="26"/>
      <c r="K2679" s="26"/>
      <c r="L2679" s="26"/>
      <c r="M2679" s="26"/>
      <c r="N2679" s="26"/>
      <c r="O2679" s="26"/>
      <c r="P2679" s="26"/>
      <c r="Q2679" s="26"/>
      <c r="R2679" s="26"/>
      <c r="S2679" s="26"/>
      <c r="T2679" s="26"/>
      <c r="U2679" s="26"/>
      <c r="V2679" s="26"/>
      <c r="W2679" s="26"/>
      <c r="X2679" s="26"/>
      <c r="Y2679" s="26"/>
      <c r="Z2679" s="26"/>
      <c r="AA2679" s="26"/>
      <c r="AB2679" s="26"/>
      <c r="AC2679" s="26"/>
      <c r="AD2679" s="26"/>
      <c r="AE2679" s="26"/>
      <c r="AF2679" s="26"/>
      <c r="AG2679" s="26"/>
      <c r="AH2679" s="26"/>
      <c r="AI2679" s="26"/>
      <c r="AJ2679" s="26"/>
      <c r="AK2679" s="26"/>
      <c r="AL2679" s="26"/>
      <c r="AM2679" s="26"/>
      <c r="AN2679" s="26"/>
      <c r="AO2679" s="26"/>
      <c r="AP2679" s="26"/>
      <c r="AQ2679" s="26"/>
      <c r="AR2679" s="26"/>
      <c r="AS2679" s="26"/>
      <c r="AT2679" s="26"/>
      <c r="AU2679" s="26"/>
      <c r="AV2679" s="26"/>
      <c r="AW2679" s="26"/>
      <c r="AX2679" s="26"/>
      <c r="AY2679" s="26"/>
      <c r="AZ2679" s="26"/>
      <c r="BA2679" s="26"/>
      <c r="BB2679" s="26"/>
      <c r="BC2679" s="26"/>
      <c r="BD2679" s="26"/>
      <c r="BE2679" s="26"/>
      <c r="BF2679" s="26"/>
      <c r="BG2679" s="26"/>
      <c r="BH2679" s="26"/>
      <c r="BI2679" s="26"/>
      <c r="BJ2679" s="26"/>
      <c r="BK2679" s="26"/>
      <c r="BL2679" s="41"/>
      <c r="BM2679" t="s">
        <v>100</v>
      </c>
    </row>
    <row r="2680" spans="1:65" x14ac:dyDescent="0.2">
      <c r="A2680" s="6"/>
      <c r="B2680" s="40">
        <v>0</v>
      </c>
      <c r="C2680" s="24"/>
      <c r="D2680" s="25"/>
      <c r="E2680" s="26"/>
      <c r="F2680" s="26"/>
      <c r="G2680" s="26"/>
      <c r="H2680" s="26"/>
      <c r="I2680" s="26"/>
      <c r="J2680" s="26"/>
      <c r="K2680" s="26"/>
      <c r="L2680" s="26"/>
      <c r="M2680" s="26"/>
      <c r="N2680" s="26"/>
      <c r="O2680" s="26"/>
      <c r="P2680" s="26"/>
      <c r="Q2680" s="26"/>
      <c r="R2680" s="26"/>
      <c r="S2680" s="26"/>
      <c r="T2680" s="26"/>
      <c r="U2680" s="26"/>
      <c r="V2680" s="26"/>
      <c r="W2680" s="26"/>
      <c r="X2680" s="26"/>
      <c r="Y2680" s="26"/>
      <c r="Z2680" s="26"/>
      <c r="AA2680" s="26"/>
      <c r="AB2680" s="26"/>
      <c r="AC2680" s="26"/>
      <c r="AD2680" s="26"/>
      <c r="AE2680" s="26"/>
      <c r="AF2680" s="26"/>
      <c r="AG2680" s="26"/>
      <c r="AH2680" s="26"/>
      <c r="AI2680" s="26"/>
      <c r="AJ2680" s="26"/>
      <c r="AK2680" s="26"/>
      <c r="AL2680" s="26"/>
      <c r="AM2680" s="26"/>
      <c r="AN2680" s="26"/>
      <c r="AO2680" s="26"/>
      <c r="AP2680" s="26"/>
      <c r="AQ2680" s="26"/>
      <c r="AR2680" s="26"/>
      <c r="AS2680" s="26"/>
      <c r="AT2680" s="26"/>
      <c r="AU2680" s="26"/>
      <c r="AV2680" s="26"/>
      <c r="AW2680" s="26"/>
      <c r="AX2680" s="26"/>
      <c r="AY2680" s="26"/>
      <c r="AZ2680" s="26"/>
      <c r="BA2680" s="26"/>
      <c r="BB2680" s="26"/>
      <c r="BC2680" s="26"/>
      <c r="BD2680" s="26"/>
      <c r="BE2680" s="26"/>
      <c r="BF2680" s="26"/>
      <c r="BG2680" s="26"/>
      <c r="BH2680" s="26"/>
      <c r="BI2680" s="26"/>
      <c r="BJ2680" s="26"/>
      <c r="BK2680" s="26"/>
      <c r="BL2680" s="41"/>
      <c r="BM2680" t="s">
        <v>100</v>
      </c>
    </row>
    <row r="2681" spans="1:65" x14ac:dyDescent="0.2">
      <c r="A2681" s="6"/>
      <c r="B2681" s="40">
        <v>0</v>
      </c>
      <c r="C2681" s="24"/>
      <c r="D2681" s="25"/>
      <c r="E2681" s="26"/>
      <c r="F2681" s="26"/>
      <c r="G2681" s="26"/>
      <c r="H2681" s="26"/>
      <c r="I2681" s="26"/>
      <c r="J2681" s="26"/>
      <c r="K2681" s="26"/>
      <c r="L2681" s="26"/>
      <c r="M2681" s="26"/>
      <c r="N2681" s="26"/>
      <c r="O2681" s="26"/>
      <c r="P2681" s="26"/>
      <c r="Q2681" s="26"/>
      <c r="R2681" s="26"/>
      <c r="S2681" s="26"/>
      <c r="T2681" s="26"/>
      <c r="U2681" s="26"/>
      <c r="V2681" s="26"/>
      <c r="W2681" s="26"/>
      <c r="X2681" s="26"/>
      <c r="Y2681" s="26"/>
      <c r="Z2681" s="26"/>
      <c r="AA2681" s="26"/>
      <c r="AB2681" s="26"/>
      <c r="AC2681" s="26"/>
      <c r="AD2681" s="26"/>
      <c r="AE2681" s="26"/>
      <c r="AF2681" s="26"/>
      <c r="AG2681" s="26"/>
      <c r="AH2681" s="26"/>
      <c r="AI2681" s="26"/>
      <c r="AJ2681" s="26"/>
      <c r="AK2681" s="26"/>
      <c r="AL2681" s="26"/>
      <c r="AM2681" s="26"/>
      <c r="AN2681" s="26"/>
      <c r="AO2681" s="26"/>
      <c r="AP2681" s="26"/>
      <c r="AQ2681" s="26"/>
      <c r="AR2681" s="26"/>
      <c r="AS2681" s="26"/>
      <c r="AT2681" s="26"/>
      <c r="AU2681" s="26"/>
      <c r="AV2681" s="26"/>
      <c r="AW2681" s="26"/>
      <c r="AX2681" s="26"/>
      <c r="AY2681" s="26"/>
      <c r="AZ2681" s="26"/>
      <c r="BA2681" s="26"/>
      <c r="BB2681" s="26"/>
      <c r="BC2681" s="26"/>
      <c r="BD2681" s="26"/>
      <c r="BE2681" s="26"/>
      <c r="BF2681" s="26"/>
      <c r="BG2681" s="26"/>
      <c r="BH2681" s="26"/>
      <c r="BI2681" s="26"/>
      <c r="BJ2681" s="26"/>
      <c r="BK2681" s="26"/>
      <c r="BL2681" s="41"/>
      <c r="BM2681" t="s">
        <v>100</v>
      </c>
    </row>
    <row r="2682" spans="1:65" x14ac:dyDescent="0.2">
      <c r="A2682" s="6"/>
      <c r="B2682" s="40">
        <v>0</v>
      </c>
      <c r="C2682" s="31" t="s">
        <v>5</v>
      </c>
      <c r="D2682" s="27" t="e">
        <v>#N/A</v>
      </c>
      <c r="E2682" s="28" t="e">
        <v>#N/A</v>
      </c>
      <c r="F2682" s="28" t="e">
        <v>#N/A</v>
      </c>
      <c r="G2682" s="28" t="e">
        <v>#N/A</v>
      </c>
      <c r="H2682" s="28" t="e">
        <v>#N/A</v>
      </c>
      <c r="I2682" s="28" t="e">
        <v>#N/A</v>
      </c>
      <c r="J2682" s="28" t="e">
        <v>#N/A</v>
      </c>
      <c r="K2682" s="28" t="e">
        <v>#N/A</v>
      </c>
      <c r="L2682" s="28" t="e">
        <v>#N/A</v>
      </c>
      <c r="M2682" s="28" t="e">
        <v>#N/A</v>
      </c>
      <c r="N2682" s="28" t="e">
        <v>#N/A</v>
      </c>
      <c r="O2682" s="28" t="e">
        <v>#N/A</v>
      </c>
      <c r="P2682" s="28" t="e">
        <v>#N/A</v>
      </c>
      <c r="Q2682" s="28" t="e">
        <v>#N/A</v>
      </c>
      <c r="R2682" s="28" t="e">
        <v>#N/A</v>
      </c>
      <c r="S2682" s="28">
        <v>0</v>
      </c>
      <c r="T2682" s="28">
        <v>0</v>
      </c>
      <c r="U2682" s="28">
        <v>0.25</v>
      </c>
      <c r="V2682" s="28">
        <v>0.25</v>
      </c>
      <c r="W2682" s="28">
        <v>1.22</v>
      </c>
      <c r="X2682" s="28">
        <v>1.22</v>
      </c>
      <c r="Y2682" s="28">
        <v>1.22</v>
      </c>
      <c r="Z2682" s="28">
        <v>1.22</v>
      </c>
      <c r="AA2682" s="28">
        <v>1.22</v>
      </c>
      <c r="AB2682" s="28">
        <v>1.22</v>
      </c>
      <c r="AC2682" s="28">
        <v>1.22</v>
      </c>
      <c r="AD2682" s="28">
        <v>1.22</v>
      </c>
      <c r="AE2682" s="28">
        <v>1.22</v>
      </c>
      <c r="AF2682" s="28">
        <v>1.22</v>
      </c>
      <c r="AG2682" s="28">
        <v>1.22</v>
      </c>
      <c r="AH2682" s="28">
        <v>1.22</v>
      </c>
      <c r="AI2682" s="28">
        <v>1.22</v>
      </c>
      <c r="AJ2682" s="28">
        <v>1.22</v>
      </c>
      <c r="AK2682" s="28">
        <v>1.22</v>
      </c>
      <c r="AL2682" s="28">
        <v>1.22</v>
      </c>
      <c r="AM2682" s="28">
        <v>1.22</v>
      </c>
      <c r="AN2682" s="28">
        <v>1.22</v>
      </c>
      <c r="AO2682" s="28">
        <v>1.22</v>
      </c>
      <c r="AP2682" s="28">
        <v>1.22</v>
      </c>
      <c r="AQ2682" s="28">
        <v>1.22</v>
      </c>
      <c r="AR2682" s="28">
        <v>1.22</v>
      </c>
      <c r="AS2682" s="28">
        <v>1.22</v>
      </c>
      <c r="AT2682" s="28">
        <v>1.22</v>
      </c>
      <c r="AU2682" s="28">
        <v>1.22</v>
      </c>
      <c r="AV2682" s="28">
        <v>1.22</v>
      </c>
      <c r="AW2682" s="28">
        <v>1.22</v>
      </c>
      <c r="AX2682" s="28">
        <v>1.22</v>
      </c>
      <c r="AY2682" s="28">
        <v>1.22</v>
      </c>
      <c r="AZ2682" s="28">
        <v>1.22</v>
      </c>
      <c r="BA2682" s="28">
        <v>1.22</v>
      </c>
      <c r="BB2682" s="28">
        <v>1.22</v>
      </c>
      <c r="BC2682" s="28">
        <v>1.22</v>
      </c>
      <c r="BD2682" s="28">
        <v>1.22</v>
      </c>
      <c r="BE2682" s="28">
        <v>1.22</v>
      </c>
      <c r="BF2682" s="28">
        <v>1.22</v>
      </c>
      <c r="BG2682" s="28">
        <v>1.22</v>
      </c>
      <c r="BH2682" s="28">
        <v>1.22</v>
      </c>
      <c r="BI2682" s="28">
        <v>1.22</v>
      </c>
      <c r="BJ2682" s="28">
        <v>1.22</v>
      </c>
      <c r="BK2682" s="28">
        <v>1.22</v>
      </c>
      <c r="BL2682" s="42">
        <v>1.22</v>
      </c>
      <c r="BM2682" t="s">
        <v>100</v>
      </c>
    </row>
    <row r="2683" spans="1:65" x14ac:dyDescent="0.2">
      <c r="A2683" s="6"/>
      <c r="B2683" s="40">
        <v>0</v>
      </c>
      <c r="C2683" s="24" t="s">
        <v>74</v>
      </c>
      <c r="D2683" s="35" t="e">
        <v>#N/A</v>
      </c>
      <c r="E2683" s="29" t="e">
        <v>#N/A</v>
      </c>
      <c r="F2683" s="29" t="e">
        <v>#N/A</v>
      </c>
      <c r="G2683" s="29" t="e">
        <v>#N/A</v>
      </c>
      <c r="H2683" s="29" t="e">
        <v>#N/A</v>
      </c>
      <c r="I2683" s="29" t="e">
        <v>#N/A</v>
      </c>
      <c r="J2683" s="29" t="e">
        <v>#N/A</v>
      </c>
      <c r="K2683" s="29" t="e">
        <v>#N/A</v>
      </c>
      <c r="L2683" s="29" t="e">
        <v>#N/A</v>
      </c>
      <c r="M2683" s="29" t="e">
        <v>#N/A</v>
      </c>
      <c r="N2683" s="29" t="e">
        <v>#N/A</v>
      </c>
      <c r="O2683" s="29" t="e">
        <v>#N/A</v>
      </c>
      <c r="P2683" s="29" t="e">
        <v>#N/A</v>
      </c>
      <c r="Q2683" s="29" t="e">
        <v>#N/A</v>
      </c>
      <c r="R2683" s="29" t="e">
        <v>#N/A</v>
      </c>
      <c r="S2683" s="29">
        <v>0</v>
      </c>
      <c r="T2683" s="29">
        <v>0</v>
      </c>
      <c r="U2683" s="29">
        <v>0.25</v>
      </c>
      <c r="V2683" s="29">
        <v>0.25</v>
      </c>
      <c r="W2683" s="29">
        <v>1.22</v>
      </c>
      <c r="X2683" s="26"/>
      <c r="Y2683" s="26"/>
      <c r="Z2683" s="26"/>
      <c r="AA2683" s="26"/>
      <c r="AB2683" s="26"/>
      <c r="AC2683" s="26"/>
      <c r="AD2683" s="26"/>
      <c r="AE2683" s="26"/>
      <c r="AF2683" s="26"/>
      <c r="AG2683" s="26"/>
      <c r="AH2683" s="26"/>
      <c r="AI2683" s="26"/>
      <c r="AJ2683" s="26"/>
      <c r="AK2683" s="26"/>
      <c r="AL2683" s="26"/>
      <c r="AM2683" s="26"/>
      <c r="AN2683" s="26"/>
      <c r="AO2683" s="26"/>
      <c r="AP2683" s="26"/>
      <c r="AQ2683" s="26"/>
      <c r="AR2683" s="26"/>
      <c r="AS2683" s="26"/>
      <c r="AT2683" s="26"/>
      <c r="AU2683" s="26"/>
      <c r="AV2683" s="26"/>
      <c r="AW2683" s="26"/>
      <c r="AX2683" s="26"/>
      <c r="AY2683" s="26"/>
      <c r="AZ2683" s="26"/>
      <c r="BA2683" s="26"/>
      <c r="BB2683" s="26"/>
      <c r="BC2683" s="26"/>
      <c r="BD2683" s="26"/>
      <c r="BE2683" s="26"/>
      <c r="BF2683" s="26"/>
      <c r="BG2683" s="26"/>
      <c r="BH2683" s="26"/>
      <c r="BI2683" s="26"/>
      <c r="BJ2683" s="26"/>
      <c r="BK2683" s="26"/>
      <c r="BL2683" s="41"/>
      <c r="BM2683" t="s">
        <v>100</v>
      </c>
    </row>
    <row r="2684" spans="1:65" x14ac:dyDescent="0.2">
      <c r="A2684" s="6"/>
      <c r="B2684" s="40">
        <v>0</v>
      </c>
      <c r="C2684" s="24"/>
      <c r="D2684" s="25"/>
      <c r="E2684" s="26"/>
      <c r="F2684" s="26"/>
      <c r="G2684" s="26"/>
      <c r="H2684" s="26"/>
      <c r="I2684" s="26"/>
      <c r="J2684" s="26"/>
      <c r="K2684" s="26"/>
      <c r="L2684" s="26"/>
      <c r="M2684" s="26"/>
      <c r="N2684" s="26"/>
      <c r="O2684" s="26"/>
      <c r="P2684" s="26"/>
      <c r="Q2684" s="26"/>
      <c r="R2684" s="26"/>
      <c r="S2684" s="26"/>
      <c r="T2684" s="26"/>
      <c r="U2684" s="26"/>
      <c r="V2684" s="26"/>
      <c r="W2684" s="30"/>
      <c r="X2684" s="26"/>
      <c r="Y2684" s="26"/>
      <c r="Z2684" s="26"/>
      <c r="AA2684" s="26"/>
      <c r="AB2684" s="26"/>
      <c r="AC2684" s="26"/>
      <c r="AD2684" s="26"/>
      <c r="AE2684" s="26"/>
      <c r="AF2684" s="26"/>
      <c r="AG2684" s="26"/>
      <c r="AH2684" s="26"/>
      <c r="AI2684" s="44"/>
      <c r="AJ2684" s="44"/>
      <c r="AK2684" s="44"/>
      <c r="AL2684" s="44"/>
      <c r="AM2684" s="44"/>
      <c r="AN2684" s="30"/>
      <c r="AO2684" s="30"/>
      <c r="AP2684" s="30"/>
      <c r="AQ2684" s="30"/>
      <c r="AR2684" s="30"/>
      <c r="AS2684" s="30"/>
      <c r="AT2684" s="30"/>
      <c r="AU2684" s="30"/>
      <c r="AV2684" s="30"/>
      <c r="AW2684" s="30"/>
      <c r="AX2684" s="30"/>
      <c r="AY2684" s="30"/>
      <c r="AZ2684" s="30"/>
      <c r="BA2684" s="30"/>
      <c r="BB2684" s="30"/>
      <c r="BC2684" s="30"/>
      <c r="BD2684" s="30"/>
      <c r="BE2684" s="30"/>
      <c r="BF2684" s="30"/>
      <c r="BG2684" s="30"/>
      <c r="BH2684" s="30"/>
      <c r="BI2684" s="30"/>
      <c r="BJ2684" s="30"/>
      <c r="BK2684" s="30"/>
      <c r="BL2684" s="43"/>
      <c r="BM2684" t="s">
        <v>100</v>
      </c>
    </row>
    <row r="2685" spans="1:65" x14ac:dyDescent="0.2">
      <c r="A2685" s="6"/>
      <c r="B2685" s="40">
        <v>0</v>
      </c>
      <c r="C2685" s="24"/>
      <c r="D2685" s="25"/>
      <c r="E2685" s="26"/>
      <c r="F2685" s="26"/>
      <c r="G2685" s="26"/>
      <c r="H2685" s="26"/>
      <c r="I2685" s="26"/>
      <c r="J2685" s="26"/>
      <c r="K2685" s="26"/>
      <c r="L2685" s="26"/>
      <c r="M2685" s="26"/>
      <c r="N2685" s="26"/>
      <c r="O2685" s="26"/>
      <c r="P2685" s="26"/>
      <c r="Q2685" s="26"/>
      <c r="R2685" s="26"/>
      <c r="S2685" s="26"/>
      <c r="T2685" s="26"/>
      <c r="U2685" s="26"/>
      <c r="V2685" s="26"/>
      <c r="W2685" s="26"/>
      <c r="X2685" s="26"/>
      <c r="Y2685" s="26"/>
      <c r="Z2685" s="26"/>
      <c r="AA2685" s="26"/>
      <c r="AB2685" s="26"/>
      <c r="AC2685" s="26"/>
      <c r="AD2685" s="26"/>
      <c r="AE2685" s="26"/>
      <c r="AF2685" s="26"/>
      <c r="AG2685" s="26"/>
      <c r="AH2685" s="26"/>
      <c r="AI2685" s="26"/>
      <c r="AJ2685" s="26"/>
      <c r="AK2685" s="26"/>
      <c r="AL2685" s="26"/>
      <c r="AM2685" s="26"/>
      <c r="AN2685" s="26"/>
      <c r="AO2685" s="26"/>
      <c r="AP2685" s="26"/>
      <c r="AQ2685" s="26"/>
      <c r="AR2685" s="26"/>
      <c r="AS2685" s="26"/>
      <c r="AT2685" s="26"/>
      <c r="AU2685" s="26"/>
      <c r="AV2685" s="26"/>
      <c r="AW2685" s="26"/>
      <c r="AX2685" s="26"/>
      <c r="AY2685" s="26"/>
      <c r="AZ2685" s="26"/>
      <c r="BA2685" s="26"/>
      <c r="BB2685" s="26"/>
      <c r="BC2685" s="26"/>
      <c r="BD2685" s="26"/>
      <c r="BE2685" s="26"/>
      <c r="BF2685" s="26"/>
      <c r="BG2685" s="26"/>
      <c r="BH2685" s="26"/>
      <c r="BI2685" s="26"/>
      <c r="BJ2685" s="26"/>
      <c r="BK2685" s="26"/>
      <c r="BL2685" s="41"/>
      <c r="BM2685" t="s">
        <v>100</v>
      </c>
    </row>
    <row r="2686" spans="1:65" x14ac:dyDescent="0.2">
      <c r="A2686" s="6"/>
      <c r="B2686" s="40">
        <v>0</v>
      </c>
      <c r="C2686" s="24"/>
      <c r="D2686" s="25"/>
      <c r="E2686" s="26"/>
      <c r="F2686" s="26"/>
      <c r="G2686" s="26"/>
      <c r="H2686" s="26"/>
      <c r="I2686" s="26"/>
      <c r="J2686" s="26"/>
      <c r="K2686" s="26"/>
      <c r="L2686" s="26"/>
      <c r="M2686" s="26"/>
      <c r="N2686" s="26"/>
      <c r="O2686" s="26"/>
      <c r="P2686" s="26"/>
      <c r="Q2686" s="26"/>
      <c r="R2686" s="26"/>
      <c r="S2686" s="26"/>
      <c r="T2686" s="26"/>
      <c r="U2686" s="26"/>
      <c r="V2686" s="26"/>
      <c r="W2686" s="26"/>
      <c r="X2686" s="26"/>
      <c r="Y2686" s="26"/>
      <c r="Z2686" s="26"/>
      <c r="AA2686" s="26"/>
      <c r="AB2686" s="26"/>
      <c r="AC2686" s="26"/>
      <c r="AD2686" s="26"/>
      <c r="AE2686" s="26"/>
      <c r="AF2686" s="26"/>
      <c r="AG2686" s="26"/>
      <c r="AH2686" s="26"/>
      <c r="AI2686" s="26"/>
      <c r="AJ2686" s="26"/>
      <c r="AK2686" s="26"/>
      <c r="AL2686" s="26"/>
      <c r="AM2686" s="26"/>
      <c r="AN2686" s="26"/>
      <c r="AO2686" s="26"/>
      <c r="AP2686" s="26"/>
      <c r="AQ2686" s="26"/>
      <c r="AR2686" s="26"/>
      <c r="AS2686" s="26"/>
      <c r="AT2686" s="26"/>
      <c r="AU2686" s="26"/>
      <c r="AV2686" s="26"/>
      <c r="AW2686" s="26"/>
      <c r="AX2686" s="26"/>
      <c r="AY2686" s="26"/>
      <c r="AZ2686" s="26"/>
      <c r="BA2686" s="26"/>
      <c r="BB2686" s="26"/>
      <c r="BC2686" s="26"/>
      <c r="BD2686" s="26"/>
      <c r="BE2686" s="26"/>
      <c r="BF2686" s="26"/>
      <c r="BG2686" s="26"/>
      <c r="BH2686" s="26"/>
      <c r="BI2686" s="26"/>
      <c r="BJ2686" s="26"/>
      <c r="BK2686" s="26"/>
      <c r="BL2686" s="41"/>
      <c r="BM2686" t="s">
        <v>100</v>
      </c>
    </row>
    <row r="2687" spans="1:65" x14ac:dyDescent="0.2">
      <c r="A2687" s="6"/>
      <c r="B2687" s="40">
        <v>0</v>
      </c>
      <c r="C2687" s="24"/>
      <c r="D2687" s="25"/>
      <c r="E2687" s="26"/>
      <c r="F2687" s="26"/>
      <c r="G2687" s="26"/>
      <c r="H2687" s="26"/>
      <c r="I2687" s="26"/>
      <c r="J2687" s="26"/>
      <c r="K2687" s="26"/>
      <c r="L2687" s="26"/>
      <c r="M2687" s="26"/>
      <c r="N2687" s="26"/>
      <c r="O2687" s="26"/>
      <c r="P2687" s="26"/>
      <c r="Q2687" s="26"/>
      <c r="R2687" s="26"/>
      <c r="S2687" s="26"/>
      <c r="T2687" s="26"/>
      <c r="U2687" s="26"/>
      <c r="V2687" s="26"/>
      <c r="W2687" s="26"/>
      <c r="X2687" s="26"/>
      <c r="Y2687" s="26"/>
      <c r="Z2687" s="26"/>
      <c r="AA2687" s="26"/>
      <c r="AB2687" s="26"/>
      <c r="AC2687" s="26"/>
      <c r="AD2687" s="26"/>
      <c r="AE2687" s="26"/>
      <c r="AF2687" s="26"/>
      <c r="AG2687" s="26"/>
      <c r="AH2687" s="26"/>
      <c r="AI2687" s="26"/>
      <c r="AJ2687" s="26"/>
      <c r="AK2687" s="26"/>
      <c r="AL2687" s="26"/>
      <c r="AM2687" s="26"/>
      <c r="AN2687" s="26"/>
      <c r="AO2687" s="26"/>
      <c r="AP2687" s="26"/>
      <c r="AQ2687" s="26"/>
      <c r="AR2687" s="26"/>
      <c r="AS2687" s="26"/>
      <c r="AT2687" s="26"/>
      <c r="AU2687" s="26"/>
      <c r="AV2687" s="26"/>
      <c r="AW2687" s="26"/>
      <c r="AX2687" s="26"/>
      <c r="AY2687" s="26"/>
      <c r="AZ2687" s="26"/>
      <c r="BA2687" s="26"/>
      <c r="BB2687" s="26"/>
      <c r="BC2687" s="26"/>
      <c r="BD2687" s="26"/>
      <c r="BE2687" s="26"/>
      <c r="BF2687" s="26"/>
      <c r="BG2687" s="26"/>
      <c r="BH2687" s="26"/>
      <c r="BI2687" s="26"/>
      <c r="BJ2687" s="26"/>
      <c r="BK2687" s="26"/>
      <c r="BL2687" s="41"/>
      <c r="BM2687" t="s">
        <v>100</v>
      </c>
    </row>
    <row r="2688" spans="1:65" x14ac:dyDescent="0.2">
      <c r="A2688" s="6"/>
      <c r="B2688" s="40">
        <v>0</v>
      </c>
      <c r="C2688" s="24"/>
      <c r="D2688" s="25"/>
      <c r="E2688" s="26"/>
      <c r="F2688" s="26"/>
      <c r="G2688" s="26"/>
      <c r="H2688" s="26"/>
      <c r="I2688" s="26"/>
      <c r="J2688" s="26"/>
      <c r="K2688" s="26"/>
      <c r="L2688" s="26"/>
      <c r="M2688" s="26"/>
      <c r="N2688" s="26"/>
      <c r="O2688" s="26"/>
      <c r="P2688" s="26"/>
      <c r="Q2688" s="26"/>
      <c r="R2688" s="26"/>
      <c r="S2688" s="26"/>
      <c r="T2688" s="26"/>
      <c r="U2688" s="26"/>
      <c r="V2688" s="26"/>
      <c r="W2688" s="26"/>
      <c r="X2688" s="26"/>
      <c r="Y2688" s="26"/>
      <c r="Z2688" s="26"/>
      <c r="AA2688" s="26"/>
      <c r="AB2688" s="26"/>
      <c r="AC2688" s="26"/>
      <c r="AD2688" s="26"/>
      <c r="AE2688" s="26"/>
      <c r="AF2688" s="26"/>
      <c r="AG2688" s="26"/>
      <c r="AH2688" s="26"/>
      <c r="AI2688" s="26"/>
      <c r="AJ2688" s="26"/>
      <c r="AK2688" s="26"/>
      <c r="AL2688" s="26"/>
      <c r="AM2688" s="26"/>
      <c r="AN2688" s="26"/>
      <c r="AO2688" s="26"/>
      <c r="AP2688" s="26"/>
      <c r="AQ2688" s="26"/>
      <c r="AR2688" s="26"/>
      <c r="AS2688" s="26"/>
      <c r="AT2688" s="26"/>
      <c r="AU2688" s="26"/>
      <c r="AV2688" s="26"/>
      <c r="AW2688" s="26"/>
      <c r="AX2688" s="26"/>
      <c r="AY2688" s="26"/>
      <c r="AZ2688" s="26"/>
      <c r="BA2688" s="26"/>
      <c r="BB2688" s="26"/>
      <c r="BC2688" s="26"/>
      <c r="BD2688" s="26"/>
      <c r="BE2688" s="26"/>
      <c r="BF2688" s="26"/>
      <c r="BG2688" s="26"/>
      <c r="BH2688" s="26"/>
      <c r="BI2688" s="26"/>
      <c r="BJ2688" s="26"/>
      <c r="BK2688" s="26"/>
      <c r="BL2688" s="41"/>
      <c r="BM2688" t="s">
        <v>100</v>
      </c>
    </row>
    <row r="2689" spans="1:65" x14ac:dyDescent="0.2">
      <c r="A2689" s="6"/>
      <c r="B2689" s="40">
        <v>0</v>
      </c>
      <c r="C2689" s="31" t="s">
        <v>47</v>
      </c>
      <c r="D2689" s="27" t="e">
        <v>#N/A</v>
      </c>
      <c r="E2689" s="28" t="e">
        <v>#N/A</v>
      </c>
      <c r="F2689" s="28" t="e">
        <v>#N/A</v>
      </c>
      <c r="G2689" s="28" t="e">
        <v>#N/A</v>
      </c>
      <c r="H2689" s="28" t="e">
        <v>#N/A</v>
      </c>
      <c r="I2689" s="28" t="e">
        <v>#N/A</v>
      </c>
      <c r="J2689" s="28" t="e">
        <v>#N/A</v>
      </c>
      <c r="K2689" s="28" t="e">
        <v>#N/A</v>
      </c>
      <c r="L2689" s="28" t="e">
        <v>#N/A</v>
      </c>
      <c r="M2689" s="28" t="e">
        <v>#N/A</v>
      </c>
      <c r="N2689" s="28" t="e">
        <v>#N/A</v>
      </c>
      <c r="O2689" s="28" t="e">
        <v>#N/A</v>
      </c>
      <c r="P2689" s="28" t="e">
        <v>#N/A</v>
      </c>
      <c r="Q2689" s="28" t="e">
        <v>#N/A</v>
      </c>
      <c r="R2689" s="28" t="e">
        <v>#N/A</v>
      </c>
      <c r="S2689" s="28">
        <v>0.99</v>
      </c>
      <c r="T2689" s="28">
        <v>0.99</v>
      </c>
      <c r="U2689" s="28">
        <v>0.99</v>
      </c>
      <c r="V2689" s="28">
        <v>0.99</v>
      </c>
      <c r="W2689" s="28">
        <v>2.7</v>
      </c>
      <c r="X2689" s="28">
        <v>2.7</v>
      </c>
      <c r="Y2689" s="28">
        <v>2.7</v>
      </c>
      <c r="Z2689" s="28">
        <v>2.7</v>
      </c>
      <c r="AA2689" s="28">
        <v>2.7</v>
      </c>
      <c r="AB2689" s="28">
        <v>2.7</v>
      </c>
      <c r="AC2689" s="28">
        <v>2.7</v>
      </c>
      <c r="AD2689" s="28">
        <v>2.7</v>
      </c>
      <c r="AE2689" s="28">
        <v>2.7</v>
      </c>
      <c r="AF2689" s="28">
        <v>2.7</v>
      </c>
      <c r="AG2689" s="28">
        <v>2.7</v>
      </c>
      <c r="AH2689" s="28">
        <v>2.7</v>
      </c>
      <c r="AI2689" s="28">
        <v>2.7</v>
      </c>
      <c r="AJ2689" s="28">
        <v>2.7</v>
      </c>
      <c r="AK2689" s="28">
        <v>2.7</v>
      </c>
      <c r="AL2689" s="28">
        <v>2.7</v>
      </c>
      <c r="AM2689" s="28">
        <v>2.7</v>
      </c>
      <c r="AN2689" s="28">
        <v>2.7</v>
      </c>
      <c r="AO2689" s="28">
        <v>2.7</v>
      </c>
      <c r="AP2689" s="28">
        <v>2.7</v>
      </c>
      <c r="AQ2689" s="28">
        <v>2.7</v>
      </c>
      <c r="AR2689" s="28">
        <v>2.7</v>
      </c>
      <c r="AS2689" s="28">
        <v>2.7</v>
      </c>
      <c r="AT2689" s="28">
        <v>2.7</v>
      </c>
      <c r="AU2689" s="28">
        <v>2.7</v>
      </c>
      <c r="AV2689" s="28">
        <v>2.7</v>
      </c>
      <c r="AW2689" s="28">
        <v>2.7</v>
      </c>
      <c r="AX2689" s="28">
        <v>2.7</v>
      </c>
      <c r="AY2689" s="28">
        <v>2.7</v>
      </c>
      <c r="AZ2689" s="28">
        <v>2.7</v>
      </c>
      <c r="BA2689" s="28">
        <v>2.7</v>
      </c>
      <c r="BB2689" s="28">
        <v>2.7</v>
      </c>
      <c r="BC2689" s="28">
        <v>2.7</v>
      </c>
      <c r="BD2689" s="28">
        <v>2.7</v>
      </c>
      <c r="BE2689" s="28">
        <v>2.7</v>
      </c>
      <c r="BF2689" s="28">
        <v>2.7</v>
      </c>
      <c r="BG2689" s="28">
        <v>2.7</v>
      </c>
      <c r="BH2689" s="28">
        <v>2.7</v>
      </c>
      <c r="BI2689" s="28">
        <v>2.7</v>
      </c>
      <c r="BJ2689" s="28">
        <v>2.7</v>
      </c>
      <c r="BK2689" s="28">
        <v>2.7</v>
      </c>
      <c r="BL2689" s="42">
        <v>2.7</v>
      </c>
      <c r="BM2689" t="s">
        <v>100</v>
      </c>
    </row>
    <row r="2690" spans="1:65" x14ac:dyDescent="0.2">
      <c r="A2690" s="6"/>
      <c r="B2690" s="40">
        <v>0</v>
      </c>
      <c r="C2690" s="24" t="s">
        <v>74</v>
      </c>
      <c r="D2690" s="35" t="e">
        <v>#N/A</v>
      </c>
      <c r="E2690" s="29" t="e">
        <v>#N/A</v>
      </c>
      <c r="F2690" s="29" t="e">
        <v>#N/A</v>
      </c>
      <c r="G2690" s="29" t="e">
        <v>#N/A</v>
      </c>
      <c r="H2690" s="29" t="e">
        <v>#N/A</v>
      </c>
      <c r="I2690" s="29" t="e">
        <v>#N/A</v>
      </c>
      <c r="J2690" s="29" t="e">
        <v>#N/A</v>
      </c>
      <c r="K2690" s="29" t="e">
        <v>#N/A</v>
      </c>
      <c r="L2690" s="29" t="e">
        <v>#N/A</v>
      </c>
      <c r="M2690" s="29" t="e">
        <v>#N/A</v>
      </c>
      <c r="N2690" s="29" t="e">
        <v>#N/A</v>
      </c>
      <c r="O2690" s="29" t="e">
        <v>#N/A</v>
      </c>
      <c r="P2690" s="29" t="e">
        <v>#N/A</v>
      </c>
      <c r="Q2690" s="29" t="e">
        <v>#N/A</v>
      </c>
      <c r="R2690" s="29" t="e">
        <v>#N/A</v>
      </c>
      <c r="S2690" s="29">
        <v>0.99</v>
      </c>
      <c r="T2690" s="29">
        <v>0.99</v>
      </c>
      <c r="U2690" s="29">
        <v>0.99</v>
      </c>
      <c r="V2690" s="29">
        <v>0.99</v>
      </c>
      <c r="W2690" s="29">
        <v>2.7</v>
      </c>
      <c r="X2690" s="26"/>
      <c r="Y2690" s="26"/>
      <c r="Z2690" s="26"/>
      <c r="AA2690" s="26"/>
      <c r="AB2690" s="26"/>
      <c r="AC2690" s="26"/>
      <c r="AD2690" s="26"/>
      <c r="AE2690" s="26"/>
      <c r="AF2690" s="26"/>
      <c r="AG2690" s="26"/>
      <c r="AH2690" s="26"/>
      <c r="AI2690" s="26"/>
      <c r="AJ2690" s="26"/>
      <c r="AK2690" s="26"/>
      <c r="AL2690" s="26"/>
      <c r="AM2690" s="26"/>
      <c r="AN2690" s="26"/>
      <c r="AO2690" s="26"/>
      <c r="AP2690" s="26"/>
      <c r="AQ2690" s="26"/>
      <c r="AR2690" s="26"/>
      <c r="AS2690" s="26"/>
      <c r="AT2690" s="26"/>
      <c r="AU2690" s="26"/>
      <c r="AV2690" s="26"/>
      <c r="AW2690" s="26"/>
      <c r="AX2690" s="26"/>
      <c r="AY2690" s="26"/>
      <c r="AZ2690" s="26"/>
      <c r="BA2690" s="26"/>
      <c r="BB2690" s="26"/>
      <c r="BC2690" s="26"/>
      <c r="BD2690" s="26"/>
      <c r="BE2690" s="26"/>
      <c r="BF2690" s="26"/>
      <c r="BG2690" s="26"/>
      <c r="BH2690" s="26"/>
      <c r="BI2690" s="26"/>
      <c r="BJ2690" s="26"/>
      <c r="BK2690" s="26"/>
      <c r="BL2690" s="41"/>
      <c r="BM2690" t="s">
        <v>100</v>
      </c>
    </row>
    <row r="2691" spans="1:65" x14ac:dyDescent="0.2">
      <c r="A2691" s="6"/>
      <c r="B2691" s="40">
        <v>0</v>
      </c>
      <c r="C2691" s="24" t="s">
        <v>83</v>
      </c>
      <c r="D2691" s="25"/>
      <c r="E2691" s="26"/>
      <c r="F2691" s="26"/>
      <c r="G2691" s="26"/>
      <c r="H2691" s="26"/>
      <c r="I2691" s="26"/>
      <c r="J2691" s="26"/>
      <c r="K2691" s="26"/>
      <c r="L2691" s="26"/>
      <c r="M2691" s="26"/>
      <c r="N2691" s="26"/>
      <c r="O2691" s="26"/>
      <c r="P2691" s="26"/>
      <c r="Q2691" s="26"/>
      <c r="R2691" s="26"/>
      <c r="S2691" s="26"/>
      <c r="T2691" s="26"/>
      <c r="U2691" s="26"/>
      <c r="V2691" s="26"/>
      <c r="W2691" s="30"/>
      <c r="X2691" s="30"/>
      <c r="Y2691" s="30"/>
      <c r="Z2691" s="30"/>
      <c r="AA2691" s="30"/>
      <c r="AB2691" s="30"/>
      <c r="AC2691" s="30"/>
      <c r="AD2691" s="30"/>
      <c r="AE2691" s="30"/>
      <c r="AF2691" s="30"/>
      <c r="AG2691" s="30"/>
      <c r="AH2691" s="30"/>
      <c r="AI2691" s="30"/>
      <c r="AJ2691" s="30"/>
      <c r="AK2691" s="30"/>
      <c r="AL2691" s="30"/>
      <c r="AM2691" s="30"/>
      <c r="AN2691" s="30"/>
      <c r="AO2691" s="30"/>
      <c r="AP2691" s="30"/>
      <c r="AQ2691" s="30"/>
      <c r="AR2691" s="30"/>
      <c r="AS2691" s="30"/>
      <c r="AT2691" s="30"/>
      <c r="AU2691" s="30"/>
      <c r="AV2691" s="30"/>
      <c r="AW2691" s="30"/>
      <c r="AX2691" s="30"/>
      <c r="AY2691" s="30"/>
      <c r="AZ2691" s="30"/>
      <c r="BA2691" s="30"/>
      <c r="BB2691" s="30"/>
      <c r="BC2691" s="30"/>
      <c r="BD2691" s="30"/>
      <c r="BE2691" s="30"/>
      <c r="BF2691" s="30"/>
      <c r="BG2691" s="30"/>
      <c r="BH2691" s="30"/>
      <c r="BI2691" s="30"/>
      <c r="BJ2691" s="30"/>
      <c r="BK2691" s="30"/>
      <c r="BL2691" s="43"/>
      <c r="BM2691" t="s">
        <v>100</v>
      </c>
    </row>
    <row r="2692" spans="1:65" x14ac:dyDescent="0.2">
      <c r="A2692" s="6"/>
      <c r="B2692" s="40">
        <v>0</v>
      </c>
      <c r="C2692" s="24" t="s">
        <v>75</v>
      </c>
      <c r="D2692" s="25"/>
      <c r="E2692" s="26"/>
      <c r="F2692" s="26"/>
      <c r="G2692" s="26"/>
      <c r="H2692" s="26"/>
      <c r="I2692" s="26"/>
      <c r="J2692" s="26"/>
      <c r="K2692" s="26"/>
      <c r="L2692" s="26"/>
      <c r="M2692" s="26"/>
      <c r="N2692" s="26"/>
      <c r="O2692" s="26"/>
      <c r="P2692" s="26"/>
      <c r="Q2692" s="26"/>
      <c r="R2692" s="26"/>
      <c r="S2692" s="26"/>
      <c r="T2692" s="26"/>
      <c r="U2692" s="26"/>
      <c r="V2692" s="26"/>
      <c r="W2692" s="26"/>
      <c r="X2692" s="26"/>
      <c r="Y2692" s="26"/>
      <c r="Z2692" s="26"/>
      <c r="AA2692" s="26"/>
      <c r="AB2692" s="26"/>
      <c r="AC2692" s="26"/>
      <c r="AD2692" s="26"/>
      <c r="AE2692" s="26"/>
      <c r="AF2692" s="26"/>
      <c r="AG2692" s="26"/>
      <c r="AH2692" s="26"/>
      <c r="AI2692" s="26"/>
      <c r="AJ2692" s="26"/>
      <c r="AK2692" s="26"/>
      <c r="AL2692" s="26"/>
      <c r="AM2692" s="26"/>
      <c r="AN2692" s="26"/>
      <c r="AO2692" s="26"/>
      <c r="AP2692" s="26"/>
      <c r="AQ2692" s="26"/>
      <c r="AR2692" s="26"/>
      <c r="AS2692" s="26"/>
      <c r="AT2692" s="26"/>
      <c r="AU2692" s="26"/>
      <c r="AV2692" s="26"/>
      <c r="AW2692" s="26"/>
      <c r="AX2692" s="26"/>
      <c r="AY2692" s="26"/>
      <c r="AZ2692" s="26"/>
      <c r="BA2692" s="26"/>
      <c r="BB2692" s="26"/>
      <c r="BC2692" s="26"/>
      <c r="BD2692" s="26"/>
      <c r="BE2692" s="26"/>
      <c r="BF2692" s="26"/>
      <c r="BG2692" s="26"/>
      <c r="BH2692" s="26"/>
      <c r="BI2692" s="26"/>
      <c r="BJ2692" s="26"/>
      <c r="BK2692" s="26"/>
      <c r="BL2692" s="41"/>
      <c r="BM2692" t="s">
        <v>100</v>
      </c>
    </row>
    <row r="2693" spans="1:65" x14ac:dyDescent="0.2">
      <c r="A2693" s="6"/>
      <c r="B2693" s="40">
        <v>0</v>
      </c>
      <c r="C2693" s="24" t="s">
        <v>79</v>
      </c>
      <c r="D2693" s="25"/>
      <c r="E2693" s="26"/>
      <c r="F2693" s="26"/>
      <c r="G2693" s="26"/>
      <c r="H2693" s="26"/>
      <c r="I2693" s="26"/>
      <c r="J2693" s="26"/>
      <c r="K2693" s="26"/>
      <c r="L2693" s="26"/>
      <c r="M2693" s="26"/>
      <c r="N2693" s="26"/>
      <c r="O2693" s="26"/>
      <c r="P2693" s="26"/>
      <c r="Q2693" s="26"/>
      <c r="R2693" s="26"/>
      <c r="S2693" s="26"/>
      <c r="T2693" s="26"/>
      <c r="U2693" s="26"/>
      <c r="V2693" s="26"/>
      <c r="W2693" s="26"/>
      <c r="X2693" s="26"/>
      <c r="Y2693" s="26"/>
      <c r="Z2693" s="26"/>
      <c r="AA2693" s="26"/>
      <c r="AB2693" s="26"/>
      <c r="AC2693" s="26"/>
      <c r="AD2693" s="26"/>
      <c r="AE2693" s="26"/>
      <c r="AF2693" s="26"/>
      <c r="AG2693" s="26"/>
      <c r="AH2693" s="26"/>
      <c r="AI2693" s="26"/>
      <c r="AJ2693" s="26"/>
      <c r="AK2693" s="26"/>
      <c r="AL2693" s="26"/>
      <c r="AM2693" s="26"/>
      <c r="AN2693" s="26"/>
      <c r="AO2693" s="26"/>
      <c r="AP2693" s="26"/>
      <c r="AQ2693" s="26"/>
      <c r="AR2693" s="26"/>
      <c r="AS2693" s="26"/>
      <c r="AT2693" s="26"/>
      <c r="AU2693" s="26"/>
      <c r="AV2693" s="26"/>
      <c r="AW2693" s="26"/>
      <c r="AX2693" s="26"/>
      <c r="AY2693" s="26"/>
      <c r="AZ2693" s="26"/>
      <c r="BA2693" s="26"/>
      <c r="BB2693" s="26"/>
      <c r="BC2693" s="26"/>
      <c r="BD2693" s="26"/>
      <c r="BE2693" s="26"/>
      <c r="BF2693" s="26"/>
      <c r="BG2693" s="26"/>
      <c r="BH2693" s="26"/>
      <c r="BI2693" s="26"/>
      <c r="BJ2693" s="26"/>
      <c r="BK2693" s="26"/>
      <c r="BL2693" s="41"/>
      <c r="BM2693" t="s">
        <v>100</v>
      </c>
    </row>
    <row r="2694" spans="1:65" x14ac:dyDescent="0.2">
      <c r="A2694" s="6"/>
      <c r="B2694" s="40">
        <v>0</v>
      </c>
      <c r="C2694" s="24" t="s">
        <v>80</v>
      </c>
      <c r="D2694" s="25"/>
      <c r="E2694" s="26"/>
      <c r="F2694" s="26"/>
      <c r="G2694" s="26"/>
      <c r="H2694" s="26"/>
      <c r="I2694" s="26"/>
      <c r="J2694" s="26"/>
      <c r="K2694" s="26"/>
      <c r="L2694" s="26"/>
      <c r="M2694" s="26"/>
      <c r="N2694" s="26"/>
      <c r="O2694" s="26"/>
      <c r="P2694" s="26"/>
      <c r="Q2694" s="26"/>
      <c r="R2694" s="26"/>
      <c r="S2694" s="26"/>
      <c r="T2694" s="26"/>
      <c r="U2694" s="26"/>
      <c r="V2694" s="26"/>
      <c r="W2694" s="26"/>
      <c r="X2694" s="26"/>
      <c r="Y2694" s="26"/>
      <c r="Z2694" s="26"/>
      <c r="AA2694" s="26"/>
      <c r="AB2694" s="26"/>
      <c r="AC2694" s="26"/>
      <c r="AD2694" s="26"/>
      <c r="AE2694" s="26"/>
      <c r="AF2694" s="26"/>
      <c r="AG2694" s="26"/>
      <c r="AH2694" s="26"/>
      <c r="AI2694" s="26"/>
      <c r="AJ2694" s="26"/>
      <c r="AK2694" s="26"/>
      <c r="AL2694" s="26"/>
      <c r="AM2694" s="26"/>
      <c r="AN2694" s="26"/>
      <c r="AO2694" s="26"/>
      <c r="AP2694" s="26"/>
      <c r="AQ2694" s="26"/>
      <c r="AR2694" s="26"/>
      <c r="AS2694" s="26"/>
      <c r="AT2694" s="26"/>
      <c r="AU2694" s="26"/>
      <c r="AV2694" s="26"/>
      <c r="AW2694" s="26"/>
      <c r="AX2694" s="26"/>
      <c r="AY2694" s="26"/>
      <c r="AZ2694" s="26"/>
      <c r="BA2694" s="26"/>
      <c r="BB2694" s="26"/>
      <c r="BC2694" s="26"/>
      <c r="BD2694" s="26"/>
      <c r="BE2694" s="26"/>
      <c r="BF2694" s="26"/>
      <c r="BG2694" s="26"/>
      <c r="BH2694" s="26"/>
      <c r="BI2694" s="26"/>
      <c r="BJ2694" s="26"/>
      <c r="BK2694" s="26"/>
      <c r="BL2694" s="41"/>
      <c r="BM2694" t="s">
        <v>100</v>
      </c>
    </row>
    <row r="2695" spans="1:65" x14ac:dyDescent="0.2">
      <c r="A2695" s="6"/>
      <c r="B2695" s="40">
        <v>0</v>
      </c>
      <c r="C2695" s="24" t="s">
        <v>78</v>
      </c>
      <c r="D2695" s="25"/>
      <c r="E2695" s="26"/>
      <c r="F2695" s="26"/>
      <c r="G2695" s="26"/>
      <c r="H2695" s="26"/>
      <c r="I2695" s="26"/>
      <c r="J2695" s="26"/>
      <c r="K2695" s="26"/>
      <c r="L2695" s="26"/>
      <c r="M2695" s="26"/>
      <c r="N2695" s="26"/>
      <c r="O2695" s="26"/>
      <c r="P2695" s="26"/>
      <c r="Q2695" s="26"/>
      <c r="R2695" s="26"/>
      <c r="S2695" s="26"/>
      <c r="T2695" s="26"/>
      <c r="U2695" s="26"/>
      <c r="V2695" s="26"/>
      <c r="W2695" s="26"/>
      <c r="X2695" s="26"/>
      <c r="Y2695" s="26"/>
      <c r="Z2695" s="26"/>
      <c r="AA2695" s="26"/>
      <c r="AB2695" s="26"/>
      <c r="AC2695" s="26"/>
      <c r="AD2695" s="26"/>
      <c r="AE2695" s="26"/>
      <c r="AF2695" s="26"/>
      <c r="AG2695" s="26"/>
      <c r="AH2695" s="26"/>
      <c r="AI2695" s="26"/>
      <c r="AJ2695" s="26"/>
      <c r="AK2695" s="26"/>
      <c r="AL2695" s="26"/>
      <c r="AM2695" s="26"/>
      <c r="AN2695" s="26"/>
      <c r="AO2695" s="26"/>
      <c r="AP2695" s="26"/>
      <c r="AQ2695" s="26"/>
      <c r="AR2695" s="26"/>
      <c r="AS2695" s="26"/>
      <c r="AT2695" s="26"/>
      <c r="AU2695" s="26"/>
      <c r="AV2695" s="26"/>
      <c r="AW2695" s="26"/>
      <c r="AX2695" s="26"/>
      <c r="AY2695" s="26"/>
      <c r="AZ2695" s="26"/>
      <c r="BA2695" s="26"/>
      <c r="BB2695" s="26"/>
      <c r="BC2695" s="26"/>
      <c r="BD2695" s="26"/>
      <c r="BE2695" s="26"/>
      <c r="BF2695" s="26"/>
      <c r="BG2695" s="26"/>
      <c r="BH2695" s="26"/>
      <c r="BI2695" s="26"/>
      <c r="BJ2695" s="26"/>
      <c r="BK2695" s="26"/>
      <c r="BL2695" s="41"/>
      <c r="BM2695" t="s">
        <v>100</v>
      </c>
    </row>
    <row r="2696" spans="1:65" x14ac:dyDescent="0.2">
      <c r="A2696" s="6"/>
      <c r="B2696" s="40">
        <v>0</v>
      </c>
      <c r="C2696" s="31" t="s">
        <v>93</v>
      </c>
      <c r="D2696" s="27" t="e">
        <v>#N/A</v>
      </c>
      <c r="E2696" s="28" t="e">
        <v>#N/A</v>
      </c>
      <c r="F2696" s="28" t="e">
        <v>#N/A</v>
      </c>
      <c r="G2696" s="28" t="e">
        <v>#N/A</v>
      </c>
      <c r="H2696" s="28" t="e">
        <v>#N/A</v>
      </c>
      <c r="I2696" s="28" t="e">
        <v>#N/A</v>
      </c>
      <c r="J2696" s="28" t="e">
        <v>#N/A</v>
      </c>
      <c r="K2696" s="28" t="e">
        <v>#N/A</v>
      </c>
      <c r="L2696" s="28" t="e">
        <v>#N/A</v>
      </c>
      <c r="M2696" s="28" t="e">
        <v>#N/A</v>
      </c>
      <c r="N2696" s="28" t="e">
        <v>#N/A</v>
      </c>
      <c r="O2696" s="28" t="e">
        <v>#N/A</v>
      </c>
      <c r="P2696" s="28" t="e">
        <v>#N/A</v>
      </c>
      <c r="Q2696" s="28" t="e">
        <v>#N/A</v>
      </c>
      <c r="R2696" s="28" t="e">
        <v>#N/A</v>
      </c>
      <c r="S2696" s="28" t="e">
        <v>#N/A</v>
      </c>
      <c r="T2696" s="28" t="e">
        <v>#N/A</v>
      </c>
      <c r="U2696" s="28" t="e">
        <v>#N/A</v>
      </c>
      <c r="V2696" s="28" t="e">
        <v>#N/A</v>
      </c>
      <c r="W2696" s="28" t="e">
        <v>#N/A</v>
      </c>
      <c r="X2696" s="28" t="e">
        <v>#N/A</v>
      </c>
      <c r="Y2696" s="28" t="e">
        <v>#N/A</v>
      </c>
      <c r="Z2696" s="28" t="e">
        <v>#N/A</v>
      </c>
      <c r="AA2696" s="28" t="e">
        <v>#N/A</v>
      </c>
      <c r="AB2696" s="28" t="e">
        <v>#N/A</v>
      </c>
      <c r="AC2696" s="28" t="e">
        <v>#N/A</v>
      </c>
      <c r="AD2696" s="28" t="e">
        <v>#N/A</v>
      </c>
      <c r="AE2696" s="28" t="e">
        <v>#N/A</v>
      </c>
      <c r="AF2696" s="28" t="e">
        <v>#N/A</v>
      </c>
      <c r="AG2696" s="28" t="e">
        <v>#N/A</v>
      </c>
      <c r="AH2696" s="28" t="e">
        <v>#N/A</v>
      </c>
      <c r="AI2696" s="28" t="e">
        <v>#N/A</v>
      </c>
      <c r="AJ2696" s="28" t="e">
        <v>#N/A</v>
      </c>
      <c r="AK2696" s="28" t="e">
        <v>#N/A</v>
      </c>
      <c r="AL2696" s="28" t="e">
        <v>#N/A</v>
      </c>
      <c r="AM2696" s="28" t="e">
        <v>#N/A</v>
      </c>
      <c r="AN2696" s="28" t="e">
        <v>#N/A</v>
      </c>
      <c r="AO2696" s="28" t="e">
        <v>#N/A</v>
      </c>
      <c r="AP2696" s="28" t="e">
        <v>#N/A</v>
      </c>
      <c r="AQ2696" s="28" t="e">
        <v>#N/A</v>
      </c>
      <c r="AR2696" s="28" t="e">
        <v>#N/A</v>
      </c>
      <c r="AS2696" s="28" t="e">
        <v>#N/A</v>
      </c>
      <c r="AT2696" s="28" t="e">
        <v>#N/A</v>
      </c>
      <c r="AU2696" s="28" t="e">
        <v>#N/A</v>
      </c>
      <c r="AV2696" s="28" t="e">
        <v>#N/A</v>
      </c>
      <c r="AW2696" s="28" t="e">
        <v>#N/A</v>
      </c>
      <c r="AX2696" s="28" t="e">
        <v>#N/A</v>
      </c>
      <c r="AY2696" s="28" t="e">
        <v>#N/A</v>
      </c>
      <c r="AZ2696" s="28" t="e">
        <v>#N/A</v>
      </c>
      <c r="BA2696" s="28" t="e">
        <v>#N/A</v>
      </c>
      <c r="BB2696" s="28" t="e">
        <v>#N/A</v>
      </c>
      <c r="BC2696" s="28" t="e">
        <v>#N/A</v>
      </c>
      <c r="BD2696" s="28" t="e">
        <v>#N/A</v>
      </c>
      <c r="BE2696" s="28" t="e">
        <v>#N/A</v>
      </c>
      <c r="BF2696" s="28" t="e">
        <v>#N/A</v>
      </c>
      <c r="BG2696" s="28" t="e">
        <v>#N/A</v>
      </c>
      <c r="BH2696" s="28" t="e">
        <v>#N/A</v>
      </c>
      <c r="BI2696" s="28" t="e">
        <v>#N/A</v>
      </c>
      <c r="BJ2696" s="28" t="e">
        <v>#N/A</v>
      </c>
      <c r="BK2696" s="28" t="e">
        <v>#N/A</v>
      </c>
      <c r="BL2696" s="42" t="e">
        <v>#N/A</v>
      </c>
      <c r="BM2696" t="e">
        <v>#N/A</v>
      </c>
    </row>
    <row r="2697" spans="1:65" x14ac:dyDescent="0.2">
      <c r="A2697" s="6"/>
      <c r="B2697" s="40">
        <v>0</v>
      </c>
      <c r="C2697" s="24" t="s">
        <v>74</v>
      </c>
      <c r="D2697" s="35" t="e">
        <v>#N/A</v>
      </c>
      <c r="E2697" s="29" t="e">
        <v>#N/A</v>
      </c>
      <c r="F2697" s="29" t="e">
        <v>#N/A</v>
      </c>
      <c r="G2697" s="29" t="e">
        <v>#N/A</v>
      </c>
      <c r="H2697" s="29" t="e">
        <v>#N/A</v>
      </c>
      <c r="I2697" s="29" t="e">
        <v>#N/A</v>
      </c>
      <c r="J2697" s="29" t="e">
        <v>#N/A</v>
      </c>
      <c r="K2697" s="29" t="e">
        <v>#N/A</v>
      </c>
      <c r="L2697" s="29" t="e">
        <v>#N/A</v>
      </c>
      <c r="M2697" s="29" t="e">
        <v>#N/A</v>
      </c>
      <c r="N2697" s="29" t="e">
        <v>#N/A</v>
      </c>
      <c r="O2697" s="29" t="e">
        <v>#N/A</v>
      </c>
      <c r="P2697" s="29" t="e">
        <v>#N/A</v>
      </c>
      <c r="Q2697" s="29" t="e">
        <v>#N/A</v>
      </c>
      <c r="R2697" s="29" t="e">
        <v>#N/A</v>
      </c>
      <c r="S2697" s="29" t="e">
        <v>#N/A</v>
      </c>
      <c r="T2697" s="29" t="e">
        <v>#N/A</v>
      </c>
      <c r="U2697" s="29" t="e">
        <v>#N/A</v>
      </c>
      <c r="V2697" s="29" t="e">
        <v>#N/A</v>
      </c>
      <c r="W2697" s="29" t="e">
        <v>#N/A</v>
      </c>
      <c r="X2697" s="26"/>
      <c r="Y2697" s="26"/>
      <c r="Z2697" s="26"/>
      <c r="AA2697" s="26"/>
      <c r="AB2697" s="26"/>
      <c r="AC2697" s="26"/>
      <c r="AD2697" s="26"/>
      <c r="AE2697" s="26"/>
      <c r="AF2697" s="26"/>
      <c r="AG2697" s="26"/>
      <c r="AH2697" s="26"/>
      <c r="AI2697" s="26"/>
      <c r="AJ2697" s="26"/>
      <c r="AK2697" s="26"/>
      <c r="AL2697" s="26"/>
      <c r="AM2697" s="26"/>
      <c r="AN2697" s="26"/>
      <c r="AO2697" s="26"/>
      <c r="AP2697" s="26"/>
      <c r="AQ2697" s="26"/>
      <c r="AR2697" s="26"/>
      <c r="AS2697" s="26"/>
      <c r="AT2697" s="26"/>
      <c r="AU2697" s="26"/>
      <c r="AV2697" s="26"/>
      <c r="AW2697" s="26"/>
      <c r="AX2697" s="26"/>
      <c r="AY2697" s="26"/>
      <c r="AZ2697" s="26"/>
      <c r="BA2697" s="26"/>
      <c r="BB2697" s="26"/>
      <c r="BC2697" s="26"/>
      <c r="BD2697" s="26"/>
      <c r="BE2697" s="26"/>
      <c r="BF2697" s="26"/>
      <c r="BG2697" s="26"/>
      <c r="BH2697" s="26"/>
      <c r="BI2697" s="26"/>
      <c r="BJ2697" s="26"/>
      <c r="BK2697" s="26"/>
      <c r="BL2697" s="41"/>
      <c r="BM2697" t="s">
        <v>100</v>
      </c>
    </row>
    <row r="2698" spans="1:65" x14ac:dyDescent="0.2">
      <c r="A2698" s="6"/>
      <c r="B2698" s="40">
        <v>0</v>
      </c>
      <c r="C2698" s="24" t="s">
        <v>83</v>
      </c>
      <c r="D2698" s="25"/>
      <c r="E2698" s="26"/>
      <c r="F2698" s="26"/>
      <c r="G2698" s="26"/>
      <c r="H2698" s="26"/>
      <c r="I2698" s="26"/>
      <c r="J2698" s="26"/>
      <c r="K2698" s="26"/>
      <c r="L2698" s="26"/>
      <c r="M2698" s="26"/>
      <c r="N2698" s="26"/>
      <c r="O2698" s="26"/>
      <c r="P2698" s="26"/>
      <c r="Q2698" s="26"/>
      <c r="R2698" s="26"/>
      <c r="S2698" s="26"/>
      <c r="T2698" s="26"/>
      <c r="U2698" s="26"/>
      <c r="V2698" s="26"/>
      <c r="W2698" s="30"/>
      <c r="X2698" s="30"/>
      <c r="Y2698" s="30"/>
      <c r="Z2698" s="30"/>
      <c r="AA2698" s="30"/>
      <c r="AB2698" s="30"/>
      <c r="AC2698" s="30"/>
      <c r="AD2698" s="30"/>
      <c r="AE2698" s="30"/>
      <c r="AF2698" s="30"/>
      <c r="AG2698" s="30"/>
      <c r="AH2698" s="30"/>
      <c r="AI2698" s="30"/>
      <c r="AJ2698" s="30"/>
      <c r="AK2698" s="30"/>
      <c r="AL2698" s="30"/>
      <c r="AM2698" s="30"/>
      <c r="AN2698" s="30"/>
      <c r="AO2698" s="30"/>
      <c r="AP2698" s="30"/>
      <c r="AQ2698" s="30"/>
      <c r="AR2698" s="30"/>
      <c r="AS2698" s="30"/>
      <c r="AT2698" s="30"/>
      <c r="AU2698" s="30"/>
      <c r="AV2698" s="30"/>
      <c r="AW2698" s="30"/>
      <c r="AX2698" s="30"/>
      <c r="AY2698" s="30"/>
      <c r="AZ2698" s="30"/>
      <c r="BA2698" s="30"/>
      <c r="BB2698" s="30"/>
      <c r="BC2698" s="30"/>
      <c r="BD2698" s="30"/>
      <c r="BE2698" s="30"/>
      <c r="BF2698" s="30"/>
      <c r="BG2698" s="30"/>
      <c r="BH2698" s="30"/>
      <c r="BI2698" s="30"/>
      <c r="BJ2698" s="30"/>
      <c r="BK2698" s="30"/>
      <c r="BL2698" s="43"/>
      <c r="BM2698" t="s">
        <v>100</v>
      </c>
    </row>
    <row r="2699" spans="1:65" x14ac:dyDescent="0.2">
      <c r="A2699" s="6"/>
      <c r="B2699" s="40">
        <v>0</v>
      </c>
      <c r="C2699" s="24" t="s">
        <v>75</v>
      </c>
      <c r="D2699" s="25"/>
      <c r="E2699" s="26"/>
      <c r="F2699" s="26"/>
      <c r="G2699" s="26"/>
      <c r="H2699" s="26"/>
      <c r="I2699" s="26"/>
      <c r="J2699" s="26"/>
      <c r="K2699" s="26"/>
      <c r="L2699" s="26"/>
      <c r="M2699" s="26"/>
      <c r="N2699" s="26"/>
      <c r="O2699" s="26"/>
      <c r="P2699" s="26"/>
      <c r="Q2699" s="26"/>
      <c r="R2699" s="26"/>
      <c r="S2699" s="26"/>
      <c r="T2699" s="26"/>
      <c r="U2699" s="26"/>
      <c r="V2699" s="26"/>
      <c r="W2699" s="26"/>
      <c r="X2699" s="26"/>
      <c r="Y2699" s="26"/>
      <c r="Z2699" s="26"/>
      <c r="AA2699" s="26"/>
      <c r="AB2699" s="26"/>
      <c r="AC2699" s="26"/>
      <c r="AD2699" s="26"/>
      <c r="AE2699" s="26"/>
      <c r="AF2699" s="26"/>
      <c r="AG2699" s="26"/>
      <c r="AH2699" s="26"/>
      <c r="AI2699" s="26"/>
      <c r="AJ2699" s="26"/>
      <c r="AK2699" s="26"/>
      <c r="AL2699" s="26"/>
      <c r="AM2699" s="26"/>
      <c r="AN2699" s="26"/>
      <c r="AO2699" s="26"/>
      <c r="AP2699" s="26"/>
      <c r="AQ2699" s="26"/>
      <c r="AR2699" s="26"/>
      <c r="AS2699" s="26"/>
      <c r="AT2699" s="26"/>
      <c r="AU2699" s="26"/>
      <c r="AV2699" s="26"/>
      <c r="AW2699" s="26"/>
      <c r="AX2699" s="26"/>
      <c r="AY2699" s="26"/>
      <c r="AZ2699" s="26"/>
      <c r="BA2699" s="26"/>
      <c r="BB2699" s="26"/>
      <c r="BC2699" s="26"/>
      <c r="BD2699" s="26"/>
      <c r="BE2699" s="26"/>
      <c r="BF2699" s="26"/>
      <c r="BG2699" s="26"/>
      <c r="BH2699" s="26"/>
      <c r="BI2699" s="26"/>
      <c r="BJ2699" s="26"/>
      <c r="BK2699" s="26"/>
      <c r="BL2699" s="41"/>
      <c r="BM2699" t="s">
        <v>100</v>
      </c>
    </row>
    <row r="2700" spans="1:65" x14ac:dyDescent="0.2">
      <c r="A2700" s="6"/>
      <c r="B2700" s="40">
        <v>0</v>
      </c>
      <c r="C2700" s="24" t="s">
        <v>79</v>
      </c>
      <c r="D2700" s="25"/>
      <c r="E2700" s="26"/>
      <c r="F2700" s="26"/>
      <c r="G2700" s="26"/>
      <c r="H2700" s="26"/>
      <c r="I2700" s="26"/>
      <c r="J2700" s="26"/>
      <c r="K2700" s="26"/>
      <c r="L2700" s="26"/>
      <c r="M2700" s="26"/>
      <c r="N2700" s="26"/>
      <c r="O2700" s="26"/>
      <c r="P2700" s="26"/>
      <c r="Q2700" s="26"/>
      <c r="R2700" s="26"/>
      <c r="S2700" s="26"/>
      <c r="T2700" s="26"/>
      <c r="U2700" s="26"/>
      <c r="V2700" s="26"/>
      <c r="W2700" s="26"/>
      <c r="X2700" s="26"/>
      <c r="Y2700" s="26"/>
      <c r="Z2700" s="26"/>
      <c r="AA2700" s="26"/>
      <c r="AB2700" s="26"/>
      <c r="AC2700" s="26"/>
      <c r="AD2700" s="26"/>
      <c r="AE2700" s="26"/>
      <c r="AF2700" s="26"/>
      <c r="AG2700" s="26"/>
      <c r="AH2700" s="26"/>
      <c r="AI2700" s="26"/>
      <c r="AJ2700" s="26"/>
      <c r="AK2700" s="26"/>
      <c r="AL2700" s="26"/>
      <c r="AM2700" s="26"/>
      <c r="AN2700" s="26"/>
      <c r="AO2700" s="26"/>
      <c r="AP2700" s="26"/>
      <c r="AQ2700" s="26"/>
      <c r="AR2700" s="26"/>
      <c r="AS2700" s="26"/>
      <c r="AT2700" s="26"/>
      <c r="AU2700" s="26"/>
      <c r="AV2700" s="26"/>
      <c r="AW2700" s="26"/>
      <c r="AX2700" s="26"/>
      <c r="AY2700" s="26"/>
      <c r="AZ2700" s="26"/>
      <c r="BA2700" s="26"/>
      <c r="BB2700" s="26"/>
      <c r="BC2700" s="26"/>
      <c r="BD2700" s="26"/>
      <c r="BE2700" s="26"/>
      <c r="BF2700" s="26"/>
      <c r="BG2700" s="26"/>
      <c r="BH2700" s="26"/>
      <c r="BI2700" s="26"/>
      <c r="BJ2700" s="26"/>
      <c r="BK2700" s="26"/>
      <c r="BL2700" s="41"/>
      <c r="BM2700" t="s">
        <v>100</v>
      </c>
    </row>
    <row r="2701" spans="1:65" x14ac:dyDescent="0.2">
      <c r="A2701" s="6"/>
      <c r="B2701" s="40">
        <v>0</v>
      </c>
      <c r="C2701" s="24" t="s">
        <v>80</v>
      </c>
      <c r="D2701" s="25"/>
      <c r="E2701" s="26"/>
      <c r="F2701" s="26"/>
      <c r="G2701" s="26"/>
      <c r="H2701" s="26"/>
      <c r="I2701" s="26"/>
      <c r="J2701" s="26"/>
      <c r="K2701" s="26"/>
      <c r="L2701" s="26"/>
      <c r="M2701" s="26"/>
      <c r="N2701" s="26"/>
      <c r="O2701" s="26"/>
      <c r="P2701" s="26"/>
      <c r="Q2701" s="26"/>
      <c r="R2701" s="26"/>
      <c r="S2701" s="26"/>
      <c r="T2701" s="26"/>
      <c r="U2701" s="26"/>
      <c r="V2701" s="26"/>
      <c r="W2701" s="26"/>
      <c r="X2701" s="26"/>
      <c r="Y2701" s="26"/>
      <c r="Z2701" s="26"/>
      <c r="AA2701" s="26"/>
      <c r="AB2701" s="26"/>
      <c r="AC2701" s="26"/>
      <c r="AD2701" s="26"/>
      <c r="AE2701" s="26"/>
      <c r="AF2701" s="26"/>
      <c r="AG2701" s="26"/>
      <c r="AH2701" s="26"/>
      <c r="AI2701" s="26"/>
      <c r="AJ2701" s="26"/>
      <c r="AK2701" s="26"/>
      <c r="AL2701" s="26"/>
      <c r="AM2701" s="26"/>
      <c r="AN2701" s="26"/>
      <c r="AO2701" s="26"/>
      <c r="AP2701" s="26"/>
      <c r="AQ2701" s="26"/>
      <c r="AR2701" s="26"/>
      <c r="AS2701" s="26"/>
      <c r="AT2701" s="26"/>
      <c r="AU2701" s="26"/>
      <c r="AV2701" s="26"/>
      <c r="AW2701" s="26"/>
      <c r="AX2701" s="26"/>
      <c r="AY2701" s="26"/>
      <c r="AZ2701" s="26"/>
      <c r="BA2701" s="26"/>
      <c r="BB2701" s="26"/>
      <c r="BC2701" s="26"/>
      <c r="BD2701" s="26"/>
      <c r="BE2701" s="26"/>
      <c r="BF2701" s="26"/>
      <c r="BG2701" s="26"/>
      <c r="BH2701" s="26"/>
      <c r="BI2701" s="26"/>
      <c r="BJ2701" s="26"/>
      <c r="BK2701" s="26"/>
      <c r="BL2701" s="41"/>
      <c r="BM2701" t="s">
        <v>100</v>
      </c>
    </row>
    <row r="2702" spans="1:65" x14ac:dyDescent="0.2">
      <c r="A2702" s="6"/>
      <c r="B2702" s="40">
        <v>0</v>
      </c>
      <c r="C2702" s="24" t="s">
        <v>78</v>
      </c>
      <c r="D2702" s="25"/>
      <c r="E2702" s="26"/>
      <c r="F2702" s="26"/>
      <c r="G2702" s="26"/>
      <c r="H2702" s="26"/>
      <c r="I2702" s="26"/>
      <c r="J2702" s="26"/>
      <c r="K2702" s="26"/>
      <c r="L2702" s="26"/>
      <c r="M2702" s="26"/>
      <c r="N2702" s="26"/>
      <c r="O2702" s="26"/>
      <c r="P2702" s="26"/>
      <c r="Q2702" s="26"/>
      <c r="R2702" s="26"/>
      <c r="S2702" s="26"/>
      <c r="T2702" s="26"/>
      <c r="U2702" s="26"/>
      <c r="V2702" s="26"/>
      <c r="W2702" s="26"/>
      <c r="X2702" s="26"/>
      <c r="Y2702" s="26"/>
      <c r="Z2702" s="26"/>
      <c r="AA2702" s="26"/>
      <c r="AB2702" s="26"/>
      <c r="AC2702" s="26"/>
      <c r="AD2702" s="26"/>
      <c r="AE2702" s="26"/>
      <c r="AF2702" s="26"/>
      <c r="AG2702" s="26"/>
      <c r="AH2702" s="26"/>
      <c r="AI2702" s="26"/>
      <c r="AJ2702" s="26"/>
      <c r="AK2702" s="26"/>
      <c r="AL2702" s="26"/>
      <c r="AM2702" s="26"/>
      <c r="AN2702" s="26"/>
      <c r="AO2702" s="26"/>
      <c r="AP2702" s="26"/>
      <c r="AQ2702" s="26"/>
      <c r="AR2702" s="26"/>
      <c r="AS2702" s="26"/>
      <c r="AT2702" s="26"/>
      <c r="AU2702" s="26"/>
      <c r="AV2702" s="26"/>
      <c r="AW2702" s="26"/>
      <c r="AX2702" s="26"/>
      <c r="AY2702" s="26"/>
      <c r="AZ2702" s="26"/>
      <c r="BA2702" s="26"/>
      <c r="BB2702" s="26"/>
      <c r="BC2702" s="26"/>
      <c r="BD2702" s="26"/>
      <c r="BE2702" s="26"/>
      <c r="BF2702" s="26"/>
      <c r="BG2702" s="26"/>
      <c r="BH2702" s="26"/>
      <c r="BI2702" s="26"/>
      <c r="BJ2702" s="26"/>
      <c r="BK2702" s="26"/>
      <c r="BL2702" s="41"/>
      <c r="BM2702" t="s">
        <v>100</v>
      </c>
    </row>
    <row r="2703" spans="1:65" x14ac:dyDescent="0.2">
      <c r="A2703" s="6"/>
      <c r="B2703" s="40">
        <v>0</v>
      </c>
      <c r="C2703" s="31" t="s">
        <v>48</v>
      </c>
      <c r="D2703" s="27" t="e">
        <v>#N/A</v>
      </c>
      <c r="E2703" s="28" t="e">
        <v>#N/A</v>
      </c>
      <c r="F2703" s="28" t="e">
        <v>#N/A</v>
      </c>
      <c r="G2703" s="28" t="e">
        <v>#N/A</v>
      </c>
      <c r="H2703" s="28" t="e">
        <v>#N/A</v>
      </c>
      <c r="I2703" s="28" t="e">
        <v>#N/A</v>
      </c>
      <c r="J2703" s="28" t="e">
        <v>#N/A</v>
      </c>
      <c r="K2703" s="28" t="e">
        <v>#N/A</v>
      </c>
      <c r="L2703" s="28" t="e">
        <v>#N/A</v>
      </c>
      <c r="M2703" s="28" t="e">
        <v>#N/A</v>
      </c>
      <c r="N2703" s="28" t="e">
        <v>#N/A</v>
      </c>
      <c r="O2703" s="28" t="e">
        <v>#N/A</v>
      </c>
      <c r="P2703" s="28" t="e">
        <v>#N/A</v>
      </c>
      <c r="Q2703" s="28" t="e">
        <v>#N/A</v>
      </c>
      <c r="R2703" s="28" t="e">
        <v>#N/A</v>
      </c>
      <c r="S2703" s="28" t="e">
        <v>#N/A</v>
      </c>
      <c r="T2703" s="28" t="e">
        <v>#N/A</v>
      </c>
      <c r="U2703" s="28" t="e">
        <v>#N/A</v>
      </c>
      <c r="V2703" s="28" t="e">
        <v>#N/A</v>
      </c>
      <c r="W2703" s="28" t="e">
        <v>#N/A</v>
      </c>
      <c r="X2703" s="28" t="e">
        <v>#N/A</v>
      </c>
      <c r="Y2703" s="28" t="e">
        <v>#N/A</v>
      </c>
      <c r="Z2703" s="28" t="e">
        <v>#N/A</v>
      </c>
      <c r="AA2703" s="28" t="e">
        <v>#N/A</v>
      </c>
      <c r="AB2703" s="28" t="e">
        <v>#N/A</v>
      </c>
      <c r="AC2703" s="28" t="e">
        <v>#N/A</v>
      </c>
      <c r="AD2703" s="28" t="e">
        <v>#N/A</v>
      </c>
      <c r="AE2703" s="28" t="e">
        <v>#N/A</v>
      </c>
      <c r="AF2703" s="28" t="e">
        <v>#N/A</v>
      </c>
      <c r="AG2703" s="28" t="e">
        <v>#N/A</v>
      </c>
      <c r="AH2703" s="28" t="e">
        <v>#N/A</v>
      </c>
      <c r="AI2703" s="28" t="e">
        <v>#N/A</v>
      </c>
      <c r="AJ2703" s="28" t="e">
        <v>#N/A</v>
      </c>
      <c r="AK2703" s="28" t="e">
        <v>#N/A</v>
      </c>
      <c r="AL2703" s="28" t="e">
        <v>#N/A</v>
      </c>
      <c r="AM2703" s="28" t="e">
        <v>#N/A</v>
      </c>
      <c r="AN2703" s="28" t="e">
        <v>#N/A</v>
      </c>
      <c r="AO2703" s="28" t="e">
        <v>#N/A</v>
      </c>
      <c r="AP2703" s="28" t="e">
        <v>#N/A</v>
      </c>
      <c r="AQ2703" s="28" t="e">
        <v>#N/A</v>
      </c>
      <c r="AR2703" s="28" t="e">
        <v>#N/A</v>
      </c>
      <c r="AS2703" s="28" t="e">
        <v>#N/A</v>
      </c>
      <c r="AT2703" s="28" t="e">
        <v>#N/A</v>
      </c>
      <c r="AU2703" s="28" t="e">
        <v>#N/A</v>
      </c>
      <c r="AV2703" s="28" t="e">
        <v>#N/A</v>
      </c>
      <c r="AW2703" s="28" t="e">
        <v>#N/A</v>
      </c>
      <c r="AX2703" s="28" t="e">
        <v>#N/A</v>
      </c>
      <c r="AY2703" s="28" t="e">
        <v>#N/A</v>
      </c>
      <c r="AZ2703" s="28" t="e">
        <v>#N/A</v>
      </c>
      <c r="BA2703" s="28" t="e">
        <v>#N/A</v>
      </c>
      <c r="BB2703" s="28" t="e">
        <v>#N/A</v>
      </c>
      <c r="BC2703" s="28" t="e">
        <v>#N/A</v>
      </c>
      <c r="BD2703" s="28" t="e">
        <v>#N/A</v>
      </c>
      <c r="BE2703" s="28" t="e">
        <v>#N/A</v>
      </c>
      <c r="BF2703" s="28" t="e">
        <v>#N/A</v>
      </c>
      <c r="BG2703" s="28" t="e">
        <v>#N/A</v>
      </c>
      <c r="BH2703" s="28" t="e">
        <v>#N/A</v>
      </c>
      <c r="BI2703" s="28" t="e">
        <v>#N/A</v>
      </c>
      <c r="BJ2703" s="28" t="e">
        <v>#N/A</v>
      </c>
      <c r="BK2703" s="28" t="e">
        <v>#N/A</v>
      </c>
      <c r="BL2703" s="42" t="e">
        <v>#N/A</v>
      </c>
      <c r="BM2703" t="e">
        <v>#N/A</v>
      </c>
    </row>
    <row r="2704" spans="1:65" x14ac:dyDescent="0.2">
      <c r="A2704" s="6"/>
      <c r="B2704" s="40">
        <v>0</v>
      </c>
      <c r="C2704" s="24" t="s">
        <v>74</v>
      </c>
      <c r="D2704" s="35" t="e">
        <v>#N/A</v>
      </c>
      <c r="E2704" s="29" t="e">
        <v>#N/A</v>
      </c>
      <c r="F2704" s="29" t="e">
        <v>#N/A</v>
      </c>
      <c r="G2704" s="29" t="e">
        <v>#N/A</v>
      </c>
      <c r="H2704" s="29" t="e">
        <v>#N/A</v>
      </c>
      <c r="I2704" s="29" t="e">
        <v>#N/A</v>
      </c>
      <c r="J2704" s="29" t="e">
        <v>#N/A</v>
      </c>
      <c r="K2704" s="29" t="e">
        <v>#N/A</v>
      </c>
      <c r="L2704" s="29" t="e">
        <v>#N/A</v>
      </c>
      <c r="M2704" s="29" t="e">
        <v>#N/A</v>
      </c>
      <c r="N2704" s="29" t="e">
        <v>#N/A</v>
      </c>
      <c r="O2704" s="29" t="e">
        <v>#N/A</v>
      </c>
      <c r="P2704" s="29" t="e">
        <v>#N/A</v>
      </c>
      <c r="Q2704" s="29" t="e">
        <v>#N/A</v>
      </c>
      <c r="R2704" s="29" t="e">
        <v>#N/A</v>
      </c>
      <c r="S2704" s="29" t="e">
        <v>#N/A</v>
      </c>
      <c r="T2704" s="29" t="e">
        <v>#N/A</v>
      </c>
      <c r="U2704" s="29" t="e">
        <v>#N/A</v>
      </c>
      <c r="V2704" s="29" t="e">
        <v>#N/A</v>
      </c>
      <c r="W2704" s="29" t="e">
        <v>#N/A</v>
      </c>
      <c r="X2704" s="26"/>
      <c r="Y2704" s="26"/>
      <c r="Z2704" s="26"/>
      <c r="AA2704" s="26"/>
      <c r="AB2704" s="26"/>
      <c r="AC2704" s="26"/>
      <c r="AD2704" s="26"/>
      <c r="AE2704" s="26"/>
      <c r="AF2704" s="26"/>
      <c r="AG2704" s="26"/>
      <c r="AH2704" s="26"/>
      <c r="AI2704" s="26"/>
      <c r="AJ2704" s="26"/>
      <c r="AK2704" s="26"/>
      <c r="AL2704" s="26"/>
      <c r="AM2704" s="26"/>
      <c r="AN2704" s="26"/>
      <c r="AO2704" s="26"/>
      <c r="AP2704" s="26"/>
      <c r="AQ2704" s="26"/>
      <c r="AR2704" s="26"/>
      <c r="AS2704" s="26"/>
      <c r="AT2704" s="26"/>
      <c r="AU2704" s="26"/>
      <c r="AV2704" s="26"/>
      <c r="AW2704" s="26"/>
      <c r="AX2704" s="26"/>
      <c r="AY2704" s="26"/>
      <c r="AZ2704" s="26"/>
      <c r="BA2704" s="26"/>
      <c r="BB2704" s="26"/>
      <c r="BC2704" s="26"/>
      <c r="BD2704" s="26"/>
      <c r="BE2704" s="26"/>
      <c r="BF2704" s="26"/>
      <c r="BG2704" s="26"/>
      <c r="BH2704" s="26"/>
      <c r="BI2704" s="26"/>
      <c r="BJ2704" s="26"/>
      <c r="BK2704" s="26"/>
      <c r="BL2704" s="41"/>
      <c r="BM2704" t="s">
        <v>100</v>
      </c>
    </row>
    <row r="2705" spans="1:65" x14ac:dyDescent="0.2">
      <c r="A2705" s="6"/>
      <c r="B2705" s="40">
        <v>0</v>
      </c>
      <c r="C2705" s="24" t="s">
        <v>83</v>
      </c>
      <c r="D2705" s="25"/>
      <c r="E2705" s="26"/>
      <c r="F2705" s="26"/>
      <c r="G2705" s="26"/>
      <c r="H2705" s="26"/>
      <c r="I2705" s="26"/>
      <c r="J2705" s="26"/>
      <c r="K2705" s="26"/>
      <c r="L2705" s="26"/>
      <c r="M2705" s="26"/>
      <c r="N2705" s="26"/>
      <c r="O2705" s="26"/>
      <c r="P2705" s="26"/>
      <c r="Q2705" s="26"/>
      <c r="R2705" s="26"/>
      <c r="S2705" s="26"/>
      <c r="T2705" s="26"/>
      <c r="U2705" s="26"/>
      <c r="V2705" s="26"/>
      <c r="W2705" s="30"/>
      <c r="X2705" s="30"/>
      <c r="Y2705" s="30"/>
      <c r="Z2705" s="30"/>
      <c r="AA2705" s="30"/>
      <c r="AB2705" s="30"/>
      <c r="AC2705" s="30"/>
      <c r="AD2705" s="30"/>
      <c r="AE2705" s="30"/>
      <c r="AF2705" s="30"/>
      <c r="AG2705" s="30"/>
      <c r="AH2705" s="30"/>
      <c r="AI2705" s="30"/>
      <c r="AJ2705" s="30"/>
      <c r="AK2705" s="30"/>
      <c r="AL2705" s="30"/>
      <c r="AM2705" s="30"/>
      <c r="AN2705" s="30"/>
      <c r="AO2705" s="30"/>
      <c r="AP2705" s="30"/>
      <c r="AQ2705" s="30"/>
      <c r="AR2705" s="30"/>
      <c r="AS2705" s="30"/>
      <c r="AT2705" s="30"/>
      <c r="AU2705" s="30"/>
      <c r="AV2705" s="30"/>
      <c r="AW2705" s="30"/>
      <c r="AX2705" s="30"/>
      <c r="AY2705" s="30"/>
      <c r="AZ2705" s="30"/>
      <c r="BA2705" s="30"/>
      <c r="BB2705" s="30"/>
      <c r="BC2705" s="30"/>
      <c r="BD2705" s="30"/>
      <c r="BE2705" s="30"/>
      <c r="BF2705" s="30"/>
      <c r="BG2705" s="30"/>
      <c r="BH2705" s="30"/>
      <c r="BI2705" s="30"/>
      <c r="BJ2705" s="30"/>
      <c r="BK2705" s="30"/>
      <c r="BL2705" s="43"/>
      <c r="BM2705" t="s">
        <v>100</v>
      </c>
    </row>
    <row r="2706" spans="1:65" x14ac:dyDescent="0.2">
      <c r="A2706" s="6"/>
      <c r="B2706" s="40">
        <v>0</v>
      </c>
      <c r="C2706" s="24" t="s">
        <v>75</v>
      </c>
      <c r="D2706" s="25"/>
      <c r="E2706" s="26"/>
      <c r="F2706" s="26"/>
      <c r="G2706" s="26"/>
      <c r="H2706" s="26"/>
      <c r="I2706" s="26"/>
      <c r="J2706" s="26"/>
      <c r="K2706" s="26"/>
      <c r="L2706" s="26"/>
      <c r="M2706" s="26"/>
      <c r="N2706" s="26"/>
      <c r="O2706" s="26"/>
      <c r="P2706" s="26"/>
      <c r="Q2706" s="26"/>
      <c r="R2706" s="26"/>
      <c r="S2706" s="26"/>
      <c r="T2706" s="26"/>
      <c r="U2706" s="26"/>
      <c r="V2706" s="26"/>
      <c r="W2706" s="26"/>
      <c r="X2706" s="26"/>
      <c r="Y2706" s="26"/>
      <c r="Z2706" s="26"/>
      <c r="AA2706" s="26"/>
      <c r="AB2706" s="26"/>
      <c r="AC2706" s="26"/>
      <c r="AD2706" s="26"/>
      <c r="AE2706" s="26"/>
      <c r="AF2706" s="26"/>
      <c r="AG2706" s="26"/>
      <c r="AH2706" s="26"/>
      <c r="AI2706" s="26"/>
      <c r="AJ2706" s="26"/>
      <c r="AK2706" s="26"/>
      <c r="AL2706" s="26"/>
      <c r="AM2706" s="26"/>
      <c r="AN2706" s="26"/>
      <c r="AO2706" s="26"/>
      <c r="AP2706" s="26"/>
      <c r="AQ2706" s="26"/>
      <c r="AR2706" s="26"/>
      <c r="AS2706" s="26"/>
      <c r="AT2706" s="26"/>
      <c r="AU2706" s="26"/>
      <c r="AV2706" s="26"/>
      <c r="AW2706" s="26"/>
      <c r="AX2706" s="26"/>
      <c r="AY2706" s="26"/>
      <c r="AZ2706" s="26"/>
      <c r="BA2706" s="26"/>
      <c r="BB2706" s="26"/>
      <c r="BC2706" s="26"/>
      <c r="BD2706" s="26"/>
      <c r="BE2706" s="26"/>
      <c r="BF2706" s="26"/>
      <c r="BG2706" s="26"/>
      <c r="BH2706" s="26"/>
      <c r="BI2706" s="26"/>
      <c r="BJ2706" s="26"/>
      <c r="BK2706" s="26"/>
      <c r="BL2706" s="41"/>
      <c r="BM2706" t="s">
        <v>100</v>
      </c>
    </row>
    <row r="2707" spans="1:65" x14ac:dyDescent="0.2">
      <c r="A2707" s="6"/>
      <c r="B2707" s="40">
        <v>0</v>
      </c>
      <c r="C2707" s="24" t="s">
        <v>79</v>
      </c>
      <c r="D2707" s="25"/>
      <c r="E2707" s="26"/>
      <c r="F2707" s="26"/>
      <c r="G2707" s="26"/>
      <c r="H2707" s="26"/>
      <c r="I2707" s="26"/>
      <c r="J2707" s="26"/>
      <c r="K2707" s="26"/>
      <c r="L2707" s="26"/>
      <c r="M2707" s="26"/>
      <c r="N2707" s="26"/>
      <c r="O2707" s="26"/>
      <c r="P2707" s="26"/>
      <c r="Q2707" s="26"/>
      <c r="R2707" s="26"/>
      <c r="S2707" s="26"/>
      <c r="T2707" s="26"/>
      <c r="U2707" s="26"/>
      <c r="V2707" s="26"/>
      <c r="W2707" s="26"/>
      <c r="X2707" s="26"/>
      <c r="Y2707" s="26"/>
      <c r="Z2707" s="26"/>
      <c r="AA2707" s="26"/>
      <c r="AB2707" s="26"/>
      <c r="AC2707" s="26"/>
      <c r="AD2707" s="26"/>
      <c r="AE2707" s="26"/>
      <c r="AF2707" s="26"/>
      <c r="AG2707" s="26"/>
      <c r="AH2707" s="26"/>
      <c r="AI2707" s="26"/>
      <c r="AJ2707" s="26"/>
      <c r="AK2707" s="26"/>
      <c r="AL2707" s="26"/>
      <c r="AM2707" s="26"/>
      <c r="AN2707" s="26"/>
      <c r="AO2707" s="26"/>
      <c r="AP2707" s="26"/>
      <c r="AQ2707" s="26"/>
      <c r="AR2707" s="26"/>
      <c r="AS2707" s="26"/>
      <c r="AT2707" s="26"/>
      <c r="AU2707" s="26"/>
      <c r="AV2707" s="26"/>
      <c r="AW2707" s="26"/>
      <c r="AX2707" s="26"/>
      <c r="AY2707" s="26"/>
      <c r="AZ2707" s="26"/>
      <c r="BA2707" s="26"/>
      <c r="BB2707" s="26"/>
      <c r="BC2707" s="26"/>
      <c r="BD2707" s="26"/>
      <c r="BE2707" s="26"/>
      <c r="BF2707" s="26"/>
      <c r="BG2707" s="26"/>
      <c r="BH2707" s="26"/>
      <c r="BI2707" s="26"/>
      <c r="BJ2707" s="26"/>
      <c r="BK2707" s="26"/>
      <c r="BL2707" s="41"/>
      <c r="BM2707" t="s">
        <v>100</v>
      </c>
    </row>
    <row r="2708" spans="1:65" x14ac:dyDescent="0.2">
      <c r="A2708" s="6"/>
      <c r="B2708" s="40">
        <v>0</v>
      </c>
      <c r="C2708" s="24" t="s">
        <v>80</v>
      </c>
      <c r="D2708" s="25"/>
      <c r="E2708" s="26"/>
      <c r="F2708" s="26"/>
      <c r="G2708" s="26"/>
      <c r="H2708" s="26"/>
      <c r="I2708" s="26"/>
      <c r="J2708" s="26"/>
      <c r="K2708" s="26"/>
      <c r="L2708" s="26"/>
      <c r="M2708" s="26"/>
      <c r="N2708" s="26"/>
      <c r="O2708" s="26"/>
      <c r="P2708" s="26"/>
      <c r="Q2708" s="26"/>
      <c r="R2708" s="26"/>
      <c r="S2708" s="26"/>
      <c r="T2708" s="26"/>
      <c r="U2708" s="26"/>
      <c r="V2708" s="26"/>
      <c r="W2708" s="26"/>
      <c r="X2708" s="26"/>
      <c r="Y2708" s="26"/>
      <c r="Z2708" s="26"/>
      <c r="AA2708" s="26"/>
      <c r="AB2708" s="26"/>
      <c r="AC2708" s="26"/>
      <c r="AD2708" s="26"/>
      <c r="AE2708" s="26"/>
      <c r="AF2708" s="26"/>
      <c r="AG2708" s="26"/>
      <c r="AH2708" s="26"/>
      <c r="AI2708" s="26"/>
      <c r="AJ2708" s="26"/>
      <c r="AK2708" s="26"/>
      <c r="AL2708" s="26"/>
      <c r="AM2708" s="26"/>
      <c r="AN2708" s="26"/>
      <c r="AO2708" s="26"/>
      <c r="AP2708" s="26"/>
      <c r="AQ2708" s="26"/>
      <c r="AR2708" s="26"/>
      <c r="AS2708" s="26"/>
      <c r="AT2708" s="26"/>
      <c r="AU2708" s="26"/>
      <c r="AV2708" s="26"/>
      <c r="AW2708" s="26"/>
      <c r="AX2708" s="26"/>
      <c r="AY2708" s="26"/>
      <c r="AZ2708" s="26"/>
      <c r="BA2708" s="26"/>
      <c r="BB2708" s="26"/>
      <c r="BC2708" s="26"/>
      <c r="BD2708" s="26"/>
      <c r="BE2708" s="26"/>
      <c r="BF2708" s="26"/>
      <c r="BG2708" s="26"/>
      <c r="BH2708" s="26"/>
      <c r="BI2708" s="26"/>
      <c r="BJ2708" s="26"/>
      <c r="BK2708" s="26"/>
      <c r="BL2708" s="41"/>
      <c r="BM2708" t="s">
        <v>100</v>
      </c>
    </row>
    <row r="2709" spans="1:65" x14ac:dyDescent="0.2">
      <c r="A2709" s="6"/>
      <c r="B2709" s="40">
        <v>0</v>
      </c>
      <c r="C2709" s="24" t="s">
        <v>78</v>
      </c>
      <c r="D2709" s="25"/>
      <c r="E2709" s="26"/>
      <c r="F2709" s="26"/>
      <c r="G2709" s="26"/>
      <c r="H2709" s="26"/>
      <c r="I2709" s="26"/>
      <c r="J2709" s="26"/>
      <c r="K2709" s="26"/>
      <c r="L2709" s="26"/>
      <c r="M2709" s="26"/>
      <c r="N2709" s="26"/>
      <c r="O2709" s="26"/>
      <c r="P2709" s="26"/>
      <c r="Q2709" s="26"/>
      <c r="R2709" s="26"/>
      <c r="S2709" s="26"/>
      <c r="T2709" s="26"/>
      <c r="U2709" s="26"/>
      <c r="V2709" s="26"/>
      <c r="W2709" s="26"/>
      <c r="X2709" s="26"/>
      <c r="Y2709" s="26"/>
      <c r="Z2709" s="26"/>
      <c r="AA2709" s="26"/>
      <c r="AB2709" s="26"/>
      <c r="AC2709" s="26"/>
      <c r="AD2709" s="26"/>
      <c r="AE2709" s="26"/>
      <c r="AF2709" s="26"/>
      <c r="AG2709" s="26"/>
      <c r="AH2709" s="26"/>
      <c r="AI2709" s="26"/>
      <c r="AJ2709" s="26"/>
      <c r="AK2709" s="26"/>
      <c r="AL2709" s="26"/>
      <c r="AM2709" s="26"/>
      <c r="AN2709" s="26"/>
      <c r="AO2709" s="26"/>
      <c r="AP2709" s="26"/>
      <c r="AQ2709" s="26"/>
      <c r="AR2709" s="26"/>
      <c r="AS2709" s="26"/>
      <c r="AT2709" s="26"/>
      <c r="AU2709" s="26"/>
      <c r="AV2709" s="26"/>
      <c r="AW2709" s="26"/>
      <c r="AX2709" s="26"/>
      <c r="AY2709" s="26"/>
      <c r="AZ2709" s="26"/>
      <c r="BA2709" s="26"/>
      <c r="BB2709" s="26"/>
      <c r="BC2709" s="26"/>
      <c r="BD2709" s="26"/>
      <c r="BE2709" s="26"/>
      <c r="BF2709" s="26"/>
      <c r="BG2709" s="26"/>
      <c r="BH2709" s="26"/>
      <c r="BI2709" s="26"/>
      <c r="BJ2709" s="26"/>
      <c r="BK2709" s="26"/>
      <c r="BL2709" s="41"/>
      <c r="BM2709" t="s">
        <v>100</v>
      </c>
    </row>
    <row r="2710" spans="1:65" x14ac:dyDescent="0.2">
      <c r="A2710" s="6"/>
      <c r="B2710" s="40">
        <v>0</v>
      </c>
      <c r="C2710" s="31" t="s">
        <v>44</v>
      </c>
      <c r="D2710" s="27" t="e">
        <v>#N/A</v>
      </c>
      <c r="E2710" s="28" t="e">
        <v>#N/A</v>
      </c>
      <c r="F2710" s="28" t="e">
        <v>#N/A</v>
      </c>
      <c r="G2710" s="28" t="e">
        <v>#N/A</v>
      </c>
      <c r="H2710" s="28" t="e">
        <v>#N/A</v>
      </c>
      <c r="I2710" s="28" t="e">
        <v>#N/A</v>
      </c>
      <c r="J2710" s="28" t="e">
        <v>#N/A</v>
      </c>
      <c r="K2710" s="28" t="e">
        <v>#N/A</v>
      </c>
      <c r="L2710" s="28" t="e">
        <v>#N/A</v>
      </c>
      <c r="M2710" s="28" t="e">
        <v>#N/A</v>
      </c>
      <c r="N2710" s="28" t="e">
        <v>#N/A</v>
      </c>
      <c r="O2710" s="28" t="e">
        <v>#N/A</v>
      </c>
      <c r="P2710" s="28" t="e">
        <v>#N/A</v>
      </c>
      <c r="Q2710" s="28" t="e">
        <v>#N/A</v>
      </c>
      <c r="R2710" s="28" t="e">
        <v>#N/A</v>
      </c>
      <c r="S2710" s="28" t="e">
        <v>#N/A</v>
      </c>
      <c r="T2710" s="28" t="e">
        <v>#N/A</v>
      </c>
      <c r="U2710" s="28" t="e">
        <v>#N/A</v>
      </c>
      <c r="V2710" s="28" t="e">
        <v>#N/A</v>
      </c>
      <c r="W2710" s="28" t="e">
        <v>#N/A</v>
      </c>
      <c r="X2710" s="28" t="e">
        <v>#N/A</v>
      </c>
      <c r="Y2710" s="28" t="e">
        <v>#N/A</v>
      </c>
      <c r="Z2710" s="28" t="e">
        <v>#N/A</v>
      </c>
      <c r="AA2710" s="28" t="e">
        <v>#N/A</v>
      </c>
      <c r="AB2710" s="28" t="e">
        <v>#N/A</v>
      </c>
      <c r="AC2710" s="28" t="e">
        <v>#N/A</v>
      </c>
      <c r="AD2710" s="28" t="e">
        <v>#N/A</v>
      </c>
      <c r="AE2710" s="28" t="e">
        <v>#N/A</v>
      </c>
      <c r="AF2710" s="28" t="e">
        <v>#N/A</v>
      </c>
      <c r="AG2710" s="28" t="e">
        <v>#N/A</v>
      </c>
      <c r="AH2710" s="28" t="e">
        <v>#N/A</v>
      </c>
      <c r="AI2710" s="28" t="e">
        <v>#N/A</v>
      </c>
      <c r="AJ2710" s="28" t="e">
        <v>#N/A</v>
      </c>
      <c r="AK2710" s="28" t="e">
        <v>#N/A</v>
      </c>
      <c r="AL2710" s="28" t="e">
        <v>#N/A</v>
      </c>
      <c r="AM2710" s="28" t="e">
        <v>#N/A</v>
      </c>
      <c r="AN2710" s="28" t="e">
        <v>#N/A</v>
      </c>
      <c r="AO2710" s="28" t="e">
        <v>#N/A</v>
      </c>
      <c r="AP2710" s="28" t="e">
        <v>#N/A</v>
      </c>
      <c r="AQ2710" s="28" t="e">
        <v>#N/A</v>
      </c>
      <c r="AR2710" s="28" t="e">
        <v>#N/A</v>
      </c>
      <c r="AS2710" s="28" t="e">
        <v>#N/A</v>
      </c>
      <c r="AT2710" s="28" t="e">
        <v>#N/A</v>
      </c>
      <c r="AU2710" s="28" t="e">
        <v>#N/A</v>
      </c>
      <c r="AV2710" s="28" t="e">
        <v>#N/A</v>
      </c>
      <c r="AW2710" s="28" t="e">
        <v>#N/A</v>
      </c>
      <c r="AX2710" s="28" t="e">
        <v>#N/A</v>
      </c>
      <c r="AY2710" s="28" t="e">
        <v>#N/A</v>
      </c>
      <c r="AZ2710" s="28" t="e">
        <v>#N/A</v>
      </c>
      <c r="BA2710" s="28" t="e">
        <v>#N/A</v>
      </c>
      <c r="BB2710" s="28" t="e">
        <v>#N/A</v>
      </c>
      <c r="BC2710" s="28" t="e">
        <v>#N/A</v>
      </c>
      <c r="BD2710" s="28" t="e">
        <v>#N/A</v>
      </c>
      <c r="BE2710" s="28" t="e">
        <v>#N/A</v>
      </c>
      <c r="BF2710" s="28" t="e">
        <v>#N/A</v>
      </c>
      <c r="BG2710" s="28" t="e">
        <v>#N/A</v>
      </c>
      <c r="BH2710" s="28" t="e">
        <v>#N/A</v>
      </c>
      <c r="BI2710" s="28" t="e">
        <v>#N/A</v>
      </c>
      <c r="BJ2710" s="28" t="e">
        <v>#N/A</v>
      </c>
      <c r="BK2710" s="28" t="e">
        <v>#N/A</v>
      </c>
      <c r="BL2710" s="42" t="e">
        <v>#N/A</v>
      </c>
      <c r="BM2710" t="e">
        <v>#N/A</v>
      </c>
    </row>
    <row r="2711" spans="1:65" x14ac:dyDescent="0.2">
      <c r="A2711" s="6"/>
      <c r="B2711" s="40">
        <v>0</v>
      </c>
      <c r="C2711" s="24" t="s">
        <v>74</v>
      </c>
      <c r="D2711" s="35" t="e">
        <v>#N/A</v>
      </c>
      <c r="E2711" s="29" t="e">
        <v>#N/A</v>
      </c>
      <c r="F2711" s="29" t="e">
        <v>#N/A</v>
      </c>
      <c r="G2711" s="29" t="e">
        <v>#N/A</v>
      </c>
      <c r="H2711" s="29" t="e">
        <v>#N/A</v>
      </c>
      <c r="I2711" s="29" t="e">
        <v>#N/A</v>
      </c>
      <c r="J2711" s="29" t="e">
        <v>#N/A</v>
      </c>
      <c r="K2711" s="29" t="e">
        <v>#N/A</v>
      </c>
      <c r="L2711" s="29" t="e">
        <v>#N/A</v>
      </c>
      <c r="M2711" s="29" t="e">
        <v>#N/A</v>
      </c>
      <c r="N2711" s="29" t="e">
        <v>#N/A</v>
      </c>
      <c r="O2711" s="29" t="e">
        <v>#N/A</v>
      </c>
      <c r="P2711" s="29" t="e">
        <v>#N/A</v>
      </c>
      <c r="Q2711" s="29" t="e">
        <v>#N/A</v>
      </c>
      <c r="R2711" s="29" t="e">
        <v>#N/A</v>
      </c>
      <c r="S2711" s="29" t="e">
        <v>#N/A</v>
      </c>
      <c r="T2711" s="29" t="e">
        <v>#N/A</v>
      </c>
      <c r="U2711" s="29" t="e">
        <v>#N/A</v>
      </c>
      <c r="V2711" s="29" t="e">
        <v>#N/A</v>
      </c>
      <c r="W2711" s="29" t="e">
        <v>#N/A</v>
      </c>
      <c r="X2711" s="26"/>
      <c r="Y2711" s="26"/>
      <c r="Z2711" s="26"/>
      <c r="AA2711" s="26"/>
      <c r="AB2711" s="26"/>
      <c r="AC2711" s="26"/>
      <c r="AD2711" s="26"/>
      <c r="AE2711" s="26"/>
      <c r="AF2711" s="26"/>
      <c r="AG2711" s="26"/>
      <c r="AH2711" s="26"/>
      <c r="AI2711" s="26"/>
      <c r="AJ2711" s="26"/>
      <c r="AK2711" s="26"/>
      <c r="AL2711" s="26"/>
      <c r="AM2711" s="26"/>
      <c r="AN2711" s="26"/>
      <c r="AO2711" s="26"/>
      <c r="AP2711" s="26"/>
      <c r="AQ2711" s="26"/>
      <c r="AR2711" s="26"/>
      <c r="AS2711" s="26"/>
      <c r="AT2711" s="26"/>
      <c r="AU2711" s="26"/>
      <c r="AV2711" s="26"/>
      <c r="AW2711" s="26"/>
      <c r="AX2711" s="26"/>
      <c r="AY2711" s="26"/>
      <c r="AZ2711" s="26"/>
      <c r="BA2711" s="26"/>
      <c r="BB2711" s="26"/>
      <c r="BC2711" s="26"/>
      <c r="BD2711" s="26"/>
      <c r="BE2711" s="26"/>
      <c r="BF2711" s="26"/>
      <c r="BG2711" s="26"/>
      <c r="BH2711" s="26"/>
      <c r="BI2711" s="26"/>
      <c r="BJ2711" s="26"/>
      <c r="BK2711" s="26"/>
      <c r="BL2711" s="41"/>
      <c r="BM2711" t="s">
        <v>100</v>
      </c>
    </row>
    <row r="2712" spans="1:65" x14ac:dyDescent="0.2">
      <c r="A2712" s="6"/>
      <c r="B2712" s="40">
        <v>0</v>
      </c>
      <c r="C2712" s="24" t="s">
        <v>83</v>
      </c>
      <c r="D2712" s="25"/>
      <c r="E2712" s="26"/>
      <c r="F2712" s="26"/>
      <c r="G2712" s="26"/>
      <c r="H2712" s="26"/>
      <c r="I2712" s="26"/>
      <c r="J2712" s="26"/>
      <c r="K2712" s="26"/>
      <c r="L2712" s="26"/>
      <c r="M2712" s="26"/>
      <c r="N2712" s="26"/>
      <c r="O2712" s="26"/>
      <c r="P2712" s="26"/>
      <c r="Q2712" s="26"/>
      <c r="R2712" s="26"/>
      <c r="S2712" s="26"/>
      <c r="T2712" s="26"/>
      <c r="U2712" s="26"/>
      <c r="V2712" s="26"/>
      <c r="W2712" s="30"/>
      <c r="X2712" s="30"/>
      <c r="Y2712" s="30"/>
      <c r="Z2712" s="30"/>
      <c r="AA2712" s="30"/>
      <c r="AB2712" s="30"/>
      <c r="AC2712" s="30"/>
      <c r="AD2712" s="30"/>
      <c r="AE2712" s="30"/>
      <c r="AF2712" s="30"/>
      <c r="AG2712" s="30"/>
      <c r="AH2712" s="30"/>
      <c r="AI2712" s="30"/>
      <c r="AJ2712" s="30"/>
      <c r="AK2712" s="30"/>
      <c r="AL2712" s="30"/>
      <c r="AM2712" s="30"/>
      <c r="AN2712" s="30"/>
      <c r="AO2712" s="30"/>
      <c r="AP2712" s="30"/>
      <c r="AQ2712" s="30"/>
      <c r="AR2712" s="30"/>
      <c r="AS2712" s="30"/>
      <c r="AT2712" s="30"/>
      <c r="AU2712" s="30"/>
      <c r="AV2712" s="30"/>
      <c r="AW2712" s="30"/>
      <c r="AX2712" s="30"/>
      <c r="AY2712" s="30"/>
      <c r="AZ2712" s="30"/>
      <c r="BA2712" s="30"/>
      <c r="BB2712" s="30"/>
      <c r="BC2712" s="30"/>
      <c r="BD2712" s="30"/>
      <c r="BE2712" s="30"/>
      <c r="BF2712" s="30"/>
      <c r="BG2712" s="30"/>
      <c r="BH2712" s="30"/>
      <c r="BI2712" s="30"/>
      <c r="BJ2712" s="30"/>
      <c r="BK2712" s="30"/>
      <c r="BL2712" s="43"/>
      <c r="BM2712" t="s">
        <v>100</v>
      </c>
    </row>
    <row r="2713" spans="1:65" x14ac:dyDescent="0.2">
      <c r="A2713" s="6"/>
      <c r="B2713" s="40">
        <v>0</v>
      </c>
      <c r="C2713" s="24" t="s">
        <v>75</v>
      </c>
      <c r="D2713" s="25"/>
      <c r="E2713" s="26"/>
      <c r="F2713" s="26"/>
      <c r="G2713" s="26"/>
      <c r="H2713" s="26"/>
      <c r="I2713" s="26"/>
      <c r="J2713" s="26"/>
      <c r="K2713" s="26"/>
      <c r="L2713" s="26"/>
      <c r="M2713" s="26"/>
      <c r="N2713" s="26"/>
      <c r="O2713" s="26"/>
      <c r="P2713" s="26"/>
      <c r="Q2713" s="26"/>
      <c r="R2713" s="26"/>
      <c r="S2713" s="26"/>
      <c r="T2713" s="26"/>
      <c r="U2713" s="26"/>
      <c r="V2713" s="26"/>
      <c r="W2713" s="26"/>
      <c r="X2713" s="26"/>
      <c r="Y2713" s="26"/>
      <c r="Z2713" s="26"/>
      <c r="AA2713" s="26"/>
      <c r="AB2713" s="26"/>
      <c r="AC2713" s="26"/>
      <c r="AD2713" s="26"/>
      <c r="AE2713" s="26"/>
      <c r="AF2713" s="26"/>
      <c r="AG2713" s="26"/>
      <c r="AH2713" s="26"/>
      <c r="AI2713" s="26"/>
      <c r="AJ2713" s="26"/>
      <c r="AK2713" s="26"/>
      <c r="AL2713" s="26"/>
      <c r="AM2713" s="26"/>
      <c r="AN2713" s="26"/>
      <c r="AO2713" s="26"/>
      <c r="AP2713" s="26"/>
      <c r="AQ2713" s="26"/>
      <c r="AR2713" s="26"/>
      <c r="AS2713" s="26"/>
      <c r="AT2713" s="26"/>
      <c r="AU2713" s="26"/>
      <c r="AV2713" s="26"/>
      <c r="AW2713" s="26"/>
      <c r="AX2713" s="26"/>
      <c r="AY2713" s="26"/>
      <c r="AZ2713" s="26"/>
      <c r="BA2713" s="26"/>
      <c r="BB2713" s="26"/>
      <c r="BC2713" s="26"/>
      <c r="BD2713" s="26"/>
      <c r="BE2713" s="26"/>
      <c r="BF2713" s="26"/>
      <c r="BG2713" s="26"/>
      <c r="BH2713" s="26"/>
      <c r="BI2713" s="26"/>
      <c r="BJ2713" s="26"/>
      <c r="BK2713" s="26"/>
      <c r="BL2713" s="41"/>
      <c r="BM2713" t="s">
        <v>100</v>
      </c>
    </row>
    <row r="2714" spans="1:65" x14ac:dyDescent="0.2">
      <c r="A2714" s="6"/>
      <c r="B2714" s="40">
        <v>0</v>
      </c>
      <c r="C2714" s="24" t="s">
        <v>79</v>
      </c>
      <c r="D2714" s="25"/>
      <c r="E2714" s="26"/>
      <c r="F2714" s="26"/>
      <c r="G2714" s="26"/>
      <c r="H2714" s="26"/>
      <c r="I2714" s="26"/>
      <c r="J2714" s="26"/>
      <c r="K2714" s="26"/>
      <c r="L2714" s="26"/>
      <c r="M2714" s="26"/>
      <c r="N2714" s="26"/>
      <c r="O2714" s="26"/>
      <c r="P2714" s="26"/>
      <c r="Q2714" s="26"/>
      <c r="R2714" s="26"/>
      <c r="S2714" s="26"/>
      <c r="T2714" s="26"/>
      <c r="U2714" s="26"/>
      <c r="V2714" s="26"/>
      <c r="W2714" s="26"/>
      <c r="X2714" s="26"/>
      <c r="Y2714" s="26"/>
      <c r="Z2714" s="26"/>
      <c r="AA2714" s="26"/>
      <c r="AB2714" s="26"/>
      <c r="AC2714" s="26"/>
      <c r="AD2714" s="26"/>
      <c r="AE2714" s="26"/>
      <c r="AF2714" s="26"/>
      <c r="AG2714" s="26"/>
      <c r="AH2714" s="26"/>
      <c r="AI2714" s="26"/>
      <c r="AJ2714" s="26"/>
      <c r="AK2714" s="26"/>
      <c r="AL2714" s="26"/>
      <c r="AM2714" s="26"/>
      <c r="AN2714" s="26"/>
      <c r="AO2714" s="26"/>
      <c r="AP2714" s="26"/>
      <c r="AQ2714" s="26"/>
      <c r="AR2714" s="26"/>
      <c r="AS2714" s="26"/>
      <c r="AT2714" s="26"/>
      <c r="AU2714" s="26"/>
      <c r="AV2714" s="26"/>
      <c r="AW2714" s="26"/>
      <c r="AX2714" s="26"/>
      <c r="AY2714" s="26"/>
      <c r="AZ2714" s="26"/>
      <c r="BA2714" s="26"/>
      <c r="BB2714" s="26"/>
      <c r="BC2714" s="26"/>
      <c r="BD2714" s="26"/>
      <c r="BE2714" s="26"/>
      <c r="BF2714" s="26"/>
      <c r="BG2714" s="26"/>
      <c r="BH2714" s="26"/>
      <c r="BI2714" s="26"/>
      <c r="BJ2714" s="26"/>
      <c r="BK2714" s="26"/>
      <c r="BL2714" s="41"/>
      <c r="BM2714" t="s">
        <v>100</v>
      </c>
    </row>
    <row r="2715" spans="1:65" x14ac:dyDescent="0.2">
      <c r="A2715" s="6"/>
      <c r="B2715" s="40">
        <v>0</v>
      </c>
      <c r="C2715" s="24" t="s">
        <v>80</v>
      </c>
      <c r="D2715" s="25"/>
      <c r="E2715" s="26"/>
      <c r="F2715" s="26"/>
      <c r="G2715" s="26"/>
      <c r="H2715" s="26"/>
      <c r="I2715" s="26"/>
      <c r="J2715" s="26"/>
      <c r="K2715" s="26"/>
      <c r="L2715" s="26"/>
      <c r="M2715" s="26"/>
      <c r="N2715" s="26"/>
      <c r="O2715" s="26"/>
      <c r="P2715" s="26"/>
      <c r="Q2715" s="26"/>
      <c r="R2715" s="26"/>
      <c r="S2715" s="26"/>
      <c r="T2715" s="26"/>
      <c r="U2715" s="26"/>
      <c r="V2715" s="26"/>
      <c r="W2715" s="26"/>
      <c r="X2715" s="26"/>
      <c r="Y2715" s="26"/>
      <c r="Z2715" s="26"/>
      <c r="AA2715" s="26"/>
      <c r="AB2715" s="26"/>
      <c r="AC2715" s="26"/>
      <c r="AD2715" s="26"/>
      <c r="AE2715" s="26"/>
      <c r="AF2715" s="26"/>
      <c r="AG2715" s="26"/>
      <c r="AH2715" s="26"/>
      <c r="AI2715" s="26"/>
      <c r="AJ2715" s="26"/>
      <c r="AK2715" s="26"/>
      <c r="AL2715" s="26"/>
      <c r="AM2715" s="26"/>
      <c r="AN2715" s="26"/>
      <c r="AO2715" s="26"/>
      <c r="AP2715" s="26"/>
      <c r="AQ2715" s="26"/>
      <c r="AR2715" s="26"/>
      <c r="AS2715" s="26"/>
      <c r="AT2715" s="26"/>
      <c r="AU2715" s="26"/>
      <c r="AV2715" s="26"/>
      <c r="AW2715" s="26"/>
      <c r="AX2715" s="26"/>
      <c r="AY2715" s="26"/>
      <c r="AZ2715" s="26"/>
      <c r="BA2715" s="26"/>
      <c r="BB2715" s="26"/>
      <c r="BC2715" s="26"/>
      <c r="BD2715" s="26"/>
      <c r="BE2715" s="26"/>
      <c r="BF2715" s="26"/>
      <c r="BG2715" s="26"/>
      <c r="BH2715" s="26"/>
      <c r="BI2715" s="26"/>
      <c r="BJ2715" s="26"/>
      <c r="BK2715" s="26"/>
      <c r="BL2715" s="41"/>
      <c r="BM2715" t="s">
        <v>100</v>
      </c>
    </row>
    <row r="2716" spans="1:65" x14ac:dyDescent="0.2">
      <c r="A2716" s="6"/>
      <c r="B2716" s="40">
        <v>0</v>
      </c>
      <c r="C2716" s="24" t="s">
        <v>78</v>
      </c>
      <c r="D2716" s="25"/>
      <c r="E2716" s="26"/>
      <c r="F2716" s="26"/>
      <c r="G2716" s="26"/>
      <c r="H2716" s="26"/>
      <c r="I2716" s="26"/>
      <c r="J2716" s="26"/>
      <c r="K2716" s="26"/>
      <c r="L2716" s="26"/>
      <c r="M2716" s="26"/>
      <c r="N2716" s="26"/>
      <c r="O2716" s="26"/>
      <c r="P2716" s="26"/>
      <c r="Q2716" s="26"/>
      <c r="R2716" s="26"/>
      <c r="S2716" s="26"/>
      <c r="T2716" s="26"/>
      <c r="U2716" s="26"/>
      <c r="V2716" s="26"/>
      <c r="W2716" s="26"/>
      <c r="X2716" s="26"/>
      <c r="Y2716" s="26"/>
      <c r="Z2716" s="26"/>
      <c r="AA2716" s="26"/>
      <c r="AB2716" s="26"/>
      <c r="AC2716" s="26"/>
      <c r="AD2716" s="26"/>
      <c r="AE2716" s="26"/>
      <c r="AF2716" s="26"/>
      <c r="AG2716" s="26"/>
      <c r="AH2716" s="26"/>
      <c r="AI2716" s="26"/>
      <c r="AJ2716" s="26"/>
      <c r="AK2716" s="26"/>
      <c r="AL2716" s="26"/>
      <c r="AM2716" s="26"/>
      <c r="AN2716" s="26"/>
      <c r="AO2716" s="26"/>
      <c r="AP2716" s="26"/>
      <c r="AQ2716" s="26"/>
      <c r="AR2716" s="26"/>
      <c r="AS2716" s="26"/>
      <c r="AT2716" s="26"/>
      <c r="AU2716" s="26"/>
      <c r="AV2716" s="26"/>
      <c r="AW2716" s="26"/>
      <c r="AX2716" s="26"/>
      <c r="AY2716" s="26"/>
      <c r="AZ2716" s="26"/>
      <c r="BA2716" s="26"/>
      <c r="BB2716" s="26"/>
      <c r="BC2716" s="26"/>
      <c r="BD2716" s="26"/>
      <c r="BE2716" s="26"/>
      <c r="BF2716" s="26"/>
      <c r="BG2716" s="26"/>
      <c r="BH2716" s="26"/>
      <c r="BI2716" s="26"/>
      <c r="BJ2716" s="26"/>
      <c r="BK2716" s="26"/>
      <c r="BL2716" s="41"/>
      <c r="BM2716" t="s">
        <v>100</v>
      </c>
    </row>
    <row r="2717" spans="1:65" x14ac:dyDescent="0.2">
      <c r="A2717" s="6"/>
      <c r="B2717" s="40">
        <v>0</v>
      </c>
      <c r="C2717" s="31" t="s">
        <v>76</v>
      </c>
      <c r="D2717" s="27" t="e">
        <v>#N/A</v>
      </c>
      <c r="E2717" s="28" t="e">
        <v>#N/A</v>
      </c>
      <c r="F2717" s="28" t="e">
        <v>#N/A</v>
      </c>
      <c r="G2717" s="28" t="e">
        <v>#N/A</v>
      </c>
      <c r="H2717" s="28" t="e">
        <v>#N/A</v>
      </c>
      <c r="I2717" s="28" t="e">
        <v>#N/A</v>
      </c>
      <c r="J2717" s="28" t="e">
        <v>#N/A</v>
      </c>
      <c r="K2717" s="28" t="e">
        <v>#N/A</v>
      </c>
      <c r="L2717" s="28" t="e">
        <v>#N/A</v>
      </c>
      <c r="M2717" s="28" t="e">
        <v>#N/A</v>
      </c>
      <c r="N2717" s="28" t="e">
        <v>#N/A</v>
      </c>
      <c r="O2717" s="28" t="e">
        <v>#N/A</v>
      </c>
      <c r="P2717" s="28" t="e">
        <v>#N/A</v>
      </c>
      <c r="Q2717" s="28" t="e">
        <v>#N/A</v>
      </c>
      <c r="R2717" s="28" t="e">
        <v>#N/A</v>
      </c>
      <c r="S2717" s="28" t="e">
        <v>#N/A</v>
      </c>
      <c r="T2717" s="28" t="e">
        <v>#N/A</v>
      </c>
      <c r="U2717" s="28" t="e">
        <v>#N/A</v>
      </c>
      <c r="V2717" s="28" t="e">
        <v>#N/A</v>
      </c>
      <c r="W2717" s="28" t="e">
        <v>#N/A</v>
      </c>
      <c r="X2717" s="28" t="e">
        <v>#N/A</v>
      </c>
      <c r="Y2717" s="28" t="e">
        <v>#N/A</v>
      </c>
      <c r="Z2717" s="28" t="e">
        <v>#N/A</v>
      </c>
      <c r="AA2717" s="28" t="e">
        <v>#N/A</v>
      </c>
      <c r="AB2717" s="28" t="e">
        <v>#N/A</v>
      </c>
      <c r="AC2717" s="28" t="e">
        <v>#N/A</v>
      </c>
      <c r="AD2717" s="28" t="e">
        <v>#N/A</v>
      </c>
      <c r="AE2717" s="28" t="e">
        <v>#N/A</v>
      </c>
      <c r="AF2717" s="28" t="e">
        <v>#N/A</v>
      </c>
      <c r="AG2717" s="28" t="e">
        <v>#N/A</v>
      </c>
      <c r="AH2717" s="28" t="e">
        <v>#N/A</v>
      </c>
      <c r="AI2717" s="28" t="e">
        <v>#N/A</v>
      </c>
      <c r="AJ2717" s="28" t="e">
        <v>#N/A</v>
      </c>
      <c r="AK2717" s="28" t="e">
        <v>#N/A</v>
      </c>
      <c r="AL2717" s="28" t="e">
        <v>#N/A</v>
      </c>
      <c r="AM2717" s="28" t="e">
        <v>#N/A</v>
      </c>
      <c r="AN2717" s="28" t="e">
        <v>#N/A</v>
      </c>
      <c r="AO2717" s="28" t="e">
        <v>#N/A</v>
      </c>
      <c r="AP2717" s="28" t="e">
        <v>#N/A</v>
      </c>
      <c r="AQ2717" s="28" t="e">
        <v>#N/A</v>
      </c>
      <c r="AR2717" s="28" t="e">
        <v>#N/A</v>
      </c>
      <c r="AS2717" s="28" t="e">
        <v>#N/A</v>
      </c>
      <c r="AT2717" s="28" t="e">
        <v>#N/A</v>
      </c>
      <c r="AU2717" s="28" t="e">
        <v>#N/A</v>
      </c>
      <c r="AV2717" s="28" t="e">
        <v>#N/A</v>
      </c>
      <c r="AW2717" s="28" t="e">
        <v>#N/A</v>
      </c>
      <c r="AX2717" s="28" t="e">
        <v>#N/A</v>
      </c>
      <c r="AY2717" s="28" t="e">
        <v>#N/A</v>
      </c>
      <c r="AZ2717" s="28" t="e">
        <v>#N/A</v>
      </c>
      <c r="BA2717" s="28" t="e">
        <v>#N/A</v>
      </c>
      <c r="BB2717" s="28" t="e">
        <v>#N/A</v>
      </c>
      <c r="BC2717" s="28" t="e">
        <v>#N/A</v>
      </c>
      <c r="BD2717" s="28" t="e">
        <v>#N/A</v>
      </c>
      <c r="BE2717" s="28" t="e">
        <v>#N/A</v>
      </c>
      <c r="BF2717" s="28" t="e">
        <v>#N/A</v>
      </c>
      <c r="BG2717" s="28" t="e">
        <v>#N/A</v>
      </c>
      <c r="BH2717" s="28" t="e">
        <v>#N/A</v>
      </c>
      <c r="BI2717" s="28" t="e">
        <v>#N/A</v>
      </c>
      <c r="BJ2717" s="28" t="e">
        <v>#N/A</v>
      </c>
      <c r="BK2717" s="28" t="e">
        <v>#N/A</v>
      </c>
      <c r="BL2717" s="42" t="e">
        <v>#N/A</v>
      </c>
      <c r="BM2717" t="e">
        <v>#N/A</v>
      </c>
    </row>
    <row r="2718" spans="1:65" x14ac:dyDescent="0.2">
      <c r="A2718" s="6"/>
      <c r="B2718" s="40">
        <v>0</v>
      </c>
      <c r="C2718" s="24" t="s">
        <v>74</v>
      </c>
      <c r="D2718" s="35" t="e">
        <v>#N/A</v>
      </c>
      <c r="E2718" s="29" t="e">
        <v>#N/A</v>
      </c>
      <c r="F2718" s="29" t="e">
        <v>#N/A</v>
      </c>
      <c r="G2718" s="29" t="e">
        <v>#N/A</v>
      </c>
      <c r="H2718" s="29" t="e">
        <v>#N/A</v>
      </c>
      <c r="I2718" s="29" t="e">
        <v>#N/A</v>
      </c>
      <c r="J2718" s="29" t="e">
        <v>#N/A</v>
      </c>
      <c r="K2718" s="29" t="e">
        <v>#N/A</v>
      </c>
      <c r="L2718" s="29" t="e">
        <v>#N/A</v>
      </c>
      <c r="M2718" s="29" t="e">
        <v>#N/A</v>
      </c>
      <c r="N2718" s="29" t="e">
        <v>#N/A</v>
      </c>
      <c r="O2718" s="29" t="e">
        <v>#N/A</v>
      </c>
      <c r="P2718" s="29" t="e">
        <v>#N/A</v>
      </c>
      <c r="Q2718" s="29" t="e">
        <v>#N/A</v>
      </c>
      <c r="R2718" s="29" t="e">
        <v>#N/A</v>
      </c>
      <c r="S2718" s="29" t="e">
        <v>#N/A</v>
      </c>
      <c r="T2718" s="29" t="e">
        <v>#N/A</v>
      </c>
      <c r="U2718" s="29" t="e">
        <v>#N/A</v>
      </c>
      <c r="V2718" s="29" t="e">
        <v>#N/A</v>
      </c>
      <c r="W2718" s="29" t="e">
        <v>#N/A</v>
      </c>
      <c r="X2718" s="26"/>
      <c r="Y2718" s="26"/>
      <c r="Z2718" s="26"/>
      <c r="AA2718" s="26"/>
      <c r="AB2718" s="26"/>
      <c r="AC2718" s="26"/>
      <c r="AD2718" s="26"/>
      <c r="AE2718" s="26"/>
      <c r="AF2718" s="26"/>
      <c r="AG2718" s="26"/>
      <c r="AH2718" s="26"/>
      <c r="AI2718" s="26"/>
      <c r="AJ2718" s="26"/>
      <c r="AK2718" s="26"/>
      <c r="AL2718" s="26"/>
      <c r="AM2718" s="26"/>
      <c r="AN2718" s="26"/>
      <c r="AO2718" s="26"/>
      <c r="AP2718" s="26"/>
      <c r="AQ2718" s="26"/>
      <c r="AR2718" s="26"/>
      <c r="AS2718" s="26"/>
      <c r="AT2718" s="26"/>
      <c r="AU2718" s="26"/>
      <c r="AV2718" s="26"/>
      <c r="AW2718" s="26"/>
      <c r="AX2718" s="26"/>
      <c r="AY2718" s="26"/>
      <c r="AZ2718" s="26"/>
      <c r="BA2718" s="26"/>
      <c r="BB2718" s="26"/>
      <c r="BC2718" s="26"/>
      <c r="BD2718" s="26"/>
      <c r="BE2718" s="26"/>
      <c r="BF2718" s="26"/>
      <c r="BG2718" s="26"/>
      <c r="BH2718" s="26"/>
      <c r="BI2718" s="26"/>
      <c r="BJ2718" s="26"/>
      <c r="BK2718" s="26"/>
      <c r="BL2718" s="41"/>
      <c r="BM2718" t="s">
        <v>100</v>
      </c>
    </row>
    <row r="2719" spans="1:65" x14ac:dyDescent="0.2">
      <c r="A2719" s="6"/>
      <c r="B2719" s="40">
        <v>0</v>
      </c>
      <c r="C2719" s="24" t="s">
        <v>83</v>
      </c>
      <c r="D2719" s="25"/>
      <c r="E2719" s="26"/>
      <c r="F2719" s="26"/>
      <c r="G2719" s="26"/>
      <c r="H2719" s="26"/>
      <c r="I2719" s="26"/>
      <c r="J2719" s="26"/>
      <c r="K2719" s="26"/>
      <c r="L2719" s="26"/>
      <c r="M2719" s="26"/>
      <c r="N2719" s="26"/>
      <c r="O2719" s="26"/>
      <c r="P2719" s="26"/>
      <c r="Q2719" s="26"/>
      <c r="R2719" s="26"/>
      <c r="S2719" s="26"/>
      <c r="T2719" s="26"/>
      <c r="U2719" s="26"/>
      <c r="V2719" s="26"/>
      <c r="W2719" s="30"/>
      <c r="X2719" s="30"/>
      <c r="Y2719" s="30"/>
      <c r="Z2719" s="30"/>
      <c r="AA2719" s="30"/>
      <c r="AB2719" s="30"/>
      <c r="AC2719" s="30"/>
      <c r="AD2719" s="30"/>
      <c r="AE2719" s="30"/>
      <c r="AF2719" s="30"/>
      <c r="AG2719" s="30"/>
      <c r="AH2719" s="30"/>
      <c r="AI2719" s="30"/>
      <c r="AJ2719" s="30"/>
      <c r="AK2719" s="30"/>
      <c r="AL2719" s="30"/>
      <c r="AM2719" s="30"/>
      <c r="AN2719" s="30"/>
      <c r="AO2719" s="30"/>
      <c r="AP2719" s="30"/>
      <c r="AQ2719" s="30"/>
      <c r="AR2719" s="30"/>
      <c r="AS2719" s="30"/>
      <c r="AT2719" s="30"/>
      <c r="AU2719" s="30"/>
      <c r="AV2719" s="30"/>
      <c r="AW2719" s="30"/>
      <c r="AX2719" s="30"/>
      <c r="AY2719" s="30"/>
      <c r="AZ2719" s="30"/>
      <c r="BA2719" s="30"/>
      <c r="BB2719" s="30"/>
      <c r="BC2719" s="30"/>
      <c r="BD2719" s="30"/>
      <c r="BE2719" s="30"/>
      <c r="BF2719" s="30"/>
      <c r="BG2719" s="30"/>
      <c r="BH2719" s="30"/>
      <c r="BI2719" s="30"/>
      <c r="BJ2719" s="30"/>
      <c r="BK2719" s="30"/>
      <c r="BL2719" s="43"/>
      <c r="BM2719" t="s">
        <v>100</v>
      </c>
    </row>
    <row r="2720" spans="1:65" x14ac:dyDescent="0.2">
      <c r="A2720" s="6"/>
      <c r="B2720" s="40">
        <v>0</v>
      </c>
      <c r="C2720" s="24" t="s">
        <v>75</v>
      </c>
      <c r="D2720" s="25"/>
      <c r="E2720" s="26"/>
      <c r="F2720" s="26"/>
      <c r="G2720" s="26"/>
      <c r="H2720" s="26"/>
      <c r="I2720" s="26"/>
      <c r="J2720" s="26"/>
      <c r="K2720" s="26"/>
      <c r="L2720" s="26"/>
      <c r="M2720" s="26"/>
      <c r="N2720" s="26"/>
      <c r="O2720" s="26"/>
      <c r="P2720" s="26"/>
      <c r="Q2720" s="26"/>
      <c r="R2720" s="26"/>
      <c r="S2720" s="26"/>
      <c r="T2720" s="26"/>
      <c r="U2720" s="26"/>
      <c r="V2720" s="26"/>
      <c r="W2720" s="26"/>
      <c r="X2720" s="26"/>
      <c r="Y2720" s="26"/>
      <c r="Z2720" s="26"/>
      <c r="AA2720" s="26"/>
      <c r="AB2720" s="26"/>
      <c r="AC2720" s="26"/>
      <c r="AD2720" s="26"/>
      <c r="AE2720" s="26"/>
      <c r="AF2720" s="26"/>
      <c r="AG2720" s="26"/>
      <c r="AH2720" s="26"/>
      <c r="AI2720" s="26"/>
      <c r="AJ2720" s="26"/>
      <c r="AK2720" s="26"/>
      <c r="AL2720" s="26"/>
      <c r="AM2720" s="26"/>
      <c r="AN2720" s="26"/>
      <c r="AO2720" s="26"/>
      <c r="AP2720" s="26"/>
      <c r="AQ2720" s="26"/>
      <c r="AR2720" s="26"/>
      <c r="AS2720" s="26"/>
      <c r="AT2720" s="26"/>
      <c r="AU2720" s="26"/>
      <c r="AV2720" s="26"/>
      <c r="AW2720" s="26"/>
      <c r="AX2720" s="26"/>
      <c r="AY2720" s="26"/>
      <c r="AZ2720" s="26"/>
      <c r="BA2720" s="26"/>
      <c r="BB2720" s="26"/>
      <c r="BC2720" s="26"/>
      <c r="BD2720" s="26"/>
      <c r="BE2720" s="26"/>
      <c r="BF2720" s="26"/>
      <c r="BG2720" s="26"/>
      <c r="BH2720" s="26"/>
      <c r="BI2720" s="26"/>
      <c r="BJ2720" s="26"/>
      <c r="BK2720" s="26"/>
      <c r="BL2720" s="41"/>
      <c r="BM2720" t="s">
        <v>100</v>
      </c>
    </row>
    <row r="2721" spans="1:65" x14ac:dyDescent="0.2">
      <c r="A2721" s="6"/>
      <c r="B2721" s="40">
        <v>0</v>
      </c>
      <c r="C2721" s="24" t="s">
        <v>79</v>
      </c>
      <c r="D2721" s="25"/>
      <c r="E2721" s="26"/>
      <c r="F2721" s="26"/>
      <c r="G2721" s="26"/>
      <c r="H2721" s="26"/>
      <c r="I2721" s="26"/>
      <c r="J2721" s="26"/>
      <c r="K2721" s="26"/>
      <c r="L2721" s="26"/>
      <c r="M2721" s="26"/>
      <c r="N2721" s="26"/>
      <c r="O2721" s="26"/>
      <c r="P2721" s="26"/>
      <c r="Q2721" s="26"/>
      <c r="R2721" s="26"/>
      <c r="S2721" s="26"/>
      <c r="T2721" s="26"/>
      <c r="U2721" s="26"/>
      <c r="V2721" s="26"/>
      <c r="W2721" s="26"/>
      <c r="X2721" s="26"/>
      <c r="Y2721" s="26"/>
      <c r="Z2721" s="26"/>
      <c r="AA2721" s="26"/>
      <c r="AB2721" s="26"/>
      <c r="AC2721" s="26"/>
      <c r="AD2721" s="26"/>
      <c r="AE2721" s="26"/>
      <c r="AF2721" s="26"/>
      <c r="AG2721" s="26"/>
      <c r="AH2721" s="26"/>
      <c r="AI2721" s="26"/>
      <c r="AJ2721" s="26"/>
      <c r="AK2721" s="26"/>
      <c r="AL2721" s="26"/>
      <c r="AM2721" s="26"/>
      <c r="AN2721" s="26"/>
      <c r="AO2721" s="26"/>
      <c r="AP2721" s="26"/>
      <c r="AQ2721" s="26"/>
      <c r="AR2721" s="26"/>
      <c r="AS2721" s="26"/>
      <c r="AT2721" s="26"/>
      <c r="AU2721" s="26"/>
      <c r="AV2721" s="26"/>
      <c r="AW2721" s="26"/>
      <c r="AX2721" s="26"/>
      <c r="AY2721" s="26"/>
      <c r="AZ2721" s="26"/>
      <c r="BA2721" s="26"/>
      <c r="BB2721" s="26"/>
      <c r="BC2721" s="26"/>
      <c r="BD2721" s="26"/>
      <c r="BE2721" s="26"/>
      <c r="BF2721" s="26"/>
      <c r="BG2721" s="26"/>
      <c r="BH2721" s="26"/>
      <c r="BI2721" s="26"/>
      <c r="BJ2721" s="26"/>
      <c r="BK2721" s="26"/>
      <c r="BL2721" s="41"/>
      <c r="BM2721" t="s">
        <v>100</v>
      </c>
    </row>
    <row r="2722" spans="1:65" x14ac:dyDescent="0.2">
      <c r="A2722" s="6"/>
      <c r="B2722" s="40">
        <v>0</v>
      </c>
      <c r="C2722" s="24" t="s">
        <v>80</v>
      </c>
      <c r="D2722" s="25"/>
      <c r="E2722" s="26"/>
      <c r="F2722" s="26"/>
      <c r="G2722" s="26"/>
      <c r="H2722" s="26"/>
      <c r="I2722" s="26"/>
      <c r="J2722" s="26"/>
      <c r="K2722" s="26"/>
      <c r="L2722" s="26"/>
      <c r="M2722" s="26"/>
      <c r="N2722" s="26"/>
      <c r="O2722" s="26"/>
      <c r="P2722" s="26"/>
      <c r="Q2722" s="26"/>
      <c r="R2722" s="26"/>
      <c r="S2722" s="26"/>
      <c r="T2722" s="26"/>
      <c r="U2722" s="26"/>
      <c r="V2722" s="26"/>
      <c r="W2722" s="26"/>
      <c r="X2722" s="26"/>
      <c r="Y2722" s="26"/>
      <c r="Z2722" s="26"/>
      <c r="AA2722" s="26"/>
      <c r="AB2722" s="26"/>
      <c r="AC2722" s="26"/>
      <c r="AD2722" s="26"/>
      <c r="AE2722" s="26"/>
      <c r="AF2722" s="26"/>
      <c r="AG2722" s="26"/>
      <c r="AH2722" s="26"/>
      <c r="AI2722" s="26"/>
      <c r="AJ2722" s="26"/>
      <c r="AK2722" s="26"/>
      <c r="AL2722" s="26"/>
      <c r="AM2722" s="26"/>
      <c r="AN2722" s="26"/>
      <c r="AO2722" s="26"/>
      <c r="AP2722" s="26"/>
      <c r="AQ2722" s="26"/>
      <c r="AR2722" s="26"/>
      <c r="AS2722" s="26"/>
      <c r="AT2722" s="26"/>
      <c r="AU2722" s="26"/>
      <c r="AV2722" s="26"/>
      <c r="AW2722" s="26"/>
      <c r="AX2722" s="26"/>
      <c r="AY2722" s="26"/>
      <c r="AZ2722" s="26"/>
      <c r="BA2722" s="26"/>
      <c r="BB2722" s="26"/>
      <c r="BC2722" s="26"/>
      <c r="BD2722" s="26"/>
      <c r="BE2722" s="26"/>
      <c r="BF2722" s="26"/>
      <c r="BG2722" s="26"/>
      <c r="BH2722" s="26"/>
      <c r="BI2722" s="26"/>
      <c r="BJ2722" s="26"/>
      <c r="BK2722" s="26"/>
      <c r="BL2722" s="41"/>
      <c r="BM2722" t="s">
        <v>100</v>
      </c>
    </row>
    <row r="2723" spans="1:65" ht="13.5" thickBot="1" x14ac:dyDescent="0.25">
      <c r="A2723" s="6"/>
      <c r="B2723" s="40">
        <v>0</v>
      </c>
      <c r="C2723" s="50" t="s">
        <v>78</v>
      </c>
      <c r="D2723" s="51"/>
      <c r="E2723" s="52"/>
      <c r="F2723" s="52"/>
      <c r="G2723" s="52"/>
      <c r="H2723" s="52"/>
      <c r="I2723" s="52"/>
      <c r="J2723" s="52"/>
      <c r="K2723" s="52"/>
      <c r="L2723" s="52"/>
      <c r="M2723" s="52"/>
      <c r="N2723" s="52"/>
      <c r="O2723" s="52"/>
      <c r="P2723" s="52"/>
      <c r="Q2723" s="52"/>
      <c r="R2723" s="52"/>
      <c r="S2723" s="52"/>
      <c r="T2723" s="52"/>
      <c r="U2723" s="52"/>
      <c r="V2723" s="52"/>
      <c r="W2723" s="52"/>
      <c r="X2723" s="52"/>
      <c r="Y2723" s="52"/>
      <c r="Z2723" s="52"/>
      <c r="AA2723" s="52"/>
      <c r="AB2723" s="52"/>
      <c r="AC2723" s="52"/>
      <c r="AD2723" s="52"/>
      <c r="AE2723" s="52"/>
      <c r="AF2723" s="52"/>
      <c r="AG2723" s="52"/>
      <c r="AH2723" s="52"/>
      <c r="AI2723" s="52"/>
      <c r="AJ2723" s="52"/>
      <c r="AK2723" s="52"/>
      <c r="AL2723" s="52"/>
      <c r="AM2723" s="52"/>
      <c r="AN2723" s="52"/>
      <c r="AO2723" s="52"/>
      <c r="AP2723" s="52"/>
      <c r="AQ2723" s="52"/>
      <c r="AR2723" s="52"/>
      <c r="AS2723" s="52"/>
      <c r="AT2723" s="52"/>
      <c r="AU2723" s="52"/>
      <c r="AV2723" s="52"/>
      <c r="AW2723" s="52"/>
      <c r="AX2723" s="52"/>
      <c r="AY2723" s="52"/>
      <c r="AZ2723" s="52"/>
      <c r="BA2723" s="52"/>
      <c r="BB2723" s="52"/>
      <c r="BC2723" s="52"/>
      <c r="BD2723" s="52"/>
      <c r="BE2723" s="52"/>
      <c r="BF2723" s="52"/>
      <c r="BG2723" s="52"/>
      <c r="BH2723" s="52"/>
      <c r="BI2723" s="52"/>
      <c r="BJ2723" s="52"/>
      <c r="BK2723" s="52"/>
      <c r="BL2723" s="53"/>
      <c r="BM2723" t="s">
        <v>100</v>
      </c>
    </row>
    <row r="2724" spans="1:65" x14ac:dyDescent="0.2">
      <c r="A2724" s="23" t="s">
        <v>225</v>
      </c>
      <c r="B2724" s="170" t="s">
        <v>156</v>
      </c>
      <c r="C2724" s="37" t="s">
        <v>6</v>
      </c>
      <c r="D2724" s="27">
        <v>0</v>
      </c>
      <c r="E2724" s="28">
        <v>0</v>
      </c>
      <c r="F2724" s="28">
        <v>0</v>
      </c>
      <c r="G2724" s="28">
        <v>0</v>
      </c>
      <c r="H2724" s="28">
        <v>0</v>
      </c>
      <c r="I2724" s="28">
        <v>0</v>
      </c>
      <c r="J2724" s="28">
        <v>0</v>
      </c>
      <c r="K2724" s="28">
        <v>0</v>
      </c>
      <c r="L2724" s="28">
        <v>0</v>
      </c>
      <c r="M2724" s="28">
        <v>0</v>
      </c>
      <c r="N2724" s="28">
        <v>0</v>
      </c>
      <c r="O2724" s="28">
        <v>0.3</v>
      </c>
      <c r="P2724" s="28">
        <v>0.3</v>
      </c>
      <c r="Q2724" s="28">
        <v>0.3</v>
      </c>
      <c r="R2724" s="28">
        <v>0.3</v>
      </c>
      <c r="S2724" s="28">
        <v>0.3</v>
      </c>
      <c r="T2724" s="28">
        <v>0.3</v>
      </c>
      <c r="U2724" s="28">
        <v>0.3</v>
      </c>
      <c r="V2724" s="28">
        <v>50.9</v>
      </c>
      <c r="W2724" s="28">
        <v>86.9</v>
      </c>
      <c r="X2724" s="38">
        <v>86.9</v>
      </c>
      <c r="Y2724" s="38">
        <v>192.9</v>
      </c>
      <c r="Z2724" s="38">
        <v>192.9</v>
      </c>
      <c r="AA2724" s="38">
        <v>192.9</v>
      </c>
      <c r="AB2724" s="38">
        <v>288.89999999999998</v>
      </c>
      <c r="AC2724" s="38">
        <v>371.7</v>
      </c>
      <c r="AD2724" s="38">
        <v>371.7</v>
      </c>
      <c r="AE2724" s="38">
        <v>371.7</v>
      </c>
      <c r="AF2724" s="38">
        <v>425.7</v>
      </c>
      <c r="AG2724" s="38">
        <v>425.7</v>
      </c>
      <c r="AH2724" s="38">
        <v>445.7</v>
      </c>
      <c r="AI2724" s="211">
        <v>466.63479007717802</v>
      </c>
      <c r="AJ2724" s="211">
        <v>487.02901045752714</v>
      </c>
      <c r="AK2724" s="211">
        <v>506.90333182470437</v>
      </c>
      <c r="AL2724" s="211">
        <v>526.2773842329824</v>
      </c>
      <c r="AM2724" s="211">
        <v>545.16982177913371</v>
      </c>
      <c r="AN2724" s="211">
        <v>563.59838251053543</v>
      </c>
      <c r="AO2724" s="211">
        <v>581.5799439739211</v>
      </c>
      <c r="AP2724" s="211">
        <v>599.13057477042844</v>
      </c>
      <c r="AQ2724" s="211">
        <v>616.26558244796513</v>
      </c>
      <c r="AR2724" s="211">
        <v>632.99955803092166</v>
      </c>
      <c r="AS2724" s="211">
        <v>649.34641745948795</v>
      </c>
      <c r="AT2724" s="211">
        <v>665.31944018594527</v>
      </c>
      <c r="AU2724" s="211">
        <v>680.93130515291477</v>
      </c>
      <c r="AV2724" s="211">
        <v>696.19412435842764</v>
      </c>
      <c r="AW2724" s="211">
        <v>711.11947419457238</v>
      </c>
      <c r="AX2724" s="211">
        <v>725.71842473012509</v>
      </c>
      <c r="AY2724" s="211">
        <v>740.00156709283431</v>
      </c>
      <c r="AZ2724" s="211">
        <v>753.97903909369563</v>
      </c>
      <c r="BA2724" s="211">
        <v>767.66054922350872</v>
      </c>
      <c r="BB2724" s="211">
        <v>781.05539914107726</v>
      </c>
      <c r="BC2724" s="211">
        <v>781.05539914107726</v>
      </c>
      <c r="BD2724" s="211">
        <v>781.05539914107726</v>
      </c>
      <c r="BE2724" s="211">
        <v>781.05539914107726</v>
      </c>
      <c r="BF2724" s="211">
        <v>781.05539914107726</v>
      </c>
      <c r="BG2724" s="211">
        <v>781.05539914107726</v>
      </c>
      <c r="BH2724" s="211">
        <v>781.05539914107726</v>
      </c>
      <c r="BI2724" s="211">
        <v>781.05539914107726</v>
      </c>
      <c r="BJ2724" s="211">
        <v>781.05539914107726</v>
      </c>
      <c r="BK2724" s="211">
        <v>781.05539914107726</v>
      </c>
      <c r="BL2724" s="211">
        <v>781.05539914107726</v>
      </c>
      <c r="BM2724" t="s">
        <v>261</v>
      </c>
    </row>
    <row r="2725" spans="1:65" x14ac:dyDescent="0.2">
      <c r="A2725" s="6" t="s">
        <v>225</v>
      </c>
      <c r="B2725" s="40" t="s">
        <v>156</v>
      </c>
      <c r="C2725" s="24" t="s">
        <v>74</v>
      </c>
      <c r="D2725" s="35">
        <v>0</v>
      </c>
      <c r="E2725" s="29">
        <v>0</v>
      </c>
      <c r="F2725" s="29">
        <v>0</v>
      </c>
      <c r="G2725" s="29">
        <v>0</v>
      </c>
      <c r="H2725" s="29">
        <v>0</v>
      </c>
      <c r="I2725" s="29">
        <v>0</v>
      </c>
      <c r="J2725" s="29">
        <v>0</v>
      </c>
      <c r="K2725" s="29">
        <v>0</v>
      </c>
      <c r="L2725" s="29">
        <v>0</v>
      </c>
      <c r="M2725" s="29">
        <v>0</v>
      </c>
      <c r="N2725" s="29">
        <v>0</v>
      </c>
      <c r="O2725" s="29">
        <v>0.3</v>
      </c>
      <c r="P2725" s="29">
        <v>0.3</v>
      </c>
      <c r="Q2725" s="29">
        <v>0.3</v>
      </c>
      <c r="R2725" s="29">
        <v>0.3</v>
      </c>
      <c r="S2725" s="29">
        <v>0.3</v>
      </c>
      <c r="T2725" s="29">
        <v>0.3</v>
      </c>
      <c r="U2725" s="29">
        <v>0.3</v>
      </c>
      <c r="V2725" s="29">
        <v>50.9</v>
      </c>
      <c r="W2725" s="29">
        <v>86.9</v>
      </c>
      <c r="AI2725" s="26"/>
      <c r="AJ2725" s="26"/>
      <c r="AK2725" s="26"/>
      <c r="AL2725" s="26"/>
      <c r="AM2725" s="26"/>
      <c r="AN2725" s="26"/>
      <c r="AO2725" s="26"/>
      <c r="AP2725" s="26"/>
      <c r="AQ2725" s="26"/>
      <c r="AR2725" s="26"/>
      <c r="AS2725" s="26"/>
      <c r="AT2725" s="26"/>
      <c r="AU2725" s="26"/>
      <c r="AV2725" s="26"/>
      <c r="AW2725" s="26"/>
      <c r="AX2725" s="26"/>
      <c r="AY2725" s="26"/>
      <c r="AZ2725" s="26"/>
      <c r="BA2725" s="26"/>
      <c r="BB2725" s="26"/>
      <c r="BC2725" s="26"/>
      <c r="BD2725" s="26"/>
      <c r="BE2725" s="26"/>
      <c r="BF2725" s="26"/>
      <c r="BG2725" s="26"/>
      <c r="BH2725" s="26"/>
      <c r="BI2725" s="26"/>
      <c r="BJ2725" s="26"/>
      <c r="BK2725" s="26"/>
      <c r="BL2725" s="41"/>
      <c r="BM2725" t="s">
        <v>100</v>
      </c>
    </row>
    <row r="2726" spans="1:65" x14ac:dyDescent="0.2">
      <c r="A2726" s="6" t="s">
        <v>225</v>
      </c>
      <c r="B2726" s="40" t="s">
        <v>156</v>
      </c>
      <c r="C2726" s="207" t="s">
        <v>228</v>
      </c>
      <c r="D2726" s="25"/>
      <c r="E2726" s="26"/>
      <c r="F2726" s="26"/>
      <c r="G2726" s="26"/>
      <c r="H2726" s="26"/>
      <c r="I2726" s="26"/>
      <c r="J2726" s="26"/>
      <c r="K2726" s="26"/>
      <c r="L2726" s="26"/>
      <c r="M2726" s="26"/>
      <c r="N2726" s="26"/>
      <c r="O2726" s="26"/>
      <c r="P2726" s="26"/>
      <c r="Q2726" s="26"/>
      <c r="R2726" s="26"/>
      <c r="S2726" s="26"/>
      <c r="T2726" s="26"/>
      <c r="U2726" s="26"/>
      <c r="V2726" s="26"/>
      <c r="W2726" s="44"/>
      <c r="X2726" s="26">
        <v>0</v>
      </c>
      <c r="Y2726" s="26">
        <v>106</v>
      </c>
      <c r="Z2726" s="26">
        <v>0</v>
      </c>
      <c r="AA2726" s="26">
        <v>0</v>
      </c>
      <c r="AB2726" s="26">
        <v>96</v>
      </c>
      <c r="AC2726" s="26">
        <v>82.8</v>
      </c>
      <c r="AD2726" s="26">
        <v>0</v>
      </c>
      <c r="AE2726" s="26">
        <v>0</v>
      </c>
      <c r="AF2726" s="26">
        <v>54</v>
      </c>
      <c r="AG2726" s="26">
        <v>0</v>
      </c>
      <c r="AH2726" s="26">
        <v>20</v>
      </c>
      <c r="AI2726" s="44"/>
      <c r="AJ2726" s="44"/>
      <c r="AK2726" s="44"/>
      <c r="AL2726" s="44"/>
      <c r="AM2726" s="44"/>
      <c r="AN2726" s="44"/>
      <c r="AO2726" s="44"/>
      <c r="AP2726" s="44"/>
      <c r="AQ2726" s="44"/>
      <c r="AR2726" s="44"/>
      <c r="AS2726" s="44"/>
      <c r="AT2726" s="44"/>
      <c r="AU2726" s="44"/>
      <c r="AV2726" s="44"/>
      <c r="AW2726" s="44"/>
      <c r="AX2726" s="44"/>
      <c r="AY2726" s="44"/>
      <c r="AZ2726" s="44"/>
      <c r="BA2726" s="44"/>
      <c r="BB2726" s="44"/>
      <c r="BC2726" s="30"/>
      <c r="BD2726" s="30"/>
      <c r="BE2726" s="30"/>
      <c r="BF2726" s="30"/>
      <c r="BG2726" s="30"/>
      <c r="BH2726" s="30"/>
      <c r="BI2726" s="30"/>
      <c r="BJ2726" s="30"/>
      <c r="BK2726" s="30"/>
      <c r="BL2726" s="43"/>
      <c r="BM2726" t="s">
        <v>100</v>
      </c>
    </row>
    <row r="2727" spans="1:65" x14ac:dyDescent="0.2">
      <c r="A2727" s="6" t="s">
        <v>225</v>
      </c>
      <c r="B2727" s="40" t="s">
        <v>156</v>
      </c>
      <c r="C2727" s="24"/>
      <c r="D2727" s="25"/>
      <c r="E2727" s="26"/>
      <c r="F2727" s="26"/>
      <c r="G2727" s="26"/>
      <c r="H2727" s="26"/>
      <c r="I2727" s="26"/>
      <c r="J2727" s="26"/>
      <c r="K2727" s="26"/>
      <c r="L2727" s="26"/>
      <c r="M2727" s="26"/>
      <c r="N2727" s="26"/>
      <c r="O2727" s="26"/>
      <c r="P2727" s="26"/>
      <c r="Q2727" s="26"/>
      <c r="R2727" s="26"/>
      <c r="S2727" s="26"/>
      <c r="T2727" s="26"/>
      <c r="U2727" s="26"/>
      <c r="V2727" s="26"/>
      <c r="W2727" s="26"/>
      <c r="X2727" s="26"/>
      <c r="Y2727" s="26"/>
      <c r="Z2727" s="26"/>
      <c r="AA2727" s="26"/>
      <c r="AB2727" s="26"/>
      <c r="AC2727" s="26"/>
      <c r="AD2727" s="26"/>
      <c r="AE2727" s="26"/>
      <c r="AF2727" s="26"/>
      <c r="AG2727" s="26"/>
      <c r="AH2727" s="26"/>
      <c r="AI2727" s="26"/>
      <c r="AJ2727" s="26"/>
      <c r="AK2727" s="26"/>
      <c r="AL2727" s="26"/>
      <c r="AM2727" s="26"/>
      <c r="AN2727" s="26"/>
      <c r="AO2727" s="26"/>
      <c r="AP2727" s="26"/>
      <c r="AQ2727" s="26"/>
      <c r="AR2727" s="26"/>
      <c r="AS2727" s="26"/>
      <c r="AT2727" s="26"/>
      <c r="AU2727" s="26"/>
      <c r="AV2727" s="26"/>
      <c r="AW2727" s="26"/>
      <c r="AX2727" s="26"/>
      <c r="AY2727" s="26"/>
      <c r="AZ2727" s="26"/>
      <c r="BA2727" s="26"/>
      <c r="BB2727" s="26"/>
      <c r="BC2727" s="26"/>
      <c r="BD2727" s="26"/>
      <c r="BE2727" s="26"/>
      <c r="BF2727" s="26"/>
      <c r="BG2727" s="26"/>
      <c r="BH2727" s="26"/>
      <c r="BI2727" s="26"/>
      <c r="BJ2727" s="26"/>
      <c r="BK2727" s="26"/>
      <c r="BL2727" s="41"/>
      <c r="BM2727" t="s">
        <v>100</v>
      </c>
    </row>
    <row r="2728" spans="1:65" x14ac:dyDescent="0.2">
      <c r="A2728" s="6" t="s">
        <v>225</v>
      </c>
      <c r="B2728" s="40" t="s">
        <v>156</v>
      </c>
      <c r="C2728" s="24"/>
      <c r="D2728" s="25"/>
      <c r="E2728" s="26"/>
      <c r="F2728" s="26"/>
      <c r="G2728" s="26"/>
      <c r="H2728" s="26"/>
      <c r="I2728" s="26"/>
      <c r="J2728" s="26"/>
      <c r="K2728" s="26"/>
      <c r="L2728" s="26"/>
      <c r="M2728" s="26"/>
      <c r="N2728" s="26"/>
      <c r="O2728" s="26"/>
      <c r="P2728" s="26"/>
      <c r="Q2728" s="26"/>
      <c r="R2728" s="26"/>
      <c r="S2728" s="26"/>
      <c r="T2728" s="26"/>
      <c r="U2728" s="26"/>
      <c r="V2728" s="26"/>
      <c r="W2728" s="26"/>
      <c r="X2728" s="26"/>
      <c r="Y2728" s="26"/>
      <c r="Z2728" s="26"/>
      <c r="AA2728" s="26"/>
      <c r="AB2728" s="26"/>
      <c r="AC2728" s="26"/>
      <c r="AD2728" s="26"/>
      <c r="AE2728" s="26"/>
      <c r="AF2728" s="26"/>
      <c r="AG2728" s="26"/>
      <c r="AH2728" s="26"/>
      <c r="AI2728" s="26"/>
      <c r="AJ2728" s="26"/>
      <c r="AK2728" s="26"/>
      <c r="AL2728" s="26"/>
      <c r="AM2728" s="26"/>
      <c r="AN2728" s="26"/>
      <c r="AO2728" s="26"/>
      <c r="AP2728" s="26"/>
      <c r="AQ2728" s="26"/>
      <c r="AR2728" s="26"/>
      <c r="AS2728" s="26"/>
      <c r="AT2728" s="26"/>
      <c r="AU2728" s="26"/>
      <c r="AV2728" s="26"/>
      <c r="AW2728" s="26"/>
      <c r="AX2728" s="26"/>
      <c r="AY2728" s="26"/>
      <c r="AZ2728" s="26"/>
      <c r="BA2728" s="26"/>
      <c r="BB2728" s="26"/>
      <c r="BC2728" s="26"/>
      <c r="BD2728" s="26"/>
      <c r="BE2728" s="26"/>
      <c r="BF2728" s="26"/>
      <c r="BG2728" s="26"/>
      <c r="BH2728" s="26"/>
      <c r="BI2728" s="26"/>
      <c r="BJ2728" s="26"/>
      <c r="BK2728" s="26"/>
      <c r="BL2728" s="41"/>
      <c r="BM2728" t="s">
        <v>100</v>
      </c>
    </row>
    <row r="2729" spans="1:65" x14ac:dyDescent="0.2">
      <c r="A2729" s="6" t="s">
        <v>225</v>
      </c>
      <c r="B2729" s="40" t="s">
        <v>156</v>
      </c>
      <c r="C2729" s="24"/>
      <c r="D2729" s="25"/>
      <c r="E2729" s="26"/>
      <c r="F2729" s="26"/>
      <c r="G2729" s="26"/>
      <c r="H2729" s="26"/>
      <c r="I2729" s="26"/>
      <c r="J2729" s="26"/>
      <c r="K2729" s="26"/>
      <c r="L2729" s="26"/>
      <c r="M2729" s="26"/>
      <c r="N2729" s="26"/>
      <c r="O2729" s="26"/>
      <c r="P2729" s="26"/>
      <c r="Q2729" s="26"/>
      <c r="R2729" s="26"/>
      <c r="S2729" s="26"/>
      <c r="T2729" s="26"/>
      <c r="U2729" s="26"/>
      <c r="V2729" s="26"/>
      <c r="W2729" s="26"/>
      <c r="X2729" s="26"/>
      <c r="Y2729" s="26"/>
      <c r="Z2729" s="26"/>
      <c r="AA2729" s="26"/>
      <c r="AB2729" s="26"/>
      <c r="AC2729" s="26"/>
      <c r="AD2729" s="26"/>
      <c r="AE2729" s="26"/>
      <c r="AF2729" s="26"/>
      <c r="AG2729" s="26"/>
      <c r="AH2729" s="26"/>
      <c r="AI2729" s="26"/>
      <c r="AJ2729" s="26"/>
      <c r="AK2729" s="26"/>
      <c r="AL2729" s="26"/>
      <c r="AM2729" s="26"/>
      <c r="AN2729" s="26"/>
      <c r="AO2729" s="26"/>
      <c r="AP2729" s="26"/>
      <c r="AQ2729" s="26"/>
      <c r="AR2729" s="26"/>
      <c r="AS2729" s="26"/>
      <c r="AT2729" s="26"/>
      <c r="AU2729" s="26"/>
      <c r="AV2729" s="26"/>
      <c r="AW2729" s="26"/>
      <c r="AX2729" s="26"/>
      <c r="AY2729" s="26"/>
      <c r="AZ2729" s="26"/>
      <c r="BA2729" s="26"/>
      <c r="BB2729" s="26"/>
      <c r="BC2729" s="26"/>
      <c r="BD2729" s="26"/>
      <c r="BE2729" s="26"/>
      <c r="BF2729" s="26"/>
      <c r="BG2729" s="26"/>
      <c r="BH2729" s="26"/>
      <c r="BI2729" s="26"/>
      <c r="BJ2729" s="26"/>
      <c r="BK2729" s="26"/>
      <c r="BL2729" s="41"/>
      <c r="BM2729" t="s">
        <v>100</v>
      </c>
    </row>
    <row r="2730" spans="1:65" x14ac:dyDescent="0.2">
      <c r="A2730" s="6" t="s">
        <v>225</v>
      </c>
      <c r="B2730" s="40" t="s">
        <v>156</v>
      </c>
      <c r="C2730" s="24"/>
      <c r="D2730" s="25"/>
      <c r="E2730" s="26"/>
      <c r="F2730" s="26"/>
      <c r="G2730" s="26"/>
      <c r="H2730" s="26"/>
      <c r="I2730" s="26"/>
      <c r="J2730" s="26"/>
      <c r="K2730" s="26"/>
      <c r="L2730" s="26"/>
      <c r="M2730" s="26"/>
      <c r="N2730" s="26"/>
      <c r="O2730" s="26"/>
      <c r="P2730" s="26"/>
      <c r="Q2730" s="26"/>
      <c r="R2730" s="26"/>
      <c r="S2730" s="26"/>
      <c r="T2730" s="26"/>
      <c r="U2730" s="26"/>
      <c r="V2730" s="26"/>
      <c r="W2730" s="26"/>
      <c r="X2730" s="26"/>
      <c r="Y2730" s="26"/>
      <c r="Z2730" s="26"/>
      <c r="AA2730" s="26"/>
      <c r="AB2730" s="26"/>
      <c r="AC2730" s="26"/>
      <c r="AD2730" s="26"/>
      <c r="AE2730" s="26"/>
      <c r="AF2730" s="26"/>
      <c r="AG2730" s="26"/>
      <c r="AH2730" s="26"/>
      <c r="AI2730" s="26"/>
      <c r="AJ2730" s="26"/>
      <c r="AK2730" s="26"/>
      <c r="AL2730" s="26"/>
      <c r="AM2730" s="26"/>
      <c r="AN2730" s="26"/>
      <c r="AO2730" s="26"/>
      <c r="AP2730" s="26"/>
      <c r="AQ2730" s="26"/>
      <c r="AR2730" s="26"/>
      <c r="AS2730" s="26"/>
      <c r="AT2730" s="26"/>
      <c r="AU2730" s="26"/>
      <c r="AV2730" s="26"/>
      <c r="AW2730" s="26"/>
      <c r="AX2730" s="26"/>
      <c r="AY2730" s="26"/>
      <c r="AZ2730" s="26"/>
      <c r="BA2730" s="26"/>
      <c r="BB2730" s="26"/>
      <c r="BC2730" s="26"/>
      <c r="BD2730" s="26"/>
      <c r="BE2730" s="26"/>
      <c r="BF2730" s="26"/>
      <c r="BG2730" s="26"/>
      <c r="BH2730" s="26"/>
      <c r="BI2730" s="26"/>
      <c r="BJ2730" s="26"/>
      <c r="BK2730" s="26"/>
      <c r="BL2730" s="41"/>
      <c r="BM2730" t="s">
        <v>100</v>
      </c>
    </row>
    <row r="2731" spans="1:65" x14ac:dyDescent="0.2">
      <c r="A2731" s="6" t="s">
        <v>225</v>
      </c>
      <c r="B2731" s="40" t="s">
        <v>156</v>
      </c>
      <c r="C2731" s="31" t="s">
        <v>36</v>
      </c>
      <c r="D2731" s="27">
        <v>0</v>
      </c>
      <c r="E2731" s="28">
        <v>0</v>
      </c>
      <c r="F2731" s="28">
        <v>0</v>
      </c>
      <c r="G2731" s="28">
        <v>0.1</v>
      </c>
      <c r="H2731" s="28">
        <v>0.2</v>
      </c>
      <c r="I2731" s="28">
        <v>0.3</v>
      </c>
      <c r="J2731" s="28">
        <v>0.3</v>
      </c>
      <c r="K2731" s="28">
        <v>0.3</v>
      </c>
      <c r="L2731" s="28">
        <v>0.3</v>
      </c>
      <c r="M2731" s="28">
        <v>0.3</v>
      </c>
      <c r="N2731" s="28">
        <v>0.3</v>
      </c>
      <c r="O2731" s="28">
        <v>0.3</v>
      </c>
      <c r="P2731" s="28">
        <v>0.3</v>
      </c>
      <c r="Q2731" s="28">
        <v>1.3</v>
      </c>
      <c r="R2731" s="28">
        <v>7.2</v>
      </c>
      <c r="S2731" s="28">
        <v>8.1999999999999993</v>
      </c>
      <c r="T2731" s="28">
        <v>14.1</v>
      </c>
      <c r="U2731" s="28">
        <v>16</v>
      </c>
      <c r="V2731" s="28">
        <v>18.2</v>
      </c>
      <c r="W2731" s="28">
        <v>22.35</v>
      </c>
      <c r="X2731" s="28">
        <v>22.35</v>
      </c>
      <c r="Y2731" s="28">
        <v>22.35</v>
      </c>
      <c r="Z2731" s="28">
        <v>22.35</v>
      </c>
      <c r="AA2731" s="28">
        <v>92.35</v>
      </c>
      <c r="AB2731" s="28">
        <v>192.35</v>
      </c>
      <c r="AC2731" s="28">
        <v>212.35</v>
      </c>
      <c r="AD2731" s="28">
        <v>212.35</v>
      </c>
      <c r="AE2731" s="28">
        <v>212.35</v>
      </c>
      <c r="AF2731" s="28">
        <v>212.35</v>
      </c>
      <c r="AG2731" s="28">
        <v>212.35</v>
      </c>
      <c r="AH2731" s="28">
        <v>312.35000000000002</v>
      </c>
      <c r="AI2731" s="211">
        <v>331.35527919636399</v>
      </c>
      <c r="AJ2731" s="211">
        <v>350.36055839272757</v>
      </c>
      <c r="AK2731" s="211">
        <v>369.3658375890916</v>
      </c>
      <c r="AL2731" s="211">
        <v>388.37111678545557</v>
      </c>
      <c r="AM2731" s="211">
        <v>407.37639598181954</v>
      </c>
      <c r="AN2731" s="211">
        <v>426.38167517818317</v>
      </c>
      <c r="AO2731" s="211">
        <v>445.38695437454714</v>
      </c>
      <c r="AP2731" s="211">
        <v>464.392233570911</v>
      </c>
      <c r="AQ2731" s="211">
        <v>483.39751276727469</v>
      </c>
      <c r="AR2731" s="211">
        <v>502.40279196363855</v>
      </c>
      <c r="AS2731" s="211">
        <v>521.40807116000258</v>
      </c>
      <c r="AT2731" s="211">
        <v>540.41335035636621</v>
      </c>
      <c r="AU2731" s="211">
        <v>559.41862955273018</v>
      </c>
      <c r="AV2731" s="211">
        <v>578.42390874909415</v>
      </c>
      <c r="AW2731" s="211">
        <v>597.42918794545801</v>
      </c>
      <c r="AX2731" s="211">
        <v>616.43446714182176</v>
      </c>
      <c r="AY2731" s="211">
        <v>635.43974633818561</v>
      </c>
      <c r="AZ2731" s="211">
        <v>654.44502553454959</v>
      </c>
      <c r="BA2731" s="211">
        <v>673.45030473091322</v>
      </c>
      <c r="BB2731" s="211">
        <v>692.45558392727708</v>
      </c>
      <c r="BC2731" s="211">
        <v>692.45558392727708</v>
      </c>
      <c r="BD2731" s="211">
        <v>692.45558392727708</v>
      </c>
      <c r="BE2731" s="211">
        <v>692.45558392727708</v>
      </c>
      <c r="BF2731" s="211">
        <v>692.45558392727708</v>
      </c>
      <c r="BG2731" s="211">
        <v>692.45558392727708</v>
      </c>
      <c r="BH2731" s="211">
        <v>692.45558392727708</v>
      </c>
      <c r="BI2731" s="211">
        <v>692.45558392727708</v>
      </c>
      <c r="BJ2731" s="211">
        <v>692.45558392727708</v>
      </c>
      <c r="BK2731" s="211">
        <v>692.45558392727708</v>
      </c>
      <c r="BL2731" s="211">
        <v>692.45558392727708</v>
      </c>
      <c r="BM2731" t="s">
        <v>261</v>
      </c>
    </row>
    <row r="2732" spans="1:65" x14ac:dyDescent="0.2">
      <c r="A2732" s="6" t="s">
        <v>225</v>
      </c>
      <c r="B2732" s="40" t="s">
        <v>156</v>
      </c>
      <c r="C2732" s="24" t="s">
        <v>74</v>
      </c>
      <c r="D2732" s="35">
        <v>0</v>
      </c>
      <c r="E2732" s="29">
        <v>0</v>
      </c>
      <c r="F2732" s="29">
        <v>0</v>
      </c>
      <c r="G2732" s="29">
        <v>0.1</v>
      </c>
      <c r="H2732" s="29">
        <v>0.2</v>
      </c>
      <c r="I2732" s="29">
        <v>0.3</v>
      </c>
      <c r="J2732" s="29">
        <v>0.3</v>
      </c>
      <c r="K2732" s="29">
        <v>0.3</v>
      </c>
      <c r="L2732" s="29">
        <v>0.3</v>
      </c>
      <c r="M2732" s="29">
        <v>0.3</v>
      </c>
      <c r="N2732" s="29">
        <v>0.3</v>
      </c>
      <c r="O2732" s="29">
        <v>0.3</v>
      </c>
      <c r="P2732" s="29">
        <v>0.3</v>
      </c>
      <c r="Q2732" s="29">
        <v>1.3</v>
      </c>
      <c r="R2732" s="29">
        <v>7.2</v>
      </c>
      <c r="S2732" s="29">
        <v>8.1999999999999993</v>
      </c>
      <c r="T2732" s="29">
        <v>14.1</v>
      </c>
      <c r="U2732" s="29">
        <v>16</v>
      </c>
      <c r="V2732" s="29">
        <v>18.2</v>
      </c>
      <c r="W2732" s="29">
        <v>22.35</v>
      </c>
      <c r="X2732" s="26"/>
      <c r="Y2732" s="26"/>
      <c r="Z2732" s="26"/>
      <c r="AA2732" s="26"/>
      <c r="AB2732" s="26"/>
      <c r="AC2732" s="26"/>
      <c r="AD2732" s="26"/>
      <c r="AE2732" s="26"/>
      <c r="AF2732" s="26"/>
      <c r="AG2732" s="26"/>
      <c r="AH2732" s="26"/>
      <c r="AI2732" s="26"/>
      <c r="AJ2732" s="26"/>
      <c r="AK2732" s="26"/>
      <c r="AL2732" s="26"/>
      <c r="AM2732" s="26"/>
      <c r="AN2732" s="26"/>
      <c r="AO2732" s="26"/>
      <c r="AP2732" s="26"/>
      <c r="AQ2732" s="26"/>
      <c r="AR2732" s="26"/>
      <c r="AS2732" s="26"/>
      <c r="AT2732" s="26"/>
      <c r="AU2732" s="26"/>
      <c r="AV2732" s="26"/>
      <c r="AW2732" s="26"/>
      <c r="AX2732" s="26"/>
      <c r="AY2732" s="26"/>
      <c r="AZ2732" s="26"/>
      <c r="BA2732" s="26"/>
      <c r="BB2732" s="26"/>
      <c r="BC2732" s="26"/>
      <c r="BD2732" s="26"/>
      <c r="BE2732" s="26"/>
      <c r="BF2732" s="26"/>
      <c r="BG2732" s="26"/>
      <c r="BH2732" s="26"/>
      <c r="BI2732" s="26"/>
      <c r="BJ2732" s="26"/>
      <c r="BK2732" s="26"/>
      <c r="BL2732" s="41"/>
      <c r="BM2732" t="s">
        <v>100</v>
      </c>
    </row>
    <row r="2733" spans="1:65" x14ac:dyDescent="0.2">
      <c r="A2733" s="6" t="s">
        <v>225</v>
      </c>
      <c r="B2733" s="40" t="s">
        <v>156</v>
      </c>
      <c r="C2733" s="207" t="s">
        <v>228</v>
      </c>
      <c r="D2733" s="25"/>
      <c r="E2733" s="26"/>
      <c r="F2733" s="26"/>
      <c r="G2733" s="26"/>
      <c r="H2733" s="26"/>
      <c r="I2733" s="26"/>
      <c r="J2733" s="26"/>
      <c r="K2733" s="26"/>
      <c r="L2733" s="26"/>
      <c r="M2733" s="26"/>
      <c r="N2733" s="26"/>
      <c r="O2733" s="26"/>
      <c r="P2733" s="26"/>
      <c r="Q2733" s="26"/>
      <c r="R2733" s="26"/>
      <c r="S2733" s="26"/>
      <c r="T2733" s="26"/>
      <c r="U2733" s="26"/>
      <c r="V2733" s="26"/>
      <c r="W2733" s="30"/>
      <c r="X2733" s="26">
        <v>0</v>
      </c>
      <c r="Y2733" s="26">
        <v>0</v>
      </c>
      <c r="Z2733" s="26">
        <v>0</v>
      </c>
      <c r="AA2733" s="26">
        <v>70</v>
      </c>
      <c r="AB2733" s="26">
        <v>100</v>
      </c>
      <c r="AC2733" s="26">
        <v>20</v>
      </c>
      <c r="AD2733" s="26">
        <v>0</v>
      </c>
      <c r="AE2733" s="26">
        <v>0</v>
      </c>
      <c r="AF2733" s="26">
        <v>0</v>
      </c>
      <c r="AG2733" s="26">
        <v>0</v>
      </c>
      <c r="AH2733" s="26">
        <v>100</v>
      </c>
      <c r="AI2733" s="44"/>
      <c r="AJ2733" s="44"/>
      <c r="AK2733" s="44"/>
      <c r="AL2733" s="44"/>
      <c r="AM2733" s="44"/>
      <c r="AN2733" s="30"/>
      <c r="AO2733" s="30"/>
      <c r="AP2733" s="30"/>
      <c r="AQ2733" s="30"/>
      <c r="AR2733" s="30"/>
      <c r="AS2733" s="30"/>
      <c r="AT2733" s="30"/>
      <c r="AU2733" s="30"/>
      <c r="AV2733" s="30"/>
      <c r="AW2733" s="30"/>
      <c r="AX2733" s="30"/>
      <c r="AY2733" s="30"/>
      <c r="AZ2733" s="30"/>
      <c r="BA2733" s="30"/>
      <c r="BB2733" s="30"/>
      <c r="BC2733" s="30"/>
      <c r="BD2733" s="30"/>
      <c r="BE2733" s="30"/>
      <c r="BF2733" s="30"/>
      <c r="BG2733" s="30"/>
      <c r="BH2733" s="30"/>
      <c r="BI2733" s="30"/>
      <c r="BJ2733" s="30"/>
      <c r="BK2733" s="30"/>
      <c r="BL2733" s="43"/>
      <c r="BM2733" t="s">
        <v>100</v>
      </c>
    </row>
    <row r="2734" spans="1:65" x14ac:dyDescent="0.2">
      <c r="A2734" s="6" t="s">
        <v>225</v>
      </c>
      <c r="B2734" s="40" t="s">
        <v>156</v>
      </c>
      <c r="C2734" s="24"/>
      <c r="D2734" s="25"/>
      <c r="E2734" s="26"/>
      <c r="F2734" s="26"/>
      <c r="G2734" s="26"/>
      <c r="H2734" s="26"/>
      <c r="I2734" s="26"/>
      <c r="J2734" s="26"/>
      <c r="K2734" s="26"/>
      <c r="L2734" s="26"/>
      <c r="M2734" s="26"/>
      <c r="N2734" s="26"/>
      <c r="O2734" s="26"/>
      <c r="P2734" s="26"/>
      <c r="Q2734" s="26"/>
      <c r="R2734" s="26"/>
      <c r="S2734" s="26"/>
      <c r="T2734" s="26"/>
      <c r="U2734" s="26"/>
      <c r="V2734" s="26"/>
      <c r="W2734" s="26"/>
      <c r="X2734" s="26"/>
      <c r="Y2734" s="26"/>
      <c r="Z2734" s="26"/>
      <c r="AA2734" s="26"/>
      <c r="AB2734" s="26"/>
      <c r="AC2734" s="26"/>
      <c r="AD2734" s="26"/>
      <c r="AE2734" s="26"/>
      <c r="AF2734" s="26"/>
      <c r="AG2734" s="26"/>
      <c r="AH2734" s="26"/>
      <c r="AI2734" s="26"/>
      <c r="AJ2734" s="26"/>
      <c r="AK2734" s="26"/>
      <c r="AL2734" s="26"/>
      <c r="AM2734" s="26"/>
      <c r="AN2734" s="26"/>
      <c r="AO2734" s="26"/>
      <c r="AP2734" s="26"/>
      <c r="AQ2734" s="26"/>
      <c r="AR2734" s="26"/>
      <c r="AS2734" s="26"/>
      <c r="AT2734" s="26"/>
      <c r="AU2734" s="26"/>
      <c r="AV2734" s="26"/>
      <c r="AW2734" s="26"/>
      <c r="AX2734" s="26"/>
      <c r="AY2734" s="26"/>
      <c r="AZ2734" s="26"/>
      <c r="BA2734" s="26"/>
      <c r="BB2734" s="26"/>
      <c r="BC2734" s="26"/>
      <c r="BD2734" s="26"/>
      <c r="BE2734" s="26"/>
      <c r="BF2734" s="26"/>
      <c r="BG2734" s="26"/>
      <c r="BH2734" s="26"/>
      <c r="BI2734" s="26"/>
      <c r="BJ2734" s="26"/>
      <c r="BK2734" s="26"/>
      <c r="BL2734" s="41"/>
      <c r="BM2734" t="s">
        <v>100</v>
      </c>
    </row>
    <row r="2735" spans="1:65" x14ac:dyDescent="0.2">
      <c r="A2735" s="6" t="s">
        <v>225</v>
      </c>
      <c r="B2735" s="40" t="s">
        <v>156</v>
      </c>
      <c r="C2735" s="24"/>
      <c r="D2735" s="25"/>
      <c r="E2735" s="26"/>
      <c r="F2735" s="26"/>
      <c r="G2735" s="26"/>
      <c r="H2735" s="26"/>
      <c r="I2735" s="26"/>
      <c r="J2735" s="26"/>
      <c r="K2735" s="26"/>
      <c r="L2735" s="26"/>
      <c r="M2735" s="26"/>
      <c r="N2735" s="26"/>
      <c r="O2735" s="26"/>
      <c r="P2735" s="26"/>
      <c r="Q2735" s="26"/>
      <c r="R2735" s="26"/>
      <c r="S2735" s="26"/>
      <c r="T2735" s="26"/>
      <c r="U2735" s="26"/>
      <c r="V2735" s="26"/>
      <c r="W2735" s="26"/>
      <c r="X2735" s="26"/>
      <c r="Y2735" s="26"/>
      <c r="Z2735" s="26"/>
      <c r="AA2735" s="26"/>
      <c r="AB2735" s="26"/>
      <c r="AC2735" s="26"/>
      <c r="AD2735" s="26"/>
      <c r="AE2735" s="26"/>
      <c r="AF2735" s="26"/>
      <c r="AG2735" s="26"/>
      <c r="AH2735" s="26"/>
      <c r="AI2735" s="26"/>
      <c r="AJ2735" s="26"/>
      <c r="AK2735" s="26"/>
      <c r="AL2735" s="26"/>
      <c r="AM2735" s="26"/>
      <c r="AN2735" s="26"/>
      <c r="AO2735" s="26"/>
      <c r="AP2735" s="26"/>
      <c r="AQ2735" s="26"/>
      <c r="AR2735" s="26"/>
      <c r="AS2735" s="26"/>
      <c r="AT2735" s="26"/>
      <c r="AU2735" s="26"/>
      <c r="AV2735" s="26"/>
      <c r="AW2735" s="26"/>
      <c r="AX2735" s="26"/>
      <c r="AY2735" s="26"/>
      <c r="AZ2735" s="26"/>
      <c r="BA2735" s="26"/>
      <c r="BB2735" s="26"/>
      <c r="BC2735" s="26"/>
      <c r="BD2735" s="26"/>
      <c r="BE2735" s="26"/>
      <c r="BF2735" s="26"/>
      <c r="BG2735" s="26"/>
      <c r="BH2735" s="26"/>
      <c r="BI2735" s="26"/>
      <c r="BJ2735" s="26"/>
      <c r="BK2735" s="26"/>
      <c r="BL2735" s="41"/>
      <c r="BM2735" t="s">
        <v>100</v>
      </c>
    </row>
    <row r="2736" spans="1:65" x14ac:dyDescent="0.2">
      <c r="A2736" s="6" t="s">
        <v>225</v>
      </c>
      <c r="B2736" s="40" t="s">
        <v>156</v>
      </c>
      <c r="C2736" s="24"/>
      <c r="D2736" s="25"/>
      <c r="E2736" s="26"/>
      <c r="F2736" s="26"/>
      <c r="G2736" s="26"/>
      <c r="H2736" s="26"/>
      <c r="I2736" s="26"/>
      <c r="J2736" s="26"/>
      <c r="K2736" s="26"/>
      <c r="L2736" s="26"/>
      <c r="M2736" s="26"/>
      <c r="N2736" s="26"/>
      <c r="O2736" s="26"/>
      <c r="P2736" s="26"/>
      <c r="Q2736" s="26"/>
      <c r="R2736" s="26"/>
      <c r="S2736" s="26"/>
      <c r="T2736" s="26"/>
      <c r="U2736" s="26"/>
      <c r="V2736" s="26"/>
      <c r="W2736" s="26"/>
      <c r="X2736" s="26"/>
      <c r="Y2736" s="26"/>
      <c r="Z2736" s="26"/>
      <c r="AA2736" s="26"/>
      <c r="AB2736" s="26"/>
      <c r="AC2736" s="26"/>
      <c r="AD2736" s="26"/>
      <c r="AE2736" s="26"/>
      <c r="AF2736" s="26"/>
      <c r="AG2736" s="26"/>
      <c r="AH2736" s="26"/>
      <c r="AI2736" s="26"/>
      <c r="AJ2736" s="26"/>
      <c r="AK2736" s="26"/>
      <c r="AL2736" s="26"/>
      <c r="AM2736" s="26"/>
      <c r="AN2736" s="26"/>
      <c r="AO2736" s="26"/>
      <c r="AP2736" s="26"/>
      <c r="AQ2736" s="26"/>
      <c r="AR2736" s="26"/>
      <c r="AS2736" s="26"/>
      <c r="AT2736" s="26"/>
      <c r="AU2736" s="26"/>
      <c r="AV2736" s="26"/>
      <c r="AW2736" s="26"/>
      <c r="AX2736" s="26"/>
      <c r="AY2736" s="26"/>
      <c r="AZ2736" s="26"/>
      <c r="BA2736" s="26"/>
      <c r="BB2736" s="26"/>
      <c r="BC2736" s="26"/>
      <c r="BD2736" s="26"/>
      <c r="BE2736" s="26"/>
      <c r="BF2736" s="26"/>
      <c r="BG2736" s="26"/>
      <c r="BH2736" s="26"/>
      <c r="BI2736" s="26"/>
      <c r="BJ2736" s="26"/>
      <c r="BK2736" s="26"/>
      <c r="BL2736" s="41"/>
      <c r="BM2736" t="s">
        <v>100</v>
      </c>
    </row>
    <row r="2737" spans="1:65" x14ac:dyDescent="0.2">
      <c r="A2737" s="6" t="s">
        <v>225</v>
      </c>
      <c r="B2737" s="40" t="s">
        <v>156</v>
      </c>
      <c r="C2737" s="24"/>
      <c r="D2737" s="25"/>
      <c r="E2737" s="26"/>
      <c r="F2737" s="26"/>
      <c r="G2737" s="26"/>
      <c r="H2737" s="26"/>
      <c r="I2737" s="26"/>
      <c r="J2737" s="26"/>
      <c r="K2737" s="26"/>
      <c r="L2737" s="26"/>
      <c r="M2737" s="26"/>
      <c r="N2737" s="26"/>
      <c r="O2737" s="26"/>
      <c r="P2737" s="26"/>
      <c r="Q2737" s="26"/>
      <c r="R2737" s="26"/>
      <c r="S2737" s="26"/>
      <c r="T2737" s="26"/>
      <c r="U2737" s="26"/>
      <c r="V2737" s="26"/>
      <c r="W2737" s="26"/>
      <c r="X2737" s="26"/>
      <c r="Y2737" s="26"/>
      <c r="Z2737" s="26"/>
      <c r="AA2737" s="26"/>
      <c r="AB2737" s="26"/>
      <c r="AC2737" s="26"/>
      <c r="AD2737" s="26"/>
      <c r="AE2737" s="26"/>
      <c r="AF2737" s="26"/>
      <c r="AG2737" s="26"/>
      <c r="AH2737" s="26"/>
      <c r="AI2737" s="26"/>
      <c r="AJ2737" s="26"/>
      <c r="AK2737" s="26"/>
      <c r="AL2737" s="26"/>
      <c r="AM2737" s="26"/>
      <c r="AN2737" s="26"/>
      <c r="AO2737" s="26"/>
      <c r="AP2737" s="26"/>
      <c r="AQ2737" s="26"/>
      <c r="AR2737" s="26"/>
      <c r="AS2737" s="26"/>
      <c r="AT2737" s="26"/>
      <c r="AU2737" s="26"/>
      <c r="AV2737" s="26"/>
      <c r="AW2737" s="26"/>
      <c r="AX2737" s="26"/>
      <c r="AY2737" s="26"/>
      <c r="AZ2737" s="26"/>
      <c r="BA2737" s="26"/>
      <c r="BB2737" s="26"/>
      <c r="BC2737" s="26"/>
      <c r="BD2737" s="26"/>
      <c r="BE2737" s="26"/>
      <c r="BF2737" s="26"/>
      <c r="BG2737" s="26"/>
      <c r="BH2737" s="26"/>
      <c r="BI2737" s="26"/>
      <c r="BJ2737" s="26"/>
      <c r="BK2737" s="26"/>
      <c r="BL2737" s="41"/>
      <c r="BM2737" t="s">
        <v>100</v>
      </c>
    </row>
    <row r="2738" spans="1:65" x14ac:dyDescent="0.2">
      <c r="A2738" s="6" t="s">
        <v>225</v>
      </c>
      <c r="B2738" s="40" t="s">
        <v>156</v>
      </c>
      <c r="C2738" s="24"/>
      <c r="D2738" s="25"/>
      <c r="E2738" s="26"/>
      <c r="F2738" s="26"/>
      <c r="G2738" s="26"/>
      <c r="H2738" s="26"/>
      <c r="I2738" s="26"/>
      <c r="J2738" s="26"/>
      <c r="K2738" s="26"/>
      <c r="L2738" s="26"/>
      <c r="M2738" s="26"/>
      <c r="N2738" s="26"/>
      <c r="O2738" s="26"/>
      <c r="P2738" s="26"/>
      <c r="Q2738" s="26"/>
      <c r="R2738" s="26"/>
      <c r="S2738" s="26"/>
      <c r="T2738" s="26"/>
      <c r="U2738" s="26"/>
      <c r="V2738" s="26"/>
      <c r="W2738" s="26"/>
      <c r="X2738" s="26"/>
      <c r="Y2738" s="26"/>
      <c r="Z2738" s="26"/>
      <c r="AA2738" s="26"/>
      <c r="AB2738" s="26"/>
      <c r="AC2738" s="26"/>
      <c r="AD2738" s="26"/>
      <c r="AE2738" s="26"/>
      <c r="AF2738" s="26"/>
      <c r="AG2738" s="26"/>
      <c r="AH2738" s="26"/>
      <c r="AI2738" s="26"/>
      <c r="AJ2738" s="26"/>
      <c r="AK2738" s="26"/>
      <c r="AL2738" s="26"/>
      <c r="AM2738" s="26"/>
      <c r="AN2738" s="26"/>
      <c r="AO2738" s="26"/>
      <c r="AP2738" s="26"/>
      <c r="AQ2738" s="26"/>
      <c r="AR2738" s="26"/>
      <c r="AS2738" s="26"/>
      <c r="AT2738" s="26"/>
      <c r="AU2738" s="26"/>
      <c r="AV2738" s="26"/>
      <c r="AW2738" s="26"/>
      <c r="AX2738" s="26"/>
      <c r="AY2738" s="26"/>
      <c r="AZ2738" s="26"/>
      <c r="BA2738" s="26"/>
      <c r="BB2738" s="26"/>
      <c r="BC2738" s="26"/>
      <c r="BD2738" s="26"/>
      <c r="BE2738" s="26"/>
      <c r="BF2738" s="26"/>
      <c r="BG2738" s="26"/>
      <c r="BH2738" s="26"/>
      <c r="BI2738" s="26"/>
      <c r="BJ2738" s="26"/>
      <c r="BK2738" s="26"/>
      <c r="BL2738" s="41"/>
      <c r="BM2738" t="s">
        <v>100</v>
      </c>
    </row>
    <row r="2739" spans="1:65" x14ac:dyDescent="0.2">
      <c r="A2739" s="6" t="s">
        <v>225</v>
      </c>
      <c r="B2739" s="40" t="s">
        <v>156</v>
      </c>
      <c r="C2739" s="31" t="s">
        <v>42</v>
      </c>
      <c r="D2739" s="27">
        <v>1508</v>
      </c>
      <c r="E2739" s="28">
        <v>1508</v>
      </c>
      <c r="F2739" s="28">
        <v>1508</v>
      </c>
      <c r="G2739" s="28">
        <v>1508</v>
      </c>
      <c r="H2739" s="28">
        <v>1538</v>
      </c>
      <c r="I2739" s="28">
        <v>1538</v>
      </c>
      <c r="J2739" s="28">
        <v>1538</v>
      </c>
      <c r="K2739" s="28">
        <v>1538</v>
      </c>
      <c r="L2739" s="28">
        <v>1568.6</v>
      </c>
      <c r="M2739" s="28">
        <v>1568.6</v>
      </c>
      <c r="N2739" s="28">
        <v>1698.3</v>
      </c>
      <c r="O2739" s="28">
        <v>1700</v>
      </c>
      <c r="P2739" s="28">
        <v>1700.9</v>
      </c>
      <c r="Q2739" s="28">
        <v>1701.8</v>
      </c>
      <c r="R2739" s="28">
        <v>1711.1</v>
      </c>
      <c r="S2739" s="28">
        <v>1716.9</v>
      </c>
      <c r="T2739" s="28">
        <v>1760.2</v>
      </c>
      <c r="U2739" s="28">
        <v>1791</v>
      </c>
      <c r="V2739" s="28">
        <v>1816</v>
      </c>
      <c r="W2739" s="28">
        <v>1816.5</v>
      </c>
      <c r="X2739" s="28">
        <v>1816.5</v>
      </c>
      <c r="Y2739" s="28">
        <v>1816.5</v>
      </c>
      <c r="Z2739" s="28">
        <v>1825.634</v>
      </c>
      <c r="AA2739" s="28">
        <v>1860.8340000000001</v>
      </c>
      <c r="AB2739" s="28">
        <v>1880.4640000000002</v>
      </c>
      <c r="AC2739" s="28">
        <v>1880.4640000000002</v>
      </c>
      <c r="AD2739" s="28">
        <v>2116.6440000000002</v>
      </c>
      <c r="AE2739" s="28">
        <v>2116.6440000000002</v>
      </c>
      <c r="AF2739" s="28">
        <v>2116.6440000000002</v>
      </c>
      <c r="AG2739" s="28">
        <v>2125.7440000000001</v>
      </c>
      <c r="AH2739" s="28">
        <v>2125.7440000000001</v>
      </c>
      <c r="AI2739" s="211">
        <v>2125.7440000000001</v>
      </c>
      <c r="AJ2739" s="211">
        <v>2125.7440000000001</v>
      </c>
      <c r="AK2739" s="211">
        <v>2125.7440000000001</v>
      </c>
      <c r="AL2739" s="211">
        <v>2125.7440000000001</v>
      </c>
      <c r="AM2739" s="211">
        <v>2125.7440000000001</v>
      </c>
      <c r="AN2739" s="211">
        <v>2125.7440000000001</v>
      </c>
      <c r="AO2739" s="211">
        <v>2125.7440000000001</v>
      </c>
      <c r="AP2739" s="211">
        <v>2125.7440000000001</v>
      </c>
      <c r="AQ2739" s="211">
        <v>2125.7440000000001</v>
      </c>
      <c r="AR2739" s="211">
        <v>2125.7440000000001</v>
      </c>
      <c r="AS2739" s="211">
        <v>2125.7440000000001</v>
      </c>
      <c r="AT2739" s="211">
        <v>2125.7440000000001</v>
      </c>
      <c r="AU2739" s="211">
        <v>2125.7440000000001</v>
      </c>
      <c r="AV2739" s="211">
        <v>2125.7440000000001</v>
      </c>
      <c r="AW2739" s="211">
        <v>2125.7440000000001</v>
      </c>
      <c r="AX2739" s="211">
        <v>2125.7440000000001</v>
      </c>
      <c r="AY2739" s="211">
        <v>2125.7440000000001</v>
      </c>
      <c r="AZ2739" s="211">
        <v>2125.7440000000001</v>
      </c>
      <c r="BA2739" s="211">
        <v>2125.7440000000001</v>
      </c>
      <c r="BB2739" s="211">
        <v>2125.7440000000001</v>
      </c>
      <c r="BC2739" s="211">
        <v>2125.7440000000001</v>
      </c>
      <c r="BD2739" s="211">
        <v>2125.7440000000001</v>
      </c>
      <c r="BE2739" s="211">
        <v>2125.7440000000001</v>
      </c>
      <c r="BF2739" s="211">
        <v>2125.7440000000001</v>
      </c>
      <c r="BG2739" s="211">
        <v>2125.7440000000001</v>
      </c>
      <c r="BH2739" s="211">
        <v>2125.7440000000001</v>
      </c>
      <c r="BI2739" s="211">
        <v>2125.7440000000001</v>
      </c>
      <c r="BJ2739" s="211">
        <v>2125.7440000000001</v>
      </c>
      <c r="BK2739" s="211">
        <v>2125.7440000000001</v>
      </c>
      <c r="BL2739" s="211">
        <v>2125.7440000000001</v>
      </c>
      <c r="BM2739" t="s">
        <v>100</v>
      </c>
    </row>
    <row r="2740" spans="1:65" x14ac:dyDescent="0.2">
      <c r="A2740" s="6" t="s">
        <v>225</v>
      </c>
      <c r="B2740" s="40" t="s">
        <v>156</v>
      </c>
      <c r="C2740" s="24" t="s">
        <v>74</v>
      </c>
      <c r="D2740" s="35">
        <v>1508</v>
      </c>
      <c r="E2740" s="29">
        <v>1508</v>
      </c>
      <c r="F2740" s="29">
        <v>1508</v>
      </c>
      <c r="G2740" s="29">
        <v>1508</v>
      </c>
      <c r="H2740" s="29">
        <v>1538</v>
      </c>
      <c r="I2740" s="29">
        <v>1538</v>
      </c>
      <c r="J2740" s="29">
        <v>1538</v>
      </c>
      <c r="K2740" s="29">
        <v>1538</v>
      </c>
      <c r="L2740" s="29">
        <v>1568.6</v>
      </c>
      <c r="M2740" s="29">
        <v>1568.6</v>
      </c>
      <c r="N2740" s="29">
        <v>1698.3</v>
      </c>
      <c r="O2740" s="29">
        <v>1700</v>
      </c>
      <c r="P2740" s="29">
        <v>1700.9</v>
      </c>
      <c r="Q2740" s="29">
        <v>1701.8</v>
      </c>
      <c r="R2740" s="29">
        <v>1711.1</v>
      </c>
      <c r="S2740" s="29">
        <v>1716.9</v>
      </c>
      <c r="T2740" s="29">
        <v>1760.2</v>
      </c>
      <c r="U2740" s="29">
        <v>1791</v>
      </c>
      <c r="V2740" s="29">
        <v>1816</v>
      </c>
      <c r="W2740" s="29">
        <v>1816.5</v>
      </c>
      <c r="X2740" s="26"/>
      <c r="Y2740" s="26"/>
      <c r="Z2740" s="26"/>
      <c r="AA2740" s="26"/>
      <c r="AB2740" s="26"/>
      <c r="AC2740" s="26"/>
      <c r="AD2740" s="26"/>
      <c r="AE2740" s="26"/>
      <c r="AF2740" s="26"/>
      <c r="AG2740" s="26"/>
      <c r="AH2740" s="26"/>
      <c r="AI2740" s="26"/>
      <c r="AJ2740" s="26"/>
      <c r="AK2740" s="26"/>
      <c r="AL2740" s="26"/>
      <c r="AM2740" s="26"/>
      <c r="AN2740" s="26"/>
      <c r="AO2740" s="26"/>
      <c r="AP2740" s="26"/>
      <c r="AQ2740" s="26"/>
      <c r="AR2740" s="26"/>
      <c r="AS2740" s="26"/>
      <c r="AT2740" s="26"/>
      <c r="AU2740" s="26"/>
      <c r="AV2740" s="26"/>
      <c r="AW2740" s="26"/>
      <c r="AX2740" s="26"/>
      <c r="AY2740" s="26"/>
      <c r="AZ2740" s="26"/>
      <c r="BA2740" s="26"/>
      <c r="BB2740" s="26"/>
      <c r="BC2740" s="26"/>
      <c r="BD2740" s="26"/>
      <c r="BE2740" s="26"/>
      <c r="BF2740" s="26"/>
      <c r="BG2740" s="26"/>
      <c r="BH2740" s="26"/>
      <c r="BI2740" s="26"/>
      <c r="BJ2740" s="26"/>
      <c r="BK2740" s="26"/>
      <c r="BL2740" s="41"/>
      <c r="BM2740" t="s">
        <v>100</v>
      </c>
    </row>
    <row r="2741" spans="1:65" x14ac:dyDescent="0.2">
      <c r="A2741" s="6" t="s">
        <v>225</v>
      </c>
      <c r="B2741" s="40" t="s">
        <v>156</v>
      </c>
      <c r="C2741" s="207" t="s">
        <v>228</v>
      </c>
      <c r="D2741" s="25"/>
      <c r="E2741" s="26"/>
      <c r="F2741" s="26"/>
      <c r="G2741" s="26"/>
      <c r="H2741" s="26"/>
      <c r="I2741" s="26"/>
      <c r="J2741" s="26"/>
      <c r="K2741" s="26"/>
      <c r="L2741" s="26"/>
      <c r="M2741" s="26"/>
      <c r="N2741" s="26"/>
      <c r="O2741" s="26"/>
      <c r="P2741" s="26"/>
      <c r="Q2741" s="26"/>
      <c r="R2741" s="26"/>
      <c r="S2741" s="26"/>
      <c r="T2741" s="26"/>
      <c r="U2741" s="26"/>
      <c r="V2741" s="26"/>
      <c r="W2741" s="30"/>
      <c r="X2741" s="26">
        <v>0</v>
      </c>
      <c r="Y2741" s="26">
        <v>0</v>
      </c>
      <c r="Z2741" s="26">
        <v>9.1340000000000003</v>
      </c>
      <c r="AA2741" s="26">
        <v>35.200000000000003</v>
      </c>
      <c r="AB2741" s="26">
        <v>19.63</v>
      </c>
      <c r="AC2741" s="26">
        <v>0</v>
      </c>
      <c r="AD2741" s="26">
        <v>236.18</v>
      </c>
      <c r="AE2741" s="26">
        <v>0</v>
      </c>
      <c r="AF2741" s="26">
        <v>0</v>
      </c>
      <c r="AG2741" s="26">
        <v>9.1</v>
      </c>
      <c r="AH2741" s="26">
        <v>0</v>
      </c>
      <c r="AI2741" s="26"/>
      <c r="AJ2741" s="26"/>
      <c r="AK2741" s="26"/>
      <c r="AL2741" s="26"/>
      <c r="AM2741" s="26"/>
      <c r="AN2741" s="30"/>
      <c r="AO2741" s="30"/>
      <c r="AP2741" s="30"/>
      <c r="AQ2741" s="30"/>
      <c r="AR2741" s="30"/>
      <c r="AS2741" s="30"/>
      <c r="AT2741" s="30"/>
      <c r="AU2741" s="30"/>
      <c r="AV2741" s="30"/>
      <c r="AW2741" s="30"/>
      <c r="AX2741" s="30"/>
      <c r="AY2741" s="30"/>
      <c r="AZ2741" s="30"/>
      <c r="BA2741" s="30"/>
      <c r="BB2741" s="30"/>
      <c r="BC2741" s="30"/>
      <c r="BD2741" s="30"/>
      <c r="BE2741" s="30"/>
      <c r="BF2741" s="30"/>
      <c r="BG2741" s="30"/>
      <c r="BH2741" s="30"/>
      <c r="BI2741" s="30"/>
      <c r="BJ2741" s="30"/>
      <c r="BK2741" s="30"/>
      <c r="BL2741" s="43"/>
      <c r="BM2741" t="s">
        <v>100</v>
      </c>
    </row>
    <row r="2742" spans="1:65" x14ac:dyDescent="0.2">
      <c r="A2742" s="6" t="s">
        <v>225</v>
      </c>
      <c r="B2742" s="40" t="s">
        <v>156</v>
      </c>
      <c r="C2742" s="24"/>
      <c r="D2742" s="25"/>
      <c r="E2742" s="26"/>
      <c r="F2742" s="26"/>
      <c r="G2742" s="26"/>
      <c r="H2742" s="26"/>
      <c r="I2742" s="26"/>
      <c r="J2742" s="26"/>
      <c r="K2742" s="26"/>
      <c r="L2742" s="26"/>
      <c r="M2742" s="26"/>
      <c r="N2742" s="26"/>
      <c r="O2742" s="26"/>
      <c r="P2742" s="26"/>
      <c r="Q2742" s="26"/>
      <c r="R2742" s="26"/>
      <c r="S2742" s="26"/>
      <c r="T2742" s="26"/>
      <c r="U2742" s="26"/>
      <c r="V2742" s="26"/>
      <c r="W2742" s="26"/>
      <c r="X2742" s="26"/>
      <c r="Y2742" s="26"/>
      <c r="Z2742" s="26"/>
      <c r="AA2742" s="26"/>
      <c r="AB2742" s="26"/>
      <c r="AC2742" s="26"/>
      <c r="AD2742" s="26"/>
      <c r="AE2742" s="26"/>
      <c r="AF2742" s="26"/>
      <c r="AG2742" s="26"/>
      <c r="AH2742" s="26"/>
      <c r="AI2742" s="26"/>
      <c r="AJ2742" s="26"/>
      <c r="AK2742" s="26"/>
      <c r="AL2742" s="26"/>
      <c r="AN2742" s="26"/>
      <c r="AO2742" s="26"/>
      <c r="AP2742" s="26"/>
      <c r="AQ2742" s="26"/>
      <c r="AR2742" s="26"/>
      <c r="AS2742" s="26"/>
      <c r="AT2742" s="26"/>
      <c r="AU2742" s="26"/>
      <c r="AV2742" s="26"/>
      <c r="AW2742" s="26"/>
      <c r="AX2742" s="26"/>
      <c r="AY2742" s="26"/>
      <c r="AZ2742" s="26"/>
      <c r="BA2742" s="26"/>
      <c r="BB2742" s="26"/>
      <c r="BC2742" s="26"/>
      <c r="BD2742" s="26"/>
      <c r="BE2742" s="26"/>
      <c r="BF2742" s="26"/>
      <c r="BG2742" s="26"/>
      <c r="BH2742" s="26"/>
      <c r="BI2742" s="26"/>
      <c r="BJ2742" s="26"/>
      <c r="BK2742" s="26"/>
      <c r="BL2742" s="41"/>
      <c r="BM2742" t="s">
        <v>100</v>
      </c>
    </row>
    <row r="2743" spans="1:65" x14ac:dyDescent="0.2">
      <c r="A2743" s="6" t="s">
        <v>225</v>
      </c>
      <c r="B2743" s="40" t="s">
        <v>156</v>
      </c>
      <c r="C2743" s="24"/>
      <c r="D2743" s="25"/>
      <c r="E2743" s="26"/>
      <c r="F2743" s="26"/>
      <c r="G2743" s="26"/>
      <c r="H2743" s="26"/>
      <c r="I2743" s="26"/>
      <c r="J2743" s="26"/>
      <c r="K2743" s="26"/>
      <c r="L2743" s="26"/>
      <c r="M2743" s="26"/>
      <c r="N2743" s="26"/>
      <c r="O2743" s="26"/>
      <c r="P2743" s="26"/>
      <c r="Q2743" s="26"/>
      <c r="R2743" s="26"/>
      <c r="S2743" s="26"/>
      <c r="T2743" s="26"/>
      <c r="U2743" s="26"/>
      <c r="V2743" s="26"/>
      <c r="W2743" s="26"/>
      <c r="X2743" s="26"/>
      <c r="Y2743" s="26"/>
      <c r="Z2743" s="26"/>
      <c r="AA2743" s="26"/>
      <c r="AB2743" s="26"/>
      <c r="AC2743" s="26"/>
      <c r="AD2743" s="26"/>
      <c r="AE2743" s="26"/>
      <c r="AF2743" s="26"/>
      <c r="AG2743" s="26"/>
      <c r="AH2743" s="26"/>
      <c r="AI2743" s="26"/>
      <c r="AJ2743" s="26"/>
      <c r="AK2743" s="26"/>
      <c r="AL2743" s="26"/>
      <c r="AM2743" s="26"/>
      <c r="AN2743" s="26"/>
      <c r="AO2743" s="26"/>
      <c r="AP2743" s="26"/>
      <c r="AQ2743" s="26"/>
      <c r="AR2743" s="26"/>
      <c r="AS2743" s="26"/>
      <c r="AT2743" s="26"/>
      <c r="AU2743" s="26"/>
      <c r="AV2743" s="26"/>
      <c r="AW2743" s="26"/>
      <c r="AX2743" s="26"/>
      <c r="AY2743" s="26"/>
      <c r="AZ2743" s="26"/>
      <c r="BA2743" s="26"/>
      <c r="BB2743" s="26"/>
      <c r="BC2743" s="26"/>
      <c r="BD2743" s="26"/>
      <c r="BE2743" s="26"/>
      <c r="BF2743" s="26"/>
      <c r="BG2743" s="26"/>
      <c r="BH2743" s="26"/>
      <c r="BI2743" s="26"/>
      <c r="BJ2743" s="26"/>
      <c r="BK2743" s="26"/>
      <c r="BL2743" s="41"/>
      <c r="BM2743" t="s">
        <v>100</v>
      </c>
    </row>
    <row r="2744" spans="1:65" x14ac:dyDescent="0.2">
      <c r="A2744" s="6" t="s">
        <v>225</v>
      </c>
      <c r="B2744" s="40" t="s">
        <v>156</v>
      </c>
      <c r="C2744" s="24"/>
      <c r="D2744" s="25"/>
      <c r="E2744" s="26"/>
      <c r="F2744" s="26"/>
      <c r="G2744" s="26"/>
      <c r="H2744" s="26"/>
      <c r="I2744" s="26"/>
      <c r="J2744" s="26"/>
      <c r="K2744" s="26"/>
      <c r="L2744" s="26"/>
      <c r="M2744" s="26"/>
      <c r="N2744" s="26"/>
      <c r="O2744" s="26"/>
      <c r="P2744" s="26"/>
      <c r="Q2744" s="26"/>
      <c r="R2744" s="26"/>
      <c r="S2744" s="26"/>
      <c r="T2744" s="26"/>
      <c r="U2744" s="26"/>
      <c r="V2744" s="26"/>
      <c r="W2744" s="26"/>
      <c r="X2744" s="26"/>
      <c r="Y2744" s="26"/>
      <c r="Z2744" s="26"/>
      <c r="AA2744" s="26"/>
      <c r="AB2744" s="26"/>
      <c r="AC2744" s="26"/>
      <c r="AD2744" s="26"/>
      <c r="AE2744" s="26"/>
      <c r="AF2744" s="26"/>
      <c r="AG2744" s="26"/>
      <c r="AH2744" s="26"/>
      <c r="AI2744" s="26"/>
      <c r="AJ2744" s="26"/>
      <c r="AK2744" s="26"/>
      <c r="AL2744" s="26"/>
      <c r="AM2744" s="26"/>
      <c r="AN2744" s="26"/>
      <c r="AO2744" s="26"/>
      <c r="AP2744" s="26"/>
      <c r="AQ2744" s="26"/>
      <c r="AR2744" s="26"/>
      <c r="AS2744" s="26"/>
      <c r="AT2744" s="26"/>
      <c r="AU2744" s="26"/>
      <c r="AV2744" s="26"/>
      <c r="AW2744" s="26"/>
      <c r="AX2744" s="26"/>
      <c r="AY2744" s="26"/>
      <c r="AZ2744" s="26"/>
      <c r="BA2744" s="26"/>
      <c r="BB2744" s="26"/>
      <c r="BC2744" s="26"/>
      <c r="BD2744" s="26"/>
      <c r="BE2744" s="26"/>
      <c r="BF2744" s="26"/>
      <c r="BG2744" s="26"/>
      <c r="BH2744" s="26"/>
      <c r="BI2744" s="26"/>
      <c r="BJ2744" s="26"/>
      <c r="BK2744" s="26"/>
      <c r="BL2744" s="41"/>
      <c r="BM2744" t="s">
        <v>100</v>
      </c>
    </row>
    <row r="2745" spans="1:65" x14ac:dyDescent="0.2">
      <c r="A2745" s="6" t="s">
        <v>225</v>
      </c>
      <c r="B2745" s="40" t="s">
        <v>156</v>
      </c>
      <c r="C2745" s="24"/>
      <c r="D2745" s="25"/>
      <c r="E2745" s="26"/>
      <c r="F2745" s="26"/>
      <c r="G2745" s="26"/>
      <c r="H2745" s="26"/>
      <c r="I2745" s="26"/>
      <c r="J2745" s="26"/>
      <c r="K2745" s="26"/>
      <c r="L2745" s="26"/>
      <c r="M2745" s="26"/>
      <c r="N2745" s="26"/>
      <c r="O2745" s="26"/>
      <c r="P2745" s="26"/>
      <c r="Q2745" s="26"/>
      <c r="R2745" s="26"/>
      <c r="S2745" s="26"/>
      <c r="T2745" s="26"/>
      <c r="U2745" s="26"/>
      <c r="V2745" s="26"/>
      <c r="W2745" s="26"/>
      <c r="X2745" s="26"/>
      <c r="Y2745" s="26"/>
      <c r="Z2745" s="26"/>
      <c r="AA2745" s="26"/>
      <c r="AB2745" s="26"/>
      <c r="AC2745" s="26"/>
      <c r="AD2745" s="26"/>
      <c r="AE2745" s="26"/>
      <c r="AF2745" s="26"/>
      <c r="AG2745" s="26"/>
      <c r="AH2745" s="26"/>
      <c r="AI2745" s="26"/>
      <c r="AJ2745" s="26"/>
      <c r="AK2745" s="26"/>
      <c r="AL2745" s="26"/>
      <c r="AM2745" s="26"/>
      <c r="AN2745" s="26"/>
      <c r="AO2745" s="26"/>
      <c r="AP2745" s="26"/>
      <c r="AQ2745" s="26"/>
      <c r="AR2745" s="26"/>
      <c r="AS2745" s="26"/>
      <c r="AT2745" s="26"/>
      <c r="AU2745" s="26"/>
      <c r="AV2745" s="26"/>
      <c r="AW2745" s="26"/>
      <c r="AX2745" s="26"/>
      <c r="AY2745" s="26"/>
      <c r="AZ2745" s="26"/>
      <c r="BA2745" s="26"/>
      <c r="BB2745" s="26"/>
      <c r="BC2745" s="26"/>
      <c r="BD2745" s="26"/>
      <c r="BE2745" s="26"/>
      <c r="BF2745" s="26"/>
      <c r="BG2745" s="26"/>
      <c r="BH2745" s="26"/>
      <c r="BI2745" s="26"/>
      <c r="BJ2745" s="26"/>
      <c r="BK2745" s="26"/>
      <c r="BL2745" s="41"/>
      <c r="BM2745" t="s">
        <v>100</v>
      </c>
    </row>
    <row r="2746" spans="1:65" x14ac:dyDescent="0.2">
      <c r="A2746" s="6" t="s">
        <v>225</v>
      </c>
      <c r="B2746" s="40" t="s">
        <v>156</v>
      </c>
      <c r="C2746" s="31" t="s">
        <v>43</v>
      </c>
      <c r="D2746" s="27">
        <v>420</v>
      </c>
      <c r="E2746" s="28">
        <v>420</v>
      </c>
      <c r="F2746" s="28">
        <v>420</v>
      </c>
      <c r="G2746" s="28">
        <v>420</v>
      </c>
      <c r="H2746" s="28">
        <v>420</v>
      </c>
      <c r="I2746" s="28">
        <v>420</v>
      </c>
      <c r="J2746" s="28">
        <v>420</v>
      </c>
      <c r="K2746" s="28">
        <v>420</v>
      </c>
      <c r="L2746" s="28">
        <v>420</v>
      </c>
      <c r="M2746" s="28">
        <v>420</v>
      </c>
      <c r="N2746" s="28">
        <v>420</v>
      </c>
      <c r="O2746" s="28">
        <v>420</v>
      </c>
      <c r="P2746" s="28">
        <v>420</v>
      </c>
      <c r="Q2746" s="28">
        <v>420</v>
      </c>
      <c r="R2746" s="28">
        <v>420</v>
      </c>
      <c r="S2746" s="28">
        <v>420</v>
      </c>
      <c r="T2746" s="28">
        <v>420</v>
      </c>
      <c r="U2746" s="28">
        <v>420</v>
      </c>
      <c r="V2746" s="28">
        <v>420</v>
      </c>
      <c r="W2746" s="28">
        <v>420</v>
      </c>
      <c r="X2746" s="28">
        <v>420</v>
      </c>
      <c r="Y2746" s="28">
        <v>420</v>
      </c>
      <c r="Z2746" s="28">
        <v>420</v>
      </c>
      <c r="AA2746" s="28">
        <v>486</v>
      </c>
      <c r="AB2746" s="28">
        <v>486</v>
      </c>
      <c r="AC2746" s="28">
        <v>486</v>
      </c>
      <c r="AD2746" s="28">
        <v>486</v>
      </c>
      <c r="AE2746" s="28">
        <v>538</v>
      </c>
      <c r="AF2746" s="28">
        <v>538</v>
      </c>
      <c r="AG2746" s="28">
        <v>538</v>
      </c>
      <c r="AH2746" s="28">
        <v>538</v>
      </c>
      <c r="AI2746" s="211">
        <v>538</v>
      </c>
      <c r="AJ2746" s="211">
        <v>538</v>
      </c>
      <c r="AK2746" s="211">
        <v>538</v>
      </c>
      <c r="AL2746" s="211">
        <v>538</v>
      </c>
      <c r="AM2746" s="211">
        <v>538</v>
      </c>
      <c r="AN2746" s="211">
        <v>538</v>
      </c>
      <c r="AO2746" s="211">
        <v>538</v>
      </c>
      <c r="AP2746" s="211">
        <v>538</v>
      </c>
      <c r="AQ2746" s="211">
        <v>538</v>
      </c>
      <c r="AR2746" s="211">
        <v>538</v>
      </c>
      <c r="AS2746" s="211">
        <v>538</v>
      </c>
      <c r="AT2746" s="211">
        <v>538</v>
      </c>
      <c r="AU2746" s="211">
        <v>538</v>
      </c>
      <c r="AV2746" s="211">
        <v>538</v>
      </c>
      <c r="AW2746" s="211">
        <v>538</v>
      </c>
      <c r="AX2746" s="211">
        <v>538</v>
      </c>
      <c r="AY2746" s="211">
        <v>538</v>
      </c>
      <c r="AZ2746" s="211">
        <v>538</v>
      </c>
      <c r="BA2746" s="211">
        <v>538</v>
      </c>
      <c r="BB2746" s="211">
        <v>538</v>
      </c>
      <c r="BC2746" s="211">
        <v>538</v>
      </c>
      <c r="BD2746" s="211">
        <v>538</v>
      </c>
      <c r="BE2746" s="211">
        <v>538</v>
      </c>
      <c r="BF2746" s="211">
        <v>538</v>
      </c>
      <c r="BG2746" s="211">
        <v>538</v>
      </c>
      <c r="BH2746" s="211">
        <v>538</v>
      </c>
      <c r="BI2746" s="211">
        <v>538</v>
      </c>
      <c r="BJ2746" s="211">
        <v>538</v>
      </c>
      <c r="BK2746" s="211">
        <v>538</v>
      </c>
      <c r="BL2746" s="211">
        <v>538</v>
      </c>
      <c r="BM2746" t="s">
        <v>100</v>
      </c>
    </row>
    <row r="2747" spans="1:65" x14ac:dyDescent="0.2">
      <c r="A2747" s="6" t="s">
        <v>225</v>
      </c>
      <c r="B2747" s="40" t="s">
        <v>156</v>
      </c>
      <c r="C2747" s="24" t="s">
        <v>74</v>
      </c>
      <c r="D2747" s="35">
        <v>420</v>
      </c>
      <c r="E2747" s="29">
        <v>420</v>
      </c>
      <c r="F2747" s="29">
        <v>420</v>
      </c>
      <c r="G2747" s="29">
        <v>420</v>
      </c>
      <c r="H2747" s="29">
        <v>420</v>
      </c>
      <c r="I2747" s="29">
        <v>420</v>
      </c>
      <c r="J2747" s="29">
        <v>420</v>
      </c>
      <c r="K2747" s="29">
        <v>420</v>
      </c>
      <c r="L2747" s="29">
        <v>420</v>
      </c>
      <c r="M2747" s="29">
        <v>420</v>
      </c>
      <c r="N2747" s="29">
        <v>420</v>
      </c>
      <c r="O2747" s="29">
        <v>420</v>
      </c>
      <c r="P2747" s="29">
        <v>420</v>
      </c>
      <c r="Q2747" s="29">
        <v>420</v>
      </c>
      <c r="R2747" s="29">
        <v>420</v>
      </c>
      <c r="S2747" s="29">
        <v>420</v>
      </c>
      <c r="T2747" s="29">
        <v>420</v>
      </c>
      <c r="U2747" s="29">
        <v>420</v>
      </c>
      <c r="V2747" s="29">
        <v>420</v>
      </c>
      <c r="W2747" s="29">
        <v>420</v>
      </c>
      <c r="X2747" s="26"/>
      <c r="Y2747" s="26"/>
      <c r="Z2747" s="26"/>
      <c r="AA2747" s="26"/>
      <c r="AB2747" s="26"/>
      <c r="AC2747" s="26"/>
      <c r="AD2747" s="26"/>
      <c r="AE2747" s="26"/>
      <c r="AF2747" s="26"/>
      <c r="AG2747" s="26"/>
      <c r="AH2747" s="26"/>
      <c r="AI2747" s="26"/>
      <c r="AJ2747" s="26"/>
      <c r="AK2747" s="26"/>
      <c r="AL2747" s="26"/>
      <c r="AM2747" s="26"/>
      <c r="AN2747" s="26"/>
      <c r="AO2747" s="26"/>
      <c r="AP2747" s="26"/>
      <c r="AQ2747" s="26"/>
      <c r="AR2747" s="26"/>
      <c r="AS2747" s="26"/>
      <c r="AT2747" s="26"/>
      <c r="AU2747" s="26"/>
      <c r="AV2747" s="26"/>
      <c r="AW2747" s="26"/>
      <c r="AX2747" s="26"/>
      <c r="AY2747" s="26"/>
      <c r="AZ2747" s="26"/>
      <c r="BA2747" s="26"/>
      <c r="BB2747" s="26"/>
      <c r="BC2747" s="26"/>
      <c r="BD2747" s="26"/>
      <c r="BE2747" s="26"/>
      <c r="BF2747" s="26"/>
      <c r="BG2747" s="26"/>
      <c r="BH2747" s="26"/>
      <c r="BI2747" s="26"/>
      <c r="BJ2747" s="26"/>
      <c r="BK2747" s="26"/>
      <c r="BL2747" s="41"/>
      <c r="BM2747" t="s">
        <v>100</v>
      </c>
    </row>
    <row r="2748" spans="1:65" x14ac:dyDescent="0.2">
      <c r="A2748" s="6" t="s">
        <v>225</v>
      </c>
      <c r="B2748" s="40" t="s">
        <v>156</v>
      </c>
      <c r="C2748" s="207" t="s">
        <v>228</v>
      </c>
      <c r="D2748" s="25"/>
      <c r="E2748" s="26"/>
      <c r="F2748" s="26"/>
      <c r="G2748" s="26"/>
      <c r="H2748" s="26"/>
      <c r="I2748" s="26"/>
      <c r="J2748" s="26"/>
      <c r="K2748" s="26"/>
      <c r="L2748" s="26"/>
      <c r="M2748" s="26"/>
      <c r="N2748" s="26"/>
      <c r="O2748" s="26"/>
      <c r="P2748" s="26"/>
      <c r="Q2748" s="26"/>
      <c r="R2748" s="26"/>
      <c r="S2748" s="26"/>
      <c r="T2748" s="26"/>
      <c r="U2748" s="26"/>
      <c r="V2748" s="26"/>
      <c r="W2748" s="30"/>
      <c r="X2748" s="26">
        <v>0</v>
      </c>
      <c r="Y2748" s="26">
        <v>0</v>
      </c>
      <c r="Z2748" s="26">
        <v>0</v>
      </c>
      <c r="AA2748" s="26">
        <v>66</v>
      </c>
      <c r="AB2748" s="26">
        <v>0</v>
      </c>
      <c r="AC2748" s="26">
        <v>0</v>
      </c>
      <c r="AD2748" s="26">
        <v>0</v>
      </c>
      <c r="AE2748" s="26">
        <v>52</v>
      </c>
      <c r="AF2748" s="26">
        <v>0</v>
      </c>
      <c r="AG2748" s="26">
        <v>0</v>
      </c>
      <c r="AH2748" s="26">
        <v>0</v>
      </c>
      <c r="AI2748" s="30"/>
      <c r="AJ2748" s="30"/>
      <c r="AK2748" s="30"/>
      <c r="AL2748" s="30"/>
      <c r="AM2748" s="30"/>
      <c r="AN2748" s="30"/>
      <c r="AO2748" s="30"/>
      <c r="AP2748" s="30"/>
      <c r="AQ2748" s="30"/>
      <c r="AR2748" s="30"/>
      <c r="AS2748" s="30"/>
      <c r="AT2748" s="30"/>
      <c r="AU2748" s="30"/>
      <c r="AV2748" s="30"/>
      <c r="AW2748" s="30"/>
      <c r="AX2748" s="30"/>
      <c r="AY2748" s="30"/>
      <c r="AZ2748" s="30"/>
      <c r="BA2748" s="30"/>
      <c r="BB2748" s="30"/>
      <c r="BC2748" s="30"/>
      <c r="BD2748" s="30"/>
      <c r="BE2748" s="30"/>
      <c r="BF2748" s="30"/>
      <c r="BG2748" s="30"/>
      <c r="BH2748" s="30"/>
      <c r="BI2748" s="30"/>
      <c r="BJ2748" s="30"/>
      <c r="BK2748" s="30"/>
      <c r="BL2748" s="43"/>
      <c r="BM2748" t="s">
        <v>100</v>
      </c>
    </row>
    <row r="2749" spans="1:65" x14ac:dyDescent="0.2">
      <c r="A2749" s="6" t="s">
        <v>225</v>
      </c>
      <c r="B2749" s="40" t="s">
        <v>156</v>
      </c>
      <c r="C2749" s="24"/>
      <c r="D2749" s="25"/>
      <c r="E2749" s="26"/>
      <c r="F2749" s="26"/>
      <c r="G2749" s="26"/>
      <c r="H2749" s="26"/>
      <c r="I2749" s="26"/>
      <c r="J2749" s="26"/>
      <c r="K2749" s="26"/>
      <c r="L2749" s="26"/>
      <c r="M2749" s="26"/>
      <c r="N2749" s="26"/>
      <c r="O2749" s="26"/>
      <c r="P2749" s="26"/>
      <c r="Q2749" s="26"/>
      <c r="R2749" s="26"/>
      <c r="S2749" s="26"/>
      <c r="T2749" s="26"/>
      <c r="U2749" s="26"/>
      <c r="V2749" s="26"/>
      <c r="W2749" s="26"/>
      <c r="X2749" s="26"/>
      <c r="Y2749" s="26"/>
      <c r="Z2749" s="26"/>
      <c r="AA2749" s="26"/>
      <c r="AB2749" s="26"/>
      <c r="AC2749" s="26"/>
      <c r="AD2749" s="26"/>
      <c r="AE2749" s="26"/>
      <c r="AF2749" s="26"/>
      <c r="AG2749" s="26"/>
      <c r="AH2749" s="26"/>
      <c r="AI2749" s="26"/>
      <c r="AJ2749" s="26"/>
      <c r="AK2749" s="26"/>
      <c r="AL2749" s="26"/>
      <c r="AM2749" s="26"/>
      <c r="AN2749" s="26"/>
      <c r="AO2749" s="26"/>
      <c r="AP2749" s="26"/>
      <c r="AQ2749" s="26"/>
      <c r="AR2749" s="26"/>
      <c r="AS2749" s="26"/>
      <c r="AT2749" s="26"/>
      <c r="AU2749" s="26"/>
      <c r="AV2749" s="26"/>
      <c r="AW2749" s="26"/>
      <c r="AX2749" s="26"/>
      <c r="AY2749" s="26"/>
      <c r="AZ2749" s="26"/>
      <c r="BA2749" s="26"/>
      <c r="BB2749" s="26"/>
      <c r="BC2749" s="26"/>
      <c r="BD2749" s="26"/>
      <c r="BE2749" s="26"/>
      <c r="BF2749" s="26"/>
      <c r="BG2749" s="26"/>
      <c r="BH2749" s="26"/>
      <c r="BI2749" s="26"/>
      <c r="BJ2749" s="26"/>
      <c r="BK2749" s="26"/>
      <c r="BL2749" s="41"/>
      <c r="BM2749" t="s">
        <v>100</v>
      </c>
    </row>
    <row r="2750" spans="1:65" x14ac:dyDescent="0.2">
      <c r="A2750" s="6" t="s">
        <v>225</v>
      </c>
      <c r="B2750" s="40" t="s">
        <v>156</v>
      </c>
      <c r="C2750" s="24"/>
      <c r="D2750" s="25"/>
      <c r="E2750" s="26"/>
      <c r="F2750" s="26"/>
      <c r="G2750" s="26"/>
      <c r="H2750" s="26"/>
      <c r="I2750" s="26"/>
      <c r="J2750" s="26"/>
      <c r="K2750" s="26"/>
      <c r="L2750" s="26"/>
      <c r="M2750" s="26"/>
      <c r="N2750" s="26"/>
      <c r="O2750" s="26"/>
      <c r="P2750" s="26"/>
      <c r="Q2750" s="26"/>
      <c r="R2750" s="26"/>
      <c r="S2750" s="26"/>
      <c r="T2750" s="26"/>
      <c r="U2750" s="26"/>
      <c r="V2750" s="26"/>
      <c r="W2750" s="26"/>
      <c r="X2750" s="26"/>
      <c r="Y2750" s="26"/>
      <c r="Z2750" s="26"/>
      <c r="AA2750" s="26"/>
      <c r="AB2750" s="26"/>
      <c r="AC2750" s="26"/>
      <c r="AD2750" s="26"/>
      <c r="AE2750" s="26"/>
      <c r="AF2750" s="26"/>
      <c r="AG2750" s="26"/>
      <c r="AH2750" s="26"/>
      <c r="AI2750" s="26"/>
      <c r="AJ2750" s="26"/>
      <c r="AK2750" s="26"/>
      <c r="AL2750" s="26"/>
      <c r="AM2750" s="26"/>
      <c r="AN2750" s="26"/>
      <c r="AO2750" s="26"/>
      <c r="AP2750" s="26"/>
      <c r="AQ2750" s="26"/>
      <c r="AR2750" s="26"/>
      <c r="AS2750" s="26"/>
      <c r="AT2750" s="26"/>
      <c r="AU2750" s="26"/>
      <c r="AV2750" s="26"/>
      <c r="AW2750" s="26"/>
      <c r="AX2750" s="26"/>
      <c r="AY2750" s="26"/>
      <c r="AZ2750" s="26"/>
      <c r="BA2750" s="26"/>
      <c r="BB2750" s="26"/>
      <c r="BC2750" s="26"/>
      <c r="BD2750" s="26"/>
      <c r="BE2750" s="26"/>
      <c r="BF2750" s="26"/>
      <c r="BG2750" s="26"/>
      <c r="BH2750" s="26"/>
      <c r="BI2750" s="26"/>
      <c r="BJ2750" s="26"/>
      <c r="BK2750" s="26"/>
      <c r="BL2750" s="41"/>
      <c r="BM2750" t="s">
        <v>100</v>
      </c>
    </row>
    <row r="2751" spans="1:65" x14ac:dyDescent="0.2">
      <c r="A2751" s="6" t="s">
        <v>225</v>
      </c>
      <c r="B2751" s="40" t="s">
        <v>156</v>
      </c>
      <c r="C2751" s="24"/>
      <c r="D2751" s="25"/>
      <c r="E2751" s="26"/>
      <c r="F2751" s="26"/>
      <c r="G2751" s="26"/>
      <c r="H2751" s="26"/>
      <c r="I2751" s="26"/>
      <c r="J2751" s="26"/>
      <c r="K2751" s="26"/>
      <c r="L2751" s="26"/>
      <c r="M2751" s="26"/>
      <c r="N2751" s="26"/>
      <c r="O2751" s="26"/>
      <c r="P2751" s="26"/>
      <c r="Q2751" s="26"/>
      <c r="R2751" s="26"/>
      <c r="S2751" s="26"/>
      <c r="T2751" s="26"/>
      <c r="U2751" s="26"/>
      <c r="V2751" s="26"/>
      <c r="W2751" s="26"/>
      <c r="X2751" s="26"/>
      <c r="Y2751" s="26"/>
      <c r="Z2751" s="26"/>
      <c r="AA2751" s="26"/>
      <c r="AB2751" s="26"/>
      <c r="AC2751" s="26"/>
      <c r="AD2751" s="26"/>
      <c r="AE2751" s="26"/>
      <c r="AF2751" s="26"/>
      <c r="AG2751" s="26"/>
      <c r="AH2751" s="26"/>
      <c r="AI2751" s="26"/>
      <c r="AJ2751" s="26"/>
      <c r="AK2751" s="26"/>
      <c r="AL2751" s="26"/>
      <c r="AM2751" s="26"/>
      <c r="AN2751" s="26"/>
      <c r="AO2751" s="26"/>
      <c r="AP2751" s="26"/>
      <c r="AQ2751" s="26"/>
      <c r="AR2751" s="26"/>
      <c r="AS2751" s="26"/>
      <c r="AT2751" s="26"/>
      <c r="AU2751" s="26"/>
      <c r="AV2751" s="26"/>
      <c r="AW2751" s="26"/>
      <c r="AX2751" s="26"/>
      <c r="AY2751" s="26"/>
      <c r="AZ2751" s="26"/>
      <c r="BA2751" s="26"/>
      <c r="BB2751" s="26"/>
      <c r="BC2751" s="26"/>
      <c r="BD2751" s="26"/>
      <c r="BE2751" s="26"/>
      <c r="BF2751" s="26"/>
      <c r="BG2751" s="26"/>
      <c r="BH2751" s="26"/>
      <c r="BI2751" s="26"/>
      <c r="BJ2751" s="26"/>
      <c r="BK2751" s="26"/>
      <c r="BL2751" s="41"/>
      <c r="BM2751" t="s">
        <v>100</v>
      </c>
    </row>
    <row r="2752" spans="1:65" x14ac:dyDescent="0.2">
      <c r="A2752" s="6" t="s">
        <v>225</v>
      </c>
      <c r="B2752" s="40" t="s">
        <v>156</v>
      </c>
      <c r="C2752" s="24"/>
      <c r="D2752" s="25"/>
      <c r="E2752" s="26"/>
      <c r="F2752" s="26"/>
      <c r="G2752" s="26"/>
      <c r="H2752" s="26"/>
      <c r="I2752" s="26"/>
      <c r="J2752" s="26"/>
      <c r="K2752" s="26"/>
      <c r="L2752" s="26"/>
      <c r="M2752" s="26"/>
      <c r="N2752" s="26"/>
      <c r="O2752" s="26"/>
      <c r="P2752" s="26"/>
      <c r="Q2752" s="26"/>
      <c r="R2752" s="26"/>
      <c r="S2752" s="26"/>
      <c r="T2752" s="26"/>
      <c r="U2752" s="26"/>
      <c r="V2752" s="26"/>
      <c r="W2752" s="26"/>
      <c r="X2752" s="26"/>
      <c r="Y2752" s="26"/>
      <c r="Z2752" s="26"/>
      <c r="AA2752" s="26"/>
      <c r="AB2752" s="26"/>
      <c r="AC2752" s="26"/>
      <c r="AD2752" s="26"/>
      <c r="AE2752" s="26"/>
      <c r="AF2752" s="26"/>
      <c r="AG2752" s="26"/>
      <c r="AH2752" s="26"/>
      <c r="AI2752" s="26"/>
      <c r="AJ2752" s="26"/>
      <c r="AK2752" s="26"/>
      <c r="AL2752" s="26"/>
      <c r="AM2752" s="26"/>
      <c r="AN2752" s="26"/>
      <c r="AO2752" s="26"/>
      <c r="AP2752" s="26"/>
      <c r="AQ2752" s="26"/>
      <c r="AR2752" s="26"/>
      <c r="AS2752" s="26"/>
      <c r="AT2752" s="26"/>
      <c r="AU2752" s="26"/>
      <c r="AV2752" s="26"/>
      <c r="AW2752" s="26"/>
      <c r="AX2752" s="26"/>
      <c r="AY2752" s="26"/>
      <c r="AZ2752" s="26"/>
      <c r="BA2752" s="26"/>
      <c r="BB2752" s="26"/>
      <c r="BC2752" s="26"/>
      <c r="BD2752" s="26"/>
      <c r="BE2752" s="26"/>
      <c r="BF2752" s="26"/>
      <c r="BG2752" s="26"/>
      <c r="BH2752" s="26"/>
      <c r="BI2752" s="26"/>
      <c r="BJ2752" s="26"/>
      <c r="BK2752" s="26"/>
      <c r="BL2752" s="41"/>
      <c r="BM2752" t="s">
        <v>100</v>
      </c>
    </row>
    <row r="2753" spans="1:65" x14ac:dyDescent="0.2">
      <c r="A2753" s="6" t="s">
        <v>225</v>
      </c>
      <c r="B2753" s="40" t="s">
        <v>156</v>
      </c>
      <c r="C2753" s="31" t="s">
        <v>46</v>
      </c>
      <c r="D2753" s="27">
        <v>0</v>
      </c>
      <c r="E2753" s="28">
        <v>0</v>
      </c>
      <c r="F2753" s="28">
        <v>0</v>
      </c>
      <c r="G2753" s="28">
        <v>0</v>
      </c>
      <c r="H2753" s="28">
        <v>0</v>
      </c>
      <c r="I2753" s="28">
        <v>0</v>
      </c>
      <c r="J2753" s="28">
        <v>0</v>
      </c>
      <c r="K2753" s="28">
        <v>0</v>
      </c>
      <c r="L2753" s="28">
        <v>0</v>
      </c>
      <c r="M2753" s="28">
        <v>0</v>
      </c>
      <c r="N2753" s="28">
        <v>0</v>
      </c>
      <c r="O2753" s="28">
        <v>0</v>
      </c>
      <c r="P2753" s="28">
        <v>0</v>
      </c>
      <c r="Q2753" s="28">
        <v>0</v>
      </c>
      <c r="R2753" s="28">
        <v>0</v>
      </c>
      <c r="S2753" s="28">
        <v>0</v>
      </c>
      <c r="T2753" s="28">
        <v>0</v>
      </c>
      <c r="U2753" s="28">
        <v>0</v>
      </c>
      <c r="V2753" s="28">
        <v>0</v>
      </c>
      <c r="W2753" s="28">
        <v>0</v>
      </c>
      <c r="X2753" s="28">
        <v>3.3</v>
      </c>
      <c r="Y2753" s="28">
        <v>6.6</v>
      </c>
      <c r="Z2753" s="28">
        <v>9.8999999999999986</v>
      </c>
      <c r="AA2753" s="28">
        <v>13.2</v>
      </c>
      <c r="AB2753" s="28">
        <v>16.5</v>
      </c>
      <c r="AC2753" s="28">
        <v>19.8</v>
      </c>
      <c r="AD2753" s="28">
        <v>23.1</v>
      </c>
      <c r="AE2753" s="28">
        <v>26.400000000000002</v>
      </c>
      <c r="AF2753" s="28">
        <v>29.700000000000003</v>
      </c>
      <c r="AG2753" s="28">
        <v>33</v>
      </c>
      <c r="AH2753" s="28">
        <v>36.299999999999997</v>
      </c>
      <c r="AI2753" s="211">
        <v>36.299999999999997</v>
      </c>
      <c r="AJ2753" s="211">
        <v>36.299999999999997</v>
      </c>
      <c r="AK2753" s="211">
        <v>36.299999999999997</v>
      </c>
      <c r="AL2753" s="211">
        <v>36.299999999999997</v>
      </c>
      <c r="AM2753" s="211">
        <v>36.299999999999997</v>
      </c>
      <c r="AN2753" s="211">
        <v>36.299999999999997</v>
      </c>
      <c r="AO2753" s="211">
        <v>36.299999999999997</v>
      </c>
      <c r="AP2753" s="211">
        <v>36.299999999999997</v>
      </c>
      <c r="AQ2753" s="211">
        <v>36.299999999999997</v>
      </c>
      <c r="AR2753" s="211">
        <v>36.299999999999997</v>
      </c>
      <c r="AS2753" s="211">
        <v>36.299999999999997</v>
      </c>
      <c r="AT2753" s="211">
        <v>36.299999999999997</v>
      </c>
      <c r="AU2753" s="211">
        <v>36.299999999999997</v>
      </c>
      <c r="AV2753" s="211">
        <v>36.299999999999997</v>
      </c>
      <c r="AW2753" s="211">
        <v>36.299999999999997</v>
      </c>
      <c r="AX2753" s="211">
        <v>36.299999999999997</v>
      </c>
      <c r="AY2753" s="211">
        <v>36.299999999999997</v>
      </c>
      <c r="AZ2753" s="211">
        <v>36.299999999999997</v>
      </c>
      <c r="BA2753" s="211">
        <v>36.299999999999997</v>
      </c>
      <c r="BB2753" s="211">
        <v>36.299999999999997</v>
      </c>
      <c r="BC2753" s="211">
        <v>36.299999999999997</v>
      </c>
      <c r="BD2753" s="211">
        <v>36.299999999999997</v>
      </c>
      <c r="BE2753" s="211">
        <v>36.299999999999997</v>
      </c>
      <c r="BF2753" s="211">
        <v>36.299999999999997</v>
      </c>
      <c r="BG2753" s="211">
        <v>36.299999999999997</v>
      </c>
      <c r="BH2753" s="211">
        <v>36.299999999999997</v>
      </c>
      <c r="BI2753" s="211">
        <v>36.299999999999997</v>
      </c>
      <c r="BJ2753" s="211">
        <v>36.299999999999997</v>
      </c>
      <c r="BK2753" s="211">
        <v>36.299999999999997</v>
      </c>
      <c r="BL2753" s="211">
        <v>36.299999999999997</v>
      </c>
      <c r="BM2753" t="s">
        <v>100</v>
      </c>
    </row>
    <row r="2754" spans="1:65" x14ac:dyDescent="0.2">
      <c r="A2754" s="6" t="s">
        <v>225</v>
      </c>
      <c r="B2754" s="40" t="s">
        <v>156</v>
      </c>
      <c r="C2754" s="24" t="s">
        <v>74</v>
      </c>
      <c r="D2754" s="35">
        <v>0</v>
      </c>
      <c r="E2754" s="29">
        <v>0</v>
      </c>
      <c r="F2754" s="29">
        <v>0</v>
      </c>
      <c r="G2754" s="29">
        <v>0</v>
      </c>
      <c r="H2754" s="29">
        <v>0</v>
      </c>
      <c r="I2754" s="29">
        <v>0</v>
      </c>
      <c r="J2754" s="29">
        <v>0</v>
      </c>
      <c r="K2754" s="29">
        <v>0</v>
      </c>
      <c r="L2754" s="29">
        <v>0</v>
      </c>
      <c r="M2754" s="29">
        <v>0</v>
      </c>
      <c r="N2754" s="29">
        <v>0</v>
      </c>
      <c r="O2754" s="29">
        <v>0</v>
      </c>
      <c r="P2754" s="29">
        <v>0</v>
      </c>
      <c r="Q2754" s="29">
        <v>0</v>
      </c>
      <c r="R2754" s="29">
        <v>0</v>
      </c>
      <c r="S2754" s="29">
        <v>0</v>
      </c>
      <c r="T2754" s="29">
        <v>0</v>
      </c>
      <c r="U2754" s="29">
        <v>0</v>
      </c>
      <c r="V2754" s="29">
        <v>0</v>
      </c>
      <c r="W2754" s="29">
        <v>0</v>
      </c>
      <c r="X2754" s="26"/>
      <c r="Y2754" s="26"/>
      <c r="Z2754" s="26"/>
      <c r="AA2754" s="26"/>
      <c r="AB2754" s="26"/>
      <c r="AC2754" s="26"/>
      <c r="AD2754" s="26"/>
      <c r="AE2754" s="26"/>
      <c r="AF2754" s="26"/>
      <c r="AG2754" s="26"/>
      <c r="AH2754" s="26"/>
      <c r="AI2754" s="26"/>
      <c r="AJ2754" s="26"/>
      <c r="AK2754" s="26"/>
      <c r="AL2754" s="26"/>
      <c r="AM2754" s="26">
        <v>52.8</v>
      </c>
      <c r="AN2754" s="26"/>
      <c r="AO2754" s="26"/>
      <c r="AP2754" s="26"/>
      <c r="AQ2754" s="26"/>
      <c r="AR2754" s="26"/>
      <c r="AS2754" s="26"/>
      <c r="AT2754" s="26"/>
      <c r="AU2754" s="26"/>
      <c r="AV2754" s="26"/>
      <c r="AW2754" s="26"/>
      <c r="AX2754" s="26"/>
      <c r="AY2754" s="26"/>
      <c r="AZ2754" s="26"/>
      <c r="BA2754" s="26"/>
      <c r="BB2754" s="26"/>
      <c r="BC2754" s="26"/>
      <c r="BD2754" s="26"/>
      <c r="BE2754" s="26"/>
      <c r="BF2754" s="26"/>
      <c r="BG2754" s="26"/>
      <c r="BH2754" s="26"/>
      <c r="BI2754" s="26"/>
      <c r="BJ2754" s="26"/>
      <c r="BK2754" s="26"/>
      <c r="BL2754" s="41"/>
      <c r="BM2754" t="s">
        <v>100</v>
      </c>
    </row>
    <row r="2755" spans="1:65" x14ac:dyDescent="0.2">
      <c r="A2755" s="6" t="s">
        <v>225</v>
      </c>
      <c r="B2755" s="40" t="s">
        <v>156</v>
      </c>
      <c r="C2755" s="24" t="s">
        <v>227</v>
      </c>
      <c r="D2755" s="25"/>
      <c r="E2755" s="26"/>
      <c r="F2755" s="26"/>
      <c r="G2755" s="26"/>
      <c r="H2755" s="26"/>
      <c r="I2755" s="26"/>
      <c r="J2755" s="26"/>
      <c r="K2755" s="26"/>
      <c r="L2755" s="26"/>
      <c r="M2755" s="26"/>
      <c r="N2755" s="26"/>
      <c r="O2755" s="26"/>
      <c r="P2755" s="26"/>
      <c r="Q2755" s="26"/>
      <c r="R2755" s="26"/>
      <c r="S2755" s="26"/>
      <c r="T2755" s="26"/>
      <c r="U2755" s="26"/>
      <c r="V2755" s="26"/>
      <c r="W2755" s="30"/>
      <c r="X2755" s="44">
        <v>3.3</v>
      </c>
      <c r="Y2755" s="44">
        <v>3.3</v>
      </c>
      <c r="Z2755" s="44">
        <v>3.3</v>
      </c>
      <c r="AA2755" s="44">
        <v>3.3</v>
      </c>
      <c r="AB2755" s="44">
        <v>3.3</v>
      </c>
      <c r="AC2755" s="44">
        <v>3.3</v>
      </c>
      <c r="AD2755" s="44">
        <v>3.3</v>
      </c>
      <c r="AE2755" s="44">
        <v>3.3</v>
      </c>
      <c r="AF2755" s="44">
        <v>3.3</v>
      </c>
      <c r="AG2755" s="44">
        <v>3.3</v>
      </c>
      <c r="AH2755" s="44">
        <v>3.3</v>
      </c>
      <c r="AI2755" s="44">
        <v>3.3</v>
      </c>
      <c r="AJ2755" s="44">
        <v>3.3</v>
      </c>
      <c r="AK2755" s="44">
        <v>3.3</v>
      </c>
      <c r="AL2755" s="44">
        <v>3.3</v>
      </c>
      <c r="AM2755" s="44">
        <v>3.3</v>
      </c>
      <c r="AN2755" s="30"/>
      <c r="AO2755" s="30"/>
      <c r="AP2755" s="30"/>
      <c r="AQ2755" s="30"/>
      <c r="AR2755" s="30"/>
      <c r="AS2755" s="30"/>
      <c r="AT2755" s="30"/>
      <c r="AU2755" s="30"/>
      <c r="AV2755" s="30"/>
      <c r="AW2755" s="30"/>
      <c r="AX2755" s="30"/>
      <c r="AY2755" s="30"/>
      <c r="AZ2755" s="30"/>
      <c r="BA2755" s="30"/>
      <c r="BB2755" s="30"/>
      <c r="BC2755" s="30"/>
      <c r="BD2755" s="30"/>
      <c r="BE2755" s="30"/>
      <c r="BF2755" s="30"/>
      <c r="BG2755" s="30"/>
      <c r="BH2755" s="30"/>
      <c r="BI2755" s="30"/>
      <c r="BJ2755" s="30"/>
      <c r="BK2755" s="30"/>
      <c r="BL2755" s="43"/>
      <c r="BM2755" t="s">
        <v>100</v>
      </c>
    </row>
    <row r="2756" spans="1:65" x14ac:dyDescent="0.2">
      <c r="A2756" s="6" t="s">
        <v>225</v>
      </c>
      <c r="B2756" s="40" t="s">
        <v>156</v>
      </c>
      <c r="C2756" s="24"/>
      <c r="D2756" s="25"/>
      <c r="E2756" s="26"/>
      <c r="F2756" s="26"/>
      <c r="G2756" s="26"/>
      <c r="H2756" s="26"/>
      <c r="I2756" s="26"/>
      <c r="J2756" s="26"/>
      <c r="K2756" s="26"/>
      <c r="L2756" s="26"/>
      <c r="M2756" s="26"/>
      <c r="N2756" s="26"/>
      <c r="O2756" s="26"/>
      <c r="P2756" s="26"/>
      <c r="Q2756" s="26"/>
      <c r="R2756" s="26"/>
      <c r="S2756" s="26"/>
      <c r="T2756" s="26"/>
      <c r="U2756" s="26"/>
      <c r="V2756" s="26"/>
      <c r="W2756" s="26"/>
      <c r="X2756" s="26"/>
      <c r="Y2756" s="26"/>
      <c r="Z2756" s="26"/>
      <c r="AA2756" s="26"/>
      <c r="AB2756" s="26"/>
      <c r="AC2756" s="26"/>
      <c r="AD2756" s="26"/>
      <c r="AE2756" s="26"/>
      <c r="AF2756" s="26"/>
      <c r="AG2756" s="26"/>
      <c r="AH2756" s="26"/>
      <c r="AI2756" s="26"/>
      <c r="AJ2756" s="26"/>
      <c r="AK2756" s="26"/>
      <c r="AL2756" s="26"/>
      <c r="AM2756" s="26"/>
      <c r="AN2756" s="26"/>
      <c r="AO2756" s="26"/>
      <c r="AP2756" s="26"/>
      <c r="AQ2756" s="26"/>
      <c r="AR2756" s="26"/>
      <c r="AS2756" s="26"/>
      <c r="AT2756" s="26"/>
      <c r="AU2756" s="26"/>
      <c r="AV2756" s="26"/>
      <c r="AW2756" s="26"/>
      <c r="AX2756" s="26"/>
      <c r="AY2756" s="26"/>
      <c r="AZ2756" s="26"/>
      <c r="BA2756" s="26"/>
      <c r="BB2756" s="26"/>
      <c r="BC2756" s="26"/>
      <c r="BD2756" s="26"/>
      <c r="BE2756" s="26"/>
      <c r="BF2756" s="26"/>
      <c r="BG2756" s="26"/>
      <c r="BH2756" s="26"/>
      <c r="BI2756" s="26"/>
      <c r="BJ2756" s="26"/>
      <c r="BK2756" s="26"/>
      <c r="BL2756" s="41"/>
      <c r="BM2756" t="s">
        <v>100</v>
      </c>
    </row>
    <row r="2757" spans="1:65" x14ac:dyDescent="0.2">
      <c r="A2757" s="6" t="s">
        <v>225</v>
      </c>
      <c r="B2757" s="40" t="s">
        <v>156</v>
      </c>
      <c r="C2757" s="24"/>
      <c r="D2757" s="25"/>
      <c r="E2757" s="26"/>
      <c r="F2757" s="26"/>
      <c r="G2757" s="26"/>
      <c r="H2757" s="26"/>
      <c r="I2757" s="26"/>
      <c r="J2757" s="26"/>
      <c r="K2757" s="26"/>
      <c r="L2757" s="26"/>
      <c r="M2757" s="26"/>
      <c r="N2757" s="26"/>
      <c r="O2757" s="26"/>
      <c r="P2757" s="26"/>
      <c r="Q2757" s="26"/>
      <c r="R2757" s="26"/>
      <c r="S2757" s="26"/>
      <c r="T2757" s="26"/>
      <c r="U2757" s="26"/>
      <c r="V2757" s="26"/>
      <c r="W2757" s="26"/>
      <c r="X2757" s="26"/>
      <c r="Y2757" s="26"/>
      <c r="Z2757" s="26"/>
      <c r="AA2757" s="26"/>
      <c r="AB2757" s="26"/>
      <c r="AC2757" s="26"/>
      <c r="AD2757" s="26"/>
      <c r="AE2757" s="26"/>
      <c r="AF2757" s="26"/>
      <c r="AG2757" s="26"/>
      <c r="AH2757" s="26"/>
      <c r="AI2757" s="26"/>
      <c r="AJ2757" s="26"/>
      <c r="AK2757" s="26"/>
      <c r="AL2757" s="26"/>
      <c r="AM2757" s="26"/>
      <c r="AN2757" s="26"/>
      <c r="AO2757" s="26"/>
      <c r="AP2757" s="26"/>
      <c r="AQ2757" s="26"/>
      <c r="AR2757" s="26"/>
      <c r="AS2757" s="26"/>
      <c r="AT2757" s="26"/>
      <c r="AU2757" s="26"/>
      <c r="AV2757" s="26"/>
      <c r="AW2757" s="26"/>
      <c r="AX2757" s="26"/>
      <c r="AY2757" s="26"/>
      <c r="AZ2757" s="26"/>
      <c r="BA2757" s="26"/>
      <c r="BB2757" s="26"/>
      <c r="BC2757" s="26"/>
      <c r="BD2757" s="26"/>
      <c r="BE2757" s="26"/>
      <c r="BF2757" s="26"/>
      <c r="BG2757" s="26"/>
      <c r="BH2757" s="26"/>
      <c r="BI2757" s="26"/>
      <c r="BJ2757" s="26"/>
      <c r="BK2757" s="26"/>
      <c r="BL2757" s="41"/>
      <c r="BM2757" t="s">
        <v>100</v>
      </c>
    </row>
    <row r="2758" spans="1:65" x14ac:dyDescent="0.2">
      <c r="A2758" s="6" t="s">
        <v>225</v>
      </c>
      <c r="B2758" s="40" t="s">
        <v>156</v>
      </c>
      <c r="C2758" s="24"/>
      <c r="D2758" s="25"/>
      <c r="E2758" s="26"/>
      <c r="F2758" s="26"/>
      <c r="G2758" s="26"/>
      <c r="H2758" s="26"/>
      <c r="I2758" s="26"/>
      <c r="J2758" s="26"/>
      <c r="K2758" s="26"/>
      <c r="L2758" s="26"/>
      <c r="M2758" s="26"/>
      <c r="N2758" s="26"/>
      <c r="O2758" s="26"/>
      <c r="P2758" s="26"/>
      <c r="Q2758" s="26"/>
      <c r="R2758" s="26"/>
      <c r="S2758" s="26"/>
      <c r="T2758" s="26"/>
      <c r="U2758" s="26"/>
      <c r="V2758" s="26"/>
      <c r="W2758" s="26"/>
      <c r="X2758" s="26"/>
      <c r="Y2758" s="26"/>
      <c r="Z2758" s="26"/>
      <c r="AA2758" s="26"/>
      <c r="AB2758" s="26"/>
      <c r="AC2758" s="26"/>
      <c r="AD2758" s="26"/>
      <c r="AE2758" s="26"/>
      <c r="AF2758" s="26"/>
      <c r="AG2758" s="26"/>
      <c r="AH2758" s="26"/>
      <c r="AI2758" s="26"/>
      <c r="AJ2758" s="26"/>
      <c r="AK2758" s="26"/>
      <c r="AL2758" s="26"/>
      <c r="AM2758" s="26"/>
      <c r="AN2758" s="26"/>
      <c r="AO2758" s="26"/>
      <c r="AP2758" s="26"/>
      <c r="AQ2758" s="26"/>
      <c r="AR2758" s="26"/>
      <c r="AS2758" s="26"/>
      <c r="AT2758" s="26"/>
      <c r="AU2758" s="26"/>
      <c r="AV2758" s="26"/>
      <c r="AW2758" s="26"/>
      <c r="AX2758" s="26"/>
      <c r="AY2758" s="26"/>
      <c r="AZ2758" s="26"/>
      <c r="BA2758" s="26"/>
      <c r="BB2758" s="26"/>
      <c r="BC2758" s="26"/>
      <c r="BD2758" s="26"/>
      <c r="BE2758" s="26"/>
      <c r="BF2758" s="26"/>
      <c r="BG2758" s="26"/>
      <c r="BH2758" s="26"/>
      <c r="BI2758" s="26"/>
      <c r="BJ2758" s="26"/>
      <c r="BK2758" s="26"/>
      <c r="BL2758" s="41"/>
      <c r="BM2758" t="s">
        <v>100</v>
      </c>
    </row>
    <row r="2759" spans="1:65" x14ac:dyDescent="0.2">
      <c r="A2759" s="6" t="s">
        <v>225</v>
      </c>
      <c r="B2759" s="40" t="s">
        <v>156</v>
      </c>
      <c r="C2759" s="24"/>
      <c r="D2759" s="25"/>
      <c r="E2759" s="26"/>
      <c r="F2759" s="26"/>
      <c r="G2759" s="26"/>
      <c r="H2759" s="26"/>
      <c r="I2759" s="26"/>
      <c r="J2759" s="26"/>
      <c r="K2759" s="26"/>
      <c r="L2759" s="26"/>
      <c r="M2759" s="26"/>
      <c r="N2759" s="26"/>
      <c r="O2759" s="26"/>
      <c r="P2759" s="26"/>
      <c r="Q2759" s="26"/>
      <c r="R2759" s="26"/>
      <c r="S2759" s="26"/>
      <c r="T2759" s="26"/>
      <c r="U2759" s="26"/>
      <c r="V2759" s="26"/>
      <c r="W2759" s="26"/>
      <c r="X2759" s="26"/>
      <c r="Y2759" s="26"/>
      <c r="Z2759" s="26"/>
      <c r="AA2759" s="26"/>
      <c r="AB2759" s="26"/>
      <c r="AC2759" s="26"/>
      <c r="AD2759" s="26"/>
      <c r="AE2759" s="26"/>
      <c r="AF2759" s="26"/>
      <c r="AG2759" s="26"/>
      <c r="AH2759" s="26"/>
      <c r="AI2759" s="26"/>
      <c r="AJ2759" s="26"/>
      <c r="AK2759" s="26"/>
      <c r="AL2759" s="26"/>
      <c r="AM2759" s="26"/>
      <c r="AN2759" s="26"/>
      <c r="AO2759" s="26"/>
      <c r="AP2759" s="26"/>
      <c r="AQ2759" s="26"/>
      <c r="AR2759" s="26"/>
      <c r="AS2759" s="26"/>
      <c r="AT2759" s="26"/>
      <c r="AU2759" s="26"/>
      <c r="AV2759" s="26"/>
      <c r="AW2759" s="26"/>
      <c r="AX2759" s="26"/>
      <c r="AY2759" s="26"/>
      <c r="AZ2759" s="26"/>
      <c r="BA2759" s="26"/>
      <c r="BB2759" s="26"/>
      <c r="BC2759" s="26"/>
      <c r="BD2759" s="26"/>
      <c r="BE2759" s="26"/>
      <c r="BF2759" s="26"/>
      <c r="BG2759" s="26"/>
      <c r="BH2759" s="26"/>
      <c r="BI2759" s="26"/>
      <c r="BJ2759" s="26"/>
      <c r="BK2759" s="26"/>
      <c r="BL2759" s="41"/>
      <c r="BM2759" t="s">
        <v>100</v>
      </c>
    </row>
    <row r="2760" spans="1:65" x14ac:dyDescent="0.2">
      <c r="A2760" s="6" t="s">
        <v>225</v>
      </c>
      <c r="B2760" s="40" t="s">
        <v>156</v>
      </c>
      <c r="C2760" s="31" t="s">
        <v>5</v>
      </c>
      <c r="D2760" s="27">
        <v>0</v>
      </c>
      <c r="E2760" s="28">
        <v>0</v>
      </c>
      <c r="F2760" s="28">
        <v>0</v>
      </c>
      <c r="G2760" s="28">
        <v>0</v>
      </c>
      <c r="H2760" s="28">
        <v>0</v>
      </c>
      <c r="I2760" s="28">
        <v>0</v>
      </c>
      <c r="J2760" s="28">
        <v>0</v>
      </c>
      <c r="K2760" s="28">
        <v>0</v>
      </c>
      <c r="L2760" s="28">
        <v>0</v>
      </c>
      <c r="M2760" s="28">
        <v>0</v>
      </c>
      <c r="N2760" s="28">
        <v>0</v>
      </c>
      <c r="O2760" s="28">
        <v>0</v>
      </c>
      <c r="P2760" s="28">
        <v>0</v>
      </c>
      <c r="Q2760" s="28">
        <v>0</v>
      </c>
      <c r="R2760" s="28">
        <v>0</v>
      </c>
      <c r="S2760" s="28">
        <v>0</v>
      </c>
      <c r="T2760" s="28">
        <v>0</v>
      </c>
      <c r="U2760" s="28">
        <v>0</v>
      </c>
      <c r="V2760" s="28">
        <v>0</v>
      </c>
      <c r="W2760" s="28">
        <v>0</v>
      </c>
      <c r="X2760" s="28">
        <v>0</v>
      </c>
      <c r="Y2760" s="28">
        <v>0</v>
      </c>
      <c r="Z2760" s="28">
        <v>0</v>
      </c>
      <c r="AA2760" s="28">
        <v>0</v>
      </c>
      <c r="AB2760" s="28">
        <v>0</v>
      </c>
      <c r="AC2760" s="28">
        <v>0</v>
      </c>
      <c r="AD2760" s="28">
        <v>0</v>
      </c>
      <c r="AE2760" s="28">
        <v>0</v>
      </c>
      <c r="AF2760" s="28">
        <v>0</v>
      </c>
      <c r="AG2760" s="28">
        <v>0</v>
      </c>
      <c r="AH2760" s="28">
        <v>0</v>
      </c>
      <c r="AI2760" s="28">
        <v>0</v>
      </c>
      <c r="AJ2760" s="28">
        <v>0</v>
      </c>
      <c r="AK2760" s="28">
        <v>0</v>
      </c>
      <c r="AL2760" s="28">
        <v>0</v>
      </c>
      <c r="AM2760" s="28">
        <v>0</v>
      </c>
      <c r="AN2760" s="28">
        <v>0</v>
      </c>
      <c r="AO2760" s="28">
        <v>0</v>
      </c>
      <c r="AP2760" s="28">
        <v>0</v>
      </c>
      <c r="AQ2760" s="28">
        <v>0</v>
      </c>
      <c r="AR2760" s="28">
        <v>0</v>
      </c>
      <c r="AS2760" s="28">
        <v>0</v>
      </c>
      <c r="AT2760" s="28">
        <v>0</v>
      </c>
      <c r="AU2760" s="28">
        <v>0</v>
      </c>
      <c r="AV2760" s="28">
        <v>0</v>
      </c>
      <c r="AW2760" s="28">
        <v>0</v>
      </c>
      <c r="AX2760" s="28">
        <v>0</v>
      </c>
      <c r="AY2760" s="28">
        <v>0</v>
      </c>
      <c r="AZ2760" s="28">
        <v>0</v>
      </c>
      <c r="BA2760" s="28">
        <v>0</v>
      </c>
      <c r="BB2760" s="28">
        <v>0</v>
      </c>
      <c r="BC2760" s="28">
        <v>0</v>
      </c>
      <c r="BD2760" s="28">
        <v>0</v>
      </c>
      <c r="BE2760" s="28">
        <v>0</v>
      </c>
      <c r="BF2760" s="28">
        <v>0</v>
      </c>
      <c r="BG2760" s="28">
        <v>0</v>
      </c>
      <c r="BH2760" s="28">
        <v>0</v>
      </c>
      <c r="BI2760" s="28">
        <v>0</v>
      </c>
      <c r="BJ2760" s="28">
        <v>0</v>
      </c>
      <c r="BK2760" s="28">
        <v>0</v>
      </c>
      <c r="BL2760" s="42">
        <v>0</v>
      </c>
      <c r="BM2760" t="s">
        <v>100</v>
      </c>
    </row>
    <row r="2761" spans="1:65" x14ac:dyDescent="0.2">
      <c r="A2761" s="6" t="s">
        <v>225</v>
      </c>
      <c r="B2761" s="40" t="s">
        <v>156</v>
      </c>
      <c r="C2761" s="24" t="s">
        <v>74</v>
      </c>
      <c r="D2761" s="35">
        <v>0</v>
      </c>
      <c r="E2761" s="29">
        <v>0</v>
      </c>
      <c r="F2761" s="29">
        <v>0</v>
      </c>
      <c r="G2761" s="29">
        <v>0</v>
      </c>
      <c r="H2761" s="29">
        <v>0</v>
      </c>
      <c r="I2761" s="29">
        <v>0</v>
      </c>
      <c r="J2761" s="29">
        <v>0</v>
      </c>
      <c r="K2761" s="29">
        <v>0</v>
      </c>
      <c r="L2761" s="29">
        <v>0</v>
      </c>
      <c r="M2761" s="29">
        <v>0</v>
      </c>
      <c r="N2761" s="29">
        <v>0</v>
      </c>
      <c r="O2761" s="29">
        <v>0</v>
      </c>
      <c r="P2761" s="29">
        <v>0</v>
      </c>
      <c r="Q2761" s="29">
        <v>0</v>
      </c>
      <c r="R2761" s="29">
        <v>0</v>
      </c>
      <c r="S2761" s="29">
        <v>0</v>
      </c>
      <c r="T2761" s="29">
        <v>0</v>
      </c>
      <c r="U2761" s="29">
        <v>0</v>
      </c>
      <c r="V2761" s="29">
        <v>0</v>
      </c>
      <c r="W2761" s="29">
        <v>0</v>
      </c>
      <c r="X2761" s="26"/>
      <c r="Y2761" s="26"/>
      <c r="Z2761" s="26"/>
      <c r="AA2761" s="26"/>
      <c r="AB2761" s="26"/>
      <c r="AC2761" s="26"/>
      <c r="AD2761" s="26"/>
      <c r="AE2761" s="26"/>
      <c r="AF2761" s="26"/>
      <c r="AG2761" s="26"/>
      <c r="AH2761" s="26"/>
      <c r="AI2761" s="26"/>
      <c r="AJ2761" s="26"/>
      <c r="AK2761" s="26"/>
      <c r="AL2761" s="26"/>
      <c r="AM2761" s="26"/>
      <c r="AN2761" s="26"/>
      <c r="AO2761" s="26"/>
      <c r="AP2761" s="26"/>
      <c r="AQ2761" s="26"/>
      <c r="AR2761" s="26"/>
      <c r="AS2761" s="26"/>
      <c r="AT2761" s="26"/>
      <c r="AU2761" s="26"/>
      <c r="AV2761" s="26"/>
      <c r="AW2761" s="26"/>
      <c r="AX2761" s="26"/>
      <c r="AY2761" s="26"/>
      <c r="AZ2761" s="26"/>
      <c r="BA2761" s="26"/>
      <c r="BB2761" s="26"/>
      <c r="BC2761" s="26"/>
      <c r="BD2761" s="26"/>
      <c r="BE2761" s="26"/>
      <c r="BF2761" s="26"/>
      <c r="BG2761" s="26"/>
      <c r="BH2761" s="26"/>
      <c r="BI2761" s="26"/>
      <c r="BJ2761" s="26"/>
      <c r="BK2761" s="26"/>
      <c r="BL2761" s="41"/>
      <c r="BM2761" t="s">
        <v>100</v>
      </c>
    </row>
    <row r="2762" spans="1:65" x14ac:dyDescent="0.2">
      <c r="A2762" s="6" t="s">
        <v>225</v>
      </c>
      <c r="B2762" s="40" t="s">
        <v>156</v>
      </c>
      <c r="C2762" s="24"/>
      <c r="D2762" s="25"/>
      <c r="E2762" s="26"/>
      <c r="F2762" s="26"/>
      <c r="G2762" s="26"/>
      <c r="H2762" s="26"/>
      <c r="I2762" s="26"/>
      <c r="J2762" s="26"/>
      <c r="K2762" s="26"/>
      <c r="L2762" s="26"/>
      <c r="M2762" s="26"/>
      <c r="N2762" s="26"/>
      <c r="O2762" s="26"/>
      <c r="P2762" s="26"/>
      <c r="Q2762" s="26"/>
      <c r="R2762" s="26"/>
      <c r="S2762" s="26"/>
      <c r="T2762" s="26"/>
      <c r="U2762" s="26"/>
      <c r="V2762" s="26"/>
      <c r="W2762" s="30"/>
      <c r="X2762" s="26"/>
      <c r="Y2762" s="26"/>
      <c r="Z2762" s="26"/>
      <c r="AA2762" s="26"/>
      <c r="AB2762" s="26"/>
      <c r="AC2762" s="26"/>
      <c r="AD2762" s="26"/>
      <c r="AE2762" s="26"/>
      <c r="AF2762" s="26"/>
      <c r="AG2762" s="26"/>
      <c r="AH2762" s="26"/>
      <c r="AI2762" s="44"/>
      <c r="AJ2762" s="44"/>
      <c r="AK2762" s="44"/>
      <c r="AL2762" s="44"/>
      <c r="AM2762" s="44"/>
      <c r="AN2762" s="30"/>
      <c r="AO2762" s="30"/>
      <c r="AP2762" s="30"/>
      <c r="AQ2762" s="30"/>
      <c r="AR2762" s="30"/>
      <c r="AS2762" s="30"/>
      <c r="AT2762" s="30"/>
      <c r="AU2762" s="30"/>
      <c r="AV2762" s="30"/>
      <c r="AW2762" s="30"/>
      <c r="AX2762" s="30"/>
      <c r="AY2762" s="30"/>
      <c r="AZ2762" s="30"/>
      <c r="BA2762" s="30"/>
      <c r="BB2762" s="30"/>
      <c r="BC2762" s="30"/>
      <c r="BD2762" s="30"/>
      <c r="BE2762" s="30"/>
      <c r="BF2762" s="30"/>
      <c r="BG2762" s="30"/>
      <c r="BH2762" s="30"/>
      <c r="BI2762" s="30"/>
      <c r="BJ2762" s="30"/>
      <c r="BK2762" s="30"/>
      <c r="BL2762" s="43"/>
      <c r="BM2762" t="s">
        <v>100</v>
      </c>
    </row>
    <row r="2763" spans="1:65" x14ac:dyDescent="0.2">
      <c r="A2763" s="6" t="s">
        <v>225</v>
      </c>
      <c r="B2763" s="40" t="s">
        <v>156</v>
      </c>
      <c r="C2763" s="24"/>
      <c r="D2763" s="25"/>
      <c r="E2763" s="26"/>
      <c r="F2763" s="26"/>
      <c r="G2763" s="26"/>
      <c r="H2763" s="26"/>
      <c r="I2763" s="26"/>
      <c r="J2763" s="26"/>
      <c r="K2763" s="26"/>
      <c r="L2763" s="26"/>
      <c r="M2763" s="26"/>
      <c r="N2763" s="26"/>
      <c r="O2763" s="26"/>
      <c r="P2763" s="26"/>
      <c r="Q2763" s="26"/>
      <c r="R2763" s="26"/>
      <c r="S2763" s="26"/>
      <c r="T2763" s="26"/>
      <c r="U2763" s="26"/>
      <c r="V2763" s="26"/>
      <c r="W2763" s="26"/>
      <c r="X2763" s="26"/>
      <c r="Y2763" s="26"/>
      <c r="Z2763" s="26"/>
      <c r="AA2763" s="26"/>
      <c r="AB2763" s="26"/>
      <c r="AC2763" s="26"/>
      <c r="AD2763" s="26"/>
      <c r="AE2763" s="26"/>
      <c r="AF2763" s="26"/>
      <c r="AG2763" s="26"/>
      <c r="AH2763" s="26"/>
      <c r="AI2763" s="26"/>
      <c r="AJ2763" s="26"/>
      <c r="AK2763" s="26"/>
      <c r="AL2763" s="26"/>
      <c r="AM2763" s="26"/>
      <c r="AN2763" s="26"/>
      <c r="AO2763" s="26"/>
      <c r="AP2763" s="26"/>
      <c r="AQ2763" s="26"/>
      <c r="AR2763" s="26"/>
      <c r="AS2763" s="26"/>
      <c r="AT2763" s="26"/>
      <c r="AU2763" s="26"/>
      <c r="AV2763" s="26"/>
      <c r="AW2763" s="26"/>
      <c r="AX2763" s="26"/>
      <c r="AY2763" s="26"/>
      <c r="AZ2763" s="26"/>
      <c r="BA2763" s="26"/>
      <c r="BB2763" s="26"/>
      <c r="BC2763" s="26"/>
      <c r="BD2763" s="26"/>
      <c r="BE2763" s="26"/>
      <c r="BF2763" s="26"/>
      <c r="BG2763" s="26"/>
      <c r="BH2763" s="26"/>
      <c r="BI2763" s="26"/>
      <c r="BJ2763" s="26"/>
      <c r="BK2763" s="26"/>
      <c r="BL2763" s="41"/>
      <c r="BM2763" t="s">
        <v>100</v>
      </c>
    </row>
    <row r="2764" spans="1:65" x14ac:dyDescent="0.2">
      <c r="A2764" s="6" t="s">
        <v>225</v>
      </c>
      <c r="B2764" s="40" t="s">
        <v>156</v>
      </c>
      <c r="C2764" s="24"/>
      <c r="D2764" s="25"/>
      <c r="E2764" s="26"/>
      <c r="F2764" s="26"/>
      <c r="G2764" s="26"/>
      <c r="H2764" s="26"/>
      <c r="I2764" s="26"/>
      <c r="J2764" s="26"/>
      <c r="K2764" s="26"/>
      <c r="L2764" s="26"/>
      <c r="M2764" s="26"/>
      <c r="N2764" s="26"/>
      <c r="O2764" s="26"/>
      <c r="P2764" s="26"/>
      <c r="Q2764" s="26"/>
      <c r="R2764" s="26"/>
      <c r="S2764" s="26"/>
      <c r="T2764" s="26"/>
      <c r="U2764" s="26"/>
      <c r="V2764" s="26"/>
      <c r="W2764" s="26"/>
      <c r="X2764" s="26"/>
      <c r="Y2764" s="26"/>
      <c r="Z2764" s="26"/>
      <c r="AA2764" s="26"/>
      <c r="AB2764" s="26"/>
      <c r="AC2764" s="26"/>
      <c r="AD2764" s="26"/>
      <c r="AE2764" s="26"/>
      <c r="AF2764" s="26"/>
      <c r="AG2764" s="26"/>
      <c r="AH2764" s="26"/>
      <c r="AI2764" s="26"/>
      <c r="AJ2764" s="26"/>
      <c r="AK2764" s="26"/>
      <c r="AL2764" s="26"/>
      <c r="AM2764" s="26"/>
      <c r="AN2764" s="26"/>
      <c r="AO2764" s="26"/>
      <c r="AP2764" s="26"/>
      <c r="AQ2764" s="26"/>
      <c r="AR2764" s="26"/>
      <c r="AS2764" s="26"/>
      <c r="AT2764" s="26"/>
      <c r="AU2764" s="26"/>
      <c r="AV2764" s="26"/>
      <c r="AW2764" s="26"/>
      <c r="AX2764" s="26"/>
      <c r="AY2764" s="26"/>
      <c r="AZ2764" s="26"/>
      <c r="BA2764" s="26"/>
      <c r="BB2764" s="26"/>
      <c r="BC2764" s="26"/>
      <c r="BD2764" s="26"/>
      <c r="BE2764" s="26"/>
      <c r="BF2764" s="26"/>
      <c r="BG2764" s="26"/>
      <c r="BH2764" s="26"/>
      <c r="BI2764" s="26"/>
      <c r="BJ2764" s="26"/>
      <c r="BK2764" s="26"/>
      <c r="BL2764" s="41"/>
      <c r="BM2764" t="s">
        <v>100</v>
      </c>
    </row>
    <row r="2765" spans="1:65" x14ac:dyDescent="0.2">
      <c r="A2765" s="6" t="s">
        <v>225</v>
      </c>
      <c r="B2765" s="40" t="s">
        <v>156</v>
      </c>
      <c r="C2765" s="24"/>
      <c r="D2765" s="25"/>
      <c r="E2765" s="26"/>
      <c r="F2765" s="26"/>
      <c r="G2765" s="26"/>
      <c r="H2765" s="26"/>
      <c r="I2765" s="26"/>
      <c r="J2765" s="26"/>
      <c r="K2765" s="26"/>
      <c r="L2765" s="26"/>
      <c r="M2765" s="26"/>
      <c r="N2765" s="26"/>
      <c r="O2765" s="26"/>
      <c r="P2765" s="26"/>
      <c r="Q2765" s="26"/>
      <c r="R2765" s="26"/>
      <c r="S2765" s="26"/>
      <c r="T2765" s="26"/>
      <c r="U2765" s="26"/>
      <c r="V2765" s="26"/>
      <c r="W2765" s="26"/>
      <c r="X2765" s="26"/>
      <c r="Y2765" s="26"/>
      <c r="Z2765" s="26"/>
      <c r="AA2765" s="26"/>
      <c r="AB2765" s="26"/>
      <c r="AC2765" s="26"/>
      <c r="AD2765" s="26"/>
      <c r="AE2765" s="26"/>
      <c r="AF2765" s="26"/>
      <c r="AG2765" s="26"/>
      <c r="AH2765" s="26"/>
      <c r="AI2765" s="26"/>
      <c r="AJ2765" s="26"/>
      <c r="AK2765" s="26"/>
      <c r="AL2765" s="26"/>
      <c r="AM2765" s="26"/>
      <c r="AN2765" s="26"/>
      <c r="AO2765" s="26"/>
      <c r="AP2765" s="26"/>
      <c r="AQ2765" s="26"/>
      <c r="AR2765" s="26"/>
      <c r="AS2765" s="26"/>
      <c r="AT2765" s="26"/>
      <c r="AU2765" s="26"/>
      <c r="AV2765" s="26"/>
      <c r="AW2765" s="26"/>
      <c r="AX2765" s="26"/>
      <c r="AY2765" s="26"/>
      <c r="AZ2765" s="26"/>
      <c r="BA2765" s="26"/>
      <c r="BB2765" s="26"/>
      <c r="BC2765" s="26"/>
      <c r="BD2765" s="26"/>
      <c r="BE2765" s="26"/>
      <c r="BF2765" s="26"/>
      <c r="BG2765" s="26"/>
      <c r="BH2765" s="26"/>
      <c r="BI2765" s="26"/>
      <c r="BJ2765" s="26"/>
      <c r="BK2765" s="26"/>
      <c r="BL2765" s="41"/>
      <c r="BM2765" t="s">
        <v>100</v>
      </c>
    </row>
    <row r="2766" spans="1:65" x14ac:dyDescent="0.2">
      <c r="A2766" s="6" t="s">
        <v>225</v>
      </c>
      <c r="B2766" s="40" t="s">
        <v>156</v>
      </c>
      <c r="C2766" s="24"/>
      <c r="D2766" s="25"/>
      <c r="E2766" s="26"/>
      <c r="F2766" s="26"/>
      <c r="G2766" s="26"/>
      <c r="H2766" s="26"/>
      <c r="I2766" s="26"/>
      <c r="J2766" s="26"/>
      <c r="K2766" s="26"/>
      <c r="L2766" s="26"/>
      <c r="M2766" s="26"/>
      <c r="N2766" s="26"/>
      <c r="O2766" s="26"/>
      <c r="P2766" s="26"/>
      <c r="Q2766" s="26"/>
      <c r="R2766" s="26"/>
      <c r="S2766" s="26"/>
      <c r="T2766" s="26"/>
      <c r="U2766" s="26"/>
      <c r="V2766" s="26"/>
      <c r="W2766" s="26"/>
      <c r="X2766" s="26"/>
      <c r="Y2766" s="26"/>
      <c r="Z2766" s="26"/>
      <c r="AA2766" s="26"/>
      <c r="AB2766" s="26"/>
      <c r="AC2766" s="26"/>
      <c r="AD2766" s="26"/>
      <c r="AE2766" s="26"/>
      <c r="AF2766" s="26"/>
      <c r="AG2766" s="26"/>
      <c r="AH2766" s="26"/>
      <c r="AI2766" s="26"/>
      <c r="AJ2766" s="26"/>
      <c r="AK2766" s="26"/>
      <c r="AL2766" s="26"/>
      <c r="AM2766" s="26"/>
      <c r="AN2766" s="26"/>
      <c r="AO2766" s="26"/>
      <c r="AP2766" s="26"/>
      <c r="AQ2766" s="26"/>
      <c r="AR2766" s="26"/>
      <c r="AS2766" s="26"/>
      <c r="AT2766" s="26"/>
      <c r="AU2766" s="26"/>
      <c r="AV2766" s="26"/>
      <c r="AW2766" s="26"/>
      <c r="AX2766" s="26"/>
      <c r="AY2766" s="26"/>
      <c r="AZ2766" s="26"/>
      <c r="BA2766" s="26"/>
      <c r="BB2766" s="26"/>
      <c r="BC2766" s="26"/>
      <c r="BD2766" s="26"/>
      <c r="BE2766" s="26"/>
      <c r="BF2766" s="26"/>
      <c r="BG2766" s="26"/>
      <c r="BH2766" s="26"/>
      <c r="BI2766" s="26"/>
      <c r="BJ2766" s="26"/>
      <c r="BK2766" s="26"/>
      <c r="BL2766" s="41"/>
      <c r="BM2766" t="s">
        <v>100</v>
      </c>
    </row>
    <row r="2767" spans="1:65" x14ac:dyDescent="0.2">
      <c r="A2767" s="6" t="s">
        <v>225</v>
      </c>
      <c r="B2767" s="40" t="s">
        <v>156</v>
      </c>
      <c r="C2767" s="31" t="s">
        <v>47</v>
      </c>
      <c r="D2767" s="27">
        <v>0</v>
      </c>
      <c r="E2767" s="28">
        <v>0</v>
      </c>
      <c r="F2767" s="28">
        <v>0</v>
      </c>
      <c r="G2767" s="28">
        <v>0</v>
      </c>
      <c r="H2767" s="28">
        <v>0</v>
      </c>
      <c r="I2767" s="28">
        <v>0</v>
      </c>
      <c r="J2767" s="28">
        <v>0</v>
      </c>
      <c r="K2767" s="28">
        <v>0</v>
      </c>
      <c r="L2767" s="28">
        <v>0</v>
      </c>
      <c r="M2767" s="28">
        <v>0</v>
      </c>
      <c r="N2767" s="28">
        <v>0</v>
      </c>
      <c r="O2767" s="28">
        <v>0</v>
      </c>
      <c r="P2767" s="28">
        <v>0</v>
      </c>
      <c r="Q2767" s="28">
        <v>0</v>
      </c>
      <c r="R2767" s="28">
        <v>0</v>
      </c>
      <c r="S2767" s="28">
        <v>0</v>
      </c>
      <c r="T2767" s="28">
        <v>0</v>
      </c>
      <c r="U2767" s="28">
        <v>0</v>
      </c>
      <c r="V2767" s="28">
        <v>0</v>
      </c>
      <c r="W2767" s="28">
        <v>0</v>
      </c>
      <c r="X2767" s="28">
        <v>0</v>
      </c>
      <c r="Y2767" s="28">
        <v>0</v>
      </c>
      <c r="Z2767" s="28">
        <v>0</v>
      </c>
      <c r="AA2767" s="28">
        <v>0</v>
      </c>
      <c r="AB2767" s="28">
        <v>0</v>
      </c>
      <c r="AC2767" s="28">
        <v>0</v>
      </c>
      <c r="AD2767" s="28">
        <v>0</v>
      </c>
      <c r="AE2767" s="28">
        <v>0</v>
      </c>
      <c r="AF2767" s="28">
        <v>0</v>
      </c>
      <c r="AG2767" s="28">
        <v>0</v>
      </c>
      <c r="AH2767" s="28">
        <v>0</v>
      </c>
      <c r="AI2767" s="28">
        <v>0</v>
      </c>
      <c r="AJ2767" s="28">
        <v>0</v>
      </c>
      <c r="AK2767" s="28">
        <v>0</v>
      </c>
      <c r="AL2767" s="28">
        <v>0</v>
      </c>
      <c r="AM2767" s="28">
        <v>0</v>
      </c>
      <c r="AN2767" s="28">
        <v>0</v>
      </c>
      <c r="AO2767" s="28">
        <v>0</v>
      </c>
      <c r="AP2767" s="28">
        <v>0</v>
      </c>
      <c r="AQ2767" s="28">
        <v>0</v>
      </c>
      <c r="AR2767" s="28">
        <v>0</v>
      </c>
      <c r="AS2767" s="28">
        <v>0</v>
      </c>
      <c r="AT2767" s="28">
        <v>0</v>
      </c>
      <c r="AU2767" s="28">
        <v>0</v>
      </c>
      <c r="AV2767" s="28">
        <v>0</v>
      </c>
      <c r="AW2767" s="28">
        <v>0</v>
      </c>
      <c r="AX2767" s="28">
        <v>0</v>
      </c>
      <c r="AY2767" s="28">
        <v>0</v>
      </c>
      <c r="AZ2767" s="28">
        <v>0</v>
      </c>
      <c r="BA2767" s="28">
        <v>0</v>
      </c>
      <c r="BB2767" s="28">
        <v>0</v>
      </c>
      <c r="BC2767" s="28">
        <v>0</v>
      </c>
      <c r="BD2767" s="28">
        <v>0</v>
      </c>
      <c r="BE2767" s="28">
        <v>0</v>
      </c>
      <c r="BF2767" s="28">
        <v>0</v>
      </c>
      <c r="BG2767" s="28">
        <v>0</v>
      </c>
      <c r="BH2767" s="28">
        <v>0</v>
      </c>
      <c r="BI2767" s="28">
        <v>0</v>
      </c>
      <c r="BJ2767" s="28">
        <v>0</v>
      </c>
      <c r="BK2767" s="28">
        <v>0</v>
      </c>
      <c r="BL2767" s="42">
        <v>0</v>
      </c>
      <c r="BM2767" t="s">
        <v>100</v>
      </c>
    </row>
    <row r="2768" spans="1:65" x14ac:dyDescent="0.2">
      <c r="A2768" s="6" t="s">
        <v>225</v>
      </c>
      <c r="B2768" s="40" t="s">
        <v>156</v>
      </c>
      <c r="C2768" s="24" t="s">
        <v>74</v>
      </c>
      <c r="D2768" s="35">
        <v>0</v>
      </c>
      <c r="E2768" s="29">
        <v>0</v>
      </c>
      <c r="F2768" s="29">
        <v>0</v>
      </c>
      <c r="G2768" s="29">
        <v>0</v>
      </c>
      <c r="H2768" s="29">
        <v>0</v>
      </c>
      <c r="I2768" s="29">
        <v>0</v>
      </c>
      <c r="J2768" s="29">
        <v>0</v>
      </c>
      <c r="K2768" s="29">
        <v>0</v>
      </c>
      <c r="L2768" s="29">
        <v>0</v>
      </c>
      <c r="M2768" s="29">
        <v>0</v>
      </c>
      <c r="N2768" s="29">
        <v>0</v>
      </c>
      <c r="O2768" s="29">
        <v>0</v>
      </c>
      <c r="P2768" s="29">
        <v>0</v>
      </c>
      <c r="Q2768" s="29">
        <v>0</v>
      </c>
      <c r="R2768" s="29">
        <v>0</v>
      </c>
      <c r="S2768" s="29">
        <v>0</v>
      </c>
      <c r="T2768" s="29">
        <v>0</v>
      </c>
      <c r="U2768" s="29">
        <v>0</v>
      </c>
      <c r="V2768" s="29">
        <v>0</v>
      </c>
      <c r="W2768" s="29">
        <v>0</v>
      </c>
      <c r="X2768" s="26"/>
      <c r="Y2768" s="26"/>
      <c r="Z2768" s="26"/>
      <c r="AA2768" s="26"/>
      <c r="AB2768" s="26"/>
      <c r="AC2768" s="26"/>
      <c r="AD2768" s="26"/>
      <c r="AE2768" s="26"/>
      <c r="AF2768" s="26"/>
      <c r="AG2768" s="26"/>
      <c r="AH2768" s="26"/>
      <c r="AI2768" s="26"/>
      <c r="AJ2768" s="26"/>
      <c r="AK2768" s="26"/>
      <c r="AL2768" s="26"/>
      <c r="AM2768" s="26"/>
      <c r="AN2768" s="26"/>
      <c r="AO2768" s="26"/>
      <c r="AP2768" s="26"/>
      <c r="AQ2768" s="26"/>
      <c r="AR2768" s="26"/>
      <c r="AS2768" s="26"/>
      <c r="AT2768" s="26"/>
      <c r="AU2768" s="26"/>
      <c r="AV2768" s="26"/>
      <c r="AW2768" s="26"/>
      <c r="AX2768" s="26"/>
      <c r="AY2768" s="26"/>
      <c r="AZ2768" s="26"/>
      <c r="BA2768" s="26"/>
      <c r="BB2768" s="26"/>
      <c r="BC2768" s="26"/>
      <c r="BD2768" s="26"/>
      <c r="BE2768" s="26"/>
      <c r="BF2768" s="26"/>
      <c r="BG2768" s="26"/>
      <c r="BH2768" s="26"/>
      <c r="BI2768" s="26"/>
      <c r="BJ2768" s="26"/>
      <c r="BK2768" s="26"/>
      <c r="BL2768" s="41"/>
      <c r="BM2768" t="s">
        <v>100</v>
      </c>
    </row>
    <row r="2769" spans="1:65" x14ac:dyDescent="0.2">
      <c r="A2769" s="6" t="s">
        <v>225</v>
      </c>
      <c r="B2769" s="40" t="s">
        <v>156</v>
      </c>
      <c r="C2769" s="24" t="s">
        <v>83</v>
      </c>
      <c r="D2769" s="25"/>
      <c r="E2769" s="26"/>
      <c r="F2769" s="26"/>
      <c r="G2769" s="26"/>
      <c r="H2769" s="26"/>
      <c r="I2769" s="26"/>
      <c r="J2769" s="26"/>
      <c r="K2769" s="26"/>
      <c r="L2769" s="26"/>
      <c r="M2769" s="26"/>
      <c r="N2769" s="26"/>
      <c r="O2769" s="26"/>
      <c r="P2769" s="26"/>
      <c r="Q2769" s="26"/>
      <c r="R2769" s="26"/>
      <c r="S2769" s="26"/>
      <c r="T2769" s="26"/>
      <c r="U2769" s="26"/>
      <c r="V2769" s="26"/>
      <c r="W2769" s="30"/>
      <c r="X2769" s="30"/>
      <c r="Y2769" s="30"/>
      <c r="Z2769" s="30"/>
      <c r="AA2769" s="30"/>
      <c r="AB2769" s="30"/>
      <c r="AC2769" s="30"/>
      <c r="AD2769" s="30"/>
      <c r="AE2769" s="30"/>
      <c r="AF2769" s="30"/>
      <c r="AG2769" s="30"/>
      <c r="AH2769" s="30"/>
      <c r="AI2769" s="30"/>
      <c r="AJ2769" s="30"/>
      <c r="AK2769" s="30"/>
      <c r="AL2769" s="30"/>
      <c r="AM2769" s="30"/>
      <c r="AN2769" s="30"/>
      <c r="AO2769" s="30"/>
      <c r="AP2769" s="30"/>
      <c r="AQ2769" s="30"/>
      <c r="AR2769" s="30"/>
      <c r="AS2769" s="30"/>
      <c r="AT2769" s="30"/>
      <c r="AU2769" s="30"/>
      <c r="AV2769" s="30"/>
      <c r="AW2769" s="30"/>
      <c r="AX2769" s="30"/>
      <c r="AY2769" s="30"/>
      <c r="AZ2769" s="30"/>
      <c r="BA2769" s="30"/>
      <c r="BB2769" s="30"/>
      <c r="BC2769" s="30"/>
      <c r="BD2769" s="30"/>
      <c r="BE2769" s="30"/>
      <c r="BF2769" s="30"/>
      <c r="BG2769" s="30"/>
      <c r="BH2769" s="30"/>
      <c r="BI2769" s="30"/>
      <c r="BJ2769" s="30"/>
      <c r="BK2769" s="30"/>
      <c r="BL2769" s="43"/>
      <c r="BM2769" t="s">
        <v>100</v>
      </c>
    </row>
    <row r="2770" spans="1:65" x14ac:dyDescent="0.2">
      <c r="A2770" s="6" t="s">
        <v>225</v>
      </c>
      <c r="B2770" s="40" t="s">
        <v>156</v>
      </c>
      <c r="C2770" s="24" t="s">
        <v>75</v>
      </c>
      <c r="D2770" s="25"/>
      <c r="E2770" s="26"/>
      <c r="F2770" s="26"/>
      <c r="G2770" s="26"/>
      <c r="H2770" s="26"/>
      <c r="I2770" s="26"/>
      <c r="J2770" s="26"/>
      <c r="K2770" s="26"/>
      <c r="L2770" s="26"/>
      <c r="M2770" s="26"/>
      <c r="N2770" s="26"/>
      <c r="O2770" s="26"/>
      <c r="P2770" s="26"/>
      <c r="Q2770" s="26"/>
      <c r="R2770" s="26"/>
      <c r="S2770" s="26"/>
      <c r="T2770" s="26"/>
      <c r="U2770" s="26"/>
      <c r="V2770" s="26"/>
      <c r="W2770" s="26"/>
      <c r="X2770" s="26"/>
      <c r="Y2770" s="26"/>
      <c r="Z2770" s="26"/>
      <c r="AA2770" s="26"/>
      <c r="AB2770" s="26"/>
      <c r="AC2770" s="26"/>
      <c r="AD2770" s="26"/>
      <c r="AE2770" s="26"/>
      <c r="AF2770" s="26"/>
      <c r="AG2770" s="26"/>
      <c r="AH2770" s="26"/>
      <c r="AI2770" s="26"/>
      <c r="AJ2770" s="26"/>
      <c r="AK2770" s="26"/>
      <c r="AL2770" s="26"/>
      <c r="AM2770" s="26"/>
      <c r="AN2770" s="26"/>
      <c r="AO2770" s="26"/>
      <c r="AP2770" s="26"/>
      <c r="AQ2770" s="26"/>
      <c r="AR2770" s="26"/>
      <c r="AS2770" s="26"/>
      <c r="AT2770" s="26"/>
      <c r="AU2770" s="26"/>
      <c r="AV2770" s="26"/>
      <c r="AW2770" s="26"/>
      <c r="AX2770" s="26"/>
      <c r="AY2770" s="26"/>
      <c r="AZ2770" s="26"/>
      <c r="BA2770" s="26"/>
      <c r="BB2770" s="26"/>
      <c r="BC2770" s="26"/>
      <c r="BD2770" s="26"/>
      <c r="BE2770" s="26"/>
      <c r="BF2770" s="26"/>
      <c r="BG2770" s="26"/>
      <c r="BH2770" s="26"/>
      <c r="BI2770" s="26"/>
      <c r="BJ2770" s="26"/>
      <c r="BK2770" s="26"/>
      <c r="BL2770" s="41"/>
      <c r="BM2770" t="s">
        <v>100</v>
      </c>
    </row>
    <row r="2771" spans="1:65" x14ac:dyDescent="0.2">
      <c r="A2771" s="6" t="s">
        <v>225</v>
      </c>
      <c r="B2771" s="40" t="s">
        <v>156</v>
      </c>
      <c r="C2771" s="24" t="s">
        <v>79</v>
      </c>
      <c r="D2771" s="25"/>
      <c r="E2771" s="26"/>
      <c r="F2771" s="26"/>
      <c r="G2771" s="26"/>
      <c r="H2771" s="26"/>
      <c r="I2771" s="26"/>
      <c r="J2771" s="26"/>
      <c r="K2771" s="26"/>
      <c r="L2771" s="26"/>
      <c r="M2771" s="26"/>
      <c r="N2771" s="26"/>
      <c r="O2771" s="26"/>
      <c r="P2771" s="26"/>
      <c r="Q2771" s="26"/>
      <c r="R2771" s="26"/>
      <c r="S2771" s="26"/>
      <c r="T2771" s="26"/>
      <c r="U2771" s="26"/>
      <c r="V2771" s="26"/>
      <c r="W2771" s="26"/>
      <c r="X2771" s="26"/>
      <c r="Y2771" s="26"/>
      <c r="Z2771" s="26"/>
      <c r="AA2771" s="26"/>
      <c r="AB2771" s="26"/>
      <c r="AC2771" s="26"/>
      <c r="AD2771" s="26"/>
      <c r="AE2771" s="26"/>
      <c r="AF2771" s="26"/>
      <c r="AG2771" s="26"/>
      <c r="AH2771" s="26"/>
      <c r="AI2771" s="26"/>
      <c r="AJ2771" s="26"/>
      <c r="AK2771" s="26"/>
      <c r="AL2771" s="26"/>
      <c r="AM2771" s="26"/>
      <c r="AN2771" s="26"/>
      <c r="AO2771" s="26"/>
      <c r="AP2771" s="26"/>
      <c r="AQ2771" s="26"/>
      <c r="AR2771" s="26"/>
      <c r="AS2771" s="26"/>
      <c r="AT2771" s="26"/>
      <c r="AU2771" s="26"/>
      <c r="AV2771" s="26"/>
      <c r="AW2771" s="26"/>
      <c r="AX2771" s="26"/>
      <c r="AY2771" s="26"/>
      <c r="AZ2771" s="26"/>
      <c r="BA2771" s="26"/>
      <c r="BB2771" s="26"/>
      <c r="BC2771" s="26"/>
      <c r="BD2771" s="26"/>
      <c r="BE2771" s="26"/>
      <c r="BF2771" s="26"/>
      <c r="BG2771" s="26"/>
      <c r="BH2771" s="26"/>
      <c r="BI2771" s="26"/>
      <c r="BJ2771" s="26"/>
      <c r="BK2771" s="26"/>
      <c r="BL2771" s="41"/>
      <c r="BM2771" t="s">
        <v>100</v>
      </c>
    </row>
    <row r="2772" spans="1:65" x14ac:dyDescent="0.2">
      <c r="A2772" s="6" t="s">
        <v>225</v>
      </c>
      <c r="B2772" s="40" t="s">
        <v>156</v>
      </c>
      <c r="C2772" s="24" t="s">
        <v>80</v>
      </c>
      <c r="D2772" s="25"/>
      <c r="E2772" s="26"/>
      <c r="F2772" s="26"/>
      <c r="G2772" s="26"/>
      <c r="H2772" s="26"/>
      <c r="I2772" s="26"/>
      <c r="J2772" s="26"/>
      <c r="K2772" s="26"/>
      <c r="L2772" s="26"/>
      <c r="M2772" s="26"/>
      <c r="N2772" s="26"/>
      <c r="O2772" s="26"/>
      <c r="P2772" s="26"/>
      <c r="Q2772" s="26"/>
      <c r="R2772" s="26"/>
      <c r="S2772" s="26"/>
      <c r="T2772" s="26"/>
      <c r="U2772" s="26"/>
      <c r="V2772" s="26"/>
      <c r="W2772" s="26"/>
      <c r="X2772" s="26"/>
      <c r="Y2772" s="26"/>
      <c r="Z2772" s="26"/>
      <c r="AA2772" s="26"/>
      <c r="AB2772" s="26"/>
      <c r="AC2772" s="26"/>
      <c r="AD2772" s="26"/>
      <c r="AE2772" s="26"/>
      <c r="AF2772" s="26"/>
      <c r="AG2772" s="26"/>
      <c r="AH2772" s="26"/>
      <c r="AI2772" s="26"/>
      <c r="AJ2772" s="26"/>
      <c r="AK2772" s="26"/>
      <c r="AL2772" s="26"/>
      <c r="AM2772" s="26"/>
      <c r="AN2772" s="26"/>
      <c r="AO2772" s="26"/>
      <c r="AP2772" s="26"/>
      <c r="AQ2772" s="26"/>
      <c r="AR2772" s="26"/>
      <c r="AS2772" s="26"/>
      <c r="AT2772" s="26"/>
      <c r="AU2772" s="26"/>
      <c r="AV2772" s="26"/>
      <c r="AW2772" s="26"/>
      <c r="AX2772" s="26"/>
      <c r="AY2772" s="26"/>
      <c r="AZ2772" s="26"/>
      <c r="BA2772" s="26"/>
      <c r="BB2772" s="26"/>
      <c r="BC2772" s="26"/>
      <c r="BD2772" s="26"/>
      <c r="BE2772" s="26"/>
      <c r="BF2772" s="26"/>
      <c r="BG2772" s="26"/>
      <c r="BH2772" s="26"/>
      <c r="BI2772" s="26"/>
      <c r="BJ2772" s="26"/>
      <c r="BK2772" s="26"/>
      <c r="BL2772" s="41"/>
      <c r="BM2772" t="s">
        <v>100</v>
      </c>
    </row>
    <row r="2773" spans="1:65" x14ac:dyDescent="0.2">
      <c r="A2773" s="6" t="s">
        <v>225</v>
      </c>
      <c r="B2773" s="40" t="s">
        <v>156</v>
      </c>
      <c r="C2773" s="24" t="s">
        <v>78</v>
      </c>
      <c r="D2773" s="25"/>
      <c r="E2773" s="26"/>
      <c r="F2773" s="26"/>
      <c r="G2773" s="26"/>
      <c r="H2773" s="26"/>
      <c r="I2773" s="26"/>
      <c r="J2773" s="26"/>
      <c r="K2773" s="26"/>
      <c r="L2773" s="26"/>
      <c r="M2773" s="26"/>
      <c r="N2773" s="26"/>
      <c r="O2773" s="26"/>
      <c r="P2773" s="26"/>
      <c r="Q2773" s="26"/>
      <c r="R2773" s="26"/>
      <c r="S2773" s="26"/>
      <c r="T2773" s="26"/>
      <c r="U2773" s="26"/>
      <c r="V2773" s="26"/>
      <c r="W2773" s="26"/>
      <c r="X2773" s="26"/>
      <c r="Y2773" s="26"/>
      <c r="Z2773" s="26"/>
      <c r="AA2773" s="26"/>
      <c r="AB2773" s="26"/>
      <c r="AC2773" s="26"/>
      <c r="AD2773" s="26"/>
      <c r="AE2773" s="26"/>
      <c r="AF2773" s="26"/>
      <c r="AG2773" s="26"/>
      <c r="AH2773" s="26"/>
      <c r="AI2773" s="26"/>
      <c r="AJ2773" s="26"/>
      <c r="AK2773" s="26"/>
      <c r="AL2773" s="26"/>
      <c r="AM2773" s="26"/>
      <c r="AN2773" s="26"/>
      <c r="AO2773" s="26"/>
      <c r="AP2773" s="26"/>
      <c r="AQ2773" s="26"/>
      <c r="AR2773" s="26"/>
      <c r="AS2773" s="26"/>
      <c r="AT2773" s="26"/>
      <c r="AU2773" s="26"/>
      <c r="AV2773" s="26"/>
      <c r="AW2773" s="26"/>
      <c r="AX2773" s="26"/>
      <c r="AY2773" s="26"/>
      <c r="AZ2773" s="26"/>
      <c r="BA2773" s="26"/>
      <c r="BB2773" s="26"/>
      <c r="BC2773" s="26"/>
      <c r="BD2773" s="26"/>
      <c r="BE2773" s="26"/>
      <c r="BF2773" s="26"/>
      <c r="BG2773" s="26"/>
      <c r="BH2773" s="26"/>
      <c r="BI2773" s="26"/>
      <c r="BJ2773" s="26"/>
      <c r="BK2773" s="26"/>
      <c r="BL2773" s="41"/>
      <c r="BM2773" t="s">
        <v>100</v>
      </c>
    </row>
    <row r="2774" spans="1:65" x14ac:dyDescent="0.2">
      <c r="A2774" s="6" t="s">
        <v>225</v>
      </c>
      <c r="B2774" s="40" t="s">
        <v>156</v>
      </c>
      <c r="C2774" s="31" t="s">
        <v>93</v>
      </c>
      <c r="D2774" s="27">
        <v>0</v>
      </c>
      <c r="E2774" s="28">
        <v>0</v>
      </c>
      <c r="F2774" s="28">
        <v>0</v>
      </c>
      <c r="G2774" s="28">
        <v>0</v>
      </c>
      <c r="H2774" s="28">
        <v>0</v>
      </c>
      <c r="I2774" s="28">
        <v>0</v>
      </c>
      <c r="J2774" s="28">
        <v>0</v>
      </c>
      <c r="K2774" s="28">
        <v>0</v>
      </c>
      <c r="L2774" s="28">
        <v>0</v>
      </c>
      <c r="M2774" s="28">
        <v>0</v>
      </c>
      <c r="N2774" s="28">
        <v>0</v>
      </c>
      <c r="O2774" s="28">
        <v>0</v>
      </c>
      <c r="P2774" s="28">
        <v>0</v>
      </c>
      <c r="Q2774" s="28">
        <v>0</v>
      </c>
      <c r="R2774" s="28">
        <v>0</v>
      </c>
      <c r="S2774" s="28">
        <v>0</v>
      </c>
      <c r="T2774" s="28">
        <v>0</v>
      </c>
      <c r="U2774" s="28">
        <v>0</v>
      </c>
      <c r="V2774" s="28">
        <v>0</v>
      </c>
      <c r="W2774" s="28">
        <v>0</v>
      </c>
      <c r="X2774" s="28">
        <v>0</v>
      </c>
      <c r="Y2774" s="28">
        <v>0</v>
      </c>
      <c r="Z2774" s="28">
        <v>0</v>
      </c>
      <c r="AA2774" s="28">
        <v>0</v>
      </c>
      <c r="AB2774" s="28">
        <v>0</v>
      </c>
      <c r="AC2774" s="28">
        <v>0</v>
      </c>
      <c r="AD2774" s="28">
        <v>0</v>
      </c>
      <c r="AE2774" s="28">
        <v>0</v>
      </c>
      <c r="AF2774" s="28">
        <v>0</v>
      </c>
      <c r="AG2774" s="28">
        <v>0</v>
      </c>
      <c r="AH2774" s="28">
        <v>0</v>
      </c>
      <c r="AI2774" s="28">
        <v>0</v>
      </c>
      <c r="AJ2774" s="28">
        <v>0</v>
      </c>
      <c r="AK2774" s="28">
        <v>0</v>
      </c>
      <c r="AL2774" s="28">
        <v>0</v>
      </c>
      <c r="AM2774" s="28">
        <v>0</v>
      </c>
      <c r="AN2774" s="28">
        <v>0</v>
      </c>
      <c r="AO2774" s="28">
        <v>0</v>
      </c>
      <c r="AP2774" s="28">
        <v>0</v>
      </c>
      <c r="AQ2774" s="28">
        <v>0</v>
      </c>
      <c r="AR2774" s="28">
        <v>0</v>
      </c>
      <c r="AS2774" s="28">
        <v>0</v>
      </c>
      <c r="AT2774" s="28">
        <v>0</v>
      </c>
      <c r="AU2774" s="28">
        <v>0</v>
      </c>
      <c r="AV2774" s="28">
        <v>0</v>
      </c>
      <c r="AW2774" s="28">
        <v>0</v>
      </c>
      <c r="AX2774" s="28">
        <v>0</v>
      </c>
      <c r="AY2774" s="28">
        <v>0</v>
      </c>
      <c r="AZ2774" s="28">
        <v>0</v>
      </c>
      <c r="BA2774" s="28">
        <v>0</v>
      </c>
      <c r="BB2774" s="28">
        <v>0</v>
      </c>
      <c r="BC2774" s="28">
        <v>0</v>
      </c>
      <c r="BD2774" s="28">
        <v>0</v>
      </c>
      <c r="BE2774" s="28">
        <v>0</v>
      </c>
      <c r="BF2774" s="28">
        <v>0</v>
      </c>
      <c r="BG2774" s="28">
        <v>0</v>
      </c>
      <c r="BH2774" s="28">
        <v>0</v>
      </c>
      <c r="BI2774" s="28">
        <v>0</v>
      </c>
      <c r="BJ2774" s="28">
        <v>0</v>
      </c>
      <c r="BK2774" s="28">
        <v>0</v>
      </c>
      <c r="BL2774" s="42">
        <v>0</v>
      </c>
      <c r="BM2774" t="s">
        <v>100</v>
      </c>
    </row>
    <row r="2775" spans="1:65" x14ac:dyDescent="0.2">
      <c r="A2775" s="6" t="s">
        <v>225</v>
      </c>
      <c r="B2775" s="40" t="s">
        <v>156</v>
      </c>
      <c r="C2775" s="24" t="s">
        <v>74</v>
      </c>
      <c r="D2775" s="35">
        <v>0</v>
      </c>
      <c r="E2775" s="29">
        <v>0</v>
      </c>
      <c r="F2775" s="29">
        <v>0</v>
      </c>
      <c r="G2775" s="29">
        <v>0</v>
      </c>
      <c r="H2775" s="29">
        <v>0</v>
      </c>
      <c r="I2775" s="29">
        <v>0</v>
      </c>
      <c r="J2775" s="29">
        <v>0</v>
      </c>
      <c r="K2775" s="29">
        <v>0</v>
      </c>
      <c r="L2775" s="29">
        <v>0</v>
      </c>
      <c r="M2775" s="29">
        <v>0</v>
      </c>
      <c r="N2775" s="29">
        <v>0</v>
      </c>
      <c r="O2775" s="29">
        <v>0</v>
      </c>
      <c r="P2775" s="29">
        <v>0</v>
      </c>
      <c r="Q2775" s="29">
        <v>0</v>
      </c>
      <c r="R2775" s="29">
        <v>0</v>
      </c>
      <c r="S2775" s="29">
        <v>0</v>
      </c>
      <c r="T2775" s="29">
        <v>0</v>
      </c>
      <c r="U2775" s="29">
        <v>0</v>
      </c>
      <c r="V2775" s="29">
        <v>0</v>
      </c>
      <c r="W2775" s="29">
        <v>0</v>
      </c>
      <c r="X2775" s="26"/>
      <c r="Y2775" s="26"/>
      <c r="Z2775" s="26"/>
      <c r="AA2775" s="26"/>
      <c r="AB2775" s="26"/>
      <c r="AC2775" s="26"/>
      <c r="AD2775" s="26"/>
      <c r="AE2775" s="26"/>
      <c r="AF2775" s="26"/>
      <c r="AG2775" s="26"/>
      <c r="AH2775" s="26"/>
      <c r="AI2775" s="26"/>
      <c r="AJ2775" s="26"/>
      <c r="AK2775" s="26"/>
      <c r="AL2775" s="26"/>
      <c r="AM2775" s="26"/>
      <c r="AN2775" s="26"/>
      <c r="AO2775" s="26"/>
      <c r="AP2775" s="26"/>
      <c r="AQ2775" s="26"/>
      <c r="AR2775" s="26"/>
      <c r="AS2775" s="26"/>
      <c r="AT2775" s="26"/>
      <c r="AU2775" s="26"/>
      <c r="AV2775" s="26"/>
      <c r="AW2775" s="26"/>
      <c r="AX2775" s="26"/>
      <c r="AY2775" s="26"/>
      <c r="AZ2775" s="26"/>
      <c r="BA2775" s="26"/>
      <c r="BB2775" s="26"/>
      <c r="BC2775" s="26"/>
      <c r="BD2775" s="26"/>
      <c r="BE2775" s="26"/>
      <c r="BF2775" s="26"/>
      <c r="BG2775" s="26"/>
      <c r="BH2775" s="26"/>
      <c r="BI2775" s="26"/>
      <c r="BJ2775" s="26"/>
      <c r="BK2775" s="26"/>
      <c r="BL2775" s="41"/>
      <c r="BM2775" t="s">
        <v>100</v>
      </c>
    </row>
    <row r="2776" spans="1:65" x14ac:dyDescent="0.2">
      <c r="A2776" s="6" t="s">
        <v>225</v>
      </c>
      <c r="B2776" s="40" t="s">
        <v>156</v>
      </c>
      <c r="C2776" s="24" t="s">
        <v>83</v>
      </c>
      <c r="D2776" s="25"/>
      <c r="E2776" s="26"/>
      <c r="F2776" s="26"/>
      <c r="G2776" s="26"/>
      <c r="H2776" s="26"/>
      <c r="I2776" s="26"/>
      <c r="J2776" s="26"/>
      <c r="K2776" s="26"/>
      <c r="L2776" s="26"/>
      <c r="M2776" s="26"/>
      <c r="N2776" s="26"/>
      <c r="O2776" s="26"/>
      <c r="P2776" s="26"/>
      <c r="Q2776" s="26"/>
      <c r="R2776" s="26"/>
      <c r="S2776" s="26"/>
      <c r="T2776" s="26"/>
      <c r="U2776" s="26"/>
      <c r="V2776" s="26"/>
      <c r="W2776" s="30"/>
      <c r="X2776" s="30"/>
      <c r="Y2776" s="30"/>
      <c r="Z2776" s="30"/>
      <c r="AA2776" s="30"/>
      <c r="AB2776" s="30"/>
      <c r="AC2776" s="30"/>
      <c r="AD2776" s="30"/>
      <c r="AE2776" s="30"/>
      <c r="AF2776" s="30"/>
      <c r="AG2776" s="30"/>
      <c r="AH2776" s="30"/>
      <c r="AI2776" s="30"/>
      <c r="AJ2776" s="30"/>
      <c r="AK2776" s="30"/>
      <c r="AL2776" s="30"/>
      <c r="AM2776" s="30"/>
      <c r="AN2776" s="30"/>
      <c r="AO2776" s="30"/>
      <c r="AP2776" s="30"/>
      <c r="AQ2776" s="30"/>
      <c r="AR2776" s="30"/>
      <c r="AS2776" s="30"/>
      <c r="AT2776" s="30"/>
      <c r="AU2776" s="30"/>
      <c r="AV2776" s="30"/>
      <c r="AW2776" s="30"/>
      <c r="AX2776" s="30"/>
      <c r="AY2776" s="30"/>
      <c r="AZ2776" s="30"/>
      <c r="BA2776" s="30"/>
      <c r="BB2776" s="30"/>
      <c r="BC2776" s="30"/>
      <c r="BD2776" s="30"/>
      <c r="BE2776" s="30"/>
      <c r="BF2776" s="30"/>
      <c r="BG2776" s="30"/>
      <c r="BH2776" s="30"/>
      <c r="BI2776" s="30"/>
      <c r="BJ2776" s="30"/>
      <c r="BK2776" s="30"/>
      <c r="BL2776" s="43"/>
      <c r="BM2776" t="s">
        <v>100</v>
      </c>
    </row>
    <row r="2777" spans="1:65" x14ac:dyDescent="0.2">
      <c r="A2777" s="6" t="s">
        <v>225</v>
      </c>
      <c r="B2777" s="40" t="s">
        <v>156</v>
      </c>
      <c r="C2777" s="24" t="s">
        <v>75</v>
      </c>
      <c r="D2777" s="25"/>
      <c r="E2777" s="26"/>
      <c r="F2777" s="26"/>
      <c r="G2777" s="26"/>
      <c r="H2777" s="26"/>
      <c r="I2777" s="26"/>
      <c r="J2777" s="26"/>
      <c r="K2777" s="26"/>
      <c r="L2777" s="26"/>
      <c r="M2777" s="26"/>
      <c r="N2777" s="26"/>
      <c r="O2777" s="26"/>
      <c r="P2777" s="26"/>
      <c r="Q2777" s="26"/>
      <c r="R2777" s="26"/>
      <c r="S2777" s="26"/>
      <c r="T2777" s="26"/>
      <c r="U2777" s="26"/>
      <c r="V2777" s="26"/>
      <c r="W2777" s="26"/>
      <c r="X2777" s="26"/>
      <c r="Y2777" s="26"/>
      <c r="Z2777" s="26"/>
      <c r="AA2777" s="26"/>
      <c r="AB2777" s="26"/>
      <c r="AC2777" s="26"/>
      <c r="AD2777" s="26"/>
      <c r="AE2777" s="26"/>
      <c r="AF2777" s="26"/>
      <c r="AG2777" s="26"/>
      <c r="AH2777" s="26"/>
      <c r="AI2777" s="26"/>
      <c r="AJ2777" s="26"/>
      <c r="AK2777" s="26"/>
      <c r="AL2777" s="26"/>
      <c r="AM2777" s="26"/>
      <c r="AN2777" s="26"/>
      <c r="AO2777" s="26"/>
      <c r="AP2777" s="26"/>
      <c r="AQ2777" s="26"/>
      <c r="AR2777" s="26"/>
      <c r="AS2777" s="26"/>
      <c r="AT2777" s="26"/>
      <c r="AU2777" s="26"/>
      <c r="AV2777" s="26"/>
      <c r="AW2777" s="26"/>
      <c r="AX2777" s="26"/>
      <c r="AY2777" s="26"/>
      <c r="AZ2777" s="26"/>
      <c r="BA2777" s="26"/>
      <c r="BB2777" s="26"/>
      <c r="BC2777" s="26"/>
      <c r="BD2777" s="26"/>
      <c r="BE2777" s="26"/>
      <c r="BF2777" s="26"/>
      <c r="BG2777" s="26"/>
      <c r="BH2777" s="26"/>
      <c r="BI2777" s="26"/>
      <c r="BJ2777" s="26"/>
      <c r="BK2777" s="26"/>
      <c r="BL2777" s="41"/>
      <c r="BM2777" t="s">
        <v>100</v>
      </c>
    </row>
    <row r="2778" spans="1:65" x14ac:dyDescent="0.2">
      <c r="A2778" s="6" t="s">
        <v>225</v>
      </c>
      <c r="B2778" s="40" t="s">
        <v>156</v>
      </c>
      <c r="C2778" s="24" t="s">
        <v>79</v>
      </c>
      <c r="D2778" s="25"/>
      <c r="E2778" s="26"/>
      <c r="F2778" s="26"/>
      <c r="G2778" s="26"/>
      <c r="H2778" s="26"/>
      <c r="I2778" s="26"/>
      <c r="J2778" s="26"/>
      <c r="K2778" s="26"/>
      <c r="L2778" s="26"/>
      <c r="M2778" s="26"/>
      <c r="N2778" s="26"/>
      <c r="O2778" s="26"/>
      <c r="P2778" s="26"/>
      <c r="Q2778" s="26"/>
      <c r="R2778" s="26"/>
      <c r="S2778" s="26"/>
      <c r="T2778" s="26"/>
      <c r="U2778" s="26"/>
      <c r="V2778" s="26"/>
      <c r="W2778" s="26"/>
      <c r="X2778" s="26"/>
      <c r="Y2778" s="26"/>
      <c r="Z2778" s="26"/>
      <c r="AA2778" s="26"/>
      <c r="AB2778" s="26"/>
      <c r="AC2778" s="26"/>
      <c r="AD2778" s="26"/>
      <c r="AE2778" s="26"/>
      <c r="AF2778" s="26"/>
      <c r="AG2778" s="26"/>
      <c r="AH2778" s="26"/>
      <c r="AI2778" s="26"/>
      <c r="AJ2778" s="26"/>
      <c r="AK2778" s="26"/>
      <c r="AL2778" s="26"/>
      <c r="AM2778" s="26"/>
      <c r="AN2778" s="26"/>
      <c r="AO2778" s="26"/>
      <c r="AP2778" s="26"/>
      <c r="AQ2778" s="26"/>
      <c r="AR2778" s="26"/>
      <c r="AS2778" s="26"/>
      <c r="AT2778" s="26"/>
      <c r="AU2778" s="26"/>
      <c r="AV2778" s="26"/>
      <c r="AW2778" s="26"/>
      <c r="AX2778" s="26"/>
      <c r="AY2778" s="26"/>
      <c r="AZ2778" s="26"/>
      <c r="BA2778" s="26"/>
      <c r="BB2778" s="26"/>
      <c r="BC2778" s="26"/>
      <c r="BD2778" s="26"/>
      <c r="BE2778" s="26"/>
      <c r="BF2778" s="26"/>
      <c r="BG2778" s="26"/>
      <c r="BH2778" s="26"/>
      <c r="BI2778" s="26"/>
      <c r="BJ2778" s="26"/>
      <c r="BK2778" s="26"/>
      <c r="BL2778" s="41"/>
      <c r="BM2778" t="s">
        <v>100</v>
      </c>
    </row>
    <row r="2779" spans="1:65" x14ac:dyDescent="0.2">
      <c r="A2779" s="6" t="s">
        <v>225</v>
      </c>
      <c r="B2779" s="40" t="s">
        <v>156</v>
      </c>
      <c r="C2779" s="24" t="s">
        <v>80</v>
      </c>
      <c r="D2779" s="25"/>
      <c r="E2779" s="26"/>
      <c r="F2779" s="26"/>
      <c r="G2779" s="26"/>
      <c r="H2779" s="26"/>
      <c r="I2779" s="26"/>
      <c r="J2779" s="26"/>
      <c r="K2779" s="26"/>
      <c r="L2779" s="26"/>
      <c r="M2779" s="26"/>
      <c r="N2779" s="26"/>
      <c r="O2779" s="26"/>
      <c r="P2779" s="26"/>
      <c r="Q2779" s="26"/>
      <c r="R2779" s="26"/>
      <c r="S2779" s="26"/>
      <c r="T2779" s="26"/>
      <c r="U2779" s="26"/>
      <c r="V2779" s="26"/>
      <c r="W2779" s="26"/>
      <c r="X2779" s="26"/>
      <c r="Y2779" s="26"/>
      <c r="Z2779" s="26"/>
      <c r="AA2779" s="26"/>
      <c r="AB2779" s="26"/>
      <c r="AC2779" s="26"/>
      <c r="AD2779" s="26"/>
      <c r="AE2779" s="26"/>
      <c r="AF2779" s="26"/>
      <c r="AG2779" s="26"/>
      <c r="AH2779" s="26"/>
      <c r="AI2779" s="26"/>
      <c r="AJ2779" s="26"/>
      <c r="AK2779" s="26"/>
      <c r="AL2779" s="26"/>
      <c r="AM2779" s="26"/>
      <c r="AN2779" s="26"/>
      <c r="AO2779" s="26"/>
      <c r="AP2779" s="26"/>
      <c r="AQ2779" s="26"/>
      <c r="AR2779" s="26"/>
      <c r="AS2779" s="26"/>
      <c r="AT2779" s="26"/>
      <c r="AU2779" s="26"/>
      <c r="AV2779" s="26"/>
      <c r="AW2779" s="26"/>
      <c r="AX2779" s="26"/>
      <c r="AY2779" s="26"/>
      <c r="AZ2779" s="26"/>
      <c r="BA2779" s="26"/>
      <c r="BB2779" s="26"/>
      <c r="BC2779" s="26"/>
      <c r="BD2779" s="26"/>
      <c r="BE2779" s="26"/>
      <c r="BF2779" s="26"/>
      <c r="BG2779" s="26"/>
      <c r="BH2779" s="26"/>
      <c r="BI2779" s="26"/>
      <c r="BJ2779" s="26"/>
      <c r="BK2779" s="26"/>
      <c r="BL2779" s="41"/>
      <c r="BM2779" t="s">
        <v>100</v>
      </c>
    </row>
    <row r="2780" spans="1:65" x14ac:dyDescent="0.2">
      <c r="A2780" s="6" t="s">
        <v>225</v>
      </c>
      <c r="B2780" s="40" t="s">
        <v>156</v>
      </c>
      <c r="C2780" s="24" t="s">
        <v>78</v>
      </c>
      <c r="D2780" s="25"/>
      <c r="E2780" s="26"/>
      <c r="F2780" s="26"/>
      <c r="G2780" s="26"/>
      <c r="H2780" s="26"/>
      <c r="I2780" s="26"/>
      <c r="J2780" s="26"/>
      <c r="K2780" s="26"/>
      <c r="L2780" s="26"/>
      <c r="M2780" s="26"/>
      <c r="N2780" s="26"/>
      <c r="O2780" s="26"/>
      <c r="P2780" s="26"/>
      <c r="Q2780" s="26"/>
      <c r="R2780" s="26"/>
      <c r="S2780" s="26"/>
      <c r="T2780" s="26"/>
      <c r="U2780" s="26"/>
      <c r="V2780" s="26"/>
      <c r="W2780" s="26"/>
      <c r="X2780" s="26"/>
      <c r="Y2780" s="26"/>
      <c r="Z2780" s="26"/>
      <c r="AA2780" s="26"/>
      <c r="AB2780" s="26"/>
      <c r="AC2780" s="26"/>
      <c r="AD2780" s="26"/>
      <c r="AE2780" s="26"/>
      <c r="AF2780" s="26"/>
      <c r="AG2780" s="26"/>
      <c r="AH2780" s="26"/>
      <c r="AI2780" s="26"/>
      <c r="AJ2780" s="26"/>
      <c r="AK2780" s="26"/>
      <c r="AL2780" s="26"/>
      <c r="AM2780" s="26"/>
      <c r="AN2780" s="26"/>
      <c r="AO2780" s="26"/>
      <c r="AP2780" s="26"/>
      <c r="AQ2780" s="26"/>
      <c r="AR2780" s="26"/>
      <c r="AS2780" s="26"/>
      <c r="AT2780" s="26"/>
      <c r="AU2780" s="26"/>
      <c r="AV2780" s="26"/>
      <c r="AW2780" s="26"/>
      <c r="AX2780" s="26"/>
      <c r="AY2780" s="26"/>
      <c r="AZ2780" s="26"/>
      <c r="BA2780" s="26"/>
      <c r="BB2780" s="26"/>
      <c r="BC2780" s="26"/>
      <c r="BD2780" s="26"/>
      <c r="BE2780" s="26"/>
      <c r="BF2780" s="26"/>
      <c r="BG2780" s="26"/>
      <c r="BH2780" s="26"/>
      <c r="BI2780" s="26"/>
      <c r="BJ2780" s="26"/>
      <c r="BK2780" s="26"/>
      <c r="BL2780" s="41"/>
      <c r="BM2780" t="s">
        <v>100</v>
      </c>
    </row>
    <row r="2781" spans="1:65" x14ac:dyDescent="0.2">
      <c r="A2781" s="6" t="s">
        <v>225</v>
      </c>
      <c r="B2781" s="40" t="s">
        <v>156</v>
      </c>
      <c r="C2781" s="31" t="s">
        <v>48</v>
      </c>
      <c r="D2781" s="27">
        <v>0</v>
      </c>
      <c r="E2781" s="28">
        <v>0</v>
      </c>
      <c r="F2781" s="28">
        <v>0</v>
      </c>
      <c r="G2781" s="28">
        <v>0</v>
      </c>
      <c r="H2781" s="28">
        <v>0</v>
      </c>
      <c r="I2781" s="28">
        <v>0</v>
      </c>
      <c r="J2781" s="28">
        <v>0</v>
      </c>
      <c r="K2781" s="28">
        <v>0</v>
      </c>
      <c r="L2781" s="28">
        <v>0</v>
      </c>
      <c r="M2781" s="28">
        <v>0</v>
      </c>
      <c r="N2781" s="28">
        <v>0</v>
      </c>
      <c r="O2781" s="28">
        <v>0</v>
      </c>
      <c r="P2781" s="28">
        <v>0</v>
      </c>
      <c r="Q2781" s="28">
        <v>0</v>
      </c>
      <c r="R2781" s="28">
        <v>0</v>
      </c>
      <c r="S2781" s="28">
        <v>0</v>
      </c>
      <c r="T2781" s="28">
        <v>0</v>
      </c>
      <c r="U2781" s="28">
        <v>0</v>
      </c>
      <c r="V2781" s="28">
        <v>0</v>
      </c>
      <c r="W2781" s="28">
        <v>0</v>
      </c>
      <c r="X2781" s="28">
        <v>0</v>
      </c>
      <c r="Y2781" s="28">
        <v>0</v>
      </c>
      <c r="Z2781" s="28">
        <v>0</v>
      </c>
      <c r="AA2781" s="28">
        <v>0</v>
      </c>
      <c r="AB2781" s="28">
        <v>0</v>
      </c>
      <c r="AC2781" s="28">
        <v>0</v>
      </c>
      <c r="AD2781" s="28">
        <v>0</v>
      </c>
      <c r="AE2781" s="28">
        <v>0</v>
      </c>
      <c r="AF2781" s="28">
        <v>0</v>
      </c>
      <c r="AG2781" s="28">
        <v>0</v>
      </c>
      <c r="AH2781" s="28">
        <v>0</v>
      </c>
      <c r="AI2781" s="28">
        <v>0</v>
      </c>
      <c r="AJ2781" s="28">
        <v>0</v>
      </c>
      <c r="AK2781" s="28">
        <v>0</v>
      </c>
      <c r="AL2781" s="28">
        <v>0</v>
      </c>
      <c r="AM2781" s="28">
        <v>0</v>
      </c>
      <c r="AN2781" s="28">
        <v>0</v>
      </c>
      <c r="AO2781" s="28">
        <v>0</v>
      </c>
      <c r="AP2781" s="28">
        <v>0</v>
      </c>
      <c r="AQ2781" s="28">
        <v>0</v>
      </c>
      <c r="AR2781" s="28">
        <v>0</v>
      </c>
      <c r="AS2781" s="28">
        <v>0</v>
      </c>
      <c r="AT2781" s="28">
        <v>0</v>
      </c>
      <c r="AU2781" s="28">
        <v>0</v>
      </c>
      <c r="AV2781" s="28">
        <v>0</v>
      </c>
      <c r="AW2781" s="28">
        <v>0</v>
      </c>
      <c r="AX2781" s="28">
        <v>0</v>
      </c>
      <c r="AY2781" s="28">
        <v>0</v>
      </c>
      <c r="AZ2781" s="28">
        <v>0</v>
      </c>
      <c r="BA2781" s="28">
        <v>0</v>
      </c>
      <c r="BB2781" s="28">
        <v>0</v>
      </c>
      <c r="BC2781" s="28">
        <v>0</v>
      </c>
      <c r="BD2781" s="28">
        <v>0</v>
      </c>
      <c r="BE2781" s="28">
        <v>0</v>
      </c>
      <c r="BF2781" s="28">
        <v>0</v>
      </c>
      <c r="BG2781" s="28">
        <v>0</v>
      </c>
      <c r="BH2781" s="28">
        <v>0</v>
      </c>
      <c r="BI2781" s="28">
        <v>0</v>
      </c>
      <c r="BJ2781" s="28">
        <v>0</v>
      </c>
      <c r="BK2781" s="28">
        <v>0</v>
      </c>
      <c r="BL2781" s="42">
        <v>0</v>
      </c>
      <c r="BM2781" t="s">
        <v>100</v>
      </c>
    </row>
    <row r="2782" spans="1:65" x14ac:dyDescent="0.2">
      <c r="A2782" s="6" t="s">
        <v>225</v>
      </c>
      <c r="B2782" s="40" t="s">
        <v>156</v>
      </c>
      <c r="C2782" s="24" t="s">
        <v>74</v>
      </c>
      <c r="D2782" s="35">
        <v>0</v>
      </c>
      <c r="E2782" s="29">
        <v>0</v>
      </c>
      <c r="F2782" s="29">
        <v>0</v>
      </c>
      <c r="G2782" s="29">
        <v>0</v>
      </c>
      <c r="H2782" s="29">
        <v>0</v>
      </c>
      <c r="I2782" s="29">
        <v>0</v>
      </c>
      <c r="J2782" s="29">
        <v>0</v>
      </c>
      <c r="K2782" s="29">
        <v>0</v>
      </c>
      <c r="L2782" s="29">
        <v>0</v>
      </c>
      <c r="M2782" s="29">
        <v>0</v>
      </c>
      <c r="N2782" s="29">
        <v>0</v>
      </c>
      <c r="O2782" s="29">
        <v>0</v>
      </c>
      <c r="P2782" s="29">
        <v>0</v>
      </c>
      <c r="Q2782" s="29">
        <v>0</v>
      </c>
      <c r="R2782" s="29">
        <v>0</v>
      </c>
      <c r="S2782" s="29">
        <v>0</v>
      </c>
      <c r="T2782" s="29">
        <v>0</v>
      </c>
      <c r="U2782" s="29">
        <v>0</v>
      </c>
      <c r="V2782" s="29">
        <v>0</v>
      </c>
      <c r="W2782" s="29">
        <v>0</v>
      </c>
      <c r="X2782" s="26"/>
      <c r="Y2782" s="26"/>
      <c r="Z2782" s="26"/>
      <c r="AA2782" s="26"/>
      <c r="AB2782" s="26"/>
      <c r="AC2782" s="26"/>
      <c r="AD2782" s="26"/>
      <c r="AE2782" s="26"/>
      <c r="AF2782" s="26"/>
      <c r="AG2782" s="26"/>
      <c r="AH2782" s="26"/>
      <c r="AI2782" s="26"/>
      <c r="AJ2782" s="26"/>
      <c r="AK2782" s="26"/>
      <c r="AL2782" s="26"/>
      <c r="AM2782" s="26"/>
      <c r="AN2782" s="26"/>
      <c r="AO2782" s="26"/>
      <c r="AP2782" s="26"/>
      <c r="AQ2782" s="26"/>
      <c r="AR2782" s="26"/>
      <c r="AS2782" s="26"/>
      <c r="AT2782" s="26"/>
      <c r="AU2782" s="26"/>
      <c r="AV2782" s="26"/>
      <c r="AW2782" s="26"/>
      <c r="AX2782" s="26"/>
      <c r="AY2782" s="26"/>
      <c r="AZ2782" s="26"/>
      <c r="BA2782" s="26"/>
      <c r="BB2782" s="26"/>
      <c r="BC2782" s="26"/>
      <c r="BD2782" s="26"/>
      <c r="BE2782" s="26"/>
      <c r="BF2782" s="26"/>
      <c r="BG2782" s="26"/>
      <c r="BH2782" s="26"/>
      <c r="BI2782" s="26"/>
      <c r="BJ2782" s="26"/>
      <c r="BK2782" s="26"/>
      <c r="BL2782" s="41"/>
      <c r="BM2782" t="s">
        <v>100</v>
      </c>
    </row>
    <row r="2783" spans="1:65" x14ac:dyDescent="0.2">
      <c r="A2783" s="6" t="s">
        <v>225</v>
      </c>
      <c r="B2783" s="40" t="s">
        <v>156</v>
      </c>
      <c r="C2783" s="24" t="s">
        <v>83</v>
      </c>
      <c r="D2783" s="25"/>
      <c r="E2783" s="26"/>
      <c r="F2783" s="26"/>
      <c r="G2783" s="26"/>
      <c r="H2783" s="26"/>
      <c r="I2783" s="26"/>
      <c r="J2783" s="26"/>
      <c r="K2783" s="26"/>
      <c r="L2783" s="26"/>
      <c r="M2783" s="26"/>
      <c r="N2783" s="26"/>
      <c r="O2783" s="26"/>
      <c r="P2783" s="26"/>
      <c r="Q2783" s="26"/>
      <c r="R2783" s="26"/>
      <c r="S2783" s="26"/>
      <c r="T2783" s="26"/>
      <c r="U2783" s="26"/>
      <c r="V2783" s="26"/>
      <c r="W2783" s="30"/>
      <c r="X2783" s="30"/>
      <c r="Y2783" s="30"/>
      <c r="Z2783" s="30"/>
      <c r="AA2783" s="30"/>
      <c r="AB2783" s="30"/>
      <c r="AC2783" s="30"/>
      <c r="AD2783" s="30"/>
      <c r="AE2783" s="30"/>
      <c r="AF2783" s="30"/>
      <c r="AG2783" s="30"/>
      <c r="AH2783" s="30"/>
      <c r="AI2783" s="30"/>
      <c r="AJ2783" s="30"/>
      <c r="AK2783" s="30"/>
      <c r="AL2783" s="30"/>
      <c r="AM2783" s="30"/>
      <c r="AN2783" s="30"/>
      <c r="AO2783" s="30"/>
      <c r="AP2783" s="30"/>
      <c r="AQ2783" s="30"/>
      <c r="AR2783" s="30"/>
      <c r="AS2783" s="30"/>
      <c r="AT2783" s="30"/>
      <c r="AU2783" s="30"/>
      <c r="AV2783" s="30"/>
      <c r="AW2783" s="30"/>
      <c r="AX2783" s="30"/>
      <c r="AY2783" s="30"/>
      <c r="AZ2783" s="30"/>
      <c r="BA2783" s="30"/>
      <c r="BB2783" s="30"/>
      <c r="BC2783" s="30"/>
      <c r="BD2783" s="30"/>
      <c r="BE2783" s="30"/>
      <c r="BF2783" s="30"/>
      <c r="BG2783" s="30"/>
      <c r="BH2783" s="30"/>
      <c r="BI2783" s="30"/>
      <c r="BJ2783" s="30"/>
      <c r="BK2783" s="30"/>
      <c r="BL2783" s="43"/>
      <c r="BM2783" t="s">
        <v>100</v>
      </c>
    </row>
    <row r="2784" spans="1:65" x14ac:dyDescent="0.2">
      <c r="A2784" s="6" t="s">
        <v>225</v>
      </c>
      <c r="B2784" s="40" t="s">
        <v>156</v>
      </c>
      <c r="C2784" s="24" t="s">
        <v>75</v>
      </c>
      <c r="D2784" s="25"/>
      <c r="E2784" s="26"/>
      <c r="F2784" s="26"/>
      <c r="G2784" s="26"/>
      <c r="H2784" s="26"/>
      <c r="I2784" s="26"/>
      <c r="J2784" s="26"/>
      <c r="K2784" s="26"/>
      <c r="L2784" s="26"/>
      <c r="M2784" s="26"/>
      <c r="N2784" s="26"/>
      <c r="O2784" s="26"/>
      <c r="P2784" s="26"/>
      <c r="Q2784" s="26"/>
      <c r="R2784" s="26"/>
      <c r="S2784" s="26"/>
      <c r="T2784" s="26"/>
      <c r="U2784" s="26"/>
      <c r="V2784" s="26"/>
      <c r="W2784" s="26"/>
      <c r="X2784" s="26"/>
      <c r="Y2784" s="26"/>
      <c r="Z2784" s="26"/>
      <c r="AA2784" s="26"/>
      <c r="AB2784" s="26"/>
      <c r="AC2784" s="26"/>
      <c r="AD2784" s="26"/>
      <c r="AE2784" s="26"/>
      <c r="AF2784" s="26"/>
      <c r="AG2784" s="26"/>
      <c r="AH2784" s="26"/>
      <c r="AI2784" s="26"/>
      <c r="AJ2784" s="26"/>
      <c r="AK2784" s="26"/>
      <c r="AL2784" s="26"/>
      <c r="AM2784" s="26"/>
      <c r="AN2784" s="26"/>
      <c r="AO2784" s="26"/>
      <c r="AP2784" s="26"/>
      <c r="AQ2784" s="26"/>
      <c r="AR2784" s="26"/>
      <c r="AS2784" s="26"/>
      <c r="AT2784" s="26"/>
      <c r="AU2784" s="26"/>
      <c r="AV2784" s="26"/>
      <c r="AW2784" s="26"/>
      <c r="AX2784" s="26"/>
      <c r="AY2784" s="26"/>
      <c r="AZ2784" s="26"/>
      <c r="BA2784" s="26"/>
      <c r="BB2784" s="26"/>
      <c r="BC2784" s="26"/>
      <c r="BD2784" s="26"/>
      <c r="BE2784" s="26"/>
      <c r="BF2784" s="26"/>
      <c r="BG2784" s="26"/>
      <c r="BH2784" s="26"/>
      <c r="BI2784" s="26"/>
      <c r="BJ2784" s="26"/>
      <c r="BK2784" s="26"/>
      <c r="BL2784" s="41"/>
      <c r="BM2784" t="s">
        <v>100</v>
      </c>
    </row>
    <row r="2785" spans="1:65" x14ac:dyDescent="0.2">
      <c r="A2785" s="6" t="s">
        <v>225</v>
      </c>
      <c r="B2785" s="40" t="s">
        <v>156</v>
      </c>
      <c r="C2785" s="24" t="s">
        <v>79</v>
      </c>
      <c r="D2785" s="25"/>
      <c r="E2785" s="26"/>
      <c r="F2785" s="26"/>
      <c r="G2785" s="26"/>
      <c r="H2785" s="26"/>
      <c r="I2785" s="26"/>
      <c r="J2785" s="26"/>
      <c r="K2785" s="26"/>
      <c r="L2785" s="26"/>
      <c r="M2785" s="26"/>
      <c r="N2785" s="26"/>
      <c r="O2785" s="26"/>
      <c r="P2785" s="26"/>
      <c r="Q2785" s="26"/>
      <c r="R2785" s="26"/>
      <c r="S2785" s="26"/>
      <c r="T2785" s="26"/>
      <c r="U2785" s="26"/>
      <c r="V2785" s="26"/>
      <c r="W2785" s="26"/>
      <c r="X2785" s="26"/>
      <c r="Y2785" s="26"/>
      <c r="Z2785" s="26"/>
      <c r="AA2785" s="26"/>
      <c r="AB2785" s="26"/>
      <c r="AC2785" s="26"/>
      <c r="AD2785" s="26"/>
      <c r="AE2785" s="26"/>
      <c r="AF2785" s="26"/>
      <c r="AG2785" s="26"/>
      <c r="AH2785" s="26"/>
      <c r="AI2785" s="26"/>
      <c r="AJ2785" s="26"/>
      <c r="AK2785" s="26"/>
      <c r="AL2785" s="26"/>
      <c r="AM2785" s="26"/>
      <c r="AN2785" s="26"/>
      <c r="AO2785" s="26"/>
      <c r="AP2785" s="26"/>
      <c r="AQ2785" s="26"/>
      <c r="AR2785" s="26"/>
      <c r="AS2785" s="26"/>
      <c r="AT2785" s="26"/>
      <c r="AU2785" s="26"/>
      <c r="AV2785" s="26"/>
      <c r="AW2785" s="26"/>
      <c r="AX2785" s="26"/>
      <c r="AY2785" s="26"/>
      <c r="AZ2785" s="26"/>
      <c r="BA2785" s="26"/>
      <c r="BB2785" s="26"/>
      <c r="BC2785" s="26"/>
      <c r="BD2785" s="26"/>
      <c r="BE2785" s="26"/>
      <c r="BF2785" s="26"/>
      <c r="BG2785" s="26"/>
      <c r="BH2785" s="26"/>
      <c r="BI2785" s="26"/>
      <c r="BJ2785" s="26"/>
      <c r="BK2785" s="26"/>
      <c r="BL2785" s="41"/>
      <c r="BM2785" t="s">
        <v>100</v>
      </c>
    </row>
    <row r="2786" spans="1:65" x14ac:dyDescent="0.2">
      <c r="A2786" s="6" t="s">
        <v>225</v>
      </c>
      <c r="B2786" s="40" t="s">
        <v>156</v>
      </c>
      <c r="C2786" s="24" t="s">
        <v>80</v>
      </c>
      <c r="D2786" s="25"/>
      <c r="E2786" s="26"/>
      <c r="F2786" s="26"/>
      <c r="G2786" s="26"/>
      <c r="H2786" s="26"/>
      <c r="I2786" s="26"/>
      <c r="J2786" s="26"/>
      <c r="K2786" s="26"/>
      <c r="L2786" s="26"/>
      <c r="M2786" s="26"/>
      <c r="N2786" s="26"/>
      <c r="O2786" s="26"/>
      <c r="P2786" s="26"/>
      <c r="Q2786" s="26"/>
      <c r="R2786" s="26"/>
      <c r="S2786" s="26"/>
      <c r="T2786" s="26"/>
      <c r="U2786" s="26"/>
      <c r="V2786" s="26"/>
      <c r="W2786" s="26"/>
      <c r="X2786" s="26"/>
      <c r="Y2786" s="26"/>
      <c r="Z2786" s="26"/>
      <c r="AA2786" s="26"/>
      <c r="AB2786" s="26"/>
      <c r="AC2786" s="26"/>
      <c r="AD2786" s="26"/>
      <c r="AE2786" s="26"/>
      <c r="AF2786" s="26"/>
      <c r="AG2786" s="26"/>
      <c r="AH2786" s="26"/>
      <c r="AI2786" s="26"/>
      <c r="AJ2786" s="26"/>
      <c r="AK2786" s="26"/>
      <c r="AL2786" s="26"/>
      <c r="AM2786" s="26"/>
      <c r="AN2786" s="26"/>
      <c r="AO2786" s="26"/>
      <c r="AP2786" s="26"/>
      <c r="AQ2786" s="26"/>
      <c r="AR2786" s="26"/>
      <c r="AS2786" s="26"/>
      <c r="AT2786" s="26"/>
      <c r="AU2786" s="26"/>
      <c r="AV2786" s="26"/>
      <c r="AW2786" s="26"/>
      <c r="AX2786" s="26"/>
      <c r="AY2786" s="26"/>
      <c r="AZ2786" s="26"/>
      <c r="BA2786" s="26"/>
      <c r="BB2786" s="26"/>
      <c r="BC2786" s="26"/>
      <c r="BD2786" s="26"/>
      <c r="BE2786" s="26"/>
      <c r="BF2786" s="26"/>
      <c r="BG2786" s="26"/>
      <c r="BH2786" s="26"/>
      <c r="BI2786" s="26"/>
      <c r="BJ2786" s="26"/>
      <c r="BK2786" s="26"/>
      <c r="BL2786" s="41"/>
      <c r="BM2786" t="s">
        <v>100</v>
      </c>
    </row>
    <row r="2787" spans="1:65" x14ac:dyDescent="0.2">
      <c r="A2787" s="6" t="s">
        <v>225</v>
      </c>
      <c r="B2787" s="40" t="s">
        <v>156</v>
      </c>
      <c r="C2787" s="24" t="s">
        <v>78</v>
      </c>
      <c r="D2787" s="25"/>
      <c r="E2787" s="26"/>
      <c r="F2787" s="26"/>
      <c r="G2787" s="26"/>
      <c r="H2787" s="26"/>
      <c r="I2787" s="26"/>
      <c r="J2787" s="26"/>
      <c r="K2787" s="26"/>
      <c r="L2787" s="26"/>
      <c r="M2787" s="26"/>
      <c r="N2787" s="26"/>
      <c r="O2787" s="26"/>
      <c r="P2787" s="26"/>
      <c r="Q2787" s="26"/>
      <c r="R2787" s="26"/>
      <c r="S2787" s="26"/>
      <c r="T2787" s="26"/>
      <c r="U2787" s="26"/>
      <c r="V2787" s="26"/>
      <c r="W2787" s="26"/>
      <c r="X2787" s="26"/>
      <c r="Y2787" s="26"/>
      <c r="Z2787" s="26"/>
      <c r="AA2787" s="26"/>
      <c r="AB2787" s="26"/>
      <c r="AC2787" s="26"/>
      <c r="AD2787" s="26"/>
      <c r="AE2787" s="26"/>
      <c r="AF2787" s="26"/>
      <c r="AG2787" s="26"/>
      <c r="AH2787" s="26"/>
      <c r="AI2787" s="26"/>
      <c r="AJ2787" s="26"/>
      <c r="AK2787" s="26"/>
      <c r="AL2787" s="26"/>
      <c r="AM2787" s="26"/>
      <c r="AN2787" s="26"/>
      <c r="AO2787" s="26"/>
      <c r="AP2787" s="26"/>
      <c r="AQ2787" s="26"/>
      <c r="AR2787" s="26"/>
      <c r="AS2787" s="26"/>
      <c r="AT2787" s="26"/>
      <c r="AU2787" s="26"/>
      <c r="AV2787" s="26"/>
      <c r="AW2787" s="26"/>
      <c r="AX2787" s="26"/>
      <c r="AY2787" s="26"/>
      <c r="AZ2787" s="26"/>
      <c r="BA2787" s="26"/>
      <c r="BB2787" s="26"/>
      <c r="BC2787" s="26"/>
      <c r="BD2787" s="26"/>
      <c r="BE2787" s="26"/>
      <c r="BF2787" s="26"/>
      <c r="BG2787" s="26"/>
      <c r="BH2787" s="26"/>
      <c r="BI2787" s="26"/>
      <c r="BJ2787" s="26"/>
      <c r="BK2787" s="26"/>
      <c r="BL2787" s="41"/>
      <c r="BM2787" t="s">
        <v>100</v>
      </c>
    </row>
    <row r="2788" spans="1:65" x14ac:dyDescent="0.2">
      <c r="A2788" s="6" t="s">
        <v>225</v>
      </c>
      <c r="B2788" s="40" t="s">
        <v>156</v>
      </c>
      <c r="C2788" s="31" t="s">
        <v>44</v>
      </c>
      <c r="D2788" s="27">
        <v>0</v>
      </c>
      <c r="E2788" s="28">
        <v>0</v>
      </c>
      <c r="F2788" s="28">
        <v>0</v>
      </c>
      <c r="G2788" s="28">
        <v>0</v>
      </c>
      <c r="H2788" s="28">
        <v>0</v>
      </c>
      <c r="I2788" s="28">
        <v>0</v>
      </c>
      <c r="J2788" s="28">
        <v>0</v>
      </c>
      <c r="K2788" s="28">
        <v>0</v>
      </c>
      <c r="L2788" s="28">
        <v>0</v>
      </c>
      <c r="M2788" s="28">
        <v>0</v>
      </c>
      <c r="N2788" s="28">
        <v>0</v>
      </c>
      <c r="O2788" s="28">
        <v>0</v>
      </c>
      <c r="P2788" s="28">
        <v>0</v>
      </c>
      <c r="Q2788" s="28">
        <v>0</v>
      </c>
      <c r="R2788" s="28">
        <v>0</v>
      </c>
      <c r="S2788" s="28">
        <v>0</v>
      </c>
      <c r="T2788" s="28">
        <v>0</v>
      </c>
      <c r="U2788" s="28">
        <v>0</v>
      </c>
      <c r="V2788" s="28">
        <v>0</v>
      </c>
      <c r="W2788" s="28">
        <v>0</v>
      </c>
      <c r="X2788" s="28">
        <v>0</v>
      </c>
      <c r="Y2788" s="28">
        <v>0</v>
      </c>
      <c r="Z2788" s="28">
        <v>0</v>
      </c>
      <c r="AA2788" s="28">
        <v>0</v>
      </c>
      <c r="AB2788" s="28">
        <v>0</v>
      </c>
      <c r="AC2788" s="28">
        <v>0</v>
      </c>
      <c r="AD2788" s="28">
        <v>0</v>
      </c>
      <c r="AE2788" s="28">
        <v>0</v>
      </c>
      <c r="AF2788" s="28">
        <v>0</v>
      </c>
      <c r="AG2788" s="28">
        <v>0</v>
      </c>
      <c r="AH2788" s="28">
        <v>0</v>
      </c>
      <c r="AI2788" s="28">
        <v>0</v>
      </c>
      <c r="AJ2788" s="28">
        <v>0</v>
      </c>
      <c r="AK2788" s="28">
        <v>0</v>
      </c>
      <c r="AL2788" s="28">
        <v>0</v>
      </c>
      <c r="AM2788" s="28">
        <v>0</v>
      </c>
      <c r="AN2788" s="28">
        <v>0</v>
      </c>
      <c r="AO2788" s="28">
        <v>0</v>
      </c>
      <c r="AP2788" s="28">
        <v>0</v>
      </c>
      <c r="AQ2788" s="28">
        <v>0</v>
      </c>
      <c r="AR2788" s="28">
        <v>0</v>
      </c>
      <c r="AS2788" s="28">
        <v>0</v>
      </c>
      <c r="AT2788" s="28">
        <v>0</v>
      </c>
      <c r="AU2788" s="28">
        <v>0</v>
      </c>
      <c r="AV2788" s="28">
        <v>0</v>
      </c>
      <c r="AW2788" s="28">
        <v>0</v>
      </c>
      <c r="AX2788" s="28">
        <v>0</v>
      </c>
      <c r="AY2788" s="28">
        <v>0</v>
      </c>
      <c r="AZ2788" s="28">
        <v>0</v>
      </c>
      <c r="BA2788" s="28">
        <v>0</v>
      </c>
      <c r="BB2788" s="28">
        <v>0</v>
      </c>
      <c r="BC2788" s="28">
        <v>0</v>
      </c>
      <c r="BD2788" s="28">
        <v>0</v>
      </c>
      <c r="BE2788" s="28">
        <v>0</v>
      </c>
      <c r="BF2788" s="28">
        <v>0</v>
      </c>
      <c r="BG2788" s="28">
        <v>0</v>
      </c>
      <c r="BH2788" s="28">
        <v>0</v>
      </c>
      <c r="BI2788" s="28">
        <v>0</v>
      </c>
      <c r="BJ2788" s="28">
        <v>0</v>
      </c>
      <c r="BK2788" s="28">
        <v>0</v>
      </c>
      <c r="BL2788" s="42">
        <v>0</v>
      </c>
      <c r="BM2788" t="s">
        <v>100</v>
      </c>
    </row>
    <row r="2789" spans="1:65" x14ac:dyDescent="0.2">
      <c r="A2789" s="6" t="s">
        <v>225</v>
      </c>
      <c r="B2789" s="40" t="s">
        <v>156</v>
      </c>
      <c r="C2789" s="24" t="s">
        <v>74</v>
      </c>
      <c r="D2789" s="35">
        <v>0</v>
      </c>
      <c r="E2789" s="29">
        <v>0</v>
      </c>
      <c r="F2789" s="29">
        <v>0</v>
      </c>
      <c r="G2789" s="29">
        <v>0</v>
      </c>
      <c r="H2789" s="29">
        <v>0</v>
      </c>
      <c r="I2789" s="29">
        <v>0</v>
      </c>
      <c r="J2789" s="29">
        <v>0</v>
      </c>
      <c r="K2789" s="29">
        <v>0</v>
      </c>
      <c r="L2789" s="29">
        <v>0</v>
      </c>
      <c r="M2789" s="29">
        <v>0</v>
      </c>
      <c r="N2789" s="29">
        <v>0</v>
      </c>
      <c r="O2789" s="29">
        <v>0</v>
      </c>
      <c r="P2789" s="29">
        <v>0</v>
      </c>
      <c r="Q2789" s="29">
        <v>0</v>
      </c>
      <c r="R2789" s="29">
        <v>0</v>
      </c>
      <c r="S2789" s="29">
        <v>0</v>
      </c>
      <c r="T2789" s="29">
        <v>0</v>
      </c>
      <c r="U2789" s="29">
        <v>0</v>
      </c>
      <c r="V2789" s="29">
        <v>0</v>
      </c>
      <c r="W2789" s="29">
        <v>0</v>
      </c>
      <c r="X2789" s="26"/>
      <c r="Y2789" s="26"/>
      <c r="Z2789" s="26"/>
      <c r="AA2789" s="26"/>
      <c r="AB2789" s="26"/>
      <c r="AC2789" s="26"/>
      <c r="AD2789" s="26"/>
      <c r="AE2789" s="26"/>
      <c r="AF2789" s="26"/>
      <c r="AG2789" s="26"/>
      <c r="AH2789" s="26"/>
      <c r="AI2789" s="26"/>
      <c r="AJ2789" s="26"/>
      <c r="AK2789" s="26"/>
      <c r="AL2789" s="26"/>
      <c r="AM2789" s="26"/>
      <c r="AN2789" s="26"/>
      <c r="AO2789" s="26"/>
      <c r="AP2789" s="26"/>
      <c r="AQ2789" s="26"/>
      <c r="AR2789" s="26"/>
      <c r="AS2789" s="26"/>
      <c r="AT2789" s="26"/>
      <c r="AU2789" s="26"/>
      <c r="AV2789" s="26"/>
      <c r="AW2789" s="26"/>
      <c r="AX2789" s="26"/>
      <c r="AY2789" s="26"/>
      <c r="AZ2789" s="26"/>
      <c r="BA2789" s="26"/>
      <c r="BB2789" s="26"/>
      <c r="BC2789" s="26"/>
      <c r="BD2789" s="26"/>
      <c r="BE2789" s="26"/>
      <c r="BF2789" s="26"/>
      <c r="BG2789" s="26"/>
      <c r="BH2789" s="26"/>
      <c r="BI2789" s="26"/>
      <c r="BJ2789" s="26"/>
      <c r="BK2789" s="26"/>
      <c r="BL2789" s="41"/>
      <c r="BM2789" t="s">
        <v>100</v>
      </c>
    </row>
    <row r="2790" spans="1:65" x14ac:dyDescent="0.2">
      <c r="A2790" s="6" t="s">
        <v>225</v>
      </c>
      <c r="B2790" s="40" t="s">
        <v>156</v>
      </c>
      <c r="C2790" s="24" t="s">
        <v>83</v>
      </c>
      <c r="D2790" s="25"/>
      <c r="E2790" s="26"/>
      <c r="F2790" s="26"/>
      <c r="G2790" s="26"/>
      <c r="H2790" s="26"/>
      <c r="I2790" s="26"/>
      <c r="J2790" s="26"/>
      <c r="K2790" s="26"/>
      <c r="L2790" s="26"/>
      <c r="M2790" s="26"/>
      <c r="N2790" s="26"/>
      <c r="O2790" s="26"/>
      <c r="P2790" s="26"/>
      <c r="Q2790" s="26"/>
      <c r="R2790" s="26"/>
      <c r="S2790" s="26"/>
      <c r="T2790" s="26"/>
      <c r="U2790" s="26"/>
      <c r="V2790" s="26"/>
      <c r="W2790" s="30"/>
      <c r="X2790" s="30"/>
      <c r="Y2790" s="30"/>
      <c r="Z2790" s="30"/>
      <c r="AA2790" s="30"/>
      <c r="AB2790" s="30"/>
      <c r="AC2790" s="30"/>
      <c r="AD2790" s="30"/>
      <c r="AE2790" s="30"/>
      <c r="AF2790" s="30"/>
      <c r="AG2790" s="30"/>
      <c r="AH2790" s="30"/>
      <c r="AI2790" s="30"/>
      <c r="AJ2790" s="30"/>
      <c r="AK2790" s="30"/>
      <c r="AL2790" s="30"/>
      <c r="AM2790" s="30"/>
      <c r="AN2790" s="30"/>
      <c r="AO2790" s="30"/>
      <c r="AP2790" s="30"/>
      <c r="AQ2790" s="30"/>
      <c r="AR2790" s="30"/>
      <c r="AS2790" s="30"/>
      <c r="AT2790" s="30"/>
      <c r="AU2790" s="30"/>
      <c r="AV2790" s="30"/>
      <c r="AW2790" s="30"/>
      <c r="AX2790" s="30"/>
      <c r="AY2790" s="30"/>
      <c r="AZ2790" s="30"/>
      <c r="BA2790" s="30"/>
      <c r="BB2790" s="30"/>
      <c r="BC2790" s="30"/>
      <c r="BD2790" s="30"/>
      <c r="BE2790" s="30"/>
      <c r="BF2790" s="30"/>
      <c r="BG2790" s="30"/>
      <c r="BH2790" s="30"/>
      <c r="BI2790" s="30"/>
      <c r="BJ2790" s="30"/>
      <c r="BK2790" s="30"/>
      <c r="BL2790" s="43"/>
      <c r="BM2790" t="s">
        <v>100</v>
      </c>
    </row>
    <row r="2791" spans="1:65" x14ac:dyDescent="0.2">
      <c r="A2791" s="6" t="s">
        <v>225</v>
      </c>
      <c r="B2791" s="40" t="s">
        <v>156</v>
      </c>
      <c r="C2791" s="24" t="s">
        <v>75</v>
      </c>
      <c r="D2791" s="25"/>
      <c r="E2791" s="26"/>
      <c r="F2791" s="26"/>
      <c r="G2791" s="26"/>
      <c r="H2791" s="26"/>
      <c r="I2791" s="26"/>
      <c r="J2791" s="26"/>
      <c r="K2791" s="26"/>
      <c r="L2791" s="26"/>
      <c r="M2791" s="26"/>
      <c r="N2791" s="26"/>
      <c r="O2791" s="26"/>
      <c r="P2791" s="26"/>
      <c r="Q2791" s="26"/>
      <c r="R2791" s="26"/>
      <c r="S2791" s="26"/>
      <c r="T2791" s="26"/>
      <c r="U2791" s="26"/>
      <c r="V2791" s="26"/>
      <c r="W2791" s="26"/>
      <c r="X2791" s="26"/>
      <c r="Y2791" s="26"/>
      <c r="Z2791" s="26"/>
      <c r="AA2791" s="26"/>
      <c r="AB2791" s="26"/>
      <c r="AC2791" s="26"/>
      <c r="AD2791" s="26"/>
      <c r="AE2791" s="26"/>
      <c r="AF2791" s="26"/>
      <c r="AG2791" s="26"/>
      <c r="AH2791" s="26"/>
      <c r="AI2791" s="26"/>
      <c r="AJ2791" s="26"/>
      <c r="AK2791" s="26"/>
      <c r="AL2791" s="26"/>
      <c r="AM2791" s="26"/>
      <c r="AN2791" s="26"/>
      <c r="AO2791" s="26"/>
      <c r="AP2791" s="26"/>
      <c r="AQ2791" s="26"/>
      <c r="AR2791" s="26"/>
      <c r="AS2791" s="26"/>
      <c r="AT2791" s="26"/>
      <c r="AU2791" s="26"/>
      <c r="AV2791" s="26"/>
      <c r="AW2791" s="26"/>
      <c r="AX2791" s="26"/>
      <c r="AY2791" s="26"/>
      <c r="AZ2791" s="26"/>
      <c r="BA2791" s="26"/>
      <c r="BB2791" s="26"/>
      <c r="BC2791" s="26"/>
      <c r="BD2791" s="26"/>
      <c r="BE2791" s="26"/>
      <c r="BF2791" s="26"/>
      <c r="BG2791" s="26"/>
      <c r="BH2791" s="26"/>
      <c r="BI2791" s="26"/>
      <c r="BJ2791" s="26"/>
      <c r="BK2791" s="26"/>
      <c r="BL2791" s="41"/>
      <c r="BM2791" t="s">
        <v>100</v>
      </c>
    </row>
    <row r="2792" spans="1:65" x14ac:dyDescent="0.2">
      <c r="A2792" s="6" t="s">
        <v>225</v>
      </c>
      <c r="B2792" s="40" t="s">
        <v>156</v>
      </c>
      <c r="C2792" s="24" t="s">
        <v>79</v>
      </c>
      <c r="D2792" s="25"/>
      <c r="E2792" s="26"/>
      <c r="F2792" s="26"/>
      <c r="G2792" s="26"/>
      <c r="H2792" s="26"/>
      <c r="I2792" s="26"/>
      <c r="J2792" s="26"/>
      <c r="K2792" s="26"/>
      <c r="L2792" s="26"/>
      <c r="M2792" s="26"/>
      <c r="N2792" s="26"/>
      <c r="O2792" s="26"/>
      <c r="P2792" s="26"/>
      <c r="Q2792" s="26"/>
      <c r="R2792" s="26"/>
      <c r="S2792" s="26"/>
      <c r="T2792" s="26"/>
      <c r="U2792" s="26"/>
      <c r="V2792" s="26"/>
      <c r="W2792" s="26"/>
      <c r="X2792" s="26"/>
      <c r="Y2792" s="26"/>
      <c r="Z2792" s="26"/>
      <c r="AA2792" s="26"/>
      <c r="AB2792" s="26"/>
      <c r="AC2792" s="26"/>
      <c r="AD2792" s="26"/>
      <c r="AE2792" s="26"/>
      <c r="AF2792" s="26"/>
      <c r="AG2792" s="26"/>
      <c r="AH2792" s="26"/>
      <c r="AI2792" s="26"/>
      <c r="AJ2792" s="26"/>
      <c r="AK2792" s="26"/>
      <c r="AL2792" s="26"/>
      <c r="AM2792" s="26"/>
      <c r="AN2792" s="26"/>
      <c r="AO2792" s="26"/>
      <c r="AP2792" s="26"/>
      <c r="AQ2792" s="26"/>
      <c r="AR2792" s="26"/>
      <c r="AS2792" s="26"/>
      <c r="AT2792" s="26"/>
      <c r="AU2792" s="26"/>
      <c r="AV2792" s="26"/>
      <c r="AW2792" s="26"/>
      <c r="AX2792" s="26"/>
      <c r="AY2792" s="26"/>
      <c r="AZ2792" s="26"/>
      <c r="BA2792" s="26"/>
      <c r="BB2792" s="26"/>
      <c r="BC2792" s="26"/>
      <c r="BD2792" s="26"/>
      <c r="BE2792" s="26"/>
      <c r="BF2792" s="26"/>
      <c r="BG2792" s="26"/>
      <c r="BH2792" s="26"/>
      <c r="BI2792" s="26"/>
      <c r="BJ2792" s="26"/>
      <c r="BK2792" s="26"/>
      <c r="BL2792" s="41"/>
      <c r="BM2792" t="s">
        <v>100</v>
      </c>
    </row>
    <row r="2793" spans="1:65" x14ac:dyDescent="0.2">
      <c r="A2793" s="6" t="s">
        <v>225</v>
      </c>
      <c r="B2793" s="40" t="s">
        <v>156</v>
      </c>
      <c r="C2793" s="24" t="s">
        <v>80</v>
      </c>
      <c r="D2793" s="25"/>
      <c r="E2793" s="26"/>
      <c r="F2793" s="26"/>
      <c r="G2793" s="26"/>
      <c r="H2793" s="26"/>
      <c r="I2793" s="26"/>
      <c r="J2793" s="26"/>
      <c r="K2793" s="26"/>
      <c r="L2793" s="26"/>
      <c r="M2793" s="26"/>
      <c r="N2793" s="26"/>
      <c r="O2793" s="26"/>
      <c r="P2793" s="26"/>
      <c r="Q2793" s="26"/>
      <c r="R2793" s="26"/>
      <c r="S2793" s="26"/>
      <c r="T2793" s="26"/>
      <c r="U2793" s="26"/>
      <c r="V2793" s="26"/>
      <c r="W2793" s="26"/>
      <c r="X2793" s="26"/>
      <c r="Y2793" s="26"/>
      <c r="Z2793" s="26"/>
      <c r="AA2793" s="26"/>
      <c r="AB2793" s="26"/>
      <c r="AC2793" s="26"/>
      <c r="AD2793" s="26"/>
      <c r="AE2793" s="26"/>
      <c r="AF2793" s="26"/>
      <c r="AG2793" s="26"/>
      <c r="AH2793" s="26"/>
      <c r="AI2793" s="26"/>
      <c r="AJ2793" s="26"/>
      <c r="AK2793" s="26"/>
      <c r="AL2793" s="26"/>
      <c r="AM2793" s="26"/>
      <c r="AN2793" s="26"/>
      <c r="AO2793" s="26"/>
      <c r="AP2793" s="26"/>
      <c r="AQ2793" s="26"/>
      <c r="AR2793" s="26"/>
      <c r="AS2793" s="26"/>
      <c r="AT2793" s="26"/>
      <c r="AU2793" s="26"/>
      <c r="AV2793" s="26"/>
      <c r="AW2793" s="26"/>
      <c r="AX2793" s="26"/>
      <c r="AY2793" s="26"/>
      <c r="AZ2793" s="26"/>
      <c r="BA2793" s="26"/>
      <c r="BB2793" s="26"/>
      <c r="BC2793" s="26"/>
      <c r="BD2793" s="26"/>
      <c r="BE2793" s="26"/>
      <c r="BF2793" s="26"/>
      <c r="BG2793" s="26"/>
      <c r="BH2793" s="26"/>
      <c r="BI2793" s="26"/>
      <c r="BJ2793" s="26"/>
      <c r="BK2793" s="26"/>
      <c r="BL2793" s="41"/>
      <c r="BM2793" t="s">
        <v>100</v>
      </c>
    </row>
    <row r="2794" spans="1:65" x14ac:dyDescent="0.2">
      <c r="A2794" s="6" t="s">
        <v>225</v>
      </c>
      <c r="B2794" s="40" t="s">
        <v>156</v>
      </c>
      <c r="C2794" s="24" t="s">
        <v>78</v>
      </c>
      <c r="D2794" s="25"/>
      <c r="E2794" s="26"/>
      <c r="F2794" s="26"/>
      <c r="G2794" s="26"/>
      <c r="H2794" s="26"/>
      <c r="I2794" s="26"/>
      <c r="J2794" s="26"/>
      <c r="K2794" s="26"/>
      <c r="L2794" s="26"/>
      <c r="M2794" s="26"/>
      <c r="N2794" s="26"/>
      <c r="O2794" s="26"/>
      <c r="P2794" s="26"/>
      <c r="Q2794" s="26"/>
      <c r="R2794" s="26"/>
      <c r="S2794" s="26"/>
      <c r="T2794" s="26"/>
      <c r="U2794" s="26"/>
      <c r="V2794" s="26"/>
      <c r="W2794" s="26"/>
      <c r="X2794" s="26"/>
      <c r="Y2794" s="26"/>
      <c r="Z2794" s="26"/>
      <c r="AA2794" s="26"/>
      <c r="AB2794" s="26"/>
      <c r="AC2794" s="26"/>
      <c r="AD2794" s="26"/>
      <c r="AE2794" s="26"/>
      <c r="AF2794" s="26"/>
      <c r="AG2794" s="26"/>
      <c r="AH2794" s="26"/>
      <c r="AI2794" s="26"/>
      <c r="AJ2794" s="26"/>
      <c r="AK2794" s="26"/>
      <c r="AL2794" s="26"/>
      <c r="AM2794" s="26"/>
      <c r="AN2794" s="26"/>
      <c r="AO2794" s="26"/>
      <c r="AP2794" s="26"/>
      <c r="AQ2794" s="26"/>
      <c r="AR2794" s="26"/>
      <c r="AS2794" s="26"/>
      <c r="AT2794" s="26"/>
      <c r="AU2794" s="26"/>
      <c r="AV2794" s="26"/>
      <c r="AW2794" s="26"/>
      <c r="AX2794" s="26"/>
      <c r="AY2794" s="26"/>
      <c r="AZ2794" s="26"/>
      <c r="BA2794" s="26"/>
      <c r="BB2794" s="26"/>
      <c r="BC2794" s="26"/>
      <c r="BD2794" s="26"/>
      <c r="BE2794" s="26"/>
      <c r="BF2794" s="26"/>
      <c r="BG2794" s="26"/>
      <c r="BH2794" s="26"/>
      <c r="BI2794" s="26"/>
      <c r="BJ2794" s="26"/>
      <c r="BK2794" s="26"/>
      <c r="BL2794" s="41"/>
      <c r="BM2794" t="s">
        <v>100</v>
      </c>
    </row>
    <row r="2795" spans="1:65" x14ac:dyDescent="0.2">
      <c r="A2795" s="6" t="s">
        <v>225</v>
      </c>
      <c r="B2795" s="40" t="s">
        <v>156</v>
      </c>
      <c r="C2795" s="31" t="s">
        <v>76</v>
      </c>
      <c r="D2795" s="27">
        <v>1508</v>
      </c>
      <c r="E2795" s="28">
        <v>1508</v>
      </c>
      <c r="F2795" s="28">
        <v>1508</v>
      </c>
      <c r="G2795" s="28">
        <v>1508.1</v>
      </c>
      <c r="H2795" s="28">
        <v>1538.2</v>
      </c>
      <c r="I2795" s="28">
        <v>1538.3</v>
      </c>
      <c r="J2795" s="28">
        <v>1538.3</v>
      </c>
      <c r="K2795" s="28">
        <v>1538.3</v>
      </c>
      <c r="L2795" s="28">
        <v>1568.9</v>
      </c>
      <c r="M2795" s="28">
        <v>1568.9</v>
      </c>
      <c r="N2795" s="28">
        <v>1698.6</v>
      </c>
      <c r="O2795" s="28">
        <v>1700.6</v>
      </c>
      <c r="P2795" s="28">
        <v>1701.6</v>
      </c>
      <c r="Q2795" s="28">
        <v>1703.4</v>
      </c>
      <c r="R2795" s="28">
        <v>1718.5</v>
      </c>
      <c r="S2795" s="28">
        <v>1733.5</v>
      </c>
      <c r="T2795" s="28">
        <v>1783.8</v>
      </c>
      <c r="U2795" s="28">
        <v>1816.4</v>
      </c>
      <c r="V2795" s="28">
        <v>1894.2</v>
      </c>
      <c r="W2795" s="28">
        <v>1930.9</v>
      </c>
      <c r="X2795" s="28">
        <v>1930.9</v>
      </c>
      <c r="Y2795" s="28">
        <v>1930.9</v>
      </c>
      <c r="Z2795" s="28">
        <v>1930.9</v>
      </c>
      <c r="AA2795" s="28">
        <v>1930.9</v>
      </c>
      <c r="AB2795" s="28">
        <v>1930.9</v>
      </c>
      <c r="AC2795" s="28">
        <v>1930.9</v>
      </c>
      <c r="AD2795" s="28">
        <v>1930.9</v>
      </c>
      <c r="AE2795" s="28">
        <v>1930.9</v>
      </c>
      <c r="AF2795" s="28">
        <v>1930.9</v>
      </c>
      <c r="AG2795" s="28">
        <v>1930.9</v>
      </c>
      <c r="AH2795" s="28">
        <v>1930.9</v>
      </c>
      <c r="AI2795" s="28">
        <v>1930.9</v>
      </c>
      <c r="AJ2795" s="28">
        <v>1930.9</v>
      </c>
      <c r="AK2795" s="28">
        <v>1930.9</v>
      </c>
      <c r="AL2795" s="28">
        <v>1930.9</v>
      </c>
      <c r="AM2795" s="28">
        <v>1930.9</v>
      </c>
      <c r="AN2795" s="28">
        <v>1930.9</v>
      </c>
      <c r="AO2795" s="28">
        <v>1930.9</v>
      </c>
      <c r="AP2795" s="28">
        <v>1930.9</v>
      </c>
      <c r="AQ2795" s="28">
        <v>1930.9</v>
      </c>
      <c r="AR2795" s="28">
        <v>1930.9</v>
      </c>
      <c r="AS2795" s="28">
        <v>1930.9</v>
      </c>
      <c r="AT2795" s="28">
        <v>1930.9</v>
      </c>
      <c r="AU2795" s="28">
        <v>1930.9</v>
      </c>
      <c r="AV2795" s="28">
        <v>1930.9</v>
      </c>
      <c r="AW2795" s="28">
        <v>1930.9</v>
      </c>
      <c r="AX2795" s="28">
        <v>1930.9</v>
      </c>
      <c r="AY2795" s="28">
        <v>1930.9</v>
      </c>
      <c r="AZ2795" s="28">
        <v>1930.9</v>
      </c>
      <c r="BA2795" s="28">
        <v>1930.9</v>
      </c>
      <c r="BB2795" s="28">
        <v>1930.9</v>
      </c>
      <c r="BC2795" s="28">
        <v>1930.9</v>
      </c>
      <c r="BD2795" s="28">
        <v>1930.9</v>
      </c>
      <c r="BE2795" s="28">
        <v>1930.9</v>
      </c>
      <c r="BF2795" s="28">
        <v>1930.9</v>
      </c>
      <c r="BG2795" s="28">
        <v>1930.9</v>
      </c>
      <c r="BH2795" s="28">
        <v>1930.9</v>
      </c>
      <c r="BI2795" s="28">
        <v>1930.9</v>
      </c>
      <c r="BJ2795" s="28">
        <v>1930.9</v>
      </c>
      <c r="BK2795" s="28">
        <v>1930.9</v>
      </c>
      <c r="BL2795" s="42">
        <v>1930.9</v>
      </c>
      <c r="BM2795" t="s">
        <v>100</v>
      </c>
    </row>
    <row r="2796" spans="1:65" x14ac:dyDescent="0.2">
      <c r="A2796" s="6" t="s">
        <v>225</v>
      </c>
      <c r="B2796" s="40" t="s">
        <v>156</v>
      </c>
      <c r="C2796" s="24" t="s">
        <v>74</v>
      </c>
      <c r="D2796" s="35">
        <v>1508</v>
      </c>
      <c r="E2796" s="29">
        <v>1508</v>
      </c>
      <c r="F2796" s="29">
        <v>1508</v>
      </c>
      <c r="G2796" s="29">
        <v>1508.1</v>
      </c>
      <c r="H2796" s="29">
        <v>1538.2</v>
      </c>
      <c r="I2796" s="29">
        <v>1538.3</v>
      </c>
      <c r="J2796" s="29">
        <v>1538.3</v>
      </c>
      <c r="K2796" s="29">
        <v>1538.3</v>
      </c>
      <c r="L2796" s="29">
        <v>1568.9</v>
      </c>
      <c r="M2796" s="29">
        <v>1568.9</v>
      </c>
      <c r="N2796" s="29">
        <v>1698.6</v>
      </c>
      <c r="O2796" s="29">
        <v>1700.6</v>
      </c>
      <c r="P2796" s="29">
        <v>1701.6</v>
      </c>
      <c r="Q2796" s="29">
        <v>1703.4</v>
      </c>
      <c r="R2796" s="29">
        <v>1718.5</v>
      </c>
      <c r="S2796" s="29">
        <v>1733.5</v>
      </c>
      <c r="T2796" s="29">
        <v>1783.8</v>
      </c>
      <c r="U2796" s="29">
        <v>1816.4</v>
      </c>
      <c r="V2796" s="29">
        <v>1894.2</v>
      </c>
      <c r="W2796" s="29">
        <v>1930.9</v>
      </c>
      <c r="X2796" s="26"/>
      <c r="Y2796" s="26"/>
      <c r="Z2796" s="26"/>
      <c r="AA2796" s="26"/>
      <c r="AB2796" s="26"/>
      <c r="AC2796" s="26"/>
      <c r="AD2796" s="26"/>
      <c r="AE2796" s="26"/>
      <c r="AF2796" s="26"/>
      <c r="AG2796" s="26"/>
      <c r="AH2796" s="26"/>
      <c r="AI2796" s="26"/>
      <c r="AJ2796" s="26"/>
      <c r="AK2796" s="26"/>
      <c r="AL2796" s="26"/>
      <c r="AM2796" s="26"/>
      <c r="AN2796" s="26"/>
      <c r="AO2796" s="26"/>
      <c r="AP2796" s="26"/>
      <c r="AQ2796" s="26"/>
      <c r="AR2796" s="26"/>
      <c r="AS2796" s="26"/>
      <c r="AT2796" s="26"/>
      <c r="AU2796" s="26"/>
      <c r="AV2796" s="26"/>
      <c r="AW2796" s="26"/>
      <c r="AX2796" s="26"/>
      <c r="AY2796" s="26"/>
      <c r="AZ2796" s="26"/>
      <c r="BA2796" s="26"/>
      <c r="BB2796" s="26"/>
      <c r="BC2796" s="26"/>
      <c r="BD2796" s="26"/>
      <c r="BE2796" s="26"/>
      <c r="BF2796" s="26"/>
      <c r="BG2796" s="26"/>
      <c r="BH2796" s="26"/>
      <c r="BI2796" s="26"/>
      <c r="BJ2796" s="26"/>
      <c r="BK2796" s="26"/>
      <c r="BL2796" s="41"/>
      <c r="BM2796" t="s">
        <v>100</v>
      </c>
    </row>
    <row r="2797" spans="1:65" x14ac:dyDescent="0.2">
      <c r="A2797" s="6" t="s">
        <v>225</v>
      </c>
      <c r="B2797" s="40" t="s">
        <v>156</v>
      </c>
      <c r="C2797" s="24" t="s">
        <v>83</v>
      </c>
      <c r="D2797" s="25"/>
      <c r="E2797" s="26"/>
      <c r="F2797" s="26"/>
      <c r="G2797" s="26"/>
      <c r="H2797" s="26"/>
      <c r="I2797" s="26"/>
      <c r="J2797" s="26"/>
      <c r="K2797" s="26"/>
      <c r="L2797" s="26"/>
      <c r="M2797" s="26"/>
      <c r="N2797" s="26"/>
      <c r="O2797" s="26"/>
      <c r="P2797" s="26"/>
      <c r="Q2797" s="26"/>
      <c r="R2797" s="26"/>
      <c r="S2797" s="26"/>
      <c r="T2797" s="26"/>
      <c r="U2797" s="26"/>
      <c r="V2797" s="26"/>
      <c r="W2797" s="30"/>
      <c r="X2797" s="30"/>
      <c r="Y2797" s="30"/>
      <c r="Z2797" s="30"/>
      <c r="AA2797" s="30"/>
      <c r="AB2797" s="30"/>
      <c r="AC2797" s="30"/>
      <c r="AD2797" s="30"/>
      <c r="AE2797" s="30"/>
      <c r="AF2797" s="30"/>
      <c r="AG2797" s="30"/>
      <c r="AH2797" s="30"/>
      <c r="AI2797" s="30"/>
      <c r="AJ2797" s="30"/>
      <c r="AK2797" s="30"/>
      <c r="AL2797" s="30"/>
      <c r="AM2797" s="30"/>
      <c r="AN2797" s="30"/>
      <c r="AO2797" s="30"/>
      <c r="AP2797" s="30"/>
      <c r="AQ2797" s="30"/>
      <c r="AR2797" s="30"/>
      <c r="AS2797" s="30"/>
      <c r="AT2797" s="30"/>
      <c r="AU2797" s="30"/>
      <c r="AV2797" s="30"/>
      <c r="AW2797" s="30"/>
      <c r="AX2797" s="30"/>
      <c r="AY2797" s="30"/>
      <c r="AZ2797" s="30"/>
      <c r="BA2797" s="30"/>
      <c r="BB2797" s="30"/>
      <c r="BC2797" s="30"/>
      <c r="BD2797" s="30"/>
      <c r="BE2797" s="30"/>
      <c r="BF2797" s="30"/>
      <c r="BG2797" s="30"/>
      <c r="BH2797" s="30"/>
      <c r="BI2797" s="30"/>
      <c r="BJ2797" s="30"/>
      <c r="BK2797" s="30"/>
      <c r="BL2797" s="43"/>
      <c r="BM2797" t="s">
        <v>100</v>
      </c>
    </row>
    <row r="2798" spans="1:65" x14ac:dyDescent="0.2">
      <c r="A2798" s="6" t="s">
        <v>225</v>
      </c>
      <c r="B2798" s="40" t="s">
        <v>156</v>
      </c>
      <c r="C2798" s="24" t="s">
        <v>75</v>
      </c>
      <c r="D2798" s="25"/>
      <c r="E2798" s="26"/>
      <c r="F2798" s="26"/>
      <c r="G2798" s="26"/>
      <c r="H2798" s="26"/>
      <c r="I2798" s="26"/>
      <c r="J2798" s="26"/>
      <c r="K2798" s="26"/>
      <c r="L2798" s="26"/>
      <c r="M2798" s="26"/>
      <c r="N2798" s="26"/>
      <c r="O2798" s="26"/>
      <c r="P2798" s="26"/>
      <c r="Q2798" s="26"/>
      <c r="R2798" s="26"/>
      <c r="S2798" s="26"/>
      <c r="T2798" s="26"/>
      <c r="U2798" s="26"/>
      <c r="V2798" s="26"/>
      <c r="W2798" s="26"/>
      <c r="X2798" s="26"/>
      <c r="Y2798" s="26"/>
      <c r="Z2798" s="26"/>
      <c r="AA2798" s="26"/>
      <c r="AB2798" s="26"/>
      <c r="AC2798" s="26"/>
      <c r="AD2798" s="26"/>
      <c r="AE2798" s="26"/>
      <c r="AF2798" s="26"/>
      <c r="AG2798" s="26"/>
      <c r="AH2798" s="26"/>
      <c r="AI2798" s="26"/>
      <c r="AJ2798" s="26"/>
      <c r="AK2798" s="26"/>
      <c r="AL2798" s="26"/>
      <c r="AM2798" s="26"/>
      <c r="AN2798" s="26"/>
      <c r="AO2798" s="26"/>
      <c r="AP2798" s="26"/>
      <c r="AQ2798" s="26"/>
      <c r="AR2798" s="26"/>
      <c r="AS2798" s="26"/>
      <c r="AT2798" s="26"/>
      <c r="AU2798" s="26"/>
      <c r="AV2798" s="26"/>
      <c r="AW2798" s="26"/>
      <c r="AX2798" s="26"/>
      <c r="AY2798" s="26"/>
      <c r="AZ2798" s="26"/>
      <c r="BA2798" s="26"/>
      <c r="BB2798" s="26"/>
      <c r="BC2798" s="26"/>
      <c r="BD2798" s="26"/>
      <c r="BE2798" s="26"/>
      <c r="BF2798" s="26"/>
      <c r="BG2798" s="26"/>
      <c r="BH2798" s="26"/>
      <c r="BI2798" s="26"/>
      <c r="BJ2798" s="26"/>
      <c r="BK2798" s="26"/>
      <c r="BL2798" s="41"/>
      <c r="BM2798" t="s">
        <v>100</v>
      </c>
    </row>
    <row r="2799" spans="1:65" x14ac:dyDescent="0.2">
      <c r="A2799" s="6" t="s">
        <v>225</v>
      </c>
      <c r="B2799" s="40" t="s">
        <v>156</v>
      </c>
      <c r="C2799" s="24" t="s">
        <v>79</v>
      </c>
      <c r="D2799" s="25"/>
      <c r="E2799" s="26"/>
      <c r="F2799" s="26"/>
      <c r="G2799" s="26"/>
      <c r="H2799" s="26"/>
      <c r="I2799" s="26"/>
      <c r="J2799" s="26"/>
      <c r="K2799" s="26"/>
      <c r="L2799" s="26"/>
      <c r="M2799" s="26"/>
      <c r="N2799" s="26"/>
      <c r="O2799" s="26"/>
      <c r="P2799" s="26"/>
      <c r="Q2799" s="26"/>
      <c r="R2799" s="26"/>
      <c r="S2799" s="26"/>
      <c r="T2799" s="26"/>
      <c r="U2799" s="26"/>
      <c r="V2799" s="26"/>
      <c r="W2799" s="26"/>
      <c r="X2799" s="26"/>
      <c r="Y2799" s="26"/>
      <c r="Z2799" s="26"/>
      <c r="AA2799" s="26"/>
      <c r="AB2799" s="26"/>
      <c r="AC2799" s="26"/>
      <c r="AD2799" s="26"/>
      <c r="AE2799" s="26"/>
      <c r="AF2799" s="26"/>
      <c r="AG2799" s="26"/>
      <c r="AH2799" s="26"/>
      <c r="AI2799" s="26"/>
      <c r="AJ2799" s="26"/>
      <c r="AK2799" s="26"/>
      <c r="AL2799" s="26"/>
      <c r="AM2799" s="26"/>
      <c r="AN2799" s="26"/>
      <c r="AO2799" s="26"/>
      <c r="AP2799" s="26"/>
      <c r="AQ2799" s="26"/>
      <c r="AR2799" s="26"/>
      <c r="AS2799" s="26"/>
      <c r="AT2799" s="26"/>
      <c r="AU2799" s="26"/>
      <c r="AV2799" s="26"/>
      <c r="AW2799" s="26"/>
      <c r="AX2799" s="26"/>
      <c r="AY2799" s="26"/>
      <c r="AZ2799" s="26"/>
      <c r="BA2799" s="26"/>
      <c r="BB2799" s="26"/>
      <c r="BC2799" s="26"/>
      <c r="BD2799" s="26"/>
      <c r="BE2799" s="26"/>
      <c r="BF2799" s="26"/>
      <c r="BG2799" s="26"/>
      <c r="BH2799" s="26"/>
      <c r="BI2799" s="26"/>
      <c r="BJ2799" s="26"/>
      <c r="BK2799" s="26"/>
      <c r="BL2799" s="41"/>
      <c r="BM2799" t="s">
        <v>100</v>
      </c>
    </row>
    <row r="2800" spans="1:65" x14ac:dyDescent="0.2">
      <c r="A2800" s="6" t="s">
        <v>225</v>
      </c>
      <c r="B2800" s="40" t="s">
        <v>156</v>
      </c>
      <c r="C2800" s="24" t="s">
        <v>80</v>
      </c>
      <c r="D2800" s="25"/>
      <c r="E2800" s="26"/>
      <c r="F2800" s="26"/>
      <c r="G2800" s="26"/>
      <c r="H2800" s="26"/>
      <c r="I2800" s="26"/>
      <c r="J2800" s="26"/>
      <c r="K2800" s="26"/>
      <c r="L2800" s="26"/>
      <c r="M2800" s="26"/>
      <c r="N2800" s="26"/>
      <c r="O2800" s="26"/>
      <c r="P2800" s="26"/>
      <c r="Q2800" s="26"/>
      <c r="R2800" s="26"/>
      <c r="S2800" s="26"/>
      <c r="T2800" s="26"/>
      <c r="U2800" s="26"/>
      <c r="V2800" s="26"/>
      <c r="W2800" s="26"/>
      <c r="X2800" s="26"/>
      <c r="Y2800" s="26"/>
      <c r="Z2800" s="26"/>
      <c r="AA2800" s="26"/>
      <c r="AB2800" s="26"/>
      <c r="AC2800" s="26"/>
      <c r="AD2800" s="26"/>
      <c r="AE2800" s="26"/>
      <c r="AF2800" s="26"/>
      <c r="AG2800" s="26"/>
      <c r="AH2800" s="26"/>
      <c r="AI2800" s="26"/>
      <c r="AJ2800" s="26"/>
      <c r="AK2800" s="26"/>
      <c r="AL2800" s="26"/>
      <c r="AM2800" s="26"/>
      <c r="AN2800" s="26"/>
      <c r="AO2800" s="26"/>
      <c r="AP2800" s="26"/>
      <c r="AQ2800" s="26"/>
      <c r="AR2800" s="26"/>
      <c r="AS2800" s="26"/>
      <c r="AT2800" s="26"/>
      <c r="AU2800" s="26"/>
      <c r="AV2800" s="26"/>
      <c r="AW2800" s="26"/>
      <c r="AX2800" s="26"/>
      <c r="AY2800" s="26"/>
      <c r="AZ2800" s="26"/>
      <c r="BA2800" s="26"/>
      <c r="BB2800" s="26"/>
      <c r="BC2800" s="26"/>
      <c r="BD2800" s="26"/>
      <c r="BE2800" s="26"/>
      <c r="BF2800" s="26"/>
      <c r="BG2800" s="26"/>
      <c r="BH2800" s="26"/>
      <c r="BI2800" s="26"/>
      <c r="BJ2800" s="26"/>
      <c r="BK2800" s="26"/>
      <c r="BL2800" s="41"/>
      <c r="BM2800" t="s">
        <v>100</v>
      </c>
    </row>
    <row r="2801" spans="1:65" ht="13.5" thickBot="1" x14ac:dyDescent="0.25">
      <c r="A2801" s="6" t="s">
        <v>225</v>
      </c>
      <c r="B2801" s="40" t="s">
        <v>156</v>
      </c>
      <c r="C2801" s="50" t="s">
        <v>78</v>
      </c>
      <c r="D2801" s="51"/>
      <c r="E2801" s="52"/>
      <c r="F2801" s="52"/>
      <c r="G2801" s="52"/>
      <c r="H2801" s="52"/>
      <c r="I2801" s="52"/>
      <c r="J2801" s="52"/>
      <c r="K2801" s="52"/>
      <c r="L2801" s="52"/>
      <c r="M2801" s="52"/>
      <c r="N2801" s="52"/>
      <c r="O2801" s="52"/>
      <c r="P2801" s="52"/>
      <c r="Q2801" s="52"/>
      <c r="R2801" s="52"/>
      <c r="S2801" s="52"/>
      <c r="T2801" s="52"/>
      <c r="U2801" s="52"/>
      <c r="V2801" s="52"/>
      <c r="W2801" s="52"/>
      <c r="X2801" s="52"/>
      <c r="Y2801" s="52"/>
      <c r="Z2801" s="52"/>
      <c r="AA2801" s="52"/>
      <c r="AB2801" s="52"/>
      <c r="AC2801" s="52"/>
      <c r="AD2801" s="52"/>
      <c r="AE2801" s="52"/>
      <c r="AF2801" s="52"/>
      <c r="AG2801" s="52"/>
      <c r="AH2801" s="52"/>
      <c r="AI2801" s="52"/>
      <c r="AJ2801" s="52"/>
      <c r="AK2801" s="52"/>
      <c r="AL2801" s="52"/>
      <c r="AM2801" s="52"/>
      <c r="AN2801" s="52"/>
      <c r="AO2801" s="52"/>
      <c r="AP2801" s="52"/>
      <c r="AQ2801" s="52"/>
      <c r="AR2801" s="52"/>
      <c r="AS2801" s="52"/>
      <c r="AT2801" s="52"/>
      <c r="AU2801" s="52"/>
      <c r="AV2801" s="52"/>
      <c r="AW2801" s="52"/>
      <c r="AX2801" s="52"/>
      <c r="AY2801" s="52"/>
      <c r="AZ2801" s="52"/>
      <c r="BA2801" s="52"/>
      <c r="BB2801" s="52"/>
      <c r="BC2801" s="52"/>
      <c r="BD2801" s="52"/>
      <c r="BE2801" s="52"/>
      <c r="BF2801" s="52"/>
      <c r="BG2801" s="52"/>
      <c r="BH2801" s="52"/>
      <c r="BI2801" s="52"/>
      <c r="BJ2801" s="52"/>
      <c r="BK2801" s="52"/>
      <c r="BL2801" s="53"/>
      <c r="BM2801" t="s">
        <v>100</v>
      </c>
    </row>
    <row r="2802" spans="1:65" x14ac:dyDescent="0.2">
      <c r="A2802" s="23"/>
      <c r="B2802" s="23" t="s">
        <v>90</v>
      </c>
      <c r="C2802" s="37" t="s">
        <v>6</v>
      </c>
      <c r="D2802" s="27">
        <v>0</v>
      </c>
      <c r="E2802" s="28">
        <v>0</v>
      </c>
      <c r="F2802" s="28">
        <v>0</v>
      </c>
      <c r="G2802" s="28">
        <v>0</v>
      </c>
      <c r="H2802" s="28">
        <v>0</v>
      </c>
      <c r="I2802" s="28">
        <v>0</v>
      </c>
      <c r="J2802" s="28">
        <v>0</v>
      </c>
      <c r="K2802" s="28">
        <v>0</v>
      </c>
      <c r="L2802" s="28">
        <v>0</v>
      </c>
      <c r="M2802" s="28">
        <v>0</v>
      </c>
      <c r="N2802" s="28">
        <v>1</v>
      </c>
      <c r="O2802" s="28">
        <v>1</v>
      </c>
      <c r="P2802" s="28">
        <v>1</v>
      </c>
      <c r="Q2802" s="28">
        <v>1</v>
      </c>
      <c r="R2802" s="28">
        <v>1</v>
      </c>
      <c r="S2802" s="28">
        <v>1</v>
      </c>
      <c r="T2802" s="28">
        <v>1</v>
      </c>
      <c r="U2802" s="28">
        <v>33.799999999999997</v>
      </c>
      <c r="V2802" s="28">
        <v>37.4</v>
      </c>
      <c r="W2802" s="28">
        <v>37.4</v>
      </c>
      <c r="X2802" s="38">
        <v>37.4</v>
      </c>
      <c r="Y2802" s="38">
        <v>142.4</v>
      </c>
      <c r="Z2802" s="38">
        <v>148.02500000000001</v>
      </c>
      <c r="AA2802" s="38">
        <v>153.65</v>
      </c>
      <c r="AB2802" s="38">
        <v>159.27500000000001</v>
      </c>
      <c r="AC2802" s="38">
        <v>164.9</v>
      </c>
      <c r="AD2802" s="38">
        <v>170.52500000000001</v>
      </c>
      <c r="AE2802" s="38">
        <v>176.15</v>
      </c>
      <c r="AF2802" s="38">
        <v>181.77500000000001</v>
      </c>
      <c r="AG2802" s="38">
        <v>187.4</v>
      </c>
      <c r="AH2802" s="38">
        <v>187.4</v>
      </c>
      <c r="AI2802" s="211">
        <v>188.06150052887537</v>
      </c>
      <c r="AJ2802" s="211">
        <v>188.70592005817895</v>
      </c>
      <c r="AK2802" s="211">
        <v>189.33391174316651</v>
      </c>
      <c r="AL2802" s="211">
        <v>189.9460958571361</v>
      </c>
      <c r="AM2802" s="211">
        <v>190.54306183493912</v>
      </c>
      <c r="AN2802" s="211">
        <v>191.12537016596582</v>
      </c>
      <c r="AO2802" s="211">
        <v>191.69355414938215</v>
      </c>
      <c r="AP2802" s="211">
        <v>192.24812152317409</v>
      </c>
      <c r="AQ2802" s="211">
        <v>192.78955597745752</v>
      </c>
      <c r="AR2802" s="211">
        <v>193.31831856153437</v>
      </c>
      <c r="AS2802" s="211">
        <v>193.83484899329818</v>
      </c>
      <c r="AT2802" s="211">
        <v>194.33956687880533</v>
      </c>
      <c r="AU2802" s="211">
        <v>194.83287284912126</v>
      </c>
      <c r="AV2802" s="211">
        <v>195.31514962091384</v>
      </c>
      <c r="AW2802" s="211">
        <v>195.78676298669689</v>
      </c>
      <c r="AX2802" s="211">
        <v>196.248062740107</v>
      </c>
      <c r="AY2802" s="211">
        <v>196.69938354113265</v>
      </c>
      <c r="AZ2802" s="211">
        <v>197.14104572579384</v>
      </c>
      <c r="BA2802" s="211">
        <v>197.57335606438917</v>
      </c>
      <c r="BB2802" s="211">
        <v>197.99660847208028</v>
      </c>
      <c r="BC2802" s="211">
        <v>197.99660847208028</v>
      </c>
      <c r="BD2802" s="211">
        <v>197.99660847208028</v>
      </c>
      <c r="BE2802" s="211">
        <v>197.99660847208028</v>
      </c>
      <c r="BF2802" s="211">
        <v>197.99660847208028</v>
      </c>
      <c r="BG2802" s="211">
        <v>197.99660847208028</v>
      </c>
      <c r="BH2802" s="211">
        <v>197.99660847208028</v>
      </c>
      <c r="BI2802" s="211">
        <v>197.99660847208028</v>
      </c>
      <c r="BJ2802" s="211">
        <v>197.99660847208028</v>
      </c>
      <c r="BK2802" s="211">
        <v>197.99660847208028</v>
      </c>
      <c r="BL2802" s="211">
        <v>197.99660847208028</v>
      </c>
      <c r="BM2802" t="s">
        <v>261</v>
      </c>
    </row>
    <row r="2803" spans="1:65" x14ac:dyDescent="0.2">
      <c r="A2803" s="6"/>
      <c r="B2803" s="40" t="s">
        <v>90</v>
      </c>
      <c r="C2803" s="24" t="s">
        <v>74</v>
      </c>
      <c r="D2803" s="35">
        <v>0</v>
      </c>
      <c r="E2803" s="29">
        <v>0</v>
      </c>
      <c r="F2803" s="29">
        <v>0</v>
      </c>
      <c r="G2803" s="29">
        <v>0</v>
      </c>
      <c r="H2803" s="29">
        <v>0</v>
      </c>
      <c r="I2803" s="29">
        <v>0</v>
      </c>
      <c r="J2803" s="29">
        <v>0</v>
      </c>
      <c r="K2803" s="29">
        <v>0</v>
      </c>
      <c r="L2803" s="29">
        <v>0</v>
      </c>
      <c r="M2803" s="29">
        <v>0</v>
      </c>
      <c r="N2803" s="29">
        <v>1</v>
      </c>
      <c r="O2803" s="29">
        <v>1</v>
      </c>
      <c r="P2803" s="29">
        <v>1</v>
      </c>
      <c r="Q2803" s="29">
        <v>1</v>
      </c>
      <c r="R2803" s="29">
        <v>1</v>
      </c>
      <c r="S2803" s="29">
        <v>1</v>
      </c>
      <c r="T2803" s="29">
        <v>1</v>
      </c>
      <c r="U2803" s="29">
        <v>33.799999999999997</v>
      </c>
      <c r="V2803" s="29">
        <v>37.4</v>
      </c>
      <c r="W2803" s="29">
        <v>37.4</v>
      </c>
      <c r="X2803" s="26"/>
      <c r="Y2803" s="26"/>
      <c r="Z2803" s="26"/>
      <c r="AA2803" s="26"/>
      <c r="AB2803" s="26"/>
      <c r="AC2803" s="26"/>
      <c r="AD2803" s="26"/>
      <c r="AE2803" s="26"/>
      <c r="AG2803" s="26">
        <v>45</v>
      </c>
      <c r="AH2803" s="26"/>
      <c r="AI2803" s="26"/>
      <c r="AJ2803" s="26"/>
      <c r="AK2803" s="26"/>
      <c r="AL2803" s="26"/>
      <c r="AM2803" s="26"/>
      <c r="AN2803" s="26"/>
      <c r="AO2803" s="26"/>
      <c r="AP2803" s="26"/>
      <c r="AQ2803" s="26"/>
      <c r="AR2803" s="26"/>
      <c r="AS2803" s="26"/>
      <c r="AT2803" s="26"/>
      <c r="AU2803" s="26"/>
      <c r="AV2803" s="26"/>
      <c r="AW2803" s="26"/>
      <c r="AX2803" s="26"/>
      <c r="AY2803" s="26"/>
      <c r="AZ2803" s="26"/>
      <c r="BA2803" s="26"/>
      <c r="BB2803" s="26"/>
      <c r="BC2803" s="26"/>
      <c r="BD2803" s="26"/>
      <c r="BE2803" s="26"/>
      <c r="BF2803" s="26"/>
      <c r="BG2803" s="26"/>
      <c r="BH2803" s="26"/>
      <c r="BI2803" s="26"/>
      <c r="BJ2803" s="26"/>
      <c r="BK2803" s="26"/>
      <c r="BL2803" s="41"/>
      <c r="BM2803" t="s">
        <v>100</v>
      </c>
    </row>
    <row r="2804" spans="1:65" x14ac:dyDescent="0.2">
      <c r="A2804" s="6"/>
      <c r="B2804" s="40" t="s">
        <v>90</v>
      </c>
      <c r="C2804" s="24" t="s">
        <v>229</v>
      </c>
      <c r="D2804" s="25"/>
      <c r="E2804" s="26"/>
      <c r="F2804" s="26"/>
      <c r="G2804" s="26"/>
      <c r="H2804" s="26"/>
      <c r="I2804" s="26"/>
      <c r="J2804" s="26"/>
      <c r="K2804" s="26"/>
      <c r="L2804" s="26"/>
      <c r="M2804" s="26"/>
      <c r="N2804" s="26"/>
      <c r="O2804" s="26"/>
      <c r="P2804" s="26"/>
      <c r="Q2804" s="26"/>
      <c r="R2804" s="26"/>
      <c r="S2804" s="26"/>
      <c r="T2804" s="26"/>
      <c r="U2804" s="26"/>
      <c r="V2804" s="26"/>
      <c r="W2804" s="44"/>
      <c r="X2804" s="30"/>
      <c r="Y2804" s="30"/>
      <c r="Z2804" s="30">
        <v>5.625</v>
      </c>
      <c r="AA2804" s="30">
        <v>5.625</v>
      </c>
      <c r="AB2804" s="30">
        <v>5.625</v>
      </c>
      <c r="AC2804" s="30">
        <v>5.625</v>
      </c>
      <c r="AD2804" s="30">
        <v>5.625</v>
      </c>
      <c r="AE2804" s="30">
        <v>5.625</v>
      </c>
      <c r="AF2804" s="30">
        <v>5.625</v>
      </c>
      <c r="AG2804" s="30">
        <v>5.625</v>
      </c>
      <c r="AH2804" s="44"/>
      <c r="AI2804" s="44"/>
      <c r="AJ2804" s="44"/>
      <c r="AK2804" s="44"/>
      <c r="AL2804" s="44"/>
      <c r="AM2804" s="44"/>
      <c r="AN2804" s="44"/>
      <c r="AO2804" s="44"/>
      <c r="AP2804" s="44"/>
      <c r="AQ2804" s="44"/>
      <c r="AR2804" s="44"/>
      <c r="AS2804" s="44"/>
      <c r="AT2804" s="44"/>
      <c r="AU2804" s="44"/>
      <c r="AV2804" s="44"/>
      <c r="AW2804" s="44"/>
      <c r="AX2804" s="44"/>
      <c r="AY2804" s="44"/>
      <c r="AZ2804" s="44"/>
      <c r="BA2804" s="44"/>
      <c r="BB2804" s="44"/>
      <c r="BC2804" s="30"/>
      <c r="BD2804" s="30"/>
      <c r="BE2804" s="30"/>
      <c r="BF2804" s="30"/>
      <c r="BG2804" s="30"/>
      <c r="BH2804" s="30"/>
      <c r="BI2804" s="30"/>
      <c r="BJ2804" s="30"/>
      <c r="BK2804" s="30"/>
      <c r="BL2804" s="43"/>
      <c r="BM2804" t="s">
        <v>100</v>
      </c>
    </row>
    <row r="2805" spans="1:65" x14ac:dyDescent="0.2">
      <c r="A2805" s="6"/>
      <c r="B2805" s="40" t="s">
        <v>90</v>
      </c>
      <c r="C2805" s="24" t="s">
        <v>220</v>
      </c>
      <c r="D2805" s="25"/>
      <c r="E2805" s="26"/>
      <c r="F2805" s="26"/>
      <c r="G2805" s="26"/>
      <c r="H2805" s="26"/>
      <c r="I2805" s="26"/>
      <c r="J2805" s="26"/>
      <c r="K2805" s="26"/>
      <c r="L2805" s="26"/>
      <c r="M2805" s="26"/>
      <c r="N2805" s="26"/>
      <c r="O2805" s="26"/>
      <c r="P2805" s="26"/>
      <c r="Q2805" s="26"/>
      <c r="R2805" s="26"/>
      <c r="S2805" s="26"/>
      <c r="T2805" s="26"/>
      <c r="U2805" s="26"/>
      <c r="V2805" s="26"/>
      <c r="W2805" s="26"/>
      <c r="X2805" s="26"/>
      <c r="Y2805" s="26">
        <v>105</v>
      </c>
      <c r="Z2805" s="26"/>
      <c r="AA2805" s="26"/>
      <c r="AB2805" s="26"/>
      <c r="AC2805" s="26"/>
      <c r="AD2805" s="26"/>
      <c r="AE2805" s="26"/>
      <c r="AF2805" s="26"/>
      <c r="AG2805" s="26"/>
      <c r="AH2805" s="26"/>
      <c r="AI2805" s="26"/>
      <c r="AJ2805" s="26"/>
      <c r="AK2805" s="26"/>
      <c r="AL2805" s="26"/>
      <c r="AM2805" s="26"/>
      <c r="AN2805" s="26"/>
      <c r="AO2805" s="26"/>
      <c r="AP2805" s="26"/>
      <c r="AQ2805" s="26"/>
      <c r="AR2805" s="26"/>
      <c r="AS2805" s="26"/>
      <c r="AT2805" s="26"/>
      <c r="AU2805" s="26"/>
      <c r="AV2805" s="26"/>
      <c r="AW2805" s="26"/>
      <c r="AX2805" s="26"/>
      <c r="AY2805" s="26"/>
      <c r="AZ2805" s="26"/>
      <c r="BA2805" s="26"/>
      <c r="BB2805" s="26"/>
      <c r="BC2805" s="26"/>
      <c r="BD2805" s="26"/>
      <c r="BE2805" s="26"/>
      <c r="BF2805" s="26"/>
      <c r="BG2805" s="26"/>
      <c r="BH2805" s="26"/>
      <c r="BI2805" s="26"/>
      <c r="BJ2805" s="26"/>
      <c r="BK2805" s="26"/>
      <c r="BL2805" s="41"/>
      <c r="BM2805" t="s">
        <v>100</v>
      </c>
    </row>
    <row r="2806" spans="1:65" x14ac:dyDescent="0.2">
      <c r="A2806" s="6"/>
      <c r="B2806" s="40" t="s">
        <v>90</v>
      </c>
      <c r="C2806" s="24"/>
      <c r="D2806" s="25"/>
      <c r="E2806" s="26"/>
      <c r="F2806" s="26"/>
      <c r="G2806" s="26"/>
      <c r="H2806" s="26"/>
      <c r="I2806" s="26"/>
      <c r="J2806" s="26"/>
      <c r="K2806" s="26"/>
      <c r="L2806" s="26"/>
      <c r="M2806" s="26"/>
      <c r="N2806" s="26"/>
      <c r="O2806" s="26"/>
      <c r="P2806" s="26"/>
      <c r="Q2806" s="26"/>
      <c r="R2806" s="26"/>
      <c r="S2806" s="26"/>
      <c r="T2806" s="26"/>
      <c r="U2806" s="26"/>
      <c r="V2806" s="26"/>
      <c r="W2806" s="26"/>
      <c r="X2806" s="26"/>
      <c r="Y2806" s="26"/>
      <c r="Z2806" s="26"/>
      <c r="AA2806" s="26"/>
      <c r="AB2806" s="26"/>
      <c r="AC2806" s="26"/>
      <c r="AD2806" s="26"/>
      <c r="AE2806" s="26"/>
      <c r="AF2806" s="26"/>
      <c r="AG2806" s="26"/>
      <c r="AH2806" s="26"/>
      <c r="AI2806" s="26"/>
      <c r="AJ2806" s="26"/>
      <c r="AK2806" s="26"/>
      <c r="AL2806" s="26"/>
      <c r="AM2806" s="26"/>
      <c r="AN2806" s="26"/>
      <c r="AO2806" s="26"/>
      <c r="AP2806" s="26"/>
      <c r="AQ2806" s="26"/>
      <c r="AR2806" s="26"/>
      <c r="AS2806" s="26"/>
      <c r="AT2806" s="26"/>
      <c r="AU2806" s="26"/>
      <c r="AV2806" s="26"/>
      <c r="AW2806" s="26"/>
      <c r="AX2806" s="26"/>
      <c r="AY2806" s="26"/>
      <c r="AZ2806" s="26"/>
      <c r="BA2806" s="26"/>
      <c r="BB2806" s="26"/>
      <c r="BC2806" s="26"/>
      <c r="BD2806" s="26"/>
      <c r="BE2806" s="26"/>
      <c r="BF2806" s="26"/>
      <c r="BG2806" s="26"/>
      <c r="BH2806" s="26"/>
      <c r="BI2806" s="26"/>
      <c r="BJ2806" s="26"/>
      <c r="BK2806" s="26"/>
      <c r="BL2806" s="41"/>
      <c r="BM2806" t="s">
        <v>100</v>
      </c>
    </row>
    <row r="2807" spans="1:65" x14ac:dyDescent="0.2">
      <c r="A2807" s="6"/>
      <c r="B2807" s="40" t="s">
        <v>90</v>
      </c>
      <c r="C2807" s="24"/>
      <c r="D2807" s="25"/>
      <c r="E2807" s="26"/>
      <c r="F2807" s="26"/>
      <c r="G2807" s="26"/>
      <c r="H2807" s="26"/>
      <c r="I2807" s="26"/>
      <c r="J2807" s="26"/>
      <c r="K2807" s="26"/>
      <c r="L2807" s="26"/>
      <c r="M2807" s="26"/>
      <c r="N2807" s="26"/>
      <c r="O2807" s="26"/>
      <c r="P2807" s="26"/>
      <c r="Q2807" s="26"/>
      <c r="R2807" s="26"/>
      <c r="S2807" s="26"/>
      <c r="T2807" s="26"/>
      <c r="U2807" s="26"/>
      <c r="V2807" s="26"/>
      <c r="W2807" s="26"/>
      <c r="X2807" s="26"/>
      <c r="Y2807" s="26"/>
      <c r="Z2807" s="26"/>
      <c r="AA2807" s="26"/>
      <c r="AB2807" s="26"/>
      <c r="AC2807" s="26"/>
      <c r="AD2807" s="26"/>
      <c r="AE2807" s="26"/>
      <c r="AF2807" s="26"/>
      <c r="AG2807" s="26"/>
      <c r="AH2807" s="26"/>
      <c r="AI2807" s="26"/>
      <c r="AJ2807" s="26"/>
      <c r="AK2807" s="26"/>
      <c r="AL2807" s="26"/>
      <c r="AM2807" s="26"/>
      <c r="AN2807" s="26"/>
      <c r="AO2807" s="26"/>
      <c r="AP2807" s="26"/>
      <c r="AQ2807" s="26"/>
      <c r="AR2807" s="26"/>
      <c r="AS2807" s="26"/>
      <c r="AT2807" s="26"/>
      <c r="AU2807" s="26"/>
      <c r="AV2807" s="26"/>
      <c r="AW2807" s="26"/>
      <c r="AX2807" s="26"/>
      <c r="AY2807" s="26"/>
      <c r="AZ2807" s="26"/>
      <c r="BA2807" s="26"/>
      <c r="BB2807" s="26"/>
      <c r="BC2807" s="26"/>
      <c r="BD2807" s="26"/>
      <c r="BE2807" s="26"/>
      <c r="BF2807" s="26"/>
      <c r="BG2807" s="26"/>
      <c r="BH2807" s="26"/>
      <c r="BI2807" s="26"/>
      <c r="BJ2807" s="26"/>
      <c r="BK2807" s="26"/>
      <c r="BL2807" s="41"/>
      <c r="BM2807" t="s">
        <v>100</v>
      </c>
    </row>
    <row r="2808" spans="1:65" x14ac:dyDescent="0.2">
      <c r="A2808" s="6"/>
      <c r="B2808" s="40" t="s">
        <v>90</v>
      </c>
      <c r="C2808" s="24"/>
      <c r="D2808" s="25"/>
      <c r="E2808" s="26"/>
      <c r="F2808" s="26"/>
      <c r="G2808" s="26"/>
      <c r="H2808" s="26"/>
      <c r="I2808" s="26"/>
      <c r="J2808" s="26"/>
      <c r="K2808" s="26"/>
      <c r="L2808" s="26"/>
      <c r="M2808" s="26"/>
      <c r="N2808" s="26"/>
      <c r="O2808" s="26"/>
      <c r="P2808" s="26"/>
      <c r="Q2808" s="26"/>
      <c r="R2808" s="26"/>
      <c r="S2808" s="26"/>
      <c r="T2808" s="26"/>
      <c r="U2808" s="26"/>
      <c r="V2808" s="26"/>
      <c r="W2808" s="26"/>
      <c r="X2808" s="26"/>
      <c r="Y2808" s="26"/>
      <c r="Z2808" s="26"/>
      <c r="AA2808" s="26"/>
      <c r="AB2808" s="26"/>
      <c r="AC2808" s="26"/>
      <c r="AD2808" s="26"/>
      <c r="AE2808" s="26"/>
      <c r="AF2808" s="26"/>
      <c r="AG2808" s="26"/>
      <c r="AH2808" s="26"/>
      <c r="AI2808" s="26"/>
      <c r="AJ2808" s="26"/>
      <c r="AK2808" s="26"/>
      <c r="AL2808" s="26"/>
      <c r="AM2808" s="26"/>
      <c r="AN2808" s="26"/>
      <c r="AO2808" s="26"/>
      <c r="AP2808" s="26"/>
      <c r="AQ2808" s="26"/>
      <c r="AR2808" s="26"/>
      <c r="AS2808" s="26"/>
      <c r="AT2808" s="26"/>
      <c r="AU2808" s="26"/>
      <c r="AV2808" s="26"/>
      <c r="AW2808" s="26"/>
      <c r="AX2808" s="26"/>
      <c r="AY2808" s="26"/>
      <c r="AZ2808" s="26"/>
      <c r="BA2808" s="26"/>
      <c r="BB2808" s="26"/>
      <c r="BC2808" s="26"/>
      <c r="BD2808" s="26"/>
      <c r="BE2808" s="26"/>
      <c r="BF2808" s="26"/>
      <c r="BG2808" s="26"/>
      <c r="BH2808" s="26"/>
      <c r="BI2808" s="26"/>
      <c r="BJ2808" s="26"/>
      <c r="BK2808" s="26"/>
      <c r="BL2808" s="41"/>
      <c r="BM2808" t="s">
        <v>100</v>
      </c>
    </row>
    <row r="2809" spans="1:65" x14ac:dyDescent="0.2">
      <c r="A2809" s="6"/>
      <c r="B2809" s="40" t="s">
        <v>90</v>
      </c>
      <c r="C2809" s="31" t="s">
        <v>36</v>
      </c>
      <c r="D2809" s="27">
        <v>0</v>
      </c>
      <c r="E2809" s="28">
        <v>0</v>
      </c>
      <c r="F2809" s="28">
        <v>0</v>
      </c>
      <c r="G2809" s="28">
        <v>0</v>
      </c>
      <c r="H2809" s="28">
        <v>0</v>
      </c>
      <c r="I2809" s="28">
        <v>0</v>
      </c>
      <c r="J2809" s="28">
        <v>0</v>
      </c>
      <c r="K2809" s="28">
        <v>0</v>
      </c>
      <c r="L2809" s="28">
        <v>0</v>
      </c>
      <c r="M2809" s="28">
        <v>0</v>
      </c>
      <c r="N2809" s="28">
        <v>0</v>
      </c>
      <c r="O2809" s="28">
        <v>0</v>
      </c>
      <c r="P2809" s="28">
        <v>0</v>
      </c>
      <c r="Q2809" s="28">
        <v>0</v>
      </c>
      <c r="R2809" s="28">
        <v>0</v>
      </c>
      <c r="S2809" s="28">
        <v>0.1</v>
      </c>
      <c r="T2809" s="28">
        <v>2</v>
      </c>
      <c r="U2809" s="28">
        <v>6.6</v>
      </c>
      <c r="V2809" s="28">
        <v>6.6</v>
      </c>
      <c r="W2809" s="28">
        <v>6.6</v>
      </c>
      <c r="X2809" s="28">
        <v>10</v>
      </c>
      <c r="Y2809" s="28">
        <v>11</v>
      </c>
      <c r="Z2809" s="28">
        <v>12.5</v>
      </c>
      <c r="AA2809" s="28">
        <v>15</v>
      </c>
      <c r="AB2809" s="28">
        <v>18</v>
      </c>
      <c r="AC2809" s="28">
        <v>22</v>
      </c>
      <c r="AD2809" s="28">
        <v>26.5</v>
      </c>
      <c r="AE2809" s="28">
        <v>29.866666666666667</v>
      </c>
      <c r="AF2809" s="28">
        <v>33.233333333333334</v>
      </c>
      <c r="AG2809" s="28">
        <v>36.6</v>
      </c>
      <c r="AH2809" s="28">
        <v>36.6</v>
      </c>
      <c r="AI2809" s="211">
        <v>37.21596625463927</v>
      </c>
      <c r="AJ2809" s="211">
        <v>37.831932509278552</v>
      </c>
      <c r="AK2809" s="211">
        <v>38.447898763917834</v>
      </c>
      <c r="AL2809" s="211">
        <v>39.063865018557117</v>
      </c>
      <c r="AM2809" s="211">
        <v>39.679831273196378</v>
      </c>
      <c r="AN2809" s="211">
        <v>40.295797527835667</v>
      </c>
      <c r="AO2809" s="211">
        <v>40.911763782474942</v>
      </c>
      <c r="AP2809" s="211">
        <v>41.52773003711421</v>
      </c>
      <c r="AQ2809" s="211">
        <v>42.1436962917535</v>
      </c>
      <c r="AR2809" s="211">
        <v>42.759662546392775</v>
      </c>
      <c r="AS2809" s="211">
        <v>43.375628801032057</v>
      </c>
      <c r="AT2809" s="211">
        <v>43.991595055671333</v>
      </c>
      <c r="AU2809" s="211">
        <v>44.607561310310608</v>
      </c>
      <c r="AV2809" s="211">
        <v>45.22352756494989</v>
      </c>
      <c r="AW2809" s="211">
        <v>45.839493819589165</v>
      </c>
      <c r="AX2809" s="211">
        <v>46.455460074228441</v>
      </c>
      <c r="AY2809" s="211">
        <v>47.071426328867723</v>
      </c>
      <c r="AZ2809" s="211">
        <v>47.687392583506991</v>
      </c>
      <c r="BA2809" s="211">
        <v>48.303358838146274</v>
      </c>
      <c r="BB2809" s="211">
        <v>48.919325092785556</v>
      </c>
      <c r="BC2809" s="211">
        <v>48.919325092785556</v>
      </c>
      <c r="BD2809" s="211">
        <v>48.919325092785556</v>
      </c>
      <c r="BE2809" s="211">
        <v>48.919325092785556</v>
      </c>
      <c r="BF2809" s="211">
        <v>48.919325092785556</v>
      </c>
      <c r="BG2809" s="211">
        <v>48.919325092785556</v>
      </c>
      <c r="BH2809" s="211">
        <v>48.919325092785556</v>
      </c>
      <c r="BI2809" s="211">
        <v>48.919325092785556</v>
      </c>
      <c r="BJ2809" s="211">
        <v>48.919325092785556</v>
      </c>
      <c r="BK2809" s="211">
        <v>48.919325092785556</v>
      </c>
      <c r="BL2809" s="211">
        <v>48.919325092785556</v>
      </c>
      <c r="BM2809" t="s">
        <v>261</v>
      </c>
    </row>
    <row r="2810" spans="1:65" x14ac:dyDescent="0.2">
      <c r="A2810" s="6"/>
      <c r="B2810" s="40" t="s">
        <v>90</v>
      </c>
      <c r="C2810" s="24" t="s">
        <v>74</v>
      </c>
      <c r="D2810" s="35">
        <v>0</v>
      </c>
      <c r="E2810" s="29">
        <v>0</v>
      </c>
      <c r="F2810" s="29">
        <v>0</v>
      </c>
      <c r="G2810" s="29">
        <v>0</v>
      </c>
      <c r="H2810" s="29">
        <v>0</v>
      </c>
      <c r="I2810" s="29">
        <v>0</v>
      </c>
      <c r="J2810" s="29">
        <v>0</v>
      </c>
      <c r="K2810" s="29">
        <v>0</v>
      </c>
      <c r="L2810" s="29">
        <v>0</v>
      </c>
      <c r="M2810" s="29">
        <v>0</v>
      </c>
      <c r="N2810" s="29">
        <v>0</v>
      </c>
      <c r="O2810" s="29">
        <v>0</v>
      </c>
      <c r="P2810" s="29">
        <v>0</v>
      </c>
      <c r="Q2810" s="29">
        <v>0</v>
      </c>
      <c r="R2810" s="29">
        <v>0</v>
      </c>
      <c r="S2810" s="29">
        <v>0.1</v>
      </c>
      <c r="T2810" s="29">
        <v>2</v>
      </c>
      <c r="U2810" s="29">
        <v>6.6</v>
      </c>
      <c r="V2810" s="29">
        <v>6.6</v>
      </c>
      <c r="W2810" s="29">
        <v>6.6</v>
      </c>
      <c r="X2810" s="26">
        <v>10</v>
      </c>
      <c r="Y2810" s="26">
        <v>11</v>
      </c>
      <c r="Z2810" s="26">
        <v>12.5</v>
      </c>
      <c r="AA2810" s="26">
        <v>15</v>
      </c>
      <c r="AB2810" s="26">
        <v>18</v>
      </c>
      <c r="AC2810" s="26">
        <v>22</v>
      </c>
      <c r="AD2810" s="26">
        <v>26.5</v>
      </c>
      <c r="AE2810" s="26"/>
      <c r="AG2810" s="26">
        <v>36.6</v>
      </c>
      <c r="AH2810" s="26"/>
      <c r="AI2810" s="26"/>
      <c r="AJ2810" s="26"/>
      <c r="AK2810" s="26"/>
      <c r="AL2810" s="26"/>
      <c r="AM2810" s="26"/>
      <c r="AN2810" s="26"/>
      <c r="AO2810" s="26"/>
      <c r="AP2810" s="26"/>
      <c r="AQ2810" s="26"/>
      <c r="AR2810" s="26"/>
      <c r="AS2810" s="26"/>
      <c r="AT2810" s="26"/>
      <c r="AU2810" s="26"/>
      <c r="AV2810" s="26"/>
      <c r="AW2810" s="26"/>
      <c r="AX2810" s="26"/>
      <c r="AY2810" s="26"/>
      <c r="AZ2810" s="26"/>
      <c r="BA2810" s="26"/>
      <c r="BB2810" s="26"/>
      <c r="BC2810" s="26"/>
      <c r="BD2810" s="26"/>
      <c r="BE2810" s="26"/>
      <c r="BF2810" s="26"/>
      <c r="BG2810" s="26"/>
      <c r="BH2810" s="26"/>
      <c r="BI2810" s="26"/>
      <c r="BJ2810" s="26"/>
      <c r="BK2810" s="26"/>
      <c r="BL2810" s="41"/>
      <c r="BM2810" t="s">
        <v>100</v>
      </c>
    </row>
    <row r="2811" spans="1:65" x14ac:dyDescent="0.2">
      <c r="A2811" s="6"/>
      <c r="B2811" s="40" t="s">
        <v>90</v>
      </c>
      <c r="C2811" s="26" t="s">
        <v>230</v>
      </c>
      <c r="D2811" s="25"/>
      <c r="E2811" s="26"/>
      <c r="F2811" s="26"/>
      <c r="G2811" s="26"/>
      <c r="H2811" s="26"/>
      <c r="I2811" s="26"/>
      <c r="J2811" s="26"/>
      <c r="K2811" s="26"/>
      <c r="L2811" s="26"/>
      <c r="M2811" s="26"/>
      <c r="N2811" s="26"/>
      <c r="O2811" s="26"/>
      <c r="P2811" s="26"/>
      <c r="Q2811" s="26"/>
      <c r="R2811" s="26"/>
      <c r="S2811" s="26"/>
      <c r="T2811" s="26"/>
      <c r="U2811" s="26"/>
      <c r="W2811" s="30"/>
      <c r="X2811" s="30">
        <v>3.4000000000000004</v>
      </c>
      <c r="Y2811" s="30">
        <v>1</v>
      </c>
      <c r="Z2811" s="30">
        <v>1.5</v>
      </c>
      <c r="AA2811" s="30">
        <v>2.5</v>
      </c>
      <c r="AB2811" s="30">
        <v>3</v>
      </c>
      <c r="AC2811" s="30">
        <v>4</v>
      </c>
      <c r="AD2811" s="30">
        <v>4.5</v>
      </c>
      <c r="AE2811" s="30">
        <v>3.3666666666666671</v>
      </c>
      <c r="AF2811" s="30">
        <v>3.3666666666666671</v>
      </c>
      <c r="AG2811" s="30">
        <v>3.3666666666666671</v>
      </c>
      <c r="AH2811" s="30"/>
      <c r="AI2811" s="30"/>
      <c r="AJ2811" s="30"/>
      <c r="AK2811" s="30"/>
      <c r="AL2811" s="30"/>
      <c r="AM2811" s="30"/>
      <c r="AN2811" s="30"/>
      <c r="AO2811" s="30"/>
      <c r="AP2811" s="30"/>
      <c r="AQ2811" s="30"/>
      <c r="AR2811" s="30"/>
      <c r="AS2811" s="30"/>
      <c r="AT2811" s="30"/>
      <c r="AU2811" s="30"/>
      <c r="AV2811" s="30"/>
      <c r="AW2811" s="30"/>
      <c r="AX2811" s="30"/>
      <c r="AY2811" s="30"/>
      <c r="AZ2811" s="30"/>
      <c r="BA2811" s="30"/>
      <c r="BB2811" s="30"/>
      <c r="BC2811" s="30"/>
      <c r="BD2811" s="30"/>
      <c r="BE2811" s="30"/>
      <c r="BF2811" s="30"/>
      <c r="BG2811" s="30"/>
      <c r="BH2811" s="30"/>
      <c r="BI2811" s="30"/>
      <c r="BJ2811" s="30"/>
      <c r="BK2811" s="30"/>
      <c r="BL2811" s="43"/>
      <c r="BM2811" t="s">
        <v>100</v>
      </c>
    </row>
    <row r="2812" spans="1:65" x14ac:dyDescent="0.2">
      <c r="A2812" s="6"/>
      <c r="B2812" s="40" t="s">
        <v>90</v>
      </c>
      <c r="C2812" s="24"/>
      <c r="D2812" s="25"/>
      <c r="E2812" s="26"/>
      <c r="F2812" s="26"/>
      <c r="G2812" s="26"/>
      <c r="H2812" s="26"/>
      <c r="I2812" s="26"/>
      <c r="J2812" s="26"/>
      <c r="K2812" s="26"/>
      <c r="L2812" s="26"/>
      <c r="M2812" s="26"/>
      <c r="N2812" s="26"/>
      <c r="O2812" s="26"/>
      <c r="P2812" s="26"/>
      <c r="Q2812" s="26"/>
      <c r="R2812" s="26"/>
      <c r="S2812" s="26"/>
      <c r="T2812" s="26"/>
      <c r="U2812" s="26"/>
      <c r="V2812" s="26"/>
      <c r="W2812" s="26"/>
      <c r="X2812" s="26"/>
      <c r="Y2812" s="26"/>
      <c r="Z2812" s="26"/>
      <c r="AA2812" s="26"/>
      <c r="AB2812" s="26"/>
      <c r="AC2812" s="26"/>
      <c r="AD2812" s="26"/>
      <c r="AE2812" s="26"/>
      <c r="AF2812" s="26"/>
      <c r="AG2812" s="26"/>
      <c r="AH2812" s="26"/>
      <c r="AI2812" s="26"/>
      <c r="AJ2812" s="26"/>
      <c r="AK2812" s="26"/>
      <c r="AL2812" s="26"/>
      <c r="AM2812" s="26"/>
      <c r="AN2812" s="26"/>
      <c r="AO2812" s="26"/>
      <c r="AP2812" s="26"/>
      <c r="AQ2812" s="26"/>
      <c r="AR2812" s="26"/>
      <c r="AS2812" s="26"/>
      <c r="AT2812" s="26"/>
      <c r="AU2812" s="26"/>
      <c r="AV2812" s="26"/>
      <c r="AW2812" s="26"/>
      <c r="AX2812" s="26"/>
      <c r="AY2812" s="26"/>
      <c r="AZ2812" s="26"/>
      <c r="BA2812" s="26"/>
      <c r="BB2812" s="26"/>
      <c r="BC2812" s="26"/>
      <c r="BD2812" s="26"/>
      <c r="BE2812" s="26"/>
      <c r="BF2812" s="26"/>
      <c r="BG2812" s="26"/>
      <c r="BH2812" s="26"/>
      <c r="BI2812" s="26"/>
      <c r="BJ2812" s="26"/>
      <c r="BK2812" s="26"/>
      <c r="BL2812" s="41"/>
      <c r="BM2812" t="s">
        <v>100</v>
      </c>
    </row>
    <row r="2813" spans="1:65" x14ac:dyDescent="0.2">
      <c r="A2813" s="6"/>
      <c r="B2813" s="40" t="s">
        <v>90</v>
      </c>
      <c r="C2813" s="24"/>
      <c r="D2813" s="25"/>
      <c r="E2813" s="26"/>
      <c r="F2813" s="26"/>
      <c r="G2813" s="26"/>
      <c r="H2813" s="26"/>
      <c r="I2813" s="26"/>
      <c r="J2813" s="26"/>
      <c r="K2813" s="26"/>
      <c r="L2813" s="26"/>
      <c r="M2813" s="26"/>
      <c r="N2813" s="26"/>
      <c r="O2813" s="26"/>
      <c r="P2813" s="26"/>
      <c r="Q2813" s="26"/>
      <c r="R2813" s="26"/>
      <c r="S2813" s="26"/>
      <c r="T2813" s="26"/>
      <c r="U2813" s="26"/>
      <c r="V2813" s="26"/>
      <c r="W2813" s="26"/>
      <c r="X2813" s="26"/>
      <c r="Y2813" s="26"/>
      <c r="Z2813" s="26"/>
      <c r="AA2813" s="26"/>
      <c r="AB2813" s="26"/>
      <c r="AC2813" s="26"/>
      <c r="AD2813" s="26"/>
      <c r="AE2813" s="26"/>
      <c r="AF2813" s="26"/>
      <c r="AG2813" s="26"/>
      <c r="AH2813" s="26"/>
      <c r="AI2813" s="26"/>
      <c r="AJ2813" s="26"/>
      <c r="AK2813" s="26"/>
      <c r="AL2813" s="26"/>
      <c r="AM2813" s="26"/>
      <c r="AN2813" s="26"/>
      <c r="AO2813" s="26"/>
      <c r="AP2813" s="26"/>
      <c r="AQ2813" s="26"/>
      <c r="AR2813" s="26"/>
      <c r="AS2813" s="26"/>
      <c r="AT2813" s="26"/>
      <c r="AU2813" s="26"/>
      <c r="AV2813" s="26"/>
      <c r="AW2813" s="26"/>
      <c r="AX2813" s="26"/>
      <c r="AY2813" s="26"/>
      <c r="AZ2813" s="26"/>
      <c r="BA2813" s="26"/>
      <c r="BB2813" s="26"/>
      <c r="BC2813" s="26"/>
      <c r="BD2813" s="26"/>
      <c r="BE2813" s="26"/>
      <c r="BF2813" s="26"/>
      <c r="BG2813" s="26"/>
      <c r="BH2813" s="26"/>
      <c r="BI2813" s="26"/>
      <c r="BJ2813" s="26"/>
      <c r="BK2813" s="26"/>
      <c r="BL2813" s="41"/>
      <c r="BM2813" t="s">
        <v>100</v>
      </c>
    </row>
    <row r="2814" spans="1:65" x14ac:dyDescent="0.2">
      <c r="A2814" s="6"/>
      <c r="B2814" s="40" t="s">
        <v>90</v>
      </c>
      <c r="C2814" s="24"/>
      <c r="D2814" s="25"/>
      <c r="E2814" s="26"/>
      <c r="F2814" s="26"/>
      <c r="G2814" s="26"/>
      <c r="H2814" s="26"/>
      <c r="I2814" s="26"/>
      <c r="J2814" s="26"/>
      <c r="K2814" s="26"/>
      <c r="L2814" s="26"/>
      <c r="M2814" s="26"/>
      <c r="N2814" s="26"/>
      <c r="O2814" s="26"/>
      <c r="P2814" s="26"/>
      <c r="Q2814" s="26"/>
      <c r="R2814" s="26"/>
      <c r="S2814" s="26"/>
      <c r="T2814" s="26"/>
      <c r="U2814" s="26"/>
      <c r="V2814" s="26"/>
      <c r="W2814" s="26"/>
      <c r="X2814" s="26"/>
      <c r="Y2814" s="26"/>
      <c r="Z2814" s="26"/>
      <c r="AA2814" s="26"/>
      <c r="AB2814" s="26"/>
      <c r="AC2814" s="26"/>
      <c r="AD2814" s="26"/>
      <c r="AE2814" s="26"/>
      <c r="AF2814" s="26"/>
      <c r="AG2814" s="26"/>
      <c r="AH2814" s="26"/>
      <c r="AI2814" s="26"/>
      <c r="AJ2814" s="26"/>
      <c r="AK2814" s="26"/>
      <c r="AL2814" s="26"/>
      <c r="AM2814" s="26"/>
      <c r="AN2814" s="26"/>
      <c r="AO2814" s="26"/>
      <c r="AP2814" s="26"/>
      <c r="AQ2814" s="26"/>
      <c r="AR2814" s="26"/>
      <c r="AS2814" s="26"/>
      <c r="AT2814" s="26"/>
      <c r="AU2814" s="26"/>
      <c r="AV2814" s="26"/>
      <c r="AW2814" s="26"/>
      <c r="AX2814" s="26"/>
      <c r="AY2814" s="26"/>
      <c r="AZ2814" s="26"/>
      <c r="BA2814" s="26"/>
      <c r="BB2814" s="26"/>
      <c r="BC2814" s="26"/>
      <c r="BD2814" s="26"/>
      <c r="BE2814" s="26"/>
      <c r="BF2814" s="26"/>
      <c r="BG2814" s="26"/>
      <c r="BH2814" s="26"/>
      <c r="BI2814" s="26"/>
      <c r="BJ2814" s="26"/>
      <c r="BK2814" s="26"/>
      <c r="BL2814" s="41"/>
      <c r="BM2814" t="s">
        <v>100</v>
      </c>
    </row>
    <row r="2815" spans="1:65" x14ac:dyDescent="0.2">
      <c r="A2815" s="6"/>
      <c r="B2815" s="40" t="s">
        <v>90</v>
      </c>
      <c r="C2815" s="24"/>
      <c r="D2815" s="25"/>
      <c r="E2815" s="26"/>
      <c r="F2815" s="26"/>
      <c r="G2815" s="26"/>
      <c r="H2815" s="26"/>
      <c r="I2815" s="26"/>
      <c r="J2815" s="26"/>
      <c r="K2815" s="26"/>
      <c r="L2815" s="26"/>
      <c r="M2815" s="26"/>
      <c r="N2815" s="26"/>
      <c r="O2815" s="26"/>
      <c r="P2815" s="26"/>
      <c r="Q2815" s="26"/>
      <c r="R2815" s="26"/>
      <c r="S2815" s="26"/>
      <c r="T2815" s="26"/>
      <c r="U2815" s="26"/>
      <c r="V2815" s="26"/>
      <c r="W2815" s="26"/>
      <c r="X2815" s="26"/>
      <c r="Y2815" s="26"/>
      <c r="Z2815" s="26"/>
      <c r="AA2815" s="26"/>
      <c r="AB2815" s="26"/>
      <c r="AC2815" s="26"/>
      <c r="AD2815" s="26"/>
      <c r="AE2815" s="26"/>
      <c r="AF2815" s="26"/>
      <c r="AG2815" s="26"/>
      <c r="AH2815" s="26"/>
      <c r="AI2815" s="26"/>
      <c r="AJ2815" s="26"/>
      <c r="AK2815" s="26"/>
      <c r="AL2815" s="26"/>
      <c r="AM2815" s="26"/>
      <c r="AN2815" s="26"/>
      <c r="AO2815" s="26"/>
      <c r="AP2815" s="26"/>
      <c r="AQ2815" s="26"/>
      <c r="AR2815" s="26"/>
      <c r="AS2815" s="26"/>
      <c r="AT2815" s="26"/>
      <c r="AU2815" s="26"/>
      <c r="AV2815" s="26"/>
      <c r="AW2815" s="26"/>
      <c r="AX2815" s="26"/>
      <c r="AY2815" s="26"/>
      <c r="AZ2815" s="26"/>
      <c r="BA2815" s="26"/>
      <c r="BB2815" s="26"/>
      <c r="BC2815" s="26"/>
      <c r="BD2815" s="26"/>
      <c r="BE2815" s="26"/>
      <c r="BF2815" s="26"/>
      <c r="BG2815" s="26"/>
      <c r="BH2815" s="26"/>
      <c r="BI2815" s="26"/>
      <c r="BJ2815" s="26"/>
      <c r="BK2815" s="26"/>
      <c r="BL2815" s="41"/>
      <c r="BM2815" t="s">
        <v>100</v>
      </c>
    </row>
    <row r="2816" spans="1:65" x14ac:dyDescent="0.2">
      <c r="A2816" s="6"/>
      <c r="B2816" s="40" t="s">
        <v>90</v>
      </c>
      <c r="C2816" s="24"/>
      <c r="D2816" s="25"/>
      <c r="E2816" s="26"/>
      <c r="F2816" s="26"/>
      <c r="G2816" s="26"/>
      <c r="H2816" s="26"/>
      <c r="I2816" s="26"/>
      <c r="J2816" s="26"/>
      <c r="K2816" s="26"/>
      <c r="L2816" s="26"/>
      <c r="M2816" s="26"/>
      <c r="N2816" s="26"/>
      <c r="O2816" s="26"/>
      <c r="P2816" s="26"/>
      <c r="Q2816" s="26"/>
      <c r="R2816" s="26"/>
      <c r="S2816" s="26"/>
      <c r="T2816" s="26"/>
      <c r="U2816" s="26"/>
      <c r="V2816" s="26"/>
      <c r="W2816" s="26"/>
      <c r="X2816" s="26"/>
      <c r="Y2816" s="26"/>
      <c r="Z2816" s="26"/>
      <c r="AA2816" s="26"/>
      <c r="AB2816" s="26"/>
      <c r="AC2816" s="26"/>
      <c r="AD2816" s="26"/>
      <c r="AE2816" s="26"/>
      <c r="AF2816" s="26"/>
      <c r="AG2816" s="26"/>
      <c r="AH2816" s="26"/>
      <c r="AI2816" s="26"/>
      <c r="AJ2816" s="26"/>
      <c r="AK2816" s="26"/>
      <c r="AL2816" s="26"/>
      <c r="AM2816" s="26"/>
      <c r="AN2816" s="26"/>
      <c r="AO2816" s="26"/>
      <c r="AP2816" s="26"/>
      <c r="AQ2816" s="26"/>
      <c r="AR2816" s="26"/>
      <c r="AS2816" s="26"/>
      <c r="AT2816" s="26"/>
      <c r="AU2816" s="26"/>
      <c r="AV2816" s="26"/>
      <c r="AW2816" s="26"/>
      <c r="AX2816" s="26"/>
      <c r="AY2816" s="26"/>
      <c r="AZ2816" s="26"/>
      <c r="BA2816" s="26"/>
      <c r="BB2816" s="26"/>
      <c r="BC2816" s="26"/>
      <c r="BD2816" s="26"/>
      <c r="BE2816" s="26"/>
      <c r="BF2816" s="26"/>
      <c r="BG2816" s="26"/>
      <c r="BH2816" s="26"/>
      <c r="BI2816" s="26"/>
      <c r="BJ2816" s="26"/>
      <c r="BK2816" s="26"/>
      <c r="BL2816" s="41"/>
      <c r="BM2816" t="s">
        <v>100</v>
      </c>
    </row>
    <row r="2817" spans="1:65" x14ac:dyDescent="0.2">
      <c r="A2817" s="6"/>
      <c r="B2817" s="40" t="s">
        <v>90</v>
      </c>
      <c r="C2817" s="31" t="s">
        <v>42</v>
      </c>
      <c r="D2817" s="27">
        <v>32</v>
      </c>
      <c r="E2817" s="28">
        <v>32</v>
      </c>
      <c r="F2817" s="28">
        <v>32</v>
      </c>
      <c r="G2817" s="28">
        <v>32</v>
      </c>
      <c r="H2817" s="28">
        <v>32</v>
      </c>
      <c r="I2817" s="28">
        <v>32</v>
      </c>
      <c r="J2817" s="28">
        <v>40</v>
      </c>
      <c r="K2817" s="28">
        <v>40</v>
      </c>
      <c r="L2817" s="28">
        <v>40</v>
      </c>
      <c r="M2817" s="28">
        <v>40</v>
      </c>
      <c r="N2817" s="28">
        <v>42</v>
      </c>
      <c r="O2817" s="28">
        <v>43</v>
      </c>
      <c r="P2817" s="28">
        <v>43</v>
      </c>
      <c r="Q2817" s="28">
        <v>43</v>
      </c>
      <c r="R2817" s="28">
        <v>43</v>
      </c>
      <c r="S2817" s="28">
        <v>43</v>
      </c>
      <c r="T2817" s="28">
        <v>78.3</v>
      </c>
      <c r="U2817" s="28">
        <v>80.400000000000006</v>
      </c>
      <c r="V2817" s="28">
        <v>95.6</v>
      </c>
      <c r="W2817" s="28">
        <v>95.6</v>
      </c>
      <c r="X2817" s="28">
        <v>95.6</v>
      </c>
      <c r="Y2817" s="28">
        <v>95.6</v>
      </c>
      <c r="Z2817" s="28">
        <v>105.52</v>
      </c>
      <c r="AA2817" s="28">
        <v>120</v>
      </c>
      <c r="AB2817" s="28">
        <v>120</v>
      </c>
      <c r="AC2817" s="28">
        <v>140</v>
      </c>
      <c r="AD2817" s="28">
        <v>160</v>
      </c>
      <c r="AE2817" s="28">
        <v>206.86666666666667</v>
      </c>
      <c r="AF2817" s="28">
        <v>253.73333333333335</v>
      </c>
      <c r="AG2817" s="28">
        <v>300.60000000000002</v>
      </c>
      <c r="AH2817" s="28">
        <v>300.60000000000002</v>
      </c>
      <c r="AI2817" s="211">
        <v>300.60000000000002</v>
      </c>
      <c r="AJ2817" s="211">
        <v>300.60000000000002</v>
      </c>
      <c r="AK2817" s="211">
        <v>300.60000000000002</v>
      </c>
      <c r="AL2817" s="211">
        <v>300.60000000000002</v>
      </c>
      <c r="AM2817" s="211">
        <v>300.60000000000002</v>
      </c>
      <c r="AN2817" s="211">
        <v>300.60000000000002</v>
      </c>
      <c r="AO2817" s="211">
        <v>300.60000000000002</v>
      </c>
      <c r="AP2817" s="211">
        <v>300.60000000000002</v>
      </c>
      <c r="AQ2817" s="211">
        <v>300.60000000000002</v>
      </c>
      <c r="AR2817" s="211">
        <v>300.60000000000002</v>
      </c>
      <c r="AS2817" s="211">
        <v>300.60000000000002</v>
      </c>
      <c r="AT2817" s="211">
        <v>300.60000000000002</v>
      </c>
      <c r="AU2817" s="211">
        <v>300.60000000000002</v>
      </c>
      <c r="AV2817" s="211">
        <v>300.60000000000002</v>
      </c>
      <c r="AW2817" s="211">
        <v>300.60000000000002</v>
      </c>
      <c r="AX2817" s="211">
        <v>300.60000000000002</v>
      </c>
      <c r="AY2817" s="211">
        <v>300.60000000000002</v>
      </c>
      <c r="AZ2817" s="211">
        <v>300.60000000000002</v>
      </c>
      <c r="BA2817" s="211">
        <v>300.60000000000002</v>
      </c>
      <c r="BB2817" s="211">
        <v>300.60000000000002</v>
      </c>
      <c r="BC2817" s="211">
        <v>300.60000000000002</v>
      </c>
      <c r="BD2817" s="211">
        <v>300.60000000000002</v>
      </c>
      <c r="BE2817" s="211">
        <v>300.60000000000002</v>
      </c>
      <c r="BF2817" s="211">
        <v>300.60000000000002</v>
      </c>
      <c r="BG2817" s="211">
        <v>300.60000000000002</v>
      </c>
      <c r="BH2817" s="211">
        <v>300.60000000000002</v>
      </c>
      <c r="BI2817" s="211">
        <v>300.60000000000002</v>
      </c>
      <c r="BJ2817" s="211">
        <v>300.60000000000002</v>
      </c>
      <c r="BK2817" s="211">
        <v>300.60000000000002</v>
      </c>
      <c r="BL2817" s="211">
        <v>300.60000000000002</v>
      </c>
      <c r="BM2817" t="s">
        <v>100</v>
      </c>
    </row>
    <row r="2818" spans="1:65" x14ac:dyDescent="0.2">
      <c r="A2818" s="6"/>
      <c r="B2818" s="40" t="s">
        <v>90</v>
      </c>
      <c r="C2818" s="24" t="s">
        <v>74</v>
      </c>
      <c r="D2818" s="35">
        <v>32</v>
      </c>
      <c r="E2818" s="29">
        <v>32</v>
      </c>
      <c r="F2818" s="29">
        <v>32</v>
      </c>
      <c r="G2818" s="29">
        <v>32</v>
      </c>
      <c r="H2818" s="29">
        <v>32</v>
      </c>
      <c r="I2818" s="29">
        <v>32</v>
      </c>
      <c r="J2818" s="29">
        <v>40</v>
      </c>
      <c r="K2818" s="29">
        <v>40</v>
      </c>
      <c r="L2818" s="29">
        <v>40</v>
      </c>
      <c r="M2818" s="29">
        <v>40</v>
      </c>
      <c r="N2818" s="29">
        <v>42</v>
      </c>
      <c r="O2818" s="29">
        <v>43</v>
      </c>
      <c r="P2818" s="29">
        <v>43</v>
      </c>
      <c r="Q2818" s="29">
        <v>43</v>
      </c>
      <c r="R2818" s="29">
        <v>43</v>
      </c>
      <c r="S2818" s="29">
        <v>43</v>
      </c>
      <c r="T2818" s="29">
        <v>78.3</v>
      </c>
      <c r="U2818" s="29">
        <v>80.400000000000006</v>
      </c>
      <c r="V2818" s="29">
        <v>95.6</v>
      </c>
      <c r="W2818" s="29">
        <v>95.6</v>
      </c>
      <c r="X2818" s="26" t="s">
        <v>231</v>
      </c>
      <c r="Y2818" s="26"/>
      <c r="Z2818" s="26">
        <v>110</v>
      </c>
      <c r="AA2818" s="26">
        <v>120</v>
      </c>
      <c r="AB2818" s="26">
        <v>120</v>
      </c>
      <c r="AC2818" s="26">
        <v>140</v>
      </c>
      <c r="AD2818" s="26">
        <v>160</v>
      </c>
      <c r="AE2818" s="26"/>
      <c r="AF2818" s="26" t="s">
        <v>232</v>
      </c>
      <c r="AG2818" s="26">
        <v>300.60000000000002</v>
      </c>
      <c r="AH2818" s="26"/>
      <c r="AI2818" s="26"/>
      <c r="AJ2818" s="26"/>
      <c r="AK2818" s="26"/>
      <c r="AL2818" s="26"/>
      <c r="AM2818" s="26"/>
      <c r="AN2818" s="26"/>
      <c r="AO2818" s="26"/>
      <c r="AP2818" s="26"/>
      <c r="AQ2818" s="26"/>
      <c r="AR2818" s="26"/>
      <c r="AS2818" s="26"/>
      <c r="AT2818" s="26"/>
      <c r="AU2818" s="26"/>
      <c r="AV2818" s="26"/>
      <c r="AW2818" s="26"/>
      <c r="AX2818" s="26"/>
      <c r="AY2818" s="26"/>
      <c r="AZ2818" s="26"/>
      <c r="BA2818" s="26"/>
      <c r="BB2818" s="26"/>
      <c r="BC2818" s="26"/>
      <c r="BD2818" s="26"/>
      <c r="BE2818" s="26"/>
      <c r="BF2818" s="26"/>
      <c r="BG2818" s="26"/>
      <c r="BH2818" s="26"/>
      <c r="BI2818" s="26"/>
      <c r="BJ2818" s="26"/>
      <c r="BK2818" s="26"/>
      <c r="BL2818" s="41"/>
      <c r="BM2818" t="s">
        <v>100</v>
      </c>
    </row>
    <row r="2819" spans="1:65" x14ac:dyDescent="0.2">
      <c r="A2819" s="6"/>
      <c r="B2819" s="40" t="s">
        <v>90</v>
      </c>
      <c r="C2819" s="24" t="s">
        <v>83</v>
      </c>
      <c r="D2819" s="25"/>
      <c r="E2819" s="26"/>
      <c r="F2819" s="26"/>
      <c r="G2819" s="26"/>
      <c r="H2819" s="26"/>
      <c r="I2819" s="26"/>
      <c r="J2819" s="26"/>
      <c r="K2819" s="26"/>
      <c r="L2819" s="26"/>
      <c r="M2819" s="26"/>
      <c r="N2819" s="26"/>
      <c r="O2819" s="26"/>
      <c r="P2819" s="26"/>
      <c r="Q2819" s="26"/>
      <c r="R2819" s="26"/>
      <c r="S2819" s="26"/>
      <c r="T2819" s="26"/>
      <c r="U2819" s="26"/>
      <c r="V2819" s="26"/>
      <c r="W2819" s="30"/>
      <c r="X2819" s="30"/>
      <c r="Y2819" s="30"/>
      <c r="Z2819" s="30"/>
      <c r="AA2819" s="30">
        <v>14.480000000000004</v>
      </c>
      <c r="AB2819" s="30">
        <v>0</v>
      </c>
      <c r="AC2819" s="30">
        <v>20</v>
      </c>
      <c r="AD2819" s="30">
        <v>20</v>
      </c>
      <c r="AE2819" s="30">
        <v>46.866666666666674</v>
      </c>
      <c r="AF2819" s="30">
        <v>46.866666666666674</v>
      </c>
      <c r="AG2819" s="30">
        <v>46.866666666666674</v>
      </c>
      <c r="AH2819" s="30"/>
      <c r="AI2819" s="30"/>
      <c r="AJ2819" s="30"/>
      <c r="AK2819" s="30"/>
      <c r="AL2819" s="30"/>
      <c r="AM2819" s="30"/>
      <c r="AN2819" s="30"/>
      <c r="AO2819" s="30"/>
      <c r="AP2819" s="30"/>
      <c r="AQ2819" s="30"/>
      <c r="AR2819" s="30"/>
      <c r="AS2819" s="30"/>
      <c r="AT2819" s="30"/>
      <c r="AU2819" s="30"/>
      <c r="AV2819" s="30"/>
      <c r="AW2819" s="30"/>
      <c r="AX2819" s="30"/>
      <c r="AY2819" s="30"/>
      <c r="AZ2819" s="30"/>
      <c r="BA2819" s="30"/>
      <c r="BB2819" s="30"/>
      <c r="BC2819" s="30"/>
      <c r="BD2819" s="30"/>
      <c r="BE2819" s="30"/>
      <c r="BF2819" s="30"/>
      <c r="BG2819" s="30"/>
      <c r="BH2819" s="30"/>
      <c r="BI2819" s="30"/>
      <c r="BJ2819" s="30"/>
      <c r="BK2819" s="30"/>
      <c r="BL2819" s="43"/>
      <c r="BM2819" t="s">
        <v>100</v>
      </c>
    </row>
    <row r="2820" spans="1:65" x14ac:dyDescent="0.2">
      <c r="A2820" s="6"/>
      <c r="B2820" s="40" t="s">
        <v>90</v>
      </c>
      <c r="C2820" s="24" t="s">
        <v>221</v>
      </c>
      <c r="D2820" s="25"/>
      <c r="E2820" s="26"/>
      <c r="F2820" s="26"/>
      <c r="G2820" s="26"/>
      <c r="H2820" s="26"/>
      <c r="I2820" s="26"/>
      <c r="J2820" s="26"/>
      <c r="K2820" s="26"/>
      <c r="L2820" s="26"/>
      <c r="M2820" s="26"/>
      <c r="N2820" s="26"/>
      <c r="O2820" s="26"/>
      <c r="P2820" s="26"/>
      <c r="Q2820" s="26"/>
      <c r="R2820" s="26"/>
      <c r="S2820" s="26"/>
      <c r="T2820" s="26"/>
      <c r="U2820" s="26"/>
      <c r="V2820" s="26"/>
      <c r="W2820" s="26"/>
      <c r="X2820" s="26"/>
      <c r="Y2820" s="26"/>
      <c r="Z2820" s="26">
        <v>9.92</v>
      </c>
      <c r="AA2820" s="26"/>
      <c r="AB2820" s="26"/>
      <c r="AC2820" s="26"/>
      <c r="AD2820" s="26"/>
      <c r="AE2820" s="26"/>
      <c r="AF2820" s="26"/>
      <c r="AG2820" s="26"/>
      <c r="AH2820" s="26"/>
      <c r="AI2820" s="26"/>
      <c r="AJ2820" s="26"/>
      <c r="AK2820" s="26"/>
      <c r="AL2820" s="26"/>
      <c r="AM2820" s="26"/>
      <c r="AN2820" s="26"/>
      <c r="AO2820" s="26"/>
      <c r="AP2820" s="26"/>
      <c r="AQ2820" s="26"/>
      <c r="AR2820" s="26"/>
      <c r="AS2820" s="26"/>
      <c r="AT2820" s="26"/>
      <c r="AU2820" s="26"/>
      <c r="AV2820" s="26"/>
      <c r="AW2820" s="26"/>
      <c r="AX2820" s="26"/>
      <c r="AY2820" s="26"/>
      <c r="AZ2820" s="26"/>
      <c r="BA2820" s="26"/>
      <c r="BB2820" s="26"/>
      <c r="BC2820" s="26"/>
      <c r="BD2820" s="26"/>
      <c r="BE2820" s="26"/>
      <c r="BF2820" s="26"/>
      <c r="BG2820" s="26"/>
      <c r="BH2820" s="26"/>
      <c r="BI2820" s="26"/>
      <c r="BJ2820" s="26"/>
      <c r="BK2820" s="26"/>
      <c r="BL2820" s="41"/>
      <c r="BM2820" t="s">
        <v>100</v>
      </c>
    </row>
    <row r="2821" spans="1:65" x14ac:dyDescent="0.2">
      <c r="A2821" s="6"/>
      <c r="B2821" s="40" t="s">
        <v>90</v>
      </c>
      <c r="C2821" s="24"/>
      <c r="D2821" s="25"/>
      <c r="E2821" s="26"/>
      <c r="F2821" s="26"/>
      <c r="G2821" s="26"/>
      <c r="H2821" s="26"/>
      <c r="I2821" s="26"/>
      <c r="J2821" s="26"/>
      <c r="K2821" s="26"/>
      <c r="L2821" s="26"/>
      <c r="M2821" s="26"/>
      <c r="N2821" s="26"/>
      <c r="O2821" s="26"/>
      <c r="P2821" s="26"/>
      <c r="Q2821" s="26"/>
      <c r="R2821" s="26"/>
      <c r="S2821" s="26"/>
      <c r="T2821" s="26"/>
      <c r="U2821" s="26"/>
      <c r="V2821" s="26"/>
      <c r="W2821" s="26"/>
      <c r="X2821" s="26"/>
      <c r="Y2821" s="26"/>
      <c r="Z2821" s="26"/>
      <c r="AA2821" s="26"/>
      <c r="AB2821" s="26"/>
      <c r="AC2821" s="26"/>
      <c r="AD2821" s="26"/>
      <c r="AE2821" s="26"/>
      <c r="AF2821" s="26"/>
      <c r="AG2821" s="26"/>
      <c r="AH2821" s="26"/>
      <c r="AI2821" s="26"/>
      <c r="AJ2821" s="26"/>
      <c r="AK2821" s="26"/>
      <c r="AL2821" s="26"/>
      <c r="AM2821" s="26"/>
      <c r="AN2821" s="26"/>
      <c r="AO2821" s="26"/>
      <c r="AP2821" s="26"/>
      <c r="AQ2821" s="26"/>
      <c r="AR2821" s="26"/>
      <c r="AS2821" s="26"/>
      <c r="AT2821" s="26"/>
      <c r="AU2821" s="26"/>
      <c r="AV2821" s="26"/>
      <c r="AW2821" s="26"/>
      <c r="AX2821" s="26"/>
      <c r="AY2821" s="26"/>
      <c r="AZ2821" s="26"/>
      <c r="BA2821" s="26"/>
      <c r="BB2821" s="26"/>
      <c r="BC2821" s="26"/>
      <c r="BD2821" s="26"/>
      <c r="BE2821" s="26"/>
      <c r="BF2821" s="26"/>
      <c r="BG2821" s="26"/>
      <c r="BH2821" s="26"/>
      <c r="BI2821" s="26"/>
      <c r="BJ2821" s="26"/>
      <c r="BK2821" s="26"/>
      <c r="BL2821" s="41"/>
      <c r="BM2821" t="s">
        <v>100</v>
      </c>
    </row>
    <row r="2822" spans="1:65" x14ac:dyDescent="0.2">
      <c r="A2822" s="6"/>
      <c r="B2822" s="40" t="s">
        <v>90</v>
      </c>
      <c r="C2822" s="24"/>
      <c r="D2822" s="25"/>
      <c r="E2822" s="26"/>
      <c r="F2822" s="26"/>
      <c r="G2822" s="26"/>
      <c r="H2822" s="26"/>
      <c r="I2822" s="26"/>
      <c r="J2822" s="26"/>
      <c r="K2822" s="26"/>
      <c r="L2822" s="26"/>
      <c r="M2822" s="26"/>
      <c r="N2822" s="26"/>
      <c r="O2822" s="26"/>
      <c r="P2822" s="26"/>
      <c r="Q2822" s="26"/>
      <c r="R2822" s="26"/>
      <c r="S2822" s="26"/>
      <c r="T2822" s="26"/>
      <c r="U2822" s="26"/>
      <c r="V2822" s="26"/>
      <c r="W2822" s="26"/>
      <c r="X2822" s="26"/>
      <c r="Y2822" s="26"/>
      <c r="Z2822" s="26"/>
      <c r="AA2822" s="26"/>
      <c r="AB2822" s="26"/>
      <c r="AC2822" s="26"/>
      <c r="AD2822" s="26"/>
      <c r="AE2822" s="26"/>
      <c r="AF2822" s="26"/>
      <c r="AG2822" s="26"/>
      <c r="AH2822" s="26"/>
      <c r="AI2822" s="26"/>
      <c r="AJ2822" s="26"/>
      <c r="AK2822" s="26"/>
      <c r="AL2822" s="26"/>
      <c r="AM2822" s="26"/>
      <c r="AN2822" s="26"/>
      <c r="AO2822" s="26"/>
      <c r="AP2822" s="26"/>
      <c r="AQ2822" s="26"/>
      <c r="AR2822" s="26"/>
      <c r="AS2822" s="26"/>
      <c r="AT2822" s="26"/>
      <c r="AU2822" s="26"/>
      <c r="AV2822" s="26"/>
      <c r="AW2822" s="26"/>
      <c r="AX2822" s="26"/>
      <c r="AY2822" s="26"/>
      <c r="AZ2822" s="26"/>
      <c r="BA2822" s="26"/>
      <c r="BB2822" s="26"/>
      <c r="BC2822" s="26"/>
      <c r="BD2822" s="26"/>
      <c r="BE2822" s="26"/>
      <c r="BF2822" s="26"/>
      <c r="BG2822" s="26"/>
      <c r="BH2822" s="26"/>
      <c r="BI2822" s="26"/>
      <c r="BJ2822" s="26"/>
      <c r="BK2822" s="26"/>
      <c r="BL2822" s="41"/>
      <c r="BM2822" t="s">
        <v>100</v>
      </c>
    </row>
    <row r="2823" spans="1:65" x14ac:dyDescent="0.2">
      <c r="A2823" s="6"/>
      <c r="B2823" s="40" t="s">
        <v>90</v>
      </c>
      <c r="C2823" s="24"/>
      <c r="D2823" s="25"/>
      <c r="E2823" s="26"/>
      <c r="F2823" s="26"/>
      <c r="G2823" s="26"/>
      <c r="H2823" s="26"/>
      <c r="I2823" s="26"/>
      <c r="J2823" s="26"/>
      <c r="K2823" s="26"/>
      <c r="L2823" s="26"/>
      <c r="M2823" s="26"/>
      <c r="N2823" s="26"/>
      <c r="O2823" s="26"/>
      <c r="P2823" s="26"/>
      <c r="Q2823" s="26"/>
      <c r="R2823" s="26"/>
      <c r="S2823" s="26"/>
      <c r="T2823" s="26"/>
      <c r="U2823" s="26"/>
      <c r="V2823" s="26"/>
      <c r="W2823" s="26"/>
      <c r="X2823" s="26"/>
      <c r="Y2823" s="26"/>
      <c r="Z2823" s="26"/>
      <c r="AA2823" s="26"/>
      <c r="AB2823" s="26"/>
      <c r="AC2823" s="26"/>
      <c r="AD2823" s="26"/>
      <c r="AE2823" s="26"/>
      <c r="AF2823" s="26"/>
      <c r="AG2823" s="26"/>
      <c r="AH2823" s="26"/>
      <c r="AI2823" s="26"/>
      <c r="AJ2823" s="26"/>
      <c r="AK2823" s="26"/>
      <c r="AL2823" s="26"/>
      <c r="AM2823" s="26"/>
      <c r="AN2823" s="26"/>
      <c r="AO2823" s="26"/>
      <c r="AP2823" s="26"/>
      <c r="AQ2823" s="26"/>
      <c r="AR2823" s="26"/>
      <c r="AS2823" s="26"/>
      <c r="AT2823" s="26"/>
      <c r="AU2823" s="26"/>
      <c r="AV2823" s="26"/>
      <c r="AW2823" s="26"/>
      <c r="AX2823" s="26"/>
      <c r="AY2823" s="26"/>
      <c r="AZ2823" s="26"/>
      <c r="BA2823" s="26"/>
      <c r="BB2823" s="26"/>
      <c r="BC2823" s="26"/>
      <c r="BD2823" s="26"/>
      <c r="BE2823" s="26"/>
      <c r="BF2823" s="26"/>
      <c r="BG2823" s="26"/>
      <c r="BH2823" s="26"/>
      <c r="BI2823" s="26"/>
      <c r="BJ2823" s="26"/>
      <c r="BK2823" s="26"/>
      <c r="BL2823" s="41"/>
      <c r="BM2823" t="s">
        <v>100</v>
      </c>
    </row>
    <row r="2824" spans="1:65" x14ac:dyDescent="0.2">
      <c r="A2824" s="6"/>
      <c r="B2824" s="40" t="s">
        <v>90</v>
      </c>
      <c r="C2824" s="31" t="s">
        <v>43</v>
      </c>
      <c r="D2824" s="27">
        <v>0</v>
      </c>
      <c r="E2824" s="28">
        <v>0</v>
      </c>
      <c r="F2824" s="28">
        <v>0</v>
      </c>
      <c r="G2824" s="28">
        <v>0</v>
      </c>
      <c r="H2824" s="28">
        <v>0</v>
      </c>
      <c r="I2824" s="28">
        <v>0</v>
      </c>
      <c r="J2824" s="28">
        <v>0</v>
      </c>
      <c r="K2824" s="28">
        <v>0</v>
      </c>
      <c r="L2824" s="28">
        <v>0</v>
      </c>
      <c r="M2824" s="28">
        <v>0</v>
      </c>
      <c r="N2824" s="28">
        <v>0</v>
      </c>
      <c r="O2824" s="28">
        <v>0</v>
      </c>
      <c r="P2824" s="28">
        <v>0</v>
      </c>
      <c r="Q2824" s="28">
        <v>0</v>
      </c>
      <c r="R2824" s="28">
        <v>0</v>
      </c>
      <c r="S2824" s="28">
        <v>0</v>
      </c>
      <c r="T2824" s="28">
        <v>0</v>
      </c>
      <c r="U2824" s="28">
        <v>0</v>
      </c>
      <c r="V2824" s="28">
        <v>0</v>
      </c>
      <c r="W2824" s="28">
        <v>0</v>
      </c>
      <c r="X2824" s="28">
        <v>0</v>
      </c>
      <c r="Y2824" s="28">
        <v>0</v>
      </c>
      <c r="Z2824" s="28">
        <v>0</v>
      </c>
      <c r="AA2824" s="28">
        <v>0</v>
      </c>
      <c r="AB2824" s="28">
        <v>0</v>
      </c>
      <c r="AC2824" s="28">
        <v>0</v>
      </c>
      <c r="AD2824" s="28">
        <v>0</v>
      </c>
      <c r="AE2824" s="28">
        <v>0</v>
      </c>
      <c r="AF2824" s="28">
        <v>0</v>
      </c>
      <c r="AG2824" s="28">
        <v>0</v>
      </c>
      <c r="AH2824" s="28">
        <v>0</v>
      </c>
      <c r="AI2824" s="211">
        <v>0</v>
      </c>
      <c r="AJ2824" s="211">
        <v>0</v>
      </c>
      <c r="AK2824" s="211">
        <v>0</v>
      </c>
      <c r="AL2824" s="211">
        <v>0</v>
      </c>
      <c r="AM2824" s="211">
        <v>0</v>
      </c>
      <c r="AN2824" s="211">
        <v>0</v>
      </c>
      <c r="AO2824" s="211">
        <v>0</v>
      </c>
      <c r="AP2824" s="211">
        <v>0</v>
      </c>
      <c r="AQ2824" s="211">
        <v>0</v>
      </c>
      <c r="AR2824" s="211">
        <v>0</v>
      </c>
      <c r="AS2824" s="211">
        <v>0</v>
      </c>
      <c r="AT2824" s="211">
        <v>0</v>
      </c>
      <c r="AU2824" s="211">
        <v>0</v>
      </c>
      <c r="AV2824" s="211">
        <v>0</v>
      </c>
      <c r="AW2824" s="211">
        <v>0</v>
      </c>
      <c r="AX2824" s="211">
        <v>0</v>
      </c>
      <c r="AY2824" s="211">
        <v>0</v>
      </c>
      <c r="AZ2824" s="211">
        <v>0</v>
      </c>
      <c r="BA2824" s="211">
        <v>0</v>
      </c>
      <c r="BB2824" s="211">
        <v>0</v>
      </c>
      <c r="BC2824" s="211">
        <v>0</v>
      </c>
      <c r="BD2824" s="211">
        <v>0</v>
      </c>
      <c r="BE2824" s="211">
        <v>0</v>
      </c>
      <c r="BF2824" s="211">
        <v>0</v>
      </c>
      <c r="BG2824" s="211">
        <v>0</v>
      </c>
      <c r="BH2824" s="211">
        <v>0</v>
      </c>
      <c r="BI2824" s="211">
        <v>0</v>
      </c>
      <c r="BJ2824" s="211">
        <v>0</v>
      </c>
      <c r="BK2824" s="211">
        <v>0</v>
      </c>
      <c r="BL2824" s="211">
        <v>0</v>
      </c>
      <c r="BM2824" t="s">
        <v>100</v>
      </c>
    </row>
    <row r="2825" spans="1:65" x14ac:dyDescent="0.2">
      <c r="A2825" s="6"/>
      <c r="B2825" s="40" t="s">
        <v>90</v>
      </c>
      <c r="C2825" s="24" t="s">
        <v>74</v>
      </c>
      <c r="D2825" s="35">
        <v>0</v>
      </c>
      <c r="E2825" s="29">
        <v>0</v>
      </c>
      <c r="F2825" s="29">
        <v>0</v>
      </c>
      <c r="G2825" s="29">
        <v>0</v>
      </c>
      <c r="H2825" s="29">
        <v>0</v>
      </c>
      <c r="I2825" s="29">
        <v>0</v>
      </c>
      <c r="J2825" s="29">
        <v>0</v>
      </c>
      <c r="K2825" s="29">
        <v>0</v>
      </c>
      <c r="L2825" s="29">
        <v>0</v>
      </c>
      <c r="M2825" s="29">
        <v>0</v>
      </c>
      <c r="N2825" s="29">
        <v>0</v>
      </c>
      <c r="O2825" s="29">
        <v>0</v>
      </c>
      <c r="P2825" s="29">
        <v>0</v>
      </c>
      <c r="Q2825" s="29">
        <v>0</v>
      </c>
      <c r="R2825" s="29">
        <v>0</v>
      </c>
      <c r="S2825" s="29">
        <v>0</v>
      </c>
      <c r="T2825" s="29">
        <v>0</v>
      </c>
      <c r="U2825" s="29">
        <v>0</v>
      </c>
      <c r="V2825" s="29">
        <v>0</v>
      </c>
      <c r="W2825" s="29">
        <v>0</v>
      </c>
      <c r="X2825" s="26"/>
      <c r="Y2825" s="26"/>
      <c r="Z2825" s="26"/>
      <c r="AA2825" s="26"/>
      <c r="AB2825" s="26"/>
      <c r="AC2825" s="26"/>
      <c r="AD2825" s="26"/>
      <c r="AE2825" s="26"/>
      <c r="AF2825" s="26"/>
      <c r="AG2825" s="26"/>
      <c r="AH2825" s="26"/>
      <c r="AI2825" s="26"/>
      <c r="AJ2825" s="26"/>
      <c r="AK2825" s="26"/>
      <c r="AL2825" s="26"/>
      <c r="AM2825" s="26"/>
      <c r="AN2825" s="26"/>
      <c r="AO2825" s="26"/>
      <c r="AP2825" s="26"/>
      <c r="AQ2825" s="26"/>
      <c r="AR2825" s="26"/>
      <c r="AS2825" s="26"/>
      <c r="AT2825" s="26"/>
      <c r="AU2825" s="26"/>
      <c r="AV2825" s="26"/>
      <c r="AW2825" s="26"/>
      <c r="AX2825" s="26"/>
      <c r="AY2825" s="26"/>
      <c r="AZ2825" s="26"/>
      <c r="BA2825" s="26"/>
      <c r="BB2825" s="26"/>
      <c r="BC2825" s="26"/>
      <c r="BD2825" s="26"/>
      <c r="BE2825" s="26"/>
      <c r="BF2825" s="26"/>
      <c r="BG2825" s="26"/>
      <c r="BH2825" s="26"/>
      <c r="BI2825" s="26"/>
      <c r="BJ2825" s="26"/>
      <c r="BK2825" s="26"/>
      <c r="BL2825" s="41"/>
      <c r="BM2825" t="s">
        <v>100</v>
      </c>
    </row>
    <row r="2826" spans="1:65" x14ac:dyDescent="0.2">
      <c r="A2826" s="6"/>
      <c r="B2826" s="40" t="s">
        <v>90</v>
      </c>
      <c r="C2826" s="24" t="s">
        <v>83</v>
      </c>
      <c r="D2826" s="25"/>
      <c r="E2826" s="26"/>
      <c r="F2826" s="26"/>
      <c r="G2826" s="26"/>
      <c r="H2826" s="26"/>
      <c r="I2826" s="26"/>
      <c r="J2826" s="26"/>
      <c r="K2826" s="26"/>
      <c r="L2826" s="26"/>
      <c r="M2826" s="26"/>
      <c r="N2826" s="26"/>
      <c r="O2826" s="26"/>
      <c r="P2826" s="26"/>
      <c r="Q2826" s="26"/>
      <c r="R2826" s="26"/>
      <c r="S2826" s="26"/>
      <c r="T2826" s="26"/>
      <c r="U2826" s="26"/>
      <c r="V2826" s="26"/>
      <c r="W2826" s="30"/>
      <c r="X2826" s="30"/>
      <c r="Y2826" s="30"/>
      <c r="Z2826" s="30"/>
      <c r="AA2826" s="30"/>
      <c r="AB2826" s="30"/>
      <c r="AC2826" s="30"/>
      <c r="AD2826" s="30"/>
      <c r="AE2826" s="30"/>
      <c r="AF2826" s="30"/>
      <c r="AG2826" s="30"/>
      <c r="AH2826" s="30"/>
      <c r="AI2826" s="30"/>
      <c r="AJ2826" s="30"/>
      <c r="AK2826" s="30"/>
      <c r="AL2826" s="30"/>
      <c r="AM2826" s="30"/>
      <c r="AN2826" s="30"/>
      <c r="AO2826" s="30"/>
      <c r="AP2826" s="30"/>
      <c r="AQ2826" s="30"/>
      <c r="AR2826" s="30"/>
      <c r="AS2826" s="30"/>
      <c r="AT2826" s="30"/>
      <c r="AU2826" s="30"/>
      <c r="AV2826" s="30"/>
      <c r="AW2826" s="30"/>
      <c r="AX2826" s="30"/>
      <c r="AY2826" s="30"/>
      <c r="AZ2826" s="30"/>
      <c r="BA2826" s="30"/>
      <c r="BB2826" s="30"/>
      <c r="BC2826" s="30"/>
      <c r="BD2826" s="30"/>
      <c r="BE2826" s="30"/>
      <c r="BF2826" s="30"/>
      <c r="BG2826" s="30"/>
      <c r="BH2826" s="30"/>
      <c r="BI2826" s="30"/>
      <c r="BJ2826" s="30"/>
      <c r="BK2826" s="30"/>
      <c r="BL2826" s="43"/>
      <c r="BM2826" t="s">
        <v>100</v>
      </c>
    </row>
    <row r="2827" spans="1:65" x14ac:dyDescent="0.2">
      <c r="A2827" s="6"/>
      <c r="B2827" s="40" t="s">
        <v>90</v>
      </c>
      <c r="C2827" s="24" t="s">
        <v>75</v>
      </c>
      <c r="D2827" s="25"/>
      <c r="E2827" s="26"/>
      <c r="F2827" s="26"/>
      <c r="G2827" s="26"/>
      <c r="H2827" s="26"/>
      <c r="I2827" s="26"/>
      <c r="J2827" s="26"/>
      <c r="K2827" s="26"/>
      <c r="L2827" s="26"/>
      <c r="M2827" s="26"/>
      <c r="N2827" s="26"/>
      <c r="O2827" s="26"/>
      <c r="P2827" s="26"/>
      <c r="Q2827" s="26"/>
      <c r="R2827" s="26"/>
      <c r="S2827" s="26"/>
      <c r="T2827" s="26"/>
      <c r="U2827" s="26"/>
      <c r="V2827" s="26"/>
      <c r="W2827" s="26"/>
      <c r="X2827" s="26"/>
      <c r="Y2827" s="26"/>
      <c r="Z2827" s="26"/>
      <c r="AA2827" s="26"/>
      <c r="AB2827" s="26"/>
      <c r="AC2827" s="26"/>
      <c r="AD2827" s="26"/>
      <c r="AE2827" s="26"/>
      <c r="AF2827" s="26"/>
      <c r="AG2827" s="26"/>
      <c r="AH2827" s="26"/>
      <c r="AI2827" s="26"/>
      <c r="AJ2827" s="26"/>
      <c r="AK2827" s="26"/>
      <c r="AL2827" s="26"/>
      <c r="AM2827" s="26"/>
      <c r="AN2827" s="26"/>
      <c r="AO2827" s="26"/>
      <c r="AP2827" s="26"/>
      <c r="AQ2827" s="26"/>
      <c r="AR2827" s="26"/>
      <c r="AS2827" s="26"/>
      <c r="AT2827" s="26"/>
      <c r="AU2827" s="26"/>
      <c r="AV2827" s="26"/>
      <c r="AW2827" s="26"/>
      <c r="AX2827" s="26"/>
      <c r="AY2827" s="26"/>
      <c r="AZ2827" s="26"/>
      <c r="BA2827" s="26"/>
      <c r="BB2827" s="26"/>
      <c r="BC2827" s="26"/>
      <c r="BD2827" s="26"/>
      <c r="BE2827" s="26"/>
      <c r="BF2827" s="26"/>
      <c r="BG2827" s="26"/>
      <c r="BH2827" s="26"/>
      <c r="BI2827" s="26"/>
      <c r="BJ2827" s="26"/>
      <c r="BK2827" s="26"/>
      <c r="BL2827" s="41"/>
      <c r="BM2827" t="s">
        <v>100</v>
      </c>
    </row>
    <row r="2828" spans="1:65" x14ac:dyDescent="0.2">
      <c r="A2828" s="6"/>
      <c r="B2828" s="40" t="s">
        <v>90</v>
      </c>
      <c r="C2828" s="24" t="s">
        <v>79</v>
      </c>
      <c r="D2828" s="25"/>
      <c r="E2828" s="26"/>
      <c r="F2828" s="26"/>
      <c r="G2828" s="26"/>
      <c r="H2828" s="26"/>
      <c r="I2828" s="26"/>
      <c r="J2828" s="26"/>
      <c r="K2828" s="26"/>
      <c r="L2828" s="26"/>
      <c r="M2828" s="26"/>
      <c r="N2828" s="26"/>
      <c r="O2828" s="26"/>
      <c r="P2828" s="26"/>
      <c r="Q2828" s="26"/>
      <c r="R2828" s="26"/>
      <c r="S2828" s="26"/>
      <c r="T2828" s="26"/>
      <c r="U2828" s="26"/>
      <c r="V2828" s="26"/>
      <c r="W2828" s="26"/>
      <c r="X2828" s="26"/>
      <c r="Y2828" s="26"/>
      <c r="Z2828" s="26"/>
      <c r="AA2828" s="26"/>
      <c r="AB2828" s="26"/>
      <c r="AC2828" s="26"/>
      <c r="AD2828" s="26"/>
      <c r="AE2828" s="26"/>
      <c r="AF2828" s="26"/>
      <c r="AG2828" s="26"/>
      <c r="AH2828" s="26"/>
      <c r="AI2828" s="26"/>
      <c r="AJ2828" s="26"/>
      <c r="AK2828" s="26"/>
      <c r="AL2828" s="26"/>
      <c r="AM2828" s="26"/>
      <c r="AN2828" s="26"/>
      <c r="AO2828" s="26"/>
      <c r="AP2828" s="26"/>
      <c r="AQ2828" s="26"/>
      <c r="AR2828" s="26"/>
      <c r="AS2828" s="26"/>
      <c r="AT2828" s="26"/>
      <c r="AU2828" s="26"/>
      <c r="AV2828" s="26"/>
      <c r="AW2828" s="26"/>
      <c r="AX2828" s="26"/>
      <c r="AY2828" s="26"/>
      <c r="AZ2828" s="26"/>
      <c r="BA2828" s="26"/>
      <c r="BB2828" s="26"/>
      <c r="BC2828" s="26"/>
      <c r="BD2828" s="26"/>
      <c r="BE2828" s="26"/>
      <c r="BF2828" s="26"/>
      <c r="BG2828" s="26"/>
      <c r="BH2828" s="26"/>
      <c r="BI2828" s="26"/>
      <c r="BJ2828" s="26"/>
      <c r="BK2828" s="26"/>
      <c r="BL2828" s="41"/>
      <c r="BM2828" t="s">
        <v>100</v>
      </c>
    </row>
    <row r="2829" spans="1:65" x14ac:dyDescent="0.2">
      <c r="A2829" s="6"/>
      <c r="B2829" s="40" t="s">
        <v>90</v>
      </c>
      <c r="C2829" s="24" t="s">
        <v>80</v>
      </c>
      <c r="D2829" s="25"/>
      <c r="E2829" s="26"/>
      <c r="F2829" s="26"/>
      <c r="G2829" s="26"/>
      <c r="H2829" s="26"/>
      <c r="I2829" s="26"/>
      <c r="J2829" s="26"/>
      <c r="K2829" s="26"/>
      <c r="L2829" s="26"/>
      <c r="M2829" s="26"/>
      <c r="N2829" s="26"/>
      <c r="O2829" s="26"/>
      <c r="P2829" s="26"/>
      <c r="Q2829" s="26"/>
      <c r="R2829" s="26"/>
      <c r="S2829" s="26"/>
      <c r="T2829" s="26"/>
      <c r="U2829" s="26"/>
      <c r="V2829" s="26"/>
      <c r="W2829" s="26"/>
      <c r="X2829" s="26"/>
      <c r="Y2829" s="26"/>
      <c r="Z2829" s="26"/>
      <c r="AA2829" s="26"/>
      <c r="AB2829" s="26"/>
      <c r="AC2829" s="26"/>
      <c r="AD2829" s="26"/>
      <c r="AE2829" s="26"/>
      <c r="AF2829" s="26"/>
      <c r="AG2829" s="26"/>
      <c r="AH2829" s="26"/>
      <c r="AI2829" s="26"/>
      <c r="AJ2829" s="26"/>
      <c r="AK2829" s="26"/>
      <c r="AL2829" s="26"/>
      <c r="AM2829" s="26"/>
      <c r="AN2829" s="26"/>
      <c r="AO2829" s="26"/>
      <c r="AP2829" s="26"/>
      <c r="AQ2829" s="26"/>
      <c r="AR2829" s="26"/>
      <c r="AS2829" s="26"/>
      <c r="AT2829" s="26"/>
      <c r="AU2829" s="26"/>
      <c r="AV2829" s="26"/>
      <c r="AW2829" s="26"/>
      <c r="AX2829" s="26"/>
      <c r="AY2829" s="26"/>
      <c r="AZ2829" s="26"/>
      <c r="BA2829" s="26"/>
      <c r="BB2829" s="26"/>
      <c r="BC2829" s="26"/>
      <c r="BD2829" s="26"/>
      <c r="BE2829" s="26"/>
      <c r="BF2829" s="26"/>
      <c r="BG2829" s="26"/>
      <c r="BH2829" s="26"/>
      <c r="BI2829" s="26"/>
      <c r="BJ2829" s="26"/>
      <c r="BK2829" s="26"/>
      <c r="BL2829" s="41"/>
      <c r="BM2829" t="s">
        <v>100</v>
      </c>
    </row>
    <row r="2830" spans="1:65" x14ac:dyDescent="0.2">
      <c r="A2830" s="6"/>
      <c r="B2830" s="40" t="s">
        <v>90</v>
      </c>
      <c r="C2830" s="24" t="s">
        <v>78</v>
      </c>
      <c r="D2830" s="25"/>
      <c r="E2830" s="26"/>
      <c r="F2830" s="26"/>
      <c r="G2830" s="26"/>
      <c r="H2830" s="26"/>
      <c r="I2830" s="26"/>
      <c r="J2830" s="26"/>
      <c r="K2830" s="26"/>
      <c r="L2830" s="26"/>
      <c r="M2830" s="26"/>
      <c r="N2830" s="26"/>
      <c r="O2830" s="26"/>
      <c r="P2830" s="26"/>
      <c r="Q2830" s="26"/>
      <c r="R2830" s="26"/>
      <c r="S2830" s="26"/>
      <c r="T2830" s="26"/>
      <c r="U2830" s="26"/>
      <c r="V2830" s="26"/>
      <c r="W2830" s="26"/>
      <c r="X2830" s="26"/>
      <c r="Y2830" s="26"/>
      <c r="Z2830" s="26"/>
      <c r="AA2830" s="26"/>
      <c r="AB2830" s="26"/>
      <c r="AC2830" s="26"/>
      <c r="AD2830" s="26"/>
      <c r="AE2830" s="26"/>
      <c r="AF2830" s="26"/>
      <c r="AG2830" s="26"/>
      <c r="AH2830" s="26"/>
      <c r="AI2830" s="26"/>
      <c r="AJ2830" s="26"/>
      <c r="AK2830" s="26"/>
      <c r="AL2830" s="26"/>
      <c r="AM2830" s="26"/>
      <c r="AN2830" s="26"/>
      <c r="AO2830" s="26"/>
      <c r="AP2830" s="26"/>
      <c r="AQ2830" s="26"/>
      <c r="AR2830" s="26"/>
      <c r="AS2830" s="26"/>
      <c r="AT2830" s="26"/>
      <c r="AU2830" s="26"/>
      <c r="AV2830" s="26"/>
      <c r="AW2830" s="26"/>
      <c r="AX2830" s="26"/>
      <c r="AY2830" s="26"/>
      <c r="AZ2830" s="26"/>
      <c r="BA2830" s="26"/>
      <c r="BB2830" s="26"/>
      <c r="BC2830" s="26"/>
      <c r="BD2830" s="26"/>
      <c r="BE2830" s="26"/>
      <c r="BF2830" s="26"/>
      <c r="BG2830" s="26"/>
      <c r="BH2830" s="26"/>
      <c r="BI2830" s="26"/>
      <c r="BJ2830" s="26"/>
      <c r="BK2830" s="26"/>
      <c r="BL2830" s="41"/>
      <c r="BM2830" t="s">
        <v>100</v>
      </c>
    </row>
    <row r="2831" spans="1:65" x14ac:dyDescent="0.2">
      <c r="A2831" s="6"/>
      <c r="B2831" s="40" t="s">
        <v>90</v>
      </c>
      <c r="C2831" s="31" t="s">
        <v>46</v>
      </c>
      <c r="D2831" s="27">
        <v>0</v>
      </c>
      <c r="E2831" s="28">
        <v>0</v>
      </c>
      <c r="F2831" s="28">
        <v>0</v>
      </c>
      <c r="G2831" s="28">
        <v>0</v>
      </c>
      <c r="H2831" s="28">
        <v>0</v>
      </c>
      <c r="I2831" s="28">
        <v>0</v>
      </c>
      <c r="J2831" s="28">
        <v>0</v>
      </c>
      <c r="K2831" s="28">
        <v>0</v>
      </c>
      <c r="L2831" s="28">
        <v>0</v>
      </c>
      <c r="M2831" s="28">
        <v>0</v>
      </c>
      <c r="N2831" s="28">
        <v>0</v>
      </c>
      <c r="O2831" s="28">
        <v>0</v>
      </c>
      <c r="P2831" s="28">
        <v>0</v>
      </c>
      <c r="Q2831" s="28">
        <v>0</v>
      </c>
      <c r="R2831" s="28">
        <v>0</v>
      </c>
      <c r="S2831" s="28">
        <v>0</v>
      </c>
      <c r="T2831" s="28">
        <v>0</v>
      </c>
      <c r="U2831" s="28">
        <v>0</v>
      </c>
      <c r="V2831" s="28">
        <v>0</v>
      </c>
      <c r="W2831" s="28">
        <v>0</v>
      </c>
      <c r="X2831" s="28">
        <v>5</v>
      </c>
      <c r="Y2831" s="28">
        <v>7</v>
      </c>
      <c r="Z2831" s="28">
        <v>7</v>
      </c>
      <c r="AA2831" s="28">
        <v>9</v>
      </c>
      <c r="AB2831" s="28">
        <v>9</v>
      </c>
      <c r="AC2831" s="28">
        <v>11</v>
      </c>
      <c r="AD2831" s="28">
        <v>11</v>
      </c>
      <c r="AE2831" s="28">
        <v>12</v>
      </c>
      <c r="AF2831" s="28">
        <v>13</v>
      </c>
      <c r="AG2831" s="28">
        <v>14</v>
      </c>
      <c r="AH2831" s="28">
        <v>14</v>
      </c>
      <c r="AI2831" s="211">
        <v>14</v>
      </c>
      <c r="AJ2831" s="211">
        <v>14</v>
      </c>
      <c r="AK2831" s="211">
        <v>14</v>
      </c>
      <c r="AL2831" s="211">
        <v>14</v>
      </c>
      <c r="AM2831" s="211">
        <v>14</v>
      </c>
      <c r="AN2831" s="211">
        <v>14</v>
      </c>
      <c r="AO2831" s="211">
        <v>14</v>
      </c>
      <c r="AP2831" s="211">
        <v>14</v>
      </c>
      <c r="AQ2831" s="211">
        <v>14</v>
      </c>
      <c r="AR2831" s="211">
        <v>14</v>
      </c>
      <c r="AS2831" s="211">
        <v>14</v>
      </c>
      <c r="AT2831" s="211">
        <v>14</v>
      </c>
      <c r="AU2831" s="211">
        <v>14</v>
      </c>
      <c r="AV2831" s="211">
        <v>14</v>
      </c>
      <c r="AW2831" s="211">
        <v>14</v>
      </c>
      <c r="AX2831" s="211">
        <v>14</v>
      </c>
      <c r="AY2831" s="211">
        <v>14</v>
      </c>
      <c r="AZ2831" s="211">
        <v>14</v>
      </c>
      <c r="BA2831" s="211">
        <v>14</v>
      </c>
      <c r="BB2831" s="211">
        <v>14</v>
      </c>
      <c r="BC2831" s="211">
        <v>14</v>
      </c>
      <c r="BD2831" s="211">
        <v>14</v>
      </c>
      <c r="BE2831" s="211">
        <v>14</v>
      </c>
      <c r="BF2831" s="211">
        <v>14</v>
      </c>
      <c r="BG2831" s="211">
        <v>14</v>
      </c>
      <c r="BH2831" s="211">
        <v>14</v>
      </c>
      <c r="BI2831" s="211">
        <v>14</v>
      </c>
      <c r="BJ2831" s="211">
        <v>14</v>
      </c>
      <c r="BK2831" s="211">
        <v>14</v>
      </c>
      <c r="BL2831" s="211">
        <v>14</v>
      </c>
      <c r="BM2831" t="s">
        <v>100</v>
      </c>
    </row>
    <row r="2832" spans="1:65" x14ac:dyDescent="0.2">
      <c r="A2832" s="6"/>
      <c r="B2832" s="40" t="s">
        <v>90</v>
      </c>
      <c r="C2832" s="24" t="s">
        <v>74</v>
      </c>
      <c r="D2832" s="35">
        <v>0</v>
      </c>
      <c r="E2832" s="29">
        <v>0</v>
      </c>
      <c r="F2832" s="29">
        <v>0</v>
      </c>
      <c r="G2832" s="29">
        <v>0</v>
      </c>
      <c r="H2832" s="29">
        <v>0</v>
      </c>
      <c r="I2832" s="29">
        <v>0</v>
      </c>
      <c r="J2832" s="29">
        <v>0</v>
      </c>
      <c r="K2832" s="29">
        <v>0</v>
      </c>
      <c r="L2832" s="29">
        <v>0</v>
      </c>
      <c r="M2832" s="29">
        <v>0</v>
      </c>
      <c r="N2832" s="29">
        <v>0</v>
      </c>
      <c r="O2832" s="29">
        <v>0</v>
      </c>
      <c r="P2832" s="29">
        <v>0</v>
      </c>
      <c r="Q2832" s="29">
        <v>0</v>
      </c>
      <c r="R2832" s="29">
        <v>0</v>
      </c>
      <c r="S2832" s="29">
        <v>0</v>
      </c>
      <c r="T2832" s="29">
        <v>0</v>
      </c>
      <c r="U2832" s="29">
        <v>0</v>
      </c>
      <c r="V2832" s="29">
        <v>0</v>
      </c>
      <c r="W2832" s="29">
        <v>0</v>
      </c>
      <c r="X2832" s="26"/>
      <c r="Y2832" s="26"/>
      <c r="Z2832" s="26"/>
      <c r="AA2832" s="26"/>
      <c r="AB2832" s="26"/>
      <c r="AC2832" s="26"/>
      <c r="AD2832" s="26"/>
      <c r="AE2832" s="26"/>
      <c r="AF2832" s="26"/>
      <c r="AG2832" s="26"/>
      <c r="AH2832" s="26"/>
      <c r="AI2832" s="26"/>
      <c r="AJ2832" s="26"/>
      <c r="AK2832" s="26"/>
      <c r="AL2832" s="26"/>
      <c r="AM2832" s="26"/>
      <c r="AN2832" s="26"/>
      <c r="AO2832" s="26"/>
      <c r="AP2832" s="26"/>
      <c r="AQ2832" s="26"/>
      <c r="AR2832" s="26"/>
      <c r="AS2832" s="26"/>
      <c r="AT2832" s="26"/>
      <c r="AU2832" s="26"/>
      <c r="AV2832" s="26"/>
      <c r="AW2832" s="26"/>
      <c r="AX2832" s="26"/>
      <c r="AY2832" s="26"/>
      <c r="AZ2832" s="26"/>
      <c r="BA2832" s="26"/>
      <c r="BB2832" s="26"/>
      <c r="BC2832" s="26"/>
      <c r="BD2832" s="26"/>
      <c r="BE2832" s="26"/>
      <c r="BF2832" s="26"/>
      <c r="BG2832" s="26"/>
      <c r="BH2832" s="26"/>
      <c r="BI2832" s="26"/>
      <c r="BJ2832" s="26"/>
      <c r="BK2832" s="26"/>
      <c r="BL2832" s="41"/>
      <c r="BM2832" t="s">
        <v>100</v>
      </c>
    </row>
    <row r="2833" spans="1:65" x14ac:dyDescent="0.2">
      <c r="A2833" s="6"/>
      <c r="B2833" s="40" t="s">
        <v>90</v>
      </c>
      <c r="C2833" s="24" t="s">
        <v>83</v>
      </c>
      <c r="D2833" s="25"/>
      <c r="E2833" s="26"/>
      <c r="F2833" s="26"/>
      <c r="G2833" s="26"/>
      <c r="H2833" s="26"/>
      <c r="I2833" s="26"/>
      <c r="J2833" s="26"/>
      <c r="K2833" s="26"/>
      <c r="L2833" s="26"/>
      <c r="M2833" s="26"/>
      <c r="N2833" s="26"/>
      <c r="O2833" s="26"/>
      <c r="P2833" s="26"/>
      <c r="Q2833" s="26"/>
      <c r="R2833" s="26"/>
      <c r="S2833" s="26"/>
      <c r="T2833" s="26"/>
      <c r="U2833" s="26"/>
      <c r="V2833" s="26"/>
      <c r="W2833" s="30"/>
      <c r="X2833" s="30"/>
      <c r="Y2833" s="30"/>
      <c r="Z2833" s="30"/>
      <c r="AA2833" s="30"/>
      <c r="AB2833" s="30"/>
      <c r="AC2833" s="30"/>
      <c r="AD2833" s="30"/>
      <c r="AE2833" s="30"/>
      <c r="AF2833" s="30"/>
      <c r="AG2833" s="30"/>
      <c r="AH2833" s="30"/>
      <c r="AI2833" s="30"/>
      <c r="AJ2833" s="30"/>
      <c r="AK2833" s="30"/>
      <c r="AL2833" s="30"/>
      <c r="AM2833" s="30"/>
      <c r="AN2833" s="30"/>
      <c r="AO2833" s="30"/>
      <c r="AP2833" s="30"/>
      <c r="AQ2833" s="30"/>
      <c r="AR2833" s="30"/>
      <c r="AS2833" s="30"/>
      <c r="AT2833" s="30"/>
      <c r="AU2833" s="30"/>
      <c r="AV2833" s="30"/>
      <c r="AW2833" s="30"/>
      <c r="AX2833" s="30"/>
      <c r="AY2833" s="30"/>
      <c r="AZ2833" s="30"/>
      <c r="BA2833" s="30"/>
      <c r="BB2833" s="30"/>
      <c r="BC2833" s="30"/>
      <c r="BD2833" s="30"/>
      <c r="BE2833" s="30"/>
      <c r="BF2833" s="30"/>
      <c r="BG2833" s="30"/>
      <c r="BH2833" s="30"/>
      <c r="BI2833" s="30"/>
      <c r="BJ2833" s="30"/>
      <c r="BK2833" s="30"/>
      <c r="BL2833" s="43"/>
      <c r="BM2833" t="s">
        <v>100</v>
      </c>
    </row>
    <row r="2834" spans="1:65" x14ac:dyDescent="0.2">
      <c r="A2834" s="6"/>
      <c r="B2834" s="40" t="s">
        <v>90</v>
      </c>
      <c r="C2834" s="24" t="s">
        <v>75</v>
      </c>
      <c r="D2834" s="25"/>
      <c r="E2834" s="26"/>
      <c r="F2834" s="26"/>
      <c r="G2834" s="26"/>
      <c r="H2834" s="26"/>
      <c r="I2834" s="26"/>
      <c r="J2834" s="26"/>
      <c r="K2834" s="26"/>
      <c r="L2834" s="26"/>
      <c r="M2834" s="26"/>
      <c r="N2834" s="26"/>
      <c r="O2834" s="26"/>
      <c r="P2834" s="26"/>
      <c r="Q2834" s="26"/>
      <c r="R2834" s="26"/>
      <c r="S2834" s="26"/>
      <c r="T2834" s="26"/>
      <c r="U2834" s="26"/>
      <c r="V2834" s="26"/>
      <c r="W2834" s="26"/>
      <c r="X2834" s="26"/>
      <c r="Y2834" s="26"/>
      <c r="Z2834" s="26"/>
      <c r="AA2834" s="26"/>
      <c r="AB2834" s="26"/>
      <c r="AC2834" s="26"/>
      <c r="AD2834" s="26"/>
      <c r="AE2834" s="26"/>
      <c r="AF2834" s="26"/>
      <c r="AG2834" s="26"/>
      <c r="AH2834" s="26"/>
      <c r="AI2834" s="26"/>
      <c r="AJ2834" s="26"/>
      <c r="AK2834" s="26"/>
      <c r="AL2834" s="26"/>
      <c r="AM2834" s="26"/>
      <c r="AN2834" s="26"/>
      <c r="AO2834" s="26"/>
      <c r="AP2834" s="26"/>
      <c r="AQ2834" s="26"/>
      <c r="AR2834" s="26"/>
      <c r="AS2834" s="26"/>
      <c r="AT2834" s="26"/>
      <c r="AU2834" s="26"/>
      <c r="AV2834" s="26"/>
      <c r="AW2834" s="26"/>
      <c r="AX2834" s="26"/>
      <c r="AY2834" s="26"/>
      <c r="AZ2834" s="26"/>
      <c r="BA2834" s="26"/>
      <c r="BB2834" s="26"/>
      <c r="BC2834" s="26"/>
      <c r="BD2834" s="26"/>
      <c r="BE2834" s="26"/>
      <c r="BF2834" s="26"/>
      <c r="BG2834" s="26"/>
      <c r="BH2834" s="26"/>
      <c r="BI2834" s="26"/>
      <c r="BJ2834" s="26"/>
      <c r="BK2834" s="26"/>
      <c r="BL2834" s="41"/>
      <c r="BM2834" t="s">
        <v>100</v>
      </c>
    </row>
    <row r="2835" spans="1:65" x14ac:dyDescent="0.2">
      <c r="A2835" s="6"/>
      <c r="B2835" s="40" t="s">
        <v>90</v>
      </c>
      <c r="C2835" s="24" t="s">
        <v>79</v>
      </c>
      <c r="D2835" s="25"/>
      <c r="E2835" s="26"/>
      <c r="F2835" s="26"/>
      <c r="G2835" s="26"/>
      <c r="H2835" s="26"/>
      <c r="I2835" s="26"/>
      <c r="J2835" s="26"/>
      <c r="K2835" s="26"/>
      <c r="L2835" s="26"/>
      <c r="M2835" s="26"/>
      <c r="N2835" s="26"/>
      <c r="O2835" s="26"/>
      <c r="P2835" s="26"/>
      <c r="Q2835" s="26"/>
      <c r="R2835" s="26"/>
      <c r="S2835" s="26"/>
      <c r="T2835" s="26"/>
      <c r="U2835" s="26"/>
      <c r="V2835" s="26"/>
      <c r="W2835" s="26"/>
      <c r="X2835" s="26"/>
      <c r="Y2835" s="26"/>
      <c r="Z2835" s="26"/>
      <c r="AA2835" s="26"/>
      <c r="AB2835" s="26"/>
      <c r="AC2835" s="26"/>
      <c r="AD2835" s="26"/>
      <c r="AE2835" s="26"/>
      <c r="AF2835" s="26"/>
      <c r="AG2835" s="26"/>
      <c r="AH2835" s="26"/>
      <c r="AI2835" s="26"/>
      <c r="AJ2835" s="26"/>
      <c r="AK2835" s="26"/>
      <c r="AL2835" s="26"/>
      <c r="AM2835" s="26"/>
      <c r="AN2835" s="26"/>
      <c r="AO2835" s="26"/>
      <c r="AP2835" s="26"/>
      <c r="AQ2835" s="26"/>
      <c r="AR2835" s="26"/>
      <c r="AS2835" s="26"/>
      <c r="AT2835" s="26"/>
      <c r="AU2835" s="26"/>
      <c r="AV2835" s="26"/>
      <c r="AW2835" s="26"/>
      <c r="AX2835" s="26"/>
      <c r="AY2835" s="26"/>
      <c r="AZ2835" s="26"/>
      <c r="BA2835" s="26"/>
      <c r="BB2835" s="26"/>
      <c r="BC2835" s="26"/>
      <c r="BD2835" s="26"/>
      <c r="BE2835" s="26"/>
      <c r="BF2835" s="26"/>
      <c r="BG2835" s="26"/>
      <c r="BH2835" s="26"/>
      <c r="BI2835" s="26"/>
      <c r="BJ2835" s="26"/>
      <c r="BK2835" s="26"/>
      <c r="BL2835" s="41"/>
      <c r="BM2835" t="s">
        <v>100</v>
      </c>
    </row>
    <row r="2836" spans="1:65" x14ac:dyDescent="0.2">
      <c r="A2836" s="6"/>
      <c r="B2836" s="40" t="s">
        <v>90</v>
      </c>
      <c r="C2836" s="24" t="s">
        <v>80</v>
      </c>
      <c r="D2836" s="25"/>
      <c r="E2836" s="26"/>
      <c r="F2836" s="26"/>
      <c r="G2836" s="26"/>
      <c r="H2836" s="26"/>
      <c r="I2836" s="26"/>
      <c r="J2836" s="26"/>
      <c r="K2836" s="26"/>
      <c r="L2836" s="26"/>
      <c r="M2836" s="26"/>
      <c r="N2836" s="26"/>
      <c r="O2836" s="26"/>
      <c r="P2836" s="26"/>
      <c r="Q2836" s="26"/>
      <c r="R2836" s="26"/>
      <c r="S2836" s="26"/>
      <c r="T2836" s="26"/>
      <c r="U2836" s="26"/>
      <c r="V2836" s="26"/>
      <c r="W2836" s="26"/>
      <c r="X2836" s="26"/>
      <c r="Y2836" s="26"/>
      <c r="Z2836" s="26"/>
      <c r="AA2836" s="26"/>
      <c r="AB2836" s="26"/>
      <c r="AC2836" s="26"/>
      <c r="AD2836" s="26"/>
      <c r="AE2836" s="26"/>
      <c r="AF2836" s="26"/>
      <c r="AG2836" s="26"/>
      <c r="AH2836" s="26"/>
      <c r="AI2836" s="26"/>
      <c r="AJ2836" s="26"/>
      <c r="AK2836" s="26"/>
      <c r="AL2836" s="26"/>
      <c r="AM2836" s="26"/>
      <c r="AN2836" s="26"/>
      <c r="AO2836" s="26"/>
      <c r="AP2836" s="26"/>
      <c r="AQ2836" s="26"/>
      <c r="AR2836" s="26"/>
      <c r="AS2836" s="26"/>
      <c r="AT2836" s="26"/>
      <c r="AU2836" s="26"/>
      <c r="AV2836" s="26"/>
      <c r="AW2836" s="26"/>
      <c r="AX2836" s="26"/>
      <c r="AY2836" s="26"/>
      <c r="AZ2836" s="26"/>
      <c r="BA2836" s="26"/>
      <c r="BB2836" s="26"/>
      <c r="BC2836" s="26"/>
      <c r="BD2836" s="26"/>
      <c r="BE2836" s="26"/>
      <c r="BF2836" s="26"/>
      <c r="BG2836" s="26"/>
      <c r="BH2836" s="26"/>
      <c r="BI2836" s="26"/>
      <c r="BJ2836" s="26"/>
      <c r="BK2836" s="26"/>
      <c r="BL2836" s="41"/>
      <c r="BM2836" t="s">
        <v>100</v>
      </c>
    </row>
    <row r="2837" spans="1:65" x14ac:dyDescent="0.2">
      <c r="A2837" s="6"/>
      <c r="B2837" s="40" t="s">
        <v>90</v>
      </c>
      <c r="C2837" s="24" t="s">
        <v>78</v>
      </c>
      <c r="D2837" s="25"/>
      <c r="E2837" s="26"/>
      <c r="F2837" s="26"/>
      <c r="G2837" s="26"/>
      <c r="H2837" s="26"/>
      <c r="I2837" s="26"/>
      <c r="J2837" s="26"/>
      <c r="K2837" s="26"/>
      <c r="L2837" s="26"/>
      <c r="M2837" s="26"/>
      <c r="N2837" s="26"/>
      <c r="O2837" s="26"/>
      <c r="P2837" s="26"/>
      <c r="Q2837" s="26"/>
      <c r="R2837" s="26"/>
      <c r="S2837" s="26"/>
      <c r="T2837" s="26"/>
      <c r="U2837" s="26"/>
      <c r="V2837" s="26"/>
      <c r="W2837" s="26"/>
      <c r="X2837" s="26"/>
      <c r="Y2837" s="26"/>
      <c r="Z2837" s="26"/>
      <c r="AA2837" s="26"/>
      <c r="AB2837" s="26"/>
      <c r="AC2837" s="26"/>
      <c r="AD2837" s="26"/>
      <c r="AE2837" s="26"/>
      <c r="AF2837" s="26"/>
      <c r="AG2837" s="26"/>
      <c r="AH2837" s="26"/>
      <c r="AI2837" s="26"/>
      <c r="AJ2837" s="26"/>
      <c r="AK2837" s="26"/>
      <c r="AL2837" s="26"/>
      <c r="AM2837" s="26"/>
      <c r="AN2837" s="26"/>
      <c r="AO2837" s="26"/>
      <c r="AP2837" s="26"/>
      <c r="AQ2837" s="26"/>
      <c r="AR2837" s="26"/>
      <c r="AS2837" s="26"/>
      <c r="AT2837" s="26"/>
      <c r="AU2837" s="26"/>
      <c r="AV2837" s="26"/>
      <c r="AW2837" s="26"/>
      <c r="AX2837" s="26"/>
      <c r="AY2837" s="26"/>
      <c r="AZ2837" s="26"/>
      <c r="BA2837" s="26"/>
      <c r="BB2837" s="26"/>
      <c r="BC2837" s="26"/>
      <c r="BD2837" s="26"/>
      <c r="BE2837" s="26"/>
      <c r="BF2837" s="26"/>
      <c r="BG2837" s="26"/>
      <c r="BH2837" s="26"/>
      <c r="BI2837" s="26"/>
      <c r="BJ2837" s="26"/>
      <c r="BK2837" s="26"/>
      <c r="BL2837" s="41"/>
      <c r="BM2837" t="s">
        <v>100</v>
      </c>
    </row>
    <row r="2838" spans="1:65" x14ac:dyDescent="0.2">
      <c r="A2838" s="6"/>
      <c r="B2838" s="40" t="s">
        <v>90</v>
      </c>
      <c r="C2838" s="31" t="s">
        <v>5</v>
      </c>
      <c r="D2838" s="27">
        <v>0</v>
      </c>
      <c r="E2838" s="28">
        <v>0</v>
      </c>
      <c r="F2838" s="28">
        <v>0</v>
      </c>
      <c r="G2838" s="28">
        <v>0</v>
      </c>
      <c r="H2838" s="28">
        <v>0</v>
      </c>
      <c r="I2838" s="28">
        <v>0</v>
      </c>
      <c r="J2838" s="28">
        <v>0</v>
      </c>
      <c r="K2838" s="28">
        <v>0</v>
      </c>
      <c r="L2838" s="28">
        <v>0</v>
      </c>
      <c r="M2838" s="28">
        <v>0</v>
      </c>
      <c r="N2838" s="28">
        <v>0</v>
      </c>
      <c r="O2838" s="28">
        <v>0</v>
      </c>
      <c r="P2838" s="28">
        <v>0</v>
      </c>
      <c r="Q2838" s="28">
        <v>0</v>
      </c>
      <c r="R2838" s="28">
        <v>0</v>
      </c>
      <c r="S2838" s="28">
        <v>0</v>
      </c>
      <c r="T2838" s="28">
        <v>0</v>
      </c>
      <c r="U2838" s="28">
        <v>0</v>
      </c>
      <c r="V2838" s="28">
        <v>0</v>
      </c>
      <c r="W2838" s="28">
        <v>0</v>
      </c>
      <c r="X2838" s="28">
        <v>5</v>
      </c>
      <c r="Y2838" s="28">
        <v>7</v>
      </c>
      <c r="Z2838" s="28">
        <v>7</v>
      </c>
      <c r="AA2838" s="28">
        <v>9</v>
      </c>
      <c r="AB2838" s="28">
        <v>9</v>
      </c>
      <c r="AC2838" s="28">
        <v>11</v>
      </c>
      <c r="AD2838" s="28">
        <v>11</v>
      </c>
      <c r="AE2838" s="28">
        <v>12</v>
      </c>
      <c r="AF2838" s="28">
        <v>13</v>
      </c>
      <c r="AG2838" s="28">
        <v>14</v>
      </c>
      <c r="AH2838" s="28">
        <v>14</v>
      </c>
      <c r="AI2838" s="28">
        <v>14</v>
      </c>
      <c r="AJ2838" s="28">
        <v>14</v>
      </c>
      <c r="AK2838" s="28">
        <v>14</v>
      </c>
      <c r="AL2838" s="28">
        <v>14</v>
      </c>
      <c r="AM2838" s="28">
        <v>14</v>
      </c>
      <c r="AN2838" s="28">
        <v>14</v>
      </c>
      <c r="AO2838" s="28">
        <v>14</v>
      </c>
      <c r="AP2838" s="28">
        <v>14</v>
      </c>
      <c r="AQ2838" s="28">
        <v>14</v>
      </c>
      <c r="AR2838" s="28">
        <v>14</v>
      </c>
      <c r="AS2838" s="28">
        <v>14</v>
      </c>
      <c r="AT2838" s="28">
        <v>14</v>
      </c>
      <c r="AU2838" s="28">
        <v>14</v>
      </c>
      <c r="AV2838" s="28">
        <v>14</v>
      </c>
      <c r="AW2838" s="28">
        <v>14</v>
      </c>
      <c r="AX2838" s="28">
        <v>14</v>
      </c>
      <c r="AY2838" s="28">
        <v>14</v>
      </c>
      <c r="AZ2838" s="28">
        <v>14</v>
      </c>
      <c r="BA2838" s="28">
        <v>14</v>
      </c>
      <c r="BB2838" s="28">
        <v>14</v>
      </c>
      <c r="BC2838" s="28">
        <v>14</v>
      </c>
      <c r="BD2838" s="28">
        <v>14</v>
      </c>
      <c r="BE2838" s="28">
        <v>14</v>
      </c>
      <c r="BF2838" s="28">
        <v>14</v>
      </c>
      <c r="BG2838" s="28">
        <v>14</v>
      </c>
      <c r="BH2838" s="28">
        <v>14</v>
      </c>
      <c r="BI2838" s="28">
        <v>14</v>
      </c>
      <c r="BJ2838" s="28">
        <v>14</v>
      </c>
      <c r="BK2838" s="28">
        <v>14</v>
      </c>
      <c r="BL2838" s="42">
        <v>14</v>
      </c>
      <c r="BM2838" t="s">
        <v>100</v>
      </c>
    </row>
    <row r="2839" spans="1:65" x14ac:dyDescent="0.2">
      <c r="A2839" s="6"/>
      <c r="B2839" s="40" t="s">
        <v>90</v>
      </c>
      <c r="C2839" s="24" t="s">
        <v>74</v>
      </c>
      <c r="D2839" s="35">
        <v>0</v>
      </c>
      <c r="E2839" s="29">
        <v>0</v>
      </c>
      <c r="F2839" s="29">
        <v>0</v>
      </c>
      <c r="G2839" s="29">
        <v>0</v>
      </c>
      <c r="H2839" s="29">
        <v>0</v>
      </c>
      <c r="I2839" s="29">
        <v>0</v>
      </c>
      <c r="J2839" s="29">
        <v>0</v>
      </c>
      <c r="K2839" s="29">
        <v>0</v>
      </c>
      <c r="L2839" s="29">
        <v>0</v>
      </c>
      <c r="M2839" s="29">
        <v>0</v>
      </c>
      <c r="N2839" s="29">
        <v>0</v>
      </c>
      <c r="O2839" s="29">
        <v>0</v>
      </c>
      <c r="P2839" s="29">
        <v>0</v>
      </c>
      <c r="Q2839" s="29">
        <v>0</v>
      </c>
      <c r="R2839" s="29">
        <v>0</v>
      </c>
      <c r="S2839" s="29">
        <v>0</v>
      </c>
      <c r="T2839" s="29">
        <v>0</v>
      </c>
      <c r="U2839" s="29">
        <v>0</v>
      </c>
      <c r="V2839" s="29">
        <v>0</v>
      </c>
      <c r="W2839" s="29">
        <v>0</v>
      </c>
      <c r="X2839" s="26">
        <v>5</v>
      </c>
      <c r="Y2839" s="26">
        <v>7</v>
      </c>
      <c r="Z2839" s="26">
        <v>7</v>
      </c>
      <c r="AA2839" s="26">
        <v>9</v>
      </c>
      <c r="AB2839" s="26">
        <v>9</v>
      </c>
      <c r="AC2839" s="26">
        <v>11</v>
      </c>
      <c r="AD2839" s="26">
        <v>11</v>
      </c>
      <c r="AE2839" s="26"/>
      <c r="AF2839" s="26"/>
      <c r="AG2839" s="26">
        <v>14</v>
      </c>
      <c r="AH2839" s="26"/>
      <c r="AI2839" s="26"/>
      <c r="AJ2839" s="26"/>
      <c r="AK2839" s="26"/>
      <c r="AL2839" s="26"/>
      <c r="AM2839" s="26"/>
      <c r="AN2839" s="26"/>
      <c r="AO2839" s="26"/>
      <c r="AP2839" s="26"/>
      <c r="AQ2839" s="26"/>
      <c r="AR2839" s="26"/>
      <c r="AS2839" s="26"/>
      <c r="AT2839" s="26"/>
      <c r="AU2839" s="26"/>
      <c r="AV2839" s="26"/>
      <c r="AW2839" s="26"/>
      <c r="AX2839" s="26"/>
      <c r="AY2839" s="26"/>
      <c r="AZ2839" s="26"/>
      <c r="BA2839" s="26"/>
      <c r="BB2839" s="26"/>
      <c r="BC2839" s="26"/>
      <c r="BD2839" s="26"/>
      <c r="BE2839" s="26"/>
      <c r="BF2839" s="26"/>
      <c r="BG2839" s="26"/>
      <c r="BH2839" s="26"/>
      <c r="BI2839" s="26"/>
      <c r="BJ2839" s="26"/>
      <c r="BK2839" s="26"/>
      <c r="BL2839" s="41"/>
      <c r="BM2839" t="s">
        <v>100</v>
      </c>
    </row>
    <row r="2840" spans="1:65" x14ac:dyDescent="0.2">
      <c r="A2840" s="6"/>
      <c r="B2840" s="40" t="s">
        <v>90</v>
      </c>
      <c r="C2840" s="24" t="s">
        <v>83</v>
      </c>
      <c r="D2840" s="25"/>
      <c r="E2840" s="26"/>
      <c r="F2840" s="26"/>
      <c r="G2840" s="26"/>
      <c r="H2840" s="26"/>
      <c r="I2840" s="26"/>
      <c r="J2840" s="26"/>
      <c r="K2840" s="26"/>
      <c r="L2840" s="26"/>
      <c r="M2840" s="26"/>
      <c r="N2840" s="26"/>
      <c r="O2840" s="26"/>
      <c r="P2840" s="26"/>
      <c r="Q2840" s="26"/>
      <c r="R2840" s="26"/>
      <c r="S2840" s="26"/>
      <c r="T2840" s="26"/>
      <c r="U2840" s="26"/>
      <c r="V2840" s="26"/>
      <c r="W2840" s="30"/>
      <c r="X2840" s="30">
        <v>5</v>
      </c>
      <c r="Y2840" s="30">
        <v>2</v>
      </c>
      <c r="Z2840" s="30">
        <v>0</v>
      </c>
      <c r="AA2840" s="30">
        <v>2</v>
      </c>
      <c r="AB2840" s="30">
        <v>0</v>
      </c>
      <c r="AC2840" s="30">
        <v>2</v>
      </c>
      <c r="AD2840" s="30">
        <v>0</v>
      </c>
      <c r="AE2840" s="30">
        <v>1</v>
      </c>
      <c r="AF2840" s="30">
        <v>1</v>
      </c>
      <c r="AG2840" s="30">
        <v>1</v>
      </c>
      <c r="AH2840" s="30"/>
      <c r="AI2840" s="30"/>
      <c r="AJ2840" s="30"/>
      <c r="AK2840" s="30"/>
      <c r="AL2840" s="30"/>
      <c r="AM2840" s="30"/>
      <c r="AN2840" s="30"/>
      <c r="AO2840" s="30"/>
      <c r="AP2840" s="30"/>
      <c r="AQ2840" s="30"/>
      <c r="AR2840" s="30"/>
      <c r="AS2840" s="30"/>
      <c r="AT2840" s="30"/>
      <c r="AU2840" s="30"/>
      <c r="AV2840" s="30"/>
      <c r="AW2840" s="30"/>
      <c r="AX2840" s="30"/>
      <c r="AY2840" s="30"/>
      <c r="AZ2840" s="30"/>
      <c r="BA2840" s="30"/>
      <c r="BB2840" s="30"/>
      <c r="BC2840" s="30"/>
      <c r="BD2840" s="30"/>
      <c r="BE2840" s="30"/>
      <c r="BF2840" s="30"/>
      <c r="BG2840" s="30"/>
      <c r="BH2840" s="30"/>
      <c r="BI2840" s="30"/>
      <c r="BJ2840" s="30"/>
      <c r="BK2840" s="30"/>
      <c r="BL2840" s="43"/>
      <c r="BM2840" t="s">
        <v>100</v>
      </c>
    </row>
    <row r="2841" spans="1:65" x14ac:dyDescent="0.2">
      <c r="A2841" s="6"/>
      <c r="B2841" s="40" t="s">
        <v>90</v>
      </c>
      <c r="C2841" s="24" t="s">
        <v>75</v>
      </c>
      <c r="D2841" s="25"/>
      <c r="E2841" s="26"/>
      <c r="F2841" s="26"/>
      <c r="G2841" s="26"/>
      <c r="H2841" s="26"/>
      <c r="I2841" s="26"/>
      <c r="J2841" s="26"/>
      <c r="K2841" s="26"/>
      <c r="L2841" s="26"/>
      <c r="M2841" s="26"/>
      <c r="N2841" s="26"/>
      <c r="O2841" s="26"/>
      <c r="P2841" s="26"/>
      <c r="Q2841" s="26"/>
      <c r="R2841" s="26"/>
      <c r="S2841" s="26"/>
      <c r="T2841" s="26"/>
      <c r="U2841" s="26"/>
      <c r="V2841" s="26"/>
      <c r="W2841" s="26"/>
      <c r="X2841" s="26"/>
      <c r="Y2841" s="26"/>
      <c r="Z2841" s="26"/>
      <c r="AA2841" s="26"/>
      <c r="AB2841" s="26"/>
      <c r="AC2841" s="26"/>
      <c r="AD2841" s="26"/>
      <c r="AE2841" s="26"/>
      <c r="AF2841" s="26"/>
      <c r="AG2841" s="26"/>
      <c r="AH2841" s="26"/>
      <c r="AI2841" s="26"/>
      <c r="AJ2841" s="26"/>
      <c r="AK2841" s="26"/>
      <c r="AL2841" s="26"/>
      <c r="AM2841" s="26"/>
      <c r="AN2841" s="26"/>
      <c r="AO2841" s="26"/>
      <c r="AP2841" s="26"/>
      <c r="AQ2841" s="26"/>
      <c r="AR2841" s="26"/>
      <c r="AS2841" s="26"/>
      <c r="AT2841" s="26"/>
      <c r="AU2841" s="26"/>
      <c r="AV2841" s="26"/>
      <c r="AW2841" s="26"/>
      <c r="AX2841" s="26"/>
      <c r="AY2841" s="26"/>
      <c r="AZ2841" s="26"/>
      <c r="BA2841" s="26"/>
      <c r="BB2841" s="26"/>
      <c r="BC2841" s="26"/>
      <c r="BD2841" s="26"/>
      <c r="BE2841" s="26"/>
      <c r="BF2841" s="26"/>
      <c r="BG2841" s="26"/>
      <c r="BH2841" s="26"/>
      <c r="BI2841" s="26"/>
      <c r="BJ2841" s="26"/>
      <c r="BK2841" s="26"/>
      <c r="BL2841" s="41"/>
      <c r="BM2841" t="s">
        <v>100</v>
      </c>
    </row>
    <row r="2842" spans="1:65" x14ac:dyDescent="0.2">
      <c r="A2842" s="6"/>
      <c r="B2842" s="40" t="s">
        <v>90</v>
      </c>
      <c r="C2842" s="24" t="s">
        <v>79</v>
      </c>
      <c r="D2842" s="25"/>
      <c r="E2842" s="26"/>
      <c r="F2842" s="26"/>
      <c r="G2842" s="26"/>
      <c r="H2842" s="26"/>
      <c r="I2842" s="26"/>
      <c r="J2842" s="26"/>
      <c r="K2842" s="26"/>
      <c r="L2842" s="26"/>
      <c r="M2842" s="26"/>
      <c r="N2842" s="26"/>
      <c r="O2842" s="26"/>
      <c r="P2842" s="26"/>
      <c r="Q2842" s="26"/>
      <c r="R2842" s="26"/>
      <c r="S2842" s="26"/>
      <c r="T2842" s="26"/>
      <c r="U2842" s="26"/>
      <c r="V2842" s="26"/>
      <c r="W2842" s="26"/>
      <c r="X2842" s="26"/>
      <c r="Y2842" s="26"/>
      <c r="Z2842" s="26"/>
      <c r="AA2842" s="26"/>
      <c r="AB2842" s="26"/>
      <c r="AC2842" s="26"/>
      <c r="AD2842" s="26"/>
      <c r="AE2842" s="26"/>
      <c r="AF2842" s="26"/>
      <c r="AG2842" s="26"/>
      <c r="AH2842" s="26"/>
      <c r="AI2842" s="26"/>
      <c r="AJ2842" s="26"/>
      <c r="AK2842" s="26"/>
      <c r="AL2842" s="26"/>
      <c r="AM2842" s="26"/>
      <c r="AN2842" s="26"/>
      <c r="AO2842" s="26"/>
      <c r="AP2842" s="26"/>
      <c r="AQ2842" s="26"/>
      <c r="AR2842" s="26"/>
      <c r="AS2842" s="26"/>
      <c r="AT2842" s="26"/>
      <c r="AU2842" s="26"/>
      <c r="AV2842" s="26"/>
      <c r="AW2842" s="26"/>
      <c r="AX2842" s="26"/>
      <c r="AY2842" s="26"/>
      <c r="AZ2842" s="26"/>
      <c r="BA2842" s="26"/>
      <c r="BB2842" s="26"/>
      <c r="BC2842" s="26"/>
      <c r="BD2842" s="26"/>
      <c r="BE2842" s="26"/>
      <c r="BF2842" s="26"/>
      <c r="BG2842" s="26"/>
      <c r="BH2842" s="26"/>
      <c r="BI2842" s="26"/>
      <c r="BJ2842" s="26"/>
      <c r="BK2842" s="26"/>
      <c r="BL2842" s="41"/>
      <c r="BM2842" t="s">
        <v>100</v>
      </c>
    </row>
    <row r="2843" spans="1:65" x14ac:dyDescent="0.2">
      <c r="A2843" s="6"/>
      <c r="B2843" s="40" t="s">
        <v>90</v>
      </c>
      <c r="C2843" s="24" t="s">
        <v>80</v>
      </c>
      <c r="D2843" s="25"/>
      <c r="E2843" s="26"/>
      <c r="F2843" s="26"/>
      <c r="G2843" s="26"/>
      <c r="H2843" s="26"/>
      <c r="I2843" s="26"/>
      <c r="J2843" s="26"/>
      <c r="K2843" s="26"/>
      <c r="L2843" s="26"/>
      <c r="M2843" s="26"/>
      <c r="N2843" s="26"/>
      <c r="O2843" s="26"/>
      <c r="P2843" s="26"/>
      <c r="Q2843" s="26"/>
      <c r="R2843" s="26"/>
      <c r="S2843" s="26"/>
      <c r="T2843" s="26"/>
      <c r="U2843" s="26"/>
      <c r="V2843" s="26"/>
      <c r="W2843" s="26"/>
      <c r="X2843" s="26"/>
      <c r="Y2843" s="26"/>
      <c r="Z2843" s="26"/>
      <c r="AA2843" s="26"/>
      <c r="AB2843" s="26"/>
      <c r="AC2843" s="26"/>
      <c r="AD2843" s="26"/>
      <c r="AE2843" s="26"/>
      <c r="AF2843" s="26"/>
      <c r="AG2843" s="26"/>
      <c r="AH2843" s="26"/>
      <c r="AI2843" s="26"/>
      <c r="AJ2843" s="26"/>
      <c r="AK2843" s="26"/>
      <c r="AL2843" s="26"/>
      <c r="AM2843" s="26"/>
      <c r="AN2843" s="26"/>
      <c r="AO2843" s="26"/>
      <c r="AP2843" s="26"/>
      <c r="AQ2843" s="26"/>
      <c r="AR2843" s="26"/>
      <c r="AS2843" s="26"/>
      <c r="AT2843" s="26"/>
      <c r="AU2843" s="26"/>
      <c r="AV2843" s="26"/>
      <c r="AW2843" s="26"/>
      <c r="AX2843" s="26"/>
      <c r="AY2843" s="26"/>
      <c r="AZ2843" s="26"/>
      <c r="BA2843" s="26"/>
      <c r="BB2843" s="26"/>
      <c r="BC2843" s="26"/>
      <c r="BD2843" s="26"/>
      <c r="BE2843" s="26"/>
      <c r="BF2843" s="26"/>
      <c r="BG2843" s="26"/>
      <c r="BH2843" s="26"/>
      <c r="BI2843" s="26"/>
      <c r="BJ2843" s="26"/>
      <c r="BK2843" s="26"/>
      <c r="BL2843" s="41"/>
      <c r="BM2843" t="s">
        <v>100</v>
      </c>
    </row>
    <row r="2844" spans="1:65" x14ac:dyDescent="0.2">
      <c r="A2844" s="6"/>
      <c r="B2844" s="40" t="s">
        <v>90</v>
      </c>
      <c r="C2844" s="24" t="s">
        <v>78</v>
      </c>
      <c r="D2844" s="25"/>
      <c r="E2844" s="26"/>
      <c r="F2844" s="26"/>
      <c r="G2844" s="26"/>
      <c r="H2844" s="26"/>
      <c r="I2844" s="26"/>
      <c r="J2844" s="26"/>
      <c r="K2844" s="26"/>
      <c r="L2844" s="26"/>
      <c r="M2844" s="26"/>
      <c r="N2844" s="26"/>
      <c r="O2844" s="26"/>
      <c r="P2844" s="26"/>
      <c r="Q2844" s="26"/>
      <c r="R2844" s="26"/>
      <c r="S2844" s="26"/>
      <c r="T2844" s="26"/>
      <c r="U2844" s="26"/>
      <c r="V2844" s="26"/>
      <c r="W2844" s="26"/>
      <c r="X2844" s="26"/>
      <c r="Y2844" s="26"/>
      <c r="Z2844" s="26"/>
      <c r="AA2844" s="26"/>
      <c r="AB2844" s="26"/>
      <c r="AC2844" s="26"/>
      <c r="AD2844" s="26"/>
      <c r="AE2844" s="26"/>
      <c r="AF2844" s="26"/>
      <c r="AG2844" s="26"/>
      <c r="AH2844" s="26"/>
      <c r="AI2844" s="26"/>
      <c r="AJ2844" s="26"/>
      <c r="AK2844" s="26"/>
      <c r="AL2844" s="26"/>
      <c r="AM2844" s="26"/>
      <c r="AN2844" s="26"/>
      <c r="AO2844" s="26"/>
      <c r="AP2844" s="26"/>
      <c r="AQ2844" s="26"/>
      <c r="AR2844" s="26"/>
      <c r="AS2844" s="26"/>
      <c r="AT2844" s="26"/>
      <c r="AU2844" s="26"/>
      <c r="AV2844" s="26"/>
      <c r="AW2844" s="26"/>
      <c r="AX2844" s="26"/>
      <c r="AY2844" s="26"/>
      <c r="AZ2844" s="26"/>
      <c r="BA2844" s="26"/>
      <c r="BB2844" s="26"/>
      <c r="BC2844" s="26"/>
      <c r="BD2844" s="26"/>
      <c r="BE2844" s="26"/>
      <c r="BF2844" s="26"/>
      <c r="BG2844" s="26"/>
      <c r="BH2844" s="26"/>
      <c r="BI2844" s="26"/>
      <c r="BJ2844" s="26"/>
      <c r="BK2844" s="26"/>
      <c r="BL2844" s="41"/>
      <c r="BM2844" t="s">
        <v>100</v>
      </c>
    </row>
    <row r="2845" spans="1:65" x14ac:dyDescent="0.2">
      <c r="A2845" s="6"/>
      <c r="B2845" s="40" t="s">
        <v>90</v>
      </c>
      <c r="C2845" s="31" t="s">
        <v>47</v>
      </c>
      <c r="D2845" s="27">
        <v>0</v>
      </c>
      <c r="E2845" s="28">
        <v>0</v>
      </c>
      <c r="F2845" s="28">
        <v>0</v>
      </c>
      <c r="G2845" s="28">
        <v>0</v>
      </c>
      <c r="H2845" s="28">
        <v>0</v>
      </c>
      <c r="I2845" s="28">
        <v>0</v>
      </c>
      <c r="J2845" s="28">
        <v>0</v>
      </c>
      <c r="K2845" s="28">
        <v>0</v>
      </c>
      <c r="L2845" s="28">
        <v>0</v>
      </c>
      <c r="M2845" s="28">
        <v>0</v>
      </c>
      <c r="N2845" s="28">
        <v>0</v>
      </c>
      <c r="O2845" s="28">
        <v>0</v>
      </c>
      <c r="P2845" s="28">
        <v>0</v>
      </c>
      <c r="Q2845" s="28">
        <v>0</v>
      </c>
      <c r="R2845" s="28">
        <v>0</v>
      </c>
      <c r="S2845" s="28">
        <v>0</v>
      </c>
      <c r="T2845" s="28">
        <v>0</v>
      </c>
      <c r="U2845" s="28">
        <v>0</v>
      </c>
      <c r="V2845" s="28">
        <v>0</v>
      </c>
      <c r="W2845" s="28">
        <v>0</v>
      </c>
      <c r="X2845" s="28">
        <v>0</v>
      </c>
      <c r="Y2845" s="28">
        <v>0</v>
      </c>
      <c r="Z2845" s="28">
        <v>0</v>
      </c>
      <c r="AA2845" s="28">
        <v>0</v>
      </c>
      <c r="AB2845" s="28">
        <v>0</v>
      </c>
      <c r="AC2845" s="28">
        <v>0</v>
      </c>
      <c r="AD2845" s="28">
        <v>0</v>
      </c>
      <c r="AE2845" s="28">
        <v>0</v>
      </c>
      <c r="AF2845" s="28">
        <v>0</v>
      </c>
      <c r="AG2845" s="28">
        <v>0</v>
      </c>
      <c r="AH2845" s="28">
        <v>0</v>
      </c>
      <c r="AI2845" s="28">
        <v>0</v>
      </c>
      <c r="AJ2845" s="28">
        <v>0</v>
      </c>
      <c r="AK2845" s="28">
        <v>0</v>
      </c>
      <c r="AL2845" s="28">
        <v>0</v>
      </c>
      <c r="AM2845" s="28">
        <v>0</v>
      </c>
      <c r="AN2845" s="28">
        <v>0</v>
      </c>
      <c r="AO2845" s="28">
        <v>0</v>
      </c>
      <c r="AP2845" s="28">
        <v>0</v>
      </c>
      <c r="AQ2845" s="28">
        <v>0</v>
      </c>
      <c r="AR2845" s="28">
        <v>0</v>
      </c>
      <c r="AS2845" s="28">
        <v>0</v>
      </c>
      <c r="AT2845" s="28">
        <v>0</v>
      </c>
      <c r="AU2845" s="28">
        <v>0</v>
      </c>
      <c r="AV2845" s="28">
        <v>0</v>
      </c>
      <c r="AW2845" s="28">
        <v>0</v>
      </c>
      <c r="AX2845" s="28">
        <v>0</v>
      </c>
      <c r="AY2845" s="28">
        <v>0</v>
      </c>
      <c r="AZ2845" s="28">
        <v>0</v>
      </c>
      <c r="BA2845" s="28">
        <v>0</v>
      </c>
      <c r="BB2845" s="28">
        <v>0</v>
      </c>
      <c r="BC2845" s="28">
        <v>0</v>
      </c>
      <c r="BD2845" s="28">
        <v>0</v>
      </c>
      <c r="BE2845" s="28">
        <v>0</v>
      </c>
      <c r="BF2845" s="28">
        <v>0</v>
      </c>
      <c r="BG2845" s="28">
        <v>0</v>
      </c>
      <c r="BH2845" s="28">
        <v>0</v>
      </c>
      <c r="BI2845" s="28">
        <v>0</v>
      </c>
      <c r="BJ2845" s="28">
        <v>0</v>
      </c>
      <c r="BK2845" s="28">
        <v>0</v>
      </c>
      <c r="BL2845" s="42">
        <v>0</v>
      </c>
      <c r="BM2845" t="s">
        <v>100</v>
      </c>
    </row>
    <row r="2846" spans="1:65" x14ac:dyDescent="0.2">
      <c r="A2846" s="6"/>
      <c r="B2846" s="40" t="s">
        <v>90</v>
      </c>
      <c r="C2846" s="24" t="s">
        <v>74</v>
      </c>
      <c r="D2846" s="35">
        <v>0</v>
      </c>
      <c r="E2846" s="29">
        <v>0</v>
      </c>
      <c r="F2846" s="29">
        <v>0</v>
      </c>
      <c r="G2846" s="29">
        <v>0</v>
      </c>
      <c r="H2846" s="29">
        <v>0</v>
      </c>
      <c r="I2846" s="29">
        <v>0</v>
      </c>
      <c r="J2846" s="29">
        <v>0</v>
      </c>
      <c r="K2846" s="29">
        <v>0</v>
      </c>
      <c r="L2846" s="29">
        <v>0</v>
      </c>
      <c r="M2846" s="29">
        <v>0</v>
      </c>
      <c r="N2846" s="29">
        <v>0</v>
      </c>
      <c r="O2846" s="29">
        <v>0</v>
      </c>
      <c r="P2846" s="29">
        <v>0</v>
      </c>
      <c r="Q2846" s="29">
        <v>0</v>
      </c>
      <c r="R2846" s="29">
        <v>0</v>
      </c>
      <c r="S2846" s="29">
        <v>0</v>
      </c>
      <c r="T2846" s="29">
        <v>0</v>
      </c>
      <c r="U2846" s="29">
        <v>0</v>
      </c>
      <c r="V2846" s="29">
        <v>0</v>
      </c>
      <c r="W2846" s="29">
        <v>0</v>
      </c>
      <c r="X2846" s="26"/>
      <c r="Y2846" s="26"/>
      <c r="Z2846" s="26"/>
      <c r="AA2846" s="26"/>
      <c r="AB2846" s="26"/>
      <c r="AC2846" s="26"/>
      <c r="AD2846" s="26"/>
      <c r="AE2846" s="26"/>
      <c r="AF2846" s="26"/>
      <c r="AG2846" s="26"/>
      <c r="AH2846" s="26"/>
      <c r="AI2846" s="26"/>
      <c r="AJ2846" s="26"/>
      <c r="AK2846" s="26"/>
      <c r="AL2846" s="26"/>
      <c r="AM2846" s="26"/>
      <c r="AN2846" s="26"/>
      <c r="AO2846" s="26"/>
      <c r="AP2846" s="26"/>
      <c r="AQ2846" s="26"/>
      <c r="AR2846" s="26"/>
      <c r="AS2846" s="26"/>
      <c r="AT2846" s="26"/>
      <c r="AU2846" s="26"/>
      <c r="AV2846" s="26"/>
      <c r="AW2846" s="26"/>
      <c r="AX2846" s="26"/>
      <c r="AY2846" s="26"/>
      <c r="AZ2846" s="26"/>
      <c r="BA2846" s="26"/>
      <c r="BB2846" s="26"/>
      <c r="BC2846" s="26"/>
      <c r="BD2846" s="26"/>
      <c r="BE2846" s="26"/>
      <c r="BF2846" s="26"/>
      <c r="BG2846" s="26"/>
      <c r="BH2846" s="26"/>
      <c r="BI2846" s="26"/>
      <c r="BJ2846" s="26"/>
      <c r="BK2846" s="26"/>
      <c r="BL2846" s="41"/>
      <c r="BM2846" t="s">
        <v>100</v>
      </c>
    </row>
    <row r="2847" spans="1:65" x14ac:dyDescent="0.2">
      <c r="A2847" s="6"/>
      <c r="B2847" s="40" t="s">
        <v>90</v>
      </c>
      <c r="C2847" s="24" t="s">
        <v>83</v>
      </c>
      <c r="D2847" s="25"/>
      <c r="E2847" s="26"/>
      <c r="F2847" s="26"/>
      <c r="G2847" s="26"/>
      <c r="H2847" s="26"/>
      <c r="I2847" s="26"/>
      <c r="J2847" s="26"/>
      <c r="K2847" s="26"/>
      <c r="L2847" s="26"/>
      <c r="M2847" s="26"/>
      <c r="N2847" s="26"/>
      <c r="O2847" s="26"/>
      <c r="P2847" s="26"/>
      <c r="Q2847" s="26"/>
      <c r="R2847" s="26"/>
      <c r="S2847" s="26"/>
      <c r="T2847" s="26"/>
      <c r="U2847" s="26"/>
      <c r="V2847" s="26"/>
      <c r="W2847" s="30"/>
      <c r="X2847" s="30"/>
      <c r="Y2847" s="30"/>
      <c r="Z2847" s="30"/>
      <c r="AA2847" s="30"/>
      <c r="AB2847" s="30"/>
      <c r="AC2847" s="30"/>
      <c r="AD2847" s="30"/>
      <c r="AE2847" s="30"/>
      <c r="AF2847" s="30"/>
      <c r="AG2847" s="30"/>
      <c r="AH2847" s="30"/>
      <c r="AI2847" s="30"/>
      <c r="AJ2847" s="30"/>
      <c r="AK2847" s="30"/>
      <c r="AL2847" s="30"/>
      <c r="AM2847" s="30"/>
      <c r="AN2847" s="30"/>
      <c r="AO2847" s="30"/>
      <c r="AP2847" s="30"/>
      <c r="AQ2847" s="30"/>
      <c r="AR2847" s="30"/>
      <c r="AS2847" s="30"/>
      <c r="AT2847" s="30"/>
      <c r="AU2847" s="30"/>
      <c r="AV2847" s="30"/>
      <c r="AW2847" s="30"/>
      <c r="AX2847" s="30"/>
      <c r="AY2847" s="30"/>
      <c r="AZ2847" s="30"/>
      <c r="BA2847" s="30"/>
      <c r="BB2847" s="30"/>
      <c r="BC2847" s="30"/>
      <c r="BD2847" s="30"/>
      <c r="BE2847" s="30"/>
      <c r="BF2847" s="30"/>
      <c r="BG2847" s="30"/>
      <c r="BH2847" s="30"/>
      <c r="BI2847" s="30"/>
      <c r="BJ2847" s="30"/>
      <c r="BK2847" s="30"/>
      <c r="BL2847" s="43"/>
      <c r="BM2847" t="s">
        <v>100</v>
      </c>
    </row>
    <row r="2848" spans="1:65" x14ac:dyDescent="0.2">
      <c r="A2848" s="6"/>
      <c r="B2848" s="40" t="s">
        <v>90</v>
      </c>
      <c r="C2848" s="24" t="s">
        <v>75</v>
      </c>
      <c r="D2848" s="25"/>
      <c r="E2848" s="26"/>
      <c r="F2848" s="26"/>
      <c r="G2848" s="26"/>
      <c r="H2848" s="26"/>
      <c r="I2848" s="26"/>
      <c r="J2848" s="26"/>
      <c r="K2848" s="26"/>
      <c r="L2848" s="26"/>
      <c r="M2848" s="26"/>
      <c r="N2848" s="26"/>
      <c r="O2848" s="26"/>
      <c r="P2848" s="26"/>
      <c r="Q2848" s="26"/>
      <c r="R2848" s="26"/>
      <c r="S2848" s="26"/>
      <c r="T2848" s="26"/>
      <c r="U2848" s="26"/>
      <c r="V2848" s="26"/>
      <c r="W2848" s="26"/>
      <c r="X2848" s="26"/>
      <c r="Y2848" s="26"/>
      <c r="Z2848" s="26"/>
      <c r="AA2848" s="26"/>
      <c r="AB2848" s="26"/>
      <c r="AC2848" s="26"/>
      <c r="AD2848" s="26"/>
      <c r="AE2848" s="26"/>
      <c r="AF2848" s="26"/>
      <c r="AG2848" s="26"/>
      <c r="AH2848" s="26"/>
      <c r="AI2848" s="26"/>
      <c r="AJ2848" s="26"/>
      <c r="AK2848" s="26"/>
      <c r="AL2848" s="26"/>
      <c r="AM2848" s="26"/>
      <c r="AN2848" s="26"/>
      <c r="AO2848" s="26"/>
      <c r="AP2848" s="26"/>
      <c r="AQ2848" s="26"/>
      <c r="AR2848" s="26"/>
      <c r="AS2848" s="26"/>
      <c r="AT2848" s="26"/>
      <c r="AU2848" s="26"/>
      <c r="AV2848" s="26"/>
      <c r="AW2848" s="26"/>
      <c r="AX2848" s="26"/>
      <c r="AY2848" s="26"/>
      <c r="AZ2848" s="26"/>
      <c r="BA2848" s="26"/>
      <c r="BB2848" s="26"/>
      <c r="BC2848" s="26"/>
      <c r="BD2848" s="26"/>
      <c r="BE2848" s="26"/>
      <c r="BF2848" s="26"/>
      <c r="BG2848" s="26"/>
      <c r="BH2848" s="26"/>
      <c r="BI2848" s="26"/>
      <c r="BJ2848" s="26"/>
      <c r="BK2848" s="26"/>
      <c r="BL2848" s="41"/>
      <c r="BM2848" t="s">
        <v>100</v>
      </c>
    </row>
    <row r="2849" spans="1:65" x14ac:dyDescent="0.2">
      <c r="A2849" s="6"/>
      <c r="B2849" s="40" t="s">
        <v>90</v>
      </c>
      <c r="C2849" s="24" t="s">
        <v>79</v>
      </c>
      <c r="D2849" s="25"/>
      <c r="E2849" s="26"/>
      <c r="F2849" s="26"/>
      <c r="G2849" s="26"/>
      <c r="H2849" s="26"/>
      <c r="I2849" s="26"/>
      <c r="J2849" s="26"/>
      <c r="K2849" s="26"/>
      <c r="L2849" s="26"/>
      <c r="M2849" s="26"/>
      <c r="N2849" s="26"/>
      <c r="O2849" s="26"/>
      <c r="P2849" s="26"/>
      <c r="Q2849" s="26"/>
      <c r="R2849" s="26"/>
      <c r="S2849" s="26"/>
      <c r="T2849" s="26"/>
      <c r="U2849" s="26"/>
      <c r="V2849" s="26"/>
      <c r="W2849" s="26"/>
      <c r="X2849" s="26"/>
      <c r="Y2849" s="26"/>
      <c r="Z2849" s="26"/>
      <c r="AA2849" s="26"/>
      <c r="AB2849" s="26"/>
      <c r="AC2849" s="26"/>
      <c r="AD2849" s="26"/>
      <c r="AE2849" s="26"/>
      <c r="AF2849" s="26"/>
      <c r="AG2849" s="26"/>
      <c r="AH2849" s="26"/>
      <c r="AI2849" s="26"/>
      <c r="AJ2849" s="26"/>
      <c r="AK2849" s="26"/>
      <c r="AL2849" s="26"/>
      <c r="AM2849" s="26"/>
      <c r="AN2849" s="26"/>
      <c r="AO2849" s="26"/>
      <c r="AP2849" s="26"/>
      <c r="AQ2849" s="26"/>
      <c r="AR2849" s="26"/>
      <c r="AS2849" s="26"/>
      <c r="AT2849" s="26"/>
      <c r="AU2849" s="26"/>
      <c r="AV2849" s="26"/>
      <c r="AW2849" s="26"/>
      <c r="AX2849" s="26"/>
      <c r="AY2849" s="26"/>
      <c r="AZ2849" s="26"/>
      <c r="BA2849" s="26"/>
      <c r="BB2849" s="26"/>
      <c r="BC2849" s="26"/>
      <c r="BD2849" s="26"/>
      <c r="BE2849" s="26"/>
      <c r="BF2849" s="26"/>
      <c r="BG2849" s="26"/>
      <c r="BH2849" s="26"/>
      <c r="BI2849" s="26"/>
      <c r="BJ2849" s="26"/>
      <c r="BK2849" s="26"/>
      <c r="BL2849" s="41"/>
      <c r="BM2849" t="s">
        <v>100</v>
      </c>
    </row>
    <row r="2850" spans="1:65" x14ac:dyDescent="0.2">
      <c r="A2850" s="6"/>
      <c r="B2850" s="40" t="s">
        <v>90</v>
      </c>
      <c r="C2850" s="24" t="s">
        <v>80</v>
      </c>
      <c r="D2850" s="25"/>
      <c r="E2850" s="26"/>
      <c r="F2850" s="26"/>
      <c r="G2850" s="26"/>
      <c r="H2850" s="26"/>
      <c r="I2850" s="26"/>
      <c r="J2850" s="26"/>
      <c r="K2850" s="26"/>
      <c r="L2850" s="26"/>
      <c r="M2850" s="26"/>
      <c r="N2850" s="26"/>
      <c r="O2850" s="26"/>
      <c r="P2850" s="26"/>
      <c r="Q2850" s="26"/>
      <c r="R2850" s="26"/>
      <c r="S2850" s="26"/>
      <c r="T2850" s="26"/>
      <c r="U2850" s="26"/>
      <c r="V2850" s="26"/>
      <c r="W2850" s="26"/>
      <c r="X2850" s="26"/>
      <c r="Y2850" s="26"/>
      <c r="Z2850" s="26"/>
      <c r="AA2850" s="26"/>
      <c r="AB2850" s="26"/>
      <c r="AC2850" s="26"/>
      <c r="AD2850" s="26"/>
      <c r="AE2850" s="26"/>
      <c r="AF2850" s="26"/>
      <c r="AG2850" s="26"/>
      <c r="AH2850" s="26"/>
      <c r="AI2850" s="26"/>
      <c r="AJ2850" s="26"/>
      <c r="AK2850" s="26"/>
      <c r="AL2850" s="26"/>
      <c r="AM2850" s="26"/>
      <c r="AN2850" s="26"/>
      <c r="AO2850" s="26"/>
      <c r="AP2850" s="26"/>
      <c r="AQ2850" s="26"/>
      <c r="AR2850" s="26"/>
      <c r="AS2850" s="26"/>
      <c r="AT2850" s="26"/>
      <c r="AU2850" s="26"/>
      <c r="AV2850" s="26"/>
      <c r="AW2850" s="26"/>
      <c r="AX2850" s="26"/>
      <c r="AY2850" s="26"/>
      <c r="AZ2850" s="26"/>
      <c r="BA2850" s="26"/>
      <c r="BB2850" s="26"/>
      <c r="BC2850" s="26"/>
      <c r="BD2850" s="26"/>
      <c r="BE2850" s="26"/>
      <c r="BF2850" s="26"/>
      <c r="BG2850" s="26"/>
      <c r="BH2850" s="26"/>
      <c r="BI2850" s="26"/>
      <c r="BJ2850" s="26"/>
      <c r="BK2850" s="26"/>
      <c r="BL2850" s="41"/>
      <c r="BM2850" t="s">
        <v>100</v>
      </c>
    </row>
    <row r="2851" spans="1:65" x14ac:dyDescent="0.2">
      <c r="A2851" s="6"/>
      <c r="B2851" s="40" t="s">
        <v>90</v>
      </c>
      <c r="C2851" s="24" t="s">
        <v>78</v>
      </c>
      <c r="D2851" s="25"/>
      <c r="E2851" s="26"/>
      <c r="F2851" s="26"/>
      <c r="G2851" s="26"/>
      <c r="H2851" s="26"/>
      <c r="I2851" s="26"/>
      <c r="J2851" s="26"/>
      <c r="K2851" s="26"/>
      <c r="L2851" s="26"/>
      <c r="M2851" s="26"/>
      <c r="N2851" s="26"/>
      <c r="O2851" s="26"/>
      <c r="P2851" s="26"/>
      <c r="Q2851" s="26"/>
      <c r="R2851" s="26"/>
      <c r="S2851" s="26"/>
      <c r="T2851" s="26"/>
      <c r="U2851" s="26"/>
      <c r="V2851" s="26"/>
      <c r="W2851" s="26"/>
      <c r="X2851" s="26"/>
      <c r="Y2851" s="26"/>
      <c r="Z2851" s="26"/>
      <c r="AA2851" s="26"/>
      <c r="AB2851" s="26"/>
      <c r="AC2851" s="26"/>
      <c r="AD2851" s="26"/>
      <c r="AE2851" s="26"/>
      <c r="AF2851" s="26"/>
      <c r="AG2851" s="26"/>
      <c r="AH2851" s="26"/>
      <c r="AI2851" s="26"/>
      <c r="AJ2851" s="26"/>
      <c r="AK2851" s="26"/>
      <c r="AL2851" s="26"/>
      <c r="AM2851" s="26"/>
      <c r="AN2851" s="26"/>
      <c r="AO2851" s="26"/>
      <c r="AP2851" s="26"/>
      <c r="AQ2851" s="26"/>
      <c r="AR2851" s="26"/>
      <c r="AS2851" s="26"/>
      <c r="AT2851" s="26"/>
      <c r="AU2851" s="26"/>
      <c r="AV2851" s="26"/>
      <c r="AW2851" s="26"/>
      <c r="AX2851" s="26"/>
      <c r="AY2851" s="26"/>
      <c r="AZ2851" s="26"/>
      <c r="BA2851" s="26"/>
      <c r="BB2851" s="26"/>
      <c r="BC2851" s="26"/>
      <c r="BD2851" s="26"/>
      <c r="BE2851" s="26"/>
      <c r="BF2851" s="26"/>
      <c r="BG2851" s="26"/>
      <c r="BH2851" s="26"/>
      <c r="BI2851" s="26"/>
      <c r="BJ2851" s="26"/>
      <c r="BK2851" s="26"/>
      <c r="BL2851" s="41"/>
      <c r="BM2851" t="s">
        <v>100</v>
      </c>
    </row>
    <row r="2852" spans="1:65" x14ac:dyDescent="0.2">
      <c r="A2852" s="6"/>
      <c r="B2852" s="40" t="s">
        <v>90</v>
      </c>
      <c r="C2852" s="31" t="s">
        <v>93</v>
      </c>
      <c r="D2852" s="27">
        <v>0</v>
      </c>
      <c r="E2852" s="28">
        <v>0</v>
      </c>
      <c r="F2852" s="28">
        <v>0</v>
      </c>
      <c r="G2852" s="28">
        <v>0</v>
      </c>
      <c r="H2852" s="28">
        <v>0</v>
      </c>
      <c r="I2852" s="28">
        <v>0</v>
      </c>
      <c r="J2852" s="28">
        <v>0</v>
      </c>
      <c r="K2852" s="28">
        <v>0</v>
      </c>
      <c r="L2852" s="28">
        <v>0</v>
      </c>
      <c r="M2852" s="28">
        <v>0</v>
      </c>
      <c r="N2852" s="28">
        <v>0</v>
      </c>
      <c r="O2852" s="28">
        <v>0</v>
      </c>
      <c r="P2852" s="28">
        <v>0</v>
      </c>
      <c r="Q2852" s="28">
        <v>0</v>
      </c>
      <c r="R2852" s="28">
        <v>0</v>
      </c>
      <c r="S2852" s="28">
        <v>0</v>
      </c>
      <c r="T2852" s="28">
        <v>0</v>
      </c>
      <c r="U2852" s="28">
        <v>0</v>
      </c>
      <c r="V2852" s="28">
        <v>0</v>
      </c>
      <c r="W2852" s="28">
        <v>0</v>
      </c>
      <c r="X2852" s="28">
        <v>0</v>
      </c>
      <c r="Y2852" s="28">
        <v>0</v>
      </c>
      <c r="Z2852" s="28">
        <v>0</v>
      </c>
      <c r="AA2852" s="28">
        <v>0</v>
      </c>
      <c r="AB2852" s="28">
        <v>0</v>
      </c>
      <c r="AC2852" s="28">
        <v>0</v>
      </c>
      <c r="AD2852" s="28">
        <v>0</v>
      </c>
      <c r="AE2852" s="28">
        <v>0</v>
      </c>
      <c r="AF2852" s="28">
        <v>0</v>
      </c>
      <c r="AG2852" s="28">
        <v>0</v>
      </c>
      <c r="AH2852" s="28">
        <v>0</v>
      </c>
      <c r="AI2852" s="28">
        <v>0</v>
      </c>
      <c r="AJ2852" s="28">
        <v>0</v>
      </c>
      <c r="AK2852" s="28">
        <v>0</v>
      </c>
      <c r="AL2852" s="28">
        <v>0</v>
      </c>
      <c r="AM2852" s="28">
        <v>0</v>
      </c>
      <c r="AN2852" s="28">
        <v>0</v>
      </c>
      <c r="AO2852" s="28">
        <v>0</v>
      </c>
      <c r="AP2852" s="28">
        <v>0</v>
      </c>
      <c r="AQ2852" s="28">
        <v>0</v>
      </c>
      <c r="AR2852" s="28">
        <v>0</v>
      </c>
      <c r="AS2852" s="28">
        <v>0</v>
      </c>
      <c r="AT2852" s="28">
        <v>0</v>
      </c>
      <c r="AU2852" s="28">
        <v>0</v>
      </c>
      <c r="AV2852" s="28">
        <v>0</v>
      </c>
      <c r="AW2852" s="28">
        <v>0</v>
      </c>
      <c r="AX2852" s="28">
        <v>0</v>
      </c>
      <c r="AY2852" s="28">
        <v>0</v>
      </c>
      <c r="AZ2852" s="28">
        <v>0</v>
      </c>
      <c r="BA2852" s="28">
        <v>0</v>
      </c>
      <c r="BB2852" s="28">
        <v>0</v>
      </c>
      <c r="BC2852" s="28">
        <v>0</v>
      </c>
      <c r="BD2852" s="28">
        <v>0</v>
      </c>
      <c r="BE2852" s="28">
        <v>0</v>
      </c>
      <c r="BF2852" s="28">
        <v>0</v>
      </c>
      <c r="BG2852" s="28">
        <v>0</v>
      </c>
      <c r="BH2852" s="28">
        <v>0</v>
      </c>
      <c r="BI2852" s="28">
        <v>0</v>
      </c>
      <c r="BJ2852" s="28">
        <v>0</v>
      </c>
      <c r="BK2852" s="28">
        <v>0</v>
      </c>
      <c r="BL2852" s="42">
        <v>0</v>
      </c>
      <c r="BM2852" t="s">
        <v>100</v>
      </c>
    </row>
    <row r="2853" spans="1:65" x14ac:dyDescent="0.2">
      <c r="A2853" s="6"/>
      <c r="B2853" s="40" t="s">
        <v>90</v>
      </c>
      <c r="C2853" s="24" t="s">
        <v>74</v>
      </c>
      <c r="D2853" s="35">
        <v>0</v>
      </c>
      <c r="E2853" s="29">
        <v>0</v>
      </c>
      <c r="F2853" s="29">
        <v>0</v>
      </c>
      <c r="G2853" s="29">
        <v>0</v>
      </c>
      <c r="H2853" s="29">
        <v>0</v>
      </c>
      <c r="I2853" s="29">
        <v>0</v>
      </c>
      <c r="J2853" s="29">
        <v>0</v>
      </c>
      <c r="K2853" s="29">
        <v>0</v>
      </c>
      <c r="L2853" s="29">
        <v>0</v>
      </c>
      <c r="M2853" s="29">
        <v>0</v>
      </c>
      <c r="N2853" s="29">
        <v>0</v>
      </c>
      <c r="O2853" s="29">
        <v>0</v>
      </c>
      <c r="P2853" s="29">
        <v>0</v>
      </c>
      <c r="Q2853" s="29">
        <v>0</v>
      </c>
      <c r="R2853" s="29">
        <v>0</v>
      </c>
      <c r="S2853" s="29">
        <v>0</v>
      </c>
      <c r="T2853" s="29">
        <v>0</v>
      </c>
      <c r="U2853" s="29">
        <v>0</v>
      </c>
      <c r="V2853" s="29">
        <v>0</v>
      </c>
      <c r="W2853" s="29">
        <v>0</v>
      </c>
      <c r="X2853" s="26"/>
      <c r="Y2853" s="26"/>
      <c r="Z2853" s="26"/>
      <c r="AA2853" s="26"/>
      <c r="AB2853" s="26"/>
      <c r="AC2853" s="26"/>
      <c r="AD2853" s="26"/>
      <c r="AE2853" s="26"/>
      <c r="AF2853" s="26"/>
      <c r="AG2853" s="26"/>
      <c r="AH2853" s="26"/>
      <c r="AI2853" s="26"/>
      <c r="AJ2853" s="26"/>
      <c r="AK2853" s="26"/>
      <c r="AL2853" s="26"/>
      <c r="AM2853" s="26"/>
      <c r="AN2853" s="26"/>
      <c r="AO2853" s="26"/>
      <c r="AP2853" s="26"/>
      <c r="AQ2853" s="26"/>
      <c r="AR2853" s="26"/>
      <c r="AS2853" s="26"/>
      <c r="AT2853" s="26"/>
      <c r="AU2853" s="26"/>
      <c r="AV2853" s="26"/>
      <c r="AW2853" s="26"/>
      <c r="AX2853" s="26"/>
      <c r="AY2853" s="26"/>
      <c r="AZ2853" s="26"/>
      <c r="BA2853" s="26"/>
      <c r="BB2853" s="26"/>
      <c r="BC2853" s="26"/>
      <c r="BD2853" s="26"/>
      <c r="BE2853" s="26"/>
      <c r="BF2853" s="26"/>
      <c r="BG2853" s="26"/>
      <c r="BH2853" s="26"/>
      <c r="BI2853" s="26"/>
      <c r="BJ2853" s="26"/>
      <c r="BK2853" s="26"/>
      <c r="BL2853" s="41"/>
      <c r="BM2853" t="s">
        <v>100</v>
      </c>
    </row>
    <row r="2854" spans="1:65" x14ac:dyDescent="0.2">
      <c r="A2854" s="6"/>
      <c r="B2854" s="40" t="s">
        <v>90</v>
      </c>
      <c r="C2854" s="24" t="s">
        <v>83</v>
      </c>
      <c r="D2854" s="25"/>
      <c r="E2854" s="26"/>
      <c r="F2854" s="26"/>
      <c r="G2854" s="26"/>
      <c r="H2854" s="26"/>
      <c r="I2854" s="26"/>
      <c r="J2854" s="26"/>
      <c r="K2854" s="26"/>
      <c r="L2854" s="26"/>
      <c r="M2854" s="26"/>
      <c r="N2854" s="26"/>
      <c r="O2854" s="26"/>
      <c r="P2854" s="26"/>
      <c r="Q2854" s="26"/>
      <c r="R2854" s="26"/>
      <c r="S2854" s="26"/>
      <c r="T2854" s="26"/>
      <c r="U2854" s="26"/>
      <c r="V2854" s="26"/>
      <c r="W2854" s="30"/>
      <c r="X2854" s="30"/>
      <c r="Y2854" s="30"/>
      <c r="Z2854" s="30"/>
      <c r="AA2854" s="30"/>
      <c r="AB2854" s="30"/>
      <c r="AC2854" s="30"/>
      <c r="AD2854" s="30"/>
      <c r="AE2854" s="30"/>
      <c r="AF2854" s="30"/>
      <c r="AG2854" s="30"/>
      <c r="AH2854" s="30"/>
      <c r="AI2854" s="30"/>
      <c r="AJ2854" s="30"/>
      <c r="AK2854" s="30"/>
      <c r="AL2854" s="30"/>
      <c r="AM2854" s="30"/>
      <c r="AN2854" s="30"/>
      <c r="AO2854" s="30"/>
      <c r="AP2854" s="30"/>
      <c r="AQ2854" s="30"/>
      <c r="AR2854" s="30"/>
      <c r="AS2854" s="30"/>
      <c r="AT2854" s="30"/>
      <c r="AU2854" s="30"/>
      <c r="AV2854" s="30"/>
      <c r="AW2854" s="30"/>
      <c r="AX2854" s="30"/>
      <c r="AY2854" s="30"/>
      <c r="AZ2854" s="30"/>
      <c r="BA2854" s="30"/>
      <c r="BB2854" s="30"/>
      <c r="BC2854" s="30"/>
      <c r="BD2854" s="30"/>
      <c r="BE2854" s="30"/>
      <c r="BF2854" s="30"/>
      <c r="BG2854" s="30"/>
      <c r="BH2854" s="30"/>
      <c r="BI2854" s="30"/>
      <c r="BJ2854" s="30"/>
      <c r="BK2854" s="30"/>
      <c r="BL2854" s="43"/>
      <c r="BM2854" t="s">
        <v>100</v>
      </c>
    </row>
    <row r="2855" spans="1:65" x14ac:dyDescent="0.2">
      <c r="A2855" s="6"/>
      <c r="B2855" s="40" t="s">
        <v>90</v>
      </c>
      <c r="C2855" s="24" t="s">
        <v>75</v>
      </c>
      <c r="D2855" s="25"/>
      <c r="E2855" s="26"/>
      <c r="F2855" s="26"/>
      <c r="G2855" s="26"/>
      <c r="H2855" s="26"/>
      <c r="I2855" s="26"/>
      <c r="J2855" s="26"/>
      <c r="K2855" s="26"/>
      <c r="L2855" s="26"/>
      <c r="M2855" s="26"/>
      <c r="N2855" s="26"/>
      <c r="O2855" s="26"/>
      <c r="P2855" s="26"/>
      <c r="Q2855" s="26"/>
      <c r="R2855" s="26"/>
      <c r="S2855" s="26"/>
      <c r="T2855" s="26"/>
      <c r="U2855" s="26"/>
      <c r="V2855" s="26"/>
      <c r="W2855" s="26"/>
      <c r="X2855" s="26"/>
      <c r="Y2855" s="26"/>
      <c r="Z2855" s="26"/>
      <c r="AA2855" s="26"/>
      <c r="AB2855" s="26"/>
      <c r="AC2855" s="26"/>
      <c r="AD2855" s="26"/>
      <c r="AE2855" s="26"/>
      <c r="AF2855" s="26"/>
      <c r="AG2855" s="26"/>
      <c r="AH2855" s="26"/>
      <c r="AI2855" s="26"/>
      <c r="AJ2855" s="26"/>
      <c r="AK2855" s="26"/>
      <c r="AL2855" s="26"/>
      <c r="AM2855" s="26"/>
      <c r="AN2855" s="26"/>
      <c r="AO2855" s="26"/>
      <c r="AP2855" s="26"/>
      <c r="AQ2855" s="26"/>
      <c r="AR2855" s="26"/>
      <c r="AS2855" s="26"/>
      <c r="AT2855" s="26"/>
      <c r="AU2855" s="26"/>
      <c r="AV2855" s="26"/>
      <c r="AW2855" s="26"/>
      <c r="AX2855" s="26"/>
      <c r="AY2855" s="26"/>
      <c r="AZ2855" s="26"/>
      <c r="BA2855" s="26"/>
      <c r="BB2855" s="26"/>
      <c r="BC2855" s="26"/>
      <c r="BD2855" s="26"/>
      <c r="BE2855" s="26"/>
      <c r="BF2855" s="26"/>
      <c r="BG2855" s="26"/>
      <c r="BH2855" s="26"/>
      <c r="BI2855" s="26"/>
      <c r="BJ2855" s="26"/>
      <c r="BK2855" s="26"/>
      <c r="BL2855" s="41"/>
      <c r="BM2855" t="s">
        <v>100</v>
      </c>
    </row>
    <row r="2856" spans="1:65" x14ac:dyDescent="0.2">
      <c r="A2856" s="6"/>
      <c r="B2856" s="40" t="s">
        <v>90</v>
      </c>
      <c r="C2856" s="24" t="s">
        <v>79</v>
      </c>
      <c r="D2856" s="25"/>
      <c r="E2856" s="26"/>
      <c r="F2856" s="26"/>
      <c r="G2856" s="26"/>
      <c r="H2856" s="26"/>
      <c r="I2856" s="26"/>
      <c r="J2856" s="26"/>
      <c r="K2856" s="26"/>
      <c r="L2856" s="26"/>
      <c r="M2856" s="26"/>
      <c r="N2856" s="26"/>
      <c r="O2856" s="26"/>
      <c r="P2856" s="26"/>
      <c r="Q2856" s="26"/>
      <c r="R2856" s="26"/>
      <c r="S2856" s="26"/>
      <c r="T2856" s="26"/>
      <c r="U2856" s="26"/>
      <c r="V2856" s="26"/>
      <c r="W2856" s="26"/>
      <c r="X2856" s="26"/>
      <c r="Y2856" s="26"/>
      <c r="Z2856" s="26"/>
      <c r="AA2856" s="26"/>
      <c r="AB2856" s="26"/>
      <c r="AC2856" s="26"/>
      <c r="AD2856" s="26"/>
      <c r="AE2856" s="26"/>
      <c r="AF2856" s="26"/>
      <c r="AG2856" s="26"/>
      <c r="AH2856" s="26"/>
      <c r="AI2856" s="26"/>
      <c r="AJ2856" s="26"/>
      <c r="AK2856" s="26"/>
      <c r="AL2856" s="26"/>
      <c r="AM2856" s="26"/>
      <c r="AN2856" s="26"/>
      <c r="AO2856" s="26"/>
      <c r="AP2856" s="26"/>
      <c r="AQ2856" s="26"/>
      <c r="AR2856" s="26"/>
      <c r="AS2856" s="26"/>
      <c r="AT2856" s="26"/>
      <c r="AU2856" s="26"/>
      <c r="AV2856" s="26"/>
      <c r="AW2856" s="26"/>
      <c r="AX2856" s="26"/>
      <c r="AY2856" s="26"/>
      <c r="AZ2856" s="26"/>
      <c r="BA2856" s="26"/>
      <c r="BB2856" s="26"/>
      <c r="BC2856" s="26"/>
      <c r="BD2856" s="26"/>
      <c r="BE2856" s="26"/>
      <c r="BF2856" s="26"/>
      <c r="BG2856" s="26"/>
      <c r="BH2856" s="26"/>
      <c r="BI2856" s="26"/>
      <c r="BJ2856" s="26"/>
      <c r="BK2856" s="26"/>
      <c r="BL2856" s="41"/>
      <c r="BM2856" t="s">
        <v>100</v>
      </c>
    </row>
    <row r="2857" spans="1:65" x14ac:dyDescent="0.2">
      <c r="A2857" s="6"/>
      <c r="B2857" s="40" t="s">
        <v>90</v>
      </c>
      <c r="C2857" s="24" t="s">
        <v>80</v>
      </c>
      <c r="D2857" s="25"/>
      <c r="E2857" s="26"/>
      <c r="F2857" s="26"/>
      <c r="G2857" s="26"/>
      <c r="H2857" s="26"/>
      <c r="I2857" s="26"/>
      <c r="J2857" s="26"/>
      <c r="K2857" s="26"/>
      <c r="L2857" s="26"/>
      <c r="M2857" s="26"/>
      <c r="N2857" s="26"/>
      <c r="O2857" s="26"/>
      <c r="P2857" s="26"/>
      <c r="Q2857" s="26"/>
      <c r="R2857" s="26"/>
      <c r="S2857" s="26"/>
      <c r="T2857" s="26"/>
      <c r="U2857" s="26"/>
      <c r="V2857" s="26"/>
      <c r="W2857" s="26"/>
      <c r="X2857" s="26"/>
      <c r="Y2857" s="26"/>
      <c r="Z2857" s="26"/>
      <c r="AA2857" s="26"/>
      <c r="AB2857" s="26"/>
      <c r="AC2857" s="26"/>
      <c r="AD2857" s="26"/>
      <c r="AE2857" s="26"/>
      <c r="AF2857" s="26"/>
      <c r="AG2857" s="26"/>
      <c r="AH2857" s="26"/>
      <c r="AI2857" s="26"/>
      <c r="AJ2857" s="26"/>
      <c r="AK2857" s="26"/>
      <c r="AL2857" s="26"/>
      <c r="AM2857" s="26"/>
      <c r="AN2857" s="26"/>
      <c r="AO2857" s="26"/>
      <c r="AP2857" s="26"/>
      <c r="AQ2857" s="26"/>
      <c r="AR2857" s="26"/>
      <c r="AS2857" s="26"/>
      <c r="AT2857" s="26"/>
      <c r="AU2857" s="26"/>
      <c r="AV2857" s="26"/>
      <c r="AW2857" s="26"/>
      <c r="AX2857" s="26"/>
      <c r="AY2857" s="26"/>
      <c r="AZ2857" s="26"/>
      <c r="BA2857" s="26"/>
      <c r="BB2857" s="26"/>
      <c r="BC2857" s="26"/>
      <c r="BD2857" s="26"/>
      <c r="BE2857" s="26"/>
      <c r="BF2857" s="26"/>
      <c r="BG2857" s="26"/>
      <c r="BH2857" s="26"/>
      <c r="BI2857" s="26"/>
      <c r="BJ2857" s="26"/>
      <c r="BK2857" s="26"/>
      <c r="BL2857" s="41"/>
      <c r="BM2857" t="s">
        <v>100</v>
      </c>
    </row>
    <row r="2858" spans="1:65" x14ac:dyDescent="0.2">
      <c r="A2858" s="6"/>
      <c r="B2858" s="40" t="s">
        <v>90</v>
      </c>
      <c r="C2858" s="24" t="s">
        <v>78</v>
      </c>
      <c r="D2858" s="25"/>
      <c r="E2858" s="26"/>
      <c r="F2858" s="26"/>
      <c r="G2858" s="26"/>
      <c r="H2858" s="26"/>
      <c r="I2858" s="26"/>
      <c r="J2858" s="26"/>
      <c r="K2858" s="26"/>
      <c r="L2858" s="26"/>
      <c r="M2858" s="26"/>
      <c r="N2858" s="26"/>
      <c r="O2858" s="26"/>
      <c r="P2858" s="26"/>
      <c r="Q2858" s="26"/>
      <c r="R2858" s="26"/>
      <c r="S2858" s="26"/>
      <c r="T2858" s="26"/>
      <c r="U2858" s="26"/>
      <c r="V2858" s="26"/>
      <c r="W2858" s="26"/>
      <c r="X2858" s="26"/>
      <c r="Y2858" s="26"/>
      <c r="Z2858" s="26"/>
      <c r="AA2858" s="26"/>
      <c r="AB2858" s="26"/>
      <c r="AC2858" s="26"/>
      <c r="AD2858" s="26"/>
      <c r="AE2858" s="26"/>
      <c r="AF2858" s="26"/>
      <c r="AG2858" s="26"/>
      <c r="AH2858" s="26"/>
      <c r="AI2858" s="26"/>
      <c r="AJ2858" s="26"/>
      <c r="AK2858" s="26"/>
      <c r="AL2858" s="26"/>
      <c r="AM2858" s="26"/>
      <c r="AN2858" s="26"/>
      <c r="AO2858" s="26"/>
      <c r="AP2858" s="26"/>
      <c r="AQ2858" s="26"/>
      <c r="AR2858" s="26"/>
      <c r="AS2858" s="26"/>
      <c r="AT2858" s="26"/>
      <c r="AU2858" s="26"/>
      <c r="AV2858" s="26"/>
      <c r="AW2858" s="26"/>
      <c r="AX2858" s="26"/>
      <c r="AY2858" s="26"/>
      <c r="AZ2858" s="26"/>
      <c r="BA2858" s="26"/>
      <c r="BB2858" s="26"/>
      <c r="BC2858" s="26"/>
      <c r="BD2858" s="26"/>
      <c r="BE2858" s="26"/>
      <c r="BF2858" s="26"/>
      <c r="BG2858" s="26"/>
      <c r="BH2858" s="26"/>
      <c r="BI2858" s="26"/>
      <c r="BJ2858" s="26"/>
      <c r="BK2858" s="26"/>
      <c r="BL2858" s="41"/>
      <c r="BM2858" t="s">
        <v>100</v>
      </c>
    </row>
    <row r="2859" spans="1:65" x14ac:dyDescent="0.2">
      <c r="A2859" s="6"/>
      <c r="B2859" s="40" t="s">
        <v>90</v>
      </c>
      <c r="C2859" s="31" t="s">
        <v>48</v>
      </c>
      <c r="D2859" s="27">
        <v>0</v>
      </c>
      <c r="E2859" s="28">
        <v>0</v>
      </c>
      <c r="F2859" s="28">
        <v>0</v>
      </c>
      <c r="G2859" s="28">
        <v>0</v>
      </c>
      <c r="H2859" s="28">
        <v>0</v>
      </c>
      <c r="I2859" s="28">
        <v>0</v>
      </c>
      <c r="J2859" s="28">
        <v>0</v>
      </c>
      <c r="K2859" s="28">
        <v>0</v>
      </c>
      <c r="L2859" s="28">
        <v>0</v>
      </c>
      <c r="M2859" s="28">
        <v>0</v>
      </c>
      <c r="N2859" s="28">
        <v>0</v>
      </c>
      <c r="O2859" s="28">
        <v>0</v>
      </c>
      <c r="P2859" s="28">
        <v>0</v>
      </c>
      <c r="Q2859" s="28">
        <v>0</v>
      </c>
      <c r="R2859" s="28">
        <v>0</v>
      </c>
      <c r="S2859" s="28">
        <v>0</v>
      </c>
      <c r="T2859" s="28">
        <v>0</v>
      </c>
      <c r="U2859" s="28">
        <v>0</v>
      </c>
      <c r="V2859" s="28">
        <v>0</v>
      </c>
      <c r="W2859" s="28">
        <v>0</v>
      </c>
      <c r="X2859" s="28">
        <v>0</v>
      </c>
      <c r="Y2859" s="28">
        <v>0</v>
      </c>
      <c r="Z2859" s="28">
        <v>0</v>
      </c>
      <c r="AA2859" s="28">
        <v>0</v>
      </c>
      <c r="AB2859" s="28">
        <v>0</v>
      </c>
      <c r="AC2859" s="28">
        <v>0</v>
      </c>
      <c r="AD2859" s="28">
        <v>0</v>
      </c>
      <c r="AE2859" s="28">
        <v>0</v>
      </c>
      <c r="AF2859" s="28">
        <v>0</v>
      </c>
      <c r="AG2859" s="28">
        <v>0</v>
      </c>
      <c r="AH2859" s="28">
        <v>0</v>
      </c>
      <c r="AI2859" s="28">
        <v>0</v>
      </c>
      <c r="AJ2859" s="28">
        <v>0</v>
      </c>
      <c r="AK2859" s="28">
        <v>0</v>
      </c>
      <c r="AL2859" s="28">
        <v>0</v>
      </c>
      <c r="AM2859" s="28">
        <v>0</v>
      </c>
      <c r="AN2859" s="28">
        <v>0</v>
      </c>
      <c r="AO2859" s="28">
        <v>0</v>
      </c>
      <c r="AP2859" s="28">
        <v>0</v>
      </c>
      <c r="AQ2859" s="28">
        <v>0</v>
      </c>
      <c r="AR2859" s="28">
        <v>0</v>
      </c>
      <c r="AS2859" s="28">
        <v>0</v>
      </c>
      <c r="AT2859" s="28">
        <v>0</v>
      </c>
      <c r="AU2859" s="28">
        <v>0</v>
      </c>
      <c r="AV2859" s="28">
        <v>0</v>
      </c>
      <c r="AW2859" s="28">
        <v>0</v>
      </c>
      <c r="AX2859" s="28">
        <v>0</v>
      </c>
      <c r="AY2859" s="28">
        <v>0</v>
      </c>
      <c r="AZ2859" s="28">
        <v>0</v>
      </c>
      <c r="BA2859" s="28">
        <v>0</v>
      </c>
      <c r="BB2859" s="28">
        <v>0</v>
      </c>
      <c r="BC2859" s="28">
        <v>0</v>
      </c>
      <c r="BD2859" s="28">
        <v>0</v>
      </c>
      <c r="BE2859" s="28">
        <v>0</v>
      </c>
      <c r="BF2859" s="28">
        <v>0</v>
      </c>
      <c r="BG2859" s="28">
        <v>0</v>
      </c>
      <c r="BH2859" s="28">
        <v>0</v>
      </c>
      <c r="BI2859" s="28">
        <v>0</v>
      </c>
      <c r="BJ2859" s="28">
        <v>0</v>
      </c>
      <c r="BK2859" s="28">
        <v>0</v>
      </c>
      <c r="BL2859" s="42">
        <v>0</v>
      </c>
      <c r="BM2859" t="s">
        <v>100</v>
      </c>
    </row>
    <row r="2860" spans="1:65" x14ac:dyDescent="0.2">
      <c r="A2860" s="6"/>
      <c r="B2860" s="40" t="s">
        <v>90</v>
      </c>
      <c r="C2860" s="24" t="s">
        <v>74</v>
      </c>
      <c r="D2860" s="35">
        <v>0</v>
      </c>
      <c r="E2860" s="29">
        <v>0</v>
      </c>
      <c r="F2860" s="29">
        <v>0</v>
      </c>
      <c r="G2860" s="29">
        <v>0</v>
      </c>
      <c r="H2860" s="29">
        <v>0</v>
      </c>
      <c r="I2860" s="29">
        <v>0</v>
      </c>
      <c r="J2860" s="29">
        <v>0</v>
      </c>
      <c r="K2860" s="29">
        <v>0</v>
      </c>
      <c r="L2860" s="29">
        <v>0</v>
      </c>
      <c r="M2860" s="29">
        <v>0</v>
      </c>
      <c r="N2860" s="29">
        <v>0</v>
      </c>
      <c r="O2860" s="29">
        <v>0</v>
      </c>
      <c r="P2860" s="29">
        <v>0</v>
      </c>
      <c r="Q2860" s="29">
        <v>0</v>
      </c>
      <c r="R2860" s="29">
        <v>0</v>
      </c>
      <c r="S2860" s="29">
        <v>0</v>
      </c>
      <c r="T2860" s="29">
        <v>0</v>
      </c>
      <c r="U2860" s="29">
        <v>0</v>
      </c>
      <c r="V2860" s="29">
        <v>0</v>
      </c>
      <c r="W2860" s="29">
        <v>0</v>
      </c>
      <c r="X2860" s="26"/>
      <c r="Y2860" s="26"/>
      <c r="Z2860" s="26"/>
      <c r="AA2860" s="26"/>
      <c r="AB2860" s="26"/>
      <c r="AC2860" s="26"/>
      <c r="AD2860" s="26"/>
      <c r="AE2860" s="26"/>
      <c r="AF2860" s="26"/>
      <c r="AG2860" s="26"/>
      <c r="AH2860" s="26"/>
      <c r="AI2860" s="26"/>
      <c r="AJ2860" s="26"/>
      <c r="AK2860" s="26"/>
      <c r="AL2860" s="26"/>
      <c r="AM2860" s="26"/>
      <c r="AN2860" s="26"/>
      <c r="AO2860" s="26"/>
      <c r="AP2860" s="26"/>
      <c r="AQ2860" s="26"/>
      <c r="AR2860" s="26"/>
      <c r="AS2860" s="26"/>
      <c r="AT2860" s="26"/>
      <c r="AU2860" s="26"/>
      <c r="AV2860" s="26"/>
      <c r="AW2860" s="26"/>
      <c r="AX2860" s="26"/>
      <c r="AY2860" s="26"/>
      <c r="AZ2860" s="26"/>
      <c r="BA2860" s="26"/>
      <c r="BB2860" s="26"/>
      <c r="BC2860" s="26"/>
      <c r="BD2860" s="26"/>
      <c r="BE2860" s="26"/>
      <c r="BF2860" s="26"/>
      <c r="BG2860" s="26"/>
      <c r="BH2860" s="26"/>
      <c r="BI2860" s="26"/>
      <c r="BJ2860" s="26"/>
      <c r="BK2860" s="26"/>
      <c r="BL2860" s="41"/>
      <c r="BM2860" t="s">
        <v>100</v>
      </c>
    </row>
    <row r="2861" spans="1:65" x14ac:dyDescent="0.2">
      <c r="A2861" s="6"/>
      <c r="B2861" s="40" t="s">
        <v>90</v>
      </c>
      <c r="C2861" s="24" t="s">
        <v>83</v>
      </c>
      <c r="D2861" s="25"/>
      <c r="E2861" s="26"/>
      <c r="F2861" s="26"/>
      <c r="G2861" s="26"/>
      <c r="H2861" s="26"/>
      <c r="I2861" s="26"/>
      <c r="J2861" s="26"/>
      <c r="K2861" s="26"/>
      <c r="L2861" s="26"/>
      <c r="M2861" s="26"/>
      <c r="N2861" s="26"/>
      <c r="O2861" s="26"/>
      <c r="P2861" s="26"/>
      <c r="Q2861" s="26"/>
      <c r="R2861" s="26"/>
      <c r="S2861" s="26"/>
      <c r="T2861" s="26"/>
      <c r="U2861" s="26"/>
      <c r="V2861" s="26"/>
      <c r="W2861" s="30"/>
      <c r="X2861" s="30"/>
      <c r="Y2861" s="30"/>
      <c r="Z2861" s="30"/>
      <c r="AA2861" s="30"/>
      <c r="AB2861" s="30"/>
      <c r="AC2861" s="30"/>
      <c r="AD2861" s="30"/>
      <c r="AE2861" s="30"/>
      <c r="AF2861" s="30"/>
      <c r="AG2861" s="30"/>
      <c r="AH2861" s="30"/>
      <c r="AI2861" s="30"/>
      <c r="AJ2861" s="30"/>
      <c r="AK2861" s="30"/>
      <c r="AL2861" s="30"/>
      <c r="AM2861" s="30"/>
      <c r="AN2861" s="30"/>
      <c r="AO2861" s="30"/>
      <c r="AP2861" s="30"/>
      <c r="AQ2861" s="30"/>
      <c r="AR2861" s="30"/>
      <c r="AS2861" s="30"/>
      <c r="AT2861" s="30"/>
      <c r="AU2861" s="30"/>
      <c r="AV2861" s="30"/>
      <c r="AW2861" s="30"/>
      <c r="AX2861" s="30"/>
      <c r="AY2861" s="30"/>
      <c r="AZ2861" s="30"/>
      <c r="BA2861" s="30"/>
      <c r="BB2861" s="30"/>
      <c r="BC2861" s="30"/>
      <c r="BD2861" s="30"/>
      <c r="BE2861" s="30"/>
      <c r="BF2861" s="30"/>
      <c r="BG2861" s="30"/>
      <c r="BH2861" s="30"/>
      <c r="BI2861" s="30"/>
      <c r="BJ2861" s="30"/>
      <c r="BK2861" s="30"/>
      <c r="BL2861" s="43"/>
      <c r="BM2861" t="s">
        <v>100</v>
      </c>
    </row>
    <row r="2862" spans="1:65" x14ac:dyDescent="0.2">
      <c r="A2862" s="6"/>
      <c r="B2862" s="40" t="s">
        <v>90</v>
      </c>
      <c r="C2862" s="24" t="s">
        <v>75</v>
      </c>
      <c r="D2862" s="25"/>
      <c r="E2862" s="26"/>
      <c r="F2862" s="26"/>
      <c r="G2862" s="26"/>
      <c r="H2862" s="26"/>
      <c r="I2862" s="26"/>
      <c r="J2862" s="26"/>
      <c r="K2862" s="26"/>
      <c r="L2862" s="26"/>
      <c r="M2862" s="26"/>
      <c r="N2862" s="26"/>
      <c r="O2862" s="26"/>
      <c r="P2862" s="26"/>
      <c r="Q2862" s="26"/>
      <c r="R2862" s="26"/>
      <c r="S2862" s="26"/>
      <c r="T2862" s="26"/>
      <c r="U2862" s="26"/>
      <c r="V2862" s="26"/>
      <c r="W2862" s="26"/>
      <c r="X2862" s="26"/>
      <c r="Y2862" s="26"/>
      <c r="Z2862" s="26"/>
      <c r="AA2862" s="26"/>
      <c r="AB2862" s="26"/>
      <c r="AC2862" s="26"/>
      <c r="AD2862" s="26"/>
      <c r="AE2862" s="26"/>
      <c r="AF2862" s="26"/>
      <c r="AG2862" s="26"/>
      <c r="AH2862" s="26"/>
      <c r="AI2862" s="26"/>
      <c r="AJ2862" s="26"/>
      <c r="AK2862" s="26"/>
      <c r="AL2862" s="26"/>
      <c r="AM2862" s="26"/>
      <c r="AN2862" s="26"/>
      <c r="AO2862" s="26"/>
      <c r="AP2862" s="26"/>
      <c r="AQ2862" s="26"/>
      <c r="AR2862" s="26"/>
      <c r="AS2862" s="26"/>
      <c r="AT2862" s="26"/>
      <c r="AU2862" s="26"/>
      <c r="AV2862" s="26"/>
      <c r="AW2862" s="26"/>
      <c r="AX2862" s="26"/>
      <c r="AY2862" s="26"/>
      <c r="AZ2862" s="26"/>
      <c r="BA2862" s="26"/>
      <c r="BB2862" s="26"/>
      <c r="BC2862" s="26"/>
      <c r="BD2862" s="26"/>
      <c r="BE2862" s="26"/>
      <c r="BF2862" s="26"/>
      <c r="BG2862" s="26"/>
      <c r="BH2862" s="26"/>
      <c r="BI2862" s="26"/>
      <c r="BJ2862" s="26"/>
      <c r="BK2862" s="26"/>
      <c r="BL2862" s="41"/>
      <c r="BM2862" t="s">
        <v>100</v>
      </c>
    </row>
    <row r="2863" spans="1:65" x14ac:dyDescent="0.2">
      <c r="A2863" s="6"/>
      <c r="B2863" s="40" t="s">
        <v>90</v>
      </c>
      <c r="C2863" s="24" t="s">
        <v>79</v>
      </c>
      <c r="D2863" s="25"/>
      <c r="E2863" s="26"/>
      <c r="F2863" s="26"/>
      <c r="G2863" s="26"/>
      <c r="H2863" s="26"/>
      <c r="I2863" s="26"/>
      <c r="J2863" s="26"/>
      <c r="K2863" s="26"/>
      <c r="L2863" s="26"/>
      <c r="M2863" s="26"/>
      <c r="N2863" s="26"/>
      <c r="O2863" s="26"/>
      <c r="P2863" s="26"/>
      <c r="Q2863" s="26"/>
      <c r="R2863" s="26"/>
      <c r="S2863" s="26"/>
      <c r="T2863" s="26"/>
      <c r="U2863" s="26"/>
      <c r="V2863" s="26"/>
      <c r="W2863" s="26"/>
      <c r="X2863" s="26"/>
      <c r="Y2863" s="26"/>
      <c r="Z2863" s="26"/>
      <c r="AA2863" s="26"/>
      <c r="AB2863" s="26"/>
      <c r="AC2863" s="26"/>
      <c r="AD2863" s="26"/>
      <c r="AE2863" s="26"/>
      <c r="AF2863" s="26"/>
      <c r="AG2863" s="26"/>
      <c r="AH2863" s="26"/>
      <c r="AI2863" s="26"/>
      <c r="AJ2863" s="26"/>
      <c r="AK2863" s="26"/>
      <c r="AL2863" s="26"/>
      <c r="AM2863" s="26"/>
      <c r="AN2863" s="26"/>
      <c r="AO2863" s="26"/>
      <c r="AP2863" s="26"/>
      <c r="AQ2863" s="26"/>
      <c r="AR2863" s="26"/>
      <c r="AS2863" s="26"/>
      <c r="AT2863" s="26"/>
      <c r="AU2863" s="26"/>
      <c r="AV2863" s="26"/>
      <c r="AW2863" s="26"/>
      <c r="AX2863" s="26"/>
      <c r="AY2863" s="26"/>
      <c r="AZ2863" s="26"/>
      <c r="BA2863" s="26"/>
      <c r="BB2863" s="26"/>
      <c r="BC2863" s="26"/>
      <c r="BD2863" s="26"/>
      <c r="BE2863" s="26"/>
      <c r="BF2863" s="26"/>
      <c r="BG2863" s="26"/>
      <c r="BH2863" s="26"/>
      <c r="BI2863" s="26"/>
      <c r="BJ2863" s="26"/>
      <c r="BK2863" s="26"/>
      <c r="BL2863" s="41"/>
      <c r="BM2863" t="s">
        <v>100</v>
      </c>
    </row>
    <row r="2864" spans="1:65" x14ac:dyDescent="0.2">
      <c r="A2864" s="6"/>
      <c r="B2864" s="40" t="s">
        <v>90</v>
      </c>
      <c r="C2864" s="24" t="s">
        <v>80</v>
      </c>
      <c r="D2864" s="25"/>
      <c r="E2864" s="26"/>
      <c r="F2864" s="26"/>
      <c r="G2864" s="26"/>
      <c r="H2864" s="26"/>
      <c r="I2864" s="26"/>
      <c r="J2864" s="26"/>
      <c r="K2864" s="26"/>
      <c r="L2864" s="26"/>
      <c r="M2864" s="26"/>
      <c r="N2864" s="26"/>
      <c r="O2864" s="26"/>
      <c r="P2864" s="26"/>
      <c r="Q2864" s="26"/>
      <c r="R2864" s="26"/>
      <c r="S2864" s="26"/>
      <c r="T2864" s="26"/>
      <c r="U2864" s="26"/>
      <c r="V2864" s="26"/>
      <c r="W2864" s="26"/>
      <c r="X2864" s="26"/>
      <c r="Y2864" s="26"/>
      <c r="Z2864" s="26"/>
      <c r="AA2864" s="26"/>
      <c r="AB2864" s="26"/>
      <c r="AC2864" s="26"/>
      <c r="AD2864" s="26"/>
      <c r="AE2864" s="26"/>
      <c r="AF2864" s="26"/>
      <c r="AG2864" s="26"/>
      <c r="AH2864" s="26"/>
      <c r="AI2864" s="26"/>
      <c r="AJ2864" s="26"/>
      <c r="AK2864" s="26"/>
      <c r="AL2864" s="26"/>
      <c r="AM2864" s="26"/>
      <c r="AN2864" s="26"/>
      <c r="AO2864" s="26"/>
      <c r="AP2864" s="26"/>
      <c r="AQ2864" s="26"/>
      <c r="AR2864" s="26"/>
      <c r="AS2864" s="26"/>
      <c r="AT2864" s="26"/>
      <c r="AU2864" s="26"/>
      <c r="AV2864" s="26"/>
      <c r="AW2864" s="26"/>
      <c r="AX2864" s="26"/>
      <c r="AY2864" s="26"/>
      <c r="AZ2864" s="26"/>
      <c r="BA2864" s="26"/>
      <c r="BB2864" s="26"/>
      <c r="BC2864" s="26"/>
      <c r="BD2864" s="26"/>
      <c r="BE2864" s="26"/>
      <c r="BF2864" s="26"/>
      <c r="BG2864" s="26"/>
      <c r="BH2864" s="26"/>
      <c r="BI2864" s="26"/>
      <c r="BJ2864" s="26"/>
      <c r="BK2864" s="26"/>
      <c r="BL2864" s="41"/>
      <c r="BM2864" t="s">
        <v>100</v>
      </c>
    </row>
    <row r="2865" spans="1:65" x14ac:dyDescent="0.2">
      <c r="A2865" s="6"/>
      <c r="B2865" s="40" t="s">
        <v>90</v>
      </c>
      <c r="C2865" s="24" t="s">
        <v>78</v>
      </c>
      <c r="D2865" s="25"/>
      <c r="E2865" s="26"/>
      <c r="F2865" s="26"/>
      <c r="G2865" s="26"/>
      <c r="H2865" s="26"/>
      <c r="I2865" s="26"/>
      <c r="J2865" s="26"/>
      <c r="K2865" s="26"/>
      <c r="L2865" s="26"/>
      <c r="M2865" s="26"/>
      <c r="N2865" s="26"/>
      <c r="O2865" s="26"/>
      <c r="P2865" s="26"/>
      <c r="Q2865" s="26"/>
      <c r="R2865" s="26"/>
      <c r="S2865" s="26"/>
      <c r="T2865" s="26"/>
      <c r="U2865" s="26"/>
      <c r="V2865" s="26"/>
      <c r="W2865" s="26"/>
      <c r="X2865" s="26"/>
      <c r="Y2865" s="26"/>
      <c r="Z2865" s="26"/>
      <c r="AA2865" s="26"/>
      <c r="AB2865" s="26"/>
      <c r="AC2865" s="26"/>
      <c r="AD2865" s="26"/>
      <c r="AE2865" s="26"/>
      <c r="AF2865" s="26"/>
      <c r="AG2865" s="26"/>
      <c r="AH2865" s="26"/>
      <c r="AI2865" s="26"/>
      <c r="AJ2865" s="26"/>
      <c r="AK2865" s="26"/>
      <c r="AL2865" s="26"/>
      <c r="AM2865" s="26"/>
      <c r="AN2865" s="26"/>
      <c r="AO2865" s="26"/>
      <c r="AP2865" s="26"/>
      <c r="AQ2865" s="26"/>
      <c r="AR2865" s="26"/>
      <c r="AS2865" s="26"/>
      <c r="AT2865" s="26"/>
      <c r="AU2865" s="26"/>
      <c r="AV2865" s="26"/>
      <c r="AW2865" s="26"/>
      <c r="AX2865" s="26"/>
      <c r="AY2865" s="26"/>
      <c r="AZ2865" s="26"/>
      <c r="BA2865" s="26"/>
      <c r="BB2865" s="26"/>
      <c r="BC2865" s="26"/>
      <c r="BD2865" s="26"/>
      <c r="BE2865" s="26"/>
      <c r="BF2865" s="26"/>
      <c r="BG2865" s="26"/>
      <c r="BH2865" s="26"/>
      <c r="BI2865" s="26"/>
      <c r="BJ2865" s="26"/>
      <c r="BK2865" s="26"/>
      <c r="BL2865" s="41"/>
      <c r="BM2865" t="s">
        <v>100</v>
      </c>
    </row>
    <row r="2866" spans="1:65" x14ac:dyDescent="0.2">
      <c r="A2866" s="6"/>
      <c r="B2866" s="40" t="s">
        <v>90</v>
      </c>
      <c r="C2866" s="31" t="s">
        <v>44</v>
      </c>
      <c r="D2866" s="27">
        <v>0</v>
      </c>
      <c r="E2866" s="28">
        <v>0</v>
      </c>
      <c r="F2866" s="28">
        <v>0</v>
      </c>
      <c r="G2866" s="28">
        <v>0</v>
      </c>
      <c r="H2866" s="28">
        <v>0</v>
      </c>
      <c r="I2866" s="28">
        <v>0</v>
      </c>
      <c r="J2866" s="28">
        <v>0</v>
      </c>
      <c r="K2866" s="28">
        <v>0</v>
      </c>
      <c r="L2866" s="28">
        <v>0</v>
      </c>
      <c r="M2866" s="28">
        <v>0</v>
      </c>
      <c r="N2866" s="28">
        <v>0</v>
      </c>
      <c r="O2866" s="28">
        <v>0</v>
      </c>
      <c r="P2866" s="28">
        <v>0</v>
      </c>
      <c r="Q2866" s="28">
        <v>0</v>
      </c>
      <c r="R2866" s="28">
        <v>0</v>
      </c>
      <c r="S2866" s="28">
        <v>0</v>
      </c>
      <c r="T2866" s="28">
        <v>0</v>
      </c>
      <c r="U2866" s="28">
        <v>0</v>
      </c>
      <c r="V2866" s="28">
        <v>0</v>
      </c>
      <c r="W2866" s="28">
        <v>0</v>
      </c>
      <c r="X2866" s="28">
        <v>0</v>
      </c>
      <c r="Y2866" s="28">
        <v>0</v>
      </c>
      <c r="Z2866" s="28">
        <v>0</v>
      </c>
      <c r="AA2866" s="28">
        <v>0</v>
      </c>
      <c r="AB2866" s="28">
        <v>0</v>
      </c>
      <c r="AC2866" s="28">
        <v>0</v>
      </c>
      <c r="AD2866" s="28">
        <v>0</v>
      </c>
      <c r="AE2866" s="28">
        <v>0</v>
      </c>
      <c r="AF2866" s="28">
        <v>0</v>
      </c>
      <c r="AG2866" s="28">
        <v>0</v>
      </c>
      <c r="AH2866" s="28">
        <v>0</v>
      </c>
      <c r="AI2866" s="28">
        <v>0</v>
      </c>
      <c r="AJ2866" s="28">
        <v>0</v>
      </c>
      <c r="AK2866" s="28">
        <v>0</v>
      </c>
      <c r="AL2866" s="28">
        <v>0</v>
      </c>
      <c r="AM2866" s="28">
        <v>0</v>
      </c>
      <c r="AN2866" s="28">
        <v>0</v>
      </c>
      <c r="AO2866" s="28">
        <v>0</v>
      </c>
      <c r="AP2866" s="28">
        <v>0</v>
      </c>
      <c r="AQ2866" s="28">
        <v>0</v>
      </c>
      <c r="AR2866" s="28">
        <v>0</v>
      </c>
      <c r="AS2866" s="28">
        <v>0</v>
      </c>
      <c r="AT2866" s="28">
        <v>0</v>
      </c>
      <c r="AU2866" s="28">
        <v>0</v>
      </c>
      <c r="AV2866" s="28">
        <v>0</v>
      </c>
      <c r="AW2866" s="28">
        <v>0</v>
      </c>
      <c r="AX2866" s="28">
        <v>0</v>
      </c>
      <c r="AY2866" s="28">
        <v>0</v>
      </c>
      <c r="AZ2866" s="28">
        <v>0</v>
      </c>
      <c r="BA2866" s="28">
        <v>0</v>
      </c>
      <c r="BB2866" s="28">
        <v>0</v>
      </c>
      <c r="BC2866" s="28">
        <v>0</v>
      </c>
      <c r="BD2866" s="28">
        <v>0</v>
      </c>
      <c r="BE2866" s="28">
        <v>0</v>
      </c>
      <c r="BF2866" s="28">
        <v>0</v>
      </c>
      <c r="BG2866" s="28">
        <v>0</v>
      </c>
      <c r="BH2866" s="28">
        <v>0</v>
      </c>
      <c r="BI2866" s="28">
        <v>0</v>
      </c>
      <c r="BJ2866" s="28">
        <v>0</v>
      </c>
      <c r="BK2866" s="28">
        <v>0</v>
      </c>
      <c r="BL2866" s="42">
        <v>0</v>
      </c>
      <c r="BM2866" t="s">
        <v>100</v>
      </c>
    </row>
    <row r="2867" spans="1:65" x14ac:dyDescent="0.2">
      <c r="A2867" s="6"/>
      <c r="B2867" s="40" t="s">
        <v>90</v>
      </c>
      <c r="C2867" s="24" t="s">
        <v>74</v>
      </c>
      <c r="D2867" s="35">
        <v>0</v>
      </c>
      <c r="E2867" s="29">
        <v>0</v>
      </c>
      <c r="F2867" s="29">
        <v>0</v>
      </c>
      <c r="G2867" s="29">
        <v>0</v>
      </c>
      <c r="H2867" s="29">
        <v>0</v>
      </c>
      <c r="I2867" s="29">
        <v>0</v>
      </c>
      <c r="J2867" s="29">
        <v>0</v>
      </c>
      <c r="K2867" s="29">
        <v>0</v>
      </c>
      <c r="L2867" s="29">
        <v>0</v>
      </c>
      <c r="M2867" s="29">
        <v>0</v>
      </c>
      <c r="N2867" s="29">
        <v>0</v>
      </c>
      <c r="O2867" s="29">
        <v>0</v>
      </c>
      <c r="P2867" s="29">
        <v>0</v>
      </c>
      <c r="Q2867" s="29">
        <v>0</v>
      </c>
      <c r="R2867" s="29">
        <v>0</v>
      </c>
      <c r="S2867" s="29">
        <v>0</v>
      </c>
      <c r="T2867" s="29">
        <v>0</v>
      </c>
      <c r="U2867" s="29">
        <v>0</v>
      </c>
      <c r="V2867" s="29">
        <v>0</v>
      </c>
      <c r="W2867" s="29">
        <v>0</v>
      </c>
      <c r="X2867" s="26"/>
      <c r="Y2867" s="26"/>
      <c r="Z2867" s="26"/>
      <c r="AA2867" s="26"/>
      <c r="AB2867" s="26"/>
      <c r="AC2867" s="26"/>
      <c r="AD2867" s="26"/>
      <c r="AE2867" s="26"/>
      <c r="AF2867" s="26"/>
      <c r="AG2867" s="26"/>
      <c r="AH2867" s="26"/>
      <c r="AI2867" s="26"/>
      <c r="AJ2867" s="26"/>
      <c r="AK2867" s="26"/>
      <c r="AL2867" s="26"/>
      <c r="AM2867" s="26"/>
      <c r="AN2867" s="26"/>
      <c r="AO2867" s="26"/>
      <c r="AP2867" s="26"/>
      <c r="AQ2867" s="26"/>
      <c r="AR2867" s="26"/>
      <c r="AS2867" s="26"/>
      <c r="AT2867" s="26"/>
      <c r="AU2867" s="26"/>
      <c r="AV2867" s="26"/>
      <c r="AW2867" s="26"/>
      <c r="AX2867" s="26"/>
      <c r="AY2867" s="26"/>
      <c r="AZ2867" s="26"/>
      <c r="BA2867" s="26"/>
      <c r="BB2867" s="26"/>
      <c r="BC2867" s="26"/>
      <c r="BD2867" s="26"/>
      <c r="BE2867" s="26"/>
      <c r="BF2867" s="26"/>
      <c r="BG2867" s="26"/>
      <c r="BH2867" s="26"/>
      <c r="BI2867" s="26"/>
      <c r="BJ2867" s="26"/>
      <c r="BK2867" s="26"/>
      <c r="BL2867" s="41"/>
      <c r="BM2867" t="s">
        <v>100</v>
      </c>
    </row>
    <row r="2868" spans="1:65" x14ac:dyDescent="0.2">
      <c r="A2868" s="6"/>
      <c r="B2868" s="40" t="s">
        <v>90</v>
      </c>
      <c r="C2868" s="24" t="s">
        <v>83</v>
      </c>
      <c r="D2868" s="25"/>
      <c r="E2868" s="26"/>
      <c r="F2868" s="26"/>
      <c r="G2868" s="26"/>
      <c r="H2868" s="26"/>
      <c r="I2868" s="26"/>
      <c r="J2868" s="26"/>
      <c r="K2868" s="26"/>
      <c r="L2868" s="26"/>
      <c r="M2868" s="26"/>
      <c r="N2868" s="26"/>
      <c r="O2868" s="26"/>
      <c r="P2868" s="26"/>
      <c r="Q2868" s="26"/>
      <c r="R2868" s="26"/>
      <c r="S2868" s="26"/>
      <c r="T2868" s="26"/>
      <c r="U2868" s="26"/>
      <c r="V2868" s="26"/>
      <c r="W2868" s="30"/>
      <c r="X2868" s="30"/>
      <c r="Y2868" s="30"/>
      <c r="Z2868" s="30"/>
      <c r="AA2868" s="30"/>
      <c r="AB2868" s="30"/>
      <c r="AC2868" s="30"/>
      <c r="AD2868" s="30"/>
      <c r="AE2868" s="30"/>
      <c r="AF2868" s="30"/>
      <c r="AG2868" s="30"/>
      <c r="AH2868" s="30"/>
      <c r="AI2868" s="30"/>
      <c r="AJ2868" s="30"/>
      <c r="AK2868" s="30"/>
      <c r="AL2868" s="30"/>
      <c r="AM2868" s="30"/>
      <c r="AN2868" s="30"/>
      <c r="AO2868" s="30"/>
      <c r="AP2868" s="30"/>
      <c r="AQ2868" s="30"/>
      <c r="AR2868" s="30"/>
      <c r="AS2868" s="30"/>
      <c r="AT2868" s="30"/>
      <c r="AU2868" s="30"/>
      <c r="AV2868" s="30"/>
      <c r="AW2868" s="30"/>
      <c r="AX2868" s="30"/>
      <c r="AY2868" s="30"/>
      <c r="AZ2868" s="30"/>
      <c r="BA2868" s="30"/>
      <c r="BB2868" s="30"/>
      <c r="BC2868" s="30"/>
      <c r="BD2868" s="30"/>
      <c r="BE2868" s="30"/>
      <c r="BF2868" s="30"/>
      <c r="BG2868" s="30"/>
      <c r="BH2868" s="30"/>
      <c r="BI2868" s="30"/>
      <c r="BJ2868" s="30"/>
      <c r="BK2868" s="30"/>
      <c r="BL2868" s="43"/>
      <c r="BM2868" t="s">
        <v>100</v>
      </c>
    </row>
    <row r="2869" spans="1:65" x14ac:dyDescent="0.2">
      <c r="A2869" s="6"/>
      <c r="B2869" s="40" t="s">
        <v>90</v>
      </c>
      <c r="C2869" s="24" t="s">
        <v>75</v>
      </c>
      <c r="D2869" s="25"/>
      <c r="E2869" s="26"/>
      <c r="F2869" s="26"/>
      <c r="G2869" s="26"/>
      <c r="H2869" s="26"/>
      <c r="I2869" s="26"/>
      <c r="J2869" s="26"/>
      <c r="K2869" s="26"/>
      <c r="L2869" s="26"/>
      <c r="M2869" s="26"/>
      <c r="N2869" s="26"/>
      <c r="O2869" s="26"/>
      <c r="P2869" s="26"/>
      <c r="Q2869" s="26"/>
      <c r="R2869" s="26"/>
      <c r="S2869" s="26"/>
      <c r="T2869" s="26"/>
      <c r="U2869" s="26"/>
      <c r="V2869" s="26"/>
      <c r="W2869" s="26"/>
      <c r="X2869" s="26"/>
      <c r="Y2869" s="26"/>
      <c r="Z2869" s="26"/>
      <c r="AA2869" s="26"/>
      <c r="AB2869" s="26"/>
      <c r="AC2869" s="26"/>
      <c r="AD2869" s="26"/>
      <c r="AE2869" s="26"/>
      <c r="AF2869" s="26"/>
      <c r="AG2869" s="26"/>
      <c r="AH2869" s="26"/>
      <c r="AI2869" s="26"/>
      <c r="AJ2869" s="26"/>
      <c r="AK2869" s="26"/>
      <c r="AL2869" s="26"/>
      <c r="AM2869" s="26"/>
      <c r="AN2869" s="26"/>
      <c r="AO2869" s="26"/>
      <c r="AP2869" s="26"/>
      <c r="AQ2869" s="26"/>
      <c r="AR2869" s="26"/>
      <c r="AS2869" s="26"/>
      <c r="AT2869" s="26"/>
      <c r="AU2869" s="26"/>
      <c r="AV2869" s="26"/>
      <c r="AW2869" s="26"/>
      <c r="AX2869" s="26"/>
      <c r="AY2869" s="26"/>
      <c r="AZ2869" s="26"/>
      <c r="BA2869" s="26"/>
      <c r="BB2869" s="26"/>
      <c r="BC2869" s="26"/>
      <c r="BD2869" s="26"/>
      <c r="BE2869" s="26"/>
      <c r="BF2869" s="26"/>
      <c r="BG2869" s="26"/>
      <c r="BH2869" s="26"/>
      <c r="BI2869" s="26"/>
      <c r="BJ2869" s="26"/>
      <c r="BK2869" s="26"/>
      <c r="BL2869" s="41"/>
      <c r="BM2869" t="s">
        <v>100</v>
      </c>
    </row>
    <row r="2870" spans="1:65" x14ac:dyDescent="0.2">
      <c r="A2870" s="6"/>
      <c r="B2870" s="40" t="s">
        <v>90</v>
      </c>
      <c r="C2870" s="24" t="s">
        <v>79</v>
      </c>
      <c r="D2870" s="25"/>
      <c r="E2870" s="26"/>
      <c r="F2870" s="26"/>
      <c r="G2870" s="26"/>
      <c r="H2870" s="26"/>
      <c r="I2870" s="26"/>
      <c r="J2870" s="26"/>
      <c r="K2870" s="26"/>
      <c r="L2870" s="26"/>
      <c r="M2870" s="26"/>
      <c r="N2870" s="26"/>
      <c r="O2870" s="26"/>
      <c r="P2870" s="26"/>
      <c r="Q2870" s="26"/>
      <c r="R2870" s="26"/>
      <c r="S2870" s="26"/>
      <c r="T2870" s="26"/>
      <c r="U2870" s="26"/>
      <c r="V2870" s="26"/>
      <c r="W2870" s="26"/>
      <c r="X2870" s="26"/>
      <c r="Y2870" s="26"/>
      <c r="Z2870" s="26"/>
      <c r="AA2870" s="26"/>
      <c r="AB2870" s="26"/>
      <c r="AC2870" s="26"/>
      <c r="AD2870" s="26"/>
      <c r="AE2870" s="26"/>
      <c r="AF2870" s="26"/>
      <c r="AG2870" s="26"/>
      <c r="AH2870" s="26"/>
      <c r="AI2870" s="26"/>
      <c r="AJ2870" s="26"/>
      <c r="AK2870" s="26"/>
      <c r="AL2870" s="26"/>
      <c r="AM2870" s="26"/>
      <c r="AN2870" s="26"/>
      <c r="AO2870" s="26"/>
      <c r="AP2870" s="26"/>
      <c r="AQ2870" s="26"/>
      <c r="AR2870" s="26"/>
      <c r="AS2870" s="26"/>
      <c r="AT2870" s="26"/>
      <c r="AU2870" s="26"/>
      <c r="AV2870" s="26"/>
      <c r="AW2870" s="26"/>
      <c r="AX2870" s="26"/>
      <c r="AY2870" s="26"/>
      <c r="AZ2870" s="26"/>
      <c r="BA2870" s="26"/>
      <c r="BB2870" s="26"/>
      <c r="BC2870" s="26"/>
      <c r="BD2870" s="26"/>
      <c r="BE2870" s="26"/>
      <c r="BF2870" s="26"/>
      <c r="BG2870" s="26"/>
      <c r="BH2870" s="26"/>
      <c r="BI2870" s="26"/>
      <c r="BJ2870" s="26"/>
      <c r="BK2870" s="26"/>
      <c r="BL2870" s="41"/>
      <c r="BM2870" t="s">
        <v>100</v>
      </c>
    </row>
    <row r="2871" spans="1:65" x14ac:dyDescent="0.2">
      <c r="A2871" s="6"/>
      <c r="B2871" s="40" t="s">
        <v>90</v>
      </c>
      <c r="C2871" s="24" t="s">
        <v>80</v>
      </c>
      <c r="D2871" s="25"/>
      <c r="E2871" s="26"/>
      <c r="F2871" s="26"/>
      <c r="G2871" s="26"/>
      <c r="H2871" s="26"/>
      <c r="I2871" s="26"/>
      <c r="J2871" s="26"/>
      <c r="K2871" s="26"/>
      <c r="L2871" s="26"/>
      <c r="M2871" s="26"/>
      <c r="N2871" s="26"/>
      <c r="O2871" s="26"/>
      <c r="P2871" s="26"/>
      <c r="Q2871" s="26"/>
      <c r="R2871" s="26"/>
      <c r="S2871" s="26"/>
      <c r="T2871" s="26"/>
      <c r="U2871" s="26"/>
      <c r="V2871" s="26"/>
      <c r="W2871" s="26"/>
      <c r="X2871" s="26"/>
      <c r="Y2871" s="26"/>
      <c r="Z2871" s="26"/>
      <c r="AA2871" s="26"/>
      <c r="AB2871" s="26"/>
      <c r="AC2871" s="26"/>
      <c r="AD2871" s="26"/>
      <c r="AE2871" s="26"/>
      <c r="AF2871" s="26"/>
      <c r="AG2871" s="26"/>
      <c r="AH2871" s="26"/>
      <c r="AI2871" s="26"/>
      <c r="AJ2871" s="26"/>
      <c r="AK2871" s="26"/>
      <c r="AL2871" s="26"/>
      <c r="AM2871" s="26"/>
      <c r="AN2871" s="26"/>
      <c r="AO2871" s="26"/>
      <c r="AP2871" s="26"/>
      <c r="AQ2871" s="26"/>
      <c r="AR2871" s="26"/>
      <c r="AS2871" s="26"/>
      <c r="AT2871" s="26"/>
      <c r="AU2871" s="26"/>
      <c r="AV2871" s="26"/>
      <c r="AW2871" s="26"/>
      <c r="AX2871" s="26"/>
      <c r="AY2871" s="26"/>
      <c r="AZ2871" s="26"/>
      <c r="BA2871" s="26"/>
      <c r="BB2871" s="26"/>
      <c r="BC2871" s="26"/>
      <c r="BD2871" s="26"/>
      <c r="BE2871" s="26"/>
      <c r="BF2871" s="26"/>
      <c r="BG2871" s="26"/>
      <c r="BH2871" s="26"/>
      <c r="BI2871" s="26"/>
      <c r="BJ2871" s="26"/>
      <c r="BK2871" s="26"/>
      <c r="BL2871" s="41"/>
      <c r="BM2871" t="s">
        <v>100</v>
      </c>
    </row>
    <row r="2872" spans="1:65" x14ac:dyDescent="0.2">
      <c r="A2872" s="6"/>
      <c r="B2872" s="40" t="s">
        <v>90</v>
      </c>
      <c r="C2872" s="24" t="s">
        <v>78</v>
      </c>
      <c r="D2872" s="25"/>
      <c r="E2872" s="26"/>
      <c r="F2872" s="26"/>
      <c r="G2872" s="26"/>
      <c r="H2872" s="26"/>
      <c r="I2872" s="26"/>
      <c r="J2872" s="26"/>
      <c r="K2872" s="26"/>
      <c r="L2872" s="26"/>
      <c r="M2872" s="26"/>
      <c r="N2872" s="26"/>
      <c r="O2872" s="26"/>
      <c r="P2872" s="26"/>
      <c r="Q2872" s="26"/>
      <c r="R2872" s="26"/>
      <c r="S2872" s="26"/>
      <c r="T2872" s="26"/>
      <c r="U2872" s="26"/>
      <c r="V2872" s="26"/>
      <c r="W2872" s="26"/>
      <c r="X2872" s="26"/>
      <c r="Y2872" s="26"/>
      <c r="Z2872" s="26"/>
      <c r="AA2872" s="26"/>
      <c r="AB2872" s="26"/>
      <c r="AC2872" s="26"/>
      <c r="AD2872" s="26"/>
      <c r="AE2872" s="26"/>
      <c r="AF2872" s="26"/>
      <c r="AG2872" s="26"/>
      <c r="AH2872" s="26"/>
      <c r="AI2872" s="26"/>
      <c r="AJ2872" s="26"/>
      <c r="AK2872" s="26"/>
      <c r="AL2872" s="26"/>
      <c r="AM2872" s="26"/>
      <c r="AN2872" s="26"/>
      <c r="AO2872" s="26"/>
      <c r="AP2872" s="26"/>
      <c r="AQ2872" s="26"/>
      <c r="AR2872" s="26"/>
      <c r="AS2872" s="26"/>
      <c r="AT2872" s="26"/>
      <c r="AU2872" s="26"/>
      <c r="AV2872" s="26"/>
      <c r="AW2872" s="26"/>
      <c r="AX2872" s="26"/>
      <c r="AY2872" s="26"/>
      <c r="AZ2872" s="26"/>
      <c r="BA2872" s="26"/>
      <c r="BB2872" s="26"/>
      <c r="BC2872" s="26"/>
      <c r="BD2872" s="26"/>
      <c r="BE2872" s="26"/>
      <c r="BF2872" s="26"/>
      <c r="BG2872" s="26"/>
      <c r="BH2872" s="26"/>
      <c r="BI2872" s="26"/>
      <c r="BJ2872" s="26"/>
      <c r="BK2872" s="26"/>
      <c r="BL2872" s="41"/>
      <c r="BM2872" t="s">
        <v>100</v>
      </c>
    </row>
    <row r="2873" spans="1:65" x14ac:dyDescent="0.2">
      <c r="A2873" s="6"/>
      <c r="B2873" s="40" t="s">
        <v>90</v>
      </c>
      <c r="C2873" s="31" t="s">
        <v>76</v>
      </c>
      <c r="D2873" s="27">
        <v>32</v>
      </c>
      <c r="E2873" s="28">
        <v>32</v>
      </c>
      <c r="F2873" s="28">
        <v>32</v>
      </c>
      <c r="G2873" s="28">
        <v>32</v>
      </c>
      <c r="H2873" s="28">
        <v>32</v>
      </c>
      <c r="I2873" s="28">
        <v>32</v>
      </c>
      <c r="J2873" s="28">
        <v>40</v>
      </c>
      <c r="K2873" s="28">
        <v>40</v>
      </c>
      <c r="L2873" s="28">
        <v>40</v>
      </c>
      <c r="M2873" s="28">
        <v>40</v>
      </c>
      <c r="N2873" s="28">
        <v>43</v>
      </c>
      <c r="O2873" s="28">
        <v>44</v>
      </c>
      <c r="P2873" s="28">
        <v>44</v>
      </c>
      <c r="Q2873" s="28">
        <v>44</v>
      </c>
      <c r="R2873" s="28">
        <v>44</v>
      </c>
      <c r="S2873" s="28">
        <v>44.1</v>
      </c>
      <c r="T2873" s="28">
        <v>81.2</v>
      </c>
      <c r="U2873" s="28">
        <v>120.7</v>
      </c>
      <c r="V2873" s="28">
        <v>139.6</v>
      </c>
      <c r="W2873" s="28">
        <v>139.6</v>
      </c>
      <c r="X2873" s="28">
        <v>139.6</v>
      </c>
      <c r="Y2873" s="28">
        <v>139.6</v>
      </c>
      <c r="Z2873" s="28">
        <v>139.6</v>
      </c>
      <c r="AA2873" s="28">
        <v>139.6</v>
      </c>
      <c r="AB2873" s="28">
        <v>139.6</v>
      </c>
      <c r="AC2873" s="28">
        <v>139.6</v>
      </c>
      <c r="AD2873" s="28">
        <v>139.6</v>
      </c>
      <c r="AE2873" s="28">
        <v>139.6</v>
      </c>
      <c r="AF2873" s="28">
        <v>139.6</v>
      </c>
      <c r="AG2873" s="28">
        <v>139.6</v>
      </c>
      <c r="AH2873" s="28">
        <v>139.6</v>
      </c>
      <c r="AI2873" s="28">
        <v>139.6</v>
      </c>
      <c r="AJ2873" s="28">
        <v>139.6</v>
      </c>
      <c r="AK2873" s="28">
        <v>139.6</v>
      </c>
      <c r="AL2873" s="28">
        <v>139.6</v>
      </c>
      <c r="AM2873" s="28">
        <v>139.6</v>
      </c>
      <c r="AN2873" s="28">
        <v>139.6</v>
      </c>
      <c r="AO2873" s="28">
        <v>139.6</v>
      </c>
      <c r="AP2873" s="28">
        <v>139.6</v>
      </c>
      <c r="AQ2873" s="28">
        <v>139.6</v>
      </c>
      <c r="AR2873" s="28">
        <v>139.6</v>
      </c>
      <c r="AS2873" s="28">
        <v>139.6</v>
      </c>
      <c r="AT2873" s="28">
        <v>139.6</v>
      </c>
      <c r="AU2873" s="28">
        <v>139.6</v>
      </c>
      <c r="AV2873" s="28">
        <v>139.6</v>
      </c>
      <c r="AW2873" s="28">
        <v>139.6</v>
      </c>
      <c r="AX2873" s="28">
        <v>139.6</v>
      </c>
      <c r="AY2873" s="28">
        <v>139.6</v>
      </c>
      <c r="AZ2873" s="28">
        <v>139.6</v>
      </c>
      <c r="BA2873" s="28">
        <v>139.6</v>
      </c>
      <c r="BB2873" s="28">
        <v>139.6</v>
      </c>
      <c r="BC2873" s="28">
        <v>139.6</v>
      </c>
      <c r="BD2873" s="28">
        <v>139.6</v>
      </c>
      <c r="BE2873" s="28">
        <v>139.6</v>
      </c>
      <c r="BF2873" s="28">
        <v>139.6</v>
      </c>
      <c r="BG2873" s="28">
        <v>139.6</v>
      </c>
      <c r="BH2873" s="28">
        <v>139.6</v>
      </c>
      <c r="BI2873" s="28">
        <v>139.6</v>
      </c>
      <c r="BJ2873" s="28">
        <v>139.6</v>
      </c>
      <c r="BK2873" s="28">
        <v>139.6</v>
      </c>
      <c r="BL2873" s="42">
        <v>139.6</v>
      </c>
      <c r="BM2873" t="s">
        <v>100</v>
      </c>
    </row>
    <row r="2874" spans="1:65" x14ac:dyDescent="0.2">
      <c r="A2874" s="6"/>
      <c r="B2874" s="40" t="s">
        <v>90</v>
      </c>
      <c r="C2874" s="24" t="s">
        <v>74</v>
      </c>
      <c r="D2874" s="35">
        <v>32</v>
      </c>
      <c r="E2874" s="29">
        <v>32</v>
      </c>
      <c r="F2874" s="29">
        <v>32</v>
      </c>
      <c r="G2874" s="29">
        <v>32</v>
      </c>
      <c r="H2874" s="29">
        <v>32</v>
      </c>
      <c r="I2874" s="29">
        <v>32</v>
      </c>
      <c r="J2874" s="29">
        <v>40</v>
      </c>
      <c r="K2874" s="29">
        <v>40</v>
      </c>
      <c r="L2874" s="29">
        <v>40</v>
      </c>
      <c r="M2874" s="29">
        <v>40</v>
      </c>
      <c r="N2874" s="29">
        <v>43</v>
      </c>
      <c r="O2874" s="29">
        <v>44</v>
      </c>
      <c r="P2874" s="29">
        <v>44</v>
      </c>
      <c r="Q2874" s="29">
        <v>44</v>
      </c>
      <c r="R2874" s="29">
        <v>44</v>
      </c>
      <c r="S2874" s="29">
        <v>44.1</v>
      </c>
      <c r="T2874" s="29">
        <v>81.2</v>
      </c>
      <c r="U2874" s="29">
        <v>120.7</v>
      </c>
      <c r="V2874" s="29">
        <v>139.6</v>
      </c>
      <c r="W2874" s="29">
        <v>139.6</v>
      </c>
      <c r="X2874" s="26"/>
      <c r="Y2874" s="26"/>
      <c r="Z2874" s="26"/>
      <c r="AA2874" s="26"/>
      <c r="AB2874" s="26"/>
      <c r="AC2874" s="26"/>
      <c r="AD2874" s="26"/>
      <c r="AE2874" s="26"/>
      <c r="AF2874" s="26"/>
      <c r="AG2874" s="26"/>
      <c r="AH2874" s="26"/>
      <c r="AI2874" s="26"/>
      <c r="AJ2874" s="26"/>
      <c r="AK2874" s="26"/>
      <c r="AL2874" s="26"/>
      <c r="AM2874" s="26"/>
      <c r="AN2874" s="26"/>
      <c r="AO2874" s="26"/>
      <c r="AP2874" s="26"/>
      <c r="AQ2874" s="26"/>
      <c r="AR2874" s="26"/>
      <c r="AS2874" s="26"/>
      <c r="AT2874" s="26"/>
      <c r="AU2874" s="26"/>
      <c r="AV2874" s="26"/>
      <c r="AW2874" s="26"/>
      <c r="AX2874" s="26"/>
      <c r="AY2874" s="26"/>
      <c r="AZ2874" s="26"/>
      <c r="BA2874" s="26"/>
      <c r="BB2874" s="26"/>
      <c r="BC2874" s="26"/>
      <c r="BD2874" s="26"/>
      <c r="BE2874" s="26"/>
      <c r="BF2874" s="26"/>
      <c r="BG2874" s="26"/>
      <c r="BH2874" s="26"/>
      <c r="BI2874" s="26"/>
      <c r="BJ2874" s="26"/>
      <c r="BK2874" s="26"/>
      <c r="BL2874" s="41"/>
      <c r="BM2874" t="s">
        <v>100</v>
      </c>
    </row>
    <row r="2875" spans="1:65" x14ac:dyDescent="0.2">
      <c r="A2875" s="6"/>
      <c r="B2875" s="40" t="s">
        <v>90</v>
      </c>
      <c r="C2875" s="24" t="s">
        <v>83</v>
      </c>
      <c r="D2875" s="25"/>
      <c r="E2875" s="26"/>
      <c r="F2875" s="26"/>
      <c r="G2875" s="26"/>
      <c r="H2875" s="26"/>
      <c r="I2875" s="26"/>
      <c r="J2875" s="26"/>
      <c r="K2875" s="26"/>
      <c r="L2875" s="26"/>
      <c r="M2875" s="26"/>
      <c r="N2875" s="26"/>
      <c r="O2875" s="26"/>
      <c r="P2875" s="26"/>
      <c r="Q2875" s="26"/>
      <c r="R2875" s="26"/>
      <c r="S2875" s="26"/>
      <c r="T2875" s="26"/>
      <c r="U2875" s="26"/>
      <c r="V2875" s="26"/>
      <c r="W2875" s="30"/>
      <c r="X2875" s="30"/>
      <c r="Y2875" s="30"/>
      <c r="Z2875" s="30"/>
      <c r="AA2875" s="30"/>
      <c r="AB2875" s="30"/>
      <c r="AC2875" s="30"/>
      <c r="AD2875" s="30"/>
      <c r="AE2875" s="30"/>
      <c r="AF2875" s="30"/>
      <c r="AG2875" s="30"/>
      <c r="AH2875" s="30"/>
      <c r="AI2875" s="30"/>
      <c r="AJ2875" s="30"/>
      <c r="AK2875" s="30"/>
      <c r="AL2875" s="30"/>
      <c r="AM2875" s="30"/>
      <c r="AN2875" s="30"/>
      <c r="AO2875" s="30"/>
      <c r="AP2875" s="30"/>
      <c r="AQ2875" s="30"/>
      <c r="AR2875" s="30"/>
      <c r="AS2875" s="30"/>
      <c r="AT2875" s="30"/>
      <c r="AU2875" s="30"/>
      <c r="AV2875" s="30"/>
      <c r="AW2875" s="30"/>
      <c r="AX2875" s="30"/>
      <c r="AY2875" s="30"/>
      <c r="AZ2875" s="30"/>
      <c r="BA2875" s="30"/>
      <c r="BB2875" s="30"/>
      <c r="BC2875" s="30"/>
      <c r="BD2875" s="30"/>
      <c r="BE2875" s="30"/>
      <c r="BF2875" s="30"/>
      <c r="BG2875" s="30"/>
      <c r="BH2875" s="30"/>
      <c r="BI2875" s="30"/>
      <c r="BJ2875" s="30"/>
      <c r="BK2875" s="30"/>
      <c r="BL2875" s="43"/>
      <c r="BM2875" t="s">
        <v>100</v>
      </c>
    </row>
    <row r="2876" spans="1:65" x14ac:dyDescent="0.2">
      <c r="A2876" s="6"/>
      <c r="B2876" s="40" t="s">
        <v>90</v>
      </c>
      <c r="C2876" s="24" t="s">
        <v>75</v>
      </c>
      <c r="D2876" s="25"/>
      <c r="E2876" s="26"/>
      <c r="F2876" s="26"/>
      <c r="G2876" s="26"/>
      <c r="H2876" s="26"/>
      <c r="I2876" s="26"/>
      <c r="J2876" s="26"/>
      <c r="K2876" s="26"/>
      <c r="L2876" s="26"/>
      <c r="M2876" s="26"/>
      <c r="N2876" s="26"/>
      <c r="O2876" s="26"/>
      <c r="P2876" s="26"/>
      <c r="Q2876" s="26"/>
      <c r="R2876" s="26"/>
      <c r="S2876" s="26"/>
      <c r="T2876" s="26"/>
      <c r="U2876" s="26"/>
      <c r="V2876" s="26"/>
      <c r="W2876" s="26"/>
      <c r="X2876" s="26"/>
      <c r="Y2876" s="26"/>
      <c r="Z2876" s="26"/>
      <c r="AA2876" s="26"/>
      <c r="AB2876" s="26"/>
      <c r="AC2876" s="26"/>
      <c r="AD2876" s="26"/>
      <c r="AE2876" s="26"/>
      <c r="AF2876" s="26"/>
      <c r="AG2876" s="26"/>
      <c r="AH2876" s="26"/>
      <c r="AI2876" s="26"/>
      <c r="AJ2876" s="26"/>
      <c r="AK2876" s="26"/>
      <c r="AL2876" s="26"/>
      <c r="AM2876" s="26"/>
      <c r="AN2876" s="26"/>
      <c r="AO2876" s="26"/>
      <c r="AP2876" s="26"/>
      <c r="AQ2876" s="26"/>
      <c r="AR2876" s="26"/>
      <c r="AS2876" s="26"/>
      <c r="AT2876" s="26"/>
      <c r="AU2876" s="26"/>
      <c r="AV2876" s="26"/>
      <c r="AW2876" s="26"/>
      <c r="AX2876" s="26"/>
      <c r="AY2876" s="26"/>
      <c r="AZ2876" s="26"/>
      <c r="BA2876" s="26"/>
      <c r="BB2876" s="26"/>
      <c r="BC2876" s="26"/>
      <c r="BD2876" s="26"/>
      <c r="BE2876" s="26"/>
      <c r="BF2876" s="26"/>
      <c r="BG2876" s="26"/>
      <c r="BH2876" s="26"/>
      <c r="BI2876" s="26"/>
      <c r="BJ2876" s="26"/>
      <c r="BK2876" s="26"/>
      <c r="BL2876" s="41"/>
      <c r="BM2876" t="s">
        <v>100</v>
      </c>
    </row>
    <row r="2877" spans="1:65" x14ac:dyDescent="0.2">
      <c r="A2877" s="6"/>
      <c r="B2877" s="40" t="s">
        <v>90</v>
      </c>
      <c r="C2877" s="24" t="s">
        <v>79</v>
      </c>
      <c r="D2877" s="25"/>
      <c r="E2877" s="26"/>
      <c r="F2877" s="26"/>
      <c r="G2877" s="26"/>
      <c r="H2877" s="26"/>
      <c r="I2877" s="26"/>
      <c r="J2877" s="26"/>
      <c r="K2877" s="26"/>
      <c r="L2877" s="26"/>
      <c r="M2877" s="26"/>
      <c r="N2877" s="26"/>
      <c r="O2877" s="26"/>
      <c r="P2877" s="26"/>
      <c r="Q2877" s="26"/>
      <c r="R2877" s="26"/>
      <c r="S2877" s="26"/>
      <c r="T2877" s="26"/>
      <c r="U2877" s="26"/>
      <c r="V2877" s="26"/>
      <c r="W2877" s="26"/>
      <c r="X2877" s="26"/>
      <c r="Y2877" s="26"/>
      <c r="Z2877" s="26"/>
      <c r="AA2877" s="26"/>
      <c r="AB2877" s="26"/>
      <c r="AC2877" s="26"/>
      <c r="AD2877" s="26"/>
      <c r="AE2877" s="26"/>
      <c r="AF2877" s="26"/>
      <c r="AG2877" s="26"/>
      <c r="AH2877" s="26"/>
      <c r="AI2877" s="26"/>
      <c r="AJ2877" s="26"/>
      <c r="AK2877" s="26"/>
      <c r="AL2877" s="26"/>
      <c r="AM2877" s="26"/>
      <c r="AN2877" s="26"/>
      <c r="AO2877" s="26"/>
      <c r="AP2877" s="26"/>
      <c r="AQ2877" s="26"/>
      <c r="AR2877" s="26"/>
      <c r="AS2877" s="26"/>
      <c r="AT2877" s="26"/>
      <c r="AU2877" s="26"/>
      <c r="AV2877" s="26"/>
      <c r="AW2877" s="26"/>
      <c r="AX2877" s="26"/>
      <c r="AY2877" s="26"/>
      <c r="AZ2877" s="26"/>
      <c r="BA2877" s="26"/>
      <c r="BB2877" s="26"/>
      <c r="BC2877" s="26"/>
      <c r="BD2877" s="26"/>
      <c r="BE2877" s="26"/>
      <c r="BF2877" s="26"/>
      <c r="BG2877" s="26"/>
      <c r="BH2877" s="26"/>
      <c r="BI2877" s="26"/>
      <c r="BJ2877" s="26"/>
      <c r="BK2877" s="26"/>
      <c r="BL2877" s="41"/>
      <c r="BM2877" t="s">
        <v>100</v>
      </c>
    </row>
    <row r="2878" spans="1:65" x14ac:dyDescent="0.2">
      <c r="A2878" s="6"/>
      <c r="B2878" s="40" t="s">
        <v>90</v>
      </c>
      <c r="C2878" s="24" t="s">
        <v>80</v>
      </c>
      <c r="D2878" s="25"/>
      <c r="E2878" s="26"/>
      <c r="F2878" s="26"/>
      <c r="G2878" s="26"/>
      <c r="H2878" s="26"/>
      <c r="I2878" s="26"/>
      <c r="J2878" s="26"/>
      <c r="K2878" s="26"/>
      <c r="L2878" s="26"/>
      <c r="M2878" s="26"/>
      <c r="N2878" s="26"/>
      <c r="O2878" s="26"/>
      <c r="P2878" s="26"/>
      <c r="Q2878" s="26"/>
      <c r="R2878" s="26"/>
      <c r="S2878" s="26"/>
      <c r="T2878" s="26"/>
      <c r="U2878" s="26"/>
      <c r="V2878" s="26"/>
      <c r="W2878" s="26"/>
      <c r="X2878" s="26"/>
      <c r="Y2878" s="26"/>
      <c r="Z2878" s="26"/>
      <c r="AA2878" s="26"/>
      <c r="AB2878" s="26"/>
      <c r="AC2878" s="26"/>
      <c r="AD2878" s="26"/>
      <c r="AE2878" s="26"/>
      <c r="AF2878" s="26"/>
      <c r="AG2878" s="26"/>
      <c r="AH2878" s="26"/>
      <c r="AI2878" s="26"/>
      <c r="AJ2878" s="26"/>
      <c r="AK2878" s="26"/>
      <c r="AL2878" s="26"/>
      <c r="AM2878" s="26"/>
      <c r="AN2878" s="26"/>
      <c r="AO2878" s="26"/>
      <c r="AP2878" s="26"/>
      <c r="AQ2878" s="26"/>
      <c r="AR2878" s="26"/>
      <c r="AS2878" s="26"/>
      <c r="AT2878" s="26"/>
      <c r="AU2878" s="26"/>
      <c r="AV2878" s="26"/>
      <c r="AW2878" s="26"/>
      <c r="AX2878" s="26"/>
      <c r="AY2878" s="26"/>
      <c r="AZ2878" s="26"/>
      <c r="BA2878" s="26"/>
      <c r="BB2878" s="26"/>
      <c r="BC2878" s="26"/>
      <c r="BD2878" s="26"/>
      <c r="BE2878" s="26"/>
      <c r="BF2878" s="26"/>
      <c r="BG2878" s="26"/>
      <c r="BH2878" s="26"/>
      <c r="BI2878" s="26"/>
      <c r="BJ2878" s="26"/>
      <c r="BK2878" s="26"/>
      <c r="BL2878" s="41"/>
      <c r="BM2878" t="s">
        <v>100</v>
      </c>
    </row>
    <row r="2879" spans="1:65" ht="13.5" thickBot="1" x14ac:dyDescent="0.25">
      <c r="A2879" s="6"/>
      <c r="B2879" s="40" t="s">
        <v>90</v>
      </c>
      <c r="C2879" s="50" t="s">
        <v>78</v>
      </c>
      <c r="D2879" s="51"/>
      <c r="E2879" s="52"/>
      <c r="F2879" s="52"/>
      <c r="G2879" s="52"/>
      <c r="H2879" s="52"/>
      <c r="I2879" s="52"/>
      <c r="J2879" s="52"/>
      <c r="K2879" s="52"/>
      <c r="L2879" s="52"/>
      <c r="M2879" s="52"/>
      <c r="N2879" s="52"/>
      <c r="O2879" s="52"/>
      <c r="P2879" s="52"/>
      <c r="Q2879" s="52"/>
      <c r="R2879" s="52"/>
      <c r="S2879" s="52"/>
      <c r="T2879" s="52"/>
      <c r="U2879" s="52"/>
      <c r="V2879" s="52"/>
      <c r="W2879" s="52"/>
      <c r="X2879" s="52"/>
      <c r="Y2879" s="52"/>
      <c r="Z2879" s="52"/>
      <c r="AA2879" s="52"/>
      <c r="AB2879" s="52"/>
      <c r="AC2879" s="52"/>
      <c r="AD2879" s="52"/>
      <c r="AE2879" s="52"/>
      <c r="AF2879" s="52"/>
      <c r="AG2879" s="52"/>
      <c r="AH2879" s="52"/>
      <c r="AI2879" s="52"/>
      <c r="AJ2879" s="52"/>
      <c r="AK2879" s="52"/>
      <c r="AL2879" s="52"/>
      <c r="AM2879" s="52"/>
      <c r="AN2879" s="52"/>
      <c r="AO2879" s="52"/>
      <c r="AP2879" s="52"/>
      <c r="AQ2879" s="52"/>
      <c r="AR2879" s="52"/>
      <c r="AS2879" s="52"/>
      <c r="AT2879" s="52"/>
      <c r="AU2879" s="52"/>
      <c r="AV2879" s="52"/>
      <c r="AW2879" s="52"/>
      <c r="AX2879" s="52"/>
      <c r="AY2879" s="52"/>
      <c r="AZ2879" s="52"/>
      <c r="BA2879" s="52"/>
      <c r="BB2879" s="52"/>
      <c r="BC2879" s="52"/>
      <c r="BD2879" s="52"/>
      <c r="BE2879" s="52"/>
      <c r="BF2879" s="52"/>
      <c r="BG2879" s="52"/>
      <c r="BH2879" s="52"/>
      <c r="BI2879" s="52"/>
      <c r="BJ2879" s="52"/>
      <c r="BK2879" s="52"/>
      <c r="BL2879" s="53"/>
      <c r="BM2879" t="s">
        <v>100</v>
      </c>
    </row>
    <row r="2880" spans="1:65" x14ac:dyDescent="0.2">
      <c r="A2880" s="23"/>
      <c r="B2880" s="170" t="s">
        <v>89</v>
      </c>
      <c r="C2880" s="37" t="s">
        <v>6</v>
      </c>
      <c r="D2880" s="27">
        <v>0</v>
      </c>
      <c r="E2880" s="28">
        <v>0</v>
      </c>
      <c r="F2880" s="28">
        <v>0</v>
      </c>
      <c r="G2880" s="28">
        <v>0</v>
      </c>
      <c r="H2880" s="28">
        <v>0</v>
      </c>
      <c r="I2880" s="28">
        <v>0</v>
      </c>
      <c r="J2880" s="28">
        <v>0</v>
      </c>
      <c r="K2880" s="28">
        <v>0</v>
      </c>
      <c r="L2880" s="28">
        <v>0</v>
      </c>
      <c r="M2880" s="28">
        <v>0</v>
      </c>
      <c r="N2880" s="28">
        <v>0</v>
      </c>
      <c r="O2880" s="28">
        <v>0</v>
      </c>
      <c r="P2880" s="28">
        <v>0</v>
      </c>
      <c r="Q2880" s="28">
        <v>0</v>
      </c>
      <c r="R2880" s="28">
        <v>0</v>
      </c>
      <c r="S2880" s="28">
        <v>0</v>
      </c>
      <c r="T2880" s="28">
        <v>0</v>
      </c>
      <c r="U2880" s="28">
        <v>72</v>
      </c>
      <c r="V2880" s="28">
        <v>118</v>
      </c>
      <c r="W2880" s="28">
        <v>118</v>
      </c>
      <c r="X2880" s="38">
        <v>168</v>
      </c>
      <c r="Y2880" s="38">
        <v>168</v>
      </c>
      <c r="Z2880" s="38">
        <v>268.8</v>
      </c>
      <c r="AA2880" s="38">
        <v>268.8</v>
      </c>
      <c r="AB2880" s="38">
        <v>268.8</v>
      </c>
      <c r="AC2880" s="38">
        <v>268.8</v>
      </c>
      <c r="AD2880" s="38">
        <v>268.8</v>
      </c>
      <c r="AE2880" s="38">
        <v>268.8</v>
      </c>
      <c r="AF2880" s="38">
        <v>268.8</v>
      </c>
      <c r="AG2880" s="38">
        <v>268.8</v>
      </c>
      <c r="AH2880" s="38">
        <v>268.8</v>
      </c>
      <c r="AI2880" s="211">
        <v>288.8014549643899</v>
      </c>
      <c r="AJ2880" s="211">
        <v>308.28644043439402</v>
      </c>
      <c r="AK2880" s="211">
        <v>327.27470553320472</v>
      </c>
      <c r="AL2880" s="211">
        <v>345.78500514897894</v>
      </c>
      <c r="AM2880" s="211">
        <v>363.83516172345708</v>
      </c>
      <c r="AN2880" s="211">
        <v>381.44212248918666</v>
      </c>
      <c r="AO2880" s="211">
        <v>398.62201254174562</v>
      </c>
      <c r="AP2880" s="211">
        <v>415.39018409631291</v>
      </c>
      <c r="AQ2880" s="211">
        <v>431.76126224485165</v>
      </c>
      <c r="AR2880" s="211">
        <v>447.74918750055235</v>
      </c>
      <c r="AS2880" s="211">
        <v>463.36725538966454</v>
      </c>
      <c r="AT2880" s="211">
        <v>478.62815332705088</v>
      </c>
      <c r="AU2880" s="211">
        <v>493.54399499041619</v>
      </c>
      <c r="AV2880" s="211">
        <v>508.12635238895012</v>
      </c>
      <c r="AW2880" s="211">
        <v>522.38628580480292</v>
      </c>
      <c r="AX2880" s="211">
        <v>536.33437177020949</v>
      </c>
      <c r="AY2880" s="211">
        <v>549.98072922898984</v>
      </c>
      <c r="AZ2880" s="211">
        <v>563.3350440184189</v>
      </c>
      <c r="BA2880" s="211">
        <v>576.40659179594479</v>
      </c>
      <c r="BB2880" s="211">
        <v>589.20425952479775</v>
      </c>
      <c r="BC2880" s="211">
        <v>589.20425952479775</v>
      </c>
      <c r="BD2880" s="211">
        <v>589.20425952479775</v>
      </c>
      <c r="BE2880" s="211">
        <v>589.20425952479775</v>
      </c>
      <c r="BF2880" s="211">
        <v>589.20425952479775</v>
      </c>
      <c r="BG2880" s="211">
        <v>589.20425952479775</v>
      </c>
      <c r="BH2880" s="211">
        <v>589.20425952479775</v>
      </c>
      <c r="BI2880" s="211">
        <v>589.20425952479775</v>
      </c>
      <c r="BJ2880" s="211">
        <v>589.20425952479775</v>
      </c>
      <c r="BK2880" s="211">
        <v>589.20425952479775</v>
      </c>
      <c r="BL2880" s="211">
        <v>589.20425952479775</v>
      </c>
      <c r="BM2880" t="s">
        <v>261</v>
      </c>
    </row>
    <row r="2881" spans="1:65" x14ac:dyDescent="0.2">
      <c r="A2881" s="6"/>
      <c r="B2881" s="40" t="s">
        <v>89</v>
      </c>
      <c r="C2881" s="24" t="s">
        <v>74</v>
      </c>
      <c r="D2881" s="35">
        <v>0</v>
      </c>
      <c r="E2881" s="29">
        <v>0</v>
      </c>
      <c r="F2881" s="29">
        <v>0</v>
      </c>
      <c r="G2881" s="29">
        <v>0</v>
      </c>
      <c r="H2881" s="29">
        <v>0</v>
      </c>
      <c r="I2881" s="29">
        <v>0</v>
      </c>
      <c r="J2881" s="29">
        <v>0</v>
      </c>
      <c r="K2881" s="29">
        <v>0</v>
      </c>
      <c r="L2881" s="29">
        <v>0</v>
      </c>
      <c r="M2881" s="29">
        <v>0</v>
      </c>
      <c r="N2881" s="29">
        <v>0</v>
      </c>
      <c r="O2881" s="29">
        <v>0</v>
      </c>
      <c r="P2881" s="29">
        <v>0</v>
      </c>
      <c r="Q2881" s="29">
        <v>0</v>
      </c>
      <c r="R2881" s="29">
        <v>0</v>
      </c>
      <c r="S2881" s="29">
        <v>0</v>
      </c>
      <c r="T2881" s="29">
        <v>0</v>
      </c>
      <c r="U2881" s="29">
        <v>72</v>
      </c>
      <c r="V2881" s="29">
        <v>118</v>
      </c>
      <c r="W2881" s="29">
        <v>118</v>
      </c>
      <c r="X2881" s="26">
        <v>50</v>
      </c>
      <c r="Y2881" s="26"/>
      <c r="Z2881" s="26">
        <v>100.8</v>
      </c>
      <c r="AA2881" s="26"/>
      <c r="AB2881" s="26"/>
      <c r="AC2881" s="26"/>
      <c r="AD2881" s="26"/>
      <c r="AE2881" s="26"/>
      <c r="AF2881" s="26"/>
      <c r="AG2881" s="26"/>
      <c r="AH2881" s="26"/>
      <c r="AI2881" s="26"/>
      <c r="AJ2881" s="26"/>
      <c r="AK2881" s="26"/>
      <c r="AL2881" s="26"/>
      <c r="AM2881" s="26"/>
      <c r="AN2881" s="26"/>
      <c r="AO2881" s="26"/>
      <c r="AP2881" s="26"/>
      <c r="AQ2881" s="26"/>
      <c r="AR2881" s="26"/>
      <c r="AS2881" s="26"/>
      <c r="AT2881" s="26"/>
      <c r="AU2881" s="26"/>
      <c r="AV2881" s="26"/>
      <c r="AW2881" s="26"/>
      <c r="AX2881" s="26"/>
      <c r="AY2881" s="26"/>
      <c r="AZ2881" s="26"/>
      <c r="BA2881" s="26"/>
      <c r="BB2881" s="26"/>
      <c r="BC2881" s="26"/>
      <c r="BD2881" s="26"/>
      <c r="BE2881" s="26"/>
      <c r="BF2881" s="26"/>
      <c r="BG2881" s="26"/>
      <c r="BH2881" s="26"/>
      <c r="BI2881" s="26"/>
      <c r="BJ2881" s="26"/>
      <c r="BK2881" s="26"/>
      <c r="BL2881" s="41"/>
      <c r="BM2881" t="s">
        <v>100</v>
      </c>
    </row>
    <row r="2882" spans="1:65" x14ac:dyDescent="0.2">
      <c r="A2882" s="6"/>
      <c r="B2882" s="40" t="s">
        <v>89</v>
      </c>
      <c r="C2882" s="24" t="s">
        <v>83</v>
      </c>
      <c r="D2882" s="25"/>
      <c r="E2882" s="26"/>
      <c r="F2882" s="26"/>
      <c r="G2882" s="26"/>
      <c r="H2882" s="26"/>
      <c r="I2882" s="26"/>
      <c r="J2882" s="26"/>
      <c r="K2882" s="26"/>
      <c r="L2882" s="26"/>
      <c r="M2882" s="26"/>
      <c r="N2882" s="26"/>
      <c r="O2882" s="26"/>
      <c r="P2882" s="26"/>
      <c r="Q2882" s="26"/>
      <c r="R2882" s="26"/>
      <c r="S2882" s="26"/>
      <c r="T2882" s="26"/>
      <c r="U2882" s="26"/>
      <c r="V2882" s="26"/>
      <c r="W2882" s="44"/>
      <c r="X2882" s="44">
        <v>50</v>
      </c>
      <c r="Y2882" s="44"/>
      <c r="Z2882" s="44">
        <v>100.8</v>
      </c>
      <c r="AA2882" s="44"/>
      <c r="AB2882" s="44"/>
      <c r="AC2882" s="44"/>
      <c r="AD2882" s="44"/>
      <c r="AE2882" s="44"/>
      <c r="AF2882" s="44"/>
      <c r="AG2882" s="44"/>
      <c r="AH2882" s="44"/>
      <c r="AI2882" s="44"/>
      <c r="AJ2882" s="44"/>
      <c r="AK2882" s="44"/>
      <c r="AL2882" s="44"/>
      <c r="AM2882" s="44"/>
      <c r="AN2882" s="44"/>
      <c r="AO2882" s="44"/>
      <c r="AP2882" s="44"/>
      <c r="AQ2882" s="44"/>
      <c r="AR2882" s="44"/>
      <c r="AS2882" s="44"/>
      <c r="AT2882" s="44"/>
      <c r="AU2882" s="44"/>
      <c r="AV2882" s="44"/>
      <c r="AW2882" s="44"/>
      <c r="AX2882" s="44"/>
      <c r="AY2882" s="44"/>
      <c r="AZ2882" s="44"/>
      <c r="BA2882" s="44"/>
      <c r="BB2882" s="44"/>
      <c r="BC2882" s="30"/>
      <c r="BD2882" s="30"/>
      <c r="BE2882" s="30"/>
      <c r="BF2882" s="30"/>
      <c r="BG2882" s="30"/>
      <c r="BH2882" s="30"/>
      <c r="BI2882" s="30"/>
      <c r="BJ2882" s="30"/>
      <c r="BK2882" s="30"/>
      <c r="BL2882" s="43"/>
      <c r="BM2882" t="s">
        <v>100</v>
      </c>
    </row>
    <row r="2883" spans="1:65" x14ac:dyDescent="0.2">
      <c r="A2883" s="6"/>
      <c r="B2883" s="40" t="s">
        <v>89</v>
      </c>
      <c r="C2883" s="24" t="s">
        <v>75</v>
      </c>
      <c r="D2883" s="25"/>
      <c r="E2883" s="26"/>
      <c r="F2883" s="26"/>
      <c r="G2883" s="26"/>
      <c r="H2883" s="26"/>
      <c r="I2883" s="26"/>
      <c r="J2883" s="26"/>
      <c r="K2883" s="26"/>
      <c r="L2883" s="26"/>
      <c r="M2883" s="26"/>
      <c r="N2883" s="26"/>
      <c r="O2883" s="26"/>
      <c r="P2883" s="26"/>
      <c r="Q2883" s="26"/>
      <c r="R2883" s="26"/>
      <c r="S2883" s="26"/>
      <c r="T2883" s="26"/>
      <c r="U2883" s="26"/>
      <c r="V2883" s="26"/>
      <c r="W2883" s="26"/>
      <c r="X2883" s="26"/>
      <c r="Y2883" s="26"/>
      <c r="Z2883" s="26"/>
      <c r="AA2883" s="26"/>
      <c r="AB2883" s="26"/>
      <c r="AC2883" s="26"/>
      <c r="AD2883" s="26"/>
      <c r="AE2883" s="26"/>
      <c r="AF2883" s="26"/>
      <c r="AG2883" s="26"/>
      <c r="AH2883" s="26"/>
      <c r="AI2883" s="26"/>
      <c r="AJ2883" s="26"/>
      <c r="AK2883" s="26"/>
      <c r="AL2883" s="26"/>
      <c r="AM2883" s="26"/>
      <c r="AN2883" s="26"/>
      <c r="AO2883" s="26"/>
      <c r="AP2883" s="26"/>
      <c r="AQ2883" s="26"/>
      <c r="AR2883" s="26"/>
      <c r="AS2883" s="26"/>
      <c r="AT2883" s="26"/>
      <c r="AU2883" s="26"/>
      <c r="AV2883" s="26"/>
      <c r="AW2883" s="26"/>
      <c r="AX2883" s="26"/>
      <c r="AY2883" s="26"/>
      <c r="AZ2883" s="26"/>
      <c r="BA2883" s="26"/>
      <c r="BB2883" s="26"/>
      <c r="BC2883" s="26"/>
      <c r="BD2883" s="26"/>
      <c r="BE2883" s="26"/>
      <c r="BF2883" s="26"/>
      <c r="BG2883" s="26"/>
      <c r="BH2883" s="26"/>
      <c r="BI2883" s="26"/>
      <c r="BJ2883" s="26"/>
      <c r="BK2883" s="26"/>
      <c r="BL2883" s="41"/>
      <c r="BM2883" t="s">
        <v>100</v>
      </c>
    </row>
    <row r="2884" spans="1:65" x14ac:dyDescent="0.2">
      <c r="A2884" s="6"/>
      <c r="B2884" s="40" t="s">
        <v>89</v>
      </c>
      <c r="C2884" s="24" t="s">
        <v>79</v>
      </c>
      <c r="D2884" s="25"/>
      <c r="E2884" s="26"/>
      <c r="F2884" s="26"/>
      <c r="G2884" s="26"/>
      <c r="H2884" s="26"/>
      <c r="I2884" s="26"/>
      <c r="J2884" s="26"/>
      <c r="K2884" s="26"/>
      <c r="L2884" s="26"/>
      <c r="M2884" s="26"/>
      <c r="N2884" s="26"/>
      <c r="O2884" s="26"/>
      <c r="P2884" s="26"/>
      <c r="Q2884" s="26"/>
      <c r="R2884" s="26"/>
      <c r="S2884" s="26"/>
      <c r="T2884" s="26"/>
      <c r="U2884" s="26"/>
      <c r="V2884" s="26"/>
      <c r="W2884" s="26"/>
      <c r="X2884" s="26"/>
      <c r="Y2884" s="26"/>
      <c r="Z2884" s="26"/>
      <c r="AA2884" s="26"/>
      <c r="AB2884" s="26"/>
      <c r="AC2884" s="26"/>
      <c r="AD2884" s="26"/>
      <c r="AE2884" s="26"/>
      <c r="AF2884" s="26"/>
      <c r="AG2884" s="26"/>
      <c r="AH2884" s="26"/>
      <c r="AI2884" s="26"/>
      <c r="AJ2884" s="26"/>
      <c r="AK2884" s="26"/>
      <c r="AL2884" s="26"/>
      <c r="AM2884" s="26"/>
      <c r="AN2884" s="26"/>
      <c r="AO2884" s="26"/>
      <c r="AP2884" s="26"/>
      <c r="AQ2884" s="26"/>
      <c r="AR2884" s="26"/>
      <c r="AS2884" s="26"/>
      <c r="AT2884" s="26"/>
      <c r="AU2884" s="26"/>
      <c r="AV2884" s="26"/>
      <c r="AW2884" s="26"/>
      <c r="AX2884" s="26"/>
      <c r="AY2884" s="26"/>
      <c r="AZ2884" s="26"/>
      <c r="BA2884" s="26"/>
      <c r="BB2884" s="26"/>
      <c r="BC2884" s="26"/>
      <c r="BD2884" s="26"/>
      <c r="BE2884" s="26"/>
      <c r="BF2884" s="26"/>
      <c r="BG2884" s="26"/>
      <c r="BH2884" s="26"/>
      <c r="BI2884" s="26"/>
      <c r="BJ2884" s="26"/>
      <c r="BK2884" s="26"/>
      <c r="BL2884" s="41"/>
      <c r="BM2884" t="s">
        <v>100</v>
      </c>
    </row>
    <row r="2885" spans="1:65" x14ac:dyDescent="0.2">
      <c r="A2885" s="6"/>
      <c r="B2885" s="40" t="s">
        <v>89</v>
      </c>
      <c r="C2885" s="24" t="s">
        <v>80</v>
      </c>
      <c r="D2885" s="25"/>
      <c r="E2885" s="26"/>
      <c r="F2885" s="26"/>
      <c r="G2885" s="26"/>
      <c r="H2885" s="26"/>
      <c r="I2885" s="26"/>
      <c r="J2885" s="26"/>
      <c r="K2885" s="26"/>
      <c r="L2885" s="26"/>
      <c r="M2885" s="26"/>
      <c r="N2885" s="26"/>
      <c r="O2885" s="26"/>
      <c r="P2885" s="26"/>
      <c r="Q2885" s="26"/>
      <c r="R2885" s="26"/>
      <c r="S2885" s="26"/>
      <c r="T2885" s="26"/>
      <c r="U2885" s="26"/>
      <c r="V2885" s="26"/>
      <c r="W2885" s="26"/>
      <c r="X2885" s="26"/>
      <c r="Y2885" s="26"/>
      <c r="Z2885" s="26"/>
      <c r="AA2885" s="26"/>
      <c r="AB2885" s="26"/>
      <c r="AC2885" s="26"/>
      <c r="AD2885" s="26"/>
      <c r="AE2885" s="26"/>
      <c r="AF2885" s="26"/>
      <c r="AG2885" s="26"/>
      <c r="AH2885" s="26"/>
      <c r="AI2885" s="26"/>
      <c r="AJ2885" s="26"/>
      <c r="AK2885" s="26"/>
      <c r="AL2885" s="26"/>
      <c r="AM2885" s="26"/>
      <c r="AN2885" s="26"/>
      <c r="AO2885" s="26"/>
      <c r="AP2885" s="26"/>
      <c r="AQ2885" s="26"/>
      <c r="AR2885" s="26"/>
      <c r="AS2885" s="26"/>
      <c r="AT2885" s="26"/>
      <c r="AU2885" s="26"/>
      <c r="AV2885" s="26"/>
      <c r="AW2885" s="26"/>
      <c r="AX2885" s="26"/>
      <c r="AY2885" s="26"/>
      <c r="AZ2885" s="26"/>
      <c r="BA2885" s="26"/>
      <c r="BB2885" s="26"/>
      <c r="BC2885" s="26"/>
      <c r="BD2885" s="26"/>
      <c r="BE2885" s="26"/>
      <c r="BF2885" s="26"/>
      <c r="BG2885" s="26"/>
      <c r="BH2885" s="26"/>
      <c r="BI2885" s="26"/>
      <c r="BJ2885" s="26"/>
      <c r="BK2885" s="26"/>
      <c r="BL2885" s="41"/>
      <c r="BM2885" t="s">
        <v>100</v>
      </c>
    </row>
    <row r="2886" spans="1:65" x14ac:dyDescent="0.2">
      <c r="A2886" s="6"/>
      <c r="B2886" s="40" t="s">
        <v>89</v>
      </c>
      <c r="C2886" s="24" t="s">
        <v>78</v>
      </c>
      <c r="D2886" s="25"/>
      <c r="E2886" s="26"/>
      <c r="F2886" s="26"/>
      <c r="G2886" s="26"/>
      <c r="H2886" s="26"/>
      <c r="I2886" s="26"/>
      <c r="J2886" s="26"/>
      <c r="K2886" s="26"/>
      <c r="L2886" s="26"/>
      <c r="M2886" s="26"/>
      <c r="N2886" s="26"/>
      <c r="O2886" s="26"/>
      <c r="P2886" s="26"/>
      <c r="Q2886" s="26"/>
      <c r="R2886" s="26"/>
      <c r="S2886" s="26"/>
      <c r="T2886" s="26"/>
      <c r="U2886" s="26"/>
      <c r="V2886" s="26"/>
      <c r="W2886" s="26"/>
      <c r="X2886" s="26"/>
      <c r="Y2886" s="26"/>
      <c r="Z2886" s="26"/>
      <c r="AA2886" s="26"/>
      <c r="AB2886" s="26"/>
      <c r="AC2886" s="26"/>
      <c r="AD2886" s="26"/>
      <c r="AE2886" s="26"/>
      <c r="AF2886" s="26"/>
      <c r="AG2886" s="26"/>
      <c r="AH2886" s="26"/>
      <c r="AI2886" s="26"/>
      <c r="AJ2886" s="26"/>
      <c r="AK2886" s="26"/>
      <c r="AL2886" s="26"/>
      <c r="AM2886" s="26"/>
      <c r="AN2886" s="26"/>
      <c r="AO2886" s="26"/>
      <c r="AP2886" s="26"/>
      <c r="AQ2886" s="26"/>
      <c r="AR2886" s="26"/>
      <c r="AS2886" s="26"/>
      <c r="AT2886" s="26"/>
      <c r="AU2886" s="26"/>
      <c r="AV2886" s="26"/>
      <c r="AW2886" s="26"/>
      <c r="AX2886" s="26"/>
      <c r="AY2886" s="26"/>
      <c r="AZ2886" s="26"/>
      <c r="BA2886" s="26"/>
      <c r="BB2886" s="26"/>
      <c r="BC2886" s="26"/>
      <c r="BD2886" s="26"/>
      <c r="BE2886" s="26"/>
      <c r="BF2886" s="26"/>
      <c r="BG2886" s="26"/>
      <c r="BH2886" s="26"/>
      <c r="BI2886" s="26"/>
      <c r="BJ2886" s="26"/>
      <c r="BK2886" s="26"/>
      <c r="BL2886" s="41"/>
      <c r="BM2886" t="s">
        <v>100</v>
      </c>
    </row>
    <row r="2887" spans="1:65" x14ac:dyDescent="0.2">
      <c r="A2887" s="6"/>
      <c r="B2887" s="40" t="s">
        <v>89</v>
      </c>
      <c r="C2887" s="31" t="s">
        <v>36</v>
      </c>
      <c r="D2887" s="27">
        <v>0</v>
      </c>
      <c r="E2887" s="28">
        <v>0</v>
      </c>
      <c r="F2887" s="28">
        <v>0</v>
      </c>
      <c r="G2887" s="28">
        <v>0</v>
      </c>
      <c r="H2887" s="28">
        <v>0</v>
      </c>
      <c r="I2887" s="28">
        <v>0</v>
      </c>
      <c r="J2887" s="28">
        <v>0</v>
      </c>
      <c r="K2887" s="28">
        <v>0.2</v>
      </c>
      <c r="L2887" s="28">
        <v>0.4</v>
      </c>
      <c r="M2887" s="28">
        <v>0.4</v>
      </c>
      <c r="N2887" s="28">
        <v>0.6</v>
      </c>
      <c r="O2887" s="28">
        <v>0.8</v>
      </c>
      <c r="P2887" s="28">
        <v>0.9</v>
      </c>
      <c r="Q2887" s="28">
        <v>1.1000000000000001</v>
      </c>
      <c r="R2887" s="28">
        <v>2.1</v>
      </c>
      <c r="S2887" s="28">
        <v>2.7</v>
      </c>
      <c r="T2887" s="28">
        <v>3.1</v>
      </c>
      <c r="U2887" s="28">
        <v>3.4</v>
      </c>
      <c r="V2887" s="28">
        <v>3.4</v>
      </c>
      <c r="W2887" s="28">
        <v>3.4</v>
      </c>
      <c r="X2887" s="28">
        <v>3.4</v>
      </c>
      <c r="Y2887" s="28">
        <v>53.4</v>
      </c>
      <c r="Z2887" s="28">
        <v>168.4</v>
      </c>
      <c r="AA2887" s="28">
        <v>283.39999999999998</v>
      </c>
      <c r="AB2887" s="28">
        <v>283.39999999999998</v>
      </c>
      <c r="AC2887" s="28">
        <v>283.39999999999998</v>
      </c>
      <c r="AD2887" s="28">
        <v>283.39999999999998</v>
      </c>
      <c r="AE2887" s="28">
        <v>283.39999999999998</v>
      </c>
      <c r="AF2887" s="28">
        <v>283.39999999999998</v>
      </c>
      <c r="AG2887" s="28">
        <v>283.39999999999998</v>
      </c>
      <c r="AH2887" s="28">
        <v>283.39999999999998</v>
      </c>
      <c r="AI2887" s="211">
        <v>308.52322457391938</v>
      </c>
      <c r="AJ2887" s="211">
        <v>333.64644914783861</v>
      </c>
      <c r="AK2887" s="211">
        <v>358.76967372175801</v>
      </c>
      <c r="AL2887" s="211">
        <v>383.89289829567741</v>
      </c>
      <c r="AM2887" s="211">
        <v>409.01612286959681</v>
      </c>
      <c r="AN2887" s="211">
        <v>434.13934744351599</v>
      </c>
      <c r="AO2887" s="211">
        <v>459.2625720174355</v>
      </c>
      <c r="AP2887" s="211">
        <v>484.38579659135496</v>
      </c>
      <c r="AQ2887" s="211">
        <v>509.50902116527442</v>
      </c>
      <c r="AR2887" s="211">
        <v>534.63224573919388</v>
      </c>
      <c r="AS2887" s="211">
        <v>559.75547031311305</v>
      </c>
      <c r="AT2887" s="211">
        <v>584.87869488703245</v>
      </c>
      <c r="AU2887" s="211">
        <v>610.00191946095197</v>
      </c>
      <c r="AV2887" s="211">
        <v>635.12514403487137</v>
      </c>
      <c r="AW2887" s="211">
        <v>660.24836860879088</v>
      </c>
      <c r="AX2887" s="211">
        <v>685.37159318271006</v>
      </c>
      <c r="AY2887" s="211">
        <v>710.49481775662946</v>
      </c>
      <c r="AZ2887" s="211">
        <v>735.61804233054897</v>
      </c>
      <c r="BA2887" s="211">
        <v>760.74126690446838</v>
      </c>
      <c r="BB2887" s="211">
        <v>785.86449147838755</v>
      </c>
      <c r="BC2887" s="211">
        <v>785.86449147838755</v>
      </c>
      <c r="BD2887" s="211">
        <v>785.86449147838755</v>
      </c>
      <c r="BE2887" s="211">
        <v>785.86449147838755</v>
      </c>
      <c r="BF2887" s="211">
        <v>785.86449147838755</v>
      </c>
      <c r="BG2887" s="211">
        <v>785.86449147838755</v>
      </c>
      <c r="BH2887" s="211">
        <v>785.86449147838755</v>
      </c>
      <c r="BI2887" s="211">
        <v>785.86449147838755</v>
      </c>
      <c r="BJ2887" s="211">
        <v>785.86449147838755</v>
      </c>
      <c r="BK2887" s="211">
        <v>785.86449147838755</v>
      </c>
      <c r="BL2887" s="211">
        <v>785.86449147838755</v>
      </c>
      <c r="BM2887" t="s">
        <v>261</v>
      </c>
    </row>
    <row r="2888" spans="1:65" x14ac:dyDescent="0.2">
      <c r="A2888" s="6"/>
      <c r="B2888" s="40" t="s">
        <v>89</v>
      </c>
      <c r="C2888" s="24" t="s">
        <v>74</v>
      </c>
      <c r="D2888" s="35">
        <v>0</v>
      </c>
      <c r="E2888" s="29">
        <v>0</v>
      </c>
      <c r="F2888" s="29">
        <v>0</v>
      </c>
      <c r="G2888" s="29">
        <v>0</v>
      </c>
      <c r="H2888" s="29">
        <v>0</v>
      </c>
      <c r="I2888" s="29">
        <v>0</v>
      </c>
      <c r="J2888" s="29">
        <v>0</v>
      </c>
      <c r="K2888" s="29">
        <v>0.2</v>
      </c>
      <c r="L2888" s="29">
        <v>0.4</v>
      </c>
      <c r="M2888" s="29">
        <v>0.4</v>
      </c>
      <c r="N2888" s="29">
        <v>0.6</v>
      </c>
      <c r="O2888" s="29">
        <v>0.8</v>
      </c>
      <c r="P2888" s="29">
        <v>0.9</v>
      </c>
      <c r="Q2888" s="29">
        <v>1.1000000000000001</v>
      </c>
      <c r="R2888" s="29">
        <v>2.1</v>
      </c>
      <c r="S2888" s="29">
        <v>2.7</v>
      </c>
      <c r="T2888" s="29">
        <v>3.1</v>
      </c>
      <c r="U2888" s="29">
        <v>3.4</v>
      </c>
      <c r="V2888" s="29">
        <v>3.4</v>
      </c>
      <c r="W2888" s="29">
        <v>3.4</v>
      </c>
      <c r="X2888" s="26"/>
      <c r="Y2888" s="26">
        <v>50</v>
      </c>
      <c r="Z2888" s="26">
        <v>115</v>
      </c>
      <c r="AA2888" s="26">
        <v>115</v>
      </c>
      <c r="AB2888" s="26"/>
      <c r="AC2888" s="26"/>
      <c r="AD2888" s="26"/>
      <c r="AE2888" s="26"/>
      <c r="AF2888" s="26"/>
      <c r="AG2888" s="26"/>
      <c r="AH2888" s="26"/>
      <c r="AI2888" s="26"/>
      <c r="AJ2888" s="26"/>
      <c r="AK2888" s="26"/>
      <c r="AL2888" s="26"/>
      <c r="AM2888" s="26"/>
      <c r="AN2888" s="26"/>
      <c r="AO2888" s="26"/>
      <c r="AP2888" s="26"/>
      <c r="AQ2888" s="26"/>
      <c r="AR2888" s="26"/>
      <c r="AS2888" s="26"/>
      <c r="AT2888" s="26"/>
      <c r="AU2888" s="26"/>
      <c r="AV2888" s="26"/>
      <c r="AW2888" s="26"/>
      <c r="AX2888" s="26"/>
      <c r="AY2888" s="26"/>
      <c r="AZ2888" s="26"/>
      <c r="BA2888" s="26"/>
      <c r="BB2888" s="26"/>
      <c r="BC2888" s="26"/>
      <c r="BD2888" s="26"/>
      <c r="BE2888" s="26"/>
      <c r="BF2888" s="26"/>
      <c r="BG2888" s="26"/>
      <c r="BH2888" s="26"/>
      <c r="BI2888" s="26"/>
      <c r="BJ2888" s="26"/>
      <c r="BK2888" s="26"/>
      <c r="BL2888" s="41"/>
      <c r="BM2888" t="s">
        <v>100</v>
      </c>
    </row>
    <row r="2889" spans="1:65" x14ac:dyDescent="0.2">
      <c r="A2889" s="6"/>
      <c r="B2889" s="40" t="s">
        <v>89</v>
      </c>
      <c r="C2889" s="24" t="s">
        <v>83</v>
      </c>
      <c r="D2889" s="25"/>
      <c r="E2889" s="26"/>
      <c r="F2889" s="26"/>
      <c r="G2889" s="26"/>
      <c r="H2889" s="26"/>
      <c r="I2889" s="26"/>
      <c r="J2889" s="26"/>
      <c r="K2889" s="26"/>
      <c r="L2889" s="26"/>
      <c r="M2889" s="26"/>
      <c r="N2889" s="26"/>
      <c r="O2889" s="26"/>
      <c r="P2889" s="26"/>
      <c r="Q2889" s="26"/>
      <c r="R2889" s="26"/>
      <c r="S2889" s="26"/>
      <c r="T2889" s="26"/>
      <c r="U2889" s="26"/>
      <c r="V2889" s="26"/>
      <c r="W2889" s="30"/>
      <c r="X2889" s="30"/>
      <c r="Y2889" s="30">
        <v>50</v>
      </c>
      <c r="Z2889" s="30">
        <v>115</v>
      </c>
      <c r="AA2889" s="30">
        <v>115</v>
      </c>
      <c r="AB2889" s="30"/>
      <c r="AC2889" s="30"/>
      <c r="AD2889" s="30"/>
      <c r="AE2889" s="30"/>
      <c r="AF2889" s="30"/>
      <c r="AG2889" s="30"/>
      <c r="AH2889" s="30"/>
      <c r="AI2889" s="30"/>
      <c r="AJ2889" s="30"/>
      <c r="AK2889" s="30"/>
      <c r="AL2889" s="30"/>
      <c r="AM2889" s="30"/>
      <c r="AN2889" s="30"/>
      <c r="AO2889" s="30"/>
      <c r="AP2889" s="30"/>
      <c r="AQ2889" s="30"/>
      <c r="AR2889" s="30"/>
      <c r="AS2889" s="30"/>
      <c r="AT2889" s="30"/>
      <c r="AU2889" s="30"/>
      <c r="AV2889" s="30"/>
      <c r="AW2889" s="30"/>
      <c r="AX2889" s="30"/>
      <c r="AY2889" s="30"/>
      <c r="AZ2889" s="30"/>
      <c r="BA2889" s="30"/>
      <c r="BB2889" s="30"/>
      <c r="BC2889" s="30"/>
      <c r="BD2889" s="30"/>
      <c r="BE2889" s="30"/>
      <c r="BF2889" s="30"/>
      <c r="BG2889" s="30"/>
      <c r="BH2889" s="30"/>
      <c r="BI2889" s="30"/>
      <c r="BJ2889" s="30"/>
      <c r="BK2889" s="30"/>
      <c r="BL2889" s="43"/>
      <c r="BM2889" t="s">
        <v>100</v>
      </c>
    </row>
    <row r="2890" spans="1:65" x14ac:dyDescent="0.2">
      <c r="A2890" s="6"/>
      <c r="B2890" s="40" t="s">
        <v>89</v>
      </c>
      <c r="C2890" s="24" t="s">
        <v>75</v>
      </c>
      <c r="D2890" s="25"/>
      <c r="E2890" s="26"/>
      <c r="F2890" s="26"/>
      <c r="G2890" s="26"/>
      <c r="H2890" s="26"/>
      <c r="I2890" s="26"/>
      <c r="J2890" s="26"/>
      <c r="K2890" s="26"/>
      <c r="L2890" s="26"/>
      <c r="M2890" s="26"/>
      <c r="N2890" s="26"/>
      <c r="O2890" s="26"/>
      <c r="P2890" s="26"/>
      <c r="Q2890" s="26"/>
      <c r="R2890" s="26"/>
      <c r="S2890" s="26"/>
      <c r="T2890" s="26"/>
      <c r="U2890" s="26"/>
      <c r="V2890" s="26"/>
      <c r="W2890" s="26"/>
      <c r="X2890" s="26"/>
      <c r="Y2890" s="26"/>
      <c r="Z2890" s="26"/>
      <c r="AA2890" s="26"/>
      <c r="AB2890" s="26"/>
      <c r="AC2890" s="26"/>
      <c r="AD2890" s="26"/>
      <c r="AE2890" s="26"/>
      <c r="AF2890" s="26"/>
      <c r="AG2890" s="26"/>
      <c r="AH2890" s="26"/>
      <c r="AI2890" s="26"/>
      <c r="AJ2890" s="26"/>
      <c r="AK2890" s="26"/>
      <c r="AL2890" s="26"/>
      <c r="AM2890" s="26"/>
      <c r="AN2890" s="26"/>
      <c r="AO2890" s="26"/>
      <c r="AP2890" s="26"/>
      <c r="AQ2890" s="26"/>
      <c r="AR2890" s="26"/>
      <c r="AS2890" s="26"/>
      <c r="AT2890" s="26"/>
      <c r="AU2890" s="26"/>
      <c r="AV2890" s="26"/>
      <c r="AW2890" s="26"/>
      <c r="AX2890" s="26"/>
      <c r="AY2890" s="26"/>
      <c r="AZ2890" s="26"/>
      <c r="BA2890" s="26"/>
      <c r="BB2890" s="26"/>
      <c r="BC2890" s="26"/>
      <c r="BD2890" s="26"/>
      <c r="BE2890" s="26"/>
      <c r="BF2890" s="26"/>
      <c r="BG2890" s="26"/>
      <c r="BH2890" s="26"/>
      <c r="BI2890" s="26"/>
      <c r="BJ2890" s="26"/>
      <c r="BK2890" s="26"/>
      <c r="BL2890" s="41"/>
      <c r="BM2890" t="s">
        <v>100</v>
      </c>
    </row>
    <row r="2891" spans="1:65" x14ac:dyDescent="0.2">
      <c r="A2891" s="6"/>
      <c r="B2891" s="40" t="s">
        <v>89</v>
      </c>
      <c r="C2891" s="24" t="s">
        <v>79</v>
      </c>
      <c r="D2891" s="25"/>
      <c r="E2891" s="26"/>
      <c r="F2891" s="26"/>
      <c r="G2891" s="26"/>
      <c r="H2891" s="26"/>
      <c r="I2891" s="26"/>
      <c r="J2891" s="26"/>
      <c r="K2891" s="26"/>
      <c r="L2891" s="26"/>
      <c r="M2891" s="26"/>
      <c r="N2891" s="26"/>
      <c r="O2891" s="26"/>
      <c r="P2891" s="26"/>
      <c r="Q2891" s="26"/>
      <c r="R2891" s="26"/>
      <c r="S2891" s="26"/>
      <c r="T2891" s="26"/>
      <c r="U2891" s="26"/>
      <c r="V2891" s="26"/>
      <c r="W2891" s="26"/>
      <c r="X2891" s="26"/>
      <c r="Y2891" s="26"/>
      <c r="Z2891" s="26"/>
      <c r="AA2891" s="26"/>
      <c r="AB2891" s="26"/>
      <c r="AC2891" s="26"/>
      <c r="AD2891" s="26"/>
      <c r="AE2891" s="26"/>
      <c r="AF2891" s="26"/>
      <c r="AG2891" s="26"/>
      <c r="AH2891" s="26"/>
      <c r="AI2891" s="26"/>
      <c r="AJ2891" s="26"/>
      <c r="AK2891" s="26"/>
      <c r="AL2891" s="26"/>
      <c r="AM2891" s="26"/>
      <c r="AN2891" s="26"/>
      <c r="AO2891" s="26"/>
      <c r="AP2891" s="26"/>
      <c r="AQ2891" s="26"/>
      <c r="AR2891" s="26"/>
      <c r="AS2891" s="26"/>
      <c r="AT2891" s="26"/>
      <c r="AU2891" s="26"/>
      <c r="AV2891" s="26"/>
      <c r="AW2891" s="26"/>
      <c r="AX2891" s="26"/>
      <c r="AY2891" s="26"/>
      <c r="AZ2891" s="26"/>
      <c r="BA2891" s="26"/>
      <c r="BB2891" s="26"/>
      <c r="BC2891" s="26"/>
      <c r="BD2891" s="26"/>
      <c r="BE2891" s="26"/>
      <c r="BF2891" s="26"/>
      <c r="BG2891" s="26"/>
      <c r="BH2891" s="26"/>
      <c r="BI2891" s="26"/>
      <c r="BJ2891" s="26"/>
      <c r="BK2891" s="26"/>
      <c r="BL2891" s="41"/>
      <c r="BM2891" t="s">
        <v>100</v>
      </c>
    </row>
    <row r="2892" spans="1:65" x14ac:dyDescent="0.2">
      <c r="A2892" s="6"/>
      <c r="B2892" s="40" t="s">
        <v>89</v>
      </c>
      <c r="C2892" s="24" t="s">
        <v>80</v>
      </c>
      <c r="D2892" s="25"/>
      <c r="E2892" s="26"/>
      <c r="F2892" s="26"/>
      <c r="G2892" s="26"/>
      <c r="H2892" s="26"/>
      <c r="I2892" s="26"/>
      <c r="J2892" s="26"/>
      <c r="K2892" s="26"/>
      <c r="L2892" s="26"/>
      <c r="M2892" s="26"/>
      <c r="N2892" s="26"/>
      <c r="O2892" s="26"/>
      <c r="P2892" s="26"/>
      <c r="Q2892" s="26"/>
      <c r="R2892" s="26"/>
      <c r="S2892" s="26"/>
      <c r="T2892" s="26"/>
      <c r="U2892" s="26"/>
      <c r="V2892" s="26"/>
      <c r="W2892" s="26"/>
      <c r="X2892" s="26"/>
      <c r="Y2892" s="26"/>
      <c r="Z2892" s="26"/>
      <c r="AA2892" s="26"/>
      <c r="AB2892" s="26"/>
      <c r="AC2892" s="26"/>
      <c r="AD2892" s="26"/>
      <c r="AE2892" s="26"/>
      <c r="AF2892" s="26"/>
      <c r="AG2892" s="26"/>
      <c r="AH2892" s="26"/>
      <c r="AI2892" s="26"/>
      <c r="AJ2892" s="26"/>
      <c r="AK2892" s="26"/>
      <c r="AL2892" s="26"/>
      <c r="AM2892" s="26"/>
      <c r="AN2892" s="26"/>
      <c r="AO2892" s="26"/>
      <c r="AP2892" s="26"/>
      <c r="AQ2892" s="26"/>
      <c r="AR2892" s="26"/>
      <c r="AS2892" s="26"/>
      <c r="AT2892" s="26"/>
      <c r="AU2892" s="26"/>
      <c r="AV2892" s="26"/>
      <c r="AW2892" s="26"/>
      <c r="AX2892" s="26"/>
      <c r="AY2892" s="26"/>
      <c r="AZ2892" s="26"/>
      <c r="BA2892" s="26"/>
      <c r="BB2892" s="26"/>
      <c r="BC2892" s="26"/>
      <c r="BD2892" s="26"/>
      <c r="BE2892" s="26"/>
      <c r="BF2892" s="26"/>
      <c r="BG2892" s="26"/>
      <c r="BH2892" s="26"/>
      <c r="BI2892" s="26"/>
      <c r="BJ2892" s="26"/>
      <c r="BK2892" s="26"/>
      <c r="BL2892" s="41"/>
      <c r="BM2892" t="s">
        <v>100</v>
      </c>
    </row>
    <row r="2893" spans="1:65" x14ac:dyDescent="0.2">
      <c r="A2893" s="6"/>
      <c r="B2893" s="40" t="s">
        <v>89</v>
      </c>
      <c r="C2893" s="24" t="s">
        <v>81</v>
      </c>
      <c r="D2893" s="25"/>
      <c r="E2893" s="26"/>
      <c r="F2893" s="26"/>
      <c r="G2893" s="26"/>
      <c r="H2893" s="26"/>
      <c r="I2893" s="26"/>
      <c r="J2893" s="26"/>
      <c r="K2893" s="26"/>
      <c r="L2893" s="26"/>
      <c r="M2893" s="26"/>
      <c r="N2893" s="26"/>
      <c r="O2893" s="26"/>
      <c r="P2893" s="26"/>
      <c r="Q2893" s="26"/>
      <c r="R2893" s="26"/>
      <c r="S2893" s="26"/>
      <c r="T2893" s="26"/>
      <c r="U2893" s="26"/>
      <c r="V2893" s="26"/>
      <c r="W2893" s="26"/>
      <c r="X2893" s="26"/>
      <c r="Y2893" s="26"/>
      <c r="Z2893" s="26"/>
      <c r="AA2893" s="26"/>
      <c r="AB2893" s="26"/>
      <c r="AC2893" s="26"/>
      <c r="AD2893" s="26"/>
      <c r="AE2893" s="26"/>
      <c r="AF2893" s="26"/>
      <c r="AG2893" s="26"/>
      <c r="AH2893" s="26"/>
      <c r="AI2893" s="26"/>
      <c r="AJ2893" s="26"/>
      <c r="AK2893" s="26"/>
      <c r="AL2893" s="26"/>
      <c r="AM2893" s="26"/>
      <c r="AN2893" s="26"/>
      <c r="AO2893" s="26"/>
      <c r="AP2893" s="26"/>
      <c r="AQ2893" s="26"/>
      <c r="AR2893" s="26"/>
      <c r="AS2893" s="26"/>
      <c r="AT2893" s="26"/>
      <c r="AU2893" s="26"/>
      <c r="AV2893" s="26"/>
      <c r="AW2893" s="26"/>
      <c r="AX2893" s="26"/>
      <c r="AY2893" s="26"/>
      <c r="AZ2893" s="26"/>
      <c r="BA2893" s="26"/>
      <c r="BB2893" s="26"/>
      <c r="BC2893" s="26"/>
      <c r="BD2893" s="26"/>
      <c r="BE2893" s="26"/>
      <c r="BF2893" s="26"/>
      <c r="BG2893" s="26"/>
      <c r="BH2893" s="26"/>
      <c r="BI2893" s="26"/>
      <c r="BJ2893" s="26"/>
      <c r="BK2893" s="26"/>
      <c r="BL2893" s="41"/>
      <c r="BM2893" t="s">
        <v>100</v>
      </c>
    </row>
    <row r="2894" spans="1:65" x14ac:dyDescent="0.2">
      <c r="A2894" s="6"/>
      <c r="B2894" s="40" t="s">
        <v>89</v>
      </c>
      <c r="C2894" s="24" t="s">
        <v>78</v>
      </c>
      <c r="D2894" s="25"/>
      <c r="E2894" s="26"/>
      <c r="F2894" s="26"/>
      <c r="G2894" s="26"/>
      <c r="H2894" s="26"/>
      <c r="I2894" s="26"/>
      <c r="J2894" s="26"/>
      <c r="K2894" s="26"/>
      <c r="L2894" s="26"/>
      <c r="M2894" s="26"/>
      <c r="N2894" s="26"/>
      <c r="O2894" s="26"/>
      <c r="P2894" s="26"/>
      <c r="Q2894" s="26"/>
      <c r="R2894" s="26"/>
      <c r="S2894" s="26"/>
      <c r="T2894" s="26"/>
      <c r="U2894" s="26"/>
      <c r="V2894" s="26"/>
      <c r="W2894" s="26"/>
      <c r="X2894" s="26"/>
      <c r="Y2894" s="26"/>
      <c r="Z2894" s="26"/>
      <c r="AA2894" s="26"/>
      <c r="AB2894" s="26"/>
      <c r="AC2894" s="26"/>
      <c r="AD2894" s="26"/>
      <c r="AE2894" s="26"/>
      <c r="AF2894" s="26"/>
      <c r="AG2894" s="26"/>
      <c r="AH2894" s="26"/>
      <c r="AI2894" s="26"/>
      <c r="AJ2894" s="26"/>
      <c r="AK2894" s="26"/>
      <c r="AL2894" s="26"/>
      <c r="AM2894" s="26"/>
      <c r="AN2894" s="26"/>
      <c r="AO2894" s="26"/>
      <c r="AP2894" s="26"/>
      <c r="AQ2894" s="26"/>
      <c r="AR2894" s="26"/>
      <c r="AS2894" s="26"/>
      <c r="AT2894" s="26"/>
      <c r="AU2894" s="26"/>
      <c r="AV2894" s="26"/>
      <c r="AW2894" s="26"/>
      <c r="AX2894" s="26"/>
      <c r="AY2894" s="26"/>
      <c r="AZ2894" s="26"/>
      <c r="BA2894" s="26"/>
      <c r="BB2894" s="26"/>
      <c r="BC2894" s="26"/>
      <c r="BD2894" s="26"/>
      <c r="BE2894" s="26"/>
      <c r="BF2894" s="26"/>
      <c r="BG2894" s="26"/>
      <c r="BH2894" s="26"/>
      <c r="BI2894" s="26"/>
      <c r="BJ2894" s="26"/>
      <c r="BK2894" s="26"/>
      <c r="BL2894" s="41"/>
      <c r="BM2894" t="s">
        <v>100</v>
      </c>
    </row>
    <row r="2895" spans="1:65" x14ac:dyDescent="0.2">
      <c r="A2895" s="6"/>
      <c r="B2895" s="40" t="s">
        <v>89</v>
      </c>
      <c r="C2895" s="31" t="s">
        <v>42</v>
      </c>
      <c r="D2895" s="27">
        <v>0</v>
      </c>
      <c r="E2895" s="28">
        <v>0</v>
      </c>
      <c r="F2895" s="28">
        <v>0</v>
      </c>
      <c r="G2895" s="28">
        <v>0</v>
      </c>
      <c r="H2895" s="28">
        <v>0</v>
      </c>
      <c r="I2895" s="28">
        <v>676</v>
      </c>
      <c r="J2895" s="28">
        <v>676</v>
      </c>
      <c r="K2895" s="28">
        <v>676</v>
      </c>
      <c r="L2895" s="28">
        <v>676</v>
      </c>
      <c r="M2895" s="28">
        <v>676</v>
      </c>
      <c r="N2895" s="28">
        <v>676</v>
      </c>
      <c r="O2895" s="28">
        <v>658</v>
      </c>
      <c r="P2895" s="28">
        <v>658</v>
      </c>
      <c r="Q2895" s="28">
        <v>651</v>
      </c>
      <c r="R2895" s="28">
        <v>651</v>
      </c>
      <c r="S2895" s="28">
        <v>651</v>
      </c>
      <c r="T2895" s="28">
        <v>651</v>
      </c>
      <c r="U2895" s="28">
        <v>651.5</v>
      </c>
      <c r="V2895" s="28">
        <v>653.29999999999995</v>
      </c>
      <c r="W2895" s="28">
        <v>657.5</v>
      </c>
      <c r="X2895" s="28">
        <v>657.5</v>
      </c>
      <c r="Y2895" s="28">
        <v>657.5</v>
      </c>
      <c r="Z2895" s="28">
        <v>657.5</v>
      </c>
      <c r="AA2895" s="28">
        <v>716</v>
      </c>
      <c r="AB2895" s="28">
        <v>716</v>
      </c>
      <c r="AC2895" s="28">
        <v>1125.4000000000001</v>
      </c>
      <c r="AD2895" s="28">
        <v>1125.4000000000001</v>
      </c>
      <c r="AE2895" s="28">
        <v>1125.4000000000001</v>
      </c>
      <c r="AF2895" s="28">
        <v>1125.4000000000001</v>
      </c>
      <c r="AG2895" s="28">
        <v>1125.4000000000001</v>
      </c>
      <c r="AH2895" s="28">
        <v>1125.4000000000001</v>
      </c>
      <c r="AI2895" s="211">
        <v>1125.4000000000001</v>
      </c>
      <c r="AJ2895" s="211">
        <v>1125.4000000000001</v>
      </c>
      <c r="AK2895" s="211">
        <v>1125.4000000000001</v>
      </c>
      <c r="AL2895" s="211">
        <v>1125.4000000000001</v>
      </c>
      <c r="AM2895" s="211">
        <v>1125.4000000000001</v>
      </c>
      <c r="AN2895" s="211">
        <v>1125.4000000000001</v>
      </c>
      <c r="AO2895" s="211">
        <v>1125.4000000000001</v>
      </c>
      <c r="AP2895" s="211">
        <v>1125.4000000000001</v>
      </c>
      <c r="AQ2895" s="211">
        <v>1125.4000000000001</v>
      </c>
      <c r="AR2895" s="211">
        <v>1125.4000000000001</v>
      </c>
      <c r="AS2895" s="211">
        <v>1125.4000000000001</v>
      </c>
      <c r="AT2895" s="211">
        <v>1125.4000000000001</v>
      </c>
      <c r="AU2895" s="211">
        <v>1125.4000000000001</v>
      </c>
      <c r="AV2895" s="211">
        <v>1125.4000000000001</v>
      </c>
      <c r="AW2895" s="211">
        <v>1125.4000000000001</v>
      </c>
      <c r="AX2895" s="211">
        <v>1125.4000000000001</v>
      </c>
      <c r="AY2895" s="211">
        <v>1125.4000000000001</v>
      </c>
      <c r="AZ2895" s="211">
        <v>1125.4000000000001</v>
      </c>
      <c r="BA2895" s="211">
        <v>1125.4000000000001</v>
      </c>
      <c r="BB2895" s="211">
        <v>1125.4000000000001</v>
      </c>
      <c r="BC2895" s="211">
        <v>1125.4000000000001</v>
      </c>
      <c r="BD2895" s="211">
        <v>1125.4000000000001</v>
      </c>
      <c r="BE2895" s="211">
        <v>1125.4000000000001</v>
      </c>
      <c r="BF2895" s="211">
        <v>1125.4000000000001</v>
      </c>
      <c r="BG2895" s="211">
        <v>1125.4000000000001</v>
      </c>
      <c r="BH2895" s="211">
        <v>1125.4000000000001</v>
      </c>
      <c r="BI2895" s="211">
        <v>1125.4000000000001</v>
      </c>
      <c r="BJ2895" s="211">
        <v>1125.4000000000001</v>
      </c>
      <c r="BK2895" s="211">
        <v>1125.4000000000001</v>
      </c>
      <c r="BL2895" s="211">
        <v>1125.4000000000001</v>
      </c>
      <c r="BM2895" t="s">
        <v>100</v>
      </c>
    </row>
    <row r="2896" spans="1:65" x14ac:dyDescent="0.2">
      <c r="A2896" s="6"/>
      <c r="B2896" s="40" t="s">
        <v>89</v>
      </c>
      <c r="C2896" s="24" t="s">
        <v>74</v>
      </c>
      <c r="D2896" s="35">
        <v>0</v>
      </c>
      <c r="E2896" s="29">
        <v>0</v>
      </c>
      <c r="F2896" s="29">
        <v>0</v>
      </c>
      <c r="G2896" s="29">
        <v>0</v>
      </c>
      <c r="H2896" s="29">
        <v>0</v>
      </c>
      <c r="I2896" s="29">
        <v>676</v>
      </c>
      <c r="J2896" s="29">
        <v>676</v>
      </c>
      <c r="K2896" s="29">
        <v>676</v>
      </c>
      <c r="L2896" s="29">
        <v>676</v>
      </c>
      <c r="M2896" s="29">
        <v>676</v>
      </c>
      <c r="N2896" s="29">
        <v>676</v>
      </c>
      <c r="O2896" s="29">
        <v>658</v>
      </c>
      <c r="P2896" s="29">
        <v>658</v>
      </c>
      <c r="Q2896" s="29">
        <v>651</v>
      </c>
      <c r="R2896" s="29">
        <v>651</v>
      </c>
      <c r="S2896" s="29">
        <v>651</v>
      </c>
      <c r="T2896" s="29">
        <v>651</v>
      </c>
      <c r="U2896" s="29">
        <v>651.5</v>
      </c>
      <c r="V2896" s="29">
        <v>653.29999999999995</v>
      </c>
      <c r="W2896" s="29">
        <v>657.5</v>
      </c>
      <c r="X2896" s="26"/>
      <c r="Y2896" s="26"/>
      <c r="Z2896" s="26"/>
      <c r="AA2896" s="26">
        <v>58.5</v>
      </c>
      <c r="AB2896" s="26"/>
      <c r="AC2896" s="26">
        <v>409.4</v>
      </c>
      <c r="AD2896" s="26"/>
      <c r="AE2896" s="26"/>
      <c r="AF2896" s="26"/>
      <c r="AG2896" s="26">
        <v>21</v>
      </c>
      <c r="AH2896" s="26"/>
      <c r="AI2896" s="26"/>
      <c r="AJ2896" s="26"/>
      <c r="AK2896" s="26"/>
      <c r="AL2896" s="26"/>
      <c r="AM2896" s="26"/>
      <c r="AN2896" s="26"/>
      <c r="AO2896" s="26"/>
      <c r="AP2896" s="26"/>
      <c r="AQ2896" s="26"/>
      <c r="AR2896" s="26"/>
      <c r="AS2896" s="26"/>
      <c r="AT2896" s="26"/>
      <c r="AU2896" s="26"/>
      <c r="AV2896" s="26"/>
      <c r="AW2896" s="26"/>
      <c r="AX2896" s="26"/>
      <c r="AY2896" s="26"/>
      <c r="AZ2896" s="26"/>
      <c r="BA2896" s="26"/>
      <c r="BB2896" s="26"/>
      <c r="BC2896" s="26"/>
      <c r="BD2896" s="26"/>
      <c r="BE2896" s="26"/>
      <c r="BF2896" s="26"/>
      <c r="BG2896" s="26"/>
      <c r="BH2896" s="26"/>
      <c r="BI2896" s="26"/>
      <c r="BJ2896" s="26"/>
      <c r="BK2896" s="26"/>
      <c r="BL2896" s="41"/>
      <c r="BM2896" t="s">
        <v>100</v>
      </c>
    </row>
    <row r="2897" spans="1:65" x14ac:dyDescent="0.2">
      <c r="A2897" s="6"/>
      <c r="B2897" s="40" t="s">
        <v>89</v>
      </c>
      <c r="C2897" s="24" t="s">
        <v>83</v>
      </c>
      <c r="D2897" s="25"/>
      <c r="E2897" s="26"/>
      <c r="F2897" s="26"/>
      <c r="G2897" s="26"/>
      <c r="H2897" s="26"/>
      <c r="I2897" s="26"/>
      <c r="J2897" s="26"/>
      <c r="K2897" s="26"/>
      <c r="L2897" s="26"/>
      <c r="M2897" s="26"/>
      <c r="N2897" s="26"/>
      <c r="O2897" s="26"/>
      <c r="P2897" s="26"/>
      <c r="Q2897" s="26"/>
      <c r="R2897" s="26"/>
      <c r="S2897" s="26"/>
      <c r="T2897" s="26"/>
      <c r="U2897" s="26"/>
      <c r="V2897" s="26"/>
      <c r="W2897" s="30"/>
      <c r="X2897" s="30"/>
      <c r="Y2897" s="30"/>
      <c r="Z2897" s="30"/>
      <c r="AA2897" s="30">
        <v>58.5</v>
      </c>
      <c r="AB2897" s="30"/>
      <c r="AC2897" s="30">
        <v>409.4</v>
      </c>
      <c r="AD2897" s="30"/>
      <c r="AE2897" s="30"/>
      <c r="AF2897" s="30"/>
      <c r="AG2897" s="30"/>
      <c r="AH2897" s="30"/>
      <c r="AI2897" s="30"/>
      <c r="AJ2897" s="30"/>
      <c r="AK2897" s="30"/>
      <c r="AL2897" s="30"/>
      <c r="AM2897" s="30"/>
      <c r="AN2897" s="30"/>
      <c r="AO2897" s="30"/>
      <c r="AP2897" s="30"/>
      <c r="AQ2897" s="30"/>
      <c r="AR2897" s="30"/>
      <c r="AS2897" s="30"/>
      <c r="AT2897" s="30"/>
      <c r="AU2897" s="30"/>
      <c r="AV2897" s="30"/>
      <c r="AW2897" s="30"/>
      <c r="AX2897" s="30"/>
      <c r="AY2897" s="30"/>
      <c r="AZ2897" s="30"/>
      <c r="BA2897" s="30"/>
      <c r="BB2897" s="30"/>
      <c r="BC2897" s="30"/>
      <c r="BD2897" s="30"/>
      <c r="BE2897" s="30"/>
      <c r="BF2897" s="30"/>
      <c r="BG2897" s="30"/>
      <c r="BH2897" s="30"/>
      <c r="BI2897" s="30"/>
      <c r="BJ2897" s="30"/>
      <c r="BK2897" s="30"/>
      <c r="BL2897" s="43"/>
      <c r="BM2897" t="s">
        <v>100</v>
      </c>
    </row>
    <row r="2898" spans="1:65" x14ac:dyDescent="0.2">
      <c r="A2898" s="6"/>
      <c r="B2898" s="40" t="s">
        <v>89</v>
      </c>
      <c r="C2898" s="24" t="s">
        <v>75</v>
      </c>
      <c r="D2898" s="25"/>
      <c r="E2898" s="26"/>
      <c r="F2898" s="26"/>
      <c r="G2898" s="26"/>
      <c r="H2898" s="26"/>
      <c r="I2898" s="26"/>
      <c r="J2898" s="26"/>
      <c r="K2898" s="26"/>
      <c r="L2898" s="26"/>
      <c r="M2898" s="26"/>
      <c r="N2898" s="26"/>
      <c r="O2898" s="26"/>
      <c r="P2898" s="26"/>
      <c r="Q2898" s="26"/>
      <c r="R2898" s="26"/>
      <c r="S2898" s="26"/>
      <c r="T2898" s="26"/>
      <c r="U2898" s="26"/>
      <c r="V2898" s="26"/>
      <c r="W2898" s="26"/>
      <c r="X2898" s="26"/>
      <c r="Y2898" s="26"/>
      <c r="Z2898" s="26"/>
      <c r="AA2898" s="26"/>
      <c r="AB2898" s="26"/>
      <c r="AC2898" s="26"/>
      <c r="AD2898" s="26"/>
      <c r="AE2898" s="26"/>
      <c r="AF2898" s="26"/>
      <c r="AG2898" s="26"/>
      <c r="AH2898" s="26"/>
      <c r="AI2898" s="26"/>
      <c r="AJ2898" s="26"/>
      <c r="AK2898" s="26"/>
      <c r="AL2898" s="26"/>
      <c r="AM2898" s="26"/>
      <c r="AN2898" s="26"/>
      <c r="AO2898" s="26"/>
      <c r="AP2898" s="26"/>
      <c r="AQ2898" s="26"/>
      <c r="AR2898" s="26"/>
      <c r="AS2898" s="26"/>
      <c r="AT2898" s="26"/>
      <c r="AU2898" s="26"/>
      <c r="AV2898" s="26"/>
      <c r="AW2898" s="26"/>
      <c r="AX2898" s="26"/>
      <c r="AY2898" s="26"/>
      <c r="AZ2898" s="26"/>
      <c r="BA2898" s="26"/>
      <c r="BB2898" s="26"/>
      <c r="BC2898" s="26"/>
      <c r="BD2898" s="26"/>
      <c r="BE2898" s="26"/>
      <c r="BF2898" s="26"/>
      <c r="BG2898" s="26"/>
      <c r="BH2898" s="26"/>
      <c r="BI2898" s="26"/>
      <c r="BJ2898" s="26"/>
      <c r="BK2898" s="26"/>
      <c r="BL2898" s="41"/>
      <c r="BM2898" t="s">
        <v>100</v>
      </c>
    </row>
    <row r="2899" spans="1:65" x14ac:dyDescent="0.2">
      <c r="A2899" s="6"/>
      <c r="B2899" s="40" t="s">
        <v>89</v>
      </c>
      <c r="C2899" s="24" t="s">
        <v>79</v>
      </c>
      <c r="D2899" s="25"/>
      <c r="E2899" s="26"/>
      <c r="F2899" s="26"/>
      <c r="G2899" s="26"/>
      <c r="H2899" s="26"/>
      <c r="I2899" s="26"/>
      <c r="J2899" s="26"/>
      <c r="K2899" s="26"/>
      <c r="L2899" s="26"/>
      <c r="M2899" s="26"/>
      <c r="N2899" s="26"/>
      <c r="O2899" s="26"/>
      <c r="P2899" s="26"/>
      <c r="Q2899" s="26"/>
      <c r="R2899" s="26"/>
      <c r="S2899" s="26"/>
      <c r="T2899" s="26"/>
      <c r="U2899" s="26"/>
      <c r="V2899" s="26"/>
      <c r="W2899" s="26"/>
      <c r="X2899" s="26"/>
      <c r="Y2899" s="26"/>
      <c r="Z2899" s="26"/>
      <c r="AA2899" s="26"/>
      <c r="AB2899" s="26"/>
      <c r="AC2899" s="26"/>
      <c r="AD2899" s="26"/>
      <c r="AE2899" s="26"/>
      <c r="AF2899" s="26"/>
      <c r="AG2899" s="26"/>
      <c r="AH2899" s="26"/>
      <c r="AI2899" s="26"/>
      <c r="AJ2899" s="26"/>
      <c r="AK2899" s="26"/>
      <c r="AL2899" s="26"/>
      <c r="AM2899" s="26"/>
      <c r="AN2899" s="26"/>
      <c r="AO2899" s="26"/>
      <c r="AP2899" s="26"/>
      <c r="AQ2899" s="26"/>
      <c r="AR2899" s="26"/>
      <c r="AS2899" s="26"/>
      <c r="AT2899" s="26"/>
      <c r="AU2899" s="26"/>
      <c r="AV2899" s="26"/>
      <c r="AW2899" s="26"/>
      <c r="AX2899" s="26"/>
      <c r="AY2899" s="26"/>
      <c r="AZ2899" s="26"/>
      <c r="BA2899" s="26"/>
      <c r="BB2899" s="26"/>
      <c r="BC2899" s="26"/>
      <c r="BD2899" s="26"/>
      <c r="BE2899" s="26"/>
      <c r="BF2899" s="26"/>
      <c r="BG2899" s="26"/>
      <c r="BH2899" s="26"/>
      <c r="BI2899" s="26"/>
      <c r="BJ2899" s="26"/>
      <c r="BK2899" s="26"/>
      <c r="BL2899" s="41"/>
      <c r="BM2899" t="s">
        <v>100</v>
      </c>
    </row>
    <row r="2900" spans="1:65" x14ac:dyDescent="0.2">
      <c r="A2900" s="6"/>
      <c r="B2900" s="40" t="s">
        <v>89</v>
      </c>
      <c r="C2900" s="24" t="s">
        <v>80</v>
      </c>
      <c r="D2900" s="25"/>
      <c r="E2900" s="26"/>
      <c r="F2900" s="26"/>
      <c r="G2900" s="26"/>
      <c r="H2900" s="26"/>
      <c r="I2900" s="26"/>
      <c r="J2900" s="26"/>
      <c r="K2900" s="26"/>
      <c r="L2900" s="26"/>
      <c r="M2900" s="26"/>
      <c r="N2900" s="26"/>
      <c r="O2900" s="26"/>
      <c r="P2900" s="26"/>
      <c r="Q2900" s="26"/>
      <c r="R2900" s="26"/>
      <c r="S2900" s="26"/>
      <c r="T2900" s="26"/>
      <c r="U2900" s="26"/>
      <c r="V2900" s="26"/>
      <c r="W2900" s="26"/>
      <c r="X2900" s="26"/>
      <c r="Y2900" s="26"/>
      <c r="Z2900" s="26"/>
      <c r="AA2900" s="26"/>
      <c r="AB2900" s="26"/>
      <c r="AC2900" s="26"/>
      <c r="AD2900" s="26"/>
      <c r="AE2900" s="26"/>
      <c r="AF2900" s="26"/>
      <c r="AG2900" s="26"/>
      <c r="AH2900" s="26"/>
      <c r="AI2900" s="26"/>
      <c r="AJ2900" s="26"/>
      <c r="AK2900" s="26"/>
      <c r="AL2900" s="26"/>
      <c r="AM2900" s="26"/>
      <c r="AN2900" s="26"/>
      <c r="AO2900" s="26"/>
      <c r="AP2900" s="26"/>
      <c r="AQ2900" s="26"/>
      <c r="AR2900" s="26"/>
      <c r="AS2900" s="26"/>
      <c r="AT2900" s="26"/>
      <c r="AU2900" s="26"/>
      <c r="AV2900" s="26"/>
      <c r="AW2900" s="26"/>
      <c r="AX2900" s="26"/>
      <c r="AY2900" s="26"/>
      <c r="AZ2900" s="26"/>
      <c r="BA2900" s="26"/>
      <c r="BB2900" s="26"/>
      <c r="BC2900" s="26"/>
      <c r="BD2900" s="26"/>
      <c r="BE2900" s="26"/>
      <c r="BF2900" s="26"/>
      <c r="BG2900" s="26"/>
      <c r="BH2900" s="26"/>
      <c r="BI2900" s="26"/>
      <c r="BJ2900" s="26"/>
      <c r="BK2900" s="26"/>
      <c r="BL2900" s="41"/>
      <c r="BM2900" t="s">
        <v>100</v>
      </c>
    </row>
    <row r="2901" spans="1:65" x14ac:dyDescent="0.2">
      <c r="A2901" s="6"/>
      <c r="B2901" s="40" t="s">
        <v>89</v>
      </c>
      <c r="C2901" s="24" t="s">
        <v>78</v>
      </c>
      <c r="D2901" s="25"/>
      <c r="E2901" s="26"/>
      <c r="F2901" s="26"/>
      <c r="G2901" s="26"/>
      <c r="H2901" s="26"/>
      <c r="I2901" s="26"/>
      <c r="J2901" s="26"/>
      <c r="K2901" s="26"/>
      <c r="L2901" s="26"/>
      <c r="M2901" s="26"/>
      <c r="N2901" s="26"/>
      <c r="O2901" s="26"/>
      <c r="P2901" s="26"/>
      <c r="Q2901" s="26"/>
      <c r="R2901" s="26"/>
      <c r="S2901" s="26"/>
      <c r="T2901" s="26"/>
      <c r="U2901" s="26"/>
      <c r="V2901" s="26"/>
      <c r="W2901" s="26"/>
      <c r="X2901" s="26"/>
      <c r="Y2901" s="26"/>
      <c r="Z2901" s="26"/>
      <c r="AA2901" s="26"/>
      <c r="AB2901" s="26"/>
      <c r="AC2901" s="26"/>
      <c r="AD2901" s="26"/>
      <c r="AE2901" s="26"/>
      <c r="AF2901" s="26"/>
      <c r="AG2901" s="26"/>
      <c r="AH2901" s="26"/>
      <c r="AI2901" s="26"/>
      <c r="AJ2901" s="26"/>
      <c r="AK2901" s="26"/>
      <c r="AL2901" s="26"/>
      <c r="AM2901" s="26"/>
      <c r="AN2901" s="26"/>
      <c r="AO2901" s="26"/>
      <c r="AP2901" s="26"/>
      <c r="AQ2901" s="26"/>
      <c r="AR2901" s="26"/>
      <c r="AS2901" s="26"/>
      <c r="AT2901" s="26"/>
      <c r="AU2901" s="26"/>
      <c r="AV2901" s="26"/>
      <c r="AW2901" s="26"/>
      <c r="AX2901" s="26"/>
      <c r="AY2901" s="26"/>
      <c r="AZ2901" s="26"/>
      <c r="BA2901" s="26"/>
      <c r="BB2901" s="26"/>
      <c r="BC2901" s="26"/>
      <c r="BD2901" s="26"/>
      <c r="BE2901" s="26"/>
      <c r="BF2901" s="26"/>
      <c r="BG2901" s="26"/>
      <c r="BH2901" s="26"/>
      <c r="BI2901" s="26"/>
      <c r="BJ2901" s="26"/>
      <c r="BK2901" s="26"/>
      <c r="BL2901" s="41"/>
      <c r="BM2901" t="s">
        <v>100</v>
      </c>
    </row>
    <row r="2902" spans="1:65" x14ac:dyDescent="0.2">
      <c r="A2902" s="6"/>
      <c r="B2902" s="40" t="s">
        <v>89</v>
      </c>
      <c r="C2902" s="31" t="s">
        <v>43</v>
      </c>
      <c r="D2902" s="27">
        <v>0</v>
      </c>
      <c r="E2902" s="28">
        <v>0</v>
      </c>
      <c r="F2902" s="28">
        <v>0</v>
      </c>
      <c r="G2902" s="28">
        <v>0</v>
      </c>
      <c r="H2902" s="28">
        <v>0</v>
      </c>
      <c r="I2902" s="28">
        <v>0</v>
      </c>
      <c r="J2902" s="28">
        <v>0</v>
      </c>
      <c r="K2902" s="28">
        <v>0</v>
      </c>
      <c r="L2902" s="28">
        <v>0</v>
      </c>
      <c r="M2902" s="28">
        <v>0</v>
      </c>
      <c r="N2902" s="28">
        <v>0</v>
      </c>
      <c r="O2902" s="28">
        <v>0</v>
      </c>
      <c r="P2902" s="28">
        <v>0</v>
      </c>
      <c r="Q2902" s="28">
        <v>0</v>
      </c>
      <c r="R2902" s="28">
        <v>0</v>
      </c>
      <c r="S2902" s="28">
        <v>0</v>
      </c>
      <c r="T2902" s="28">
        <v>0</v>
      </c>
      <c r="U2902" s="28">
        <v>0</v>
      </c>
      <c r="V2902" s="28">
        <v>0</v>
      </c>
      <c r="W2902" s="28">
        <v>0</v>
      </c>
      <c r="X2902" s="28">
        <v>0</v>
      </c>
      <c r="Y2902" s="28">
        <v>0</v>
      </c>
      <c r="Z2902" s="28">
        <v>0</v>
      </c>
      <c r="AA2902" s="28">
        <v>0</v>
      </c>
      <c r="AB2902" s="28">
        <v>0</v>
      </c>
      <c r="AC2902" s="28">
        <v>0</v>
      </c>
      <c r="AD2902" s="28">
        <v>0</v>
      </c>
      <c r="AE2902" s="28">
        <v>0</v>
      </c>
      <c r="AF2902" s="28">
        <v>0</v>
      </c>
      <c r="AG2902" s="28">
        <v>0</v>
      </c>
      <c r="AH2902" s="28">
        <v>0</v>
      </c>
      <c r="AI2902" s="211">
        <v>0</v>
      </c>
      <c r="AJ2902" s="211">
        <v>0</v>
      </c>
      <c r="AK2902" s="211">
        <v>0</v>
      </c>
      <c r="AL2902" s="211">
        <v>0</v>
      </c>
      <c r="AM2902" s="211">
        <v>0</v>
      </c>
      <c r="AN2902" s="211">
        <v>0</v>
      </c>
      <c r="AO2902" s="211">
        <v>0</v>
      </c>
      <c r="AP2902" s="211">
        <v>0</v>
      </c>
      <c r="AQ2902" s="211">
        <v>0</v>
      </c>
      <c r="AR2902" s="211">
        <v>0</v>
      </c>
      <c r="AS2902" s="211">
        <v>0</v>
      </c>
      <c r="AT2902" s="211">
        <v>0</v>
      </c>
      <c r="AU2902" s="211">
        <v>0</v>
      </c>
      <c r="AV2902" s="211">
        <v>0</v>
      </c>
      <c r="AW2902" s="211">
        <v>0</v>
      </c>
      <c r="AX2902" s="211">
        <v>0</v>
      </c>
      <c r="AY2902" s="211">
        <v>0</v>
      </c>
      <c r="AZ2902" s="211">
        <v>0</v>
      </c>
      <c r="BA2902" s="211">
        <v>0</v>
      </c>
      <c r="BB2902" s="211">
        <v>0</v>
      </c>
      <c r="BC2902" s="211">
        <v>0</v>
      </c>
      <c r="BD2902" s="211">
        <v>0</v>
      </c>
      <c r="BE2902" s="211">
        <v>0</v>
      </c>
      <c r="BF2902" s="211">
        <v>0</v>
      </c>
      <c r="BG2902" s="211">
        <v>0</v>
      </c>
      <c r="BH2902" s="211">
        <v>0</v>
      </c>
      <c r="BI2902" s="211">
        <v>0</v>
      </c>
      <c r="BJ2902" s="211">
        <v>0</v>
      </c>
      <c r="BK2902" s="211">
        <v>0</v>
      </c>
      <c r="BL2902" s="211">
        <v>0</v>
      </c>
      <c r="BM2902" t="s">
        <v>100</v>
      </c>
    </row>
    <row r="2903" spans="1:65" x14ac:dyDescent="0.2">
      <c r="A2903" s="6"/>
      <c r="B2903" s="40" t="s">
        <v>89</v>
      </c>
      <c r="C2903" s="24" t="s">
        <v>74</v>
      </c>
      <c r="D2903" s="35">
        <v>0</v>
      </c>
      <c r="E2903" s="29">
        <v>0</v>
      </c>
      <c r="F2903" s="29">
        <v>0</v>
      </c>
      <c r="G2903" s="29">
        <v>0</v>
      </c>
      <c r="H2903" s="29">
        <v>0</v>
      </c>
      <c r="I2903" s="29">
        <v>0</v>
      </c>
      <c r="J2903" s="29">
        <v>0</v>
      </c>
      <c r="K2903" s="29">
        <v>0</v>
      </c>
      <c r="L2903" s="29">
        <v>0</v>
      </c>
      <c r="M2903" s="29">
        <v>0</v>
      </c>
      <c r="N2903" s="29">
        <v>0</v>
      </c>
      <c r="O2903" s="29">
        <v>0</v>
      </c>
      <c r="P2903" s="29">
        <v>0</v>
      </c>
      <c r="Q2903" s="29">
        <v>0</v>
      </c>
      <c r="R2903" s="29">
        <v>0</v>
      </c>
      <c r="S2903" s="29">
        <v>0</v>
      </c>
      <c r="T2903" s="29">
        <v>0</v>
      </c>
      <c r="U2903" s="29">
        <v>0</v>
      </c>
      <c r="V2903" s="29">
        <v>0</v>
      </c>
      <c r="W2903" s="29">
        <v>0</v>
      </c>
      <c r="X2903" s="26"/>
      <c r="Y2903" s="26"/>
      <c r="Z2903" s="26"/>
      <c r="AA2903" s="26"/>
      <c r="AB2903" s="26"/>
      <c r="AC2903" s="26"/>
      <c r="AD2903" s="26"/>
      <c r="AE2903" s="26"/>
      <c r="AF2903" s="26"/>
      <c r="AG2903" s="26"/>
      <c r="AH2903" s="26"/>
      <c r="AI2903" s="26"/>
      <c r="AJ2903" s="26"/>
      <c r="AK2903" s="26"/>
      <c r="AL2903" s="26"/>
      <c r="AM2903" s="26"/>
      <c r="AN2903" s="26"/>
      <c r="AO2903" s="26"/>
      <c r="AP2903" s="26"/>
      <c r="AQ2903" s="26"/>
      <c r="AR2903" s="26"/>
      <c r="AS2903" s="26"/>
      <c r="AT2903" s="26"/>
      <c r="AU2903" s="26"/>
      <c r="AV2903" s="26"/>
      <c r="AW2903" s="26"/>
      <c r="AX2903" s="26"/>
      <c r="AY2903" s="26"/>
      <c r="AZ2903" s="26"/>
      <c r="BA2903" s="26"/>
      <c r="BB2903" s="26"/>
      <c r="BC2903" s="26"/>
      <c r="BD2903" s="26"/>
      <c r="BE2903" s="26"/>
      <c r="BF2903" s="26"/>
      <c r="BG2903" s="26"/>
      <c r="BH2903" s="26"/>
      <c r="BI2903" s="26"/>
      <c r="BJ2903" s="26"/>
      <c r="BK2903" s="26"/>
      <c r="BL2903" s="41"/>
      <c r="BM2903" t="s">
        <v>100</v>
      </c>
    </row>
    <row r="2904" spans="1:65" x14ac:dyDescent="0.2">
      <c r="A2904" s="6"/>
      <c r="B2904" s="40" t="s">
        <v>89</v>
      </c>
      <c r="C2904" s="24" t="s">
        <v>83</v>
      </c>
      <c r="D2904" s="25"/>
      <c r="E2904" s="26"/>
      <c r="F2904" s="26"/>
      <c r="G2904" s="26"/>
      <c r="H2904" s="26"/>
      <c r="I2904" s="26"/>
      <c r="J2904" s="26"/>
      <c r="K2904" s="26"/>
      <c r="L2904" s="26"/>
      <c r="M2904" s="26"/>
      <c r="N2904" s="26"/>
      <c r="O2904" s="26"/>
      <c r="P2904" s="26"/>
      <c r="Q2904" s="26"/>
      <c r="R2904" s="26"/>
      <c r="S2904" s="26"/>
      <c r="T2904" s="26"/>
      <c r="U2904" s="26"/>
      <c r="V2904" s="26"/>
      <c r="W2904" s="30"/>
      <c r="X2904" s="30"/>
      <c r="Y2904" s="30"/>
      <c r="Z2904" s="30"/>
      <c r="AA2904" s="30"/>
      <c r="AB2904" s="30"/>
      <c r="AC2904" s="30"/>
      <c r="AD2904" s="30"/>
      <c r="AE2904" s="30"/>
      <c r="AF2904" s="30"/>
      <c r="AG2904" s="30"/>
      <c r="AH2904" s="30"/>
      <c r="AI2904" s="30"/>
      <c r="AJ2904" s="30"/>
      <c r="AK2904" s="30"/>
      <c r="AL2904" s="30"/>
      <c r="AM2904" s="30"/>
      <c r="AN2904" s="30"/>
      <c r="AO2904" s="30"/>
      <c r="AP2904" s="30"/>
      <c r="AQ2904" s="30"/>
      <c r="AR2904" s="30"/>
      <c r="AS2904" s="30"/>
      <c r="AT2904" s="30"/>
      <c r="AU2904" s="30"/>
      <c r="AV2904" s="30"/>
      <c r="AW2904" s="30"/>
      <c r="AX2904" s="30"/>
      <c r="AY2904" s="30"/>
      <c r="AZ2904" s="30"/>
      <c r="BA2904" s="30"/>
      <c r="BB2904" s="30"/>
      <c r="BC2904" s="30"/>
      <c r="BD2904" s="30"/>
      <c r="BE2904" s="30"/>
      <c r="BF2904" s="30"/>
      <c r="BG2904" s="30"/>
      <c r="BH2904" s="30"/>
      <c r="BI2904" s="30"/>
      <c r="BJ2904" s="30"/>
      <c r="BK2904" s="30"/>
      <c r="BL2904" s="43"/>
      <c r="BM2904" t="s">
        <v>100</v>
      </c>
    </row>
    <row r="2905" spans="1:65" x14ac:dyDescent="0.2">
      <c r="A2905" s="6"/>
      <c r="B2905" s="40" t="s">
        <v>89</v>
      </c>
      <c r="C2905" s="24" t="s">
        <v>75</v>
      </c>
      <c r="D2905" s="25"/>
      <c r="E2905" s="26"/>
      <c r="F2905" s="26"/>
      <c r="G2905" s="26"/>
      <c r="H2905" s="26"/>
      <c r="I2905" s="26"/>
      <c r="J2905" s="26"/>
      <c r="K2905" s="26"/>
      <c r="L2905" s="26"/>
      <c r="M2905" s="26"/>
      <c r="N2905" s="26"/>
      <c r="O2905" s="26"/>
      <c r="P2905" s="26"/>
      <c r="Q2905" s="26"/>
      <c r="R2905" s="26"/>
      <c r="S2905" s="26"/>
      <c r="T2905" s="26"/>
      <c r="U2905" s="26"/>
      <c r="V2905" s="26"/>
      <c r="W2905" s="26"/>
      <c r="X2905" s="26"/>
      <c r="Y2905" s="26"/>
      <c r="Z2905" s="26"/>
      <c r="AA2905" s="26"/>
      <c r="AB2905" s="26"/>
      <c r="AC2905" s="26"/>
      <c r="AD2905" s="26"/>
      <c r="AE2905" s="26"/>
      <c r="AF2905" s="26"/>
      <c r="AG2905" s="26"/>
      <c r="AH2905" s="26"/>
      <c r="AI2905" s="26"/>
      <c r="AJ2905" s="26"/>
      <c r="AK2905" s="26"/>
      <c r="AL2905" s="26"/>
      <c r="AM2905" s="26"/>
      <c r="AN2905" s="26"/>
      <c r="AO2905" s="26"/>
      <c r="AP2905" s="26"/>
      <c r="AQ2905" s="26"/>
      <c r="AR2905" s="26"/>
      <c r="AS2905" s="26"/>
      <c r="AT2905" s="26"/>
      <c r="AU2905" s="26"/>
      <c r="AV2905" s="26"/>
      <c r="AW2905" s="26"/>
      <c r="AX2905" s="26"/>
      <c r="AY2905" s="26"/>
      <c r="AZ2905" s="26"/>
      <c r="BA2905" s="26"/>
      <c r="BB2905" s="26"/>
      <c r="BC2905" s="26"/>
      <c r="BD2905" s="26"/>
      <c r="BE2905" s="26"/>
      <c r="BF2905" s="26"/>
      <c r="BG2905" s="26"/>
      <c r="BH2905" s="26"/>
      <c r="BI2905" s="26"/>
      <c r="BJ2905" s="26"/>
      <c r="BK2905" s="26"/>
      <c r="BL2905" s="41"/>
      <c r="BM2905" t="s">
        <v>100</v>
      </c>
    </row>
    <row r="2906" spans="1:65" x14ac:dyDescent="0.2">
      <c r="A2906" s="6"/>
      <c r="B2906" s="40" t="s">
        <v>89</v>
      </c>
      <c r="C2906" s="24" t="s">
        <v>79</v>
      </c>
      <c r="D2906" s="25"/>
      <c r="E2906" s="26"/>
      <c r="F2906" s="26"/>
      <c r="G2906" s="26"/>
      <c r="H2906" s="26"/>
      <c r="I2906" s="26"/>
      <c r="J2906" s="26"/>
      <c r="K2906" s="26"/>
      <c r="L2906" s="26"/>
      <c r="M2906" s="26"/>
      <c r="N2906" s="26"/>
      <c r="O2906" s="26"/>
      <c r="P2906" s="26"/>
      <c r="Q2906" s="26"/>
      <c r="R2906" s="26"/>
      <c r="S2906" s="26"/>
      <c r="T2906" s="26"/>
      <c r="U2906" s="26"/>
      <c r="V2906" s="26"/>
      <c r="W2906" s="26"/>
      <c r="X2906" s="26"/>
      <c r="Y2906" s="26"/>
      <c r="Z2906" s="26"/>
      <c r="AA2906" s="26"/>
      <c r="AB2906" s="26"/>
      <c r="AC2906" s="26"/>
      <c r="AD2906" s="26"/>
      <c r="AE2906" s="26"/>
      <c r="AF2906" s="26"/>
      <c r="AG2906" s="26"/>
      <c r="AH2906" s="26"/>
      <c r="AI2906" s="26"/>
      <c r="AJ2906" s="26"/>
      <c r="AK2906" s="26"/>
      <c r="AL2906" s="26"/>
      <c r="AM2906" s="26"/>
      <c r="AN2906" s="26"/>
      <c r="AO2906" s="26"/>
      <c r="AP2906" s="26"/>
      <c r="AQ2906" s="26"/>
      <c r="AR2906" s="26"/>
      <c r="AS2906" s="26"/>
      <c r="AT2906" s="26"/>
      <c r="AU2906" s="26"/>
      <c r="AV2906" s="26"/>
      <c r="AW2906" s="26"/>
      <c r="AX2906" s="26"/>
      <c r="AY2906" s="26"/>
      <c r="AZ2906" s="26"/>
      <c r="BA2906" s="26"/>
      <c r="BB2906" s="26"/>
      <c r="BC2906" s="26"/>
      <c r="BD2906" s="26"/>
      <c r="BE2906" s="26"/>
      <c r="BF2906" s="26"/>
      <c r="BG2906" s="26"/>
      <c r="BH2906" s="26"/>
      <c r="BI2906" s="26"/>
      <c r="BJ2906" s="26"/>
      <c r="BK2906" s="26"/>
      <c r="BL2906" s="41"/>
      <c r="BM2906" t="s">
        <v>100</v>
      </c>
    </row>
    <row r="2907" spans="1:65" x14ac:dyDescent="0.2">
      <c r="A2907" s="6"/>
      <c r="B2907" s="40" t="s">
        <v>89</v>
      </c>
      <c r="C2907" s="24" t="s">
        <v>80</v>
      </c>
      <c r="D2907" s="25"/>
      <c r="E2907" s="26"/>
      <c r="F2907" s="26"/>
      <c r="G2907" s="26"/>
      <c r="H2907" s="26"/>
      <c r="I2907" s="26"/>
      <c r="J2907" s="26"/>
      <c r="K2907" s="26"/>
      <c r="L2907" s="26"/>
      <c r="M2907" s="26"/>
      <c r="N2907" s="26"/>
      <c r="O2907" s="26"/>
      <c r="P2907" s="26"/>
      <c r="Q2907" s="26"/>
      <c r="R2907" s="26"/>
      <c r="S2907" s="26"/>
      <c r="T2907" s="26"/>
      <c r="U2907" s="26"/>
      <c r="V2907" s="26"/>
      <c r="W2907" s="26"/>
      <c r="X2907" s="26"/>
      <c r="Y2907" s="26"/>
      <c r="Z2907" s="26"/>
      <c r="AA2907" s="26"/>
      <c r="AB2907" s="26"/>
      <c r="AC2907" s="26"/>
      <c r="AD2907" s="26"/>
      <c r="AE2907" s="26"/>
      <c r="AF2907" s="26"/>
      <c r="AG2907" s="26"/>
      <c r="AH2907" s="26"/>
      <c r="AI2907" s="26"/>
      <c r="AJ2907" s="26"/>
      <c r="AK2907" s="26"/>
      <c r="AL2907" s="26"/>
      <c r="AM2907" s="26"/>
      <c r="AN2907" s="26"/>
      <c r="AO2907" s="26"/>
      <c r="AP2907" s="26"/>
      <c r="AQ2907" s="26"/>
      <c r="AR2907" s="26"/>
      <c r="AS2907" s="26"/>
      <c r="AT2907" s="26"/>
      <c r="AU2907" s="26"/>
      <c r="AV2907" s="26"/>
      <c r="AW2907" s="26"/>
      <c r="AX2907" s="26"/>
      <c r="AY2907" s="26"/>
      <c r="AZ2907" s="26"/>
      <c r="BA2907" s="26"/>
      <c r="BB2907" s="26"/>
      <c r="BC2907" s="26"/>
      <c r="BD2907" s="26"/>
      <c r="BE2907" s="26"/>
      <c r="BF2907" s="26"/>
      <c r="BG2907" s="26"/>
      <c r="BH2907" s="26"/>
      <c r="BI2907" s="26"/>
      <c r="BJ2907" s="26"/>
      <c r="BK2907" s="26"/>
      <c r="BL2907" s="41"/>
      <c r="BM2907" t="s">
        <v>100</v>
      </c>
    </row>
    <row r="2908" spans="1:65" x14ac:dyDescent="0.2">
      <c r="A2908" s="6"/>
      <c r="B2908" s="40" t="s">
        <v>89</v>
      </c>
      <c r="C2908" s="24" t="s">
        <v>78</v>
      </c>
      <c r="D2908" s="25"/>
      <c r="E2908" s="26"/>
      <c r="F2908" s="26"/>
      <c r="G2908" s="26"/>
      <c r="H2908" s="26"/>
      <c r="I2908" s="26"/>
      <c r="J2908" s="26"/>
      <c r="K2908" s="26"/>
      <c r="L2908" s="26"/>
      <c r="M2908" s="26"/>
      <c r="N2908" s="26"/>
      <c r="O2908" s="26"/>
      <c r="P2908" s="26"/>
      <c r="Q2908" s="26"/>
      <c r="R2908" s="26"/>
      <c r="S2908" s="26"/>
      <c r="T2908" s="26"/>
      <c r="U2908" s="26"/>
      <c r="V2908" s="26"/>
      <c r="W2908" s="26"/>
      <c r="X2908" s="26"/>
      <c r="Y2908" s="26"/>
      <c r="Z2908" s="26"/>
      <c r="AA2908" s="26"/>
      <c r="AB2908" s="26"/>
      <c r="AC2908" s="26"/>
      <c r="AD2908" s="26"/>
      <c r="AE2908" s="26"/>
      <c r="AF2908" s="26"/>
      <c r="AG2908" s="26"/>
      <c r="AH2908" s="26"/>
      <c r="AI2908" s="26"/>
      <c r="AJ2908" s="26"/>
      <c r="AK2908" s="26"/>
      <c r="AL2908" s="26"/>
      <c r="AM2908" s="26"/>
      <c r="AN2908" s="26"/>
      <c r="AO2908" s="26"/>
      <c r="AP2908" s="26"/>
      <c r="AQ2908" s="26"/>
      <c r="AR2908" s="26"/>
      <c r="AS2908" s="26"/>
      <c r="AT2908" s="26"/>
      <c r="AU2908" s="26"/>
      <c r="AV2908" s="26"/>
      <c r="AW2908" s="26"/>
      <c r="AX2908" s="26"/>
      <c r="AY2908" s="26"/>
      <c r="AZ2908" s="26"/>
      <c r="BA2908" s="26"/>
      <c r="BB2908" s="26"/>
      <c r="BC2908" s="26"/>
      <c r="BD2908" s="26"/>
      <c r="BE2908" s="26"/>
      <c r="BF2908" s="26"/>
      <c r="BG2908" s="26"/>
      <c r="BH2908" s="26"/>
      <c r="BI2908" s="26"/>
      <c r="BJ2908" s="26"/>
      <c r="BK2908" s="26"/>
      <c r="BL2908" s="41"/>
      <c r="BM2908" t="s">
        <v>100</v>
      </c>
    </row>
    <row r="2909" spans="1:65" x14ac:dyDescent="0.2">
      <c r="A2909" s="6"/>
      <c r="B2909" s="40" t="s">
        <v>89</v>
      </c>
      <c r="C2909" s="31" t="s">
        <v>46</v>
      </c>
      <c r="D2909" s="27">
        <v>0</v>
      </c>
      <c r="E2909" s="28">
        <v>0</v>
      </c>
      <c r="F2909" s="28">
        <v>0</v>
      </c>
      <c r="G2909" s="28">
        <v>0</v>
      </c>
      <c r="H2909" s="28">
        <v>0</v>
      </c>
      <c r="I2909" s="28">
        <v>0</v>
      </c>
      <c r="J2909" s="28">
        <v>0</v>
      </c>
      <c r="K2909" s="28">
        <v>0</v>
      </c>
      <c r="L2909" s="28">
        <v>0</v>
      </c>
      <c r="M2909" s="28">
        <v>0</v>
      </c>
      <c r="N2909" s="28">
        <v>0</v>
      </c>
      <c r="O2909" s="28">
        <v>0</v>
      </c>
      <c r="P2909" s="28">
        <v>0</v>
      </c>
      <c r="Q2909" s="28">
        <v>0</v>
      </c>
      <c r="R2909" s="28">
        <v>0</v>
      </c>
      <c r="S2909" s="28">
        <v>0</v>
      </c>
      <c r="T2909" s="28">
        <v>0</v>
      </c>
      <c r="U2909" s="28">
        <v>0</v>
      </c>
      <c r="V2909" s="28">
        <v>0</v>
      </c>
      <c r="W2909" s="28">
        <v>0</v>
      </c>
      <c r="X2909" s="28">
        <v>3.5454545454545454</v>
      </c>
      <c r="Y2909" s="28">
        <v>7.0909090909090908</v>
      </c>
      <c r="Z2909" s="28">
        <v>10.636363636363637</v>
      </c>
      <c r="AA2909" s="28">
        <v>14.181818181818182</v>
      </c>
      <c r="AB2909" s="28">
        <v>17.727272727272727</v>
      </c>
      <c r="AC2909" s="28">
        <v>21.272727272727273</v>
      </c>
      <c r="AD2909" s="28">
        <v>24.81818181818182</v>
      </c>
      <c r="AE2909" s="28">
        <v>28.363636363636367</v>
      </c>
      <c r="AF2909" s="28">
        <v>31.909090909090914</v>
      </c>
      <c r="AG2909" s="28">
        <v>35.45454545454546</v>
      </c>
      <c r="AH2909" s="28">
        <v>39.000000000000007</v>
      </c>
      <c r="AI2909" s="211">
        <v>39.000000000000007</v>
      </c>
      <c r="AJ2909" s="211">
        <v>39.000000000000007</v>
      </c>
      <c r="AK2909" s="211">
        <v>39.000000000000007</v>
      </c>
      <c r="AL2909" s="211">
        <v>39.000000000000007</v>
      </c>
      <c r="AM2909" s="211">
        <v>39.000000000000007</v>
      </c>
      <c r="AN2909" s="211">
        <v>39.000000000000007</v>
      </c>
      <c r="AO2909" s="211">
        <v>39.000000000000007</v>
      </c>
      <c r="AP2909" s="211">
        <v>39.000000000000007</v>
      </c>
      <c r="AQ2909" s="211">
        <v>39.000000000000007</v>
      </c>
      <c r="AR2909" s="211">
        <v>39.000000000000007</v>
      </c>
      <c r="AS2909" s="211">
        <v>39.000000000000007</v>
      </c>
      <c r="AT2909" s="211">
        <v>39.000000000000007</v>
      </c>
      <c r="AU2909" s="211">
        <v>39.000000000000007</v>
      </c>
      <c r="AV2909" s="211">
        <v>39.000000000000007</v>
      </c>
      <c r="AW2909" s="211">
        <v>39.000000000000007</v>
      </c>
      <c r="AX2909" s="211">
        <v>39.000000000000007</v>
      </c>
      <c r="AY2909" s="211">
        <v>39.000000000000007</v>
      </c>
      <c r="AZ2909" s="211">
        <v>39.000000000000007</v>
      </c>
      <c r="BA2909" s="211">
        <v>39.000000000000007</v>
      </c>
      <c r="BB2909" s="211">
        <v>39.000000000000007</v>
      </c>
      <c r="BC2909" s="211">
        <v>39.000000000000007</v>
      </c>
      <c r="BD2909" s="211">
        <v>39.000000000000007</v>
      </c>
      <c r="BE2909" s="211">
        <v>39.000000000000007</v>
      </c>
      <c r="BF2909" s="211">
        <v>39.000000000000007</v>
      </c>
      <c r="BG2909" s="211">
        <v>39.000000000000007</v>
      </c>
      <c r="BH2909" s="211">
        <v>39.000000000000007</v>
      </c>
      <c r="BI2909" s="211">
        <v>39.000000000000007</v>
      </c>
      <c r="BJ2909" s="211">
        <v>39.000000000000007</v>
      </c>
      <c r="BK2909" s="211">
        <v>39.000000000000007</v>
      </c>
      <c r="BL2909" s="211">
        <v>39.000000000000007</v>
      </c>
      <c r="BM2909" t="s">
        <v>100</v>
      </c>
    </row>
    <row r="2910" spans="1:65" x14ac:dyDescent="0.2">
      <c r="A2910" s="6"/>
      <c r="B2910" s="40" t="s">
        <v>89</v>
      </c>
      <c r="C2910" s="24" t="s">
        <v>74</v>
      </c>
      <c r="D2910" s="35">
        <v>0</v>
      </c>
      <c r="E2910" s="29">
        <v>0</v>
      </c>
      <c r="F2910" s="29">
        <v>0</v>
      </c>
      <c r="G2910" s="29">
        <v>0</v>
      </c>
      <c r="H2910" s="29">
        <v>0</v>
      </c>
      <c r="I2910" s="29">
        <v>0</v>
      </c>
      <c r="J2910" s="29">
        <v>0</v>
      </c>
      <c r="K2910" s="29">
        <v>0</v>
      </c>
      <c r="L2910" s="29">
        <v>0</v>
      </c>
      <c r="M2910" s="29">
        <v>0</v>
      </c>
      <c r="N2910" s="29">
        <v>0</v>
      </c>
      <c r="O2910" s="29">
        <v>0</v>
      </c>
      <c r="P2910" s="29">
        <v>0</v>
      </c>
      <c r="Q2910" s="29">
        <v>0</v>
      </c>
      <c r="R2910" s="29">
        <v>0</v>
      </c>
      <c r="S2910" s="29">
        <v>0</v>
      </c>
      <c r="T2910" s="29">
        <v>0</v>
      </c>
      <c r="U2910" s="29">
        <v>0</v>
      </c>
      <c r="V2910" s="29">
        <v>0</v>
      </c>
      <c r="W2910" s="29">
        <v>0</v>
      </c>
      <c r="X2910" s="26"/>
      <c r="Y2910" s="26"/>
      <c r="Z2910" s="26"/>
      <c r="AA2910" s="26"/>
      <c r="AB2910" s="26"/>
      <c r="AC2910" s="26"/>
      <c r="AD2910" s="26"/>
      <c r="AE2910" s="26"/>
      <c r="AF2910" s="26"/>
      <c r="AG2910" s="26"/>
      <c r="AH2910" s="26"/>
      <c r="AI2910" s="26"/>
      <c r="AJ2910" s="26"/>
      <c r="AK2910" s="26"/>
      <c r="AL2910" s="26"/>
      <c r="AM2910" s="26"/>
      <c r="AN2910" s="26"/>
      <c r="AO2910" s="26"/>
      <c r="AP2910" s="26"/>
      <c r="AQ2910" s="26"/>
      <c r="AR2910" s="26"/>
      <c r="AS2910" s="26"/>
      <c r="AT2910" s="26"/>
      <c r="AU2910" s="26"/>
      <c r="AV2910" s="26"/>
      <c r="AW2910" s="26"/>
      <c r="AX2910" s="26"/>
      <c r="AY2910" s="26"/>
      <c r="AZ2910" s="26"/>
      <c r="BA2910" s="26"/>
      <c r="BB2910" s="26"/>
      <c r="BC2910" s="26"/>
      <c r="BD2910" s="26"/>
      <c r="BE2910" s="26"/>
      <c r="BF2910" s="26"/>
      <c r="BG2910" s="26"/>
      <c r="BH2910" s="26"/>
      <c r="BI2910" s="26"/>
      <c r="BJ2910" s="26"/>
      <c r="BK2910" s="26"/>
      <c r="BL2910" s="41"/>
      <c r="BM2910" t="s">
        <v>100</v>
      </c>
    </row>
    <row r="2911" spans="1:65" x14ac:dyDescent="0.2">
      <c r="A2911" s="6"/>
      <c r="B2911" s="40" t="s">
        <v>89</v>
      </c>
      <c r="C2911" s="24" t="s">
        <v>83</v>
      </c>
      <c r="D2911" s="25"/>
      <c r="E2911" s="26"/>
      <c r="F2911" s="26"/>
      <c r="G2911" s="26"/>
      <c r="H2911" s="26"/>
      <c r="I2911" s="26"/>
      <c r="J2911" s="26"/>
      <c r="K2911" s="26"/>
      <c r="L2911" s="26"/>
      <c r="M2911" s="26"/>
      <c r="N2911" s="26"/>
      <c r="O2911" s="26"/>
      <c r="P2911" s="26"/>
      <c r="Q2911" s="26"/>
      <c r="R2911" s="26"/>
      <c r="S2911" s="26"/>
      <c r="T2911" s="26"/>
      <c r="U2911" s="26"/>
      <c r="V2911" s="26"/>
      <c r="W2911" s="30"/>
      <c r="X2911" s="30"/>
      <c r="Y2911" s="30"/>
      <c r="Z2911" s="30"/>
      <c r="AA2911" s="30"/>
      <c r="AB2911" s="30"/>
      <c r="AC2911" s="30"/>
      <c r="AD2911" s="30"/>
      <c r="AE2911" s="30"/>
      <c r="AF2911" s="30"/>
      <c r="AG2911" s="30"/>
      <c r="AH2911" s="30"/>
      <c r="AI2911" s="30"/>
      <c r="AJ2911" s="30"/>
      <c r="AK2911" s="30"/>
      <c r="AL2911" s="30"/>
      <c r="AM2911" s="30"/>
      <c r="AN2911" s="30"/>
      <c r="AO2911" s="30"/>
      <c r="AP2911" s="30"/>
      <c r="AQ2911" s="30"/>
      <c r="AR2911" s="30"/>
      <c r="AS2911" s="30"/>
      <c r="AT2911" s="30"/>
      <c r="AU2911" s="30"/>
      <c r="AV2911" s="30"/>
      <c r="AW2911" s="30"/>
      <c r="AX2911" s="30"/>
      <c r="AY2911" s="30"/>
      <c r="AZ2911" s="30"/>
      <c r="BA2911" s="30"/>
      <c r="BB2911" s="30"/>
      <c r="BC2911" s="30"/>
      <c r="BD2911" s="30"/>
      <c r="BE2911" s="30"/>
      <c r="BF2911" s="30"/>
      <c r="BG2911" s="30"/>
      <c r="BH2911" s="30"/>
      <c r="BI2911" s="30"/>
      <c r="BJ2911" s="30"/>
      <c r="BK2911" s="30"/>
      <c r="BL2911" s="43"/>
      <c r="BM2911" t="s">
        <v>100</v>
      </c>
    </row>
    <row r="2912" spans="1:65" x14ac:dyDescent="0.2">
      <c r="A2912" s="6"/>
      <c r="B2912" s="40" t="s">
        <v>89</v>
      </c>
      <c r="C2912" s="24" t="s">
        <v>75</v>
      </c>
      <c r="D2912" s="25"/>
      <c r="E2912" s="26"/>
      <c r="F2912" s="26"/>
      <c r="G2912" s="26"/>
      <c r="H2912" s="26"/>
      <c r="I2912" s="26"/>
      <c r="J2912" s="26"/>
      <c r="K2912" s="26"/>
      <c r="L2912" s="26"/>
      <c r="M2912" s="26"/>
      <c r="N2912" s="26"/>
      <c r="O2912" s="26"/>
      <c r="P2912" s="26"/>
      <c r="Q2912" s="26"/>
      <c r="R2912" s="26"/>
      <c r="S2912" s="26"/>
      <c r="T2912" s="26"/>
      <c r="U2912" s="26"/>
      <c r="V2912" s="26"/>
      <c r="W2912" s="26"/>
      <c r="X2912" s="26"/>
      <c r="Y2912" s="26"/>
      <c r="Z2912" s="26"/>
      <c r="AA2912" s="26"/>
      <c r="AB2912" s="26"/>
      <c r="AC2912" s="26"/>
      <c r="AD2912" s="26"/>
      <c r="AE2912" s="26"/>
      <c r="AF2912" s="26"/>
      <c r="AG2912" s="26"/>
      <c r="AH2912" s="26"/>
      <c r="AI2912" s="26"/>
      <c r="AJ2912" s="26"/>
      <c r="AK2912" s="26"/>
      <c r="AL2912" s="26"/>
      <c r="AM2912" s="26"/>
      <c r="AN2912" s="26"/>
      <c r="AO2912" s="26"/>
      <c r="AP2912" s="26"/>
      <c r="AQ2912" s="26"/>
      <c r="AR2912" s="26"/>
      <c r="AS2912" s="26"/>
      <c r="AT2912" s="26"/>
      <c r="AU2912" s="26"/>
      <c r="AV2912" s="26"/>
      <c r="AW2912" s="26"/>
      <c r="AX2912" s="26"/>
      <c r="AY2912" s="26"/>
      <c r="AZ2912" s="26"/>
      <c r="BA2912" s="26"/>
      <c r="BB2912" s="26"/>
      <c r="BC2912" s="26"/>
      <c r="BD2912" s="26"/>
      <c r="BE2912" s="26"/>
      <c r="BF2912" s="26"/>
      <c r="BG2912" s="26"/>
      <c r="BH2912" s="26"/>
      <c r="BI2912" s="26"/>
      <c r="BJ2912" s="26"/>
      <c r="BK2912" s="26"/>
      <c r="BL2912" s="41"/>
      <c r="BM2912" t="s">
        <v>100</v>
      </c>
    </row>
    <row r="2913" spans="1:65" x14ac:dyDescent="0.2">
      <c r="A2913" s="6"/>
      <c r="B2913" s="40" t="s">
        <v>89</v>
      </c>
      <c r="C2913" s="24" t="s">
        <v>79</v>
      </c>
      <c r="D2913" s="25"/>
      <c r="E2913" s="26"/>
      <c r="F2913" s="26"/>
      <c r="G2913" s="26"/>
      <c r="H2913" s="26"/>
      <c r="I2913" s="26"/>
      <c r="J2913" s="26"/>
      <c r="K2913" s="26"/>
      <c r="L2913" s="26"/>
      <c r="M2913" s="26"/>
      <c r="N2913" s="26"/>
      <c r="O2913" s="26"/>
      <c r="P2913" s="26"/>
      <c r="Q2913" s="26"/>
      <c r="R2913" s="26"/>
      <c r="S2913" s="26"/>
      <c r="T2913" s="26"/>
      <c r="U2913" s="26"/>
      <c r="V2913" s="26"/>
      <c r="W2913" s="26"/>
      <c r="X2913" s="26"/>
      <c r="Y2913" s="26"/>
      <c r="Z2913" s="26"/>
      <c r="AA2913" s="26"/>
      <c r="AB2913" s="26"/>
      <c r="AC2913" s="26"/>
      <c r="AD2913" s="26"/>
      <c r="AE2913" s="26"/>
      <c r="AF2913" s="26"/>
      <c r="AG2913" s="26"/>
      <c r="AH2913" s="26"/>
      <c r="AI2913" s="26"/>
      <c r="AJ2913" s="26"/>
      <c r="AK2913" s="26"/>
      <c r="AL2913" s="26"/>
      <c r="AM2913" s="26"/>
      <c r="AN2913" s="26"/>
      <c r="AO2913" s="26"/>
      <c r="AP2913" s="26"/>
      <c r="AQ2913" s="26"/>
      <c r="AR2913" s="26"/>
      <c r="AS2913" s="26"/>
      <c r="AT2913" s="26"/>
      <c r="AU2913" s="26"/>
      <c r="AV2913" s="26"/>
      <c r="AW2913" s="26"/>
      <c r="AX2913" s="26"/>
      <c r="AY2913" s="26"/>
      <c r="AZ2913" s="26"/>
      <c r="BA2913" s="26"/>
      <c r="BB2913" s="26"/>
      <c r="BC2913" s="26"/>
      <c r="BD2913" s="26"/>
      <c r="BE2913" s="26"/>
      <c r="BF2913" s="26"/>
      <c r="BG2913" s="26"/>
      <c r="BH2913" s="26"/>
      <c r="BI2913" s="26"/>
      <c r="BJ2913" s="26"/>
      <c r="BK2913" s="26"/>
      <c r="BL2913" s="41"/>
      <c r="BM2913" t="s">
        <v>100</v>
      </c>
    </row>
    <row r="2914" spans="1:65" x14ac:dyDescent="0.2">
      <c r="A2914" s="6"/>
      <c r="B2914" s="40" t="s">
        <v>89</v>
      </c>
      <c r="C2914" s="24" t="s">
        <v>80</v>
      </c>
      <c r="D2914" s="25"/>
      <c r="E2914" s="26"/>
      <c r="F2914" s="26"/>
      <c r="G2914" s="26"/>
      <c r="H2914" s="26"/>
      <c r="I2914" s="26"/>
      <c r="J2914" s="26"/>
      <c r="K2914" s="26"/>
      <c r="L2914" s="26"/>
      <c r="M2914" s="26"/>
      <c r="N2914" s="26"/>
      <c r="O2914" s="26"/>
      <c r="P2914" s="26"/>
      <c r="Q2914" s="26"/>
      <c r="R2914" s="26"/>
      <c r="S2914" s="26"/>
      <c r="T2914" s="26"/>
      <c r="U2914" s="26"/>
      <c r="V2914" s="26"/>
      <c r="W2914" s="26"/>
      <c r="X2914" s="26"/>
      <c r="Y2914" s="26"/>
      <c r="Z2914" s="26"/>
      <c r="AA2914" s="26"/>
      <c r="AB2914" s="26"/>
      <c r="AC2914" s="26"/>
      <c r="AD2914" s="26"/>
      <c r="AE2914" s="26"/>
      <c r="AF2914" s="26"/>
      <c r="AG2914" s="26"/>
      <c r="AH2914" s="26"/>
      <c r="AI2914" s="26"/>
      <c r="AJ2914" s="26"/>
      <c r="AK2914" s="26"/>
      <c r="AL2914" s="26"/>
      <c r="AM2914" s="26"/>
      <c r="AN2914" s="26"/>
      <c r="AO2914" s="26"/>
      <c r="AP2914" s="26"/>
      <c r="AQ2914" s="26"/>
      <c r="AR2914" s="26"/>
      <c r="AS2914" s="26"/>
      <c r="AT2914" s="26"/>
      <c r="AU2914" s="26"/>
      <c r="AV2914" s="26"/>
      <c r="AW2914" s="26"/>
      <c r="AX2914" s="26"/>
      <c r="AY2914" s="26"/>
      <c r="AZ2914" s="26"/>
      <c r="BA2914" s="26"/>
      <c r="BB2914" s="26"/>
      <c r="BC2914" s="26"/>
      <c r="BD2914" s="26"/>
      <c r="BE2914" s="26"/>
      <c r="BF2914" s="26"/>
      <c r="BG2914" s="26"/>
      <c r="BH2914" s="26"/>
      <c r="BI2914" s="26"/>
      <c r="BJ2914" s="26"/>
      <c r="BK2914" s="26"/>
      <c r="BL2914" s="41"/>
      <c r="BM2914" t="s">
        <v>100</v>
      </c>
    </row>
    <row r="2915" spans="1:65" x14ac:dyDescent="0.2">
      <c r="A2915" s="6"/>
      <c r="B2915" s="40" t="s">
        <v>89</v>
      </c>
      <c r="C2915" s="24" t="s">
        <v>78</v>
      </c>
      <c r="D2915" s="25"/>
      <c r="E2915" s="26"/>
      <c r="F2915" s="26"/>
      <c r="G2915" s="26"/>
      <c r="H2915" s="26"/>
      <c r="I2915" s="26"/>
      <c r="J2915" s="26"/>
      <c r="K2915" s="26"/>
      <c r="L2915" s="26"/>
      <c r="M2915" s="26"/>
      <c r="N2915" s="26"/>
      <c r="O2915" s="26"/>
      <c r="P2915" s="26"/>
      <c r="Q2915" s="26"/>
      <c r="R2915" s="26"/>
      <c r="S2915" s="26"/>
      <c r="T2915" s="26"/>
      <c r="U2915" s="26"/>
      <c r="V2915" s="26"/>
      <c r="W2915" s="26"/>
      <c r="X2915" s="26"/>
      <c r="Y2915" s="26"/>
      <c r="Z2915" s="26"/>
      <c r="AA2915" s="26"/>
      <c r="AB2915" s="26"/>
      <c r="AC2915" s="26"/>
      <c r="AD2915" s="26"/>
      <c r="AE2915" s="26"/>
      <c r="AF2915" s="26"/>
      <c r="AG2915" s="26"/>
      <c r="AH2915" s="26"/>
      <c r="AI2915" s="26"/>
      <c r="AJ2915" s="26"/>
      <c r="AK2915" s="26"/>
      <c r="AL2915" s="26"/>
      <c r="AM2915" s="26"/>
      <c r="AN2915" s="26"/>
      <c r="AO2915" s="26"/>
      <c r="AP2915" s="26"/>
      <c r="AQ2915" s="26"/>
      <c r="AR2915" s="26"/>
      <c r="AS2915" s="26"/>
      <c r="AT2915" s="26"/>
      <c r="AU2915" s="26"/>
      <c r="AV2915" s="26"/>
      <c r="AW2915" s="26"/>
      <c r="AX2915" s="26"/>
      <c r="AY2915" s="26"/>
      <c r="AZ2915" s="26"/>
      <c r="BA2915" s="26"/>
      <c r="BB2915" s="26"/>
      <c r="BC2915" s="26"/>
      <c r="BD2915" s="26"/>
      <c r="BE2915" s="26"/>
      <c r="BF2915" s="26"/>
      <c r="BG2915" s="26"/>
      <c r="BH2915" s="26"/>
      <c r="BI2915" s="26"/>
      <c r="BJ2915" s="26"/>
      <c r="BK2915" s="26"/>
      <c r="BL2915" s="41"/>
      <c r="BM2915" t="s">
        <v>100</v>
      </c>
    </row>
    <row r="2916" spans="1:65" x14ac:dyDescent="0.2">
      <c r="A2916" s="6"/>
      <c r="B2916" s="40" t="s">
        <v>89</v>
      </c>
      <c r="C2916" s="31" t="s">
        <v>5</v>
      </c>
      <c r="D2916" s="27">
        <v>0</v>
      </c>
      <c r="E2916" s="28">
        <v>0</v>
      </c>
      <c r="F2916" s="28">
        <v>0</v>
      </c>
      <c r="G2916" s="28">
        <v>0</v>
      </c>
      <c r="H2916" s="28">
        <v>0</v>
      </c>
      <c r="I2916" s="28">
        <v>0</v>
      </c>
      <c r="J2916" s="28">
        <v>0</v>
      </c>
      <c r="K2916" s="28">
        <v>0</v>
      </c>
      <c r="L2916" s="28">
        <v>0</v>
      </c>
      <c r="M2916" s="28">
        <v>0</v>
      </c>
      <c r="N2916" s="28">
        <v>0</v>
      </c>
      <c r="O2916" s="28">
        <v>0</v>
      </c>
      <c r="P2916" s="28">
        <v>0</v>
      </c>
      <c r="Q2916" s="28">
        <v>0</v>
      </c>
      <c r="R2916" s="28">
        <v>0</v>
      </c>
      <c r="S2916" s="28">
        <v>0</v>
      </c>
      <c r="T2916" s="28">
        <v>0</v>
      </c>
      <c r="U2916" s="28">
        <v>0</v>
      </c>
      <c r="V2916" s="28">
        <v>0</v>
      </c>
      <c r="W2916" s="28">
        <v>0</v>
      </c>
      <c r="X2916" s="28">
        <v>3.5454545454545454</v>
      </c>
      <c r="Y2916" s="28">
        <v>7.0909090909090908</v>
      </c>
      <c r="Z2916" s="28">
        <v>10.636363636363637</v>
      </c>
      <c r="AA2916" s="28">
        <v>14.181818181818182</v>
      </c>
      <c r="AB2916" s="28">
        <v>17.727272727272727</v>
      </c>
      <c r="AC2916" s="28">
        <v>21.272727272727273</v>
      </c>
      <c r="AD2916" s="28">
        <v>24.81818181818182</v>
      </c>
      <c r="AE2916" s="28">
        <v>28.363636363636367</v>
      </c>
      <c r="AF2916" s="28">
        <v>31.909090909090914</v>
      </c>
      <c r="AG2916" s="28">
        <v>35.45454545454546</v>
      </c>
      <c r="AH2916" s="28">
        <v>39.000000000000007</v>
      </c>
      <c r="AI2916" s="28">
        <v>39.000000000000007</v>
      </c>
      <c r="AJ2916" s="28">
        <v>39.000000000000007</v>
      </c>
      <c r="AK2916" s="28">
        <v>39.000000000000007</v>
      </c>
      <c r="AL2916" s="28">
        <v>39.000000000000007</v>
      </c>
      <c r="AM2916" s="28">
        <v>39.000000000000007</v>
      </c>
      <c r="AN2916" s="28">
        <v>39.000000000000007</v>
      </c>
      <c r="AO2916" s="28">
        <v>39.000000000000007</v>
      </c>
      <c r="AP2916" s="28">
        <v>39.000000000000007</v>
      </c>
      <c r="AQ2916" s="28">
        <v>39.000000000000007</v>
      </c>
      <c r="AR2916" s="28">
        <v>39.000000000000007</v>
      </c>
      <c r="AS2916" s="28">
        <v>39.000000000000007</v>
      </c>
      <c r="AT2916" s="28">
        <v>39.000000000000007</v>
      </c>
      <c r="AU2916" s="28">
        <v>39.000000000000007</v>
      </c>
      <c r="AV2916" s="28">
        <v>39.000000000000007</v>
      </c>
      <c r="AW2916" s="28">
        <v>39.000000000000007</v>
      </c>
      <c r="AX2916" s="28">
        <v>39.000000000000007</v>
      </c>
      <c r="AY2916" s="28">
        <v>39.000000000000007</v>
      </c>
      <c r="AZ2916" s="28">
        <v>39.000000000000007</v>
      </c>
      <c r="BA2916" s="28">
        <v>39.000000000000007</v>
      </c>
      <c r="BB2916" s="28">
        <v>39.000000000000007</v>
      </c>
      <c r="BC2916" s="28">
        <v>39.000000000000007</v>
      </c>
      <c r="BD2916" s="28">
        <v>39.000000000000007</v>
      </c>
      <c r="BE2916" s="28">
        <v>39.000000000000007</v>
      </c>
      <c r="BF2916" s="28">
        <v>39.000000000000007</v>
      </c>
      <c r="BG2916" s="28">
        <v>39.000000000000007</v>
      </c>
      <c r="BH2916" s="28">
        <v>39.000000000000007</v>
      </c>
      <c r="BI2916" s="28">
        <v>39.000000000000007</v>
      </c>
      <c r="BJ2916" s="28">
        <v>39.000000000000007</v>
      </c>
      <c r="BK2916" s="28">
        <v>39.000000000000007</v>
      </c>
      <c r="BL2916" s="42">
        <v>39.000000000000007</v>
      </c>
      <c r="BM2916" t="s">
        <v>100</v>
      </c>
    </row>
    <row r="2917" spans="1:65" x14ac:dyDescent="0.2">
      <c r="A2917" s="6"/>
      <c r="B2917" s="40" t="s">
        <v>89</v>
      </c>
      <c r="C2917" s="24" t="s">
        <v>74</v>
      </c>
      <c r="D2917" s="35">
        <v>0</v>
      </c>
      <c r="E2917" s="29">
        <v>0</v>
      </c>
      <c r="F2917" s="29">
        <v>0</v>
      </c>
      <c r="G2917" s="29">
        <v>0</v>
      </c>
      <c r="H2917" s="29">
        <v>0</v>
      </c>
      <c r="I2917" s="29">
        <v>0</v>
      </c>
      <c r="J2917" s="29">
        <v>0</v>
      </c>
      <c r="K2917" s="29">
        <v>0</v>
      </c>
      <c r="L2917" s="29">
        <v>0</v>
      </c>
      <c r="M2917" s="29">
        <v>0</v>
      </c>
      <c r="N2917" s="29">
        <v>0</v>
      </c>
      <c r="O2917" s="29">
        <v>0</v>
      </c>
      <c r="P2917" s="29">
        <v>0</v>
      </c>
      <c r="Q2917" s="29">
        <v>0</v>
      </c>
      <c r="R2917" s="29">
        <v>0</v>
      </c>
      <c r="S2917" s="29">
        <v>0</v>
      </c>
      <c r="T2917" s="29">
        <v>0</v>
      </c>
      <c r="U2917" s="29">
        <v>0</v>
      </c>
      <c r="V2917" s="29">
        <v>0</v>
      </c>
      <c r="W2917" s="29">
        <v>0</v>
      </c>
      <c r="X2917" s="26">
        <v>3.5454545454545454</v>
      </c>
      <c r="Y2917" s="26">
        <v>3.5454545454545454</v>
      </c>
      <c r="Z2917" s="26">
        <v>3.5454545454545454</v>
      </c>
      <c r="AA2917" s="26">
        <v>3.5454545454545454</v>
      </c>
      <c r="AB2917" s="26">
        <v>3.5454545454545454</v>
      </c>
      <c r="AC2917" s="26">
        <v>3.5454545454545454</v>
      </c>
      <c r="AD2917" s="26">
        <v>3.5454545454545454</v>
      </c>
      <c r="AE2917" s="26">
        <v>3.5454545454545454</v>
      </c>
      <c r="AF2917" s="26">
        <v>3.5454545454545454</v>
      </c>
      <c r="AG2917" s="26">
        <v>3.5454545454545454</v>
      </c>
      <c r="AH2917" s="26">
        <v>3.5454545454545454</v>
      </c>
      <c r="AI2917" s="26"/>
      <c r="AJ2917" s="26"/>
      <c r="AK2917" s="26"/>
      <c r="AL2917" s="26"/>
      <c r="AM2917" s="26"/>
      <c r="AN2917" s="26"/>
      <c r="AO2917" s="26"/>
      <c r="AP2917" s="26"/>
      <c r="AQ2917" s="26"/>
      <c r="AR2917" s="26"/>
      <c r="AS2917" s="26"/>
      <c r="AT2917" s="26"/>
      <c r="AU2917" s="26"/>
      <c r="AV2917" s="26"/>
      <c r="AW2917" s="26"/>
      <c r="AX2917" s="26"/>
      <c r="AY2917" s="26"/>
      <c r="AZ2917" s="26"/>
      <c r="BA2917" s="26"/>
      <c r="BB2917" s="26"/>
      <c r="BC2917" s="26"/>
      <c r="BD2917" s="26"/>
      <c r="BE2917" s="26"/>
      <c r="BF2917" s="26"/>
      <c r="BG2917" s="26"/>
      <c r="BH2917" s="26"/>
      <c r="BI2917" s="26"/>
      <c r="BJ2917" s="26"/>
      <c r="BK2917" s="26"/>
      <c r="BL2917" s="41"/>
      <c r="BM2917" t="s">
        <v>100</v>
      </c>
    </row>
    <row r="2918" spans="1:65" x14ac:dyDescent="0.2">
      <c r="A2918" s="6"/>
      <c r="B2918" s="40" t="s">
        <v>89</v>
      </c>
      <c r="C2918" s="24" t="s">
        <v>83</v>
      </c>
      <c r="D2918" s="25"/>
      <c r="E2918" s="26"/>
      <c r="F2918" s="26"/>
      <c r="G2918" s="26"/>
      <c r="H2918" s="26"/>
      <c r="I2918" s="26"/>
      <c r="J2918" s="26"/>
      <c r="K2918" s="26"/>
      <c r="L2918" s="26"/>
      <c r="M2918" s="26"/>
      <c r="N2918" s="26"/>
      <c r="O2918" s="26"/>
      <c r="P2918" s="26"/>
      <c r="Q2918" s="26"/>
      <c r="R2918" s="26"/>
      <c r="S2918" s="26"/>
      <c r="T2918" s="26"/>
      <c r="U2918" s="26"/>
      <c r="V2918" s="26"/>
      <c r="W2918" s="30"/>
      <c r="X2918" s="30">
        <v>3.5454545454545454</v>
      </c>
      <c r="Y2918" s="30">
        <v>3.5454545454545454</v>
      </c>
      <c r="Z2918" s="30">
        <v>3.5454545454545454</v>
      </c>
      <c r="AA2918" s="30">
        <v>3.5454545454545454</v>
      </c>
      <c r="AB2918" s="30">
        <v>3.5454545454545454</v>
      </c>
      <c r="AC2918" s="30">
        <v>3.5454545454545454</v>
      </c>
      <c r="AD2918" s="30">
        <v>3.5454545454545454</v>
      </c>
      <c r="AE2918" s="30">
        <v>3.5454545454545454</v>
      </c>
      <c r="AF2918" s="30">
        <v>3.5454545454545454</v>
      </c>
      <c r="AG2918" s="30">
        <v>3.5454545454545454</v>
      </c>
      <c r="AH2918" s="30">
        <v>3.5454545454545454</v>
      </c>
      <c r="AI2918" s="30"/>
      <c r="AJ2918" s="30"/>
      <c r="AK2918" s="30"/>
      <c r="AL2918" s="30"/>
      <c r="AM2918" s="30"/>
      <c r="AN2918" s="30"/>
      <c r="AO2918" s="30"/>
      <c r="AP2918" s="30"/>
      <c r="AQ2918" s="30"/>
      <c r="AR2918" s="30"/>
      <c r="AS2918" s="30"/>
      <c r="AT2918" s="30"/>
      <c r="AU2918" s="30"/>
      <c r="AV2918" s="30"/>
      <c r="AW2918" s="30"/>
      <c r="AX2918" s="30"/>
      <c r="AY2918" s="30"/>
      <c r="AZ2918" s="30"/>
      <c r="BA2918" s="30"/>
      <c r="BB2918" s="30"/>
      <c r="BC2918" s="30"/>
      <c r="BD2918" s="30"/>
      <c r="BE2918" s="30"/>
      <c r="BF2918" s="30"/>
      <c r="BG2918" s="30"/>
      <c r="BH2918" s="30"/>
      <c r="BI2918" s="30"/>
      <c r="BJ2918" s="30"/>
      <c r="BK2918" s="30"/>
      <c r="BL2918" s="43"/>
      <c r="BM2918" t="s">
        <v>100</v>
      </c>
    </row>
    <row r="2919" spans="1:65" x14ac:dyDescent="0.2">
      <c r="A2919" s="6"/>
      <c r="B2919" s="40" t="s">
        <v>89</v>
      </c>
      <c r="C2919" s="24" t="s">
        <v>75</v>
      </c>
      <c r="D2919" s="25"/>
      <c r="E2919" s="26"/>
      <c r="F2919" s="26"/>
      <c r="G2919" s="26"/>
      <c r="H2919" s="26"/>
      <c r="I2919" s="26"/>
      <c r="J2919" s="26"/>
      <c r="K2919" s="26"/>
      <c r="L2919" s="26"/>
      <c r="M2919" s="26"/>
      <c r="N2919" s="26"/>
      <c r="O2919" s="26"/>
      <c r="P2919" s="26"/>
      <c r="Q2919" s="26"/>
      <c r="R2919" s="26"/>
      <c r="S2919" s="26"/>
      <c r="T2919" s="26"/>
      <c r="U2919" s="26"/>
      <c r="V2919" s="26"/>
      <c r="W2919" s="26"/>
      <c r="X2919" s="26"/>
      <c r="Y2919" s="26"/>
      <c r="Z2919" s="26"/>
      <c r="AA2919" s="26"/>
      <c r="AB2919" s="26"/>
      <c r="AC2919" s="26"/>
      <c r="AD2919" s="26"/>
      <c r="AE2919" s="26"/>
      <c r="AF2919" s="26"/>
      <c r="AG2919" s="26"/>
      <c r="AH2919" s="26"/>
      <c r="AI2919" s="26"/>
      <c r="AJ2919" s="26"/>
      <c r="AK2919" s="26"/>
      <c r="AL2919" s="26"/>
      <c r="AM2919" s="26"/>
      <c r="AN2919" s="26"/>
      <c r="AO2919" s="26"/>
      <c r="AP2919" s="26"/>
      <c r="AQ2919" s="26"/>
      <c r="AR2919" s="26"/>
      <c r="AS2919" s="26"/>
      <c r="AT2919" s="26"/>
      <c r="AU2919" s="26"/>
      <c r="AV2919" s="26"/>
      <c r="AW2919" s="26"/>
      <c r="AX2919" s="26"/>
      <c r="AY2919" s="26"/>
      <c r="AZ2919" s="26"/>
      <c r="BA2919" s="26"/>
      <c r="BB2919" s="26"/>
      <c r="BC2919" s="26"/>
      <c r="BD2919" s="26"/>
      <c r="BE2919" s="26"/>
      <c r="BF2919" s="26"/>
      <c r="BG2919" s="26"/>
      <c r="BH2919" s="26"/>
      <c r="BI2919" s="26"/>
      <c r="BJ2919" s="26"/>
      <c r="BK2919" s="26"/>
      <c r="BL2919" s="41"/>
      <c r="BM2919" t="s">
        <v>100</v>
      </c>
    </row>
    <row r="2920" spans="1:65" x14ac:dyDescent="0.2">
      <c r="A2920" s="6"/>
      <c r="B2920" s="40" t="s">
        <v>89</v>
      </c>
      <c r="C2920" s="24" t="s">
        <v>79</v>
      </c>
      <c r="D2920" s="25"/>
      <c r="E2920" s="26"/>
      <c r="F2920" s="26"/>
      <c r="G2920" s="26"/>
      <c r="H2920" s="26"/>
      <c r="I2920" s="26"/>
      <c r="J2920" s="26"/>
      <c r="K2920" s="26"/>
      <c r="L2920" s="26"/>
      <c r="M2920" s="26"/>
      <c r="N2920" s="26"/>
      <c r="O2920" s="26"/>
      <c r="P2920" s="26"/>
      <c r="Q2920" s="26"/>
      <c r="R2920" s="26"/>
      <c r="S2920" s="26"/>
      <c r="T2920" s="26"/>
      <c r="U2920" s="26"/>
      <c r="V2920" s="26"/>
      <c r="W2920" s="26"/>
      <c r="X2920" s="26"/>
      <c r="Y2920" s="26"/>
      <c r="Z2920" s="26"/>
      <c r="AA2920" s="26"/>
      <c r="AB2920" s="26"/>
      <c r="AC2920" s="26"/>
      <c r="AD2920" s="26"/>
      <c r="AE2920" s="26"/>
      <c r="AF2920" s="26"/>
      <c r="AG2920" s="26"/>
      <c r="AH2920" s="26"/>
      <c r="AI2920" s="26"/>
      <c r="AJ2920" s="26"/>
      <c r="AK2920" s="26"/>
      <c r="AL2920" s="26"/>
      <c r="AM2920" s="26"/>
      <c r="AN2920" s="26"/>
      <c r="AO2920" s="26"/>
      <c r="AP2920" s="26"/>
      <c r="AQ2920" s="26"/>
      <c r="AR2920" s="26"/>
      <c r="AS2920" s="26"/>
      <c r="AT2920" s="26"/>
      <c r="AU2920" s="26"/>
      <c r="AV2920" s="26"/>
      <c r="AW2920" s="26"/>
      <c r="AX2920" s="26"/>
      <c r="AY2920" s="26"/>
      <c r="AZ2920" s="26"/>
      <c r="BA2920" s="26"/>
      <c r="BB2920" s="26"/>
      <c r="BC2920" s="26"/>
      <c r="BD2920" s="26"/>
      <c r="BE2920" s="26"/>
      <c r="BF2920" s="26"/>
      <c r="BG2920" s="26"/>
      <c r="BH2920" s="26"/>
      <c r="BI2920" s="26"/>
      <c r="BJ2920" s="26"/>
      <c r="BK2920" s="26"/>
      <c r="BL2920" s="41"/>
      <c r="BM2920" t="s">
        <v>100</v>
      </c>
    </row>
    <row r="2921" spans="1:65" x14ac:dyDescent="0.2">
      <c r="A2921" s="6"/>
      <c r="B2921" s="40" t="s">
        <v>89</v>
      </c>
      <c r="C2921" s="24" t="s">
        <v>80</v>
      </c>
      <c r="D2921" s="25"/>
      <c r="E2921" s="26"/>
      <c r="F2921" s="26"/>
      <c r="G2921" s="26"/>
      <c r="H2921" s="26"/>
      <c r="I2921" s="26"/>
      <c r="J2921" s="26"/>
      <c r="K2921" s="26"/>
      <c r="L2921" s="26"/>
      <c r="M2921" s="26"/>
      <c r="N2921" s="26"/>
      <c r="O2921" s="26"/>
      <c r="P2921" s="26"/>
      <c r="Q2921" s="26"/>
      <c r="R2921" s="26"/>
      <c r="S2921" s="26"/>
      <c r="T2921" s="26"/>
      <c r="U2921" s="26"/>
      <c r="V2921" s="26"/>
      <c r="W2921" s="26"/>
      <c r="X2921" s="26"/>
      <c r="Y2921" s="26"/>
      <c r="Z2921" s="26"/>
      <c r="AA2921" s="26"/>
      <c r="AB2921" s="26"/>
      <c r="AC2921" s="26"/>
      <c r="AD2921" s="26"/>
      <c r="AE2921" s="26"/>
      <c r="AF2921" s="26"/>
      <c r="AG2921" s="26"/>
      <c r="AH2921" s="26"/>
      <c r="AI2921" s="26"/>
      <c r="AJ2921" s="26"/>
      <c r="AK2921" s="26"/>
      <c r="AL2921" s="26"/>
      <c r="AM2921" s="26"/>
      <c r="AN2921" s="26"/>
      <c r="AO2921" s="26"/>
      <c r="AP2921" s="26"/>
      <c r="AQ2921" s="26"/>
      <c r="AR2921" s="26"/>
      <c r="AS2921" s="26"/>
      <c r="AT2921" s="26"/>
      <c r="AU2921" s="26"/>
      <c r="AV2921" s="26"/>
      <c r="AW2921" s="26"/>
      <c r="AX2921" s="26"/>
      <c r="AY2921" s="26"/>
      <c r="AZ2921" s="26"/>
      <c r="BA2921" s="26"/>
      <c r="BB2921" s="26"/>
      <c r="BC2921" s="26"/>
      <c r="BD2921" s="26"/>
      <c r="BE2921" s="26"/>
      <c r="BF2921" s="26"/>
      <c r="BG2921" s="26"/>
      <c r="BH2921" s="26"/>
      <c r="BI2921" s="26"/>
      <c r="BJ2921" s="26"/>
      <c r="BK2921" s="26"/>
      <c r="BL2921" s="41"/>
      <c r="BM2921" t="s">
        <v>100</v>
      </c>
    </row>
    <row r="2922" spans="1:65" x14ac:dyDescent="0.2">
      <c r="A2922" s="6"/>
      <c r="B2922" s="40" t="s">
        <v>89</v>
      </c>
      <c r="C2922" s="24" t="s">
        <v>78</v>
      </c>
      <c r="D2922" s="25"/>
      <c r="E2922" s="26"/>
      <c r="F2922" s="26"/>
      <c r="G2922" s="26"/>
      <c r="H2922" s="26"/>
      <c r="I2922" s="26"/>
      <c r="J2922" s="26"/>
      <c r="K2922" s="26"/>
      <c r="L2922" s="26"/>
      <c r="M2922" s="26"/>
      <c r="N2922" s="26"/>
      <c r="O2922" s="26"/>
      <c r="P2922" s="26"/>
      <c r="Q2922" s="26"/>
      <c r="R2922" s="26"/>
      <c r="S2922" s="26"/>
      <c r="T2922" s="26"/>
      <c r="U2922" s="26"/>
      <c r="V2922" s="26"/>
      <c r="W2922" s="26"/>
      <c r="X2922" s="26"/>
      <c r="Y2922" s="26"/>
      <c r="Z2922" s="26"/>
      <c r="AA2922" s="26"/>
      <c r="AB2922" s="26"/>
      <c r="AC2922" s="26"/>
      <c r="AD2922" s="26"/>
      <c r="AE2922" s="26"/>
      <c r="AF2922" s="26"/>
      <c r="AG2922" s="26"/>
      <c r="AH2922" s="26"/>
      <c r="AI2922" s="26"/>
      <c r="AJ2922" s="26"/>
      <c r="AK2922" s="26"/>
      <c r="AL2922" s="26"/>
      <c r="AM2922" s="26"/>
      <c r="AN2922" s="26"/>
      <c r="AO2922" s="26"/>
      <c r="AP2922" s="26"/>
      <c r="AQ2922" s="26"/>
      <c r="AR2922" s="26"/>
      <c r="AS2922" s="26"/>
      <c r="AT2922" s="26"/>
      <c r="AU2922" s="26"/>
      <c r="AV2922" s="26"/>
      <c r="AW2922" s="26"/>
      <c r="AX2922" s="26"/>
      <c r="AY2922" s="26"/>
      <c r="AZ2922" s="26"/>
      <c r="BA2922" s="26"/>
      <c r="BB2922" s="26"/>
      <c r="BC2922" s="26"/>
      <c r="BD2922" s="26"/>
      <c r="BE2922" s="26"/>
      <c r="BF2922" s="26"/>
      <c r="BG2922" s="26"/>
      <c r="BH2922" s="26"/>
      <c r="BI2922" s="26"/>
      <c r="BJ2922" s="26"/>
      <c r="BK2922" s="26"/>
      <c r="BL2922" s="41"/>
      <c r="BM2922" t="s">
        <v>100</v>
      </c>
    </row>
    <row r="2923" spans="1:65" x14ac:dyDescent="0.2">
      <c r="A2923" s="6"/>
      <c r="B2923" s="40" t="s">
        <v>89</v>
      </c>
      <c r="C2923" s="31" t="s">
        <v>47</v>
      </c>
      <c r="D2923" s="27">
        <v>0</v>
      </c>
      <c r="E2923" s="28">
        <v>0</v>
      </c>
      <c r="F2923" s="28">
        <v>0</v>
      </c>
      <c r="G2923" s="28">
        <v>0</v>
      </c>
      <c r="H2923" s="28">
        <v>0</v>
      </c>
      <c r="I2923" s="28">
        <v>0</v>
      </c>
      <c r="J2923" s="28">
        <v>0</v>
      </c>
      <c r="K2923" s="28">
        <v>0</v>
      </c>
      <c r="L2923" s="28">
        <v>0</v>
      </c>
      <c r="M2923" s="28">
        <v>0</v>
      </c>
      <c r="N2923" s="28">
        <v>0</v>
      </c>
      <c r="O2923" s="28">
        <v>0</v>
      </c>
      <c r="P2923" s="28">
        <v>0</v>
      </c>
      <c r="Q2923" s="28">
        <v>0</v>
      </c>
      <c r="R2923" s="28">
        <v>0</v>
      </c>
      <c r="S2923" s="28">
        <v>0</v>
      </c>
      <c r="T2923" s="28">
        <v>0</v>
      </c>
      <c r="U2923" s="28">
        <v>0</v>
      </c>
      <c r="V2923" s="28">
        <v>0</v>
      </c>
      <c r="W2923" s="28">
        <v>0</v>
      </c>
      <c r="X2923" s="28">
        <v>0</v>
      </c>
      <c r="Y2923" s="28">
        <v>0</v>
      </c>
      <c r="Z2923" s="28">
        <v>0</v>
      </c>
      <c r="AA2923" s="28">
        <v>0</v>
      </c>
      <c r="AB2923" s="28">
        <v>0</v>
      </c>
      <c r="AC2923" s="28">
        <v>0</v>
      </c>
      <c r="AD2923" s="28">
        <v>0</v>
      </c>
      <c r="AE2923" s="28">
        <v>0</v>
      </c>
      <c r="AF2923" s="28">
        <v>0</v>
      </c>
      <c r="AG2923" s="28">
        <v>0</v>
      </c>
      <c r="AH2923" s="28">
        <v>0</v>
      </c>
      <c r="AI2923" s="28">
        <v>0</v>
      </c>
      <c r="AJ2923" s="28">
        <v>0</v>
      </c>
      <c r="AK2923" s="28">
        <v>0</v>
      </c>
      <c r="AL2923" s="28">
        <v>0</v>
      </c>
      <c r="AM2923" s="28">
        <v>0</v>
      </c>
      <c r="AN2923" s="28">
        <v>0</v>
      </c>
      <c r="AO2923" s="28">
        <v>0</v>
      </c>
      <c r="AP2923" s="28">
        <v>0</v>
      </c>
      <c r="AQ2923" s="28">
        <v>0</v>
      </c>
      <c r="AR2923" s="28">
        <v>0</v>
      </c>
      <c r="AS2923" s="28">
        <v>0</v>
      </c>
      <c r="AT2923" s="28">
        <v>0</v>
      </c>
      <c r="AU2923" s="28">
        <v>0</v>
      </c>
      <c r="AV2923" s="28">
        <v>0</v>
      </c>
      <c r="AW2923" s="28">
        <v>0</v>
      </c>
      <c r="AX2923" s="28">
        <v>0</v>
      </c>
      <c r="AY2923" s="28">
        <v>0</v>
      </c>
      <c r="AZ2923" s="28">
        <v>0</v>
      </c>
      <c r="BA2923" s="28">
        <v>0</v>
      </c>
      <c r="BB2923" s="28">
        <v>0</v>
      </c>
      <c r="BC2923" s="28">
        <v>0</v>
      </c>
      <c r="BD2923" s="28">
        <v>0</v>
      </c>
      <c r="BE2923" s="28">
        <v>0</v>
      </c>
      <c r="BF2923" s="28">
        <v>0</v>
      </c>
      <c r="BG2923" s="28">
        <v>0</v>
      </c>
      <c r="BH2923" s="28">
        <v>0</v>
      </c>
      <c r="BI2923" s="28">
        <v>0</v>
      </c>
      <c r="BJ2923" s="28">
        <v>0</v>
      </c>
      <c r="BK2923" s="28">
        <v>0</v>
      </c>
      <c r="BL2923" s="42">
        <v>0</v>
      </c>
      <c r="BM2923" t="s">
        <v>100</v>
      </c>
    </row>
    <row r="2924" spans="1:65" x14ac:dyDescent="0.2">
      <c r="A2924" s="6"/>
      <c r="B2924" s="40" t="s">
        <v>89</v>
      </c>
      <c r="C2924" s="24" t="s">
        <v>74</v>
      </c>
      <c r="D2924" s="35">
        <v>0</v>
      </c>
      <c r="E2924" s="29">
        <v>0</v>
      </c>
      <c r="F2924" s="29">
        <v>0</v>
      </c>
      <c r="G2924" s="29">
        <v>0</v>
      </c>
      <c r="H2924" s="29">
        <v>0</v>
      </c>
      <c r="I2924" s="29">
        <v>0</v>
      </c>
      <c r="J2924" s="29">
        <v>0</v>
      </c>
      <c r="K2924" s="29">
        <v>0</v>
      </c>
      <c r="L2924" s="29">
        <v>0</v>
      </c>
      <c r="M2924" s="29">
        <v>0</v>
      </c>
      <c r="N2924" s="29">
        <v>0</v>
      </c>
      <c r="O2924" s="29">
        <v>0</v>
      </c>
      <c r="P2924" s="29">
        <v>0</v>
      </c>
      <c r="Q2924" s="29">
        <v>0</v>
      </c>
      <c r="R2924" s="29">
        <v>0</v>
      </c>
      <c r="S2924" s="29">
        <v>0</v>
      </c>
      <c r="T2924" s="29">
        <v>0</v>
      </c>
      <c r="U2924" s="29">
        <v>0</v>
      </c>
      <c r="V2924" s="29">
        <v>0</v>
      </c>
      <c r="W2924" s="29">
        <v>0</v>
      </c>
      <c r="X2924" s="26"/>
      <c r="Y2924" s="26"/>
      <c r="Z2924" s="26"/>
      <c r="AA2924" s="26"/>
      <c r="AB2924" s="26"/>
      <c r="AC2924" s="26"/>
      <c r="AD2924" s="26"/>
      <c r="AE2924" s="26"/>
      <c r="AF2924" s="26"/>
      <c r="AG2924" s="26"/>
      <c r="AH2924" s="26"/>
      <c r="AI2924" s="26"/>
      <c r="AJ2924" s="26"/>
      <c r="AK2924" s="26"/>
      <c r="AL2924" s="26"/>
      <c r="AM2924" s="26"/>
      <c r="AN2924" s="26"/>
      <c r="AO2924" s="26"/>
      <c r="AP2924" s="26"/>
      <c r="AQ2924" s="26"/>
      <c r="AR2924" s="26"/>
      <c r="AS2924" s="26"/>
      <c r="AT2924" s="26"/>
      <c r="AU2924" s="26"/>
      <c r="AV2924" s="26"/>
      <c r="AW2924" s="26"/>
      <c r="AX2924" s="26"/>
      <c r="AY2924" s="26"/>
      <c r="AZ2924" s="26"/>
      <c r="BA2924" s="26"/>
      <c r="BB2924" s="26"/>
      <c r="BC2924" s="26"/>
      <c r="BD2924" s="26"/>
      <c r="BE2924" s="26"/>
      <c r="BF2924" s="26"/>
      <c r="BG2924" s="26"/>
      <c r="BH2924" s="26"/>
      <c r="BI2924" s="26"/>
      <c r="BJ2924" s="26"/>
      <c r="BK2924" s="26"/>
      <c r="BL2924" s="41"/>
      <c r="BM2924" t="s">
        <v>100</v>
      </c>
    </row>
    <row r="2925" spans="1:65" x14ac:dyDescent="0.2">
      <c r="A2925" s="6"/>
      <c r="B2925" s="40" t="s">
        <v>89</v>
      </c>
      <c r="C2925" s="24" t="s">
        <v>83</v>
      </c>
      <c r="D2925" s="25"/>
      <c r="E2925" s="26"/>
      <c r="F2925" s="26"/>
      <c r="G2925" s="26"/>
      <c r="H2925" s="26"/>
      <c r="I2925" s="26"/>
      <c r="J2925" s="26"/>
      <c r="K2925" s="26"/>
      <c r="L2925" s="26"/>
      <c r="M2925" s="26"/>
      <c r="N2925" s="26"/>
      <c r="O2925" s="26"/>
      <c r="P2925" s="26"/>
      <c r="Q2925" s="26"/>
      <c r="R2925" s="26"/>
      <c r="S2925" s="26"/>
      <c r="T2925" s="26"/>
      <c r="U2925" s="26"/>
      <c r="V2925" s="26"/>
      <c r="W2925" s="30"/>
      <c r="X2925" s="30"/>
      <c r="Y2925" s="30"/>
      <c r="Z2925" s="30"/>
      <c r="AA2925" s="30"/>
      <c r="AB2925" s="30"/>
      <c r="AC2925" s="30"/>
      <c r="AD2925" s="30"/>
      <c r="AE2925" s="30"/>
      <c r="AF2925" s="30"/>
      <c r="AG2925" s="30"/>
      <c r="AH2925" s="30"/>
      <c r="AI2925" s="30"/>
      <c r="AJ2925" s="30"/>
      <c r="AK2925" s="30"/>
      <c r="AL2925" s="30"/>
      <c r="AM2925" s="30"/>
      <c r="AN2925" s="30"/>
      <c r="AO2925" s="30"/>
      <c r="AP2925" s="30"/>
      <c r="AQ2925" s="30"/>
      <c r="AR2925" s="30"/>
      <c r="AS2925" s="30"/>
      <c r="AT2925" s="30"/>
      <c r="AU2925" s="30"/>
      <c r="AV2925" s="30"/>
      <c r="AW2925" s="30"/>
      <c r="AX2925" s="30"/>
      <c r="AY2925" s="30"/>
      <c r="AZ2925" s="30"/>
      <c r="BA2925" s="30"/>
      <c r="BB2925" s="30"/>
      <c r="BC2925" s="30"/>
      <c r="BD2925" s="30"/>
      <c r="BE2925" s="30"/>
      <c r="BF2925" s="30"/>
      <c r="BG2925" s="30"/>
      <c r="BH2925" s="30"/>
      <c r="BI2925" s="30"/>
      <c r="BJ2925" s="30"/>
      <c r="BK2925" s="30"/>
      <c r="BL2925" s="43"/>
      <c r="BM2925" t="s">
        <v>100</v>
      </c>
    </row>
    <row r="2926" spans="1:65" x14ac:dyDescent="0.2">
      <c r="A2926" s="6"/>
      <c r="B2926" s="40" t="s">
        <v>89</v>
      </c>
      <c r="C2926" s="24" t="s">
        <v>75</v>
      </c>
      <c r="D2926" s="25"/>
      <c r="E2926" s="26"/>
      <c r="F2926" s="26"/>
      <c r="G2926" s="26"/>
      <c r="H2926" s="26"/>
      <c r="I2926" s="26"/>
      <c r="J2926" s="26"/>
      <c r="K2926" s="26"/>
      <c r="L2926" s="26"/>
      <c r="M2926" s="26"/>
      <c r="N2926" s="26"/>
      <c r="O2926" s="26"/>
      <c r="P2926" s="26"/>
      <c r="Q2926" s="26"/>
      <c r="R2926" s="26"/>
      <c r="S2926" s="26"/>
      <c r="T2926" s="26"/>
      <c r="U2926" s="26"/>
      <c r="V2926" s="26"/>
      <c r="W2926" s="26"/>
      <c r="X2926" s="26"/>
      <c r="Y2926" s="26"/>
      <c r="Z2926" s="26"/>
      <c r="AA2926" s="26"/>
      <c r="AB2926" s="26"/>
      <c r="AC2926" s="26"/>
      <c r="AD2926" s="26"/>
      <c r="AE2926" s="26"/>
      <c r="AF2926" s="26"/>
      <c r="AG2926" s="26"/>
      <c r="AH2926" s="26"/>
      <c r="AI2926" s="26"/>
      <c r="AJ2926" s="26"/>
      <c r="AK2926" s="26"/>
      <c r="AL2926" s="26"/>
      <c r="AM2926" s="26"/>
      <c r="AN2926" s="26"/>
      <c r="AO2926" s="26"/>
      <c r="AP2926" s="26"/>
      <c r="AQ2926" s="26"/>
      <c r="AR2926" s="26"/>
      <c r="AS2926" s="26"/>
      <c r="AT2926" s="26"/>
      <c r="AU2926" s="26"/>
      <c r="AV2926" s="26"/>
      <c r="AW2926" s="26"/>
      <c r="AX2926" s="26"/>
      <c r="AY2926" s="26"/>
      <c r="AZ2926" s="26"/>
      <c r="BA2926" s="26"/>
      <c r="BB2926" s="26"/>
      <c r="BC2926" s="26"/>
      <c r="BD2926" s="26"/>
      <c r="BE2926" s="26"/>
      <c r="BF2926" s="26"/>
      <c r="BG2926" s="26"/>
      <c r="BH2926" s="26"/>
      <c r="BI2926" s="26"/>
      <c r="BJ2926" s="26"/>
      <c r="BK2926" s="26"/>
      <c r="BL2926" s="41"/>
      <c r="BM2926" t="s">
        <v>100</v>
      </c>
    </row>
    <row r="2927" spans="1:65" x14ac:dyDescent="0.2">
      <c r="A2927" s="6"/>
      <c r="B2927" s="40" t="s">
        <v>89</v>
      </c>
      <c r="C2927" s="24" t="s">
        <v>79</v>
      </c>
      <c r="D2927" s="25"/>
      <c r="E2927" s="26"/>
      <c r="F2927" s="26"/>
      <c r="G2927" s="26"/>
      <c r="H2927" s="26"/>
      <c r="I2927" s="26"/>
      <c r="J2927" s="26"/>
      <c r="K2927" s="26"/>
      <c r="L2927" s="26"/>
      <c r="M2927" s="26"/>
      <c r="N2927" s="26"/>
      <c r="O2927" s="26"/>
      <c r="P2927" s="26"/>
      <c r="Q2927" s="26"/>
      <c r="R2927" s="26"/>
      <c r="S2927" s="26"/>
      <c r="T2927" s="26"/>
      <c r="U2927" s="26"/>
      <c r="V2927" s="26"/>
      <c r="W2927" s="26"/>
      <c r="X2927" s="26"/>
      <c r="Y2927" s="26"/>
      <c r="Z2927" s="26"/>
      <c r="AA2927" s="26"/>
      <c r="AB2927" s="26"/>
      <c r="AC2927" s="26"/>
      <c r="AD2927" s="26"/>
      <c r="AE2927" s="26"/>
      <c r="AF2927" s="26"/>
      <c r="AG2927" s="26"/>
      <c r="AH2927" s="26"/>
      <c r="AI2927" s="26"/>
      <c r="AJ2927" s="26"/>
      <c r="AK2927" s="26"/>
      <c r="AL2927" s="26"/>
      <c r="AM2927" s="26"/>
      <c r="AN2927" s="26"/>
      <c r="AO2927" s="26"/>
      <c r="AP2927" s="26"/>
      <c r="AQ2927" s="26"/>
      <c r="AR2927" s="26"/>
      <c r="AS2927" s="26"/>
      <c r="AT2927" s="26"/>
      <c r="AU2927" s="26"/>
      <c r="AV2927" s="26"/>
      <c r="AW2927" s="26"/>
      <c r="AX2927" s="26"/>
      <c r="AY2927" s="26"/>
      <c r="AZ2927" s="26"/>
      <c r="BA2927" s="26"/>
      <c r="BB2927" s="26"/>
      <c r="BC2927" s="26"/>
      <c r="BD2927" s="26"/>
      <c r="BE2927" s="26"/>
      <c r="BF2927" s="26"/>
      <c r="BG2927" s="26"/>
      <c r="BH2927" s="26"/>
      <c r="BI2927" s="26"/>
      <c r="BJ2927" s="26"/>
      <c r="BK2927" s="26"/>
      <c r="BL2927" s="41"/>
      <c r="BM2927" t="s">
        <v>100</v>
      </c>
    </row>
    <row r="2928" spans="1:65" x14ac:dyDescent="0.2">
      <c r="A2928" s="6"/>
      <c r="B2928" s="40" t="s">
        <v>89</v>
      </c>
      <c r="C2928" s="24" t="s">
        <v>80</v>
      </c>
      <c r="D2928" s="25"/>
      <c r="E2928" s="26"/>
      <c r="F2928" s="26"/>
      <c r="G2928" s="26"/>
      <c r="H2928" s="26"/>
      <c r="I2928" s="26"/>
      <c r="J2928" s="26"/>
      <c r="K2928" s="26"/>
      <c r="L2928" s="26"/>
      <c r="M2928" s="26"/>
      <c r="N2928" s="26"/>
      <c r="O2928" s="26"/>
      <c r="P2928" s="26"/>
      <c r="Q2928" s="26"/>
      <c r="R2928" s="26"/>
      <c r="S2928" s="26"/>
      <c r="T2928" s="26"/>
      <c r="U2928" s="26"/>
      <c r="V2928" s="26"/>
      <c r="W2928" s="26"/>
      <c r="X2928" s="26"/>
      <c r="Y2928" s="26"/>
      <c r="Z2928" s="26"/>
      <c r="AA2928" s="26"/>
      <c r="AB2928" s="26"/>
      <c r="AC2928" s="26"/>
      <c r="AD2928" s="26"/>
      <c r="AE2928" s="26"/>
      <c r="AF2928" s="26"/>
      <c r="AG2928" s="26"/>
      <c r="AH2928" s="26"/>
      <c r="AI2928" s="26"/>
      <c r="AJ2928" s="26"/>
      <c r="AK2928" s="26"/>
      <c r="AL2928" s="26"/>
      <c r="AM2928" s="26"/>
      <c r="AN2928" s="26"/>
      <c r="AO2928" s="26"/>
      <c r="AP2928" s="26"/>
      <c r="AQ2928" s="26"/>
      <c r="AR2928" s="26"/>
      <c r="AS2928" s="26"/>
      <c r="AT2928" s="26"/>
      <c r="AU2928" s="26"/>
      <c r="AV2928" s="26"/>
      <c r="AW2928" s="26"/>
      <c r="AX2928" s="26"/>
      <c r="AY2928" s="26"/>
      <c r="AZ2928" s="26"/>
      <c r="BA2928" s="26"/>
      <c r="BB2928" s="26"/>
      <c r="BC2928" s="26"/>
      <c r="BD2928" s="26"/>
      <c r="BE2928" s="26"/>
      <c r="BF2928" s="26"/>
      <c r="BG2928" s="26"/>
      <c r="BH2928" s="26"/>
      <c r="BI2928" s="26"/>
      <c r="BJ2928" s="26"/>
      <c r="BK2928" s="26"/>
      <c r="BL2928" s="41"/>
      <c r="BM2928" t="s">
        <v>100</v>
      </c>
    </row>
    <row r="2929" spans="1:65" x14ac:dyDescent="0.2">
      <c r="A2929" s="6"/>
      <c r="B2929" s="40" t="s">
        <v>89</v>
      </c>
      <c r="C2929" s="24" t="s">
        <v>78</v>
      </c>
      <c r="D2929" s="25"/>
      <c r="E2929" s="26"/>
      <c r="F2929" s="26"/>
      <c r="G2929" s="26"/>
      <c r="H2929" s="26"/>
      <c r="I2929" s="26"/>
      <c r="J2929" s="26"/>
      <c r="K2929" s="26"/>
      <c r="L2929" s="26"/>
      <c r="M2929" s="26"/>
      <c r="N2929" s="26"/>
      <c r="O2929" s="26"/>
      <c r="P2929" s="26"/>
      <c r="Q2929" s="26"/>
      <c r="R2929" s="26"/>
      <c r="S2929" s="26"/>
      <c r="T2929" s="26"/>
      <c r="U2929" s="26"/>
      <c r="V2929" s="26"/>
      <c r="W2929" s="26"/>
      <c r="X2929" s="26"/>
      <c r="Y2929" s="26"/>
      <c r="Z2929" s="26"/>
      <c r="AA2929" s="26"/>
      <c r="AB2929" s="26"/>
      <c r="AC2929" s="26"/>
      <c r="AD2929" s="26"/>
      <c r="AE2929" s="26"/>
      <c r="AF2929" s="26"/>
      <c r="AG2929" s="26"/>
      <c r="AH2929" s="26"/>
      <c r="AI2929" s="26"/>
      <c r="AJ2929" s="26"/>
      <c r="AK2929" s="26"/>
      <c r="AL2929" s="26"/>
      <c r="AM2929" s="26"/>
      <c r="AN2929" s="26"/>
      <c r="AO2929" s="26"/>
      <c r="AP2929" s="26"/>
      <c r="AQ2929" s="26"/>
      <c r="AR2929" s="26"/>
      <c r="AS2929" s="26"/>
      <c r="AT2929" s="26"/>
      <c r="AU2929" s="26"/>
      <c r="AV2929" s="26"/>
      <c r="AW2929" s="26"/>
      <c r="AX2929" s="26"/>
      <c r="AY2929" s="26"/>
      <c r="AZ2929" s="26"/>
      <c r="BA2929" s="26"/>
      <c r="BB2929" s="26"/>
      <c r="BC2929" s="26"/>
      <c r="BD2929" s="26"/>
      <c r="BE2929" s="26"/>
      <c r="BF2929" s="26"/>
      <c r="BG2929" s="26"/>
      <c r="BH2929" s="26"/>
      <c r="BI2929" s="26"/>
      <c r="BJ2929" s="26"/>
      <c r="BK2929" s="26"/>
      <c r="BL2929" s="41"/>
      <c r="BM2929" t="s">
        <v>100</v>
      </c>
    </row>
    <row r="2930" spans="1:65" x14ac:dyDescent="0.2">
      <c r="A2930" s="6"/>
      <c r="B2930" s="40" t="s">
        <v>89</v>
      </c>
      <c r="C2930" s="31" t="s">
        <v>93</v>
      </c>
      <c r="D2930" s="27">
        <v>0</v>
      </c>
      <c r="E2930" s="28">
        <v>0</v>
      </c>
      <c r="F2930" s="28">
        <v>0</v>
      </c>
      <c r="G2930" s="28">
        <v>0</v>
      </c>
      <c r="H2930" s="28">
        <v>0</v>
      </c>
      <c r="I2930" s="28">
        <v>0</v>
      </c>
      <c r="J2930" s="28">
        <v>0</v>
      </c>
      <c r="K2930" s="28">
        <v>0</v>
      </c>
      <c r="L2930" s="28">
        <v>0</v>
      </c>
      <c r="M2930" s="28">
        <v>0</v>
      </c>
      <c r="N2930" s="28">
        <v>0</v>
      </c>
      <c r="O2930" s="28">
        <v>0</v>
      </c>
      <c r="P2930" s="28">
        <v>0</v>
      </c>
      <c r="Q2930" s="28">
        <v>0</v>
      </c>
      <c r="R2930" s="28">
        <v>0</v>
      </c>
      <c r="S2930" s="28">
        <v>0</v>
      </c>
      <c r="T2930" s="28">
        <v>0</v>
      </c>
      <c r="U2930" s="28">
        <v>0</v>
      </c>
      <c r="V2930" s="28">
        <v>0</v>
      </c>
      <c r="W2930" s="28">
        <v>0</v>
      </c>
      <c r="X2930" s="28">
        <v>0</v>
      </c>
      <c r="Y2930" s="28">
        <v>0</v>
      </c>
      <c r="Z2930" s="28">
        <v>0</v>
      </c>
      <c r="AA2930" s="28">
        <v>0</v>
      </c>
      <c r="AB2930" s="28">
        <v>0</v>
      </c>
      <c r="AC2930" s="28">
        <v>0</v>
      </c>
      <c r="AD2930" s="28">
        <v>0</v>
      </c>
      <c r="AE2930" s="28">
        <v>0</v>
      </c>
      <c r="AF2930" s="28">
        <v>0</v>
      </c>
      <c r="AG2930" s="28">
        <v>0</v>
      </c>
      <c r="AH2930" s="28">
        <v>0</v>
      </c>
      <c r="AI2930" s="28">
        <v>0</v>
      </c>
      <c r="AJ2930" s="28">
        <v>0</v>
      </c>
      <c r="AK2930" s="28">
        <v>0</v>
      </c>
      <c r="AL2930" s="28">
        <v>0</v>
      </c>
      <c r="AM2930" s="28">
        <v>0</v>
      </c>
      <c r="AN2930" s="28">
        <v>0</v>
      </c>
      <c r="AO2930" s="28">
        <v>0</v>
      </c>
      <c r="AP2930" s="28">
        <v>0</v>
      </c>
      <c r="AQ2930" s="28">
        <v>0</v>
      </c>
      <c r="AR2930" s="28">
        <v>0</v>
      </c>
      <c r="AS2930" s="28">
        <v>0</v>
      </c>
      <c r="AT2930" s="28">
        <v>0</v>
      </c>
      <c r="AU2930" s="28">
        <v>0</v>
      </c>
      <c r="AV2930" s="28">
        <v>0</v>
      </c>
      <c r="AW2930" s="28">
        <v>0</v>
      </c>
      <c r="AX2930" s="28">
        <v>0</v>
      </c>
      <c r="AY2930" s="28">
        <v>0</v>
      </c>
      <c r="AZ2930" s="28">
        <v>0</v>
      </c>
      <c r="BA2930" s="28">
        <v>0</v>
      </c>
      <c r="BB2930" s="28">
        <v>0</v>
      </c>
      <c r="BC2930" s="28">
        <v>0</v>
      </c>
      <c r="BD2930" s="28">
        <v>0</v>
      </c>
      <c r="BE2930" s="28">
        <v>0</v>
      </c>
      <c r="BF2930" s="28">
        <v>0</v>
      </c>
      <c r="BG2930" s="28">
        <v>0</v>
      </c>
      <c r="BH2930" s="28">
        <v>0</v>
      </c>
      <c r="BI2930" s="28">
        <v>0</v>
      </c>
      <c r="BJ2930" s="28">
        <v>0</v>
      </c>
      <c r="BK2930" s="28">
        <v>0</v>
      </c>
      <c r="BL2930" s="42">
        <v>0</v>
      </c>
      <c r="BM2930" t="s">
        <v>100</v>
      </c>
    </row>
    <row r="2931" spans="1:65" x14ac:dyDescent="0.2">
      <c r="A2931" s="6"/>
      <c r="B2931" s="40" t="s">
        <v>89</v>
      </c>
      <c r="C2931" s="24" t="s">
        <v>74</v>
      </c>
      <c r="D2931" s="35">
        <v>0</v>
      </c>
      <c r="E2931" s="29">
        <v>0</v>
      </c>
      <c r="F2931" s="29">
        <v>0</v>
      </c>
      <c r="G2931" s="29">
        <v>0</v>
      </c>
      <c r="H2931" s="29">
        <v>0</v>
      </c>
      <c r="I2931" s="29">
        <v>0</v>
      </c>
      <c r="J2931" s="29">
        <v>0</v>
      </c>
      <c r="K2931" s="29">
        <v>0</v>
      </c>
      <c r="L2931" s="29">
        <v>0</v>
      </c>
      <c r="M2931" s="29">
        <v>0</v>
      </c>
      <c r="N2931" s="29">
        <v>0</v>
      </c>
      <c r="O2931" s="29">
        <v>0</v>
      </c>
      <c r="P2931" s="29">
        <v>0</v>
      </c>
      <c r="Q2931" s="29">
        <v>0</v>
      </c>
      <c r="R2931" s="29">
        <v>0</v>
      </c>
      <c r="S2931" s="29">
        <v>0</v>
      </c>
      <c r="T2931" s="29">
        <v>0</v>
      </c>
      <c r="U2931" s="29">
        <v>0</v>
      </c>
      <c r="V2931" s="29">
        <v>0</v>
      </c>
      <c r="W2931" s="29">
        <v>0</v>
      </c>
      <c r="X2931" s="26"/>
      <c r="Y2931" s="26"/>
      <c r="Z2931" s="26"/>
      <c r="AA2931" s="26"/>
      <c r="AB2931" s="26"/>
      <c r="AC2931" s="26"/>
      <c r="AD2931" s="26"/>
      <c r="AE2931" s="26"/>
      <c r="AF2931" s="26"/>
      <c r="AG2931" s="26"/>
      <c r="AH2931" s="26"/>
      <c r="AI2931" s="26"/>
      <c r="AJ2931" s="26"/>
      <c r="AK2931" s="26"/>
      <c r="AL2931" s="26"/>
      <c r="AM2931" s="26"/>
      <c r="AN2931" s="26"/>
      <c r="AO2931" s="26"/>
      <c r="AP2931" s="26"/>
      <c r="AQ2931" s="26"/>
      <c r="AR2931" s="26"/>
      <c r="AS2931" s="26"/>
      <c r="AT2931" s="26"/>
      <c r="AU2931" s="26"/>
      <c r="AV2931" s="26"/>
      <c r="AW2931" s="26"/>
      <c r="AX2931" s="26"/>
      <c r="AY2931" s="26"/>
      <c r="AZ2931" s="26"/>
      <c r="BA2931" s="26"/>
      <c r="BB2931" s="26"/>
      <c r="BC2931" s="26"/>
      <c r="BD2931" s="26"/>
      <c r="BE2931" s="26"/>
      <c r="BF2931" s="26"/>
      <c r="BG2931" s="26"/>
      <c r="BH2931" s="26"/>
      <c r="BI2931" s="26"/>
      <c r="BJ2931" s="26"/>
      <c r="BK2931" s="26"/>
      <c r="BL2931" s="41"/>
      <c r="BM2931" t="s">
        <v>100</v>
      </c>
    </row>
    <row r="2932" spans="1:65" x14ac:dyDescent="0.2">
      <c r="A2932" s="6"/>
      <c r="B2932" s="40" t="s">
        <v>89</v>
      </c>
      <c r="C2932" s="24" t="s">
        <v>83</v>
      </c>
      <c r="D2932" s="25"/>
      <c r="E2932" s="26"/>
      <c r="F2932" s="26"/>
      <c r="G2932" s="26"/>
      <c r="H2932" s="26"/>
      <c r="I2932" s="26"/>
      <c r="J2932" s="26"/>
      <c r="K2932" s="26"/>
      <c r="L2932" s="26"/>
      <c r="M2932" s="26"/>
      <c r="N2932" s="26"/>
      <c r="O2932" s="26"/>
      <c r="P2932" s="26"/>
      <c r="Q2932" s="26"/>
      <c r="R2932" s="26"/>
      <c r="S2932" s="26"/>
      <c r="T2932" s="26"/>
      <c r="U2932" s="26"/>
      <c r="V2932" s="26"/>
      <c r="W2932" s="30"/>
      <c r="X2932" s="30"/>
      <c r="Y2932" s="30"/>
      <c r="Z2932" s="30"/>
      <c r="AA2932" s="30"/>
      <c r="AB2932" s="30"/>
      <c r="AC2932" s="30"/>
      <c r="AD2932" s="30"/>
      <c r="AE2932" s="30"/>
      <c r="AF2932" s="30"/>
      <c r="AG2932" s="30"/>
      <c r="AH2932" s="30"/>
      <c r="AI2932" s="30"/>
      <c r="AJ2932" s="30"/>
      <c r="AK2932" s="30"/>
      <c r="AL2932" s="30"/>
      <c r="AM2932" s="30"/>
      <c r="AN2932" s="30"/>
      <c r="AO2932" s="30"/>
      <c r="AP2932" s="30"/>
      <c r="AQ2932" s="30"/>
      <c r="AR2932" s="30"/>
      <c r="AS2932" s="30"/>
      <c r="AT2932" s="30"/>
      <c r="AU2932" s="30"/>
      <c r="AV2932" s="30"/>
      <c r="AW2932" s="30"/>
      <c r="AX2932" s="30"/>
      <c r="AY2932" s="30"/>
      <c r="AZ2932" s="30"/>
      <c r="BA2932" s="30"/>
      <c r="BB2932" s="30"/>
      <c r="BC2932" s="30"/>
      <c r="BD2932" s="30"/>
      <c r="BE2932" s="30"/>
      <c r="BF2932" s="30"/>
      <c r="BG2932" s="30"/>
      <c r="BH2932" s="30"/>
      <c r="BI2932" s="30"/>
      <c r="BJ2932" s="30"/>
      <c r="BK2932" s="30"/>
      <c r="BL2932" s="43"/>
      <c r="BM2932" t="s">
        <v>100</v>
      </c>
    </row>
    <row r="2933" spans="1:65" x14ac:dyDescent="0.2">
      <c r="A2933" s="6"/>
      <c r="B2933" s="40" t="s">
        <v>89</v>
      </c>
      <c r="C2933" s="24" t="s">
        <v>75</v>
      </c>
      <c r="D2933" s="25"/>
      <c r="E2933" s="26"/>
      <c r="F2933" s="26"/>
      <c r="G2933" s="26"/>
      <c r="H2933" s="26"/>
      <c r="I2933" s="26"/>
      <c r="J2933" s="26"/>
      <c r="K2933" s="26"/>
      <c r="L2933" s="26"/>
      <c r="M2933" s="26"/>
      <c r="N2933" s="26"/>
      <c r="O2933" s="26"/>
      <c r="P2933" s="26"/>
      <c r="Q2933" s="26"/>
      <c r="R2933" s="26"/>
      <c r="S2933" s="26"/>
      <c r="T2933" s="26"/>
      <c r="U2933" s="26"/>
      <c r="V2933" s="26"/>
      <c r="W2933" s="26"/>
      <c r="X2933" s="26"/>
      <c r="Y2933" s="26"/>
      <c r="Z2933" s="26"/>
      <c r="AA2933" s="26"/>
      <c r="AB2933" s="26"/>
      <c r="AC2933" s="26"/>
      <c r="AD2933" s="26"/>
      <c r="AE2933" s="26"/>
      <c r="AF2933" s="26"/>
      <c r="AG2933" s="26"/>
      <c r="AH2933" s="26"/>
      <c r="AI2933" s="26"/>
      <c r="AJ2933" s="26"/>
      <c r="AK2933" s="26"/>
      <c r="AL2933" s="26"/>
      <c r="AM2933" s="26"/>
      <c r="AN2933" s="26"/>
      <c r="AO2933" s="26"/>
      <c r="AP2933" s="26"/>
      <c r="AQ2933" s="26"/>
      <c r="AR2933" s="26"/>
      <c r="AS2933" s="26"/>
      <c r="AT2933" s="26"/>
      <c r="AU2933" s="26"/>
      <c r="AV2933" s="26"/>
      <c r="AW2933" s="26"/>
      <c r="AX2933" s="26"/>
      <c r="AY2933" s="26"/>
      <c r="AZ2933" s="26"/>
      <c r="BA2933" s="26"/>
      <c r="BB2933" s="26"/>
      <c r="BC2933" s="26"/>
      <c r="BD2933" s="26"/>
      <c r="BE2933" s="26"/>
      <c r="BF2933" s="26"/>
      <c r="BG2933" s="26"/>
      <c r="BH2933" s="26"/>
      <c r="BI2933" s="26"/>
      <c r="BJ2933" s="26"/>
      <c r="BK2933" s="26"/>
      <c r="BL2933" s="41"/>
      <c r="BM2933" t="s">
        <v>100</v>
      </c>
    </row>
    <row r="2934" spans="1:65" x14ac:dyDescent="0.2">
      <c r="A2934" s="6"/>
      <c r="B2934" s="40" t="s">
        <v>89</v>
      </c>
      <c r="C2934" s="24" t="s">
        <v>79</v>
      </c>
      <c r="D2934" s="25"/>
      <c r="E2934" s="26"/>
      <c r="F2934" s="26"/>
      <c r="G2934" s="26"/>
      <c r="H2934" s="26"/>
      <c r="I2934" s="26"/>
      <c r="J2934" s="26"/>
      <c r="K2934" s="26"/>
      <c r="L2934" s="26"/>
      <c r="M2934" s="26"/>
      <c r="N2934" s="26"/>
      <c r="O2934" s="26"/>
      <c r="P2934" s="26"/>
      <c r="Q2934" s="26"/>
      <c r="R2934" s="26"/>
      <c r="S2934" s="26"/>
      <c r="T2934" s="26"/>
      <c r="U2934" s="26"/>
      <c r="V2934" s="26"/>
      <c r="W2934" s="26"/>
      <c r="X2934" s="26"/>
      <c r="Y2934" s="26"/>
      <c r="Z2934" s="26"/>
      <c r="AA2934" s="26"/>
      <c r="AB2934" s="26"/>
      <c r="AC2934" s="26"/>
      <c r="AD2934" s="26"/>
      <c r="AE2934" s="26"/>
      <c r="AF2934" s="26"/>
      <c r="AG2934" s="26"/>
      <c r="AH2934" s="26"/>
      <c r="AI2934" s="26"/>
      <c r="AJ2934" s="26"/>
      <c r="AK2934" s="26"/>
      <c r="AL2934" s="26"/>
      <c r="AM2934" s="26"/>
      <c r="AN2934" s="26"/>
      <c r="AO2934" s="26"/>
      <c r="AP2934" s="26"/>
      <c r="AQ2934" s="26"/>
      <c r="AR2934" s="26"/>
      <c r="AS2934" s="26"/>
      <c r="AT2934" s="26"/>
      <c r="AU2934" s="26"/>
      <c r="AV2934" s="26"/>
      <c r="AW2934" s="26"/>
      <c r="AX2934" s="26"/>
      <c r="AY2934" s="26"/>
      <c r="AZ2934" s="26"/>
      <c r="BA2934" s="26"/>
      <c r="BB2934" s="26"/>
      <c r="BC2934" s="26"/>
      <c r="BD2934" s="26"/>
      <c r="BE2934" s="26"/>
      <c r="BF2934" s="26"/>
      <c r="BG2934" s="26"/>
      <c r="BH2934" s="26"/>
      <c r="BI2934" s="26"/>
      <c r="BJ2934" s="26"/>
      <c r="BK2934" s="26"/>
      <c r="BL2934" s="41"/>
      <c r="BM2934" t="s">
        <v>100</v>
      </c>
    </row>
    <row r="2935" spans="1:65" x14ac:dyDescent="0.2">
      <c r="A2935" s="6"/>
      <c r="B2935" s="40" t="s">
        <v>89</v>
      </c>
      <c r="C2935" s="24" t="s">
        <v>80</v>
      </c>
      <c r="D2935" s="25"/>
      <c r="E2935" s="26"/>
      <c r="F2935" s="26"/>
      <c r="G2935" s="26"/>
      <c r="H2935" s="26"/>
      <c r="I2935" s="26"/>
      <c r="J2935" s="26"/>
      <c r="K2935" s="26"/>
      <c r="L2935" s="26"/>
      <c r="M2935" s="26"/>
      <c r="N2935" s="26"/>
      <c r="O2935" s="26"/>
      <c r="P2935" s="26"/>
      <c r="Q2935" s="26"/>
      <c r="R2935" s="26"/>
      <c r="S2935" s="26"/>
      <c r="T2935" s="26"/>
      <c r="U2935" s="26"/>
      <c r="V2935" s="26"/>
      <c r="W2935" s="26"/>
      <c r="X2935" s="26"/>
      <c r="Y2935" s="26"/>
      <c r="Z2935" s="26"/>
      <c r="AA2935" s="26"/>
      <c r="AB2935" s="26"/>
      <c r="AC2935" s="26"/>
      <c r="AD2935" s="26"/>
      <c r="AE2935" s="26"/>
      <c r="AF2935" s="26"/>
      <c r="AG2935" s="26"/>
      <c r="AH2935" s="26"/>
      <c r="AI2935" s="26"/>
      <c r="AJ2935" s="26"/>
      <c r="AK2935" s="26"/>
      <c r="AL2935" s="26"/>
      <c r="AM2935" s="26"/>
      <c r="AN2935" s="26"/>
      <c r="AO2935" s="26"/>
      <c r="AP2935" s="26"/>
      <c r="AQ2935" s="26"/>
      <c r="AR2935" s="26"/>
      <c r="AS2935" s="26"/>
      <c r="AT2935" s="26"/>
      <c r="AU2935" s="26"/>
      <c r="AV2935" s="26"/>
      <c r="AW2935" s="26"/>
      <c r="AX2935" s="26"/>
      <c r="AY2935" s="26"/>
      <c r="AZ2935" s="26"/>
      <c r="BA2935" s="26"/>
      <c r="BB2935" s="26"/>
      <c r="BC2935" s="26"/>
      <c r="BD2935" s="26"/>
      <c r="BE2935" s="26"/>
      <c r="BF2935" s="26"/>
      <c r="BG2935" s="26"/>
      <c r="BH2935" s="26"/>
      <c r="BI2935" s="26"/>
      <c r="BJ2935" s="26"/>
      <c r="BK2935" s="26"/>
      <c r="BL2935" s="41"/>
      <c r="BM2935" t="s">
        <v>100</v>
      </c>
    </row>
    <row r="2936" spans="1:65" x14ac:dyDescent="0.2">
      <c r="A2936" s="6"/>
      <c r="B2936" s="40" t="s">
        <v>89</v>
      </c>
      <c r="C2936" s="24" t="s">
        <v>78</v>
      </c>
      <c r="D2936" s="25"/>
      <c r="E2936" s="26"/>
      <c r="F2936" s="26"/>
      <c r="G2936" s="26"/>
      <c r="H2936" s="26"/>
      <c r="I2936" s="26"/>
      <c r="J2936" s="26"/>
      <c r="K2936" s="26"/>
      <c r="L2936" s="26"/>
      <c r="M2936" s="26"/>
      <c r="N2936" s="26"/>
      <c r="O2936" s="26"/>
      <c r="P2936" s="26"/>
      <c r="Q2936" s="26"/>
      <c r="R2936" s="26"/>
      <c r="S2936" s="26"/>
      <c r="T2936" s="26"/>
      <c r="U2936" s="26"/>
      <c r="V2936" s="26"/>
      <c r="W2936" s="26"/>
      <c r="X2936" s="26"/>
      <c r="Y2936" s="26"/>
      <c r="Z2936" s="26"/>
      <c r="AA2936" s="26"/>
      <c r="AB2936" s="26"/>
      <c r="AC2936" s="26"/>
      <c r="AD2936" s="26"/>
      <c r="AE2936" s="26"/>
      <c r="AF2936" s="26"/>
      <c r="AG2936" s="26"/>
      <c r="AH2936" s="26"/>
      <c r="AI2936" s="26"/>
      <c r="AJ2936" s="26"/>
      <c r="AK2936" s="26"/>
      <c r="AL2936" s="26"/>
      <c r="AM2936" s="26"/>
      <c r="AN2936" s="26"/>
      <c r="AO2936" s="26"/>
      <c r="AP2936" s="26"/>
      <c r="AQ2936" s="26"/>
      <c r="AR2936" s="26"/>
      <c r="AS2936" s="26"/>
      <c r="AT2936" s="26"/>
      <c r="AU2936" s="26"/>
      <c r="AV2936" s="26"/>
      <c r="AW2936" s="26"/>
      <c r="AX2936" s="26"/>
      <c r="AY2936" s="26"/>
      <c r="AZ2936" s="26"/>
      <c r="BA2936" s="26"/>
      <c r="BB2936" s="26"/>
      <c r="BC2936" s="26"/>
      <c r="BD2936" s="26"/>
      <c r="BE2936" s="26"/>
      <c r="BF2936" s="26"/>
      <c r="BG2936" s="26"/>
      <c r="BH2936" s="26"/>
      <c r="BI2936" s="26"/>
      <c r="BJ2936" s="26"/>
      <c r="BK2936" s="26"/>
      <c r="BL2936" s="41"/>
      <c r="BM2936" t="s">
        <v>100</v>
      </c>
    </row>
    <row r="2937" spans="1:65" x14ac:dyDescent="0.2">
      <c r="A2937" s="6"/>
      <c r="B2937" s="40" t="s">
        <v>89</v>
      </c>
      <c r="C2937" s="31" t="s">
        <v>48</v>
      </c>
      <c r="D2937" s="27">
        <v>0</v>
      </c>
      <c r="E2937" s="28">
        <v>0</v>
      </c>
      <c r="F2937" s="28">
        <v>0</v>
      </c>
      <c r="G2937" s="28">
        <v>0</v>
      </c>
      <c r="H2937" s="28">
        <v>0</v>
      </c>
      <c r="I2937" s="28">
        <v>0</v>
      </c>
      <c r="J2937" s="28">
        <v>0</v>
      </c>
      <c r="K2937" s="28">
        <v>0</v>
      </c>
      <c r="L2937" s="28">
        <v>0</v>
      </c>
      <c r="M2937" s="28">
        <v>0</v>
      </c>
      <c r="N2937" s="28">
        <v>0</v>
      </c>
      <c r="O2937" s="28">
        <v>0</v>
      </c>
      <c r="P2937" s="28">
        <v>0</v>
      </c>
      <c r="Q2937" s="28">
        <v>0</v>
      </c>
      <c r="R2937" s="28">
        <v>0</v>
      </c>
      <c r="S2937" s="28">
        <v>0</v>
      </c>
      <c r="T2937" s="28">
        <v>0</v>
      </c>
      <c r="U2937" s="28">
        <v>0</v>
      </c>
      <c r="V2937" s="28">
        <v>0</v>
      </c>
      <c r="W2937" s="28">
        <v>0</v>
      </c>
      <c r="X2937" s="28">
        <v>0</v>
      </c>
      <c r="Y2937" s="28">
        <v>0</v>
      </c>
      <c r="Z2937" s="28">
        <v>0</v>
      </c>
      <c r="AA2937" s="28">
        <v>0</v>
      </c>
      <c r="AB2937" s="28">
        <v>0</v>
      </c>
      <c r="AC2937" s="28">
        <v>0</v>
      </c>
      <c r="AD2937" s="28">
        <v>0</v>
      </c>
      <c r="AE2937" s="28">
        <v>0</v>
      </c>
      <c r="AF2937" s="28">
        <v>0</v>
      </c>
      <c r="AG2937" s="28">
        <v>0</v>
      </c>
      <c r="AH2937" s="28">
        <v>0</v>
      </c>
      <c r="AI2937" s="28">
        <v>0</v>
      </c>
      <c r="AJ2937" s="28">
        <v>0</v>
      </c>
      <c r="AK2937" s="28">
        <v>0</v>
      </c>
      <c r="AL2937" s="28">
        <v>0</v>
      </c>
      <c r="AM2937" s="28">
        <v>0</v>
      </c>
      <c r="AN2937" s="28">
        <v>0</v>
      </c>
      <c r="AO2937" s="28">
        <v>0</v>
      </c>
      <c r="AP2937" s="28">
        <v>0</v>
      </c>
      <c r="AQ2937" s="28">
        <v>0</v>
      </c>
      <c r="AR2937" s="28">
        <v>0</v>
      </c>
      <c r="AS2937" s="28">
        <v>0</v>
      </c>
      <c r="AT2937" s="28">
        <v>0</v>
      </c>
      <c r="AU2937" s="28">
        <v>0</v>
      </c>
      <c r="AV2937" s="28">
        <v>0</v>
      </c>
      <c r="AW2937" s="28">
        <v>0</v>
      </c>
      <c r="AX2937" s="28">
        <v>0</v>
      </c>
      <c r="AY2937" s="28">
        <v>0</v>
      </c>
      <c r="AZ2937" s="28">
        <v>0</v>
      </c>
      <c r="BA2937" s="28">
        <v>0</v>
      </c>
      <c r="BB2937" s="28">
        <v>0</v>
      </c>
      <c r="BC2937" s="28">
        <v>0</v>
      </c>
      <c r="BD2937" s="28">
        <v>0</v>
      </c>
      <c r="BE2937" s="28">
        <v>0</v>
      </c>
      <c r="BF2937" s="28">
        <v>0</v>
      </c>
      <c r="BG2937" s="28">
        <v>0</v>
      </c>
      <c r="BH2937" s="28">
        <v>0</v>
      </c>
      <c r="BI2937" s="28">
        <v>0</v>
      </c>
      <c r="BJ2937" s="28">
        <v>0</v>
      </c>
      <c r="BK2937" s="28">
        <v>0</v>
      </c>
      <c r="BL2937" s="42">
        <v>0</v>
      </c>
      <c r="BM2937" t="s">
        <v>100</v>
      </c>
    </row>
    <row r="2938" spans="1:65" x14ac:dyDescent="0.2">
      <c r="A2938" s="6"/>
      <c r="B2938" s="40" t="s">
        <v>89</v>
      </c>
      <c r="C2938" s="24" t="s">
        <v>74</v>
      </c>
      <c r="D2938" s="35">
        <v>0</v>
      </c>
      <c r="E2938" s="29">
        <v>0</v>
      </c>
      <c r="F2938" s="29">
        <v>0</v>
      </c>
      <c r="G2938" s="29">
        <v>0</v>
      </c>
      <c r="H2938" s="29">
        <v>0</v>
      </c>
      <c r="I2938" s="29">
        <v>0</v>
      </c>
      <c r="J2938" s="29">
        <v>0</v>
      </c>
      <c r="K2938" s="29">
        <v>0</v>
      </c>
      <c r="L2938" s="29">
        <v>0</v>
      </c>
      <c r="M2938" s="29">
        <v>0</v>
      </c>
      <c r="N2938" s="29">
        <v>0</v>
      </c>
      <c r="O2938" s="29">
        <v>0</v>
      </c>
      <c r="P2938" s="29">
        <v>0</v>
      </c>
      <c r="Q2938" s="29">
        <v>0</v>
      </c>
      <c r="R2938" s="29">
        <v>0</v>
      </c>
      <c r="S2938" s="29">
        <v>0</v>
      </c>
      <c r="T2938" s="29">
        <v>0</v>
      </c>
      <c r="U2938" s="29">
        <v>0</v>
      </c>
      <c r="V2938" s="29">
        <v>0</v>
      </c>
      <c r="W2938" s="29">
        <v>0</v>
      </c>
      <c r="X2938" s="26"/>
      <c r="Y2938" s="26"/>
      <c r="Z2938" s="26"/>
      <c r="AA2938" s="26"/>
      <c r="AB2938" s="26"/>
      <c r="AC2938" s="26"/>
      <c r="AD2938" s="26"/>
      <c r="AE2938" s="26"/>
      <c r="AF2938" s="26"/>
      <c r="AG2938" s="26"/>
      <c r="AH2938" s="26"/>
      <c r="AI2938" s="26"/>
      <c r="AJ2938" s="26"/>
      <c r="AK2938" s="26"/>
      <c r="AL2938" s="26"/>
      <c r="AM2938" s="26"/>
      <c r="AN2938" s="26"/>
      <c r="AO2938" s="26"/>
      <c r="AP2938" s="26"/>
      <c r="AQ2938" s="26"/>
      <c r="AR2938" s="26"/>
      <c r="AS2938" s="26"/>
      <c r="AT2938" s="26"/>
      <c r="AU2938" s="26"/>
      <c r="AV2938" s="26"/>
      <c r="AW2938" s="26"/>
      <c r="AX2938" s="26"/>
      <c r="AY2938" s="26"/>
      <c r="AZ2938" s="26"/>
      <c r="BA2938" s="26"/>
      <c r="BB2938" s="26"/>
      <c r="BC2938" s="26"/>
      <c r="BD2938" s="26"/>
      <c r="BE2938" s="26"/>
      <c r="BF2938" s="26"/>
      <c r="BG2938" s="26"/>
      <c r="BH2938" s="26"/>
      <c r="BI2938" s="26"/>
      <c r="BJ2938" s="26"/>
      <c r="BK2938" s="26"/>
      <c r="BL2938" s="41"/>
      <c r="BM2938" t="s">
        <v>100</v>
      </c>
    </row>
    <row r="2939" spans="1:65" x14ac:dyDescent="0.2">
      <c r="A2939" s="6"/>
      <c r="B2939" s="40" t="s">
        <v>89</v>
      </c>
      <c r="C2939" s="24" t="s">
        <v>83</v>
      </c>
      <c r="D2939" s="25"/>
      <c r="E2939" s="26"/>
      <c r="F2939" s="26"/>
      <c r="G2939" s="26"/>
      <c r="H2939" s="26"/>
      <c r="I2939" s="26"/>
      <c r="J2939" s="26"/>
      <c r="K2939" s="26"/>
      <c r="L2939" s="26"/>
      <c r="M2939" s="26"/>
      <c r="N2939" s="26"/>
      <c r="O2939" s="26"/>
      <c r="P2939" s="26"/>
      <c r="Q2939" s="26"/>
      <c r="R2939" s="26"/>
      <c r="S2939" s="26"/>
      <c r="T2939" s="26"/>
      <c r="U2939" s="26"/>
      <c r="V2939" s="26"/>
      <c r="W2939" s="30"/>
      <c r="X2939" s="30"/>
      <c r="Y2939" s="30"/>
      <c r="Z2939" s="30"/>
      <c r="AA2939" s="30"/>
      <c r="AB2939" s="30"/>
      <c r="AC2939" s="30"/>
      <c r="AD2939" s="30"/>
      <c r="AE2939" s="30"/>
      <c r="AF2939" s="30"/>
      <c r="AG2939" s="30"/>
      <c r="AH2939" s="30"/>
      <c r="AI2939" s="30"/>
      <c r="AJ2939" s="30"/>
      <c r="AK2939" s="30"/>
      <c r="AL2939" s="30"/>
      <c r="AM2939" s="30"/>
      <c r="AN2939" s="30"/>
      <c r="AO2939" s="30"/>
      <c r="AP2939" s="30"/>
      <c r="AQ2939" s="30"/>
      <c r="AR2939" s="30"/>
      <c r="AS2939" s="30"/>
      <c r="AT2939" s="30"/>
      <c r="AU2939" s="30"/>
      <c r="AV2939" s="30"/>
      <c r="AW2939" s="30"/>
      <c r="AX2939" s="30"/>
      <c r="AY2939" s="30"/>
      <c r="AZ2939" s="30"/>
      <c r="BA2939" s="30"/>
      <c r="BB2939" s="30"/>
      <c r="BC2939" s="30"/>
      <c r="BD2939" s="30"/>
      <c r="BE2939" s="30"/>
      <c r="BF2939" s="30"/>
      <c r="BG2939" s="30"/>
      <c r="BH2939" s="30"/>
      <c r="BI2939" s="30"/>
      <c r="BJ2939" s="30"/>
      <c r="BK2939" s="30"/>
      <c r="BL2939" s="43"/>
      <c r="BM2939" t="s">
        <v>100</v>
      </c>
    </row>
    <row r="2940" spans="1:65" x14ac:dyDescent="0.2">
      <c r="A2940" s="6"/>
      <c r="B2940" s="40" t="s">
        <v>89</v>
      </c>
      <c r="C2940" s="24" t="s">
        <v>75</v>
      </c>
      <c r="D2940" s="25"/>
      <c r="E2940" s="26"/>
      <c r="F2940" s="26"/>
      <c r="G2940" s="26"/>
      <c r="H2940" s="26"/>
      <c r="I2940" s="26"/>
      <c r="J2940" s="26"/>
      <c r="K2940" s="26"/>
      <c r="L2940" s="26"/>
      <c r="M2940" s="26"/>
      <c r="N2940" s="26"/>
      <c r="O2940" s="26"/>
      <c r="P2940" s="26"/>
      <c r="Q2940" s="26"/>
      <c r="R2940" s="26"/>
      <c r="S2940" s="26"/>
      <c r="T2940" s="26"/>
      <c r="U2940" s="26"/>
      <c r="V2940" s="26"/>
      <c r="W2940" s="26"/>
      <c r="X2940" s="26"/>
      <c r="Y2940" s="26"/>
      <c r="Z2940" s="26"/>
      <c r="AA2940" s="26"/>
      <c r="AB2940" s="26"/>
      <c r="AC2940" s="26"/>
      <c r="AD2940" s="26"/>
      <c r="AE2940" s="26"/>
      <c r="AF2940" s="26"/>
      <c r="AG2940" s="26"/>
      <c r="AH2940" s="26"/>
      <c r="AI2940" s="26"/>
      <c r="AJ2940" s="26"/>
      <c r="AK2940" s="26"/>
      <c r="AL2940" s="26"/>
      <c r="AM2940" s="26"/>
      <c r="AN2940" s="26"/>
      <c r="AO2940" s="26"/>
      <c r="AP2940" s="26"/>
      <c r="AQ2940" s="26"/>
      <c r="AR2940" s="26"/>
      <c r="AS2940" s="26"/>
      <c r="AT2940" s="26"/>
      <c r="AU2940" s="26"/>
      <c r="AV2940" s="26"/>
      <c r="AW2940" s="26"/>
      <c r="AX2940" s="26"/>
      <c r="AY2940" s="26"/>
      <c r="AZ2940" s="26"/>
      <c r="BA2940" s="26"/>
      <c r="BB2940" s="26"/>
      <c r="BC2940" s="26"/>
      <c r="BD2940" s="26"/>
      <c r="BE2940" s="26"/>
      <c r="BF2940" s="26"/>
      <c r="BG2940" s="26"/>
      <c r="BH2940" s="26"/>
      <c r="BI2940" s="26"/>
      <c r="BJ2940" s="26"/>
      <c r="BK2940" s="26"/>
      <c r="BL2940" s="41"/>
      <c r="BM2940" t="s">
        <v>100</v>
      </c>
    </row>
    <row r="2941" spans="1:65" x14ac:dyDescent="0.2">
      <c r="A2941" s="6"/>
      <c r="B2941" s="40" t="s">
        <v>89</v>
      </c>
      <c r="C2941" s="24" t="s">
        <v>79</v>
      </c>
      <c r="D2941" s="25"/>
      <c r="E2941" s="26"/>
      <c r="F2941" s="26"/>
      <c r="G2941" s="26"/>
      <c r="H2941" s="26"/>
      <c r="I2941" s="26"/>
      <c r="J2941" s="26"/>
      <c r="K2941" s="26"/>
      <c r="L2941" s="26"/>
      <c r="M2941" s="26"/>
      <c r="N2941" s="26"/>
      <c r="O2941" s="26"/>
      <c r="P2941" s="26"/>
      <c r="Q2941" s="26"/>
      <c r="R2941" s="26"/>
      <c r="S2941" s="26"/>
      <c r="T2941" s="26"/>
      <c r="U2941" s="26"/>
      <c r="V2941" s="26"/>
      <c r="W2941" s="26"/>
      <c r="X2941" s="26"/>
      <c r="Y2941" s="26"/>
      <c r="Z2941" s="26"/>
      <c r="AA2941" s="26"/>
      <c r="AB2941" s="26"/>
      <c r="AC2941" s="26"/>
      <c r="AD2941" s="26"/>
      <c r="AE2941" s="26"/>
      <c r="AF2941" s="26"/>
      <c r="AG2941" s="26"/>
      <c r="AH2941" s="26"/>
      <c r="AI2941" s="26"/>
      <c r="AJ2941" s="26"/>
      <c r="AK2941" s="26"/>
      <c r="AL2941" s="26"/>
      <c r="AM2941" s="26"/>
      <c r="AN2941" s="26"/>
      <c r="AO2941" s="26"/>
      <c r="AP2941" s="26"/>
      <c r="AQ2941" s="26"/>
      <c r="AR2941" s="26"/>
      <c r="AS2941" s="26"/>
      <c r="AT2941" s="26"/>
      <c r="AU2941" s="26"/>
      <c r="AV2941" s="26"/>
      <c r="AW2941" s="26"/>
      <c r="AX2941" s="26"/>
      <c r="AY2941" s="26"/>
      <c r="AZ2941" s="26"/>
      <c r="BA2941" s="26"/>
      <c r="BB2941" s="26"/>
      <c r="BC2941" s="26"/>
      <c r="BD2941" s="26"/>
      <c r="BE2941" s="26"/>
      <c r="BF2941" s="26"/>
      <c r="BG2941" s="26"/>
      <c r="BH2941" s="26"/>
      <c r="BI2941" s="26"/>
      <c r="BJ2941" s="26"/>
      <c r="BK2941" s="26"/>
      <c r="BL2941" s="41"/>
      <c r="BM2941" t="s">
        <v>100</v>
      </c>
    </row>
    <row r="2942" spans="1:65" x14ac:dyDescent="0.2">
      <c r="A2942" s="6"/>
      <c r="B2942" s="40" t="s">
        <v>89</v>
      </c>
      <c r="C2942" s="24" t="s">
        <v>80</v>
      </c>
      <c r="D2942" s="25"/>
      <c r="E2942" s="26"/>
      <c r="F2942" s="26"/>
      <c r="G2942" s="26"/>
      <c r="H2942" s="26"/>
      <c r="I2942" s="26"/>
      <c r="J2942" s="26"/>
      <c r="K2942" s="26"/>
      <c r="L2942" s="26"/>
      <c r="M2942" s="26"/>
      <c r="N2942" s="26"/>
      <c r="O2942" s="26"/>
      <c r="P2942" s="26"/>
      <c r="Q2942" s="26"/>
      <c r="R2942" s="26"/>
      <c r="S2942" s="26"/>
      <c r="T2942" s="26"/>
      <c r="U2942" s="26"/>
      <c r="V2942" s="26"/>
      <c r="W2942" s="26"/>
      <c r="X2942" s="26"/>
      <c r="Y2942" s="26"/>
      <c r="Z2942" s="26"/>
      <c r="AA2942" s="26"/>
      <c r="AB2942" s="26"/>
      <c r="AC2942" s="26"/>
      <c r="AD2942" s="26"/>
      <c r="AE2942" s="26"/>
      <c r="AF2942" s="26"/>
      <c r="AG2942" s="26"/>
      <c r="AH2942" s="26"/>
      <c r="AI2942" s="26"/>
      <c r="AJ2942" s="26"/>
      <c r="AK2942" s="26"/>
      <c r="AL2942" s="26"/>
      <c r="AM2942" s="26"/>
      <c r="AN2942" s="26"/>
      <c r="AO2942" s="26"/>
      <c r="AP2942" s="26"/>
      <c r="AQ2942" s="26"/>
      <c r="AR2942" s="26"/>
      <c r="AS2942" s="26"/>
      <c r="AT2942" s="26"/>
      <c r="AU2942" s="26"/>
      <c r="AV2942" s="26"/>
      <c r="AW2942" s="26"/>
      <c r="AX2942" s="26"/>
      <c r="AY2942" s="26"/>
      <c r="AZ2942" s="26"/>
      <c r="BA2942" s="26"/>
      <c r="BB2942" s="26"/>
      <c r="BC2942" s="26"/>
      <c r="BD2942" s="26"/>
      <c r="BE2942" s="26"/>
      <c r="BF2942" s="26"/>
      <c r="BG2942" s="26"/>
      <c r="BH2942" s="26"/>
      <c r="BI2942" s="26"/>
      <c r="BJ2942" s="26"/>
      <c r="BK2942" s="26"/>
      <c r="BL2942" s="41"/>
      <c r="BM2942" t="s">
        <v>100</v>
      </c>
    </row>
    <row r="2943" spans="1:65" x14ac:dyDescent="0.2">
      <c r="A2943" s="6"/>
      <c r="B2943" s="40" t="s">
        <v>89</v>
      </c>
      <c r="C2943" s="24" t="s">
        <v>78</v>
      </c>
      <c r="D2943" s="25"/>
      <c r="E2943" s="26"/>
      <c r="F2943" s="26"/>
      <c r="G2943" s="26"/>
      <c r="H2943" s="26"/>
      <c r="I2943" s="26"/>
      <c r="J2943" s="26"/>
      <c r="K2943" s="26"/>
      <c r="L2943" s="26"/>
      <c r="M2943" s="26"/>
      <c r="N2943" s="26"/>
      <c r="O2943" s="26"/>
      <c r="P2943" s="26"/>
      <c r="Q2943" s="26"/>
      <c r="R2943" s="26"/>
      <c r="S2943" s="26"/>
      <c r="T2943" s="26"/>
      <c r="U2943" s="26"/>
      <c r="V2943" s="26"/>
      <c r="W2943" s="26"/>
      <c r="X2943" s="26"/>
      <c r="Y2943" s="26"/>
      <c r="Z2943" s="26"/>
      <c r="AA2943" s="26"/>
      <c r="AB2943" s="26"/>
      <c r="AC2943" s="26"/>
      <c r="AD2943" s="26"/>
      <c r="AE2943" s="26"/>
      <c r="AF2943" s="26"/>
      <c r="AG2943" s="26"/>
      <c r="AH2943" s="26"/>
      <c r="AI2943" s="26"/>
      <c r="AJ2943" s="26"/>
      <c r="AK2943" s="26"/>
      <c r="AL2943" s="26"/>
      <c r="AM2943" s="26"/>
      <c r="AN2943" s="26"/>
      <c r="AO2943" s="26"/>
      <c r="AP2943" s="26"/>
      <c r="AQ2943" s="26"/>
      <c r="AR2943" s="26"/>
      <c r="AS2943" s="26"/>
      <c r="AT2943" s="26"/>
      <c r="AU2943" s="26"/>
      <c r="AV2943" s="26"/>
      <c r="AW2943" s="26"/>
      <c r="AX2943" s="26"/>
      <c r="AY2943" s="26"/>
      <c r="AZ2943" s="26"/>
      <c r="BA2943" s="26"/>
      <c r="BB2943" s="26"/>
      <c r="BC2943" s="26"/>
      <c r="BD2943" s="26"/>
      <c r="BE2943" s="26"/>
      <c r="BF2943" s="26"/>
      <c r="BG2943" s="26"/>
      <c r="BH2943" s="26"/>
      <c r="BI2943" s="26"/>
      <c r="BJ2943" s="26"/>
      <c r="BK2943" s="26"/>
      <c r="BL2943" s="41"/>
      <c r="BM2943" t="s">
        <v>100</v>
      </c>
    </row>
    <row r="2944" spans="1:65" x14ac:dyDescent="0.2">
      <c r="A2944" s="6"/>
      <c r="B2944" s="40" t="s">
        <v>89</v>
      </c>
      <c r="C2944" s="31" t="s">
        <v>44</v>
      </c>
      <c r="D2944" s="27">
        <v>0</v>
      </c>
      <c r="E2944" s="28">
        <v>0</v>
      </c>
      <c r="F2944" s="28">
        <v>0</v>
      </c>
      <c r="G2944" s="28">
        <v>0</v>
      </c>
      <c r="H2944" s="28">
        <v>0</v>
      </c>
      <c r="I2944" s="28">
        <v>0</v>
      </c>
      <c r="J2944" s="28">
        <v>0</v>
      </c>
      <c r="K2944" s="28">
        <v>0</v>
      </c>
      <c r="L2944" s="28">
        <v>0</v>
      </c>
      <c r="M2944" s="28">
        <v>0</v>
      </c>
      <c r="N2944" s="28">
        <v>0</v>
      </c>
      <c r="O2944" s="28">
        <v>0</v>
      </c>
      <c r="P2944" s="28">
        <v>0</v>
      </c>
      <c r="Q2944" s="28">
        <v>0</v>
      </c>
      <c r="R2944" s="28">
        <v>0</v>
      </c>
      <c r="S2944" s="28">
        <v>0</v>
      </c>
      <c r="T2944" s="28">
        <v>0</v>
      </c>
      <c r="U2944" s="28">
        <v>0</v>
      </c>
      <c r="V2944" s="28">
        <v>0</v>
      </c>
      <c r="W2944" s="28">
        <v>0</v>
      </c>
      <c r="X2944" s="28">
        <v>0</v>
      </c>
      <c r="Y2944" s="28">
        <v>0</v>
      </c>
      <c r="Z2944" s="28">
        <v>0</v>
      </c>
      <c r="AA2944" s="28">
        <v>0</v>
      </c>
      <c r="AB2944" s="28">
        <v>0</v>
      </c>
      <c r="AC2944" s="28">
        <v>0</v>
      </c>
      <c r="AD2944" s="28">
        <v>0</v>
      </c>
      <c r="AE2944" s="28">
        <v>0</v>
      </c>
      <c r="AF2944" s="28">
        <v>0</v>
      </c>
      <c r="AG2944" s="28">
        <v>0</v>
      </c>
      <c r="AH2944" s="28">
        <v>0</v>
      </c>
      <c r="AI2944" s="28">
        <v>0</v>
      </c>
      <c r="AJ2944" s="28">
        <v>0</v>
      </c>
      <c r="AK2944" s="28">
        <v>0</v>
      </c>
      <c r="AL2944" s="28">
        <v>0</v>
      </c>
      <c r="AM2944" s="28">
        <v>0</v>
      </c>
      <c r="AN2944" s="28">
        <v>0</v>
      </c>
      <c r="AO2944" s="28">
        <v>0</v>
      </c>
      <c r="AP2944" s="28">
        <v>0</v>
      </c>
      <c r="AQ2944" s="28">
        <v>0</v>
      </c>
      <c r="AR2944" s="28">
        <v>0</v>
      </c>
      <c r="AS2944" s="28">
        <v>0</v>
      </c>
      <c r="AT2944" s="28">
        <v>0</v>
      </c>
      <c r="AU2944" s="28">
        <v>0</v>
      </c>
      <c r="AV2944" s="28">
        <v>0</v>
      </c>
      <c r="AW2944" s="28">
        <v>0</v>
      </c>
      <c r="AX2944" s="28">
        <v>0</v>
      </c>
      <c r="AY2944" s="28">
        <v>0</v>
      </c>
      <c r="AZ2944" s="28">
        <v>0</v>
      </c>
      <c r="BA2944" s="28">
        <v>0</v>
      </c>
      <c r="BB2944" s="28">
        <v>0</v>
      </c>
      <c r="BC2944" s="28">
        <v>0</v>
      </c>
      <c r="BD2944" s="28">
        <v>0</v>
      </c>
      <c r="BE2944" s="28">
        <v>0</v>
      </c>
      <c r="BF2944" s="28">
        <v>0</v>
      </c>
      <c r="BG2944" s="28">
        <v>0</v>
      </c>
      <c r="BH2944" s="28">
        <v>0</v>
      </c>
      <c r="BI2944" s="28">
        <v>0</v>
      </c>
      <c r="BJ2944" s="28">
        <v>0</v>
      </c>
      <c r="BK2944" s="28">
        <v>0</v>
      </c>
      <c r="BL2944" s="42">
        <v>0</v>
      </c>
      <c r="BM2944" t="s">
        <v>100</v>
      </c>
    </row>
    <row r="2945" spans="1:65" x14ac:dyDescent="0.2">
      <c r="A2945" s="6"/>
      <c r="B2945" s="40" t="s">
        <v>89</v>
      </c>
      <c r="C2945" s="24" t="s">
        <v>74</v>
      </c>
      <c r="D2945" s="35">
        <v>0</v>
      </c>
      <c r="E2945" s="29">
        <v>0</v>
      </c>
      <c r="F2945" s="29">
        <v>0</v>
      </c>
      <c r="G2945" s="29">
        <v>0</v>
      </c>
      <c r="H2945" s="29">
        <v>0</v>
      </c>
      <c r="I2945" s="29">
        <v>0</v>
      </c>
      <c r="J2945" s="29">
        <v>0</v>
      </c>
      <c r="K2945" s="29">
        <v>0</v>
      </c>
      <c r="L2945" s="29">
        <v>0</v>
      </c>
      <c r="M2945" s="29">
        <v>0</v>
      </c>
      <c r="N2945" s="29">
        <v>0</v>
      </c>
      <c r="O2945" s="29">
        <v>0</v>
      </c>
      <c r="P2945" s="29">
        <v>0</v>
      </c>
      <c r="Q2945" s="29">
        <v>0</v>
      </c>
      <c r="R2945" s="29">
        <v>0</v>
      </c>
      <c r="S2945" s="29">
        <v>0</v>
      </c>
      <c r="T2945" s="29">
        <v>0</v>
      </c>
      <c r="U2945" s="29">
        <v>0</v>
      </c>
      <c r="V2945" s="29">
        <v>0</v>
      </c>
      <c r="W2945" s="29">
        <v>0</v>
      </c>
      <c r="X2945" s="26"/>
      <c r="Y2945" s="26"/>
      <c r="Z2945" s="26"/>
      <c r="AA2945" s="26"/>
      <c r="AB2945" s="26"/>
      <c r="AC2945" s="26"/>
      <c r="AD2945" s="26"/>
      <c r="AE2945" s="26"/>
      <c r="AF2945" s="26"/>
      <c r="AG2945" s="26"/>
      <c r="AH2945" s="26"/>
      <c r="AI2945" s="26"/>
      <c r="AJ2945" s="26"/>
      <c r="AK2945" s="26"/>
      <c r="AL2945" s="26"/>
      <c r="AM2945" s="26"/>
      <c r="AN2945" s="26"/>
      <c r="AO2945" s="26"/>
      <c r="AP2945" s="26"/>
      <c r="AQ2945" s="26"/>
      <c r="AR2945" s="26"/>
      <c r="AS2945" s="26"/>
      <c r="AT2945" s="26"/>
      <c r="AU2945" s="26"/>
      <c r="AV2945" s="26"/>
      <c r="AW2945" s="26"/>
      <c r="AX2945" s="26"/>
      <c r="AY2945" s="26"/>
      <c r="AZ2945" s="26"/>
      <c r="BA2945" s="26"/>
      <c r="BB2945" s="26"/>
      <c r="BC2945" s="26"/>
      <c r="BD2945" s="26"/>
      <c r="BE2945" s="26"/>
      <c r="BF2945" s="26"/>
      <c r="BG2945" s="26"/>
      <c r="BH2945" s="26"/>
      <c r="BI2945" s="26"/>
      <c r="BJ2945" s="26"/>
      <c r="BK2945" s="26"/>
      <c r="BL2945" s="41"/>
      <c r="BM2945" t="s">
        <v>100</v>
      </c>
    </row>
    <row r="2946" spans="1:65" x14ac:dyDescent="0.2">
      <c r="A2946" s="6"/>
      <c r="B2946" s="40" t="s">
        <v>89</v>
      </c>
      <c r="C2946" s="24" t="s">
        <v>83</v>
      </c>
      <c r="D2946" s="25"/>
      <c r="E2946" s="26"/>
      <c r="F2946" s="26"/>
      <c r="G2946" s="26"/>
      <c r="H2946" s="26"/>
      <c r="I2946" s="26"/>
      <c r="J2946" s="26"/>
      <c r="K2946" s="26"/>
      <c r="L2946" s="26"/>
      <c r="M2946" s="26"/>
      <c r="N2946" s="26"/>
      <c r="O2946" s="26"/>
      <c r="P2946" s="26"/>
      <c r="Q2946" s="26"/>
      <c r="R2946" s="26"/>
      <c r="S2946" s="26"/>
      <c r="T2946" s="26"/>
      <c r="U2946" s="26"/>
      <c r="V2946" s="26"/>
      <c r="W2946" s="30"/>
      <c r="X2946" s="30"/>
      <c r="Y2946" s="30"/>
      <c r="Z2946" s="30"/>
      <c r="AA2946" s="30"/>
      <c r="AB2946" s="30"/>
      <c r="AC2946" s="30"/>
      <c r="AD2946" s="30"/>
      <c r="AE2946" s="30"/>
      <c r="AF2946" s="30"/>
      <c r="AG2946" s="30"/>
      <c r="AH2946" s="30"/>
      <c r="AI2946" s="30"/>
      <c r="AJ2946" s="30"/>
      <c r="AK2946" s="30"/>
      <c r="AL2946" s="30"/>
      <c r="AM2946" s="30"/>
      <c r="AN2946" s="30"/>
      <c r="AO2946" s="30"/>
      <c r="AP2946" s="30"/>
      <c r="AQ2946" s="30"/>
      <c r="AR2946" s="30"/>
      <c r="AS2946" s="30"/>
      <c r="AT2946" s="30"/>
      <c r="AU2946" s="30"/>
      <c r="AV2946" s="30"/>
      <c r="AW2946" s="30"/>
      <c r="AX2946" s="30"/>
      <c r="AY2946" s="30"/>
      <c r="AZ2946" s="30"/>
      <c r="BA2946" s="30"/>
      <c r="BB2946" s="30"/>
      <c r="BC2946" s="30"/>
      <c r="BD2946" s="30"/>
      <c r="BE2946" s="30"/>
      <c r="BF2946" s="30"/>
      <c r="BG2946" s="30"/>
      <c r="BH2946" s="30"/>
      <c r="BI2946" s="30"/>
      <c r="BJ2946" s="30"/>
      <c r="BK2946" s="30"/>
      <c r="BL2946" s="43"/>
      <c r="BM2946" t="s">
        <v>100</v>
      </c>
    </row>
    <row r="2947" spans="1:65" x14ac:dyDescent="0.2">
      <c r="A2947" s="6"/>
      <c r="B2947" s="40" t="s">
        <v>89</v>
      </c>
      <c r="C2947" s="24" t="s">
        <v>75</v>
      </c>
      <c r="D2947" s="25"/>
      <c r="E2947" s="26"/>
      <c r="F2947" s="26"/>
      <c r="G2947" s="26"/>
      <c r="H2947" s="26"/>
      <c r="I2947" s="26"/>
      <c r="J2947" s="26"/>
      <c r="K2947" s="26"/>
      <c r="L2947" s="26"/>
      <c r="M2947" s="26"/>
      <c r="N2947" s="26"/>
      <c r="O2947" s="26"/>
      <c r="P2947" s="26"/>
      <c r="Q2947" s="26"/>
      <c r="R2947" s="26"/>
      <c r="S2947" s="26"/>
      <c r="T2947" s="26"/>
      <c r="U2947" s="26"/>
      <c r="V2947" s="26"/>
      <c r="W2947" s="26"/>
      <c r="X2947" s="26"/>
      <c r="Y2947" s="26"/>
      <c r="Z2947" s="26"/>
      <c r="AA2947" s="26"/>
      <c r="AB2947" s="26"/>
      <c r="AC2947" s="26"/>
      <c r="AD2947" s="26"/>
      <c r="AE2947" s="26"/>
      <c r="AF2947" s="26"/>
      <c r="AG2947" s="26"/>
      <c r="AH2947" s="26"/>
      <c r="AI2947" s="26"/>
      <c r="AJ2947" s="26"/>
      <c r="AK2947" s="26"/>
      <c r="AL2947" s="26"/>
      <c r="AM2947" s="26"/>
      <c r="AN2947" s="26"/>
      <c r="AO2947" s="26"/>
      <c r="AP2947" s="26"/>
      <c r="AQ2947" s="26"/>
      <c r="AR2947" s="26"/>
      <c r="AS2947" s="26"/>
      <c r="AT2947" s="26"/>
      <c r="AU2947" s="26"/>
      <c r="AV2947" s="26"/>
      <c r="AW2947" s="26"/>
      <c r="AX2947" s="26"/>
      <c r="AY2947" s="26"/>
      <c r="AZ2947" s="26"/>
      <c r="BA2947" s="26"/>
      <c r="BB2947" s="26"/>
      <c r="BC2947" s="26"/>
      <c r="BD2947" s="26"/>
      <c r="BE2947" s="26"/>
      <c r="BF2947" s="26"/>
      <c r="BG2947" s="26"/>
      <c r="BH2947" s="26"/>
      <c r="BI2947" s="26"/>
      <c r="BJ2947" s="26"/>
      <c r="BK2947" s="26"/>
      <c r="BL2947" s="41"/>
      <c r="BM2947" t="s">
        <v>100</v>
      </c>
    </row>
    <row r="2948" spans="1:65" x14ac:dyDescent="0.2">
      <c r="A2948" s="6"/>
      <c r="B2948" s="40" t="s">
        <v>89</v>
      </c>
      <c r="C2948" s="24" t="s">
        <v>79</v>
      </c>
      <c r="D2948" s="25"/>
      <c r="E2948" s="26"/>
      <c r="F2948" s="26"/>
      <c r="G2948" s="26"/>
      <c r="H2948" s="26"/>
      <c r="I2948" s="26"/>
      <c r="J2948" s="26"/>
      <c r="K2948" s="26"/>
      <c r="L2948" s="26"/>
      <c r="M2948" s="26"/>
      <c r="N2948" s="26"/>
      <c r="O2948" s="26"/>
      <c r="P2948" s="26"/>
      <c r="Q2948" s="26"/>
      <c r="R2948" s="26"/>
      <c r="S2948" s="26"/>
      <c r="T2948" s="26"/>
      <c r="U2948" s="26"/>
      <c r="V2948" s="26"/>
      <c r="W2948" s="26"/>
      <c r="X2948" s="26"/>
      <c r="Y2948" s="26"/>
      <c r="Z2948" s="26"/>
      <c r="AA2948" s="26"/>
      <c r="AB2948" s="26"/>
      <c r="AC2948" s="26"/>
      <c r="AD2948" s="26"/>
      <c r="AE2948" s="26"/>
      <c r="AF2948" s="26"/>
      <c r="AG2948" s="26"/>
      <c r="AH2948" s="26"/>
      <c r="AI2948" s="26"/>
      <c r="AJ2948" s="26"/>
      <c r="AK2948" s="26"/>
      <c r="AL2948" s="26"/>
      <c r="AM2948" s="26"/>
      <c r="AN2948" s="26"/>
      <c r="AO2948" s="26"/>
      <c r="AP2948" s="26"/>
      <c r="AQ2948" s="26"/>
      <c r="AR2948" s="26"/>
      <c r="AS2948" s="26"/>
      <c r="AT2948" s="26"/>
      <c r="AU2948" s="26"/>
      <c r="AV2948" s="26"/>
      <c r="AW2948" s="26"/>
      <c r="AX2948" s="26"/>
      <c r="AY2948" s="26"/>
      <c r="AZ2948" s="26"/>
      <c r="BA2948" s="26"/>
      <c r="BB2948" s="26"/>
      <c r="BC2948" s="26"/>
      <c r="BD2948" s="26"/>
      <c r="BE2948" s="26"/>
      <c r="BF2948" s="26"/>
      <c r="BG2948" s="26"/>
      <c r="BH2948" s="26"/>
      <c r="BI2948" s="26"/>
      <c r="BJ2948" s="26"/>
      <c r="BK2948" s="26"/>
      <c r="BL2948" s="41"/>
      <c r="BM2948" t="s">
        <v>100</v>
      </c>
    </row>
    <row r="2949" spans="1:65" x14ac:dyDescent="0.2">
      <c r="A2949" s="6"/>
      <c r="B2949" s="40" t="s">
        <v>89</v>
      </c>
      <c r="C2949" s="24" t="s">
        <v>80</v>
      </c>
      <c r="D2949" s="25"/>
      <c r="E2949" s="26"/>
      <c r="F2949" s="26"/>
      <c r="G2949" s="26"/>
      <c r="H2949" s="26"/>
      <c r="I2949" s="26"/>
      <c r="J2949" s="26"/>
      <c r="K2949" s="26"/>
      <c r="L2949" s="26"/>
      <c r="M2949" s="26"/>
      <c r="N2949" s="26"/>
      <c r="O2949" s="26"/>
      <c r="P2949" s="26"/>
      <c r="Q2949" s="26"/>
      <c r="R2949" s="26"/>
      <c r="S2949" s="26"/>
      <c r="T2949" s="26"/>
      <c r="U2949" s="26"/>
      <c r="V2949" s="26"/>
      <c r="W2949" s="26"/>
      <c r="X2949" s="26"/>
      <c r="Y2949" s="26"/>
      <c r="Z2949" s="26"/>
      <c r="AA2949" s="26"/>
      <c r="AB2949" s="26"/>
      <c r="AC2949" s="26"/>
      <c r="AD2949" s="26"/>
      <c r="AE2949" s="26"/>
      <c r="AF2949" s="26"/>
      <c r="AG2949" s="26"/>
      <c r="AH2949" s="26"/>
      <c r="AI2949" s="26"/>
      <c r="AJ2949" s="26"/>
      <c r="AK2949" s="26"/>
      <c r="AL2949" s="26"/>
      <c r="AM2949" s="26"/>
      <c r="AN2949" s="26"/>
      <c r="AO2949" s="26"/>
      <c r="AP2949" s="26"/>
      <c r="AQ2949" s="26"/>
      <c r="AR2949" s="26"/>
      <c r="AS2949" s="26"/>
      <c r="AT2949" s="26"/>
      <c r="AU2949" s="26"/>
      <c r="AV2949" s="26"/>
      <c r="AW2949" s="26"/>
      <c r="AX2949" s="26"/>
      <c r="AY2949" s="26"/>
      <c r="AZ2949" s="26"/>
      <c r="BA2949" s="26"/>
      <c r="BB2949" s="26"/>
      <c r="BC2949" s="26"/>
      <c r="BD2949" s="26"/>
      <c r="BE2949" s="26"/>
      <c r="BF2949" s="26"/>
      <c r="BG2949" s="26"/>
      <c r="BH2949" s="26"/>
      <c r="BI2949" s="26"/>
      <c r="BJ2949" s="26"/>
      <c r="BK2949" s="26"/>
      <c r="BL2949" s="41"/>
      <c r="BM2949" t="s">
        <v>100</v>
      </c>
    </row>
    <row r="2950" spans="1:65" x14ac:dyDescent="0.2">
      <c r="A2950" s="6"/>
      <c r="B2950" s="40" t="s">
        <v>89</v>
      </c>
      <c r="C2950" s="24" t="s">
        <v>78</v>
      </c>
      <c r="D2950" s="25"/>
      <c r="E2950" s="26"/>
      <c r="F2950" s="26"/>
      <c r="G2950" s="26"/>
      <c r="H2950" s="26"/>
      <c r="I2950" s="26"/>
      <c r="J2950" s="26"/>
      <c r="K2950" s="26"/>
      <c r="L2950" s="26"/>
      <c r="M2950" s="26"/>
      <c r="N2950" s="26"/>
      <c r="O2950" s="26"/>
      <c r="P2950" s="26"/>
      <c r="Q2950" s="26"/>
      <c r="R2950" s="26"/>
      <c r="S2950" s="26"/>
      <c r="T2950" s="26"/>
      <c r="U2950" s="26"/>
      <c r="V2950" s="26"/>
      <c r="W2950" s="26"/>
      <c r="X2950" s="26"/>
      <c r="Y2950" s="26"/>
      <c r="Z2950" s="26"/>
      <c r="AA2950" s="26"/>
      <c r="AB2950" s="26"/>
      <c r="AC2950" s="26"/>
      <c r="AD2950" s="26"/>
      <c r="AE2950" s="26"/>
      <c r="AF2950" s="26"/>
      <c r="AG2950" s="26"/>
      <c r="AH2950" s="26"/>
      <c r="AI2950" s="26"/>
      <c r="AJ2950" s="26"/>
      <c r="AK2950" s="26"/>
      <c r="AL2950" s="26"/>
      <c r="AM2950" s="26"/>
      <c r="AN2950" s="26"/>
      <c r="AO2950" s="26"/>
      <c r="AP2950" s="26"/>
      <c r="AQ2950" s="26"/>
      <c r="AR2950" s="26"/>
      <c r="AS2950" s="26"/>
      <c r="AT2950" s="26"/>
      <c r="AU2950" s="26"/>
      <c r="AV2950" s="26"/>
      <c r="AW2950" s="26"/>
      <c r="AX2950" s="26"/>
      <c r="AY2950" s="26"/>
      <c r="AZ2950" s="26"/>
      <c r="BA2950" s="26"/>
      <c r="BB2950" s="26"/>
      <c r="BC2950" s="26"/>
      <c r="BD2950" s="26"/>
      <c r="BE2950" s="26"/>
      <c r="BF2950" s="26"/>
      <c r="BG2950" s="26"/>
      <c r="BH2950" s="26"/>
      <c r="BI2950" s="26"/>
      <c r="BJ2950" s="26"/>
      <c r="BK2950" s="26"/>
      <c r="BL2950" s="41"/>
      <c r="BM2950" t="s">
        <v>100</v>
      </c>
    </row>
    <row r="2951" spans="1:65" x14ac:dyDescent="0.2">
      <c r="A2951" s="6"/>
      <c r="B2951" s="40" t="s">
        <v>89</v>
      </c>
      <c r="C2951" s="31" t="s">
        <v>76</v>
      </c>
      <c r="D2951" s="27">
        <v>0</v>
      </c>
      <c r="E2951" s="28">
        <v>0</v>
      </c>
      <c r="F2951" s="28">
        <v>0</v>
      </c>
      <c r="G2951" s="28">
        <v>0</v>
      </c>
      <c r="H2951" s="28">
        <v>0</v>
      </c>
      <c r="I2951" s="28">
        <v>676</v>
      </c>
      <c r="J2951" s="28">
        <v>676</v>
      </c>
      <c r="K2951" s="28">
        <v>676.2</v>
      </c>
      <c r="L2951" s="28">
        <v>676.4</v>
      </c>
      <c r="M2951" s="28">
        <v>676.4</v>
      </c>
      <c r="N2951" s="28">
        <v>676.6</v>
      </c>
      <c r="O2951" s="28">
        <v>658.8</v>
      </c>
      <c r="P2951" s="28">
        <v>658.9</v>
      </c>
      <c r="Q2951" s="28">
        <v>652.1</v>
      </c>
      <c r="R2951" s="28">
        <v>653.1</v>
      </c>
      <c r="S2951" s="28">
        <v>653.70000000000005</v>
      </c>
      <c r="T2951" s="28">
        <v>654.1</v>
      </c>
      <c r="U2951" s="28">
        <v>726.9</v>
      </c>
      <c r="V2951" s="28">
        <v>774.7</v>
      </c>
      <c r="W2951" s="28">
        <v>778.9</v>
      </c>
      <c r="X2951" s="28">
        <v>778.9</v>
      </c>
      <c r="Y2951" s="28">
        <v>778.9</v>
      </c>
      <c r="Z2951" s="28">
        <v>778.9</v>
      </c>
      <c r="AA2951" s="28">
        <v>778.9</v>
      </c>
      <c r="AB2951" s="28">
        <v>778.9</v>
      </c>
      <c r="AC2951" s="28">
        <v>778.9</v>
      </c>
      <c r="AD2951" s="28">
        <v>778.9</v>
      </c>
      <c r="AE2951" s="28">
        <v>778.9</v>
      </c>
      <c r="AF2951" s="28">
        <v>778.9</v>
      </c>
      <c r="AG2951" s="28">
        <v>778.9</v>
      </c>
      <c r="AH2951" s="28">
        <v>778.9</v>
      </c>
      <c r="AI2951" s="28">
        <v>778.9</v>
      </c>
      <c r="AJ2951" s="28">
        <v>778.9</v>
      </c>
      <c r="AK2951" s="28">
        <v>778.9</v>
      </c>
      <c r="AL2951" s="28">
        <v>778.9</v>
      </c>
      <c r="AM2951" s="28">
        <v>778.9</v>
      </c>
      <c r="AN2951" s="28">
        <v>778.9</v>
      </c>
      <c r="AO2951" s="28">
        <v>778.9</v>
      </c>
      <c r="AP2951" s="28">
        <v>778.9</v>
      </c>
      <c r="AQ2951" s="28">
        <v>778.9</v>
      </c>
      <c r="AR2951" s="28">
        <v>778.9</v>
      </c>
      <c r="AS2951" s="28">
        <v>778.9</v>
      </c>
      <c r="AT2951" s="28">
        <v>778.9</v>
      </c>
      <c r="AU2951" s="28">
        <v>778.9</v>
      </c>
      <c r="AV2951" s="28">
        <v>778.9</v>
      </c>
      <c r="AW2951" s="28">
        <v>778.9</v>
      </c>
      <c r="AX2951" s="28">
        <v>778.9</v>
      </c>
      <c r="AY2951" s="28">
        <v>778.9</v>
      </c>
      <c r="AZ2951" s="28">
        <v>778.9</v>
      </c>
      <c r="BA2951" s="28">
        <v>778.9</v>
      </c>
      <c r="BB2951" s="28">
        <v>778.9</v>
      </c>
      <c r="BC2951" s="28">
        <v>778.9</v>
      </c>
      <c r="BD2951" s="28">
        <v>778.9</v>
      </c>
      <c r="BE2951" s="28">
        <v>778.9</v>
      </c>
      <c r="BF2951" s="28">
        <v>778.9</v>
      </c>
      <c r="BG2951" s="28">
        <v>778.9</v>
      </c>
      <c r="BH2951" s="28">
        <v>778.9</v>
      </c>
      <c r="BI2951" s="28">
        <v>778.9</v>
      </c>
      <c r="BJ2951" s="28">
        <v>778.9</v>
      </c>
      <c r="BK2951" s="28">
        <v>778.9</v>
      </c>
      <c r="BL2951" s="42">
        <v>778.9</v>
      </c>
      <c r="BM2951" t="s">
        <v>100</v>
      </c>
    </row>
    <row r="2952" spans="1:65" x14ac:dyDescent="0.2">
      <c r="A2952" s="6"/>
      <c r="B2952" s="40" t="s">
        <v>89</v>
      </c>
      <c r="C2952" s="24" t="s">
        <v>74</v>
      </c>
      <c r="D2952" s="35">
        <v>0</v>
      </c>
      <c r="E2952" s="29">
        <v>0</v>
      </c>
      <c r="F2952" s="29">
        <v>0</v>
      </c>
      <c r="G2952" s="29">
        <v>0</v>
      </c>
      <c r="H2952" s="29">
        <v>0</v>
      </c>
      <c r="I2952" s="29">
        <v>676</v>
      </c>
      <c r="J2952" s="29">
        <v>676</v>
      </c>
      <c r="K2952" s="29">
        <v>676.2</v>
      </c>
      <c r="L2952" s="29">
        <v>676.4</v>
      </c>
      <c r="M2952" s="29">
        <v>676.4</v>
      </c>
      <c r="N2952" s="29">
        <v>676.6</v>
      </c>
      <c r="O2952" s="29">
        <v>658.8</v>
      </c>
      <c r="P2952" s="29">
        <v>658.9</v>
      </c>
      <c r="Q2952" s="29">
        <v>652.1</v>
      </c>
      <c r="R2952" s="29">
        <v>653.1</v>
      </c>
      <c r="S2952" s="29">
        <v>653.70000000000005</v>
      </c>
      <c r="T2952" s="29">
        <v>654.1</v>
      </c>
      <c r="U2952" s="29">
        <v>726.9</v>
      </c>
      <c r="V2952" s="29">
        <v>774.7</v>
      </c>
      <c r="W2952" s="29">
        <v>778.9</v>
      </c>
      <c r="X2952" s="26"/>
      <c r="Y2952" s="26"/>
      <c r="Z2952" s="26"/>
      <c r="AA2952" s="26"/>
      <c r="AB2952" s="26"/>
      <c r="AC2952" s="26"/>
      <c r="AD2952" s="26"/>
      <c r="AE2952" s="26"/>
      <c r="AF2952" s="26"/>
      <c r="AG2952" s="26"/>
      <c r="AH2952" s="26"/>
      <c r="AI2952" s="26"/>
      <c r="AJ2952" s="26"/>
      <c r="AK2952" s="26"/>
      <c r="AL2952" s="26"/>
      <c r="AM2952" s="26"/>
      <c r="AN2952" s="26"/>
      <c r="AO2952" s="26"/>
      <c r="AP2952" s="26"/>
      <c r="AQ2952" s="26"/>
      <c r="AR2952" s="26"/>
      <c r="AS2952" s="26"/>
      <c r="AT2952" s="26"/>
      <c r="AU2952" s="26"/>
      <c r="AV2952" s="26"/>
      <c r="AW2952" s="26"/>
      <c r="AX2952" s="26"/>
      <c r="AY2952" s="26"/>
      <c r="AZ2952" s="26"/>
      <c r="BA2952" s="26"/>
      <c r="BB2952" s="26"/>
      <c r="BC2952" s="26"/>
      <c r="BD2952" s="26"/>
      <c r="BE2952" s="26"/>
      <c r="BF2952" s="26"/>
      <c r="BG2952" s="26"/>
      <c r="BH2952" s="26"/>
      <c r="BI2952" s="26"/>
      <c r="BJ2952" s="26"/>
      <c r="BK2952" s="26"/>
      <c r="BL2952" s="41"/>
      <c r="BM2952" t="s">
        <v>100</v>
      </c>
    </row>
    <row r="2953" spans="1:65" x14ac:dyDescent="0.2">
      <c r="A2953" s="6"/>
      <c r="B2953" s="40" t="s">
        <v>89</v>
      </c>
      <c r="C2953" s="24" t="s">
        <v>83</v>
      </c>
      <c r="D2953" s="25"/>
      <c r="E2953" s="26"/>
      <c r="F2953" s="26"/>
      <c r="G2953" s="26"/>
      <c r="H2953" s="26"/>
      <c r="I2953" s="26"/>
      <c r="J2953" s="26"/>
      <c r="K2953" s="26"/>
      <c r="L2953" s="26"/>
      <c r="M2953" s="26"/>
      <c r="N2953" s="26"/>
      <c r="O2953" s="26"/>
      <c r="P2953" s="26"/>
      <c r="Q2953" s="26"/>
      <c r="R2953" s="26"/>
      <c r="S2953" s="26"/>
      <c r="T2953" s="26"/>
      <c r="U2953" s="26"/>
      <c r="V2953" s="26"/>
      <c r="W2953" s="30"/>
      <c r="X2953" s="30"/>
      <c r="Y2953" s="30"/>
      <c r="Z2953" s="30"/>
      <c r="AA2953" s="30"/>
      <c r="AB2953" s="30"/>
      <c r="AC2953" s="30"/>
      <c r="AD2953" s="30"/>
      <c r="AE2953" s="30"/>
      <c r="AF2953" s="30"/>
      <c r="AG2953" s="30"/>
      <c r="AH2953" s="30"/>
      <c r="AI2953" s="30"/>
      <c r="AJ2953" s="30"/>
      <c r="AK2953" s="30"/>
      <c r="AL2953" s="30"/>
      <c r="AM2953" s="30"/>
      <c r="AN2953" s="30"/>
      <c r="AO2953" s="30"/>
      <c r="AP2953" s="30"/>
      <c r="AQ2953" s="30"/>
      <c r="AR2953" s="30"/>
      <c r="AS2953" s="30"/>
      <c r="AT2953" s="30"/>
      <c r="AU2953" s="30"/>
      <c r="AV2953" s="30"/>
      <c r="AW2953" s="30"/>
      <c r="AX2953" s="30"/>
      <c r="AY2953" s="30"/>
      <c r="AZ2953" s="30"/>
      <c r="BA2953" s="30"/>
      <c r="BB2953" s="30"/>
      <c r="BC2953" s="30"/>
      <c r="BD2953" s="30"/>
      <c r="BE2953" s="30"/>
      <c r="BF2953" s="30"/>
      <c r="BG2953" s="30"/>
      <c r="BH2953" s="30"/>
      <c r="BI2953" s="30"/>
      <c r="BJ2953" s="30"/>
      <c r="BK2953" s="30"/>
      <c r="BL2953" s="43"/>
      <c r="BM2953" t="s">
        <v>100</v>
      </c>
    </row>
    <row r="2954" spans="1:65" x14ac:dyDescent="0.2">
      <c r="A2954" s="6"/>
      <c r="B2954" s="40" t="s">
        <v>89</v>
      </c>
      <c r="C2954" s="24" t="s">
        <v>75</v>
      </c>
      <c r="D2954" s="25"/>
      <c r="E2954" s="26"/>
      <c r="F2954" s="26"/>
      <c r="G2954" s="26"/>
      <c r="H2954" s="26"/>
      <c r="I2954" s="26"/>
      <c r="J2954" s="26"/>
      <c r="K2954" s="26"/>
      <c r="L2954" s="26"/>
      <c r="M2954" s="26"/>
      <c r="N2954" s="26"/>
      <c r="O2954" s="26"/>
      <c r="P2954" s="26"/>
      <c r="Q2954" s="26"/>
      <c r="R2954" s="26"/>
      <c r="S2954" s="26"/>
      <c r="T2954" s="26"/>
      <c r="U2954" s="26"/>
      <c r="V2954" s="26"/>
      <c r="W2954" s="26"/>
      <c r="X2954" s="26"/>
      <c r="Y2954" s="26"/>
      <c r="Z2954" s="26"/>
      <c r="AA2954" s="26"/>
      <c r="AB2954" s="26"/>
      <c r="AC2954" s="26"/>
      <c r="AD2954" s="26"/>
      <c r="AE2954" s="26"/>
      <c r="AF2954" s="26"/>
      <c r="AG2954" s="26"/>
      <c r="AH2954" s="26"/>
      <c r="AI2954" s="26"/>
      <c r="AJ2954" s="26"/>
      <c r="AK2954" s="26"/>
      <c r="AL2954" s="26"/>
      <c r="AM2954" s="26"/>
      <c r="AN2954" s="26"/>
      <c r="AO2954" s="26"/>
      <c r="AP2954" s="26"/>
      <c r="AQ2954" s="26"/>
      <c r="AR2954" s="26"/>
      <c r="AS2954" s="26"/>
      <c r="AT2954" s="26"/>
      <c r="AU2954" s="26"/>
      <c r="AV2954" s="26"/>
      <c r="AW2954" s="26"/>
      <c r="AX2954" s="26"/>
      <c r="AY2954" s="26"/>
      <c r="AZ2954" s="26"/>
      <c r="BA2954" s="26"/>
      <c r="BB2954" s="26"/>
      <c r="BC2954" s="26"/>
      <c r="BD2954" s="26"/>
      <c r="BE2954" s="26"/>
      <c r="BF2954" s="26"/>
      <c r="BG2954" s="26"/>
      <c r="BH2954" s="26"/>
      <c r="BI2954" s="26"/>
      <c r="BJ2954" s="26"/>
      <c r="BK2954" s="26"/>
      <c r="BL2954" s="41"/>
      <c r="BM2954" t="s">
        <v>100</v>
      </c>
    </row>
    <row r="2955" spans="1:65" x14ac:dyDescent="0.2">
      <c r="A2955" s="6"/>
      <c r="B2955" s="40" t="s">
        <v>89</v>
      </c>
      <c r="C2955" s="24" t="s">
        <v>79</v>
      </c>
      <c r="D2955" s="25"/>
      <c r="E2955" s="26"/>
      <c r="F2955" s="26"/>
      <c r="G2955" s="26"/>
      <c r="H2955" s="26"/>
      <c r="I2955" s="26"/>
      <c r="J2955" s="26"/>
      <c r="K2955" s="26"/>
      <c r="L2955" s="26"/>
      <c r="M2955" s="26"/>
      <c r="N2955" s="26"/>
      <c r="O2955" s="26"/>
      <c r="P2955" s="26"/>
      <c r="Q2955" s="26"/>
      <c r="R2955" s="26"/>
      <c r="S2955" s="26"/>
      <c r="T2955" s="26"/>
      <c r="U2955" s="26"/>
      <c r="V2955" s="26"/>
      <c r="W2955" s="26"/>
      <c r="X2955" s="26"/>
      <c r="Y2955" s="26"/>
      <c r="Z2955" s="26"/>
      <c r="AA2955" s="26"/>
      <c r="AB2955" s="26"/>
      <c r="AC2955" s="26"/>
      <c r="AD2955" s="26"/>
      <c r="AE2955" s="26"/>
      <c r="AF2955" s="26"/>
      <c r="AG2955" s="26"/>
      <c r="AH2955" s="26"/>
      <c r="AI2955" s="26"/>
      <c r="AJ2955" s="26"/>
      <c r="AK2955" s="26"/>
      <c r="AL2955" s="26"/>
      <c r="AM2955" s="26"/>
      <c r="AN2955" s="26"/>
      <c r="AO2955" s="26"/>
      <c r="AP2955" s="26"/>
      <c r="AQ2955" s="26"/>
      <c r="AR2955" s="26"/>
      <c r="AS2955" s="26"/>
      <c r="AT2955" s="26"/>
      <c r="AU2955" s="26"/>
      <c r="AV2955" s="26"/>
      <c r="AW2955" s="26"/>
      <c r="AX2955" s="26"/>
      <c r="AY2955" s="26"/>
      <c r="AZ2955" s="26"/>
      <c r="BA2955" s="26"/>
      <c r="BB2955" s="26"/>
      <c r="BC2955" s="26"/>
      <c r="BD2955" s="26"/>
      <c r="BE2955" s="26"/>
      <c r="BF2955" s="26"/>
      <c r="BG2955" s="26"/>
      <c r="BH2955" s="26"/>
      <c r="BI2955" s="26"/>
      <c r="BJ2955" s="26"/>
      <c r="BK2955" s="26"/>
      <c r="BL2955" s="41"/>
      <c r="BM2955" t="s">
        <v>100</v>
      </c>
    </row>
    <row r="2956" spans="1:65" x14ac:dyDescent="0.2">
      <c r="A2956" s="6"/>
      <c r="B2956" s="40" t="s">
        <v>89</v>
      </c>
      <c r="C2956" s="24" t="s">
        <v>80</v>
      </c>
      <c r="D2956" s="25"/>
      <c r="E2956" s="26"/>
      <c r="F2956" s="26"/>
      <c r="G2956" s="26"/>
      <c r="H2956" s="26"/>
      <c r="I2956" s="26"/>
      <c r="J2956" s="26"/>
      <c r="K2956" s="26"/>
      <c r="L2956" s="26"/>
      <c r="M2956" s="26"/>
      <c r="N2956" s="26"/>
      <c r="O2956" s="26"/>
      <c r="P2956" s="26"/>
      <c r="Q2956" s="26"/>
      <c r="R2956" s="26"/>
      <c r="S2956" s="26"/>
      <c r="T2956" s="26"/>
      <c r="U2956" s="26"/>
      <c r="V2956" s="26"/>
      <c r="W2956" s="26"/>
      <c r="X2956" s="26"/>
      <c r="Y2956" s="26"/>
      <c r="Z2956" s="26"/>
      <c r="AA2956" s="26"/>
      <c r="AB2956" s="26"/>
      <c r="AC2956" s="26"/>
      <c r="AD2956" s="26"/>
      <c r="AE2956" s="26"/>
      <c r="AF2956" s="26"/>
      <c r="AG2956" s="26"/>
      <c r="AH2956" s="26"/>
      <c r="AI2956" s="26"/>
      <c r="AJ2956" s="26"/>
      <c r="AK2956" s="26"/>
      <c r="AL2956" s="26"/>
      <c r="AM2956" s="26"/>
      <c r="AN2956" s="26"/>
      <c r="AO2956" s="26"/>
      <c r="AP2956" s="26"/>
      <c r="AQ2956" s="26"/>
      <c r="AR2956" s="26"/>
      <c r="AS2956" s="26"/>
      <c r="AT2956" s="26"/>
      <c r="AU2956" s="26"/>
      <c r="AV2956" s="26"/>
      <c r="AW2956" s="26"/>
      <c r="AX2956" s="26"/>
      <c r="AY2956" s="26"/>
      <c r="AZ2956" s="26"/>
      <c r="BA2956" s="26"/>
      <c r="BB2956" s="26"/>
      <c r="BC2956" s="26"/>
      <c r="BD2956" s="26"/>
      <c r="BE2956" s="26"/>
      <c r="BF2956" s="26"/>
      <c r="BG2956" s="26"/>
      <c r="BH2956" s="26"/>
      <c r="BI2956" s="26"/>
      <c r="BJ2956" s="26"/>
      <c r="BK2956" s="26"/>
      <c r="BL2956" s="41"/>
      <c r="BM2956" t="s">
        <v>100</v>
      </c>
    </row>
    <row r="2957" spans="1:65" ht="13.5" thickBot="1" x14ac:dyDescent="0.25">
      <c r="A2957" s="6"/>
      <c r="B2957" s="40" t="s">
        <v>89</v>
      </c>
      <c r="C2957" s="50" t="s">
        <v>78</v>
      </c>
      <c r="D2957" s="51"/>
      <c r="E2957" s="52"/>
      <c r="F2957" s="52"/>
      <c r="G2957" s="52"/>
      <c r="H2957" s="52"/>
      <c r="I2957" s="52"/>
      <c r="J2957" s="52"/>
      <c r="K2957" s="52"/>
      <c r="L2957" s="52"/>
      <c r="M2957" s="52"/>
      <c r="N2957" s="52"/>
      <c r="O2957" s="52"/>
      <c r="P2957" s="52"/>
      <c r="Q2957" s="52"/>
      <c r="R2957" s="52"/>
      <c r="S2957" s="52"/>
      <c r="T2957" s="52"/>
      <c r="U2957" s="52"/>
      <c r="V2957" s="52"/>
      <c r="W2957" s="52"/>
      <c r="X2957" s="52"/>
      <c r="Y2957" s="52"/>
      <c r="Z2957" s="52"/>
      <c r="AA2957" s="52"/>
      <c r="AB2957" s="52"/>
      <c r="AC2957" s="52"/>
      <c r="AD2957" s="52"/>
      <c r="AE2957" s="52"/>
      <c r="AF2957" s="52"/>
      <c r="AG2957" s="52"/>
      <c r="AH2957" s="52"/>
      <c r="AI2957" s="52"/>
      <c r="AJ2957" s="52"/>
      <c r="AK2957" s="52"/>
      <c r="AL2957" s="52"/>
      <c r="AM2957" s="52"/>
      <c r="AN2957" s="52"/>
      <c r="AO2957" s="52"/>
      <c r="AP2957" s="52"/>
      <c r="AQ2957" s="52"/>
      <c r="AR2957" s="52"/>
      <c r="AS2957" s="52"/>
      <c r="AT2957" s="52"/>
      <c r="AU2957" s="52"/>
      <c r="AV2957" s="52"/>
      <c r="AW2957" s="52"/>
      <c r="AX2957" s="52"/>
      <c r="AY2957" s="52"/>
      <c r="AZ2957" s="52"/>
      <c r="BA2957" s="52"/>
      <c r="BB2957" s="52"/>
      <c r="BC2957" s="52"/>
      <c r="BD2957" s="52"/>
      <c r="BE2957" s="52"/>
      <c r="BF2957" s="52"/>
      <c r="BG2957" s="52"/>
      <c r="BH2957" s="52"/>
      <c r="BI2957" s="52"/>
      <c r="BJ2957" s="52"/>
      <c r="BK2957" s="52"/>
      <c r="BL2957" s="53"/>
      <c r="BM2957" t="s">
        <v>100</v>
      </c>
    </row>
    <row r="2958" spans="1:65" x14ac:dyDescent="0.2">
      <c r="A2958" s="23"/>
      <c r="B2958" s="170" t="s">
        <v>157</v>
      </c>
      <c r="C2958" s="37" t="s">
        <v>6</v>
      </c>
      <c r="D2958" s="27">
        <v>0</v>
      </c>
      <c r="E2958" s="28">
        <v>0</v>
      </c>
      <c r="F2958" s="28">
        <v>0</v>
      </c>
      <c r="G2958" s="28">
        <v>0</v>
      </c>
      <c r="H2958" s="28">
        <v>0</v>
      </c>
      <c r="I2958" s="28">
        <v>0</v>
      </c>
      <c r="J2958" s="28">
        <v>0</v>
      </c>
      <c r="K2958" s="28">
        <v>0</v>
      </c>
      <c r="L2958" s="28">
        <v>0</v>
      </c>
      <c r="M2958" s="28">
        <v>0</v>
      </c>
      <c r="N2958" s="28">
        <v>0</v>
      </c>
      <c r="O2958" s="28">
        <v>0</v>
      </c>
      <c r="P2958" s="28">
        <v>0</v>
      </c>
      <c r="Q2958" s="28">
        <v>0</v>
      </c>
      <c r="R2958" s="28">
        <v>37</v>
      </c>
      <c r="S2958" s="28">
        <v>37</v>
      </c>
      <c r="T2958" s="28">
        <v>37</v>
      </c>
      <c r="U2958" s="28">
        <v>37</v>
      </c>
      <c r="V2958" s="28">
        <v>37</v>
      </c>
      <c r="W2958" s="28">
        <v>37</v>
      </c>
      <c r="X2958" s="38">
        <v>99.31034482758561</v>
      </c>
      <c r="Y2958" s="38">
        <v>107.44827586206848</v>
      </c>
      <c r="Z2958" s="38">
        <v>115.58620689655136</v>
      </c>
      <c r="AA2958" s="38">
        <v>123.72413793103424</v>
      </c>
      <c r="AB2958" s="38">
        <v>131.86206896551712</v>
      </c>
      <c r="AC2958" s="38">
        <v>140</v>
      </c>
      <c r="AD2958" s="38">
        <v>140</v>
      </c>
      <c r="AE2958" s="38">
        <v>140</v>
      </c>
      <c r="AF2958" s="38">
        <v>140</v>
      </c>
      <c r="AG2958" s="38">
        <v>140</v>
      </c>
      <c r="AH2958" s="38">
        <v>140</v>
      </c>
      <c r="AI2958" s="38">
        <v>192</v>
      </c>
      <c r="AJ2958" s="38">
        <v>244</v>
      </c>
      <c r="AK2958" s="38">
        <v>296</v>
      </c>
      <c r="AL2958" s="38">
        <v>348</v>
      </c>
      <c r="AM2958" s="38">
        <v>400</v>
      </c>
      <c r="AN2958" s="38">
        <v>420</v>
      </c>
      <c r="AO2958" s="38">
        <v>440</v>
      </c>
      <c r="AP2958" s="38">
        <v>460</v>
      </c>
      <c r="AQ2958" s="38">
        <v>480</v>
      </c>
      <c r="AR2958" s="38">
        <v>500</v>
      </c>
      <c r="AS2958" s="211">
        <v>523.12284533523825</v>
      </c>
      <c r="AT2958" s="211">
        <v>545.71689379170846</v>
      </c>
      <c r="AU2958" s="211">
        <v>567.80007989870001</v>
      </c>
      <c r="AV2958" s="211">
        <v>589.38953623500697</v>
      </c>
      <c r="AW2958" s="211">
        <v>610.50163775784767</v>
      </c>
      <c r="AX2958" s="211">
        <v>631.15204322352929</v>
      </c>
      <c r="AY2958" s="211">
        <v>651.3557339200413</v>
      </c>
      <c r="AZ2958" s="211">
        <v>671.12704991293185</v>
      </c>
      <c r="BA2958" s="211">
        <v>690.47972398874447</v>
      </c>
      <c r="BB2958" s="211">
        <v>709.42691346487254</v>
      </c>
      <c r="BC2958" s="211">
        <v>709.42691346487254</v>
      </c>
      <c r="BD2958" s="211">
        <v>709.42691346487254</v>
      </c>
      <c r="BE2958" s="211">
        <v>709.42691346487254</v>
      </c>
      <c r="BF2958" s="211">
        <v>709.42691346487254</v>
      </c>
      <c r="BG2958" s="211">
        <v>709.42691346487254</v>
      </c>
      <c r="BH2958" s="211">
        <v>709.42691346487254</v>
      </c>
      <c r="BI2958" s="211">
        <v>709.42691346487254</v>
      </c>
      <c r="BJ2958" s="211">
        <v>709.42691346487254</v>
      </c>
      <c r="BK2958" s="211">
        <v>709.42691346487254</v>
      </c>
      <c r="BL2958" s="211">
        <v>709.42691346487254</v>
      </c>
      <c r="BM2958" t="s">
        <v>261</v>
      </c>
    </row>
    <row r="2959" spans="1:65" x14ac:dyDescent="0.2">
      <c r="A2959" s="6"/>
      <c r="B2959" s="40" t="s">
        <v>157</v>
      </c>
      <c r="C2959" s="24" t="s">
        <v>74</v>
      </c>
      <c r="D2959" s="35">
        <v>0</v>
      </c>
      <c r="E2959" s="29">
        <v>0</v>
      </c>
      <c r="F2959" s="29">
        <v>0</v>
      </c>
      <c r="G2959" s="29">
        <v>0</v>
      </c>
      <c r="H2959" s="29">
        <v>0</v>
      </c>
      <c r="I2959" s="29">
        <v>0</v>
      </c>
      <c r="J2959" s="29">
        <v>0</v>
      </c>
      <c r="K2959" s="29">
        <v>0</v>
      </c>
      <c r="L2959" s="29">
        <v>0</v>
      </c>
      <c r="M2959" s="29">
        <v>0</v>
      </c>
      <c r="N2959" s="29">
        <v>0</v>
      </c>
      <c r="O2959" s="29">
        <v>0</v>
      </c>
      <c r="P2959" s="29">
        <v>0</v>
      </c>
      <c r="Q2959" s="29">
        <v>0</v>
      </c>
      <c r="R2959" s="29">
        <v>37</v>
      </c>
      <c r="S2959" s="29">
        <v>37</v>
      </c>
      <c r="T2959" s="29">
        <v>37</v>
      </c>
      <c r="U2959" s="29">
        <v>37</v>
      </c>
      <c r="V2959" s="29">
        <v>37</v>
      </c>
      <c r="W2959" s="29">
        <v>37</v>
      </c>
      <c r="X2959" s="26">
        <v>99.31034482758561</v>
      </c>
      <c r="Y2959" s="26"/>
      <c r="Z2959" s="26"/>
      <c r="AA2959" s="26"/>
      <c r="AB2959" s="26"/>
      <c r="AC2959" s="26">
        <v>140</v>
      </c>
      <c r="AD2959" s="26"/>
      <c r="AE2959" s="26"/>
      <c r="AF2959" s="26"/>
      <c r="AG2959" s="26"/>
      <c r="AH2959" s="26">
        <v>140</v>
      </c>
      <c r="AI2959" s="26"/>
      <c r="AJ2959" s="26"/>
      <c r="AK2959" s="26"/>
      <c r="AL2959" s="26"/>
      <c r="AM2959" s="26">
        <v>400</v>
      </c>
      <c r="AN2959" s="26"/>
      <c r="AO2959" s="26"/>
      <c r="AP2959" s="26"/>
      <c r="AQ2959" s="26"/>
      <c r="AR2959" s="26">
        <v>500</v>
      </c>
      <c r="AS2959" s="26"/>
      <c r="AT2959" s="26"/>
      <c r="AU2959" s="26"/>
      <c r="AV2959" s="26"/>
      <c r="AW2959" s="26"/>
      <c r="AX2959" s="26"/>
      <c r="AY2959" s="26"/>
      <c r="AZ2959" s="26"/>
      <c r="BA2959" s="26"/>
      <c r="BB2959" s="26"/>
      <c r="BC2959" s="26"/>
      <c r="BD2959" s="26"/>
      <c r="BE2959" s="26"/>
      <c r="BF2959" s="26"/>
      <c r="BG2959" s="26"/>
      <c r="BH2959" s="26"/>
      <c r="BI2959" s="26"/>
      <c r="BJ2959" s="26"/>
      <c r="BK2959" s="26"/>
      <c r="BL2959" s="41"/>
      <c r="BM2959" t="s">
        <v>100</v>
      </c>
    </row>
    <row r="2960" spans="1:65" x14ac:dyDescent="0.2">
      <c r="A2960" s="6"/>
      <c r="B2960" s="40" t="s">
        <v>157</v>
      </c>
      <c r="C2960" s="24" t="s">
        <v>83</v>
      </c>
      <c r="D2960" s="25"/>
      <c r="E2960" s="26"/>
      <c r="F2960" s="26"/>
      <c r="G2960" s="26"/>
      <c r="H2960" s="26"/>
      <c r="I2960" s="26"/>
      <c r="J2960" s="26"/>
      <c r="K2960" s="26"/>
      <c r="L2960" s="26"/>
      <c r="M2960" s="26"/>
      <c r="N2960" s="26"/>
      <c r="O2960" s="26"/>
      <c r="P2960" s="26"/>
      <c r="Q2960" s="26"/>
      <c r="R2960" s="26"/>
      <c r="S2960" s="26"/>
      <c r="T2960" s="26"/>
      <c r="U2960" s="26"/>
      <c r="V2960" s="26"/>
      <c r="W2960" s="44"/>
      <c r="X2960" s="30">
        <v>62.31034482758561</v>
      </c>
      <c r="Y2960" s="30">
        <v>8.1379310344828788</v>
      </c>
      <c r="Z2960" s="30">
        <v>8.1379310344828788</v>
      </c>
      <c r="AA2960" s="30">
        <v>8.1379310344828788</v>
      </c>
      <c r="AB2960" s="30">
        <v>8.1379310344828788</v>
      </c>
      <c r="AC2960" s="30">
        <v>8.1379310344828788</v>
      </c>
      <c r="AD2960" s="30">
        <v>0</v>
      </c>
      <c r="AE2960" s="30">
        <v>0</v>
      </c>
      <c r="AF2960" s="30">
        <v>0</v>
      </c>
      <c r="AG2960" s="30">
        <v>0</v>
      </c>
      <c r="AH2960" s="30">
        <v>0</v>
      </c>
      <c r="AI2960" s="30">
        <v>52</v>
      </c>
      <c r="AJ2960" s="30">
        <v>52</v>
      </c>
      <c r="AK2960" s="30">
        <v>52</v>
      </c>
      <c r="AL2960" s="30">
        <v>52</v>
      </c>
      <c r="AM2960" s="30">
        <v>52</v>
      </c>
      <c r="AN2960" s="30">
        <v>20</v>
      </c>
      <c r="AO2960" s="30">
        <v>20</v>
      </c>
      <c r="AP2960" s="30">
        <v>20</v>
      </c>
      <c r="AQ2960" s="30">
        <v>20</v>
      </c>
      <c r="AR2960" s="30">
        <v>20</v>
      </c>
      <c r="AS2960" s="44"/>
      <c r="AT2960" s="44"/>
      <c r="AU2960" s="44"/>
      <c r="AV2960" s="44"/>
      <c r="AW2960" s="44"/>
      <c r="AX2960" s="44"/>
      <c r="AY2960" s="44"/>
      <c r="AZ2960" s="44"/>
      <c r="BA2960" s="44"/>
      <c r="BB2960" s="44"/>
      <c r="BC2960" s="30"/>
      <c r="BD2960" s="30"/>
      <c r="BE2960" s="30"/>
      <c r="BF2960" s="30"/>
      <c r="BG2960" s="30"/>
      <c r="BH2960" s="30"/>
      <c r="BI2960" s="30"/>
      <c r="BJ2960" s="30"/>
      <c r="BK2960" s="30"/>
      <c r="BL2960" s="43"/>
      <c r="BM2960" t="s">
        <v>100</v>
      </c>
    </row>
    <row r="2961" spans="1:65" x14ac:dyDescent="0.2">
      <c r="A2961" s="6"/>
      <c r="B2961" s="40" t="s">
        <v>157</v>
      </c>
      <c r="C2961" s="24" t="s">
        <v>75</v>
      </c>
      <c r="D2961" s="25"/>
      <c r="E2961" s="26"/>
      <c r="F2961" s="26"/>
      <c r="G2961" s="26"/>
      <c r="H2961" s="26"/>
      <c r="I2961" s="26"/>
      <c r="J2961" s="26"/>
      <c r="K2961" s="26"/>
      <c r="L2961" s="26"/>
      <c r="M2961" s="26"/>
      <c r="N2961" s="26"/>
      <c r="O2961" s="26"/>
      <c r="P2961" s="26"/>
      <c r="Q2961" s="26"/>
      <c r="R2961" s="26"/>
      <c r="S2961" s="26"/>
      <c r="T2961" s="26"/>
      <c r="U2961" s="26"/>
      <c r="V2961" s="26"/>
      <c r="W2961" s="26"/>
      <c r="X2961" s="26"/>
      <c r="Y2961" s="26"/>
      <c r="Z2961" s="26"/>
      <c r="AA2961" s="26"/>
      <c r="AB2961" s="26"/>
      <c r="AC2961" s="26"/>
      <c r="AD2961" s="26"/>
      <c r="AE2961" s="26"/>
      <c r="AF2961" s="26"/>
      <c r="AG2961" s="26"/>
      <c r="AH2961" s="26"/>
      <c r="AI2961" s="26"/>
      <c r="AJ2961" s="26"/>
      <c r="AK2961" s="26"/>
      <c r="AL2961" s="26"/>
      <c r="AM2961" s="26"/>
      <c r="AN2961" s="26"/>
      <c r="AO2961" s="26"/>
      <c r="AP2961" s="26"/>
      <c r="AQ2961" s="26"/>
      <c r="AR2961" s="26"/>
      <c r="AS2961" s="26"/>
      <c r="AT2961" s="26"/>
      <c r="AU2961" s="26"/>
      <c r="AV2961" s="26"/>
      <c r="AW2961" s="26"/>
      <c r="AX2961" s="26"/>
      <c r="AY2961" s="26"/>
      <c r="AZ2961" s="26"/>
      <c r="BA2961" s="26"/>
      <c r="BB2961" s="26"/>
      <c r="BC2961" s="26"/>
      <c r="BD2961" s="26"/>
      <c r="BE2961" s="26"/>
      <c r="BF2961" s="26"/>
      <c r="BG2961" s="26"/>
      <c r="BH2961" s="26"/>
      <c r="BI2961" s="26"/>
      <c r="BJ2961" s="26"/>
      <c r="BK2961" s="26"/>
      <c r="BL2961" s="41"/>
      <c r="BM2961" t="s">
        <v>100</v>
      </c>
    </row>
    <row r="2962" spans="1:65" x14ac:dyDescent="0.2">
      <c r="A2962" s="6"/>
      <c r="B2962" s="40" t="s">
        <v>157</v>
      </c>
      <c r="C2962" s="24" t="s">
        <v>79</v>
      </c>
      <c r="D2962" s="25"/>
      <c r="E2962" s="26"/>
      <c r="F2962" s="26"/>
      <c r="G2962" s="26"/>
      <c r="H2962" s="26"/>
      <c r="I2962" s="26"/>
      <c r="J2962" s="26"/>
      <c r="K2962" s="26"/>
      <c r="L2962" s="26"/>
      <c r="M2962" s="26"/>
      <c r="N2962" s="26"/>
      <c r="O2962" s="26"/>
      <c r="P2962" s="26"/>
      <c r="Q2962" s="26"/>
      <c r="R2962" s="26"/>
      <c r="S2962" s="26"/>
      <c r="T2962" s="26"/>
      <c r="U2962" s="26"/>
      <c r="V2962" s="26"/>
      <c r="W2962" s="26"/>
      <c r="X2962" s="26"/>
      <c r="Y2962" s="26"/>
      <c r="Z2962" s="26"/>
      <c r="AA2962" s="26"/>
      <c r="AB2962" s="26"/>
      <c r="AC2962" s="26"/>
      <c r="AD2962" s="26"/>
      <c r="AE2962" s="26"/>
      <c r="AF2962" s="26"/>
      <c r="AG2962" s="26"/>
      <c r="AH2962" s="26"/>
      <c r="AI2962" s="26"/>
      <c r="AJ2962" s="26"/>
      <c r="AK2962" s="26"/>
      <c r="AL2962" s="26"/>
      <c r="AM2962" s="26"/>
      <c r="AN2962" s="26"/>
      <c r="AO2962" s="26"/>
      <c r="AP2962" s="26"/>
      <c r="AQ2962" s="26"/>
      <c r="AR2962" s="26"/>
      <c r="AS2962" s="26"/>
      <c r="AT2962" s="26"/>
      <c r="AU2962" s="26"/>
      <c r="AV2962" s="26"/>
      <c r="AW2962" s="26"/>
      <c r="AX2962" s="26"/>
      <c r="AY2962" s="26"/>
      <c r="AZ2962" s="26"/>
      <c r="BA2962" s="26"/>
      <c r="BB2962" s="26"/>
      <c r="BC2962" s="26"/>
      <c r="BD2962" s="26"/>
      <c r="BE2962" s="26"/>
      <c r="BF2962" s="26"/>
      <c r="BG2962" s="26"/>
      <c r="BH2962" s="26"/>
      <c r="BI2962" s="26"/>
      <c r="BJ2962" s="26"/>
      <c r="BK2962" s="26"/>
      <c r="BL2962" s="41"/>
      <c r="BM2962" t="s">
        <v>100</v>
      </c>
    </row>
    <row r="2963" spans="1:65" x14ac:dyDescent="0.2">
      <c r="A2963" s="6"/>
      <c r="B2963" s="40" t="s">
        <v>157</v>
      </c>
      <c r="C2963" s="24" t="s">
        <v>80</v>
      </c>
      <c r="D2963" s="25"/>
      <c r="E2963" s="26"/>
      <c r="F2963" s="26"/>
      <c r="G2963" s="26"/>
      <c r="H2963" s="26"/>
      <c r="I2963" s="26"/>
      <c r="J2963" s="26"/>
      <c r="K2963" s="26"/>
      <c r="L2963" s="26"/>
      <c r="M2963" s="26"/>
      <c r="N2963" s="26"/>
      <c r="O2963" s="26"/>
      <c r="P2963" s="26"/>
      <c r="Q2963" s="26"/>
      <c r="R2963" s="26"/>
      <c r="S2963" s="26"/>
      <c r="T2963" s="26"/>
      <c r="U2963" s="26"/>
      <c r="V2963" s="26"/>
      <c r="W2963" s="26"/>
      <c r="X2963" s="26"/>
      <c r="Y2963" s="26"/>
      <c r="Z2963" s="26"/>
      <c r="AA2963" s="26"/>
      <c r="AB2963" s="26"/>
      <c r="AC2963" s="26"/>
      <c r="AD2963" s="26"/>
      <c r="AE2963" s="26"/>
      <c r="AF2963" s="26"/>
      <c r="AG2963" s="26"/>
      <c r="AH2963" s="26"/>
      <c r="AI2963" s="26"/>
      <c r="AJ2963" s="26"/>
      <c r="AK2963" s="26"/>
      <c r="AL2963" s="26"/>
      <c r="AM2963" s="26"/>
      <c r="AN2963" s="26"/>
      <c r="AO2963" s="26"/>
      <c r="AP2963" s="26"/>
      <c r="AQ2963" s="26"/>
      <c r="AR2963" s="26"/>
      <c r="AS2963" s="26"/>
      <c r="AT2963" s="26"/>
      <c r="AU2963" s="26"/>
      <c r="AV2963" s="26"/>
      <c r="AW2963" s="26"/>
      <c r="AX2963" s="26"/>
      <c r="AY2963" s="26"/>
      <c r="AZ2963" s="26"/>
      <c r="BA2963" s="26"/>
      <c r="BB2963" s="26"/>
      <c r="BC2963" s="26"/>
      <c r="BD2963" s="26"/>
      <c r="BE2963" s="26"/>
      <c r="BF2963" s="26"/>
      <c r="BG2963" s="26"/>
      <c r="BH2963" s="26"/>
      <c r="BI2963" s="26"/>
      <c r="BJ2963" s="26"/>
      <c r="BK2963" s="26"/>
      <c r="BL2963" s="41"/>
      <c r="BM2963" t="s">
        <v>100</v>
      </c>
    </row>
    <row r="2964" spans="1:65" x14ac:dyDescent="0.2">
      <c r="A2964" s="6"/>
      <c r="B2964" s="40" t="s">
        <v>157</v>
      </c>
      <c r="C2964" s="24" t="s">
        <v>78</v>
      </c>
      <c r="D2964" s="25"/>
      <c r="E2964" s="26"/>
      <c r="F2964" s="26"/>
      <c r="G2964" s="26"/>
      <c r="H2964" s="26"/>
      <c r="I2964" s="26"/>
      <c r="J2964" s="26"/>
      <c r="K2964" s="26"/>
      <c r="L2964" s="26"/>
      <c r="M2964" s="26"/>
      <c r="N2964" s="26"/>
      <c r="O2964" s="26"/>
      <c r="P2964" s="26"/>
      <c r="Q2964" s="26"/>
      <c r="R2964" s="26"/>
      <c r="S2964" s="26"/>
      <c r="T2964" s="26"/>
      <c r="U2964" s="26"/>
      <c r="V2964" s="26"/>
      <c r="W2964" s="26"/>
      <c r="X2964" s="26"/>
      <c r="Y2964" s="26"/>
      <c r="Z2964" s="26"/>
      <c r="AA2964" s="26"/>
      <c r="AB2964" s="26"/>
      <c r="AC2964" s="26"/>
      <c r="AD2964" s="26"/>
      <c r="AE2964" s="26"/>
      <c r="AF2964" s="26"/>
      <c r="AG2964" s="26"/>
      <c r="AH2964" s="26"/>
      <c r="AI2964" s="26"/>
      <c r="AJ2964" s="26"/>
      <c r="AK2964" s="26"/>
      <c r="AL2964" s="26"/>
      <c r="AM2964" s="26"/>
      <c r="AN2964" s="26"/>
      <c r="AO2964" s="26"/>
      <c r="AP2964" s="26"/>
      <c r="AQ2964" s="26"/>
      <c r="AR2964" s="26"/>
      <c r="AS2964" s="26"/>
      <c r="AT2964" s="26"/>
      <c r="AU2964" s="26"/>
      <c r="AV2964" s="26"/>
      <c r="AW2964" s="26"/>
      <c r="AX2964" s="26"/>
      <c r="AY2964" s="26"/>
      <c r="AZ2964" s="26"/>
      <c r="BA2964" s="26"/>
      <c r="BB2964" s="26"/>
      <c r="BC2964" s="26"/>
      <c r="BD2964" s="26"/>
      <c r="BE2964" s="26"/>
      <c r="BF2964" s="26"/>
      <c r="BG2964" s="26"/>
      <c r="BH2964" s="26"/>
      <c r="BI2964" s="26"/>
      <c r="BJ2964" s="26"/>
      <c r="BK2964" s="26"/>
      <c r="BL2964" s="41"/>
      <c r="BM2964" t="s">
        <v>100</v>
      </c>
    </row>
    <row r="2965" spans="1:65" x14ac:dyDescent="0.2">
      <c r="A2965" s="6"/>
      <c r="B2965" s="40" t="s">
        <v>157</v>
      </c>
      <c r="C2965" s="31" t="s">
        <v>36</v>
      </c>
      <c r="D2965" s="27">
        <v>0</v>
      </c>
      <c r="E2965" s="28">
        <v>0</v>
      </c>
      <c r="F2965" s="28">
        <v>0</v>
      </c>
      <c r="G2965" s="28">
        <v>0</v>
      </c>
      <c r="H2965" s="28">
        <v>0</v>
      </c>
      <c r="I2965" s="28">
        <v>0</v>
      </c>
      <c r="J2965" s="28">
        <v>0</v>
      </c>
      <c r="K2965" s="28">
        <v>0</v>
      </c>
      <c r="L2965" s="28">
        <v>0</v>
      </c>
      <c r="M2965" s="28">
        <v>0</v>
      </c>
      <c r="N2965" s="28">
        <v>0</v>
      </c>
      <c r="O2965" s="28">
        <v>2</v>
      </c>
      <c r="P2965" s="28">
        <v>4</v>
      </c>
      <c r="Q2965" s="28">
        <v>7</v>
      </c>
      <c r="R2965" s="28">
        <v>15</v>
      </c>
      <c r="S2965" s="28">
        <v>17</v>
      </c>
      <c r="T2965" s="28">
        <v>16.7</v>
      </c>
      <c r="U2965" s="28">
        <v>16.7</v>
      </c>
      <c r="V2965" s="28">
        <v>20.6</v>
      </c>
      <c r="W2965" s="28">
        <v>26.2</v>
      </c>
      <c r="X2965" s="28">
        <v>67.810344827586334</v>
      </c>
      <c r="Y2965" s="28">
        <v>109.42068965517268</v>
      </c>
      <c r="Z2965" s="28">
        <v>151.03103448275903</v>
      </c>
      <c r="AA2965" s="28">
        <v>192.64137931034537</v>
      </c>
      <c r="AB2965" s="28">
        <v>234.25172413793172</v>
      </c>
      <c r="AC2965" s="28">
        <v>275.86206896551806</v>
      </c>
      <c r="AD2965" s="28">
        <v>339.44827586206941</v>
      </c>
      <c r="AE2965" s="28">
        <v>403.03448275862075</v>
      </c>
      <c r="AF2965" s="28">
        <v>466.6206896551721</v>
      </c>
      <c r="AG2965" s="28">
        <v>530.2068965517235</v>
      </c>
      <c r="AH2965" s="28">
        <v>593.79310344827491</v>
      </c>
      <c r="AI2965" s="28">
        <v>627.0344827586199</v>
      </c>
      <c r="AJ2965" s="28">
        <v>660.2758620689649</v>
      </c>
      <c r="AK2965" s="28">
        <v>693.51724137930989</v>
      </c>
      <c r="AL2965" s="28">
        <v>726.75862068965489</v>
      </c>
      <c r="AM2965" s="28">
        <v>759.99999999999989</v>
      </c>
      <c r="AN2965" s="28">
        <v>783.4482758620677</v>
      </c>
      <c r="AO2965" s="28">
        <v>806.89655172413552</v>
      </c>
      <c r="AP2965" s="28">
        <v>830.34482758620334</v>
      </c>
      <c r="AQ2965" s="28">
        <v>853.79310344827115</v>
      </c>
      <c r="AR2965" s="28">
        <v>877.24137931033897</v>
      </c>
      <c r="AS2965" s="211">
        <v>915.42169307952156</v>
      </c>
      <c r="AT2965" s="211">
        <v>953.60200684870472</v>
      </c>
      <c r="AU2965" s="211">
        <v>991.78232061788742</v>
      </c>
      <c r="AV2965" s="211">
        <v>1029.9626343870705</v>
      </c>
      <c r="AW2965" s="211">
        <v>1068.1429481562532</v>
      </c>
      <c r="AX2965" s="211">
        <v>1106.3232619254361</v>
      </c>
      <c r="AY2965" s="211">
        <v>1144.5035756946188</v>
      </c>
      <c r="AZ2965" s="211">
        <v>1182.6838894638022</v>
      </c>
      <c r="BA2965" s="211">
        <v>1220.8642032329849</v>
      </c>
      <c r="BB2965" s="211">
        <v>1259.0445170021674</v>
      </c>
      <c r="BC2965" s="211">
        <v>1259.0445170021674</v>
      </c>
      <c r="BD2965" s="211">
        <v>1259.0445170021674</v>
      </c>
      <c r="BE2965" s="211">
        <v>1259.0445170021674</v>
      </c>
      <c r="BF2965" s="211">
        <v>1259.0445170021674</v>
      </c>
      <c r="BG2965" s="211">
        <v>1259.0445170021674</v>
      </c>
      <c r="BH2965" s="211">
        <v>1259.0445170021674</v>
      </c>
      <c r="BI2965" s="211">
        <v>1259.0445170021674</v>
      </c>
      <c r="BJ2965" s="211">
        <v>1259.0445170021674</v>
      </c>
      <c r="BK2965" s="211">
        <v>1259.0445170021674</v>
      </c>
      <c r="BL2965" s="211">
        <v>1259.0445170021674</v>
      </c>
      <c r="BM2965" t="s">
        <v>261</v>
      </c>
    </row>
    <row r="2966" spans="1:65" x14ac:dyDescent="0.2">
      <c r="A2966" s="6"/>
      <c r="B2966" s="40" t="s">
        <v>157</v>
      </c>
      <c r="C2966" s="24" t="s">
        <v>74</v>
      </c>
      <c r="D2966" s="35">
        <v>0</v>
      </c>
      <c r="E2966" s="29">
        <v>0</v>
      </c>
      <c r="F2966" s="29">
        <v>0</v>
      </c>
      <c r="G2966" s="29">
        <v>0</v>
      </c>
      <c r="H2966" s="29">
        <v>0</v>
      </c>
      <c r="I2966" s="29">
        <v>0</v>
      </c>
      <c r="J2966" s="29">
        <v>0</v>
      </c>
      <c r="K2966" s="29">
        <v>0</v>
      </c>
      <c r="L2966" s="29">
        <v>0</v>
      </c>
      <c r="M2966" s="29">
        <v>0</v>
      </c>
      <c r="N2966" s="29">
        <v>0</v>
      </c>
      <c r="O2966" s="29">
        <v>2</v>
      </c>
      <c r="P2966" s="29">
        <v>4</v>
      </c>
      <c r="Q2966" s="29">
        <v>7</v>
      </c>
      <c r="R2966" s="29">
        <v>15</v>
      </c>
      <c r="S2966" s="29">
        <v>17</v>
      </c>
      <c r="T2966" s="29">
        <v>16.7</v>
      </c>
      <c r="U2966" s="29">
        <v>16.7</v>
      </c>
      <c r="V2966" s="29">
        <v>20.6</v>
      </c>
      <c r="W2966" s="29">
        <v>26.2</v>
      </c>
      <c r="X2966" s="26"/>
      <c r="Y2966" s="26"/>
      <c r="Z2966" s="26"/>
      <c r="AA2966" s="26"/>
      <c r="AB2966" s="26"/>
      <c r="AC2966" s="26">
        <v>275.86206896551801</v>
      </c>
      <c r="AD2966" s="26"/>
      <c r="AE2966" s="26"/>
      <c r="AF2966" s="26"/>
      <c r="AG2966" s="26"/>
      <c r="AH2966" s="26">
        <v>593.79310344827491</v>
      </c>
      <c r="AI2966" s="26"/>
      <c r="AJ2966" s="26"/>
      <c r="AK2966" s="26"/>
      <c r="AL2966" s="26"/>
      <c r="AM2966" s="26">
        <v>760</v>
      </c>
      <c r="AN2966" s="26"/>
      <c r="AO2966" s="26"/>
      <c r="AP2966" s="26"/>
      <c r="AQ2966" s="26"/>
      <c r="AR2966" s="26">
        <v>877.24137931033908</v>
      </c>
      <c r="AS2966" s="26"/>
      <c r="AT2966" s="26"/>
      <c r="AU2966" s="26"/>
      <c r="AV2966" s="26"/>
      <c r="AW2966" s="26"/>
      <c r="AX2966" s="26"/>
      <c r="AY2966" s="26"/>
      <c r="AZ2966" s="26"/>
      <c r="BA2966" s="26"/>
      <c r="BB2966" s="26"/>
      <c r="BC2966" s="26"/>
      <c r="BD2966" s="26"/>
      <c r="BE2966" s="26"/>
      <c r="BF2966" s="26"/>
      <c r="BG2966" s="26"/>
      <c r="BH2966" s="26"/>
      <c r="BI2966" s="26"/>
      <c r="BJ2966" s="26"/>
      <c r="BK2966" s="26"/>
      <c r="BL2966" s="41"/>
      <c r="BM2966" t="s">
        <v>100</v>
      </c>
    </row>
    <row r="2967" spans="1:65" x14ac:dyDescent="0.2">
      <c r="A2967" s="6"/>
      <c r="B2967" s="40" t="s">
        <v>157</v>
      </c>
      <c r="C2967" s="24" t="s">
        <v>83</v>
      </c>
      <c r="D2967" s="25"/>
      <c r="E2967" s="26"/>
      <c r="F2967" s="26"/>
      <c r="G2967" s="26"/>
      <c r="H2967" s="26"/>
      <c r="I2967" s="26"/>
      <c r="J2967" s="26"/>
      <c r="K2967" s="26"/>
      <c r="L2967" s="26"/>
      <c r="M2967" s="26"/>
      <c r="N2967" s="26"/>
      <c r="O2967" s="26"/>
      <c r="P2967" s="26"/>
      <c r="Q2967" s="26"/>
      <c r="R2967" s="26"/>
      <c r="S2967" s="26"/>
      <c r="T2967" s="26"/>
      <c r="U2967" s="26"/>
      <c r="V2967" s="26"/>
      <c r="W2967" s="30"/>
      <c r="X2967" s="30">
        <v>41.610344827586339</v>
      </c>
      <c r="Y2967" s="30">
        <v>41.610344827586339</v>
      </c>
      <c r="Z2967" s="30">
        <v>41.610344827586339</v>
      </c>
      <c r="AA2967" s="30">
        <v>41.610344827586339</v>
      </c>
      <c r="AB2967" s="30">
        <v>41.610344827586339</v>
      </c>
      <c r="AC2967" s="30">
        <v>41.610344827586339</v>
      </c>
      <c r="AD2967" s="30">
        <v>63.586206896551367</v>
      </c>
      <c r="AE2967" s="30">
        <v>63.586206896551367</v>
      </c>
      <c r="AF2967" s="30">
        <v>63.586206896551367</v>
      </c>
      <c r="AG2967" s="30">
        <v>63.586206896551367</v>
      </c>
      <c r="AH2967" s="30">
        <v>63.586206896551367</v>
      </c>
      <c r="AI2967" s="30">
        <v>33.241379310345017</v>
      </c>
      <c r="AJ2967" s="30">
        <v>33.241379310345017</v>
      </c>
      <c r="AK2967" s="30">
        <v>33.241379310345017</v>
      </c>
      <c r="AL2967" s="30">
        <v>33.241379310345017</v>
      </c>
      <c r="AM2967" s="30">
        <v>33.241379310345017</v>
      </c>
      <c r="AN2967" s="30">
        <v>23.448275862067838</v>
      </c>
      <c r="AO2967" s="30">
        <v>23.448275862067838</v>
      </c>
      <c r="AP2967" s="30">
        <v>23.448275862067838</v>
      </c>
      <c r="AQ2967" s="30">
        <v>23.448275862067838</v>
      </c>
      <c r="AR2967" s="30">
        <v>23.448275862067838</v>
      </c>
      <c r="AS2967" s="30"/>
      <c r="AT2967" s="30"/>
      <c r="AU2967" s="30"/>
      <c r="AV2967" s="30"/>
      <c r="AW2967" s="30"/>
      <c r="AX2967" s="30"/>
      <c r="AY2967" s="30"/>
      <c r="AZ2967" s="30"/>
      <c r="BA2967" s="30"/>
      <c r="BB2967" s="30"/>
      <c r="BC2967" s="30"/>
      <c r="BD2967" s="30"/>
      <c r="BE2967" s="30"/>
      <c r="BF2967" s="30"/>
      <c r="BG2967" s="30"/>
      <c r="BH2967" s="30"/>
      <c r="BI2967" s="30"/>
      <c r="BJ2967" s="30"/>
      <c r="BK2967" s="30"/>
      <c r="BL2967" s="43"/>
      <c r="BM2967" t="s">
        <v>100</v>
      </c>
    </row>
    <row r="2968" spans="1:65" x14ac:dyDescent="0.2">
      <c r="A2968" s="6"/>
      <c r="B2968" s="40" t="s">
        <v>157</v>
      </c>
      <c r="C2968" s="24" t="s">
        <v>75</v>
      </c>
      <c r="D2968" s="25"/>
      <c r="E2968" s="26"/>
      <c r="F2968" s="26"/>
      <c r="G2968" s="26"/>
      <c r="H2968" s="26"/>
      <c r="I2968" s="26"/>
      <c r="J2968" s="26"/>
      <c r="K2968" s="26"/>
      <c r="L2968" s="26"/>
      <c r="M2968" s="26"/>
      <c r="N2968" s="26"/>
      <c r="O2968" s="26"/>
      <c r="P2968" s="26"/>
      <c r="Q2968" s="26"/>
      <c r="R2968" s="26"/>
      <c r="S2968" s="26"/>
      <c r="T2968" s="26"/>
      <c r="U2968" s="26"/>
      <c r="V2968" s="26"/>
      <c r="W2968" s="26"/>
      <c r="X2968" s="26"/>
      <c r="Y2968" s="26"/>
      <c r="Z2968" s="26"/>
      <c r="AA2968" s="26"/>
      <c r="AB2968" s="26"/>
      <c r="AC2968" s="26"/>
      <c r="AD2968" s="26"/>
      <c r="AE2968" s="26"/>
      <c r="AF2968" s="26"/>
      <c r="AG2968" s="26"/>
      <c r="AH2968" s="26"/>
      <c r="AI2968" s="26"/>
      <c r="AJ2968" s="26"/>
      <c r="AK2968" s="26"/>
      <c r="AL2968" s="26"/>
      <c r="AM2968" s="26"/>
      <c r="AN2968" s="26"/>
      <c r="AO2968" s="26"/>
      <c r="AP2968" s="26"/>
      <c r="AQ2968" s="26"/>
      <c r="AR2968" s="26"/>
      <c r="AS2968" s="26"/>
      <c r="AT2968" s="26"/>
      <c r="AU2968" s="26"/>
      <c r="AV2968" s="26"/>
      <c r="AW2968" s="26"/>
      <c r="AX2968" s="26"/>
      <c r="AY2968" s="26"/>
      <c r="AZ2968" s="26"/>
      <c r="BA2968" s="26"/>
      <c r="BB2968" s="26"/>
      <c r="BC2968" s="26"/>
      <c r="BD2968" s="26"/>
      <c r="BE2968" s="26"/>
      <c r="BF2968" s="26"/>
      <c r="BG2968" s="26"/>
      <c r="BH2968" s="26"/>
      <c r="BI2968" s="26"/>
      <c r="BJ2968" s="26"/>
      <c r="BK2968" s="26"/>
      <c r="BL2968" s="41"/>
      <c r="BM2968" t="s">
        <v>100</v>
      </c>
    </row>
    <row r="2969" spans="1:65" x14ac:dyDescent="0.2">
      <c r="A2969" s="6"/>
      <c r="B2969" s="40" t="s">
        <v>157</v>
      </c>
      <c r="C2969" s="24" t="s">
        <v>79</v>
      </c>
      <c r="D2969" s="25"/>
      <c r="E2969" s="26"/>
      <c r="F2969" s="26"/>
      <c r="G2969" s="26"/>
      <c r="H2969" s="26"/>
      <c r="I2969" s="26"/>
      <c r="J2969" s="26"/>
      <c r="K2969" s="26"/>
      <c r="L2969" s="26"/>
      <c r="M2969" s="26"/>
      <c r="N2969" s="26"/>
      <c r="O2969" s="26"/>
      <c r="P2969" s="26"/>
      <c r="Q2969" s="26"/>
      <c r="R2969" s="26"/>
      <c r="S2969" s="26"/>
      <c r="T2969" s="26"/>
      <c r="U2969" s="26"/>
      <c r="V2969" s="26"/>
      <c r="W2969" s="26"/>
      <c r="X2969" s="26"/>
      <c r="Y2969" s="26"/>
      <c r="Z2969" s="26"/>
      <c r="AA2969" s="26"/>
      <c r="AB2969" s="26"/>
      <c r="AC2969" s="26"/>
      <c r="AD2969" s="26"/>
      <c r="AE2969" s="26"/>
      <c r="AF2969" s="26"/>
      <c r="AG2969" s="26"/>
      <c r="AH2969" s="26"/>
      <c r="AI2969" s="26"/>
      <c r="AJ2969" s="26"/>
      <c r="AK2969" s="26"/>
      <c r="AL2969" s="26"/>
      <c r="AM2969" s="26"/>
      <c r="AN2969" s="26"/>
      <c r="AO2969" s="26"/>
      <c r="AP2969" s="26"/>
      <c r="AQ2969" s="26"/>
      <c r="AR2969" s="26"/>
      <c r="AS2969" s="26"/>
      <c r="AT2969" s="26"/>
      <c r="AU2969" s="26"/>
      <c r="AV2969" s="26"/>
      <c r="AW2969" s="26"/>
      <c r="AX2969" s="26"/>
      <c r="AY2969" s="26"/>
      <c r="AZ2969" s="26"/>
      <c r="BA2969" s="26"/>
      <c r="BB2969" s="26"/>
      <c r="BC2969" s="26"/>
      <c r="BD2969" s="26"/>
      <c r="BE2969" s="26"/>
      <c r="BF2969" s="26"/>
      <c r="BG2969" s="26"/>
      <c r="BH2969" s="26"/>
      <c r="BI2969" s="26"/>
      <c r="BJ2969" s="26"/>
      <c r="BK2969" s="26"/>
      <c r="BL2969" s="41"/>
      <c r="BM2969" t="s">
        <v>100</v>
      </c>
    </row>
    <row r="2970" spans="1:65" x14ac:dyDescent="0.2">
      <c r="A2970" s="6"/>
      <c r="B2970" s="40" t="s">
        <v>157</v>
      </c>
      <c r="C2970" s="24" t="s">
        <v>80</v>
      </c>
      <c r="D2970" s="25"/>
      <c r="E2970" s="26"/>
      <c r="F2970" s="26"/>
      <c r="G2970" s="26"/>
      <c r="H2970" s="26"/>
      <c r="I2970" s="26"/>
      <c r="J2970" s="26"/>
      <c r="K2970" s="26"/>
      <c r="L2970" s="26"/>
      <c r="M2970" s="26"/>
      <c r="N2970" s="26"/>
      <c r="O2970" s="26"/>
      <c r="P2970" s="26"/>
      <c r="Q2970" s="26"/>
      <c r="R2970" s="26"/>
      <c r="S2970" s="26"/>
      <c r="T2970" s="26"/>
      <c r="U2970" s="26"/>
      <c r="V2970" s="26"/>
      <c r="W2970" s="26"/>
      <c r="X2970" s="26"/>
      <c r="Y2970" s="26"/>
      <c r="Z2970" s="26"/>
      <c r="AA2970" s="26"/>
      <c r="AB2970" s="26"/>
      <c r="AC2970" s="26"/>
      <c r="AD2970" s="26"/>
      <c r="AE2970" s="26"/>
      <c r="AF2970" s="26"/>
      <c r="AG2970" s="26"/>
      <c r="AH2970" s="26"/>
      <c r="AI2970" s="26"/>
      <c r="AJ2970" s="26"/>
      <c r="AK2970" s="26"/>
      <c r="AL2970" s="26"/>
      <c r="AM2970" s="26"/>
      <c r="AN2970" s="26"/>
      <c r="AO2970" s="26"/>
      <c r="AP2970" s="26"/>
      <c r="AQ2970" s="26"/>
      <c r="AR2970" s="26"/>
      <c r="AS2970" s="26"/>
      <c r="AT2970" s="26"/>
      <c r="AU2970" s="26"/>
      <c r="AV2970" s="26"/>
      <c r="AW2970" s="26"/>
      <c r="AX2970" s="26"/>
      <c r="AY2970" s="26"/>
      <c r="AZ2970" s="26"/>
      <c r="BA2970" s="26"/>
      <c r="BB2970" s="26"/>
      <c r="BC2970" s="26"/>
      <c r="BD2970" s="26"/>
      <c r="BE2970" s="26"/>
      <c r="BF2970" s="26"/>
      <c r="BG2970" s="26"/>
      <c r="BH2970" s="26"/>
      <c r="BI2970" s="26"/>
      <c r="BJ2970" s="26"/>
      <c r="BK2970" s="26"/>
      <c r="BL2970" s="41"/>
      <c r="BM2970" t="s">
        <v>100</v>
      </c>
    </row>
    <row r="2971" spans="1:65" x14ac:dyDescent="0.2">
      <c r="A2971" s="6"/>
      <c r="B2971" s="40" t="s">
        <v>157</v>
      </c>
      <c r="C2971" s="24" t="s">
        <v>81</v>
      </c>
      <c r="D2971" s="25"/>
      <c r="E2971" s="26"/>
      <c r="F2971" s="26"/>
      <c r="G2971" s="26"/>
      <c r="H2971" s="26"/>
      <c r="I2971" s="26"/>
      <c r="J2971" s="26"/>
      <c r="K2971" s="26"/>
      <c r="L2971" s="26"/>
      <c r="M2971" s="26"/>
      <c r="N2971" s="26"/>
      <c r="O2971" s="26"/>
      <c r="P2971" s="26"/>
      <c r="Q2971" s="26"/>
      <c r="R2971" s="26"/>
      <c r="S2971" s="26"/>
      <c r="T2971" s="26"/>
      <c r="U2971" s="26"/>
      <c r="V2971" s="26"/>
      <c r="W2971" s="26"/>
      <c r="X2971" s="26"/>
      <c r="Y2971" s="26"/>
      <c r="Z2971" s="26"/>
      <c r="AA2971" s="26"/>
      <c r="AB2971" s="26"/>
      <c r="AC2971" s="26"/>
      <c r="AD2971" s="26"/>
      <c r="AE2971" s="26"/>
      <c r="AF2971" s="26"/>
      <c r="AG2971" s="26"/>
      <c r="AH2971" s="26"/>
      <c r="AI2971" s="26"/>
      <c r="AJ2971" s="26"/>
      <c r="AK2971" s="26"/>
      <c r="AL2971" s="26"/>
      <c r="AM2971" s="26"/>
      <c r="AN2971" s="26"/>
      <c r="AO2971" s="26"/>
      <c r="AP2971" s="26"/>
      <c r="AQ2971" s="26"/>
      <c r="AR2971" s="26"/>
      <c r="AS2971" s="26"/>
      <c r="AT2971" s="26"/>
      <c r="AU2971" s="26"/>
      <c r="AV2971" s="26"/>
      <c r="AW2971" s="26"/>
      <c r="AX2971" s="26"/>
      <c r="AY2971" s="26"/>
      <c r="AZ2971" s="26"/>
      <c r="BA2971" s="26"/>
      <c r="BB2971" s="26"/>
      <c r="BC2971" s="26"/>
      <c r="BD2971" s="26"/>
      <c r="BE2971" s="26"/>
      <c r="BF2971" s="26"/>
      <c r="BG2971" s="26"/>
      <c r="BH2971" s="26"/>
      <c r="BI2971" s="26"/>
      <c r="BJ2971" s="26"/>
      <c r="BK2971" s="26"/>
      <c r="BL2971" s="41"/>
      <c r="BM2971" t="s">
        <v>100</v>
      </c>
    </row>
    <row r="2972" spans="1:65" x14ac:dyDescent="0.2">
      <c r="A2972" s="6"/>
      <c r="B2972" s="40" t="s">
        <v>157</v>
      </c>
      <c r="C2972" s="24" t="s">
        <v>78</v>
      </c>
      <c r="D2972" s="25"/>
      <c r="E2972" s="26"/>
      <c r="F2972" s="26"/>
      <c r="G2972" s="26"/>
      <c r="H2972" s="26"/>
      <c r="I2972" s="26"/>
      <c r="J2972" s="26"/>
      <c r="K2972" s="26"/>
      <c r="L2972" s="26"/>
      <c r="M2972" s="26"/>
      <c r="N2972" s="26"/>
      <c r="O2972" s="26"/>
      <c r="P2972" s="26"/>
      <c r="Q2972" s="26"/>
      <c r="R2972" s="26"/>
      <c r="S2972" s="26"/>
      <c r="T2972" s="26"/>
      <c r="U2972" s="26"/>
      <c r="V2972" s="26"/>
      <c r="W2972" s="26"/>
      <c r="X2972" s="26"/>
      <c r="Y2972" s="26"/>
      <c r="Z2972" s="26"/>
      <c r="AA2972" s="26"/>
      <c r="AB2972" s="26"/>
      <c r="AC2972" s="26"/>
      <c r="AD2972" s="26"/>
      <c r="AE2972" s="26"/>
      <c r="AF2972" s="26"/>
      <c r="AG2972" s="26"/>
      <c r="AH2972" s="26"/>
      <c r="AI2972" s="26"/>
      <c r="AJ2972" s="26"/>
      <c r="AK2972" s="26"/>
      <c r="AL2972" s="26"/>
      <c r="AM2972" s="26"/>
      <c r="AN2972" s="26"/>
      <c r="AO2972" s="26"/>
      <c r="AP2972" s="26"/>
      <c r="AQ2972" s="26"/>
      <c r="AR2972" s="26"/>
      <c r="AS2972" s="26"/>
      <c r="AT2972" s="26"/>
      <c r="AU2972" s="26"/>
      <c r="AV2972" s="26"/>
      <c r="AW2972" s="26"/>
      <c r="AX2972" s="26"/>
      <c r="AY2972" s="26"/>
      <c r="AZ2972" s="26"/>
      <c r="BA2972" s="26"/>
      <c r="BB2972" s="26"/>
      <c r="BC2972" s="26"/>
      <c r="BD2972" s="26"/>
      <c r="BE2972" s="26"/>
      <c r="BF2972" s="26"/>
      <c r="BG2972" s="26"/>
      <c r="BH2972" s="26"/>
      <c r="BI2972" s="26"/>
      <c r="BJ2972" s="26"/>
      <c r="BK2972" s="26"/>
      <c r="BL2972" s="41"/>
      <c r="BM2972" t="s">
        <v>100</v>
      </c>
    </row>
    <row r="2973" spans="1:65" x14ac:dyDescent="0.2">
      <c r="A2973" s="6"/>
      <c r="B2973" s="40" t="s">
        <v>157</v>
      </c>
      <c r="C2973" s="31" t="s">
        <v>42</v>
      </c>
      <c r="D2973" s="27">
        <v>443</v>
      </c>
      <c r="E2973" s="28">
        <v>443</v>
      </c>
      <c r="F2973" s="28">
        <v>443</v>
      </c>
      <c r="G2973" s="28">
        <v>444</v>
      </c>
      <c r="H2973" s="28">
        <v>544</v>
      </c>
      <c r="I2973" s="28">
        <v>544</v>
      </c>
      <c r="J2973" s="28">
        <v>545</v>
      </c>
      <c r="K2973" s="28">
        <v>546</v>
      </c>
      <c r="L2973" s="28">
        <v>552</v>
      </c>
      <c r="M2973" s="28">
        <v>553</v>
      </c>
      <c r="N2973" s="28">
        <v>555</v>
      </c>
      <c r="O2973" s="28">
        <v>556</v>
      </c>
      <c r="P2973" s="28">
        <v>595</v>
      </c>
      <c r="Q2973" s="28">
        <v>617</v>
      </c>
      <c r="R2973" s="28">
        <v>630</v>
      </c>
      <c r="S2973" s="28">
        <v>658</v>
      </c>
      <c r="T2973" s="28">
        <v>661.1</v>
      </c>
      <c r="U2973" s="28">
        <v>670.7</v>
      </c>
      <c r="V2973" s="28">
        <v>674.2</v>
      </c>
      <c r="W2973" s="28">
        <v>681.9</v>
      </c>
      <c r="X2973" s="28">
        <v>722.75862068965603</v>
      </c>
      <c r="Y2973" s="28">
        <v>733.79310344827559</v>
      </c>
      <c r="Z2973" s="28">
        <v>744.82758620689515</v>
      </c>
      <c r="AA2973" s="28">
        <v>755.86206896551471</v>
      </c>
      <c r="AB2973" s="28">
        <v>766.89655172413427</v>
      </c>
      <c r="AC2973" s="28">
        <v>777.93103448275383</v>
      </c>
      <c r="AD2973" s="28">
        <v>846.34482758620186</v>
      </c>
      <c r="AE2973" s="28">
        <v>914.75862068964989</v>
      </c>
      <c r="AF2973" s="28">
        <v>983.17241379309792</v>
      </c>
      <c r="AG2973" s="28">
        <v>1051.5862068965459</v>
      </c>
      <c r="AH2973" s="28">
        <v>1119.9999999999941</v>
      </c>
      <c r="AI2973" s="28">
        <v>1166.3448275862013</v>
      </c>
      <c r="AJ2973" s="28">
        <v>1212.6896551724085</v>
      </c>
      <c r="AK2973" s="28">
        <v>1259.0344827586157</v>
      </c>
      <c r="AL2973" s="28">
        <v>1305.3793103448229</v>
      </c>
      <c r="AM2973" s="28">
        <v>1351.7241379310301</v>
      </c>
      <c r="AN2973" s="28">
        <v>1398.068965517238</v>
      </c>
      <c r="AO2973" s="28">
        <v>1444.4137931034459</v>
      </c>
      <c r="AP2973" s="28">
        <v>1490.7586206896538</v>
      </c>
      <c r="AQ2973" s="28">
        <v>1537.1034482758616</v>
      </c>
      <c r="AR2973" s="28">
        <v>1583.4482758620695</v>
      </c>
      <c r="AS2973" s="211">
        <v>1583.4482758620697</v>
      </c>
      <c r="AT2973" s="211">
        <v>1583.4482758620697</v>
      </c>
      <c r="AU2973" s="211">
        <v>1583.4482758620697</v>
      </c>
      <c r="AV2973" s="211">
        <v>1583.4482758620697</v>
      </c>
      <c r="AW2973" s="211">
        <v>1583.4482758620697</v>
      </c>
      <c r="AX2973" s="211">
        <v>1583.4482758620697</v>
      </c>
      <c r="AY2973" s="211">
        <v>1583.4482758620697</v>
      </c>
      <c r="AZ2973" s="211">
        <v>1583.4482758620697</v>
      </c>
      <c r="BA2973" s="211">
        <v>1583.4482758620697</v>
      </c>
      <c r="BB2973" s="211">
        <v>1583.4482758620697</v>
      </c>
      <c r="BC2973" s="211">
        <v>1583.4482758620697</v>
      </c>
      <c r="BD2973" s="211">
        <v>1583.4482758620697</v>
      </c>
      <c r="BE2973" s="211">
        <v>1583.4482758620697</v>
      </c>
      <c r="BF2973" s="211">
        <v>1583.4482758620697</v>
      </c>
      <c r="BG2973" s="211">
        <v>1583.4482758620697</v>
      </c>
      <c r="BH2973" s="211">
        <v>1583.4482758620697</v>
      </c>
      <c r="BI2973" s="211">
        <v>1583.4482758620697</v>
      </c>
      <c r="BJ2973" s="211">
        <v>1583.4482758620697</v>
      </c>
      <c r="BK2973" s="211">
        <v>1583.4482758620697</v>
      </c>
      <c r="BL2973" s="211">
        <v>1583.4482758620697</v>
      </c>
      <c r="BM2973" t="s">
        <v>100</v>
      </c>
    </row>
    <row r="2974" spans="1:65" x14ac:dyDescent="0.2">
      <c r="A2974" s="6"/>
      <c r="B2974" s="40" t="s">
        <v>157</v>
      </c>
      <c r="C2974" s="24" t="s">
        <v>74</v>
      </c>
      <c r="D2974" s="35">
        <v>443</v>
      </c>
      <c r="E2974" s="29">
        <v>443</v>
      </c>
      <c r="F2974" s="29">
        <v>443</v>
      </c>
      <c r="G2974" s="29">
        <v>444</v>
      </c>
      <c r="H2974" s="29">
        <v>544</v>
      </c>
      <c r="I2974" s="29">
        <v>544</v>
      </c>
      <c r="J2974" s="29">
        <v>545</v>
      </c>
      <c r="K2974" s="29">
        <v>546</v>
      </c>
      <c r="L2974" s="29">
        <v>552</v>
      </c>
      <c r="M2974" s="29">
        <v>553</v>
      </c>
      <c r="N2974" s="29">
        <v>555</v>
      </c>
      <c r="O2974" s="29">
        <v>556</v>
      </c>
      <c r="P2974" s="29">
        <v>595</v>
      </c>
      <c r="Q2974" s="29">
        <v>617</v>
      </c>
      <c r="R2974" s="29">
        <v>630</v>
      </c>
      <c r="S2974" s="29">
        <v>658</v>
      </c>
      <c r="T2974" s="29">
        <v>661.1</v>
      </c>
      <c r="U2974" s="29">
        <v>670.7</v>
      </c>
      <c r="V2974" s="29">
        <v>674.2</v>
      </c>
      <c r="W2974" s="29">
        <v>681.9</v>
      </c>
      <c r="X2974" s="26">
        <v>722.75862068965603</v>
      </c>
      <c r="Y2974" s="26"/>
      <c r="Z2974" s="26"/>
      <c r="AA2974" s="26"/>
      <c r="AB2974" s="26"/>
      <c r="AC2974" s="26">
        <v>777.93103448275406</v>
      </c>
      <c r="AD2974" s="26"/>
      <c r="AE2974" s="26"/>
      <c r="AF2974" s="26"/>
      <c r="AG2974" s="26"/>
      <c r="AH2974" s="26">
        <v>1119.9999999999941</v>
      </c>
      <c r="AI2974" s="26"/>
      <c r="AJ2974" s="26"/>
      <c r="AK2974" s="26"/>
      <c r="AL2974" s="26"/>
      <c r="AM2974" s="26">
        <v>1351.7241379310299</v>
      </c>
      <c r="AN2974" s="26"/>
      <c r="AO2974" s="26"/>
      <c r="AP2974" s="26"/>
      <c r="AQ2974" s="26"/>
      <c r="AR2974" s="26">
        <v>1583.4482758620697</v>
      </c>
      <c r="AS2974" s="26"/>
      <c r="AT2974" s="26"/>
      <c r="AU2974" s="26"/>
      <c r="AV2974" s="26"/>
      <c r="AW2974" s="26"/>
      <c r="AX2974" s="26"/>
      <c r="AY2974" s="26"/>
      <c r="AZ2974" s="26"/>
      <c r="BA2974" s="26"/>
      <c r="BB2974" s="26"/>
      <c r="BC2974" s="26"/>
      <c r="BD2974" s="26"/>
      <c r="BE2974" s="26"/>
      <c r="BF2974" s="26"/>
      <c r="BG2974" s="26"/>
      <c r="BH2974" s="26"/>
      <c r="BI2974" s="26"/>
      <c r="BJ2974" s="26"/>
      <c r="BK2974" s="26"/>
      <c r="BL2974" s="41"/>
      <c r="BM2974" t="s">
        <v>100</v>
      </c>
    </row>
    <row r="2975" spans="1:65" x14ac:dyDescent="0.2">
      <c r="A2975" s="6"/>
      <c r="B2975" s="40" t="s">
        <v>157</v>
      </c>
      <c r="C2975" s="24" t="s">
        <v>83</v>
      </c>
      <c r="D2975" s="25"/>
      <c r="E2975" s="26"/>
      <c r="F2975" s="26"/>
      <c r="G2975" s="26"/>
      <c r="H2975" s="26"/>
      <c r="I2975" s="26"/>
      <c r="J2975" s="26"/>
      <c r="K2975" s="26"/>
      <c r="L2975" s="26"/>
      <c r="M2975" s="26"/>
      <c r="N2975" s="26"/>
      <c r="O2975" s="26"/>
      <c r="P2975" s="26"/>
      <c r="Q2975" s="26"/>
      <c r="R2975" s="26"/>
      <c r="S2975" s="26"/>
      <c r="T2975" s="26"/>
      <c r="U2975" s="26"/>
      <c r="V2975" s="26"/>
      <c r="W2975" s="30"/>
      <c r="X2975" s="30">
        <v>40.85862068965605</v>
      </c>
      <c r="Y2975" s="30">
        <v>11.034482758619607</v>
      </c>
      <c r="Z2975" s="30">
        <v>11.034482758619607</v>
      </c>
      <c r="AA2975" s="30">
        <v>11.034482758619607</v>
      </c>
      <c r="AB2975" s="30">
        <v>11.034482758619607</v>
      </c>
      <c r="AC2975" s="30">
        <v>11.034482758619607</v>
      </c>
      <c r="AD2975" s="30">
        <v>68.413793103448057</v>
      </c>
      <c r="AE2975" s="30">
        <v>68.413793103448057</v>
      </c>
      <c r="AF2975" s="30">
        <v>68.413793103448057</v>
      </c>
      <c r="AG2975" s="30">
        <v>68.413793103448057</v>
      </c>
      <c r="AH2975" s="30">
        <v>68.413793103448057</v>
      </c>
      <c r="AI2975" s="30">
        <v>46.34482758620716</v>
      </c>
      <c r="AJ2975" s="30">
        <v>46.34482758620716</v>
      </c>
      <c r="AK2975" s="30">
        <v>46.34482758620716</v>
      </c>
      <c r="AL2975" s="30">
        <v>46.34482758620716</v>
      </c>
      <c r="AM2975" s="30">
        <v>46.34482758620716</v>
      </c>
      <c r="AN2975" s="30">
        <v>46.344827586207927</v>
      </c>
      <c r="AO2975" s="30">
        <v>46.344827586207927</v>
      </c>
      <c r="AP2975" s="30">
        <v>46.344827586207927</v>
      </c>
      <c r="AQ2975" s="30">
        <v>46.344827586207927</v>
      </c>
      <c r="AR2975" s="30">
        <v>46.344827586207927</v>
      </c>
      <c r="AS2975" s="30"/>
      <c r="AT2975" s="30"/>
      <c r="AU2975" s="30"/>
      <c r="AV2975" s="30"/>
      <c r="AW2975" s="30"/>
      <c r="AX2975" s="30"/>
      <c r="AY2975" s="30"/>
      <c r="AZ2975" s="30"/>
      <c r="BA2975" s="30"/>
      <c r="BB2975" s="30"/>
      <c r="BC2975" s="30"/>
      <c r="BD2975" s="30"/>
      <c r="BE2975" s="30"/>
      <c r="BF2975" s="30"/>
      <c r="BG2975" s="30"/>
      <c r="BH2975" s="30"/>
      <c r="BI2975" s="30"/>
      <c r="BJ2975" s="30"/>
      <c r="BK2975" s="30"/>
      <c r="BL2975" s="43"/>
      <c r="BM2975" t="s">
        <v>100</v>
      </c>
    </row>
    <row r="2976" spans="1:65" x14ac:dyDescent="0.2">
      <c r="A2976" s="6"/>
      <c r="B2976" s="40" t="s">
        <v>157</v>
      </c>
      <c r="C2976" s="24" t="s">
        <v>75</v>
      </c>
      <c r="D2976" s="25"/>
      <c r="E2976" s="26"/>
      <c r="F2976" s="26"/>
      <c r="G2976" s="26"/>
      <c r="H2976" s="26"/>
      <c r="I2976" s="26"/>
      <c r="J2976" s="26"/>
      <c r="K2976" s="26"/>
      <c r="L2976" s="26"/>
      <c r="M2976" s="26"/>
      <c r="N2976" s="26"/>
      <c r="O2976" s="26"/>
      <c r="P2976" s="26"/>
      <c r="Q2976" s="26"/>
      <c r="R2976" s="26"/>
      <c r="S2976" s="26"/>
      <c r="T2976" s="26"/>
      <c r="U2976" s="26"/>
      <c r="V2976" s="26"/>
      <c r="W2976" s="26"/>
      <c r="X2976" s="26"/>
      <c r="Y2976" s="26"/>
      <c r="Z2976" s="26"/>
      <c r="AA2976" s="26"/>
      <c r="AB2976" s="26"/>
      <c r="AC2976" s="26"/>
      <c r="AD2976" s="26"/>
      <c r="AE2976" s="26"/>
      <c r="AF2976" s="26"/>
      <c r="AG2976" s="26"/>
      <c r="AH2976" s="26"/>
      <c r="AI2976" s="26"/>
      <c r="AJ2976" s="26"/>
      <c r="AK2976" s="26"/>
      <c r="AL2976" s="26"/>
      <c r="AM2976" s="26"/>
      <c r="AN2976" s="26"/>
      <c r="AO2976" s="26"/>
      <c r="AP2976" s="26"/>
      <c r="AQ2976" s="26"/>
      <c r="AR2976" s="26"/>
      <c r="AS2976" s="26"/>
      <c r="AT2976" s="26"/>
      <c r="AU2976" s="26"/>
      <c r="AV2976" s="26"/>
      <c r="AW2976" s="26"/>
      <c r="AX2976" s="26"/>
      <c r="AY2976" s="26"/>
      <c r="AZ2976" s="26"/>
      <c r="BA2976" s="26"/>
      <c r="BB2976" s="26"/>
      <c r="BC2976" s="26"/>
      <c r="BD2976" s="26"/>
      <c r="BE2976" s="26"/>
      <c r="BF2976" s="26"/>
      <c r="BG2976" s="26"/>
      <c r="BH2976" s="26"/>
      <c r="BI2976" s="26"/>
      <c r="BJ2976" s="26"/>
      <c r="BK2976" s="26"/>
      <c r="BL2976" s="41"/>
      <c r="BM2976" t="s">
        <v>100</v>
      </c>
    </row>
    <row r="2977" spans="1:65" x14ac:dyDescent="0.2">
      <c r="A2977" s="6"/>
      <c r="B2977" s="40" t="s">
        <v>157</v>
      </c>
      <c r="C2977" s="24" t="s">
        <v>79</v>
      </c>
      <c r="D2977" s="25"/>
      <c r="E2977" s="26"/>
      <c r="F2977" s="26"/>
      <c r="G2977" s="26"/>
      <c r="H2977" s="26"/>
      <c r="I2977" s="26"/>
      <c r="J2977" s="26"/>
      <c r="K2977" s="26"/>
      <c r="L2977" s="26"/>
      <c r="M2977" s="26"/>
      <c r="N2977" s="26"/>
      <c r="O2977" s="26"/>
      <c r="P2977" s="26"/>
      <c r="Q2977" s="26"/>
      <c r="R2977" s="26"/>
      <c r="S2977" s="26"/>
      <c r="T2977" s="26"/>
      <c r="U2977" s="26"/>
      <c r="V2977" s="26"/>
      <c r="W2977" s="26"/>
      <c r="X2977" s="26"/>
      <c r="Y2977" s="26"/>
      <c r="Z2977" s="26"/>
      <c r="AA2977" s="26"/>
      <c r="AB2977" s="26"/>
      <c r="AC2977" s="26"/>
      <c r="AD2977" s="26"/>
      <c r="AE2977" s="26"/>
      <c r="AF2977" s="26"/>
      <c r="AG2977" s="26"/>
      <c r="AH2977" s="26"/>
      <c r="AI2977" s="26"/>
      <c r="AJ2977" s="26"/>
      <c r="AK2977" s="26"/>
      <c r="AL2977" s="26"/>
      <c r="AM2977" s="26"/>
      <c r="AN2977" s="26"/>
      <c r="AO2977" s="26"/>
      <c r="AP2977" s="26"/>
      <c r="AQ2977" s="26"/>
      <c r="AR2977" s="26"/>
      <c r="AS2977" s="26"/>
      <c r="AT2977" s="26"/>
      <c r="AU2977" s="26"/>
      <c r="AV2977" s="26"/>
      <c r="AW2977" s="26"/>
      <c r="AX2977" s="26"/>
      <c r="AY2977" s="26"/>
      <c r="AZ2977" s="26"/>
      <c r="BA2977" s="26"/>
      <c r="BB2977" s="26"/>
      <c r="BC2977" s="26"/>
      <c r="BD2977" s="26"/>
      <c r="BE2977" s="26"/>
      <c r="BF2977" s="26"/>
      <c r="BG2977" s="26"/>
      <c r="BH2977" s="26"/>
      <c r="BI2977" s="26"/>
      <c r="BJ2977" s="26"/>
      <c r="BK2977" s="26"/>
      <c r="BL2977" s="41"/>
      <c r="BM2977" t="s">
        <v>100</v>
      </c>
    </row>
    <row r="2978" spans="1:65" x14ac:dyDescent="0.2">
      <c r="A2978" s="6"/>
      <c r="B2978" s="40" t="s">
        <v>157</v>
      </c>
      <c r="C2978" s="24" t="s">
        <v>80</v>
      </c>
      <c r="D2978" s="25"/>
      <c r="E2978" s="26"/>
      <c r="F2978" s="26"/>
      <c r="G2978" s="26"/>
      <c r="H2978" s="26"/>
      <c r="I2978" s="26"/>
      <c r="J2978" s="26"/>
      <c r="K2978" s="26"/>
      <c r="L2978" s="26"/>
      <c r="M2978" s="26"/>
      <c r="N2978" s="26"/>
      <c r="O2978" s="26"/>
      <c r="P2978" s="26"/>
      <c r="Q2978" s="26"/>
      <c r="R2978" s="26"/>
      <c r="S2978" s="26"/>
      <c r="T2978" s="26"/>
      <c r="U2978" s="26"/>
      <c r="V2978" s="26"/>
      <c r="W2978" s="26"/>
      <c r="X2978" s="26"/>
      <c r="Y2978" s="26"/>
      <c r="Z2978" s="26"/>
      <c r="AA2978" s="26"/>
      <c r="AB2978" s="26"/>
      <c r="AC2978" s="26"/>
      <c r="AD2978" s="26"/>
      <c r="AE2978" s="26"/>
      <c r="AF2978" s="26"/>
      <c r="AG2978" s="26"/>
      <c r="AH2978" s="26"/>
      <c r="AI2978" s="26"/>
      <c r="AJ2978" s="26"/>
      <c r="AK2978" s="26"/>
      <c r="AL2978" s="26"/>
      <c r="AM2978" s="26"/>
      <c r="AN2978" s="26"/>
      <c r="AO2978" s="26"/>
      <c r="AP2978" s="26"/>
      <c r="AQ2978" s="26"/>
      <c r="AR2978" s="26"/>
      <c r="AS2978" s="26"/>
      <c r="AT2978" s="26"/>
      <c r="AU2978" s="26"/>
      <c r="AV2978" s="26"/>
      <c r="AW2978" s="26"/>
      <c r="AX2978" s="26"/>
      <c r="AY2978" s="26"/>
      <c r="AZ2978" s="26"/>
      <c r="BA2978" s="26"/>
      <c r="BB2978" s="26"/>
      <c r="BC2978" s="26"/>
      <c r="BD2978" s="26"/>
      <c r="BE2978" s="26"/>
      <c r="BF2978" s="26"/>
      <c r="BG2978" s="26"/>
      <c r="BH2978" s="26"/>
      <c r="BI2978" s="26"/>
      <c r="BJ2978" s="26"/>
      <c r="BK2978" s="26"/>
      <c r="BL2978" s="41"/>
      <c r="BM2978" t="s">
        <v>100</v>
      </c>
    </row>
    <row r="2979" spans="1:65" x14ac:dyDescent="0.2">
      <c r="A2979" s="6"/>
      <c r="B2979" s="40" t="s">
        <v>157</v>
      </c>
      <c r="C2979" s="24" t="s">
        <v>78</v>
      </c>
      <c r="D2979" s="25"/>
      <c r="E2979" s="26"/>
      <c r="F2979" s="26"/>
      <c r="G2979" s="26"/>
      <c r="H2979" s="26"/>
      <c r="I2979" s="26"/>
      <c r="J2979" s="26"/>
      <c r="K2979" s="26"/>
      <c r="L2979" s="26"/>
      <c r="M2979" s="26"/>
      <c r="N2979" s="26"/>
      <c r="O2979" s="26"/>
      <c r="P2979" s="26"/>
      <c r="Q2979" s="26"/>
      <c r="R2979" s="26"/>
      <c r="S2979" s="26"/>
      <c r="T2979" s="26"/>
      <c r="U2979" s="26"/>
      <c r="V2979" s="26"/>
      <c r="W2979" s="26"/>
      <c r="X2979" s="26"/>
      <c r="Y2979" s="26"/>
      <c r="Z2979" s="26"/>
      <c r="AA2979" s="26"/>
      <c r="AB2979" s="26"/>
      <c r="AC2979" s="26"/>
      <c r="AD2979" s="26"/>
      <c r="AE2979" s="26"/>
      <c r="AF2979" s="26"/>
      <c r="AG2979" s="26"/>
      <c r="AH2979" s="26"/>
      <c r="AI2979" s="26"/>
      <c r="AJ2979" s="26"/>
      <c r="AK2979" s="26"/>
      <c r="AL2979" s="26"/>
      <c r="AM2979" s="26"/>
      <c r="AN2979" s="26"/>
      <c r="AO2979" s="26"/>
      <c r="AP2979" s="26"/>
      <c r="AQ2979" s="26"/>
      <c r="AR2979" s="26"/>
      <c r="AS2979" s="26"/>
      <c r="AT2979" s="26"/>
      <c r="AU2979" s="26"/>
      <c r="AV2979" s="26"/>
      <c r="AW2979" s="26"/>
      <c r="AX2979" s="26"/>
      <c r="AY2979" s="26"/>
      <c r="AZ2979" s="26"/>
      <c r="BA2979" s="26"/>
      <c r="BB2979" s="26"/>
      <c r="BC2979" s="26"/>
      <c r="BD2979" s="26"/>
      <c r="BE2979" s="26"/>
      <c r="BF2979" s="26"/>
      <c r="BG2979" s="26"/>
      <c r="BH2979" s="26"/>
      <c r="BI2979" s="26"/>
      <c r="BJ2979" s="26"/>
      <c r="BK2979" s="26"/>
      <c r="BL2979" s="41"/>
      <c r="BM2979" t="s">
        <v>100</v>
      </c>
    </row>
    <row r="2980" spans="1:65" x14ac:dyDescent="0.2">
      <c r="A2980" s="6"/>
      <c r="B2980" s="40" t="s">
        <v>157</v>
      </c>
      <c r="C2980" s="31" t="s">
        <v>43</v>
      </c>
      <c r="D2980" s="27">
        <v>0</v>
      </c>
      <c r="E2980" s="28">
        <v>0</v>
      </c>
      <c r="F2980" s="28">
        <v>0</v>
      </c>
      <c r="G2980" s="28">
        <v>0</v>
      </c>
      <c r="H2980" s="28">
        <v>0</v>
      </c>
      <c r="I2980" s="28">
        <v>0</v>
      </c>
      <c r="J2980" s="28">
        <v>0</v>
      </c>
      <c r="K2980" s="28">
        <v>0</v>
      </c>
      <c r="L2980" s="28">
        <v>0</v>
      </c>
      <c r="M2980" s="28">
        <v>0</v>
      </c>
      <c r="N2980" s="28">
        <v>0</v>
      </c>
      <c r="O2980" s="28">
        <v>0</v>
      </c>
      <c r="P2980" s="28">
        <v>0</v>
      </c>
      <c r="Q2980" s="28">
        <v>0</v>
      </c>
      <c r="R2980" s="28">
        <v>0</v>
      </c>
      <c r="S2980" s="28">
        <v>0</v>
      </c>
      <c r="T2980" s="28">
        <v>0</v>
      </c>
      <c r="U2980" s="28">
        <v>0</v>
      </c>
      <c r="V2980" s="28">
        <v>0</v>
      </c>
      <c r="W2980" s="28">
        <v>0</v>
      </c>
      <c r="X2980" s="28">
        <v>0</v>
      </c>
      <c r="Y2980" s="28">
        <v>0</v>
      </c>
      <c r="Z2980" s="28">
        <v>0</v>
      </c>
      <c r="AA2980" s="28">
        <v>0</v>
      </c>
      <c r="AB2980" s="28">
        <v>0</v>
      </c>
      <c r="AC2980" s="28">
        <v>0</v>
      </c>
      <c r="AD2980" s="28">
        <v>0</v>
      </c>
      <c r="AE2980" s="28">
        <v>0</v>
      </c>
      <c r="AF2980" s="28">
        <v>0</v>
      </c>
      <c r="AG2980" s="28">
        <v>0</v>
      </c>
      <c r="AH2980" s="28">
        <v>0</v>
      </c>
      <c r="AI2980" s="28">
        <v>0</v>
      </c>
      <c r="AJ2980" s="28">
        <v>0</v>
      </c>
      <c r="AK2980" s="28">
        <v>0</v>
      </c>
      <c r="AL2980" s="28">
        <v>0</v>
      </c>
      <c r="AM2980" s="28">
        <v>0</v>
      </c>
      <c r="AN2980" s="28">
        <v>0</v>
      </c>
      <c r="AO2980" s="28">
        <v>0</v>
      </c>
      <c r="AP2980" s="28">
        <v>0</v>
      </c>
      <c r="AQ2980" s="28">
        <v>0</v>
      </c>
      <c r="AR2980" s="28">
        <v>0</v>
      </c>
      <c r="AS2980" s="211">
        <v>0</v>
      </c>
      <c r="AT2980" s="211">
        <v>0</v>
      </c>
      <c r="AU2980" s="211">
        <v>0</v>
      </c>
      <c r="AV2980" s="211">
        <v>0</v>
      </c>
      <c r="AW2980" s="211">
        <v>0</v>
      </c>
      <c r="AX2980" s="211">
        <v>0</v>
      </c>
      <c r="AY2980" s="211">
        <v>0</v>
      </c>
      <c r="AZ2980" s="211">
        <v>0</v>
      </c>
      <c r="BA2980" s="211">
        <v>0</v>
      </c>
      <c r="BB2980" s="211">
        <v>0</v>
      </c>
      <c r="BC2980" s="211">
        <v>0</v>
      </c>
      <c r="BD2980" s="211">
        <v>0</v>
      </c>
      <c r="BE2980" s="211">
        <v>0</v>
      </c>
      <c r="BF2980" s="211">
        <v>0</v>
      </c>
      <c r="BG2980" s="211">
        <v>0</v>
      </c>
      <c r="BH2980" s="211">
        <v>0</v>
      </c>
      <c r="BI2980" s="211">
        <v>0</v>
      </c>
      <c r="BJ2980" s="211">
        <v>0</v>
      </c>
      <c r="BK2980" s="211">
        <v>0</v>
      </c>
      <c r="BL2980" s="211">
        <v>0</v>
      </c>
      <c r="BM2980" t="s">
        <v>100</v>
      </c>
    </row>
    <row r="2981" spans="1:65" x14ac:dyDescent="0.2">
      <c r="A2981" s="6"/>
      <c r="B2981" s="40" t="s">
        <v>157</v>
      </c>
      <c r="C2981" s="24" t="s">
        <v>74</v>
      </c>
      <c r="D2981" s="35">
        <v>0</v>
      </c>
      <c r="E2981" s="29">
        <v>0</v>
      </c>
      <c r="F2981" s="29">
        <v>0</v>
      </c>
      <c r="G2981" s="29">
        <v>0</v>
      </c>
      <c r="H2981" s="29">
        <v>0</v>
      </c>
      <c r="I2981" s="29">
        <v>0</v>
      </c>
      <c r="J2981" s="29">
        <v>0</v>
      </c>
      <c r="K2981" s="29">
        <v>0</v>
      </c>
      <c r="L2981" s="29">
        <v>0</v>
      </c>
      <c r="M2981" s="29">
        <v>0</v>
      </c>
      <c r="N2981" s="29">
        <v>0</v>
      </c>
      <c r="O2981" s="29">
        <v>0</v>
      </c>
      <c r="P2981" s="29">
        <v>0</v>
      </c>
      <c r="Q2981" s="29">
        <v>0</v>
      </c>
      <c r="R2981" s="29">
        <v>0</v>
      </c>
      <c r="S2981" s="29">
        <v>0</v>
      </c>
      <c r="T2981" s="29">
        <v>0</v>
      </c>
      <c r="U2981" s="29">
        <v>0</v>
      </c>
      <c r="V2981" s="29">
        <v>0</v>
      </c>
      <c r="W2981" s="29">
        <v>0</v>
      </c>
      <c r="X2981" s="26"/>
      <c r="Y2981" s="26"/>
      <c r="Z2981" s="26"/>
      <c r="AA2981" s="26"/>
      <c r="AB2981" s="26"/>
      <c r="AC2981" s="26"/>
      <c r="AD2981" s="26"/>
      <c r="AE2981" s="26"/>
      <c r="AF2981" s="26"/>
      <c r="AG2981" s="26"/>
      <c r="AH2981" s="26"/>
      <c r="AI2981" s="26"/>
      <c r="AJ2981" s="26"/>
      <c r="AK2981" s="26"/>
      <c r="AL2981" s="26"/>
      <c r="AM2981" s="26"/>
      <c r="AN2981" s="26"/>
      <c r="AO2981" s="26"/>
      <c r="AP2981" s="26"/>
      <c r="AQ2981" s="26"/>
      <c r="AR2981" s="26"/>
      <c r="AS2981" s="26"/>
      <c r="AT2981" s="26"/>
      <c r="AU2981" s="26"/>
      <c r="AV2981" s="26"/>
      <c r="AW2981" s="26"/>
      <c r="AX2981" s="26"/>
      <c r="AY2981" s="26"/>
      <c r="AZ2981" s="26"/>
      <c r="BA2981" s="26"/>
      <c r="BB2981" s="26"/>
      <c r="BC2981" s="26"/>
      <c r="BD2981" s="26"/>
      <c r="BE2981" s="26"/>
      <c r="BF2981" s="26"/>
      <c r="BG2981" s="26"/>
      <c r="BH2981" s="26"/>
      <c r="BI2981" s="26"/>
      <c r="BJ2981" s="26"/>
      <c r="BK2981" s="26"/>
      <c r="BL2981" s="41"/>
      <c r="BM2981" t="s">
        <v>100</v>
      </c>
    </row>
    <row r="2982" spans="1:65" x14ac:dyDescent="0.2">
      <c r="A2982" s="6"/>
      <c r="B2982" s="40" t="s">
        <v>157</v>
      </c>
      <c r="C2982" s="24" t="s">
        <v>83</v>
      </c>
      <c r="D2982" s="25"/>
      <c r="E2982" s="26"/>
      <c r="F2982" s="26"/>
      <c r="G2982" s="26"/>
      <c r="H2982" s="26"/>
      <c r="I2982" s="26"/>
      <c r="J2982" s="26"/>
      <c r="K2982" s="26"/>
      <c r="L2982" s="26"/>
      <c r="M2982" s="26"/>
      <c r="N2982" s="26"/>
      <c r="O2982" s="26"/>
      <c r="P2982" s="26"/>
      <c r="Q2982" s="26"/>
      <c r="R2982" s="26"/>
      <c r="S2982" s="26"/>
      <c r="T2982" s="26"/>
      <c r="U2982" s="26"/>
      <c r="V2982" s="26"/>
      <c r="W2982" s="30"/>
      <c r="X2982" s="30"/>
      <c r="Y2982" s="30"/>
      <c r="Z2982" s="30"/>
      <c r="AA2982" s="30"/>
      <c r="AB2982" s="30"/>
      <c r="AC2982" s="30"/>
      <c r="AD2982" s="30"/>
      <c r="AE2982" s="30"/>
      <c r="AF2982" s="30"/>
      <c r="AG2982" s="30"/>
      <c r="AH2982" s="30"/>
      <c r="AI2982" s="30"/>
      <c r="AJ2982" s="30"/>
      <c r="AK2982" s="30"/>
      <c r="AL2982" s="30"/>
      <c r="AM2982" s="30"/>
      <c r="AN2982" s="30"/>
      <c r="AO2982" s="30"/>
      <c r="AP2982" s="30"/>
      <c r="AQ2982" s="30"/>
      <c r="AR2982" s="30"/>
      <c r="AS2982" s="30"/>
      <c r="AT2982" s="30"/>
      <c r="AU2982" s="30"/>
      <c r="AV2982" s="30"/>
      <c r="AW2982" s="30"/>
      <c r="AX2982" s="30"/>
      <c r="AY2982" s="30"/>
      <c r="AZ2982" s="30"/>
      <c r="BA2982" s="30"/>
      <c r="BB2982" s="30"/>
      <c r="BC2982" s="30"/>
      <c r="BD2982" s="30"/>
      <c r="BE2982" s="30"/>
      <c r="BF2982" s="30"/>
      <c r="BG2982" s="30"/>
      <c r="BH2982" s="30"/>
      <c r="BI2982" s="30"/>
      <c r="BJ2982" s="30"/>
      <c r="BK2982" s="30"/>
      <c r="BL2982" s="43"/>
      <c r="BM2982" t="s">
        <v>100</v>
      </c>
    </row>
    <row r="2983" spans="1:65" x14ac:dyDescent="0.2">
      <c r="A2983" s="6"/>
      <c r="B2983" s="40" t="s">
        <v>157</v>
      </c>
      <c r="C2983" s="24" t="s">
        <v>75</v>
      </c>
      <c r="D2983" s="25"/>
      <c r="E2983" s="26"/>
      <c r="F2983" s="26"/>
      <c r="G2983" s="26"/>
      <c r="H2983" s="26"/>
      <c r="I2983" s="26"/>
      <c r="J2983" s="26"/>
      <c r="K2983" s="26"/>
      <c r="L2983" s="26"/>
      <c r="M2983" s="26"/>
      <c r="N2983" s="26"/>
      <c r="O2983" s="26"/>
      <c r="P2983" s="26"/>
      <c r="Q2983" s="26"/>
      <c r="R2983" s="26"/>
      <c r="S2983" s="26"/>
      <c r="T2983" s="26"/>
      <c r="U2983" s="26"/>
      <c r="V2983" s="26"/>
      <c r="W2983" s="26"/>
      <c r="X2983" s="26"/>
      <c r="Y2983" s="26"/>
      <c r="Z2983" s="26"/>
      <c r="AA2983" s="26"/>
      <c r="AB2983" s="26"/>
      <c r="AC2983" s="26"/>
      <c r="AD2983" s="26"/>
      <c r="AE2983" s="26"/>
      <c r="AF2983" s="26"/>
      <c r="AG2983" s="26"/>
      <c r="AH2983" s="26"/>
      <c r="AI2983" s="26"/>
      <c r="AJ2983" s="26"/>
      <c r="AK2983" s="26"/>
      <c r="AL2983" s="26"/>
      <c r="AM2983" s="26"/>
      <c r="AN2983" s="26"/>
      <c r="AO2983" s="26"/>
      <c r="AP2983" s="26"/>
      <c r="AQ2983" s="26"/>
      <c r="AR2983" s="26"/>
      <c r="AS2983" s="26"/>
      <c r="AT2983" s="26"/>
      <c r="AU2983" s="26"/>
      <c r="AV2983" s="26"/>
      <c r="AW2983" s="26"/>
      <c r="AX2983" s="26"/>
      <c r="AY2983" s="26"/>
      <c r="AZ2983" s="26"/>
      <c r="BA2983" s="26"/>
      <c r="BB2983" s="26"/>
      <c r="BC2983" s="26"/>
      <c r="BD2983" s="26"/>
      <c r="BE2983" s="26"/>
      <c r="BF2983" s="26"/>
      <c r="BG2983" s="26"/>
      <c r="BH2983" s="26"/>
      <c r="BI2983" s="26"/>
      <c r="BJ2983" s="26"/>
      <c r="BK2983" s="26"/>
      <c r="BL2983" s="41"/>
      <c r="BM2983" t="s">
        <v>100</v>
      </c>
    </row>
    <row r="2984" spans="1:65" x14ac:dyDescent="0.2">
      <c r="A2984" s="6"/>
      <c r="B2984" s="40" t="s">
        <v>157</v>
      </c>
      <c r="C2984" s="24" t="s">
        <v>79</v>
      </c>
      <c r="D2984" s="25"/>
      <c r="E2984" s="26"/>
      <c r="F2984" s="26"/>
      <c r="G2984" s="26"/>
      <c r="H2984" s="26"/>
      <c r="I2984" s="26"/>
      <c r="J2984" s="26"/>
      <c r="K2984" s="26"/>
      <c r="L2984" s="26"/>
      <c r="M2984" s="26"/>
      <c r="N2984" s="26"/>
      <c r="O2984" s="26"/>
      <c r="P2984" s="26"/>
      <c r="Q2984" s="26"/>
      <c r="R2984" s="26"/>
      <c r="S2984" s="26"/>
      <c r="T2984" s="26"/>
      <c r="U2984" s="26"/>
      <c r="V2984" s="26"/>
      <c r="W2984" s="26"/>
      <c r="X2984" s="26"/>
      <c r="Y2984" s="26"/>
      <c r="Z2984" s="26"/>
      <c r="AA2984" s="26"/>
      <c r="AB2984" s="26"/>
      <c r="AC2984" s="26"/>
      <c r="AD2984" s="26"/>
      <c r="AE2984" s="26"/>
      <c r="AF2984" s="26"/>
      <c r="AG2984" s="26"/>
      <c r="AH2984" s="26"/>
      <c r="AI2984" s="26"/>
      <c r="AJ2984" s="26"/>
      <c r="AK2984" s="26"/>
      <c r="AL2984" s="26"/>
      <c r="AM2984" s="26"/>
      <c r="AN2984" s="26"/>
      <c r="AO2984" s="26"/>
      <c r="AP2984" s="26"/>
      <c r="AQ2984" s="26"/>
      <c r="AR2984" s="26"/>
      <c r="AS2984" s="26"/>
      <c r="AT2984" s="26"/>
      <c r="AU2984" s="26"/>
      <c r="AV2984" s="26"/>
      <c r="AW2984" s="26"/>
      <c r="AX2984" s="26"/>
      <c r="AY2984" s="26"/>
      <c r="AZ2984" s="26"/>
      <c r="BA2984" s="26"/>
      <c r="BB2984" s="26"/>
      <c r="BC2984" s="26"/>
      <c r="BD2984" s="26"/>
      <c r="BE2984" s="26"/>
      <c r="BF2984" s="26"/>
      <c r="BG2984" s="26"/>
      <c r="BH2984" s="26"/>
      <c r="BI2984" s="26"/>
      <c r="BJ2984" s="26"/>
      <c r="BK2984" s="26"/>
      <c r="BL2984" s="41"/>
      <c r="BM2984" t="s">
        <v>100</v>
      </c>
    </row>
    <row r="2985" spans="1:65" x14ac:dyDescent="0.2">
      <c r="A2985" s="6"/>
      <c r="B2985" s="40" t="s">
        <v>157</v>
      </c>
      <c r="C2985" s="24" t="s">
        <v>80</v>
      </c>
      <c r="D2985" s="25"/>
      <c r="E2985" s="26"/>
      <c r="F2985" s="26"/>
      <c r="G2985" s="26"/>
      <c r="H2985" s="26"/>
      <c r="I2985" s="26"/>
      <c r="J2985" s="26"/>
      <c r="K2985" s="26"/>
      <c r="L2985" s="26"/>
      <c r="M2985" s="26"/>
      <c r="N2985" s="26"/>
      <c r="O2985" s="26"/>
      <c r="P2985" s="26"/>
      <c r="Q2985" s="26"/>
      <c r="R2985" s="26"/>
      <c r="S2985" s="26"/>
      <c r="T2985" s="26"/>
      <c r="U2985" s="26"/>
      <c r="V2985" s="26"/>
      <c r="W2985" s="26"/>
      <c r="X2985" s="26"/>
      <c r="Y2985" s="26"/>
      <c r="Z2985" s="26"/>
      <c r="AA2985" s="26"/>
      <c r="AB2985" s="26"/>
      <c r="AC2985" s="26"/>
      <c r="AD2985" s="26"/>
      <c r="AE2985" s="26"/>
      <c r="AF2985" s="26"/>
      <c r="AG2985" s="26"/>
      <c r="AH2985" s="26"/>
      <c r="AI2985" s="26"/>
      <c r="AJ2985" s="26"/>
      <c r="AK2985" s="26"/>
      <c r="AL2985" s="26"/>
      <c r="AM2985" s="26"/>
      <c r="AN2985" s="26"/>
      <c r="AO2985" s="26"/>
      <c r="AP2985" s="26"/>
      <c r="AQ2985" s="26"/>
      <c r="AR2985" s="26"/>
      <c r="AS2985" s="26"/>
      <c r="AT2985" s="26"/>
      <c r="AU2985" s="26"/>
      <c r="AV2985" s="26"/>
      <c r="AW2985" s="26"/>
      <c r="AX2985" s="26"/>
      <c r="AY2985" s="26"/>
      <c r="AZ2985" s="26"/>
      <c r="BA2985" s="26"/>
      <c r="BB2985" s="26"/>
      <c r="BC2985" s="26"/>
      <c r="BD2985" s="26"/>
      <c r="BE2985" s="26"/>
      <c r="BF2985" s="26"/>
      <c r="BG2985" s="26"/>
      <c r="BH2985" s="26"/>
      <c r="BI2985" s="26"/>
      <c r="BJ2985" s="26"/>
      <c r="BK2985" s="26"/>
      <c r="BL2985" s="41"/>
      <c r="BM2985" t="s">
        <v>100</v>
      </c>
    </row>
    <row r="2986" spans="1:65" x14ac:dyDescent="0.2">
      <c r="A2986" s="6"/>
      <c r="B2986" s="40" t="s">
        <v>157</v>
      </c>
      <c r="C2986" s="24" t="s">
        <v>78</v>
      </c>
      <c r="D2986" s="25"/>
      <c r="E2986" s="26"/>
      <c r="F2986" s="26"/>
      <c r="G2986" s="26"/>
      <c r="H2986" s="26"/>
      <c r="I2986" s="26"/>
      <c r="J2986" s="26"/>
      <c r="K2986" s="26"/>
      <c r="L2986" s="26"/>
      <c r="M2986" s="26"/>
      <c r="N2986" s="26"/>
      <c r="O2986" s="26"/>
      <c r="P2986" s="26"/>
      <c r="Q2986" s="26"/>
      <c r="R2986" s="26"/>
      <c r="S2986" s="26"/>
      <c r="T2986" s="26"/>
      <c r="U2986" s="26"/>
      <c r="V2986" s="26"/>
      <c r="W2986" s="26"/>
      <c r="X2986" s="26"/>
      <c r="Y2986" s="26"/>
      <c r="Z2986" s="26"/>
      <c r="AA2986" s="26"/>
      <c r="AB2986" s="26"/>
      <c r="AC2986" s="26"/>
      <c r="AD2986" s="26"/>
      <c r="AE2986" s="26"/>
      <c r="AF2986" s="26"/>
      <c r="AG2986" s="26"/>
      <c r="AH2986" s="26"/>
      <c r="AI2986" s="26"/>
      <c r="AJ2986" s="26"/>
      <c r="AK2986" s="26"/>
      <c r="AL2986" s="26"/>
      <c r="AM2986" s="26"/>
      <c r="AN2986" s="26"/>
      <c r="AO2986" s="26"/>
      <c r="AP2986" s="26"/>
      <c r="AQ2986" s="26"/>
      <c r="AR2986" s="26"/>
      <c r="AS2986" s="26"/>
      <c r="AT2986" s="26"/>
      <c r="AU2986" s="26"/>
      <c r="AV2986" s="26"/>
      <c r="AW2986" s="26"/>
      <c r="AX2986" s="26"/>
      <c r="AY2986" s="26"/>
      <c r="AZ2986" s="26"/>
      <c r="BA2986" s="26"/>
      <c r="BB2986" s="26"/>
      <c r="BC2986" s="26"/>
      <c r="BD2986" s="26"/>
      <c r="BE2986" s="26"/>
      <c r="BF2986" s="26"/>
      <c r="BG2986" s="26"/>
      <c r="BH2986" s="26"/>
      <c r="BI2986" s="26"/>
      <c r="BJ2986" s="26"/>
      <c r="BK2986" s="26"/>
      <c r="BL2986" s="41"/>
      <c r="BM2986" t="s">
        <v>100</v>
      </c>
    </row>
    <row r="2987" spans="1:65" x14ac:dyDescent="0.2">
      <c r="A2987" s="6"/>
      <c r="B2987" s="40" t="s">
        <v>157</v>
      </c>
      <c r="C2987" s="31" t="s">
        <v>46</v>
      </c>
      <c r="D2987" s="27">
        <v>0</v>
      </c>
      <c r="E2987" s="28">
        <v>0</v>
      </c>
      <c r="F2987" s="28">
        <v>0</v>
      </c>
      <c r="G2987" s="28">
        <v>0</v>
      </c>
      <c r="H2987" s="28">
        <v>0</v>
      </c>
      <c r="I2987" s="28">
        <v>0</v>
      </c>
      <c r="J2987" s="28">
        <v>0</v>
      </c>
      <c r="K2987" s="28">
        <v>0</v>
      </c>
      <c r="L2987" s="28">
        <v>0</v>
      </c>
      <c r="M2987" s="28">
        <v>0</v>
      </c>
      <c r="N2987" s="28">
        <v>0</v>
      </c>
      <c r="O2987" s="28">
        <v>0</v>
      </c>
      <c r="P2987" s="28">
        <v>0</v>
      </c>
      <c r="Q2987" s="28">
        <v>0</v>
      </c>
      <c r="R2987" s="28">
        <v>0</v>
      </c>
      <c r="S2987" s="28">
        <v>4</v>
      </c>
      <c r="T2987" s="28">
        <v>5</v>
      </c>
      <c r="U2987" s="28">
        <v>7</v>
      </c>
      <c r="V2987" s="28">
        <v>8.1999999999999993</v>
      </c>
      <c r="W2987" s="28">
        <v>8.8000000000000007</v>
      </c>
      <c r="X2987" s="28">
        <v>8.9966598500341668</v>
      </c>
      <c r="Y2987" s="28">
        <v>9.1933197000683329</v>
      </c>
      <c r="Z2987" s="28">
        <v>9.389979550102499</v>
      </c>
      <c r="AA2987" s="28">
        <v>9.586639400136665</v>
      </c>
      <c r="AB2987" s="28">
        <v>9.7832992501708311</v>
      </c>
      <c r="AC2987" s="28">
        <v>9.9799591002049972</v>
      </c>
      <c r="AD2987" s="28">
        <v>12.073946830266193</v>
      </c>
      <c r="AE2987" s="28">
        <v>14.167934560327391</v>
      </c>
      <c r="AF2987" s="28">
        <v>16.261922290388586</v>
      </c>
      <c r="AG2987" s="28">
        <v>18.355910020449784</v>
      </c>
      <c r="AH2987" s="28">
        <v>20.449897750510981</v>
      </c>
      <c r="AI2987" s="28">
        <v>20.449897750510981</v>
      </c>
      <c r="AJ2987" s="28">
        <v>20.449897750510981</v>
      </c>
      <c r="AK2987" s="28">
        <v>20.449897750510981</v>
      </c>
      <c r="AL2987" s="28">
        <v>20.449897750510981</v>
      </c>
      <c r="AM2987" s="28">
        <v>20.449897750510981</v>
      </c>
      <c r="AN2987" s="28">
        <v>20.449897750510981</v>
      </c>
      <c r="AO2987" s="28">
        <v>20.449897750510981</v>
      </c>
      <c r="AP2987" s="28">
        <v>20.449897750510981</v>
      </c>
      <c r="AQ2987" s="28">
        <v>20.449897750510981</v>
      </c>
      <c r="AR2987" s="28">
        <v>20.449897750510981</v>
      </c>
      <c r="AS2987" s="211">
        <v>20.449897750510981</v>
      </c>
      <c r="AT2987" s="211">
        <v>20.449897750510981</v>
      </c>
      <c r="AU2987" s="211">
        <v>20.449897750510981</v>
      </c>
      <c r="AV2987" s="211">
        <v>20.449897750510981</v>
      </c>
      <c r="AW2987" s="211">
        <v>20.449897750510981</v>
      </c>
      <c r="AX2987" s="211">
        <v>20.449897750510981</v>
      </c>
      <c r="AY2987" s="211">
        <v>20.449897750510981</v>
      </c>
      <c r="AZ2987" s="211">
        <v>20.449897750510981</v>
      </c>
      <c r="BA2987" s="211">
        <v>20.449897750510981</v>
      </c>
      <c r="BB2987" s="211">
        <v>20.449897750510981</v>
      </c>
      <c r="BC2987" s="211">
        <v>20.449897750510981</v>
      </c>
      <c r="BD2987" s="211">
        <v>20.449897750510981</v>
      </c>
      <c r="BE2987" s="211">
        <v>20.449897750510981</v>
      </c>
      <c r="BF2987" s="211">
        <v>20.449897750510981</v>
      </c>
      <c r="BG2987" s="211">
        <v>20.449897750510981</v>
      </c>
      <c r="BH2987" s="211">
        <v>20.449897750510981</v>
      </c>
      <c r="BI2987" s="211">
        <v>20.449897750510981</v>
      </c>
      <c r="BJ2987" s="211">
        <v>20.449897750510981</v>
      </c>
      <c r="BK2987" s="211">
        <v>20.449897750510981</v>
      </c>
      <c r="BL2987" s="211">
        <v>20.449897750510981</v>
      </c>
      <c r="BM2987" t="s">
        <v>100</v>
      </c>
    </row>
    <row r="2988" spans="1:65" x14ac:dyDescent="0.2">
      <c r="A2988" s="6"/>
      <c r="B2988" s="40" t="s">
        <v>157</v>
      </c>
      <c r="C2988" s="24" t="s">
        <v>74</v>
      </c>
      <c r="D2988" s="35">
        <v>0</v>
      </c>
      <c r="E2988" s="29">
        <v>0</v>
      </c>
      <c r="F2988" s="29">
        <v>0</v>
      </c>
      <c r="G2988" s="29">
        <v>0</v>
      </c>
      <c r="H2988" s="29">
        <v>0</v>
      </c>
      <c r="I2988" s="29">
        <v>0</v>
      </c>
      <c r="J2988" s="29">
        <v>0</v>
      </c>
      <c r="K2988" s="29">
        <v>0</v>
      </c>
      <c r="L2988" s="29">
        <v>0</v>
      </c>
      <c r="M2988" s="29">
        <v>0</v>
      </c>
      <c r="N2988" s="29">
        <v>0</v>
      </c>
      <c r="O2988" s="29">
        <v>0</v>
      </c>
      <c r="P2988" s="29">
        <v>0</v>
      </c>
      <c r="Q2988" s="29">
        <v>0</v>
      </c>
      <c r="R2988" s="29">
        <v>0</v>
      </c>
      <c r="S2988" s="29">
        <v>4</v>
      </c>
      <c r="T2988" s="29">
        <v>5</v>
      </c>
      <c r="U2988" s="29">
        <v>7</v>
      </c>
      <c r="V2988" s="29">
        <v>8.1999999999999993</v>
      </c>
      <c r="W2988" s="29">
        <v>8.8000000000000007</v>
      </c>
      <c r="X2988" s="26"/>
      <c r="Y2988" s="26"/>
      <c r="Z2988" s="26"/>
      <c r="AA2988" s="26"/>
      <c r="AB2988" s="26"/>
      <c r="AC2988" s="26"/>
      <c r="AD2988" s="26"/>
      <c r="AE2988" s="26"/>
      <c r="AF2988" s="26"/>
      <c r="AG2988" s="26"/>
      <c r="AH2988" s="26"/>
      <c r="AI2988" s="26"/>
      <c r="AJ2988" s="26"/>
      <c r="AK2988" s="26"/>
      <c r="AL2988" s="26"/>
      <c r="AM2988" s="26"/>
      <c r="AN2988" s="26"/>
      <c r="AO2988" s="26"/>
      <c r="AP2988" s="26"/>
      <c r="AQ2988" s="26"/>
      <c r="AR2988" s="26"/>
      <c r="AS2988" s="26"/>
      <c r="AT2988" s="26"/>
      <c r="AU2988" s="26"/>
      <c r="AV2988" s="26"/>
      <c r="AW2988" s="26"/>
      <c r="AX2988" s="26"/>
      <c r="AY2988" s="26"/>
      <c r="AZ2988" s="26"/>
      <c r="BA2988" s="26"/>
      <c r="BB2988" s="26"/>
      <c r="BC2988" s="26"/>
      <c r="BD2988" s="26"/>
      <c r="BE2988" s="26"/>
      <c r="BF2988" s="26"/>
      <c r="BG2988" s="26"/>
      <c r="BH2988" s="26"/>
      <c r="BI2988" s="26"/>
      <c r="BJ2988" s="26"/>
      <c r="BK2988" s="26"/>
      <c r="BL2988" s="41"/>
      <c r="BM2988" t="s">
        <v>100</v>
      </c>
    </row>
    <row r="2989" spans="1:65" x14ac:dyDescent="0.2">
      <c r="A2989" s="6"/>
      <c r="B2989" s="40" t="s">
        <v>157</v>
      </c>
      <c r="C2989" s="24" t="s">
        <v>83</v>
      </c>
      <c r="D2989" s="25"/>
      <c r="E2989" s="26"/>
      <c r="F2989" s="26"/>
      <c r="G2989" s="26"/>
      <c r="H2989" s="26"/>
      <c r="I2989" s="26"/>
      <c r="J2989" s="26"/>
      <c r="K2989" s="26"/>
      <c r="L2989" s="26"/>
      <c r="M2989" s="26"/>
      <c r="N2989" s="26"/>
      <c r="O2989" s="26"/>
      <c r="P2989" s="26"/>
      <c r="Q2989" s="26"/>
      <c r="R2989" s="26"/>
      <c r="S2989" s="26"/>
      <c r="T2989" s="26"/>
      <c r="U2989" s="26"/>
      <c r="V2989" s="26"/>
      <c r="W2989" s="30"/>
      <c r="X2989" s="30"/>
      <c r="Y2989" s="30"/>
      <c r="Z2989" s="30"/>
      <c r="AA2989" s="30"/>
      <c r="AB2989" s="30"/>
      <c r="AC2989" s="30"/>
      <c r="AD2989" s="30"/>
      <c r="AE2989" s="30"/>
      <c r="AF2989" s="30"/>
      <c r="AG2989" s="30"/>
      <c r="AH2989" s="30"/>
      <c r="AI2989" s="30"/>
      <c r="AJ2989" s="30"/>
      <c r="AK2989" s="30"/>
      <c r="AL2989" s="30"/>
      <c r="AM2989" s="30"/>
      <c r="AN2989" s="30"/>
      <c r="AO2989" s="30"/>
      <c r="AP2989" s="30"/>
      <c r="AQ2989" s="30"/>
      <c r="AR2989" s="30"/>
      <c r="AS2989" s="30"/>
      <c r="AT2989" s="30"/>
      <c r="AU2989" s="30"/>
      <c r="AV2989" s="30"/>
      <c r="AW2989" s="30"/>
      <c r="AX2989" s="30"/>
      <c r="AY2989" s="30"/>
      <c r="AZ2989" s="30"/>
      <c r="BA2989" s="30"/>
      <c r="BB2989" s="30"/>
      <c r="BC2989" s="30"/>
      <c r="BD2989" s="30"/>
      <c r="BE2989" s="30"/>
      <c r="BF2989" s="30"/>
      <c r="BG2989" s="30"/>
      <c r="BH2989" s="30"/>
      <c r="BI2989" s="30"/>
      <c r="BJ2989" s="30"/>
      <c r="BK2989" s="30"/>
      <c r="BL2989" s="43"/>
      <c r="BM2989" t="s">
        <v>100</v>
      </c>
    </row>
    <row r="2990" spans="1:65" x14ac:dyDescent="0.2">
      <c r="A2990" s="6"/>
      <c r="B2990" s="40" t="s">
        <v>157</v>
      </c>
      <c r="C2990" s="24" t="s">
        <v>75</v>
      </c>
      <c r="D2990" s="25"/>
      <c r="E2990" s="26"/>
      <c r="F2990" s="26"/>
      <c r="G2990" s="26"/>
      <c r="H2990" s="26"/>
      <c r="I2990" s="26"/>
      <c r="J2990" s="26"/>
      <c r="K2990" s="26"/>
      <c r="L2990" s="26"/>
      <c r="M2990" s="26"/>
      <c r="N2990" s="26"/>
      <c r="O2990" s="26"/>
      <c r="P2990" s="26"/>
      <c r="Q2990" s="26"/>
      <c r="R2990" s="26"/>
      <c r="S2990" s="26"/>
      <c r="T2990" s="26"/>
      <c r="U2990" s="26"/>
      <c r="V2990" s="26"/>
      <c r="W2990" s="26"/>
      <c r="X2990" s="26"/>
      <c r="Y2990" s="26"/>
      <c r="Z2990" s="26"/>
      <c r="AA2990" s="26"/>
      <c r="AB2990" s="26"/>
      <c r="AC2990" s="26"/>
      <c r="AD2990" s="26"/>
      <c r="AE2990" s="26"/>
      <c r="AF2990" s="26"/>
      <c r="AG2990" s="26"/>
      <c r="AH2990" s="26"/>
      <c r="AI2990" s="26"/>
      <c r="AJ2990" s="26"/>
      <c r="AK2990" s="26"/>
      <c r="AL2990" s="26"/>
      <c r="AM2990" s="26"/>
      <c r="AN2990" s="26"/>
      <c r="AO2990" s="26"/>
      <c r="AP2990" s="26"/>
      <c r="AQ2990" s="26"/>
      <c r="AR2990" s="26"/>
      <c r="AS2990" s="26"/>
      <c r="AT2990" s="26"/>
      <c r="AU2990" s="26"/>
      <c r="AV2990" s="26"/>
      <c r="AW2990" s="26"/>
      <c r="AX2990" s="26"/>
      <c r="AY2990" s="26"/>
      <c r="AZ2990" s="26"/>
      <c r="BA2990" s="26"/>
      <c r="BB2990" s="26"/>
      <c r="BC2990" s="26"/>
      <c r="BD2990" s="26"/>
      <c r="BE2990" s="26"/>
      <c r="BF2990" s="26"/>
      <c r="BG2990" s="26"/>
      <c r="BH2990" s="26"/>
      <c r="BI2990" s="26"/>
      <c r="BJ2990" s="26"/>
      <c r="BK2990" s="26"/>
      <c r="BL2990" s="41"/>
      <c r="BM2990" t="s">
        <v>100</v>
      </c>
    </row>
    <row r="2991" spans="1:65" x14ac:dyDescent="0.2">
      <c r="A2991" s="6"/>
      <c r="B2991" s="40" t="s">
        <v>157</v>
      </c>
      <c r="C2991" s="24" t="s">
        <v>79</v>
      </c>
      <c r="D2991" s="25"/>
      <c r="E2991" s="26"/>
      <c r="F2991" s="26"/>
      <c r="G2991" s="26"/>
      <c r="H2991" s="26"/>
      <c r="I2991" s="26"/>
      <c r="J2991" s="26"/>
      <c r="K2991" s="26"/>
      <c r="L2991" s="26"/>
      <c r="M2991" s="26"/>
      <c r="N2991" s="26"/>
      <c r="O2991" s="26"/>
      <c r="P2991" s="26"/>
      <c r="Q2991" s="26"/>
      <c r="R2991" s="26"/>
      <c r="S2991" s="26"/>
      <c r="T2991" s="26"/>
      <c r="U2991" s="26"/>
      <c r="V2991" s="26"/>
      <c r="W2991" s="26"/>
      <c r="X2991" s="26"/>
      <c r="Y2991" s="26"/>
      <c r="Z2991" s="26"/>
      <c r="AA2991" s="26"/>
      <c r="AB2991" s="26"/>
      <c r="AC2991" s="26"/>
      <c r="AD2991" s="26"/>
      <c r="AE2991" s="26"/>
      <c r="AF2991" s="26"/>
      <c r="AG2991" s="26"/>
      <c r="AH2991" s="26"/>
      <c r="AI2991" s="26"/>
      <c r="AJ2991" s="26"/>
      <c r="AK2991" s="26"/>
      <c r="AL2991" s="26"/>
      <c r="AM2991" s="26"/>
      <c r="AN2991" s="26"/>
      <c r="AO2991" s="26"/>
      <c r="AP2991" s="26"/>
      <c r="AQ2991" s="26"/>
      <c r="AR2991" s="26"/>
      <c r="AS2991" s="26"/>
      <c r="AT2991" s="26"/>
      <c r="AU2991" s="26"/>
      <c r="AV2991" s="26"/>
      <c r="AW2991" s="26"/>
      <c r="AX2991" s="26"/>
      <c r="AY2991" s="26"/>
      <c r="AZ2991" s="26"/>
      <c r="BA2991" s="26"/>
      <c r="BB2991" s="26"/>
      <c r="BC2991" s="26"/>
      <c r="BD2991" s="26"/>
      <c r="BE2991" s="26"/>
      <c r="BF2991" s="26"/>
      <c r="BG2991" s="26"/>
      <c r="BH2991" s="26"/>
      <c r="BI2991" s="26"/>
      <c r="BJ2991" s="26"/>
      <c r="BK2991" s="26"/>
      <c r="BL2991" s="41"/>
      <c r="BM2991" t="s">
        <v>100</v>
      </c>
    </row>
    <row r="2992" spans="1:65" x14ac:dyDescent="0.2">
      <c r="A2992" s="6"/>
      <c r="B2992" s="40" t="s">
        <v>157</v>
      </c>
      <c r="C2992" s="24" t="s">
        <v>80</v>
      </c>
      <c r="D2992" s="25"/>
      <c r="E2992" s="26"/>
      <c r="F2992" s="26"/>
      <c r="G2992" s="26"/>
      <c r="H2992" s="26"/>
      <c r="I2992" s="26"/>
      <c r="J2992" s="26"/>
      <c r="K2992" s="26"/>
      <c r="L2992" s="26"/>
      <c r="M2992" s="26"/>
      <c r="N2992" s="26"/>
      <c r="O2992" s="26"/>
      <c r="P2992" s="26"/>
      <c r="Q2992" s="26"/>
      <c r="R2992" s="26"/>
      <c r="S2992" s="26"/>
      <c r="T2992" s="26"/>
      <c r="U2992" s="26"/>
      <c r="V2992" s="26"/>
      <c r="W2992" s="26"/>
      <c r="X2992" s="26"/>
      <c r="Y2992" s="26"/>
      <c r="Z2992" s="26"/>
      <c r="AA2992" s="26"/>
      <c r="AB2992" s="26"/>
      <c r="AC2992" s="26"/>
      <c r="AD2992" s="26"/>
      <c r="AE2992" s="26"/>
      <c r="AF2992" s="26"/>
      <c r="AG2992" s="26"/>
      <c r="AH2992" s="26"/>
      <c r="AI2992" s="26"/>
      <c r="AJ2992" s="26"/>
      <c r="AK2992" s="26"/>
      <c r="AL2992" s="26"/>
      <c r="AM2992" s="26"/>
      <c r="AN2992" s="26"/>
      <c r="AO2992" s="26"/>
      <c r="AP2992" s="26"/>
      <c r="AQ2992" s="26"/>
      <c r="AR2992" s="26"/>
      <c r="AS2992" s="26"/>
      <c r="AT2992" s="26"/>
      <c r="AU2992" s="26"/>
      <c r="AV2992" s="26"/>
      <c r="AW2992" s="26"/>
      <c r="AX2992" s="26"/>
      <c r="AY2992" s="26"/>
      <c r="AZ2992" s="26"/>
      <c r="BA2992" s="26"/>
      <c r="BB2992" s="26"/>
      <c r="BC2992" s="26"/>
      <c r="BD2992" s="26"/>
      <c r="BE2992" s="26"/>
      <c r="BF2992" s="26"/>
      <c r="BG2992" s="26"/>
      <c r="BH2992" s="26"/>
      <c r="BI2992" s="26"/>
      <c r="BJ2992" s="26"/>
      <c r="BK2992" s="26"/>
      <c r="BL2992" s="41"/>
      <c r="BM2992" t="s">
        <v>100</v>
      </c>
    </row>
    <row r="2993" spans="1:65" x14ac:dyDescent="0.2">
      <c r="A2993" s="6"/>
      <c r="B2993" s="40" t="s">
        <v>157</v>
      </c>
      <c r="C2993" s="24" t="s">
        <v>78</v>
      </c>
      <c r="D2993" s="25"/>
      <c r="E2993" s="26"/>
      <c r="F2993" s="26"/>
      <c r="G2993" s="26"/>
      <c r="H2993" s="26"/>
      <c r="I2993" s="26"/>
      <c r="J2993" s="26"/>
      <c r="K2993" s="26"/>
      <c r="L2993" s="26"/>
      <c r="M2993" s="26"/>
      <c r="N2993" s="26"/>
      <c r="O2993" s="26"/>
      <c r="P2993" s="26"/>
      <c r="Q2993" s="26"/>
      <c r="R2993" s="26"/>
      <c r="S2993" s="26"/>
      <c r="T2993" s="26"/>
      <c r="U2993" s="26"/>
      <c r="V2993" s="26"/>
      <c r="W2993" s="26"/>
      <c r="X2993" s="26"/>
      <c r="Y2993" s="26"/>
      <c r="Z2993" s="26"/>
      <c r="AA2993" s="26"/>
      <c r="AB2993" s="26"/>
      <c r="AC2993" s="26"/>
      <c r="AD2993" s="26"/>
      <c r="AE2993" s="26"/>
      <c r="AF2993" s="26"/>
      <c r="AG2993" s="26"/>
      <c r="AH2993" s="26"/>
      <c r="AI2993" s="26"/>
      <c r="AJ2993" s="26"/>
      <c r="AK2993" s="26"/>
      <c r="AL2993" s="26"/>
      <c r="AM2993" s="26"/>
      <c r="AN2993" s="26"/>
      <c r="AO2993" s="26"/>
      <c r="AP2993" s="26"/>
      <c r="AQ2993" s="26"/>
      <c r="AR2993" s="26"/>
      <c r="AS2993" s="26"/>
      <c r="AT2993" s="26"/>
      <c r="AU2993" s="26"/>
      <c r="AV2993" s="26"/>
      <c r="AW2993" s="26"/>
      <c r="AX2993" s="26"/>
      <c r="AY2993" s="26"/>
      <c r="AZ2993" s="26"/>
      <c r="BA2993" s="26"/>
      <c r="BB2993" s="26"/>
      <c r="BC2993" s="26"/>
      <c r="BD2993" s="26"/>
      <c r="BE2993" s="26"/>
      <c r="BF2993" s="26"/>
      <c r="BG2993" s="26"/>
      <c r="BH2993" s="26"/>
      <c r="BI2993" s="26"/>
      <c r="BJ2993" s="26"/>
      <c r="BK2993" s="26"/>
      <c r="BL2993" s="41"/>
      <c r="BM2993" t="s">
        <v>100</v>
      </c>
    </row>
    <row r="2994" spans="1:65" x14ac:dyDescent="0.2">
      <c r="A2994" s="6"/>
      <c r="B2994" s="40" t="s">
        <v>157</v>
      </c>
      <c r="C2994" s="31" t="s">
        <v>5</v>
      </c>
      <c r="D2994" s="27">
        <v>0</v>
      </c>
      <c r="E2994" s="28">
        <v>0</v>
      </c>
      <c r="F2994" s="28">
        <v>0</v>
      </c>
      <c r="G2994" s="28">
        <v>0</v>
      </c>
      <c r="H2994" s="28">
        <v>0</v>
      </c>
      <c r="I2994" s="28">
        <v>0</v>
      </c>
      <c r="J2994" s="28">
        <v>0</v>
      </c>
      <c r="K2994" s="28">
        <v>0</v>
      </c>
      <c r="L2994" s="28">
        <v>0</v>
      </c>
      <c r="M2994" s="28">
        <v>0</v>
      </c>
      <c r="N2994" s="28">
        <v>0</v>
      </c>
      <c r="O2994" s="28">
        <v>0</v>
      </c>
      <c r="P2994" s="28">
        <v>0</v>
      </c>
      <c r="Q2994" s="28">
        <v>0</v>
      </c>
      <c r="R2994" s="28">
        <v>0</v>
      </c>
      <c r="S2994" s="28">
        <v>0</v>
      </c>
      <c r="T2994" s="28">
        <v>0</v>
      </c>
      <c r="U2994" s="28">
        <v>0</v>
      </c>
      <c r="V2994" s="28">
        <v>1.2</v>
      </c>
      <c r="W2994" s="28">
        <v>1.8</v>
      </c>
      <c r="X2994" s="28">
        <v>1.8</v>
      </c>
      <c r="Y2994" s="28">
        <v>1.8</v>
      </c>
      <c r="Z2994" s="28">
        <v>1.8</v>
      </c>
      <c r="AA2994" s="28">
        <v>1.8</v>
      </c>
      <c r="AB2994" s="28">
        <v>1.8</v>
      </c>
      <c r="AC2994" s="28">
        <v>1.8</v>
      </c>
      <c r="AD2994" s="28">
        <v>1.44</v>
      </c>
      <c r="AE2994" s="28">
        <v>1.08</v>
      </c>
      <c r="AF2994" s="28">
        <v>0.72000000000000008</v>
      </c>
      <c r="AG2994" s="28">
        <v>0.3600000000000001</v>
      </c>
      <c r="AH2994" s="28">
        <v>0</v>
      </c>
      <c r="AI2994" s="28">
        <v>0</v>
      </c>
      <c r="AJ2994" s="28">
        <v>0</v>
      </c>
      <c r="AK2994" s="28">
        <v>0</v>
      </c>
      <c r="AL2994" s="28">
        <v>0</v>
      </c>
      <c r="AM2994" s="28">
        <v>0</v>
      </c>
      <c r="AN2994" s="28">
        <v>0</v>
      </c>
      <c r="AO2994" s="28">
        <v>0</v>
      </c>
      <c r="AP2994" s="28">
        <v>0</v>
      </c>
      <c r="AQ2994" s="28">
        <v>0</v>
      </c>
      <c r="AR2994" s="28">
        <v>0</v>
      </c>
      <c r="AS2994" s="28">
        <v>0</v>
      </c>
      <c r="AT2994" s="28">
        <v>0</v>
      </c>
      <c r="AU2994" s="28">
        <v>0</v>
      </c>
      <c r="AV2994" s="28">
        <v>0</v>
      </c>
      <c r="AW2994" s="28">
        <v>0</v>
      </c>
      <c r="AX2994" s="28">
        <v>0</v>
      </c>
      <c r="AY2994" s="28">
        <v>0</v>
      </c>
      <c r="AZ2994" s="28">
        <v>0</v>
      </c>
      <c r="BA2994" s="28">
        <v>0</v>
      </c>
      <c r="BB2994" s="28">
        <v>0</v>
      </c>
      <c r="BC2994" s="28">
        <v>0</v>
      </c>
      <c r="BD2994" s="28">
        <v>0</v>
      </c>
      <c r="BE2994" s="28">
        <v>0</v>
      </c>
      <c r="BF2994" s="28">
        <v>0</v>
      </c>
      <c r="BG2994" s="28">
        <v>0</v>
      </c>
      <c r="BH2994" s="28">
        <v>0</v>
      </c>
      <c r="BI2994" s="28">
        <v>0</v>
      </c>
      <c r="BJ2994" s="28">
        <v>0</v>
      </c>
      <c r="BK2994" s="28">
        <v>0</v>
      </c>
      <c r="BL2994" s="42">
        <v>0</v>
      </c>
      <c r="BM2994" t="s">
        <v>100</v>
      </c>
    </row>
    <row r="2995" spans="1:65" x14ac:dyDescent="0.2">
      <c r="A2995" s="6"/>
      <c r="B2995" s="40" t="s">
        <v>157</v>
      </c>
      <c r="C2995" s="24" t="s">
        <v>74</v>
      </c>
      <c r="D2995" s="35">
        <v>0</v>
      </c>
      <c r="E2995" s="29">
        <v>0</v>
      </c>
      <c r="F2995" s="29">
        <v>0</v>
      </c>
      <c r="G2995" s="29">
        <v>0</v>
      </c>
      <c r="H2995" s="29">
        <v>0</v>
      </c>
      <c r="I2995" s="29">
        <v>0</v>
      </c>
      <c r="J2995" s="29">
        <v>0</v>
      </c>
      <c r="K2995" s="29">
        <v>0</v>
      </c>
      <c r="L2995" s="29">
        <v>0</v>
      </c>
      <c r="M2995" s="29">
        <v>0</v>
      </c>
      <c r="N2995" s="29">
        <v>0</v>
      </c>
      <c r="O2995" s="29">
        <v>0</v>
      </c>
      <c r="P2995" s="29">
        <v>0</v>
      </c>
      <c r="Q2995" s="29">
        <v>0</v>
      </c>
      <c r="R2995" s="29">
        <v>0</v>
      </c>
      <c r="S2995" s="29">
        <v>0</v>
      </c>
      <c r="T2995" s="29">
        <v>0</v>
      </c>
      <c r="U2995" s="29">
        <v>0</v>
      </c>
      <c r="V2995" s="29">
        <v>1.2</v>
      </c>
      <c r="W2995" s="29">
        <v>1.8</v>
      </c>
      <c r="X2995" s="26"/>
      <c r="Y2995" s="26"/>
      <c r="Z2995" s="26"/>
      <c r="AA2995" s="26"/>
      <c r="AB2995" s="26"/>
      <c r="AC2995" s="26"/>
      <c r="AD2995" s="26"/>
      <c r="AE2995" s="26"/>
      <c r="AF2995" s="26"/>
      <c r="AG2995" s="26"/>
      <c r="AH2995" s="26">
        <v>0</v>
      </c>
      <c r="AI2995" s="26"/>
      <c r="AJ2995" s="26"/>
      <c r="AK2995" s="26"/>
      <c r="AL2995" s="26"/>
      <c r="AM2995" s="26">
        <v>0</v>
      </c>
      <c r="AN2995" s="26"/>
      <c r="AO2995" s="26"/>
      <c r="AP2995" s="26"/>
      <c r="AQ2995" s="26"/>
      <c r="AR2995" s="26">
        <v>0</v>
      </c>
      <c r="AS2995" s="26"/>
      <c r="AT2995" s="26"/>
      <c r="AU2995" s="26"/>
      <c r="AV2995" s="26"/>
      <c r="AW2995" s="26"/>
      <c r="AX2995" s="26"/>
      <c r="AY2995" s="26"/>
      <c r="AZ2995" s="26"/>
      <c r="BA2995" s="26"/>
      <c r="BB2995" s="26"/>
      <c r="BC2995" s="26"/>
      <c r="BD2995" s="26"/>
      <c r="BE2995" s="26"/>
      <c r="BF2995" s="26"/>
      <c r="BG2995" s="26"/>
      <c r="BH2995" s="26"/>
      <c r="BI2995" s="26"/>
      <c r="BJ2995" s="26"/>
      <c r="BK2995" s="26"/>
      <c r="BL2995" s="41"/>
      <c r="BM2995" t="s">
        <v>100</v>
      </c>
    </row>
    <row r="2996" spans="1:65" x14ac:dyDescent="0.2">
      <c r="A2996" s="6"/>
      <c r="B2996" s="40" t="s">
        <v>157</v>
      </c>
      <c r="C2996" s="24" t="s">
        <v>83</v>
      </c>
      <c r="D2996" s="25"/>
      <c r="E2996" s="26"/>
      <c r="F2996" s="26"/>
      <c r="G2996" s="26"/>
      <c r="H2996" s="26"/>
      <c r="I2996" s="26"/>
      <c r="J2996" s="26"/>
      <c r="K2996" s="26"/>
      <c r="L2996" s="26"/>
      <c r="M2996" s="26"/>
      <c r="N2996" s="26"/>
      <c r="O2996" s="26"/>
      <c r="P2996" s="26"/>
      <c r="Q2996" s="26"/>
      <c r="R2996" s="26"/>
      <c r="S2996" s="26"/>
      <c r="T2996" s="26"/>
      <c r="U2996" s="26"/>
      <c r="V2996" s="26"/>
      <c r="W2996" s="30"/>
      <c r="X2996" s="30"/>
      <c r="Y2996" s="30"/>
      <c r="Z2996" s="30"/>
      <c r="AA2996" s="30"/>
      <c r="AB2996" s="30"/>
      <c r="AC2996" s="30"/>
      <c r="AD2996" s="30">
        <v>-0.36</v>
      </c>
      <c r="AE2996" s="30">
        <v>-0.36</v>
      </c>
      <c r="AF2996" s="30">
        <v>-0.36</v>
      </c>
      <c r="AG2996" s="30">
        <v>-0.36</v>
      </c>
      <c r="AH2996" s="30">
        <v>-0.36</v>
      </c>
      <c r="AI2996" s="30">
        <v>0</v>
      </c>
      <c r="AJ2996" s="30">
        <v>0</v>
      </c>
      <c r="AK2996" s="30">
        <v>0</v>
      </c>
      <c r="AL2996" s="30">
        <v>0</v>
      </c>
      <c r="AM2996" s="30">
        <v>0</v>
      </c>
      <c r="AN2996" s="30">
        <v>0</v>
      </c>
      <c r="AO2996" s="30">
        <v>0</v>
      </c>
      <c r="AP2996" s="30">
        <v>0</v>
      </c>
      <c r="AQ2996" s="30">
        <v>0</v>
      </c>
      <c r="AR2996" s="30">
        <v>0</v>
      </c>
      <c r="AS2996" s="30"/>
      <c r="AT2996" s="30"/>
      <c r="AU2996" s="30"/>
      <c r="AV2996" s="30"/>
      <c r="AW2996" s="30"/>
      <c r="AX2996" s="30"/>
      <c r="AY2996" s="30"/>
      <c r="AZ2996" s="30"/>
      <c r="BA2996" s="30"/>
      <c r="BB2996" s="30"/>
      <c r="BC2996" s="30"/>
      <c r="BD2996" s="30"/>
      <c r="BE2996" s="30"/>
      <c r="BF2996" s="30"/>
      <c r="BG2996" s="30"/>
      <c r="BH2996" s="30"/>
      <c r="BI2996" s="30"/>
      <c r="BJ2996" s="30"/>
      <c r="BK2996" s="30"/>
      <c r="BL2996" s="43"/>
      <c r="BM2996" t="s">
        <v>100</v>
      </c>
    </row>
    <row r="2997" spans="1:65" x14ac:dyDescent="0.2">
      <c r="A2997" s="6"/>
      <c r="B2997" s="40" t="s">
        <v>157</v>
      </c>
      <c r="C2997" s="24" t="s">
        <v>75</v>
      </c>
      <c r="D2997" s="25"/>
      <c r="E2997" s="26"/>
      <c r="F2997" s="26"/>
      <c r="G2997" s="26"/>
      <c r="H2997" s="26"/>
      <c r="I2997" s="26"/>
      <c r="J2997" s="26"/>
      <c r="K2997" s="26"/>
      <c r="L2997" s="26"/>
      <c r="M2997" s="26"/>
      <c r="N2997" s="26"/>
      <c r="O2997" s="26"/>
      <c r="P2997" s="26"/>
      <c r="Q2997" s="26"/>
      <c r="R2997" s="26"/>
      <c r="S2997" s="26"/>
      <c r="T2997" s="26"/>
      <c r="U2997" s="26"/>
      <c r="V2997" s="26"/>
      <c r="W2997" s="26"/>
      <c r="X2997" s="26"/>
      <c r="Y2997" s="26"/>
      <c r="Z2997" s="26"/>
      <c r="AA2997" s="26"/>
      <c r="AB2997" s="26"/>
      <c r="AC2997" s="26"/>
      <c r="AD2997" s="26"/>
      <c r="AE2997" s="26"/>
      <c r="AF2997" s="26"/>
      <c r="AG2997" s="26"/>
      <c r="AH2997" s="26"/>
      <c r="AI2997" s="26"/>
      <c r="AJ2997" s="26"/>
      <c r="AK2997" s="26"/>
      <c r="AL2997" s="26"/>
      <c r="AM2997" s="26"/>
      <c r="AN2997" s="26"/>
      <c r="AO2997" s="26"/>
      <c r="AP2997" s="26"/>
      <c r="AQ2997" s="26"/>
      <c r="AR2997" s="26"/>
      <c r="AS2997" s="26"/>
      <c r="AT2997" s="26"/>
      <c r="AU2997" s="26"/>
      <c r="AV2997" s="26"/>
      <c r="AW2997" s="26"/>
      <c r="AX2997" s="26"/>
      <c r="AY2997" s="26"/>
      <c r="AZ2997" s="26"/>
      <c r="BA2997" s="26"/>
      <c r="BB2997" s="26"/>
      <c r="BC2997" s="26"/>
      <c r="BD2997" s="26"/>
      <c r="BE2997" s="26"/>
      <c r="BF2997" s="26"/>
      <c r="BG2997" s="26"/>
      <c r="BH2997" s="26"/>
      <c r="BI2997" s="26"/>
      <c r="BJ2997" s="26"/>
      <c r="BK2997" s="26"/>
      <c r="BL2997" s="41"/>
      <c r="BM2997" t="s">
        <v>100</v>
      </c>
    </row>
    <row r="2998" spans="1:65" x14ac:dyDescent="0.2">
      <c r="A2998" s="6"/>
      <c r="B2998" s="40" t="s">
        <v>157</v>
      </c>
      <c r="C2998" s="24" t="s">
        <v>79</v>
      </c>
      <c r="D2998" s="25"/>
      <c r="E2998" s="26"/>
      <c r="F2998" s="26"/>
      <c r="G2998" s="26"/>
      <c r="H2998" s="26"/>
      <c r="I2998" s="26"/>
      <c r="J2998" s="26"/>
      <c r="K2998" s="26"/>
      <c r="L2998" s="26"/>
      <c r="M2998" s="26"/>
      <c r="N2998" s="26"/>
      <c r="O2998" s="26"/>
      <c r="P2998" s="26"/>
      <c r="Q2998" s="26"/>
      <c r="R2998" s="26"/>
      <c r="S2998" s="26"/>
      <c r="T2998" s="26"/>
      <c r="U2998" s="26"/>
      <c r="V2998" s="26"/>
      <c r="W2998" s="26"/>
      <c r="X2998" s="26"/>
      <c r="Y2998" s="26"/>
      <c r="Z2998" s="26"/>
      <c r="AA2998" s="26"/>
      <c r="AB2998" s="26"/>
      <c r="AC2998" s="26"/>
      <c r="AD2998" s="26"/>
      <c r="AE2998" s="26"/>
      <c r="AF2998" s="26"/>
      <c r="AG2998" s="26"/>
      <c r="AH2998" s="26"/>
      <c r="AI2998" s="26"/>
      <c r="AJ2998" s="26"/>
      <c r="AK2998" s="26"/>
      <c r="AL2998" s="26"/>
      <c r="AM2998" s="26"/>
      <c r="AN2998" s="26"/>
      <c r="AO2998" s="26"/>
      <c r="AP2998" s="26"/>
      <c r="AQ2998" s="26"/>
      <c r="AR2998" s="26"/>
      <c r="AS2998" s="26"/>
      <c r="AT2998" s="26"/>
      <c r="AU2998" s="26"/>
      <c r="AV2998" s="26"/>
      <c r="AW2998" s="26"/>
      <c r="AX2998" s="26"/>
      <c r="AY2998" s="26"/>
      <c r="AZ2998" s="26"/>
      <c r="BA2998" s="26"/>
      <c r="BB2998" s="26"/>
      <c r="BC2998" s="26"/>
      <c r="BD2998" s="26"/>
      <c r="BE2998" s="26"/>
      <c r="BF2998" s="26"/>
      <c r="BG2998" s="26"/>
      <c r="BH2998" s="26"/>
      <c r="BI2998" s="26"/>
      <c r="BJ2998" s="26"/>
      <c r="BK2998" s="26"/>
      <c r="BL2998" s="41"/>
      <c r="BM2998" t="s">
        <v>100</v>
      </c>
    </row>
    <row r="2999" spans="1:65" x14ac:dyDescent="0.2">
      <c r="A2999" s="6"/>
      <c r="B2999" s="40" t="s">
        <v>157</v>
      </c>
      <c r="C2999" s="24" t="s">
        <v>80</v>
      </c>
      <c r="D2999" s="25"/>
      <c r="E2999" s="26"/>
      <c r="F2999" s="26"/>
      <c r="G2999" s="26"/>
      <c r="H2999" s="26"/>
      <c r="I2999" s="26"/>
      <c r="J2999" s="26"/>
      <c r="K2999" s="26"/>
      <c r="L2999" s="26"/>
      <c r="M2999" s="26"/>
      <c r="N2999" s="26"/>
      <c r="O2999" s="26"/>
      <c r="P2999" s="26"/>
      <c r="Q2999" s="26"/>
      <c r="R2999" s="26"/>
      <c r="S2999" s="26"/>
      <c r="T2999" s="26"/>
      <c r="U2999" s="26"/>
      <c r="V2999" s="26"/>
      <c r="W2999" s="26"/>
      <c r="X2999" s="26"/>
      <c r="Y2999" s="26"/>
      <c r="Z2999" s="26"/>
      <c r="AA2999" s="26"/>
      <c r="AB2999" s="26"/>
      <c r="AC2999" s="26"/>
      <c r="AD2999" s="26"/>
      <c r="AE2999" s="26"/>
      <c r="AF2999" s="26"/>
      <c r="AG2999" s="26"/>
      <c r="AH2999" s="26"/>
      <c r="AI2999" s="26"/>
      <c r="AJ2999" s="26"/>
      <c r="AK2999" s="26"/>
      <c r="AL2999" s="26"/>
      <c r="AM2999" s="26"/>
      <c r="AN2999" s="26"/>
      <c r="AO2999" s="26"/>
      <c r="AP2999" s="26"/>
      <c r="AQ2999" s="26"/>
      <c r="AR2999" s="26"/>
      <c r="AS2999" s="26"/>
      <c r="AT2999" s="26"/>
      <c r="AU2999" s="26"/>
      <c r="AV2999" s="26"/>
      <c r="AW2999" s="26"/>
      <c r="AX2999" s="26"/>
      <c r="AY2999" s="26"/>
      <c r="AZ2999" s="26"/>
      <c r="BA2999" s="26"/>
      <c r="BB2999" s="26"/>
      <c r="BC2999" s="26"/>
      <c r="BD2999" s="26"/>
      <c r="BE2999" s="26"/>
      <c r="BF2999" s="26"/>
      <c r="BG2999" s="26"/>
      <c r="BH2999" s="26"/>
      <c r="BI2999" s="26"/>
      <c r="BJ2999" s="26"/>
      <c r="BK2999" s="26"/>
      <c r="BL2999" s="41"/>
      <c r="BM2999" t="s">
        <v>100</v>
      </c>
    </row>
    <row r="3000" spans="1:65" x14ac:dyDescent="0.2">
      <c r="A3000" s="6"/>
      <c r="B3000" s="40" t="s">
        <v>157</v>
      </c>
      <c r="C3000" s="24" t="s">
        <v>78</v>
      </c>
      <c r="D3000" s="25"/>
      <c r="E3000" s="26"/>
      <c r="F3000" s="26"/>
      <c r="G3000" s="26"/>
      <c r="H3000" s="26"/>
      <c r="I3000" s="26"/>
      <c r="J3000" s="26"/>
      <c r="K3000" s="26"/>
      <c r="L3000" s="26"/>
      <c r="M3000" s="26"/>
      <c r="N3000" s="26"/>
      <c r="O3000" s="26"/>
      <c r="P3000" s="26"/>
      <c r="Q3000" s="26"/>
      <c r="R3000" s="26"/>
      <c r="S3000" s="26"/>
      <c r="T3000" s="26"/>
      <c r="U3000" s="26"/>
      <c r="V3000" s="26"/>
      <c r="W3000" s="26"/>
      <c r="X3000" s="26"/>
      <c r="Y3000" s="26"/>
      <c r="Z3000" s="26"/>
      <c r="AA3000" s="26"/>
      <c r="AB3000" s="26"/>
      <c r="AC3000" s="26"/>
      <c r="AD3000" s="26"/>
      <c r="AE3000" s="26"/>
      <c r="AF3000" s="26"/>
      <c r="AG3000" s="26"/>
      <c r="AH3000" s="26"/>
      <c r="AI3000" s="26"/>
      <c r="AJ3000" s="26"/>
      <c r="AK3000" s="26"/>
      <c r="AL3000" s="26"/>
      <c r="AM3000" s="26"/>
      <c r="AN3000" s="26"/>
      <c r="AO3000" s="26"/>
      <c r="AP3000" s="26"/>
      <c r="AQ3000" s="26"/>
      <c r="AR3000" s="26"/>
      <c r="AS3000" s="26"/>
      <c r="AT3000" s="26"/>
      <c r="AU3000" s="26"/>
      <c r="AV3000" s="26"/>
      <c r="AW3000" s="26"/>
      <c r="AX3000" s="26"/>
      <c r="AY3000" s="26"/>
      <c r="AZ3000" s="26"/>
      <c r="BA3000" s="26"/>
      <c r="BB3000" s="26"/>
      <c r="BC3000" s="26"/>
      <c r="BD3000" s="26"/>
      <c r="BE3000" s="26"/>
      <c r="BF3000" s="26"/>
      <c r="BG3000" s="26"/>
      <c r="BH3000" s="26"/>
      <c r="BI3000" s="26"/>
      <c r="BJ3000" s="26"/>
      <c r="BK3000" s="26"/>
      <c r="BL3000" s="41"/>
      <c r="BM3000" t="s">
        <v>100</v>
      </c>
    </row>
    <row r="3001" spans="1:65" x14ac:dyDescent="0.2">
      <c r="A3001" s="6"/>
      <c r="B3001" s="40" t="s">
        <v>157</v>
      </c>
      <c r="C3001" s="31" t="s">
        <v>47</v>
      </c>
      <c r="D3001" s="27">
        <v>0</v>
      </c>
      <c r="E3001" s="28">
        <v>0</v>
      </c>
      <c r="F3001" s="28">
        <v>0</v>
      </c>
      <c r="G3001" s="28">
        <v>0</v>
      </c>
      <c r="H3001" s="28">
        <v>0</v>
      </c>
      <c r="I3001" s="28">
        <v>0</v>
      </c>
      <c r="J3001" s="28">
        <v>0</v>
      </c>
      <c r="K3001" s="28">
        <v>0</v>
      </c>
      <c r="L3001" s="28">
        <v>0</v>
      </c>
      <c r="M3001" s="28">
        <v>0</v>
      </c>
      <c r="N3001" s="28">
        <v>0</v>
      </c>
      <c r="O3001" s="28">
        <v>0</v>
      </c>
      <c r="P3001" s="28">
        <v>0</v>
      </c>
      <c r="Q3001" s="28">
        <v>0</v>
      </c>
      <c r="R3001" s="28">
        <v>0</v>
      </c>
      <c r="S3001" s="28">
        <v>4</v>
      </c>
      <c r="T3001" s="28">
        <v>5</v>
      </c>
      <c r="U3001" s="28">
        <v>7</v>
      </c>
      <c r="V3001" s="28">
        <v>7</v>
      </c>
      <c r="W3001" s="28">
        <v>7</v>
      </c>
      <c r="X3001" s="28">
        <v>7.1966598500341661</v>
      </c>
      <c r="Y3001" s="28">
        <v>7.3933197000683322</v>
      </c>
      <c r="Z3001" s="28">
        <v>7.5899795501024983</v>
      </c>
      <c r="AA3001" s="28">
        <v>7.7866394001366643</v>
      </c>
      <c r="AB3001" s="28">
        <v>7.9832992501708304</v>
      </c>
      <c r="AC3001" s="28">
        <v>8.1799591002049965</v>
      </c>
      <c r="AD3001" s="28">
        <v>10.633946830266193</v>
      </c>
      <c r="AE3001" s="28">
        <v>13.08793456032739</v>
      </c>
      <c r="AF3001" s="28">
        <v>15.541922290388587</v>
      </c>
      <c r="AG3001" s="28">
        <v>17.995910020449784</v>
      </c>
      <c r="AH3001" s="28">
        <v>20.449897750510981</v>
      </c>
      <c r="AI3001" s="28">
        <v>20.449897750510981</v>
      </c>
      <c r="AJ3001" s="28">
        <v>20.449897750510981</v>
      </c>
      <c r="AK3001" s="28">
        <v>20.449897750510981</v>
      </c>
      <c r="AL3001" s="28">
        <v>20.449897750510981</v>
      </c>
      <c r="AM3001" s="28">
        <v>20.449897750510981</v>
      </c>
      <c r="AN3001" s="28">
        <v>20.449897750510981</v>
      </c>
      <c r="AO3001" s="28">
        <v>20.449897750510981</v>
      </c>
      <c r="AP3001" s="28">
        <v>20.449897750510981</v>
      </c>
      <c r="AQ3001" s="28">
        <v>20.449897750510981</v>
      </c>
      <c r="AR3001" s="28">
        <v>20.449897750510981</v>
      </c>
      <c r="AS3001" s="28">
        <v>20.449897750510981</v>
      </c>
      <c r="AT3001" s="28">
        <v>20.449897750510981</v>
      </c>
      <c r="AU3001" s="28">
        <v>20.449897750510981</v>
      </c>
      <c r="AV3001" s="28">
        <v>20.449897750510981</v>
      </c>
      <c r="AW3001" s="28">
        <v>20.449897750510981</v>
      </c>
      <c r="AX3001" s="28">
        <v>20.449897750510981</v>
      </c>
      <c r="AY3001" s="28">
        <v>20.449897750510981</v>
      </c>
      <c r="AZ3001" s="28">
        <v>20.449897750510981</v>
      </c>
      <c r="BA3001" s="28">
        <v>20.449897750510981</v>
      </c>
      <c r="BB3001" s="28">
        <v>20.449897750510981</v>
      </c>
      <c r="BC3001" s="28">
        <v>20.449897750510981</v>
      </c>
      <c r="BD3001" s="28">
        <v>20.449897750510981</v>
      </c>
      <c r="BE3001" s="28">
        <v>20.449897750510981</v>
      </c>
      <c r="BF3001" s="28">
        <v>20.449897750510981</v>
      </c>
      <c r="BG3001" s="28">
        <v>20.449897750510981</v>
      </c>
      <c r="BH3001" s="28">
        <v>20.449897750510981</v>
      </c>
      <c r="BI3001" s="28">
        <v>20.449897750510981</v>
      </c>
      <c r="BJ3001" s="28">
        <v>20.449897750510981</v>
      </c>
      <c r="BK3001" s="28">
        <v>20.449897750510981</v>
      </c>
      <c r="BL3001" s="42">
        <v>20.449897750510981</v>
      </c>
      <c r="BM3001" t="s">
        <v>100</v>
      </c>
    </row>
    <row r="3002" spans="1:65" x14ac:dyDescent="0.2">
      <c r="A3002" s="6"/>
      <c r="B3002" s="40" t="s">
        <v>157</v>
      </c>
      <c r="C3002" s="24" t="s">
        <v>74</v>
      </c>
      <c r="D3002" s="35">
        <v>0</v>
      </c>
      <c r="E3002" s="29">
        <v>0</v>
      </c>
      <c r="F3002" s="29">
        <v>0</v>
      </c>
      <c r="G3002" s="29">
        <v>0</v>
      </c>
      <c r="H3002" s="29">
        <v>0</v>
      </c>
      <c r="I3002" s="29">
        <v>0</v>
      </c>
      <c r="J3002" s="29">
        <v>0</v>
      </c>
      <c r="K3002" s="29">
        <v>0</v>
      </c>
      <c r="L3002" s="29">
        <v>0</v>
      </c>
      <c r="M3002" s="29">
        <v>0</v>
      </c>
      <c r="N3002" s="29">
        <v>0</v>
      </c>
      <c r="O3002" s="29">
        <v>0</v>
      </c>
      <c r="P3002" s="29">
        <v>0</v>
      </c>
      <c r="Q3002" s="29">
        <v>0</v>
      </c>
      <c r="R3002" s="29">
        <v>0</v>
      </c>
      <c r="S3002" s="29">
        <v>4</v>
      </c>
      <c r="T3002" s="29">
        <v>5</v>
      </c>
      <c r="U3002" s="29">
        <v>7</v>
      </c>
      <c r="V3002" s="29">
        <v>7</v>
      </c>
      <c r="W3002" s="29">
        <v>7</v>
      </c>
      <c r="X3002" s="26"/>
      <c r="Y3002" s="26"/>
      <c r="Z3002" s="26"/>
      <c r="AA3002" s="26"/>
      <c r="AB3002" s="26"/>
      <c r="AC3002" s="26">
        <v>8.1799591002049983</v>
      </c>
      <c r="AD3002" s="26"/>
      <c r="AE3002" s="26"/>
      <c r="AF3002" s="26"/>
      <c r="AG3002" s="26"/>
      <c r="AH3002" s="26">
        <v>20.449897750510981</v>
      </c>
      <c r="AI3002" s="26"/>
      <c r="AJ3002" s="26"/>
      <c r="AK3002" s="26"/>
      <c r="AL3002" s="26"/>
      <c r="AM3002" s="26">
        <v>20.449897750510981</v>
      </c>
      <c r="AN3002" s="26"/>
      <c r="AO3002" s="26"/>
      <c r="AP3002" s="26"/>
      <c r="AQ3002" s="26"/>
      <c r="AR3002" s="26">
        <v>20.449897750510981</v>
      </c>
      <c r="AS3002" s="26"/>
      <c r="AT3002" s="26"/>
      <c r="AU3002" s="26"/>
      <c r="AV3002" s="26"/>
      <c r="AW3002" s="26"/>
      <c r="AX3002" s="26"/>
      <c r="AY3002" s="26"/>
      <c r="AZ3002" s="26"/>
      <c r="BA3002" s="26"/>
      <c r="BB3002" s="26"/>
      <c r="BC3002" s="26"/>
      <c r="BD3002" s="26"/>
      <c r="BE3002" s="26"/>
      <c r="BF3002" s="26"/>
      <c r="BG3002" s="26"/>
      <c r="BH3002" s="26"/>
      <c r="BI3002" s="26"/>
      <c r="BJ3002" s="26"/>
      <c r="BK3002" s="26"/>
      <c r="BL3002" s="41"/>
      <c r="BM3002" t="s">
        <v>100</v>
      </c>
    </row>
    <row r="3003" spans="1:65" x14ac:dyDescent="0.2">
      <c r="A3003" s="6"/>
      <c r="B3003" s="40" t="s">
        <v>157</v>
      </c>
      <c r="C3003" s="24" t="s">
        <v>83</v>
      </c>
      <c r="D3003" s="25"/>
      <c r="E3003" s="26"/>
      <c r="F3003" s="26"/>
      <c r="G3003" s="26"/>
      <c r="H3003" s="26"/>
      <c r="I3003" s="26"/>
      <c r="J3003" s="26"/>
      <c r="K3003" s="26"/>
      <c r="L3003" s="26"/>
      <c r="M3003" s="26"/>
      <c r="N3003" s="26"/>
      <c r="O3003" s="26"/>
      <c r="P3003" s="26"/>
      <c r="Q3003" s="26"/>
      <c r="R3003" s="26"/>
      <c r="S3003" s="26"/>
      <c r="T3003" s="26"/>
      <c r="U3003" s="26"/>
      <c r="V3003" s="26"/>
      <c r="W3003" s="30"/>
      <c r="X3003" s="30">
        <v>0.19665985003416639</v>
      </c>
      <c r="Y3003" s="30">
        <v>0.19665985003416639</v>
      </c>
      <c r="Z3003" s="30">
        <v>0.19665985003416639</v>
      </c>
      <c r="AA3003" s="30">
        <v>0.19665985003416639</v>
      </c>
      <c r="AB3003" s="30">
        <v>0.19665985003416639</v>
      </c>
      <c r="AC3003" s="30">
        <v>0.19665985003416639</v>
      </c>
      <c r="AD3003" s="30">
        <v>2.453987730061197</v>
      </c>
      <c r="AE3003" s="30">
        <v>2.453987730061197</v>
      </c>
      <c r="AF3003" s="30">
        <v>2.453987730061197</v>
      </c>
      <c r="AG3003" s="30">
        <v>2.453987730061197</v>
      </c>
      <c r="AH3003" s="30">
        <v>2.453987730061197</v>
      </c>
      <c r="AI3003" s="30">
        <v>0</v>
      </c>
      <c r="AJ3003" s="30">
        <v>0</v>
      </c>
      <c r="AK3003" s="30">
        <v>0</v>
      </c>
      <c r="AL3003" s="30">
        <v>0</v>
      </c>
      <c r="AM3003" s="30">
        <v>0</v>
      </c>
      <c r="AN3003" s="30">
        <v>0</v>
      </c>
      <c r="AO3003" s="30">
        <v>0</v>
      </c>
      <c r="AP3003" s="30">
        <v>0</v>
      </c>
      <c r="AQ3003" s="30">
        <v>0</v>
      </c>
      <c r="AR3003" s="30">
        <v>0</v>
      </c>
      <c r="AS3003" s="30"/>
      <c r="AT3003" s="30"/>
      <c r="AU3003" s="30"/>
      <c r="AV3003" s="30"/>
      <c r="AW3003" s="30"/>
      <c r="AX3003" s="30"/>
      <c r="AY3003" s="30"/>
      <c r="AZ3003" s="30"/>
      <c r="BA3003" s="30"/>
      <c r="BB3003" s="30"/>
      <c r="BC3003" s="30"/>
      <c r="BD3003" s="30"/>
      <c r="BE3003" s="30"/>
      <c r="BF3003" s="30"/>
      <c r="BG3003" s="30"/>
      <c r="BH3003" s="30"/>
      <c r="BI3003" s="30"/>
      <c r="BJ3003" s="30"/>
      <c r="BK3003" s="30"/>
      <c r="BL3003" s="43"/>
      <c r="BM3003" t="s">
        <v>100</v>
      </c>
    </row>
    <row r="3004" spans="1:65" x14ac:dyDescent="0.2">
      <c r="A3004" s="6"/>
      <c r="B3004" s="40" t="s">
        <v>157</v>
      </c>
      <c r="C3004" s="24" t="s">
        <v>75</v>
      </c>
      <c r="D3004" s="25"/>
      <c r="E3004" s="26"/>
      <c r="F3004" s="26"/>
      <c r="G3004" s="26"/>
      <c r="H3004" s="26"/>
      <c r="I3004" s="26"/>
      <c r="J3004" s="26"/>
      <c r="K3004" s="26"/>
      <c r="L3004" s="26"/>
      <c r="M3004" s="26"/>
      <c r="N3004" s="26"/>
      <c r="O3004" s="26"/>
      <c r="P3004" s="26"/>
      <c r="Q3004" s="26"/>
      <c r="R3004" s="26"/>
      <c r="S3004" s="26"/>
      <c r="T3004" s="26"/>
      <c r="U3004" s="26"/>
      <c r="V3004" s="26"/>
      <c r="W3004" s="26"/>
      <c r="X3004" s="26"/>
      <c r="Y3004" s="26"/>
      <c r="Z3004" s="26"/>
      <c r="AA3004" s="26"/>
      <c r="AB3004" s="26"/>
      <c r="AC3004" s="26"/>
      <c r="AD3004" s="26"/>
      <c r="AE3004" s="26"/>
      <c r="AF3004" s="26"/>
      <c r="AG3004" s="26"/>
      <c r="AH3004" s="26"/>
      <c r="AI3004" s="26"/>
      <c r="AJ3004" s="26"/>
      <c r="AK3004" s="26"/>
      <c r="AL3004" s="26"/>
      <c r="AM3004" s="26"/>
      <c r="AN3004" s="26"/>
      <c r="AO3004" s="26"/>
      <c r="AP3004" s="26"/>
      <c r="AQ3004" s="26"/>
      <c r="AR3004" s="26"/>
      <c r="AS3004" s="26"/>
      <c r="AT3004" s="26"/>
      <c r="AU3004" s="26"/>
      <c r="AV3004" s="26"/>
      <c r="AW3004" s="26"/>
      <c r="AX3004" s="26"/>
      <c r="AY3004" s="26"/>
      <c r="AZ3004" s="26"/>
      <c r="BA3004" s="26"/>
      <c r="BB3004" s="26"/>
      <c r="BC3004" s="26"/>
      <c r="BD3004" s="26"/>
      <c r="BE3004" s="26"/>
      <c r="BF3004" s="26"/>
      <c r="BG3004" s="26"/>
      <c r="BH3004" s="26"/>
      <c r="BI3004" s="26"/>
      <c r="BJ3004" s="26"/>
      <c r="BK3004" s="26"/>
      <c r="BL3004" s="41"/>
      <c r="BM3004" t="s">
        <v>100</v>
      </c>
    </row>
    <row r="3005" spans="1:65" x14ac:dyDescent="0.2">
      <c r="A3005" s="6"/>
      <c r="B3005" s="40" t="s">
        <v>157</v>
      </c>
      <c r="C3005" s="24" t="s">
        <v>79</v>
      </c>
      <c r="D3005" s="25"/>
      <c r="E3005" s="26"/>
      <c r="F3005" s="26"/>
      <c r="G3005" s="26"/>
      <c r="H3005" s="26"/>
      <c r="I3005" s="26"/>
      <c r="J3005" s="26"/>
      <c r="K3005" s="26"/>
      <c r="L3005" s="26"/>
      <c r="M3005" s="26"/>
      <c r="N3005" s="26"/>
      <c r="O3005" s="26"/>
      <c r="P3005" s="26"/>
      <c r="Q3005" s="26"/>
      <c r="R3005" s="26"/>
      <c r="S3005" s="26"/>
      <c r="T3005" s="26"/>
      <c r="U3005" s="26"/>
      <c r="V3005" s="26"/>
      <c r="W3005" s="26"/>
      <c r="X3005" s="26"/>
      <c r="Y3005" s="26"/>
      <c r="Z3005" s="26"/>
      <c r="AA3005" s="26"/>
      <c r="AB3005" s="26"/>
      <c r="AC3005" s="26"/>
      <c r="AD3005" s="26"/>
      <c r="AE3005" s="26"/>
      <c r="AF3005" s="26"/>
      <c r="AG3005" s="26"/>
      <c r="AH3005" s="26"/>
      <c r="AI3005" s="26"/>
      <c r="AJ3005" s="26"/>
      <c r="AK3005" s="26"/>
      <c r="AL3005" s="26"/>
      <c r="AM3005" s="26"/>
      <c r="AN3005" s="26"/>
      <c r="AO3005" s="26"/>
      <c r="AP3005" s="26"/>
      <c r="AQ3005" s="26"/>
      <c r="AR3005" s="26"/>
      <c r="AS3005" s="26"/>
      <c r="AT3005" s="26"/>
      <c r="AU3005" s="26"/>
      <c r="AV3005" s="26"/>
      <c r="AW3005" s="26"/>
      <c r="AX3005" s="26"/>
      <c r="AY3005" s="26"/>
      <c r="AZ3005" s="26"/>
      <c r="BA3005" s="26"/>
      <c r="BB3005" s="26"/>
      <c r="BC3005" s="26"/>
      <c r="BD3005" s="26"/>
      <c r="BE3005" s="26"/>
      <c r="BF3005" s="26"/>
      <c r="BG3005" s="26"/>
      <c r="BH3005" s="26"/>
      <c r="BI3005" s="26"/>
      <c r="BJ3005" s="26"/>
      <c r="BK3005" s="26"/>
      <c r="BL3005" s="41"/>
      <c r="BM3005" t="s">
        <v>100</v>
      </c>
    </row>
    <row r="3006" spans="1:65" x14ac:dyDescent="0.2">
      <c r="A3006" s="6"/>
      <c r="B3006" s="40" t="s">
        <v>157</v>
      </c>
      <c r="C3006" s="24" t="s">
        <v>80</v>
      </c>
      <c r="D3006" s="25"/>
      <c r="E3006" s="26"/>
      <c r="F3006" s="26"/>
      <c r="G3006" s="26"/>
      <c r="H3006" s="26"/>
      <c r="I3006" s="26"/>
      <c r="J3006" s="26"/>
      <c r="K3006" s="26"/>
      <c r="L3006" s="26"/>
      <c r="M3006" s="26"/>
      <c r="N3006" s="26"/>
      <c r="O3006" s="26"/>
      <c r="P3006" s="26"/>
      <c r="Q3006" s="26"/>
      <c r="R3006" s="26"/>
      <c r="S3006" s="26"/>
      <c r="T3006" s="26"/>
      <c r="U3006" s="26"/>
      <c r="V3006" s="26"/>
      <c r="W3006" s="26"/>
      <c r="X3006" s="26"/>
      <c r="Y3006" s="26"/>
      <c r="Z3006" s="26"/>
      <c r="AA3006" s="26"/>
      <c r="AB3006" s="26"/>
      <c r="AC3006" s="26"/>
      <c r="AD3006" s="26"/>
      <c r="AE3006" s="26"/>
      <c r="AF3006" s="26"/>
      <c r="AG3006" s="26"/>
      <c r="AH3006" s="26"/>
      <c r="AI3006" s="26"/>
      <c r="AJ3006" s="26"/>
      <c r="AK3006" s="26"/>
      <c r="AL3006" s="26"/>
      <c r="AM3006" s="26"/>
      <c r="AN3006" s="26"/>
      <c r="AO3006" s="26"/>
      <c r="AP3006" s="26"/>
      <c r="AQ3006" s="26"/>
      <c r="AR3006" s="26"/>
      <c r="AS3006" s="26"/>
      <c r="AT3006" s="26"/>
      <c r="AU3006" s="26"/>
      <c r="AV3006" s="26"/>
      <c r="AW3006" s="26"/>
      <c r="AX3006" s="26"/>
      <c r="AY3006" s="26"/>
      <c r="AZ3006" s="26"/>
      <c r="BA3006" s="26"/>
      <c r="BB3006" s="26"/>
      <c r="BC3006" s="26"/>
      <c r="BD3006" s="26"/>
      <c r="BE3006" s="26"/>
      <c r="BF3006" s="26"/>
      <c r="BG3006" s="26"/>
      <c r="BH3006" s="26"/>
      <c r="BI3006" s="26"/>
      <c r="BJ3006" s="26"/>
      <c r="BK3006" s="26"/>
      <c r="BL3006" s="41"/>
      <c r="BM3006" t="s">
        <v>100</v>
      </c>
    </row>
    <row r="3007" spans="1:65" x14ac:dyDescent="0.2">
      <c r="A3007" s="6"/>
      <c r="B3007" s="40" t="s">
        <v>157</v>
      </c>
      <c r="C3007" s="24" t="s">
        <v>78</v>
      </c>
      <c r="D3007" s="25"/>
      <c r="E3007" s="26"/>
      <c r="F3007" s="26"/>
      <c r="G3007" s="26"/>
      <c r="H3007" s="26"/>
      <c r="I3007" s="26"/>
      <c r="J3007" s="26"/>
      <c r="K3007" s="26"/>
      <c r="L3007" s="26"/>
      <c r="M3007" s="26"/>
      <c r="N3007" s="26"/>
      <c r="O3007" s="26"/>
      <c r="P3007" s="26"/>
      <c r="Q3007" s="26"/>
      <c r="R3007" s="26"/>
      <c r="S3007" s="26"/>
      <c r="T3007" s="26"/>
      <c r="U3007" s="26"/>
      <c r="V3007" s="26"/>
      <c r="W3007" s="26"/>
      <c r="X3007" s="26"/>
      <c r="Y3007" s="26"/>
      <c r="Z3007" s="26"/>
      <c r="AA3007" s="26"/>
      <c r="AB3007" s="26"/>
      <c r="AC3007" s="26"/>
      <c r="AD3007" s="26"/>
      <c r="AE3007" s="26"/>
      <c r="AF3007" s="26"/>
      <c r="AG3007" s="26"/>
      <c r="AH3007" s="26"/>
      <c r="AI3007" s="26"/>
      <c r="AJ3007" s="26"/>
      <c r="AK3007" s="26"/>
      <c r="AL3007" s="26"/>
      <c r="AM3007" s="26"/>
      <c r="AN3007" s="26"/>
      <c r="AO3007" s="26"/>
      <c r="AP3007" s="26"/>
      <c r="AQ3007" s="26"/>
      <c r="AR3007" s="26"/>
      <c r="AS3007" s="26"/>
      <c r="AT3007" s="26"/>
      <c r="AU3007" s="26"/>
      <c r="AV3007" s="26"/>
      <c r="AW3007" s="26"/>
      <c r="AX3007" s="26"/>
      <c r="AY3007" s="26"/>
      <c r="AZ3007" s="26"/>
      <c r="BA3007" s="26"/>
      <c r="BB3007" s="26"/>
      <c r="BC3007" s="26"/>
      <c r="BD3007" s="26"/>
      <c r="BE3007" s="26"/>
      <c r="BF3007" s="26"/>
      <c r="BG3007" s="26"/>
      <c r="BH3007" s="26"/>
      <c r="BI3007" s="26"/>
      <c r="BJ3007" s="26"/>
      <c r="BK3007" s="26"/>
      <c r="BL3007" s="41"/>
      <c r="BM3007" t="s">
        <v>100</v>
      </c>
    </row>
    <row r="3008" spans="1:65" x14ac:dyDescent="0.2">
      <c r="A3008" s="6"/>
      <c r="B3008" s="40" t="s">
        <v>157</v>
      </c>
      <c r="C3008" s="31" t="s">
        <v>93</v>
      </c>
      <c r="D3008" s="27">
        <v>0</v>
      </c>
      <c r="E3008" s="28">
        <v>0</v>
      </c>
      <c r="F3008" s="28">
        <v>0</v>
      </c>
      <c r="G3008" s="28">
        <v>0</v>
      </c>
      <c r="H3008" s="28">
        <v>0</v>
      </c>
      <c r="I3008" s="28">
        <v>0</v>
      </c>
      <c r="J3008" s="28">
        <v>0</v>
      </c>
      <c r="K3008" s="28">
        <v>0</v>
      </c>
      <c r="L3008" s="28">
        <v>0</v>
      </c>
      <c r="M3008" s="28">
        <v>0</v>
      </c>
      <c r="N3008" s="28">
        <v>0</v>
      </c>
      <c r="O3008" s="28">
        <v>0</v>
      </c>
      <c r="P3008" s="28">
        <v>0</v>
      </c>
      <c r="Q3008" s="28">
        <v>0</v>
      </c>
      <c r="R3008" s="28">
        <v>0</v>
      </c>
      <c r="S3008" s="28">
        <v>0</v>
      </c>
      <c r="T3008" s="28">
        <v>0</v>
      </c>
      <c r="U3008" s="28">
        <v>0</v>
      </c>
      <c r="V3008" s="28">
        <v>0</v>
      </c>
      <c r="W3008" s="28">
        <v>0</v>
      </c>
      <c r="X3008" s="28">
        <v>0</v>
      </c>
      <c r="Y3008" s="28">
        <v>0</v>
      </c>
      <c r="Z3008" s="28">
        <v>0</v>
      </c>
      <c r="AA3008" s="28">
        <v>0</v>
      </c>
      <c r="AB3008" s="28">
        <v>0</v>
      </c>
      <c r="AC3008" s="28">
        <v>0</v>
      </c>
      <c r="AD3008" s="28">
        <v>0</v>
      </c>
      <c r="AE3008" s="28">
        <v>0</v>
      </c>
      <c r="AF3008" s="28">
        <v>0</v>
      </c>
      <c r="AG3008" s="28">
        <v>0</v>
      </c>
      <c r="AH3008" s="28">
        <v>0</v>
      </c>
      <c r="AI3008" s="28">
        <v>0</v>
      </c>
      <c r="AJ3008" s="28">
        <v>0</v>
      </c>
      <c r="AK3008" s="28">
        <v>0</v>
      </c>
      <c r="AL3008" s="28">
        <v>0</v>
      </c>
      <c r="AM3008" s="28">
        <v>0</v>
      </c>
      <c r="AN3008" s="28">
        <v>0</v>
      </c>
      <c r="AO3008" s="28">
        <v>0</v>
      </c>
      <c r="AP3008" s="28">
        <v>0</v>
      </c>
      <c r="AQ3008" s="28">
        <v>0</v>
      </c>
      <c r="AR3008" s="28">
        <v>0</v>
      </c>
      <c r="AS3008" s="28">
        <v>0</v>
      </c>
      <c r="AT3008" s="28">
        <v>0</v>
      </c>
      <c r="AU3008" s="28">
        <v>0</v>
      </c>
      <c r="AV3008" s="28">
        <v>0</v>
      </c>
      <c r="AW3008" s="28">
        <v>0</v>
      </c>
      <c r="AX3008" s="28">
        <v>0</v>
      </c>
      <c r="AY3008" s="28">
        <v>0</v>
      </c>
      <c r="AZ3008" s="28">
        <v>0</v>
      </c>
      <c r="BA3008" s="28">
        <v>0</v>
      </c>
      <c r="BB3008" s="28">
        <v>0</v>
      </c>
      <c r="BC3008" s="28">
        <v>0</v>
      </c>
      <c r="BD3008" s="28">
        <v>0</v>
      </c>
      <c r="BE3008" s="28">
        <v>0</v>
      </c>
      <c r="BF3008" s="28">
        <v>0</v>
      </c>
      <c r="BG3008" s="28">
        <v>0</v>
      </c>
      <c r="BH3008" s="28">
        <v>0</v>
      </c>
      <c r="BI3008" s="28">
        <v>0</v>
      </c>
      <c r="BJ3008" s="28">
        <v>0</v>
      </c>
      <c r="BK3008" s="28">
        <v>0</v>
      </c>
      <c r="BL3008" s="42">
        <v>0</v>
      </c>
      <c r="BM3008" t="s">
        <v>100</v>
      </c>
    </row>
    <row r="3009" spans="1:65" x14ac:dyDescent="0.2">
      <c r="A3009" s="6"/>
      <c r="B3009" s="40" t="s">
        <v>157</v>
      </c>
      <c r="C3009" s="24" t="s">
        <v>74</v>
      </c>
      <c r="D3009" s="35">
        <v>0</v>
      </c>
      <c r="E3009" s="29">
        <v>0</v>
      </c>
      <c r="F3009" s="29">
        <v>0</v>
      </c>
      <c r="G3009" s="29">
        <v>0</v>
      </c>
      <c r="H3009" s="29">
        <v>0</v>
      </c>
      <c r="I3009" s="29">
        <v>0</v>
      </c>
      <c r="J3009" s="29">
        <v>0</v>
      </c>
      <c r="K3009" s="29">
        <v>0</v>
      </c>
      <c r="L3009" s="29">
        <v>0</v>
      </c>
      <c r="M3009" s="29">
        <v>0</v>
      </c>
      <c r="N3009" s="29">
        <v>0</v>
      </c>
      <c r="O3009" s="29">
        <v>0</v>
      </c>
      <c r="P3009" s="29">
        <v>0</v>
      </c>
      <c r="Q3009" s="29">
        <v>0</v>
      </c>
      <c r="R3009" s="29">
        <v>0</v>
      </c>
      <c r="S3009" s="29">
        <v>0</v>
      </c>
      <c r="T3009" s="29">
        <v>0</v>
      </c>
      <c r="U3009" s="29">
        <v>0</v>
      </c>
      <c r="V3009" s="29">
        <v>0</v>
      </c>
      <c r="W3009" s="29">
        <v>0</v>
      </c>
      <c r="X3009" s="26"/>
      <c r="Y3009" s="26"/>
      <c r="Z3009" s="26"/>
      <c r="AA3009" s="26"/>
      <c r="AB3009" s="26"/>
      <c r="AC3009" s="26"/>
      <c r="AD3009" s="26"/>
      <c r="AE3009" s="26"/>
      <c r="AF3009" s="26"/>
      <c r="AG3009" s="26"/>
      <c r="AH3009" s="26"/>
      <c r="AI3009" s="26"/>
      <c r="AJ3009" s="26"/>
      <c r="AK3009" s="26"/>
      <c r="AL3009" s="26"/>
      <c r="AM3009" s="26"/>
      <c r="AN3009" s="26"/>
      <c r="AO3009" s="26"/>
      <c r="AP3009" s="26"/>
      <c r="AQ3009" s="26"/>
      <c r="AR3009" s="26"/>
      <c r="AS3009" s="26"/>
      <c r="AT3009" s="26"/>
      <c r="AU3009" s="26"/>
      <c r="AV3009" s="26"/>
      <c r="AW3009" s="26"/>
      <c r="AX3009" s="26"/>
      <c r="AY3009" s="26"/>
      <c r="AZ3009" s="26"/>
      <c r="BA3009" s="26"/>
      <c r="BB3009" s="26"/>
      <c r="BC3009" s="26"/>
      <c r="BD3009" s="26"/>
      <c r="BE3009" s="26"/>
      <c r="BF3009" s="26"/>
      <c r="BG3009" s="26"/>
      <c r="BH3009" s="26"/>
      <c r="BI3009" s="26"/>
      <c r="BJ3009" s="26"/>
      <c r="BK3009" s="26"/>
      <c r="BL3009" s="41"/>
      <c r="BM3009" t="s">
        <v>100</v>
      </c>
    </row>
    <row r="3010" spans="1:65" x14ac:dyDescent="0.2">
      <c r="A3010" s="6"/>
      <c r="B3010" s="40" t="s">
        <v>157</v>
      </c>
      <c r="C3010" s="24" t="s">
        <v>83</v>
      </c>
      <c r="D3010" s="25"/>
      <c r="E3010" s="26"/>
      <c r="F3010" s="26"/>
      <c r="G3010" s="26"/>
      <c r="H3010" s="26"/>
      <c r="I3010" s="26"/>
      <c r="J3010" s="26"/>
      <c r="K3010" s="26"/>
      <c r="L3010" s="26"/>
      <c r="M3010" s="26"/>
      <c r="N3010" s="26"/>
      <c r="O3010" s="26"/>
      <c r="P3010" s="26"/>
      <c r="Q3010" s="26"/>
      <c r="R3010" s="26"/>
      <c r="S3010" s="26"/>
      <c r="T3010" s="26"/>
      <c r="U3010" s="26"/>
      <c r="V3010" s="26"/>
      <c r="W3010" s="30"/>
      <c r="X3010" s="30"/>
      <c r="Y3010" s="30"/>
      <c r="Z3010" s="30"/>
      <c r="AA3010" s="30"/>
      <c r="AB3010" s="30"/>
      <c r="AC3010" s="30"/>
      <c r="AD3010" s="30"/>
      <c r="AE3010" s="30"/>
      <c r="AF3010" s="30"/>
      <c r="AG3010" s="30"/>
      <c r="AH3010" s="30"/>
      <c r="AI3010" s="30"/>
      <c r="AJ3010" s="30"/>
      <c r="AK3010" s="30"/>
      <c r="AL3010" s="30"/>
      <c r="AM3010" s="30"/>
      <c r="AN3010" s="30"/>
      <c r="AO3010" s="30"/>
      <c r="AP3010" s="30"/>
      <c r="AQ3010" s="30"/>
      <c r="AR3010" s="30"/>
      <c r="AS3010" s="30"/>
      <c r="AT3010" s="30"/>
      <c r="AU3010" s="30"/>
      <c r="AV3010" s="30"/>
      <c r="AW3010" s="30"/>
      <c r="AX3010" s="30"/>
      <c r="AY3010" s="30"/>
      <c r="AZ3010" s="30"/>
      <c r="BA3010" s="30"/>
      <c r="BB3010" s="30"/>
      <c r="BC3010" s="30"/>
      <c r="BD3010" s="30"/>
      <c r="BE3010" s="30"/>
      <c r="BF3010" s="30"/>
      <c r="BG3010" s="30"/>
      <c r="BH3010" s="30"/>
      <c r="BI3010" s="30"/>
      <c r="BJ3010" s="30"/>
      <c r="BK3010" s="30"/>
      <c r="BL3010" s="43"/>
      <c r="BM3010" t="s">
        <v>100</v>
      </c>
    </row>
    <row r="3011" spans="1:65" x14ac:dyDescent="0.2">
      <c r="A3011" s="6"/>
      <c r="B3011" s="40" t="s">
        <v>157</v>
      </c>
      <c r="C3011" s="24" t="s">
        <v>75</v>
      </c>
      <c r="D3011" s="25"/>
      <c r="E3011" s="26"/>
      <c r="F3011" s="26"/>
      <c r="G3011" s="26"/>
      <c r="H3011" s="26"/>
      <c r="I3011" s="26"/>
      <c r="J3011" s="26"/>
      <c r="K3011" s="26"/>
      <c r="L3011" s="26"/>
      <c r="M3011" s="26"/>
      <c r="N3011" s="26"/>
      <c r="O3011" s="26"/>
      <c r="P3011" s="26"/>
      <c r="Q3011" s="26"/>
      <c r="R3011" s="26"/>
      <c r="S3011" s="26"/>
      <c r="T3011" s="26"/>
      <c r="U3011" s="26"/>
      <c r="V3011" s="26"/>
      <c r="W3011" s="26"/>
      <c r="X3011" s="26"/>
      <c r="Y3011" s="26"/>
      <c r="Z3011" s="26"/>
      <c r="AA3011" s="26"/>
      <c r="AB3011" s="26"/>
      <c r="AC3011" s="26"/>
      <c r="AD3011" s="26"/>
      <c r="AE3011" s="26"/>
      <c r="AF3011" s="26"/>
      <c r="AG3011" s="26"/>
      <c r="AH3011" s="26"/>
      <c r="AI3011" s="26"/>
      <c r="AJ3011" s="26"/>
      <c r="AK3011" s="26"/>
      <c r="AL3011" s="26"/>
      <c r="AM3011" s="26"/>
      <c r="AN3011" s="26"/>
      <c r="AO3011" s="26"/>
      <c r="AP3011" s="26"/>
      <c r="AQ3011" s="26"/>
      <c r="AR3011" s="26"/>
      <c r="AS3011" s="26"/>
      <c r="AT3011" s="26"/>
      <c r="AU3011" s="26"/>
      <c r="AV3011" s="26"/>
      <c r="AW3011" s="26"/>
      <c r="AX3011" s="26"/>
      <c r="AY3011" s="26"/>
      <c r="AZ3011" s="26"/>
      <c r="BA3011" s="26"/>
      <c r="BB3011" s="26"/>
      <c r="BC3011" s="26"/>
      <c r="BD3011" s="26"/>
      <c r="BE3011" s="26"/>
      <c r="BF3011" s="26"/>
      <c r="BG3011" s="26"/>
      <c r="BH3011" s="26"/>
      <c r="BI3011" s="26"/>
      <c r="BJ3011" s="26"/>
      <c r="BK3011" s="26"/>
      <c r="BL3011" s="41"/>
      <c r="BM3011" t="s">
        <v>100</v>
      </c>
    </row>
    <row r="3012" spans="1:65" x14ac:dyDescent="0.2">
      <c r="A3012" s="6"/>
      <c r="B3012" s="40" t="s">
        <v>157</v>
      </c>
      <c r="C3012" s="24" t="s">
        <v>79</v>
      </c>
      <c r="D3012" s="25"/>
      <c r="E3012" s="26"/>
      <c r="F3012" s="26"/>
      <c r="G3012" s="26"/>
      <c r="H3012" s="26"/>
      <c r="I3012" s="26"/>
      <c r="J3012" s="26"/>
      <c r="K3012" s="26"/>
      <c r="L3012" s="26"/>
      <c r="M3012" s="26"/>
      <c r="N3012" s="26"/>
      <c r="O3012" s="26"/>
      <c r="P3012" s="26"/>
      <c r="Q3012" s="26"/>
      <c r="R3012" s="26"/>
      <c r="S3012" s="26"/>
      <c r="T3012" s="26"/>
      <c r="U3012" s="26"/>
      <c r="V3012" s="26"/>
      <c r="W3012" s="26"/>
      <c r="X3012" s="26"/>
      <c r="Y3012" s="26"/>
      <c r="Z3012" s="26"/>
      <c r="AA3012" s="26"/>
      <c r="AB3012" s="26"/>
      <c r="AC3012" s="26"/>
      <c r="AD3012" s="26"/>
      <c r="AE3012" s="26"/>
      <c r="AF3012" s="26"/>
      <c r="AG3012" s="26"/>
      <c r="AH3012" s="26"/>
      <c r="AI3012" s="26"/>
      <c r="AJ3012" s="26"/>
      <c r="AK3012" s="26"/>
      <c r="AL3012" s="26"/>
      <c r="AM3012" s="26"/>
      <c r="AN3012" s="26"/>
      <c r="AO3012" s="26"/>
      <c r="AP3012" s="26"/>
      <c r="AQ3012" s="26"/>
      <c r="AR3012" s="26"/>
      <c r="AS3012" s="26"/>
      <c r="AT3012" s="26"/>
      <c r="AU3012" s="26"/>
      <c r="AV3012" s="26"/>
      <c r="AW3012" s="26"/>
      <c r="AX3012" s="26"/>
      <c r="AY3012" s="26"/>
      <c r="AZ3012" s="26"/>
      <c r="BA3012" s="26"/>
      <c r="BB3012" s="26"/>
      <c r="BC3012" s="26"/>
      <c r="BD3012" s="26"/>
      <c r="BE3012" s="26"/>
      <c r="BF3012" s="26"/>
      <c r="BG3012" s="26"/>
      <c r="BH3012" s="26"/>
      <c r="BI3012" s="26"/>
      <c r="BJ3012" s="26"/>
      <c r="BK3012" s="26"/>
      <c r="BL3012" s="41"/>
      <c r="BM3012" t="s">
        <v>100</v>
      </c>
    </row>
    <row r="3013" spans="1:65" x14ac:dyDescent="0.2">
      <c r="A3013" s="6"/>
      <c r="B3013" s="40" t="s">
        <v>157</v>
      </c>
      <c r="C3013" s="24" t="s">
        <v>80</v>
      </c>
      <c r="D3013" s="25"/>
      <c r="E3013" s="26"/>
      <c r="F3013" s="26"/>
      <c r="G3013" s="26"/>
      <c r="H3013" s="26"/>
      <c r="I3013" s="26"/>
      <c r="J3013" s="26"/>
      <c r="K3013" s="26"/>
      <c r="L3013" s="26"/>
      <c r="M3013" s="26"/>
      <c r="N3013" s="26"/>
      <c r="O3013" s="26"/>
      <c r="P3013" s="26"/>
      <c r="Q3013" s="26"/>
      <c r="R3013" s="26"/>
      <c r="S3013" s="26"/>
      <c r="T3013" s="26"/>
      <c r="U3013" s="26"/>
      <c r="V3013" s="26"/>
      <c r="W3013" s="26"/>
      <c r="X3013" s="26"/>
      <c r="Y3013" s="26"/>
      <c r="Z3013" s="26"/>
      <c r="AA3013" s="26"/>
      <c r="AB3013" s="26"/>
      <c r="AC3013" s="26"/>
      <c r="AD3013" s="26"/>
      <c r="AE3013" s="26"/>
      <c r="AF3013" s="26"/>
      <c r="AG3013" s="26"/>
      <c r="AH3013" s="26"/>
      <c r="AI3013" s="26"/>
      <c r="AJ3013" s="26"/>
      <c r="AK3013" s="26"/>
      <c r="AL3013" s="26"/>
      <c r="AM3013" s="26"/>
      <c r="AN3013" s="26"/>
      <c r="AO3013" s="26"/>
      <c r="AP3013" s="26"/>
      <c r="AQ3013" s="26"/>
      <c r="AR3013" s="26"/>
      <c r="AS3013" s="26"/>
      <c r="AT3013" s="26"/>
      <c r="AU3013" s="26"/>
      <c r="AV3013" s="26"/>
      <c r="AW3013" s="26"/>
      <c r="AX3013" s="26"/>
      <c r="AY3013" s="26"/>
      <c r="AZ3013" s="26"/>
      <c r="BA3013" s="26"/>
      <c r="BB3013" s="26"/>
      <c r="BC3013" s="26"/>
      <c r="BD3013" s="26"/>
      <c r="BE3013" s="26"/>
      <c r="BF3013" s="26"/>
      <c r="BG3013" s="26"/>
      <c r="BH3013" s="26"/>
      <c r="BI3013" s="26"/>
      <c r="BJ3013" s="26"/>
      <c r="BK3013" s="26"/>
      <c r="BL3013" s="41"/>
      <c r="BM3013" t="s">
        <v>100</v>
      </c>
    </row>
    <row r="3014" spans="1:65" x14ac:dyDescent="0.2">
      <c r="A3014" s="6"/>
      <c r="B3014" s="40" t="s">
        <v>157</v>
      </c>
      <c r="C3014" s="24" t="s">
        <v>78</v>
      </c>
      <c r="D3014" s="25"/>
      <c r="E3014" s="26"/>
      <c r="F3014" s="26"/>
      <c r="G3014" s="26"/>
      <c r="H3014" s="26"/>
      <c r="I3014" s="26"/>
      <c r="J3014" s="26"/>
      <c r="K3014" s="26"/>
      <c r="L3014" s="26"/>
      <c r="M3014" s="26"/>
      <c r="N3014" s="26"/>
      <c r="O3014" s="26"/>
      <c r="P3014" s="26"/>
      <c r="Q3014" s="26"/>
      <c r="R3014" s="26"/>
      <c r="S3014" s="26"/>
      <c r="T3014" s="26"/>
      <c r="U3014" s="26"/>
      <c r="V3014" s="26"/>
      <c r="W3014" s="26"/>
      <c r="X3014" s="26"/>
      <c r="Y3014" s="26"/>
      <c r="Z3014" s="26"/>
      <c r="AA3014" s="26"/>
      <c r="AB3014" s="26"/>
      <c r="AC3014" s="26"/>
      <c r="AD3014" s="26"/>
      <c r="AE3014" s="26"/>
      <c r="AF3014" s="26"/>
      <c r="AG3014" s="26"/>
      <c r="AH3014" s="26"/>
      <c r="AI3014" s="26"/>
      <c r="AJ3014" s="26"/>
      <c r="AK3014" s="26"/>
      <c r="AL3014" s="26"/>
      <c r="AM3014" s="26"/>
      <c r="AN3014" s="26"/>
      <c r="AO3014" s="26"/>
      <c r="AP3014" s="26"/>
      <c r="AQ3014" s="26"/>
      <c r="AR3014" s="26"/>
      <c r="AS3014" s="26"/>
      <c r="AT3014" s="26"/>
      <c r="AU3014" s="26"/>
      <c r="AV3014" s="26"/>
      <c r="AW3014" s="26"/>
      <c r="AX3014" s="26"/>
      <c r="AY3014" s="26"/>
      <c r="AZ3014" s="26"/>
      <c r="BA3014" s="26"/>
      <c r="BB3014" s="26"/>
      <c r="BC3014" s="26"/>
      <c r="BD3014" s="26"/>
      <c r="BE3014" s="26"/>
      <c r="BF3014" s="26"/>
      <c r="BG3014" s="26"/>
      <c r="BH3014" s="26"/>
      <c r="BI3014" s="26"/>
      <c r="BJ3014" s="26"/>
      <c r="BK3014" s="26"/>
      <c r="BL3014" s="41"/>
      <c r="BM3014" t="s">
        <v>100</v>
      </c>
    </row>
    <row r="3015" spans="1:65" x14ac:dyDescent="0.2">
      <c r="A3015" s="6"/>
      <c r="B3015" s="40" t="s">
        <v>157</v>
      </c>
      <c r="C3015" s="31" t="s">
        <v>48</v>
      </c>
      <c r="D3015" s="27">
        <v>0</v>
      </c>
      <c r="E3015" s="28">
        <v>0</v>
      </c>
      <c r="F3015" s="28">
        <v>0</v>
      </c>
      <c r="G3015" s="28">
        <v>0</v>
      </c>
      <c r="H3015" s="28">
        <v>0</v>
      </c>
      <c r="I3015" s="28">
        <v>0</v>
      </c>
      <c r="J3015" s="28">
        <v>0</v>
      </c>
      <c r="K3015" s="28">
        <v>0</v>
      </c>
      <c r="L3015" s="28">
        <v>0</v>
      </c>
      <c r="M3015" s="28">
        <v>0</v>
      </c>
      <c r="N3015" s="28">
        <v>0</v>
      </c>
      <c r="O3015" s="28">
        <v>0</v>
      </c>
      <c r="P3015" s="28">
        <v>0</v>
      </c>
      <c r="Q3015" s="28">
        <v>0</v>
      </c>
      <c r="R3015" s="28">
        <v>0</v>
      </c>
      <c r="S3015" s="28">
        <v>0</v>
      </c>
      <c r="T3015" s="28">
        <v>0</v>
      </c>
      <c r="U3015" s="28">
        <v>0</v>
      </c>
      <c r="V3015" s="28">
        <v>0</v>
      </c>
      <c r="W3015" s="28">
        <v>0</v>
      </c>
      <c r="X3015" s="28">
        <v>0</v>
      </c>
      <c r="Y3015" s="28">
        <v>0</v>
      </c>
      <c r="Z3015" s="28">
        <v>0</v>
      </c>
      <c r="AA3015" s="28">
        <v>0</v>
      </c>
      <c r="AB3015" s="28">
        <v>0</v>
      </c>
      <c r="AC3015" s="28">
        <v>0</v>
      </c>
      <c r="AD3015" s="28">
        <v>0</v>
      </c>
      <c r="AE3015" s="28">
        <v>0</v>
      </c>
      <c r="AF3015" s="28">
        <v>0</v>
      </c>
      <c r="AG3015" s="28">
        <v>0</v>
      </c>
      <c r="AH3015" s="28">
        <v>0</v>
      </c>
      <c r="AI3015" s="28">
        <v>0</v>
      </c>
      <c r="AJ3015" s="28">
        <v>0</v>
      </c>
      <c r="AK3015" s="28">
        <v>0</v>
      </c>
      <c r="AL3015" s="28">
        <v>0</v>
      </c>
      <c r="AM3015" s="28">
        <v>0</v>
      </c>
      <c r="AN3015" s="28">
        <v>0</v>
      </c>
      <c r="AO3015" s="28">
        <v>0</v>
      </c>
      <c r="AP3015" s="28">
        <v>0</v>
      </c>
      <c r="AQ3015" s="28">
        <v>0</v>
      </c>
      <c r="AR3015" s="28">
        <v>0</v>
      </c>
      <c r="AS3015" s="28">
        <v>0</v>
      </c>
      <c r="AT3015" s="28">
        <v>0</v>
      </c>
      <c r="AU3015" s="28">
        <v>0</v>
      </c>
      <c r="AV3015" s="28">
        <v>0</v>
      </c>
      <c r="AW3015" s="28">
        <v>0</v>
      </c>
      <c r="AX3015" s="28">
        <v>0</v>
      </c>
      <c r="AY3015" s="28">
        <v>0</v>
      </c>
      <c r="AZ3015" s="28">
        <v>0</v>
      </c>
      <c r="BA3015" s="28">
        <v>0</v>
      </c>
      <c r="BB3015" s="28">
        <v>0</v>
      </c>
      <c r="BC3015" s="28">
        <v>0</v>
      </c>
      <c r="BD3015" s="28">
        <v>0</v>
      </c>
      <c r="BE3015" s="28">
        <v>0</v>
      </c>
      <c r="BF3015" s="28">
        <v>0</v>
      </c>
      <c r="BG3015" s="28">
        <v>0</v>
      </c>
      <c r="BH3015" s="28">
        <v>0</v>
      </c>
      <c r="BI3015" s="28">
        <v>0</v>
      </c>
      <c r="BJ3015" s="28">
        <v>0</v>
      </c>
      <c r="BK3015" s="28">
        <v>0</v>
      </c>
      <c r="BL3015" s="42">
        <v>0</v>
      </c>
      <c r="BM3015" t="s">
        <v>100</v>
      </c>
    </row>
    <row r="3016" spans="1:65" x14ac:dyDescent="0.2">
      <c r="A3016" s="6"/>
      <c r="B3016" s="40" t="s">
        <v>157</v>
      </c>
      <c r="C3016" s="24" t="s">
        <v>74</v>
      </c>
      <c r="D3016" s="35">
        <v>0</v>
      </c>
      <c r="E3016" s="29">
        <v>0</v>
      </c>
      <c r="F3016" s="29">
        <v>0</v>
      </c>
      <c r="G3016" s="29">
        <v>0</v>
      </c>
      <c r="H3016" s="29">
        <v>0</v>
      </c>
      <c r="I3016" s="29">
        <v>0</v>
      </c>
      <c r="J3016" s="29">
        <v>0</v>
      </c>
      <c r="K3016" s="29">
        <v>0</v>
      </c>
      <c r="L3016" s="29">
        <v>0</v>
      </c>
      <c r="M3016" s="29">
        <v>0</v>
      </c>
      <c r="N3016" s="29">
        <v>0</v>
      </c>
      <c r="O3016" s="29">
        <v>0</v>
      </c>
      <c r="P3016" s="29">
        <v>0</v>
      </c>
      <c r="Q3016" s="29">
        <v>0</v>
      </c>
      <c r="R3016" s="29">
        <v>0</v>
      </c>
      <c r="S3016" s="29">
        <v>0</v>
      </c>
      <c r="T3016" s="29">
        <v>0</v>
      </c>
      <c r="U3016" s="29">
        <v>0</v>
      </c>
      <c r="V3016" s="29">
        <v>0</v>
      </c>
      <c r="W3016" s="29">
        <v>0</v>
      </c>
      <c r="X3016" s="26"/>
      <c r="Y3016" s="26"/>
      <c r="Z3016" s="26"/>
      <c r="AA3016" s="26"/>
      <c r="AB3016" s="26"/>
      <c r="AC3016" s="26"/>
      <c r="AD3016" s="26"/>
      <c r="AE3016" s="26"/>
      <c r="AF3016" s="26"/>
      <c r="AG3016" s="26"/>
      <c r="AH3016" s="26"/>
      <c r="AI3016" s="26"/>
      <c r="AJ3016" s="26"/>
      <c r="AK3016" s="26"/>
      <c r="AL3016" s="26"/>
      <c r="AM3016" s="26"/>
      <c r="AN3016" s="26"/>
      <c r="AO3016" s="26"/>
      <c r="AP3016" s="26"/>
      <c r="AQ3016" s="26"/>
      <c r="AR3016" s="26"/>
      <c r="AS3016" s="26"/>
      <c r="AT3016" s="26"/>
      <c r="AU3016" s="26"/>
      <c r="AV3016" s="26"/>
      <c r="AW3016" s="26"/>
      <c r="AX3016" s="26"/>
      <c r="AY3016" s="26"/>
      <c r="AZ3016" s="26"/>
      <c r="BA3016" s="26"/>
      <c r="BB3016" s="26"/>
      <c r="BC3016" s="26"/>
      <c r="BD3016" s="26"/>
      <c r="BE3016" s="26"/>
      <c r="BF3016" s="26"/>
      <c r="BG3016" s="26"/>
      <c r="BH3016" s="26"/>
      <c r="BI3016" s="26"/>
      <c r="BJ3016" s="26"/>
      <c r="BK3016" s="26"/>
      <c r="BL3016" s="41"/>
      <c r="BM3016" t="s">
        <v>100</v>
      </c>
    </row>
    <row r="3017" spans="1:65" x14ac:dyDescent="0.2">
      <c r="A3017" s="6"/>
      <c r="B3017" s="40" t="s">
        <v>157</v>
      </c>
      <c r="C3017" s="24" t="s">
        <v>83</v>
      </c>
      <c r="D3017" s="25"/>
      <c r="E3017" s="26"/>
      <c r="F3017" s="26"/>
      <c r="G3017" s="26"/>
      <c r="H3017" s="26"/>
      <c r="I3017" s="26"/>
      <c r="J3017" s="26"/>
      <c r="K3017" s="26"/>
      <c r="L3017" s="26"/>
      <c r="M3017" s="26"/>
      <c r="N3017" s="26"/>
      <c r="O3017" s="26"/>
      <c r="P3017" s="26"/>
      <c r="Q3017" s="26"/>
      <c r="R3017" s="26"/>
      <c r="S3017" s="26"/>
      <c r="T3017" s="26"/>
      <c r="U3017" s="26"/>
      <c r="V3017" s="26"/>
      <c r="W3017" s="30"/>
      <c r="X3017" s="30"/>
      <c r="Y3017" s="30"/>
      <c r="Z3017" s="30"/>
      <c r="AA3017" s="30"/>
      <c r="AB3017" s="30"/>
      <c r="AC3017" s="30"/>
      <c r="AD3017" s="30"/>
      <c r="AE3017" s="30"/>
      <c r="AF3017" s="30"/>
      <c r="AG3017" s="30"/>
      <c r="AH3017" s="30"/>
      <c r="AI3017" s="30"/>
      <c r="AJ3017" s="30"/>
      <c r="AK3017" s="30"/>
      <c r="AL3017" s="30"/>
      <c r="AM3017" s="30"/>
      <c r="AN3017" s="30"/>
      <c r="AO3017" s="30"/>
      <c r="AP3017" s="30"/>
      <c r="AQ3017" s="30"/>
      <c r="AR3017" s="30"/>
      <c r="AS3017" s="30"/>
      <c r="AT3017" s="30"/>
      <c r="AU3017" s="30"/>
      <c r="AV3017" s="30"/>
      <c r="AW3017" s="30"/>
      <c r="AX3017" s="30"/>
      <c r="AY3017" s="30"/>
      <c r="AZ3017" s="30"/>
      <c r="BA3017" s="30"/>
      <c r="BB3017" s="30"/>
      <c r="BC3017" s="30"/>
      <c r="BD3017" s="30"/>
      <c r="BE3017" s="30"/>
      <c r="BF3017" s="30"/>
      <c r="BG3017" s="30"/>
      <c r="BH3017" s="30"/>
      <c r="BI3017" s="30"/>
      <c r="BJ3017" s="30"/>
      <c r="BK3017" s="30"/>
      <c r="BL3017" s="43"/>
      <c r="BM3017" t="s">
        <v>100</v>
      </c>
    </row>
    <row r="3018" spans="1:65" x14ac:dyDescent="0.2">
      <c r="A3018" s="6"/>
      <c r="B3018" s="40" t="s">
        <v>157</v>
      </c>
      <c r="C3018" s="24" t="s">
        <v>75</v>
      </c>
      <c r="D3018" s="25"/>
      <c r="E3018" s="26"/>
      <c r="F3018" s="26"/>
      <c r="G3018" s="26"/>
      <c r="H3018" s="26"/>
      <c r="I3018" s="26"/>
      <c r="J3018" s="26"/>
      <c r="K3018" s="26"/>
      <c r="L3018" s="26"/>
      <c r="M3018" s="26"/>
      <c r="N3018" s="26"/>
      <c r="O3018" s="26"/>
      <c r="P3018" s="26"/>
      <c r="Q3018" s="26"/>
      <c r="R3018" s="26"/>
      <c r="S3018" s="26"/>
      <c r="T3018" s="26"/>
      <c r="U3018" s="26"/>
      <c r="V3018" s="26"/>
      <c r="W3018" s="26"/>
      <c r="X3018" s="26"/>
      <c r="Y3018" s="26"/>
      <c r="Z3018" s="26"/>
      <c r="AA3018" s="26"/>
      <c r="AB3018" s="26"/>
      <c r="AC3018" s="26"/>
      <c r="AD3018" s="26"/>
      <c r="AE3018" s="26"/>
      <c r="AF3018" s="26"/>
      <c r="AG3018" s="26"/>
      <c r="AH3018" s="26"/>
      <c r="AI3018" s="26"/>
      <c r="AJ3018" s="26"/>
      <c r="AK3018" s="26"/>
      <c r="AL3018" s="26"/>
      <c r="AM3018" s="26"/>
      <c r="AN3018" s="26"/>
      <c r="AO3018" s="26"/>
      <c r="AP3018" s="26"/>
      <c r="AQ3018" s="26"/>
      <c r="AR3018" s="26"/>
      <c r="AS3018" s="26"/>
      <c r="AT3018" s="26"/>
      <c r="AU3018" s="26"/>
      <c r="AV3018" s="26"/>
      <c r="AW3018" s="26"/>
      <c r="AX3018" s="26"/>
      <c r="AY3018" s="26"/>
      <c r="AZ3018" s="26"/>
      <c r="BA3018" s="26"/>
      <c r="BB3018" s="26"/>
      <c r="BC3018" s="26"/>
      <c r="BD3018" s="26"/>
      <c r="BE3018" s="26"/>
      <c r="BF3018" s="26"/>
      <c r="BG3018" s="26"/>
      <c r="BH3018" s="26"/>
      <c r="BI3018" s="26"/>
      <c r="BJ3018" s="26"/>
      <c r="BK3018" s="26"/>
      <c r="BL3018" s="41"/>
      <c r="BM3018" t="s">
        <v>100</v>
      </c>
    </row>
    <row r="3019" spans="1:65" x14ac:dyDescent="0.2">
      <c r="A3019" s="6"/>
      <c r="B3019" s="40" t="s">
        <v>157</v>
      </c>
      <c r="C3019" s="24" t="s">
        <v>79</v>
      </c>
      <c r="D3019" s="25"/>
      <c r="E3019" s="26"/>
      <c r="F3019" s="26"/>
      <c r="G3019" s="26"/>
      <c r="H3019" s="26"/>
      <c r="I3019" s="26"/>
      <c r="J3019" s="26"/>
      <c r="K3019" s="26"/>
      <c r="L3019" s="26"/>
      <c r="M3019" s="26"/>
      <c r="N3019" s="26"/>
      <c r="O3019" s="26"/>
      <c r="P3019" s="26"/>
      <c r="Q3019" s="26"/>
      <c r="R3019" s="26"/>
      <c r="S3019" s="26"/>
      <c r="T3019" s="26"/>
      <c r="U3019" s="26"/>
      <c r="V3019" s="26"/>
      <c r="W3019" s="26"/>
      <c r="X3019" s="26"/>
      <c r="Y3019" s="26"/>
      <c r="Z3019" s="26"/>
      <c r="AA3019" s="26"/>
      <c r="AB3019" s="26"/>
      <c r="AC3019" s="26"/>
      <c r="AD3019" s="26"/>
      <c r="AE3019" s="26"/>
      <c r="AF3019" s="26"/>
      <c r="AG3019" s="26"/>
      <c r="AH3019" s="26"/>
      <c r="AI3019" s="26"/>
      <c r="AJ3019" s="26"/>
      <c r="AK3019" s="26"/>
      <c r="AL3019" s="26"/>
      <c r="AM3019" s="26"/>
      <c r="AN3019" s="26"/>
      <c r="AO3019" s="26"/>
      <c r="AP3019" s="26"/>
      <c r="AQ3019" s="26"/>
      <c r="AR3019" s="26"/>
      <c r="AS3019" s="26"/>
      <c r="AT3019" s="26"/>
      <c r="AU3019" s="26"/>
      <c r="AV3019" s="26"/>
      <c r="AW3019" s="26"/>
      <c r="AX3019" s="26"/>
      <c r="AY3019" s="26"/>
      <c r="AZ3019" s="26"/>
      <c r="BA3019" s="26"/>
      <c r="BB3019" s="26"/>
      <c r="BC3019" s="26"/>
      <c r="BD3019" s="26"/>
      <c r="BE3019" s="26"/>
      <c r="BF3019" s="26"/>
      <c r="BG3019" s="26"/>
      <c r="BH3019" s="26"/>
      <c r="BI3019" s="26"/>
      <c r="BJ3019" s="26"/>
      <c r="BK3019" s="26"/>
      <c r="BL3019" s="41"/>
      <c r="BM3019" t="s">
        <v>100</v>
      </c>
    </row>
    <row r="3020" spans="1:65" x14ac:dyDescent="0.2">
      <c r="A3020" s="6"/>
      <c r="B3020" s="40" t="s">
        <v>157</v>
      </c>
      <c r="C3020" s="24" t="s">
        <v>80</v>
      </c>
      <c r="D3020" s="25"/>
      <c r="E3020" s="26"/>
      <c r="F3020" s="26"/>
      <c r="G3020" s="26"/>
      <c r="H3020" s="26"/>
      <c r="I3020" s="26"/>
      <c r="J3020" s="26"/>
      <c r="K3020" s="26"/>
      <c r="L3020" s="26"/>
      <c r="M3020" s="26"/>
      <c r="N3020" s="26"/>
      <c r="O3020" s="26"/>
      <c r="P3020" s="26"/>
      <c r="Q3020" s="26"/>
      <c r="R3020" s="26"/>
      <c r="S3020" s="26"/>
      <c r="T3020" s="26"/>
      <c r="U3020" s="26"/>
      <c r="V3020" s="26"/>
      <c r="W3020" s="26"/>
      <c r="X3020" s="26"/>
      <c r="Y3020" s="26"/>
      <c r="Z3020" s="26"/>
      <c r="AA3020" s="26"/>
      <c r="AB3020" s="26"/>
      <c r="AC3020" s="26"/>
      <c r="AD3020" s="26"/>
      <c r="AE3020" s="26"/>
      <c r="AF3020" s="26"/>
      <c r="AG3020" s="26"/>
      <c r="AH3020" s="26"/>
      <c r="AI3020" s="26"/>
      <c r="AJ3020" s="26"/>
      <c r="AK3020" s="26"/>
      <c r="AL3020" s="26"/>
      <c r="AM3020" s="26"/>
      <c r="AN3020" s="26"/>
      <c r="AO3020" s="26"/>
      <c r="AP3020" s="26"/>
      <c r="AQ3020" s="26"/>
      <c r="AR3020" s="26"/>
      <c r="AS3020" s="26"/>
      <c r="AT3020" s="26"/>
      <c r="AU3020" s="26"/>
      <c r="AV3020" s="26"/>
      <c r="AW3020" s="26"/>
      <c r="AX3020" s="26"/>
      <c r="AY3020" s="26"/>
      <c r="AZ3020" s="26"/>
      <c r="BA3020" s="26"/>
      <c r="BB3020" s="26"/>
      <c r="BC3020" s="26"/>
      <c r="BD3020" s="26"/>
      <c r="BE3020" s="26"/>
      <c r="BF3020" s="26"/>
      <c r="BG3020" s="26"/>
      <c r="BH3020" s="26"/>
      <c r="BI3020" s="26"/>
      <c r="BJ3020" s="26"/>
      <c r="BK3020" s="26"/>
      <c r="BL3020" s="41"/>
      <c r="BM3020" t="s">
        <v>100</v>
      </c>
    </row>
    <row r="3021" spans="1:65" x14ac:dyDescent="0.2">
      <c r="A3021" s="6"/>
      <c r="B3021" s="40" t="s">
        <v>157</v>
      </c>
      <c r="C3021" s="24" t="s">
        <v>78</v>
      </c>
      <c r="D3021" s="25"/>
      <c r="E3021" s="26"/>
      <c r="F3021" s="26"/>
      <c r="G3021" s="26"/>
      <c r="H3021" s="26"/>
      <c r="I3021" s="26"/>
      <c r="J3021" s="26"/>
      <c r="K3021" s="26"/>
      <c r="L3021" s="26"/>
      <c r="M3021" s="26"/>
      <c r="N3021" s="26"/>
      <c r="O3021" s="26"/>
      <c r="P3021" s="26"/>
      <c r="Q3021" s="26"/>
      <c r="R3021" s="26"/>
      <c r="S3021" s="26"/>
      <c r="T3021" s="26"/>
      <c r="U3021" s="26"/>
      <c r="V3021" s="26"/>
      <c r="W3021" s="26"/>
      <c r="X3021" s="26"/>
      <c r="Y3021" s="26"/>
      <c r="Z3021" s="26"/>
      <c r="AA3021" s="26"/>
      <c r="AB3021" s="26"/>
      <c r="AC3021" s="26"/>
      <c r="AD3021" s="26"/>
      <c r="AE3021" s="26"/>
      <c r="AF3021" s="26"/>
      <c r="AG3021" s="26"/>
      <c r="AH3021" s="26"/>
      <c r="AI3021" s="26"/>
      <c r="AJ3021" s="26"/>
      <c r="AK3021" s="26"/>
      <c r="AL3021" s="26"/>
      <c r="AM3021" s="26"/>
      <c r="AN3021" s="26"/>
      <c r="AO3021" s="26"/>
      <c r="AP3021" s="26"/>
      <c r="AQ3021" s="26"/>
      <c r="AR3021" s="26"/>
      <c r="AS3021" s="26"/>
      <c r="AT3021" s="26"/>
      <c r="AU3021" s="26"/>
      <c r="AV3021" s="26"/>
      <c r="AW3021" s="26"/>
      <c r="AX3021" s="26"/>
      <c r="AY3021" s="26"/>
      <c r="AZ3021" s="26"/>
      <c r="BA3021" s="26"/>
      <c r="BB3021" s="26"/>
      <c r="BC3021" s="26"/>
      <c r="BD3021" s="26"/>
      <c r="BE3021" s="26"/>
      <c r="BF3021" s="26"/>
      <c r="BG3021" s="26"/>
      <c r="BH3021" s="26"/>
      <c r="BI3021" s="26"/>
      <c r="BJ3021" s="26"/>
      <c r="BK3021" s="26"/>
      <c r="BL3021" s="41"/>
      <c r="BM3021" t="s">
        <v>100</v>
      </c>
    </row>
    <row r="3022" spans="1:65" x14ac:dyDescent="0.2">
      <c r="A3022" s="6"/>
      <c r="B3022" s="40" t="s">
        <v>157</v>
      </c>
      <c r="C3022" s="31" t="s">
        <v>44</v>
      </c>
      <c r="D3022" s="27">
        <v>0</v>
      </c>
      <c r="E3022" s="28">
        <v>0</v>
      </c>
      <c r="F3022" s="28">
        <v>0</v>
      </c>
      <c r="G3022" s="28">
        <v>0</v>
      </c>
      <c r="H3022" s="28">
        <v>0</v>
      </c>
      <c r="I3022" s="28">
        <v>0</v>
      </c>
      <c r="J3022" s="28">
        <v>0</v>
      </c>
      <c r="K3022" s="28">
        <v>0</v>
      </c>
      <c r="L3022" s="28">
        <v>0</v>
      </c>
      <c r="M3022" s="28">
        <v>0</v>
      </c>
      <c r="N3022" s="28">
        <v>0</v>
      </c>
      <c r="O3022" s="28">
        <v>0</v>
      </c>
      <c r="P3022" s="28">
        <v>0</v>
      </c>
      <c r="Q3022" s="28">
        <v>0</v>
      </c>
      <c r="R3022" s="28">
        <v>0</v>
      </c>
      <c r="S3022" s="28">
        <v>0</v>
      </c>
      <c r="T3022" s="28">
        <v>0</v>
      </c>
      <c r="U3022" s="28">
        <v>0</v>
      </c>
      <c r="V3022" s="28">
        <v>0</v>
      </c>
      <c r="W3022" s="28">
        <v>0</v>
      </c>
      <c r="X3022" s="28">
        <v>0</v>
      </c>
      <c r="Y3022" s="28">
        <v>0</v>
      </c>
      <c r="Z3022" s="28">
        <v>0</v>
      </c>
      <c r="AA3022" s="28">
        <v>0</v>
      </c>
      <c r="AB3022" s="28">
        <v>0</v>
      </c>
      <c r="AC3022" s="28">
        <v>0</v>
      </c>
      <c r="AD3022" s="28">
        <v>0</v>
      </c>
      <c r="AE3022" s="28">
        <v>0</v>
      </c>
      <c r="AF3022" s="28">
        <v>0</v>
      </c>
      <c r="AG3022" s="28">
        <v>0</v>
      </c>
      <c r="AH3022" s="28">
        <v>0</v>
      </c>
      <c r="AI3022" s="28">
        <v>0</v>
      </c>
      <c r="AJ3022" s="28">
        <v>0</v>
      </c>
      <c r="AK3022" s="28">
        <v>0</v>
      </c>
      <c r="AL3022" s="28">
        <v>0</v>
      </c>
      <c r="AM3022" s="28">
        <v>0</v>
      </c>
      <c r="AN3022" s="28">
        <v>0</v>
      </c>
      <c r="AO3022" s="28">
        <v>0</v>
      </c>
      <c r="AP3022" s="28">
        <v>0</v>
      </c>
      <c r="AQ3022" s="28">
        <v>0</v>
      </c>
      <c r="AR3022" s="28">
        <v>0</v>
      </c>
      <c r="AS3022" s="28">
        <v>0</v>
      </c>
      <c r="AT3022" s="28">
        <v>0</v>
      </c>
      <c r="AU3022" s="28">
        <v>0</v>
      </c>
      <c r="AV3022" s="28">
        <v>0</v>
      </c>
      <c r="AW3022" s="28">
        <v>0</v>
      </c>
      <c r="AX3022" s="28">
        <v>0</v>
      </c>
      <c r="AY3022" s="28">
        <v>0</v>
      </c>
      <c r="AZ3022" s="28">
        <v>0</v>
      </c>
      <c r="BA3022" s="28">
        <v>0</v>
      </c>
      <c r="BB3022" s="28">
        <v>0</v>
      </c>
      <c r="BC3022" s="28">
        <v>0</v>
      </c>
      <c r="BD3022" s="28">
        <v>0</v>
      </c>
      <c r="BE3022" s="28">
        <v>0</v>
      </c>
      <c r="BF3022" s="28">
        <v>0</v>
      </c>
      <c r="BG3022" s="28">
        <v>0</v>
      </c>
      <c r="BH3022" s="28">
        <v>0</v>
      </c>
      <c r="BI3022" s="28">
        <v>0</v>
      </c>
      <c r="BJ3022" s="28">
        <v>0</v>
      </c>
      <c r="BK3022" s="28">
        <v>0</v>
      </c>
      <c r="BL3022" s="42">
        <v>0</v>
      </c>
      <c r="BM3022" t="s">
        <v>100</v>
      </c>
    </row>
    <row r="3023" spans="1:65" x14ac:dyDescent="0.2">
      <c r="A3023" s="6"/>
      <c r="B3023" s="40" t="s">
        <v>157</v>
      </c>
      <c r="C3023" s="24" t="s">
        <v>74</v>
      </c>
      <c r="D3023" s="35">
        <v>0</v>
      </c>
      <c r="E3023" s="29">
        <v>0</v>
      </c>
      <c r="F3023" s="29">
        <v>0</v>
      </c>
      <c r="G3023" s="29">
        <v>0</v>
      </c>
      <c r="H3023" s="29">
        <v>0</v>
      </c>
      <c r="I3023" s="29">
        <v>0</v>
      </c>
      <c r="J3023" s="29">
        <v>0</v>
      </c>
      <c r="K3023" s="29">
        <v>0</v>
      </c>
      <c r="L3023" s="29">
        <v>0</v>
      </c>
      <c r="M3023" s="29">
        <v>0</v>
      </c>
      <c r="N3023" s="29">
        <v>0</v>
      </c>
      <c r="O3023" s="29">
        <v>0</v>
      </c>
      <c r="P3023" s="29">
        <v>0</v>
      </c>
      <c r="Q3023" s="29">
        <v>0</v>
      </c>
      <c r="R3023" s="29">
        <v>0</v>
      </c>
      <c r="S3023" s="29">
        <v>0</v>
      </c>
      <c r="T3023" s="29">
        <v>0</v>
      </c>
      <c r="U3023" s="29">
        <v>0</v>
      </c>
      <c r="V3023" s="29">
        <v>0</v>
      </c>
      <c r="W3023" s="29">
        <v>0</v>
      </c>
      <c r="X3023" s="26"/>
      <c r="Y3023" s="26"/>
      <c r="Z3023" s="26"/>
      <c r="AA3023" s="26"/>
      <c r="AB3023" s="26"/>
      <c r="AC3023" s="26"/>
      <c r="AD3023" s="26"/>
      <c r="AE3023" s="26"/>
      <c r="AF3023" s="26"/>
      <c r="AG3023" s="26"/>
      <c r="AH3023" s="26"/>
      <c r="AI3023" s="26"/>
      <c r="AJ3023" s="26"/>
      <c r="AK3023" s="26"/>
      <c r="AL3023" s="26"/>
      <c r="AM3023" s="26"/>
      <c r="AN3023" s="26"/>
      <c r="AO3023" s="26"/>
      <c r="AP3023" s="26"/>
      <c r="AQ3023" s="26"/>
      <c r="AR3023" s="26"/>
      <c r="AS3023" s="26"/>
      <c r="AT3023" s="26"/>
      <c r="AU3023" s="26"/>
      <c r="AV3023" s="26"/>
      <c r="AW3023" s="26"/>
      <c r="AX3023" s="26"/>
      <c r="AY3023" s="26"/>
      <c r="AZ3023" s="26"/>
      <c r="BA3023" s="26"/>
      <c r="BB3023" s="26"/>
      <c r="BC3023" s="26"/>
      <c r="BD3023" s="26"/>
      <c r="BE3023" s="26"/>
      <c r="BF3023" s="26"/>
      <c r="BG3023" s="26"/>
      <c r="BH3023" s="26"/>
      <c r="BI3023" s="26"/>
      <c r="BJ3023" s="26"/>
      <c r="BK3023" s="26"/>
      <c r="BL3023" s="41"/>
      <c r="BM3023" t="s">
        <v>100</v>
      </c>
    </row>
    <row r="3024" spans="1:65" x14ac:dyDescent="0.2">
      <c r="A3024" s="6"/>
      <c r="B3024" s="40" t="s">
        <v>157</v>
      </c>
      <c r="C3024" s="24" t="s">
        <v>83</v>
      </c>
      <c r="D3024" s="25"/>
      <c r="E3024" s="26"/>
      <c r="F3024" s="26"/>
      <c r="G3024" s="26"/>
      <c r="H3024" s="26"/>
      <c r="I3024" s="26"/>
      <c r="J3024" s="26"/>
      <c r="K3024" s="26"/>
      <c r="L3024" s="26"/>
      <c r="M3024" s="26"/>
      <c r="N3024" s="26"/>
      <c r="O3024" s="26"/>
      <c r="P3024" s="26"/>
      <c r="Q3024" s="26"/>
      <c r="R3024" s="26"/>
      <c r="S3024" s="26"/>
      <c r="T3024" s="26"/>
      <c r="U3024" s="26"/>
      <c r="V3024" s="26"/>
      <c r="W3024" s="30"/>
      <c r="X3024" s="30"/>
      <c r="Y3024" s="30"/>
      <c r="Z3024" s="30"/>
      <c r="AA3024" s="30"/>
      <c r="AB3024" s="30"/>
      <c r="AC3024" s="30"/>
      <c r="AD3024" s="30"/>
      <c r="AE3024" s="30"/>
      <c r="AF3024" s="30"/>
      <c r="AG3024" s="30"/>
      <c r="AH3024" s="30"/>
      <c r="AI3024" s="30"/>
      <c r="AJ3024" s="30"/>
      <c r="AK3024" s="30"/>
      <c r="AL3024" s="30"/>
      <c r="AM3024" s="30"/>
      <c r="AN3024" s="30"/>
      <c r="AO3024" s="30"/>
      <c r="AP3024" s="30"/>
      <c r="AQ3024" s="30"/>
      <c r="AR3024" s="30"/>
      <c r="AS3024" s="30"/>
      <c r="AT3024" s="30"/>
      <c r="AU3024" s="30"/>
      <c r="AV3024" s="30"/>
      <c r="AW3024" s="30"/>
      <c r="AX3024" s="30"/>
      <c r="AY3024" s="30"/>
      <c r="AZ3024" s="30"/>
      <c r="BA3024" s="30"/>
      <c r="BB3024" s="30"/>
      <c r="BC3024" s="30"/>
      <c r="BD3024" s="30"/>
      <c r="BE3024" s="30"/>
      <c r="BF3024" s="30"/>
      <c r="BG3024" s="30"/>
      <c r="BH3024" s="30"/>
      <c r="BI3024" s="30"/>
      <c r="BJ3024" s="30"/>
      <c r="BK3024" s="30"/>
      <c r="BL3024" s="43"/>
      <c r="BM3024" t="s">
        <v>100</v>
      </c>
    </row>
    <row r="3025" spans="1:65" x14ac:dyDescent="0.2">
      <c r="A3025" s="6"/>
      <c r="B3025" s="40" t="s">
        <v>157</v>
      </c>
      <c r="C3025" s="24" t="s">
        <v>75</v>
      </c>
      <c r="D3025" s="25"/>
      <c r="E3025" s="26"/>
      <c r="F3025" s="26"/>
      <c r="G3025" s="26"/>
      <c r="H3025" s="26"/>
      <c r="I3025" s="26"/>
      <c r="J3025" s="26"/>
      <c r="K3025" s="26"/>
      <c r="L3025" s="26"/>
      <c r="M3025" s="26"/>
      <c r="N3025" s="26"/>
      <c r="O3025" s="26"/>
      <c r="P3025" s="26"/>
      <c r="Q3025" s="26"/>
      <c r="R3025" s="26"/>
      <c r="S3025" s="26"/>
      <c r="T3025" s="26"/>
      <c r="U3025" s="26"/>
      <c r="V3025" s="26"/>
      <c r="W3025" s="26"/>
      <c r="X3025" s="26"/>
      <c r="Y3025" s="26"/>
      <c r="Z3025" s="26"/>
      <c r="AA3025" s="26"/>
      <c r="AB3025" s="26"/>
      <c r="AC3025" s="26"/>
      <c r="AD3025" s="26"/>
      <c r="AE3025" s="26"/>
      <c r="AF3025" s="26"/>
      <c r="AG3025" s="26"/>
      <c r="AH3025" s="26"/>
      <c r="AI3025" s="26"/>
      <c r="AJ3025" s="26"/>
      <c r="AK3025" s="26"/>
      <c r="AL3025" s="26"/>
      <c r="AM3025" s="26"/>
      <c r="AN3025" s="26"/>
      <c r="AO3025" s="26"/>
      <c r="AP3025" s="26"/>
      <c r="AQ3025" s="26"/>
      <c r="AR3025" s="26"/>
      <c r="AS3025" s="26"/>
      <c r="AT3025" s="26"/>
      <c r="AU3025" s="26"/>
      <c r="AV3025" s="26"/>
      <c r="AW3025" s="26"/>
      <c r="AX3025" s="26"/>
      <c r="AY3025" s="26"/>
      <c r="AZ3025" s="26"/>
      <c r="BA3025" s="26"/>
      <c r="BB3025" s="26"/>
      <c r="BC3025" s="26"/>
      <c r="BD3025" s="26"/>
      <c r="BE3025" s="26"/>
      <c r="BF3025" s="26"/>
      <c r="BG3025" s="26"/>
      <c r="BH3025" s="26"/>
      <c r="BI3025" s="26"/>
      <c r="BJ3025" s="26"/>
      <c r="BK3025" s="26"/>
      <c r="BL3025" s="41"/>
      <c r="BM3025" t="s">
        <v>100</v>
      </c>
    </row>
    <row r="3026" spans="1:65" x14ac:dyDescent="0.2">
      <c r="A3026" s="6"/>
      <c r="B3026" s="40" t="s">
        <v>157</v>
      </c>
      <c r="C3026" s="24" t="s">
        <v>79</v>
      </c>
      <c r="D3026" s="25"/>
      <c r="E3026" s="26"/>
      <c r="F3026" s="26"/>
      <c r="G3026" s="26"/>
      <c r="H3026" s="26"/>
      <c r="I3026" s="26"/>
      <c r="J3026" s="26"/>
      <c r="K3026" s="26"/>
      <c r="L3026" s="26"/>
      <c r="M3026" s="26"/>
      <c r="N3026" s="26"/>
      <c r="O3026" s="26"/>
      <c r="P3026" s="26"/>
      <c r="Q3026" s="26"/>
      <c r="R3026" s="26"/>
      <c r="S3026" s="26"/>
      <c r="T3026" s="26"/>
      <c r="U3026" s="26"/>
      <c r="V3026" s="26"/>
      <c r="W3026" s="26"/>
      <c r="X3026" s="26"/>
      <c r="Y3026" s="26"/>
      <c r="Z3026" s="26"/>
      <c r="AA3026" s="26"/>
      <c r="AB3026" s="26"/>
      <c r="AC3026" s="26"/>
      <c r="AD3026" s="26"/>
      <c r="AE3026" s="26"/>
      <c r="AF3026" s="26"/>
      <c r="AG3026" s="26"/>
      <c r="AH3026" s="26"/>
      <c r="AI3026" s="26"/>
      <c r="AJ3026" s="26"/>
      <c r="AK3026" s="26"/>
      <c r="AL3026" s="26"/>
      <c r="AM3026" s="26"/>
      <c r="AN3026" s="26"/>
      <c r="AO3026" s="26"/>
      <c r="AP3026" s="26"/>
      <c r="AQ3026" s="26"/>
      <c r="AR3026" s="26"/>
      <c r="AS3026" s="26"/>
      <c r="AT3026" s="26"/>
      <c r="AU3026" s="26"/>
      <c r="AV3026" s="26"/>
      <c r="AW3026" s="26"/>
      <c r="AX3026" s="26"/>
      <c r="AY3026" s="26"/>
      <c r="AZ3026" s="26"/>
      <c r="BA3026" s="26"/>
      <c r="BB3026" s="26"/>
      <c r="BC3026" s="26"/>
      <c r="BD3026" s="26"/>
      <c r="BE3026" s="26"/>
      <c r="BF3026" s="26"/>
      <c r="BG3026" s="26"/>
      <c r="BH3026" s="26"/>
      <c r="BI3026" s="26"/>
      <c r="BJ3026" s="26"/>
      <c r="BK3026" s="26"/>
      <c r="BL3026" s="41"/>
      <c r="BM3026" t="s">
        <v>100</v>
      </c>
    </row>
    <row r="3027" spans="1:65" x14ac:dyDescent="0.2">
      <c r="A3027" s="6"/>
      <c r="B3027" s="40" t="s">
        <v>157</v>
      </c>
      <c r="C3027" s="24" t="s">
        <v>80</v>
      </c>
      <c r="D3027" s="25"/>
      <c r="E3027" s="26"/>
      <c r="F3027" s="26"/>
      <c r="G3027" s="26"/>
      <c r="H3027" s="26"/>
      <c r="I3027" s="26"/>
      <c r="J3027" s="26"/>
      <c r="K3027" s="26"/>
      <c r="L3027" s="26"/>
      <c r="M3027" s="26"/>
      <c r="N3027" s="26"/>
      <c r="O3027" s="26"/>
      <c r="P3027" s="26"/>
      <c r="Q3027" s="26"/>
      <c r="R3027" s="26"/>
      <c r="S3027" s="26"/>
      <c r="T3027" s="26"/>
      <c r="U3027" s="26"/>
      <c r="V3027" s="26"/>
      <c r="W3027" s="26"/>
      <c r="X3027" s="26"/>
      <c r="Y3027" s="26"/>
      <c r="Z3027" s="26"/>
      <c r="AA3027" s="26"/>
      <c r="AB3027" s="26"/>
      <c r="AC3027" s="26"/>
      <c r="AD3027" s="26"/>
      <c r="AE3027" s="26"/>
      <c r="AF3027" s="26"/>
      <c r="AG3027" s="26"/>
      <c r="AH3027" s="26"/>
      <c r="AI3027" s="26"/>
      <c r="AJ3027" s="26"/>
      <c r="AK3027" s="26"/>
      <c r="AL3027" s="26"/>
      <c r="AM3027" s="26"/>
      <c r="AN3027" s="26"/>
      <c r="AO3027" s="26"/>
      <c r="AP3027" s="26"/>
      <c r="AQ3027" s="26"/>
      <c r="AR3027" s="26"/>
      <c r="AS3027" s="26"/>
      <c r="AT3027" s="26"/>
      <c r="AU3027" s="26"/>
      <c r="AV3027" s="26"/>
      <c r="AW3027" s="26"/>
      <c r="AX3027" s="26"/>
      <c r="AY3027" s="26"/>
      <c r="AZ3027" s="26"/>
      <c r="BA3027" s="26"/>
      <c r="BB3027" s="26"/>
      <c r="BC3027" s="26"/>
      <c r="BD3027" s="26"/>
      <c r="BE3027" s="26"/>
      <c r="BF3027" s="26"/>
      <c r="BG3027" s="26"/>
      <c r="BH3027" s="26"/>
      <c r="BI3027" s="26"/>
      <c r="BJ3027" s="26"/>
      <c r="BK3027" s="26"/>
      <c r="BL3027" s="41"/>
      <c r="BM3027" t="s">
        <v>100</v>
      </c>
    </row>
    <row r="3028" spans="1:65" x14ac:dyDescent="0.2">
      <c r="A3028" s="6"/>
      <c r="B3028" s="40" t="s">
        <v>157</v>
      </c>
      <c r="C3028" s="24" t="s">
        <v>78</v>
      </c>
      <c r="D3028" s="25"/>
      <c r="E3028" s="26"/>
      <c r="F3028" s="26"/>
      <c r="G3028" s="26"/>
      <c r="H3028" s="26"/>
      <c r="I3028" s="26"/>
      <c r="J3028" s="26"/>
      <c r="K3028" s="26"/>
      <c r="L3028" s="26"/>
      <c r="M3028" s="26"/>
      <c r="N3028" s="26"/>
      <c r="O3028" s="26"/>
      <c r="P3028" s="26"/>
      <c r="Q3028" s="26"/>
      <c r="R3028" s="26"/>
      <c r="S3028" s="26"/>
      <c r="T3028" s="26"/>
      <c r="U3028" s="26"/>
      <c r="V3028" s="26"/>
      <c r="W3028" s="26"/>
      <c r="X3028" s="26"/>
      <c r="Y3028" s="26"/>
      <c r="Z3028" s="26"/>
      <c r="AA3028" s="26"/>
      <c r="AB3028" s="26"/>
      <c r="AC3028" s="26"/>
      <c r="AD3028" s="26"/>
      <c r="AE3028" s="26"/>
      <c r="AF3028" s="26"/>
      <c r="AG3028" s="26"/>
      <c r="AH3028" s="26"/>
      <c r="AI3028" s="26"/>
      <c r="AJ3028" s="26"/>
      <c r="AK3028" s="26"/>
      <c r="AL3028" s="26"/>
      <c r="AM3028" s="26"/>
      <c r="AN3028" s="26"/>
      <c r="AO3028" s="26"/>
      <c r="AP3028" s="26"/>
      <c r="AQ3028" s="26"/>
      <c r="AR3028" s="26"/>
      <c r="AS3028" s="26"/>
      <c r="AT3028" s="26"/>
      <c r="AU3028" s="26"/>
      <c r="AV3028" s="26"/>
      <c r="AW3028" s="26"/>
      <c r="AX3028" s="26"/>
      <c r="AY3028" s="26"/>
      <c r="AZ3028" s="26"/>
      <c r="BA3028" s="26"/>
      <c r="BB3028" s="26"/>
      <c r="BC3028" s="26"/>
      <c r="BD3028" s="26"/>
      <c r="BE3028" s="26"/>
      <c r="BF3028" s="26"/>
      <c r="BG3028" s="26"/>
      <c r="BH3028" s="26"/>
      <c r="BI3028" s="26"/>
      <c r="BJ3028" s="26"/>
      <c r="BK3028" s="26"/>
      <c r="BL3028" s="41"/>
      <c r="BM3028" t="s">
        <v>100</v>
      </c>
    </row>
    <row r="3029" spans="1:65" x14ac:dyDescent="0.2">
      <c r="A3029" s="6"/>
      <c r="B3029" s="40" t="s">
        <v>157</v>
      </c>
      <c r="C3029" s="31" t="s">
        <v>76</v>
      </c>
      <c r="D3029" s="27">
        <v>443</v>
      </c>
      <c r="E3029" s="28">
        <v>443</v>
      </c>
      <c r="F3029" s="28">
        <v>443</v>
      </c>
      <c r="G3029" s="28">
        <v>444</v>
      </c>
      <c r="H3029" s="28">
        <v>544</v>
      </c>
      <c r="I3029" s="28">
        <v>544</v>
      </c>
      <c r="J3029" s="28">
        <v>545</v>
      </c>
      <c r="K3029" s="28">
        <v>546</v>
      </c>
      <c r="L3029" s="28">
        <v>552</v>
      </c>
      <c r="M3029" s="28">
        <v>553</v>
      </c>
      <c r="N3029" s="28">
        <v>555</v>
      </c>
      <c r="O3029" s="28">
        <v>558</v>
      </c>
      <c r="P3029" s="28">
        <v>599</v>
      </c>
      <c r="Q3029" s="28">
        <v>624</v>
      </c>
      <c r="R3029" s="28">
        <v>682</v>
      </c>
      <c r="S3029" s="28">
        <v>716</v>
      </c>
      <c r="T3029" s="28">
        <v>719.8</v>
      </c>
      <c r="U3029" s="28">
        <v>731.4</v>
      </c>
      <c r="V3029" s="28">
        <v>740</v>
      </c>
      <c r="W3029" s="28">
        <v>753.9</v>
      </c>
      <c r="X3029" s="28">
        <v>753.9</v>
      </c>
      <c r="Y3029" s="28">
        <v>753.9</v>
      </c>
      <c r="Z3029" s="28">
        <v>753.9</v>
      </c>
      <c r="AA3029" s="28">
        <v>753.9</v>
      </c>
      <c r="AB3029" s="28">
        <v>753.9</v>
      </c>
      <c r="AC3029" s="28">
        <v>753.9</v>
      </c>
      <c r="AD3029" s="28">
        <v>753.9</v>
      </c>
      <c r="AE3029" s="28">
        <v>753.9</v>
      </c>
      <c r="AF3029" s="28">
        <v>753.9</v>
      </c>
      <c r="AG3029" s="28">
        <v>753.9</v>
      </c>
      <c r="AH3029" s="28">
        <v>753.9</v>
      </c>
      <c r="AI3029" s="28">
        <v>753.9</v>
      </c>
      <c r="AJ3029" s="28">
        <v>753.9</v>
      </c>
      <c r="AK3029" s="28">
        <v>753.9</v>
      </c>
      <c r="AL3029" s="28">
        <v>753.9</v>
      </c>
      <c r="AM3029" s="28">
        <v>753.9</v>
      </c>
      <c r="AN3029" s="28">
        <v>753.9</v>
      </c>
      <c r="AO3029" s="28">
        <v>753.9</v>
      </c>
      <c r="AP3029" s="28">
        <v>753.9</v>
      </c>
      <c r="AQ3029" s="28">
        <v>753.9</v>
      </c>
      <c r="AR3029" s="28">
        <v>753.9</v>
      </c>
      <c r="AS3029" s="28">
        <v>753.9</v>
      </c>
      <c r="AT3029" s="28">
        <v>753.9</v>
      </c>
      <c r="AU3029" s="28">
        <v>753.9</v>
      </c>
      <c r="AV3029" s="28">
        <v>753.9</v>
      </c>
      <c r="AW3029" s="28">
        <v>753.9</v>
      </c>
      <c r="AX3029" s="28">
        <v>753.9</v>
      </c>
      <c r="AY3029" s="28">
        <v>753.9</v>
      </c>
      <c r="AZ3029" s="28">
        <v>753.9</v>
      </c>
      <c r="BA3029" s="28">
        <v>753.9</v>
      </c>
      <c r="BB3029" s="28">
        <v>753.9</v>
      </c>
      <c r="BC3029" s="28">
        <v>753.9</v>
      </c>
      <c r="BD3029" s="28">
        <v>753.9</v>
      </c>
      <c r="BE3029" s="28">
        <v>753.9</v>
      </c>
      <c r="BF3029" s="28">
        <v>753.9</v>
      </c>
      <c r="BG3029" s="28">
        <v>753.9</v>
      </c>
      <c r="BH3029" s="28">
        <v>753.9</v>
      </c>
      <c r="BI3029" s="28">
        <v>753.9</v>
      </c>
      <c r="BJ3029" s="28">
        <v>753.9</v>
      </c>
      <c r="BK3029" s="28">
        <v>753.9</v>
      </c>
      <c r="BL3029" s="42">
        <v>753.9</v>
      </c>
      <c r="BM3029" t="s">
        <v>100</v>
      </c>
    </row>
    <row r="3030" spans="1:65" x14ac:dyDescent="0.2">
      <c r="A3030" s="6"/>
      <c r="B3030" s="40" t="s">
        <v>157</v>
      </c>
      <c r="C3030" s="24" t="s">
        <v>74</v>
      </c>
      <c r="D3030" s="35">
        <v>443</v>
      </c>
      <c r="E3030" s="29">
        <v>443</v>
      </c>
      <c r="F3030" s="29">
        <v>443</v>
      </c>
      <c r="G3030" s="29">
        <v>444</v>
      </c>
      <c r="H3030" s="29">
        <v>544</v>
      </c>
      <c r="I3030" s="29">
        <v>544</v>
      </c>
      <c r="J3030" s="29">
        <v>545</v>
      </c>
      <c r="K3030" s="29">
        <v>546</v>
      </c>
      <c r="L3030" s="29">
        <v>552</v>
      </c>
      <c r="M3030" s="29">
        <v>553</v>
      </c>
      <c r="N3030" s="29">
        <v>555</v>
      </c>
      <c r="O3030" s="29">
        <v>558</v>
      </c>
      <c r="P3030" s="29">
        <v>599</v>
      </c>
      <c r="Q3030" s="29">
        <v>624</v>
      </c>
      <c r="R3030" s="29">
        <v>682</v>
      </c>
      <c r="S3030" s="29">
        <v>716</v>
      </c>
      <c r="T3030" s="29">
        <v>719.8</v>
      </c>
      <c r="U3030" s="29">
        <v>731.4</v>
      </c>
      <c r="V3030" s="29">
        <v>740</v>
      </c>
      <c r="W3030" s="29">
        <v>753.9</v>
      </c>
      <c r="X3030" s="26"/>
      <c r="Y3030" s="26"/>
      <c r="Z3030" s="26"/>
      <c r="AA3030" s="26"/>
      <c r="AB3030" s="26"/>
      <c r="AC3030" s="26"/>
      <c r="AD3030" s="26"/>
      <c r="AE3030" s="26"/>
      <c r="AF3030" s="26"/>
      <c r="AG3030" s="26"/>
      <c r="AH3030" s="26"/>
      <c r="AI3030" s="26"/>
      <c r="AJ3030" s="26"/>
      <c r="AK3030" s="26"/>
      <c r="AL3030" s="26"/>
      <c r="AM3030" s="26"/>
      <c r="AN3030" s="26"/>
      <c r="AO3030" s="26"/>
      <c r="AP3030" s="26"/>
      <c r="AQ3030" s="26"/>
      <c r="AR3030" s="26"/>
      <c r="AS3030" s="26"/>
      <c r="AT3030" s="26"/>
      <c r="AU3030" s="26"/>
      <c r="AV3030" s="26"/>
      <c r="AW3030" s="26"/>
      <c r="AX3030" s="26"/>
      <c r="AY3030" s="26"/>
      <c r="AZ3030" s="26"/>
      <c r="BA3030" s="26"/>
      <c r="BB3030" s="26"/>
      <c r="BC3030" s="26"/>
      <c r="BD3030" s="26"/>
      <c r="BE3030" s="26"/>
      <c r="BF3030" s="26"/>
      <c r="BG3030" s="26"/>
      <c r="BH3030" s="26"/>
      <c r="BI3030" s="26"/>
      <c r="BJ3030" s="26"/>
      <c r="BK3030" s="26"/>
      <c r="BL3030" s="41"/>
      <c r="BM3030" t="s">
        <v>100</v>
      </c>
    </row>
    <row r="3031" spans="1:65" x14ac:dyDescent="0.2">
      <c r="A3031" s="6"/>
      <c r="B3031" s="40" t="s">
        <v>157</v>
      </c>
      <c r="C3031" s="24" t="s">
        <v>83</v>
      </c>
      <c r="D3031" s="25"/>
      <c r="E3031" s="26"/>
      <c r="F3031" s="26"/>
      <c r="G3031" s="26"/>
      <c r="H3031" s="26"/>
      <c r="I3031" s="26"/>
      <c r="J3031" s="26"/>
      <c r="K3031" s="26"/>
      <c r="L3031" s="26"/>
      <c r="M3031" s="26"/>
      <c r="N3031" s="26"/>
      <c r="O3031" s="26"/>
      <c r="P3031" s="26"/>
      <c r="Q3031" s="26"/>
      <c r="R3031" s="26"/>
      <c r="S3031" s="26"/>
      <c r="T3031" s="26"/>
      <c r="U3031" s="26"/>
      <c r="V3031" s="26"/>
      <c r="W3031" s="30"/>
      <c r="X3031" s="30"/>
      <c r="Y3031" s="30"/>
      <c r="Z3031" s="30"/>
      <c r="AA3031" s="30"/>
      <c r="AB3031" s="30"/>
      <c r="AC3031" s="30"/>
      <c r="AD3031" s="30"/>
      <c r="AE3031" s="30"/>
      <c r="AF3031" s="30"/>
      <c r="AG3031" s="30"/>
      <c r="AH3031" s="30"/>
      <c r="AI3031" s="30"/>
      <c r="AJ3031" s="30"/>
      <c r="AK3031" s="30"/>
      <c r="AL3031" s="30"/>
      <c r="AM3031" s="30"/>
      <c r="AN3031" s="30"/>
      <c r="AO3031" s="30"/>
      <c r="AP3031" s="30"/>
      <c r="AQ3031" s="30"/>
      <c r="AR3031" s="30"/>
      <c r="AS3031" s="30"/>
      <c r="AT3031" s="30"/>
      <c r="AU3031" s="30"/>
      <c r="AV3031" s="30"/>
      <c r="AW3031" s="30"/>
      <c r="AX3031" s="30"/>
      <c r="AY3031" s="30"/>
      <c r="AZ3031" s="30"/>
      <c r="BA3031" s="30"/>
      <c r="BB3031" s="30"/>
      <c r="BC3031" s="30"/>
      <c r="BD3031" s="30"/>
      <c r="BE3031" s="30"/>
      <c r="BF3031" s="30"/>
      <c r="BG3031" s="30"/>
      <c r="BH3031" s="30"/>
      <c r="BI3031" s="30"/>
      <c r="BJ3031" s="30"/>
      <c r="BK3031" s="30"/>
      <c r="BL3031" s="43"/>
      <c r="BM3031" t="s">
        <v>100</v>
      </c>
    </row>
    <row r="3032" spans="1:65" x14ac:dyDescent="0.2">
      <c r="A3032" s="6"/>
      <c r="B3032" s="40" t="s">
        <v>157</v>
      </c>
      <c r="C3032" s="24" t="s">
        <v>75</v>
      </c>
      <c r="D3032" s="25"/>
      <c r="E3032" s="26"/>
      <c r="F3032" s="26"/>
      <c r="G3032" s="26"/>
      <c r="H3032" s="26"/>
      <c r="I3032" s="26"/>
      <c r="J3032" s="26"/>
      <c r="K3032" s="26"/>
      <c r="L3032" s="26"/>
      <c r="M3032" s="26"/>
      <c r="N3032" s="26"/>
      <c r="O3032" s="26"/>
      <c r="P3032" s="26"/>
      <c r="Q3032" s="26"/>
      <c r="R3032" s="26"/>
      <c r="S3032" s="26"/>
      <c r="T3032" s="26"/>
      <c r="U3032" s="26"/>
      <c r="V3032" s="26"/>
      <c r="W3032" s="26"/>
      <c r="X3032" s="26"/>
      <c r="Y3032" s="26"/>
      <c r="Z3032" s="26"/>
      <c r="AA3032" s="26"/>
      <c r="AB3032" s="26"/>
      <c r="AC3032" s="26"/>
      <c r="AD3032" s="26"/>
      <c r="AE3032" s="26"/>
      <c r="AF3032" s="26"/>
      <c r="AG3032" s="26"/>
      <c r="AH3032" s="26"/>
      <c r="AI3032" s="26"/>
      <c r="AJ3032" s="26"/>
      <c r="AK3032" s="26"/>
      <c r="AL3032" s="26"/>
      <c r="AM3032" s="26"/>
      <c r="AN3032" s="26"/>
      <c r="AO3032" s="26"/>
      <c r="AP3032" s="26"/>
      <c r="AQ3032" s="26"/>
      <c r="AR3032" s="26"/>
      <c r="AS3032" s="26"/>
      <c r="AT3032" s="26"/>
      <c r="AU3032" s="26"/>
      <c r="AV3032" s="26"/>
      <c r="AW3032" s="26"/>
      <c r="AX3032" s="26"/>
      <c r="AY3032" s="26"/>
      <c r="AZ3032" s="26"/>
      <c r="BA3032" s="26"/>
      <c r="BB3032" s="26"/>
      <c r="BC3032" s="26"/>
      <c r="BD3032" s="26"/>
      <c r="BE3032" s="26"/>
      <c r="BF3032" s="26"/>
      <c r="BG3032" s="26"/>
      <c r="BH3032" s="26"/>
      <c r="BI3032" s="26"/>
      <c r="BJ3032" s="26"/>
      <c r="BK3032" s="26"/>
      <c r="BL3032" s="41"/>
      <c r="BM3032" t="s">
        <v>100</v>
      </c>
    </row>
    <row r="3033" spans="1:65" x14ac:dyDescent="0.2">
      <c r="A3033" s="6"/>
      <c r="B3033" s="40" t="s">
        <v>157</v>
      </c>
      <c r="C3033" s="24" t="s">
        <v>79</v>
      </c>
      <c r="D3033" s="25"/>
      <c r="E3033" s="26"/>
      <c r="F3033" s="26"/>
      <c r="G3033" s="26"/>
      <c r="H3033" s="26"/>
      <c r="I3033" s="26"/>
      <c r="J3033" s="26"/>
      <c r="K3033" s="26"/>
      <c r="L3033" s="26"/>
      <c r="M3033" s="26"/>
      <c r="N3033" s="26"/>
      <c r="O3033" s="26"/>
      <c r="P3033" s="26"/>
      <c r="Q3033" s="26"/>
      <c r="R3033" s="26"/>
      <c r="S3033" s="26"/>
      <c r="T3033" s="26"/>
      <c r="U3033" s="26"/>
      <c r="V3033" s="26"/>
      <c r="W3033" s="26"/>
      <c r="X3033" s="26"/>
      <c r="Y3033" s="26"/>
      <c r="Z3033" s="26"/>
      <c r="AA3033" s="26"/>
      <c r="AB3033" s="26"/>
      <c r="AC3033" s="26"/>
      <c r="AD3033" s="26"/>
      <c r="AE3033" s="26"/>
      <c r="AF3033" s="26"/>
      <c r="AG3033" s="26"/>
      <c r="AH3033" s="26"/>
      <c r="AI3033" s="26"/>
      <c r="AJ3033" s="26"/>
      <c r="AK3033" s="26"/>
      <c r="AL3033" s="26"/>
      <c r="AM3033" s="26"/>
      <c r="AN3033" s="26"/>
      <c r="AO3033" s="26"/>
      <c r="AP3033" s="26"/>
      <c r="AQ3033" s="26"/>
      <c r="AR3033" s="26"/>
      <c r="AS3033" s="26"/>
      <c r="AT3033" s="26"/>
      <c r="AU3033" s="26"/>
      <c r="AV3033" s="26"/>
      <c r="AW3033" s="26"/>
      <c r="AX3033" s="26"/>
      <c r="AY3033" s="26"/>
      <c r="AZ3033" s="26"/>
      <c r="BA3033" s="26"/>
      <c r="BB3033" s="26"/>
      <c r="BC3033" s="26"/>
      <c r="BD3033" s="26"/>
      <c r="BE3033" s="26"/>
      <c r="BF3033" s="26"/>
      <c r="BG3033" s="26"/>
      <c r="BH3033" s="26"/>
      <c r="BI3033" s="26"/>
      <c r="BJ3033" s="26"/>
      <c r="BK3033" s="26"/>
      <c r="BL3033" s="41"/>
      <c r="BM3033" t="s">
        <v>100</v>
      </c>
    </row>
    <row r="3034" spans="1:65" x14ac:dyDescent="0.2">
      <c r="A3034" s="6"/>
      <c r="B3034" s="40" t="s">
        <v>157</v>
      </c>
      <c r="C3034" s="24" t="s">
        <v>80</v>
      </c>
      <c r="D3034" s="25"/>
      <c r="E3034" s="26"/>
      <c r="F3034" s="26"/>
      <c r="G3034" s="26"/>
      <c r="H3034" s="26"/>
      <c r="I3034" s="26"/>
      <c r="J3034" s="26"/>
      <c r="K3034" s="26"/>
      <c r="L3034" s="26"/>
      <c r="M3034" s="26"/>
      <c r="N3034" s="26"/>
      <c r="O3034" s="26"/>
      <c r="P3034" s="26"/>
      <c r="Q3034" s="26"/>
      <c r="R3034" s="26"/>
      <c r="S3034" s="26"/>
      <c r="T3034" s="26"/>
      <c r="U3034" s="26"/>
      <c r="V3034" s="26"/>
      <c r="W3034" s="26"/>
      <c r="X3034" s="26"/>
      <c r="Y3034" s="26"/>
      <c r="Z3034" s="26"/>
      <c r="AA3034" s="26"/>
      <c r="AB3034" s="26"/>
      <c r="AC3034" s="26"/>
      <c r="AD3034" s="26"/>
      <c r="AE3034" s="26"/>
      <c r="AF3034" s="26"/>
      <c r="AG3034" s="26"/>
      <c r="AH3034" s="26"/>
      <c r="AI3034" s="26"/>
      <c r="AJ3034" s="26"/>
      <c r="AK3034" s="26"/>
      <c r="AL3034" s="26"/>
      <c r="AM3034" s="26"/>
      <c r="AN3034" s="26"/>
      <c r="AO3034" s="26"/>
      <c r="AP3034" s="26"/>
      <c r="AQ3034" s="26"/>
      <c r="AR3034" s="26"/>
      <c r="AS3034" s="26"/>
      <c r="AT3034" s="26"/>
      <c r="AU3034" s="26"/>
      <c r="AV3034" s="26"/>
      <c r="AW3034" s="26"/>
      <c r="AX3034" s="26"/>
      <c r="AY3034" s="26"/>
      <c r="AZ3034" s="26"/>
      <c r="BA3034" s="26"/>
      <c r="BB3034" s="26"/>
      <c r="BC3034" s="26"/>
      <c r="BD3034" s="26"/>
      <c r="BE3034" s="26"/>
      <c r="BF3034" s="26"/>
      <c r="BG3034" s="26"/>
      <c r="BH3034" s="26"/>
      <c r="BI3034" s="26"/>
      <c r="BJ3034" s="26"/>
      <c r="BK3034" s="26"/>
      <c r="BL3034" s="41"/>
      <c r="BM3034" t="s">
        <v>100</v>
      </c>
    </row>
    <row r="3035" spans="1:65" ht="13.5" thickBot="1" x14ac:dyDescent="0.25">
      <c r="A3035" s="6"/>
      <c r="B3035" s="40" t="s">
        <v>157</v>
      </c>
      <c r="C3035" s="50" t="s">
        <v>78</v>
      </c>
      <c r="D3035" s="51"/>
      <c r="E3035" s="52"/>
      <c r="F3035" s="52"/>
      <c r="G3035" s="52"/>
      <c r="H3035" s="52"/>
      <c r="I3035" s="52"/>
      <c r="J3035" s="52"/>
      <c r="K3035" s="52"/>
      <c r="L3035" s="52"/>
      <c r="M3035" s="52"/>
      <c r="N3035" s="52"/>
      <c r="O3035" s="52"/>
      <c r="P3035" s="52"/>
      <c r="Q3035" s="52"/>
      <c r="R3035" s="52"/>
      <c r="S3035" s="52"/>
      <c r="T3035" s="52"/>
      <c r="U3035" s="52"/>
      <c r="V3035" s="52"/>
      <c r="W3035" s="52"/>
      <c r="X3035" s="52"/>
      <c r="Y3035" s="52"/>
      <c r="Z3035" s="52"/>
      <c r="AA3035" s="52"/>
      <c r="AB3035" s="52"/>
      <c r="AC3035" s="52"/>
      <c r="AD3035" s="52"/>
      <c r="AE3035" s="52"/>
      <c r="AF3035" s="52"/>
      <c r="AG3035" s="52"/>
      <c r="AH3035" s="52"/>
      <c r="AI3035" s="52"/>
      <c r="AJ3035" s="52"/>
      <c r="AK3035" s="52"/>
      <c r="AL3035" s="52"/>
      <c r="AM3035" s="52"/>
      <c r="AN3035" s="52"/>
      <c r="AO3035" s="52"/>
      <c r="AP3035" s="52"/>
      <c r="AQ3035" s="52"/>
      <c r="AR3035" s="52"/>
      <c r="AS3035" s="52"/>
      <c r="AT3035" s="52"/>
      <c r="AU3035" s="52"/>
      <c r="AV3035" s="52"/>
      <c r="AW3035" s="52"/>
      <c r="AX3035" s="52"/>
      <c r="AY3035" s="52"/>
      <c r="AZ3035" s="52"/>
      <c r="BA3035" s="52"/>
      <c r="BB3035" s="52"/>
      <c r="BC3035" s="52"/>
      <c r="BD3035" s="52"/>
      <c r="BE3035" s="52"/>
      <c r="BF3035" s="52"/>
      <c r="BG3035" s="52"/>
      <c r="BH3035" s="52"/>
      <c r="BI3035" s="52"/>
      <c r="BJ3035" s="52"/>
      <c r="BK3035" s="52"/>
      <c r="BL3035" s="53"/>
      <c r="BM3035" t="s">
        <v>100</v>
      </c>
    </row>
    <row r="3036" spans="1:65" x14ac:dyDescent="0.2">
      <c r="A3036" s="23"/>
      <c r="B3036" s="23" t="s">
        <v>158</v>
      </c>
      <c r="C3036" s="37" t="s">
        <v>6</v>
      </c>
      <c r="D3036" s="27">
        <v>0</v>
      </c>
      <c r="E3036" s="28">
        <v>0</v>
      </c>
      <c r="F3036" s="28">
        <v>0</v>
      </c>
      <c r="G3036" s="28">
        <v>0</v>
      </c>
      <c r="H3036" s="28">
        <v>0</v>
      </c>
      <c r="I3036" s="28">
        <v>0</v>
      </c>
      <c r="J3036" s="28">
        <v>0</v>
      </c>
      <c r="K3036" s="28">
        <v>0</v>
      </c>
      <c r="L3036" s="28">
        <v>0</v>
      </c>
      <c r="M3036" s="28">
        <v>0</v>
      </c>
      <c r="N3036" s="28">
        <v>0</v>
      </c>
      <c r="O3036" s="28">
        <v>0</v>
      </c>
      <c r="P3036" s="28">
        <v>0.5</v>
      </c>
      <c r="Q3036" s="28">
        <v>0.5</v>
      </c>
      <c r="R3036" s="28">
        <v>0.5</v>
      </c>
      <c r="S3036" s="28">
        <v>10.4</v>
      </c>
      <c r="T3036" s="28">
        <v>17</v>
      </c>
      <c r="U3036" s="28">
        <v>25</v>
      </c>
      <c r="V3036" s="28">
        <v>25</v>
      </c>
      <c r="W3036" s="28">
        <v>356.5</v>
      </c>
      <c r="X3036" s="38">
        <v>356.5</v>
      </c>
      <c r="Y3036" s="38">
        <v>929.62</v>
      </c>
      <c r="Z3036" s="38">
        <v>1175.6199999999999</v>
      </c>
      <c r="AA3036" s="38">
        <v>1175.6199999999999</v>
      </c>
      <c r="AB3036" s="38">
        <v>1225.6199999999999</v>
      </c>
      <c r="AC3036" s="38">
        <v>1225.6199999999999</v>
      </c>
      <c r="AD3036" s="38">
        <v>1225.6199999999999</v>
      </c>
      <c r="AE3036" s="38">
        <v>1225.6199999999999</v>
      </c>
      <c r="AF3036" s="38">
        <v>1225.6199999999999</v>
      </c>
      <c r="AG3036" s="38">
        <v>1225.6199999999999</v>
      </c>
      <c r="AH3036" s="38">
        <v>1225.6199999999999</v>
      </c>
      <c r="AI3036" s="211">
        <v>1230.9732042278617</v>
      </c>
      <c r="AJ3036" s="211">
        <v>1236.1881801775401</v>
      </c>
      <c r="AK3036" s="211">
        <v>1241.2702135189988</v>
      </c>
      <c r="AL3036" s="211">
        <v>1246.2243238244032</v>
      </c>
      <c r="AM3036" s="211">
        <v>1251.0552811052664</v>
      </c>
      <c r="AN3036" s="211">
        <v>1255.7676211314649</v>
      </c>
      <c r="AO3036" s="211">
        <v>1260.3656596355293</v>
      </c>
      <c r="AP3036" s="211">
        <v>1264.8535054957053</v>
      </c>
      <c r="AQ3036" s="211">
        <v>1269.2350729824427</v>
      </c>
      <c r="AR3036" s="211">
        <v>1273.514093145023</v>
      </c>
      <c r="AS3036" s="211">
        <v>1277.6941244079435</v>
      </c>
      <c r="AT3036" s="211">
        <v>1281.778562440318</v>
      </c>
      <c r="AU3036" s="211">
        <v>1285.7706493558253</v>
      </c>
      <c r="AV3036" s="211">
        <v>1289.6734822955798</v>
      </c>
      <c r="AW3036" s="211">
        <v>1293.4900214416909</v>
      </c>
      <c r="AX3036" s="211">
        <v>1297.2230975050843</v>
      </c>
      <c r="AY3036" s="211">
        <v>1300.8754187273814</v>
      </c>
      <c r="AZ3036" s="211">
        <v>1304.4495774332481</v>
      </c>
      <c r="BA3036" s="211">
        <v>1307.9480561665171</v>
      </c>
      <c r="BB3036" s="211">
        <v>1311.3732334406111</v>
      </c>
      <c r="BC3036" s="211">
        <v>1311.3732334406111</v>
      </c>
      <c r="BD3036" s="211">
        <v>1311.3732334406111</v>
      </c>
      <c r="BE3036" s="211">
        <v>1311.3732334406111</v>
      </c>
      <c r="BF3036" s="211">
        <v>1311.3732334406111</v>
      </c>
      <c r="BG3036" s="211">
        <v>1311.3732334406111</v>
      </c>
      <c r="BH3036" s="211">
        <v>1311.3732334406111</v>
      </c>
      <c r="BI3036" s="211">
        <v>1311.3732334406111</v>
      </c>
      <c r="BJ3036" s="211">
        <v>1311.3732334406111</v>
      </c>
      <c r="BK3036" s="211">
        <v>1311.3732334406111</v>
      </c>
      <c r="BL3036" s="211">
        <v>1311.3732334406111</v>
      </c>
      <c r="BM3036" t="s">
        <v>261</v>
      </c>
    </row>
    <row r="3037" spans="1:65" x14ac:dyDescent="0.2">
      <c r="A3037" s="6"/>
      <c r="B3037" s="40" t="s">
        <v>158</v>
      </c>
      <c r="C3037" s="24" t="s">
        <v>74</v>
      </c>
      <c r="D3037" s="35">
        <v>0</v>
      </c>
      <c r="E3037" s="29">
        <v>0</v>
      </c>
      <c r="F3037" s="29">
        <v>0</v>
      </c>
      <c r="G3037" s="29">
        <v>0</v>
      </c>
      <c r="H3037" s="29">
        <v>0</v>
      </c>
      <c r="I3037" s="29">
        <v>0</v>
      </c>
      <c r="J3037" s="29">
        <v>0</v>
      </c>
      <c r="K3037" s="29">
        <v>0</v>
      </c>
      <c r="L3037" s="29">
        <v>0</v>
      </c>
      <c r="M3037" s="29">
        <v>0</v>
      </c>
      <c r="N3037" s="29">
        <v>0</v>
      </c>
      <c r="O3037" s="29">
        <v>0</v>
      </c>
      <c r="P3037" s="29">
        <v>0.5</v>
      </c>
      <c r="Q3037" s="29">
        <v>0.5</v>
      </c>
      <c r="R3037" s="29">
        <v>0.5</v>
      </c>
      <c r="S3037" s="29">
        <v>10.4</v>
      </c>
      <c r="T3037" s="29">
        <v>17</v>
      </c>
      <c r="U3037" s="29">
        <v>25</v>
      </c>
      <c r="V3037" s="29">
        <v>25</v>
      </c>
      <c r="W3037" s="29">
        <v>356.5</v>
      </c>
      <c r="X3037" s="26"/>
      <c r="Y3037" s="26"/>
      <c r="Z3037" s="26"/>
      <c r="AA3037" s="26"/>
      <c r="AB3037" s="26"/>
      <c r="AC3037" s="26"/>
      <c r="AD3037" s="26"/>
      <c r="AE3037" s="26"/>
      <c r="AF3037" s="26"/>
      <c r="AG3037" s="26"/>
      <c r="AH3037" s="26"/>
      <c r="AI3037" s="26"/>
      <c r="AJ3037" s="26"/>
      <c r="AK3037" s="26"/>
      <c r="AL3037" s="26"/>
      <c r="AM3037" s="26"/>
      <c r="AN3037" s="26"/>
      <c r="AO3037" s="26"/>
      <c r="AP3037" s="26"/>
      <c r="AQ3037" s="26"/>
      <c r="AR3037" s="26"/>
      <c r="AS3037" s="26"/>
      <c r="AT3037" s="26"/>
      <c r="AU3037" s="26"/>
      <c r="AV3037" s="26"/>
      <c r="AW3037" s="26"/>
      <c r="AX3037" s="26"/>
      <c r="AY3037" s="26"/>
      <c r="AZ3037" s="26"/>
      <c r="BA3037" s="26"/>
      <c r="BB3037" s="26"/>
      <c r="BC3037" s="26"/>
      <c r="BD3037" s="26"/>
      <c r="BE3037" s="26"/>
      <c r="BF3037" s="26"/>
      <c r="BG3037" s="26"/>
      <c r="BH3037" s="26"/>
      <c r="BI3037" s="26"/>
      <c r="BJ3037" s="26"/>
      <c r="BK3037" s="26"/>
      <c r="BL3037" s="41"/>
      <c r="BM3037" t="s">
        <v>100</v>
      </c>
    </row>
    <row r="3038" spans="1:65" x14ac:dyDescent="0.2">
      <c r="A3038" s="6"/>
      <c r="B3038" s="40" t="s">
        <v>158</v>
      </c>
      <c r="C3038" s="24" t="s">
        <v>83</v>
      </c>
      <c r="D3038" s="25"/>
      <c r="E3038" s="26"/>
      <c r="F3038" s="26"/>
      <c r="G3038" s="26"/>
      <c r="H3038" s="26"/>
      <c r="I3038" s="26"/>
      <c r="J3038" s="26"/>
      <c r="K3038" s="26"/>
      <c r="L3038" s="26"/>
      <c r="M3038" s="26"/>
      <c r="N3038" s="26"/>
      <c r="O3038" s="26"/>
      <c r="P3038" s="26"/>
      <c r="Q3038" s="26"/>
      <c r="R3038" s="26"/>
      <c r="S3038" s="26"/>
      <c r="T3038" s="26"/>
      <c r="U3038" s="26"/>
      <c r="V3038" s="44">
        <v>304.96000000000004</v>
      </c>
      <c r="W3038" s="44">
        <v>117</v>
      </c>
      <c r="X3038" s="44">
        <v>0</v>
      </c>
      <c r="Y3038" s="44">
        <v>573.12</v>
      </c>
      <c r="Z3038" s="44">
        <v>246</v>
      </c>
      <c r="AA3038" s="44">
        <v>0</v>
      </c>
      <c r="AB3038" s="44">
        <v>50</v>
      </c>
      <c r="AC3038" s="44">
        <v>0</v>
      </c>
      <c r="AD3038" s="44">
        <v>0</v>
      </c>
      <c r="AE3038" s="44"/>
      <c r="AF3038" s="44"/>
      <c r="AG3038" s="44"/>
      <c r="AH3038" s="44"/>
      <c r="AI3038" s="44"/>
      <c r="AJ3038" s="44"/>
      <c r="AK3038" s="44"/>
      <c r="AL3038" s="44"/>
      <c r="AM3038" s="44"/>
      <c r="AN3038" s="44"/>
      <c r="AO3038" s="44"/>
      <c r="AP3038" s="44"/>
      <c r="AQ3038" s="44"/>
      <c r="AR3038" s="44"/>
      <c r="AS3038" s="44"/>
      <c r="AT3038" s="44"/>
      <c r="AU3038" s="44"/>
      <c r="AV3038" s="44"/>
      <c r="AW3038" s="44"/>
      <c r="AX3038" s="44"/>
      <c r="AY3038" s="44"/>
      <c r="AZ3038" s="44"/>
      <c r="BA3038" s="44"/>
      <c r="BB3038" s="44"/>
      <c r="BC3038" s="30"/>
      <c r="BD3038" s="30"/>
      <c r="BE3038" s="30"/>
      <c r="BF3038" s="30"/>
      <c r="BG3038" s="30"/>
      <c r="BH3038" s="30"/>
      <c r="BI3038" s="30"/>
      <c r="BJ3038" s="30"/>
      <c r="BK3038" s="30"/>
      <c r="BL3038" s="43"/>
      <c r="BM3038" t="s">
        <v>100</v>
      </c>
    </row>
    <row r="3039" spans="1:65" x14ac:dyDescent="0.2">
      <c r="A3039" s="6"/>
      <c r="B3039" s="40" t="s">
        <v>158</v>
      </c>
      <c r="C3039" s="24" t="s">
        <v>75</v>
      </c>
      <c r="D3039" s="25"/>
      <c r="E3039" s="26"/>
      <c r="F3039" s="26"/>
      <c r="G3039" s="26"/>
      <c r="H3039" s="26"/>
      <c r="I3039" s="26"/>
      <c r="J3039" s="26"/>
      <c r="K3039" s="26"/>
      <c r="L3039" s="26"/>
      <c r="M3039" s="26"/>
      <c r="N3039" s="26"/>
      <c r="O3039" s="26"/>
      <c r="P3039" s="26"/>
      <c r="Q3039" s="26"/>
      <c r="R3039" s="26"/>
      <c r="S3039" s="26"/>
      <c r="T3039" s="26"/>
      <c r="U3039" s="26"/>
      <c r="V3039" s="26"/>
      <c r="W3039" s="26"/>
      <c r="X3039" s="26"/>
      <c r="Y3039" s="26"/>
      <c r="Z3039" s="26"/>
      <c r="AA3039" s="26"/>
      <c r="AB3039" s="26"/>
      <c r="AC3039" s="26"/>
      <c r="AD3039" s="26"/>
      <c r="AE3039" s="26"/>
      <c r="AF3039" s="26"/>
      <c r="AG3039" s="26"/>
      <c r="AH3039" s="26"/>
      <c r="AI3039" s="26"/>
      <c r="AJ3039" s="26"/>
      <c r="AK3039" s="26"/>
      <c r="AL3039" s="26"/>
      <c r="AM3039" s="26"/>
      <c r="AN3039" s="26"/>
      <c r="AO3039" s="26"/>
      <c r="AP3039" s="26"/>
      <c r="AQ3039" s="26"/>
      <c r="AR3039" s="26"/>
      <c r="AS3039" s="26"/>
      <c r="AT3039" s="26"/>
      <c r="AU3039" s="26"/>
      <c r="AV3039" s="26"/>
      <c r="AW3039" s="26"/>
      <c r="AX3039" s="26"/>
      <c r="AY3039" s="26"/>
      <c r="AZ3039" s="26"/>
      <c r="BA3039" s="26"/>
      <c r="BB3039" s="26"/>
      <c r="BC3039" s="26"/>
      <c r="BD3039" s="26"/>
      <c r="BE3039" s="26"/>
      <c r="BF3039" s="26"/>
      <c r="BG3039" s="26"/>
      <c r="BH3039" s="26"/>
      <c r="BI3039" s="26"/>
      <c r="BJ3039" s="26"/>
      <c r="BK3039" s="26"/>
      <c r="BL3039" s="41"/>
      <c r="BM3039" t="s">
        <v>100</v>
      </c>
    </row>
    <row r="3040" spans="1:65" x14ac:dyDescent="0.2">
      <c r="A3040" s="6"/>
      <c r="B3040" s="40" t="s">
        <v>158</v>
      </c>
      <c r="C3040" s="24" t="s">
        <v>79</v>
      </c>
      <c r="D3040" s="25"/>
      <c r="E3040" s="26"/>
      <c r="F3040" s="26"/>
      <c r="G3040" s="26"/>
      <c r="H3040" s="26"/>
      <c r="I3040" s="26"/>
      <c r="J3040" s="26"/>
      <c r="K3040" s="26"/>
      <c r="L3040" s="26"/>
      <c r="M3040" s="26"/>
      <c r="N3040" s="26"/>
      <c r="O3040" s="26"/>
      <c r="P3040" s="26"/>
      <c r="Q3040" s="26"/>
      <c r="R3040" s="26"/>
      <c r="S3040" s="26"/>
      <c r="T3040" s="26"/>
      <c r="U3040" s="26"/>
      <c r="V3040" s="26"/>
      <c r="W3040" s="26"/>
      <c r="X3040" s="26"/>
      <c r="Y3040" s="26"/>
      <c r="Z3040" s="26"/>
      <c r="AA3040" s="26"/>
      <c r="AB3040" s="26"/>
      <c r="AC3040" s="26"/>
      <c r="AD3040" s="26"/>
      <c r="AE3040" s="26"/>
      <c r="AF3040" s="26"/>
      <c r="AG3040" s="26"/>
      <c r="AH3040" s="26"/>
      <c r="AI3040" s="26"/>
      <c r="AJ3040" s="26"/>
      <c r="AK3040" s="26"/>
      <c r="AL3040" s="26"/>
      <c r="AM3040" s="26"/>
      <c r="AN3040" s="26"/>
      <c r="AO3040" s="26"/>
      <c r="AP3040" s="26"/>
      <c r="AQ3040" s="26"/>
      <c r="AR3040" s="26"/>
      <c r="AS3040" s="26"/>
      <c r="AT3040" s="26"/>
      <c r="AU3040" s="26"/>
      <c r="AV3040" s="26"/>
      <c r="AW3040" s="26"/>
      <c r="AX3040" s="26"/>
      <c r="AY3040" s="26"/>
      <c r="AZ3040" s="26"/>
      <c r="BA3040" s="26"/>
      <c r="BB3040" s="26"/>
      <c r="BC3040" s="26"/>
      <c r="BD3040" s="26"/>
      <c r="BE3040" s="26"/>
      <c r="BF3040" s="26"/>
      <c r="BG3040" s="26"/>
      <c r="BH3040" s="26"/>
      <c r="BI3040" s="26"/>
      <c r="BJ3040" s="26"/>
      <c r="BK3040" s="26"/>
      <c r="BL3040" s="41"/>
      <c r="BM3040" t="s">
        <v>100</v>
      </c>
    </row>
    <row r="3041" spans="1:65" x14ac:dyDescent="0.2">
      <c r="A3041" s="6"/>
      <c r="B3041" s="40" t="s">
        <v>158</v>
      </c>
      <c r="C3041" s="24" t="s">
        <v>80</v>
      </c>
      <c r="D3041" s="25"/>
      <c r="E3041" s="26"/>
      <c r="F3041" s="26"/>
      <c r="G3041" s="26"/>
      <c r="H3041" s="26"/>
      <c r="I3041" s="26"/>
      <c r="J3041" s="26"/>
      <c r="K3041" s="26"/>
      <c r="L3041" s="26"/>
      <c r="M3041" s="26"/>
      <c r="N3041" s="26"/>
      <c r="O3041" s="26"/>
      <c r="P3041" s="26"/>
      <c r="Q3041" s="26"/>
      <c r="R3041" s="26"/>
      <c r="S3041" s="26"/>
      <c r="T3041" s="26"/>
      <c r="U3041" s="26"/>
      <c r="V3041" s="26"/>
      <c r="W3041" s="26"/>
      <c r="X3041" s="26"/>
      <c r="Y3041" s="26"/>
      <c r="Z3041" s="26"/>
      <c r="AA3041" s="26"/>
      <c r="AB3041" s="26"/>
      <c r="AC3041" s="26"/>
      <c r="AD3041" s="26"/>
      <c r="AE3041" s="26"/>
      <c r="AF3041" s="26"/>
      <c r="AG3041" s="26"/>
      <c r="AH3041" s="26"/>
      <c r="AI3041" s="26"/>
      <c r="AJ3041" s="26"/>
      <c r="AK3041" s="26"/>
      <c r="AL3041" s="26"/>
      <c r="AM3041" s="26"/>
      <c r="AN3041" s="26"/>
      <c r="AO3041" s="26"/>
      <c r="AP3041" s="26"/>
      <c r="AQ3041" s="26"/>
      <c r="AR3041" s="26"/>
      <c r="AS3041" s="26"/>
      <c r="AT3041" s="26"/>
      <c r="AU3041" s="26"/>
      <c r="AV3041" s="26"/>
      <c r="AW3041" s="26"/>
      <c r="AX3041" s="26"/>
      <c r="AY3041" s="26"/>
      <c r="AZ3041" s="26"/>
      <c r="BA3041" s="26"/>
      <c r="BB3041" s="26"/>
      <c r="BC3041" s="26"/>
      <c r="BD3041" s="26"/>
      <c r="BE3041" s="26"/>
      <c r="BF3041" s="26"/>
      <c r="BG3041" s="26"/>
      <c r="BH3041" s="26"/>
      <c r="BI3041" s="26"/>
      <c r="BJ3041" s="26"/>
      <c r="BK3041" s="26"/>
      <c r="BL3041" s="41"/>
      <c r="BM3041" t="s">
        <v>100</v>
      </c>
    </row>
    <row r="3042" spans="1:65" x14ac:dyDescent="0.2">
      <c r="A3042" s="6"/>
      <c r="B3042" s="40" t="s">
        <v>158</v>
      </c>
      <c r="C3042" s="24" t="s">
        <v>78</v>
      </c>
      <c r="D3042" s="25"/>
      <c r="E3042" s="26"/>
      <c r="F3042" s="26"/>
      <c r="G3042" s="26"/>
      <c r="H3042" s="26"/>
      <c r="I3042" s="26"/>
      <c r="J3042" s="26"/>
      <c r="K3042" s="26"/>
      <c r="L3042" s="26"/>
      <c r="M3042" s="26"/>
      <c r="N3042" s="26"/>
      <c r="O3042" s="26"/>
      <c r="P3042" s="26"/>
      <c r="Q3042" s="26"/>
      <c r="R3042" s="26"/>
      <c r="S3042" s="26"/>
      <c r="T3042" s="26"/>
      <c r="U3042" s="26"/>
      <c r="V3042" s="26"/>
      <c r="W3042" s="26"/>
      <c r="X3042" s="26"/>
      <c r="Y3042" s="26"/>
      <c r="Z3042" s="26"/>
      <c r="AA3042" s="26"/>
      <c r="AB3042" s="26"/>
      <c r="AC3042" s="26"/>
      <c r="AD3042" s="26"/>
      <c r="AE3042" s="26"/>
      <c r="AF3042" s="26"/>
      <c r="AG3042" s="26"/>
      <c r="AH3042" s="26"/>
      <c r="AI3042" s="26"/>
      <c r="AJ3042" s="26"/>
      <c r="AK3042" s="26"/>
      <c r="AL3042" s="26"/>
      <c r="AM3042" s="26"/>
      <c r="AN3042" s="26"/>
      <c r="AO3042" s="26"/>
      <c r="AP3042" s="26"/>
      <c r="AQ3042" s="26"/>
      <c r="AR3042" s="26"/>
      <c r="AS3042" s="26"/>
      <c r="AT3042" s="26"/>
      <c r="AU3042" s="26"/>
      <c r="AV3042" s="26"/>
      <c r="AW3042" s="26"/>
      <c r="AX3042" s="26"/>
      <c r="AY3042" s="26"/>
      <c r="AZ3042" s="26"/>
      <c r="BA3042" s="26"/>
      <c r="BB3042" s="26"/>
      <c r="BC3042" s="26"/>
      <c r="BD3042" s="26"/>
      <c r="BE3042" s="26"/>
      <c r="BF3042" s="26"/>
      <c r="BG3042" s="26"/>
      <c r="BH3042" s="26"/>
      <c r="BI3042" s="26"/>
      <c r="BJ3042" s="26"/>
      <c r="BK3042" s="26"/>
      <c r="BL3042" s="41"/>
      <c r="BM3042" t="s">
        <v>100</v>
      </c>
    </row>
    <row r="3043" spans="1:65" x14ac:dyDescent="0.2">
      <c r="A3043" s="6"/>
      <c r="B3043" s="40" t="s">
        <v>158</v>
      </c>
      <c r="C3043" s="31" t="s">
        <v>36</v>
      </c>
      <c r="D3043" s="27">
        <v>0</v>
      </c>
      <c r="E3043" s="28">
        <v>0</v>
      </c>
      <c r="F3043" s="28">
        <v>0</v>
      </c>
      <c r="G3043" s="28">
        <v>0</v>
      </c>
      <c r="H3043" s="28">
        <v>0</v>
      </c>
      <c r="I3043" s="28">
        <v>0.1</v>
      </c>
      <c r="J3043" s="28">
        <v>0.2</v>
      </c>
      <c r="K3043" s="28">
        <v>0.4</v>
      </c>
      <c r="L3043" s="28">
        <v>0.9</v>
      </c>
      <c r="M3043" s="28">
        <v>1.2</v>
      </c>
      <c r="N3043" s="28">
        <v>1.3</v>
      </c>
      <c r="O3043" s="28">
        <v>1.5</v>
      </c>
      <c r="P3043" s="28">
        <v>3.1</v>
      </c>
      <c r="Q3043" s="28">
        <v>4.7</v>
      </c>
      <c r="R3043" s="28">
        <v>6</v>
      </c>
      <c r="S3043" s="28">
        <v>9</v>
      </c>
      <c r="T3043" s="28">
        <v>11</v>
      </c>
      <c r="U3043" s="28">
        <v>10</v>
      </c>
      <c r="V3043" s="28">
        <v>10</v>
      </c>
      <c r="W3043" s="28">
        <v>10</v>
      </c>
      <c r="X3043" s="28">
        <v>10</v>
      </c>
      <c r="Y3043" s="28">
        <v>19.95</v>
      </c>
      <c r="Z3043" s="28">
        <v>19.95</v>
      </c>
      <c r="AA3043" s="28">
        <v>117.15</v>
      </c>
      <c r="AB3043" s="28">
        <v>117.15</v>
      </c>
      <c r="AC3043" s="28">
        <v>117.15</v>
      </c>
      <c r="AD3043" s="28">
        <v>133.72</v>
      </c>
      <c r="AE3043" s="28">
        <v>150.29</v>
      </c>
      <c r="AF3043" s="28">
        <v>166.85999999999999</v>
      </c>
      <c r="AG3043" s="28">
        <v>183.42999999999998</v>
      </c>
      <c r="AH3043" s="28">
        <v>199.99999999999997</v>
      </c>
      <c r="AI3043" s="211">
        <v>203.53572998718948</v>
      </c>
      <c r="AJ3043" s="211">
        <v>207.07145997437914</v>
      </c>
      <c r="AK3043" s="211">
        <v>210.60718996156868</v>
      </c>
      <c r="AL3043" s="211">
        <v>214.1429199487583</v>
      </c>
      <c r="AM3043" s="211">
        <v>217.67864993594793</v>
      </c>
      <c r="AN3043" s="211">
        <v>221.2143799231375</v>
      </c>
      <c r="AO3043" s="211">
        <v>224.75010991032713</v>
      </c>
      <c r="AP3043" s="211">
        <v>228.28583989751678</v>
      </c>
      <c r="AQ3043" s="211">
        <v>231.82156988470635</v>
      </c>
      <c r="AR3043" s="211">
        <v>235.35729987189598</v>
      </c>
      <c r="AS3043" s="211">
        <v>238.8930298590856</v>
      </c>
      <c r="AT3043" s="211">
        <v>242.42875984627517</v>
      </c>
      <c r="AU3043" s="211">
        <v>245.9644898334648</v>
      </c>
      <c r="AV3043" s="211">
        <v>249.50021982065445</v>
      </c>
      <c r="AW3043" s="211">
        <v>253.03594980784399</v>
      </c>
      <c r="AX3043" s="211">
        <v>256.57167979503367</v>
      </c>
      <c r="AY3043" s="211">
        <v>260.10740978222327</v>
      </c>
      <c r="AZ3043" s="211">
        <v>263.64313976941281</v>
      </c>
      <c r="BA3043" s="211">
        <v>267.17886975660247</v>
      </c>
      <c r="BB3043" s="211">
        <v>270.71459974379212</v>
      </c>
      <c r="BC3043" s="211">
        <v>270.71459974379212</v>
      </c>
      <c r="BD3043" s="211">
        <v>270.71459974379212</v>
      </c>
      <c r="BE3043" s="211">
        <v>270.71459974379212</v>
      </c>
      <c r="BF3043" s="211">
        <v>270.71459974379212</v>
      </c>
      <c r="BG3043" s="211">
        <v>270.71459974379212</v>
      </c>
      <c r="BH3043" s="211">
        <v>270.71459974379212</v>
      </c>
      <c r="BI3043" s="211">
        <v>270.71459974379212</v>
      </c>
      <c r="BJ3043" s="211">
        <v>270.71459974379212</v>
      </c>
      <c r="BK3043" s="211">
        <v>270.71459974379212</v>
      </c>
      <c r="BL3043" s="211">
        <v>270.71459974379212</v>
      </c>
      <c r="BM3043" t="s">
        <v>261</v>
      </c>
    </row>
    <row r="3044" spans="1:65" x14ac:dyDescent="0.2">
      <c r="A3044" s="6"/>
      <c r="B3044" s="40" t="s">
        <v>158</v>
      </c>
      <c r="C3044" s="24" t="s">
        <v>74</v>
      </c>
      <c r="D3044" s="35">
        <v>0</v>
      </c>
      <c r="E3044" s="29">
        <v>0</v>
      </c>
      <c r="F3044" s="29">
        <v>0</v>
      </c>
      <c r="G3044" s="29">
        <v>0</v>
      </c>
      <c r="H3044" s="29">
        <v>0</v>
      </c>
      <c r="I3044" s="29">
        <v>0.1</v>
      </c>
      <c r="J3044" s="29">
        <v>0.2</v>
      </c>
      <c r="K3044" s="29">
        <v>0.4</v>
      </c>
      <c r="L3044" s="29">
        <v>0.9</v>
      </c>
      <c r="M3044" s="29">
        <v>1.2</v>
      </c>
      <c r="N3044" s="29">
        <v>1.3</v>
      </c>
      <c r="O3044" s="29">
        <v>1.5</v>
      </c>
      <c r="P3044" s="29">
        <v>3.1</v>
      </c>
      <c r="Q3044" s="29">
        <v>4.7</v>
      </c>
      <c r="R3044" s="29">
        <v>6</v>
      </c>
      <c r="S3044" s="29">
        <v>9</v>
      </c>
      <c r="T3044" s="29">
        <v>11</v>
      </c>
      <c r="U3044" s="29">
        <v>10</v>
      </c>
      <c r="V3044" s="29">
        <v>10</v>
      </c>
      <c r="W3044" s="29">
        <v>10</v>
      </c>
      <c r="X3044" s="26">
        <v>10</v>
      </c>
      <c r="Y3044" s="26"/>
      <c r="Z3044" s="26"/>
      <c r="AA3044" s="26"/>
      <c r="AB3044" s="26"/>
      <c r="AC3044" s="26">
        <v>100</v>
      </c>
      <c r="AD3044" s="26"/>
      <c r="AE3044" s="26"/>
      <c r="AF3044" s="26"/>
      <c r="AG3044" s="26"/>
      <c r="AH3044" s="26">
        <v>200</v>
      </c>
      <c r="AI3044" s="26"/>
      <c r="AJ3044" s="26"/>
      <c r="AK3044" s="26"/>
      <c r="AL3044" s="26"/>
      <c r="AM3044" s="26"/>
      <c r="AN3044" s="26"/>
      <c r="AO3044" s="26"/>
      <c r="AP3044" s="26"/>
      <c r="AQ3044" s="26"/>
      <c r="AR3044" s="26"/>
      <c r="AS3044" s="26"/>
      <c r="AT3044" s="26"/>
      <c r="AU3044" s="26"/>
      <c r="AV3044" s="26"/>
      <c r="AW3044" s="26"/>
      <c r="AX3044" s="26"/>
      <c r="AY3044" s="26"/>
      <c r="AZ3044" s="26"/>
      <c r="BA3044" s="26"/>
      <c r="BB3044" s="26"/>
      <c r="BC3044" s="26"/>
      <c r="BD3044" s="26"/>
      <c r="BE3044" s="26"/>
      <c r="BF3044" s="26"/>
      <c r="BG3044" s="26"/>
      <c r="BH3044" s="26"/>
      <c r="BI3044" s="26"/>
      <c r="BJ3044" s="26"/>
      <c r="BK3044" s="26"/>
      <c r="BL3044" s="41"/>
      <c r="BM3044" t="s">
        <v>100</v>
      </c>
    </row>
    <row r="3045" spans="1:65" x14ac:dyDescent="0.2">
      <c r="A3045" s="6"/>
      <c r="B3045" s="40" t="s">
        <v>158</v>
      </c>
      <c r="C3045" s="24" t="s">
        <v>233</v>
      </c>
      <c r="D3045" s="25"/>
      <c r="E3045" s="26"/>
      <c r="F3045" s="26"/>
      <c r="G3045" s="26"/>
      <c r="H3045" s="26"/>
      <c r="I3045" s="26"/>
      <c r="J3045" s="26"/>
      <c r="K3045" s="26"/>
      <c r="L3045" s="26"/>
      <c r="M3045" s="26"/>
      <c r="N3045" s="26"/>
      <c r="O3045" s="26"/>
      <c r="P3045" s="26"/>
      <c r="Q3045" s="26"/>
      <c r="R3045" s="26"/>
      <c r="S3045" s="26"/>
      <c r="T3045" s="26"/>
      <c r="U3045" s="26"/>
      <c r="V3045" s="26"/>
      <c r="W3045" s="30"/>
      <c r="X3045" s="44">
        <v>0</v>
      </c>
      <c r="Y3045" s="44">
        <v>9.9499999999999993</v>
      </c>
      <c r="Z3045" s="44">
        <v>0</v>
      </c>
      <c r="AA3045" s="44">
        <v>97.2</v>
      </c>
      <c r="AB3045" s="44">
        <v>0</v>
      </c>
      <c r="AC3045" s="44">
        <v>0</v>
      </c>
      <c r="AD3045" s="44">
        <v>16.57</v>
      </c>
      <c r="AE3045" s="44">
        <v>16.57</v>
      </c>
      <c r="AF3045" s="44">
        <v>16.57</v>
      </c>
      <c r="AG3045" s="44">
        <v>16.57</v>
      </c>
      <c r="AH3045" s="44">
        <v>16.57</v>
      </c>
      <c r="AI3045" s="30"/>
      <c r="AJ3045" s="30"/>
      <c r="AK3045" s="30"/>
      <c r="AL3045" s="30"/>
      <c r="AM3045" s="30"/>
      <c r="AN3045" s="30"/>
      <c r="AO3045" s="30"/>
      <c r="AP3045" s="30"/>
      <c r="AQ3045" s="30"/>
      <c r="AR3045" s="30"/>
      <c r="AS3045" s="30"/>
      <c r="AT3045" s="30"/>
      <c r="AU3045" s="30"/>
      <c r="AV3045" s="30"/>
      <c r="AW3045" s="30"/>
      <c r="AX3045" s="30"/>
      <c r="AY3045" s="30"/>
      <c r="AZ3045" s="30"/>
      <c r="BA3045" s="30"/>
      <c r="BB3045" s="30"/>
      <c r="BC3045" s="30"/>
      <c r="BD3045" s="30"/>
      <c r="BE3045" s="30"/>
      <c r="BF3045" s="30"/>
      <c r="BG3045" s="30"/>
      <c r="BH3045" s="30"/>
      <c r="BI3045" s="30"/>
      <c r="BJ3045" s="30"/>
      <c r="BK3045" s="30"/>
      <c r="BL3045" s="43"/>
      <c r="BM3045" t="s">
        <v>100</v>
      </c>
    </row>
    <row r="3046" spans="1:65" x14ac:dyDescent="0.2">
      <c r="A3046" s="6"/>
      <c r="B3046" s="40" t="s">
        <v>158</v>
      </c>
      <c r="C3046" s="24"/>
      <c r="D3046" s="25"/>
      <c r="E3046" s="26"/>
      <c r="F3046" s="26"/>
      <c r="G3046" s="26"/>
      <c r="H3046" s="26"/>
      <c r="I3046" s="26"/>
      <c r="J3046" s="26"/>
      <c r="K3046" s="26"/>
      <c r="L3046" s="26"/>
      <c r="M3046" s="26"/>
      <c r="N3046" s="26"/>
      <c r="O3046" s="26"/>
      <c r="P3046" s="26"/>
      <c r="Q3046" s="26"/>
      <c r="R3046" s="26"/>
      <c r="S3046" s="26"/>
      <c r="T3046" s="26"/>
      <c r="U3046" s="26"/>
      <c r="V3046" s="26"/>
      <c r="W3046" s="26"/>
      <c r="X3046" s="26"/>
      <c r="Y3046" s="26"/>
      <c r="Z3046" s="26"/>
      <c r="AA3046" s="26"/>
      <c r="AB3046" s="26"/>
      <c r="AC3046" s="26"/>
      <c r="AD3046" s="26"/>
      <c r="AE3046" s="26"/>
      <c r="AF3046" s="26"/>
      <c r="AG3046" s="26"/>
      <c r="AH3046" s="26"/>
      <c r="AI3046" s="26"/>
      <c r="AJ3046" s="26"/>
      <c r="AK3046" s="26"/>
      <c r="AL3046" s="26"/>
      <c r="AM3046" s="26"/>
      <c r="AN3046" s="26"/>
      <c r="AO3046" s="26"/>
      <c r="AP3046" s="26"/>
      <c r="AQ3046" s="26"/>
      <c r="AR3046" s="26"/>
      <c r="AS3046" s="26"/>
      <c r="AT3046" s="26"/>
      <c r="AU3046" s="26"/>
      <c r="AV3046" s="26"/>
      <c r="AW3046" s="26"/>
      <c r="AX3046" s="26"/>
      <c r="AY3046" s="26"/>
      <c r="AZ3046" s="26"/>
      <c r="BA3046" s="26"/>
      <c r="BB3046" s="26"/>
      <c r="BC3046" s="26"/>
      <c r="BD3046" s="26"/>
      <c r="BE3046" s="26"/>
      <c r="BF3046" s="26"/>
      <c r="BG3046" s="26"/>
      <c r="BH3046" s="26"/>
      <c r="BI3046" s="26"/>
      <c r="BJ3046" s="26"/>
      <c r="BK3046" s="26"/>
      <c r="BL3046" s="41"/>
      <c r="BM3046" t="s">
        <v>100</v>
      </c>
    </row>
    <row r="3047" spans="1:65" x14ac:dyDescent="0.2">
      <c r="A3047" s="6"/>
      <c r="B3047" s="40" t="s">
        <v>158</v>
      </c>
      <c r="C3047" s="24"/>
      <c r="D3047" s="25"/>
      <c r="E3047" s="26"/>
      <c r="F3047" s="26"/>
      <c r="G3047" s="26"/>
      <c r="H3047" s="26"/>
      <c r="I3047" s="26"/>
      <c r="J3047" s="26"/>
      <c r="K3047" s="26"/>
      <c r="L3047" s="26"/>
      <c r="M3047" s="26"/>
      <c r="N3047" s="26"/>
      <c r="O3047" s="26"/>
      <c r="P3047" s="26"/>
      <c r="Q3047" s="26"/>
      <c r="R3047" s="26"/>
      <c r="S3047" s="26"/>
      <c r="T3047" s="26"/>
      <c r="U3047" s="26"/>
      <c r="V3047" s="26"/>
      <c r="W3047" s="26"/>
      <c r="X3047" s="26"/>
      <c r="Y3047" s="26"/>
      <c r="Z3047" s="26"/>
      <c r="AA3047" s="26"/>
      <c r="AB3047" s="26"/>
      <c r="AC3047" s="26"/>
      <c r="AD3047" s="26"/>
      <c r="AE3047" s="26"/>
      <c r="AF3047" s="26"/>
      <c r="AG3047" s="26"/>
      <c r="AH3047" s="26"/>
      <c r="AI3047" s="26"/>
      <c r="AJ3047" s="26"/>
      <c r="AK3047" s="26"/>
      <c r="AL3047" s="26"/>
      <c r="AM3047" s="26"/>
      <c r="AN3047" s="26"/>
      <c r="AO3047" s="26"/>
      <c r="AP3047" s="26"/>
      <c r="AQ3047" s="26"/>
      <c r="AR3047" s="26"/>
      <c r="AS3047" s="26"/>
      <c r="AT3047" s="26"/>
      <c r="AU3047" s="26"/>
      <c r="AV3047" s="26"/>
      <c r="AW3047" s="26"/>
      <c r="AX3047" s="26"/>
      <c r="AY3047" s="26"/>
      <c r="AZ3047" s="26"/>
      <c r="BA3047" s="26"/>
      <c r="BB3047" s="26"/>
      <c r="BC3047" s="26"/>
      <c r="BD3047" s="26"/>
      <c r="BE3047" s="26"/>
      <c r="BF3047" s="26"/>
      <c r="BG3047" s="26"/>
      <c r="BH3047" s="26"/>
      <c r="BI3047" s="26"/>
      <c r="BJ3047" s="26"/>
      <c r="BK3047" s="26"/>
      <c r="BL3047" s="41"/>
      <c r="BM3047" t="s">
        <v>100</v>
      </c>
    </row>
    <row r="3048" spans="1:65" x14ac:dyDescent="0.2">
      <c r="A3048" s="6"/>
      <c r="B3048" s="40" t="s">
        <v>158</v>
      </c>
      <c r="C3048" s="24"/>
      <c r="D3048" s="25"/>
      <c r="E3048" s="26"/>
      <c r="F3048" s="26"/>
      <c r="G3048" s="26"/>
      <c r="H3048" s="26"/>
      <c r="I3048" s="26"/>
      <c r="J3048" s="26"/>
      <c r="K3048" s="26"/>
      <c r="L3048" s="26"/>
      <c r="M3048" s="26"/>
      <c r="N3048" s="26"/>
      <c r="O3048" s="26"/>
      <c r="P3048" s="26"/>
      <c r="Q3048" s="26"/>
      <c r="R3048" s="26"/>
      <c r="S3048" s="26"/>
      <c r="T3048" s="26"/>
      <c r="U3048" s="26"/>
      <c r="V3048" s="26"/>
      <c r="W3048" s="26"/>
      <c r="X3048" s="26"/>
      <c r="Y3048" s="26"/>
      <c r="Z3048" s="26"/>
      <c r="AA3048" s="26"/>
      <c r="AB3048" s="26"/>
      <c r="AC3048" s="26"/>
      <c r="AD3048" s="26"/>
      <c r="AE3048" s="26"/>
      <c r="AF3048" s="26"/>
      <c r="AG3048" s="26"/>
      <c r="AH3048" s="26"/>
      <c r="AI3048" s="26"/>
      <c r="AJ3048" s="26"/>
      <c r="AK3048" s="26"/>
      <c r="AL3048" s="26"/>
      <c r="AM3048" s="26"/>
      <c r="AN3048" s="26"/>
      <c r="AO3048" s="26"/>
      <c r="AP3048" s="26"/>
      <c r="AQ3048" s="26"/>
      <c r="AR3048" s="26"/>
      <c r="AS3048" s="26"/>
      <c r="AT3048" s="26"/>
      <c r="AU3048" s="26"/>
      <c r="AV3048" s="26"/>
      <c r="AW3048" s="26"/>
      <c r="AX3048" s="26"/>
      <c r="AY3048" s="26"/>
      <c r="AZ3048" s="26"/>
      <c r="BA3048" s="26"/>
      <c r="BB3048" s="26"/>
      <c r="BC3048" s="26"/>
      <c r="BD3048" s="26"/>
      <c r="BE3048" s="26"/>
      <c r="BF3048" s="26"/>
      <c r="BG3048" s="26"/>
      <c r="BH3048" s="26"/>
      <c r="BI3048" s="26"/>
      <c r="BJ3048" s="26"/>
      <c r="BK3048" s="26"/>
      <c r="BL3048" s="41"/>
      <c r="BM3048" t="s">
        <v>100</v>
      </c>
    </row>
    <row r="3049" spans="1:65" x14ac:dyDescent="0.2">
      <c r="A3049" s="6"/>
      <c r="B3049" s="40" t="s">
        <v>158</v>
      </c>
      <c r="C3049" s="24"/>
      <c r="D3049" s="25"/>
      <c r="E3049" s="26"/>
      <c r="F3049" s="26"/>
      <c r="G3049" s="26"/>
      <c r="H3049" s="26"/>
      <c r="I3049" s="26"/>
      <c r="J3049" s="26"/>
      <c r="K3049" s="26"/>
      <c r="L3049" s="26"/>
      <c r="M3049" s="26"/>
      <c r="N3049" s="26"/>
      <c r="O3049" s="26"/>
      <c r="P3049" s="26"/>
      <c r="Q3049" s="26"/>
      <c r="R3049" s="26"/>
      <c r="S3049" s="26"/>
      <c r="T3049" s="26"/>
      <c r="U3049" s="26"/>
      <c r="V3049" s="26"/>
      <c r="W3049" s="26"/>
      <c r="X3049" s="26"/>
      <c r="Y3049" s="26"/>
      <c r="Z3049" s="26"/>
      <c r="AA3049" s="26"/>
      <c r="AB3049" s="26"/>
      <c r="AC3049" s="26"/>
      <c r="AD3049" s="26"/>
      <c r="AE3049" s="26"/>
      <c r="AF3049" s="26"/>
      <c r="AG3049" s="26"/>
      <c r="AH3049" s="26"/>
      <c r="AI3049" s="26"/>
      <c r="AJ3049" s="26"/>
      <c r="AK3049" s="26"/>
      <c r="AL3049" s="26"/>
      <c r="AM3049" s="26"/>
      <c r="AN3049" s="26"/>
      <c r="AO3049" s="26"/>
      <c r="AP3049" s="26"/>
      <c r="AQ3049" s="26"/>
      <c r="AR3049" s="26"/>
      <c r="AS3049" s="26"/>
      <c r="AT3049" s="26"/>
      <c r="AU3049" s="26"/>
      <c r="AV3049" s="26"/>
      <c r="AW3049" s="26"/>
      <c r="AX3049" s="26"/>
      <c r="AY3049" s="26"/>
      <c r="AZ3049" s="26"/>
      <c r="BA3049" s="26"/>
      <c r="BB3049" s="26"/>
      <c r="BC3049" s="26"/>
      <c r="BD3049" s="26"/>
      <c r="BE3049" s="26"/>
      <c r="BF3049" s="26"/>
      <c r="BG3049" s="26"/>
      <c r="BH3049" s="26"/>
      <c r="BI3049" s="26"/>
      <c r="BJ3049" s="26"/>
      <c r="BK3049" s="26"/>
      <c r="BL3049" s="41"/>
      <c r="BM3049" t="s">
        <v>100</v>
      </c>
    </row>
    <row r="3050" spans="1:65" x14ac:dyDescent="0.2">
      <c r="A3050" s="6"/>
      <c r="B3050" s="40" t="s">
        <v>158</v>
      </c>
      <c r="C3050" s="24"/>
      <c r="D3050" s="25"/>
      <c r="E3050" s="26"/>
      <c r="F3050" s="26"/>
      <c r="G3050" s="26"/>
      <c r="H3050" s="26"/>
      <c r="I3050" s="26"/>
      <c r="J3050" s="26"/>
      <c r="K3050" s="26"/>
      <c r="L3050" s="26"/>
      <c r="M3050" s="26"/>
      <c r="N3050" s="26"/>
      <c r="O3050" s="26"/>
      <c r="P3050" s="26"/>
      <c r="Q3050" s="26"/>
      <c r="R3050" s="26"/>
      <c r="S3050" s="26"/>
      <c r="T3050" s="26"/>
      <c r="U3050" s="26"/>
      <c r="V3050" s="26"/>
      <c r="W3050" s="26"/>
      <c r="X3050" s="26"/>
      <c r="Y3050" s="26"/>
      <c r="Z3050" s="26"/>
      <c r="AA3050" s="26"/>
      <c r="AB3050" s="26"/>
      <c r="AC3050" s="26"/>
      <c r="AD3050" s="26"/>
      <c r="AE3050" s="26"/>
      <c r="AF3050" s="26"/>
      <c r="AG3050" s="26"/>
      <c r="AH3050" s="26"/>
      <c r="AI3050" s="26"/>
      <c r="AJ3050" s="26"/>
      <c r="AK3050" s="26"/>
      <c r="AL3050" s="26"/>
      <c r="AM3050" s="26"/>
      <c r="AN3050" s="26"/>
      <c r="AO3050" s="26"/>
      <c r="AP3050" s="26"/>
      <c r="AQ3050" s="26"/>
      <c r="AR3050" s="26"/>
      <c r="AS3050" s="26"/>
      <c r="AT3050" s="26"/>
      <c r="AU3050" s="26"/>
      <c r="AV3050" s="26"/>
      <c r="AW3050" s="26"/>
      <c r="AX3050" s="26"/>
      <c r="AY3050" s="26"/>
      <c r="AZ3050" s="26"/>
      <c r="BA3050" s="26"/>
      <c r="BB3050" s="26"/>
      <c r="BC3050" s="26"/>
      <c r="BD3050" s="26"/>
      <c r="BE3050" s="26"/>
      <c r="BF3050" s="26"/>
      <c r="BG3050" s="26"/>
      <c r="BH3050" s="26"/>
      <c r="BI3050" s="26"/>
      <c r="BJ3050" s="26"/>
      <c r="BK3050" s="26"/>
      <c r="BL3050" s="41"/>
      <c r="BM3050" t="s">
        <v>100</v>
      </c>
    </row>
    <row r="3051" spans="1:65" x14ac:dyDescent="0.2">
      <c r="A3051" s="6"/>
      <c r="B3051" s="40" t="s">
        <v>158</v>
      </c>
      <c r="C3051" s="31" t="s">
        <v>42</v>
      </c>
      <c r="D3051" s="27">
        <v>2272.6999999999998</v>
      </c>
      <c r="E3051" s="28">
        <v>2272.9</v>
      </c>
      <c r="F3051" s="28">
        <v>2272.9</v>
      </c>
      <c r="G3051" s="28">
        <v>2272.9</v>
      </c>
      <c r="H3051" s="28">
        <v>2272.9</v>
      </c>
      <c r="I3051" s="28">
        <v>2272.9</v>
      </c>
      <c r="J3051" s="28">
        <v>2272.9</v>
      </c>
      <c r="K3051" s="28">
        <v>2272.9</v>
      </c>
      <c r="L3051" s="28">
        <v>2272.9</v>
      </c>
      <c r="M3051" s="28">
        <v>2274.9</v>
      </c>
      <c r="N3051" s="28">
        <v>2293.1999999999998</v>
      </c>
      <c r="O3051" s="28">
        <v>2322</v>
      </c>
      <c r="P3051" s="28">
        <v>2351.5</v>
      </c>
      <c r="Q3051" s="28">
        <v>2317</v>
      </c>
      <c r="R3051" s="28">
        <v>2403</v>
      </c>
      <c r="S3051" s="28">
        <v>2408</v>
      </c>
      <c r="T3051" s="28">
        <v>2416</v>
      </c>
      <c r="U3051" s="28">
        <v>2424</v>
      </c>
      <c r="V3051" s="28">
        <v>2488.6</v>
      </c>
      <c r="W3051" s="28">
        <v>2488.6</v>
      </c>
      <c r="X3051" s="28">
        <v>2488.6</v>
      </c>
      <c r="Y3051" s="28">
        <v>2530.6</v>
      </c>
      <c r="Z3051" s="28">
        <v>2530.6</v>
      </c>
      <c r="AA3051" s="28">
        <v>2530.6</v>
      </c>
      <c r="AB3051" s="28">
        <v>2530.6</v>
      </c>
      <c r="AC3051" s="28">
        <v>2530.6</v>
      </c>
      <c r="AD3051" s="28">
        <v>2530.6</v>
      </c>
      <c r="AE3051" s="28">
        <v>2530.6</v>
      </c>
      <c r="AF3051" s="28">
        <v>2530.6</v>
      </c>
      <c r="AG3051" s="28">
        <v>2530.6</v>
      </c>
      <c r="AH3051" s="28">
        <v>2530.6</v>
      </c>
      <c r="AI3051" s="211">
        <v>2530.6</v>
      </c>
      <c r="AJ3051" s="211">
        <v>2530.6</v>
      </c>
      <c r="AK3051" s="211">
        <v>2530.6</v>
      </c>
      <c r="AL3051" s="211">
        <v>2530.6</v>
      </c>
      <c r="AM3051" s="211">
        <v>2530.6</v>
      </c>
      <c r="AN3051" s="211">
        <v>2530.6</v>
      </c>
      <c r="AO3051" s="211">
        <v>2530.6</v>
      </c>
      <c r="AP3051" s="211">
        <v>2530.6</v>
      </c>
      <c r="AQ3051" s="211">
        <v>2530.6</v>
      </c>
      <c r="AR3051" s="211">
        <v>2530.6</v>
      </c>
      <c r="AS3051" s="211">
        <v>2530.6</v>
      </c>
      <c r="AT3051" s="211">
        <v>2530.6</v>
      </c>
      <c r="AU3051" s="211">
        <v>2530.6</v>
      </c>
      <c r="AV3051" s="211">
        <v>2530.6</v>
      </c>
      <c r="AW3051" s="211">
        <v>2530.6</v>
      </c>
      <c r="AX3051" s="211">
        <v>2530.6</v>
      </c>
      <c r="AY3051" s="211">
        <v>2530.6</v>
      </c>
      <c r="AZ3051" s="211">
        <v>2530.6</v>
      </c>
      <c r="BA3051" s="211">
        <v>2530.6</v>
      </c>
      <c r="BB3051" s="211">
        <v>2530.6</v>
      </c>
      <c r="BC3051" s="211">
        <v>2530.6</v>
      </c>
      <c r="BD3051" s="211">
        <v>2530.6</v>
      </c>
      <c r="BE3051" s="211">
        <v>2530.6</v>
      </c>
      <c r="BF3051" s="211">
        <v>2530.6</v>
      </c>
      <c r="BG3051" s="211">
        <v>2530.6</v>
      </c>
      <c r="BH3051" s="211">
        <v>2530.6</v>
      </c>
      <c r="BI3051" s="211">
        <v>2530.6</v>
      </c>
      <c r="BJ3051" s="211">
        <v>2530.6</v>
      </c>
      <c r="BK3051" s="211">
        <v>2530.6</v>
      </c>
      <c r="BL3051" s="211">
        <v>2530.6</v>
      </c>
      <c r="BM3051" t="s">
        <v>100</v>
      </c>
    </row>
    <row r="3052" spans="1:65" x14ac:dyDescent="0.2">
      <c r="A3052" s="6"/>
      <c r="B3052" s="40" t="s">
        <v>158</v>
      </c>
      <c r="C3052" s="24" t="s">
        <v>74</v>
      </c>
      <c r="D3052" s="35">
        <v>2272.6999999999998</v>
      </c>
      <c r="E3052" s="29">
        <v>2272.9</v>
      </c>
      <c r="F3052" s="29">
        <v>2272.9</v>
      </c>
      <c r="G3052" s="29">
        <v>2272.9</v>
      </c>
      <c r="H3052" s="29">
        <v>2272.9</v>
      </c>
      <c r="I3052" s="29">
        <v>2272.9</v>
      </c>
      <c r="J3052" s="29">
        <v>2272.9</v>
      </c>
      <c r="K3052" s="29">
        <v>2272.9</v>
      </c>
      <c r="L3052" s="29">
        <v>2272.9</v>
      </c>
      <c r="M3052" s="29">
        <v>2274.9</v>
      </c>
      <c r="N3052" s="29">
        <v>2293.1999999999998</v>
      </c>
      <c r="O3052" s="29">
        <v>2322</v>
      </c>
      <c r="P3052" s="29">
        <v>2351.5</v>
      </c>
      <c r="Q3052" s="29">
        <v>2317</v>
      </c>
      <c r="R3052" s="29">
        <v>2403</v>
      </c>
      <c r="S3052" s="29">
        <v>2408</v>
      </c>
      <c r="T3052" s="29">
        <v>2416</v>
      </c>
      <c r="U3052" s="29">
        <v>2424</v>
      </c>
      <c r="V3052" s="29">
        <v>2488.6</v>
      </c>
      <c r="W3052" s="29">
        <v>2488.6</v>
      </c>
      <c r="X3052" s="26" t="s">
        <v>234</v>
      </c>
      <c r="Y3052" s="26"/>
      <c r="Z3052" s="26"/>
      <c r="AA3052" s="26"/>
      <c r="AB3052" s="26"/>
      <c r="AC3052" s="26">
        <v>3008</v>
      </c>
      <c r="AD3052" s="26"/>
      <c r="AE3052" s="26"/>
      <c r="AF3052" s="26"/>
      <c r="AG3052" s="26"/>
      <c r="AH3052" s="26">
        <v>3158</v>
      </c>
      <c r="AI3052" s="26"/>
      <c r="AJ3052" s="26"/>
      <c r="AK3052" s="26"/>
      <c r="AL3052" s="26"/>
      <c r="AM3052" s="26"/>
      <c r="AN3052" s="26"/>
      <c r="AO3052" s="26"/>
      <c r="AP3052" s="26"/>
      <c r="AQ3052" s="26"/>
      <c r="AR3052" s="26"/>
      <c r="AS3052" s="26"/>
      <c r="AT3052" s="26"/>
      <c r="AU3052" s="26"/>
      <c r="AV3052" s="26"/>
      <c r="AW3052" s="26"/>
      <c r="AX3052" s="26"/>
      <c r="AY3052" s="26"/>
      <c r="AZ3052" s="26"/>
      <c r="BA3052" s="26"/>
      <c r="BB3052" s="26"/>
      <c r="BC3052" s="26"/>
      <c r="BD3052" s="26"/>
      <c r="BE3052" s="26"/>
      <c r="BF3052" s="26"/>
      <c r="BG3052" s="26"/>
      <c r="BH3052" s="26"/>
      <c r="BI3052" s="26"/>
      <c r="BJ3052" s="26"/>
      <c r="BK3052" s="26"/>
      <c r="BL3052" s="41"/>
      <c r="BM3052" t="s">
        <v>100</v>
      </c>
    </row>
    <row r="3053" spans="1:65" x14ac:dyDescent="0.2">
      <c r="A3053" s="6"/>
      <c r="B3053" s="40" t="s">
        <v>158</v>
      </c>
      <c r="C3053" s="24"/>
      <c r="D3053" s="25"/>
      <c r="E3053" s="26"/>
      <c r="F3053" s="26"/>
      <c r="G3053" s="26"/>
      <c r="H3053" s="26"/>
      <c r="I3053" s="26"/>
      <c r="J3053" s="26"/>
      <c r="K3053" s="26"/>
      <c r="L3053" s="26"/>
      <c r="M3053" s="26"/>
      <c r="N3053" s="26"/>
      <c r="O3053" s="26"/>
      <c r="P3053" s="26"/>
      <c r="Q3053" s="26"/>
      <c r="R3053" s="26"/>
      <c r="S3053" s="26"/>
      <c r="T3053" s="26"/>
      <c r="U3053" s="26"/>
      <c r="V3053" s="26" t="s">
        <v>235</v>
      </c>
      <c r="W3053" s="30">
        <v>36.4</v>
      </c>
      <c r="X3053" s="30">
        <v>0</v>
      </c>
      <c r="Y3053" s="30">
        <v>42</v>
      </c>
      <c r="Z3053" s="30">
        <v>0</v>
      </c>
      <c r="AA3053" s="30">
        <v>0</v>
      </c>
      <c r="AB3053" s="30">
        <v>0</v>
      </c>
      <c r="AC3053" s="30">
        <v>0</v>
      </c>
      <c r="AD3053" s="30">
        <v>0</v>
      </c>
      <c r="AE3053" s="30">
        <v>0</v>
      </c>
      <c r="AF3053" s="30">
        <v>0</v>
      </c>
      <c r="AG3053" s="30">
        <v>0</v>
      </c>
      <c r="AH3053" s="30">
        <v>0</v>
      </c>
      <c r="AI3053" s="30"/>
      <c r="AJ3053" s="30"/>
      <c r="AK3053" s="30"/>
      <c r="AL3053" s="30"/>
      <c r="AM3053" s="30"/>
      <c r="AN3053" s="30"/>
      <c r="AO3053" s="30"/>
      <c r="AP3053" s="30"/>
      <c r="AQ3053" s="30"/>
      <c r="AR3053" s="30"/>
      <c r="AS3053" s="30"/>
      <c r="AT3053" s="30"/>
      <c r="AU3053" s="30"/>
      <c r="AV3053" s="30"/>
      <c r="AW3053" s="30"/>
      <c r="AX3053" s="30"/>
      <c r="AY3053" s="30"/>
      <c r="AZ3053" s="30"/>
      <c r="BA3053" s="30"/>
      <c r="BB3053" s="30"/>
      <c r="BC3053" s="30"/>
      <c r="BD3053" s="30"/>
      <c r="BE3053" s="30"/>
      <c r="BF3053" s="30"/>
      <c r="BG3053" s="30"/>
      <c r="BH3053" s="30"/>
      <c r="BI3053" s="30"/>
      <c r="BJ3053" s="30"/>
      <c r="BK3053" s="30"/>
      <c r="BL3053" s="43"/>
      <c r="BM3053" t="s">
        <v>100</v>
      </c>
    </row>
    <row r="3054" spans="1:65" x14ac:dyDescent="0.2">
      <c r="A3054" s="6"/>
      <c r="B3054" s="40" t="s">
        <v>158</v>
      </c>
      <c r="C3054" s="24"/>
      <c r="D3054" s="25"/>
      <c r="E3054" s="26"/>
      <c r="F3054" s="26"/>
      <c r="G3054" s="26"/>
      <c r="H3054" s="26"/>
      <c r="I3054" s="26"/>
      <c r="J3054" s="26"/>
      <c r="K3054" s="26"/>
      <c r="L3054" s="26"/>
      <c r="M3054" s="26"/>
      <c r="N3054" s="26"/>
      <c r="O3054" s="26"/>
      <c r="P3054" s="26"/>
      <c r="Q3054" s="26"/>
      <c r="R3054" s="26"/>
      <c r="S3054" s="26"/>
      <c r="T3054" s="26"/>
      <c r="U3054" s="26"/>
      <c r="V3054" s="26"/>
      <c r="W3054" s="26"/>
      <c r="X3054" s="26"/>
      <c r="Y3054" s="26"/>
      <c r="Z3054" s="26"/>
      <c r="AA3054" s="26"/>
      <c r="AB3054" s="26"/>
      <c r="AC3054" s="26"/>
      <c r="AD3054" s="26"/>
      <c r="AE3054" s="26"/>
      <c r="AF3054" s="26"/>
      <c r="AG3054" s="26"/>
      <c r="AH3054" s="26"/>
      <c r="AI3054" s="26"/>
      <c r="AJ3054" s="26"/>
      <c r="AK3054" s="26"/>
      <c r="AL3054" s="26"/>
      <c r="AM3054" s="26"/>
      <c r="AN3054" s="26"/>
      <c r="AO3054" s="26"/>
      <c r="AP3054" s="26"/>
      <c r="AQ3054" s="26"/>
      <c r="AR3054" s="26"/>
      <c r="AS3054" s="26"/>
      <c r="AT3054" s="26"/>
      <c r="AU3054" s="26"/>
      <c r="AV3054" s="26"/>
      <c r="AW3054" s="26"/>
      <c r="AX3054" s="26"/>
      <c r="AY3054" s="26"/>
      <c r="AZ3054" s="26"/>
      <c r="BA3054" s="26"/>
      <c r="BB3054" s="26"/>
      <c r="BC3054" s="26"/>
      <c r="BD3054" s="26"/>
      <c r="BE3054" s="26"/>
      <c r="BF3054" s="26"/>
      <c r="BG3054" s="26"/>
      <c r="BH3054" s="26"/>
      <c r="BI3054" s="26"/>
      <c r="BJ3054" s="26"/>
      <c r="BK3054" s="26"/>
      <c r="BL3054" s="41"/>
      <c r="BM3054" t="s">
        <v>100</v>
      </c>
    </row>
    <row r="3055" spans="1:65" x14ac:dyDescent="0.2">
      <c r="A3055" s="6"/>
      <c r="B3055" s="40" t="s">
        <v>158</v>
      </c>
      <c r="C3055" s="24"/>
      <c r="D3055" s="25"/>
      <c r="E3055" s="26"/>
      <c r="F3055" s="26"/>
      <c r="G3055" s="26"/>
      <c r="H3055" s="26"/>
      <c r="I3055" s="26"/>
      <c r="J3055" s="26"/>
      <c r="K3055" s="26"/>
      <c r="L3055" s="26"/>
      <c r="M3055" s="26"/>
      <c r="N3055" s="26"/>
      <c r="O3055" s="26"/>
      <c r="P3055" s="26"/>
      <c r="Q3055" s="26"/>
      <c r="R3055" s="26"/>
      <c r="S3055" s="26"/>
      <c r="T3055" s="26"/>
      <c r="U3055" s="26"/>
      <c r="V3055" s="26"/>
      <c r="W3055" s="26"/>
      <c r="X3055" s="26"/>
      <c r="Y3055" s="26"/>
      <c r="Z3055" s="26"/>
      <c r="AA3055" s="26"/>
      <c r="AB3055" s="26"/>
      <c r="AC3055" s="26"/>
      <c r="AD3055" s="26"/>
      <c r="AE3055" s="26"/>
      <c r="AF3055" s="26"/>
      <c r="AG3055" s="26"/>
      <c r="AH3055" s="26"/>
      <c r="AI3055" s="26"/>
      <c r="AJ3055" s="26"/>
      <c r="AK3055" s="26"/>
      <c r="AL3055" s="26"/>
      <c r="AM3055" s="26"/>
      <c r="AN3055" s="26"/>
      <c r="AO3055" s="26"/>
      <c r="AP3055" s="26"/>
      <c r="AQ3055" s="26"/>
      <c r="AR3055" s="26"/>
      <c r="AS3055" s="26"/>
      <c r="AT3055" s="26"/>
      <c r="AU3055" s="26"/>
      <c r="AV3055" s="26"/>
      <c r="AW3055" s="26"/>
      <c r="AX3055" s="26"/>
      <c r="AY3055" s="26"/>
      <c r="AZ3055" s="26"/>
      <c r="BA3055" s="26"/>
      <c r="BB3055" s="26"/>
      <c r="BC3055" s="26"/>
      <c r="BD3055" s="26"/>
      <c r="BE3055" s="26"/>
      <c r="BF3055" s="26"/>
      <c r="BG3055" s="26"/>
      <c r="BH3055" s="26"/>
      <c r="BI3055" s="26"/>
      <c r="BJ3055" s="26"/>
      <c r="BK3055" s="26"/>
      <c r="BL3055" s="41"/>
      <c r="BM3055" t="s">
        <v>100</v>
      </c>
    </row>
    <row r="3056" spans="1:65" x14ac:dyDescent="0.2">
      <c r="A3056" s="6"/>
      <c r="B3056" s="40" t="s">
        <v>158</v>
      </c>
      <c r="C3056" s="24"/>
      <c r="D3056" s="25"/>
      <c r="E3056" s="26"/>
      <c r="F3056" s="26"/>
      <c r="G3056" s="26"/>
      <c r="H3056" s="26"/>
      <c r="I3056" s="26"/>
      <c r="J3056" s="26"/>
      <c r="K3056" s="26"/>
      <c r="L3056" s="26"/>
      <c r="M3056" s="26"/>
      <c r="N3056" s="26"/>
      <c r="O3056" s="26"/>
      <c r="P3056" s="26"/>
      <c r="Q3056" s="26"/>
      <c r="R3056" s="26"/>
      <c r="S3056" s="26"/>
      <c r="T3056" s="26"/>
      <c r="U3056" s="26"/>
      <c r="V3056" s="26"/>
      <c r="W3056" s="26"/>
      <c r="X3056" s="26"/>
      <c r="Y3056" s="26"/>
      <c r="Z3056" s="26"/>
      <c r="AA3056" s="26"/>
      <c r="AB3056" s="26"/>
      <c r="AC3056" s="26"/>
      <c r="AD3056" s="26"/>
      <c r="AE3056" s="26"/>
      <c r="AF3056" s="26"/>
      <c r="AG3056" s="26"/>
      <c r="AH3056" s="26"/>
      <c r="AI3056" s="26"/>
      <c r="AJ3056" s="26"/>
      <c r="AK3056" s="26"/>
      <c r="AL3056" s="26"/>
      <c r="AM3056" s="26"/>
      <c r="AN3056" s="26"/>
      <c r="AO3056" s="26"/>
      <c r="AP3056" s="26"/>
      <c r="AQ3056" s="26"/>
      <c r="AR3056" s="26"/>
      <c r="AS3056" s="26"/>
      <c r="AT3056" s="26"/>
      <c r="AU3056" s="26"/>
      <c r="AV3056" s="26"/>
      <c r="AW3056" s="26"/>
      <c r="AX3056" s="26"/>
      <c r="AY3056" s="26"/>
      <c r="AZ3056" s="26"/>
      <c r="BA3056" s="26"/>
      <c r="BB3056" s="26"/>
      <c r="BC3056" s="26"/>
      <c r="BD3056" s="26"/>
      <c r="BE3056" s="26"/>
      <c r="BF3056" s="26"/>
      <c r="BG3056" s="26"/>
      <c r="BH3056" s="26"/>
      <c r="BI3056" s="26"/>
      <c r="BJ3056" s="26"/>
      <c r="BK3056" s="26"/>
      <c r="BL3056" s="41"/>
      <c r="BM3056" t="s">
        <v>100</v>
      </c>
    </row>
    <row r="3057" spans="1:65" x14ac:dyDescent="0.2">
      <c r="A3057" s="6"/>
      <c r="B3057" s="40" t="s">
        <v>158</v>
      </c>
      <c r="C3057" s="24"/>
      <c r="D3057" s="25"/>
      <c r="E3057" s="26"/>
      <c r="F3057" s="26"/>
      <c r="G3057" s="26"/>
      <c r="H3057" s="26"/>
      <c r="I3057" s="26"/>
      <c r="J3057" s="26"/>
      <c r="K3057" s="26"/>
      <c r="L3057" s="26"/>
      <c r="M3057" s="26"/>
      <c r="N3057" s="26"/>
      <c r="O3057" s="26"/>
      <c r="P3057" s="26"/>
      <c r="Q3057" s="26"/>
      <c r="R3057" s="26"/>
      <c r="S3057" s="26"/>
      <c r="T3057" s="26"/>
      <c r="U3057" s="26"/>
      <c r="V3057" s="26"/>
      <c r="W3057" s="26"/>
      <c r="X3057" s="26"/>
      <c r="Y3057" s="26"/>
      <c r="Z3057" s="26"/>
      <c r="AA3057" s="26"/>
      <c r="AB3057" s="26"/>
      <c r="AC3057" s="26"/>
      <c r="AD3057" s="26"/>
      <c r="AE3057" s="26"/>
      <c r="AF3057" s="26"/>
      <c r="AG3057" s="26"/>
      <c r="AH3057" s="26"/>
      <c r="AI3057" s="26"/>
      <c r="AJ3057" s="26"/>
      <c r="AK3057" s="26"/>
      <c r="AL3057" s="26"/>
      <c r="AM3057" s="26"/>
      <c r="AN3057" s="26"/>
      <c r="AO3057" s="26"/>
      <c r="AP3057" s="26"/>
      <c r="AQ3057" s="26"/>
      <c r="AR3057" s="26"/>
      <c r="AS3057" s="26"/>
      <c r="AT3057" s="26"/>
      <c r="AU3057" s="26"/>
      <c r="AV3057" s="26"/>
      <c r="AW3057" s="26"/>
      <c r="AX3057" s="26"/>
      <c r="AY3057" s="26"/>
      <c r="AZ3057" s="26"/>
      <c r="BA3057" s="26"/>
      <c r="BB3057" s="26"/>
      <c r="BC3057" s="26"/>
      <c r="BD3057" s="26"/>
      <c r="BE3057" s="26"/>
      <c r="BF3057" s="26"/>
      <c r="BG3057" s="26"/>
      <c r="BH3057" s="26"/>
      <c r="BI3057" s="26"/>
      <c r="BJ3057" s="26"/>
      <c r="BK3057" s="26"/>
      <c r="BL3057" s="41"/>
      <c r="BM3057" t="s">
        <v>100</v>
      </c>
    </row>
    <row r="3058" spans="1:65" x14ac:dyDescent="0.2">
      <c r="A3058" s="6"/>
      <c r="B3058" s="40" t="s">
        <v>158</v>
      </c>
      <c r="C3058" s="31" t="s">
        <v>43</v>
      </c>
      <c r="D3058" s="27">
        <v>614</v>
      </c>
      <c r="E3058" s="28">
        <v>614</v>
      </c>
      <c r="F3058" s="28">
        <v>614</v>
      </c>
      <c r="G3058" s="28">
        <v>614</v>
      </c>
      <c r="H3058" s="28">
        <v>614</v>
      </c>
      <c r="I3058" s="28">
        <v>614</v>
      </c>
      <c r="J3058" s="28">
        <v>614</v>
      </c>
      <c r="K3058" s="28">
        <v>614</v>
      </c>
      <c r="L3058" s="28">
        <v>614</v>
      </c>
      <c r="M3058" s="28">
        <v>614</v>
      </c>
      <c r="N3058" s="28">
        <v>614</v>
      </c>
      <c r="O3058" s="28">
        <v>614</v>
      </c>
      <c r="P3058" s="28">
        <v>614</v>
      </c>
      <c r="Q3058" s="28">
        <v>614</v>
      </c>
      <c r="R3058" s="28">
        <v>614</v>
      </c>
      <c r="S3058" s="28">
        <v>614</v>
      </c>
      <c r="T3058" s="28">
        <v>614</v>
      </c>
      <c r="U3058" s="28">
        <v>614</v>
      </c>
      <c r="V3058" s="28">
        <v>614</v>
      </c>
      <c r="W3058" s="28">
        <v>614</v>
      </c>
      <c r="X3058" s="28">
        <v>614</v>
      </c>
      <c r="Y3058" s="28">
        <v>614</v>
      </c>
      <c r="Z3058" s="28">
        <v>614</v>
      </c>
      <c r="AA3058" s="28">
        <v>614</v>
      </c>
      <c r="AB3058" s="28">
        <v>614</v>
      </c>
      <c r="AC3058" s="28">
        <v>614</v>
      </c>
      <c r="AD3058" s="28">
        <v>614</v>
      </c>
      <c r="AE3058" s="28">
        <v>614</v>
      </c>
      <c r="AF3058" s="28">
        <v>614</v>
      </c>
      <c r="AG3058" s="28">
        <v>614</v>
      </c>
      <c r="AH3058" s="28">
        <v>614</v>
      </c>
      <c r="AI3058" s="211">
        <v>614</v>
      </c>
      <c r="AJ3058" s="211">
        <v>614</v>
      </c>
      <c r="AK3058" s="211">
        <v>614</v>
      </c>
      <c r="AL3058" s="211">
        <v>614</v>
      </c>
      <c r="AM3058" s="211">
        <v>614</v>
      </c>
      <c r="AN3058" s="211">
        <v>614</v>
      </c>
      <c r="AO3058" s="211">
        <v>614</v>
      </c>
      <c r="AP3058" s="211">
        <v>614</v>
      </c>
      <c r="AQ3058" s="211">
        <v>614</v>
      </c>
      <c r="AR3058" s="211">
        <v>614</v>
      </c>
      <c r="AS3058" s="211">
        <v>614</v>
      </c>
      <c r="AT3058" s="211">
        <v>614</v>
      </c>
      <c r="AU3058" s="211">
        <v>614</v>
      </c>
      <c r="AV3058" s="211">
        <v>614</v>
      </c>
      <c r="AW3058" s="211">
        <v>614</v>
      </c>
      <c r="AX3058" s="211">
        <v>614</v>
      </c>
      <c r="AY3058" s="211">
        <v>614</v>
      </c>
      <c r="AZ3058" s="211">
        <v>614</v>
      </c>
      <c r="BA3058" s="211">
        <v>614</v>
      </c>
      <c r="BB3058" s="211">
        <v>614</v>
      </c>
      <c r="BC3058" s="211">
        <v>614</v>
      </c>
      <c r="BD3058" s="211">
        <v>614</v>
      </c>
      <c r="BE3058" s="211">
        <v>614</v>
      </c>
      <c r="BF3058" s="211">
        <v>614</v>
      </c>
      <c r="BG3058" s="211">
        <v>614</v>
      </c>
      <c r="BH3058" s="211">
        <v>614</v>
      </c>
      <c r="BI3058" s="211">
        <v>614</v>
      </c>
      <c r="BJ3058" s="211">
        <v>614</v>
      </c>
      <c r="BK3058" s="211">
        <v>614</v>
      </c>
      <c r="BL3058" s="211">
        <v>614</v>
      </c>
      <c r="BM3058" t="s">
        <v>100</v>
      </c>
    </row>
    <row r="3059" spans="1:65" x14ac:dyDescent="0.2">
      <c r="A3059" s="6"/>
      <c r="B3059" s="40" t="s">
        <v>158</v>
      </c>
      <c r="C3059" s="24" t="s">
        <v>74</v>
      </c>
      <c r="D3059" s="35">
        <v>614</v>
      </c>
      <c r="E3059" s="29">
        <v>614</v>
      </c>
      <c r="F3059" s="29">
        <v>614</v>
      </c>
      <c r="G3059" s="29">
        <v>614</v>
      </c>
      <c r="H3059" s="29">
        <v>614</v>
      </c>
      <c r="I3059" s="29">
        <v>614</v>
      </c>
      <c r="J3059" s="29">
        <v>614</v>
      </c>
      <c r="K3059" s="29">
        <v>614</v>
      </c>
      <c r="L3059" s="29">
        <v>614</v>
      </c>
      <c r="M3059" s="29">
        <v>614</v>
      </c>
      <c r="N3059" s="29">
        <v>614</v>
      </c>
      <c r="O3059" s="29">
        <v>614</v>
      </c>
      <c r="P3059" s="29">
        <v>614</v>
      </c>
      <c r="Q3059" s="29">
        <v>614</v>
      </c>
      <c r="R3059" s="29">
        <v>614</v>
      </c>
      <c r="S3059" s="29">
        <v>614</v>
      </c>
      <c r="T3059" s="29">
        <v>614</v>
      </c>
      <c r="U3059" s="29">
        <v>614</v>
      </c>
      <c r="V3059" s="29">
        <v>614</v>
      </c>
      <c r="W3059" s="29">
        <v>614</v>
      </c>
      <c r="X3059" s="26"/>
      <c r="Y3059" s="26"/>
      <c r="Z3059" s="26"/>
      <c r="AA3059" s="26"/>
      <c r="AB3059" s="26"/>
      <c r="AC3059" s="26"/>
      <c r="AD3059" s="26"/>
      <c r="AE3059" s="26"/>
      <c r="AF3059" s="26"/>
      <c r="AG3059" s="26"/>
      <c r="AH3059" s="26"/>
      <c r="AI3059" s="26"/>
      <c r="AJ3059" s="26"/>
      <c r="AK3059" s="26"/>
      <c r="AL3059" s="26"/>
      <c r="AM3059" s="26"/>
      <c r="AN3059" s="26"/>
      <c r="AO3059" s="26"/>
      <c r="AP3059" s="26"/>
      <c r="AQ3059" s="26"/>
      <c r="AR3059" s="26"/>
      <c r="AS3059" s="26"/>
      <c r="AT3059" s="26"/>
      <c r="AU3059" s="26"/>
      <c r="AV3059" s="26"/>
      <c r="AW3059" s="26"/>
      <c r="AX3059" s="26"/>
      <c r="AY3059" s="26"/>
      <c r="AZ3059" s="26"/>
      <c r="BA3059" s="26"/>
      <c r="BB3059" s="26"/>
      <c r="BC3059" s="26"/>
      <c r="BD3059" s="26"/>
      <c r="BE3059" s="26"/>
      <c r="BF3059" s="26"/>
      <c r="BG3059" s="26"/>
      <c r="BH3059" s="26"/>
      <c r="BI3059" s="26"/>
      <c r="BJ3059" s="26"/>
      <c r="BK3059" s="26"/>
      <c r="BL3059" s="41"/>
      <c r="BM3059" t="s">
        <v>100</v>
      </c>
    </row>
    <row r="3060" spans="1:65" x14ac:dyDescent="0.2">
      <c r="A3060" s="6"/>
      <c r="B3060" s="40" t="s">
        <v>158</v>
      </c>
      <c r="C3060" s="24" t="s">
        <v>83</v>
      </c>
      <c r="D3060" s="25"/>
      <c r="E3060" s="26"/>
      <c r="F3060" s="26"/>
      <c r="G3060" s="26"/>
      <c r="H3060" s="26"/>
      <c r="I3060" s="26"/>
      <c r="J3060" s="26"/>
      <c r="K3060" s="26"/>
      <c r="L3060" s="26"/>
      <c r="M3060" s="26"/>
      <c r="N3060" s="26"/>
      <c r="O3060" s="26"/>
      <c r="P3060" s="26"/>
      <c r="Q3060" s="26"/>
      <c r="R3060" s="26"/>
      <c r="S3060" s="26"/>
      <c r="T3060" s="26"/>
      <c r="U3060" s="26"/>
      <c r="V3060" s="26"/>
      <c r="W3060" s="30"/>
      <c r="X3060" s="30"/>
      <c r="Y3060" s="30"/>
      <c r="Z3060" s="30"/>
      <c r="AA3060" s="30"/>
      <c r="AB3060" s="30"/>
      <c r="AC3060" s="30"/>
      <c r="AD3060" s="30"/>
      <c r="AE3060" s="30"/>
      <c r="AF3060" s="30"/>
      <c r="AG3060" s="30"/>
      <c r="AH3060" s="30"/>
      <c r="AI3060" s="30"/>
      <c r="AJ3060" s="30"/>
      <c r="AK3060" s="30"/>
      <c r="AL3060" s="30"/>
      <c r="AM3060" s="30"/>
      <c r="AN3060" s="30"/>
      <c r="AO3060" s="30"/>
      <c r="AP3060" s="30"/>
      <c r="AQ3060" s="30"/>
      <c r="AR3060" s="30"/>
      <c r="AS3060" s="30"/>
      <c r="AT3060" s="30"/>
      <c r="AU3060" s="30"/>
      <c r="AV3060" s="30"/>
      <c r="AW3060" s="30"/>
      <c r="AX3060" s="30"/>
      <c r="AY3060" s="30"/>
      <c r="AZ3060" s="30"/>
      <c r="BA3060" s="30"/>
      <c r="BB3060" s="30"/>
      <c r="BC3060" s="30"/>
      <c r="BD3060" s="30"/>
      <c r="BE3060" s="30"/>
      <c r="BF3060" s="30"/>
      <c r="BG3060" s="30"/>
      <c r="BH3060" s="30"/>
      <c r="BI3060" s="30"/>
      <c r="BJ3060" s="30"/>
      <c r="BK3060" s="30"/>
      <c r="BL3060" s="43"/>
      <c r="BM3060" t="s">
        <v>100</v>
      </c>
    </row>
    <row r="3061" spans="1:65" x14ac:dyDescent="0.2">
      <c r="A3061" s="6"/>
      <c r="B3061" s="40" t="s">
        <v>158</v>
      </c>
      <c r="C3061" s="24" t="s">
        <v>75</v>
      </c>
      <c r="D3061" s="25"/>
      <c r="E3061" s="26"/>
      <c r="F3061" s="26"/>
      <c r="G3061" s="26"/>
      <c r="H3061" s="26"/>
      <c r="I3061" s="26"/>
      <c r="J3061" s="26"/>
      <c r="K3061" s="26"/>
      <c r="L3061" s="26"/>
      <c r="M3061" s="26"/>
      <c r="N3061" s="26"/>
      <c r="O3061" s="26"/>
      <c r="P3061" s="26"/>
      <c r="Q3061" s="26"/>
      <c r="R3061" s="26"/>
      <c r="S3061" s="26"/>
      <c r="T3061" s="26"/>
      <c r="U3061" s="26"/>
      <c r="V3061" s="26"/>
      <c r="W3061" s="26"/>
      <c r="X3061" s="26"/>
      <c r="Y3061" s="26"/>
      <c r="Z3061" s="26"/>
      <c r="AA3061" s="26"/>
      <c r="AB3061" s="26"/>
      <c r="AC3061" s="26"/>
      <c r="AD3061" s="26"/>
      <c r="AE3061" s="26"/>
      <c r="AF3061" s="26"/>
      <c r="AG3061" s="26"/>
      <c r="AH3061" s="26"/>
      <c r="AI3061" s="26"/>
      <c r="AJ3061" s="26"/>
      <c r="AK3061" s="26"/>
      <c r="AL3061" s="26"/>
      <c r="AM3061" s="26"/>
      <c r="AN3061" s="26"/>
      <c r="AO3061" s="26"/>
      <c r="AP3061" s="26"/>
      <c r="AQ3061" s="26"/>
      <c r="AR3061" s="26"/>
      <c r="AS3061" s="26"/>
      <c r="AT3061" s="26"/>
      <c r="AU3061" s="26"/>
      <c r="AV3061" s="26"/>
      <c r="AW3061" s="26"/>
      <c r="AX3061" s="26"/>
      <c r="AY3061" s="26"/>
      <c r="AZ3061" s="26"/>
      <c r="BA3061" s="26"/>
      <c r="BB3061" s="26"/>
      <c r="BC3061" s="26"/>
      <c r="BD3061" s="26"/>
      <c r="BE3061" s="26"/>
      <c r="BF3061" s="26"/>
      <c r="BG3061" s="26"/>
      <c r="BH3061" s="26"/>
      <c r="BI3061" s="26"/>
      <c r="BJ3061" s="26"/>
      <c r="BK3061" s="26"/>
      <c r="BL3061" s="41"/>
      <c r="BM3061" t="s">
        <v>100</v>
      </c>
    </row>
    <row r="3062" spans="1:65" x14ac:dyDescent="0.2">
      <c r="A3062" s="6"/>
      <c r="B3062" s="40" t="s">
        <v>158</v>
      </c>
      <c r="C3062" s="24" t="s">
        <v>79</v>
      </c>
      <c r="D3062" s="25"/>
      <c r="E3062" s="26"/>
      <c r="F3062" s="26"/>
      <c r="G3062" s="26"/>
      <c r="H3062" s="26"/>
      <c r="I3062" s="26"/>
      <c r="J3062" s="26"/>
      <c r="K3062" s="26"/>
      <c r="L3062" s="26"/>
      <c r="M3062" s="26"/>
      <c r="N3062" s="26"/>
      <c r="O3062" s="26"/>
      <c r="P3062" s="26"/>
      <c r="Q3062" s="26"/>
      <c r="R3062" s="26"/>
      <c r="S3062" s="26"/>
      <c r="T3062" s="26"/>
      <c r="U3062" s="26"/>
      <c r="V3062" s="26"/>
      <c r="W3062" s="26"/>
      <c r="X3062" s="26"/>
      <c r="Y3062" s="26"/>
      <c r="Z3062" s="26"/>
      <c r="AA3062" s="26"/>
      <c r="AB3062" s="26"/>
      <c r="AC3062" s="26"/>
      <c r="AD3062" s="26"/>
      <c r="AE3062" s="26"/>
      <c r="AF3062" s="26"/>
      <c r="AG3062" s="26"/>
      <c r="AH3062" s="26"/>
      <c r="AI3062" s="26"/>
      <c r="AJ3062" s="26"/>
      <c r="AK3062" s="26"/>
      <c r="AL3062" s="26"/>
      <c r="AM3062" s="26"/>
      <c r="AN3062" s="26"/>
      <c r="AO3062" s="26"/>
      <c r="AP3062" s="26"/>
      <c r="AQ3062" s="26"/>
      <c r="AR3062" s="26"/>
      <c r="AS3062" s="26"/>
      <c r="AT3062" s="26"/>
      <c r="AU3062" s="26"/>
      <c r="AV3062" s="26"/>
      <c r="AW3062" s="26"/>
      <c r="AX3062" s="26"/>
      <c r="AY3062" s="26"/>
      <c r="AZ3062" s="26"/>
      <c r="BA3062" s="26"/>
      <c r="BB3062" s="26"/>
      <c r="BC3062" s="26"/>
      <c r="BD3062" s="26"/>
      <c r="BE3062" s="26"/>
      <c r="BF3062" s="26"/>
      <c r="BG3062" s="26"/>
      <c r="BH3062" s="26"/>
      <c r="BI3062" s="26"/>
      <c r="BJ3062" s="26"/>
      <c r="BK3062" s="26"/>
      <c r="BL3062" s="41"/>
      <c r="BM3062" t="s">
        <v>100</v>
      </c>
    </row>
    <row r="3063" spans="1:65" x14ac:dyDescent="0.2">
      <c r="A3063" s="6"/>
      <c r="B3063" s="40" t="s">
        <v>158</v>
      </c>
      <c r="C3063" s="24" t="s">
        <v>80</v>
      </c>
      <c r="D3063" s="25"/>
      <c r="E3063" s="26"/>
      <c r="F3063" s="26"/>
      <c r="G3063" s="26"/>
      <c r="H3063" s="26"/>
      <c r="I3063" s="26"/>
      <c r="J3063" s="26"/>
      <c r="K3063" s="26"/>
      <c r="L3063" s="26"/>
      <c r="M3063" s="26"/>
      <c r="N3063" s="26"/>
      <c r="O3063" s="26"/>
      <c r="P3063" s="26"/>
      <c r="Q3063" s="26"/>
      <c r="R3063" s="26"/>
      <c r="S3063" s="26"/>
      <c r="T3063" s="26"/>
      <c r="U3063" s="26"/>
      <c r="V3063" s="26"/>
      <c r="W3063" s="26"/>
      <c r="X3063" s="26"/>
      <c r="Y3063" s="26"/>
      <c r="Z3063" s="26"/>
      <c r="AA3063" s="26"/>
      <c r="AB3063" s="26"/>
      <c r="AC3063" s="26"/>
      <c r="AD3063" s="26"/>
      <c r="AE3063" s="26"/>
      <c r="AF3063" s="26"/>
      <c r="AG3063" s="26"/>
      <c r="AH3063" s="26"/>
      <c r="AI3063" s="26"/>
      <c r="AJ3063" s="26"/>
      <c r="AK3063" s="26"/>
      <c r="AL3063" s="26"/>
      <c r="AM3063" s="26"/>
      <c r="AN3063" s="26"/>
      <c r="AO3063" s="26"/>
      <c r="AP3063" s="26"/>
      <c r="AQ3063" s="26"/>
      <c r="AR3063" s="26"/>
      <c r="AS3063" s="26"/>
      <c r="AT3063" s="26"/>
      <c r="AU3063" s="26"/>
      <c r="AV3063" s="26"/>
      <c r="AW3063" s="26"/>
      <c r="AX3063" s="26"/>
      <c r="AY3063" s="26"/>
      <c r="AZ3063" s="26"/>
      <c r="BA3063" s="26"/>
      <c r="BB3063" s="26"/>
      <c r="BC3063" s="26"/>
      <c r="BD3063" s="26"/>
      <c r="BE3063" s="26"/>
      <c r="BF3063" s="26"/>
      <c r="BG3063" s="26"/>
      <c r="BH3063" s="26"/>
      <c r="BI3063" s="26"/>
      <c r="BJ3063" s="26"/>
      <c r="BK3063" s="26"/>
      <c r="BL3063" s="41"/>
      <c r="BM3063" t="s">
        <v>100</v>
      </c>
    </row>
    <row r="3064" spans="1:65" x14ac:dyDescent="0.2">
      <c r="A3064" s="6"/>
      <c r="B3064" s="40" t="s">
        <v>158</v>
      </c>
      <c r="C3064" s="24" t="s">
        <v>78</v>
      </c>
      <c r="D3064" s="25"/>
      <c r="E3064" s="26"/>
      <c r="F3064" s="26"/>
      <c r="G3064" s="26"/>
      <c r="H3064" s="26"/>
      <c r="I3064" s="26"/>
      <c r="J3064" s="26"/>
      <c r="K3064" s="26"/>
      <c r="L3064" s="26"/>
      <c r="M3064" s="26"/>
      <c r="N3064" s="26"/>
      <c r="O3064" s="26"/>
      <c r="P3064" s="26"/>
      <c r="Q3064" s="26"/>
      <c r="R3064" s="26"/>
      <c r="S3064" s="26"/>
      <c r="T3064" s="26"/>
      <c r="U3064" s="26"/>
      <c r="V3064" s="26"/>
      <c r="W3064" s="26"/>
      <c r="X3064" s="26"/>
      <c r="Y3064" s="26"/>
      <c r="Z3064" s="26"/>
      <c r="AA3064" s="26"/>
      <c r="AB3064" s="26"/>
      <c r="AC3064" s="26"/>
      <c r="AD3064" s="26"/>
      <c r="AE3064" s="26"/>
      <c r="AF3064" s="26"/>
      <c r="AG3064" s="26"/>
      <c r="AH3064" s="26"/>
      <c r="AI3064" s="26"/>
      <c r="AJ3064" s="26"/>
      <c r="AK3064" s="26"/>
      <c r="AL3064" s="26"/>
      <c r="AM3064" s="26"/>
      <c r="AN3064" s="26"/>
      <c r="AO3064" s="26"/>
      <c r="AP3064" s="26"/>
      <c r="AQ3064" s="26"/>
      <c r="AR3064" s="26"/>
      <c r="AS3064" s="26"/>
      <c r="AT3064" s="26"/>
      <c r="AU3064" s="26"/>
      <c r="AV3064" s="26"/>
      <c r="AW3064" s="26"/>
      <c r="AX3064" s="26"/>
      <c r="AY3064" s="26"/>
      <c r="AZ3064" s="26"/>
      <c r="BA3064" s="26"/>
      <c r="BB3064" s="26"/>
      <c r="BC3064" s="26"/>
      <c r="BD3064" s="26"/>
      <c r="BE3064" s="26"/>
      <c r="BF3064" s="26"/>
      <c r="BG3064" s="26"/>
      <c r="BH3064" s="26"/>
      <c r="BI3064" s="26"/>
      <c r="BJ3064" s="26"/>
      <c r="BK3064" s="26"/>
      <c r="BL3064" s="41"/>
      <c r="BM3064" t="s">
        <v>100</v>
      </c>
    </row>
    <row r="3065" spans="1:65" x14ac:dyDescent="0.2">
      <c r="A3065" s="6"/>
      <c r="B3065" s="40" t="s">
        <v>158</v>
      </c>
      <c r="C3065" s="31" t="s">
        <v>46</v>
      </c>
      <c r="D3065" s="27">
        <v>0</v>
      </c>
      <c r="E3065" s="28">
        <v>0</v>
      </c>
      <c r="F3065" s="28">
        <v>0</v>
      </c>
      <c r="G3065" s="28">
        <v>0</v>
      </c>
      <c r="H3065" s="28">
        <v>0</v>
      </c>
      <c r="I3065" s="28">
        <v>0</v>
      </c>
      <c r="J3065" s="28">
        <v>0</v>
      </c>
      <c r="K3065" s="28">
        <v>0</v>
      </c>
      <c r="L3065" s="28">
        <v>0</v>
      </c>
      <c r="M3065" s="28">
        <v>0</v>
      </c>
      <c r="N3065" s="28">
        <v>0</v>
      </c>
      <c r="O3065" s="28">
        <v>2</v>
      </c>
      <c r="P3065" s="28">
        <v>4</v>
      </c>
      <c r="Q3065" s="28">
        <v>4</v>
      </c>
      <c r="R3065" s="28">
        <v>5</v>
      </c>
      <c r="S3065" s="28">
        <v>5</v>
      </c>
      <c r="T3065" s="28">
        <v>10</v>
      </c>
      <c r="U3065" s="28">
        <v>13</v>
      </c>
      <c r="V3065" s="28">
        <v>15</v>
      </c>
      <c r="W3065" s="28">
        <v>15</v>
      </c>
      <c r="X3065" s="28">
        <v>43.59</v>
      </c>
      <c r="Y3065" s="28">
        <v>46.68</v>
      </c>
      <c r="Z3065" s="28">
        <v>76.919999999999987</v>
      </c>
      <c r="AA3065" s="28">
        <v>76.919999999999987</v>
      </c>
      <c r="AB3065" s="28">
        <v>76.919999999999987</v>
      </c>
      <c r="AC3065" s="28">
        <v>76.919999999999987</v>
      </c>
      <c r="AD3065" s="28">
        <v>76.919999999999987</v>
      </c>
      <c r="AE3065" s="28">
        <v>76.919999999999987</v>
      </c>
      <c r="AF3065" s="28">
        <v>76.919999999999987</v>
      </c>
      <c r="AG3065" s="28">
        <v>76.919999999999987</v>
      </c>
      <c r="AH3065" s="28">
        <v>76.919999999999987</v>
      </c>
      <c r="AI3065" s="211">
        <v>76.919999999999987</v>
      </c>
      <c r="AJ3065" s="211">
        <v>76.919999999999987</v>
      </c>
      <c r="AK3065" s="211">
        <v>76.919999999999987</v>
      </c>
      <c r="AL3065" s="211">
        <v>76.919999999999987</v>
      </c>
      <c r="AM3065" s="211">
        <v>76.919999999999987</v>
      </c>
      <c r="AN3065" s="211">
        <v>76.919999999999987</v>
      </c>
      <c r="AO3065" s="211">
        <v>76.919999999999987</v>
      </c>
      <c r="AP3065" s="211">
        <v>76.919999999999987</v>
      </c>
      <c r="AQ3065" s="211">
        <v>76.919999999999987</v>
      </c>
      <c r="AR3065" s="211">
        <v>76.919999999999987</v>
      </c>
      <c r="AS3065" s="211">
        <v>76.919999999999987</v>
      </c>
      <c r="AT3065" s="211">
        <v>76.919999999999987</v>
      </c>
      <c r="AU3065" s="211">
        <v>76.919999999999987</v>
      </c>
      <c r="AV3065" s="211">
        <v>76.919999999999987</v>
      </c>
      <c r="AW3065" s="211">
        <v>76.919999999999987</v>
      </c>
      <c r="AX3065" s="211">
        <v>76.919999999999987</v>
      </c>
      <c r="AY3065" s="211">
        <v>76.919999999999987</v>
      </c>
      <c r="AZ3065" s="211">
        <v>76.919999999999987</v>
      </c>
      <c r="BA3065" s="211">
        <v>76.919999999999987</v>
      </c>
      <c r="BB3065" s="211">
        <v>76.919999999999987</v>
      </c>
      <c r="BC3065" s="211">
        <v>76.919999999999987</v>
      </c>
      <c r="BD3065" s="211">
        <v>76.919999999999987</v>
      </c>
      <c r="BE3065" s="211">
        <v>76.919999999999987</v>
      </c>
      <c r="BF3065" s="211">
        <v>76.919999999999987</v>
      </c>
      <c r="BG3065" s="211">
        <v>76.919999999999987</v>
      </c>
      <c r="BH3065" s="211">
        <v>76.919999999999987</v>
      </c>
      <c r="BI3065" s="211">
        <v>76.919999999999987</v>
      </c>
      <c r="BJ3065" s="211">
        <v>76.919999999999987</v>
      </c>
      <c r="BK3065" s="211">
        <v>76.919999999999987</v>
      </c>
      <c r="BL3065" s="211">
        <v>76.919999999999987</v>
      </c>
      <c r="BM3065" t="s">
        <v>100</v>
      </c>
    </row>
    <row r="3066" spans="1:65" x14ac:dyDescent="0.2">
      <c r="A3066" s="6"/>
      <c r="B3066" s="40" t="s">
        <v>158</v>
      </c>
      <c r="C3066" s="24" t="s">
        <v>74</v>
      </c>
      <c r="D3066" s="35">
        <v>0</v>
      </c>
      <c r="E3066" s="29">
        <v>0</v>
      </c>
      <c r="F3066" s="29">
        <v>0</v>
      </c>
      <c r="G3066" s="29">
        <v>0</v>
      </c>
      <c r="H3066" s="29">
        <v>0</v>
      </c>
      <c r="I3066" s="29">
        <v>0</v>
      </c>
      <c r="J3066" s="29">
        <v>0</v>
      </c>
      <c r="K3066" s="29">
        <v>0</v>
      </c>
      <c r="L3066" s="29">
        <v>0</v>
      </c>
      <c r="M3066" s="29">
        <v>0</v>
      </c>
      <c r="N3066" s="29">
        <v>0</v>
      </c>
      <c r="O3066" s="29">
        <v>2</v>
      </c>
      <c r="P3066" s="29">
        <v>4</v>
      </c>
      <c r="Q3066" s="29">
        <v>4</v>
      </c>
      <c r="R3066" s="29">
        <v>5</v>
      </c>
      <c r="S3066" s="29">
        <v>5</v>
      </c>
      <c r="T3066" s="29">
        <v>10</v>
      </c>
      <c r="U3066" s="29">
        <v>13</v>
      </c>
      <c r="V3066" s="29">
        <v>15</v>
      </c>
      <c r="W3066" s="29">
        <v>15</v>
      </c>
      <c r="X3066" s="26"/>
      <c r="Y3066" s="26"/>
      <c r="Z3066" s="26"/>
      <c r="AA3066" s="26"/>
      <c r="AB3066" s="26"/>
      <c r="AC3066" s="26"/>
      <c r="AD3066" s="26"/>
      <c r="AE3066" s="26"/>
      <c r="AF3066" s="26"/>
      <c r="AG3066" s="26"/>
      <c r="AH3066" s="26"/>
      <c r="AI3066" s="26"/>
      <c r="AJ3066" s="26"/>
      <c r="AK3066" s="26"/>
      <c r="AL3066" s="26"/>
      <c r="AM3066" s="26"/>
      <c r="AN3066" s="26"/>
      <c r="AO3066" s="26"/>
      <c r="AP3066" s="26"/>
      <c r="AQ3066" s="26"/>
      <c r="AR3066" s="26"/>
      <c r="AS3066" s="26"/>
      <c r="AT3066" s="26"/>
      <c r="AU3066" s="26"/>
      <c r="AV3066" s="26"/>
      <c r="AW3066" s="26"/>
      <c r="AX3066" s="26"/>
      <c r="AY3066" s="26"/>
      <c r="AZ3066" s="26"/>
      <c r="BA3066" s="26"/>
      <c r="BB3066" s="26"/>
      <c r="BC3066" s="26"/>
      <c r="BD3066" s="26"/>
      <c r="BE3066" s="26"/>
      <c r="BF3066" s="26"/>
      <c r="BG3066" s="26"/>
      <c r="BH3066" s="26"/>
      <c r="BI3066" s="26"/>
      <c r="BJ3066" s="26"/>
      <c r="BK3066" s="26"/>
      <c r="BL3066" s="41"/>
      <c r="BM3066" t="s">
        <v>100</v>
      </c>
    </row>
    <row r="3067" spans="1:65" x14ac:dyDescent="0.2">
      <c r="A3067" s="6"/>
      <c r="B3067" s="40" t="s">
        <v>158</v>
      </c>
      <c r="C3067" s="24" t="s">
        <v>83</v>
      </c>
      <c r="D3067" s="25"/>
      <c r="E3067" s="26"/>
      <c r="F3067" s="26"/>
      <c r="G3067" s="26"/>
      <c r="H3067" s="26"/>
      <c r="I3067" s="26"/>
      <c r="J3067" s="26"/>
      <c r="K3067" s="26"/>
      <c r="L3067" s="26"/>
      <c r="M3067" s="26"/>
      <c r="N3067" s="26"/>
      <c r="O3067" s="26"/>
      <c r="P3067" s="26"/>
      <c r="Q3067" s="26"/>
      <c r="R3067" s="26"/>
      <c r="S3067" s="26"/>
      <c r="T3067" s="26"/>
      <c r="U3067" s="26"/>
      <c r="V3067" s="26"/>
      <c r="W3067" s="30"/>
      <c r="X3067" s="44"/>
      <c r="Y3067" s="44"/>
      <c r="Z3067" s="44"/>
      <c r="AA3067" s="44"/>
      <c r="AB3067" s="44"/>
      <c r="AC3067" s="44"/>
      <c r="AD3067" s="44"/>
      <c r="AE3067" s="44"/>
      <c r="AF3067" s="44"/>
      <c r="AG3067" s="44"/>
      <c r="AH3067" s="44"/>
      <c r="AI3067" s="30"/>
      <c r="AJ3067" s="30"/>
      <c r="AK3067" s="30"/>
      <c r="AL3067" s="30"/>
      <c r="AM3067" s="30"/>
      <c r="AN3067" s="30"/>
      <c r="AO3067" s="30"/>
      <c r="AP3067" s="30"/>
      <c r="AQ3067" s="30"/>
      <c r="AR3067" s="30"/>
      <c r="AS3067" s="30"/>
      <c r="AT3067" s="30"/>
      <c r="AU3067" s="30"/>
      <c r="AV3067" s="30"/>
      <c r="AW3067" s="30"/>
      <c r="AX3067" s="30"/>
      <c r="AY3067" s="30"/>
      <c r="AZ3067" s="30"/>
      <c r="BA3067" s="30"/>
      <c r="BB3067" s="30"/>
      <c r="BC3067" s="30"/>
      <c r="BD3067" s="30"/>
      <c r="BE3067" s="30"/>
      <c r="BF3067" s="30"/>
      <c r="BG3067" s="30"/>
      <c r="BH3067" s="30"/>
      <c r="BI3067" s="30"/>
      <c r="BJ3067" s="30"/>
      <c r="BK3067" s="30"/>
      <c r="BL3067" s="43"/>
      <c r="BM3067" t="s">
        <v>100</v>
      </c>
    </row>
    <row r="3068" spans="1:65" x14ac:dyDescent="0.2">
      <c r="A3068" s="6"/>
      <c r="B3068" s="40" t="s">
        <v>158</v>
      </c>
      <c r="C3068" s="24" t="s">
        <v>75</v>
      </c>
      <c r="D3068" s="25"/>
      <c r="E3068" s="26"/>
      <c r="F3068" s="26"/>
      <c r="G3068" s="26"/>
      <c r="H3068" s="26"/>
      <c r="I3068" s="26"/>
      <c r="J3068" s="26"/>
      <c r="K3068" s="26"/>
      <c r="L3068" s="26"/>
      <c r="M3068" s="26"/>
      <c r="N3068" s="26"/>
      <c r="O3068" s="26"/>
      <c r="P3068" s="26"/>
      <c r="Q3068" s="26"/>
      <c r="R3068" s="26"/>
      <c r="S3068" s="26"/>
      <c r="T3068" s="26"/>
      <c r="U3068" s="26"/>
      <c r="V3068" s="26"/>
      <c r="W3068" s="26"/>
      <c r="X3068" s="26"/>
      <c r="Y3068" s="26"/>
      <c r="Z3068" s="26"/>
      <c r="AA3068" s="26"/>
      <c r="AB3068" s="26"/>
      <c r="AC3068" s="26"/>
      <c r="AD3068" s="26"/>
      <c r="AE3068" s="26"/>
      <c r="AF3068" s="26"/>
      <c r="AG3068" s="26"/>
      <c r="AH3068" s="26"/>
      <c r="AI3068" s="26"/>
      <c r="AJ3068" s="26"/>
      <c r="AK3068" s="26"/>
      <c r="AL3068" s="26"/>
      <c r="AM3068" s="26"/>
      <c r="AN3068" s="26"/>
      <c r="AO3068" s="26"/>
      <c r="AP3068" s="26"/>
      <c r="AQ3068" s="26"/>
      <c r="AR3068" s="26"/>
      <c r="AS3068" s="26"/>
      <c r="AT3068" s="26"/>
      <c r="AU3068" s="26"/>
      <c r="AV3068" s="26"/>
      <c r="AW3068" s="26"/>
      <c r="AX3068" s="26"/>
      <c r="AY3068" s="26"/>
      <c r="AZ3068" s="26"/>
      <c r="BA3068" s="26"/>
      <c r="BB3068" s="26"/>
      <c r="BC3068" s="26"/>
      <c r="BD3068" s="26"/>
      <c r="BE3068" s="26"/>
      <c r="BF3068" s="26"/>
      <c r="BG3068" s="26"/>
      <c r="BH3068" s="26"/>
      <c r="BI3068" s="26"/>
      <c r="BJ3068" s="26"/>
      <c r="BK3068" s="26"/>
      <c r="BL3068" s="41"/>
      <c r="BM3068" t="s">
        <v>100</v>
      </c>
    </row>
    <row r="3069" spans="1:65" x14ac:dyDescent="0.2">
      <c r="A3069" s="6"/>
      <c r="B3069" s="40" t="s">
        <v>158</v>
      </c>
      <c r="C3069" s="24" t="s">
        <v>79</v>
      </c>
      <c r="D3069" s="25"/>
      <c r="E3069" s="26"/>
      <c r="F3069" s="26"/>
      <c r="G3069" s="26"/>
      <c r="H3069" s="26"/>
      <c r="I3069" s="26"/>
      <c r="J3069" s="26"/>
      <c r="K3069" s="26"/>
      <c r="L3069" s="26"/>
      <c r="M3069" s="26"/>
      <c r="N3069" s="26"/>
      <c r="O3069" s="26"/>
      <c r="P3069" s="26"/>
      <c r="Q3069" s="26"/>
      <c r="R3069" s="26"/>
      <c r="S3069" s="26"/>
      <c r="T3069" s="26"/>
      <c r="U3069" s="26"/>
      <c r="V3069" s="26"/>
      <c r="W3069" s="26"/>
      <c r="X3069" s="26"/>
      <c r="Y3069" s="26"/>
      <c r="Z3069" s="26"/>
      <c r="AA3069" s="26"/>
      <c r="AB3069" s="26"/>
      <c r="AC3069" s="26"/>
      <c r="AD3069" s="26"/>
      <c r="AE3069" s="26"/>
      <c r="AF3069" s="26"/>
      <c r="AG3069" s="26"/>
      <c r="AH3069" s="26"/>
      <c r="AI3069" s="26"/>
      <c r="AJ3069" s="26"/>
      <c r="AK3069" s="26"/>
      <c r="AL3069" s="26"/>
      <c r="AM3069" s="26"/>
      <c r="AN3069" s="26"/>
      <c r="AO3069" s="26"/>
      <c r="AP3069" s="26"/>
      <c r="AQ3069" s="26"/>
      <c r="AR3069" s="26"/>
      <c r="AS3069" s="26"/>
      <c r="AT3069" s="26"/>
      <c r="AU3069" s="26"/>
      <c r="AV3069" s="26"/>
      <c r="AW3069" s="26"/>
      <c r="AX3069" s="26"/>
      <c r="AY3069" s="26"/>
      <c r="AZ3069" s="26"/>
      <c r="BA3069" s="26"/>
      <c r="BB3069" s="26"/>
      <c r="BC3069" s="26"/>
      <c r="BD3069" s="26"/>
      <c r="BE3069" s="26"/>
      <c r="BF3069" s="26"/>
      <c r="BG3069" s="26"/>
      <c r="BH3069" s="26"/>
      <c r="BI3069" s="26"/>
      <c r="BJ3069" s="26"/>
      <c r="BK3069" s="26"/>
      <c r="BL3069" s="41"/>
      <c r="BM3069" t="s">
        <v>100</v>
      </c>
    </row>
    <row r="3070" spans="1:65" x14ac:dyDescent="0.2">
      <c r="A3070" s="6"/>
      <c r="B3070" s="40" t="s">
        <v>158</v>
      </c>
      <c r="C3070" s="24" t="s">
        <v>80</v>
      </c>
      <c r="D3070" s="25"/>
      <c r="E3070" s="26"/>
      <c r="F3070" s="26"/>
      <c r="G3070" s="26"/>
      <c r="H3070" s="26"/>
      <c r="I3070" s="26"/>
      <c r="J3070" s="26"/>
      <c r="K3070" s="26"/>
      <c r="L3070" s="26"/>
      <c r="M3070" s="26"/>
      <c r="N3070" s="26"/>
      <c r="O3070" s="26"/>
      <c r="P3070" s="26"/>
      <c r="Q3070" s="26"/>
      <c r="R3070" s="26"/>
      <c r="S3070" s="26"/>
      <c r="T3070" s="26"/>
      <c r="U3070" s="26"/>
      <c r="V3070" s="26"/>
      <c r="W3070" s="26"/>
      <c r="X3070" s="26"/>
      <c r="Y3070" s="26"/>
      <c r="Z3070" s="26"/>
      <c r="AA3070" s="26"/>
      <c r="AB3070" s="26"/>
      <c r="AC3070" s="26"/>
      <c r="AD3070" s="26"/>
      <c r="AE3070" s="26"/>
      <c r="AF3070" s="26"/>
      <c r="AG3070" s="26"/>
      <c r="AH3070" s="26"/>
      <c r="AI3070" s="26"/>
      <c r="AJ3070" s="26"/>
      <c r="AK3070" s="26"/>
      <c r="AL3070" s="26"/>
      <c r="AM3070" s="26"/>
      <c r="AN3070" s="26"/>
      <c r="AO3070" s="26"/>
      <c r="AP3070" s="26"/>
      <c r="AQ3070" s="26"/>
      <c r="AR3070" s="26"/>
      <c r="AS3070" s="26"/>
      <c r="AT3070" s="26"/>
      <c r="AU3070" s="26"/>
      <c r="AV3070" s="26"/>
      <c r="AW3070" s="26"/>
      <c r="AX3070" s="26"/>
      <c r="AY3070" s="26"/>
      <c r="AZ3070" s="26"/>
      <c r="BA3070" s="26"/>
      <c r="BB3070" s="26"/>
      <c r="BC3070" s="26"/>
      <c r="BD3070" s="26"/>
      <c r="BE3070" s="26"/>
      <c r="BF3070" s="26"/>
      <c r="BG3070" s="26"/>
      <c r="BH3070" s="26"/>
      <c r="BI3070" s="26"/>
      <c r="BJ3070" s="26"/>
      <c r="BK3070" s="26"/>
      <c r="BL3070" s="41"/>
      <c r="BM3070" t="s">
        <v>100</v>
      </c>
    </row>
    <row r="3071" spans="1:65" x14ac:dyDescent="0.2">
      <c r="A3071" s="6"/>
      <c r="B3071" s="40" t="s">
        <v>158</v>
      </c>
      <c r="C3071" s="24" t="s">
        <v>78</v>
      </c>
      <c r="D3071" s="25"/>
      <c r="E3071" s="26"/>
      <c r="F3071" s="26"/>
      <c r="G3071" s="26"/>
      <c r="H3071" s="26"/>
      <c r="I3071" s="26"/>
      <c r="J3071" s="26"/>
      <c r="K3071" s="26"/>
      <c r="L3071" s="26"/>
      <c r="M3071" s="26"/>
      <c r="N3071" s="26"/>
      <c r="O3071" s="26"/>
      <c r="P3071" s="26"/>
      <c r="Q3071" s="26"/>
      <c r="R3071" s="26"/>
      <c r="S3071" s="26"/>
      <c r="T3071" s="26"/>
      <c r="U3071" s="26"/>
      <c r="V3071" s="26"/>
      <c r="W3071" s="26"/>
      <c r="X3071" s="26"/>
      <c r="Y3071" s="26"/>
      <c r="Z3071" s="26"/>
      <c r="AA3071" s="26"/>
      <c r="AB3071" s="26"/>
      <c r="AC3071" s="26"/>
      <c r="AD3071" s="26"/>
      <c r="AE3071" s="26"/>
      <c r="AF3071" s="26"/>
      <c r="AG3071" s="26"/>
      <c r="AH3071" s="26"/>
      <c r="AI3071" s="26"/>
      <c r="AJ3071" s="26"/>
      <c r="AK3071" s="26"/>
      <c r="AL3071" s="26"/>
      <c r="AM3071" s="26"/>
      <c r="AN3071" s="26"/>
      <c r="AO3071" s="26"/>
      <c r="AP3071" s="26"/>
      <c r="AQ3071" s="26"/>
      <c r="AR3071" s="26"/>
      <c r="AS3071" s="26"/>
      <c r="AT3071" s="26"/>
      <c r="AU3071" s="26"/>
      <c r="AV3071" s="26"/>
      <c r="AW3071" s="26"/>
      <c r="AX3071" s="26"/>
      <c r="AY3071" s="26"/>
      <c r="AZ3071" s="26"/>
      <c r="BA3071" s="26"/>
      <c r="BB3071" s="26"/>
      <c r="BC3071" s="26"/>
      <c r="BD3071" s="26"/>
      <c r="BE3071" s="26"/>
      <c r="BF3071" s="26"/>
      <c r="BG3071" s="26"/>
      <c r="BH3071" s="26"/>
      <c r="BI3071" s="26"/>
      <c r="BJ3071" s="26"/>
      <c r="BK3071" s="26"/>
      <c r="BL3071" s="41"/>
      <c r="BM3071" t="s">
        <v>100</v>
      </c>
    </row>
    <row r="3072" spans="1:65" x14ac:dyDescent="0.2">
      <c r="A3072" s="6"/>
      <c r="B3072" s="40" t="s">
        <v>158</v>
      </c>
      <c r="C3072" s="31" t="s">
        <v>5</v>
      </c>
      <c r="D3072" s="27">
        <v>0</v>
      </c>
      <c r="E3072" s="28">
        <v>0</v>
      </c>
      <c r="F3072" s="28">
        <v>0</v>
      </c>
      <c r="G3072" s="28">
        <v>0</v>
      </c>
      <c r="H3072" s="28">
        <v>0</v>
      </c>
      <c r="I3072" s="28">
        <v>0</v>
      </c>
      <c r="J3072" s="28">
        <v>0</v>
      </c>
      <c r="K3072" s="28">
        <v>0</v>
      </c>
      <c r="L3072" s="28">
        <v>0</v>
      </c>
      <c r="M3072" s="28">
        <v>0</v>
      </c>
      <c r="N3072" s="28">
        <v>0</v>
      </c>
      <c r="O3072" s="28">
        <v>0</v>
      </c>
      <c r="P3072" s="28">
        <v>0</v>
      </c>
      <c r="Q3072" s="28">
        <v>0</v>
      </c>
      <c r="R3072" s="28">
        <v>0</v>
      </c>
      <c r="S3072" s="28">
        <v>0</v>
      </c>
      <c r="T3072" s="28">
        <v>0</v>
      </c>
      <c r="U3072" s="28">
        <v>0</v>
      </c>
      <c r="V3072" s="28">
        <v>0</v>
      </c>
      <c r="W3072" s="28">
        <v>0</v>
      </c>
      <c r="X3072" s="28">
        <v>2.38</v>
      </c>
      <c r="Y3072" s="28">
        <v>2.38</v>
      </c>
      <c r="Z3072" s="28">
        <v>32.619999999999997</v>
      </c>
      <c r="AA3072" s="28">
        <v>32.619999999999997</v>
      </c>
      <c r="AB3072" s="28">
        <v>32.619999999999997</v>
      </c>
      <c r="AC3072" s="28">
        <v>32.619999999999997</v>
      </c>
      <c r="AD3072" s="28">
        <v>32.619999999999997</v>
      </c>
      <c r="AE3072" s="28">
        <v>32.619999999999997</v>
      </c>
      <c r="AF3072" s="28">
        <v>32.619999999999997</v>
      </c>
      <c r="AG3072" s="28">
        <v>32.619999999999997</v>
      </c>
      <c r="AH3072" s="28">
        <v>32.619999999999997</v>
      </c>
      <c r="AI3072" s="28">
        <v>32.619999999999997</v>
      </c>
      <c r="AJ3072" s="28">
        <v>32.619999999999997</v>
      </c>
      <c r="AK3072" s="28">
        <v>32.619999999999997</v>
      </c>
      <c r="AL3072" s="28">
        <v>32.619999999999997</v>
      </c>
      <c r="AM3072" s="28">
        <v>32.619999999999997</v>
      </c>
      <c r="AN3072" s="28">
        <v>32.619999999999997</v>
      </c>
      <c r="AO3072" s="28">
        <v>32.619999999999997</v>
      </c>
      <c r="AP3072" s="28">
        <v>32.619999999999997</v>
      </c>
      <c r="AQ3072" s="28">
        <v>32.619999999999997</v>
      </c>
      <c r="AR3072" s="28">
        <v>32.619999999999997</v>
      </c>
      <c r="AS3072" s="28">
        <v>32.619999999999997</v>
      </c>
      <c r="AT3072" s="28">
        <v>32.619999999999997</v>
      </c>
      <c r="AU3072" s="28">
        <v>32.619999999999997</v>
      </c>
      <c r="AV3072" s="28">
        <v>32.619999999999997</v>
      </c>
      <c r="AW3072" s="28">
        <v>32.619999999999997</v>
      </c>
      <c r="AX3072" s="28">
        <v>32.619999999999997</v>
      </c>
      <c r="AY3072" s="28">
        <v>32.619999999999997</v>
      </c>
      <c r="AZ3072" s="28">
        <v>32.619999999999997</v>
      </c>
      <c r="BA3072" s="28">
        <v>32.619999999999997</v>
      </c>
      <c r="BB3072" s="28">
        <v>32.619999999999997</v>
      </c>
      <c r="BC3072" s="28">
        <v>32.619999999999997</v>
      </c>
      <c r="BD3072" s="28">
        <v>32.619999999999997</v>
      </c>
      <c r="BE3072" s="28">
        <v>32.619999999999997</v>
      </c>
      <c r="BF3072" s="28">
        <v>32.619999999999997</v>
      </c>
      <c r="BG3072" s="28">
        <v>32.619999999999997</v>
      </c>
      <c r="BH3072" s="28">
        <v>32.619999999999997</v>
      </c>
      <c r="BI3072" s="28">
        <v>32.619999999999997</v>
      </c>
      <c r="BJ3072" s="28">
        <v>32.619999999999997</v>
      </c>
      <c r="BK3072" s="28">
        <v>32.619999999999997</v>
      </c>
      <c r="BL3072" s="42">
        <v>32.619999999999997</v>
      </c>
      <c r="BM3072" t="s">
        <v>100</v>
      </c>
    </row>
    <row r="3073" spans="1:65" x14ac:dyDescent="0.2">
      <c r="A3073" s="6"/>
      <c r="B3073" s="40" t="s">
        <v>158</v>
      </c>
      <c r="C3073" s="24" t="s">
        <v>74</v>
      </c>
      <c r="D3073" s="35">
        <v>0</v>
      </c>
      <c r="E3073" s="29">
        <v>0</v>
      </c>
      <c r="F3073" s="29">
        <v>0</v>
      </c>
      <c r="G3073" s="29">
        <v>0</v>
      </c>
      <c r="H3073" s="29">
        <v>0</v>
      </c>
      <c r="I3073" s="29">
        <v>0</v>
      </c>
      <c r="J3073" s="29">
        <v>0</v>
      </c>
      <c r="K3073" s="29">
        <v>0</v>
      </c>
      <c r="L3073" s="29">
        <v>0</v>
      </c>
      <c r="M3073" s="29">
        <v>0</v>
      </c>
      <c r="N3073" s="29">
        <v>0</v>
      </c>
      <c r="O3073" s="29">
        <v>0</v>
      </c>
      <c r="P3073" s="29">
        <v>0</v>
      </c>
      <c r="Q3073" s="29">
        <v>0</v>
      </c>
      <c r="R3073" s="29">
        <v>0</v>
      </c>
      <c r="S3073" s="29">
        <v>0</v>
      </c>
      <c r="T3073" s="29">
        <v>0</v>
      </c>
      <c r="U3073" s="29">
        <v>0</v>
      </c>
      <c r="V3073" s="29">
        <v>0</v>
      </c>
      <c r="W3073" s="29">
        <v>0</v>
      </c>
      <c r="X3073" s="26">
        <v>100</v>
      </c>
      <c r="Y3073" s="26"/>
      <c r="Z3073" s="26"/>
      <c r="AA3073" s="26"/>
      <c r="AB3073" s="26"/>
      <c r="AC3073" s="26">
        <v>150</v>
      </c>
      <c r="AD3073" s="26"/>
      <c r="AE3073" s="26"/>
      <c r="AF3073" s="26"/>
      <c r="AG3073" s="26"/>
      <c r="AH3073" s="26">
        <v>200</v>
      </c>
      <c r="AI3073" s="26"/>
      <c r="AJ3073" s="26"/>
      <c r="AK3073" s="26"/>
      <c r="AL3073" s="26"/>
      <c r="AM3073" s="26"/>
      <c r="AN3073" s="26"/>
      <c r="AO3073" s="26"/>
      <c r="AP3073" s="26"/>
      <c r="AQ3073" s="26"/>
      <c r="AR3073" s="26"/>
      <c r="AS3073" s="26"/>
      <c r="AT3073" s="26"/>
      <c r="AU3073" s="26"/>
      <c r="AV3073" s="26"/>
      <c r="AW3073" s="26"/>
      <c r="AX3073" s="26"/>
      <c r="AY3073" s="26"/>
      <c r="AZ3073" s="26"/>
      <c r="BA3073" s="26"/>
      <c r="BB3073" s="26"/>
      <c r="BC3073" s="26"/>
      <c r="BD3073" s="26"/>
      <c r="BE3073" s="26"/>
      <c r="BF3073" s="26"/>
      <c r="BG3073" s="26"/>
      <c r="BH3073" s="26"/>
      <c r="BI3073" s="26"/>
      <c r="BJ3073" s="26"/>
      <c r="BK3073" s="26"/>
      <c r="BL3073" s="41"/>
      <c r="BM3073" t="s">
        <v>100</v>
      </c>
    </row>
    <row r="3074" spans="1:65" x14ac:dyDescent="0.2">
      <c r="A3074" s="6"/>
      <c r="B3074" s="40" t="s">
        <v>158</v>
      </c>
      <c r="C3074" s="24" t="s">
        <v>83</v>
      </c>
      <c r="D3074" s="25"/>
      <c r="E3074" s="26"/>
      <c r="F3074" s="26"/>
      <c r="G3074" s="26"/>
      <c r="H3074" s="26"/>
      <c r="I3074" s="26"/>
      <c r="J3074" s="26"/>
      <c r="K3074" s="26"/>
      <c r="L3074" s="26"/>
      <c r="M3074" s="26"/>
      <c r="N3074" s="26"/>
      <c r="O3074" s="26"/>
      <c r="P3074" s="26"/>
      <c r="Q3074" s="26"/>
      <c r="R3074" s="26"/>
      <c r="S3074" s="26"/>
      <c r="T3074" s="26"/>
      <c r="U3074" s="26"/>
      <c r="V3074" s="26"/>
      <c r="W3074" s="30" t="s">
        <v>236</v>
      </c>
      <c r="X3074" s="44">
        <v>2.38</v>
      </c>
      <c r="Y3074" s="44">
        <v>0</v>
      </c>
      <c r="Z3074" s="44">
        <v>30.24</v>
      </c>
      <c r="AA3074" s="44">
        <v>0</v>
      </c>
      <c r="AB3074" s="44">
        <v>0</v>
      </c>
      <c r="AC3074" s="44">
        <v>0</v>
      </c>
      <c r="AD3074" s="44">
        <v>0</v>
      </c>
      <c r="AE3074" s="44">
        <v>0</v>
      </c>
      <c r="AF3074" s="44">
        <v>0</v>
      </c>
      <c r="AG3074" s="44">
        <v>0</v>
      </c>
      <c r="AH3074" s="44">
        <v>0</v>
      </c>
      <c r="AI3074" s="30"/>
      <c r="AJ3074" s="30"/>
      <c r="AK3074" s="30"/>
      <c r="AL3074" s="30"/>
      <c r="AM3074" s="30"/>
      <c r="AN3074" s="30"/>
      <c r="AO3074" s="30"/>
      <c r="AP3074" s="30"/>
      <c r="AQ3074" s="30"/>
      <c r="AR3074" s="30"/>
      <c r="AS3074" s="30"/>
      <c r="AT3074" s="30"/>
      <c r="AU3074" s="30"/>
      <c r="AV3074" s="30"/>
      <c r="AW3074" s="30"/>
      <c r="AX3074" s="30"/>
      <c r="AY3074" s="30"/>
      <c r="AZ3074" s="30"/>
      <c r="BA3074" s="30"/>
      <c r="BB3074" s="30"/>
      <c r="BC3074" s="30"/>
      <c r="BD3074" s="30"/>
      <c r="BE3074" s="30"/>
      <c r="BF3074" s="30"/>
      <c r="BG3074" s="30"/>
      <c r="BH3074" s="30"/>
      <c r="BI3074" s="30"/>
      <c r="BJ3074" s="30"/>
      <c r="BK3074" s="30"/>
      <c r="BL3074" s="43"/>
      <c r="BM3074" t="s">
        <v>100</v>
      </c>
    </row>
    <row r="3075" spans="1:65" x14ac:dyDescent="0.2">
      <c r="A3075" s="6"/>
      <c r="B3075" s="40" t="s">
        <v>158</v>
      </c>
      <c r="C3075" s="24" t="s">
        <v>75</v>
      </c>
      <c r="D3075" s="25"/>
      <c r="E3075" s="26"/>
      <c r="F3075" s="26"/>
      <c r="G3075" s="26"/>
      <c r="H3075" s="26"/>
      <c r="I3075" s="26"/>
      <c r="J3075" s="26"/>
      <c r="K3075" s="26"/>
      <c r="L3075" s="26"/>
      <c r="M3075" s="26"/>
      <c r="N3075" s="26"/>
      <c r="O3075" s="26"/>
      <c r="P3075" s="26"/>
      <c r="Q3075" s="26"/>
      <c r="R3075" s="26"/>
      <c r="S3075" s="26"/>
      <c r="T3075" s="26"/>
      <c r="U3075" s="26"/>
      <c r="V3075" s="26"/>
      <c r="W3075" s="26"/>
      <c r="X3075" s="26"/>
      <c r="Y3075" s="26"/>
      <c r="Z3075" s="26"/>
      <c r="AA3075" s="26"/>
      <c r="AB3075" s="26"/>
      <c r="AC3075" s="26"/>
      <c r="AD3075" s="26"/>
      <c r="AE3075" s="26"/>
      <c r="AF3075" s="26"/>
      <c r="AG3075" s="26"/>
      <c r="AH3075" s="26"/>
      <c r="AI3075" s="26"/>
      <c r="AJ3075" s="26"/>
      <c r="AK3075" s="26"/>
      <c r="AL3075" s="26"/>
      <c r="AM3075" s="26"/>
      <c r="AN3075" s="26"/>
      <c r="AO3075" s="26"/>
      <c r="AP3075" s="26"/>
      <c r="AQ3075" s="26"/>
      <c r="AR3075" s="26"/>
      <c r="AS3075" s="26"/>
      <c r="AT3075" s="26"/>
      <c r="AU3075" s="26"/>
      <c r="AV3075" s="26"/>
      <c r="AW3075" s="26"/>
      <c r="AX3075" s="26"/>
      <c r="AY3075" s="26"/>
      <c r="AZ3075" s="26"/>
      <c r="BA3075" s="26"/>
      <c r="BB3075" s="26"/>
      <c r="BC3075" s="26"/>
      <c r="BD3075" s="26"/>
      <c r="BE3075" s="26"/>
      <c r="BF3075" s="26"/>
      <c r="BG3075" s="26"/>
      <c r="BH3075" s="26"/>
      <c r="BI3075" s="26"/>
      <c r="BJ3075" s="26"/>
      <c r="BK3075" s="26"/>
      <c r="BL3075" s="41"/>
      <c r="BM3075" t="s">
        <v>100</v>
      </c>
    </row>
    <row r="3076" spans="1:65" x14ac:dyDescent="0.2">
      <c r="A3076" s="6"/>
      <c r="B3076" s="40" t="s">
        <v>158</v>
      </c>
      <c r="C3076" s="24" t="s">
        <v>79</v>
      </c>
      <c r="D3076" s="25"/>
      <c r="E3076" s="26"/>
      <c r="F3076" s="26"/>
      <c r="G3076" s="26"/>
      <c r="H3076" s="26"/>
      <c r="I3076" s="26"/>
      <c r="J3076" s="26"/>
      <c r="K3076" s="26"/>
      <c r="L3076" s="26"/>
      <c r="M3076" s="26"/>
      <c r="N3076" s="26"/>
      <c r="O3076" s="26"/>
      <c r="P3076" s="26"/>
      <c r="Q3076" s="26"/>
      <c r="R3076" s="26"/>
      <c r="S3076" s="26"/>
      <c r="T3076" s="26"/>
      <c r="U3076" s="26"/>
      <c r="V3076" s="26"/>
      <c r="W3076" s="26"/>
      <c r="X3076" s="26"/>
      <c r="Y3076" s="26"/>
      <c r="Z3076" s="26"/>
      <c r="AA3076" s="26"/>
      <c r="AB3076" s="26"/>
      <c r="AC3076" s="26"/>
      <c r="AD3076" s="26"/>
      <c r="AE3076" s="26"/>
      <c r="AF3076" s="26"/>
      <c r="AG3076" s="26"/>
      <c r="AH3076" s="26"/>
      <c r="AI3076" s="26"/>
      <c r="AJ3076" s="26"/>
      <c r="AK3076" s="26"/>
      <c r="AL3076" s="26"/>
      <c r="AM3076" s="26"/>
      <c r="AN3076" s="26"/>
      <c r="AO3076" s="26"/>
      <c r="AP3076" s="26"/>
      <c r="AQ3076" s="26"/>
      <c r="AR3076" s="26"/>
      <c r="AS3076" s="26"/>
      <c r="AT3076" s="26"/>
      <c r="AU3076" s="26"/>
      <c r="AV3076" s="26"/>
      <c r="AW3076" s="26"/>
      <c r="AX3076" s="26"/>
      <c r="AY3076" s="26"/>
      <c r="AZ3076" s="26"/>
      <c r="BA3076" s="26"/>
      <c r="BB3076" s="26"/>
      <c r="BC3076" s="26"/>
      <c r="BD3076" s="26"/>
      <c r="BE3076" s="26"/>
      <c r="BF3076" s="26"/>
      <c r="BG3076" s="26"/>
      <c r="BH3076" s="26"/>
      <c r="BI3076" s="26"/>
      <c r="BJ3076" s="26"/>
      <c r="BK3076" s="26"/>
      <c r="BL3076" s="41"/>
      <c r="BM3076" t="s">
        <v>100</v>
      </c>
    </row>
    <row r="3077" spans="1:65" x14ac:dyDescent="0.2">
      <c r="A3077" s="6"/>
      <c r="B3077" s="40" t="s">
        <v>158</v>
      </c>
      <c r="C3077" s="24" t="s">
        <v>80</v>
      </c>
      <c r="D3077" s="25"/>
      <c r="E3077" s="26"/>
      <c r="F3077" s="26"/>
      <c r="G3077" s="26"/>
      <c r="H3077" s="26"/>
      <c r="I3077" s="26"/>
      <c r="J3077" s="26"/>
      <c r="K3077" s="26"/>
      <c r="L3077" s="26"/>
      <c r="M3077" s="26"/>
      <c r="N3077" s="26"/>
      <c r="O3077" s="26"/>
      <c r="P3077" s="26"/>
      <c r="Q3077" s="26"/>
      <c r="R3077" s="26"/>
      <c r="S3077" s="26"/>
      <c r="T3077" s="26"/>
      <c r="U3077" s="26"/>
      <c r="V3077" s="26"/>
      <c r="W3077" s="26"/>
      <c r="X3077" s="26"/>
      <c r="Y3077" s="26"/>
      <c r="Z3077" s="26"/>
      <c r="AA3077" s="26"/>
      <c r="AB3077" s="26"/>
      <c r="AC3077" s="26"/>
      <c r="AD3077" s="26"/>
      <c r="AE3077" s="26"/>
      <c r="AF3077" s="26"/>
      <c r="AG3077" s="26"/>
      <c r="AH3077" s="26"/>
      <c r="AI3077" s="26"/>
      <c r="AJ3077" s="26"/>
      <c r="AK3077" s="26"/>
      <c r="AL3077" s="26"/>
      <c r="AM3077" s="26"/>
      <c r="AN3077" s="26"/>
      <c r="AO3077" s="26"/>
      <c r="AP3077" s="26"/>
      <c r="AQ3077" s="26"/>
      <c r="AR3077" s="26"/>
      <c r="AS3077" s="26"/>
      <c r="AT3077" s="26"/>
      <c r="AU3077" s="26"/>
      <c r="AV3077" s="26"/>
      <c r="AW3077" s="26"/>
      <c r="AX3077" s="26"/>
      <c r="AY3077" s="26"/>
      <c r="AZ3077" s="26"/>
      <c r="BA3077" s="26"/>
      <c r="BB3077" s="26"/>
      <c r="BC3077" s="26"/>
      <c r="BD3077" s="26"/>
      <c r="BE3077" s="26"/>
      <c r="BF3077" s="26"/>
      <c r="BG3077" s="26"/>
      <c r="BH3077" s="26"/>
      <c r="BI3077" s="26"/>
      <c r="BJ3077" s="26"/>
      <c r="BK3077" s="26"/>
      <c r="BL3077" s="41"/>
      <c r="BM3077" t="s">
        <v>100</v>
      </c>
    </row>
    <row r="3078" spans="1:65" x14ac:dyDescent="0.2">
      <c r="A3078" s="6"/>
      <c r="B3078" s="40" t="s">
        <v>158</v>
      </c>
      <c r="C3078" s="24" t="s">
        <v>78</v>
      </c>
      <c r="D3078" s="25"/>
      <c r="E3078" s="26"/>
      <c r="F3078" s="26"/>
      <c r="G3078" s="26"/>
      <c r="H3078" s="26"/>
      <c r="I3078" s="26"/>
      <c r="J3078" s="26"/>
      <c r="K3078" s="26"/>
      <c r="L3078" s="26"/>
      <c r="M3078" s="26"/>
      <c r="N3078" s="26"/>
      <c r="O3078" s="26"/>
      <c r="P3078" s="26"/>
      <c r="Q3078" s="26"/>
      <c r="R3078" s="26"/>
      <c r="S3078" s="26"/>
      <c r="T3078" s="26"/>
      <c r="U3078" s="26"/>
      <c r="V3078" s="26"/>
      <c r="W3078" s="26"/>
      <c r="X3078" s="26"/>
      <c r="Y3078" s="26"/>
      <c r="Z3078" s="26"/>
      <c r="AA3078" s="26"/>
      <c r="AB3078" s="26"/>
      <c r="AC3078" s="26"/>
      <c r="AD3078" s="26"/>
      <c r="AE3078" s="26"/>
      <c r="AF3078" s="26"/>
      <c r="AG3078" s="26"/>
      <c r="AH3078" s="26"/>
      <c r="AI3078" s="26"/>
      <c r="AJ3078" s="26"/>
      <c r="AK3078" s="26"/>
      <c r="AL3078" s="26"/>
      <c r="AM3078" s="26"/>
      <c r="AN3078" s="26"/>
      <c r="AO3078" s="26"/>
      <c r="AP3078" s="26"/>
      <c r="AQ3078" s="26"/>
      <c r="AR3078" s="26"/>
      <c r="AS3078" s="26"/>
      <c r="AT3078" s="26"/>
      <c r="AU3078" s="26"/>
      <c r="AV3078" s="26"/>
      <c r="AW3078" s="26"/>
      <c r="AX3078" s="26"/>
      <c r="AY3078" s="26"/>
      <c r="AZ3078" s="26"/>
      <c r="BA3078" s="26"/>
      <c r="BB3078" s="26"/>
      <c r="BC3078" s="26"/>
      <c r="BD3078" s="26"/>
      <c r="BE3078" s="26"/>
      <c r="BF3078" s="26"/>
      <c r="BG3078" s="26"/>
      <c r="BH3078" s="26"/>
      <c r="BI3078" s="26"/>
      <c r="BJ3078" s="26"/>
      <c r="BK3078" s="26"/>
      <c r="BL3078" s="41"/>
      <c r="BM3078" t="s">
        <v>100</v>
      </c>
    </row>
    <row r="3079" spans="1:65" x14ac:dyDescent="0.2">
      <c r="A3079" s="6"/>
      <c r="B3079" s="40" t="s">
        <v>158</v>
      </c>
      <c r="C3079" s="31" t="s">
        <v>47</v>
      </c>
      <c r="D3079" s="27">
        <v>0</v>
      </c>
      <c r="E3079" s="28">
        <v>0</v>
      </c>
      <c r="F3079" s="28">
        <v>0</v>
      </c>
      <c r="G3079" s="28">
        <v>0</v>
      </c>
      <c r="H3079" s="28">
        <v>0</v>
      </c>
      <c r="I3079" s="28">
        <v>0</v>
      </c>
      <c r="J3079" s="28">
        <v>0</v>
      </c>
      <c r="K3079" s="28">
        <v>0</v>
      </c>
      <c r="L3079" s="28">
        <v>0</v>
      </c>
      <c r="M3079" s="28">
        <v>0</v>
      </c>
      <c r="N3079" s="28">
        <v>0</v>
      </c>
      <c r="O3079" s="28">
        <v>2</v>
      </c>
      <c r="P3079" s="28">
        <v>4</v>
      </c>
      <c r="Q3079" s="28">
        <v>4</v>
      </c>
      <c r="R3079" s="28">
        <v>5</v>
      </c>
      <c r="S3079" s="28">
        <v>5</v>
      </c>
      <c r="T3079" s="28">
        <v>10</v>
      </c>
      <c r="U3079" s="28">
        <v>13</v>
      </c>
      <c r="V3079" s="28">
        <v>15</v>
      </c>
      <c r="W3079" s="28">
        <v>15</v>
      </c>
      <c r="X3079" s="28">
        <v>41.21</v>
      </c>
      <c r="Y3079" s="28">
        <v>44.3</v>
      </c>
      <c r="Z3079" s="28">
        <v>44.3</v>
      </c>
      <c r="AA3079" s="28">
        <v>44.3</v>
      </c>
      <c r="AB3079" s="28">
        <v>44.3</v>
      </c>
      <c r="AC3079" s="28">
        <v>44.3</v>
      </c>
      <c r="AD3079" s="28">
        <v>44.3</v>
      </c>
      <c r="AE3079" s="28">
        <v>44.3</v>
      </c>
      <c r="AF3079" s="28">
        <v>44.3</v>
      </c>
      <c r="AG3079" s="28">
        <v>44.3</v>
      </c>
      <c r="AH3079" s="28">
        <v>44.3</v>
      </c>
      <c r="AI3079" s="28">
        <v>44.3</v>
      </c>
      <c r="AJ3079" s="28">
        <v>44.3</v>
      </c>
      <c r="AK3079" s="28">
        <v>44.3</v>
      </c>
      <c r="AL3079" s="28">
        <v>44.3</v>
      </c>
      <c r="AM3079" s="28">
        <v>44.3</v>
      </c>
      <c r="AN3079" s="28">
        <v>44.3</v>
      </c>
      <c r="AO3079" s="28">
        <v>44.3</v>
      </c>
      <c r="AP3079" s="28">
        <v>44.3</v>
      </c>
      <c r="AQ3079" s="28">
        <v>44.3</v>
      </c>
      <c r="AR3079" s="28">
        <v>44.3</v>
      </c>
      <c r="AS3079" s="28">
        <v>44.3</v>
      </c>
      <c r="AT3079" s="28">
        <v>44.3</v>
      </c>
      <c r="AU3079" s="28">
        <v>44.3</v>
      </c>
      <c r="AV3079" s="28">
        <v>44.3</v>
      </c>
      <c r="AW3079" s="28">
        <v>44.3</v>
      </c>
      <c r="AX3079" s="28">
        <v>44.3</v>
      </c>
      <c r="AY3079" s="28">
        <v>44.3</v>
      </c>
      <c r="AZ3079" s="28">
        <v>44.3</v>
      </c>
      <c r="BA3079" s="28">
        <v>44.3</v>
      </c>
      <c r="BB3079" s="28">
        <v>44.3</v>
      </c>
      <c r="BC3079" s="28">
        <v>44.3</v>
      </c>
      <c r="BD3079" s="28">
        <v>44.3</v>
      </c>
      <c r="BE3079" s="28">
        <v>44.3</v>
      </c>
      <c r="BF3079" s="28">
        <v>44.3</v>
      </c>
      <c r="BG3079" s="28">
        <v>44.3</v>
      </c>
      <c r="BH3079" s="28">
        <v>44.3</v>
      </c>
      <c r="BI3079" s="28">
        <v>44.3</v>
      </c>
      <c r="BJ3079" s="28">
        <v>44.3</v>
      </c>
      <c r="BK3079" s="28">
        <v>44.3</v>
      </c>
      <c r="BL3079" s="42">
        <v>44.3</v>
      </c>
      <c r="BM3079" t="s">
        <v>100</v>
      </c>
    </row>
    <row r="3080" spans="1:65" x14ac:dyDescent="0.2">
      <c r="A3080" s="6"/>
      <c r="B3080" s="40" t="s">
        <v>158</v>
      </c>
      <c r="C3080" s="24" t="s">
        <v>74</v>
      </c>
      <c r="D3080" s="35">
        <v>0</v>
      </c>
      <c r="E3080" s="29">
        <v>0</v>
      </c>
      <c r="F3080" s="29">
        <v>0</v>
      </c>
      <c r="G3080" s="29">
        <v>0</v>
      </c>
      <c r="H3080" s="29">
        <v>0</v>
      </c>
      <c r="I3080" s="29">
        <v>0</v>
      </c>
      <c r="J3080" s="29">
        <v>0</v>
      </c>
      <c r="K3080" s="29">
        <v>0</v>
      </c>
      <c r="L3080" s="29">
        <v>0</v>
      </c>
      <c r="M3080" s="29">
        <v>0</v>
      </c>
      <c r="N3080" s="29">
        <v>0</v>
      </c>
      <c r="O3080" s="29">
        <v>2</v>
      </c>
      <c r="P3080" s="29">
        <v>4</v>
      </c>
      <c r="Q3080" s="29">
        <v>4</v>
      </c>
      <c r="R3080" s="29">
        <v>5</v>
      </c>
      <c r="S3080" s="29">
        <v>5</v>
      </c>
      <c r="T3080" s="29">
        <v>10</v>
      </c>
      <c r="U3080" s="29">
        <v>13</v>
      </c>
      <c r="V3080" s="29">
        <v>15</v>
      </c>
      <c r="W3080" s="29">
        <v>15</v>
      </c>
      <c r="X3080" s="26">
        <v>43</v>
      </c>
      <c r="Y3080" s="26"/>
      <c r="Z3080" s="26"/>
      <c r="AA3080" s="26"/>
      <c r="AB3080" s="26"/>
      <c r="AC3080" s="26">
        <v>60</v>
      </c>
      <c r="AD3080" s="26"/>
      <c r="AE3080" s="26"/>
      <c r="AF3080" s="26"/>
      <c r="AG3080" s="26"/>
      <c r="AH3080" s="26">
        <v>80</v>
      </c>
      <c r="AI3080" s="26"/>
      <c r="AJ3080" s="26"/>
      <c r="AK3080" s="26"/>
      <c r="AL3080" s="26"/>
      <c r="AM3080" s="26"/>
      <c r="AN3080" s="26"/>
      <c r="AO3080" s="26"/>
      <c r="AP3080" s="26"/>
      <c r="AQ3080" s="26"/>
      <c r="AR3080" s="26"/>
      <c r="AS3080" s="26"/>
      <c r="AT3080" s="26"/>
      <c r="AU3080" s="26"/>
      <c r="AV3080" s="26"/>
      <c r="AW3080" s="26"/>
      <c r="AX3080" s="26"/>
      <c r="AY3080" s="26"/>
      <c r="AZ3080" s="26"/>
      <c r="BA3080" s="26"/>
      <c r="BB3080" s="26"/>
      <c r="BC3080" s="26"/>
      <c r="BD3080" s="26"/>
      <c r="BE3080" s="26"/>
      <c r="BF3080" s="26"/>
      <c r="BG3080" s="26"/>
      <c r="BH3080" s="26"/>
      <c r="BI3080" s="26"/>
      <c r="BJ3080" s="26"/>
      <c r="BK3080" s="26"/>
      <c r="BL3080" s="41"/>
      <c r="BM3080" t="s">
        <v>100</v>
      </c>
    </row>
    <row r="3081" spans="1:65" x14ac:dyDescent="0.2">
      <c r="A3081" s="6"/>
      <c r="B3081" s="40" t="s">
        <v>158</v>
      </c>
      <c r="C3081" s="24" t="s">
        <v>83</v>
      </c>
      <c r="D3081" s="25"/>
      <c r="E3081" s="26"/>
      <c r="F3081" s="26"/>
      <c r="G3081" s="26"/>
      <c r="H3081" s="26"/>
      <c r="I3081" s="26"/>
      <c r="J3081" s="26"/>
      <c r="K3081" s="26"/>
      <c r="L3081" s="26"/>
      <c r="M3081" s="26"/>
      <c r="N3081" s="26"/>
      <c r="O3081" s="26"/>
      <c r="P3081" s="26"/>
      <c r="Q3081" s="26"/>
      <c r="R3081" s="26"/>
      <c r="S3081" s="26"/>
      <c r="T3081" s="26"/>
      <c r="U3081" s="26"/>
      <c r="V3081" s="26"/>
      <c r="W3081" s="30" t="s">
        <v>236</v>
      </c>
      <c r="X3081" s="44">
        <v>26.21</v>
      </c>
      <c r="Y3081" s="44">
        <v>3.09</v>
      </c>
      <c r="Z3081" s="44">
        <v>0</v>
      </c>
      <c r="AA3081" s="44">
        <v>0</v>
      </c>
      <c r="AB3081" s="44">
        <v>0</v>
      </c>
      <c r="AC3081" s="44">
        <v>0</v>
      </c>
      <c r="AD3081" s="44">
        <v>0</v>
      </c>
      <c r="AE3081" s="44">
        <v>0</v>
      </c>
      <c r="AF3081" s="44">
        <v>0</v>
      </c>
      <c r="AG3081" s="44">
        <v>0</v>
      </c>
      <c r="AH3081" s="44">
        <v>0</v>
      </c>
      <c r="AI3081" s="30"/>
      <c r="AJ3081" s="30"/>
      <c r="AK3081" s="30"/>
      <c r="AL3081" s="30"/>
      <c r="AM3081" s="30"/>
      <c r="AN3081" s="30"/>
      <c r="AO3081" s="30"/>
      <c r="AP3081" s="30"/>
      <c r="AQ3081" s="30"/>
      <c r="AR3081" s="30"/>
      <c r="AS3081" s="30"/>
      <c r="AT3081" s="30"/>
      <c r="AU3081" s="30"/>
      <c r="AV3081" s="30"/>
      <c r="AW3081" s="30"/>
      <c r="AX3081" s="30"/>
      <c r="AY3081" s="30"/>
      <c r="AZ3081" s="30"/>
      <c r="BA3081" s="30"/>
      <c r="BB3081" s="30"/>
      <c r="BC3081" s="30"/>
      <c r="BD3081" s="30"/>
      <c r="BE3081" s="30"/>
      <c r="BF3081" s="30"/>
      <c r="BG3081" s="30"/>
      <c r="BH3081" s="30"/>
      <c r="BI3081" s="30"/>
      <c r="BJ3081" s="30"/>
      <c r="BK3081" s="30"/>
      <c r="BL3081" s="43"/>
      <c r="BM3081" t="s">
        <v>100</v>
      </c>
    </row>
    <row r="3082" spans="1:65" x14ac:dyDescent="0.2">
      <c r="A3082" s="6"/>
      <c r="B3082" s="40" t="s">
        <v>158</v>
      </c>
      <c r="C3082" s="24" t="s">
        <v>75</v>
      </c>
      <c r="D3082" s="25"/>
      <c r="E3082" s="26"/>
      <c r="F3082" s="26"/>
      <c r="G3082" s="26"/>
      <c r="H3082" s="26"/>
      <c r="I3082" s="26"/>
      <c r="J3082" s="26"/>
      <c r="K3082" s="26"/>
      <c r="L3082" s="26"/>
      <c r="M3082" s="26"/>
      <c r="N3082" s="26"/>
      <c r="O3082" s="26"/>
      <c r="P3082" s="26"/>
      <c r="Q3082" s="26"/>
      <c r="R3082" s="26"/>
      <c r="S3082" s="26"/>
      <c r="T3082" s="26"/>
      <c r="U3082" s="26"/>
      <c r="V3082" s="26"/>
      <c r="W3082" s="26"/>
      <c r="X3082" s="26"/>
      <c r="Y3082" s="26"/>
      <c r="Z3082" s="26"/>
      <c r="AA3082" s="26"/>
      <c r="AB3082" s="26"/>
      <c r="AC3082" s="26"/>
      <c r="AD3082" s="26"/>
      <c r="AE3082" s="26"/>
      <c r="AF3082" s="26"/>
      <c r="AG3082" s="26"/>
      <c r="AH3082" s="26"/>
      <c r="AI3082" s="26"/>
      <c r="AJ3082" s="26"/>
      <c r="AK3082" s="26"/>
      <c r="AL3082" s="26"/>
      <c r="AM3082" s="26"/>
      <c r="AN3082" s="26"/>
      <c r="AO3082" s="26"/>
      <c r="AP3082" s="26"/>
      <c r="AQ3082" s="26"/>
      <c r="AR3082" s="26"/>
      <c r="AS3082" s="26"/>
      <c r="AT3082" s="26"/>
      <c r="AU3082" s="26"/>
      <c r="AV3082" s="26"/>
      <c r="AW3082" s="26"/>
      <c r="AX3082" s="26"/>
      <c r="AY3082" s="26"/>
      <c r="AZ3082" s="26"/>
      <c r="BA3082" s="26"/>
      <c r="BB3082" s="26"/>
      <c r="BC3082" s="26"/>
      <c r="BD3082" s="26"/>
      <c r="BE3082" s="26"/>
      <c r="BF3082" s="26"/>
      <c r="BG3082" s="26"/>
      <c r="BH3082" s="26"/>
      <c r="BI3082" s="26"/>
      <c r="BJ3082" s="26"/>
      <c r="BK3082" s="26"/>
      <c r="BL3082" s="41"/>
      <c r="BM3082" t="s">
        <v>100</v>
      </c>
    </row>
    <row r="3083" spans="1:65" x14ac:dyDescent="0.2">
      <c r="A3083" s="6"/>
      <c r="B3083" s="40" t="s">
        <v>158</v>
      </c>
      <c r="C3083" s="24" t="s">
        <v>79</v>
      </c>
      <c r="D3083" s="25"/>
      <c r="E3083" s="26"/>
      <c r="F3083" s="26"/>
      <c r="G3083" s="26"/>
      <c r="H3083" s="26"/>
      <c r="I3083" s="26"/>
      <c r="J3083" s="26"/>
      <c r="K3083" s="26"/>
      <c r="L3083" s="26"/>
      <c r="M3083" s="26"/>
      <c r="N3083" s="26"/>
      <c r="O3083" s="26"/>
      <c r="P3083" s="26"/>
      <c r="Q3083" s="26"/>
      <c r="R3083" s="26"/>
      <c r="S3083" s="26"/>
      <c r="T3083" s="26"/>
      <c r="U3083" s="26"/>
      <c r="V3083" s="26"/>
      <c r="W3083" s="26"/>
      <c r="X3083" s="26"/>
      <c r="Y3083" s="26"/>
      <c r="Z3083" s="26"/>
      <c r="AA3083" s="26"/>
      <c r="AB3083" s="26"/>
      <c r="AC3083" s="26"/>
      <c r="AD3083" s="26"/>
      <c r="AE3083" s="26"/>
      <c r="AF3083" s="26"/>
      <c r="AG3083" s="26"/>
      <c r="AH3083" s="26"/>
      <c r="AI3083" s="26"/>
      <c r="AJ3083" s="26"/>
      <c r="AK3083" s="26"/>
      <c r="AL3083" s="26"/>
      <c r="AM3083" s="26"/>
      <c r="AN3083" s="26"/>
      <c r="AO3083" s="26"/>
      <c r="AP3083" s="26"/>
      <c r="AQ3083" s="26"/>
      <c r="AR3083" s="26"/>
      <c r="AS3083" s="26"/>
      <c r="AT3083" s="26"/>
      <c r="AU3083" s="26"/>
      <c r="AV3083" s="26"/>
      <c r="AW3083" s="26"/>
      <c r="AX3083" s="26"/>
      <c r="AY3083" s="26"/>
      <c r="AZ3083" s="26"/>
      <c r="BA3083" s="26"/>
      <c r="BB3083" s="26"/>
      <c r="BC3083" s="26"/>
      <c r="BD3083" s="26"/>
      <c r="BE3083" s="26"/>
      <c r="BF3083" s="26"/>
      <c r="BG3083" s="26"/>
      <c r="BH3083" s="26"/>
      <c r="BI3083" s="26"/>
      <c r="BJ3083" s="26"/>
      <c r="BK3083" s="26"/>
      <c r="BL3083" s="41"/>
      <c r="BM3083" t="s">
        <v>100</v>
      </c>
    </row>
    <row r="3084" spans="1:65" x14ac:dyDescent="0.2">
      <c r="A3084" s="6"/>
      <c r="B3084" s="40" t="s">
        <v>158</v>
      </c>
      <c r="C3084" s="24" t="s">
        <v>80</v>
      </c>
      <c r="D3084" s="25"/>
      <c r="E3084" s="26"/>
      <c r="F3084" s="26"/>
      <c r="G3084" s="26"/>
      <c r="H3084" s="26"/>
      <c r="I3084" s="26"/>
      <c r="J3084" s="26"/>
      <c r="K3084" s="26"/>
      <c r="L3084" s="26"/>
      <c r="M3084" s="26"/>
      <c r="N3084" s="26"/>
      <c r="O3084" s="26"/>
      <c r="P3084" s="26"/>
      <c r="Q3084" s="26"/>
      <c r="R3084" s="26"/>
      <c r="S3084" s="26"/>
      <c r="T3084" s="26"/>
      <c r="U3084" s="26"/>
      <c r="V3084" s="26"/>
      <c r="W3084" s="26"/>
      <c r="X3084" s="26"/>
      <c r="Y3084" s="26"/>
      <c r="Z3084" s="26"/>
      <c r="AA3084" s="26"/>
      <c r="AB3084" s="26"/>
      <c r="AC3084" s="26"/>
      <c r="AD3084" s="26"/>
      <c r="AE3084" s="26"/>
      <c r="AF3084" s="26"/>
      <c r="AG3084" s="26"/>
      <c r="AH3084" s="26"/>
      <c r="AI3084" s="26"/>
      <c r="AJ3084" s="26"/>
      <c r="AK3084" s="26"/>
      <c r="AL3084" s="26"/>
      <c r="AM3084" s="26"/>
      <c r="AN3084" s="26"/>
      <c r="AO3084" s="26"/>
      <c r="AP3084" s="26"/>
      <c r="AQ3084" s="26"/>
      <c r="AR3084" s="26"/>
      <c r="AS3084" s="26"/>
      <c r="AT3084" s="26"/>
      <c r="AU3084" s="26"/>
      <c r="AV3084" s="26"/>
      <c r="AW3084" s="26"/>
      <c r="AX3084" s="26"/>
      <c r="AY3084" s="26"/>
      <c r="AZ3084" s="26"/>
      <c r="BA3084" s="26"/>
      <c r="BB3084" s="26"/>
      <c r="BC3084" s="26"/>
      <c r="BD3084" s="26"/>
      <c r="BE3084" s="26"/>
      <c r="BF3084" s="26"/>
      <c r="BG3084" s="26"/>
      <c r="BH3084" s="26"/>
      <c r="BI3084" s="26"/>
      <c r="BJ3084" s="26"/>
      <c r="BK3084" s="26"/>
      <c r="BL3084" s="41"/>
      <c r="BM3084" t="s">
        <v>100</v>
      </c>
    </row>
    <row r="3085" spans="1:65" x14ac:dyDescent="0.2">
      <c r="A3085" s="6"/>
      <c r="B3085" s="40" t="s">
        <v>158</v>
      </c>
      <c r="C3085" s="24" t="s">
        <v>78</v>
      </c>
      <c r="D3085" s="25"/>
      <c r="E3085" s="26"/>
      <c r="F3085" s="26"/>
      <c r="G3085" s="26"/>
      <c r="H3085" s="26"/>
      <c r="I3085" s="26"/>
      <c r="J3085" s="26"/>
      <c r="K3085" s="26"/>
      <c r="L3085" s="26"/>
      <c r="M3085" s="26"/>
      <c r="N3085" s="26"/>
      <c r="O3085" s="26"/>
      <c r="P3085" s="26"/>
      <c r="Q3085" s="26"/>
      <c r="R3085" s="26"/>
      <c r="S3085" s="26"/>
      <c r="T3085" s="26"/>
      <c r="U3085" s="26"/>
      <c r="V3085" s="26"/>
      <c r="W3085" s="26"/>
      <c r="X3085" s="26"/>
      <c r="Y3085" s="26"/>
      <c r="Z3085" s="26"/>
      <c r="AA3085" s="26"/>
      <c r="AB3085" s="26"/>
      <c r="AC3085" s="26"/>
      <c r="AD3085" s="26"/>
      <c r="AE3085" s="26"/>
      <c r="AF3085" s="26"/>
      <c r="AG3085" s="26"/>
      <c r="AH3085" s="26"/>
      <c r="AI3085" s="26"/>
      <c r="AJ3085" s="26"/>
      <c r="AK3085" s="26"/>
      <c r="AL3085" s="26"/>
      <c r="AM3085" s="26"/>
      <c r="AN3085" s="26"/>
      <c r="AO3085" s="26"/>
      <c r="AP3085" s="26"/>
      <c r="AQ3085" s="26"/>
      <c r="AR3085" s="26"/>
      <c r="AS3085" s="26"/>
      <c r="AT3085" s="26"/>
      <c r="AU3085" s="26"/>
      <c r="AV3085" s="26"/>
      <c r="AW3085" s="26"/>
      <c r="AX3085" s="26"/>
      <c r="AY3085" s="26"/>
      <c r="AZ3085" s="26"/>
      <c r="BA3085" s="26"/>
      <c r="BB3085" s="26"/>
      <c r="BC3085" s="26"/>
      <c r="BD3085" s="26"/>
      <c r="BE3085" s="26"/>
      <c r="BF3085" s="26"/>
      <c r="BG3085" s="26"/>
      <c r="BH3085" s="26"/>
      <c r="BI3085" s="26"/>
      <c r="BJ3085" s="26"/>
      <c r="BK3085" s="26"/>
      <c r="BL3085" s="41"/>
      <c r="BM3085" t="s">
        <v>100</v>
      </c>
    </row>
    <row r="3086" spans="1:65" x14ac:dyDescent="0.2">
      <c r="A3086" s="6"/>
      <c r="B3086" s="40" t="s">
        <v>158</v>
      </c>
      <c r="C3086" s="31" t="s">
        <v>93</v>
      </c>
      <c r="D3086" s="27">
        <v>0</v>
      </c>
      <c r="E3086" s="28">
        <v>0</v>
      </c>
      <c r="F3086" s="28">
        <v>0</v>
      </c>
      <c r="G3086" s="28">
        <v>0</v>
      </c>
      <c r="H3086" s="28">
        <v>0</v>
      </c>
      <c r="I3086" s="28">
        <v>0</v>
      </c>
      <c r="J3086" s="28">
        <v>0</v>
      </c>
      <c r="K3086" s="28">
        <v>0</v>
      </c>
      <c r="L3086" s="28">
        <v>0</v>
      </c>
      <c r="M3086" s="28">
        <v>0</v>
      </c>
      <c r="N3086" s="28">
        <v>0</v>
      </c>
      <c r="O3086" s="28">
        <v>0</v>
      </c>
      <c r="P3086" s="28">
        <v>0</v>
      </c>
      <c r="Q3086" s="28">
        <v>0</v>
      </c>
      <c r="R3086" s="28">
        <v>0</v>
      </c>
      <c r="S3086" s="28">
        <v>0</v>
      </c>
      <c r="T3086" s="28">
        <v>0</v>
      </c>
      <c r="U3086" s="28">
        <v>0</v>
      </c>
      <c r="V3086" s="28">
        <v>0</v>
      </c>
      <c r="W3086" s="28">
        <v>0</v>
      </c>
      <c r="X3086" s="28">
        <v>0</v>
      </c>
      <c r="Y3086" s="28">
        <v>0</v>
      </c>
      <c r="Z3086" s="28">
        <v>0</v>
      </c>
      <c r="AA3086" s="28">
        <v>0</v>
      </c>
      <c r="AB3086" s="28">
        <v>0</v>
      </c>
      <c r="AC3086" s="28">
        <v>0</v>
      </c>
      <c r="AD3086" s="28">
        <v>0</v>
      </c>
      <c r="AE3086" s="28">
        <v>0</v>
      </c>
      <c r="AF3086" s="28">
        <v>0</v>
      </c>
      <c r="AG3086" s="28">
        <v>0</v>
      </c>
      <c r="AH3086" s="28">
        <v>0</v>
      </c>
      <c r="AI3086" s="28">
        <v>0</v>
      </c>
      <c r="AJ3086" s="28">
        <v>0</v>
      </c>
      <c r="AK3086" s="28">
        <v>0</v>
      </c>
      <c r="AL3086" s="28">
        <v>0</v>
      </c>
      <c r="AM3086" s="28">
        <v>0</v>
      </c>
      <c r="AN3086" s="28">
        <v>0</v>
      </c>
      <c r="AO3086" s="28">
        <v>0</v>
      </c>
      <c r="AP3086" s="28">
        <v>0</v>
      </c>
      <c r="AQ3086" s="28">
        <v>0</v>
      </c>
      <c r="AR3086" s="28">
        <v>0</v>
      </c>
      <c r="AS3086" s="28">
        <v>0</v>
      </c>
      <c r="AT3086" s="28">
        <v>0</v>
      </c>
      <c r="AU3086" s="28">
        <v>0</v>
      </c>
      <c r="AV3086" s="28">
        <v>0</v>
      </c>
      <c r="AW3086" s="28">
        <v>0</v>
      </c>
      <c r="AX3086" s="28">
        <v>0</v>
      </c>
      <c r="AY3086" s="28">
        <v>0</v>
      </c>
      <c r="AZ3086" s="28">
        <v>0</v>
      </c>
      <c r="BA3086" s="28">
        <v>0</v>
      </c>
      <c r="BB3086" s="28">
        <v>0</v>
      </c>
      <c r="BC3086" s="28">
        <v>0</v>
      </c>
      <c r="BD3086" s="28">
        <v>0</v>
      </c>
      <c r="BE3086" s="28">
        <v>0</v>
      </c>
      <c r="BF3086" s="28">
        <v>0</v>
      </c>
      <c r="BG3086" s="28">
        <v>0</v>
      </c>
      <c r="BH3086" s="28">
        <v>0</v>
      </c>
      <c r="BI3086" s="28">
        <v>0</v>
      </c>
      <c r="BJ3086" s="28">
        <v>0</v>
      </c>
      <c r="BK3086" s="28">
        <v>0</v>
      </c>
      <c r="BL3086" s="42">
        <v>0</v>
      </c>
      <c r="BM3086" t="s">
        <v>100</v>
      </c>
    </row>
    <row r="3087" spans="1:65" x14ac:dyDescent="0.2">
      <c r="A3087" s="6"/>
      <c r="B3087" s="40" t="s">
        <v>158</v>
      </c>
      <c r="C3087" s="24" t="s">
        <v>74</v>
      </c>
      <c r="D3087" s="35">
        <v>0</v>
      </c>
      <c r="E3087" s="29">
        <v>0</v>
      </c>
      <c r="F3087" s="29">
        <v>0</v>
      </c>
      <c r="G3087" s="29">
        <v>0</v>
      </c>
      <c r="H3087" s="29">
        <v>0</v>
      </c>
      <c r="I3087" s="29">
        <v>0</v>
      </c>
      <c r="J3087" s="29">
        <v>0</v>
      </c>
      <c r="K3087" s="29">
        <v>0</v>
      </c>
      <c r="L3087" s="29">
        <v>0</v>
      </c>
      <c r="M3087" s="29">
        <v>0</v>
      </c>
      <c r="N3087" s="29">
        <v>0</v>
      </c>
      <c r="O3087" s="29">
        <v>0</v>
      </c>
      <c r="P3087" s="29">
        <v>0</v>
      </c>
      <c r="Q3087" s="29">
        <v>0</v>
      </c>
      <c r="R3087" s="29">
        <v>0</v>
      </c>
      <c r="S3087" s="29">
        <v>0</v>
      </c>
      <c r="T3087" s="29">
        <v>0</v>
      </c>
      <c r="U3087" s="29">
        <v>0</v>
      </c>
      <c r="V3087" s="29">
        <v>0</v>
      </c>
      <c r="W3087" s="29">
        <v>0</v>
      </c>
      <c r="X3087" s="26"/>
      <c r="Y3087" s="26"/>
      <c r="Z3087" s="26"/>
      <c r="AA3087" s="26"/>
      <c r="AB3087" s="26"/>
      <c r="AC3087" s="26"/>
      <c r="AD3087" s="26"/>
      <c r="AE3087" s="26"/>
      <c r="AF3087" s="26"/>
      <c r="AG3087" s="26"/>
      <c r="AH3087" s="26"/>
      <c r="AI3087" s="26"/>
      <c r="AJ3087" s="26"/>
      <c r="AK3087" s="26"/>
      <c r="AL3087" s="26"/>
      <c r="AM3087" s="26"/>
      <c r="AN3087" s="26"/>
      <c r="AO3087" s="26"/>
      <c r="AP3087" s="26"/>
      <c r="AQ3087" s="26"/>
      <c r="AR3087" s="26"/>
      <c r="AS3087" s="26"/>
      <c r="AT3087" s="26"/>
      <c r="AU3087" s="26"/>
      <c r="AV3087" s="26"/>
      <c r="AW3087" s="26"/>
      <c r="AX3087" s="26"/>
      <c r="AY3087" s="26"/>
      <c r="AZ3087" s="26"/>
      <c r="BA3087" s="26"/>
      <c r="BB3087" s="26"/>
      <c r="BC3087" s="26"/>
      <c r="BD3087" s="26"/>
      <c r="BE3087" s="26"/>
      <c r="BF3087" s="26"/>
      <c r="BG3087" s="26"/>
      <c r="BH3087" s="26"/>
      <c r="BI3087" s="26"/>
      <c r="BJ3087" s="26"/>
      <c r="BK3087" s="26"/>
      <c r="BL3087" s="41"/>
      <c r="BM3087" t="s">
        <v>100</v>
      </c>
    </row>
    <row r="3088" spans="1:65" x14ac:dyDescent="0.2">
      <c r="A3088" s="6"/>
      <c r="B3088" s="40" t="s">
        <v>158</v>
      </c>
      <c r="C3088" s="24" t="s">
        <v>83</v>
      </c>
      <c r="D3088" s="25"/>
      <c r="E3088" s="26"/>
      <c r="F3088" s="26"/>
      <c r="G3088" s="26"/>
      <c r="H3088" s="26"/>
      <c r="I3088" s="26"/>
      <c r="J3088" s="26"/>
      <c r="K3088" s="26"/>
      <c r="L3088" s="26"/>
      <c r="M3088" s="26"/>
      <c r="N3088" s="26"/>
      <c r="O3088" s="26"/>
      <c r="P3088" s="26"/>
      <c r="Q3088" s="26"/>
      <c r="R3088" s="26"/>
      <c r="S3088" s="26"/>
      <c r="T3088" s="26"/>
      <c r="U3088" s="26"/>
      <c r="V3088" s="26"/>
      <c r="W3088" s="30"/>
      <c r="X3088" s="30"/>
      <c r="Y3088" s="30"/>
      <c r="Z3088" s="30"/>
      <c r="AA3088" s="30"/>
      <c r="AB3088" s="30"/>
      <c r="AC3088" s="30"/>
      <c r="AD3088" s="30"/>
      <c r="AE3088" s="30"/>
      <c r="AF3088" s="30"/>
      <c r="AG3088" s="30"/>
      <c r="AH3088" s="30"/>
      <c r="AI3088" s="30"/>
      <c r="AJ3088" s="30"/>
      <c r="AK3088" s="30"/>
      <c r="AL3088" s="30"/>
      <c r="AM3088" s="30"/>
      <c r="AN3088" s="30"/>
      <c r="AO3088" s="30"/>
      <c r="AP3088" s="30"/>
      <c r="AQ3088" s="30"/>
      <c r="AR3088" s="30"/>
      <c r="AS3088" s="30"/>
      <c r="AT3088" s="30"/>
      <c r="AU3088" s="30"/>
      <c r="AV3088" s="30"/>
      <c r="AW3088" s="30"/>
      <c r="AX3088" s="30"/>
      <c r="AY3088" s="30"/>
      <c r="AZ3088" s="30"/>
      <c r="BA3088" s="30"/>
      <c r="BB3088" s="30"/>
      <c r="BC3088" s="30"/>
      <c r="BD3088" s="30"/>
      <c r="BE3088" s="30"/>
      <c r="BF3088" s="30"/>
      <c r="BG3088" s="30"/>
      <c r="BH3088" s="30"/>
      <c r="BI3088" s="30"/>
      <c r="BJ3088" s="30"/>
      <c r="BK3088" s="30"/>
      <c r="BL3088" s="43"/>
      <c r="BM3088" t="s">
        <v>100</v>
      </c>
    </row>
    <row r="3089" spans="1:65" x14ac:dyDescent="0.2">
      <c r="A3089" s="6"/>
      <c r="B3089" s="40" t="s">
        <v>158</v>
      </c>
      <c r="C3089" s="24" t="s">
        <v>75</v>
      </c>
      <c r="D3089" s="25"/>
      <c r="E3089" s="26"/>
      <c r="F3089" s="26"/>
      <c r="G3089" s="26"/>
      <c r="H3089" s="26"/>
      <c r="I3089" s="26"/>
      <c r="J3089" s="26"/>
      <c r="K3089" s="26"/>
      <c r="L3089" s="26"/>
      <c r="M3089" s="26"/>
      <c r="N3089" s="26"/>
      <c r="O3089" s="26"/>
      <c r="P3089" s="26"/>
      <c r="Q3089" s="26"/>
      <c r="R3089" s="26"/>
      <c r="S3089" s="26"/>
      <c r="T3089" s="26"/>
      <c r="U3089" s="26"/>
      <c r="V3089" s="26"/>
      <c r="W3089" s="26"/>
      <c r="X3089" s="26"/>
      <c r="Y3089" s="26"/>
      <c r="Z3089" s="26"/>
      <c r="AA3089" s="26"/>
      <c r="AB3089" s="26"/>
      <c r="AC3089" s="26"/>
      <c r="AD3089" s="26"/>
      <c r="AE3089" s="26"/>
      <c r="AF3089" s="26"/>
      <c r="AG3089" s="26"/>
      <c r="AH3089" s="26"/>
      <c r="AI3089" s="26"/>
      <c r="AJ3089" s="26"/>
      <c r="AK3089" s="26"/>
      <c r="AL3089" s="26"/>
      <c r="AM3089" s="26"/>
      <c r="AN3089" s="26"/>
      <c r="AO3089" s="26"/>
      <c r="AP3089" s="26"/>
      <c r="AQ3089" s="26"/>
      <c r="AR3089" s="26"/>
      <c r="AS3089" s="26"/>
      <c r="AT3089" s="26"/>
      <c r="AU3089" s="26"/>
      <c r="AV3089" s="26"/>
      <c r="AW3089" s="26"/>
      <c r="AX3089" s="26"/>
      <c r="AY3089" s="26"/>
      <c r="AZ3089" s="26"/>
      <c r="BA3089" s="26"/>
      <c r="BB3089" s="26"/>
      <c r="BC3089" s="26"/>
      <c r="BD3089" s="26"/>
      <c r="BE3089" s="26"/>
      <c r="BF3089" s="26"/>
      <c r="BG3089" s="26"/>
      <c r="BH3089" s="26"/>
      <c r="BI3089" s="26"/>
      <c r="BJ3089" s="26"/>
      <c r="BK3089" s="26"/>
      <c r="BL3089" s="41"/>
      <c r="BM3089" t="s">
        <v>100</v>
      </c>
    </row>
    <row r="3090" spans="1:65" x14ac:dyDescent="0.2">
      <c r="A3090" s="6"/>
      <c r="B3090" s="40" t="s">
        <v>158</v>
      </c>
      <c r="C3090" s="24" t="s">
        <v>79</v>
      </c>
      <c r="D3090" s="25"/>
      <c r="E3090" s="26"/>
      <c r="F3090" s="26"/>
      <c r="G3090" s="26"/>
      <c r="H3090" s="26"/>
      <c r="I3090" s="26"/>
      <c r="J3090" s="26"/>
      <c r="K3090" s="26"/>
      <c r="L3090" s="26"/>
      <c r="M3090" s="26"/>
      <c r="N3090" s="26"/>
      <c r="O3090" s="26"/>
      <c r="P3090" s="26"/>
      <c r="Q3090" s="26"/>
      <c r="R3090" s="26"/>
      <c r="S3090" s="26"/>
      <c r="T3090" s="26"/>
      <c r="U3090" s="26"/>
      <c r="V3090" s="26"/>
      <c r="W3090" s="26"/>
      <c r="X3090" s="26"/>
      <c r="Y3090" s="26"/>
      <c r="Z3090" s="26"/>
      <c r="AA3090" s="26"/>
      <c r="AB3090" s="26"/>
      <c r="AC3090" s="26"/>
      <c r="AD3090" s="26"/>
      <c r="AE3090" s="26"/>
      <c r="AF3090" s="26"/>
      <c r="AG3090" s="26"/>
      <c r="AH3090" s="26"/>
      <c r="AI3090" s="26"/>
      <c r="AJ3090" s="26"/>
      <c r="AK3090" s="26"/>
      <c r="AL3090" s="26"/>
      <c r="AM3090" s="26"/>
      <c r="AN3090" s="26"/>
      <c r="AO3090" s="26"/>
      <c r="AP3090" s="26"/>
      <c r="AQ3090" s="26"/>
      <c r="AR3090" s="26"/>
      <c r="AS3090" s="26"/>
      <c r="AT3090" s="26"/>
      <c r="AU3090" s="26"/>
      <c r="AV3090" s="26"/>
      <c r="AW3090" s="26"/>
      <c r="AX3090" s="26"/>
      <c r="AY3090" s="26"/>
      <c r="AZ3090" s="26"/>
      <c r="BA3090" s="26"/>
      <c r="BB3090" s="26"/>
      <c r="BC3090" s="26"/>
      <c r="BD3090" s="26"/>
      <c r="BE3090" s="26"/>
      <c r="BF3090" s="26"/>
      <c r="BG3090" s="26"/>
      <c r="BH3090" s="26"/>
      <c r="BI3090" s="26"/>
      <c r="BJ3090" s="26"/>
      <c r="BK3090" s="26"/>
      <c r="BL3090" s="41"/>
      <c r="BM3090" t="s">
        <v>100</v>
      </c>
    </row>
    <row r="3091" spans="1:65" x14ac:dyDescent="0.2">
      <c r="A3091" s="6"/>
      <c r="B3091" s="40" t="s">
        <v>158</v>
      </c>
      <c r="C3091" s="24" t="s">
        <v>80</v>
      </c>
      <c r="D3091" s="25"/>
      <c r="E3091" s="26"/>
      <c r="F3091" s="26"/>
      <c r="G3091" s="26"/>
      <c r="H3091" s="26"/>
      <c r="I3091" s="26"/>
      <c r="J3091" s="26"/>
      <c r="K3091" s="26"/>
      <c r="L3091" s="26"/>
      <c r="M3091" s="26"/>
      <c r="N3091" s="26"/>
      <c r="O3091" s="26"/>
      <c r="P3091" s="26"/>
      <c r="Q3091" s="26"/>
      <c r="R3091" s="26"/>
      <c r="S3091" s="26"/>
      <c r="T3091" s="26"/>
      <c r="U3091" s="26"/>
      <c r="V3091" s="26"/>
      <c r="W3091" s="26"/>
      <c r="X3091" s="26"/>
      <c r="Y3091" s="26"/>
      <c r="Z3091" s="26"/>
      <c r="AA3091" s="26"/>
      <c r="AB3091" s="26"/>
      <c r="AC3091" s="26"/>
      <c r="AD3091" s="26"/>
      <c r="AE3091" s="26"/>
      <c r="AF3091" s="26"/>
      <c r="AG3091" s="26"/>
      <c r="AH3091" s="26"/>
      <c r="AI3091" s="26"/>
      <c r="AJ3091" s="26"/>
      <c r="AK3091" s="26"/>
      <c r="AL3091" s="26"/>
      <c r="AM3091" s="26"/>
      <c r="AN3091" s="26"/>
      <c r="AO3091" s="26"/>
      <c r="AP3091" s="26"/>
      <c r="AQ3091" s="26"/>
      <c r="AR3091" s="26"/>
      <c r="AS3091" s="26"/>
      <c r="AT3091" s="26"/>
      <c r="AU3091" s="26"/>
      <c r="AV3091" s="26"/>
      <c r="AW3091" s="26"/>
      <c r="AX3091" s="26"/>
      <c r="AY3091" s="26"/>
      <c r="AZ3091" s="26"/>
      <c r="BA3091" s="26"/>
      <c r="BB3091" s="26"/>
      <c r="BC3091" s="26"/>
      <c r="BD3091" s="26"/>
      <c r="BE3091" s="26"/>
      <c r="BF3091" s="26"/>
      <c r="BG3091" s="26"/>
      <c r="BH3091" s="26"/>
      <c r="BI3091" s="26"/>
      <c r="BJ3091" s="26"/>
      <c r="BK3091" s="26"/>
      <c r="BL3091" s="41"/>
      <c r="BM3091" t="s">
        <v>100</v>
      </c>
    </row>
    <row r="3092" spans="1:65" x14ac:dyDescent="0.2">
      <c r="A3092" s="6"/>
      <c r="B3092" s="40" t="s">
        <v>158</v>
      </c>
      <c r="C3092" s="24" t="s">
        <v>78</v>
      </c>
      <c r="D3092" s="25"/>
      <c r="E3092" s="26"/>
      <c r="F3092" s="26"/>
      <c r="G3092" s="26"/>
      <c r="H3092" s="26"/>
      <c r="I3092" s="26"/>
      <c r="J3092" s="26"/>
      <c r="K3092" s="26"/>
      <c r="L3092" s="26"/>
      <c r="M3092" s="26"/>
      <c r="N3092" s="26"/>
      <c r="O3092" s="26"/>
      <c r="P3092" s="26"/>
      <c r="Q3092" s="26"/>
      <c r="R3092" s="26"/>
      <c r="S3092" s="26"/>
      <c r="T3092" s="26"/>
      <c r="U3092" s="26"/>
      <c r="V3092" s="26"/>
      <c r="W3092" s="26"/>
      <c r="X3092" s="26"/>
      <c r="Y3092" s="26"/>
      <c r="Z3092" s="26"/>
      <c r="AA3092" s="26"/>
      <c r="AB3092" s="26"/>
      <c r="AC3092" s="26"/>
      <c r="AD3092" s="26"/>
      <c r="AE3092" s="26"/>
      <c r="AF3092" s="26"/>
      <c r="AG3092" s="26"/>
      <c r="AH3092" s="26"/>
      <c r="AI3092" s="26"/>
      <c r="AJ3092" s="26"/>
      <c r="AK3092" s="26"/>
      <c r="AL3092" s="26"/>
      <c r="AM3092" s="26"/>
      <c r="AN3092" s="26"/>
      <c r="AO3092" s="26"/>
      <c r="AP3092" s="26"/>
      <c r="AQ3092" s="26"/>
      <c r="AR3092" s="26"/>
      <c r="AS3092" s="26"/>
      <c r="AT3092" s="26"/>
      <c r="AU3092" s="26"/>
      <c r="AV3092" s="26"/>
      <c r="AW3092" s="26"/>
      <c r="AX3092" s="26"/>
      <c r="AY3092" s="26"/>
      <c r="AZ3092" s="26"/>
      <c r="BA3092" s="26"/>
      <c r="BB3092" s="26"/>
      <c r="BC3092" s="26"/>
      <c r="BD3092" s="26"/>
      <c r="BE3092" s="26"/>
      <c r="BF3092" s="26"/>
      <c r="BG3092" s="26"/>
      <c r="BH3092" s="26"/>
      <c r="BI3092" s="26"/>
      <c r="BJ3092" s="26"/>
      <c r="BK3092" s="26"/>
      <c r="BL3092" s="41"/>
      <c r="BM3092" t="s">
        <v>100</v>
      </c>
    </row>
    <row r="3093" spans="1:65" x14ac:dyDescent="0.2">
      <c r="A3093" s="6"/>
      <c r="B3093" s="40" t="s">
        <v>158</v>
      </c>
      <c r="C3093" s="31" t="s">
        <v>48</v>
      </c>
      <c r="D3093" s="27">
        <v>0</v>
      </c>
      <c r="E3093" s="28">
        <v>0</v>
      </c>
      <c r="F3093" s="28">
        <v>0</v>
      </c>
      <c r="G3093" s="28">
        <v>0</v>
      </c>
      <c r="H3093" s="28">
        <v>0</v>
      </c>
      <c r="I3093" s="28">
        <v>0</v>
      </c>
      <c r="J3093" s="28">
        <v>0</v>
      </c>
      <c r="K3093" s="28">
        <v>0</v>
      </c>
      <c r="L3093" s="28">
        <v>0</v>
      </c>
      <c r="M3093" s="28">
        <v>0</v>
      </c>
      <c r="N3093" s="28">
        <v>0</v>
      </c>
      <c r="O3093" s="28">
        <v>0</v>
      </c>
      <c r="P3093" s="28">
        <v>0</v>
      </c>
      <c r="Q3093" s="28">
        <v>0</v>
      </c>
      <c r="R3093" s="28">
        <v>0</v>
      </c>
      <c r="S3093" s="28">
        <v>0</v>
      </c>
      <c r="T3093" s="28">
        <v>0</v>
      </c>
      <c r="U3093" s="28">
        <v>0</v>
      </c>
      <c r="V3093" s="28">
        <v>0</v>
      </c>
      <c r="W3093" s="28">
        <v>0</v>
      </c>
      <c r="X3093" s="28">
        <v>1</v>
      </c>
      <c r="Y3093" s="28">
        <v>1.4</v>
      </c>
      <c r="Z3093" s="28">
        <v>1.7999999999999998</v>
      </c>
      <c r="AA3093" s="28">
        <v>2.1999999999999997</v>
      </c>
      <c r="AB3093" s="28">
        <v>2.5999999999999996</v>
      </c>
      <c r="AC3093" s="28">
        <v>2.9999999999999996</v>
      </c>
      <c r="AD3093" s="28">
        <v>3.3999999999999995</v>
      </c>
      <c r="AE3093" s="28">
        <v>3.7999999999999994</v>
      </c>
      <c r="AF3093" s="28">
        <v>4.1999999999999993</v>
      </c>
      <c r="AG3093" s="28">
        <v>4.5999999999999996</v>
      </c>
      <c r="AH3093" s="28">
        <v>5</v>
      </c>
      <c r="AI3093" s="28">
        <v>5</v>
      </c>
      <c r="AJ3093" s="28">
        <v>5</v>
      </c>
      <c r="AK3093" s="28">
        <v>5</v>
      </c>
      <c r="AL3093" s="28">
        <v>5</v>
      </c>
      <c r="AM3093" s="28">
        <v>5</v>
      </c>
      <c r="AN3093" s="28">
        <v>5</v>
      </c>
      <c r="AO3093" s="28">
        <v>5</v>
      </c>
      <c r="AP3093" s="28">
        <v>5</v>
      </c>
      <c r="AQ3093" s="28">
        <v>5</v>
      </c>
      <c r="AR3093" s="28">
        <v>5</v>
      </c>
      <c r="AS3093" s="28">
        <v>5</v>
      </c>
      <c r="AT3093" s="28">
        <v>5</v>
      </c>
      <c r="AU3093" s="28">
        <v>5</v>
      </c>
      <c r="AV3093" s="28">
        <v>5</v>
      </c>
      <c r="AW3093" s="28">
        <v>5</v>
      </c>
      <c r="AX3093" s="28">
        <v>5</v>
      </c>
      <c r="AY3093" s="28">
        <v>5</v>
      </c>
      <c r="AZ3093" s="28">
        <v>5</v>
      </c>
      <c r="BA3093" s="28">
        <v>5</v>
      </c>
      <c r="BB3093" s="28">
        <v>5</v>
      </c>
      <c r="BC3093" s="28">
        <v>5</v>
      </c>
      <c r="BD3093" s="28">
        <v>5</v>
      </c>
      <c r="BE3093" s="28">
        <v>5</v>
      </c>
      <c r="BF3093" s="28">
        <v>5</v>
      </c>
      <c r="BG3093" s="28">
        <v>5</v>
      </c>
      <c r="BH3093" s="28">
        <v>5</v>
      </c>
      <c r="BI3093" s="28">
        <v>5</v>
      </c>
      <c r="BJ3093" s="28">
        <v>5</v>
      </c>
      <c r="BK3093" s="28">
        <v>5</v>
      </c>
      <c r="BL3093" s="42">
        <v>5</v>
      </c>
      <c r="BM3093" t="s">
        <v>100</v>
      </c>
    </row>
    <row r="3094" spans="1:65" x14ac:dyDescent="0.2">
      <c r="A3094" s="6"/>
      <c r="B3094" s="40" t="s">
        <v>158</v>
      </c>
      <c r="C3094" s="24" t="s">
        <v>74</v>
      </c>
      <c r="D3094" s="35">
        <v>0</v>
      </c>
      <c r="E3094" s="29">
        <v>0</v>
      </c>
      <c r="F3094" s="29">
        <v>0</v>
      </c>
      <c r="G3094" s="29">
        <v>0</v>
      </c>
      <c r="H3094" s="29">
        <v>0</v>
      </c>
      <c r="I3094" s="29">
        <v>0</v>
      </c>
      <c r="J3094" s="29">
        <v>0</v>
      </c>
      <c r="K3094" s="29">
        <v>0</v>
      </c>
      <c r="L3094" s="29">
        <v>0</v>
      </c>
      <c r="M3094" s="29">
        <v>0</v>
      </c>
      <c r="N3094" s="29">
        <v>0</v>
      </c>
      <c r="O3094" s="29">
        <v>0</v>
      </c>
      <c r="P3094" s="29">
        <v>0</v>
      </c>
      <c r="Q3094" s="29">
        <v>0</v>
      </c>
      <c r="R3094" s="29">
        <v>0</v>
      </c>
      <c r="S3094" s="29">
        <v>0</v>
      </c>
      <c r="T3094" s="29">
        <v>0</v>
      </c>
      <c r="U3094" s="29">
        <v>0</v>
      </c>
      <c r="V3094" s="29">
        <v>0</v>
      </c>
      <c r="W3094" s="29">
        <v>0</v>
      </c>
      <c r="X3094" s="26">
        <v>1</v>
      </c>
      <c r="Y3094" s="26"/>
      <c r="Z3094" s="26"/>
      <c r="AA3094" s="26"/>
      <c r="AB3094" s="26"/>
      <c r="AC3094" s="26">
        <v>3</v>
      </c>
      <c r="AD3094" s="26"/>
      <c r="AE3094" s="26"/>
      <c r="AF3094" s="26"/>
      <c r="AG3094" s="26"/>
      <c r="AH3094" s="26">
        <v>5</v>
      </c>
      <c r="AI3094" s="26"/>
      <c r="AJ3094" s="26"/>
      <c r="AK3094" s="26"/>
      <c r="AL3094" s="26"/>
      <c r="AM3094" s="26"/>
      <c r="AN3094" s="26"/>
      <c r="AO3094" s="26"/>
      <c r="AP3094" s="26"/>
      <c r="AQ3094" s="26"/>
      <c r="AR3094" s="26"/>
      <c r="AS3094" s="26"/>
      <c r="AT3094" s="26"/>
      <c r="AU3094" s="26"/>
      <c r="AV3094" s="26"/>
      <c r="AW3094" s="26"/>
      <c r="AX3094" s="26"/>
      <c r="AY3094" s="26"/>
      <c r="AZ3094" s="26"/>
      <c r="BA3094" s="26"/>
      <c r="BB3094" s="26"/>
      <c r="BC3094" s="26"/>
      <c r="BD3094" s="26"/>
      <c r="BE3094" s="26"/>
      <c r="BF3094" s="26"/>
      <c r="BG3094" s="26"/>
      <c r="BH3094" s="26"/>
      <c r="BI3094" s="26"/>
      <c r="BJ3094" s="26"/>
      <c r="BK3094" s="26"/>
      <c r="BL3094" s="41"/>
      <c r="BM3094" t="s">
        <v>100</v>
      </c>
    </row>
    <row r="3095" spans="1:65" x14ac:dyDescent="0.2">
      <c r="A3095" s="6"/>
      <c r="B3095" s="40" t="s">
        <v>158</v>
      </c>
      <c r="C3095" s="24" t="s">
        <v>83</v>
      </c>
      <c r="D3095" s="25"/>
      <c r="E3095" s="26"/>
      <c r="F3095" s="26"/>
      <c r="G3095" s="26"/>
      <c r="H3095" s="26"/>
      <c r="I3095" s="26"/>
      <c r="J3095" s="26"/>
      <c r="K3095" s="26"/>
      <c r="L3095" s="26"/>
      <c r="M3095" s="26"/>
      <c r="N3095" s="26"/>
      <c r="O3095" s="26"/>
      <c r="P3095" s="26"/>
      <c r="Q3095" s="26"/>
      <c r="R3095" s="26"/>
      <c r="S3095" s="26"/>
      <c r="T3095" s="26"/>
      <c r="U3095" s="26"/>
      <c r="V3095" s="26"/>
      <c r="W3095" s="30"/>
      <c r="X3095" s="44">
        <v>1</v>
      </c>
      <c r="Y3095" s="44">
        <v>0.4</v>
      </c>
      <c r="Z3095" s="44">
        <v>0.4</v>
      </c>
      <c r="AA3095" s="44">
        <v>0.4</v>
      </c>
      <c r="AB3095" s="44">
        <v>0.4</v>
      </c>
      <c r="AC3095" s="44">
        <v>0.4</v>
      </c>
      <c r="AD3095" s="44">
        <v>0.40000000000000008</v>
      </c>
      <c r="AE3095" s="44">
        <v>0.40000000000000008</v>
      </c>
      <c r="AF3095" s="44">
        <v>0.40000000000000008</v>
      </c>
      <c r="AG3095" s="44">
        <v>0.40000000000000008</v>
      </c>
      <c r="AH3095" s="44">
        <v>0.40000000000000008</v>
      </c>
      <c r="AI3095" s="30"/>
      <c r="AJ3095" s="30"/>
      <c r="AK3095" s="30"/>
      <c r="AL3095" s="30"/>
      <c r="AM3095" s="30"/>
      <c r="AN3095" s="30"/>
      <c r="AO3095" s="30"/>
      <c r="AP3095" s="30"/>
      <c r="AQ3095" s="30"/>
      <c r="AR3095" s="30"/>
      <c r="AS3095" s="30"/>
      <c r="AT3095" s="30"/>
      <c r="AU3095" s="30"/>
      <c r="AV3095" s="30"/>
      <c r="AW3095" s="30"/>
      <c r="AX3095" s="30"/>
      <c r="AY3095" s="30"/>
      <c r="AZ3095" s="30"/>
      <c r="BA3095" s="30"/>
      <c r="BB3095" s="30"/>
      <c r="BC3095" s="30"/>
      <c r="BD3095" s="30"/>
      <c r="BE3095" s="30"/>
      <c r="BF3095" s="30"/>
      <c r="BG3095" s="30"/>
      <c r="BH3095" s="30"/>
      <c r="BI3095" s="30"/>
      <c r="BJ3095" s="30"/>
      <c r="BK3095" s="30"/>
      <c r="BL3095" s="43"/>
      <c r="BM3095" t="s">
        <v>100</v>
      </c>
    </row>
    <row r="3096" spans="1:65" x14ac:dyDescent="0.2">
      <c r="A3096" s="6"/>
      <c r="B3096" s="40" t="s">
        <v>158</v>
      </c>
      <c r="C3096" s="24" t="s">
        <v>75</v>
      </c>
      <c r="D3096" s="25"/>
      <c r="E3096" s="26"/>
      <c r="F3096" s="26"/>
      <c r="G3096" s="26"/>
      <c r="H3096" s="26"/>
      <c r="I3096" s="26"/>
      <c r="J3096" s="26"/>
      <c r="K3096" s="26"/>
      <c r="L3096" s="26"/>
      <c r="M3096" s="26"/>
      <c r="N3096" s="26"/>
      <c r="O3096" s="26"/>
      <c r="P3096" s="26"/>
      <c r="Q3096" s="26"/>
      <c r="R3096" s="26"/>
      <c r="S3096" s="26"/>
      <c r="T3096" s="26"/>
      <c r="U3096" s="26"/>
      <c r="V3096" s="26"/>
      <c r="W3096" s="26"/>
      <c r="X3096" s="26"/>
      <c r="Y3096" s="26"/>
      <c r="Z3096" s="26"/>
      <c r="AA3096" s="26"/>
      <c r="AB3096" s="26"/>
      <c r="AC3096" s="26"/>
      <c r="AD3096" s="26"/>
      <c r="AE3096" s="26"/>
      <c r="AF3096" s="26"/>
      <c r="AG3096" s="26"/>
      <c r="AH3096" s="26"/>
      <c r="AI3096" s="26"/>
      <c r="AJ3096" s="26"/>
      <c r="AK3096" s="26"/>
      <c r="AL3096" s="26"/>
      <c r="AM3096" s="26"/>
      <c r="AN3096" s="26"/>
      <c r="AO3096" s="26"/>
      <c r="AP3096" s="26"/>
      <c r="AQ3096" s="26"/>
      <c r="AR3096" s="26"/>
      <c r="AS3096" s="26"/>
      <c r="AT3096" s="26"/>
      <c r="AU3096" s="26"/>
      <c r="AV3096" s="26"/>
      <c r="AW3096" s="26"/>
      <c r="AX3096" s="26"/>
      <c r="AY3096" s="26"/>
      <c r="AZ3096" s="26"/>
      <c r="BA3096" s="26"/>
      <c r="BB3096" s="26"/>
      <c r="BC3096" s="26"/>
      <c r="BD3096" s="26"/>
      <c r="BE3096" s="26"/>
      <c r="BF3096" s="26"/>
      <c r="BG3096" s="26"/>
      <c r="BH3096" s="26"/>
      <c r="BI3096" s="26"/>
      <c r="BJ3096" s="26"/>
      <c r="BK3096" s="26"/>
      <c r="BL3096" s="41"/>
      <c r="BM3096" t="s">
        <v>100</v>
      </c>
    </row>
    <row r="3097" spans="1:65" x14ac:dyDescent="0.2">
      <c r="A3097" s="6"/>
      <c r="B3097" s="40" t="s">
        <v>158</v>
      </c>
      <c r="C3097" s="24" t="s">
        <v>79</v>
      </c>
      <c r="D3097" s="25"/>
      <c r="E3097" s="26"/>
      <c r="F3097" s="26"/>
      <c r="G3097" s="26"/>
      <c r="H3097" s="26"/>
      <c r="I3097" s="26"/>
      <c r="J3097" s="26"/>
      <c r="K3097" s="26"/>
      <c r="L3097" s="26"/>
      <c r="M3097" s="26"/>
      <c r="N3097" s="26"/>
      <c r="O3097" s="26"/>
      <c r="P3097" s="26"/>
      <c r="Q3097" s="26"/>
      <c r="R3097" s="26"/>
      <c r="S3097" s="26"/>
      <c r="T3097" s="26"/>
      <c r="U3097" s="26"/>
      <c r="V3097" s="26"/>
      <c r="W3097" s="26"/>
      <c r="X3097" s="26"/>
      <c r="Y3097" s="26"/>
      <c r="Z3097" s="26"/>
      <c r="AA3097" s="26"/>
      <c r="AB3097" s="26"/>
      <c r="AC3097" s="26"/>
      <c r="AD3097" s="26"/>
      <c r="AE3097" s="26"/>
      <c r="AF3097" s="26"/>
      <c r="AG3097" s="26"/>
      <c r="AH3097" s="26"/>
      <c r="AI3097" s="26"/>
      <c r="AJ3097" s="26"/>
      <c r="AK3097" s="26"/>
      <c r="AL3097" s="26"/>
      <c r="AM3097" s="26"/>
      <c r="AN3097" s="26"/>
      <c r="AO3097" s="26"/>
      <c r="AP3097" s="26"/>
      <c r="AQ3097" s="26"/>
      <c r="AR3097" s="26"/>
      <c r="AS3097" s="26"/>
      <c r="AT3097" s="26"/>
      <c r="AU3097" s="26"/>
      <c r="AV3097" s="26"/>
      <c r="AW3097" s="26"/>
      <c r="AX3097" s="26"/>
      <c r="AY3097" s="26"/>
      <c r="AZ3097" s="26"/>
      <c r="BA3097" s="26"/>
      <c r="BB3097" s="26"/>
      <c r="BC3097" s="26"/>
      <c r="BD3097" s="26"/>
      <c r="BE3097" s="26"/>
      <c r="BF3097" s="26"/>
      <c r="BG3097" s="26"/>
      <c r="BH3097" s="26"/>
      <c r="BI3097" s="26"/>
      <c r="BJ3097" s="26"/>
      <c r="BK3097" s="26"/>
      <c r="BL3097" s="41"/>
      <c r="BM3097" t="s">
        <v>100</v>
      </c>
    </row>
    <row r="3098" spans="1:65" x14ac:dyDescent="0.2">
      <c r="A3098" s="6"/>
      <c r="B3098" s="40" t="s">
        <v>158</v>
      </c>
      <c r="C3098" s="24" t="s">
        <v>80</v>
      </c>
      <c r="D3098" s="25"/>
      <c r="E3098" s="26"/>
      <c r="F3098" s="26"/>
      <c r="G3098" s="26"/>
      <c r="H3098" s="26"/>
      <c r="I3098" s="26"/>
      <c r="J3098" s="26"/>
      <c r="K3098" s="26"/>
      <c r="L3098" s="26"/>
      <c r="M3098" s="26"/>
      <c r="N3098" s="26"/>
      <c r="O3098" s="26"/>
      <c r="P3098" s="26"/>
      <c r="Q3098" s="26"/>
      <c r="R3098" s="26"/>
      <c r="S3098" s="26"/>
      <c r="T3098" s="26"/>
      <c r="U3098" s="26"/>
      <c r="V3098" s="26"/>
      <c r="W3098" s="26"/>
      <c r="X3098" s="26"/>
      <c r="Y3098" s="26"/>
      <c r="Z3098" s="26"/>
      <c r="AA3098" s="26"/>
      <c r="AB3098" s="26"/>
      <c r="AC3098" s="26"/>
      <c r="AD3098" s="26"/>
      <c r="AE3098" s="26"/>
      <c r="AF3098" s="26"/>
      <c r="AG3098" s="26"/>
      <c r="AH3098" s="26"/>
      <c r="AI3098" s="26"/>
      <c r="AJ3098" s="26"/>
      <c r="AK3098" s="26"/>
      <c r="AL3098" s="26"/>
      <c r="AM3098" s="26"/>
      <c r="AN3098" s="26"/>
      <c r="AO3098" s="26"/>
      <c r="AP3098" s="26"/>
      <c r="AQ3098" s="26"/>
      <c r="AR3098" s="26"/>
      <c r="AS3098" s="26"/>
      <c r="AT3098" s="26"/>
      <c r="AU3098" s="26"/>
      <c r="AV3098" s="26"/>
      <c r="AW3098" s="26"/>
      <c r="AX3098" s="26"/>
      <c r="AY3098" s="26"/>
      <c r="AZ3098" s="26"/>
      <c r="BA3098" s="26"/>
      <c r="BB3098" s="26"/>
      <c r="BC3098" s="26"/>
      <c r="BD3098" s="26"/>
      <c r="BE3098" s="26"/>
      <c r="BF3098" s="26"/>
      <c r="BG3098" s="26"/>
      <c r="BH3098" s="26"/>
      <c r="BI3098" s="26"/>
      <c r="BJ3098" s="26"/>
      <c r="BK3098" s="26"/>
      <c r="BL3098" s="41"/>
      <c r="BM3098" t="s">
        <v>100</v>
      </c>
    </row>
    <row r="3099" spans="1:65" x14ac:dyDescent="0.2">
      <c r="A3099" s="6"/>
      <c r="B3099" s="40" t="s">
        <v>158</v>
      </c>
      <c r="C3099" s="24" t="s">
        <v>78</v>
      </c>
      <c r="D3099" s="25"/>
      <c r="E3099" s="26"/>
      <c r="F3099" s="26"/>
      <c r="G3099" s="26"/>
      <c r="H3099" s="26"/>
      <c r="I3099" s="26"/>
      <c r="J3099" s="26"/>
      <c r="K3099" s="26"/>
      <c r="L3099" s="26"/>
      <c r="M3099" s="26"/>
      <c r="N3099" s="26"/>
      <c r="O3099" s="26"/>
      <c r="P3099" s="26"/>
      <c r="Q3099" s="26"/>
      <c r="R3099" s="26"/>
      <c r="S3099" s="26"/>
      <c r="T3099" s="26"/>
      <c r="U3099" s="26"/>
      <c r="V3099" s="26"/>
      <c r="W3099" s="26"/>
      <c r="X3099" s="26"/>
      <c r="Y3099" s="26"/>
      <c r="Z3099" s="26"/>
      <c r="AA3099" s="26"/>
      <c r="AB3099" s="26"/>
      <c r="AC3099" s="26"/>
      <c r="AD3099" s="26"/>
      <c r="AE3099" s="26"/>
      <c r="AF3099" s="26"/>
      <c r="AG3099" s="26"/>
      <c r="AH3099" s="26"/>
      <c r="AI3099" s="26"/>
      <c r="AJ3099" s="26"/>
      <c r="AK3099" s="26"/>
      <c r="AL3099" s="26"/>
      <c r="AM3099" s="26"/>
      <c r="AN3099" s="26"/>
      <c r="AO3099" s="26"/>
      <c r="AP3099" s="26"/>
      <c r="AQ3099" s="26"/>
      <c r="AR3099" s="26"/>
      <c r="AS3099" s="26"/>
      <c r="AT3099" s="26"/>
      <c r="AU3099" s="26"/>
      <c r="AV3099" s="26"/>
      <c r="AW3099" s="26"/>
      <c r="AX3099" s="26"/>
      <c r="AY3099" s="26"/>
      <c r="AZ3099" s="26"/>
      <c r="BA3099" s="26"/>
      <c r="BB3099" s="26"/>
      <c r="BC3099" s="26"/>
      <c r="BD3099" s="26"/>
      <c r="BE3099" s="26"/>
      <c r="BF3099" s="26"/>
      <c r="BG3099" s="26"/>
      <c r="BH3099" s="26"/>
      <c r="BI3099" s="26"/>
      <c r="BJ3099" s="26"/>
      <c r="BK3099" s="26"/>
      <c r="BL3099" s="41"/>
      <c r="BM3099" t="s">
        <v>100</v>
      </c>
    </row>
    <row r="3100" spans="1:65" x14ac:dyDescent="0.2">
      <c r="A3100" s="6"/>
      <c r="B3100" s="40" t="s">
        <v>158</v>
      </c>
      <c r="C3100" s="31" t="s">
        <v>44</v>
      </c>
      <c r="D3100" s="27">
        <v>0</v>
      </c>
      <c r="E3100" s="28">
        <v>0</v>
      </c>
      <c r="F3100" s="28">
        <v>0</v>
      </c>
      <c r="G3100" s="28">
        <v>0</v>
      </c>
      <c r="H3100" s="28">
        <v>0</v>
      </c>
      <c r="I3100" s="28">
        <v>0</v>
      </c>
      <c r="J3100" s="28">
        <v>0</v>
      </c>
      <c r="K3100" s="28">
        <v>0</v>
      </c>
      <c r="L3100" s="28">
        <v>0</v>
      </c>
      <c r="M3100" s="28">
        <v>0</v>
      </c>
      <c r="N3100" s="28">
        <v>0</v>
      </c>
      <c r="O3100" s="28">
        <v>0</v>
      </c>
      <c r="P3100" s="28">
        <v>0</v>
      </c>
      <c r="Q3100" s="28">
        <v>0</v>
      </c>
      <c r="R3100" s="28">
        <v>0</v>
      </c>
      <c r="S3100" s="28">
        <v>0</v>
      </c>
      <c r="T3100" s="28">
        <v>0</v>
      </c>
      <c r="U3100" s="28">
        <v>0</v>
      </c>
      <c r="V3100" s="28">
        <v>0</v>
      </c>
      <c r="W3100" s="28">
        <v>0</v>
      </c>
      <c r="X3100" s="28">
        <v>0</v>
      </c>
      <c r="Y3100" s="28">
        <v>0</v>
      </c>
      <c r="Z3100" s="28">
        <v>0</v>
      </c>
      <c r="AA3100" s="28">
        <v>0</v>
      </c>
      <c r="AB3100" s="28">
        <v>0</v>
      </c>
      <c r="AC3100" s="28">
        <v>0</v>
      </c>
      <c r="AD3100" s="28">
        <v>0</v>
      </c>
      <c r="AE3100" s="28">
        <v>0</v>
      </c>
      <c r="AF3100" s="28">
        <v>0</v>
      </c>
      <c r="AG3100" s="28">
        <v>0</v>
      </c>
      <c r="AH3100" s="28">
        <v>0</v>
      </c>
      <c r="AI3100" s="28">
        <v>0</v>
      </c>
      <c r="AJ3100" s="28">
        <v>0</v>
      </c>
      <c r="AK3100" s="28">
        <v>0</v>
      </c>
      <c r="AL3100" s="28">
        <v>0</v>
      </c>
      <c r="AM3100" s="28">
        <v>0</v>
      </c>
      <c r="AN3100" s="28">
        <v>0</v>
      </c>
      <c r="AO3100" s="28">
        <v>0</v>
      </c>
      <c r="AP3100" s="28">
        <v>0</v>
      </c>
      <c r="AQ3100" s="28">
        <v>0</v>
      </c>
      <c r="AR3100" s="28">
        <v>0</v>
      </c>
      <c r="AS3100" s="28">
        <v>0</v>
      </c>
      <c r="AT3100" s="28">
        <v>0</v>
      </c>
      <c r="AU3100" s="28">
        <v>0</v>
      </c>
      <c r="AV3100" s="28">
        <v>0</v>
      </c>
      <c r="AW3100" s="28">
        <v>0</v>
      </c>
      <c r="AX3100" s="28">
        <v>0</v>
      </c>
      <c r="AY3100" s="28">
        <v>0</v>
      </c>
      <c r="AZ3100" s="28">
        <v>0</v>
      </c>
      <c r="BA3100" s="28">
        <v>0</v>
      </c>
      <c r="BB3100" s="28">
        <v>0</v>
      </c>
      <c r="BC3100" s="28">
        <v>0</v>
      </c>
      <c r="BD3100" s="28">
        <v>0</v>
      </c>
      <c r="BE3100" s="28">
        <v>0</v>
      </c>
      <c r="BF3100" s="28">
        <v>0</v>
      </c>
      <c r="BG3100" s="28">
        <v>0</v>
      </c>
      <c r="BH3100" s="28">
        <v>0</v>
      </c>
      <c r="BI3100" s="28">
        <v>0</v>
      </c>
      <c r="BJ3100" s="28">
        <v>0</v>
      </c>
      <c r="BK3100" s="28">
        <v>0</v>
      </c>
      <c r="BL3100" s="42">
        <v>0</v>
      </c>
      <c r="BM3100" t="s">
        <v>100</v>
      </c>
    </row>
    <row r="3101" spans="1:65" x14ac:dyDescent="0.2">
      <c r="A3101" s="6"/>
      <c r="B3101" s="40" t="s">
        <v>158</v>
      </c>
      <c r="C3101" s="24" t="s">
        <v>74</v>
      </c>
      <c r="D3101" s="35">
        <v>0</v>
      </c>
      <c r="E3101" s="29">
        <v>0</v>
      </c>
      <c r="F3101" s="29">
        <v>0</v>
      </c>
      <c r="G3101" s="29">
        <v>0</v>
      </c>
      <c r="H3101" s="29">
        <v>0</v>
      </c>
      <c r="I3101" s="29">
        <v>0</v>
      </c>
      <c r="J3101" s="29">
        <v>0</v>
      </c>
      <c r="K3101" s="29">
        <v>0</v>
      </c>
      <c r="L3101" s="29">
        <v>0</v>
      </c>
      <c r="M3101" s="29">
        <v>0</v>
      </c>
      <c r="N3101" s="29">
        <v>0</v>
      </c>
      <c r="O3101" s="29">
        <v>0</v>
      </c>
      <c r="P3101" s="29">
        <v>0</v>
      </c>
      <c r="Q3101" s="29">
        <v>0</v>
      </c>
      <c r="R3101" s="29">
        <v>0</v>
      </c>
      <c r="S3101" s="29">
        <v>0</v>
      </c>
      <c r="T3101" s="29">
        <v>0</v>
      </c>
      <c r="U3101" s="29">
        <v>0</v>
      </c>
      <c r="V3101" s="29">
        <v>0</v>
      </c>
      <c r="W3101" s="29">
        <v>0</v>
      </c>
      <c r="X3101" s="26"/>
      <c r="Y3101" s="26"/>
      <c r="Z3101" s="26"/>
      <c r="AA3101" s="26"/>
      <c r="AB3101" s="26"/>
      <c r="AC3101" s="26"/>
      <c r="AD3101" s="26"/>
      <c r="AE3101" s="26"/>
      <c r="AF3101" s="26"/>
      <c r="AG3101" s="26"/>
      <c r="AH3101" s="26"/>
      <c r="AI3101" s="26"/>
      <c r="AJ3101" s="26"/>
      <c r="AK3101" s="26"/>
      <c r="AL3101" s="26"/>
      <c r="AM3101" s="26"/>
      <c r="AN3101" s="26"/>
      <c r="AO3101" s="26"/>
      <c r="AP3101" s="26"/>
      <c r="AQ3101" s="26"/>
      <c r="AR3101" s="26"/>
      <c r="AS3101" s="26"/>
      <c r="AT3101" s="26"/>
      <c r="AU3101" s="26"/>
      <c r="AV3101" s="26"/>
      <c r="AW3101" s="26"/>
      <c r="AX3101" s="26"/>
      <c r="AY3101" s="26"/>
      <c r="AZ3101" s="26"/>
      <c r="BA3101" s="26"/>
      <c r="BB3101" s="26"/>
      <c r="BC3101" s="26"/>
      <c r="BD3101" s="26"/>
      <c r="BE3101" s="26"/>
      <c r="BF3101" s="26"/>
      <c r="BG3101" s="26"/>
      <c r="BH3101" s="26"/>
      <c r="BI3101" s="26"/>
      <c r="BJ3101" s="26"/>
      <c r="BK3101" s="26"/>
      <c r="BL3101" s="41"/>
      <c r="BM3101" t="s">
        <v>100</v>
      </c>
    </row>
    <row r="3102" spans="1:65" x14ac:dyDescent="0.2">
      <c r="A3102" s="6"/>
      <c r="B3102" s="40" t="s">
        <v>158</v>
      </c>
      <c r="C3102" s="24" t="s">
        <v>83</v>
      </c>
      <c r="D3102" s="25"/>
      <c r="E3102" s="26"/>
      <c r="F3102" s="26"/>
      <c r="G3102" s="26"/>
      <c r="H3102" s="26"/>
      <c r="I3102" s="26"/>
      <c r="J3102" s="26"/>
      <c r="K3102" s="26"/>
      <c r="L3102" s="26"/>
      <c r="M3102" s="26"/>
      <c r="N3102" s="26"/>
      <c r="O3102" s="26"/>
      <c r="P3102" s="26"/>
      <c r="Q3102" s="26"/>
      <c r="R3102" s="26"/>
      <c r="S3102" s="26"/>
      <c r="T3102" s="26"/>
      <c r="U3102" s="26"/>
      <c r="V3102" s="26"/>
      <c r="W3102" s="30"/>
      <c r="X3102" s="30"/>
      <c r="Y3102" s="30"/>
      <c r="Z3102" s="30"/>
      <c r="AA3102" s="30"/>
      <c r="AB3102" s="30"/>
      <c r="AC3102" s="30"/>
      <c r="AD3102" s="30"/>
      <c r="AE3102" s="30"/>
      <c r="AF3102" s="30"/>
      <c r="AG3102" s="30"/>
      <c r="AH3102" s="30"/>
      <c r="AI3102" s="30"/>
      <c r="AJ3102" s="30"/>
      <c r="AK3102" s="30"/>
      <c r="AL3102" s="30"/>
      <c r="AM3102" s="30"/>
      <c r="AN3102" s="30"/>
      <c r="AO3102" s="30"/>
      <c r="AP3102" s="30"/>
      <c r="AQ3102" s="30"/>
      <c r="AR3102" s="30"/>
      <c r="AS3102" s="30"/>
      <c r="AT3102" s="30"/>
      <c r="AU3102" s="30"/>
      <c r="AV3102" s="30"/>
      <c r="AW3102" s="30"/>
      <c r="AX3102" s="30"/>
      <c r="AY3102" s="30"/>
      <c r="AZ3102" s="30"/>
      <c r="BA3102" s="30"/>
      <c r="BB3102" s="30"/>
      <c r="BC3102" s="30"/>
      <c r="BD3102" s="30"/>
      <c r="BE3102" s="30"/>
      <c r="BF3102" s="30"/>
      <c r="BG3102" s="30"/>
      <c r="BH3102" s="30"/>
      <c r="BI3102" s="30"/>
      <c r="BJ3102" s="30"/>
      <c r="BK3102" s="30"/>
      <c r="BL3102" s="43"/>
      <c r="BM3102" t="s">
        <v>100</v>
      </c>
    </row>
    <row r="3103" spans="1:65" x14ac:dyDescent="0.2">
      <c r="A3103" s="6"/>
      <c r="B3103" s="40" t="s">
        <v>158</v>
      </c>
      <c r="C3103" s="24" t="s">
        <v>75</v>
      </c>
      <c r="D3103" s="25"/>
      <c r="E3103" s="26"/>
      <c r="F3103" s="26"/>
      <c r="G3103" s="26"/>
      <c r="H3103" s="26"/>
      <c r="I3103" s="26"/>
      <c r="J3103" s="26"/>
      <c r="K3103" s="26"/>
      <c r="L3103" s="26"/>
      <c r="M3103" s="26"/>
      <c r="N3103" s="26"/>
      <c r="O3103" s="26"/>
      <c r="P3103" s="26"/>
      <c r="Q3103" s="26"/>
      <c r="R3103" s="26"/>
      <c r="S3103" s="26"/>
      <c r="T3103" s="26"/>
      <c r="U3103" s="26"/>
      <c r="V3103" s="26"/>
      <c r="W3103" s="26"/>
      <c r="X3103" s="26"/>
      <c r="Y3103" s="26"/>
      <c r="Z3103" s="26"/>
      <c r="AA3103" s="26"/>
      <c r="AB3103" s="26"/>
      <c r="AC3103" s="26"/>
      <c r="AD3103" s="26"/>
      <c r="AE3103" s="26"/>
      <c r="AF3103" s="26"/>
      <c r="AG3103" s="26"/>
      <c r="AH3103" s="26"/>
      <c r="AI3103" s="26"/>
      <c r="AJ3103" s="26"/>
      <c r="AK3103" s="26"/>
      <c r="AL3103" s="26"/>
      <c r="AM3103" s="26"/>
      <c r="AN3103" s="26"/>
      <c r="AO3103" s="26"/>
      <c r="AP3103" s="26"/>
      <c r="AQ3103" s="26"/>
      <c r="AR3103" s="26"/>
      <c r="AS3103" s="26"/>
      <c r="AT3103" s="26"/>
      <c r="AU3103" s="26"/>
      <c r="AV3103" s="26"/>
      <c r="AW3103" s="26"/>
      <c r="AX3103" s="26"/>
      <c r="AY3103" s="26"/>
      <c r="AZ3103" s="26"/>
      <c r="BA3103" s="26"/>
      <c r="BB3103" s="26"/>
      <c r="BC3103" s="26"/>
      <c r="BD3103" s="26"/>
      <c r="BE3103" s="26"/>
      <c r="BF3103" s="26"/>
      <c r="BG3103" s="26"/>
      <c r="BH3103" s="26"/>
      <c r="BI3103" s="26"/>
      <c r="BJ3103" s="26"/>
      <c r="BK3103" s="26"/>
      <c r="BL3103" s="41"/>
      <c r="BM3103" t="s">
        <v>100</v>
      </c>
    </row>
    <row r="3104" spans="1:65" x14ac:dyDescent="0.2">
      <c r="A3104" s="6"/>
      <c r="B3104" s="40" t="s">
        <v>158</v>
      </c>
      <c r="C3104" s="24" t="s">
        <v>79</v>
      </c>
      <c r="D3104" s="25"/>
      <c r="E3104" s="26"/>
      <c r="F3104" s="26"/>
      <c r="G3104" s="26"/>
      <c r="H3104" s="26"/>
      <c r="I3104" s="26"/>
      <c r="J3104" s="26"/>
      <c r="K3104" s="26"/>
      <c r="L3104" s="26"/>
      <c r="M3104" s="26"/>
      <c r="N3104" s="26"/>
      <c r="O3104" s="26"/>
      <c r="P3104" s="26"/>
      <c r="Q3104" s="26"/>
      <c r="R3104" s="26"/>
      <c r="S3104" s="26"/>
      <c r="T3104" s="26"/>
      <c r="U3104" s="26"/>
      <c r="V3104" s="26"/>
      <c r="W3104" s="26"/>
      <c r="X3104" s="26"/>
      <c r="Y3104" s="26"/>
      <c r="Z3104" s="26"/>
      <c r="AA3104" s="26"/>
      <c r="AB3104" s="26"/>
      <c r="AC3104" s="26"/>
      <c r="AD3104" s="26"/>
      <c r="AE3104" s="26"/>
      <c r="AF3104" s="26"/>
      <c r="AG3104" s="26"/>
      <c r="AH3104" s="26"/>
      <c r="AI3104" s="26"/>
      <c r="AJ3104" s="26"/>
      <c r="AK3104" s="26"/>
      <c r="AL3104" s="26"/>
      <c r="AM3104" s="26"/>
      <c r="AN3104" s="26"/>
      <c r="AO3104" s="26"/>
      <c r="AP3104" s="26"/>
      <c r="AQ3104" s="26"/>
      <c r="AR3104" s="26"/>
      <c r="AS3104" s="26"/>
      <c r="AT3104" s="26"/>
      <c r="AU3104" s="26"/>
      <c r="AV3104" s="26"/>
      <c r="AW3104" s="26"/>
      <c r="AX3104" s="26"/>
      <c r="AY3104" s="26"/>
      <c r="AZ3104" s="26"/>
      <c r="BA3104" s="26"/>
      <c r="BB3104" s="26"/>
      <c r="BC3104" s="26"/>
      <c r="BD3104" s="26"/>
      <c r="BE3104" s="26"/>
      <c r="BF3104" s="26"/>
      <c r="BG3104" s="26"/>
      <c r="BH3104" s="26"/>
      <c r="BI3104" s="26"/>
      <c r="BJ3104" s="26"/>
      <c r="BK3104" s="26"/>
      <c r="BL3104" s="41"/>
      <c r="BM3104" t="s">
        <v>100</v>
      </c>
    </row>
    <row r="3105" spans="1:65" x14ac:dyDescent="0.2">
      <c r="A3105" s="6"/>
      <c r="B3105" s="40" t="s">
        <v>158</v>
      </c>
      <c r="C3105" s="24" t="s">
        <v>80</v>
      </c>
      <c r="D3105" s="25"/>
      <c r="E3105" s="26"/>
      <c r="F3105" s="26"/>
      <c r="G3105" s="26"/>
      <c r="H3105" s="26"/>
      <c r="I3105" s="26"/>
      <c r="J3105" s="26"/>
      <c r="K3105" s="26"/>
      <c r="L3105" s="26"/>
      <c r="M3105" s="26"/>
      <c r="N3105" s="26"/>
      <c r="O3105" s="26"/>
      <c r="P3105" s="26"/>
      <c r="Q3105" s="26"/>
      <c r="R3105" s="26"/>
      <c r="S3105" s="26"/>
      <c r="T3105" s="26"/>
      <c r="U3105" s="26"/>
      <c r="V3105" s="26"/>
      <c r="W3105" s="26"/>
      <c r="X3105" s="26"/>
      <c r="Y3105" s="26"/>
      <c r="Z3105" s="26"/>
      <c r="AA3105" s="26"/>
      <c r="AB3105" s="26"/>
      <c r="AC3105" s="26"/>
      <c r="AD3105" s="26"/>
      <c r="AE3105" s="26"/>
      <c r="AF3105" s="26"/>
      <c r="AG3105" s="26"/>
      <c r="AH3105" s="26"/>
      <c r="AI3105" s="26"/>
      <c r="AJ3105" s="26"/>
      <c r="AK3105" s="26"/>
      <c r="AL3105" s="26"/>
      <c r="AM3105" s="26"/>
      <c r="AN3105" s="26"/>
      <c r="AO3105" s="26"/>
      <c r="AP3105" s="26"/>
      <c r="AQ3105" s="26"/>
      <c r="AR3105" s="26"/>
      <c r="AS3105" s="26"/>
      <c r="AT3105" s="26"/>
      <c r="AU3105" s="26"/>
      <c r="AV3105" s="26"/>
      <c r="AW3105" s="26"/>
      <c r="AX3105" s="26"/>
      <c r="AY3105" s="26"/>
      <c r="AZ3105" s="26"/>
      <c r="BA3105" s="26"/>
      <c r="BB3105" s="26"/>
      <c r="BC3105" s="26"/>
      <c r="BD3105" s="26"/>
      <c r="BE3105" s="26"/>
      <c r="BF3105" s="26"/>
      <c r="BG3105" s="26"/>
      <c r="BH3105" s="26"/>
      <c r="BI3105" s="26"/>
      <c r="BJ3105" s="26"/>
      <c r="BK3105" s="26"/>
      <c r="BL3105" s="41"/>
      <c r="BM3105" t="s">
        <v>100</v>
      </c>
    </row>
    <row r="3106" spans="1:65" x14ac:dyDescent="0.2">
      <c r="A3106" s="6"/>
      <c r="B3106" s="40" t="s">
        <v>158</v>
      </c>
      <c r="C3106" s="24" t="s">
        <v>78</v>
      </c>
      <c r="D3106" s="25"/>
      <c r="E3106" s="26"/>
      <c r="F3106" s="26"/>
      <c r="G3106" s="26"/>
      <c r="H3106" s="26"/>
      <c r="I3106" s="26"/>
      <c r="J3106" s="26"/>
      <c r="K3106" s="26"/>
      <c r="L3106" s="26"/>
      <c r="M3106" s="26"/>
      <c r="N3106" s="26"/>
      <c r="O3106" s="26"/>
      <c r="P3106" s="26"/>
      <c r="Q3106" s="26"/>
      <c r="R3106" s="26"/>
      <c r="S3106" s="26"/>
      <c r="T3106" s="26"/>
      <c r="U3106" s="26"/>
      <c r="V3106" s="26"/>
      <c r="W3106" s="26"/>
      <c r="X3106" s="26"/>
      <c r="Y3106" s="26"/>
      <c r="Z3106" s="26"/>
      <c r="AA3106" s="26"/>
      <c r="AB3106" s="26"/>
      <c r="AC3106" s="26"/>
      <c r="AD3106" s="26"/>
      <c r="AE3106" s="26"/>
      <c r="AF3106" s="26"/>
      <c r="AG3106" s="26"/>
      <c r="AH3106" s="26"/>
      <c r="AI3106" s="26"/>
      <c r="AJ3106" s="26"/>
      <c r="AK3106" s="26"/>
      <c r="AL3106" s="26"/>
      <c r="AM3106" s="26"/>
      <c r="AN3106" s="26"/>
      <c r="AO3106" s="26"/>
      <c r="AP3106" s="26"/>
      <c r="AQ3106" s="26"/>
      <c r="AR3106" s="26"/>
      <c r="AS3106" s="26"/>
      <c r="AT3106" s="26"/>
      <c r="AU3106" s="26"/>
      <c r="AV3106" s="26"/>
      <c r="AW3106" s="26"/>
      <c r="AX3106" s="26"/>
      <c r="AY3106" s="26"/>
      <c r="AZ3106" s="26"/>
      <c r="BA3106" s="26"/>
      <c r="BB3106" s="26"/>
      <c r="BC3106" s="26"/>
      <c r="BD3106" s="26"/>
      <c r="BE3106" s="26"/>
      <c r="BF3106" s="26"/>
      <c r="BG3106" s="26"/>
      <c r="BH3106" s="26"/>
      <c r="BI3106" s="26"/>
      <c r="BJ3106" s="26"/>
      <c r="BK3106" s="26"/>
      <c r="BL3106" s="41"/>
      <c r="BM3106" t="s">
        <v>100</v>
      </c>
    </row>
    <row r="3107" spans="1:65" x14ac:dyDescent="0.2">
      <c r="A3107" s="6"/>
      <c r="B3107" s="40" t="s">
        <v>158</v>
      </c>
      <c r="C3107" s="31" t="s">
        <v>76</v>
      </c>
      <c r="D3107" s="27">
        <v>2272.6999999999998</v>
      </c>
      <c r="E3107" s="28">
        <v>2272.9</v>
      </c>
      <c r="F3107" s="28">
        <v>2272.9</v>
      </c>
      <c r="G3107" s="28">
        <v>2272.9</v>
      </c>
      <c r="H3107" s="28">
        <v>2272.9</v>
      </c>
      <c r="I3107" s="28">
        <v>2273</v>
      </c>
      <c r="J3107" s="28">
        <v>2273.1</v>
      </c>
      <c r="K3107" s="28">
        <v>2273.3000000000002</v>
      </c>
      <c r="L3107" s="28">
        <v>2273.8000000000002</v>
      </c>
      <c r="M3107" s="28">
        <v>2276.1</v>
      </c>
      <c r="N3107" s="28">
        <v>2294.5</v>
      </c>
      <c r="O3107" s="28">
        <v>2325.5</v>
      </c>
      <c r="P3107" s="28">
        <v>2359.1</v>
      </c>
      <c r="Q3107" s="28">
        <v>2326.1999999999998</v>
      </c>
      <c r="R3107" s="28">
        <v>2414.5</v>
      </c>
      <c r="S3107" s="28">
        <v>2432.4</v>
      </c>
      <c r="T3107" s="28">
        <v>2454</v>
      </c>
      <c r="U3107" s="28">
        <v>2472</v>
      </c>
      <c r="V3107" s="28">
        <v>2538.6</v>
      </c>
      <c r="W3107" s="28">
        <v>2870.1</v>
      </c>
      <c r="X3107" s="28">
        <v>2870.1</v>
      </c>
      <c r="Y3107" s="28">
        <v>2870.1</v>
      </c>
      <c r="Z3107" s="28">
        <v>2870.1</v>
      </c>
      <c r="AA3107" s="28">
        <v>2870.1</v>
      </c>
      <c r="AB3107" s="28">
        <v>2870.1</v>
      </c>
      <c r="AC3107" s="28">
        <v>2870.1</v>
      </c>
      <c r="AD3107" s="28">
        <v>2870.1</v>
      </c>
      <c r="AE3107" s="28">
        <v>2870.1</v>
      </c>
      <c r="AF3107" s="28">
        <v>2870.1</v>
      </c>
      <c r="AG3107" s="28">
        <v>2870.1</v>
      </c>
      <c r="AH3107" s="28">
        <v>2870.1</v>
      </c>
      <c r="AI3107" s="28">
        <v>2870.1</v>
      </c>
      <c r="AJ3107" s="28">
        <v>2870.1</v>
      </c>
      <c r="AK3107" s="28">
        <v>2870.1</v>
      </c>
      <c r="AL3107" s="28">
        <v>2870.1</v>
      </c>
      <c r="AM3107" s="28">
        <v>2870.1</v>
      </c>
      <c r="AN3107" s="28">
        <v>2870.1</v>
      </c>
      <c r="AO3107" s="28">
        <v>2870.1</v>
      </c>
      <c r="AP3107" s="28">
        <v>2870.1</v>
      </c>
      <c r="AQ3107" s="28">
        <v>2870.1</v>
      </c>
      <c r="AR3107" s="28">
        <v>2870.1</v>
      </c>
      <c r="AS3107" s="28">
        <v>2870.1</v>
      </c>
      <c r="AT3107" s="28">
        <v>2870.1</v>
      </c>
      <c r="AU3107" s="28">
        <v>2870.1</v>
      </c>
      <c r="AV3107" s="28">
        <v>2870.1</v>
      </c>
      <c r="AW3107" s="28">
        <v>2870.1</v>
      </c>
      <c r="AX3107" s="28">
        <v>2870.1</v>
      </c>
      <c r="AY3107" s="28">
        <v>2870.1</v>
      </c>
      <c r="AZ3107" s="28">
        <v>2870.1</v>
      </c>
      <c r="BA3107" s="28">
        <v>2870.1</v>
      </c>
      <c r="BB3107" s="28">
        <v>2870.1</v>
      </c>
      <c r="BC3107" s="28">
        <v>2870.1</v>
      </c>
      <c r="BD3107" s="28">
        <v>2870.1</v>
      </c>
      <c r="BE3107" s="28">
        <v>2870.1</v>
      </c>
      <c r="BF3107" s="28">
        <v>2870.1</v>
      </c>
      <c r="BG3107" s="28">
        <v>2870.1</v>
      </c>
      <c r="BH3107" s="28">
        <v>2870.1</v>
      </c>
      <c r="BI3107" s="28">
        <v>2870.1</v>
      </c>
      <c r="BJ3107" s="28">
        <v>2870.1</v>
      </c>
      <c r="BK3107" s="28">
        <v>2870.1</v>
      </c>
      <c r="BL3107" s="42">
        <v>2870.1</v>
      </c>
      <c r="BM3107" t="s">
        <v>100</v>
      </c>
    </row>
    <row r="3108" spans="1:65" x14ac:dyDescent="0.2">
      <c r="A3108" s="6"/>
      <c r="B3108" s="40" t="s">
        <v>158</v>
      </c>
      <c r="C3108" s="24" t="s">
        <v>74</v>
      </c>
      <c r="D3108" s="35">
        <v>2272.6999999999998</v>
      </c>
      <c r="E3108" s="29">
        <v>2272.9</v>
      </c>
      <c r="F3108" s="29">
        <v>2272.9</v>
      </c>
      <c r="G3108" s="29">
        <v>2272.9</v>
      </c>
      <c r="H3108" s="29">
        <v>2272.9</v>
      </c>
      <c r="I3108" s="29">
        <v>2273</v>
      </c>
      <c r="J3108" s="29">
        <v>2273.1</v>
      </c>
      <c r="K3108" s="29">
        <v>2273.3000000000002</v>
      </c>
      <c r="L3108" s="29">
        <v>2273.8000000000002</v>
      </c>
      <c r="M3108" s="29">
        <v>2276.1</v>
      </c>
      <c r="N3108" s="29">
        <v>2294.5</v>
      </c>
      <c r="O3108" s="29">
        <v>2325.5</v>
      </c>
      <c r="P3108" s="29">
        <v>2359.1</v>
      </c>
      <c r="Q3108" s="29">
        <v>2326.1999999999998</v>
      </c>
      <c r="R3108" s="29">
        <v>2414.5</v>
      </c>
      <c r="S3108" s="29">
        <v>2432.4</v>
      </c>
      <c r="T3108" s="29">
        <v>2454</v>
      </c>
      <c r="U3108" s="29">
        <v>2472</v>
      </c>
      <c r="V3108" s="29">
        <v>2538.6</v>
      </c>
      <c r="W3108" s="29">
        <v>2870.1</v>
      </c>
      <c r="X3108" s="26"/>
      <c r="Y3108" s="26"/>
      <c r="Z3108" s="26"/>
      <c r="AA3108" s="26"/>
      <c r="AB3108" s="26"/>
      <c r="AC3108" s="26"/>
      <c r="AD3108" s="26"/>
      <c r="AE3108" s="26"/>
      <c r="AF3108" s="26"/>
      <c r="AG3108" s="26"/>
      <c r="AH3108" s="26"/>
      <c r="AI3108" s="26"/>
      <c r="AJ3108" s="26"/>
      <c r="AK3108" s="26"/>
      <c r="AL3108" s="26"/>
      <c r="AM3108" s="26"/>
      <c r="AN3108" s="26"/>
      <c r="AO3108" s="26"/>
      <c r="AP3108" s="26"/>
      <c r="AQ3108" s="26"/>
      <c r="AR3108" s="26"/>
      <c r="AS3108" s="26"/>
      <c r="AT3108" s="26"/>
      <c r="AU3108" s="26"/>
      <c r="AV3108" s="26"/>
      <c r="AW3108" s="26"/>
      <c r="AX3108" s="26"/>
      <c r="AY3108" s="26"/>
      <c r="AZ3108" s="26"/>
      <c r="BA3108" s="26"/>
      <c r="BB3108" s="26"/>
      <c r="BC3108" s="26"/>
      <c r="BD3108" s="26"/>
      <c r="BE3108" s="26"/>
      <c r="BF3108" s="26"/>
      <c r="BG3108" s="26"/>
      <c r="BH3108" s="26"/>
      <c r="BI3108" s="26"/>
      <c r="BJ3108" s="26"/>
      <c r="BK3108" s="26"/>
      <c r="BL3108" s="41"/>
      <c r="BM3108" t="s">
        <v>100</v>
      </c>
    </row>
    <row r="3109" spans="1:65" x14ac:dyDescent="0.2">
      <c r="A3109" s="6"/>
      <c r="B3109" s="40" t="s">
        <v>158</v>
      </c>
      <c r="C3109" s="24" t="s">
        <v>83</v>
      </c>
      <c r="D3109" s="25"/>
      <c r="E3109" s="26"/>
      <c r="F3109" s="26"/>
      <c r="G3109" s="26"/>
      <c r="H3109" s="26"/>
      <c r="I3109" s="26"/>
      <c r="J3109" s="26"/>
      <c r="K3109" s="26"/>
      <c r="L3109" s="26"/>
      <c r="M3109" s="26"/>
      <c r="N3109" s="26"/>
      <c r="O3109" s="26"/>
      <c r="P3109" s="26"/>
      <c r="Q3109" s="26"/>
      <c r="R3109" s="26"/>
      <c r="S3109" s="26"/>
      <c r="T3109" s="26"/>
      <c r="U3109" s="26"/>
      <c r="V3109" s="26"/>
      <c r="W3109" s="30"/>
      <c r="X3109" s="30"/>
      <c r="Y3109" s="30"/>
      <c r="Z3109" s="30"/>
      <c r="AA3109" s="30"/>
      <c r="AB3109" s="30"/>
      <c r="AC3109" s="30"/>
      <c r="AD3109" s="30"/>
      <c r="AE3109" s="30"/>
      <c r="AF3109" s="30"/>
      <c r="AG3109" s="30"/>
      <c r="AH3109" s="30"/>
      <c r="AI3109" s="30"/>
      <c r="AJ3109" s="30"/>
      <c r="AK3109" s="30"/>
      <c r="AL3109" s="30"/>
      <c r="AM3109" s="30"/>
      <c r="AN3109" s="30"/>
      <c r="AO3109" s="30"/>
      <c r="AP3109" s="30"/>
      <c r="AQ3109" s="30"/>
      <c r="AR3109" s="30"/>
      <c r="AS3109" s="30"/>
      <c r="AT3109" s="30"/>
      <c r="AU3109" s="30"/>
      <c r="AV3109" s="30"/>
      <c r="AW3109" s="30"/>
      <c r="AX3109" s="30"/>
      <c r="AY3109" s="30"/>
      <c r="AZ3109" s="30"/>
      <c r="BA3109" s="30"/>
      <c r="BB3109" s="30"/>
      <c r="BC3109" s="30"/>
      <c r="BD3109" s="30"/>
      <c r="BE3109" s="30"/>
      <c r="BF3109" s="30"/>
      <c r="BG3109" s="30"/>
      <c r="BH3109" s="30"/>
      <c r="BI3109" s="30"/>
      <c r="BJ3109" s="30"/>
      <c r="BK3109" s="30"/>
      <c r="BL3109" s="43"/>
      <c r="BM3109" t="s">
        <v>100</v>
      </c>
    </row>
    <row r="3110" spans="1:65" x14ac:dyDescent="0.2">
      <c r="A3110" s="6"/>
      <c r="B3110" s="40" t="s">
        <v>158</v>
      </c>
      <c r="C3110" s="24" t="s">
        <v>75</v>
      </c>
      <c r="D3110" s="25"/>
      <c r="E3110" s="26"/>
      <c r="F3110" s="26"/>
      <c r="G3110" s="26"/>
      <c r="H3110" s="26"/>
      <c r="I3110" s="26"/>
      <c r="J3110" s="26"/>
      <c r="K3110" s="26"/>
      <c r="L3110" s="26"/>
      <c r="M3110" s="26"/>
      <c r="N3110" s="26"/>
      <c r="O3110" s="26"/>
      <c r="P3110" s="26"/>
      <c r="Q3110" s="26"/>
      <c r="R3110" s="26"/>
      <c r="S3110" s="26"/>
      <c r="T3110" s="26"/>
      <c r="U3110" s="26"/>
      <c r="V3110" s="26"/>
      <c r="W3110" s="26"/>
      <c r="X3110" s="26"/>
      <c r="Y3110" s="26"/>
      <c r="Z3110" s="26"/>
      <c r="AA3110" s="26"/>
      <c r="AB3110" s="26"/>
      <c r="AC3110" s="26"/>
      <c r="AD3110" s="26"/>
      <c r="AE3110" s="26"/>
      <c r="AF3110" s="26"/>
      <c r="AG3110" s="26"/>
      <c r="AH3110" s="26"/>
      <c r="AI3110" s="26"/>
      <c r="AJ3110" s="26"/>
      <c r="AK3110" s="26"/>
      <c r="AL3110" s="26"/>
      <c r="AM3110" s="26"/>
      <c r="AN3110" s="26"/>
      <c r="AO3110" s="26"/>
      <c r="AP3110" s="26"/>
      <c r="AQ3110" s="26"/>
      <c r="AR3110" s="26"/>
      <c r="AS3110" s="26"/>
      <c r="AT3110" s="26"/>
      <c r="AU3110" s="26"/>
      <c r="AV3110" s="26"/>
      <c r="AW3110" s="26"/>
      <c r="AX3110" s="26"/>
      <c r="AY3110" s="26"/>
      <c r="AZ3110" s="26"/>
      <c r="BA3110" s="26"/>
      <c r="BB3110" s="26"/>
      <c r="BC3110" s="26"/>
      <c r="BD3110" s="26"/>
      <c r="BE3110" s="26"/>
      <c r="BF3110" s="26"/>
      <c r="BG3110" s="26"/>
      <c r="BH3110" s="26"/>
      <c r="BI3110" s="26"/>
      <c r="BJ3110" s="26"/>
      <c r="BK3110" s="26"/>
      <c r="BL3110" s="41"/>
      <c r="BM3110" t="s">
        <v>100</v>
      </c>
    </row>
    <row r="3111" spans="1:65" x14ac:dyDescent="0.2">
      <c r="A3111" s="6"/>
      <c r="B3111" s="40" t="s">
        <v>158</v>
      </c>
      <c r="C3111" s="24" t="s">
        <v>79</v>
      </c>
      <c r="D3111" s="25"/>
      <c r="E3111" s="26"/>
      <c r="F3111" s="26"/>
      <c r="G3111" s="26"/>
      <c r="H3111" s="26"/>
      <c r="I3111" s="26"/>
      <c r="J3111" s="26"/>
      <c r="K3111" s="26"/>
      <c r="L3111" s="26"/>
      <c r="M3111" s="26"/>
      <c r="N3111" s="26"/>
      <c r="O3111" s="26"/>
      <c r="P3111" s="26"/>
      <c r="Q3111" s="26"/>
      <c r="R3111" s="26"/>
      <c r="S3111" s="26"/>
      <c r="T3111" s="26"/>
      <c r="U3111" s="26"/>
      <c r="V3111" s="26"/>
      <c r="W3111" s="26"/>
      <c r="X3111" s="26"/>
      <c r="Y3111" s="26"/>
      <c r="Z3111" s="26"/>
      <c r="AA3111" s="26"/>
      <c r="AB3111" s="26"/>
      <c r="AC3111" s="26"/>
      <c r="AD3111" s="26"/>
      <c r="AE3111" s="26"/>
      <c r="AF3111" s="26"/>
      <c r="AG3111" s="26"/>
      <c r="AH3111" s="26"/>
      <c r="AI3111" s="26"/>
      <c r="AJ3111" s="26"/>
      <c r="AK3111" s="26"/>
      <c r="AL3111" s="26"/>
      <c r="AM3111" s="26"/>
      <c r="AN3111" s="26"/>
      <c r="AO3111" s="26"/>
      <c r="AP3111" s="26"/>
      <c r="AQ3111" s="26"/>
      <c r="AR3111" s="26"/>
      <c r="AS3111" s="26"/>
      <c r="AT3111" s="26"/>
      <c r="AU3111" s="26"/>
      <c r="AV3111" s="26"/>
      <c r="AW3111" s="26"/>
      <c r="AX3111" s="26"/>
      <c r="AY3111" s="26"/>
      <c r="AZ3111" s="26"/>
      <c r="BA3111" s="26"/>
      <c r="BB3111" s="26"/>
      <c r="BC3111" s="26"/>
      <c r="BD3111" s="26"/>
      <c r="BE3111" s="26"/>
      <c r="BF3111" s="26"/>
      <c r="BG3111" s="26"/>
      <c r="BH3111" s="26"/>
      <c r="BI3111" s="26"/>
      <c r="BJ3111" s="26"/>
      <c r="BK3111" s="26"/>
      <c r="BL3111" s="41"/>
      <c r="BM3111" t="s">
        <v>100</v>
      </c>
    </row>
    <row r="3112" spans="1:65" x14ac:dyDescent="0.2">
      <c r="A3112" s="6"/>
      <c r="B3112" s="40" t="s">
        <v>158</v>
      </c>
      <c r="C3112" s="24" t="s">
        <v>80</v>
      </c>
      <c r="D3112" s="25"/>
      <c r="E3112" s="26"/>
      <c r="F3112" s="26"/>
      <c r="G3112" s="26"/>
      <c r="H3112" s="26"/>
      <c r="I3112" s="26"/>
      <c r="J3112" s="26"/>
      <c r="K3112" s="26"/>
      <c r="L3112" s="26"/>
      <c r="M3112" s="26"/>
      <c r="N3112" s="26"/>
      <c r="O3112" s="26"/>
      <c r="P3112" s="26"/>
      <c r="Q3112" s="26"/>
      <c r="R3112" s="26"/>
      <c r="S3112" s="26"/>
      <c r="T3112" s="26"/>
      <c r="U3112" s="26"/>
      <c r="V3112" s="26"/>
      <c r="W3112" s="26"/>
      <c r="X3112" s="26"/>
      <c r="Y3112" s="26"/>
      <c r="Z3112" s="26"/>
      <c r="AA3112" s="26"/>
      <c r="AB3112" s="26"/>
      <c r="AC3112" s="26"/>
      <c r="AD3112" s="26"/>
      <c r="AE3112" s="26"/>
      <c r="AF3112" s="26"/>
      <c r="AG3112" s="26"/>
      <c r="AH3112" s="26"/>
      <c r="AI3112" s="26"/>
      <c r="AJ3112" s="26"/>
      <c r="AK3112" s="26"/>
      <c r="AL3112" s="26"/>
      <c r="AM3112" s="26"/>
      <c r="AN3112" s="26"/>
      <c r="AO3112" s="26"/>
      <c r="AP3112" s="26"/>
      <c r="AQ3112" s="26"/>
      <c r="AR3112" s="26"/>
      <c r="AS3112" s="26"/>
      <c r="AT3112" s="26"/>
      <c r="AU3112" s="26"/>
      <c r="AV3112" s="26"/>
      <c r="AW3112" s="26"/>
      <c r="AX3112" s="26"/>
      <c r="AY3112" s="26"/>
      <c r="AZ3112" s="26"/>
      <c r="BA3112" s="26"/>
      <c r="BB3112" s="26"/>
      <c r="BC3112" s="26"/>
      <c r="BD3112" s="26"/>
      <c r="BE3112" s="26"/>
      <c r="BF3112" s="26"/>
      <c r="BG3112" s="26"/>
      <c r="BH3112" s="26"/>
      <c r="BI3112" s="26"/>
      <c r="BJ3112" s="26"/>
      <c r="BK3112" s="26"/>
      <c r="BL3112" s="41"/>
      <c r="BM3112" t="s">
        <v>100</v>
      </c>
    </row>
    <row r="3113" spans="1:65" ht="13.5" thickBot="1" x14ac:dyDescent="0.25">
      <c r="A3113" s="50"/>
      <c r="B3113" s="251" t="s">
        <v>158</v>
      </c>
      <c r="C3113" s="50" t="s">
        <v>78</v>
      </c>
      <c r="D3113" s="51"/>
      <c r="E3113" s="52"/>
      <c r="F3113" s="52"/>
      <c r="G3113" s="52"/>
      <c r="H3113" s="52"/>
      <c r="I3113" s="52"/>
      <c r="J3113" s="52"/>
      <c r="K3113" s="52"/>
      <c r="L3113" s="52"/>
      <c r="M3113" s="52"/>
      <c r="N3113" s="52"/>
      <c r="O3113" s="52"/>
      <c r="P3113" s="52"/>
      <c r="Q3113" s="52"/>
      <c r="R3113" s="52"/>
      <c r="S3113" s="52"/>
      <c r="T3113" s="52"/>
      <c r="U3113" s="52"/>
      <c r="V3113" s="52"/>
      <c r="W3113" s="52"/>
      <c r="X3113" s="52"/>
      <c r="Y3113" s="52"/>
      <c r="Z3113" s="52"/>
      <c r="AA3113" s="52"/>
      <c r="AB3113" s="52"/>
      <c r="AC3113" s="52"/>
      <c r="AD3113" s="52"/>
      <c r="AE3113" s="52"/>
      <c r="AF3113" s="52"/>
      <c r="AG3113" s="52"/>
      <c r="AH3113" s="52"/>
      <c r="AI3113" s="52"/>
      <c r="AJ3113" s="52"/>
      <c r="AK3113" s="52"/>
      <c r="AL3113" s="52"/>
      <c r="AM3113" s="52"/>
      <c r="AN3113" s="52"/>
      <c r="AO3113" s="52"/>
      <c r="AP3113" s="52"/>
      <c r="AQ3113" s="52"/>
      <c r="AR3113" s="52"/>
      <c r="AS3113" s="52"/>
      <c r="AT3113" s="52"/>
      <c r="AU3113" s="52"/>
      <c r="AV3113" s="52"/>
      <c r="AW3113" s="52"/>
      <c r="AX3113" s="52"/>
      <c r="AY3113" s="52"/>
      <c r="AZ3113" s="52"/>
      <c r="BA3113" s="52"/>
      <c r="BB3113" s="52"/>
      <c r="BC3113" s="52"/>
      <c r="BD3113" s="52"/>
      <c r="BE3113" s="52"/>
      <c r="BF3113" s="52"/>
      <c r="BG3113" s="52"/>
      <c r="BH3113" s="52"/>
      <c r="BI3113" s="52"/>
      <c r="BJ3113" s="52"/>
      <c r="BK3113" s="52"/>
      <c r="BL3113" s="53"/>
      <c r="BM3113" t="s">
        <v>100</v>
      </c>
    </row>
  </sheetData>
  <pageMargins left="0.7" right="0.7" top="0.78740157499999996" bottom="0.78740157499999996" header="0.3" footer="0.3"/>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20"/>
  <dimension ref="A1:AF727"/>
  <sheetViews>
    <sheetView tabSelected="1" zoomScale="85" zoomScaleNormal="85" workbookViewId="0">
      <pane xSplit="4" ySplit="2" topLeftCell="E667" activePane="bottomRight" state="frozen"/>
      <selection activeCell="I52" sqref="I52"/>
      <selection pane="topRight" activeCell="I52" sqref="I52"/>
      <selection pane="bottomLeft" activeCell="I52" sqref="I52"/>
      <selection pane="bottomRight" activeCell="D680" sqref="D680"/>
    </sheetView>
  </sheetViews>
  <sheetFormatPr baseColWidth="10" defaultColWidth="8.7109375" defaultRowHeight="12.75" customHeight="1" x14ac:dyDescent="0.2"/>
  <cols>
    <col min="1" max="1" width="18.140625" customWidth="1"/>
    <col min="2" max="2" width="19.140625" customWidth="1"/>
    <col min="3" max="3" width="7.85546875" customWidth="1"/>
    <col min="4" max="4" width="39.42578125" customWidth="1"/>
    <col min="5" max="8" width="9.5703125" bestFit="1" customWidth="1"/>
    <col min="9" max="9" width="9.28515625" customWidth="1"/>
    <col min="10" max="10" width="17.5703125" customWidth="1"/>
    <col min="11" max="12" width="9.28515625" customWidth="1"/>
    <col min="13" max="13" width="12.42578125" bestFit="1" customWidth="1"/>
    <col min="14" max="14" width="13.42578125" bestFit="1" customWidth="1"/>
    <col min="15" max="22" width="9.28515625" customWidth="1"/>
    <col min="23" max="23" width="27.42578125" customWidth="1"/>
  </cols>
  <sheetData>
    <row r="1" spans="1:32" ht="13.5" thickBot="1" x14ac:dyDescent="0.25">
      <c r="A1" s="86"/>
      <c r="B1" s="86"/>
      <c r="C1" s="86"/>
      <c r="D1" s="89"/>
      <c r="E1" s="88"/>
      <c r="F1" s="88"/>
      <c r="G1" s="88"/>
      <c r="H1" s="88"/>
      <c r="I1" s="88"/>
      <c r="J1" s="88"/>
      <c r="K1" s="88"/>
      <c r="L1" s="88"/>
      <c r="M1" s="88"/>
      <c r="N1" s="88"/>
      <c r="O1" s="88"/>
      <c r="P1" s="88"/>
      <c r="Q1" s="88"/>
      <c r="R1" s="88"/>
      <c r="S1" s="88"/>
      <c r="T1" s="88"/>
      <c r="U1" s="88"/>
      <c r="V1" s="88"/>
      <c r="W1" s="1"/>
      <c r="X1" s="1"/>
      <c r="Y1" s="1"/>
      <c r="Z1" s="1"/>
      <c r="AA1" s="1"/>
      <c r="AB1" s="1"/>
      <c r="AC1" s="1"/>
      <c r="AD1" s="1"/>
      <c r="AE1" s="1"/>
      <c r="AF1" s="1"/>
    </row>
    <row r="2" spans="1:32" ht="13.5" thickBot="1" x14ac:dyDescent="0.25">
      <c r="A2" s="89" t="s">
        <v>145</v>
      </c>
      <c r="B2" s="90" t="s">
        <v>38</v>
      </c>
      <c r="C2" s="176" t="s">
        <v>213</v>
      </c>
      <c r="D2" s="91" t="s">
        <v>65</v>
      </c>
      <c r="E2" s="182" t="s">
        <v>20</v>
      </c>
      <c r="F2" s="183" t="s">
        <v>21</v>
      </c>
      <c r="G2" s="183" t="s">
        <v>22</v>
      </c>
      <c r="H2" s="183" t="s">
        <v>23</v>
      </c>
      <c r="I2" s="183" t="s">
        <v>24</v>
      </c>
      <c r="J2" s="183" t="s">
        <v>25</v>
      </c>
      <c r="K2" s="183" t="s">
        <v>26</v>
      </c>
      <c r="L2" s="183" t="s">
        <v>27</v>
      </c>
      <c r="M2" s="183" t="s">
        <v>28</v>
      </c>
      <c r="N2" s="183" t="s">
        <v>29</v>
      </c>
      <c r="O2" s="183" t="s">
        <v>30</v>
      </c>
      <c r="P2" s="183" t="s">
        <v>31</v>
      </c>
      <c r="Q2" s="183" t="s">
        <v>32</v>
      </c>
      <c r="R2" s="183" t="s">
        <v>33</v>
      </c>
      <c r="S2" s="183" t="s">
        <v>34</v>
      </c>
      <c r="T2" s="183" t="s">
        <v>173</v>
      </c>
      <c r="U2" s="183" t="s">
        <v>178</v>
      </c>
      <c r="V2" s="184" t="s">
        <v>188</v>
      </c>
      <c r="W2" s="1" t="s">
        <v>18</v>
      </c>
      <c r="X2" s="1" t="s">
        <v>8</v>
      </c>
      <c r="Y2" s="1"/>
      <c r="Z2" s="1"/>
      <c r="AA2" s="1"/>
      <c r="AB2" s="1"/>
      <c r="AC2" s="1"/>
      <c r="AD2" s="1"/>
      <c r="AE2" s="1"/>
      <c r="AF2" s="1"/>
    </row>
    <row r="3" spans="1:32" x14ac:dyDescent="0.2">
      <c r="A3" s="154" t="s">
        <v>49</v>
      </c>
      <c r="B3" s="158" t="s">
        <v>49</v>
      </c>
      <c r="C3" s="56"/>
      <c r="D3" s="92" t="s">
        <v>66</v>
      </c>
      <c r="E3" s="93"/>
      <c r="F3" s="94"/>
      <c r="G3" s="94"/>
      <c r="H3" s="9"/>
      <c r="I3" s="9"/>
      <c r="J3" s="9"/>
      <c r="K3" s="9"/>
      <c r="L3" s="9"/>
      <c r="M3" s="9"/>
      <c r="N3" s="9"/>
      <c r="O3" s="9"/>
      <c r="P3" s="9"/>
      <c r="Q3" s="9"/>
      <c r="R3" s="9"/>
      <c r="S3" s="9"/>
      <c r="T3" s="9"/>
      <c r="U3" s="9"/>
      <c r="V3" s="72"/>
      <c r="W3" s="1"/>
      <c r="X3" s="1"/>
      <c r="Y3" s="1"/>
      <c r="Z3" s="1"/>
      <c r="AA3" s="1"/>
      <c r="AB3" s="1"/>
      <c r="AC3" s="1"/>
      <c r="AD3" s="1"/>
      <c r="AE3" s="1"/>
      <c r="AF3" s="1"/>
    </row>
    <row r="4" spans="1:32" x14ac:dyDescent="0.2">
      <c r="A4" s="155" t="s">
        <v>49</v>
      </c>
      <c r="B4" s="97" t="s">
        <v>102</v>
      </c>
      <c r="C4" s="115"/>
      <c r="D4" s="98" t="s">
        <v>259</v>
      </c>
      <c r="E4" s="99"/>
      <c r="F4" s="100">
        <v>0.32600000000000001</v>
      </c>
      <c r="G4" s="100"/>
      <c r="H4" s="84">
        <v>0.34</v>
      </c>
      <c r="I4" s="84"/>
      <c r="J4" s="84"/>
      <c r="K4" s="84" t="s">
        <v>133</v>
      </c>
      <c r="L4" s="84"/>
      <c r="M4" s="84"/>
      <c r="N4" s="84" t="s">
        <v>134</v>
      </c>
      <c r="O4" s="84"/>
      <c r="P4" s="84" t="s">
        <v>135</v>
      </c>
      <c r="Q4" s="84"/>
      <c r="R4" s="84"/>
      <c r="S4" s="84" t="s">
        <v>136</v>
      </c>
      <c r="T4" s="84"/>
      <c r="U4" s="101"/>
      <c r="V4" s="102"/>
      <c r="W4" s="1"/>
      <c r="X4" s="1"/>
      <c r="Y4" s="1"/>
      <c r="Z4" s="1"/>
      <c r="AA4" s="1"/>
      <c r="AB4" s="1"/>
      <c r="AC4" s="1"/>
      <c r="AD4" s="1"/>
      <c r="AE4" s="1"/>
      <c r="AF4" s="1"/>
    </row>
    <row r="5" spans="1:32" x14ac:dyDescent="0.2">
      <c r="A5" s="155" t="s">
        <v>49</v>
      </c>
      <c r="B5" s="97"/>
      <c r="C5" s="115"/>
      <c r="D5" s="98" t="s">
        <v>260</v>
      </c>
      <c r="E5" s="103"/>
      <c r="F5" s="88"/>
      <c r="G5" s="88"/>
      <c r="H5" s="5"/>
      <c r="I5" s="5"/>
      <c r="J5" s="5"/>
      <c r="K5" s="5"/>
      <c r="L5" s="5"/>
      <c r="M5" s="5"/>
      <c r="N5" s="5"/>
      <c r="O5" s="5"/>
      <c r="P5" s="5"/>
      <c r="Q5" s="5"/>
      <c r="R5" s="5"/>
      <c r="S5" s="5"/>
      <c r="T5" s="5"/>
      <c r="U5" s="5"/>
      <c r="V5" s="73"/>
      <c r="W5" s="1"/>
      <c r="X5" s="1"/>
      <c r="Y5" s="1"/>
      <c r="Z5" s="1"/>
      <c r="AA5" s="1"/>
      <c r="AB5" s="1"/>
      <c r="AC5" s="1"/>
      <c r="AD5" s="1"/>
      <c r="AE5" s="1"/>
      <c r="AF5" s="1"/>
    </row>
    <row r="6" spans="1:32" x14ac:dyDescent="0.2">
      <c r="A6" s="155" t="s">
        <v>49</v>
      </c>
      <c r="B6" s="97"/>
      <c r="C6" s="115"/>
      <c r="D6" s="98"/>
      <c r="E6" s="103"/>
      <c r="F6" s="88"/>
      <c r="G6" s="88"/>
      <c r="H6" s="5"/>
      <c r="I6" s="5"/>
      <c r="J6" s="5"/>
      <c r="K6" s="5"/>
      <c r="L6" s="5"/>
      <c r="M6" s="5"/>
      <c r="N6" s="5"/>
      <c r="O6" s="5"/>
      <c r="P6" s="5"/>
      <c r="Q6" s="5"/>
      <c r="R6" s="5"/>
      <c r="S6" s="5"/>
      <c r="T6" s="5"/>
      <c r="U6" s="5"/>
      <c r="V6" s="73"/>
      <c r="W6" s="1"/>
      <c r="X6" s="1"/>
      <c r="Y6" s="1"/>
      <c r="Z6" s="1"/>
      <c r="AA6" s="1"/>
      <c r="AB6" s="1"/>
      <c r="AC6" s="1"/>
      <c r="AD6" s="1"/>
      <c r="AE6" s="1"/>
      <c r="AF6" s="1"/>
    </row>
    <row r="7" spans="1:32" x14ac:dyDescent="0.2">
      <c r="A7" s="155" t="s">
        <v>49</v>
      </c>
      <c r="B7" s="97"/>
      <c r="C7" s="115"/>
      <c r="D7" s="98" t="s">
        <v>69</v>
      </c>
      <c r="E7" s="103"/>
      <c r="F7" s="88"/>
      <c r="G7" s="88"/>
      <c r="H7" s="5"/>
      <c r="I7" s="5"/>
      <c r="J7" s="5"/>
      <c r="K7" s="5"/>
      <c r="L7" s="5"/>
      <c r="M7" s="5"/>
      <c r="N7" s="5"/>
      <c r="O7" s="5"/>
      <c r="P7" s="5"/>
      <c r="Q7" s="5"/>
      <c r="R7" s="5"/>
      <c r="S7" s="5"/>
      <c r="T7" s="5"/>
      <c r="U7" s="5"/>
      <c r="V7" s="73"/>
      <c r="W7" s="1"/>
      <c r="X7" s="1"/>
      <c r="Y7" s="1"/>
      <c r="Z7" s="1"/>
      <c r="AA7" s="1"/>
      <c r="AB7" s="1"/>
      <c r="AC7" s="1"/>
      <c r="AD7" s="1"/>
      <c r="AE7" s="1"/>
      <c r="AF7" s="1"/>
    </row>
    <row r="8" spans="1:32" x14ac:dyDescent="0.2">
      <c r="A8" s="155" t="s">
        <v>49</v>
      </c>
      <c r="B8" s="97"/>
      <c r="C8" s="115"/>
      <c r="D8" s="98" t="s">
        <v>70</v>
      </c>
      <c r="E8" s="103"/>
      <c r="F8" s="88"/>
      <c r="G8" s="88"/>
      <c r="H8" s="5"/>
      <c r="I8" s="5"/>
      <c r="J8" s="5"/>
      <c r="K8" s="5"/>
      <c r="L8" s="5"/>
      <c r="M8" s="5"/>
      <c r="N8" s="5"/>
      <c r="O8" s="5"/>
      <c r="P8" s="5"/>
      <c r="Q8" s="5"/>
      <c r="R8" s="5"/>
      <c r="S8" s="5"/>
      <c r="T8" s="5"/>
      <c r="U8" s="5"/>
      <c r="V8" s="73"/>
      <c r="W8" s="1"/>
      <c r="X8" s="1"/>
      <c r="Y8" s="1"/>
      <c r="Z8" s="1"/>
      <c r="AA8" s="1"/>
      <c r="AB8" s="1"/>
      <c r="AC8" s="1"/>
      <c r="AD8" s="1"/>
      <c r="AE8" s="1"/>
      <c r="AF8" s="1"/>
    </row>
    <row r="9" spans="1:32" x14ac:dyDescent="0.2">
      <c r="A9" s="155" t="s">
        <v>49</v>
      </c>
      <c r="B9" s="97"/>
      <c r="C9" s="115"/>
      <c r="D9" s="98" t="s">
        <v>137</v>
      </c>
      <c r="E9" s="103"/>
      <c r="F9" s="88"/>
      <c r="G9" s="88"/>
      <c r="H9" s="5"/>
      <c r="I9" s="5"/>
      <c r="J9" s="5"/>
      <c r="K9" s="5"/>
      <c r="L9" s="5"/>
      <c r="M9" s="5"/>
      <c r="N9" s="5"/>
      <c r="O9" s="5"/>
      <c r="P9" s="5"/>
      <c r="Q9" s="5"/>
      <c r="R9" s="5"/>
      <c r="S9" s="5"/>
      <c r="T9" s="5"/>
      <c r="U9" s="5"/>
      <c r="V9" s="73"/>
      <c r="W9" s="1"/>
      <c r="X9" s="1"/>
      <c r="Y9" s="1"/>
      <c r="Z9" s="1"/>
      <c r="AA9" s="1"/>
      <c r="AB9" s="1"/>
      <c r="AC9" s="1"/>
      <c r="AD9" s="1"/>
      <c r="AE9" s="1"/>
      <c r="AF9" s="1"/>
    </row>
    <row r="10" spans="1:32" x14ac:dyDescent="0.2">
      <c r="A10" s="155" t="s">
        <v>49</v>
      </c>
      <c r="B10" s="97"/>
      <c r="C10" s="115"/>
      <c r="D10" s="104" t="s">
        <v>139</v>
      </c>
      <c r="E10" s="103"/>
      <c r="F10" s="88"/>
      <c r="G10" s="88"/>
      <c r="H10" s="5"/>
      <c r="I10" s="5"/>
      <c r="J10" s="85">
        <v>189</v>
      </c>
      <c r="K10" s="85">
        <v>189</v>
      </c>
      <c r="L10" s="85">
        <v>190</v>
      </c>
      <c r="M10" s="85">
        <v>190</v>
      </c>
      <c r="N10" s="85">
        <v>191</v>
      </c>
      <c r="O10" s="85">
        <v>194</v>
      </c>
      <c r="P10" s="85">
        <v>196</v>
      </c>
      <c r="Q10" s="85">
        <v>198</v>
      </c>
      <c r="R10" s="85">
        <v>200</v>
      </c>
      <c r="S10" s="85">
        <v>202</v>
      </c>
      <c r="T10" s="85"/>
      <c r="U10" s="5"/>
      <c r="V10" s="73"/>
      <c r="W10" s="1"/>
      <c r="X10" s="1"/>
      <c r="Y10" s="1"/>
      <c r="Z10" s="1"/>
      <c r="AA10" s="1"/>
      <c r="AB10" s="1"/>
      <c r="AC10" s="1"/>
      <c r="AD10" s="1"/>
      <c r="AE10" s="1"/>
      <c r="AF10" s="1"/>
    </row>
    <row r="11" spans="1:32" x14ac:dyDescent="0.2">
      <c r="A11" s="155" t="s">
        <v>49</v>
      </c>
      <c r="B11" s="97"/>
      <c r="C11" s="115"/>
      <c r="D11" s="104" t="s">
        <v>138</v>
      </c>
      <c r="E11" s="103"/>
      <c r="F11" s="88"/>
      <c r="G11" s="88"/>
      <c r="H11" s="5"/>
      <c r="I11" s="5"/>
      <c r="J11" s="85">
        <v>29</v>
      </c>
      <c r="K11" s="85">
        <v>30</v>
      </c>
      <c r="L11" s="85">
        <v>30</v>
      </c>
      <c r="M11" s="85">
        <v>31</v>
      </c>
      <c r="N11" s="85">
        <v>34</v>
      </c>
      <c r="O11" s="85">
        <v>34</v>
      </c>
      <c r="P11" s="85">
        <v>34</v>
      </c>
      <c r="Q11" s="85">
        <v>34</v>
      </c>
      <c r="R11" s="85">
        <v>34</v>
      </c>
      <c r="S11" s="85">
        <v>36</v>
      </c>
      <c r="T11" s="85"/>
      <c r="U11" s="5"/>
      <c r="V11" s="73"/>
      <c r="W11" s="1"/>
      <c r="X11" s="1"/>
      <c r="Y11" s="1"/>
      <c r="Z11" s="1"/>
      <c r="AA11" s="1"/>
      <c r="AB11" s="1"/>
      <c r="AC11" s="1"/>
      <c r="AD11" s="1"/>
      <c r="AE11" s="1"/>
      <c r="AF11" s="1"/>
    </row>
    <row r="12" spans="1:32" x14ac:dyDescent="0.2">
      <c r="A12" s="155" t="s">
        <v>49</v>
      </c>
      <c r="B12" s="97"/>
      <c r="C12" s="115"/>
      <c r="D12" s="104" t="s">
        <v>140</v>
      </c>
      <c r="E12" s="103"/>
      <c r="F12" s="88"/>
      <c r="G12" s="88"/>
      <c r="H12" s="5"/>
      <c r="I12" s="5"/>
      <c r="J12" s="85">
        <v>18</v>
      </c>
      <c r="K12" s="85">
        <v>18</v>
      </c>
      <c r="L12" s="85">
        <v>19</v>
      </c>
      <c r="M12" s="85">
        <v>20</v>
      </c>
      <c r="N12" s="85">
        <v>21</v>
      </c>
      <c r="O12" s="85">
        <v>21</v>
      </c>
      <c r="P12" s="85">
        <v>22</v>
      </c>
      <c r="Q12" s="85">
        <v>23</v>
      </c>
      <c r="R12" s="85">
        <v>24</v>
      </c>
      <c r="S12" s="85">
        <v>25</v>
      </c>
      <c r="T12" s="85"/>
      <c r="U12" s="5"/>
      <c r="V12" s="73"/>
      <c r="W12" s="1"/>
      <c r="X12" s="1"/>
      <c r="Y12" s="1"/>
      <c r="Z12" s="1"/>
      <c r="AA12" s="1"/>
      <c r="AB12" s="1"/>
      <c r="AC12" s="1"/>
      <c r="AD12" s="1"/>
      <c r="AE12" s="1"/>
      <c r="AF12" s="1"/>
    </row>
    <row r="13" spans="1:32" x14ac:dyDescent="0.2">
      <c r="A13" s="155" t="s">
        <v>49</v>
      </c>
      <c r="B13" s="97"/>
      <c r="C13" s="115"/>
      <c r="D13" s="104" t="s">
        <v>72</v>
      </c>
      <c r="E13" s="104"/>
      <c r="F13" s="88"/>
      <c r="G13" s="88"/>
      <c r="H13" s="5"/>
      <c r="I13" s="5"/>
      <c r="J13" s="85">
        <v>157</v>
      </c>
      <c r="K13" s="85">
        <v>158</v>
      </c>
      <c r="L13" s="85">
        <v>157</v>
      </c>
      <c r="M13" s="85">
        <v>158</v>
      </c>
      <c r="N13" s="85">
        <v>159</v>
      </c>
      <c r="O13" s="85">
        <v>161</v>
      </c>
      <c r="P13" s="85">
        <v>162</v>
      </c>
      <c r="Q13" s="85">
        <v>161</v>
      </c>
      <c r="R13" s="85">
        <v>160</v>
      </c>
      <c r="S13" s="85">
        <v>160</v>
      </c>
      <c r="T13" s="85"/>
      <c r="U13" s="5"/>
      <c r="V13" s="73"/>
      <c r="W13" s="1"/>
      <c r="X13" s="1"/>
      <c r="Y13" s="1"/>
      <c r="Z13" s="1"/>
      <c r="AA13" s="1"/>
      <c r="AB13" s="1"/>
      <c r="AC13" s="1"/>
      <c r="AD13" s="1"/>
      <c r="AE13" s="1"/>
      <c r="AF13" s="1"/>
    </row>
    <row r="14" spans="1:32" x14ac:dyDescent="0.2">
      <c r="A14" s="155" t="s">
        <v>49</v>
      </c>
      <c r="B14" s="97"/>
      <c r="C14" s="115"/>
      <c r="D14" s="104" t="s">
        <v>152</v>
      </c>
      <c r="E14" s="103"/>
      <c r="F14" s="88"/>
      <c r="G14" s="88"/>
      <c r="H14" s="5"/>
      <c r="I14" s="5"/>
      <c r="J14" s="85">
        <v>31</v>
      </c>
      <c r="K14" s="85">
        <v>34</v>
      </c>
      <c r="L14" s="85">
        <v>37</v>
      </c>
      <c r="M14" s="85">
        <v>40</v>
      </c>
      <c r="N14" s="85">
        <v>43</v>
      </c>
      <c r="O14" s="85">
        <v>46</v>
      </c>
      <c r="P14" s="85">
        <v>50</v>
      </c>
      <c r="Q14" s="85">
        <v>53</v>
      </c>
      <c r="R14" s="85">
        <v>57</v>
      </c>
      <c r="S14" s="85">
        <v>60</v>
      </c>
      <c r="T14" s="85"/>
      <c r="U14" s="5"/>
      <c r="V14" s="73"/>
      <c r="W14" s="1"/>
      <c r="X14" s="1"/>
      <c r="Y14" s="1"/>
      <c r="Z14" s="1"/>
      <c r="AA14" s="1"/>
      <c r="AB14" s="1"/>
      <c r="AC14" s="1"/>
      <c r="AD14" s="1"/>
      <c r="AE14" s="1"/>
      <c r="AF14" s="1"/>
    </row>
    <row r="15" spans="1:32" x14ac:dyDescent="0.2">
      <c r="A15" s="155" t="s">
        <v>49</v>
      </c>
      <c r="B15" s="97"/>
      <c r="C15" s="115"/>
      <c r="D15" s="104" t="s">
        <v>71</v>
      </c>
      <c r="E15" s="103"/>
      <c r="F15" s="88"/>
      <c r="G15" s="88"/>
      <c r="H15" s="5"/>
      <c r="I15" s="5"/>
      <c r="J15" s="85">
        <v>13</v>
      </c>
      <c r="K15" s="85">
        <v>16</v>
      </c>
      <c r="L15" s="85">
        <v>20</v>
      </c>
      <c r="M15" s="85">
        <v>23</v>
      </c>
      <c r="N15" s="85">
        <v>26</v>
      </c>
      <c r="O15" s="85">
        <v>29</v>
      </c>
      <c r="P15" s="85">
        <v>32</v>
      </c>
      <c r="Q15" s="85">
        <v>35</v>
      </c>
      <c r="R15" s="85">
        <v>39</v>
      </c>
      <c r="S15" s="85">
        <v>42</v>
      </c>
      <c r="T15" s="85"/>
      <c r="U15" s="5"/>
      <c r="V15" s="73"/>
      <c r="W15" s="1"/>
      <c r="X15" s="1"/>
      <c r="Y15" s="1"/>
      <c r="Z15" s="1"/>
      <c r="AA15" s="1"/>
      <c r="AB15" s="1"/>
      <c r="AC15" s="1"/>
      <c r="AD15" s="1"/>
      <c r="AE15" s="1"/>
      <c r="AF15" s="1"/>
    </row>
    <row r="16" spans="1:32" x14ac:dyDescent="0.2">
      <c r="A16" s="155" t="s">
        <v>49</v>
      </c>
      <c r="B16" s="97"/>
      <c r="C16" s="115"/>
      <c r="D16" s="104" t="s">
        <v>141</v>
      </c>
      <c r="E16" s="103"/>
      <c r="F16" s="88"/>
      <c r="G16" s="88"/>
      <c r="H16" s="5"/>
      <c r="I16" s="5"/>
      <c r="J16" s="85">
        <v>19</v>
      </c>
      <c r="K16" s="85">
        <v>19</v>
      </c>
      <c r="L16" s="85">
        <v>19</v>
      </c>
      <c r="M16" s="85">
        <v>19</v>
      </c>
      <c r="N16" s="85">
        <v>19</v>
      </c>
      <c r="O16" s="85">
        <v>20</v>
      </c>
      <c r="P16" s="85">
        <v>20</v>
      </c>
      <c r="Q16" s="85">
        <v>20</v>
      </c>
      <c r="R16" s="85">
        <v>20</v>
      </c>
      <c r="S16" s="85">
        <v>20</v>
      </c>
      <c r="T16" s="85"/>
      <c r="U16" s="5"/>
      <c r="V16" s="73"/>
      <c r="W16" s="1"/>
      <c r="X16" s="1"/>
      <c r="Y16" s="1"/>
      <c r="Z16" s="1"/>
      <c r="AA16" s="1"/>
      <c r="AB16" s="1"/>
      <c r="AC16" s="1"/>
      <c r="AD16" s="1"/>
      <c r="AE16" s="1"/>
      <c r="AF16" s="1"/>
    </row>
    <row r="17" spans="1:32" x14ac:dyDescent="0.2">
      <c r="A17" s="155" t="s">
        <v>49</v>
      </c>
      <c r="B17" s="96"/>
      <c r="C17" s="80"/>
      <c r="D17" s="104" t="s">
        <v>142</v>
      </c>
      <c r="E17" s="103"/>
      <c r="F17" s="88"/>
      <c r="G17" s="88"/>
      <c r="H17" s="5"/>
      <c r="I17" s="5"/>
      <c r="J17" s="85">
        <v>1</v>
      </c>
      <c r="K17" s="85">
        <v>1</v>
      </c>
      <c r="L17" s="85">
        <v>1</v>
      </c>
      <c r="M17" s="85">
        <v>2</v>
      </c>
      <c r="N17" s="85">
        <v>2</v>
      </c>
      <c r="O17" s="85">
        <v>2</v>
      </c>
      <c r="P17" s="85">
        <v>2</v>
      </c>
      <c r="Q17" s="85">
        <v>2</v>
      </c>
      <c r="R17" s="85">
        <v>2</v>
      </c>
      <c r="S17" s="85">
        <v>2</v>
      </c>
      <c r="T17" s="85"/>
      <c r="U17" s="5"/>
      <c r="V17" s="73"/>
      <c r="W17" s="1"/>
      <c r="X17" s="1"/>
      <c r="Y17" s="1"/>
      <c r="Z17" s="1"/>
      <c r="AA17" s="1"/>
      <c r="AB17" s="1"/>
      <c r="AC17" s="1"/>
      <c r="AD17" s="1"/>
      <c r="AE17" s="1"/>
      <c r="AF17" s="1"/>
    </row>
    <row r="18" spans="1:32" x14ac:dyDescent="0.2">
      <c r="A18" s="155" t="s">
        <v>49</v>
      </c>
      <c r="B18" s="96"/>
      <c r="C18" s="80"/>
      <c r="D18" s="104" t="s">
        <v>143</v>
      </c>
      <c r="E18" s="103"/>
      <c r="F18" s="88"/>
      <c r="G18" s="88"/>
      <c r="H18" s="5"/>
      <c r="I18" s="5"/>
      <c r="J18" s="85">
        <v>0</v>
      </c>
      <c r="K18" s="85">
        <v>0</v>
      </c>
      <c r="L18" s="85">
        <v>0</v>
      </c>
      <c r="M18" s="85">
        <v>0</v>
      </c>
      <c r="N18" s="85">
        <v>0</v>
      </c>
      <c r="O18" s="85">
        <v>1</v>
      </c>
      <c r="P18" s="85">
        <v>1</v>
      </c>
      <c r="Q18" s="85">
        <v>1</v>
      </c>
      <c r="R18" s="85">
        <v>2</v>
      </c>
      <c r="S18" s="85">
        <v>4</v>
      </c>
      <c r="T18" s="85"/>
      <c r="U18" s="5"/>
      <c r="V18" s="73"/>
      <c r="W18" s="1"/>
      <c r="X18" s="1"/>
      <c r="Y18" s="1"/>
      <c r="Z18" s="1"/>
      <c r="AA18" s="1"/>
      <c r="AB18" s="1"/>
      <c r="AC18" s="1"/>
      <c r="AD18" s="1"/>
      <c r="AE18" s="1"/>
      <c r="AF18" s="1"/>
    </row>
    <row r="19" spans="1:32" x14ac:dyDescent="0.2">
      <c r="A19" s="155" t="s">
        <v>49</v>
      </c>
      <c r="B19" s="96"/>
      <c r="C19" s="80"/>
      <c r="D19" s="104" t="s">
        <v>47</v>
      </c>
      <c r="E19" s="103"/>
      <c r="F19" s="88"/>
      <c r="G19" s="88"/>
      <c r="H19" s="5"/>
      <c r="I19" s="5"/>
      <c r="J19" s="85">
        <v>3</v>
      </c>
      <c r="K19" s="85">
        <v>4</v>
      </c>
      <c r="L19" s="85">
        <v>4</v>
      </c>
      <c r="M19" s="85">
        <v>5</v>
      </c>
      <c r="N19" s="85">
        <v>6</v>
      </c>
      <c r="O19" s="85">
        <v>7</v>
      </c>
      <c r="P19" s="85">
        <v>8</v>
      </c>
      <c r="Q19" s="85">
        <v>10</v>
      </c>
      <c r="R19" s="85">
        <v>11</v>
      </c>
      <c r="S19" s="85">
        <v>13</v>
      </c>
      <c r="T19" s="85"/>
      <c r="U19" s="5"/>
      <c r="V19" s="73"/>
      <c r="W19" s="1"/>
      <c r="X19" s="1"/>
      <c r="Y19" s="1"/>
      <c r="Z19" s="1"/>
      <c r="AA19" s="1"/>
      <c r="AB19" s="1"/>
      <c r="AC19" s="1"/>
      <c r="AD19" s="1"/>
      <c r="AE19" s="1"/>
      <c r="AF19" s="1"/>
    </row>
    <row r="20" spans="1:32" x14ac:dyDescent="0.2">
      <c r="A20" s="155" t="s">
        <v>49</v>
      </c>
      <c r="B20" s="96"/>
      <c r="C20" s="80"/>
      <c r="D20" s="104" t="s">
        <v>144</v>
      </c>
      <c r="E20" s="103"/>
      <c r="F20" s="88"/>
      <c r="G20" s="88"/>
      <c r="H20" s="5"/>
      <c r="I20" s="5"/>
      <c r="J20" s="85"/>
      <c r="K20" s="85"/>
      <c r="L20" s="85"/>
      <c r="M20" s="85"/>
      <c r="N20" s="85"/>
      <c r="O20" s="85"/>
      <c r="P20" s="85"/>
      <c r="Q20" s="85">
        <v>-1</v>
      </c>
      <c r="R20" s="85">
        <v>-3</v>
      </c>
      <c r="S20" s="85">
        <v>-4</v>
      </c>
      <c r="T20" s="85"/>
      <c r="U20" s="5"/>
      <c r="V20" s="73"/>
      <c r="W20" s="1"/>
      <c r="X20" s="1"/>
      <c r="Y20" s="1"/>
      <c r="Z20" s="1"/>
      <c r="AA20" s="1"/>
      <c r="AB20" s="1"/>
      <c r="AC20" s="1"/>
      <c r="AD20" s="1"/>
      <c r="AE20" s="1"/>
      <c r="AF20" s="1"/>
    </row>
    <row r="21" spans="1:32" x14ac:dyDescent="0.2">
      <c r="A21" s="155" t="s">
        <v>49</v>
      </c>
      <c r="B21" s="96"/>
      <c r="C21" s="80"/>
      <c r="D21" s="98" t="s">
        <v>204</v>
      </c>
      <c r="E21" s="103"/>
      <c r="F21" s="88"/>
      <c r="G21" s="88"/>
      <c r="H21" s="5"/>
      <c r="I21" s="5"/>
      <c r="J21" s="85"/>
      <c r="K21" s="85"/>
      <c r="L21" s="85"/>
      <c r="M21" s="85"/>
      <c r="N21" s="85"/>
      <c r="O21" s="85"/>
      <c r="P21" s="85"/>
      <c r="Q21" s="85"/>
      <c r="R21" s="85"/>
      <c r="S21" s="85"/>
      <c r="T21" s="85"/>
      <c r="U21" s="5"/>
      <c r="V21" s="73"/>
      <c r="W21" s="1"/>
      <c r="X21" s="1"/>
      <c r="Y21" s="1"/>
      <c r="Z21" s="1"/>
      <c r="AA21" s="1"/>
      <c r="AB21" s="1"/>
      <c r="AC21" s="1"/>
      <c r="AD21" s="1"/>
      <c r="AE21" s="1"/>
      <c r="AF21" s="1"/>
    </row>
    <row r="22" spans="1:32" x14ac:dyDescent="0.2">
      <c r="A22" s="155" t="s">
        <v>49</v>
      </c>
      <c r="B22" s="96"/>
      <c r="C22" s="80" t="s">
        <v>205</v>
      </c>
      <c r="D22" s="104" t="s">
        <v>91</v>
      </c>
      <c r="E22" s="103"/>
      <c r="F22" s="88"/>
      <c r="G22" s="88"/>
      <c r="H22" s="5"/>
      <c r="I22" s="5"/>
      <c r="J22" s="85"/>
      <c r="K22" s="85"/>
      <c r="L22" s="85"/>
      <c r="M22" s="85"/>
      <c r="N22" s="85"/>
      <c r="O22" s="85"/>
      <c r="P22" s="85"/>
      <c r="Q22" s="85"/>
      <c r="R22" s="85"/>
      <c r="S22" s="85"/>
      <c r="T22" s="85"/>
      <c r="U22" s="5"/>
      <c r="V22" s="73"/>
      <c r="W22" s="1"/>
      <c r="X22" s="1"/>
      <c r="Y22" s="1"/>
      <c r="Z22" s="1"/>
      <c r="AA22" s="1"/>
      <c r="AB22" s="1"/>
      <c r="AC22" s="1"/>
      <c r="AD22" s="1"/>
      <c r="AE22" s="1"/>
      <c r="AF22" s="1"/>
    </row>
    <row r="23" spans="1:32" x14ac:dyDescent="0.2">
      <c r="A23" s="155" t="s">
        <v>49</v>
      </c>
      <c r="B23" s="96"/>
      <c r="C23" s="80" t="s">
        <v>205</v>
      </c>
      <c r="D23" s="104" t="s">
        <v>6</v>
      </c>
      <c r="E23" s="103"/>
      <c r="F23" s="88"/>
      <c r="G23" s="88"/>
      <c r="H23" s="5"/>
      <c r="I23" s="5"/>
      <c r="J23" s="202">
        <f>CONVERT(J14,"PJ","GWh")</f>
        <v>8611.1111111111113</v>
      </c>
      <c r="K23" s="202">
        <f t="shared" ref="K23:S23" si="0">CONVERT(K14,"PJ","GWh")</f>
        <v>9444.4444444444453</v>
      </c>
      <c r="L23" s="202">
        <f t="shared" si="0"/>
        <v>10277.777777777777</v>
      </c>
      <c r="M23" s="202">
        <f t="shared" si="0"/>
        <v>11111.111111111111</v>
      </c>
      <c r="N23" s="202">
        <f t="shared" si="0"/>
        <v>11944.444444444445</v>
      </c>
      <c r="O23" s="202">
        <f t="shared" si="0"/>
        <v>12777.777777777779</v>
      </c>
      <c r="P23" s="202">
        <f t="shared" si="0"/>
        <v>13888.888888888889</v>
      </c>
      <c r="Q23" s="202">
        <f t="shared" si="0"/>
        <v>14722.222222222221</v>
      </c>
      <c r="R23" s="202">
        <f t="shared" si="0"/>
        <v>15833.333333333334</v>
      </c>
      <c r="S23" s="202">
        <f t="shared" si="0"/>
        <v>16666.666666666668</v>
      </c>
      <c r="T23" s="85"/>
      <c r="U23" s="5"/>
      <c r="V23" s="73"/>
      <c r="W23" s="1"/>
      <c r="X23" s="1"/>
      <c r="Y23" s="1"/>
      <c r="Z23" s="1"/>
      <c r="AA23" s="1"/>
      <c r="AB23" s="1"/>
      <c r="AC23" s="1"/>
      <c r="AD23" s="1"/>
      <c r="AE23" s="1"/>
      <c r="AF23" s="1"/>
    </row>
    <row r="24" spans="1:32" x14ac:dyDescent="0.2">
      <c r="A24" s="155" t="s">
        <v>49</v>
      </c>
      <c r="B24" s="96"/>
      <c r="C24" s="80" t="s">
        <v>205</v>
      </c>
      <c r="D24" s="104" t="s">
        <v>1</v>
      </c>
      <c r="E24" s="103"/>
      <c r="F24" s="88"/>
      <c r="G24" s="88"/>
      <c r="H24" s="5"/>
      <c r="I24" s="5"/>
      <c r="J24" s="202"/>
      <c r="K24" s="202"/>
      <c r="L24" s="202"/>
      <c r="M24" s="202"/>
      <c r="N24" s="202"/>
      <c r="O24" s="202"/>
      <c r="P24" s="202"/>
      <c r="Q24" s="202"/>
      <c r="R24" s="202"/>
      <c r="S24" s="202"/>
      <c r="T24" s="85"/>
      <c r="U24" s="5"/>
      <c r="V24" s="73"/>
      <c r="W24" s="1"/>
      <c r="X24" s="1"/>
      <c r="Y24" s="1"/>
      <c r="Z24" s="1"/>
      <c r="AA24" s="1"/>
      <c r="AB24" s="1"/>
      <c r="AC24" s="1"/>
      <c r="AD24" s="1"/>
      <c r="AE24" s="1"/>
      <c r="AF24" s="1"/>
    </row>
    <row r="25" spans="1:32" x14ac:dyDescent="0.2">
      <c r="A25" s="155" t="s">
        <v>49</v>
      </c>
      <c r="B25" s="96"/>
      <c r="C25" s="80" t="s">
        <v>205</v>
      </c>
      <c r="D25" s="104" t="s">
        <v>36</v>
      </c>
      <c r="E25" s="103"/>
      <c r="F25" s="88"/>
      <c r="G25" s="88"/>
      <c r="H25" s="5"/>
      <c r="I25" s="5"/>
      <c r="J25" s="202">
        <f>CONVERT(J15,"PJ","GWh")</f>
        <v>3611.1111111111109</v>
      </c>
      <c r="K25" s="202">
        <f t="shared" ref="K25:S25" si="1">CONVERT(K15,"PJ","GWh")</f>
        <v>4444.4444444444443</v>
      </c>
      <c r="L25" s="202">
        <f t="shared" si="1"/>
        <v>5555.5555555555557</v>
      </c>
      <c r="M25" s="202">
        <f t="shared" si="1"/>
        <v>6388.8888888888896</v>
      </c>
      <c r="N25" s="202">
        <f t="shared" si="1"/>
        <v>7222.2222222222217</v>
      </c>
      <c r="O25" s="202">
        <f t="shared" si="1"/>
        <v>8055.5555555555557</v>
      </c>
      <c r="P25" s="202">
        <f t="shared" si="1"/>
        <v>8888.8888888888887</v>
      </c>
      <c r="Q25" s="202">
        <f t="shared" si="1"/>
        <v>9722.2222222222226</v>
      </c>
      <c r="R25" s="202">
        <f t="shared" si="1"/>
        <v>10833.333333333334</v>
      </c>
      <c r="S25" s="202">
        <f t="shared" si="1"/>
        <v>11666.666666666668</v>
      </c>
      <c r="T25" s="85"/>
      <c r="U25" s="5"/>
      <c r="V25" s="73"/>
      <c r="W25" s="1"/>
      <c r="X25" s="1"/>
      <c r="Y25" s="1"/>
      <c r="Z25" s="1"/>
      <c r="AA25" s="1"/>
      <c r="AB25" s="1"/>
      <c r="AC25" s="1"/>
      <c r="AD25" s="1"/>
      <c r="AE25" s="1"/>
      <c r="AF25" s="1"/>
    </row>
    <row r="26" spans="1:32" x14ac:dyDescent="0.2">
      <c r="A26" s="155" t="s">
        <v>49</v>
      </c>
      <c r="B26" s="96"/>
      <c r="C26" s="80" t="s">
        <v>205</v>
      </c>
      <c r="D26" s="104" t="s">
        <v>45</v>
      </c>
      <c r="E26" s="103"/>
      <c r="F26" s="88"/>
      <c r="G26" s="88"/>
      <c r="H26" s="5"/>
      <c r="I26" s="5"/>
      <c r="J26" s="202"/>
      <c r="K26" s="202"/>
      <c r="L26" s="202"/>
      <c r="M26" s="202"/>
      <c r="N26" s="202"/>
      <c r="O26" s="202"/>
      <c r="P26" s="202"/>
      <c r="Q26" s="202"/>
      <c r="R26" s="202"/>
      <c r="S26" s="202"/>
      <c r="T26" s="85"/>
      <c r="U26" s="5"/>
      <c r="V26" s="73"/>
      <c r="W26" s="1"/>
      <c r="X26" s="1"/>
      <c r="Y26" s="1"/>
      <c r="Z26" s="1"/>
      <c r="AA26" s="1"/>
      <c r="AB26" s="1"/>
      <c r="AC26" s="1"/>
      <c r="AD26" s="1"/>
      <c r="AE26" s="1"/>
      <c r="AF26" s="1"/>
    </row>
    <row r="27" spans="1:32" x14ac:dyDescent="0.2">
      <c r="A27" s="155" t="s">
        <v>49</v>
      </c>
      <c r="B27" s="96"/>
      <c r="C27" s="80" t="s">
        <v>205</v>
      </c>
      <c r="D27" s="104" t="s">
        <v>42</v>
      </c>
      <c r="E27" s="103"/>
      <c r="F27" s="88"/>
      <c r="G27" s="88"/>
      <c r="H27" s="5"/>
      <c r="I27" s="5"/>
      <c r="J27" s="202">
        <f>CONVERT(J13,"PJ","GWh")</f>
        <v>43611.111111111117</v>
      </c>
      <c r="K27" s="202">
        <f t="shared" ref="K27:S27" si="2">CONVERT(K13,"PJ","GWh")</f>
        <v>43888.888888888891</v>
      </c>
      <c r="L27" s="202">
        <f t="shared" si="2"/>
        <v>43611.111111111117</v>
      </c>
      <c r="M27" s="202">
        <f t="shared" si="2"/>
        <v>43888.888888888891</v>
      </c>
      <c r="N27" s="202">
        <f t="shared" si="2"/>
        <v>44166.666666666664</v>
      </c>
      <c r="O27" s="202">
        <f t="shared" si="2"/>
        <v>44722.222222222219</v>
      </c>
      <c r="P27" s="202">
        <f t="shared" si="2"/>
        <v>45000</v>
      </c>
      <c r="Q27" s="202">
        <f t="shared" si="2"/>
        <v>44722.222222222219</v>
      </c>
      <c r="R27" s="202">
        <f t="shared" si="2"/>
        <v>44444.444444444445</v>
      </c>
      <c r="S27" s="202">
        <f t="shared" si="2"/>
        <v>44444.444444444445</v>
      </c>
      <c r="T27" s="85"/>
      <c r="U27" s="5"/>
      <c r="V27" s="73"/>
      <c r="W27" s="1"/>
      <c r="X27" s="1"/>
      <c r="Y27" s="1"/>
      <c r="Z27" s="1"/>
      <c r="AA27" s="1"/>
      <c r="AB27" s="1"/>
      <c r="AC27" s="1"/>
      <c r="AD27" s="1"/>
      <c r="AE27" s="1"/>
      <c r="AF27" s="1"/>
    </row>
    <row r="28" spans="1:32" x14ac:dyDescent="0.2">
      <c r="A28" s="155" t="s">
        <v>49</v>
      </c>
      <c r="B28" s="96"/>
      <c r="C28" s="80" t="s">
        <v>205</v>
      </c>
      <c r="D28" s="104" t="s">
        <v>43</v>
      </c>
      <c r="E28" s="103"/>
      <c r="F28" s="88"/>
      <c r="G28" s="88"/>
      <c r="H28" s="5"/>
      <c r="I28" s="5"/>
      <c r="J28" s="202"/>
      <c r="K28" s="202"/>
      <c r="L28" s="202"/>
      <c r="M28" s="202"/>
      <c r="N28" s="202"/>
      <c r="O28" s="202"/>
      <c r="P28" s="202"/>
      <c r="Q28" s="202"/>
      <c r="R28" s="202"/>
      <c r="S28" s="202"/>
      <c r="T28" s="85"/>
      <c r="U28" s="5"/>
      <c r="V28" s="73"/>
      <c r="W28" s="1"/>
      <c r="X28" s="1"/>
      <c r="Y28" s="1"/>
      <c r="Z28" s="1"/>
      <c r="AA28" s="1"/>
      <c r="AB28" s="1"/>
      <c r="AC28" s="1"/>
      <c r="AD28" s="1"/>
      <c r="AE28" s="1"/>
      <c r="AF28" s="1"/>
    </row>
    <row r="29" spans="1:32" x14ac:dyDescent="0.2">
      <c r="A29" s="155" t="s">
        <v>49</v>
      </c>
      <c r="B29" s="96"/>
      <c r="C29" s="80" t="s">
        <v>205</v>
      </c>
      <c r="D29" s="104" t="s">
        <v>46</v>
      </c>
      <c r="E29" s="103"/>
      <c r="F29" s="88"/>
      <c r="G29" s="88"/>
      <c r="H29" s="5"/>
      <c r="I29" s="5"/>
      <c r="J29" s="202"/>
      <c r="K29" s="202"/>
      <c r="L29" s="202"/>
      <c r="M29" s="202"/>
      <c r="N29" s="202"/>
      <c r="O29" s="202"/>
      <c r="P29" s="202"/>
      <c r="Q29" s="202"/>
      <c r="R29" s="202"/>
      <c r="S29" s="202"/>
      <c r="T29" s="85"/>
      <c r="U29" s="5"/>
      <c r="V29" s="73"/>
      <c r="W29" s="1"/>
      <c r="X29" s="1"/>
      <c r="Y29" s="1"/>
      <c r="Z29" s="1"/>
      <c r="AA29" s="1"/>
      <c r="AB29" s="1"/>
      <c r="AC29" s="1"/>
      <c r="AD29" s="1"/>
      <c r="AE29" s="1"/>
      <c r="AF29" s="1"/>
    </row>
    <row r="30" spans="1:32" x14ac:dyDescent="0.2">
      <c r="A30" s="155" t="s">
        <v>49</v>
      </c>
      <c r="B30" s="96"/>
      <c r="C30" s="80" t="s">
        <v>205</v>
      </c>
      <c r="D30" s="104" t="s">
        <v>5</v>
      </c>
      <c r="E30" s="103"/>
      <c r="F30" s="88"/>
      <c r="G30" s="88"/>
      <c r="H30" s="5"/>
      <c r="I30" s="5"/>
      <c r="J30" s="202">
        <f>CONVERT(J16,"PJ","GWh")</f>
        <v>5277.7777777777783</v>
      </c>
      <c r="K30" s="202">
        <f t="shared" ref="K30:S30" si="3">CONVERT(K16,"PJ","GWh")</f>
        <v>5277.7777777777783</v>
      </c>
      <c r="L30" s="202">
        <f t="shared" si="3"/>
        <v>5277.7777777777783</v>
      </c>
      <c r="M30" s="202">
        <f t="shared" si="3"/>
        <v>5277.7777777777783</v>
      </c>
      <c r="N30" s="202">
        <f t="shared" si="3"/>
        <v>5277.7777777777783</v>
      </c>
      <c r="O30" s="202">
        <f t="shared" si="3"/>
        <v>5555.5555555555557</v>
      </c>
      <c r="P30" s="202">
        <f t="shared" si="3"/>
        <v>5555.5555555555557</v>
      </c>
      <c r="Q30" s="202">
        <f t="shared" si="3"/>
        <v>5555.5555555555557</v>
      </c>
      <c r="R30" s="202">
        <f t="shared" si="3"/>
        <v>5555.5555555555557</v>
      </c>
      <c r="S30" s="202">
        <f t="shared" si="3"/>
        <v>5555.5555555555557</v>
      </c>
      <c r="T30" s="85"/>
      <c r="U30" s="5"/>
      <c r="V30" s="73"/>
      <c r="W30" s="1"/>
      <c r="X30" s="1"/>
      <c r="Y30" s="1"/>
      <c r="Z30" s="1"/>
      <c r="AA30" s="1"/>
      <c r="AB30" s="1"/>
      <c r="AC30" s="1"/>
      <c r="AD30" s="1"/>
      <c r="AE30" s="1"/>
      <c r="AF30" s="1"/>
    </row>
    <row r="31" spans="1:32" x14ac:dyDescent="0.2">
      <c r="A31" s="155" t="s">
        <v>49</v>
      </c>
      <c r="B31" s="96"/>
      <c r="C31" s="80" t="s">
        <v>205</v>
      </c>
      <c r="D31" s="104" t="s">
        <v>47</v>
      </c>
      <c r="E31" s="103"/>
      <c r="F31" s="88"/>
      <c r="G31" s="88"/>
      <c r="H31" s="5"/>
      <c r="I31" s="5"/>
      <c r="J31" s="202">
        <f>CONVERT(J19,"PJ","GWh")</f>
        <v>833.33333333333337</v>
      </c>
      <c r="K31" s="202">
        <f t="shared" ref="K31:S31" si="4">CONVERT(K19,"PJ","GWh")</f>
        <v>1111.1111111111111</v>
      </c>
      <c r="L31" s="202">
        <f t="shared" si="4"/>
        <v>1111.1111111111111</v>
      </c>
      <c r="M31" s="202">
        <f t="shared" si="4"/>
        <v>1388.8888888888889</v>
      </c>
      <c r="N31" s="202">
        <f t="shared" si="4"/>
        <v>1666.6666666666667</v>
      </c>
      <c r="O31" s="202">
        <f t="shared" si="4"/>
        <v>1944.4444444444443</v>
      </c>
      <c r="P31" s="202">
        <f t="shared" si="4"/>
        <v>2222.2222222222222</v>
      </c>
      <c r="Q31" s="202">
        <f t="shared" si="4"/>
        <v>2777.7777777777778</v>
      </c>
      <c r="R31" s="202">
        <f t="shared" si="4"/>
        <v>3055.5555555555557</v>
      </c>
      <c r="S31" s="202">
        <f t="shared" si="4"/>
        <v>3611.1111111111109</v>
      </c>
      <c r="T31" s="85"/>
      <c r="U31" s="5"/>
      <c r="V31" s="73"/>
      <c r="W31" s="1"/>
      <c r="X31" s="1"/>
      <c r="Y31" s="1"/>
      <c r="Z31" s="1"/>
      <c r="AA31" s="1"/>
      <c r="AB31" s="1"/>
      <c r="AC31" s="1"/>
      <c r="AD31" s="1"/>
      <c r="AE31" s="1"/>
      <c r="AF31" s="1"/>
    </row>
    <row r="32" spans="1:32" x14ac:dyDescent="0.2">
      <c r="A32" s="155" t="s">
        <v>49</v>
      </c>
      <c r="B32" s="96"/>
      <c r="C32" s="80" t="s">
        <v>205</v>
      </c>
      <c r="D32" s="104" t="s">
        <v>93</v>
      </c>
      <c r="E32" s="103"/>
      <c r="F32" s="88"/>
      <c r="G32" s="88"/>
      <c r="H32" s="5"/>
      <c r="I32" s="5"/>
      <c r="J32" s="202"/>
      <c r="K32" s="202"/>
      <c r="L32" s="202"/>
      <c r="M32" s="202"/>
      <c r="N32" s="202"/>
      <c r="O32" s="202"/>
      <c r="P32" s="202"/>
      <c r="Q32" s="202"/>
      <c r="R32" s="202"/>
      <c r="S32" s="202"/>
      <c r="T32" s="85"/>
      <c r="U32" s="5"/>
      <c r="V32" s="73"/>
      <c r="W32" s="1"/>
      <c r="X32" s="1"/>
      <c r="Y32" s="1"/>
      <c r="Z32" s="1"/>
      <c r="AA32" s="1"/>
      <c r="AB32" s="1"/>
      <c r="AC32" s="1"/>
      <c r="AD32" s="1"/>
      <c r="AE32" s="1"/>
      <c r="AF32" s="1"/>
    </row>
    <row r="33" spans="1:32" x14ac:dyDescent="0.2">
      <c r="A33" s="155" t="s">
        <v>49</v>
      </c>
      <c r="B33" s="96"/>
      <c r="C33" s="80" t="s">
        <v>205</v>
      </c>
      <c r="D33" s="104" t="s">
        <v>48</v>
      </c>
      <c r="E33" s="103"/>
      <c r="F33" s="88"/>
      <c r="G33" s="88"/>
      <c r="H33" s="5"/>
      <c r="I33" s="5"/>
      <c r="J33" s="202">
        <f>CONVERT(J17,"PJ","GWh")</f>
        <v>277.77777777777777</v>
      </c>
      <c r="K33" s="202">
        <f t="shared" ref="K33:S33" si="5">CONVERT(K17,"PJ","GWh")</f>
        <v>277.77777777777777</v>
      </c>
      <c r="L33" s="202">
        <f t="shared" si="5"/>
        <v>277.77777777777777</v>
      </c>
      <c r="M33" s="202">
        <f t="shared" si="5"/>
        <v>555.55555555555554</v>
      </c>
      <c r="N33" s="202">
        <f t="shared" si="5"/>
        <v>555.55555555555554</v>
      </c>
      <c r="O33" s="202">
        <f t="shared" si="5"/>
        <v>555.55555555555554</v>
      </c>
      <c r="P33" s="202">
        <f t="shared" si="5"/>
        <v>555.55555555555554</v>
      </c>
      <c r="Q33" s="202">
        <f t="shared" si="5"/>
        <v>555.55555555555554</v>
      </c>
      <c r="R33" s="202">
        <f t="shared" si="5"/>
        <v>555.55555555555554</v>
      </c>
      <c r="S33" s="202">
        <f t="shared" si="5"/>
        <v>555.55555555555554</v>
      </c>
      <c r="T33" s="85"/>
      <c r="U33" s="5"/>
      <c r="V33" s="73"/>
      <c r="W33" s="1"/>
      <c r="X33" s="1"/>
      <c r="Y33" s="1"/>
      <c r="Z33" s="1"/>
      <c r="AA33" s="1"/>
      <c r="AB33" s="1"/>
      <c r="AC33" s="1"/>
      <c r="AD33" s="1"/>
      <c r="AE33" s="1"/>
      <c r="AF33" s="1"/>
    </row>
    <row r="34" spans="1:32" x14ac:dyDescent="0.2">
      <c r="A34" s="155" t="s">
        <v>49</v>
      </c>
      <c r="B34" s="96"/>
      <c r="C34" s="80" t="s">
        <v>205</v>
      </c>
      <c r="D34" s="104" t="s">
        <v>44</v>
      </c>
      <c r="E34" s="103"/>
      <c r="F34" s="88"/>
      <c r="G34" s="88"/>
      <c r="H34" s="5"/>
      <c r="I34" s="5"/>
      <c r="J34" s="85"/>
      <c r="K34" s="85"/>
      <c r="L34" s="85"/>
      <c r="M34" s="85"/>
      <c r="N34" s="85"/>
      <c r="O34" s="85"/>
      <c r="P34" s="85"/>
      <c r="Q34" s="85"/>
      <c r="R34" s="85"/>
      <c r="S34" s="85"/>
      <c r="T34" s="85"/>
      <c r="U34" s="5"/>
      <c r="V34" s="73"/>
      <c r="W34" s="1"/>
      <c r="X34" s="1"/>
      <c r="Y34" s="1"/>
      <c r="Z34" s="1"/>
      <c r="AA34" s="1"/>
      <c r="AB34" s="1"/>
      <c r="AC34" s="1"/>
      <c r="AD34" s="1"/>
      <c r="AE34" s="1"/>
      <c r="AF34" s="1"/>
    </row>
    <row r="35" spans="1:32" x14ac:dyDescent="0.2">
      <c r="A35" s="155" t="s">
        <v>49</v>
      </c>
      <c r="B35" s="96"/>
      <c r="C35" s="80"/>
      <c r="D35" s="104"/>
      <c r="E35" s="103"/>
      <c r="F35" s="88"/>
      <c r="G35" s="88"/>
      <c r="H35" s="5"/>
      <c r="I35" s="5"/>
      <c r="J35" s="5"/>
      <c r="K35" s="5"/>
      <c r="L35" s="5"/>
      <c r="M35" s="5"/>
      <c r="N35" s="5"/>
      <c r="O35" s="5"/>
      <c r="P35" s="5"/>
      <c r="Q35" s="5"/>
      <c r="R35" s="5"/>
      <c r="S35" s="5"/>
      <c r="T35" s="5"/>
      <c r="U35" s="5"/>
      <c r="V35" s="73"/>
      <c r="W35" s="1"/>
      <c r="X35" s="1"/>
      <c r="Y35" s="1"/>
      <c r="Z35" s="1"/>
      <c r="AA35" s="1"/>
      <c r="AB35" s="1"/>
      <c r="AC35" s="1"/>
      <c r="AD35" s="1"/>
      <c r="AE35" s="1"/>
      <c r="AF35" s="1"/>
    </row>
    <row r="36" spans="1:32" x14ac:dyDescent="0.2">
      <c r="A36" s="155" t="s">
        <v>49</v>
      </c>
      <c r="B36" s="83" t="s">
        <v>97</v>
      </c>
      <c r="C36" s="82"/>
      <c r="D36" s="98" t="s">
        <v>104</v>
      </c>
      <c r="E36" s="103"/>
      <c r="F36" s="88"/>
      <c r="G36" s="88"/>
      <c r="H36" s="5"/>
      <c r="I36" s="5"/>
      <c r="J36" s="5"/>
      <c r="K36" s="5"/>
      <c r="L36" s="5"/>
      <c r="M36" s="5"/>
      <c r="N36" s="5"/>
      <c r="O36" s="5"/>
      <c r="P36" s="5"/>
      <c r="Q36" s="5"/>
      <c r="R36" s="5"/>
      <c r="S36" s="5"/>
      <c r="T36" s="5"/>
      <c r="U36" s="5"/>
      <c r="V36" s="73"/>
      <c r="W36" s="1"/>
      <c r="X36" s="1"/>
      <c r="Y36" s="1"/>
      <c r="Z36" s="1"/>
      <c r="AA36" s="1"/>
      <c r="AB36" s="1"/>
      <c r="AC36" s="1"/>
      <c r="AD36" s="1"/>
      <c r="AE36" s="1"/>
      <c r="AF36" s="1"/>
    </row>
    <row r="37" spans="1:32" x14ac:dyDescent="0.2">
      <c r="A37" s="155" t="s">
        <v>49</v>
      </c>
      <c r="B37" s="97" t="s">
        <v>222</v>
      </c>
      <c r="C37" s="115" t="s">
        <v>88</v>
      </c>
      <c r="D37" s="105" t="s">
        <v>5</v>
      </c>
      <c r="E37" s="103"/>
      <c r="F37" s="88"/>
      <c r="G37" s="88"/>
      <c r="H37" s="5"/>
      <c r="I37" s="5"/>
      <c r="J37" s="106">
        <f t="array" ref="J37">CONVERT(J16,"PJ","MWh")/INDEX('[2]VBH Zusammenführung'!$A$2:$E$11785,MATCH($A37&amp;$D37&amp;J$2,'[2]VBH Zusammenführung'!$A$2:$A$11785&amp;'[2]VBH Zusammenführung'!$C$2:$C$11785&amp;'[2]VBH Zusammenführung'!$D$2:$D$11785,0),5)</f>
        <v>1172.8395061728395</v>
      </c>
      <c r="K37" s="106">
        <f t="array" ref="K37">CONVERT(K16,"PJ","MWh")/INDEX('[2]VBH Zusammenführung'!$A$2:$E$11785,MATCH($A37&amp;$D37&amp;K$2,'[2]VBH Zusammenführung'!$A$2:$A$11785&amp;'[2]VBH Zusammenführung'!$C$2:$C$11785&amp;'[2]VBH Zusammenführung'!$D$2:$D$11785,0),5)</f>
        <v>1172.8395061728395</v>
      </c>
      <c r="L37" s="106">
        <f t="array" ref="L37">CONVERT(L16,"PJ","MWh")/INDEX('[2]VBH Zusammenführung'!$A$2:$E$11785,MATCH($A37&amp;$D37&amp;L$2,'[2]VBH Zusammenführung'!$A$2:$A$11785&amp;'[2]VBH Zusammenführung'!$C$2:$C$11785&amp;'[2]VBH Zusammenführung'!$D$2:$D$11785,0),5)</f>
        <v>1172.8395061728395</v>
      </c>
      <c r="M37" s="106">
        <f t="array" ref="M37">CONVERT(M16,"PJ","MWh")/INDEX('[2]VBH Zusammenführung'!$A$2:$E$11785,MATCH($A37&amp;$D37&amp;M$2,'[2]VBH Zusammenführung'!$A$2:$A$11785&amp;'[2]VBH Zusammenführung'!$C$2:$C$11785&amp;'[2]VBH Zusammenführung'!$D$2:$D$11785,0),5)</f>
        <v>1172.8395061728395</v>
      </c>
      <c r="N37" s="106">
        <f t="array" ref="N37">CONVERT(N16,"PJ","MWh")/INDEX('[2]VBH Zusammenführung'!$A$2:$E$11785,MATCH($A37&amp;$D37&amp;N$2,'[2]VBH Zusammenführung'!$A$2:$A$11785&amp;'[2]VBH Zusammenführung'!$C$2:$C$11785&amp;'[2]VBH Zusammenführung'!$D$2:$D$11785,0),5)</f>
        <v>1172.8395061728395</v>
      </c>
      <c r="O37" s="106">
        <f t="array" ref="O37">CONVERT(O16,"PJ","MWh")/INDEX('[2]VBH Zusammenführung'!$A$2:$E$11785,MATCH($A37&amp;$D37&amp;O$2,'[2]VBH Zusammenführung'!$A$2:$A$11785&amp;'[2]VBH Zusammenführung'!$C$2:$C$11785&amp;'[2]VBH Zusammenführung'!$D$2:$D$11785,0),5)</f>
        <v>1234.5679012345679</v>
      </c>
      <c r="P37" s="106">
        <f t="array" ref="P37">CONVERT(P16,"PJ","MWh")/INDEX('[2]VBH Zusammenführung'!$A$2:$E$11785,MATCH($A37&amp;$D37&amp;P$2,'[2]VBH Zusammenführung'!$A$2:$A$11785&amp;'[2]VBH Zusammenführung'!$C$2:$C$11785&amp;'[2]VBH Zusammenführung'!$D$2:$D$11785,0),5)</f>
        <v>1234.5679012345679</v>
      </c>
      <c r="Q37" s="106">
        <f t="array" ref="Q37">CONVERT(Q16,"PJ","MWh")/INDEX('[2]VBH Zusammenführung'!$A$2:$E$11785,MATCH($A37&amp;$D37&amp;Q$2,'[2]VBH Zusammenführung'!$A$2:$A$11785&amp;'[2]VBH Zusammenführung'!$C$2:$C$11785&amp;'[2]VBH Zusammenführung'!$D$2:$D$11785,0),5)</f>
        <v>1234.5679012345679</v>
      </c>
      <c r="R37" s="106">
        <f t="array" ref="R37">CONVERT(R16,"PJ","MWh")/INDEX('[2]VBH Zusammenführung'!$A$2:$E$11785,MATCH($A37&amp;$D37&amp;R$2,'[2]VBH Zusammenführung'!$A$2:$A$11785&amp;'[2]VBH Zusammenführung'!$C$2:$C$11785&amp;'[2]VBH Zusammenführung'!$D$2:$D$11785,0),5)</f>
        <v>1234.5679012345679</v>
      </c>
      <c r="S37" s="106">
        <f t="array" ref="S37">CONVERT(S16,"PJ","MWh")/INDEX('[2]VBH Zusammenführung'!$A$2:$E$11785,MATCH($A37&amp;$D37&amp;S$2,'[2]VBH Zusammenführung'!$A$2:$A$11785&amp;'[2]VBH Zusammenführung'!$C$2:$C$11785&amp;'[2]VBH Zusammenführung'!$D$2:$D$11785,0),5)</f>
        <v>1234.5679012345679</v>
      </c>
      <c r="T37" s="106"/>
      <c r="U37" s="5"/>
      <c r="V37" s="73"/>
      <c r="W37" s="1"/>
      <c r="X37" s="1" t="s">
        <v>201</v>
      </c>
      <c r="Y37" s="1"/>
      <c r="Z37" s="1"/>
      <c r="AA37" s="1"/>
      <c r="AB37" s="1"/>
      <c r="AC37" s="1"/>
      <c r="AD37" s="1"/>
      <c r="AE37" s="1"/>
      <c r="AF37" s="1"/>
    </row>
    <row r="38" spans="1:32" x14ac:dyDescent="0.2">
      <c r="A38" s="155" t="s">
        <v>49</v>
      </c>
      <c r="B38" s="97">
        <v>1000</v>
      </c>
      <c r="C38" s="115" t="s">
        <v>88</v>
      </c>
      <c r="D38" s="105" t="s">
        <v>36</v>
      </c>
      <c r="E38" s="103"/>
      <c r="F38" s="88"/>
      <c r="G38" s="88"/>
      <c r="H38" s="5"/>
      <c r="I38" s="5"/>
      <c r="J38" s="106">
        <f t="array" ref="J38">CONVERT(J15,"PJ","MWh")/INDEX('[2]VBH Zusammenführung'!$A$2:$E$11785,MATCH($A38&amp;$D38&amp;J$2,'[2]VBH Zusammenführung'!$A$2:$A$11785&amp;'[2]VBH Zusammenführung'!$C$2:$C$11785&amp;'[2]VBH Zusammenführung'!$D$2:$D$11785,0),5)</f>
        <v>3749.8557747778932</v>
      </c>
      <c r="K38" s="106">
        <f t="array" ref="K38">CONVERT(K15,"PJ","MWh")/INDEX('[2]VBH Zusammenführung'!$A$2:$E$11785,MATCH($A38&amp;$D38&amp;K$2,'[2]VBH Zusammenführung'!$A$2:$A$11785&amp;'[2]VBH Zusammenführung'!$C$2:$C$11785&amp;'[2]VBH Zusammenführung'!$D$2:$D$11785,0),5)</f>
        <v>4615.2071074189453</v>
      </c>
      <c r="L38" s="106">
        <f t="array" ref="L38">CONVERT(L15,"PJ","MWh")/INDEX('[2]VBH Zusammenführung'!$A$2:$E$11785,MATCH($A38&amp;$D38&amp;L$2,'[2]VBH Zusammenführung'!$A$2:$A$11785&amp;'[2]VBH Zusammenführung'!$C$2:$C$11785&amp;'[2]VBH Zusammenführung'!$D$2:$D$11785,0),5)</f>
        <v>5769.0088842736823</v>
      </c>
      <c r="M38" s="106">
        <f t="array" ref="M38">CONVERT(M15,"PJ","MWh")/INDEX('[2]VBH Zusammenführung'!$A$2:$E$11785,MATCH($A38&amp;$D38&amp;M$2,'[2]VBH Zusammenführung'!$A$2:$A$11785&amp;'[2]VBH Zusammenführung'!$C$2:$C$11785&amp;'[2]VBH Zusammenführung'!$D$2:$D$11785,0),5)</f>
        <v>6634.3602169147343</v>
      </c>
      <c r="N38" s="106">
        <f t="array" ref="N38">CONVERT(N15,"PJ","MWh")/INDEX('[2]VBH Zusammenführung'!$A$2:$E$11785,MATCH($A38&amp;$D38&amp;N$2,'[2]VBH Zusammenführung'!$A$2:$A$11785&amp;'[2]VBH Zusammenführung'!$C$2:$C$11785&amp;'[2]VBH Zusammenführung'!$D$2:$D$11785,0),5)</f>
        <v>7499.7115495557864</v>
      </c>
      <c r="O38" s="106">
        <f t="array" ref="O38">CONVERT(O15,"PJ","MWh")/INDEX('[2]VBH Zusammenführung'!$A$2:$E$11785,MATCH($A38&amp;$D38&amp;O$2,'[2]VBH Zusammenführung'!$A$2:$A$11785&amp;'[2]VBH Zusammenführung'!$C$2:$C$11785&amp;'[2]VBH Zusammenführung'!$D$2:$D$11785,0),5)</f>
        <v>8365.0628821968385</v>
      </c>
      <c r="P38" s="106">
        <f t="array" ref="P38">CONVERT(P15,"PJ","MWh")/INDEX('[2]VBH Zusammenführung'!$A$2:$E$11785,MATCH($A38&amp;$D38&amp;P$2,'[2]VBH Zusammenführung'!$A$2:$A$11785&amp;'[2]VBH Zusammenführung'!$C$2:$C$11785&amp;'[2]VBH Zusammenführung'!$D$2:$D$11785,0),5)</f>
        <v>9230.4142148378905</v>
      </c>
      <c r="Q38" s="106">
        <f t="array" ref="Q38">CONVERT(Q15,"PJ","MWh")/INDEX('[2]VBH Zusammenführung'!$A$2:$E$11785,MATCH($A38&amp;$D38&amp;Q$2,'[2]VBH Zusammenführung'!$A$2:$A$11785&amp;'[2]VBH Zusammenführung'!$C$2:$C$11785&amp;'[2]VBH Zusammenführung'!$D$2:$D$11785,0),5)</f>
        <v>10095.765547478943</v>
      </c>
      <c r="R38" s="106">
        <f t="array" ref="R38">CONVERT(R15,"PJ","MWh")/INDEX('[2]VBH Zusammenführung'!$A$2:$E$11785,MATCH($A38&amp;$D38&amp;R$2,'[2]VBH Zusammenführung'!$A$2:$A$11785&amp;'[2]VBH Zusammenführung'!$C$2:$C$11785&amp;'[2]VBH Zusammenführung'!$D$2:$D$11785,0),5)</f>
        <v>11249.567324333681</v>
      </c>
      <c r="S38" s="106">
        <f t="array" ref="S38">CONVERT(S15,"PJ","MWh")/INDEX('[2]VBH Zusammenführung'!$A$2:$E$11785,MATCH($A38&amp;$D38&amp;S$2,'[2]VBH Zusammenführung'!$A$2:$A$11785&amp;'[2]VBH Zusammenführung'!$C$2:$C$11785&amp;'[2]VBH Zusammenführung'!$D$2:$D$11785,0),5)</f>
        <v>12114.918656974733</v>
      </c>
      <c r="T38" s="106"/>
      <c r="U38" s="5"/>
      <c r="V38" s="73"/>
      <c r="W38" s="1"/>
      <c r="X38" s="1" t="s">
        <v>201</v>
      </c>
      <c r="Y38" s="1"/>
      <c r="Z38" s="1"/>
      <c r="AA38" s="1"/>
      <c r="AB38" s="1"/>
      <c r="AC38" s="1"/>
      <c r="AD38" s="1"/>
      <c r="AE38" s="1"/>
      <c r="AF38" s="1"/>
    </row>
    <row r="39" spans="1:32" x14ac:dyDescent="0.2">
      <c r="A39" s="155" t="s">
        <v>49</v>
      </c>
      <c r="B39" s="97">
        <v>2277</v>
      </c>
      <c r="C39" s="115" t="s">
        <v>88</v>
      </c>
      <c r="D39" s="105" t="s">
        <v>6</v>
      </c>
      <c r="E39" s="103"/>
      <c r="F39" s="88"/>
      <c r="G39" s="88"/>
      <c r="H39" s="5"/>
      <c r="I39" s="5"/>
      <c r="J39" s="106">
        <f t="array" ref="J39">CONVERT(J14,"PJ","MWh")/INDEX('[2]VBH Zusammenführung'!$A$2:$E$11785,MATCH($A39&amp;$D39&amp;J$2,'[2]VBH Zusammenführung'!$A$2:$A$11785&amp;'[2]VBH Zusammenführung'!$C$2:$C$11785&amp;'[2]VBH Zusammenführung'!$D$2:$D$11785,0),5)</f>
        <v>4327.0827924479845</v>
      </c>
      <c r="K39" s="106">
        <f t="array" ref="K39">CONVERT(K14,"PJ","MWh")/INDEX('[2]VBH Zusammenführung'!$A$2:$E$11785,MATCH($A39&amp;$D39&amp;K$2,'[2]VBH Zusammenführung'!$A$2:$A$11785&amp;'[2]VBH Zusammenführung'!$C$2:$C$11785&amp;'[2]VBH Zusammenführung'!$D$2:$D$11785,0),5)</f>
        <v>4586.9084237224106</v>
      </c>
      <c r="L39" s="106">
        <f t="array" ref="L39">CONVERT(L14,"PJ","MWh")/INDEX('[2]VBH Zusammenführung'!$A$2:$E$11785,MATCH($A39&amp;$D39&amp;L$2,'[2]VBH Zusammenführung'!$A$2:$A$11785&amp;'[2]VBH Zusammenführung'!$C$2:$C$11785&amp;'[2]VBH Zusammenführung'!$D$2:$D$11785,0),5)</f>
        <v>4831.0314121496531</v>
      </c>
      <c r="M39" s="106">
        <f t="array" ref="M39">CONVERT(M14,"PJ","MWh")/INDEX('[2]VBH Zusammenführung'!$A$2:$E$11785,MATCH($A39&amp;$D39&amp;M$2,'[2]VBH Zusammenführung'!$A$2:$A$11785&amp;'[2]VBH Zusammenführung'!$C$2:$C$11785&amp;'[2]VBH Zusammenführung'!$D$2:$D$11785,0),5)</f>
        <v>5062.0096178182739</v>
      </c>
      <c r="N39" s="106">
        <f t="array" ref="N39">CONVERT(N14,"PJ","MWh")/INDEX('[2]VBH Zusammenführung'!$A$2:$E$11785,MATCH($A39&amp;$D39&amp;N$2,'[2]VBH Zusammenführung'!$A$2:$A$11785&amp;'[2]VBH Zusammenführung'!$C$2:$C$11785&amp;'[2]VBH Zusammenführung'!$D$2:$D$11785,0),5)</f>
        <v>5280.4794184104539</v>
      </c>
      <c r="O39" s="106">
        <f t="array" ref="O39">CONVERT(O14,"PJ","MWh")/INDEX('[2]VBH Zusammenführung'!$A$2:$E$11785,MATCH($A39&amp;$D39&amp;O$2,'[2]VBH Zusammenführung'!$A$2:$A$11785&amp;'[2]VBH Zusammenführung'!$C$2:$C$11785&amp;'[2]VBH Zusammenführung'!$D$2:$D$11785,0),5)</f>
        <v>5490.1511462480785</v>
      </c>
      <c r="P39" s="106">
        <f t="array" ref="P39">CONVERT(P14,"PJ","MWh")/INDEX('[2]VBH Zusammenführung'!$A$2:$E$11785,MATCH($A39&amp;$D39&amp;P$2,'[2]VBH Zusammenführung'!$A$2:$A$11785&amp;'[2]VBH Zusammenführung'!$C$2:$C$11785&amp;'[2]VBH Zusammenführung'!$D$2:$D$11785,0),5)</f>
        <v>5807.4842210653705</v>
      </c>
      <c r="Q39" s="106">
        <f t="array" ref="Q39">CONVERT(Q14,"PJ","MWh")/INDEX('[2]VBH Zusammenführung'!$A$2:$E$11785,MATCH($A39&amp;$D39&amp;Q$2,'[2]VBH Zusammenführung'!$A$2:$A$11785&amp;'[2]VBH Zusammenführung'!$C$2:$C$11785&amp;'[2]VBH Zusammenführung'!$D$2:$D$11785,0),5)</f>
        <v>5998.2978415181806</v>
      </c>
      <c r="R39" s="106">
        <f t="array" ref="R39">CONVERT(R14,"PJ","MWh")/INDEX('[2]VBH Zusammenführung'!$A$2:$E$11785,MATCH($A39&amp;$D39&amp;R$2,'[2]VBH Zusammenführung'!$A$2:$A$11785&amp;'[2]VBH Zusammenführung'!$C$2:$C$11785&amp;'[2]VBH Zusammenführung'!$D$2:$D$11785,0),5)</f>
        <v>6293.4329683142214</v>
      </c>
      <c r="S39" s="106">
        <f t="array" ref="S39">CONVERT(S14,"PJ","MWh")/INDEX('[2]VBH Zusammenführung'!$A$2:$E$11785,MATCH($A39&amp;$D39&amp;S$2,'[2]VBH Zusammenführung'!$A$2:$A$11785&amp;'[2]VBH Zusammenführung'!$C$2:$C$11785&amp;'[2]VBH Zusammenführung'!$D$2:$D$11785,0),5)</f>
        <v>6470.4816626549673</v>
      </c>
      <c r="T39" s="106"/>
      <c r="U39" s="5"/>
      <c r="V39" s="73"/>
      <c r="W39" s="1"/>
      <c r="X39" s="1" t="s">
        <v>201</v>
      </c>
      <c r="Y39" s="1"/>
      <c r="Z39" s="1"/>
      <c r="AA39" s="1"/>
      <c r="AB39" s="1"/>
      <c r="AC39" s="1"/>
      <c r="AD39" s="1"/>
      <c r="AE39" s="1"/>
      <c r="AF39" s="1"/>
    </row>
    <row r="40" spans="1:32" ht="13.5" thickBot="1" x14ac:dyDescent="0.25">
      <c r="A40" s="155" t="s">
        <v>49</v>
      </c>
      <c r="B40" s="97">
        <v>2664.3109540636042</v>
      </c>
      <c r="C40" s="115" t="s">
        <v>88</v>
      </c>
      <c r="D40" s="105" t="s">
        <v>42</v>
      </c>
      <c r="E40" s="103"/>
      <c r="F40" s="88"/>
      <c r="G40" s="88"/>
      <c r="H40" s="5"/>
      <c r="I40" s="5"/>
      <c r="J40" s="106">
        <f t="array" ref="J40">CONVERT(J13,"PJ","MWh")/INDEX('[2]VBH Zusammenführung'!$A$2:$E$11785,MATCH($A40&amp;$D40&amp;J$2,'[2]VBH Zusammenführung'!$A$2:$A$11785&amp;'[2]VBH Zusammenführung'!$C$2:$C$11785&amp;'[2]VBH Zusammenführung'!$D$2:$D$11785,0),5)</f>
        <v>15038.314176245211</v>
      </c>
      <c r="K40" s="106">
        <f t="array" ref="K40">CONVERT(K13,"PJ","MWh")/INDEX('[2]VBH Zusammenführung'!$A$2:$E$11785,MATCH($A40&amp;$D40&amp;K$2,'[2]VBH Zusammenführung'!$A$2:$A$11785&amp;'[2]VBH Zusammenführung'!$C$2:$C$11785&amp;'[2]VBH Zusammenführung'!$D$2:$D$11785,0),5)</f>
        <v>15134.099616858237</v>
      </c>
      <c r="L40" s="106">
        <f t="array" ref="L40">CONVERT(L13,"PJ","MWh")/INDEX('[2]VBH Zusammenführung'!$A$2:$E$11785,MATCH($A40&amp;$D40&amp;L$2,'[2]VBH Zusammenführung'!$A$2:$A$11785&amp;'[2]VBH Zusammenführung'!$C$2:$C$11785&amp;'[2]VBH Zusammenführung'!$D$2:$D$11785,0),5)</f>
        <v>15038.314176245211</v>
      </c>
      <c r="M40" s="106">
        <f t="array" ref="M40">CONVERT(M13,"PJ","MWh")/INDEX('[2]VBH Zusammenführung'!$A$2:$E$11785,MATCH($A40&amp;$D40&amp;M$2,'[2]VBH Zusammenführung'!$A$2:$A$11785&amp;'[2]VBH Zusammenführung'!$C$2:$C$11785&amp;'[2]VBH Zusammenführung'!$D$2:$D$11785,0),5)</f>
        <v>15134.099616858237</v>
      </c>
      <c r="N40" s="106">
        <f t="array" ref="N40">CONVERT(N13,"PJ","MWh")/INDEX('[2]VBH Zusammenführung'!$A$2:$E$11785,MATCH($A40&amp;$D40&amp;N$2,'[2]VBH Zusammenführung'!$A$2:$A$11785&amp;'[2]VBH Zusammenführung'!$C$2:$C$11785&amp;'[2]VBH Zusammenführung'!$D$2:$D$11785,0),5)</f>
        <v>15229.885057471263</v>
      </c>
      <c r="O40" s="106">
        <f t="array" ref="O40">CONVERT(O13,"PJ","MWh")/INDEX('[2]VBH Zusammenführung'!$A$2:$E$11785,MATCH($A40&amp;$D40&amp;O$2,'[2]VBH Zusammenführung'!$A$2:$A$11785&amp;'[2]VBH Zusammenführung'!$C$2:$C$11785&amp;'[2]VBH Zusammenführung'!$D$2:$D$11785,0),5)</f>
        <v>15421.455938697316</v>
      </c>
      <c r="P40" s="106">
        <f t="array" ref="P40">CONVERT(P13,"PJ","MWh")/INDEX('[2]VBH Zusammenführung'!$A$2:$E$11785,MATCH($A40&amp;$D40&amp;P$2,'[2]VBH Zusammenführung'!$A$2:$A$11785&amp;'[2]VBH Zusammenführung'!$C$2:$C$11785&amp;'[2]VBH Zusammenführung'!$D$2:$D$11785,0),5)</f>
        <v>15517.241379310344</v>
      </c>
      <c r="Q40" s="106">
        <f t="array" ref="Q40">CONVERT(Q13,"PJ","MWh")/INDEX('[2]VBH Zusammenführung'!$A$2:$E$11785,MATCH($A40&amp;$D40&amp;Q$2,'[2]VBH Zusammenführung'!$A$2:$A$11785&amp;'[2]VBH Zusammenführung'!$C$2:$C$11785&amp;'[2]VBH Zusammenführung'!$D$2:$D$11785,0),5)</f>
        <v>15421.455938697316</v>
      </c>
      <c r="R40" s="106">
        <f t="array" ref="R40">CONVERT(R13,"PJ","MWh")/INDEX('[2]VBH Zusammenführung'!$A$2:$E$11785,MATCH($A40&amp;$D40&amp;R$2,'[2]VBH Zusammenführung'!$A$2:$A$11785&amp;'[2]VBH Zusammenführung'!$C$2:$C$11785&amp;'[2]VBH Zusammenführung'!$D$2:$D$11785,0),5)</f>
        <v>15325.670498084291</v>
      </c>
      <c r="S40" s="106">
        <f t="array" ref="S40">CONVERT(S13,"PJ","MWh")/INDEX('[2]VBH Zusammenführung'!$A$2:$E$11785,MATCH($A40&amp;$D40&amp;S$2,'[2]VBH Zusammenführung'!$A$2:$A$11785&amp;'[2]VBH Zusammenführung'!$C$2:$C$11785&amp;'[2]VBH Zusammenführung'!$D$2:$D$11785,0),5)</f>
        <v>15325.670498084291</v>
      </c>
      <c r="T40" s="106"/>
      <c r="U40" s="5"/>
      <c r="V40" s="73"/>
      <c r="W40" s="1"/>
      <c r="X40" s="1" t="s">
        <v>201</v>
      </c>
      <c r="Y40" s="1"/>
      <c r="Z40" s="1"/>
      <c r="AA40" s="1"/>
      <c r="AB40" s="1"/>
      <c r="AC40" s="1"/>
      <c r="AD40" s="1"/>
      <c r="AE40" s="1"/>
      <c r="AF40" s="1"/>
    </row>
    <row r="41" spans="1:32" x14ac:dyDescent="0.2">
      <c r="A41" s="153" t="s">
        <v>35</v>
      </c>
      <c r="B41" s="158" t="s">
        <v>94</v>
      </c>
      <c r="C41" s="56"/>
      <c r="D41" s="92" t="s">
        <v>66</v>
      </c>
      <c r="E41" s="110"/>
      <c r="F41" s="110"/>
      <c r="G41" s="110"/>
      <c r="H41" s="111"/>
      <c r="I41" s="111"/>
      <c r="J41" s="111"/>
      <c r="K41" s="111"/>
      <c r="L41" s="111"/>
      <c r="M41" s="111"/>
      <c r="N41" s="111"/>
      <c r="O41" s="111"/>
      <c r="P41" s="111"/>
      <c r="Q41" s="111"/>
      <c r="R41" s="111"/>
      <c r="S41" s="111"/>
      <c r="T41" s="111"/>
      <c r="U41" s="111"/>
      <c r="V41" s="112"/>
      <c r="W41" s="1"/>
      <c r="X41" s="1"/>
      <c r="Y41" s="1"/>
      <c r="Z41" s="1"/>
      <c r="AA41" s="1"/>
      <c r="AB41" s="1"/>
      <c r="AC41" s="1"/>
      <c r="AD41" s="1"/>
      <c r="AE41" s="1"/>
      <c r="AF41" s="1"/>
    </row>
    <row r="42" spans="1:32" x14ac:dyDescent="0.2">
      <c r="A42" s="153" t="s">
        <v>35</v>
      </c>
      <c r="B42" s="115"/>
      <c r="C42" s="115"/>
      <c r="D42" s="98" t="s">
        <v>67</v>
      </c>
      <c r="E42" s="88"/>
      <c r="F42" s="88"/>
      <c r="G42" s="88"/>
      <c r="H42" s="88"/>
      <c r="I42" s="113"/>
      <c r="J42" s="113"/>
      <c r="K42" s="113"/>
      <c r="L42" s="113"/>
      <c r="M42" s="113"/>
      <c r="N42" s="113"/>
      <c r="O42" s="113"/>
      <c r="P42" s="113"/>
      <c r="Q42" s="113"/>
      <c r="R42" s="113"/>
      <c r="S42" s="113"/>
      <c r="T42" s="113"/>
      <c r="U42" s="113"/>
      <c r="V42" s="114"/>
      <c r="W42" s="1"/>
      <c r="X42" s="1"/>
      <c r="Y42" s="1"/>
      <c r="Z42" s="1"/>
      <c r="AA42" s="1"/>
      <c r="AB42" s="1"/>
      <c r="AC42" s="1"/>
      <c r="AD42" s="1"/>
      <c r="AE42" s="1"/>
      <c r="AF42" s="1"/>
    </row>
    <row r="43" spans="1:32" x14ac:dyDescent="0.2">
      <c r="A43" s="153" t="s">
        <v>35</v>
      </c>
      <c r="B43" s="115"/>
      <c r="C43" s="115"/>
      <c r="D43" s="98" t="s">
        <v>68</v>
      </c>
      <c r="E43" s="88"/>
      <c r="F43" s="88"/>
      <c r="G43" s="88"/>
      <c r="H43" s="88"/>
      <c r="I43" s="113"/>
      <c r="J43" s="113"/>
      <c r="K43" s="113"/>
      <c r="L43" s="113"/>
      <c r="M43" s="113"/>
      <c r="N43" s="113"/>
      <c r="O43" s="113"/>
      <c r="P43" s="113"/>
      <c r="Q43" s="113"/>
      <c r="R43" s="113"/>
      <c r="S43" s="113"/>
      <c r="T43" s="113"/>
      <c r="U43" s="113"/>
      <c r="V43" s="114"/>
      <c r="W43" s="1"/>
      <c r="X43" s="1"/>
      <c r="Y43" s="1"/>
      <c r="Z43" s="1"/>
      <c r="AA43" s="1"/>
      <c r="AB43" s="1"/>
      <c r="AC43" s="1"/>
      <c r="AD43" s="1"/>
      <c r="AE43" s="1"/>
      <c r="AF43" s="1"/>
    </row>
    <row r="44" spans="1:32" x14ac:dyDescent="0.2">
      <c r="A44" s="153" t="s">
        <v>35</v>
      </c>
      <c r="B44" s="115"/>
      <c r="C44" s="115"/>
      <c r="D44" s="98"/>
      <c r="E44" s="88"/>
      <c r="F44" s="88"/>
      <c r="G44" s="88"/>
      <c r="H44" s="88"/>
      <c r="I44" s="113"/>
      <c r="J44" s="113"/>
      <c r="K44" s="113"/>
      <c r="L44" s="113"/>
      <c r="M44" s="113"/>
      <c r="N44" s="113"/>
      <c r="O44" s="113"/>
      <c r="P44" s="113"/>
      <c r="Q44" s="113"/>
      <c r="R44" s="113"/>
      <c r="S44" s="113"/>
      <c r="T44" s="113"/>
      <c r="U44" s="113"/>
      <c r="V44" s="114"/>
      <c r="W44" s="1"/>
      <c r="X44" s="1"/>
      <c r="Y44" s="1"/>
      <c r="Z44" s="1"/>
      <c r="AA44" s="1"/>
      <c r="AB44" s="1"/>
      <c r="AC44" s="1"/>
      <c r="AD44" s="1"/>
      <c r="AE44" s="1"/>
      <c r="AF44" s="1"/>
    </row>
    <row r="45" spans="1:32" x14ac:dyDescent="0.2">
      <c r="A45" s="153" t="s">
        <v>35</v>
      </c>
      <c r="B45" s="115"/>
      <c r="C45" s="115"/>
      <c r="D45" s="98" t="s">
        <v>73</v>
      </c>
      <c r="E45" s="88"/>
      <c r="F45" s="88"/>
      <c r="G45" s="88"/>
      <c r="H45" s="88"/>
      <c r="I45" s="88"/>
      <c r="J45" s="88"/>
      <c r="K45" s="88"/>
      <c r="L45" s="88"/>
      <c r="M45" s="88"/>
      <c r="N45" s="88"/>
      <c r="O45" s="88"/>
      <c r="P45" s="88"/>
      <c r="Q45" s="88"/>
      <c r="R45" s="88"/>
      <c r="S45" s="88"/>
      <c r="T45" s="88"/>
      <c r="U45" s="88"/>
      <c r="V45" s="116"/>
      <c r="W45" s="1"/>
      <c r="X45" s="1"/>
      <c r="Y45" s="1"/>
      <c r="Z45" s="1"/>
      <c r="AA45" s="1"/>
      <c r="AB45" s="1"/>
      <c r="AC45" s="1"/>
      <c r="AD45" s="1"/>
      <c r="AE45" s="1"/>
      <c r="AF45" s="1"/>
    </row>
    <row r="46" spans="1:32" x14ac:dyDescent="0.2">
      <c r="A46" s="153" t="s">
        <v>35</v>
      </c>
      <c r="B46" s="115"/>
      <c r="C46" s="115" t="s">
        <v>88</v>
      </c>
      <c r="D46" s="216" t="s">
        <v>36</v>
      </c>
      <c r="E46" s="88"/>
      <c r="F46" s="88"/>
      <c r="G46" s="88"/>
      <c r="H46" s="88"/>
      <c r="I46" s="88">
        <f>I74+I105+I123</f>
        <v>4948.8048780487807</v>
      </c>
      <c r="J46" s="88">
        <f t="shared" ref="J46:S46" si="6">J74+J105+J123</f>
        <v>5476.4585365853663</v>
      </c>
      <c r="K46" s="88">
        <f t="shared" si="6"/>
        <v>6004.112195121952</v>
      </c>
      <c r="L46" s="88">
        <f t="shared" si="6"/>
        <v>6532.1439024390238</v>
      </c>
      <c r="M46" s="88">
        <f t="shared" si="6"/>
        <v>7060.5902439024385</v>
      </c>
      <c r="N46" s="88">
        <f t="shared" si="6"/>
        <v>7589.4634146341459</v>
      </c>
      <c r="O46" s="88">
        <f t="shared" si="6"/>
        <v>8151.4097560975615</v>
      </c>
      <c r="P46" s="88">
        <f t="shared" si="6"/>
        <v>8706.8926829268294</v>
      </c>
      <c r="Q46" s="88">
        <f t="shared" si="6"/>
        <v>9261.9487804878063</v>
      </c>
      <c r="R46" s="88">
        <f t="shared" si="6"/>
        <v>9818.6756097560974</v>
      </c>
      <c r="S46" s="88">
        <f t="shared" si="6"/>
        <v>10376.219512195123</v>
      </c>
      <c r="T46" s="88"/>
      <c r="U46" s="88"/>
      <c r="V46" s="116"/>
      <c r="W46" s="1"/>
      <c r="X46" s="1"/>
      <c r="Y46" s="1"/>
      <c r="Z46" s="1"/>
      <c r="AA46" s="1"/>
      <c r="AB46" s="1"/>
      <c r="AC46" s="1"/>
      <c r="AD46" s="1"/>
      <c r="AE46" s="1"/>
      <c r="AF46" s="1"/>
    </row>
    <row r="47" spans="1:32" x14ac:dyDescent="0.2">
      <c r="A47" s="153" t="s">
        <v>35</v>
      </c>
      <c r="B47" s="115"/>
      <c r="C47" s="115" t="s">
        <v>88</v>
      </c>
      <c r="D47" s="216" t="s">
        <v>6</v>
      </c>
      <c r="E47" s="88"/>
      <c r="F47" s="88"/>
      <c r="G47" s="88"/>
      <c r="H47" s="88"/>
      <c r="I47" s="88">
        <f>I75+I106</f>
        <v>2674</v>
      </c>
      <c r="J47" s="88">
        <f t="shared" ref="J47:S47" si="7">J75+J106</f>
        <v>2896.2</v>
      </c>
      <c r="K47" s="88">
        <f t="shared" si="7"/>
        <v>3118.4</v>
      </c>
      <c r="L47" s="88">
        <f t="shared" si="7"/>
        <v>3340.6000000000004</v>
      </c>
      <c r="M47" s="88">
        <f t="shared" si="7"/>
        <v>3562.8</v>
      </c>
      <c r="N47" s="88">
        <f t="shared" si="7"/>
        <v>3785</v>
      </c>
      <c r="O47" s="88">
        <f t="shared" si="7"/>
        <v>4006</v>
      </c>
      <c r="P47" s="88">
        <f t="shared" si="7"/>
        <v>4227</v>
      </c>
      <c r="Q47" s="88">
        <f t="shared" si="7"/>
        <v>4448</v>
      </c>
      <c r="R47" s="88">
        <f t="shared" si="7"/>
        <v>4669</v>
      </c>
      <c r="S47" s="88">
        <f t="shared" si="7"/>
        <v>4890</v>
      </c>
      <c r="T47" s="88"/>
      <c r="U47" s="88"/>
      <c r="V47" s="116"/>
      <c r="W47" s="1"/>
      <c r="X47" s="1"/>
      <c r="Y47" s="1"/>
      <c r="Z47" s="1"/>
      <c r="AA47" s="1"/>
      <c r="AB47" s="1"/>
      <c r="AC47" s="1"/>
      <c r="AD47" s="1"/>
      <c r="AE47" s="1"/>
      <c r="AF47" s="1"/>
    </row>
    <row r="48" spans="1:32" x14ac:dyDescent="0.2">
      <c r="A48" s="153" t="s">
        <v>35</v>
      </c>
      <c r="B48" s="115"/>
      <c r="C48" s="115" t="s">
        <v>88</v>
      </c>
      <c r="D48" s="216" t="s">
        <v>42</v>
      </c>
      <c r="E48" s="88"/>
      <c r="F48" s="88"/>
      <c r="G48" s="88"/>
      <c r="H48" s="88"/>
      <c r="I48" s="88">
        <f>I76+I107</f>
        <v>107</v>
      </c>
      <c r="J48" s="88">
        <f t="shared" ref="J48:S48" si="8">J76+J107</f>
        <v>112.4</v>
      </c>
      <c r="K48" s="88">
        <f t="shared" si="8"/>
        <v>117.80000000000001</v>
      </c>
      <c r="L48" s="88">
        <f t="shared" si="8"/>
        <v>123.20000000000002</v>
      </c>
      <c r="M48" s="88">
        <f t="shared" si="8"/>
        <v>128.60000000000002</v>
      </c>
      <c r="N48" s="88">
        <f t="shared" si="8"/>
        <v>134</v>
      </c>
      <c r="O48" s="88">
        <f t="shared" si="8"/>
        <v>134</v>
      </c>
      <c r="P48" s="88">
        <f t="shared" si="8"/>
        <v>134</v>
      </c>
      <c r="Q48" s="88">
        <f t="shared" si="8"/>
        <v>134</v>
      </c>
      <c r="R48" s="88">
        <f t="shared" si="8"/>
        <v>134</v>
      </c>
      <c r="S48" s="88">
        <f t="shared" si="8"/>
        <v>134</v>
      </c>
      <c r="T48" s="88"/>
      <c r="U48" s="88"/>
      <c r="V48" s="116"/>
      <c r="W48" s="1"/>
      <c r="X48" s="1"/>
      <c r="Y48" s="1"/>
      <c r="Z48" s="1"/>
      <c r="AA48" s="1"/>
      <c r="AB48" s="1"/>
      <c r="AC48" s="1"/>
      <c r="AD48" s="1"/>
      <c r="AE48" s="1"/>
      <c r="AF48" s="1"/>
    </row>
    <row r="49" spans="1:32" x14ac:dyDescent="0.2">
      <c r="A49" s="153" t="s">
        <v>35</v>
      </c>
      <c r="B49" s="115"/>
      <c r="C49" s="115" t="s">
        <v>88</v>
      </c>
      <c r="D49" s="216" t="s">
        <v>5</v>
      </c>
      <c r="E49" s="88"/>
      <c r="F49" s="88"/>
      <c r="G49" s="88"/>
      <c r="H49" s="88"/>
      <c r="I49" s="88">
        <f>I77+I108+I124</f>
        <v>774.87307692307695</v>
      </c>
      <c r="J49" s="88">
        <f t="shared" ref="J49:S49" si="9">J77+J108+J124+J126</f>
        <v>741.01923076923072</v>
      </c>
      <c r="K49" s="88">
        <f t="shared" si="9"/>
        <v>706.43653846153848</v>
      </c>
      <c r="L49" s="88">
        <f t="shared" si="9"/>
        <v>671.86346153846148</v>
      </c>
      <c r="M49" s="88">
        <f t="shared" si="9"/>
        <v>637.29999999999995</v>
      </c>
      <c r="N49" s="88">
        <f t="shared" si="9"/>
        <v>602.74230769230769</v>
      </c>
      <c r="O49" s="88">
        <f t="shared" si="9"/>
        <v>562.79423076923081</v>
      </c>
      <c r="P49" s="88">
        <f t="shared" si="9"/>
        <v>520.12115384615379</v>
      </c>
      <c r="Q49" s="88">
        <f t="shared" si="9"/>
        <v>480.18461538461537</v>
      </c>
      <c r="R49" s="88">
        <f t="shared" si="9"/>
        <v>440.25192307692305</v>
      </c>
      <c r="S49" s="88">
        <f t="shared" si="9"/>
        <v>400.32307692307694</v>
      </c>
      <c r="T49" s="88"/>
      <c r="U49" s="88"/>
      <c r="V49" s="116"/>
      <c r="W49" s="1"/>
      <c r="X49" s="1"/>
      <c r="Y49" s="1"/>
      <c r="Z49" s="1"/>
      <c r="AA49" s="1"/>
      <c r="AB49" s="1"/>
      <c r="AC49" s="1"/>
      <c r="AD49" s="1"/>
      <c r="AE49" s="1"/>
      <c r="AF49" s="1"/>
    </row>
    <row r="50" spans="1:32" x14ac:dyDescent="0.2">
      <c r="A50" s="153" t="s">
        <v>35</v>
      </c>
      <c r="B50" s="115"/>
      <c r="C50" s="115" t="s">
        <v>88</v>
      </c>
      <c r="D50" s="216" t="s">
        <v>47</v>
      </c>
      <c r="E50" s="88"/>
      <c r="F50" s="88"/>
      <c r="G50" s="88"/>
      <c r="H50" s="88"/>
      <c r="I50" s="88">
        <f>I78+I109+I125</f>
        <v>146.52307692307693</v>
      </c>
      <c r="J50" s="88">
        <f t="shared" ref="J50:S50" si="10">J78+J109+J125</f>
        <v>148.52307692307693</v>
      </c>
      <c r="K50" s="88">
        <f t="shared" si="10"/>
        <v>150.52307692307693</v>
      </c>
      <c r="L50" s="88">
        <f t="shared" si="10"/>
        <v>152.52307692307693</v>
      </c>
      <c r="M50" s="88">
        <f t="shared" si="10"/>
        <v>154.52307692307693</v>
      </c>
      <c r="N50" s="88">
        <f t="shared" si="10"/>
        <v>157.52307692307693</v>
      </c>
      <c r="O50" s="88">
        <f t="shared" si="10"/>
        <v>159.52307692307693</v>
      </c>
      <c r="P50" s="88">
        <f t="shared" si="10"/>
        <v>161.52307692307693</v>
      </c>
      <c r="Q50" s="88">
        <f t="shared" si="10"/>
        <v>163.52307692307693</v>
      </c>
      <c r="R50" s="88">
        <f t="shared" si="10"/>
        <v>165.52307692307693</v>
      </c>
      <c r="S50" s="88">
        <f t="shared" si="10"/>
        <v>167.52307692307693</v>
      </c>
      <c r="T50" s="88"/>
      <c r="U50" s="88"/>
      <c r="V50" s="116"/>
      <c r="W50" s="1"/>
      <c r="X50" s="1"/>
      <c r="Y50" s="1"/>
      <c r="Z50" s="1"/>
      <c r="AA50" s="1"/>
      <c r="AB50" s="1"/>
      <c r="AC50" s="1"/>
      <c r="AD50" s="1"/>
      <c r="AE50" s="1"/>
      <c r="AF50" s="1"/>
    </row>
    <row r="51" spans="1:32" x14ac:dyDescent="0.2">
      <c r="A51" s="153" t="s">
        <v>35</v>
      </c>
      <c r="B51" s="115"/>
      <c r="C51" s="115" t="s">
        <v>88</v>
      </c>
      <c r="D51" s="104" t="s">
        <v>48</v>
      </c>
      <c r="E51" s="88"/>
      <c r="F51" s="88"/>
      <c r="G51" s="88"/>
      <c r="H51" s="88"/>
      <c r="I51" s="88">
        <f>I110</f>
        <v>0</v>
      </c>
      <c r="J51" s="88">
        <f t="shared" ref="J51:S51" si="11">J110</f>
        <v>0</v>
      </c>
      <c r="K51" s="88">
        <f t="shared" si="11"/>
        <v>0</v>
      </c>
      <c r="L51" s="88">
        <f t="shared" si="11"/>
        <v>0</v>
      </c>
      <c r="M51" s="88">
        <f t="shared" si="11"/>
        <v>0</v>
      </c>
      <c r="N51" s="88">
        <f t="shared" si="11"/>
        <v>0</v>
      </c>
      <c r="O51" s="88">
        <f t="shared" si="11"/>
        <v>1.5384615384615385</v>
      </c>
      <c r="P51" s="88">
        <f t="shared" si="11"/>
        <v>3.0769230769230771</v>
      </c>
      <c r="Q51" s="88">
        <f t="shared" si="11"/>
        <v>4.6153846153846159</v>
      </c>
      <c r="R51" s="88">
        <f t="shared" si="11"/>
        <v>6.1538461538461542</v>
      </c>
      <c r="S51" s="88">
        <f t="shared" si="11"/>
        <v>7.6923076923076925</v>
      </c>
      <c r="T51" s="88"/>
      <c r="U51" s="88"/>
      <c r="V51" s="116"/>
      <c r="W51" s="1"/>
      <c r="X51" s="1"/>
      <c r="Y51" s="1"/>
      <c r="Z51" s="1"/>
      <c r="AA51" s="1"/>
      <c r="AB51" s="1"/>
      <c r="AC51" s="1"/>
      <c r="AD51" s="1"/>
      <c r="AE51" s="1"/>
      <c r="AF51" s="1"/>
    </row>
    <row r="52" spans="1:32" x14ac:dyDescent="0.2">
      <c r="A52" s="153" t="s">
        <v>35</v>
      </c>
      <c r="B52" s="115"/>
      <c r="C52" s="115" t="s">
        <v>88</v>
      </c>
      <c r="D52" s="104" t="s">
        <v>93</v>
      </c>
      <c r="E52" s="88"/>
      <c r="F52" s="88"/>
      <c r="G52" s="88"/>
      <c r="H52" s="88"/>
      <c r="I52" s="88">
        <f>I126</f>
        <v>1.7288461538461539</v>
      </c>
      <c r="J52" s="88">
        <f t="shared" ref="J52:S52" si="12">J126</f>
        <v>1.7288461538461539</v>
      </c>
      <c r="K52" s="88">
        <f t="shared" si="12"/>
        <v>1.7288461538461539</v>
      </c>
      <c r="L52" s="88">
        <f t="shared" si="12"/>
        <v>1.7288461538461539</v>
      </c>
      <c r="M52" s="88">
        <f t="shared" si="12"/>
        <v>1.7288461538461539</v>
      </c>
      <c r="N52" s="88">
        <f t="shared" si="12"/>
        <v>1.7288461538461539</v>
      </c>
      <c r="O52" s="88">
        <f t="shared" si="12"/>
        <v>1.7288461538461539</v>
      </c>
      <c r="P52" s="88">
        <f t="shared" si="12"/>
        <v>0</v>
      </c>
      <c r="Q52" s="88">
        <f t="shared" si="12"/>
        <v>0</v>
      </c>
      <c r="R52" s="88">
        <f t="shared" si="12"/>
        <v>0</v>
      </c>
      <c r="S52" s="88">
        <f t="shared" si="12"/>
        <v>0</v>
      </c>
      <c r="T52" s="88"/>
      <c r="U52" s="88"/>
      <c r="V52" s="116"/>
      <c r="W52" s="1"/>
      <c r="X52" s="1"/>
      <c r="Y52" s="1"/>
      <c r="Z52" s="1"/>
      <c r="AA52" s="1"/>
      <c r="AB52" s="1"/>
      <c r="AC52" s="1"/>
      <c r="AD52" s="1"/>
      <c r="AE52" s="1"/>
      <c r="AF52" s="1"/>
    </row>
    <row r="53" spans="1:32" x14ac:dyDescent="0.2">
      <c r="A53" s="153" t="str">
        <f>A52</f>
        <v>Belgium</v>
      </c>
      <c r="B53" s="115" t="s">
        <v>97</v>
      </c>
      <c r="C53" s="115"/>
      <c r="D53" s="98" t="s">
        <v>204</v>
      </c>
      <c r="E53" s="88"/>
      <c r="F53" s="88"/>
      <c r="G53" s="88"/>
      <c r="H53" s="88"/>
      <c r="I53" s="88"/>
      <c r="J53" s="88"/>
      <c r="K53" s="88"/>
      <c r="L53" s="88"/>
      <c r="M53" s="88"/>
      <c r="N53" s="88"/>
      <c r="O53" s="88"/>
      <c r="P53" s="88"/>
      <c r="Q53" s="88"/>
      <c r="R53" s="88"/>
      <c r="S53" s="88"/>
      <c r="T53" s="88"/>
      <c r="U53" s="88"/>
      <c r="V53" s="116"/>
      <c r="W53" s="1"/>
      <c r="X53" s="1"/>
      <c r="Y53" s="1"/>
      <c r="Z53" s="1"/>
      <c r="AA53" s="1"/>
      <c r="AB53" s="1"/>
      <c r="AC53" s="1"/>
      <c r="AD53" s="1"/>
      <c r="AE53" s="1"/>
      <c r="AF53" s="1"/>
    </row>
    <row r="54" spans="1:32" x14ac:dyDescent="0.2">
      <c r="A54" s="153" t="str">
        <f t="shared" ref="A54:A66" si="13">A53</f>
        <v>Belgium</v>
      </c>
      <c r="B54" s="115"/>
      <c r="C54" s="115" t="s">
        <v>205</v>
      </c>
      <c r="D54" s="104" t="s">
        <v>91</v>
      </c>
      <c r="E54" s="88"/>
      <c r="F54" s="88"/>
      <c r="G54" s="88"/>
      <c r="H54" s="88"/>
      <c r="I54" s="88"/>
      <c r="J54" s="88"/>
      <c r="K54" s="88"/>
      <c r="L54" s="88"/>
      <c r="M54" s="88"/>
      <c r="N54" s="88"/>
      <c r="O54" s="88"/>
      <c r="P54" s="88"/>
      <c r="Q54" s="88"/>
      <c r="R54" s="88"/>
      <c r="S54" s="88"/>
      <c r="T54" s="88"/>
      <c r="U54" s="88"/>
      <c r="V54" s="116"/>
      <c r="W54" s="1"/>
      <c r="X54" s="1"/>
      <c r="Y54" s="1"/>
      <c r="Z54" s="1"/>
      <c r="AA54" s="1"/>
      <c r="AB54" s="1"/>
      <c r="AC54" s="1"/>
      <c r="AD54" s="1"/>
      <c r="AE54" s="1"/>
      <c r="AF54" s="1"/>
    </row>
    <row r="55" spans="1:32" x14ac:dyDescent="0.2">
      <c r="A55" s="153" t="str">
        <f t="shared" si="13"/>
        <v>Belgium</v>
      </c>
      <c r="B55" s="115"/>
      <c r="C55" s="115" t="s">
        <v>205</v>
      </c>
      <c r="D55" s="104" t="s">
        <v>6</v>
      </c>
      <c r="E55" s="88"/>
      <c r="F55" s="88"/>
      <c r="G55" s="88"/>
      <c r="H55" s="88"/>
      <c r="I55" s="88"/>
      <c r="J55" s="88"/>
      <c r="K55" s="88"/>
      <c r="L55" s="88"/>
      <c r="M55" s="88"/>
      <c r="N55" s="88"/>
      <c r="O55" s="88"/>
      <c r="P55" s="88"/>
      <c r="Q55" s="88"/>
      <c r="R55" s="88"/>
      <c r="S55" s="88"/>
      <c r="T55" s="88"/>
      <c r="U55" s="88"/>
      <c r="V55" s="116"/>
      <c r="W55" s="1"/>
      <c r="X55" s="1"/>
      <c r="Y55" s="1"/>
      <c r="Z55" s="1"/>
      <c r="AA55" s="1"/>
      <c r="AB55" s="1"/>
      <c r="AC55" s="1"/>
      <c r="AD55" s="1"/>
      <c r="AE55" s="1"/>
      <c r="AF55" s="1"/>
    </row>
    <row r="56" spans="1:32" x14ac:dyDescent="0.2">
      <c r="A56" s="153" t="str">
        <f t="shared" si="13"/>
        <v>Belgium</v>
      </c>
      <c r="B56" s="115"/>
      <c r="C56" s="115" t="s">
        <v>205</v>
      </c>
      <c r="D56" s="104" t="s">
        <v>1</v>
      </c>
      <c r="E56" s="88"/>
      <c r="F56" s="88"/>
      <c r="G56" s="88"/>
      <c r="H56" s="88"/>
      <c r="I56" s="88"/>
      <c r="J56" s="88"/>
      <c r="K56" s="88"/>
      <c r="L56" s="88"/>
      <c r="M56" s="88"/>
      <c r="N56" s="88"/>
      <c r="O56" s="88"/>
      <c r="P56" s="88"/>
      <c r="Q56" s="88"/>
      <c r="R56" s="88"/>
      <c r="S56" s="88"/>
      <c r="T56" s="88"/>
      <c r="U56" s="88"/>
      <c r="V56" s="116"/>
      <c r="W56" s="1"/>
      <c r="X56" s="1"/>
      <c r="Y56" s="1"/>
      <c r="Z56" s="1"/>
      <c r="AA56" s="1"/>
      <c r="AB56" s="1"/>
      <c r="AC56" s="1"/>
      <c r="AD56" s="1"/>
      <c r="AE56" s="1"/>
      <c r="AF56" s="1"/>
    </row>
    <row r="57" spans="1:32" x14ac:dyDescent="0.2">
      <c r="A57" s="153" t="str">
        <f t="shared" si="13"/>
        <v>Belgium</v>
      </c>
      <c r="B57" s="115"/>
      <c r="C57" s="115" t="s">
        <v>205</v>
      </c>
      <c r="D57" s="104" t="s">
        <v>36</v>
      </c>
      <c r="E57" s="88"/>
      <c r="F57" s="88"/>
      <c r="G57" s="88"/>
      <c r="H57" s="88"/>
      <c r="I57" s="88"/>
      <c r="J57" s="88"/>
      <c r="K57" s="88"/>
      <c r="L57" s="88"/>
      <c r="M57" s="88"/>
      <c r="N57" s="88"/>
      <c r="O57" s="88"/>
      <c r="P57" s="88"/>
      <c r="Q57" s="88"/>
      <c r="R57" s="88"/>
      <c r="S57" s="88"/>
      <c r="T57" s="88"/>
      <c r="U57" s="88"/>
      <c r="V57" s="116"/>
      <c r="W57" s="1"/>
      <c r="X57" s="1"/>
      <c r="Y57" s="1"/>
      <c r="Z57" s="1"/>
      <c r="AA57" s="1"/>
      <c r="AB57" s="1"/>
      <c r="AC57" s="1"/>
      <c r="AD57" s="1"/>
      <c r="AE57" s="1"/>
      <c r="AF57" s="1"/>
    </row>
    <row r="58" spans="1:32" x14ac:dyDescent="0.2">
      <c r="A58" s="153" t="str">
        <f t="shared" si="13"/>
        <v>Belgium</v>
      </c>
      <c r="B58" s="115"/>
      <c r="C58" s="115" t="s">
        <v>205</v>
      </c>
      <c r="D58" s="104" t="s">
        <v>45</v>
      </c>
      <c r="E58" s="88"/>
      <c r="F58" s="88"/>
      <c r="G58" s="88"/>
      <c r="H58" s="88"/>
      <c r="I58" s="88"/>
      <c r="J58" s="88"/>
      <c r="K58" s="88"/>
      <c r="L58" s="88"/>
      <c r="M58" s="88"/>
      <c r="N58" s="88"/>
      <c r="O58" s="88"/>
      <c r="P58" s="88"/>
      <c r="Q58" s="88"/>
      <c r="R58" s="88"/>
      <c r="S58" s="88"/>
      <c r="T58" s="88"/>
      <c r="U58" s="88"/>
      <c r="V58" s="116"/>
      <c r="W58" s="1"/>
      <c r="X58" s="1"/>
      <c r="Y58" s="1"/>
      <c r="Z58" s="1"/>
      <c r="AA58" s="1"/>
      <c r="AB58" s="1"/>
      <c r="AC58" s="1"/>
      <c r="AD58" s="1"/>
      <c r="AE58" s="1"/>
      <c r="AF58" s="1"/>
    </row>
    <row r="59" spans="1:32" x14ac:dyDescent="0.2">
      <c r="A59" s="153" t="str">
        <f t="shared" si="13"/>
        <v>Belgium</v>
      </c>
      <c r="B59" s="115"/>
      <c r="C59" s="115" t="s">
        <v>205</v>
      </c>
      <c r="D59" s="104" t="s">
        <v>42</v>
      </c>
      <c r="E59" s="88"/>
      <c r="F59" s="88"/>
      <c r="G59" s="88"/>
      <c r="H59" s="88"/>
      <c r="I59" s="88"/>
      <c r="J59" s="88"/>
      <c r="K59" s="88"/>
      <c r="L59" s="88"/>
      <c r="M59" s="88"/>
      <c r="N59" s="88"/>
      <c r="O59" s="88"/>
      <c r="P59" s="88"/>
      <c r="Q59" s="88"/>
      <c r="R59" s="88"/>
      <c r="S59" s="88"/>
      <c r="T59" s="88"/>
      <c r="U59" s="88"/>
      <c r="V59" s="116"/>
      <c r="W59" s="1"/>
      <c r="X59" s="1"/>
      <c r="Y59" s="1"/>
      <c r="Z59" s="1"/>
      <c r="AA59" s="1"/>
      <c r="AB59" s="1"/>
      <c r="AC59" s="1"/>
      <c r="AD59" s="1"/>
      <c r="AE59" s="1"/>
      <c r="AF59" s="1"/>
    </row>
    <row r="60" spans="1:32" x14ac:dyDescent="0.2">
      <c r="A60" s="153" t="str">
        <f t="shared" si="13"/>
        <v>Belgium</v>
      </c>
      <c r="B60" s="115"/>
      <c r="C60" s="115" t="s">
        <v>205</v>
      </c>
      <c r="D60" s="104" t="s">
        <v>43</v>
      </c>
      <c r="E60" s="88"/>
      <c r="F60" s="88"/>
      <c r="G60" s="88"/>
      <c r="H60" s="88"/>
      <c r="I60" s="88"/>
      <c r="J60" s="88"/>
      <c r="K60" s="88"/>
      <c r="L60" s="88"/>
      <c r="M60" s="88"/>
      <c r="N60" s="88"/>
      <c r="O60" s="88"/>
      <c r="P60" s="88"/>
      <c r="Q60" s="88"/>
      <c r="R60" s="88"/>
      <c r="S60" s="88"/>
      <c r="T60" s="88"/>
      <c r="U60" s="88"/>
      <c r="V60" s="116"/>
      <c r="W60" s="1"/>
      <c r="X60" s="1"/>
      <c r="Y60" s="1"/>
      <c r="Z60" s="1"/>
      <c r="AA60" s="1"/>
      <c r="AB60" s="1"/>
      <c r="AC60" s="1"/>
      <c r="AD60" s="1"/>
      <c r="AE60" s="1"/>
      <c r="AF60" s="1"/>
    </row>
    <row r="61" spans="1:32" x14ac:dyDescent="0.2">
      <c r="A61" s="153" t="str">
        <f t="shared" si="13"/>
        <v>Belgium</v>
      </c>
      <c r="B61" s="115"/>
      <c r="C61" s="115" t="s">
        <v>205</v>
      </c>
      <c r="D61" s="104" t="s">
        <v>46</v>
      </c>
      <c r="E61" s="88"/>
      <c r="F61" s="88"/>
      <c r="G61" s="88"/>
      <c r="H61" s="88"/>
      <c r="I61" s="88"/>
      <c r="J61" s="88"/>
      <c r="K61" s="88"/>
      <c r="L61" s="88"/>
      <c r="M61" s="88"/>
      <c r="N61" s="88"/>
      <c r="O61" s="88"/>
      <c r="P61" s="88"/>
      <c r="Q61" s="88"/>
      <c r="R61" s="88"/>
      <c r="S61" s="88"/>
      <c r="T61" s="88"/>
      <c r="U61" s="88"/>
      <c r="V61" s="116"/>
      <c r="W61" s="1"/>
      <c r="X61" s="1"/>
      <c r="Y61" s="1"/>
      <c r="Z61" s="1"/>
      <c r="AA61" s="1"/>
      <c r="AB61" s="1"/>
      <c r="AC61" s="1"/>
      <c r="AD61" s="1"/>
      <c r="AE61" s="1"/>
      <c r="AF61" s="1"/>
    </row>
    <row r="62" spans="1:32" x14ac:dyDescent="0.2">
      <c r="A62" s="153" t="str">
        <f t="shared" si="13"/>
        <v>Belgium</v>
      </c>
      <c r="B62" s="115"/>
      <c r="C62" s="115" t="s">
        <v>205</v>
      </c>
      <c r="D62" s="104" t="s">
        <v>5</v>
      </c>
      <c r="E62" s="88"/>
      <c r="F62" s="88"/>
      <c r="G62" s="88"/>
      <c r="H62" s="88"/>
      <c r="I62" s="88"/>
      <c r="J62" s="88"/>
      <c r="K62" s="88"/>
      <c r="L62" s="88"/>
      <c r="M62" s="88"/>
      <c r="N62" s="88"/>
      <c r="O62" s="88"/>
      <c r="P62" s="88"/>
      <c r="Q62" s="88"/>
      <c r="R62" s="88"/>
      <c r="S62" s="88"/>
      <c r="T62" s="88"/>
      <c r="U62" s="88"/>
      <c r="V62" s="116"/>
      <c r="W62" s="1"/>
      <c r="X62" s="1"/>
      <c r="Y62" s="1"/>
      <c r="Z62" s="1"/>
      <c r="AA62" s="1"/>
      <c r="AB62" s="1"/>
      <c r="AC62" s="1"/>
      <c r="AD62" s="1"/>
      <c r="AE62" s="1"/>
      <c r="AF62" s="1"/>
    </row>
    <row r="63" spans="1:32" x14ac:dyDescent="0.2">
      <c r="A63" s="153" t="str">
        <f t="shared" si="13"/>
        <v>Belgium</v>
      </c>
      <c r="B63" s="115"/>
      <c r="C63" s="115" t="s">
        <v>205</v>
      </c>
      <c r="D63" s="104" t="s">
        <v>47</v>
      </c>
      <c r="E63" s="88"/>
      <c r="F63" s="88"/>
      <c r="G63" s="88"/>
      <c r="H63" s="88"/>
      <c r="I63" s="88"/>
      <c r="J63" s="88"/>
      <c r="K63" s="88"/>
      <c r="L63" s="88"/>
      <c r="M63" s="88"/>
      <c r="N63" s="88"/>
      <c r="O63" s="88"/>
      <c r="P63" s="88"/>
      <c r="Q63" s="88"/>
      <c r="R63" s="88"/>
      <c r="S63" s="88"/>
      <c r="T63" s="88"/>
      <c r="U63" s="88"/>
      <c r="V63" s="116"/>
      <c r="W63" s="1"/>
      <c r="X63" s="1"/>
      <c r="Y63" s="1"/>
      <c r="Z63" s="1"/>
      <c r="AA63" s="1"/>
      <c r="AB63" s="1"/>
      <c r="AC63" s="1"/>
      <c r="AD63" s="1"/>
      <c r="AE63" s="1"/>
      <c r="AF63" s="1"/>
    </row>
    <row r="64" spans="1:32" x14ac:dyDescent="0.2">
      <c r="A64" s="153" t="str">
        <f t="shared" si="13"/>
        <v>Belgium</v>
      </c>
      <c r="B64" s="115"/>
      <c r="C64" s="115" t="s">
        <v>205</v>
      </c>
      <c r="D64" s="104" t="s">
        <v>93</v>
      </c>
      <c r="E64" s="88"/>
      <c r="F64" s="88"/>
      <c r="G64" s="88"/>
      <c r="H64" s="88"/>
      <c r="I64" s="88"/>
      <c r="J64" s="88"/>
      <c r="K64" s="88"/>
      <c r="L64" s="88"/>
      <c r="M64" s="88"/>
      <c r="N64" s="88"/>
      <c r="O64" s="88"/>
      <c r="P64" s="88"/>
      <c r="Q64" s="88"/>
      <c r="R64" s="88"/>
      <c r="S64" s="88"/>
      <c r="T64" s="88"/>
      <c r="U64" s="88"/>
      <c r="V64" s="116"/>
      <c r="W64" s="1"/>
      <c r="X64" s="1"/>
      <c r="Y64" s="1"/>
      <c r="Z64" s="1"/>
      <c r="AA64" s="1"/>
      <c r="AB64" s="1"/>
      <c r="AC64" s="1"/>
      <c r="AD64" s="1"/>
      <c r="AE64" s="1"/>
      <c r="AF64" s="1"/>
    </row>
    <row r="65" spans="1:32" x14ac:dyDescent="0.2">
      <c r="A65" s="153" t="str">
        <f t="shared" si="13"/>
        <v>Belgium</v>
      </c>
      <c r="B65" s="115"/>
      <c r="C65" s="115" t="s">
        <v>205</v>
      </c>
      <c r="D65" s="104" t="s">
        <v>48</v>
      </c>
      <c r="E65" s="88"/>
      <c r="F65" s="88"/>
      <c r="G65" s="88"/>
      <c r="H65" s="88"/>
      <c r="I65" s="88"/>
      <c r="J65" s="88"/>
      <c r="K65" s="88"/>
      <c r="L65" s="88"/>
      <c r="M65" s="88"/>
      <c r="N65" s="88"/>
      <c r="O65" s="88"/>
      <c r="P65" s="88"/>
      <c r="Q65" s="88"/>
      <c r="R65" s="88"/>
      <c r="S65" s="88"/>
      <c r="T65" s="88"/>
      <c r="U65" s="88"/>
      <c r="V65" s="116"/>
      <c r="W65" s="1"/>
      <c r="X65" s="1"/>
      <c r="Y65" s="1"/>
      <c r="Z65" s="1"/>
      <c r="AA65" s="1"/>
      <c r="AB65" s="1"/>
      <c r="AC65" s="1"/>
      <c r="AD65" s="1"/>
      <c r="AE65" s="1"/>
      <c r="AF65" s="1"/>
    </row>
    <row r="66" spans="1:32" ht="13.5" thickBot="1" x14ac:dyDescent="0.25">
      <c r="A66" s="153" t="str">
        <f t="shared" si="13"/>
        <v>Belgium</v>
      </c>
      <c r="B66" s="115"/>
      <c r="C66" s="115" t="s">
        <v>205</v>
      </c>
      <c r="D66" s="104" t="s">
        <v>44</v>
      </c>
      <c r="E66" s="88"/>
      <c r="F66" s="88"/>
      <c r="G66" s="88"/>
      <c r="H66" s="88"/>
      <c r="I66" s="88"/>
      <c r="J66" s="88"/>
      <c r="K66" s="88"/>
      <c r="L66" s="88"/>
      <c r="M66" s="88"/>
      <c r="N66" s="88"/>
      <c r="O66" s="88"/>
      <c r="P66" s="88"/>
      <c r="Q66" s="88"/>
      <c r="R66" s="88"/>
      <c r="S66" s="88"/>
      <c r="T66" s="88"/>
      <c r="U66" s="88"/>
      <c r="V66" s="116"/>
      <c r="W66" s="1"/>
      <c r="X66" s="1"/>
      <c r="Y66" s="1"/>
      <c r="Z66" s="1"/>
      <c r="AA66" s="1"/>
      <c r="AB66" s="1"/>
      <c r="AC66" s="1"/>
      <c r="AD66" s="1"/>
      <c r="AE66" s="1"/>
      <c r="AF66" s="1"/>
    </row>
    <row r="67" spans="1:32" x14ac:dyDescent="0.2">
      <c r="A67" s="95"/>
      <c r="B67" s="158" t="s">
        <v>95</v>
      </c>
      <c r="C67" s="56"/>
      <c r="D67" s="92" t="s">
        <v>67</v>
      </c>
      <c r="E67" s="121"/>
      <c r="F67" s="122"/>
      <c r="G67" s="122"/>
      <c r="H67" s="122"/>
      <c r="I67" s="123"/>
      <c r="J67" s="123"/>
      <c r="K67" s="123"/>
      <c r="L67" s="123"/>
      <c r="M67" s="123"/>
      <c r="N67" s="123"/>
      <c r="O67" s="123"/>
      <c r="P67" s="123"/>
      <c r="Q67" s="123"/>
      <c r="R67" s="123"/>
      <c r="S67" s="123"/>
      <c r="T67" s="123"/>
      <c r="U67" s="123"/>
      <c r="V67" s="124"/>
      <c r="W67" s="1"/>
      <c r="X67" s="1"/>
      <c r="Y67" s="1"/>
      <c r="Z67" s="1"/>
      <c r="AA67" s="1"/>
      <c r="AB67" s="1"/>
      <c r="AC67" s="1"/>
      <c r="AD67" s="1"/>
      <c r="AE67" s="1"/>
      <c r="AF67" s="1"/>
    </row>
    <row r="68" spans="1:32" x14ac:dyDescent="0.2">
      <c r="A68" s="125"/>
      <c r="B68" s="126"/>
      <c r="C68" s="177"/>
      <c r="D68" s="98" t="s">
        <v>68</v>
      </c>
      <c r="E68" s="127"/>
      <c r="F68" s="128"/>
      <c r="G68" s="128"/>
      <c r="H68" s="128"/>
      <c r="I68" s="129"/>
      <c r="J68" s="129"/>
      <c r="K68" s="129"/>
      <c r="L68" s="129"/>
      <c r="M68" s="129"/>
      <c r="N68" s="129"/>
      <c r="O68" s="129"/>
      <c r="P68" s="129"/>
      <c r="Q68" s="129"/>
      <c r="R68" s="129"/>
      <c r="S68" s="129"/>
      <c r="T68" s="129"/>
      <c r="U68" s="129"/>
      <c r="V68" s="130"/>
      <c r="W68" s="1"/>
      <c r="X68" s="1"/>
      <c r="Y68" s="1"/>
      <c r="Z68" s="1"/>
      <c r="AA68" s="1"/>
      <c r="AB68" s="1"/>
      <c r="AC68" s="1"/>
      <c r="AD68" s="1"/>
      <c r="AE68" s="1"/>
      <c r="AF68" s="1"/>
    </row>
    <row r="69" spans="1:32" x14ac:dyDescent="0.2">
      <c r="A69" s="89"/>
      <c r="B69" s="126"/>
      <c r="C69" s="177"/>
      <c r="D69" s="98" t="s">
        <v>69</v>
      </c>
      <c r="E69" s="127"/>
      <c r="F69" s="128"/>
      <c r="G69" s="128"/>
      <c r="H69" s="128"/>
      <c r="I69" s="129"/>
      <c r="J69" s="129"/>
      <c r="K69" s="129"/>
      <c r="L69" s="129"/>
      <c r="M69" s="129"/>
      <c r="N69" s="129"/>
      <c r="O69" s="129"/>
      <c r="P69" s="129"/>
      <c r="Q69" s="129"/>
      <c r="R69" s="129"/>
      <c r="S69" s="129"/>
      <c r="T69" s="129"/>
      <c r="U69" s="129"/>
      <c r="V69" s="130"/>
      <c r="W69" s="1"/>
      <c r="X69" s="1"/>
      <c r="Y69" s="1"/>
      <c r="Z69" s="1"/>
      <c r="AA69" s="1"/>
      <c r="AB69" s="1"/>
      <c r="AC69" s="1"/>
      <c r="AD69" s="1"/>
      <c r="AE69" s="1"/>
      <c r="AF69" s="1"/>
    </row>
    <row r="70" spans="1:32" x14ac:dyDescent="0.2">
      <c r="A70" s="89"/>
      <c r="B70" s="126"/>
      <c r="C70" s="177"/>
      <c r="D70" s="98" t="s">
        <v>70</v>
      </c>
      <c r="E70" s="127"/>
      <c r="F70" s="128"/>
      <c r="G70" s="128"/>
      <c r="H70" s="128"/>
      <c r="I70" s="128"/>
      <c r="J70" s="128"/>
      <c r="K70" s="128"/>
      <c r="L70" s="128"/>
      <c r="M70" s="128"/>
      <c r="N70" s="128"/>
      <c r="O70" s="128"/>
      <c r="P70" s="128"/>
      <c r="Q70" s="128"/>
      <c r="R70" s="128"/>
      <c r="S70" s="128"/>
      <c r="T70" s="128"/>
      <c r="U70" s="128"/>
      <c r="V70" s="131"/>
      <c r="W70" s="1"/>
      <c r="X70" s="1"/>
      <c r="Y70" s="1"/>
      <c r="Z70" s="1"/>
      <c r="AA70" s="1"/>
      <c r="AB70" s="1"/>
      <c r="AC70" s="1"/>
      <c r="AD70" s="1"/>
      <c r="AE70" s="1"/>
      <c r="AF70" s="1"/>
    </row>
    <row r="71" spans="1:32" x14ac:dyDescent="0.2">
      <c r="A71" s="89"/>
      <c r="B71" s="126"/>
      <c r="C71" s="177"/>
      <c r="D71" s="98"/>
      <c r="E71" s="127"/>
      <c r="F71" s="128"/>
      <c r="G71" s="128"/>
      <c r="H71" s="128"/>
      <c r="I71" s="128"/>
      <c r="J71" s="128"/>
      <c r="K71" s="128"/>
      <c r="L71" s="128"/>
      <c r="M71" s="128"/>
      <c r="N71" s="128"/>
      <c r="O71" s="128"/>
      <c r="P71" s="128"/>
      <c r="Q71" s="128"/>
      <c r="R71" s="128"/>
      <c r="S71" s="128"/>
      <c r="T71" s="128"/>
      <c r="U71" s="128"/>
      <c r="V71" s="131"/>
      <c r="W71" s="1"/>
      <c r="X71" s="1"/>
      <c r="Y71" s="1"/>
      <c r="Z71" s="1"/>
      <c r="AA71" s="1"/>
      <c r="AB71" s="1"/>
      <c r="AC71" s="1"/>
      <c r="AD71" s="1"/>
      <c r="AE71" s="1"/>
      <c r="AF71" s="1"/>
    </row>
    <row r="72" spans="1:32" x14ac:dyDescent="0.2">
      <c r="A72" s="89"/>
      <c r="B72" s="126"/>
      <c r="C72" s="177"/>
      <c r="D72" s="98"/>
      <c r="E72" s="127"/>
      <c r="F72" s="128"/>
      <c r="G72" s="128"/>
      <c r="H72" s="128"/>
      <c r="I72" s="128"/>
      <c r="J72" s="128"/>
      <c r="K72" s="128"/>
      <c r="L72" s="128"/>
      <c r="M72" s="128"/>
      <c r="N72" s="128"/>
      <c r="O72" s="128"/>
      <c r="P72" s="128"/>
      <c r="Q72" s="128"/>
      <c r="R72" s="128"/>
      <c r="S72" s="128"/>
      <c r="T72" s="128"/>
      <c r="U72" s="128"/>
      <c r="V72" s="131"/>
      <c r="W72" s="1"/>
      <c r="X72" s="1"/>
      <c r="Y72" s="1"/>
      <c r="Z72" s="1"/>
      <c r="AA72" s="1"/>
      <c r="AB72" s="1"/>
      <c r="AC72" s="1"/>
      <c r="AD72" s="1"/>
      <c r="AE72" s="1"/>
      <c r="AF72" s="1"/>
    </row>
    <row r="73" spans="1:32" x14ac:dyDescent="0.2">
      <c r="A73" s="89"/>
      <c r="B73" s="126"/>
      <c r="C73" s="177"/>
      <c r="D73" s="98" t="s">
        <v>127</v>
      </c>
      <c r="E73" s="127"/>
      <c r="F73" s="128"/>
      <c r="G73" s="128"/>
      <c r="H73" s="128"/>
      <c r="I73" s="128"/>
      <c r="J73" s="128"/>
      <c r="K73" s="128"/>
      <c r="L73" s="128"/>
      <c r="M73" s="128"/>
      <c r="N73" s="128"/>
      <c r="O73" s="128"/>
      <c r="P73" s="128"/>
      <c r="Q73" s="128"/>
      <c r="R73" s="128"/>
      <c r="S73" s="128"/>
      <c r="T73" s="128"/>
      <c r="U73" s="128"/>
      <c r="V73" s="131"/>
      <c r="W73" s="1"/>
      <c r="X73" s="1"/>
      <c r="Y73" s="1"/>
      <c r="Z73" s="1"/>
      <c r="AA73" s="1"/>
      <c r="AB73" s="1"/>
      <c r="AC73" s="1"/>
      <c r="AD73" s="1"/>
      <c r="AE73" s="1"/>
      <c r="AF73" s="1"/>
    </row>
    <row r="74" spans="1:32" x14ac:dyDescent="0.2">
      <c r="A74" s="89"/>
      <c r="B74" s="126"/>
      <c r="C74" s="177"/>
      <c r="D74" s="104" t="s">
        <v>36</v>
      </c>
      <c r="E74" s="127"/>
      <c r="F74" s="128"/>
      <c r="G74" s="128"/>
      <c r="H74" s="128"/>
      <c r="I74" s="132">
        <v>3600</v>
      </c>
      <c r="J74" s="132">
        <v>3900</v>
      </c>
      <c r="K74" s="132">
        <v>4200</v>
      </c>
      <c r="L74" s="132">
        <v>4500</v>
      </c>
      <c r="M74" s="132">
        <v>4800</v>
      </c>
      <c r="N74" s="132">
        <v>5100</v>
      </c>
      <c r="O74" s="132">
        <v>5418</v>
      </c>
      <c r="P74" s="132">
        <v>5736</v>
      </c>
      <c r="Q74" s="132">
        <v>6053</v>
      </c>
      <c r="R74" s="132">
        <v>6371</v>
      </c>
      <c r="S74" s="132">
        <v>6689</v>
      </c>
      <c r="T74" s="132"/>
      <c r="U74" s="128"/>
      <c r="V74" s="131"/>
      <c r="W74" s="1"/>
      <c r="X74" s="1"/>
      <c r="Y74" s="1"/>
      <c r="Z74" s="1"/>
      <c r="AA74" s="1"/>
      <c r="AB74" s="1"/>
      <c r="AC74" s="1"/>
      <c r="AD74" s="1"/>
      <c r="AE74" s="1"/>
      <c r="AF74" s="1"/>
    </row>
    <row r="75" spans="1:32" x14ac:dyDescent="0.2">
      <c r="A75" s="89"/>
      <c r="B75" s="126"/>
      <c r="C75" s="177"/>
      <c r="D75" s="104" t="s">
        <v>6</v>
      </c>
      <c r="E75" s="127"/>
      <c r="F75" s="128"/>
      <c r="G75" s="128"/>
      <c r="H75" s="128"/>
      <c r="I75" s="132">
        <v>1414</v>
      </c>
      <c r="J75" s="132">
        <v>1522</v>
      </c>
      <c r="K75" s="132">
        <v>1630</v>
      </c>
      <c r="L75" s="132">
        <v>1738</v>
      </c>
      <c r="M75" s="132">
        <v>1846</v>
      </c>
      <c r="N75" s="132">
        <v>1954</v>
      </c>
      <c r="O75" s="132">
        <v>2062</v>
      </c>
      <c r="P75" s="132">
        <v>2170</v>
      </c>
      <c r="Q75" s="132">
        <v>2278</v>
      </c>
      <c r="R75" s="132">
        <v>2386</v>
      </c>
      <c r="S75" s="132">
        <v>2494</v>
      </c>
      <c r="T75" s="132"/>
      <c r="U75" s="128"/>
      <c r="V75" s="131"/>
      <c r="W75" s="1"/>
      <c r="X75" s="1"/>
      <c r="Y75" s="1"/>
      <c r="Z75" s="1"/>
      <c r="AA75" s="1"/>
      <c r="AB75" s="1"/>
      <c r="AC75" s="1"/>
      <c r="AD75" s="1"/>
      <c r="AE75" s="1"/>
      <c r="AF75" s="1"/>
    </row>
    <row r="76" spans="1:32" x14ac:dyDescent="0.2">
      <c r="A76" s="89"/>
      <c r="B76" s="126"/>
      <c r="C76" s="177"/>
      <c r="D76" s="104" t="s">
        <v>41</v>
      </c>
      <c r="E76" s="127"/>
      <c r="F76" s="128"/>
      <c r="G76" s="128"/>
      <c r="H76" s="128"/>
      <c r="I76" s="132">
        <v>4</v>
      </c>
      <c r="J76" s="132">
        <v>4</v>
      </c>
      <c r="K76" s="132">
        <v>4</v>
      </c>
      <c r="L76" s="132">
        <v>4</v>
      </c>
      <c r="M76" s="132">
        <v>4</v>
      </c>
      <c r="N76" s="132">
        <v>4</v>
      </c>
      <c r="O76" s="132">
        <v>4</v>
      </c>
      <c r="P76" s="132">
        <v>4</v>
      </c>
      <c r="Q76" s="132">
        <v>4</v>
      </c>
      <c r="R76" s="132">
        <v>4</v>
      </c>
      <c r="S76" s="132">
        <v>4</v>
      </c>
      <c r="T76" s="132"/>
      <c r="U76" s="128"/>
      <c r="V76" s="131"/>
      <c r="W76" s="1"/>
      <c r="X76" s="1"/>
      <c r="Y76" s="1"/>
      <c r="Z76" s="1"/>
      <c r="AA76" s="1"/>
      <c r="AB76" s="1"/>
      <c r="AC76" s="1"/>
      <c r="AD76" s="1"/>
      <c r="AE76" s="1"/>
      <c r="AF76" s="1"/>
    </row>
    <row r="77" spans="1:32" x14ac:dyDescent="0.2">
      <c r="A77" s="89"/>
      <c r="B77" s="126"/>
      <c r="C77" s="177"/>
      <c r="D77" s="104" t="s">
        <v>5</v>
      </c>
      <c r="E77" s="127"/>
      <c r="F77" s="128"/>
      <c r="G77" s="128"/>
      <c r="H77" s="128"/>
      <c r="I77" s="132">
        <v>546</v>
      </c>
      <c r="J77" s="132">
        <v>500</v>
      </c>
      <c r="K77" s="132">
        <v>455</v>
      </c>
      <c r="L77" s="132">
        <v>410</v>
      </c>
      <c r="M77" s="132">
        <v>365</v>
      </c>
      <c r="N77" s="132">
        <v>320</v>
      </c>
      <c r="O77" s="132">
        <v>275</v>
      </c>
      <c r="P77" s="132">
        <v>229</v>
      </c>
      <c r="Q77" s="132">
        <v>184</v>
      </c>
      <c r="R77" s="132">
        <v>139</v>
      </c>
      <c r="S77" s="132">
        <v>94</v>
      </c>
      <c r="T77" s="132"/>
      <c r="U77" s="128"/>
      <c r="V77" s="131"/>
      <c r="W77" s="1"/>
      <c r="X77" s="1"/>
      <c r="Y77" s="1"/>
      <c r="Z77" s="1"/>
      <c r="AA77" s="1"/>
      <c r="AB77" s="1"/>
      <c r="AC77" s="1"/>
      <c r="AD77" s="1"/>
      <c r="AE77" s="1"/>
      <c r="AF77" s="1"/>
    </row>
    <row r="78" spans="1:32" x14ac:dyDescent="0.2">
      <c r="A78" s="89"/>
      <c r="B78" s="126"/>
      <c r="C78" s="177"/>
      <c r="D78" s="104" t="s">
        <v>47</v>
      </c>
      <c r="E78" s="127"/>
      <c r="F78" s="128"/>
      <c r="G78" s="128"/>
      <c r="H78" s="128"/>
      <c r="I78" s="132">
        <v>144</v>
      </c>
      <c r="J78" s="132">
        <v>146</v>
      </c>
      <c r="K78" s="132">
        <v>148</v>
      </c>
      <c r="L78" s="132">
        <v>150</v>
      </c>
      <c r="M78" s="132">
        <v>152</v>
      </c>
      <c r="N78" s="132">
        <v>155</v>
      </c>
      <c r="O78" s="132">
        <v>157</v>
      </c>
      <c r="P78" s="132">
        <v>159</v>
      </c>
      <c r="Q78" s="132">
        <v>161</v>
      </c>
      <c r="R78" s="132">
        <v>163</v>
      </c>
      <c r="S78" s="132">
        <v>165</v>
      </c>
      <c r="T78" s="132"/>
      <c r="U78" s="128"/>
      <c r="V78" s="131"/>
      <c r="W78" s="1"/>
      <c r="X78" s="1"/>
      <c r="Y78" s="1"/>
      <c r="Z78" s="1"/>
      <c r="AA78" s="1"/>
      <c r="AB78" s="1"/>
      <c r="AC78" s="1"/>
      <c r="AD78" s="1"/>
      <c r="AE78" s="1"/>
      <c r="AF78" s="1"/>
    </row>
    <row r="79" spans="1:32" x14ac:dyDescent="0.2">
      <c r="A79" s="89"/>
      <c r="B79" s="126"/>
      <c r="C79" s="177"/>
      <c r="D79" s="104"/>
      <c r="E79" s="127"/>
      <c r="F79" s="128"/>
      <c r="G79" s="128"/>
      <c r="H79" s="128"/>
      <c r="I79" s="128"/>
      <c r="J79" s="128"/>
      <c r="K79" s="128"/>
      <c r="L79" s="128"/>
      <c r="M79" s="128"/>
      <c r="N79" s="128"/>
      <c r="O79" s="128"/>
      <c r="P79" s="128"/>
      <c r="Q79" s="128"/>
      <c r="R79" s="128"/>
      <c r="S79" s="128"/>
      <c r="T79" s="128"/>
      <c r="U79" s="128"/>
      <c r="V79" s="131"/>
      <c r="W79" s="1"/>
      <c r="X79" s="1"/>
      <c r="Y79" s="1"/>
      <c r="Z79" s="1"/>
      <c r="AA79" s="1"/>
      <c r="AB79" s="1"/>
      <c r="AC79" s="1"/>
      <c r="AD79" s="1"/>
      <c r="AE79" s="1"/>
      <c r="AF79" s="1"/>
    </row>
    <row r="80" spans="1:32" x14ac:dyDescent="0.2">
      <c r="A80" s="89"/>
      <c r="B80" s="126"/>
      <c r="C80" s="177"/>
      <c r="D80" s="104"/>
      <c r="E80" s="127"/>
      <c r="F80" s="128"/>
      <c r="G80" s="128"/>
      <c r="H80" s="128"/>
      <c r="I80" s="128"/>
      <c r="J80" s="128"/>
      <c r="K80" s="128"/>
      <c r="L80" s="128"/>
      <c r="M80" s="128"/>
      <c r="N80" s="128"/>
      <c r="O80" s="128"/>
      <c r="P80" s="128"/>
      <c r="Q80" s="128"/>
      <c r="R80" s="128"/>
      <c r="S80" s="128"/>
      <c r="T80" s="128"/>
      <c r="U80" s="128"/>
      <c r="V80" s="131"/>
      <c r="W80" s="1"/>
      <c r="X80" s="1"/>
      <c r="Y80" s="1"/>
      <c r="Z80" s="1"/>
      <c r="AA80" s="1"/>
      <c r="AB80" s="1"/>
      <c r="AC80" s="1"/>
      <c r="AD80" s="1"/>
      <c r="AE80" s="1"/>
      <c r="AF80" s="1"/>
    </row>
    <row r="81" spans="1:32" x14ac:dyDescent="0.2">
      <c r="A81" s="89"/>
      <c r="B81" s="126"/>
      <c r="C81" s="177"/>
      <c r="D81" s="104"/>
      <c r="E81" s="127"/>
      <c r="F81" s="128"/>
      <c r="G81" s="128"/>
      <c r="H81" s="128"/>
      <c r="I81" s="128"/>
      <c r="J81" s="128"/>
      <c r="K81" s="128"/>
      <c r="L81" s="128"/>
      <c r="M81" s="128"/>
      <c r="N81" s="128"/>
      <c r="O81" s="128"/>
      <c r="P81" s="128"/>
      <c r="Q81" s="128"/>
      <c r="R81" s="128"/>
      <c r="S81" s="128"/>
      <c r="T81" s="128"/>
      <c r="U81" s="128"/>
      <c r="V81" s="131"/>
      <c r="W81" s="1"/>
      <c r="X81" s="1"/>
      <c r="Y81" s="1"/>
      <c r="Z81" s="1"/>
      <c r="AA81" s="1"/>
      <c r="AB81" s="1"/>
      <c r="AC81" s="1"/>
      <c r="AD81" s="1"/>
      <c r="AE81" s="1"/>
      <c r="AF81" s="1"/>
    </row>
    <row r="82" spans="1:32" x14ac:dyDescent="0.2">
      <c r="A82" s="89"/>
      <c r="B82" s="126"/>
      <c r="C82" s="177"/>
      <c r="D82" s="104"/>
      <c r="E82" s="127"/>
      <c r="F82" s="1"/>
      <c r="G82" s="1"/>
      <c r="H82" s="1"/>
      <c r="I82" s="1"/>
      <c r="J82" s="1"/>
      <c r="K82" s="1"/>
      <c r="L82" s="1"/>
      <c r="M82" s="128"/>
      <c r="N82" s="128"/>
      <c r="O82" s="128"/>
      <c r="P82" s="128"/>
      <c r="Q82" s="128"/>
      <c r="R82" s="128"/>
      <c r="S82" s="128"/>
      <c r="T82" s="128"/>
      <c r="U82" s="128"/>
      <c r="V82" s="131"/>
      <c r="W82" s="1"/>
      <c r="X82" s="1"/>
      <c r="Y82" s="1"/>
      <c r="Z82" s="1"/>
      <c r="AA82" s="1"/>
      <c r="AB82" s="1"/>
      <c r="AC82" s="1"/>
      <c r="AD82" s="1"/>
      <c r="AE82" s="1"/>
      <c r="AF82" s="1"/>
    </row>
    <row r="83" spans="1:32" x14ac:dyDescent="0.2">
      <c r="A83" s="89"/>
      <c r="B83" s="126"/>
      <c r="C83" s="177"/>
      <c r="D83" s="104"/>
      <c r="E83" s="127"/>
      <c r="F83" s="1"/>
      <c r="G83" s="1"/>
      <c r="H83" s="1"/>
      <c r="I83" s="1"/>
      <c r="J83" s="1"/>
      <c r="K83" s="1"/>
      <c r="L83" s="1"/>
      <c r="M83" s="128"/>
      <c r="N83" s="128"/>
      <c r="O83" s="128"/>
      <c r="P83" s="128"/>
      <c r="Q83" s="128"/>
      <c r="R83" s="128"/>
      <c r="S83" s="128"/>
      <c r="T83" s="128"/>
      <c r="U83" s="128"/>
      <c r="V83" s="131"/>
      <c r="W83" s="1"/>
      <c r="X83" s="1"/>
      <c r="Y83" s="1"/>
      <c r="Z83" s="1"/>
      <c r="AA83" s="1"/>
      <c r="AB83" s="1"/>
      <c r="AC83" s="1"/>
      <c r="AD83" s="1"/>
      <c r="AE83" s="1"/>
      <c r="AF83" s="1"/>
    </row>
    <row r="84" spans="1:32" x14ac:dyDescent="0.2">
      <c r="A84" s="89"/>
      <c r="B84" s="126"/>
      <c r="C84" s="177"/>
      <c r="D84" s="104"/>
      <c r="E84" s="127"/>
      <c r="F84" s="1"/>
      <c r="G84" s="1"/>
      <c r="H84" s="1"/>
      <c r="I84" s="1"/>
      <c r="J84" s="1"/>
      <c r="K84" s="1"/>
      <c r="L84" s="1"/>
      <c r="M84" s="128"/>
      <c r="N84" s="128"/>
      <c r="O84" s="128"/>
      <c r="P84" s="128"/>
      <c r="Q84" s="128"/>
      <c r="R84" s="128"/>
      <c r="S84" s="128"/>
      <c r="T84" s="128"/>
      <c r="U84" s="128"/>
      <c r="V84" s="131"/>
      <c r="W84" s="1"/>
      <c r="X84" s="1"/>
      <c r="Y84" s="1"/>
      <c r="Z84" s="1"/>
      <c r="AA84" s="1"/>
      <c r="AB84" s="1"/>
      <c r="AC84" s="1"/>
      <c r="AD84" s="1"/>
      <c r="AE84" s="1"/>
      <c r="AF84" s="1"/>
    </row>
    <row r="85" spans="1:32" x14ac:dyDescent="0.2">
      <c r="A85" s="89"/>
      <c r="B85" s="126"/>
      <c r="C85" s="177"/>
      <c r="D85" s="104"/>
      <c r="E85" s="127"/>
      <c r="F85" s="1"/>
      <c r="G85" s="1"/>
      <c r="H85" s="1"/>
      <c r="I85" s="1"/>
      <c r="J85" s="1"/>
      <c r="K85" s="1"/>
      <c r="L85" s="1"/>
      <c r="M85" s="128"/>
      <c r="N85" s="128"/>
      <c r="O85" s="128"/>
      <c r="P85" s="128"/>
      <c r="Q85" s="128"/>
      <c r="R85" s="128"/>
      <c r="S85" s="128"/>
      <c r="T85" s="128"/>
      <c r="U85" s="128"/>
      <c r="V85" s="131"/>
      <c r="W85" s="1"/>
      <c r="X85" s="1"/>
      <c r="Y85" s="1"/>
      <c r="Z85" s="1"/>
      <c r="AA85" s="1"/>
      <c r="AB85" s="1"/>
      <c r="AC85" s="1"/>
      <c r="AD85" s="1"/>
      <c r="AE85" s="1"/>
      <c r="AF85" s="1"/>
    </row>
    <row r="86" spans="1:32" x14ac:dyDescent="0.2">
      <c r="A86" s="89"/>
      <c r="B86" s="126"/>
      <c r="C86" s="177"/>
      <c r="D86" s="104"/>
      <c r="E86" s="127"/>
      <c r="F86" s="1"/>
      <c r="G86" s="1"/>
      <c r="H86" s="1"/>
      <c r="I86" s="1"/>
      <c r="J86" s="1"/>
      <c r="K86" s="1"/>
      <c r="L86" s="1"/>
      <c r="M86" s="128"/>
      <c r="N86" s="128"/>
      <c r="O86" s="128"/>
      <c r="P86" s="128"/>
      <c r="Q86" s="128"/>
      <c r="R86" s="128"/>
      <c r="S86" s="128"/>
      <c r="T86" s="128"/>
      <c r="U86" s="128"/>
      <c r="V86" s="131"/>
      <c r="W86" s="1"/>
      <c r="X86" s="1"/>
      <c r="Y86" s="1"/>
      <c r="Z86" s="1"/>
      <c r="AA86" s="1"/>
      <c r="AB86" s="1"/>
      <c r="AC86" s="1"/>
      <c r="AD86" s="1"/>
      <c r="AE86" s="1"/>
      <c r="AF86" s="1"/>
    </row>
    <row r="87" spans="1:32" ht="13.5" thickBot="1" x14ac:dyDescent="0.25">
      <c r="A87" s="89"/>
      <c r="B87" s="126"/>
      <c r="C87" s="115"/>
      <c r="D87" s="104"/>
      <c r="E87" s="127"/>
      <c r="F87" s="1"/>
      <c r="G87" s="1"/>
      <c r="H87" s="1"/>
      <c r="I87" s="1"/>
      <c r="J87" s="1"/>
      <c r="K87" s="1"/>
      <c r="L87" s="1"/>
      <c r="M87" s="128"/>
      <c r="N87" s="128"/>
      <c r="O87" s="128"/>
      <c r="P87" s="128"/>
      <c r="Q87" s="128"/>
      <c r="R87" s="128"/>
      <c r="S87" s="128"/>
      <c r="T87" s="128"/>
      <c r="U87" s="128"/>
      <c r="V87" s="131"/>
      <c r="W87" s="1"/>
      <c r="X87" s="1"/>
      <c r="Y87" s="1"/>
      <c r="Z87" s="1"/>
      <c r="AA87" s="1"/>
      <c r="AB87" s="1"/>
      <c r="AC87" s="1"/>
      <c r="AD87" s="1"/>
      <c r="AE87" s="1"/>
      <c r="AF87" s="1"/>
    </row>
    <row r="88" spans="1:32" x14ac:dyDescent="0.2">
      <c r="A88" s="89"/>
      <c r="B88" s="217" t="s">
        <v>132</v>
      </c>
      <c r="C88" s="224"/>
      <c r="D88" s="218"/>
      <c r="E88" s="134"/>
      <c r="F88" s="134"/>
      <c r="G88" s="134"/>
      <c r="H88" s="134"/>
      <c r="I88" s="134"/>
      <c r="J88" s="134"/>
      <c r="K88" s="134"/>
      <c r="L88" s="134"/>
      <c r="M88" s="134"/>
      <c r="N88" s="134"/>
      <c r="O88" s="134"/>
      <c r="P88" s="134"/>
      <c r="Q88" s="134"/>
      <c r="R88" s="134"/>
      <c r="S88" s="134"/>
      <c r="T88" s="134"/>
      <c r="U88" s="134"/>
      <c r="V88" s="135"/>
      <c r="W88" s="1"/>
      <c r="X88" s="1"/>
      <c r="Y88" s="1"/>
      <c r="Z88" s="1"/>
      <c r="AA88" s="1"/>
      <c r="AB88" s="1"/>
      <c r="AC88" s="1"/>
      <c r="AD88" s="1"/>
      <c r="AE88" s="1"/>
      <c r="AF88" s="1"/>
    </row>
    <row r="89" spans="1:32" x14ac:dyDescent="0.2">
      <c r="A89" s="89"/>
      <c r="B89" s="115"/>
      <c r="C89" s="97"/>
      <c r="D89" s="220" t="s">
        <v>67</v>
      </c>
      <c r="E89" s="136"/>
      <c r="F89" s="136"/>
      <c r="G89" s="136"/>
      <c r="H89" s="136"/>
      <c r="I89" s="136"/>
      <c r="J89" s="136"/>
      <c r="K89" s="136"/>
      <c r="L89" s="136"/>
      <c r="M89" s="136"/>
      <c r="N89" s="136"/>
      <c r="O89" s="136"/>
      <c r="P89" s="136"/>
      <c r="Q89" s="136"/>
      <c r="R89" s="136"/>
      <c r="S89" s="136"/>
      <c r="T89" s="136"/>
      <c r="U89" s="136"/>
      <c r="V89" s="137"/>
      <c r="W89" s="1"/>
      <c r="X89" s="1"/>
      <c r="Y89" s="1"/>
      <c r="Z89" s="1"/>
      <c r="AA89" s="1"/>
      <c r="AB89" s="1"/>
      <c r="AC89" s="1"/>
      <c r="AD89" s="1"/>
      <c r="AE89" s="1"/>
      <c r="AF89" s="1"/>
    </row>
    <row r="90" spans="1:32" x14ac:dyDescent="0.2">
      <c r="A90" s="125"/>
      <c r="B90" s="115"/>
      <c r="C90" s="97"/>
      <c r="D90" s="220" t="s">
        <v>68</v>
      </c>
      <c r="E90" s="136"/>
      <c r="F90" s="136"/>
      <c r="G90" s="136"/>
      <c r="H90" s="136"/>
      <c r="I90" s="136"/>
      <c r="J90" s="136"/>
      <c r="K90" s="136"/>
      <c r="L90" s="136"/>
      <c r="M90" s="136"/>
      <c r="N90" s="136"/>
      <c r="O90" s="136"/>
      <c r="P90" s="136"/>
      <c r="Q90" s="136"/>
      <c r="R90" s="136"/>
      <c r="S90" s="136"/>
      <c r="T90" s="136"/>
      <c r="U90" s="136"/>
      <c r="V90" s="137"/>
      <c r="W90" s="1"/>
      <c r="X90" s="1"/>
      <c r="Y90" s="1"/>
      <c r="Z90" s="1"/>
      <c r="AA90" s="1"/>
      <c r="AB90" s="1"/>
      <c r="AC90" s="1"/>
      <c r="AD90" s="1"/>
      <c r="AE90" s="1"/>
      <c r="AF90" s="1"/>
    </row>
    <row r="91" spans="1:32" x14ac:dyDescent="0.2">
      <c r="A91" s="125"/>
      <c r="B91" s="115"/>
      <c r="C91" s="97"/>
      <c r="D91" s="220"/>
      <c r="E91" s="136"/>
      <c r="F91" s="136"/>
      <c r="G91" s="136"/>
      <c r="H91" s="136"/>
      <c r="I91" s="136"/>
      <c r="J91" s="136"/>
      <c r="K91" s="136"/>
      <c r="L91" s="136"/>
      <c r="M91" s="136"/>
      <c r="N91" s="136"/>
      <c r="O91" s="136"/>
      <c r="P91" s="136"/>
      <c r="Q91" s="136"/>
      <c r="R91" s="136"/>
      <c r="S91" s="136"/>
      <c r="T91" s="136"/>
      <c r="U91" s="136"/>
      <c r="V91" s="137"/>
      <c r="W91" s="1"/>
      <c r="X91" s="1"/>
      <c r="Y91" s="1"/>
      <c r="Z91" s="1"/>
      <c r="AA91" s="1"/>
      <c r="AB91" s="1"/>
      <c r="AC91" s="1"/>
      <c r="AD91" s="1"/>
      <c r="AE91" s="1"/>
      <c r="AF91" s="1"/>
    </row>
    <row r="92" spans="1:32" x14ac:dyDescent="0.2">
      <c r="A92" s="89"/>
      <c r="B92" s="115"/>
      <c r="C92" s="97"/>
      <c r="D92" s="220" t="s">
        <v>69</v>
      </c>
      <c r="E92" s="136"/>
      <c r="F92" s="136"/>
      <c r="G92" s="136"/>
      <c r="H92" s="136"/>
      <c r="I92" s="136"/>
      <c r="J92" s="136"/>
      <c r="K92" s="136"/>
      <c r="L92" s="136"/>
      <c r="M92" s="136"/>
      <c r="N92" s="136"/>
      <c r="O92" s="136"/>
      <c r="P92" s="136"/>
      <c r="Q92" s="136"/>
      <c r="R92" s="136"/>
      <c r="S92" s="136"/>
      <c r="T92" s="136"/>
      <c r="U92" s="136"/>
      <c r="V92" s="137"/>
      <c r="W92" s="1"/>
      <c r="X92" s="1"/>
      <c r="Y92" s="1"/>
      <c r="Z92" s="1"/>
      <c r="AA92" s="1"/>
      <c r="AB92" s="1"/>
      <c r="AC92" s="1"/>
      <c r="AD92" s="1"/>
      <c r="AE92" s="1"/>
      <c r="AF92" s="1"/>
    </row>
    <row r="93" spans="1:32" x14ac:dyDescent="0.2">
      <c r="A93" s="89"/>
      <c r="B93" s="115" t="s">
        <v>97</v>
      </c>
      <c r="C93" s="97"/>
      <c r="D93" s="220" t="s">
        <v>128</v>
      </c>
      <c r="E93" s="1"/>
      <c r="F93" s="1"/>
      <c r="G93" s="1"/>
      <c r="H93" s="1"/>
      <c r="I93" s="1"/>
      <c r="J93" s="1"/>
      <c r="K93" s="1"/>
      <c r="L93" s="1"/>
      <c r="M93" s="1"/>
      <c r="N93" s="1"/>
      <c r="O93" s="1"/>
      <c r="P93" s="1"/>
      <c r="Q93" s="1"/>
      <c r="R93" s="1"/>
      <c r="S93" s="1"/>
      <c r="T93" s="1"/>
      <c r="U93" s="136"/>
      <c r="V93" s="137"/>
      <c r="W93" s="1"/>
      <c r="X93" s="1"/>
      <c r="Y93" s="1"/>
      <c r="Z93" s="1"/>
      <c r="AA93" s="1"/>
      <c r="AB93" s="1"/>
      <c r="AC93" s="1"/>
      <c r="AD93" s="1"/>
      <c r="AE93" s="1"/>
      <c r="AF93" s="1"/>
    </row>
    <row r="94" spans="1:32" x14ac:dyDescent="0.2">
      <c r="A94" s="89"/>
      <c r="B94" s="115">
        <v>1000</v>
      </c>
      <c r="C94" s="97"/>
      <c r="D94" s="221" t="s">
        <v>36</v>
      </c>
      <c r="E94" s="1"/>
      <c r="F94" s="1"/>
      <c r="G94" s="1"/>
      <c r="H94" s="1"/>
      <c r="I94" s="1"/>
      <c r="J94" s="1"/>
      <c r="K94" s="1"/>
      <c r="L94" s="1"/>
      <c r="M94" s="1"/>
      <c r="N94" s="1"/>
      <c r="O94" s="1"/>
      <c r="P94" s="1"/>
      <c r="Q94" s="1"/>
      <c r="R94" s="1"/>
      <c r="S94" s="58">
        <v>3300</v>
      </c>
      <c r="T94" s="203"/>
      <c r="U94" s="136"/>
      <c r="V94" s="137"/>
      <c r="W94" s="1"/>
      <c r="X94" s="1"/>
      <c r="Y94" s="1"/>
      <c r="Z94" s="1"/>
      <c r="AA94" s="1"/>
      <c r="AB94" s="1"/>
      <c r="AC94" s="1"/>
      <c r="AD94" s="1"/>
      <c r="AE94" s="1"/>
      <c r="AF94" s="1"/>
    </row>
    <row r="95" spans="1:32" x14ac:dyDescent="0.2">
      <c r="A95" s="89"/>
      <c r="B95" s="115">
        <v>2000</v>
      </c>
      <c r="C95" s="97"/>
      <c r="D95" s="221" t="s">
        <v>6</v>
      </c>
      <c r="E95" s="1"/>
      <c r="F95" s="1"/>
      <c r="G95" s="1"/>
      <c r="H95" s="1"/>
      <c r="I95" s="1"/>
      <c r="J95" s="1"/>
      <c r="K95" s="1"/>
      <c r="L95" s="1"/>
      <c r="M95" s="1"/>
      <c r="N95" s="1"/>
      <c r="O95" s="1"/>
      <c r="P95" s="1"/>
      <c r="Q95" s="1"/>
      <c r="R95" s="1"/>
      <c r="S95" s="58">
        <v>4600</v>
      </c>
      <c r="T95" s="203"/>
      <c r="U95" s="136"/>
      <c r="V95" s="137"/>
      <c r="W95" s="1"/>
      <c r="X95" s="1"/>
      <c r="Y95" s="1"/>
      <c r="Z95" s="1"/>
      <c r="AA95" s="1"/>
      <c r="AB95" s="1"/>
      <c r="AC95" s="1"/>
      <c r="AD95" s="1"/>
      <c r="AE95" s="1"/>
      <c r="AF95" s="1"/>
    </row>
    <row r="96" spans="1:32" x14ac:dyDescent="0.2">
      <c r="A96" s="89"/>
      <c r="B96" s="115">
        <v>4000</v>
      </c>
      <c r="C96" s="97"/>
      <c r="D96" s="219" t="s">
        <v>41</v>
      </c>
      <c r="E96" s="1"/>
      <c r="F96" s="1"/>
      <c r="G96" s="1"/>
      <c r="H96" s="1"/>
      <c r="I96" s="1"/>
      <c r="J96" s="1"/>
      <c r="K96" s="1"/>
      <c r="L96" s="1"/>
      <c r="M96" s="1"/>
      <c r="N96" s="1"/>
      <c r="O96" s="1"/>
      <c r="P96" s="1"/>
      <c r="Q96" s="1"/>
      <c r="R96" s="1"/>
      <c r="S96" s="58">
        <v>440</v>
      </c>
      <c r="T96" s="203"/>
      <c r="U96" s="136"/>
      <c r="V96" s="137"/>
      <c r="W96" s="1"/>
      <c r="X96" s="1"/>
      <c r="Y96" s="1"/>
      <c r="Z96" s="1"/>
      <c r="AA96" s="1"/>
      <c r="AB96" s="1"/>
      <c r="AC96" s="1"/>
      <c r="AD96" s="1"/>
      <c r="AE96" s="1"/>
      <c r="AF96" s="1"/>
    </row>
    <row r="97" spans="1:32" x14ac:dyDescent="0.2">
      <c r="A97" s="89"/>
      <c r="B97" s="115">
        <v>5200</v>
      </c>
      <c r="C97" s="97"/>
      <c r="D97" s="221" t="s">
        <v>5</v>
      </c>
      <c r="E97" s="1"/>
      <c r="F97" s="1"/>
      <c r="G97" s="1"/>
      <c r="H97" s="1"/>
      <c r="I97" s="1"/>
      <c r="J97" s="1"/>
      <c r="K97" s="1"/>
      <c r="L97" s="1"/>
      <c r="M97" s="1"/>
      <c r="N97" s="1"/>
      <c r="O97" s="1"/>
      <c r="P97" s="1"/>
      <c r="Q97" s="1"/>
      <c r="R97" s="1"/>
      <c r="S97" s="58">
        <f>1611+90</f>
        <v>1701</v>
      </c>
      <c r="T97" s="203"/>
      <c r="U97" s="136"/>
      <c r="V97" s="137"/>
      <c r="W97" s="1"/>
      <c r="X97" s="1"/>
      <c r="Y97" s="1"/>
      <c r="Z97" s="1"/>
      <c r="AA97" s="1"/>
      <c r="AB97" s="1"/>
      <c r="AC97" s="1"/>
      <c r="AD97" s="1"/>
      <c r="AE97" s="1"/>
      <c r="AF97" s="1"/>
    </row>
    <row r="98" spans="1:32" x14ac:dyDescent="0.2">
      <c r="A98" s="89"/>
      <c r="B98" s="115">
        <v>5200</v>
      </c>
      <c r="C98" s="97"/>
      <c r="D98" s="221" t="s">
        <v>47</v>
      </c>
      <c r="E98" s="1"/>
      <c r="F98" s="1"/>
      <c r="G98" s="1"/>
      <c r="H98" s="1"/>
      <c r="I98" s="1"/>
      <c r="J98" s="1"/>
      <c r="K98" s="1"/>
      <c r="L98" s="1"/>
      <c r="M98" s="1"/>
      <c r="N98" s="1"/>
      <c r="O98" s="1"/>
      <c r="P98" s="1"/>
      <c r="Q98" s="1"/>
      <c r="R98" s="1"/>
      <c r="S98" s="58"/>
      <c r="T98" s="203"/>
      <c r="U98" s="136"/>
      <c r="V98" s="137"/>
      <c r="W98" s="1"/>
      <c r="X98" s="1"/>
      <c r="Y98" s="1"/>
      <c r="Z98" s="1"/>
      <c r="AA98" s="1"/>
      <c r="AB98" s="1"/>
      <c r="AC98" s="1"/>
      <c r="AD98" s="1"/>
      <c r="AE98" s="1"/>
      <c r="AF98" s="1"/>
    </row>
    <row r="99" spans="1:32" x14ac:dyDescent="0.2">
      <c r="A99" s="89"/>
      <c r="B99" s="115">
        <v>5200</v>
      </c>
      <c r="C99" s="97"/>
      <c r="D99" s="221" t="s">
        <v>4</v>
      </c>
      <c r="E99" s="1"/>
      <c r="F99" s="1"/>
      <c r="G99" s="1"/>
      <c r="H99" s="1"/>
      <c r="I99" s="1"/>
      <c r="J99" s="1"/>
      <c r="K99" s="1"/>
      <c r="L99" s="1"/>
      <c r="M99" s="1"/>
      <c r="N99" s="1"/>
      <c r="O99" s="1"/>
      <c r="P99" s="1"/>
      <c r="Q99" s="1"/>
      <c r="R99" s="1"/>
      <c r="S99" s="58">
        <v>40</v>
      </c>
      <c r="T99" s="203"/>
      <c r="U99" s="136"/>
      <c r="V99" s="137"/>
      <c r="W99" s="1"/>
      <c r="X99" s="1"/>
      <c r="Y99" s="1"/>
      <c r="Z99" s="1"/>
      <c r="AA99" s="1"/>
      <c r="AB99" s="1"/>
      <c r="AC99" s="1"/>
      <c r="AD99" s="1"/>
      <c r="AE99" s="1"/>
      <c r="AF99" s="1"/>
    </row>
    <row r="100" spans="1:32" x14ac:dyDescent="0.2">
      <c r="A100" s="89"/>
      <c r="B100" s="115"/>
      <c r="C100" s="97"/>
      <c r="D100" s="221"/>
      <c r="E100" s="136"/>
      <c r="F100" s="136"/>
      <c r="G100" s="136"/>
      <c r="H100" s="136"/>
      <c r="I100" s="136"/>
      <c r="J100" s="136"/>
      <c r="K100" s="136"/>
      <c r="L100" s="136"/>
      <c r="M100" s="136"/>
      <c r="N100" s="136"/>
      <c r="O100" s="136"/>
      <c r="P100" s="136"/>
      <c r="Q100" s="136"/>
      <c r="R100" s="136"/>
      <c r="S100" s="136"/>
      <c r="T100" s="136"/>
      <c r="U100" s="136"/>
      <c r="V100" s="137"/>
      <c r="W100" s="1"/>
      <c r="X100" s="1"/>
      <c r="Y100" s="1"/>
      <c r="Z100" s="1"/>
      <c r="AA100" s="1"/>
      <c r="AB100" s="1"/>
      <c r="AC100" s="1"/>
      <c r="AD100" s="1"/>
      <c r="AE100" s="1"/>
      <c r="AF100" s="1"/>
    </row>
    <row r="101" spans="1:32" x14ac:dyDescent="0.2">
      <c r="A101" s="89"/>
      <c r="B101" s="115"/>
      <c r="C101" s="97"/>
      <c r="D101" s="221"/>
      <c r="E101" s="136"/>
      <c r="F101" s="136"/>
      <c r="G101" s="136"/>
      <c r="H101" s="136"/>
      <c r="I101" s="136"/>
      <c r="J101" s="136"/>
      <c r="K101" s="136"/>
      <c r="L101" s="136"/>
      <c r="M101" s="136"/>
      <c r="N101" s="136"/>
      <c r="O101" s="136"/>
      <c r="P101" s="136"/>
      <c r="Q101" s="136"/>
      <c r="R101" s="136"/>
      <c r="S101" s="136"/>
      <c r="T101" s="136"/>
      <c r="U101" s="136"/>
      <c r="V101" s="137"/>
      <c r="W101" s="1"/>
      <c r="X101" s="1"/>
      <c r="Y101" s="1"/>
      <c r="Z101" s="1"/>
      <c r="AA101" s="1"/>
      <c r="AB101" s="1"/>
      <c r="AC101" s="1"/>
      <c r="AD101" s="1"/>
      <c r="AE101" s="1"/>
      <c r="AF101" s="1"/>
    </row>
    <row r="102" spans="1:32" x14ac:dyDescent="0.2">
      <c r="A102" s="89"/>
      <c r="B102" s="115"/>
      <c r="C102" s="97"/>
      <c r="D102" s="220"/>
      <c r="E102" s="136"/>
      <c r="F102" s="136"/>
      <c r="G102" s="136"/>
      <c r="H102" s="136"/>
      <c r="I102" s="136"/>
      <c r="J102" s="136"/>
      <c r="K102" s="136"/>
      <c r="L102" s="136"/>
      <c r="M102" s="136"/>
      <c r="N102" s="136"/>
      <c r="O102" s="136"/>
      <c r="P102" s="136"/>
      <c r="Q102" s="136"/>
      <c r="R102" s="136"/>
      <c r="S102" s="136"/>
      <c r="T102" s="136"/>
      <c r="U102" s="136"/>
      <c r="V102" s="137"/>
      <c r="W102" s="1"/>
      <c r="X102" s="1"/>
      <c r="Y102" s="1"/>
      <c r="Z102" s="1"/>
      <c r="AA102" s="1"/>
      <c r="AB102" s="1"/>
      <c r="AC102" s="1"/>
      <c r="AD102" s="1"/>
      <c r="AE102" s="1"/>
      <c r="AF102" s="1"/>
    </row>
    <row r="103" spans="1:32" x14ac:dyDescent="0.2">
      <c r="A103" s="89"/>
      <c r="B103" s="115"/>
      <c r="C103" s="97"/>
      <c r="D103" s="220"/>
      <c r="E103" s="136"/>
      <c r="F103" s="136"/>
      <c r="G103" s="136"/>
      <c r="H103" s="136"/>
      <c r="I103" s="136"/>
      <c r="J103" s="136"/>
      <c r="K103" s="136"/>
      <c r="L103" s="136"/>
      <c r="M103" s="136"/>
      <c r="N103" s="136"/>
      <c r="O103" s="136"/>
      <c r="P103" s="136"/>
      <c r="Q103" s="136"/>
      <c r="R103" s="136"/>
      <c r="S103" s="136"/>
      <c r="T103" s="136"/>
      <c r="U103" s="136"/>
      <c r="V103" s="137"/>
      <c r="W103" s="1"/>
      <c r="X103" s="1"/>
      <c r="Y103" s="1"/>
      <c r="Z103" s="1"/>
      <c r="AA103" s="1"/>
      <c r="AB103" s="1"/>
      <c r="AC103" s="1"/>
      <c r="AD103" s="1"/>
      <c r="AE103" s="1"/>
      <c r="AF103" s="1"/>
    </row>
    <row r="104" spans="1:32" x14ac:dyDescent="0.2">
      <c r="A104" s="89"/>
      <c r="B104" s="115"/>
      <c r="C104" s="97"/>
      <c r="D104" s="222" t="s">
        <v>73</v>
      </c>
      <c r="E104" s="136"/>
      <c r="F104" s="136"/>
      <c r="G104" s="136"/>
      <c r="H104" s="136"/>
      <c r="I104" s="136"/>
      <c r="J104" s="136"/>
      <c r="K104" s="136"/>
      <c r="L104" s="136"/>
      <c r="M104" s="136"/>
      <c r="N104" s="136"/>
      <c r="O104" s="136"/>
      <c r="P104" s="136"/>
      <c r="Q104" s="136"/>
      <c r="R104" s="136"/>
      <c r="S104" s="136"/>
      <c r="T104" s="136"/>
      <c r="U104" s="136"/>
      <c r="V104" s="137"/>
      <c r="W104" s="1"/>
      <c r="X104" s="1"/>
      <c r="Y104" s="1"/>
      <c r="Z104" s="1"/>
      <c r="AA104" s="1"/>
      <c r="AB104" s="1"/>
      <c r="AC104" s="1"/>
      <c r="AD104" s="1"/>
      <c r="AE104" s="1"/>
      <c r="AF104" s="1"/>
    </row>
    <row r="105" spans="1:32" x14ac:dyDescent="0.2">
      <c r="A105" s="89"/>
      <c r="B105" s="115"/>
      <c r="C105" s="97"/>
      <c r="D105" s="221" t="s">
        <v>36</v>
      </c>
      <c r="E105" s="136"/>
      <c r="F105" s="136"/>
      <c r="G105" s="136"/>
      <c r="H105" s="136"/>
      <c r="I105" s="136">
        <f>'[1]Ziele NECP Entwurf'!$G$91</f>
        <v>1234</v>
      </c>
      <c r="J105" s="136">
        <f t="shared" ref="J105:J110" si="14">($N105-$I105)/5+I105</f>
        <v>1454.8</v>
      </c>
      <c r="K105" s="136">
        <f t="shared" ref="K105:M108" si="15">($N105-$I105)/5+J105</f>
        <v>1675.6</v>
      </c>
      <c r="L105" s="136">
        <f t="shared" si="15"/>
        <v>1896.3999999999999</v>
      </c>
      <c r="M105" s="136">
        <f t="shared" si="15"/>
        <v>2117.1999999999998</v>
      </c>
      <c r="N105" s="136">
        <f>'[1]Ziele NECP Entwurf'!L91</f>
        <v>2338</v>
      </c>
      <c r="O105" s="136">
        <f t="shared" ref="O105:O110" si="16">($S105-$N105)/5+N105</f>
        <v>2562.8000000000002</v>
      </c>
      <c r="P105" s="136">
        <f t="shared" ref="P105:R108" si="17">($S105-$N105)/5+O105</f>
        <v>2787.6000000000004</v>
      </c>
      <c r="Q105" s="136">
        <f t="shared" si="17"/>
        <v>3012.4000000000005</v>
      </c>
      <c r="R105" s="136">
        <f>($S105-$N105)/5+Q105</f>
        <v>3237.2000000000007</v>
      </c>
      <c r="S105" s="136">
        <f>'[1]Ziele NECP Entwurf'!Q91</f>
        <v>3462</v>
      </c>
      <c r="T105" s="136"/>
      <c r="U105" s="136"/>
      <c r="V105" s="137"/>
      <c r="W105" s="1"/>
      <c r="X105" s="1"/>
      <c r="Y105" s="1"/>
      <c r="Z105" s="1"/>
      <c r="AA105" s="1"/>
      <c r="AB105" s="1"/>
      <c r="AC105" s="1"/>
      <c r="AD105" s="1"/>
      <c r="AE105" s="1"/>
      <c r="AF105" s="1"/>
    </row>
    <row r="106" spans="1:32" x14ac:dyDescent="0.2">
      <c r="A106" s="89"/>
      <c r="B106" s="115"/>
      <c r="C106" s="97"/>
      <c r="D106" s="221" t="s">
        <v>6</v>
      </c>
      <c r="E106" s="136"/>
      <c r="F106" s="136"/>
      <c r="G106" s="136"/>
      <c r="H106" s="136"/>
      <c r="I106" s="136">
        <f>'[1]Ziele NECP Entwurf'!$G$90</f>
        <v>1260</v>
      </c>
      <c r="J106" s="136">
        <f t="shared" si="14"/>
        <v>1374.2</v>
      </c>
      <c r="K106" s="136">
        <f t="shared" si="15"/>
        <v>1488.4</v>
      </c>
      <c r="L106" s="136">
        <f t="shared" si="15"/>
        <v>1602.6000000000001</v>
      </c>
      <c r="M106" s="136">
        <f t="shared" si="15"/>
        <v>1716.8000000000002</v>
      </c>
      <c r="N106" s="136">
        <f>'[1]Ziele NECP Entwurf'!L90</f>
        <v>1831</v>
      </c>
      <c r="O106" s="136">
        <f t="shared" si="16"/>
        <v>1944</v>
      </c>
      <c r="P106" s="136">
        <f t="shared" si="17"/>
        <v>2057</v>
      </c>
      <c r="Q106" s="136">
        <f t="shared" si="17"/>
        <v>2170</v>
      </c>
      <c r="R106" s="136">
        <f t="shared" si="17"/>
        <v>2283</v>
      </c>
      <c r="S106" s="136">
        <f>'[1]Ziele NECP Entwurf'!Q90</f>
        <v>2396</v>
      </c>
      <c r="T106" s="136"/>
      <c r="U106" s="136"/>
      <c r="V106" s="137"/>
      <c r="W106" s="1"/>
      <c r="X106" s="1"/>
      <c r="Y106" s="1"/>
      <c r="Z106" s="1"/>
      <c r="AA106" s="1"/>
      <c r="AB106" s="1"/>
      <c r="AC106" s="1"/>
      <c r="AD106" s="1"/>
      <c r="AE106" s="1"/>
      <c r="AF106" s="1"/>
    </row>
    <row r="107" spans="1:32" x14ac:dyDescent="0.2">
      <c r="A107" s="89"/>
      <c r="B107" s="115"/>
      <c r="C107" s="97"/>
      <c r="D107" s="219" t="s">
        <v>41</v>
      </c>
      <c r="E107" s="136"/>
      <c r="F107" s="136"/>
      <c r="G107" s="136"/>
      <c r="H107" s="136"/>
      <c r="I107" s="136">
        <f>'[1]Ziele NECP Entwurf'!G92</f>
        <v>103</v>
      </c>
      <c r="J107" s="136">
        <f t="shared" si="14"/>
        <v>108.4</v>
      </c>
      <c r="K107" s="136">
        <f t="shared" si="15"/>
        <v>113.80000000000001</v>
      </c>
      <c r="L107" s="136">
        <f t="shared" si="15"/>
        <v>119.20000000000002</v>
      </c>
      <c r="M107" s="136">
        <f t="shared" si="15"/>
        <v>124.60000000000002</v>
      </c>
      <c r="N107" s="136">
        <f>'[1]Ziele NECP Entwurf'!L92</f>
        <v>130</v>
      </c>
      <c r="O107" s="136">
        <f t="shared" si="16"/>
        <v>130</v>
      </c>
      <c r="P107" s="136">
        <f t="shared" si="17"/>
        <v>130</v>
      </c>
      <c r="Q107" s="136">
        <f t="shared" si="17"/>
        <v>130</v>
      </c>
      <c r="R107" s="136">
        <f t="shared" si="17"/>
        <v>130</v>
      </c>
      <c r="S107" s="136">
        <f>'[1]Ziele NECP Entwurf'!Q92</f>
        <v>130</v>
      </c>
      <c r="T107" s="136"/>
      <c r="U107" s="136"/>
      <c r="V107" s="137"/>
      <c r="W107" s="1"/>
      <c r="X107" s="1"/>
      <c r="Y107" s="1"/>
      <c r="Z107" s="1"/>
      <c r="AA107" s="1"/>
      <c r="AB107" s="1"/>
      <c r="AC107" s="1"/>
      <c r="AD107" s="1"/>
      <c r="AE107" s="1"/>
      <c r="AF107" s="1"/>
    </row>
    <row r="108" spans="1:32" x14ac:dyDescent="0.2">
      <c r="A108" s="89"/>
      <c r="B108" s="115"/>
      <c r="C108" s="97"/>
      <c r="D108" s="221" t="s">
        <v>5</v>
      </c>
      <c r="E108" s="136"/>
      <c r="F108" s="136"/>
      <c r="G108" s="136"/>
      <c r="H108" s="136"/>
      <c r="I108" s="136">
        <f>'[1]Ziele NECP Entwurf'!G93</f>
        <v>207</v>
      </c>
      <c r="J108" s="136">
        <f t="shared" si="14"/>
        <v>217.6</v>
      </c>
      <c r="K108" s="136">
        <f t="shared" si="15"/>
        <v>228.2</v>
      </c>
      <c r="L108" s="136">
        <f t="shared" si="15"/>
        <v>238.79999999999998</v>
      </c>
      <c r="M108" s="136">
        <f t="shared" si="15"/>
        <v>249.39999999999998</v>
      </c>
      <c r="N108" s="136">
        <f>'[1]Ziele NECP Entwurf'!L93</f>
        <v>260</v>
      </c>
      <c r="O108" s="136">
        <f t="shared" si="16"/>
        <v>265.2</v>
      </c>
      <c r="P108" s="136">
        <f t="shared" si="17"/>
        <v>270.39999999999998</v>
      </c>
      <c r="Q108" s="136">
        <f t="shared" si="17"/>
        <v>275.59999999999997</v>
      </c>
      <c r="R108" s="136">
        <f t="shared" si="17"/>
        <v>280.79999999999995</v>
      </c>
      <c r="S108" s="136">
        <f>'[1]Ziele NECP Entwurf'!Q93</f>
        <v>286</v>
      </c>
      <c r="T108" s="136"/>
      <c r="U108" s="136"/>
      <c r="V108" s="137"/>
      <c r="W108" s="1"/>
      <c r="X108" s="1"/>
      <c r="Y108" s="1"/>
      <c r="Z108" s="1"/>
      <c r="AA108" s="1"/>
      <c r="AB108" s="1"/>
      <c r="AC108" s="1"/>
      <c r="AD108" s="1"/>
      <c r="AE108" s="1"/>
      <c r="AF108" s="1"/>
    </row>
    <row r="109" spans="1:32" x14ac:dyDescent="0.2">
      <c r="A109" s="89"/>
      <c r="B109" s="115"/>
      <c r="C109" s="97"/>
      <c r="D109" s="221" t="s">
        <v>47</v>
      </c>
      <c r="E109" s="136"/>
      <c r="F109" s="136"/>
      <c r="G109" s="136"/>
      <c r="H109" s="136"/>
      <c r="I109" s="136">
        <v>0</v>
      </c>
      <c r="J109" s="136">
        <f t="shared" si="14"/>
        <v>0</v>
      </c>
      <c r="K109" s="136">
        <f t="shared" ref="K109:K110" si="18">($N109-$I109)/5+J109</f>
        <v>0</v>
      </c>
      <c r="L109" s="136">
        <f t="shared" ref="L109:L110" si="19">($N109-$I109)/5+K109</f>
        <v>0</v>
      </c>
      <c r="M109" s="136">
        <f t="shared" ref="M109:M110" si="20">($N109-$I109)/5+L109</f>
        <v>0</v>
      </c>
      <c r="N109" s="136">
        <v>0</v>
      </c>
      <c r="O109" s="136">
        <f t="shared" si="16"/>
        <v>0</v>
      </c>
      <c r="P109" s="136">
        <f t="shared" ref="P109:P110" si="21">($S109-$N109)/5+O109</f>
        <v>0</v>
      </c>
      <c r="Q109" s="136">
        <f t="shared" ref="Q109:Q110" si="22">($S109-$N109)/5+P109</f>
        <v>0</v>
      </c>
      <c r="R109" s="136">
        <f t="shared" ref="R109" si="23">($S109-$N109)/5+Q109</f>
        <v>0</v>
      </c>
      <c r="S109" s="136">
        <f t="shared" ref="S109" si="24">S98/$B98*1000</f>
        <v>0</v>
      </c>
      <c r="T109" s="136"/>
      <c r="U109" s="136"/>
      <c r="V109" s="137"/>
      <c r="W109" s="1"/>
      <c r="X109" s="1"/>
      <c r="Y109" s="1"/>
      <c r="Z109" s="1"/>
      <c r="AA109" s="1"/>
      <c r="AB109" s="1"/>
      <c r="AC109" s="1"/>
      <c r="AD109" s="1"/>
      <c r="AE109" s="1"/>
      <c r="AF109" s="1"/>
    </row>
    <row r="110" spans="1:32" ht="13.5" thickBot="1" x14ac:dyDescent="0.25">
      <c r="A110" s="89"/>
      <c r="B110" s="115"/>
      <c r="C110" s="97"/>
      <c r="D110" s="221" t="s">
        <v>4</v>
      </c>
      <c r="E110" s="138"/>
      <c r="F110" s="138"/>
      <c r="G110" s="138"/>
      <c r="H110" s="138"/>
      <c r="I110" s="136">
        <v>0</v>
      </c>
      <c r="J110" s="136">
        <f t="shared" si="14"/>
        <v>0</v>
      </c>
      <c r="K110" s="136">
        <f t="shared" si="18"/>
        <v>0</v>
      </c>
      <c r="L110" s="136">
        <f t="shared" si="19"/>
        <v>0</v>
      </c>
      <c r="M110" s="136">
        <f t="shared" si="20"/>
        <v>0</v>
      </c>
      <c r="N110" s="136"/>
      <c r="O110" s="136">
        <f t="shared" si="16"/>
        <v>1.5384615384615385</v>
      </c>
      <c r="P110" s="136">
        <f t="shared" si="21"/>
        <v>3.0769230769230771</v>
      </c>
      <c r="Q110" s="136">
        <f t="shared" si="22"/>
        <v>4.6153846153846159</v>
      </c>
      <c r="R110" s="136">
        <f>($S110-$N110)/5+Q110</f>
        <v>6.1538461538461542</v>
      </c>
      <c r="S110" s="136">
        <f>S99/$B99*1000</f>
        <v>7.6923076923076925</v>
      </c>
      <c r="T110" s="136"/>
      <c r="U110" s="138"/>
      <c r="V110" s="139"/>
      <c r="W110" s="1"/>
      <c r="X110" s="1"/>
      <c r="Y110" s="1"/>
      <c r="Z110" s="1"/>
      <c r="AA110" s="1"/>
      <c r="AB110" s="1"/>
      <c r="AC110" s="1"/>
      <c r="AD110" s="1"/>
      <c r="AE110" s="1"/>
      <c r="AF110" s="1"/>
    </row>
    <row r="111" spans="1:32" x14ac:dyDescent="0.2">
      <c r="A111" s="225"/>
      <c r="B111" s="224" t="s">
        <v>96</v>
      </c>
      <c r="C111" s="224"/>
      <c r="D111" s="218"/>
      <c r="E111" s="134"/>
      <c r="F111" s="134"/>
      <c r="G111" s="134"/>
      <c r="H111" s="134"/>
      <c r="I111" s="134"/>
      <c r="J111" s="134"/>
      <c r="K111" s="134"/>
      <c r="L111" s="134"/>
      <c r="M111" s="134"/>
      <c r="N111" s="134"/>
      <c r="O111" s="134"/>
      <c r="P111" s="134"/>
      <c r="Q111" s="134"/>
      <c r="R111" s="134"/>
      <c r="S111" s="134"/>
      <c r="T111" s="134"/>
      <c r="U111" s="134"/>
      <c r="V111" s="135"/>
      <c r="W111" s="1"/>
      <c r="X111" s="1"/>
      <c r="Y111" s="1"/>
      <c r="Z111" s="1"/>
      <c r="AA111" s="1"/>
      <c r="AB111" s="1"/>
      <c r="AC111" s="1"/>
      <c r="AD111" s="1"/>
      <c r="AE111" s="1"/>
      <c r="AF111" s="1"/>
    </row>
    <row r="112" spans="1:32" x14ac:dyDescent="0.2">
      <c r="A112" s="107"/>
      <c r="B112" s="97"/>
      <c r="C112" s="97"/>
      <c r="D112" s="220" t="s">
        <v>67</v>
      </c>
      <c r="E112" s="136"/>
      <c r="F112" s="136"/>
      <c r="G112" s="136"/>
      <c r="H112" s="136"/>
      <c r="I112" s="136"/>
      <c r="J112" s="136"/>
      <c r="K112" s="136"/>
      <c r="L112" s="136"/>
      <c r="M112" s="136"/>
      <c r="N112" s="136"/>
      <c r="O112" s="136"/>
      <c r="P112" s="136"/>
      <c r="Q112" s="136"/>
      <c r="R112" s="136"/>
      <c r="S112" s="136"/>
      <c r="T112" s="136"/>
      <c r="U112" s="136"/>
      <c r="V112" s="137"/>
      <c r="W112" s="1"/>
      <c r="X112" s="1"/>
      <c r="Y112" s="1"/>
      <c r="Z112" s="1"/>
      <c r="AA112" s="1"/>
      <c r="AB112" s="1"/>
      <c r="AC112" s="1"/>
      <c r="AD112" s="1"/>
      <c r="AE112" s="1"/>
      <c r="AF112" s="1"/>
    </row>
    <row r="113" spans="1:32" x14ac:dyDescent="0.2">
      <c r="A113" s="99"/>
      <c r="B113" s="97"/>
      <c r="C113" s="97"/>
      <c r="D113" s="220" t="s">
        <v>68</v>
      </c>
      <c r="E113" s="136"/>
      <c r="F113" s="136"/>
      <c r="G113" s="136"/>
      <c r="H113" s="136"/>
      <c r="I113" s="136"/>
      <c r="J113" s="136"/>
      <c r="K113" s="136"/>
      <c r="L113" s="136"/>
      <c r="M113" s="136"/>
      <c r="N113" s="136"/>
      <c r="O113" s="136"/>
      <c r="P113" s="136"/>
      <c r="Q113" s="136"/>
      <c r="R113" s="136"/>
      <c r="S113" s="136"/>
      <c r="T113" s="136"/>
      <c r="U113" s="136"/>
      <c r="V113" s="137"/>
      <c r="W113" s="1"/>
      <c r="X113" s="1"/>
      <c r="Y113" s="1"/>
      <c r="Z113" s="1"/>
      <c r="AA113" s="1"/>
      <c r="AB113" s="1"/>
      <c r="AC113" s="1"/>
      <c r="AD113" s="1"/>
      <c r="AE113" s="1"/>
      <c r="AF113" s="1"/>
    </row>
    <row r="114" spans="1:32" x14ac:dyDescent="0.2">
      <c r="A114" s="99"/>
      <c r="B114" s="97"/>
      <c r="C114" s="97"/>
      <c r="D114" s="220"/>
      <c r="E114" s="136"/>
      <c r="F114" s="136"/>
      <c r="G114" s="136"/>
      <c r="H114" s="136"/>
      <c r="I114" s="136"/>
      <c r="J114" s="136"/>
      <c r="K114" s="136"/>
      <c r="L114" s="136"/>
      <c r="M114" s="136"/>
      <c r="N114" s="136"/>
      <c r="O114" s="136"/>
      <c r="P114" s="136"/>
      <c r="Q114" s="136"/>
      <c r="R114" s="136"/>
      <c r="S114" s="136"/>
      <c r="T114" s="136"/>
      <c r="U114" s="136"/>
      <c r="V114" s="137"/>
      <c r="W114" s="1"/>
      <c r="X114" s="1"/>
      <c r="Y114" s="1"/>
      <c r="Z114" s="1"/>
      <c r="AA114" s="1"/>
      <c r="AB114" s="1"/>
      <c r="AC114" s="1"/>
      <c r="AD114" s="1"/>
      <c r="AE114" s="1"/>
      <c r="AF114" s="1"/>
    </row>
    <row r="115" spans="1:32" x14ac:dyDescent="0.2">
      <c r="A115" s="107"/>
      <c r="B115" s="97"/>
      <c r="C115" s="97"/>
      <c r="D115" s="220" t="s">
        <v>69</v>
      </c>
      <c r="E115" s="136"/>
      <c r="F115" s="1"/>
      <c r="G115" s="1"/>
      <c r="H115" s="1"/>
      <c r="I115" s="1"/>
      <c r="J115" s="1"/>
      <c r="K115" s="1"/>
      <c r="L115" s="1"/>
      <c r="M115" s="1"/>
      <c r="N115" s="1"/>
      <c r="O115" s="1"/>
      <c r="P115" s="1"/>
      <c r="Q115" s="1"/>
      <c r="R115" s="1"/>
      <c r="S115" s="1"/>
      <c r="T115" s="1"/>
      <c r="U115" s="136"/>
      <c r="V115" s="137"/>
      <c r="W115" s="1"/>
      <c r="X115" s="1"/>
      <c r="Y115" s="1"/>
      <c r="Z115" s="1"/>
      <c r="AA115" s="1"/>
      <c r="AB115" s="1"/>
      <c r="AC115" s="1"/>
      <c r="AD115" s="1"/>
      <c r="AE115" s="1"/>
      <c r="AF115" s="1"/>
    </row>
    <row r="116" spans="1:32" x14ac:dyDescent="0.2">
      <c r="A116" s="107"/>
      <c r="B116" s="97"/>
      <c r="C116" s="97"/>
      <c r="D116" s="222" t="s">
        <v>129</v>
      </c>
      <c r="E116" s="136"/>
      <c r="F116" s="1"/>
      <c r="G116" s="1"/>
      <c r="H116" s="1"/>
      <c r="I116" s="1"/>
      <c r="J116" s="1"/>
      <c r="K116" s="1"/>
      <c r="L116" s="1"/>
      <c r="M116" s="1"/>
      <c r="N116" s="1"/>
      <c r="O116" s="1"/>
      <c r="P116" s="1"/>
      <c r="Q116" s="1"/>
      <c r="R116" s="1"/>
      <c r="S116" s="1"/>
      <c r="T116" s="1"/>
      <c r="U116" s="136"/>
      <c r="V116" s="137"/>
      <c r="W116" s="1"/>
      <c r="X116" s="1"/>
      <c r="Y116" s="1"/>
      <c r="Z116" s="1"/>
      <c r="AA116" s="1"/>
      <c r="AB116" s="1"/>
      <c r="AC116" s="1"/>
      <c r="AD116" s="1"/>
      <c r="AE116" s="1"/>
      <c r="AF116" s="1"/>
    </row>
    <row r="117" spans="1:32" x14ac:dyDescent="0.2">
      <c r="A117" s="107"/>
      <c r="B117" s="97"/>
      <c r="C117" s="97"/>
      <c r="D117" s="221" t="s">
        <v>36</v>
      </c>
      <c r="E117" s="136"/>
      <c r="F117" s="1"/>
      <c r="G117" s="1"/>
      <c r="H117" s="1"/>
      <c r="I117" s="140"/>
      <c r="J117" s="141">
        <v>99.76</v>
      </c>
      <c r="K117" s="141">
        <v>105.38</v>
      </c>
      <c r="L117" s="141">
        <v>111.31</v>
      </c>
      <c r="M117" s="141">
        <v>117.58</v>
      </c>
      <c r="N117" s="141">
        <v>124.2</v>
      </c>
      <c r="O117" s="141">
        <v>139.9</v>
      </c>
      <c r="P117" s="141">
        <v>150.30000000000001</v>
      </c>
      <c r="Q117" s="141">
        <v>161.16999999999999</v>
      </c>
      <c r="R117" s="141">
        <v>172.59</v>
      </c>
      <c r="S117" s="141">
        <v>184.68</v>
      </c>
      <c r="T117" s="141"/>
      <c r="U117" s="136"/>
      <c r="V117" s="137"/>
      <c r="W117" s="1"/>
      <c r="X117" s="1"/>
      <c r="Y117" s="1"/>
      <c r="Z117" s="1"/>
      <c r="AA117" s="1"/>
      <c r="AB117" s="1"/>
      <c r="AC117" s="1"/>
      <c r="AD117" s="1"/>
      <c r="AE117" s="1"/>
      <c r="AF117" s="1"/>
    </row>
    <row r="118" spans="1:32" x14ac:dyDescent="0.2">
      <c r="A118" s="107"/>
      <c r="B118" s="97"/>
      <c r="C118" s="97"/>
      <c r="D118" s="221" t="s">
        <v>130</v>
      </c>
      <c r="E118" s="136"/>
      <c r="F118" s="1"/>
      <c r="G118" s="1"/>
      <c r="H118" s="1"/>
      <c r="I118" s="1"/>
      <c r="J118" s="141">
        <v>112.79</v>
      </c>
      <c r="K118" s="141">
        <v>111.84</v>
      </c>
      <c r="L118" s="141">
        <v>110.94</v>
      </c>
      <c r="M118" s="141">
        <v>110.09</v>
      </c>
      <c r="N118" s="141">
        <v>109.27</v>
      </c>
      <c r="O118" s="141">
        <v>108.5</v>
      </c>
      <c r="P118" s="141">
        <v>107.75</v>
      </c>
      <c r="Q118" s="141">
        <v>107.04</v>
      </c>
      <c r="R118" s="141">
        <v>106.35</v>
      </c>
      <c r="S118" s="141">
        <v>105.68</v>
      </c>
      <c r="T118" s="141"/>
      <c r="U118" s="136"/>
      <c r="V118" s="137"/>
      <c r="W118" s="1"/>
      <c r="X118" s="1"/>
      <c r="Y118" s="1"/>
      <c r="Z118" s="1"/>
      <c r="AA118" s="1"/>
      <c r="AB118" s="1"/>
      <c r="AC118" s="1"/>
      <c r="AD118" s="1"/>
      <c r="AE118" s="1"/>
      <c r="AF118" s="1"/>
    </row>
    <row r="119" spans="1:32" x14ac:dyDescent="0.2">
      <c r="A119" s="107"/>
      <c r="B119" s="97"/>
      <c r="C119" s="97"/>
      <c r="D119" s="221" t="s">
        <v>47</v>
      </c>
      <c r="E119" s="136"/>
      <c r="F119" s="1"/>
      <c r="G119" s="1"/>
      <c r="H119" s="1"/>
      <c r="I119" s="1"/>
      <c r="J119" s="141">
        <v>13.12</v>
      </c>
      <c r="K119" s="141">
        <v>13.12</v>
      </c>
      <c r="L119" s="141">
        <v>13.12</v>
      </c>
      <c r="M119" s="141">
        <v>13.12</v>
      </c>
      <c r="N119" s="141">
        <v>13.12</v>
      </c>
      <c r="O119" s="141">
        <v>13.12</v>
      </c>
      <c r="P119" s="141">
        <v>13.12</v>
      </c>
      <c r="Q119" s="141">
        <v>13.12</v>
      </c>
      <c r="R119" s="141">
        <v>13.12</v>
      </c>
      <c r="S119" s="141">
        <v>13.12</v>
      </c>
      <c r="T119" s="141"/>
      <c r="U119" s="136"/>
      <c r="V119" s="137"/>
      <c r="W119" s="1"/>
      <c r="X119" s="1"/>
      <c r="Y119" s="1"/>
      <c r="Z119" s="1"/>
      <c r="AA119" s="1"/>
      <c r="AB119" s="1"/>
      <c r="AC119" s="1"/>
      <c r="AD119" s="1"/>
      <c r="AE119" s="1"/>
      <c r="AF119" s="1"/>
    </row>
    <row r="120" spans="1:32" x14ac:dyDescent="0.2">
      <c r="A120" s="107"/>
      <c r="B120" s="97"/>
      <c r="C120" s="97"/>
      <c r="D120" s="221" t="s">
        <v>131</v>
      </c>
      <c r="E120" s="136"/>
      <c r="F120" s="1"/>
      <c r="G120" s="1"/>
      <c r="H120" s="1"/>
      <c r="I120" s="1"/>
      <c r="J120" s="141">
        <v>8.99</v>
      </c>
      <c r="K120" s="141">
        <v>8.99</v>
      </c>
      <c r="L120" s="141">
        <v>8.99</v>
      </c>
      <c r="M120" s="141">
        <v>8.99</v>
      </c>
      <c r="N120" s="141">
        <v>8.99</v>
      </c>
      <c r="O120" s="141">
        <v>8.99</v>
      </c>
      <c r="P120" s="141">
        <v>0</v>
      </c>
      <c r="Q120" s="141">
        <v>0</v>
      </c>
      <c r="R120" s="141">
        <v>0</v>
      </c>
      <c r="S120" s="141">
        <v>0</v>
      </c>
      <c r="T120" s="141"/>
      <c r="U120" s="136"/>
      <c r="V120" s="137"/>
      <c r="W120" s="1"/>
      <c r="X120" s="1"/>
      <c r="Y120" s="1"/>
      <c r="Z120" s="1"/>
      <c r="AA120" s="1"/>
      <c r="AB120" s="1"/>
      <c r="AC120" s="1"/>
      <c r="AD120" s="1"/>
      <c r="AE120" s="1"/>
      <c r="AF120" s="1"/>
    </row>
    <row r="121" spans="1:32" x14ac:dyDescent="0.2">
      <c r="A121" s="107"/>
      <c r="B121" s="97"/>
      <c r="C121" s="97"/>
      <c r="D121" s="221"/>
      <c r="E121" s="136"/>
      <c r="F121" s="1"/>
      <c r="G121" s="1"/>
      <c r="H121" s="1"/>
      <c r="I121" s="1"/>
      <c r="J121" s="140"/>
      <c r="K121" s="140"/>
      <c r="L121" s="140"/>
      <c r="M121" s="140"/>
      <c r="N121" s="140"/>
      <c r="O121" s="140"/>
      <c r="P121" s="140"/>
      <c r="Q121" s="140"/>
      <c r="R121" s="140"/>
      <c r="S121" s="140"/>
      <c r="T121" s="140"/>
      <c r="U121" s="136"/>
      <c r="V121" s="137"/>
      <c r="W121" s="1"/>
      <c r="X121" s="1"/>
      <c r="Y121" s="1"/>
      <c r="Z121" s="1"/>
      <c r="AA121" s="1"/>
      <c r="AB121" s="1"/>
      <c r="AC121" s="1"/>
      <c r="AD121" s="1"/>
      <c r="AE121" s="1"/>
      <c r="AF121" s="1"/>
    </row>
    <row r="122" spans="1:32" x14ac:dyDescent="0.2">
      <c r="A122" s="107"/>
      <c r="B122" s="97" t="s">
        <v>97</v>
      </c>
      <c r="C122" s="97"/>
      <c r="D122" s="222" t="s">
        <v>73</v>
      </c>
      <c r="E122" s="136"/>
      <c r="F122" s="1"/>
      <c r="G122" s="1"/>
      <c r="H122" s="1"/>
      <c r="I122" s="1"/>
      <c r="J122" s="140"/>
      <c r="K122" s="140"/>
      <c r="L122" s="140"/>
      <c r="M122" s="140"/>
      <c r="N122" s="140"/>
      <c r="O122" s="140"/>
      <c r="P122" s="140"/>
      <c r="Q122" s="140"/>
      <c r="R122" s="140"/>
      <c r="S122" s="140"/>
      <c r="T122" s="140"/>
      <c r="U122" s="136"/>
      <c r="V122" s="137"/>
      <c r="W122" s="1"/>
      <c r="X122" s="1"/>
      <c r="Y122" s="1"/>
      <c r="Z122" s="1"/>
      <c r="AA122" s="1"/>
      <c r="AB122" s="1"/>
      <c r="AC122" s="1"/>
      <c r="AD122" s="1"/>
      <c r="AE122" s="1"/>
      <c r="AF122" s="1"/>
    </row>
    <row r="123" spans="1:32" x14ac:dyDescent="0.2">
      <c r="A123" s="107" t="s">
        <v>35</v>
      </c>
      <c r="B123" s="97" t="s">
        <v>222</v>
      </c>
      <c r="C123" s="97"/>
      <c r="D123" s="221" t="s">
        <v>36</v>
      </c>
      <c r="E123" s="136"/>
      <c r="F123" s="1"/>
      <c r="G123" s="1"/>
      <c r="H123" s="1"/>
      <c r="I123" s="140">
        <f>J123-(K123-J123)</f>
        <v>114.80487804878052</v>
      </c>
      <c r="J123" s="140">
        <f t="array" ref="J123">J117/INDEX('[2]VBH Zusammenführung'!$A$2:$E$11785,MATCH($A123&amp;$D123&amp;J$2,'[2]VBH Zusammenführung'!$A$2:$A$11785&amp;'[2]VBH Zusammenführung'!$C$2:$C$11785&amp;'[2]VBH Zusammenführung'!$D$2:$D$11785,0),5)*1000</f>
        <v>121.65853658536587</v>
      </c>
      <c r="K123" s="140">
        <f t="array" ref="K123">K117/INDEX('[2]VBH Zusammenführung'!$A$2:$E$11785,MATCH($A123&amp;$D123&amp;K$2,'[2]VBH Zusammenführung'!$A$2:$A$11785&amp;'[2]VBH Zusammenführung'!$C$2:$C$11785&amp;'[2]VBH Zusammenführung'!$D$2:$D$11785,0),5)*1000</f>
        <v>128.51219512195121</v>
      </c>
      <c r="L123" s="140">
        <f t="array" ref="L123">L117/INDEX('[2]VBH Zusammenführung'!$A$2:$E$11785,MATCH($A123&amp;$D123&amp;L$2,'[2]VBH Zusammenführung'!$A$2:$A$11785&amp;'[2]VBH Zusammenführung'!$C$2:$C$11785&amp;'[2]VBH Zusammenführung'!$D$2:$D$11785,0),5)*1000</f>
        <v>135.7439024390244</v>
      </c>
      <c r="M123" s="140">
        <f t="array" ref="M123">M117/INDEX('[2]VBH Zusammenführung'!$A$2:$E$11785,MATCH($A123&amp;$D123&amp;M$2,'[2]VBH Zusammenführung'!$A$2:$A$11785&amp;'[2]VBH Zusammenführung'!$C$2:$C$11785&amp;'[2]VBH Zusammenführung'!$D$2:$D$11785,0),5)*1000</f>
        <v>143.39024390243901</v>
      </c>
      <c r="N123" s="140">
        <f t="array" ref="N123">N117/INDEX('[2]VBH Zusammenführung'!$A$2:$E$11785,MATCH($A123&amp;$D123&amp;N$2,'[2]VBH Zusammenführung'!$A$2:$A$11785&amp;'[2]VBH Zusammenführung'!$C$2:$C$11785&amp;'[2]VBH Zusammenführung'!$D$2:$D$11785,0),5)*1000</f>
        <v>151.46341463414635</v>
      </c>
      <c r="O123" s="140">
        <f t="array" ref="O123">O117/INDEX('[2]VBH Zusammenführung'!$A$2:$E$11785,MATCH($A123&amp;$D123&amp;O$2,'[2]VBH Zusammenführung'!$A$2:$A$11785&amp;'[2]VBH Zusammenführung'!$C$2:$C$11785&amp;'[2]VBH Zusammenführung'!$D$2:$D$11785,0),5)*1000</f>
        <v>170.60975609756099</v>
      </c>
      <c r="P123" s="140">
        <f t="array" ref="P123">P117/INDEX('[2]VBH Zusammenführung'!$A$2:$E$11785,MATCH($A123&amp;$D123&amp;P$2,'[2]VBH Zusammenführung'!$A$2:$A$11785&amp;'[2]VBH Zusammenführung'!$C$2:$C$11785&amp;'[2]VBH Zusammenführung'!$D$2:$D$11785,0),5)*1000</f>
        <v>183.29268292682929</v>
      </c>
      <c r="Q123" s="140">
        <f t="array" ref="Q123">Q117/INDEX('[2]VBH Zusammenführung'!$A$2:$E$11785,MATCH($A123&amp;$D123&amp;Q$2,'[2]VBH Zusammenführung'!$A$2:$A$11785&amp;'[2]VBH Zusammenführung'!$C$2:$C$11785&amp;'[2]VBH Zusammenführung'!$D$2:$D$11785,0),5)*1000</f>
        <v>196.54878048780486</v>
      </c>
      <c r="R123" s="140">
        <f t="array" ref="R123">R117/INDEX('[2]VBH Zusammenführung'!$A$2:$E$11785,MATCH($A123&amp;$D123&amp;R$2,'[2]VBH Zusammenführung'!$A$2:$A$11785&amp;'[2]VBH Zusammenführung'!$C$2:$C$11785&amp;'[2]VBH Zusammenführung'!$D$2:$D$11785,0),5)*1000</f>
        <v>210.47560975609755</v>
      </c>
      <c r="S123" s="140">
        <f t="array" ref="S123">S117/INDEX('[2]VBH Zusammenführung'!$A$2:$E$11785,MATCH($A123&amp;$D123&amp;S$2,'[2]VBH Zusammenführung'!$A$2:$A$11785&amp;'[2]VBH Zusammenführung'!$C$2:$C$11785&amp;'[2]VBH Zusammenführung'!$D$2:$D$11785,0),5)*1000</f>
        <v>225.21951219512195</v>
      </c>
      <c r="T123" s="140"/>
      <c r="U123" s="136"/>
      <c r="V123" s="137"/>
      <c r="W123" s="1"/>
      <c r="X123" s="1"/>
      <c r="Y123" s="1"/>
      <c r="Z123" s="1"/>
      <c r="AA123" s="1"/>
      <c r="AB123" s="1"/>
      <c r="AC123" s="1"/>
      <c r="AD123" s="1"/>
      <c r="AE123" s="1"/>
      <c r="AF123" s="1"/>
    </row>
    <row r="124" spans="1:32" x14ac:dyDescent="0.2">
      <c r="A124" s="107"/>
      <c r="B124" s="97">
        <f>B97</f>
        <v>5200</v>
      </c>
      <c r="C124" s="97"/>
      <c r="D124" s="221" t="s">
        <v>130</v>
      </c>
      <c r="E124" s="136"/>
      <c r="F124" s="1"/>
      <c r="G124" s="1"/>
      <c r="H124" s="1"/>
      <c r="I124" s="140">
        <f t="shared" ref="I124:I126" si="25">J124-(K124-J124)</f>
        <v>21.873076923076933</v>
      </c>
      <c r="J124" s="140">
        <f t="shared" ref="J124:S124" si="26">J118/$B124*1000</f>
        <v>21.69038461538462</v>
      </c>
      <c r="K124" s="140">
        <f t="shared" si="26"/>
        <v>21.507692307692306</v>
      </c>
      <c r="L124" s="140">
        <f t="shared" si="26"/>
        <v>21.334615384615386</v>
      </c>
      <c r="M124" s="140">
        <f t="shared" si="26"/>
        <v>21.171153846153846</v>
      </c>
      <c r="N124" s="140">
        <f t="shared" si="26"/>
        <v>21.013461538461538</v>
      </c>
      <c r="O124" s="140">
        <f t="shared" si="26"/>
        <v>20.865384615384617</v>
      </c>
      <c r="P124" s="140">
        <f t="shared" si="26"/>
        <v>20.721153846153847</v>
      </c>
      <c r="Q124" s="140">
        <f t="shared" si="26"/>
        <v>20.584615384615386</v>
      </c>
      <c r="R124" s="140">
        <f t="shared" si="26"/>
        <v>20.451923076923077</v>
      </c>
      <c r="S124" s="140">
        <f t="shared" si="26"/>
        <v>20.323076923076922</v>
      </c>
      <c r="T124" s="140"/>
      <c r="U124" s="136"/>
      <c r="V124" s="137"/>
      <c r="W124" s="1"/>
      <c r="X124" s="1"/>
      <c r="Y124" s="1"/>
      <c r="Z124" s="1"/>
      <c r="AA124" s="1"/>
      <c r="AB124" s="1"/>
      <c r="AC124" s="1"/>
      <c r="AD124" s="1"/>
      <c r="AE124" s="1"/>
      <c r="AF124" s="1"/>
    </row>
    <row r="125" spans="1:32" x14ac:dyDescent="0.2">
      <c r="A125" s="107"/>
      <c r="B125" s="97">
        <f>B98</f>
        <v>5200</v>
      </c>
      <c r="C125" s="97"/>
      <c r="D125" s="221" t="s">
        <v>47</v>
      </c>
      <c r="E125" s="136"/>
      <c r="F125" s="1"/>
      <c r="G125" s="1"/>
      <c r="H125" s="1"/>
      <c r="I125" s="140">
        <f t="shared" si="25"/>
        <v>2.523076923076923</v>
      </c>
      <c r="J125" s="140">
        <f t="shared" ref="J125:S125" si="27">J119/$B125*1000</f>
        <v>2.523076923076923</v>
      </c>
      <c r="K125" s="140">
        <f t="shared" si="27"/>
        <v>2.523076923076923</v>
      </c>
      <c r="L125" s="140">
        <f t="shared" si="27"/>
        <v>2.523076923076923</v>
      </c>
      <c r="M125" s="140">
        <f t="shared" si="27"/>
        <v>2.523076923076923</v>
      </c>
      <c r="N125" s="140">
        <f t="shared" si="27"/>
        <v>2.523076923076923</v>
      </c>
      <c r="O125" s="140">
        <f t="shared" si="27"/>
        <v>2.523076923076923</v>
      </c>
      <c r="P125" s="140">
        <f t="shared" si="27"/>
        <v>2.523076923076923</v>
      </c>
      <c r="Q125" s="140">
        <f t="shared" si="27"/>
        <v>2.523076923076923</v>
      </c>
      <c r="R125" s="140">
        <f t="shared" si="27"/>
        <v>2.523076923076923</v>
      </c>
      <c r="S125" s="140">
        <f t="shared" si="27"/>
        <v>2.523076923076923</v>
      </c>
      <c r="T125" s="140"/>
      <c r="U125" s="136"/>
      <c r="V125" s="137"/>
      <c r="W125" s="1"/>
      <c r="X125" s="1"/>
      <c r="Y125" s="1"/>
      <c r="Z125" s="1"/>
      <c r="AA125" s="1"/>
      <c r="AB125" s="1"/>
      <c r="AC125" s="1"/>
      <c r="AD125" s="1"/>
      <c r="AE125" s="1"/>
      <c r="AF125" s="1"/>
    </row>
    <row r="126" spans="1:32" ht="13.5" thickBot="1" x14ac:dyDescent="0.25">
      <c r="A126" s="118"/>
      <c r="B126" s="108">
        <f>B97</f>
        <v>5200</v>
      </c>
      <c r="C126" s="108"/>
      <c r="D126" s="223" t="s">
        <v>131</v>
      </c>
      <c r="E126" s="138"/>
      <c r="F126" s="1"/>
      <c r="G126" s="1"/>
      <c r="H126" s="1"/>
      <c r="I126" s="140">
        <f t="shared" si="25"/>
        <v>1.7288461538461539</v>
      </c>
      <c r="J126" s="140">
        <f t="shared" ref="J126:S126" si="28">J120/$B126*1000</f>
        <v>1.7288461538461539</v>
      </c>
      <c r="K126" s="140">
        <f t="shared" si="28"/>
        <v>1.7288461538461539</v>
      </c>
      <c r="L126" s="140">
        <f t="shared" si="28"/>
        <v>1.7288461538461539</v>
      </c>
      <c r="M126" s="140">
        <f t="shared" si="28"/>
        <v>1.7288461538461539</v>
      </c>
      <c r="N126" s="140">
        <f t="shared" si="28"/>
        <v>1.7288461538461539</v>
      </c>
      <c r="O126" s="140">
        <f t="shared" si="28"/>
        <v>1.7288461538461539</v>
      </c>
      <c r="P126" s="140">
        <f t="shared" si="28"/>
        <v>0</v>
      </c>
      <c r="Q126" s="140">
        <f t="shared" si="28"/>
        <v>0</v>
      </c>
      <c r="R126" s="140">
        <f t="shared" si="28"/>
        <v>0</v>
      </c>
      <c r="S126" s="140">
        <f t="shared" si="28"/>
        <v>0</v>
      </c>
      <c r="T126" s="140"/>
      <c r="U126" s="138"/>
      <c r="V126" s="139"/>
      <c r="W126" s="1"/>
      <c r="X126" s="1"/>
      <c r="Y126" s="1"/>
      <c r="Z126" s="1"/>
      <c r="AA126" s="1"/>
      <c r="AB126" s="1"/>
      <c r="AC126" s="1"/>
      <c r="AD126" s="1"/>
      <c r="AE126" s="1"/>
      <c r="AF126" s="1"/>
    </row>
    <row r="127" spans="1:32" x14ac:dyDescent="0.2">
      <c r="A127" s="201" t="s">
        <v>50</v>
      </c>
      <c r="B127" s="56" t="s">
        <v>50</v>
      </c>
      <c r="C127" s="158"/>
      <c r="D127" s="201"/>
      <c r="E127" s="1"/>
      <c r="F127" s="94"/>
      <c r="G127" s="94"/>
      <c r="H127" s="94"/>
      <c r="I127" s="94"/>
      <c r="J127" s="94"/>
      <c r="K127" s="94"/>
      <c r="L127" s="94"/>
      <c r="M127" s="94"/>
      <c r="N127" s="94"/>
      <c r="O127" s="94"/>
      <c r="P127" s="94"/>
      <c r="Q127" s="94"/>
      <c r="R127" s="94"/>
      <c r="S127" s="94"/>
      <c r="T127" s="94"/>
      <c r="U127" s="94"/>
      <c r="V127" s="142"/>
      <c r="W127" s="1"/>
      <c r="X127" s="1"/>
      <c r="Y127" s="1"/>
      <c r="Z127" s="1"/>
      <c r="AA127" s="1"/>
      <c r="AB127" s="1"/>
      <c r="AC127" s="1"/>
      <c r="AD127" s="1"/>
      <c r="AE127" s="1"/>
      <c r="AF127" s="1"/>
    </row>
    <row r="128" spans="1:32" x14ac:dyDescent="0.2">
      <c r="A128" s="200" t="s">
        <v>50</v>
      </c>
      <c r="B128" s="115"/>
      <c r="C128" s="97"/>
      <c r="D128" s="226" t="s">
        <v>149</v>
      </c>
      <c r="E128" s="1"/>
      <c r="F128" s="1"/>
      <c r="G128" s="1"/>
      <c r="H128" s="1"/>
      <c r="I128" s="125"/>
      <c r="J128" s="125"/>
      <c r="K128" s="125"/>
      <c r="L128" s="125"/>
      <c r="M128" s="125"/>
      <c r="N128" s="125"/>
      <c r="O128" s="125"/>
      <c r="P128" s="125"/>
      <c r="Q128" s="125"/>
      <c r="R128" s="125"/>
      <c r="S128" s="125"/>
      <c r="T128" s="125"/>
      <c r="U128" s="143"/>
      <c r="V128" s="144"/>
      <c r="W128" s="1"/>
      <c r="X128" s="1"/>
      <c r="Y128" s="1"/>
      <c r="Z128" s="1"/>
      <c r="AA128" s="1"/>
      <c r="AB128" s="1"/>
      <c r="AC128" s="1"/>
      <c r="AD128" s="1"/>
      <c r="AE128" s="1"/>
      <c r="AF128" s="1"/>
    </row>
    <row r="129" spans="1:32" x14ac:dyDescent="0.2">
      <c r="A129" s="200" t="s">
        <v>50</v>
      </c>
      <c r="B129" s="115"/>
      <c r="C129" s="97"/>
      <c r="D129" s="226" t="s">
        <v>148</v>
      </c>
      <c r="E129" s="1"/>
      <c r="F129" s="1"/>
      <c r="G129" s="1"/>
      <c r="H129" s="1"/>
      <c r="I129" s="125"/>
      <c r="J129" s="125"/>
      <c r="K129" s="125"/>
      <c r="L129" s="125"/>
      <c r="M129" s="125"/>
      <c r="N129" s="125"/>
      <c r="O129" s="125"/>
      <c r="P129" s="125"/>
      <c r="Q129" s="125"/>
      <c r="R129" s="125"/>
      <c r="S129" s="125"/>
      <c r="T129" s="125"/>
      <c r="U129" s="143"/>
      <c r="V129" s="144"/>
      <c r="W129" s="1"/>
      <c r="X129" s="1"/>
      <c r="Y129" s="1"/>
      <c r="Z129" s="1"/>
      <c r="AA129" s="1"/>
      <c r="AB129" s="1"/>
      <c r="AC129" s="1"/>
      <c r="AD129" s="1"/>
      <c r="AE129" s="1"/>
      <c r="AF129" s="1"/>
    </row>
    <row r="130" spans="1:32" x14ac:dyDescent="0.2">
      <c r="A130" s="200" t="s">
        <v>50</v>
      </c>
      <c r="B130" s="115"/>
      <c r="C130" s="97"/>
      <c r="D130" s="226" t="s">
        <v>146</v>
      </c>
      <c r="E130" s="1"/>
      <c r="F130" s="1"/>
      <c r="G130" s="1"/>
      <c r="H130" s="1"/>
      <c r="I130" s="125"/>
      <c r="J130" s="125"/>
      <c r="K130" s="125"/>
      <c r="L130" s="125"/>
      <c r="M130" s="125"/>
      <c r="N130" s="125"/>
      <c r="O130" s="125"/>
      <c r="P130" s="125"/>
      <c r="Q130" s="125"/>
      <c r="R130" s="125"/>
      <c r="S130" s="125"/>
      <c r="T130" s="125"/>
      <c r="U130" s="143"/>
      <c r="V130" s="144"/>
      <c r="W130" s="1"/>
      <c r="X130" s="1"/>
      <c r="Y130" s="1"/>
      <c r="Z130" s="1"/>
      <c r="AA130" s="1"/>
      <c r="AB130" s="1"/>
      <c r="AC130" s="1"/>
      <c r="AD130" s="1"/>
      <c r="AE130" s="1"/>
      <c r="AF130" s="1"/>
    </row>
    <row r="131" spans="1:32" x14ac:dyDescent="0.2">
      <c r="A131" s="200" t="s">
        <v>50</v>
      </c>
      <c r="B131" s="115"/>
      <c r="C131" s="97"/>
      <c r="D131" s="226" t="s">
        <v>147</v>
      </c>
      <c r="E131" s="1"/>
      <c r="F131" s="1"/>
      <c r="G131" s="1"/>
      <c r="H131" s="1"/>
      <c r="I131" s="125"/>
      <c r="J131" s="125"/>
      <c r="K131" s="125"/>
      <c r="L131" s="125"/>
      <c r="M131" s="125"/>
      <c r="N131" s="125"/>
      <c r="O131" s="125"/>
      <c r="P131" s="125"/>
      <c r="Q131" s="125"/>
      <c r="R131" s="125"/>
      <c r="S131" s="125"/>
      <c r="T131" s="125"/>
      <c r="U131" s="143"/>
      <c r="V131" s="144"/>
      <c r="W131" s="1"/>
      <c r="X131" s="1"/>
      <c r="Y131" s="1"/>
      <c r="Z131" s="1"/>
      <c r="AA131" s="1"/>
      <c r="AB131" s="1"/>
      <c r="AC131" s="1"/>
      <c r="AD131" s="1"/>
      <c r="AE131" s="1"/>
      <c r="AF131" s="1"/>
    </row>
    <row r="132" spans="1:32" x14ac:dyDescent="0.2">
      <c r="A132" s="200" t="s">
        <v>50</v>
      </c>
      <c r="B132" s="115"/>
      <c r="C132" s="97"/>
      <c r="D132" s="226" t="s">
        <v>73</v>
      </c>
      <c r="E132" s="1"/>
      <c r="F132" s="1"/>
      <c r="G132" s="1"/>
      <c r="H132" s="1"/>
      <c r="I132" s="88"/>
      <c r="J132" s="88"/>
      <c r="K132" s="88"/>
      <c r="L132" s="88"/>
      <c r="M132" s="88"/>
      <c r="N132" s="88"/>
      <c r="O132" s="88"/>
      <c r="P132" s="88"/>
      <c r="Q132" s="88"/>
      <c r="R132" s="88"/>
      <c r="S132" s="88"/>
      <c r="T132" s="88"/>
      <c r="U132" s="88"/>
      <c r="V132" s="116"/>
      <c r="W132" s="1"/>
      <c r="X132" s="1"/>
      <c r="Y132" s="1"/>
      <c r="Z132" s="1"/>
      <c r="AA132" s="1"/>
      <c r="AB132" s="1"/>
      <c r="AC132" s="1"/>
      <c r="AD132" s="1"/>
      <c r="AE132" s="1"/>
      <c r="AF132" s="1"/>
    </row>
    <row r="133" spans="1:32" x14ac:dyDescent="0.2">
      <c r="A133" s="200" t="s">
        <v>50</v>
      </c>
      <c r="B133" s="115"/>
      <c r="C133" s="97" t="s">
        <v>88</v>
      </c>
      <c r="D133" s="227" t="s">
        <v>1</v>
      </c>
      <c r="E133" s="1"/>
      <c r="F133" s="1"/>
      <c r="G133" s="1"/>
      <c r="H133" s="1"/>
      <c r="I133" s="1"/>
      <c r="J133" s="1"/>
      <c r="K133" s="1"/>
      <c r="L133" s="1"/>
      <c r="M133" s="88"/>
      <c r="N133" s="88"/>
      <c r="O133" s="88"/>
      <c r="P133" s="88"/>
      <c r="Q133" s="88"/>
      <c r="R133" s="88"/>
      <c r="S133" s="88"/>
      <c r="T133" s="88"/>
      <c r="U133" s="88"/>
      <c r="V133" s="116"/>
      <c r="W133" s="1"/>
      <c r="X133" s="1"/>
      <c r="Y133" s="1"/>
      <c r="Z133" s="1"/>
      <c r="AA133" s="1"/>
      <c r="AB133" s="1"/>
      <c r="AC133" s="1"/>
      <c r="AD133" s="1"/>
      <c r="AE133" s="1"/>
      <c r="AF133" s="1"/>
    </row>
    <row r="134" spans="1:32" x14ac:dyDescent="0.2">
      <c r="A134" s="200" t="s">
        <v>50</v>
      </c>
      <c r="B134" s="115"/>
      <c r="C134" s="97" t="s">
        <v>88</v>
      </c>
      <c r="D134" s="227" t="s">
        <v>6</v>
      </c>
      <c r="E134" s="1"/>
      <c r="F134" s="1"/>
      <c r="G134" s="1"/>
      <c r="H134" s="1"/>
      <c r="I134" s="1">
        <v>699</v>
      </c>
      <c r="J134" s="1">
        <v>709</v>
      </c>
      <c r="K134" s="1">
        <v>719</v>
      </c>
      <c r="L134" s="1">
        <v>729</v>
      </c>
      <c r="M134" s="88">
        <v>739</v>
      </c>
      <c r="N134" s="88">
        <v>759</v>
      </c>
      <c r="O134" s="88">
        <v>788</v>
      </c>
      <c r="P134" s="88">
        <v>828</v>
      </c>
      <c r="Q134" s="88">
        <v>868</v>
      </c>
      <c r="R134" s="88">
        <v>908</v>
      </c>
      <c r="S134" s="88">
        <v>948</v>
      </c>
      <c r="T134" s="88"/>
      <c r="U134" s="88"/>
      <c r="V134" s="116"/>
      <c r="W134" s="1"/>
      <c r="X134" s="1"/>
      <c r="Y134" s="1"/>
      <c r="Z134" s="1"/>
      <c r="AA134" s="1"/>
      <c r="AB134" s="1"/>
      <c r="AC134" s="1"/>
      <c r="AD134" s="1"/>
      <c r="AE134" s="1"/>
      <c r="AF134" s="1"/>
    </row>
    <row r="135" spans="1:32" x14ac:dyDescent="0.2">
      <c r="A135" s="200" t="s">
        <v>50</v>
      </c>
      <c r="B135" s="115"/>
      <c r="C135" s="97" t="s">
        <v>88</v>
      </c>
      <c r="D135" s="227" t="s">
        <v>36</v>
      </c>
      <c r="E135" s="1"/>
      <c r="F135" s="1"/>
      <c r="G135" s="1"/>
      <c r="H135" s="1"/>
      <c r="I135" s="1">
        <v>1042</v>
      </c>
      <c r="J135" s="1">
        <v>1191</v>
      </c>
      <c r="K135" s="1">
        <v>1339</v>
      </c>
      <c r="L135" s="1">
        <v>1488</v>
      </c>
      <c r="M135" s="88">
        <v>1636</v>
      </c>
      <c r="N135" s="88">
        <v>1785</v>
      </c>
      <c r="O135" s="88">
        <v>2071</v>
      </c>
      <c r="P135" s="88">
        <v>2357</v>
      </c>
      <c r="Q135" s="88">
        <v>2643</v>
      </c>
      <c r="R135" s="88">
        <v>2930</v>
      </c>
      <c r="S135" s="88">
        <v>3216</v>
      </c>
      <c r="T135" s="88"/>
      <c r="U135" s="88"/>
      <c r="V135" s="116"/>
      <c r="W135" s="1"/>
      <c r="X135" s="1"/>
      <c r="Y135" s="1"/>
      <c r="Z135" s="1"/>
      <c r="AA135" s="1"/>
      <c r="AB135" s="1"/>
      <c r="AC135" s="1"/>
      <c r="AD135" s="1"/>
      <c r="AE135" s="1"/>
      <c r="AF135" s="1"/>
    </row>
    <row r="136" spans="1:32" x14ac:dyDescent="0.2">
      <c r="A136" s="200" t="s">
        <v>50</v>
      </c>
      <c r="B136" s="115"/>
      <c r="C136" s="97" t="s">
        <v>88</v>
      </c>
      <c r="D136" s="227" t="s">
        <v>199</v>
      </c>
      <c r="E136" s="1"/>
      <c r="F136" s="1"/>
      <c r="G136" s="1"/>
      <c r="H136" s="1"/>
      <c r="I136" s="88"/>
      <c r="J136" s="88"/>
      <c r="K136" s="88"/>
      <c r="L136" s="88"/>
      <c r="M136" s="88"/>
      <c r="N136" s="88"/>
      <c r="O136" s="88"/>
      <c r="P136" s="88"/>
      <c r="Q136" s="88"/>
      <c r="R136" s="88"/>
      <c r="S136" s="88"/>
      <c r="T136" s="88"/>
      <c r="U136" s="88"/>
      <c r="V136" s="116"/>
      <c r="W136" s="1"/>
      <c r="X136" s="1"/>
      <c r="Y136" s="1"/>
      <c r="Z136" s="1"/>
      <c r="AA136" s="1"/>
      <c r="AB136" s="1"/>
      <c r="AC136" s="1"/>
      <c r="AD136" s="1"/>
      <c r="AE136" s="1"/>
      <c r="AF136" s="1"/>
    </row>
    <row r="137" spans="1:32" x14ac:dyDescent="0.2">
      <c r="A137" s="200" t="s">
        <v>50</v>
      </c>
      <c r="B137" s="115"/>
      <c r="C137" s="97" t="s">
        <v>88</v>
      </c>
      <c r="D137" s="227" t="s">
        <v>200</v>
      </c>
      <c r="E137" s="1"/>
      <c r="F137" s="1"/>
      <c r="G137" s="1"/>
      <c r="H137" s="1"/>
      <c r="I137" s="88"/>
      <c r="J137" s="88"/>
      <c r="K137" s="88"/>
      <c r="L137" s="88"/>
      <c r="M137" s="88"/>
      <c r="N137" s="88"/>
      <c r="O137" s="88"/>
      <c r="P137" s="88"/>
      <c r="Q137" s="88"/>
      <c r="R137" s="88"/>
      <c r="S137" s="88"/>
      <c r="T137" s="88"/>
      <c r="U137" s="88"/>
      <c r="V137" s="116"/>
      <c r="W137" s="1"/>
      <c r="X137" s="1"/>
      <c r="Y137" s="1"/>
      <c r="Z137" s="1"/>
      <c r="AA137" s="1"/>
      <c r="AB137" s="1"/>
      <c r="AC137" s="1"/>
      <c r="AD137" s="1"/>
      <c r="AE137" s="1"/>
      <c r="AF137" s="1"/>
    </row>
    <row r="138" spans="1:32" x14ac:dyDescent="0.2">
      <c r="A138" s="200" t="s">
        <v>50</v>
      </c>
      <c r="B138" s="115"/>
      <c r="C138" s="97" t="s">
        <v>88</v>
      </c>
      <c r="D138" s="227" t="s">
        <v>45</v>
      </c>
      <c r="E138" s="1"/>
      <c r="F138" s="1"/>
      <c r="G138" s="1"/>
      <c r="H138" s="1"/>
      <c r="I138" s="88"/>
      <c r="J138" s="88"/>
      <c r="K138" s="88"/>
      <c r="L138" s="88"/>
      <c r="M138" s="88"/>
      <c r="N138" s="88"/>
      <c r="O138" s="88"/>
      <c r="P138" s="88"/>
      <c r="Q138" s="88"/>
      <c r="R138" s="88"/>
      <c r="S138" s="88"/>
      <c r="T138" s="88"/>
      <c r="U138" s="88"/>
      <c r="V138" s="116"/>
      <c r="W138" s="1"/>
      <c r="X138" s="1"/>
      <c r="Y138" s="1"/>
      <c r="Z138" s="1"/>
      <c r="AA138" s="1"/>
      <c r="AB138" s="1"/>
      <c r="AC138" s="1"/>
      <c r="AD138" s="1"/>
      <c r="AE138" s="1"/>
      <c r="AF138" s="1"/>
    </row>
    <row r="139" spans="1:32" x14ac:dyDescent="0.2">
      <c r="A139" s="200" t="s">
        <v>50</v>
      </c>
      <c r="B139" s="115"/>
      <c r="C139" s="97" t="s">
        <v>88</v>
      </c>
      <c r="D139" s="227" t="s">
        <v>42</v>
      </c>
      <c r="E139" s="1"/>
      <c r="F139" s="1"/>
      <c r="G139" s="1"/>
      <c r="H139" s="1"/>
      <c r="I139" s="88">
        <v>2508</v>
      </c>
      <c r="J139" s="88">
        <v>2508</v>
      </c>
      <c r="K139" s="88">
        <v>2508</v>
      </c>
      <c r="L139" s="88">
        <v>2508</v>
      </c>
      <c r="M139" s="88">
        <v>2508</v>
      </c>
      <c r="N139" s="88">
        <v>2508</v>
      </c>
      <c r="O139" s="88">
        <v>2508</v>
      </c>
      <c r="P139" s="88">
        <v>2508</v>
      </c>
      <c r="Q139" s="88">
        <v>2508</v>
      </c>
      <c r="R139" s="88">
        <v>2508</v>
      </c>
      <c r="S139" s="88">
        <v>2508</v>
      </c>
      <c r="T139" s="88"/>
      <c r="U139" s="88"/>
      <c r="V139" s="116"/>
      <c r="W139" s="1"/>
      <c r="X139" s="1"/>
      <c r="Y139" s="1"/>
      <c r="Z139" s="1"/>
      <c r="AA139" s="1"/>
      <c r="AB139" s="1"/>
      <c r="AC139" s="1"/>
      <c r="AD139" s="1"/>
      <c r="AE139" s="1"/>
      <c r="AF139" s="1"/>
    </row>
    <row r="140" spans="1:32" x14ac:dyDescent="0.2">
      <c r="A140" s="200" t="s">
        <v>50</v>
      </c>
      <c r="B140" s="115"/>
      <c r="C140" s="97" t="s">
        <v>88</v>
      </c>
      <c r="D140" s="227" t="s">
        <v>46</v>
      </c>
      <c r="E140" s="1"/>
      <c r="F140" s="1"/>
      <c r="G140" s="5"/>
      <c r="H140" s="5"/>
      <c r="I140" s="88">
        <v>80</v>
      </c>
      <c r="J140" s="88">
        <v>114</v>
      </c>
      <c r="K140" s="88">
        <v>149</v>
      </c>
      <c r="L140" s="88">
        <v>184</v>
      </c>
      <c r="M140" s="88">
        <v>219</v>
      </c>
      <c r="N140" s="88">
        <v>253</v>
      </c>
      <c r="O140" s="88">
        <v>263</v>
      </c>
      <c r="P140" s="88">
        <v>273</v>
      </c>
      <c r="Q140" s="88">
        <v>282</v>
      </c>
      <c r="R140" s="88">
        <v>292</v>
      </c>
      <c r="S140" s="88">
        <v>302</v>
      </c>
      <c r="T140" s="88"/>
      <c r="U140" s="88"/>
      <c r="V140" s="88"/>
      <c r="W140" s="5"/>
      <c r="X140" s="5"/>
      <c r="Y140" s="5"/>
      <c r="Z140" s="5"/>
      <c r="AA140" s="5"/>
      <c r="AB140" s="5"/>
      <c r="AC140" s="5"/>
      <c r="AD140" s="5"/>
      <c r="AE140" s="5"/>
      <c r="AF140" s="5"/>
    </row>
    <row r="141" spans="1:32" x14ac:dyDescent="0.2">
      <c r="A141" s="200" t="s">
        <v>50</v>
      </c>
      <c r="B141" s="115"/>
      <c r="C141" s="97" t="s">
        <v>88</v>
      </c>
      <c r="D141" s="227" t="s">
        <v>5</v>
      </c>
      <c r="E141" s="1"/>
      <c r="F141" s="1"/>
      <c r="G141" s="1"/>
      <c r="H141" s="1"/>
      <c r="I141" s="88"/>
      <c r="J141" s="88"/>
      <c r="K141" s="88"/>
      <c r="L141" s="88"/>
      <c r="M141" s="88"/>
      <c r="N141" s="88"/>
      <c r="O141" s="88"/>
      <c r="P141" s="88"/>
      <c r="Q141" s="88"/>
      <c r="R141" s="88"/>
      <c r="S141" s="88"/>
      <c r="T141" s="88"/>
      <c r="U141" s="88"/>
      <c r="V141" s="116"/>
      <c r="W141" s="1"/>
      <c r="X141" s="1"/>
      <c r="Y141" s="1"/>
      <c r="Z141" s="1"/>
      <c r="AA141" s="1"/>
      <c r="AB141" s="1"/>
      <c r="AC141" s="1"/>
      <c r="AD141" s="1"/>
      <c r="AE141" s="1"/>
      <c r="AF141" s="1"/>
    </row>
    <row r="142" spans="1:32" x14ac:dyDescent="0.2">
      <c r="A142" s="200" t="s">
        <v>50</v>
      </c>
      <c r="B142" s="115"/>
      <c r="C142" s="97" t="s">
        <v>88</v>
      </c>
      <c r="D142" s="227" t="s">
        <v>47</v>
      </c>
      <c r="E142" s="1"/>
      <c r="F142" s="1"/>
      <c r="G142" s="1"/>
      <c r="H142" s="1"/>
      <c r="I142" s="88"/>
      <c r="J142" s="88"/>
      <c r="K142" s="88"/>
      <c r="L142" s="88"/>
      <c r="M142" s="88"/>
      <c r="N142" s="88"/>
      <c r="O142" s="88"/>
      <c r="P142" s="88"/>
      <c r="Q142" s="88"/>
      <c r="R142" s="88"/>
      <c r="S142" s="88"/>
      <c r="T142" s="88"/>
      <c r="U142" s="88"/>
      <c r="V142" s="116"/>
      <c r="W142" s="1"/>
      <c r="X142" s="1"/>
      <c r="Y142" s="1"/>
      <c r="Z142" s="1"/>
      <c r="AA142" s="1"/>
      <c r="AB142" s="1"/>
      <c r="AC142" s="1"/>
      <c r="AD142" s="1"/>
      <c r="AE142" s="1"/>
      <c r="AF142" s="1"/>
    </row>
    <row r="143" spans="1:32" x14ac:dyDescent="0.2">
      <c r="A143" s="200" t="s">
        <v>50</v>
      </c>
      <c r="B143" s="115"/>
      <c r="C143" s="97" t="s">
        <v>88</v>
      </c>
      <c r="D143" s="227" t="s">
        <v>48</v>
      </c>
      <c r="E143" s="1"/>
      <c r="F143" s="1"/>
      <c r="G143" s="1"/>
      <c r="H143" s="1"/>
      <c r="I143" s="88"/>
      <c r="J143" s="88"/>
      <c r="K143" s="88"/>
      <c r="L143" s="88"/>
      <c r="M143" s="88"/>
      <c r="N143" s="88"/>
      <c r="O143" s="88"/>
      <c r="P143" s="88"/>
      <c r="Q143" s="88"/>
      <c r="R143" s="88"/>
      <c r="S143" s="88"/>
      <c r="T143" s="88"/>
      <c r="U143" s="88"/>
      <c r="V143" s="116"/>
      <c r="W143" s="1"/>
      <c r="X143" s="1"/>
      <c r="Y143" s="1"/>
      <c r="Z143" s="1"/>
      <c r="AA143" s="1"/>
      <c r="AB143" s="1"/>
      <c r="AC143" s="1"/>
      <c r="AD143" s="1"/>
      <c r="AE143" s="1"/>
      <c r="AF143" s="1"/>
    </row>
    <row r="144" spans="1:32" ht="13.5" thickBot="1" x14ac:dyDescent="0.25">
      <c r="A144" s="109" t="s">
        <v>50</v>
      </c>
      <c r="B144" s="117"/>
      <c r="C144" s="108" t="s">
        <v>88</v>
      </c>
      <c r="D144" s="228" t="s">
        <v>43</v>
      </c>
      <c r="E144" s="160"/>
      <c r="F144" s="160"/>
      <c r="G144" s="160"/>
      <c r="H144" s="160"/>
      <c r="I144" s="119"/>
      <c r="J144" s="119"/>
      <c r="K144" s="119"/>
      <c r="L144" s="119"/>
      <c r="M144" s="119"/>
      <c r="N144" s="119"/>
      <c r="O144" s="119"/>
      <c r="P144" s="119"/>
      <c r="Q144" s="119"/>
      <c r="R144" s="119"/>
      <c r="S144" s="119"/>
      <c r="T144" s="119"/>
      <c r="U144" s="119"/>
      <c r="V144" s="120"/>
      <c r="W144" s="1"/>
      <c r="X144" s="1"/>
      <c r="Y144" s="1"/>
      <c r="Z144" s="1"/>
      <c r="AA144" s="1"/>
      <c r="AB144" s="1"/>
      <c r="AC144" s="1"/>
      <c r="AD144" s="1"/>
      <c r="AE144" s="1"/>
      <c r="AF144" s="1"/>
    </row>
    <row r="145" spans="1:32" x14ac:dyDescent="0.2">
      <c r="A145" s="89" t="s">
        <v>51</v>
      </c>
      <c r="B145" s="115" t="s">
        <v>51</v>
      </c>
      <c r="C145" s="158"/>
      <c r="D145" s="229" t="s">
        <v>149</v>
      </c>
      <c r="E145" s="1"/>
      <c r="F145" s="1"/>
      <c r="G145" s="1"/>
      <c r="H145" s="1"/>
      <c r="I145" s="100">
        <v>0.28599999999999998</v>
      </c>
      <c r="J145" s="100">
        <v>0.29299999999999998</v>
      </c>
      <c r="K145" s="100">
        <v>0.3</v>
      </c>
      <c r="L145" s="100">
        <v>0.307</v>
      </c>
      <c r="M145" s="100">
        <v>0.315</v>
      </c>
      <c r="N145" s="100">
        <v>0.32300000000000001</v>
      </c>
      <c r="O145" s="100">
        <v>0.33100000000000002</v>
      </c>
      <c r="P145" s="100">
        <v>0.33900000000000002</v>
      </c>
      <c r="Q145" s="100">
        <v>0.34699999999999998</v>
      </c>
      <c r="R145" s="100">
        <v>0.35499999999999998</v>
      </c>
      <c r="S145" s="100">
        <v>0.36399999999999999</v>
      </c>
      <c r="T145" s="125"/>
      <c r="U145" s="125"/>
      <c r="V145" s="145"/>
      <c r="W145" s="1"/>
      <c r="X145" s="1"/>
      <c r="Y145" s="1"/>
      <c r="Z145" s="1"/>
      <c r="AA145" s="1"/>
      <c r="AB145" s="1"/>
      <c r="AC145" s="1"/>
      <c r="AD145" s="1"/>
      <c r="AE145" s="1"/>
      <c r="AF145" s="1"/>
    </row>
    <row r="146" spans="1:32" x14ac:dyDescent="0.2">
      <c r="A146" s="89" t="s">
        <v>51</v>
      </c>
      <c r="B146" s="115"/>
      <c r="C146" s="97"/>
      <c r="D146" s="226" t="s">
        <v>148</v>
      </c>
      <c r="E146" s="1"/>
      <c r="F146" s="1"/>
      <c r="G146" s="1"/>
      <c r="H146" s="1"/>
      <c r="I146" s="100">
        <v>0.47</v>
      </c>
      <c r="J146" s="100">
        <v>0.48499999999999999</v>
      </c>
      <c r="K146" s="100">
        <v>0.5</v>
      </c>
      <c r="L146" s="100">
        <v>0.51500000000000001</v>
      </c>
      <c r="M146" s="100">
        <v>0.53100000000000003</v>
      </c>
      <c r="N146" s="100">
        <v>0.54800000000000004</v>
      </c>
      <c r="O146" s="100">
        <v>0.56499999999999995</v>
      </c>
      <c r="P146" s="100">
        <v>0.58199999999999996</v>
      </c>
      <c r="Q146" s="100">
        <v>0.6</v>
      </c>
      <c r="R146" s="100">
        <v>0.61899999999999999</v>
      </c>
      <c r="S146" s="100">
        <v>0.63800000000000001</v>
      </c>
      <c r="T146" s="125"/>
      <c r="U146" s="125"/>
      <c r="V146" s="145"/>
      <c r="W146" s="1"/>
      <c r="X146" s="1"/>
      <c r="Y146" s="1"/>
      <c r="Z146" s="1"/>
      <c r="AA146" s="1"/>
      <c r="AB146" s="1"/>
      <c r="AC146" s="1"/>
      <c r="AD146" s="1"/>
      <c r="AE146" s="1"/>
      <c r="AF146" s="1"/>
    </row>
    <row r="147" spans="1:32" x14ac:dyDescent="0.2">
      <c r="A147" s="89" t="s">
        <v>51</v>
      </c>
      <c r="B147" s="115"/>
      <c r="C147" s="97"/>
      <c r="D147" s="226" t="s">
        <v>146</v>
      </c>
      <c r="E147" s="1"/>
      <c r="F147" s="1"/>
      <c r="G147" s="1"/>
      <c r="H147" s="1"/>
      <c r="I147" s="100">
        <v>0.33300000000000002</v>
      </c>
      <c r="J147" s="100">
        <v>0.33600000000000002</v>
      </c>
      <c r="K147" s="100">
        <v>0.33900000000000002</v>
      </c>
      <c r="L147" s="100">
        <v>0.34300000000000003</v>
      </c>
      <c r="M147" s="100">
        <v>0.34599999999999997</v>
      </c>
      <c r="N147" s="100">
        <v>0.34899999999999998</v>
      </c>
      <c r="O147" s="100">
        <v>0.35299999999999998</v>
      </c>
      <c r="P147" s="100">
        <v>0.35599999999999998</v>
      </c>
      <c r="Q147" s="100">
        <v>0.35899999999999999</v>
      </c>
      <c r="R147" s="100">
        <v>0.36299999999999999</v>
      </c>
      <c r="S147" s="100">
        <v>0.36599999999999999</v>
      </c>
      <c r="T147" s="125"/>
      <c r="U147" s="125"/>
      <c r="V147" s="145"/>
      <c r="W147" s="1"/>
      <c r="X147" s="1"/>
      <c r="Y147" s="1"/>
      <c r="Z147" s="1"/>
      <c r="AA147" s="1"/>
      <c r="AB147" s="1"/>
      <c r="AC147" s="1"/>
      <c r="AD147" s="1"/>
      <c r="AE147" s="1"/>
      <c r="AF147" s="1"/>
    </row>
    <row r="148" spans="1:32" x14ac:dyDescent="0.2">
      <c r="A148" s="89" t="s">
        <v>51</v>
      </c>
      <c r="B148" s="115"/>
      <c r="C148" s="97"/>
      <c r="D148" s="226" t="s">
        <v>147</v>
      </c>
      <c r="E148" s="1"/>
      <c r="F148" s="1"/>
      <c r="G148" s="1"/>
      <c r="H148" s="1"/>
      <c r="I148" s="100">
        <v>5.1999999999999998E-2</v>
      </c>
      <c r="J148" s="100">
        <v>5.3999999999999999E-2</v>
      </c>
      <c r="K148" s="100">
        <v>5.7000000000000002E-2</v>
      </c>
      <c r="L148" s="100">
        <v>0.06</v>
      </c>
      <c r="M148" s="100">
        <v>6.5000000000000002E-2</v>
      </c>
      <c r="N148" s="100">
        <v>7.0999999999999994E-2</v>
      </c>
      <c r="O148" s="100">
        <v>7.6999999999999999E-2</v>
      </c>
      <c r="P148" s="100">
        <v>8.5999999999999993E-2</v>
      </c>
      <c r="Q148" s="100">
        <v>9.7000000000000003E-2</v>
      </c>
      <c r="R148" s="100">
        <v>0.112</v>
      </c>
      <c r="S148" s="100">
        <v>0.13200000000000001</v>
      </c>
      <c r="T148" s="125"/>
      <c r="U148" s="125"/>
      <c r="V148" s="145"/>
      <c r="W148" s="1"/>
      <c r="X148" s="1"/>
      <c r="Y148" s="1"/>
      <c r="Z148" s="1"/>
      <c r="AA148" s="1"/>
      <c r="AB148" s="1"/>
      <c r="AC148" s="1"/>
      <c r="AD148" s="1"/>
      <c r="AE148" s="1"/>
      <c r="AF148" s="1"/>
    </row>
    <row r="149" spans="1:32" x14ac:dyDescent="0.2">
      <c r="A149" s="89" t="s">
        <v>51</v>
      </c>
      <c r="B149" s="115"/>
      <c r="C149" s="97"/>
      <c r="D149" s="226" t="s">
        <v>73</v>
      </c>
      <c r="E149" s="1"/>
      <c r="F149" s="1"/>
      <c r="G149" s="88"/>
      <c r="H149" s="146"/>
      <c r="I149" s="146"/>
      <c r="J149" s="146"/>
      <c r="K149" s="146"/>
      <c r="L149" s="146"/>
      <c r="M149" s="146"/>
      <c r="N149" s="146"/>
      <c r="O149" s="146"/>
      <c r="P149" s="146"/>
      <c r="Q149" s="146"/>
      <c r="R149" s="146"/>
      <c r="S149" s="146"/>
      <c r="T149" s="146"/>
      <c r="U149" s="146"/>
      <c r="V149" s="116"/>
      <c r="W149" s="1"/>
      <c r="X149" s="1"/>
      <c r="Y149" s="1"/>
      <c r="Z149" s="1"/>
      <c r="AA149" s="1"/>
      <c r="AB149" s="1"/>
      <c r="AC149" s="1"/>
      <c r="AD149" s="1"/>
      <c r="AE149" s="1"/>
      <c r="AF149" s="1"/>
    </row>
    <row r="150" spans="1:32" x14ac:dyDescent="0.2">
      <c r="A150" s="89" t="s">
        <v>51</v>
      </c>
      <c r="B150" s="115"/>
      <c r="C150" s="97" t="s">
        <v>88</v>
      </c>
      <c r="D150" s="227" t="s">
        <v>41</v>
      </c>
      <c r="E150" s="1"/>
      <c r="F150" s="1"/>
      <c r="G150" s="88"/>
      <c r="H150" s="146"/>
      <c r="I150" s="147">
        <v>2125</v>
      </c>
      <c r="J150" s="147">
        <v>2125</v>
      </c>
      <c r="K150" s="147">
        <v>2125</v>
      </c>
      <c r="L150" s="147">
        <v>2125</v>
      </c>
      <c r="M150" s="147">
        <v>2158</v>
      </c>
      <c r="N150" s="147">
        <v>2158</v>
      </c>
      <c r="O150" s="147">
        <v>2536</v>
      </c>
      <c r="P150" s="147">
        <v>2536</v>
      </c>
      <c r="Q150" s="147">
        <v>2686</v>
      </c>
      <c r="R150" s="147">
        <v>2686</v>
      </c>
      <c r="S150" s="147">
        <v>2686</v>
      </c>
      <c r="T150" s="146"/>
      <c r="U150" s="146"/>
      <c r="V150" s="116"/>
      <c r="W150" s="1"/>
      <c r="X150" s="1"/>
      <c r="Y150" s="1"/>
      <c r="Z150" s="1"/>
      <c r="AA150" s="1"/>
      <c r="AB150" s="1"/>
      <c r="AC150" s="1"/>
      <c r="AD150" s="1"/>
      <c r="AE150" s="1"/>
      <c r="AF150" s="1"/>
    </row>
    <row r="151" spans="1:32" x14ac:dyDescent="0.2">
      <c r="A151" s="89" t="s">
        <v>51</v>
      </c>
      <c r="B151" s="115"/>
      <c r="C151" s="97" t="s">
        <v>88</v>
      </c>
      <c r="D151" s="227" t="s">
        <v>84</v>
      </c>
      <c r="E151" s="1"/>
      <c r="F151" s="1"/>
      <c r="G151" s="88"/>
      <c r="H151" s="146"/>
      <c r="I151" s="147">
        <v>997</v>
      </c>
      <c r="J151" s="147">
        <v>997</v>
      </c>
      <c r="K151" s="147">
        <v>997</v>
      </c>
      <c r="L151" s="147">
        <v>1147</v>
      </c>
      <c r="M151" s="147">
        <v>1147</v>
      </c>
      <c r="N151" s="147">
        <v>1147</v>
      </c>
      <c r="O151" s="147">
        <v>899</v>
      </c>
      <c r="P151" s="147">
        <v>899</v>
      </c>
      <c r="Q151" s="147">
        <v>1199</v>
      </c>
      <c r="R151" s="147">
        <v>1199</v>
      </c>
      <c r="S151" s="147">
        <v>1048</v>
      </c>
      <c r="T151" s="146"/>
      <c r="U151" s="146"/>
      <c r="V151" s="116"/>
      <c r="W151" s="1"/>
      <c r="X151" s="1"/>
      <c r="Y151" s="1"/>
      <c r="Z151" s="1"/>
      <c r="AA151" s="1"/>
      <c r="AB151" s="1"/>
      <c r="AC151" s="1"/>
      <c r="AD151" s="1"/>
      <c r="AE151" s="1"/>
      <c r="AF151" s="1"/>
    </row>
    <row r="152" spans="1:32" x14ac:dyDescent="0.2">
      <c r="A152" s="89" t="s">
        <v>51</v>
      </c>
      <c r="B152" s="115"/>
      <c r="C152" s="97" t="s">
        <v>88</v>
      </c>
      <c r="D152" s="227" t="s">
        <v>150</v>
      </c>
      <c r="E152" s="1"/>
      <c r="F152" s="1"/>
      <c r="G152" s="88"/>
      <c r="H152" s="146"/>
      <c r="I152" s="147">
        <v>303</v>
      </c>
      <c r="J152" s="147">
        <v>303</v>
      </c>
      <c r="K152" s="147">
        <v>303</v>
      </c>
      <c r="L152" s="147">
        <v>303</v>
      </c>
      <c r="M152" s="147">
        <v>303</v>
      </c>
      <c r="N152" s="147">
        <v>303</v>
      </c>
      <c r="O152" s="147">
        <v>0</v>
      </c>
      <c r="P152" s="147">
        <v>0</v>
      </c>
      <c r="Q152" s="147">
        <v>0</v>
      </c>
      <c r="R152" s="147">
        <v>0</v>
      </c>
      <c r="S152" s="147">
        <v>0</v>
      </c>
      <c r="T152" s="146"/>
      <c r="U152" s="146"/>
      <c r="V152" s="116"/>
      <c r="W152" s="1"/>
      <c r="X152" s="1"/>
      <c r="Y152" s="1"/>
      <c r="Z152" s="1"/>
      <c r="AA152" s="1"/>
      <c r="AB152" s="1"/>
      <c r="AC152" s="1"/>
      <c r="AD152" s="1"/>
      <c r="AE152" s="1"/>
      <c r="AF152" s="1"/>
    </row>
    <row r="153" spans="1:32" x14ac:dyDescent="0.2">
      <c r="A153" s="89" t="s">
        <v>51</v>
      </c>
      <c r="B153" s="115"/>
      <c r="C153" s="97" t="s">
        <v>88</v>
      </c>
      <c r="D153" s="227" t="s">
        <v>151</v>
      </c>
      <c r="E153" s="1"/>
      <c r="F153" s="1"/>
      <c r="G153" s="88"/>
      <c r="H153" s="146"/>
      <c r="I153" s="147">
        <v>192</v>
      </c>
      <c r="J153" s="147">
        <v>192</v>
      </c>
      <c r="K153" s="147">
        <v>192</v>
      </c>
      <c r="L153" s="147">
        <v>192</v>
      </c>
      <c r="M153" s="147">
        <v>192</v>
      </c>
      <c r="N153" s="147">
        <v>192</v>
      </c>
      <c r="O153" s="147">
        <v>192</v>
      </c>
      <c r="P153" s="147">
        <v>192</v>
      </c>
      <c r="Q153" s="147">
        <v>192</v>
      </c>
      <c r="R153" s="147">
        <v>192</v>
      </c>
      <c r="S153" s="147">
        <v>192</v>
      </c>
      <c r="T153" s="146"/>
      <c r="U153" s="146"/>
      <c r="V153" s="116"/>
      <c r="W153" s="1"/>
      <c r="X153" s="1"/>
      <c r="Y153" s="1"/>
      <c r="Z153" s="1"/>
      <c r="AA153" s="1"/>
      <c r="AB153" s="1"/>
      <c r="AC153" s="1"/>
      <c r="AD153" s="1"/>
      <c r="AE153" s="1"/>
      <c r="AF153" s="1"/>
    </row>
    <row r="154" spans="1:32" x14ac:dyDescent="0.2">
      <c r="A154" s="89" t="s">
        <v>51</v>
      </c>
      <c r="B154" s="115"/>
      <c r="C154" s="97" t="s">
        <v>88</v>
      </c>
      <c r="D154" s="227" t="s">
        <v>85</v>
      </c>
      <c r="E154" s="1"/>
      <c r="F154" s="1"/>
      <c r="G154" s="88"/>
      <c r="H154" s="146"/>
      <c r="I154" s="147">
        <v>348</v>
      </c>
      <c r="J154" s="147">
        <v>348</v>
      </c>
      <c r="K154" s="147">
        <v>348</v>
      </c>
      <c r="L154" s="147">
        <v>348</v>
      </c>
      <c r="M154" s="147">
        <v>348</v>
      </c>
      <c r="N154" s="147">
        <v>348</v>
      </c>
      <c r="O154" s="147">
        <v>348</v>
      </c>
      <c r="P154" s="147">
        <v>348</v>
      </c>
      <c r="Q154" s="147">
        <v>348</v>
      </c>
      <c r="R154" s="147">
        <v>348</v>
      </c>
      <c r="S154" s="147">
        <v>348</v>
      </c>
      <c r="T154" s="146"/>
      <c r="U154" s="146"/>
      <c r="V154" s="116"/>
      <c r="W154" s="1"/>
      <c r="X154" s="1"/>
      <c r="Y154" s="1"/>
      <c r="Z154" s="1"/>
      <c r="AA154" s="1"/>
      <c r="AB154" s="1"/>
      <c r="AC154" s="1"/>
      <c r="AD154" s="1"/>
      <c r="AE154" s="1"/>
      <c r="AF154" s="1"/>
    </row>
    <row r="155" spans="1:32" x14ac:dyDescent="0.2">
      <c r="A155" s="89" t="s">
        <v>51</v>
      </c>
      <c r="B155" s="115"/>
      <c r="C155" s="97" t="s">
        <v>88</v>
      </c>
      <c r="D155" s="227" t="s">
        <v>46</v>
      </c>
      <c r="E155" s="1"/>
      <c r="F155" s="1"/>
      <c r="G155" s="88"/>
      <c r="H155" s="146"/>
      <c r="I155" s="147">
        <v>154</v>
      </c>
      <c r="J155" s="147">
        <v>171</v>
      </c>
      <c r="K155" s="147">
        <v>170</v>
      </c>
      <c r="L155" s="147">
        <v>166</v>
      </c>
      <c r="M155" s="147">
        <v>161</v>
      </c>
      <c r="N155" s="147">
        <v>156</v>
      </c>
      <c r="O155" s="147">
        <v>156</v>
      </c>
      <c r="P155" s="147">
        <v>155</v>
      </c>
      <c r="Q155" s="147">
        <v>151</v>
      </c>
      <c r="R155" s="147">
        <v>151</v>
      </c>
      <c r="S155" s="147">
        <v>148</v>
      </c>
      <c r="T155" s="146"/>
      <c r="U155" s="146"/>
      <c r="V155" s="116"/>
      <c r="W155" s="1"/>
      <c r="X155" s="1"/>
      <c r="Y155" s="1"/>
      <c r="Z155" s="1"/>
      <c r="AA155" s="1"/>
      <c r="AB155" s="1"/>
      <c r="AC155" s="1"/>
      <c r="AD155" s="1"/>
      <c r="AE155" s="1"/>
      <c r="AF155" s="1"/>
    </row>
    <row r="156" spans="1:32" x14ac:dyDescent="0.2">
      <c r="A156" s="89" t="s">
        <v>51</v>
      </c>
      <c r="B156" s="115"/>
      <c r="C156" s="97" t="s">
        <v>88</v>
      </c>
      <c r="D156" s="227" t="s">
        <v>48</v>
      </c>
      <c r="E156" s="1"/>
      <c r="F156" s="1"/>
      <c r="G156" s="88"/>
      <c r="H156" s="146"/>
      <c r="I156" s="147">
        <v>10</v>
      </c>
      <c r="J156" s="147">
        <v>10</v>
      </c>
      <c r="K156" s="147">
        <v>10</v>
      </c>
      <c r="L156" s="147">
        <v>10</v>
      </c>
      <c r="M156" s="147">
        <v>10</v>
      </c>
      <c r="N156" s="147">
        <v>17</v>
      </c>
      <c r="O156" s="147">
        <v>17</v>
      </c>
      <c r="P156" s="147">
        <v>17</v>
      </c>
      <c r="Q156" s="147">
        <v>17</v>
      </c>
      <c r="R156" s="147">
        <v>17</v>
      </c>
      <c r="S156" s="147">
        <v>17</v>
      </c>
      <c r="T156" s="146"/>
      <c r="U156" s="146"/>
      <c r="V156" s="116"/>
      <c r="W156" s="1"/>
      <c r="X156" s="1"/>
      <c r="Y156" s="1"/>
      <c r="Z156" s="1"/>
      <c r="AA156" s="1"/>
      <c r="AB156" s="1"/>
      <c r="AC156" s="1"/>
      <c r="AD156" s="1"/>
      <c r="AE156" s="1"/>
      <c r="AF156" s="1"/>
    </row>
    <row r="157" spans="1:32" x14ac:dyDescent="0.2">
      <c r="A157" s="89" t="s">
        <v>51</v>
      </c>
      <c r="B157" s="115"/>
      <c r="C157" s="97" t="s">
        <v>88</v>
      </c>
      <c r="D157" s="227" t="s">
        <v>6</v>
      </c>
      <c r="E157" s="1"/>
      <c r="F157" s="1"/>
      <c r="G157" s="88"/>
      <c r="H157" s="146"/>
      <c r="I157" s="147">
        <v>734</v>
      </c>
      <c r="J157" s="147">
        <v>769</v>
      </c>
      <c r="K157" s="147">
        <v>804</v>
      </c>
      <c r="L157" s="147">
        <v>839</v>
      </c>
      <c r="M157" s="147">
        <v>874</v>
      </c>
      <c r="N157" s="147">
        <v>909</v>
      </c>
      <c r="O157" s="147">
        <v>962</v>
      </c>
      <c r="P157" s="147">
        <v>1014</v>
      </c>
      <c r="Q157" s="147">
        <v>1084</v>
      </c>
      <c r="R157" s="147">
        <v>1154</v>
      </c>
      <c r="S157" s="147">
        <v>1364</v>
      </c>
      <c r="T157" s="146"/>
      <c r="U157" s="146"/>
      <c r="V157" s="116"/>
      <c r="W157" s="1"/>
      <c r="X157" s="1"/>
      <c r="Y157" s="1"/>
      <c r="Z157" s="1"/>
      <c r="AA157" s="1"/>
      <c r="AB157" s="1"/>
      <c r="AC157" s="1"/>
      <c r="AD157" s="1"/>
      <c r="AE157" s="1"/>
      <c r="AF157" s="1"/>
    </row>
    <row r="158" spans="1:32" ht="13.5" thickBot="1" x14ac:dyDescent="0.25">
      <c r="A158" s="89" t="s">
        <v>51</v>
      </c>
      <c r="B158" s="115"/>
      <c r="C158" s="108" t="s">
        <v>88</v>
      </c>
      <c r="D158" s="228" t="s">
        <v>36</v>
      </c>
      <c r="E158" s="160"/>
      <c r="F158" s="160"/>
      <c r="G158" s="119"/>
      <c r="H158" s="146"/>
      <c r="I158" s="147">
        <v>96</v>
      </c>
      <c r="J158" s="147">
        <v>134</v>
      </c>
      <c r="K158" s="147">
        <v>174</v>
      </c>
      <c r="L158" s="147">
        <v>215</v>
      </c>
      <c r="M158" s="147">
        <v>266</v>
      </c>
      <c r="N158" s="147">
        <v>316</v>
      </c>
      <c r="O158" s="147">
        <v>369</v>
      </c>
      <c r="P158" s="147">
        <v>421</v>
      </c>
      <c r="Q158" s="147">
        <v>474</v>
      </c>
      <c r="R158" s="147">
        <v>526</v>
      </c>
      <c r="S158" s="147">
        <v>768</v>
      </c>
      <c r="T158" s="146"/>
      <c r="U158" s="146"/>
      <c r="V158" s="116"/>
      <c r="W158" s="1"/>
      <c r="X158" s="1"/>
      <c r="Y158" s="1"/>
      <c r="Z158" s="1"/>
      <c r="AA158" s="1"/>
      <c r="AB158" s="1"/>
      <c r="AC158" s="1"/>
      <c r="AD158" s="1"/>
      <c r="AE158" s="1"/>
      <c r="AF158" s="1"/>
    </row>
    <row r="159" spans="1:32" x14ac:dyDescent="0.2">
      <c r="A159" s="158" t="s">
        <v>52</v>
      </c>
      <c r="B159" s="156" t="s">
        <v>52</v>
      </c>
      <c r="C159" s="158"/>
      <c r="D159" s="229" t="s">
        <v>149</v>
      </c>
      <c r="E159" s="88"/>
      <c r="F159" s="88"/>
      <c r="G159" s="88"/>
      <c r="H159" s="94"/>
      <c r="I159" s="94"/>
      <c r="J159" s="94"/>
      <c r="K159" s="94"/>
      <c r="L159" s="94"/>
      <c r="M159" s="94"/>
      <c r="N159" s="94"/>
      <c r="O159" s="94"/>
      <c r="P159" s="94"/>
      <c r="Q159" s="94"/>
      <c r="R159" s="94"/>
      <c r="S159" s="94"/>
      <c r="T159" s="94"/>
      <c r="U159" s="94"/>
      <c r="V159" s="142"/>
      <c r="W159" s="1"/>
      <c r="X159" s="1"/>
      <c r="Y159" s="1"/>
      <c r="Z159" s="1"/>
      <c r="AA159" s="1"/>
      <c r="AB159" s="1"/>
      <c r="AC159" s="1"/>
      <c r="AD159" s="1"/>
      <c r="AE159" s="1"/>
      <c r="AF159" s="1"/>
    </row>
    <row r="160" spans="1:32" x14ac:dyDescent="0.2">
      <c r="A160" s="97" t="s">
        <v>52</v>
      </c>
      <c r="B160" s="86"/>
      <c r="C160" s="97"/>
      <c r="D160" s="226" t="s">
        <v>148</v>
      </c>
      <c r="E160" s="88"/>
      <c r="F160" s="88"/>
      <c r="G160" s="88"/>
      <c r="H160" s="88"/>
      <c r="I160" s="88"/>
      <c r="J160" s="88"/>
      <c r="K160" s="88"/>
      <c r="L160" s="88"/>
      <c r="M160" s="88"/>
      <c r="N160" s="88"/>
      <c r="O160" s="88"/>
      <c r="P160" s="88"/>
      <c r="Q160" s="88"/>
      <c r="R160" s="88"/>
      <c r="S160" s="88"/>
      <c r="T160" s="88"/>
      <c r="U160" s="88"/>
      <c r="V160" s="116"/>
      <c r="W160" s="1"/>
      <c r="X160" s="1"/>
      <c r="Y160" s="1"/>
      <c r="Z160" s="1"/>
      <c r="AA160" s="1"/>
      <c r="AB160" s="1"/>
      <c r="AC160" s="1"/>
      <c r="AD160" s="1"/>
      <c r="AE160" s="1"/>
      <c r="AF160" s="1"/>
    </row>
    <row r="161" spans="1:32" x14ac:dyDescent="0.2">
      <c r="A161" s="97" t="s">
        <v>52</v>
      </c>
      <c r="B161" s="86"/>
      <c r="C161" s="97"/>
      <c r="D161" s="226" t="s">
        <v>146</v>
      </c>
      <c r="E161" s="88"/>
      <c r="F161" s="164"/>
      <c r="G161" s="88"/>
      <c r="H161" s="88"/>
      <c r="I161" s="88"/>
      <c r="J161" s="88"/>
      <c r="K161" s="88"/>
      <c r="L161" s="88"/>
      <c r="M161" s="88"/>
      <c r="N161" s="88"/>
      <c r="O161" s="88"/>
      <c r="P161" s="88"/>
      <c r="Q161" s="88"/>
      <c r="R161" s="88"/>
      <c r="S161" s="88"/>
      <c r="T161" s="88"/>
      <c r="U161" s="88"/>
      <c r="V161" s="116"/>
      <c r="W161" s="1"/>
      <c r="X161" s="1"/>
      <c r="Y161" s="1"/>
      <c r="Z161" s="1"/>
      <c r="AA161" s="1"/>
      <c r="AB161" s="1"/>
      <c r="AC161" s="1"/>
      <c r="AD161" s="1"/>
      <c r="AE161" s="1"/>
      <c r="AF161" s="1"/>
    </row>
    <row r="162" spans="1:32" x14ac:dyDescent="0.2">
      <c r="A162" s="97" t="s">
        <v>52</v>
      </c>
      <c r="B162" s="86"/>
      <c r="C162" s="97"/>
      <c r="D162" s="226" t="s">
        <v>147</v>
      </c>
      <c r="E162" s="88"/>
      <c r="F162" s="88"/>
      <c r="G162" s="88"/>
      <c r="H162" s="88"/>
      <c r="I162" s="88"/>
      <c r="J162" s="88"/>
      <c r="K162" s="88"/>
      <c r="L162" s="88"/>
      <c r="M162" s="88"/>
      <c r="N162" s="88"/>
      <c r="O162" s="88"/>
      <c r="P162" s="88"/>
      <c r="Q162" s="88"/>
      <c r="R162" s="88"/>
      <c r="S162" s="88"/>
      <c r="T162" s="88"/>
      <c r="U162" s="88"/>
      <c r="V162" s="116"/>
      <c r="W162" s="1"/>
      <c r="X162" s="1"/>
      <c r="Y162" s="1"/>
      <c r="Z162" s="1"/>
      <c r="AA162" s="1"/>
      <c r="AB162" s="1"/>
      <c r="AC162" s="1"/>
      <c r="AD162" s="1"/>
      <c r="AE162" s="1"/>
      <c r="AF162" s="1"/>
    </row>
    <row r="163" spans="1:32" x14ac:dyDescent="0.2">
      <c r="A163" s="97" t="s">
        <v>52</v>
      </c>
      <c r="B163" s="86"/>
      <c r="C163" s="97"/>
      <c r="D163" s="226" t="s">
        <v>73</v>
      </c>
      <c r="E163" s="88"/>
      <c r="F163" s="88"/>
      <c r="G163" s="88"/>
      <c r="H163" s="88"/>
      <c r="I163" s="88"/>
      <c r="J163" s="88"/>
      <c r="K163" s="88"/>
      <c r="L163" s="88"/>
      <c r="M163" s="88"/>
      <c r="N163" s="88"/>
      <c r="O163" s="88"/>
      <c r="P163" s="88"/>
      <c r="Q163" s="88"/>
      <c r="R163" s="88"/>
      <c r="S163" s="88"/>
      <c r="T163" s="88"/>
      <c r="U163" s="88"/>
      <c r="V163" s="116"/>
      <c r="W163" s="1"/>
      <c r="X163" s="1"/>
      <c r="Y163" s="1"/>
      <c r="Z163" s="1"/>
      <c r="AA163" s="1"/>
      <c r="AB163" s="1"/>
      <c r="AC163" s="1"/>
      <c r="AD163" s="1"/>
      <c r="AE163" s="1"/>
      <c r="AF163" s="1"/>
    </row>
    <row r="164" spans="1:32" x14ac:dyDescent="0.2">
      <c r="A164" s="97" t="s">
        <v>52</v>
      </c>
      <c r="B164" s="86"/>
      <c r="C164" s="97" t="s">
        <v>88</v>
      </c>
      <c r="D164" s="227" t="s">
        <v>153</v>
      </c>
      <c r="E164" s="88"/>
      <c r="F164" s="88"/>
      <c r="G164" s="88"/>
      <c r="H164" s="88"/>
      <c r="I164" s="148">
        <v>0</v>
      </c>
      <c r="J164" s="148">
        <v>2016</v>
      </c>
      <c r="K164" s="148"/>
      <c r="L164" s="148"/>
      <c r="M164" s="148"/>
      <c r="N164" s="148">
        <v>432</v>
      </c>
      <c r="O164" s="148"/>
      <c r="P164" s="148"/>
      <c r="Q164" s="148"/>
      <c r="R164" s="148"/>
      <c r="S164" s="148">
        <v>432</v>
      </c>
      <c r="T164" s="148">
        <v>432</v>
      </c>
      <c r="U164" s="148">
        <v>648</v>
      </c>
      <c r="V164" s="116"/>
      <c r="W164" s="1"/>
      <c r="X164" s="1"/>
      <c r="Y164" s="1"/>
      <c r="Z164" s="1"/>
      <c r="AA164" s="1"/>
      <c r="AB164" s="1"/>
      <c r="AC164" s="1"/>
      <c r="AD164" s="1"/>
      <c r="AE164" s="1"/>
      <c r="AF164" s="1"/>
    </row>
    <row r="165" spans="1:32" x14ac:dyDescent="0.2">
      <c r="A165" s="97" t="s">
        <v>52</v>
      </c>
      <c r="B165" s="86"/>
      <c r="C165" s="97" t="s">
        <v>88</v>
      </c>
      <c r="D165" s="227" t="s">
        <v>36</v>
      </c>
      <c r="E165" s="88"/>
      <c r="F165" s="88"/>
      <c r="G165" s="88"/>
      <c r="H165" s="88"/>
      <c r="I165" s="148">
        <v>360</v>
      </c>
      <c r="J165" s="148">
        <v>380</v>
      </c>
      <c r="K165" s="148"/>
      <c r="L165" s="148"/>
      <c r="M165" s="148"/>
      <c r="N165" s="148">
        <v>460</v>
      </c>
      <c r="O165" s="148"/>
      <c r="P165" s="148"/>
      <c r="Q165" s="148"/>
      <c r="R165" s="148"/>
      <c r="S165" s="148">
        <v>804</v>
      </c>
      <c r="T165" s="148">
        <v>1653</v>
      </c>
      <c r="U165" s="148">
        <v>1892</v>
      </c>
      <c r="V165" s="116"/>
      <c r="W165" s="1"/>
      <c r="X165" s="1"/>
      <c r="Y165" s="1"/>
      <c r="Z165" s="1"/>
      <c r="AA165" s="1"/>
      <c r="AB165" s="1"/>
      <c r="AC165" s="1"/>
      <c r="AD165" s="1"/>
      <c r="AE165" s="1"/>
      <c r="AF165" s="1"/>
    </row>
    <row r="166" spans="1:32" x14ac:dyDescent="0.2">
      <c r="A166" s="97" t="s">
        <v>52</v>
      </c>
      <c r="B166" s="86"/>
      <c r="C166" s="97" t="s">
        <v>88</v>
      </c>
      <c r="D166" s="227" t="s">
        <v>45</v>
      </c>
      <c r="E166" s="88"/>
      <c r="F166" s="88"/>
      <c r="G166" s="88"/>
      <c r="H166" s="88"/>
      <c r="I166" s="148">
        <v>0</v>
      </c>
      <c r="J166" s="148">
        <v>0</v>
      </c>
      <c r="K166" s="148"/>
      <c r="L166" s="148"/>
      <c r="M166" s="148"/>
      <c r="N166" s="148">
        <v>50</v>
      </c>
      <c r="O166" s="148"/>
      <c r="P166" s="148"/>
      <c r="Q166" s="148"/>
      <c r="R166" s="148"/>
      <c r="S166" s="148">
        <v>50</v>
      </c>
      <c r="T166" s="148">
        <v>50</v>
      </c>
      <c r="U166" s="148">
        <v>500</v>
      </c>
      <c r="V166" s="116"/>
      <c r="W166" s="1"/>
      <c r="X166" s="1"/>
      <c r="Y166" s="1"/>
      <c r="Z166" s="1"/>
      <c r="AA166" s="1"/>
      <c r="AB166" s="1"/>
      <c r="AC166" s="1"/>
      <c r="AD166" s="1"/>
      <c r="AE166" s="1"/>
      <c r="AF166" s="1"/>
    </row>
    <row r="167" spans="1:32" x14ac:dyDescent="0.2">
      <c r="A167" s="97" t="s">
        <v>52</v>
      </c>
      <c r="B167" s="86"/>
      <c r="C167" s="97" t="s">
        <v>88</v>
      </c>
      <c r="D167" s="227" t="s">
        <v>6</v>
      </c>
      <c r="E167" s="88"/>
      <c r="F167" s="88"/>
      <c r="G167" s="88"/>
      <c r="H167" s="88"/>
      <c r="I167" s="148">
        <v>158</v>
      </c>
      <c r="J167" s="148">
        <v>158</v>
      </c>
      <c r="K167" s="148"/>
      <c r="L167" s="148"/>
      <c r="M167" s="148"/>
      <c r="N167" s="148">
        <v>198</v>
      </c>
      <c r="O167" s="148"/>
      <c r="P167" s="148"/>
      <c r="Q167" s="148"/>
      <c r="R167" s="148"/>
      <c r="S167" s="148">
        <v>198</v>
      </c>
      <c r="T167" s="148">
        <v>198</v>
      </c>
      <c r="U167" s="148">
        <v>198</v>
      </c>
      <c r="V167" s="116"/>
      <c r="W167" s="1"/>
      <c r="X167" s="1"/>
      <c r="Y167" s="1"/>
      <c r="Z167" s="1"/>
      <c r="AA167" s="1"/>
      <c r="AB167" s="1"/>
      <c r="AC167" s="1"/>
      <c r="AD167" s="1"/>
      <c r="AE167" s="1"/>
      <c r="AF167" s="1"/>
    </row>
    <row r="168" spans="1:32" x14ac:dyDescent="0.2">
      <c r="A168" s="97" t="s">
        <v>52</v>
      </c>
      <c r="B168" s="86"/>
      <c r="C168" s="97" t="s">
        <v>88</v>
      </c>
      <c r="D168" s="227" t="s">
        <v>46</v>
      </c>
      <c r="E168" s="88"/>
      <c r="F168" s="88"/>
      <c r="G168" s="88"/>
      <c r="H168" s="88"/>
      <c r="I168" s="148">
        <v>17</v>
      </c>
      <c r="J168" s="148">
        <v>22</v>
      </c>
      <c r="K168" s="148"/>
      <c r="L168" s="148"/>
      <c r="M168" s="148"/>
      <c r="N168" s="148">
        <v>42</v>
      </c>
      <c r="O168" s="148"/>
      <c r="P168" s="148"/>
      <c r="Q168" s="148"/>
      <c r="R168" s="148"/>
      <c r="S168" s="148">
        <v>58</v>
      </c>
      <c r="T168" s="148">
        <v>58</v>
      </c>
      <c r="U168" s="148">
        <v>58</v>
      </c>
      <c r="V168" s="116"/>
      <c r="W168" s="1"/>
      <c r="X168" s="1"/>
      <c r="Y168" s="1"/>
      <c r="Z168" s="1"/>
      <c r="AA168" s="1"/>
      <c r="AB168" s="1"/>
      <c r="AC168" s="1"/>
      <c r="AD168" s="1"/>
      <c r="AE168" s="1"/>
      <c r="AF168" s="1"/>
    </row>
    <row r="169" spans="1:32" ht="13.5" thickBot="1" x14ac:dyDescent="0.25">
      <c r="A169" s="108" t="s">
        <v>52</v>
      </c>
      <c r="B169" s="86"/>
      <c r="C169" s="108" t="s">
        <v>88</v>
      </c>
      <c r="D169" s="228" t="s">
        <v>43</v>
      </c>
      <c r="E169" s="119"/>
      <c r="F169" s="119"/>
      <c r="G169" s="119"/>
      <c r="H169" s="119"/>
      <c r="I169" s="159">
        <v>0</v>
      </c>
      <c r="J169" s="159">
        <v>0</v>
      </c>
      <c r="K169" s="159"/>
      <c r="L169" s="159"/>
      <c r="M169" s="159"/>
      <c r="N169" s="159">
        <v>0</v>
      </c>
      <c r="O169" s="159"/>
      <c r="P169" s="159"/>
      <c r="Q169" s="159"/>
      <c r="R169" s="159"/>
      <c r="S169" s="159">
        <v>0</v>
      </c>
      <c r="T169" s="159">
        <v>211</v>
      </c>
      <c r="U169" s="159">
        <v>655</v>
      </c>
      <c r="V169" s="120"/>
      <c r="W169" s="1"/>
      <c r="X169" s="1"/>
      <c r="Y169" s="1"/>
      <c r="Z169" s="1"/>
      <c r="AA169" s="1"/>
      <c r="AB169" s="1"/>
      <c r="AC169" s="1"/>
      <c r="AD169" s="1"/>
      <c r="AE169" s="1"/>
      <c r="AF169" s="1"/>
    </row>
    <row r="170" spans="1:32" x14ac:dyDescent="0.2">
      <c r="A170" s="97" t="str">
        <f>Tabelle2[[#This Row],[Country/area]]</f>
        <v>Czech Republic</v>
      </c>
      <c r="B170" s="56" t="s">
        <v>108</v>
      </c>
      <c r="C170" s="158"/>
      <c r="D170" s="229" t="s">
        <v>149</v>
      </c>
      <c r="J170" s="88"/>
      <c r="K170" s="88"/>
      <c r="L170" s="88"/>
      <c r="M170" s="88"/>
      <c r="N170" s="88"/>
      <c r="O170" s="88"/>
      <c r="P170" s="88"/>
      <c r="Q170" s="88"/>
      <c r="R170" s="88"/>
      <c r="S170" s="88"/>
      <c r="T170" s="88"/>
      <c r="U170" s="88"/>
      <c r="V170" s="116"/>
      <c r="W170" s="1"/>
      <c r="X170" s="1"/>
      <c r="Y170" s="1"/>
      <c r="Z170" s="1"/>
      <c r="AA170" s="1"/>
      <c r="AB170" s="1"/>
      <c r="AC170" s="1"/>
      <c r="AD170" s="1"/>
      <c r="AE170" s="1"/>
      <c r="AF170" s="1"/>
    </row>
    <row r="171" spans="1:32" x14ac:dyDescent="0.2">
      <c r="A171" s="97" t="str">
        <f>A170</f>
        <v>Czech Republic</v>
      </c>
      <c r="B171" s="115"/>
      <c r="C171" s="97"/>
      <c r="D171" s="226" t="s">
        <v>148</v>
      </c>
      <c r="J171" s="1"/>
      <c r="K171" s="1"/>
      <c r="L171" s="1"/>
      <c r="M171" s="1"/>
      <c r="N171" s="1"/>
      <c r="O171" s="1"/>
      <c r="P171" s="1"/>
      <c r="Q171" s="1"/>
      <c r="R171" s="1"/>
      <c r="S171" s="1"/>
      <c r="T171" s="1"/>
      <c r="U171" s="88"/>
      <c r="V171" s="116"/>
      <c r="W171" s="1"/>
      <c r="X171" s="1"/>
      <c r="Y171" s="1"/>
      <c r="Z171" s="1"/>
      <c r="AA171" s="1"/>
      <c r="AB171" s="1"/>
      <c r="AC171" s="1"/>
      <c r="AD171" s="1"/>
      <c r="AE171" s="1"/>
      <c r="AF171" s="1"/>
    </row>
    <row r="172" spans="1:32" x14ac:dyDescent="0.2">
      <c r="A172" s="97" t="str">
        <f t="shared" ref="A172:A180" si="29">A171</f>
        <v>Czech Republic</v>
      </c>
      <c r="B172" s="115"/>
      <c r="C172" s="97"/>
      <c r="D172" s="226" t="s">
        <v>146</v>
      </c>
      <c r="J172" s="1"/>
      <c r="K172" s="1"/>
      <c r="L172" s="1"/>
      <c r="M172" s="1"/>
      <c r="N172" s="1"/>
      <c r="O172" s="1"/>
      <c r="P172" s="1"/>
      <c r="Q172" s="1"/>
      <c r="R172" s="1"/>
      <c r="S172" s="1"/>
      <c r="T172" s="1"/>
      <c r="U172" s="88"/>
      <c r="V172" s="116"/>
      <c r="W172" s="1"/>
      <c r="X172" s="1"/>
      <c r="Y172" s="1"/>
      <c r="Z172" s="1"/>
      <c r="AA172" s="1"/>
      <c r="AB172" s="1"/>
      <c r="AC172" s="1"/>
      <c r="AD172" s="1"/>
      <c r="AE172" s="1"/>
      <c r="AF172" s="1"/>
    </row>
    <row r="173" spans="1:32" x14ac:dyDescent="0.2">
      <c r="A173" s="97" t="str">
        <f t="shared" si="29"/>
        <v>Czech Republic</v>
      </c>
      <c r="B173" s="115"/>
      <c r="C173" s="97"/>
      <c r="D173" s="226" t="s">
        <v>147</v>
      </c>
      <c r="J173" s="1"/>
      <c r="K173" s="1"/>
      <c r="L173" s="1"/>
      <c r="M173" s="1"/>
      <c r="N173" s="1"/>
      <c r="O173" s="1"/>
      <c r="P173" s="1"/>
      <c r="Q173" s="1"/>
      <c r="R173" s="1"/>
      <c r="S173" s="1"/>
      <c r="T173" s="1"/>
      <c r="U173" s="88"/>
      <c r="V173" s="116"/>
      <c r="W173" s="1"/>
      <c r="X173" s="1"/>
      <c r="Y173" s="1"/>
      <c r="Z173" s="1"/>
      <c r="AA173" s="1"/>
      <c r="AB173" s="1"/>
      <c r="AC173" s="1"/>
      <c r="AD173" s="1"/>
      <c r="AE173" s="1"/>
      <c r="AF173" s="1"/>
    </row>
    <row r="174" spans="1:32" x14ac:dyDescent="0.2">
      <c r="A174" s="97" t="str">
        <f t="shared" si="29"/>
        <v>Czech Republic</v>
      </c>
      <c r="B174" s="115"/>
      <c r="C174" s="97"/>
      <c r="D174" s="226" t="s">
        <v>73</v>
      </c>
      <c r="J174" s="1"/>
      <c r="K174" s="1"/>
      <c r="L174" s="1"/>
      <c r="M174" s="1"/>
      <c r="N174" s="1"/>
      <c r="O174" s="1"/>
      <c r="P174" s="1"/>
      <c r="Q174" s="1"/>
      <c r="R174" s="1"/>
      <c r="S174" s="1"/>
      <c r="T174" s="1"/>
      <c r="U174" s="88"/>
      <c r="V174" s="116"/>
      <c r="W174" s="1"/>
      <c r="X174" s="1"/>
      <c r="Y174" s="1"/>
      <c r="Z174" s="1"/>
      <c r="AA174" s="1"/>
      <c r="AB174" s="1"/>
      <c r="AC174" s="1"/>
      <c r="AD174" s="1"/>
      <c r="AE174" s="1"/>
      <c r="AF174" s="1"/>
    </row>
    <row r="175" spans="1:32" x14ac:dyDescent="0.2">
      <c r="A175" s="97" t="str">
        <f t="shared" si="29"/>
        <v>Czech Republic</v>
      </c>
      <c r="B175" s="115"/>
      <c r="C175" s="97" t="s">
        <v>88</v>
      </c>
      <c r="D175" s="227" t="s">
        <v>5</v>
      </c>
      <c r="E175">
        <v>376</v>
      </c>
      <c r="I175">
        <v>414</v>
      </c>
      <c r="J175" s="1">
        <v>414</v>
      </c>
      <c r="K175" s="1">
        <v>414</v>
      </c>
      <c r="L175" s="1">
        <v>431</v>
      </c>
      <c r="M175" s="1">
        <v>431</v>
      </c>
      <c r="N175" s="1">
        <v>435</v>
      </c>
      <c r="O175" s="1">
        <v>435</v>
      </c>
      <c r="P175" s="1">
        <v>436</v>
      </c>
      <c r="Q175" s="1">
        <v>436</v>
      </c>
      <c r="R175" s="1">
        <v>436</v>
      </c>
      <c r="S175" s="1">
        <v>454</v>
      </c>
      <c r="T175" s="1"/>
      <c r="U175" s="88"/>
      <c r="V175" s="116"/>
      <c r="W175" s="1"/>
      <c r="X175" s="1"/>
      <c r="Y175" s="1"/>
      <c r="Z175" s="1"/>
      <c r="AA175" s="1"/>
      <c r="AB175" s="1"/>
      <c r="AC175" s="1"/>
      <c r="AD175" s="1"/>
      <c r="AE175" s="1"/>
      <c r="AF175" s="1"/>
    </row>
    <row r="176" spans="1:32" x14ac:dyDescent="0.2">
      <c r="A176" s="97" t="str">
        <f t="shared" si="29"/>
        <v>Czech Republic</v>
      </c>
      <c r="B176" s="115"/>
      <c r="C176" s="97" t="s">
        <v>88</v>
      </c>
      <c r="D176" s="227" t="s">
        <v>224</v>
      </c>
      <c r="E176">
        <v>1090</v>
      </c>
      <c r="I176">
        <v>1106</v>
      </c>
      <c r="J176" s="1">
        <v>1109</v>
      </c>
      <c r="K176" s="1">
        <v>1111</v>
      </c>
      <c r="L176" s="1">
        <v>1113</v>
      </c>
      <c r="M176" s="1">
        <v>1115</v>
      </c>
      <c r="N176" s="1">
        <v>1117</v>
      </c>
      <c r="O176" s="1">
        <v>1119</v>
      </c>
      <c r="P176" s="1">
        <v>1121</v>
      </c>
      <c r="Q176" s="1">
        <v>1123</v>
      </c>
      <c r="R176" s="1">
        <v>1125</v>
      </c>
      <c r="S176" s="1">
        <v>1127</v>
      </c>
      <c r="T176" s="1"/>
      <c r="U176" s="88"/>
      <c r="V176" s="116"/>
      <c r="W176" s="1"/>
      <c r="X176" s="1"/>
      <c r="Y176" s="1"/>
      <c r="Z176" s="1"/>
      <c r="AA176" s="1"/>
      <c r="AB176" s="1"/>
      <c r="AC176" s="1"/>
      <c r="AD176" s="1"/>
      <c r="AE176" s="1"/>
      <c r="AF176" s="1"/>
    </row>
    <row r="177" spans="1:32" x14ac:dyDescent="0.2">
      <c r="A177" s="97" t="str">
        <f t="shared" si="29"/>
        <v>Czech Republic</v>
      </c>
      <c r="B177" s="115"/>
      <c r="C177" s="97" t="s">
        <v>88</v>
      </c>
      <c r="D177" s="227" t="s">
        <v>47</v>
      </c>
      <c r="E177">
        <v>369</v>
      </c>
      <c r="I177">
        <v>355</v>
      </c>
      <c r="J177" s="1">
        <v>354</v>
      </c>
      <c r="K177" s="1">
        <v>345</v>
      </c>
      <c r="L177" s="1">
        <v>339</v>
      </c>
      <c r="M177" s="1">
        <v>338</v>
      </c>
      <c r="N177" s="1">
        <v>337</v>
      </c>
      <c r="O177" s="1">
        <v>322</v>
      </c>
      <c r="P177" s="1">
        <v>314</v>
      </c>
      <c r="Q177" s="1">
        <v>307</v>
      </c>
      <c r="R177" s="1">
        <v>299</v>
      </c>
      <c r="S177" s="1">
        <v>287</v>
      </c>
      <c r="T177" s="1"/>
      <c r="U177" s="88"/>
      <c r="V177" s="116"/>
      <c r="W177" s="1"/>
      <c r="X177" s="1"/>
      <c r="Y177" s="1"/>
      <c r="Z177" s="1"/>
      <c r="AA177" s="1"/>
      <c r="AB177" s="1"/>
      <c r="AC177" s="1"/>
      <c r="AD177" s="1"/>
      <c r="AE177" s="1"/>
      <c r="AF177" s="1"/>
    </row>
    <row r="178" spans="1:32" x14ac:dyDescent="0.2">
      <c r="A178" s="97" t="str">
        <f t="shared" si="29"/>
        <v>Czech Republic</v>
      </c>
      <c r="B178" s="115"/>
      <c r="C178" s="97" t="s">
        <v>88</v>
      </c>
      <c r="D178" s="227" t="s">
        <v>48</v>
      </c>
      <c r="E178">
        <v>0</v>
      </c>
      <c r="I178">
        <v>10</v>
      </c>
      <c r="J178" s="1">
        <v>10</v>
      </c>
      <c r="K178" s="1">
        <v>10</v>
      </c>
      <c r="L178" s="1">
        <v>10</v>
      </c>
      <c r="M178" s="1">
        <v>10</v>
      </c>
      <c r="N178" s="1">
        <v>10</v>
      </c>
      <c r="O178" s="1">
        <v>10</v>
      </c>
      <c r="P178" s="1">
        <v>10</v>
      </c>
      <c r="Q178" s="1">
        <v>10</v>
      </c>
      <c r="R178" s="1">
        <v>10</v>
      </c>
      <c r="S178" s="1">
        <v>10</v>
      </c>
      <c r="T178" s="1"/>
      <c r="U178" s="88"/>
      <c r="V178" s="116"/>
      <c r="W178" s="1"/>
      <c r="X178" s="1"/>
      <c r="Y178" s="1"/>
      <c r="Z178" s="1"/>
      <c r="AA178" s="1"/>
      <c r="AB178" s="1"/>
      <c r="AC178" s="1"/>
      <c r="AD178" s="1"/>
      <c r="AE178" s="1"/>
      <c r="AF178" s="1"/>
    </row>
    <row r="179" spans="1:32" x14ac:dyDescent="0.2">
      <c r="A179" s="97" t="str">
        <f t="shared" si="29"/>
        <v>Czech Republic</v>
      </c>
      <c r="B179" s="115"/>
      <c r="C179" s="97" t="s">
        <v>88</v>
      </c>
      <c r="D179" s="227" t="s">
        <v>6</v>
      </c>
      <c r="E179">
        <v>282</v>
      </c>
      <c r="I179">
        <v>370</v>
      </c>
      <c r="J179" s="1">
        <v>410</v>
      </c>
      <c r="K179" s="1">
        <v>455</v>
      </c>
      <c r="L179" s="1">
        <v>505</v>
      </c>
      <c r="M179" s="1">
        <v>565</v>
      </c>
      <c r="N179" s="1">
        <v>625</v>
      </c>
      <c r="O179" s="1">
        <v>685</v>
      </c>
      <c r="P179" s="1">
        <v>745</v>
      </c>
      <c r="Q179" s="1">
        <v>820</v>
      </c>
      <c r="R179" s="1">
        <v>895</v>
      </c>
      <c r="S179" s="1">
        <v>970</v>
      </c>
      <c r="T179" s="1"/>
      <c r="U179" s="88"/>
      <c r="V179" s="116"/>
      <c r="W179" s="1"/>
      <c r="X179" s="1"/>
      <c r="Y179" s="1"/>
      <c r="Z179" s="1"/>
      <c r="AA179" s="1"/>
      <c r="AB179" s="1"/>
      <c r="AC179" s="1"/>
      <c r="AD179" s="1"/>
      <c r="AE179" s="1"/>
      <c r="AF179" s="1"/>
    </row>
    <row r="180" spans="1:32" ht="13.5" thickBot="1" x14ac:dyDescent="0.25">
      <c r="A180" s="97" t="str">
        <f t="shared" si="29"/>
        <v>Czech Republic</v>
      </c>
      <c r="B180" s="117"/>
      <c r="C180" s="108" t="s">
        <v>88</v>
      </c>
      <c r="D180" s="228" t="s">
        <v>36</v>
      </c>
      <c r="E180" s="11">
        <v>2068</v>
      </c>
      <c r="F180" s="11"/>
      <c r="G180" s="11"/>
      <c r="H180" s="11"/>
      <c r="I180" s="11">
        <v>2082</v>
      </c>
      <c r="J180" s="160">
        <v>2153</v>
      </c>
      <c r="K180" s="160">
        <v>2236</v>
      </c>
      <c r="L180" s="160">
        <v>2340</v>
      </c>
      <c r="M180" s="160">
        <v>2470</v>
      </c>
      <c r="N180" s="160">
        <v>2628</v>
      </c>
      <c r="O180" s="160">
        <v>2822</v>
      </c>
      <c r="P180" s="160">
        <v>3051</v>
      </c>
      <c r="Q180" s="160">
        <v>3319</v>
      </c>
      <c r="R180" s="160">
        <v>3625</v>
      </c>
      <c r="S180" s="160">
        <v>3975</v>
      </c>
      <c r="T180" s="160"/>
      <c r="U180" s="119"/>
      <c r="V180" s="120"/>
      <c r="W180" s="1"/>
      <c r="X180" s="1"/>
      <c r="Y180" s="1"/>
      <c r="Z180" s="1"/>
      <c r="AA180" s="1"/>
      <c r="AB180" s="1"/>
      <c r="AC180" s="1"/>
      <c r="AD180" s="1"/>
      <c r="AE180" s="1"/>
      <c r="AF180" s="1"/>
    </row>
    <row r="181" spans="1:32" x14ac:dyDescent="0.2">
      <c r="A181" s="56" t="s">
        <v>16</v>
      </c>
      <c r="B181" s="86" t="s">
        <v>16</v>
      </c>
      <c r="C181" s="158"/>
      <c r="D181" s="229" t="s">
        <v>149</v>
      </c>
      <c r="J181" s="88"/>
      <c r="K181" s="88"/>
      <c r="L181" s="88"/>
      <c r="M181" s="88"/>
      <c r="N181" s="88"/>
      <c r="O181" s="88"/>
      <c r="P181" s="88"/>
      <c r="Q181" s="88"/>
      <c r="R181" s="88"/>
      <c r="S181" s="88"/>
      <c r="T181" s="88"/>
      <c r="U181" s="88"/>
      <c r="V181" s="116"/>
      <c r="W181" s="1"/>
      <c r="X181" s="1"/>
      <c r="Y181" s="1"/>
      <c r="Z181" s="1"/>
      <c r="AA181" s="1"/>
      <c r="AB181" s="1"/>
      <c r="AC181" s="1"/>
      <c r="AD181" s="1"/>
      <c r="AE181" s="1"/>
      <c r="AF181" s="1"/>
    </row>
    <row r="182" spans="1:32" x14ac:dyDescent="0.2">
      <c r="A182" s="97" t="s">
        <v>16</v>
      </c>
      <c r="B182" s="86"/>
      <c r="C182" s="97"/>
      <c r="D182" s="226" t="s">
        <v>148</v>
      </c>
      <c r="J182" s="5"/>
      <c r="K182" s="5"/>
      <c r="L182" s="5"/>
      <c r="M182" s="5"/>
      <c r="N182" s="5"/>
      <c r="O182" s="5"/>
      <c r="P182" s="5"/>
      <c r="Q182" s="5"/>
      <c r="R182" s="5"/>
      <c r="S182" s="5"/>
      <c r="T182" s="5"/>
      <c r="U182" s="5"/>
      <c r="V182" s="73"/>
      <c r="W182" s="1"/>
      <c r="X182" s="1"/>
      <c r="Y182" s="1"/>
      <c r="Z182" s="1"/>
      <c r="AA182" s="1"/>
      <c r="AB182" s="1"/>
      <c r="AC182" s="1"/>
      <c r="AD182" s="1"/>
      <c r="AE182" s="1"/>
      <c r="AF182" s="1"/>
    </row>
    <row r="183" spans="1:32" x14ac:dyDescent="0.2">
      <c r="A183" s="97" t="s">
        <v>16</v>
      </c>
      <c r="B183" s="86"/>
      <c r="C183" s="97"/>
      <c r="D183" s="226" t="s">
        <v>146</v>
      </c>
      <c r="J183" s="5"/>
      <c r="K183" s="5"/>
      <c r="L183" s="5"/>
      <c r="M183" s="5"/>
      <c r="N183" s="5"/>
      <c r="O183" s="5"/>
      <c r="P183" s="5"/>
      <c r="Q183" s="5"/>
      <c r="R183" s="5"/>
      <c r="S183" s="5"/>
      <c r="T183" s="5"/>
      <c r="U183" s="5"/>
      <c r="V183" s="73"/>
      <c r="W183" s="1"/>
      <c r="X183" s="1"/>
      <c r="Y183" s="1"/>
      <c r="Z183" s="1"/>
      <c r="AA183" s="1"/>
      <c r="AB183" s="1"/>
      <c r="AC183" s="1"/>
      <c r="AD183" s="1"/>
      <c r="AE183" s="1"/>
      <c r="AF183" s="1"/>
    </row>
    <row r="184" spans="1:32" x14ac:dyDescent="0.2">
      <c r="A184" s="97" t="s">
        <v>16</v>
      </c>
      <c r="B184" s="86"/>
      <c r="C184" s="97"/>
      <c r="D184" s="226" t="s">
        <v>147</v>
      </c>
      <c r="J184" s="5"/>
      <c r="K184" s="5"/>
      <c r="L184" s="5"/>
      <c r="M184" s="5"/>
      <c r="N184" s="5"/>
      <c r="O184" s="5"/>
      <c r="P184" s="5"/>
      <c r="Q184" s="5"/>
      <c r="R184" s="5"/>
      <c r="S184" s="5"/>
      <c r="T184" s="5"/>
      <c r="U184" s="5"/>
      <c r="V184" s="73"/>
      <c r="W184" s="1"/>
      <c r="X184" s="1"/>
      <c r="Y184" s="1"/>
      <c r="Z184" s="1"/>
      <c r="AA184" s="1"/>
      <c r="AB184" s="1"/>
      <c r="AC184" s="1"/>
      <c r="AD184" s="1"/>
      <c r="AE184" s="1"/>
      <c r="AF184" s="1"/>
    </row>
    <row r="185" spans="1:32" x14ac:dyDescent="0.2">
      <c r="A185" s="97" t="s">
        <v>16</v>
      </c>
      <c r="B185" s="86"/>
      <c r="C185" s="97"/>
      <c r="D185" s="226" t="s">
        <v>73</v>
      </c>
      <c r="J185" s="5"/>
      <c r="K185" s="5"/>
      <c r="L185" s="5"/>
      <c r="M185" s="5"/>
      <c r="N185" s="5"/>
      <c r="O185" s="5"/>
      <c r="P185" s="5"/>
      <c r="Q185" s="5"/>
      <c r="R185" s="5"/>
      <c r="S185" s="5"/>
      <c r="T185" s="5"/>
      <c r="U185" s="5"/>
      <c r="V185" s="73"/>
      <c r="W185" s="1"/>
      <c r="X185" s="1"/>
      <c r="Y185" s="1"/>
      <c r="Z185" s="1"/>
      <c r="AA185" s="1"/>
      <c r="AB185" s="1"/>
      <c r="AC185" s="1"/>
      <c r="AD185" s="1"/>
      <c r="AE185" s="1"/>
      <c r="AF185" s="1"/>
    </row>
    <row r="186" spans="1:32" x14ac:dyDescent="0.2">
      <c r="A186" s="97" t="s">
        <v>16</v>
      </c>
      <c r="B186" s="86"/>
      <c r="C186" s="97" t="s">
        <v>88</v>
      </c>
      <c r="D186" s="230" t="s">
        <v>0</v>
      </c>
      <c r="J186" s="85">
        <v>7590</v>
      </c>
      <c r="K186" s="85">
        <v>7969</v>
      </c>
      <c r="L186" s="85">
        <v>7901</v>
      </c>
      <c r="M186" s="85">
        <v>8649</v>
      </c>
      <c r="N186" s="85">
        <v>9010</v>
      </c>
      <c r="O186" s="85">
        <v>8971</v>
      </c>
      <c r="P186" s="85">
        <v>9324</v>
      </c>
      <c r="Q186" s="85">
        <v>9673</v>
      </c>
      <c r="R186" s="85">
        <v>10626</v>
      </c>
      <c r="S186" s="85">
        <v>10147</v>
      </c>
      <c r="T186" s="5"/>
      <c r="U186" s="5"/>
      <c r="V186" s="73"/>
      <c r="W186" s="1"/>
      <c r="X186" s="1" t="s">
        <v>203</v>
      </c>
      <c r="Y186" s="1"/>
      <c r="Z186" s="1"/>
      <c r="AA186" s="1"/>
      <c r="AB186" s="1"/>
      <c r="AC186" s="1"/>
      <c r="AD186" s="1"/>
      <c r="AE186" s="1"/>
      <c r="AF186" s="1"/>
    </row>
    <row r="187" spans="1:32" x14ac:dyDescent="0.2">
      <c r="A187" s="97" t="s">
        <v>16</v>
      </c>
      <c r="B187" s="86"/>
      <c r="C187" s="97" t="s">
        <v>88</v>
      </c>
      <c r="D187" s="227" t="s">
        <v>6</v>
      </c>
      <c r="J187" s="161">
        <f>J186-J188</f>
        <v>4889.2</v>
      </c>
      <c r="K187" s="161">
        <f t="shared" ref="K187:S187" si="30">K186-K188</f>
        <v>5268.2</v>
      </c>
      <c r="L187" s="161">
        <f t="shared" si="30"/>
        <v>4850.2</v>
      </c>
      <c r="M187" s="161">
        <f t="shared" si="30"/>
        <v>5598.2</v>
      </c>
      <c r="N187" s="161">
        <f t="shared" si="30"/>
        <v>5959.2</v>
      </c>
      <c r="O187" s="161">
        <f t="shared" si="30"/>
        <v>5920.2</v>
      </c>
      <c r="P187" s="161">
        <f t="shared" si="30"/>
        <v>5473.2</v>
      </c>
      <c r="Q187" s="161">
        <f t="shared" si="30"/>
        <v>5022.2</v>
      </c>
      <c r="R187" s="161">
        <f t="shared" si="30"/>
        <v>5175.2</v>
      </c>
      <c r="S187" s="161">
        <f t="shared" si="30"/>
        <v>4696.2</v>
      </c>
      <c r="T187" s="5"/>
      <c r="U187" s="5"/>
      <c r="V187" s="73"/>
      <c r="W187" s="1"/>
      <c r="X187" s="1" t="s">
        <v>202</v>
      </c>
      <c r="Y187" s="1"/>
      <c r="Z187" s="1"/>
      <c r="AA187" s="1"/>
      <c r="AB187" s="1"/>
      <c r="AC187" s="1"/>
      <c r="AD187" s="1"/>
      <c r="AE187" s="1"/>
      <c r="AF187" s="1"/>
    </row>
    <row r="188" spans="1:32" x14ac:dyDescent="0.2">
      <c r="A188" s="97" t="s">
        <v>16</v>
      </c>
      <c r="B188" s="86"/>
      <c r="C188" s="97" t="s">
        <v>88</v>
      </c>
      <c r="D188" s="227" t="s">
        <v>1</v>
      </c>
      <c r="I188">
        <f>'Cap.Dev.Path'!V529+400</f>
        <v>2100.8000000000002</v>
      </c>
      <c r="J188" s="89">
        <f>I188+600</f>
        <v>2700.8</v>
      </c>
      <c r="K188" s="161">
        <f>J188</f>
        <v>2700.8</v>
      </c>
      <c r="L188" s="161">
        <f>J188+350</f>
        <v>3050.8</v>
      </c>
      <c r="M188" s="161">
        <f>L188</f>
        <v>3050.8</v>
      </c>
      <c r="N188" s="161">
        <f>M188</f>
        <v>3050.8</v>
      </c>
      <c r="O188" s="161">
        <f>N188</f>
        <v>3050.8</v>
      </c>
      <c r="P188" s="161">
        <f>L188+800</f>
        <v>3850.8</v>
      </c>
      <c r="Q188" s="161">
        <f>P188+800</f>
        <v>4650.8</v>
      </c>
      <c r="R188" s="161">
        <f>Q188+800</f>
        <v>5450.8</v>
      </c>
      <c r="S188" s="161">
        <f>R188</f>
        <v>5450.8</v>
      </c>
      <c r="T188" s="5"/>
      <c r="U188" s="5"/>
      <c r="V188" s="73"/>
      <c r="W188" s="1"/>
      <c r="X188" s="1" t="s">
        <v>202</v>
      </c>
      <c r="Y188" s="1"/>
      <c r="Z188" s="1"/>
      <c r="AA188" s="1"/>
      <c r="AB188" s="1"/>
      <c r="AC188" s="1"/>
      <c r="AD188" s="1"/>
      <c r="AE188" s="1"/>
      <c r="AF188" s="1"/>
    </row>
    <row r="189" spans="1:32" x14ac:dyDescent="0.2">
      <c r="A189" s="97" t="s">
        <v>16</v>
      </c>
      <c r="B189" s="86"/>
      <c r="C189" s="97" t="s">
        <v>88</v>
      </c>
      <c r="D189" s="230" t="s">
        <v>36</v>
      </c>
      <c r="J189" s="85">
        <v>2248</v>
      </c>
      <c r="K189" s="85">
        <v>2671</v>
      </c>
      <c r="L189" s="85">
        <v>3096</v>
      </c>
      <c r="M189" s="85">
        <v>3522</v>
      </c>
      <c r="N189" s="85">
        <v>3902</v>
      </c>
      <c r="O189" s="85">
        <v>4237</v>
      </c>
      <c r="P189" s="85">
        <v>4576</v>
      </c>
      <c r="Q189" s="85">
        <v>4923</v>
      </c>
      <c r="R189" s="85">
        <v>6492</v>
      </c>
      <c r="S189" s="85">
        <v>7842</v>
      </c>
      <c r="T189" s="5"/>
      <c r="U189" s="5"/>
      <c r="V189" s="73"/>
      <c r="W189" s="1"/>
      <c r="X189" s="1" t="s">
        <v>203</v>
      </c>
      <c r="Y189" s="1"/>
      <c r="Z189" s="1"/>
      <c r="AA189" s="1"/>
      <c r="AB189" s="1"/>
      <c r="AC189" s="1"/>
      <c r="AD189" s="1"/>
      <c r="AE189" s="1"/>
      <c r="AF189" s="1"/>
    </row>
    <row r="190" spans="1:32" x14ac:dyDescent="0.2">
      <c r="A190" s="97" t="s">
        <v>16</v>
      </c>
      <c r="B190" s="86"/>
      <c r="C190" s="97" t="s">
        <v>88</v>
      </c>
      <c r="D190" s="230" t="s">
        <v>46</v>
      </c>
      <c r="J190" s="85">
        <v>1805</v>
      </c>
      <c r="K190" s="85">
        <v>1802</v>
      </c>
      <c r="L190" s="85">
        <v>1801</v>
      </c>
      <c r="M190" s="85">
        <v>1796</v>
      </c>
      <c r="N190" s="85">
        <v>1796</v>
      </c>
      <c r="O190" s="85">
        <v>1796</v>
      </c>
      <c r="P190" s="85">
        <v>1719</v>
      </c>
      <c r="Q190" s="85">
        <v>1719</v>
      </c>
      <c r="R190" s="85">
        <v>1719</v>
      </c>
      <c r="S190" s="85">
        <v>1719</v>
      </c>
      <c r="T190" s="5"/>
      <c r="U190" s="5"/>
      <c r="V190" s="73"/>
      <c r="W190" s="1"/>
      <c r="X190" s="1" t="s">
        <v>203</v>
      </c>
      <c r="Y190" s="1"/>
      <c r="Z190" s="1"/>
      <c r="AA190" s="1"/>
      <c r="AB190" s="1"/>
      <c r="AC190" s="1"/>
      <c r="AD190" s="1"/>
      <c r="AE190" s="1"/>
      <c r="AF190" s="1"/>
    </row>
    <row r="191" spans="1:32" ht="13.5" thickBot="1" x14ac:dyDescent="0.25">
      <c r="A191" s="108" t="s">
        <v>16</v>
      </c>
      <c r="B191" s="157"/>
      <c r="C191" s="108" t="s">
        <v>88</v>
      </c>
      <c r="D191" s="231" t="s">
        <v>42</v>
      </c>
      <c r="E191" s="11"/>
      <c r="F191" s="11"/>
      <c r="G191" s="11"/>
      <c r="H191" s="11"/>
      <c r="I191" s="11"/>
      <c r="J191" s="162">
        <v>7</v>
      </c>
      <c r="K191" s="162">
        <v>7</v>
      </c>
      <c r="L191" s="162">
        <v>7</v>
      </c>
      <c r="M191" s="162">
        <v>7</v>
      </c>
      <c r="N191" s="162">
        <v>7</v>
      </c>
      <c r="O191" s="162">
        <v>7</v>
      </c>
      <c r="P191" s="162">
        <v>7</v>
      </c>
      <c r="Q191" s="162">
        <v>7</v>
      </c>
      <c r="R191" s="162">
        <v>7</v>
      </c>
      <c r="S191" s="162">
        <v>7</v>
      </c>
      <c r="T191" s="160"/>
      <c r="U191" s="160"/>
      <c r="V191" s="163"/>
      <c r="W191" s="1"/>
      <c r="X191" s="1" t="s">
        <v>203</v>
      </c>
      <c r="Y191" s="1"/>
      <c r="Z191" s="1"/>
      <c r="AA191" s="1"/>
      <c r="AB191" s="1"/>
      <c r="AC191" s="1"/>
      <c r="AD191" s="1"/>
      <c r="AE191" s="1"/>
      <c r="AF191" s="1"/>
    </row>
    <row r="192" spans="1:32" x14ac:dyDescent="0.2">
      <c r="A192" s="56" t="s">
        <v>53</v>
      </c>
      <c r="B192" s="158" t="s">
        <v>53</v>
      </c>
      <c r="C192" s="158"/>
      <c r="D192" s="229" t="s">
        <v>149</v>
      </c>
      <c r="E192" s="168"/>
      <c r="F192" s="168"/>
      <c r="G192" s="168"/>
      <c r="H192" s="168"/>
      <c r="I192" s="168">
        <v>0.34</v>
      </c>
      <c r="J192" s="152">
        <v>0.34</v>
      </c>
      <c r="K192" s="165">
        <v>0.33</v>
      </c>
      <c r="L192" s="165"/>
      <c r="M192" s="165"/>
      <c r="N192" s="165">
        <v>0.36</v>
      </c>
      <c r="O192" s="165"/>
      <c r="P192" s="165">
        <v>0.38</v>
      </c>
      <c r="Q192" s="165"/>
      <c r="R192" s="165"/>
      <c r="S192" s="165">
        <v>0.42</v>
      </c>
      <c r="T192" s="165"/>
      <c r="U192" s="165"/>
      <c r="V192" s="166"/>
      <c r="W192" s="1"/>
      <c r="X192" s="1"/>
      <c r="Y192" s="1"/>
      <c r="Z192" s="1"/>
      <c r="AA192" s="1"/>
      <c r="AB192" s="1"/>
      <c r="AC192" s="1"/>
      <c r="AD192" s="1"/>
      <c r="AE192" s="1"/>
      <c r="AF192" s="1"/>
    </row>
    <row r="193" spans="1:32" x14ac:dyDescent="0.2">
      <c r="A193" s="115" t="s">
        <v>53</v>
      </c>
      <c r="B193" s="97"/>
      <c r="C193" s="97"/>
      <c r="D193" s="226" t="s">
        <v>148</v>
      </c>
      <c r="E193" s="168"/>
      <c r="F193" s="168"/>
      <c r="G193" s="168"/>
      <c r="H193" s="168"/>
      <c r="I193" s="168">
        <v>0.19</v>
      </c>
      <c r="J193" s="152">
        <v>0.2</v>
      </c>
      <c r="K193" s="152">
        <v>0.2</v>
      </c>
      <c r="L193" s="152"/>
      <c r="M193" s="152"/>
      <c r="N193" s="152">
        <v>0.25</v>
      </c>
      <c r="O193" s="152"/>
      <c r="P193" s="152">
        <v>0.32</v>
      </c>
      <c r="Q193" s="152"/>
      <c r="R193" s="152"/>
      <c r="S193" s="152">
        <v>0.4</v>
      </c>
      <c r="T193" s="152"/>
      <c r="U193" s="152"/>
      <c r="V193" s="167"/>
      <c r="W193" s="1"/>
      <c r="X193" s="1"/>
      <c r="Y193" s="1"/>
      <c r="Z193" s="1"/>
      <c r="AA193" s="1"/>
      <c r="AB193" s="1"/>
      <c r="AC193" s="1"/>
      <c r="AD193" s="1"/>
      <c r="AE193" s="1"/>
      <c r="AF193" s="1"/>
    </row>
    <row r="194" spans="1:32" x14ac:dyDescent="0.2">
      <c r="A194" s="115" t="s">
        <v>53</v>
      </c>
      <c r="B194" s="97"/>
      <c r="C194" s="97"/>
      <c r="D194" s="226" t="s">
        <v>146</v>
      </c>
      <c r="E194" s="168"/>
      <c r="F194" s="168"/>
      <c r="G194" s="168"/>
      <c r="H194" s="168"/>
      <c r="I194" s="168">
        <v>0.55000000000000004</v>
      </c>
      <c r="J194" s="152">
        <v>0.56000000000000005</v>
      </c>
      <c r="K194" s="152">
        <v>0.56999999999999995</v>
      </c>
      <c r="L194" s="152"/>
      <c r="M194" s="152"/>
      <c r="N194" s="152">
        <v>0.59</v>
      </c>
      <c r="O194" s="152"/>
      <c r="P194" s="152">
        <v>0.61</v>
      </c>
      <c r="Q194" s="152"/>
      <c r="R194" s="152"/>
      <c r="S194" s="152">
        <v>0.63</v>
      </c>
      <c r="T194" s="152"/>
      <c r="U194" s="152"/>
      <c r="V194" s="167"/>
      <c r="W194" s="1"/>
      <c r="X194" s="1"/>
      <c r="Y194" s="1"/>
      <c r="Z194" s="1"/>
      <c r="AA194" s="1"/>
      <c r="AB194" s="1"/>
      <c r="AC194" s="1"/>
      <c r="AD194" s="1"/>
      <c r="AE194" s="1"/>
      <c r="AF194" s="1"/>
    </row>
    <row r="195" spans="1:32" x14ac:dyDescent="0.2">
      <c r="A195" s="115" t="s">
        <v>53</v>
      </c>
      <c r="B195" s="97"/>
      <c r="C195" s="97"/>
      <c r="D195" s="226" t="s">
        <v>147</v>
      </c>
      <c r="E195" s="168"/>
      <c r="F195" s="168"/>
      <c r="G195" s="168"/>
      <c r="H195" s="168"/>
      <c r="I195" s="168">
        <v>0.1</v>
      </c>
      <c r="J195" s="152">
        <v>0.09</v>
      </c>
      <c r="K195" s="152">
        <v>0.08</v>
      </c>
      <c r="L195" s="152"/>
      <c r="M195" s="152"/>
      <c r="N195" s="152">
        <v>0.08</v>
      </c>
      <c r="O195" s="152"/>
      <c r="P195" s="152">
        <v>0.1</v>
      </c>
      <c r="Q195" s="152"/>
      <c r="R195" s="152"/>
      <c r="S195" s="152">
        <v>0.14000000000000001</v>
      </c>
      <c r="T195" s="152"/>
      <c r="U195" s="152"/>
      <c r="V195" s="167"/>
      <c r="W195" s="1"/>
      <c r="X195" s="1"/>
      <c r="Y195" s="1"/>
      <c r="Z195" s="1"/>
      <c r="AA195" s="1"/>
      <c r="AB195" s="1"/>
      <c r="AC195" s="1"/>
      <c r="AD195" s="1"/>
      <c r="AE195" s="1"/>
      <c r="AF195" s="1"/>
    </row>
    <row r="196" spans="1:32" x14ac:dyDescent="0.2">
      <c r="A196" s="115" t="s">
        <v>53</v>
      </c>
      <c r="B196" s="97"/>
      <c r="C196" s="97"/>
      <c r="D196" s="226" t="s">
        <v>73</v>
      </c>
      <c r="E196" s="169"/>
      <c r="F196" s="169"/>
      <c r="G196" s="169"/>
      <c r="H196" s="169"/>
      <c r="I196" s="169"/>
      <c r="J196" s="88"/>
      <c r="K196" s="88"/>
      <c r="L196" s="88"/>
      <c r="M196" s="88"/>
      <c r="N196" s="88"/>
      <c r="O196" s="88"/>
      <c r="P196" s="88"/>
      <c r="Q196" s="88"/>
      <c r="R196" s="88"/>
      <c r="S196" s="88"/>
      <c r="T196" s="88"/>
      <c r="U196" s="88"/>
      <c r="V196" s="116"/>
      <c r="W196" s="1"/>
      <c r="X196" s="1"/>
      <c r="Y196" s="1"/>
      <c r="Z196" s="1"/>
      <c r="AA196" s="1"/>
      <c r="AB196" s="1"/>
      <c r="AC196" s="1"/>
      <c r="AD196" s="1"/>
      <c r="AE196" s="1"/>
      <c r="AF196" s="1"/>
    </row>
    <row r="197" spans="1:32" x14ac:dyDescent="0.2">
      <c r="A197" s="115" t="s">
        <v>53</v>
      </c>
      <c r="B197" s="97"/>
      <c r="C197" s="97" t="s">
        <v>88</v>
      </c>
      <c r="D197" s="230" t="s">
        <v>6</v>
      </c>
      <c r="E197" s="148"/>
      <c r="F197" s="148"/>
      <c r="G197" s="148"/>
      <c r="H197" s="148"/>
      <c r="I197" s="148">
        <v>310</v>
      </c>
      <c r="J197" s="148"/>
      <c r="K197" s="148">
        <v>318</v>
      </c>
      <c r="L197" s="148"/>
      <c r="M197" s="148"/>
      <c r="N197" s="148">
        <v>520</v>
      </c>
      <c r="O197" s="148"/>
      <c r="P197" s="148">
        <v>810</v>
      </c>
      <c r="Q197" s="148"/>
      <c r="R197" s="148"/>
      <c r="S197" s="148">
        <v>1200</v>
      </c>
      <c r="T197" s="88"/>
      <c r="U197" s="88"/>
      <c r="V197" s="116"/>
      <c r="W197" s="1"/>
      <c r="X197" s="1"/>
      <c r="Y197" s="1"/>
      <c r="Z197" s="1"/>
      <c r="AA197" s="1"/>
      <c r="AB197" s="1"/>
      <c r="AC197" s="1"/>
      <c r="AD197" s="1"/>
      <c r="AE197" s="1"/>
      <c r="AF197" s="1"/>
    </row>
    <row r="198" spans="1:32" x14ac:dyDescent="0.2">
      <c r="A198" s="115" t="s">
        <v>53</v>
      </c>
      <c r="B198" s="97"/>
      <c r="C198" s="97" t="s">
        <v>88</v>
      </c>
      <c r="D198" s="227" t="s">
        <v>1</v>
      </c>
      <c r="E198" s="88"/>
      <c r="F198" s="88"/>
      <c r="G198" s="88"/>
      <c r="H198" s="88"/>
      <c r="I198" s="88"/>
      <c r="J198" s="88"/>
      <c r="K198" s="88"/>
      <c r="L198" s="88"/>
      <c r="M198" s="88"/>
      <c r="N198" s="88"/>
      <c r="O198" s="88"/>
      <c r="P198" s="88"/>
      <c r="Q198" s="88"/>
      <c r="R198" s="88"/>
      <c r="S198" s="88"/>
      <c r="T198" s="88"/>
      <c r="U198" s="88"/>
      <c r="V198" s="116"/>
      <c r="W198" s="1"/>
      <c r="X198" s="1"/>
      <c r="Y198" s="1"/>
      <c r="Z198" s="1"/>
      <c r="AA198" s="1"/>
      <c r="AB198" s="1"/>
      <c r="AC198" s="1"/>
      <c r="AD198" s="1"/>
      <c r="AE198" s="1"/>
      <c r="AF198" s="1"/>
    </row>
    <row r="199" spans="1:32" x14ac:dyDescent="0.2">
      <c r="A199" s="115" t="s">
        <v>53</v>
      </c>
      <c r="B199" s="97"/>
      <c r="C199" s="97" t="s">
        <v>88</v>
      </c>
      <c r="D199" s="230" t="s">
        <v>36</v>
      </c>
      <c r="E199" s="148"/>
      <c r="F199" s="148"/>
      <c r="G199" s="148"/>
      <c r="H199" s="148"/>
      <c r="I199" s="148">
        <v>100</v>
      </c>
      <c r="J199" s="148"/>
      <c r="K199" s="148">
        <v>160</v>
      </c>
      <c r="L199" s="148"/>
      <c r="M199" s="148"/>
      <c r="N199" s="148">
        <v>260</v>
      </c>
      <c r="O199" s="148"/>
      <c r="P199" s="148">
        <v>322</v>
      </c>
      <c r="Q199" s="148"/>
      <c r="R199" s="148"/>
      <c r="S199" s="148">
        <v>415</v>
      </c>
      <c r="T199" s="88"/>
      <c r="U199" s="88"/>
      <c r="V199" s="116"/>
      <c r="W199" s="1"/>
      <c r="X199" s="1"/>
      <c r="Y199" s="1"/>
      <c r="Z199" s="1"/>
      <c r="AA199" s="1"/>
      <c r="AB199" s="1"/>
      <c r="AC199" s="1"/>
      <c r="AD199" s="1"/>
      <c r="AE199" s="1"/>
      <c r="AF199" s="1"/>
    </row>
    <row r="200" spans="1:32" x14ac:dyDescent="0.2">
      <c r="A200" s="115" t="s">
        <v>53</v>
      </c>
      <c r="B200" s="97"/>
      <c r="C200" s="97" t="s">
        <v>88</v>
      </c>
      <c r="D200" s="230" t="s">
        <v>42</v>
      </c>
      <c r="E200" s="148"/>
      <c r="F200" s="148"/>
      <c r="G200" s="148"/>
      <c r="H200" s="148"/>
      <c r="I200" s="148">
        <v>8</v>
      </c>
      <c r="J200" s="148"/>
      <c r="K200" s="148">
        <v>8</v>
      </c>
      <c r="L200" s="148"/>
      <c r="M200" s="148"/>
      <c r="N200" s="148">
        <v>8</v>
      </c>
      <c r="O200" s="148"/>
      <c r="P200" s="148">
        <v>8</v>
      </c>
      <c r="Q200" s="148"/>
      <c r="R200" s="148"/>
      <c r="S200" s="148">
        <v>8</v>
      </c>
      <c r="T200" s="88"/>
      <c r="U200" s="88"/>
      <c r="V200" s="116"/>
      <c r="W200" s="1"/>
      <c r="X200" s="1"/>
      <c r="Y200" s="1"/>
      <c r="Z200" s="1"/>
      <c r="AA200" s="1"/>
      <c r="AB200" s="1"/>
      <c r="AC200" s="1"/>
      <c r="AD200" s="1"/>
      <c r="AE200" s="1"/>
      <c r="AF200" s="1"/>
    </row>
    <row r="201" spans="1:32" x14ac:dyDescent="0.2">
      <c r="A201" s="115" t="s">
        <v>53</v>
      </c>
      <c r="B201" s="97"/>
      <c r="C201" s="97" t="s">
        <v>88</v>
      </c>
      <c r="D201" s="230" t="s">
        <v>5</v>
      </c>
      <c r="E201" s="148"/>
      <c r="F201" s="148"/>
      <c r="G201" s="148"/>
      <c r="H201" s="148"/>
      <c r="I201" s="148">
        <f>I209*1000/$B$209</f>
        <v>255.55555555555554</v>
      </c>
      <c r="J201" s="148"/>
      <c r="K201" s="148">
        <f t="shared" ref="K201:S201" si="31">K209*1000/$B$209</f>
        <v>266.66666666666669</v>
      </c>
      <c r="L201" s="148"/>
      <c r="M201" s="148"/>
      <c r="N201" s="148">
        <f t="shared" si="31"/>
        <v>266.66666666666669</v>
      </c>
      <c r="O201" s="148"/>
      <c r="P201" s="148">
        <f t="shared" si="31"/>
        <v>266.66666666666669</v>
      </c>
      <c r="Q201" s="148"/>
      <c r="R201" s="148"/>
      <c r="S201" s="148">
        <f t="shared" si="31"/>
        <v>266.66666666666669</v>
      </c>
      <c r="T201" s="88"/>
      <c r="U201" s="88"/>
      <c r="V201" s="116"/>
      <c r="W201" s="1"/>
      <c r="X201" s="1"/>
      <c r="Y201" s="1"/>
      <c r="Z201" s="1"/>
      <c r="AA201" s="1"/>
      <c r="AB201" s="1"/>
      <c r="AC201" s="1"/>
      <c r="AD201" s="1"/>
      <c r="AE201" s="1"/>
      <c r="AF201" s="1"/>
    </row>
    <row r="202" spans="1:32" x14ac:dyDescent="0.2">
      <c r="A202" s="115" t="s">
        <v>53</v>
      </c>
      <c r="B202" s="97"/>
      <c r="C202" s="97" t="s">
        <v>88</v>
      </c>
      <c r="D202" s="227" t="s">
        <v>154</v>
      </c>
      <c r="E202" s="88"/>
      <c r="F202" s="88"/>
      <c r="G202" s="88"/>
      <c r="H202" s="88"/>
      <c r="I202" s="88"/>
      <c r="J202" s="88"/>
      <c r="K202" s="88"/>
      <c r="L202" s="88"/>
      <c r="M202" s="88"/>
      <c r="N202" s="88"/>
      <c r="O202" s="88"/>
      <c r="P202" s="88"/>
      <c r="Q202" s="88"/>
      <c r="R202" s="88"/>
      <c r="S202" s="88"/>
      <c r="T202" s="88"/>
      <c r="U202" s="88"/>
      <c r="V202" s="116"/>
      <c r="W202" s="1"/>
      <c r="X202" s="1"/>
      <c r="Y202" s="1"/>
      <c r="Z202" s="1"/>
      <c r="AA202" s="1"/>
      <c r="AB202" s="1"/>
      <c r="AC202" s="1"/>
      <c r="AD202" s="1"/>
      <c r="AE202" s="1"/>
      <c r="AF202" s="1"/>
    </row>
    <row r="203" spans="1:32" x14ac:dyDescent="0.2">
      <c r="A203" s="115" t="s">
        <v>53</v>
      </c>
      <c r="B203" s="97"/>
      <c r="C203" s="97"/>
      <c r="D203" s="227"/>
      <c r="E203" s="88"/>
      <c r="F203" s="88"/>
      <c r="G203" s="88"/>
      <c r="H203" s="88"/>
      <c r="I203" s="88"/>
      <c r="J203" s="88"/>
      <c r="K203" s="88"/>
      <c r="L203" s="88"/>
      <c r="M203" s="88"/>
      <c r="N203" s="88"/>
      <c r="O203" s="88"/>
      <c r="P203" s="88"/>
      <c r="Q203" s="88"/>
      <c r="R203" s="88"/>
      <c r="S203" s="88"/>
      <c r="T203" s="88"/>
      <c r="U203" s="88"/>
      <c r="V203" s="116"/>
      <c r="W203" s="1"/>
      <c r="X203" s="1"/>
      <c r="Y203" s="1"/>
      <c r="Z203" s="1"/>
      <c r="AA203" s="1"/>
      <c r="AB203" s="1"/>
      <c r="AC203" s="1"/>
      <c r="AD203" s="1"/>
      <c r="AE203" s="1"/>
      <c r="AF203" s="1"/>
    </row>
    <row r="204" spans="1:32" x14ac:dyDescent="0.2">
      <c r="A204" s="115" t="s">
        <v>53</v>
      </c>
      <c r="B204" s="97" t="s">
        <v>97</v>
      </c>
      <c r="C204" s="97"/>
      <c r="D204" s="226" t="s">
        <v>155</v>
      </c>
      <c r="E204" s="88"/>
      <c r="F204" s="88"/>
      <c r="G204" s="88"/>
      <c r="H204" s="88"/>
      <c r="I204" s="88"/>
      <c r="J204" s="88"/>
      <c r="K204" s="88"/>
      <c r="L204" s="88"/>
      <c r="M204" s="88"/>
      <c r="N204" s="88"/>
      <c r="O204" s="88"/>
      <c r="P204" s="88"/>
      <c r="Q204" s="88"/>
      <c r="R204" s="88"/>
      <c r="S204" s="88"/>
      <c r="T204" s="88"/>
      <c r="U204" s="88"/>
      <c r="V204" s="116"/>
      <c r="W204" s="1"/>
      <c r="X204" s="1"/>
      <c r="Y204" s="1"/>
      <c r="Z204" s="1"/>
      <c r="AA204" s="1"/>
      <c r="AB204" s="1"/>
      <c r="AC204" s="1"/>
      <c r="AD204" s="1"/>
      <c r="AE204" s="1"/>
      <c r="AF204" s="1"/>
    </row>
    <row r="205" spans="1:32" x14ac:dyDescent="0.2">
      <c r="A205" s="115" t="s">
        <v>53</v>
      </c>
      <c r="B205" s="97"/>
      <c r="C205" s="97" t="s">
        <v>205</v>
      </c>
      <c r="D205" s="230" t="s">
        <v>6</v>
      </c>
      <c r="E205" s="148"/>
      <c r="F205" s="148"/>
      <c r="G205" s="148"/>
      <c r="H205" s="148"/>
      <c r="I205" s="148">
        <v>670</v>
      </c>
      <c r="J205" s="148"/>
      <c r="K205" s="148">
        <v>700</v>
      </c>
      <c r="L205" s="148"/>
      <c r="M205" s="148"/>
      <c r="N205" s="148">
        <v>1150</v>
      </c>
      <c r="O205" s="148"/>
      <c r="P205" s="148">
        <v>1800</v>
      </c>
      <c r="Q205" s="148"/>
      <c r="R205" s="148"/>
      <c r="S205" s="148">
        <v>2640</v>
      </c>
      <c r="T205" s="88"/>
      <c r="U205" s="88"/>
      <c r="V205" s="116"/>
      <c r="W205" s="1"/>
      <c r="X205" s="1"/>
      <c r="Y205" s="1"/>
      <c r="Z205" s="1"/>
      <c r="AA205" s="1"/>
      <c r="AB205" s="1"/>
      <c r="AC205" s="1"/>
      <c r="AD205" s="1"/>
      <c r="AE205" s="1"/>
      <c r="AF205" s="1"/>
    </row>
    <row r="206" spans="1:32" x14ac:dyDescent="0.2">
      <c r="A206" s="115" t="s">
        <v>53</v>
      </c>
      <c r="B206" s="97"/>
      <c r="C206" s="97" t="s">
        <v>205</v>
      </c>
      <c r="D206" s="227" t="s">
        <v>1</v>
      </c>
      <c r="E206" s="88"/>
      <c r="F206" s="88"/>
      <c r="G206" s="88"/>
      <c r="H206" s="88"/>
      <c r="I206" s="88"/>
      <c r="J206" s="88"/>
      <c r="K206" s="88"/>
      <c r="L206" s="88"/>
      <c r="M206" s="88"/>
      <c r="N206" s="88"/>
      <c r="O206" s="88"/>
      <c r="P206" s="88"/>
      <c r="Q206" s="88"/>
      <c r="R206" s="88"/>
      <c r="S206" s="88"/>
      <c r="T206" s="88"/>
      <c r="U206" s="88"/>
      <c r="V206" s="116"/>
      <c r="W206" s="1"/>
      <c r="X206" s="1"/>
      <c r="Y206" s="1"/>
      <c r="Z206" s="1"/>
      <c r="AA206" s="1"/>
      <c r="AB206" s="1"/>
      <c r="AC206" s="1"/>
      <c r="AD206" s="1"/>
      <c r="AE206" s="1"/>
      <c r="AF206" s="1"/>
    </row>
    <row r="207" spans="1:32" x14ac:dyDescent="0.2">
      <c r="A207" s="115" t="s">
        <v>53</v>
      </c>
      <c r="B207" s="97"/>
      <c r="C207" s="97" t="s">
        <v>205</v>
      </c>
      <c r="D207" s="227" t="s">
        <v>36</v>
      </c>
      <c r="E207" s="88"/>
      <c r="F207" s="88"/>
      <c r="G207" s="88"/>
      <c r="H207" s="88"/>
      <c r="I207" s="88"/>
      <c r="J207" s="88"/>
      <c r="K207" s="88"/>
      <c r="L207" s="88"/>
      <c r="M207" s="88"/>
      <c r="N207" s="88"/>
      <c r="O207" s="88"/>
      <c r="P207" s="88"/>
      <c r="Q207" s="88"/>
      <c r="R207" s="88"/>
      <c r="S207" s="88"/>
      <c r="T207" s="88"/>
      <c r="U207" s="88"/>
      <c r="V207" s="116"/>
      <c r="W207" s="1"/>
      <c r="X207" s="1"/>
      <c r="Y207" s="1"/>
      <c r="Z207" s="1"/>
      <c r="AA207" s="1"/>
      <c r="AB207" s="1"/>
      <c r="AC207" s="1"/>
      <c r="AD207" s="1"/>
      <c r="AE207" s="1"/>
      <c r="AF207" s="1"/>
    </row>
    <row r="208" spans="1:32" x14ac:dyDescent="0.2">
      <c r="A208" s="115" t="s">
        <v>53</v>
      </c>
      <c r="B208" s="97"/>
      <c r="C208" s="97" t="s">
        <v>205</v>
      </c>
      <c r="D208" s="230" t="s">
        <v>42</v>
      </c>
      <c r="E208" s="148"/>
      <c r="F208" s="148"/>
      <c r="G208" s="148"/>
      <c r="H208" s="148"/>
      <c r="I208" s="148">
        <v>30</v>
      </c>
      <c r="J208" s="148"/>
      <c r="K208" s="148">
        <v>30</v>
      </c>
      <c r="L208" s="148"/>
      <c r="M208" s="148"/>
      <c r="N208" s="148">
        <v>30</v>
      </c>
      <c r="O208" s="148"/>
      <c r="P208" s="148">
        <v>30</v>
      </c>
      <c r="Q208" s="148"/>
      <c r="R208" s="148"/>
      <c r="S208" s="148">
        <v>30</v>
      </c>
      <c r="T208" s="88"/>
      <c r="U208" s="88"/>
      <c r="V208" s="116"/>
      <c r="W208" s="1"/>
      <c r="X208" s="1"/>
      <c r="Y208" s="1"/>
      <c r="Z208" s="1"/>
      <c r="AA208" s="1"/>
      <c r="AB208" s="1"/>
      <c r="AC208" s="1"/>
      <c r="AD208" s="1"/>
      <c r="AE208" s="1"/>
      <c r="AF208" s="1"/>
    </row>
    <row r="209" spans="1:32" x14ac:dyDescent="0.2">
      <c r="A209" s="115" t="s">
        <v>53</v>
      </c>
      <c r="B209" s="97">
        <v>4500</v>
      </c>
      <c r="C209" s="97" t="s">
        <v>205</v>
      </c>
      <c r="D209" s="230" t="s">
        <v>5</v>
      </c>
      <c r="E209" s="148"/>
      <c r="F209" s="148"/>
      <c r="G209" s="148"/>
      <c r="H209" s="148"/>
      <c r="I209" s="148">
        <v>1150</v>
      </c>
      <c r="J209" s="148"/>
      <c r="K209" s="148">
        <v>1200</v>
      </c>
      <c r="L209" s="148"/>
      <c r="M209" s="148"/>
      <c r="N209" s="148">
        <v>1200</v>
      </c>
      <c r="O209" s="148"/>
      <c r="P209" s="148">
        <v>1200</v>
      </c>
      <c r="Q209" s="148"/>
      <c r="R209" s="148"/>
      <c r="S209" s="148">
        <v>1200</v>
      </c>
      <c r="T209" s="88"/>
      <c r="U209" s="88"/>
      <c r="V209" s="116"/>
      <c r="W209" s="1"/>
      <c r="X209" s="1"/>
      <c r="Y209" s="1"/>
      <c r="Z209" s="1"/>
      <c r="AA209" s="1"/>
      <c r="AB209" s="1"/>
      <c r="AC209" s="1"/>
      <c r="AD209" s="1"/>
      <c r="AE209" s="1"/>
      <c r="AF209" s="1"/>
    </row>
    <row r="210" spans="1:32" ht="13.5" thickBot="1" x14ac:dyDescent="0.25">
      <c r="A210" s="117" t="s">
        <v>53</v>
      </c>
      <c r="B210" s="108"/>
      <c r="C210" s="108" t="s">
        <v>205</v>
      </c>
      <c r="D210" s="231" t="s">
        <v>154</v>
      </c>
      <c r="E210" s="159"/>
      <c r="F210" s="159"/>
      <c r="G210" s="159"/>
      <c r="H210" s="159"/>
      <c r="I210" s="159">
        <v>40</v>
      </c>
      <c r="J210" s="159"/>
      <c r="K210" s="159">
        <v>40</v>
      </c>
      <c r="L210" s="159"/>
      <c r="M210" s="159"/>
      <c r="N210" s="159">
        <v>40</v>
      </c>
      <c r="O210" s="159"/>
      <c r="P210" s="159">
        <v>40</v>
      </c>
      <c r="Q210" s="159"/>
      <c r="R210" s="159"/>
      <c r="S210" s="159">
        <v>40</v>
      </c>
      <c r="T210" s="119"/>
      <c r="U210" s="119"/>
      <c r="V210" s="120"/>
      <c r="W210" s="1"/>
      <c r="X210" s="1"/>
      <c r="Y210" s="1"/>
      <c r="Z210" s="1"/>
      <c r="AA210" s="1"/>
      <c r="AB210" s="1"/>
      <c r="AC210" s="1"/>
      <c r="AD210" s="1"/>
      <c r="AE210" s="1"/>
      <c r="AF210" s="1"/>
    </row>
    <row r="211" spans="1:32" x14ac:dyDescent="0.2">
      <c r="A211" s="56" t="s">
        <v>10</v>
      </c>
      <c r="B211" s="158" t="s">
        <v>10</v>
      </c>
      <c r="C211" s="158"/>
      <c r="D211" s="229" t="s">
        <v>149</v>
      </c>
      <c r="E211" s="178"/>
      <c r="F211" s="178"/>
      <c r="G211" s="178"/>
      <c r="H211" s="178"/>
      <c r="I211" s="168">
        <v>0.44</v>
      </c>
      <c r="J211" s="152"/>
      <c r="K211" s="165">
        <v>0.47</v>
      </c>
      <c r="L211" s="165"/>
      <c r="M211" s="165"/>
      <c r="N211" s="165">
        <v>0.5</v>
      </c>
      <c r="O211" s="165"/>
      <c r="P211" s="165">
        <v>0.52</v>
      </c>
      <c r="Q211" s="165"/>
      <c r="R211" s="165"/>
      <c r="S211" s="165">
        <v>0.54</v>
      </c>
      <c r="T211" s="179"/>
      <c r="U211" s="179"/>
      <c r="V211" s="180"/>
      <c r="W211" s="174"/>
      <c r="X211" s="174"/>
      <c r="Y211" s="174"/>
      <c r="Z211" s="174"/>
      <c r="AA211" s="174"/>
      <c r="AB211" s="174"/>
      <c r="AC211" s="174"/>
      <c r="AD211" s="174"/>
      <c r="AE211" s="174"/>
      <c r="AF211" s="174"/>
    </row>
    <row r="212" spans="1:32" x14ac:dyDescent="0.2">
      <c r="A212" s="107" t="s">
        <v>10</v>
      </c>
      <c r="B212" s="97"/>
      <c r="C212" s="97"/>
      <c r="D212" s="226" t="s">
        <v>148</v>
      </c>
      <c r="E212" s="125"/>
      <c r="F212" s="125"/>
      <c r="G212" s="125"/>
      <c r="H212" s="125"/>
      <c r="I212" s="168">
        <v>0.41</v>
      </c>
      <c r="J212" s="152"/>
      <c r="K212" s="152">
        <v>0.45</v>
      </c>
      <c r="L212" s="152"/>
      <c r="M212" s="152"/>
      <c r="N212" s="152">
        <v>0.48</v>
      </c>
      <c r="O212" s="152"/>
      <c r="P212" s="152">
        <v>0.5</v>
      </c>
      <c r="Q212" s="152"/>
      <c r="R212" s="152"/>
      <c r="S212" s="152">
        <v>0.53</v>
      </c>
      <c r="T212" s="173"/>
      <c r="U212" s="173"/>
      <c r="V212" s="181"/>
      <c r="W212" s="174"/>
      <c r="X212" s="174"/>
      <c r="Y212" s="174"/>
      <c r="Z212" s="174"/>
      <c r="AA212" s="174"/>
      <c r="AB212" s="174"/>
      <c r="AC212" s="174"/>
      <c r="AD212" s="174"/>
      <c r="AE212" s="174"/>
      <c r="AF212" s="174"/>
    </row>
    <row r="213" spans="1:32" x14ac:dyDescent="0.2">
      <c r="A213" s="107" t="s">
        <v>10</v>
      </c>
      <c r="B213" s="97"/>
      <c r="C213" s="97"/>
      <c r="D213" s="226" t="s">
        <v>146</v>
      </c>
      <c r="E213" s="125"/>
      <c r="F213" s="125"/>
      <c r="G213" s="125"/>
      <c r="H213" s="125"/>
      <c r="I213" s="168">
        <v>0.54</v>
      </c>
      <c r="J213" s="152"/>
      <c r="K213" s="152">
        <v>0.56000000000000005</v>
      </c>
      <c r="L213" s="152"/>
      <c r="M213" s="152"/>
      <c r="N213" s="152">
        <v>0.57999999999999996</v>
      </c>
      <c r="O213" s="152"/>
      <c r="P213" s="152">
        <v>0.6</v>
      </c>
      <c r="Q213" s="152"/>
      <c r="R213" s="152"/>
      <c r="S213" s="152">
        <v>0.61</v>
      </c>
      <c r="T213" s="173"/>
      <c r="U213" s="173"/>
      <c r="V213" s="181"/>
      <c r="W213" s="174"/>
      <c r="X213" s="174"/>
      <c r="Y213" s="174"/>
      <c r="Z213" s="174"/>
      <c r="AA213" s="174"/>
      <c r="AB213" s="174"/>
      <c r="AC213" s="174"/>
      <c r="AD213" s="174"/>
      <c r="AE213" s="174"/>
      <c r="AF213" s="174"/>
    </row>
    <row r="214" spans="1:32" x14ac:dyDescent="0.2">
      <c r="A214" s="107" t="s">
        <v>10</v>
      </c>
      <c r="B214" s="97"/>
      <c r="C214" s="97"/>
      <c r="D214" s="226" t="s">
        <v>147</v>
      </c>
      <c r="E214" s="125"/>
      <c r="F214" s="125"/>
      <c r="G214" s="125"/>
      <c r="H214" s="125"/>
      <c r="I214" s="168">
        <v>0.21</v>
      </c>
      <c r="J214" s="152"/>
      <c r="K214" s="152">
        <v>0.28000000000000003</v>
      </c>
      <c r="L214" s="152"/>
      <c r="M214" s="152"/>
      <c r="N214" s="152">
        <v>0.34</v>
      </c>
      <c r="O214" s="152"/>
      <c r="P214" s="152">
        <v>0.39</v>
      </c>
      <c r="Q214" s="152"/>
      <c r="R214" s="152"/>
      <c r="S214" s="152">
        <v>0.45</v>
      </c>
      <c r="T214" s="173"/>
      <c r="U214" s="173"/>
      <c r="V214" s="181"/>
      <c r="W214" s="174"/>
      <c r="X214" s="174"/>
      <c r="Y214" s="174"/>
      <c r="Z214" s="174"/>
      <c r="AA214" s="174"/>
      <c r="AB214" s="174"/>
      <c r="AC214" s="174"/>
      <c r="AD214" s="174"/>
      <c r="AE214" s="174"/>
      <c r="AF214" s="174"/>
    </row>
    <row r="215" spans="1:32" x14ac:dyDescent="0.2">
      <c r="A215" s="107" t="s">
        <v>10</v>
      </c>
      <c r="B215" s="97"/>
      <c r="C215" s="97"/>
      <c r="D215" s="226" t="s">
        <v>73</v>
      </c>
      <c r="E215" s="150"/>
      <c r="F215" s="150"/>
      <c r="G215" s="150"/>
      <c r="H215" s="150"/>
      <c r="I215" s="4"/>
      <c r="J215" s="4"/>
      <c r="K215" s="4"/>
      <c r="L215" s="4"/>
      <c r="M215" s="4"/>
      <c r="N215" s="4"/>
      <c r="O215" s="4"/>
      <c r="P215" s="4"/>
      <c r="Q215" s="4"/>
      <c r="R215" s="4"/>
      <c r="S215" s="4"/>
      <c r="T215" s="4"/>
      <c r="U215" s="4"/>
      <c r="V215" s="13"/>
      <c r="W215" s="4"/>
      <c r="X215" s="4"/>
      <c r="Y215" s="4"/>
      <c r="Z215" s="4"/>
      <c r="AA215" s="4"/>
      <c r="AB215" s="4"/>
      <c r="AC215" s="4"/>
      <c r="AD215" s="4"/>
      <c r="AE215" s="4"/>
      <c r="AF215" s="4"/>
    </row>
    <row r="216" spans="1:32" x14ac:dyDescent="0.2">
      <c r="A216" s="107" t="s">
        <v>10</v>
      </c>
      <c r="B216" s="97"/>
      <c r="C216" s="97" t="s">
        <v>88</v>
      </c>
      <c r="D216" s="227" t="s">
        <v>0</v>
      </c>
      <c r="E216" s="194"/>
      <c r="F216" s="194"/>
      <c r="G216" s="194"/>
      <c r="H216" s="194"/>
      <c r="I216" s="7"/>
      <c r="J216" s="7"/>
      <c r="K216" s="7"/>
      <c r="L216" s="7"/>
      <c r="M216" s="7"/>
      <c r="N216" s="7"/>
      <c r="O216" s="7"/>
      <c r="P216" s="7"/>
      <c r="Q216" s="7"/>
      <c r="R216" s="7"/>
      <c r="S216" s="7"/>
      <c r="T216" s="7"/>
      <c r="U216" s="7"/>
      <c r="V216" s="77"/>
      <c r="W216" s="4"/>
      <c r="X216" s="4"/>
      <c r="Y216" s="4"/>
      <c r="Z216" s="4"/>
      <c r="AA216" s="4"/>
      <c r="AB216" s="4"/>
      <c r="AC216" s="4"/>
      <c r="AD216" s="4"/>
      <c r="AE216" s="4"/>
      <c r="AF216" s="4"/>
    </row>
    <row r="217" spans="1:32" x14ac:dyDescent="0.2">
      <c r="A217" s="107" t="s">
        <v>10</v>
      </c>
      <c r="B217" s="97"/>
      <c r="C217" s="97" t="s">
        <v>88</v>
      </c>
      <c r="D217" s="227" t="s">
        <v>6</v>
      </c>
      <c r="E217" s="194"/>
      <c r="F217" s="194"/>
      <c r="G217" s="194"/>
      <c r="H217" s="194"/>
      <c r="I217" s="7">
        <f>I231/$B231*1000</f>
        <v>2500</v>
      </c>
      <c r="J217" s="7"/>
      <c r="K217" s="7">
        <f>K231/$B231*1000</f>
        <v>3437.5</v>
      </c>
      <c r="L217" s="7"/>
      <c r="M217" s="7"/>
      <c r="N217" s="7">
        <f>N231/$B231*1000</f>
        <v>4062.5</v>
      </c>
      <c r="O217" s="7"/>
      <c r="P217" s="7">
        <f>P231/$B231*1000</f>
        <v>4687.5</v>
      </c>
      <c r="Q217" s="7"/>
      <c r="R217" s="7"/>
      <c r="S217" s="7">
        <f>S231/$B231*1000</f>
        <v>5625</v>
      </c>
      <c r="T217" s="7"/>
      <c r="U217" s="7"/>
      <c r="V217" s="77"/>
      <c r="W217" s="4"/>
      <c r="X217" s="4"/>
      <c r="Y217" s="4"/>
      <c r="Z217" s="4"/>
      <c r="AA217" s="4"/>
      <c r="AB217" s="4"/>
      <c r="AC217" s="4"/>
      <c r="AD217" s="4"/>
      <c r="AE217" s="4"/>
      <c r="AF217" s="4"/>
    </row>
    <row r="218" spans="1:32" x14ac:dyDescent="0.2">
      <c r="A218" s="107" t="s">
        <v>10</v>
      </c>
      <c r="B218" s="97"/>
      <c r="C218" s="97" t="s">
        <v>88</v>
      </c>
      <c r="D218" s="227" t="s">
        <v>1</v>
      </c>
      <c r="E218" s="194"/>
      <c r="F218" s="194"/>
      <c r="G218" s="194"/>
      <c r="H218" s="194"/>
      <c r="I218" s="7"/>
      <c r="J218" s="7"/>
      <c r="K218" s="7"/>
      <c r="L218" s="7"/>
      <c r="M218" s="7"/>
      <c r="N218" s="7"/>
      <c r="O218" s="7"/>
      <c r="P218" s="7"/>
      <c r="Q218" s="7"/>
      <c r="R218" s="7"/>
      <c r="S218" s="7"/>
      <c r="T218" s="7"/>
      <c r="U218" s="7"/>
      <c r="V218" s="77"/>
      <c r="W218" s="4"/>
      <c r="X218" s="4"/>
      <c r="Y218" s="4"/>
      <c r="Z218" s="4"/>
      <c r="AA218" s="4"/>
      <c r="AB218" s="4"/>
      <c r="AC218" s="4"/>
      <c r="AD218" s="4"/>
      <c r="AE218" s="4"/>
      <c r="AF218" s="4"/>
    </row>
    <row r="219" spans="1:32" x14ac:dyDescent="0.2">
      <c r="A219" s="107" t="s">
        <v>10</v>
      </c>
      <c r="B219" s="97"/>
      <c r="C219" s="97" t="s">
        <v>88</v>
      </c>
      <c r="D219" s="227" t="s">
        <v>36</v>
      </c>
      <c r="E219" s="194"/>
      <c r="F219" s="194"/>
      <c r="G219" s="194"/>
      <c r="H219" s="194"/>
      <c r="I219" s="7">
        <f>I233/$B233*1000</f>
        <v>222.2222222222222</v>
      </c>
      <c r="J219" s="7"/>
      <c r="K219" s="7">
        <f>K233/$B233*1000</f>
        <v>333.33333333333331</v>
      </c>
      <c r="L219" s="7"/>
      <c r="M219" s="7"/>
      <c r="N219" s="7">
        <f>N233/$B233*1000</f>
        <v>444.4444444444444</v>
      </c>
      <c r="O219" s="7"/>
      <c r="P219" s="7">
        <f>P233/$B233*1000</f>
        <v>777.77777777777783</v>
      </c>
      <c r="Q219" s="7"/>
      <c r="R219" s="7"/>
      <c r="S219" s="7">
        <f>S233/$B233*1000</f>
        <v>1222.2222222222224</v>
      </c>
      <c r="T219" s="7"/>
      <c r="U219" s="7"/>
      <c r="V219" s="77"/>
      <c r="W219" s="4"/>
      <c r="X219" s="4"/>
      <c r="Y219" s="4"/>
      <c r="Z219" s="4"/>
      <c r="AA219" s="4"/>
      <c r="AB219" s="4"/>
      <c r="AC219" s="4"/>
      <c r="AD219" s="4"/>
      <c r="AE219" s="4"/>
      <c r="AF219" s="4"/>
    </row>
    <row r="220" spans="1:32" x14ac:dyDescent="0.2">
      <c r="A220" s="107" t="s">
        <v>10</v>
      </c>
      <c r="B220" s="97"/>
      <c r="C220" s="97" t="s">
        <v>88</v>
      </c>
      <c r="D220" s="227" t="s">
        <v>45</v>
      </c>
      <c r="E220" s="194"/>
      <c r="F220" s="194"/>
      <c r="G220" s="194"/>
      <c r="H220" s="194"/>
      <c r="I220" s="7"/>
      <c r="J220" s="7"/>
      <c r="K220" s="7"/>
      <c r="L220" s="7"/>
      <c r="M220" s="7"/>
      <c r="N220" s="7"/>
      <c r="O220" s="7"/>
      <c r="P220" s="7"/>
      <c r="Q220" s="7"/>
      <c r="R220" s="7"/>
      <c r="S220" s="7"/>
      <c r="T220" s="7"/>
      <c r="U220" s="7"/>
      <c r="V220" s="77"/>
      <c r="W220" s="4"/>
      <c r="X220" s="4"/>
      <c r="Y220" s="4"/>
      <c r="Z220" s="4"/>
      <c r="AA220" s="4"/>
      <c r="AB220" s="4"/>
      <c r="AC220" s="4"/>
      <c r="AD220" s="4"/>
      <c r="AE220" s="4"/>
      <c r="AF220" s="4"/>
    </row>
    <row r="221" spans="1:32" x14ac:dyDescent="0.2">
      <c r="A221" s="107" t="s">
        <v>10</v>
      </c>
      <c r="B221" s="97"/>
      <c r="C221" s="97" t="s">
        <v>88</v>
      </c>
      <c r="D221" s="227" t="s">
        <v>42</v>
      </c>
      <c r="E221" s="194"/>
      <c r="F221" s="194"/>
      <c r="G221" s="194"/>
      <c r="H221" s="194"/>
      <c r="I221" s="7">
        <f>I235/$B235*1000</f>
        <v>3287.0000000000005</v>
      </c>
      <c r="J221" s="7"/>
      <c r="K221" s="7">
        <f>K235/$B235*1000</f>
        <v>3287.0000000000005</v>
      </c>
      <c r="L221" s="7"/>
      <c r="M221" s="7"/>
      <c r="N221" s="7">
        <f>N235/$B235*1000</f>
        <v>3521.7857142857147</v>
      </c>
      <c r="O221" s="7"/>
      <c r="P221" s="7">
        <f>P235/$B235*1000</f>
        <v>3521.7857142857147</v>
      </c>
      <c r="Q221" s="7"/>
      <c r="R221" s="7"/>
      <c r="S221" s="7">
        <f>S235/$B235*1000</f>
        <v>3521.7857142857147</v>
      </c>
      <c r="T221" s="7"/>
      <c r="U221" s="7"/>
      <c r="V221" s="77"/>
      <c r="W221" s="4"/>
      <c r="X221" s="4"/>
      <c r="Y221" s="4"/>
      <c r="Z221" s="4"/>
      <c r="AA221" s="4"/>
      <c r="AB221" s="4"/>
      <c r="AC221" s="4"/>
      <c r="AD221" s="4"/>
      <c r="AE221" s="4"/>
      <c r="AF221" s="4"/>
    </row>
    <row r="222" spans="1:32" x14ac:dyDescent="0.2">
      <c r="A222" s="107" t="s">
        <v>10</v>
      </c>
      <c r="B222" s="97"/>
      <c r="C222" s="97" t="s">
        <v>88</v>
      </c>
      <c r="D222" s="227" t="s">
        <v>43</v>
      </c>
      <c r="E222" s="194"/>
      <c r="F222" s="194"/>
      <c r="G222" s="194"/>
      <c r="H222" s="194"/>
      <c r="I222" s="7"/>
      <c r="J222" s="7"/>
      <c r="K222" s="7"/>
      <c r="L222" s="7"/>
      <c r="M222" s="7"/>
      <c r="N222" s="7"/>
      <c r="O222" s="7"/>
      <c r="P222" s="7"/>
      <c r="Q222" s="7"/>
      <c r="R222" s="7"/>
      <c r="S222" s="7"/>
      <c r="T222" s="7"/>
      <c r="U222" s="7"/>
      <c r="V222" s="77"/>
      <c r="W222" s="4"/>
      <c r="X222" s="4"/>
      <c r="Y222" s="4"/>
      <c r="Z222" s="4"/>
      <c r="AA222" s="4"/>
      <c r="AB222" s="4"/>
      <c r="AC222" s="4"/>
      <c r="AD222" s="4"/>
      <c r="AE222" s="4"/>
      <c r="AF222" s="4"/>
    </row>
    <row r="223" spans="1:32" x14ac:dyDescent="0.2">
      <c r="A223" s="107" t="s">
        <v>10</v>
      </c>
      <c r="B223" s="97"/>
      <c r="C223" s="97" t="s">
        <v>88</v>
      </c>
      <c r="D223" s="227" t="s">
        <v>46</v>
      </c>
      <c r="E223" s="194"/>
      <c r="F223" s="194"/>
      <c r="G223" s="194"/>
      <c r="H223" s="194"/>
      <c r="I223" s="7"/>
      <c r="J223" s="7"/>
      <c r="K223" s="7"/>
      <c r="L223" s="7"/>
      <c r="M223" s="7"/>
      <c r="N223" s="7"/>
      <c r="O223" s="7"/>
      <c r="P223" s="7"/>
      <c r="Q223" s="7"/>
      <c r="R223" s="7"/>
      <c r="S223" s="7"/>
      <c r="T223" s="7"/>
      <c r="U223" s="7"/>
      <c r="V223" s="77"/>
      <c r="W223" s="4"/>
      <c r="X223" s="4"/>
      <c r="Y223" s="4"/>
      <c r="Z223" s="4"/>
      <c r="AA223" s="4"/>
      <c r="AB223" s="4"/>
      <c r="AC223" s="4"/>
      <c r="AD223" s="4"/>
      <c r="AE223" s="4"/>
      <c r="AF223" s="4"/>
    </row>
    <row r="224" spans="1:32" x14ac:dyDescent="0.2">
      <c r="A224" s="107" t="s">
        <v>10</v>
      </c>
      <c r="B224" s="97"/>
      <c r="C224" s="97" t="s">
        <v>88</v>
      </c>
      <c r="D224" s="227" t="s">
        <v>5</v>
      </c>
      <c r="E224" s="194"/>
      <c r="F224" s="194"/>
      <c r="G224" s="194"/>
      <c r="H224" s="194"/>
      <c r="I224" s="7">
        <f>I238/$B238*1000</f>
        <v>2163</v>
      </c>
      <c r="J224" s="7"/>
      <c r="K224" s="7">
        <f>K238/$B238*1000</f>
        <v>2163</v>
      </c>
      <c r="L224" s="7"/>
      <c r="M224" s="7"/>
      <c r="N224" s="7">
        <f>N238/$B238*1000</f>
        <v>2317.5</v>
      </c>
      <c r="O224" s="7"/>
      <c r="P224" s="7">
        <f>P238/$B238*1000</f>
        <v>2471.9999999999995</v>
      </c>
      <c r="Q224" s="7"/>
      <c r="R224" s="7"/>
      <c r="S224" s="7">
        <f>S238/$B238*1000</f>
        <v>2471.9999999999995</v>
      </c>
      <c r="T224" s="7"/>
      <c r="U224" s="7"/>
      <c r="V224" s="77"/>
      <c r="W224" s="4"/>
      <c r="X224" s="4"/>
      <c r="Y224" s="4"/>
      <c r="Z224" s="4"/>
      <c r="AA224" s="4"/>
      <c r="AB224" s="4"/>
      <c r="AC224" s="4"/>
      <c r="AD224" s="4"/>
      <c r="AE224" s="4"/>
      <c r="AF224" s="4"/>
    </row>
    <row r="225" spans="1:32" x14ac:dyDescent="0.2">
      <c r="A225" s="107" t="s">
        <v>10</v>
      </c>
      <c r="B225" s="97"/>
      <c r="C225" s="97" t="s">
        <v>88</v>
      </c>
      <c r="D225" s="227" t="s">
        <v>47</v>
      </c>
      <c r="E225" s="194"/>
      <c r="F225" s="194"/>
      <c r="G225" s="194"/>
      <c r="H225" s="194"/>
      <c r="I225" s="7"/>
      <c r="J225" s="7"/>
      <c r="K225" s="7"/>
      <c r="L225" s="7"/>
      <c r="M225" s="7"/>
      <c r="N225" s="7"/>
      <c r="O225" s="7"/>
      <c r="P225" s="7"/>
      <c r="Q225" s="7"/>
      <c r="R225" s="7"/>
      <c r="S225" s="7"/>
      <c r="T225" s="7"/>
      <c r="U225" s="7"/>
      <c r="V225" s="77"/>
      <c r="W225" s="4"/>
      <c r="X225" s="4"/>
      <c r="Y225" s="4"/>
      <c r="Z225" s="4"/>
      <c r="AA225" s="4"/>
      <c r="AB225" s="4"/>
      <c r="AC225" s="4"/>
      <c r="AD225" s="4"/>
      <c r="AE225" s="4"/>
      <c r="AF225" s="4"/>
    </row>
    <row r="226" spans="1:32" x14ac:dyDescent="0.2">
      <c r="A226" s="107" t="s">
        <v>10</v>
      </c>
      <c r="B226" s="97"/>
      <c r="C226" s="97" t="s">
        <v>88</v>
      </c>
      <c r="D226" s="227" t="s">
        <v>93</v>
      </c>
      <c r="E226" s="194"/>
      <c r="F226" s="194"/>
      <c r="G226" s="194"/>
      <c r="H226" s="194"/>
      <c r="I226" s="7"/>
      <c r="J226" s="7"/>
      <c r="K226" s="7"/>
      <c r="L226" s="7"/>
      <c r="M226" s="7"/>
      <c r="N226" s="7"/>
      <c r="O226" s="7"/>
      <c r="P226" s="7"/>
      <c r="Q226" s="7"/>
      <c r="R226" s="7"/>
      <c r="S226" s="7"/>
      <c r="T226" s="7"/>
      <c r="U226" s="7"/>
      <c r="V226" s="77"/>
      <c r="W226" s="4"/>
      <c r="X226" s="4"/>
      <c r="Y226" s="4"/>
      <c r="Z226" s="4"/>
      <c r="AA226" s="4"/>
      <c r="AB226" s="4"/>
      <c r="AC226" s="4"/>
      <c r="AD226" s="4"/>
      <c r="AE226" s="4"/>
      <c r="AF226" s="4"/>
    </row>
    <row r="227" spans="1:32" x14ac:dyDescent="0.2">
      <c r="A227" s="107" t="s">
        <v>10</v>
      </c>
      <c r="B227" s="97"/>
      <c r="C227" s="97" t="s">
        <v>88</v>
      </c>
      <c r="D227" s="227" t="s">
        <v>48</v>
      </c>
      <c r="E227" s="194"/>
      <c r="F227" s="194"/>
      <c r="G227" s="194"/>
      <c r="H227" s="194"/>
      <c r="I227" s="7"/>
      <c r="J227" s="7"/>
      <c r="K227" s="7"/>
      <c r="L227" s="7"/>
      <c r="M227" s="7"/>
      <c r="N227" s="7"/>
      <c r="O227" s="7"/>
      <c r="P227" s="7"/>
      <c r="Q227" s="7"/>
      <c r="R227" s="7"/>
      <c r="S227" s="7"/>
      <c r="T227" s="7"/>
      <c r="U227" s="7"/>
      <c r="V227" s="77"/>
      <c r="W227" s="4"/>
      <c r="X227" s="4"/>
      <c r="Y227" s="4"/>
      <c r="Z227" s="4"/>
      <c r="AA227" s="4"/>
      <c r="AB227" s="4"/>
      <c r="AC227" s="4"/>
      <c r="AD227" s="4"/>
      <c r="AE227" s="4"/>
      <c r="AF227" s="4"/>
    </row>
    <row r="228" spans="1:32" x14ac:dyDescent="0.2">
      <c r="A228" s="107" t="s">
        <v>10</v>
      </c>
      <c r="B228" s="97"/>
      <c r="C228" s="97" t="s">
        <v>88</v>
      </c>
      <c r="D228" s="227" t="s">
        <v>44</v>
      </c>
      <c r="E228" s="194"/>
      <c r="F228" s="194"/>
      <c r="G228" s="194"/>
      <c r="H228" s="194"/>
      <c r="I228" s="7"/>
      <c r="J228" s="7"/>
      <c r="K228" s="7"/>
      <c r="L228" s="7"/>
      <c r="M228" s="7"/>
      <c r="N228" s="7"/>
      <c r="O228" s="7"/>
      <c r="P228" s="7"/>
      <c r="Q228" s="7"/>
      <c r="R228" s="7"/>
      <c r="S228" s="7"/>
      <c r="T228" s="7"/>
      <c r="U228" s="7"/>
      <c r="V228" s="77"/>
      <c r="W228" s="4"/>
      <c r="X228" s="4"/>
      <c r="Y228" s="4"/>
      <c r="Z228" s="4"/>
      <c r="AA228" s="4"/>
      <c r="AB228" s="4"/>
      <c r="AC228" s="4"/>
      <c r="AD228" s="4"/>
      <c r="AE228" s="4"/>
      <c r="AF228" s="4"/>
    </row>
    <row r="229" spans="1:32" x14ac:dyDescent="0.2">
      <c r="A229" s="107" t="s">
        <v>10</v>
      </c>
      <c r="B229" s="97" t="s">
        <v>97</v>
      </c>
      <c r="C229" s="97"/>
      <c r="D229" s="226" t="s">
        <v>204</v>
      </c>
      <c r="E229" s="150"/>
      <c r="F229" s="150"/>
      <c r="G229" s="150"/>
      <c r="H229" s="150"/>
      <c r="I229" s="4"/>
      <c r="J229" s="4"/>
      <c r="K229" s="4"/>
      <c r="L229" s="4"/>
      <c r="M229" s="4"/>
      <c r="N229" s="4"/>
      <c r="O229" s="4"/>
      <c r="P229" s="4"/>
      <c r="Q229" s="4"/>
      <c r="R229" s="4"/>
      <c r="S229" s="4"/>
      <c r="T229" s="4"/>
      <c r="U229" s="4"/>
      <c r="V229" s="13"/>
      <c r="W229" s="4"/>
      <c r="X229" s="4"/>
      <c r="Y229" s="4"/>
      <c r="Z229" s="4"/>
      <c r="AA229" s="4"/>
      <c r="AB229" s="4"/>
      <c r="AC229" s="4"/>
      <c r="AD229" s="4"/>
      <c r="AE229" s="4"/>
      <c r="AF229" s="4"/>
    </row>
    <row r="230" spans="1:32" x14ac:dyDescent="0.2">
      <c r="A230" s="107" t="s">
        <v>10</v>
      </c>
      <c r="B230" s="97"/>
      <c r="C230" s="97" t="s">
        <v>205</v>
      </c>
      <c r="D230" s="227" t="s">
        <v>0</v>
      </c>
      <c r="E230" s="150"/>
      <c r="F230" s="150"/>
      <c r="G230" s="150"/>
      <c r="H230" s="150"/>
      <c r="I230" s="4"/>
      <c r="J230" s="4"/>
      <c r="K230" s="4"/>
      <c r="L230" s="4"/>
      <c r="M230" s="4"/>
      <c r="N230" s="4"/>
      <c r="O230" s="4"/>
      <c r="P230" s="4"/>
      <c r="Q230" s="4"/>
      <c r="R230" s="4"/>
      <c r="S230" s="4"/>
      <c r="T230" s="4"/>
      <c r="U230" s="4"/>
      <c r="V230" s="13"/>
      <c r="W230" s="4"/>
      <c r="X230" s="4"/>
      <c r="Y230" s="4"/>
      <c r="Z230" s="4"/>
      <c r="AA230" s="4"/>
      <c r="AB230" s="4"/>
      <c r="AC230" s="4"/>
      <c r="AD230" s="4"/>
      <c r="AE230" s="4"/>
      <c r="AF230" s="4"/>
    </row>
    <row r="231" spans="1:32" x14ac:dyDescent="0.2">
      <c r="A231" s="107" t="s">
        <v>10</v>
      </c>
      <c r="B231" s="97">
        <v>3200</v>
      </c>
      <c r="C231" s="97" t="s">
        <v>205</v>
      </c>
      <c r="D231" s="227" t="s">
        <v>6</v>
      </c>
      <c r="E231" s="150"/>
      <c r="F231" s="150"/>
      <c r="G231" s="150"/>
      <c r="H231" s="150"/>
      <c r="I231" s="4">
        <v>8000</v>
      </c>
      <c r="J231" s="4"/>
      <c r="K231" s="4">
        <v>11000</v>
      </c>
      <c r="L231" s="4"/>
      <c r="M231" s="4"/>
      <c r="N231" s="4">
        <v>13000</v>
      </c>
      <c r="O231" s="4"/>
      <c r="P231" s="4">
        <v>15000</v>
      </c>
      <c r="Q231" s="4"/>
      <c r="R231" s="4"/>
      <c r="S231" s="4">
        <v>18000</v>
      </c>
      <c r="T231" s="4"/>
      <c r="U231" s="4"/>
      <c r="V231" s="13"/>
      <c r="W231" s="4"/>
      <c r="X231" s="5" t="s">
        <v>206</v>
      </c>
      <c r="Y231" s="4"/>
      <c r="Z231" s="4"/>
      <c r="AA231" s="4"/>
      <c r="AB231" s="4"/>
      <c r="AC231" s="4"/>
      <c r="AD231" s="4"/>
      <c r="AE231" s="4"/>
      <c r="AF231" s="4"/>
    </row>
    <row r="232" spans="1:32" x14ac:dyDescent="0.2">
      <c r="A232" s="107" t="s">
        <v>10</v>
      </c>
      <c r="B232" s="97"/>
      <c r="C232" s="97" t="s">
        <v>205</v>
      </c>
      <c r="D232" s="227" t="s">
        <v>1</v>
      </c>
      <c r="E232" s="150"/>
      <c r="F232" s="150"/>
      <c r="G232" s="150"/>
      <c r="H232" s="150"/>
      <c r="I232" s="4"/>
      <c r="J232" s="4"/>
      <c r="K232" s="4"/>
      <c r="L232" s="4"/>
      <c r="M232" s="4"/>
      <c r="N232" s="4"/>
      <c r="O232" s="4"/>
      <c r="P232" s="4"/>
      <c r="Q232" s="4"/>
      <c r="R232" s="4"/>
      <c r="S232" s="4"/>
      <c r="T232" s="4"/>
      <c r="U232" s="4"/>
      <c r="V232" s="13"/>
      <c r="W232" s="4"/>
      <c r="X232" s="4"/>
      <c r="Y232" s="4"/>
      <c r="Z232" s="4"/>
      <c r="AA232" s="4"/>
      <c r="AB232" s="4"/>
      <c r="AC232" s="4"/>
      <c r="AD232" s="4"/>
      <c r="AE232" s="4"/>
      <c r="AF232" s="4"/>
    </row>
    <row r="233" spans="1:32" x14ac:dyDescent="0.2">
      <c r="A233" s="107" t="s">
        <v>10</v>
      </c>
      <c r="B233" s="97">
        <v>900</v>
      </c>
      <c r="C233" s="97" t="s">
        <v>205</v>
      </c>
      <c r="D233" s="227" t="s">
        <v>36</v>
      </c>
      <c r="E233" s="150"/>
      <c r="F233" s="150"/>
      <c r="G233" s="150"/>
      <c r="H233" s="150"/>
      <c r="I233" s="4">
        <f>0.2*1000</f>
        <v>200</v>
      </c>
      <c r="J233" s="4"/>
      <c r="K233" s="4">
        <v>300</v>
      </c>
      <c r="L233" s="4"/>
      <c r="M233" s="4"/>
      <c r="N233" s="4">
        <v>400</v>
      </c>
      <c r="O233" s="4"/>
      <c r="P233" s="4">
        <v>700</v>
      </c>
      <c r="Q233" s="4"/>
      <c r="R233" s="4"/>
      <c r="S233" s="4">
        <v>1100</v>
      </c>
      <c r="T233" s="4"/>
      <c r="U233" s="4"/>
      <c r="V233" s="13"/>
      <c r="W233" s="4"/>
      <c r="X233" s="5" t="s">
        <v>206</v>
      </c>
      <c r="Y233" s="4"/>
      <c r="Z233" s="4"/>
      <c r="AA233" s="4"/>
      <c r="AB233" s="4"/>
      <c r="AC233" s="4"/>
      <c r="AD233" s="4"/>
      <c r="AE233" s="4"/>
      <c r="AF233" s="4"/>
    </row>
    <row r="234" spans="1:32" x14ac:dyDescent="0.2">
      <c r="A234" s="107" t="s">
        <v>10</v>
      </c>
      <c r="B234" s="97"/>
      <c r="C234" s="97" t="s">
        <v>205</v>
      </c>
      <c r="D234" s="227" t="s">
        <v>45</v>
      </c>
      <c r="E234" s="150"/>
      <c r="F234" s="150"/>
      <c r="G234" s="150"/>
      <c r="H234" s="150"/>
      <c r="I234" s="4"/>
      <c r="J234" s="4"/>
      <c r="K234" s="4"/>
      <c r="L234" s="4"/>
      <c r="M234" s="4"/>
      <c r="N234" s="4"/>
      <c r="O234" s="4"/>
      <c r="P234" s="4"/>
      <c r="Q234" s="4"/>
      <c r="R234" s="4"/>
      <c r="S234" s="4"/>
      <c r="T234" s="4"/>
      <c r="U234" s="4"/>
      <c r="V234" s="13"/>
      <c r="W234" s="4"/>
      <c r="X234" s="4"/>
      <c r="Y234" s="4"/>
      <c r="Z234" s="4"/>
      <c r="AA234" s="4"/>
      <c r="AB234" s="4"/>
      <c r="AC234" s="4"/>
      <c r="AD234" s="4"/>
      <c r="AE234" s="4"/>
      <c r="AF234" s="4"/>
    </row>
    <row r="235" spans="1:32" x14ac:dyDescent="0.2">
      <c r="A235" s="107" t="s">
        <v>10</v>
      </c>
      <c r="B235" s="97">
        <f>I235/3.287</f>
        <v>4259.2029205962881</v>
      </c>
      <c r="C235" s="97" t="s">
        <v>205</v>
      </c>
      <c r="D235" s="227" t="s">
        <v>42</v>
      </c>
      <c r="E235" s="150"/>
      <c r="F235" s="150"/>
      <c r="G235" s="150"/>
      <c r="H235" s="150"/>
      <c r="I235" s="4">
        <v>14000</v>
      </c>
      <c r="J235" s="4"/>
      <c r="K235" s="4">
        <v>14000</v>
      </c>
      <c r="L235" s="4"/>
      <c r="M235" s="4"/>
      <c r="N235" s="4">
        <v>15000</v>
      </c>
      <c r="O235" s="4"/>
      <c r="P235" s="4">
        <v>15000</v>
      </c>
      <c r="Q235" s="4"/>
      <c r="R235" s="4"/>
      <c r="S235" s="4">
        <v>15000</v>
      </c>
      <c r="T235" s="4"/>
      <c r="U235" s="4"/>
      <c r="V235" s="13"/>
      <c r="W235" s="4"/>
      <c r="X235" s="5" t="s">
        <v>206</v>
      </c>
      <c r="Y235" s="4"/>
      <c r="Z235" s="4"/>
      <c r="AA235" s="4"/>
      <c r="AB235" s="4"/>
      <c r="AC235" s="4"/>
      <c r="AD235" s="4"/>
      <c r="AE235" s="4"/>
      <c r="AF235" s="4"/>
    </row>
    <row r="236" spans="1:32" x14ac:dyDescent="0.2">
      <c r="A236" s="107" t="s">
        <v>10</v>
      </c>
      <c r="B236" s="97"/>
      <c r="C236" s="97" t="s">
        <v>205</v>
      </c>
      <c r="D236" s="227" t="s">
        <v>43</v>
      </c>
      <c r="E236" s="150"/>
      <c r="F236" s="150"/>
      <c r="G236" s="150"/>
      <c r="H236" s="150"/>
      <c r="I236" s="4"/>
      <c r="J236" s="4"/>
      <c r="K236" s="4"/>
      <c r="L236" s="4"/>
      <c r="M236" s="4"/>
      <c r="N236" s="4"/>
      <c r="O236" s="4"/>
      <c r="P236" s="4"/>
      <c r="Q236" s="4"/>
      <c r="R236" s="4"/>
      <c r="S236" s="4"/>
      <c r="T236" s="4"/>
      <c r="U236" s="4"/>
      <c r="V236" s="13"/>
      <c r="W236" s="4"/>
      <c r="X236" s="4"/>
      <c r="Y236" s="4"/>
      <c r="Z236" s="4"/>
      <c r="AA236" s="4"/>
      <c r="AB236" s="4"/>
      <c r="AC236" s="4"/>
      <c r="AD236" s="4"/>
      <c r="AE236" s="4"/>
      <c r="AF236" s="4"/>
    </row>
    <row r="237" spans="1:32" x14ac:dyDescent="0.2">
      <c r="A237" s="107" t="s">
        <v>10</v>
      </c>
      <c r="B237" s="97"/>
      <c r="C237" s="97" t="s">
        <v>205</v>
      </c>
      <c r="D237" s="227" t="s">
        <v>46</v>
      </c>
      <c r="E237" s="150"/>
      <c r="F237" s="150"/>
      <c r="G237" s="150"/>
      <c r="H237" s="150"/>
      <c r="I237" s="4"/>
      <c r="J237" s="4"/>
      <c r="K237" s="4"/>
      <c r="L237" s="4"/>
      <c r="M237" s="4"/>
      <c r="N237" s="4"/>
      <c r="O237" s="4"/>
      <c r="P237" s="4"/>
      <c r="Q237" s="4"/>
      <c r="R237" s="4"/>
      <c r="S237" s="4"/>
      <c r="T237" s="4"/>
      <c r="U237" s="4"/>
      <c r="V237" s="13"/>
      <c r="W237" s="4"/>
      <c r="X237" s="4"/>
      <c r="Y237" s="4"/>
      <c r="Z237" s="4"/>
      <c r="AA237" s="4"/>
      <c r="AB237" s="4"/>
      <c r="AC237" s="4"/>
      <c r="AD237" s="4"/>
      <c r="AE237" s="4"/>
      <c r="AF237" s="4"/>
    </row>
    <row r="238" spans="1:32" x14ac:dyDescent="0.2">
      <c r="A238" s="107" t="s">
        <v>10</v>
      </c>
      <c r="B238" s="97">
        <f>I238/2.163</f>
        <v>6472.491909385114</v>
      </c>
      <c r="C238" s="97" t="s">
        <v>205</v>
      </c>
      <c r="D238" s="227" t="s">
        <v>5</v>
      </c>
      <c r="E238" s="150"/>
      <c r="F238" s="150"/>
      <c r="G238" s="150"/>
      <c r="H238" s="150"/>
      <c r="I238" s="4">
        <v>14000</v>
      </c>
      <c r="J238" s="4"/>
      <c r="K238" s="4">
        <v>14000</v>
      </c>
      <c r="L238" s="4"/>
      <c r="M238" s="4"/>
      <c r="N238" s="4">
        <v>15000</v>
      </c>
      <c r="O238" s="4"/>
      <c r="P238" s="4">
        <v>16000</v>
      </c>
      <c r="Q238" s="4"/>
      <c r="R238" s="4"/>
      <c r="S238" s="4">
        <v>16000</v>
      </c>
      <c r="T238" s="4"/>
      <c r="U238" s="4"/>
      <c r="V238" s="13"/>
      <c r="W238" s="4"/>
      <c r="X238" s="4"/>
      <c r="Y238" s="4"/>
      <c r="Z238" s="4"/>
      <c r="AA238" s="4"/>
      <c r="AB238" s="4"/>
      <c r="AC238" s="4"/>
      <c r="AD238" s="4"/>
      <c r="AE238" s="4"/>
      <c r="AF238" s="4"/>
    </row>
    <row r="239" spans="1:32" x14ac:dyDescent="0.2">
      <c r="A239" s="107" t="s">
        <v>10</v>
      </c>
      <c r="B239" s="97"/>
      <c r="C239" s="97" t="s">
        <v>205</v>
      </c>
      <c r="D239" s="227" t="s">
        <v>47</v>
      </c>
      <c r="E239" s="150"/>
      <c r="F239" s="150"/>
      <c r="G239" s="150"/>
      <c r="H239" s="150"/>
      <c r="I239" s="4"/>
      <c r="J239" s="4"/>
      <c r="K239" s="4"/>
      <c r="L239" s="4"/>
      <c r="M239" s="4"/>
      <c r="N239" s="4"/>
      <c r="O239" s="4"/>
      <c r="P239" s="4"/>
      <c r="Q239" s="4"/>
      <c r="R239" s="4"/>
      <c r="S239" s="4"/>
      <c r="T239" s="4"/>
      <c r="U239" s="4"/>
      <c r="V239" s="13"/>
      <c r="W239" s="4"/>
      <c r="X239" s="4"/>
      <c r="Y239" s="4"/>
      <c r="Z239" s="4"/>
      <c r="AA239" s="4"/>
      <c r="AB239" s="4"/>
      <c r="AC239" s="4"/>
      <c r="AD239" s="4"/>
      <c r="AE239" s="4"/>
      <c r="AF239" s="4"/>
    </row>
    <row r="240" spans="1:32" x14ac:dyDescent="0.2">
      <c r="A240" s="107" t="s">
        <v>10</v>
      </c>
      <c r="B240" s="97"/>
      <c r="C240" s="97" t="s">
        <v>205</v>
      </c>
      <c r="D240" s="227" t="s">
        <v>93</v>
      </c>
      <c r="E240" s="150"/>
      <c r="F240" s="150"/>
      <c r="G240" s="150"/>
      <c r="H240" s="150"/>
      <c r="I240" s="4"/>
      <c r="J240" s="4"/>
      <c r="K240" s="4"/>
      <c r="L240" s="4"/>
      <c r="M240" s="4"/>
      <c r="N240" s="4"/>
      <c r="O240" s="4"/>
      <c r="P240" s="4"/>
      <c r="Q240" s="4"/>
      <c r="R240" s="4"/>
      <c r="S240" s="4"/>
      <c r="T240" s="4"/>
      <c r="U240" s="4"/>
      <c r="V240" s="13"/>
      <c r="W240" s="4"/>
      <c r="X240" s="4"/>
      <c r="Y240" s="4"/>
      <c r="Z240" s="4"/>
      <c r="AA240" s="4"/>
      <c r="AB240" s="4"/>
      <c r="AC240" s="4"/>
      <c r="AD240" s="4"/>
      <c r="AE240" s="4"/>
      <c r="AF240" s="4"/>
    </row>
    <row r="241" spans="1:32" x14ac:dyDescent="0.2">
      <c r="A241" s="107" t="s">
        <v>10</v>
      </c>
      <c r="B241" s="97"/>
      <c r="C241" s="97" t="s">
        <v>205</v>
      </c>
      <c r="D241" s="227" t="s">
        <v>48</v>
      </c>
      <c r="E241" s="150"/>
      <c r="F241" s="150"/>
      <c r="G241" s="150"/>
      <c r="H241" s="150"/>
      <c r="I241" s="4"/>
      <c r="J241" s="4"/>
      <c r="K241" s="4"/>
      <c r="L241" s="4"/>
      <c r="M241" s="4"/>
      <c r="N241" s="4"/>
      <c r="O241" s="4"/>
      <c r="P241" s="4"/>
      <c r="Q241" s="4"/>
      <c r="R241" s="4"/>
      <c r="S241" s="4"/>
      <c r="T241" s="4"/>
      <c r="U241" s="4"/>
      <c r="V241" s="13"/>
      <c r="W241" s="4"/>
      <c r="X241" s="4"/>
      <c r="Y241" s="4"/>
      <c r="Z241" s="4"/>
      <c r="AA241" s="4"/>
      <c r="AB241" s="4"/>
      <c r="AC241" s="4"/>
      <c r="AD241" s="4"/>
      <c r="AE241" s="4"/>
      <c r="AF241" s="4"/>
    </row>
    <row r="242" spans="1:32" ht="13.5" thickBot="1" x14ac:dyDescent="0.25">
      <c r="A242" s="118" t="s">
        <v>10</v>
      </c>
      <c r="B242" s="108"/>
      <c r="C242" s="108" t="s">
        <v>205</v>
      </c>
      <c r="D242" s="228" t="s">
        <v>44</v>
      </c>
      <c r="E242" s="151"/>
      <c r="F242" s="151"/>
      <c r="G242" s="151"/>
      <c r="H242" s="151"/>
      <c r="I242" s="11"/>
      <c r="J242" s="11"/>
      <c r="K242" s="11"/>
      <c r="L242" s="11"/>
      <c r="M242" s="11"/>
      <c r="N242" s="11"/>
      <c r="O242" s="11"/>
      <c r="P242" s="11"/>
      <c r="Q242" s="11"/>
      <c r="R242" s="11"/>
      <c r="S242" s="11"/>
      <c r="T242" s="11"/>
      <c r="U242" s="11"/>
      <c r="V242" s="12"/>
      <c r="W242" s="4"/>
      <c r="X242" s="4"/>
      <c r="Y242" s="4"/>
      <c r="Z242" s="4"/>
      <c r="AA242" s="4"/>
      <c r="AB242" s="4"/>
      <c r="AC242" s="4"/>
      <c r="AD242" s="4"/>
      <c r="AE242" s="4"/>
      <c r="AF242" s="4"/>
    </row>
    <row r="243" spans="1:32" x14ac:dyDescent="0.2">
      <c r="A243" s="56" t="s">
        <v>17</v>
      </c>
      <c r="B243" s="158" t="s">
        <v>17</v>
      </c>
      <c r="C243" s="158"/>
      <c r="D243" s="229" t="s">
        <v>149</v>
      </c>
      <c r="E243" s="232"/>
      <c r="F243" s="178"/>
      <c r="G243" s="178"/>
      <c r="H243" s="178"/>
      <c r="I243" s="185"/>
      <c r="J243" s="165"/>
      <c r="K243" s="165"/>
      <c r="L243" s="165"/>
      <c r="M243" s="165"/>
      <c r="N243" s="165"/>
      <c r="O243" s="165"/>
      <c r="P243" s="165"/>
      <c r="Q243" s="165"/>
      <c r="R243" s="165"/>
      <c r="S243" s="165"/>
      <c r="T243" s="179"/>
      <c r="U243" s="179"/>
      <c r="V243" s="180"/>
      <c r="W243" s="174"/>
      <c r="X243" s="174"/>
      <c r="Y243" s="174"/>
      <c r="Z243" s="174"/>
      <c r="AA243" s="174"/>
      <c r="AB243" s="174"/>
      <c r="AC243" s="174"/>
      <c r="AD243" s="174"/>
      <c r="AE243" s="174"/>
      <c r="AF243" s="174"/>
    </row>
    <row r="244" spans="1:32" x14ac:dyDescent="0.2">
      <c r="A244" s="107" t="s">
        <v>17</v>
      </c>
      <c r="B244" s="97"/>
      <c r="C244" s="97"/>
      <c r="D244" s="226" t="s">
        <v>148</v>
      </c>
      <c r="E244" s="99"/>
      <c r="F244" s="125"/>
      <c r="G244" s="125"/>
      <c r="H244" s="125"/>
      <c r="I244" s="186"/>
      <c r="J244" s="152"/>
      <c r="K244" s="152"/>
      <c r="L244" s="152"/>
      <c r="M244" s="152"/>
      <c r="N244" s="152"/>
      <c r="O244" s="152"/>
      <c r="P244" s="152"/>
      <c r="Q244" s="152"/>
      <c r="R244" s="152"/>
      <c r="S244" s="152"/>
      <c r="T244" s="173"/>
      <c r="U244" s="173"/>
      <c r="V244" s="181"/>
      <c r="W244" s="174"/>
      <c r="X244" s="174"/>
      <c r="Y244" s="174"/>
      <c r="Z244" s="174"/>
      <c r="AA244" s="174"/>
      <c r="AB244" s="174"/>
      <c r="AC244" s="174"/>
      <c r="AD244" s="174"/>
      <c r="AE244" s="174"/>
      <c r="AF244" s="174"/>
    </row>
    <row r="245" spans="1:32" x14ac:dyDescent="0.2">
      <c r="A245" s="107" t="s">
        <v>17</v>
      </c>
      <c r="B245" s="97"/>
      <c r="C245" s="97"/>
      <c r="D245" s="226" t="s">
        <v>146</v>
      </c>
      <c r="E245" s="99"/>
      <c r="F245" s="125"/>
      <c r="G245" s="125"/>
      <c r="H245" s="125"/>
      <c r="I245" s="186"/>
      <c r="J245" s="152"/>
      <c r="K245" s="152"/>
      <c r="L245" s="152"/>
      <c r="M245" s="152"/>
      <c r="N245" s="152"/>
      <c r="O245" s="152"/>
      <c r="P245" s="152"/>
      <c r="Q245" s="152"/>
      <c r="R245" s="152"/>
      <c r="S245" s="152"/>
      <c r="T245" s="173"/>
      <c r="U245" s="173"/>
      <c r="V245" s="181"/>
      <c r="W245" s="174"/>
      <c r="X245" s="174"/>
      <c r="Y245" s="174"/>
      <c r="Z245" s="174"/>
      <c r="AA245" s="174"/>
      <c r="AB245" s="174"/>
      <c r="AC245" s="174"/>
      <c r="AD245" s="174"/>
      <c r="AE245" s="174"/>
      <c r="AF245" s="174"/>
    </row>
    <row r="246" spans="1:32" x14ac:dyDescent="0.2">
      <c r="A246" s="107" t="s">
        <v>17</v>
      </c>
      <c r="B246" s="97"/>
      <c r="C246" s="97"/>
      <c r="D246" s="226" t="s">
        <v>147</v>
      </c>
      <c r="E246" s="99"/>
      <c r="F246" s="125"/>
      <c r="G246" s="125"/>
      <c r="H246" s="125"/>
      <c r="I246" s="186"/>
      <c r="J246" s="152"/>
      <c r="K246" s="152"/>
      <c r="L246" s="152"/>
      <c r="M246" s="152"/>
      <c r="N246" s="152"/>
      <c r="O246" s="152"/>
      <c r="P246" s="152"/>
      <c r="Q246" s="152"/>
      <c r="R246" s="152"/>
      <c r="S246" s="152"/>
      <c r="T246" s="173"/>
      <c r="U246" s="173"/>
      <c r="V246" s="181"/>
      <c r="W246" s="174"/>
      <c r="X246" s="174"/>
      <c r="Y246" s="174"/>
      <c r="Z246" s="174"/>
      <c r="AA246" s="174"/>
      <c r="AB246" s="174"/>
      <c r="AC246" s="174"/>
      <c r="AD246" s="174"/>
      <c r="AE246" s="174"/>
      <c r="AF246" s="174"/>
    </row>
    <row r="247" spans="1:32" x14ac:dyDescent="0.2">
      <c r="A247" s="107" t="s">
        <v>17</v>
      </c>
      <c r="B247" s="97"/>
      <c r="C247" s="97"/>
      <c r="D247" s="226" t="s">
        <v>73</v>
      </c>
      <c r="E247" s="233"/>
      <c r="F247" s="150"/>
      <c r="G247" s="150"/>
      <c r="H247" s="150"/>
      <c r="I247" s="4"/>
      <c r="J247" s="4"/>
      <c r="K247" s="4"/>
      <c r="L247" s="4"/>
      <c r="M247" s="4"/>
      <c r="N247" s="4"/>
      <c r="O247" s="4"/>
      <c r="P247" s="4"/>
      <c r="Q247" s="4"/>
      <c r="R247" s="4"/>
      <c r="S247" s="4"/>
      <c r="T247" s="4"/>
      <c r="U247" s="4"/>
      <c r="V247" s="13"/>
      <c r="W247" s="4"/>
      <c r="X247" s="4"/>
      <c r="Y247" s="4"/>
      <c r="Z247" s="4"/>
      <c r="AA247" s="4"/>
      <c r="AB247" s="4"/>
      <c r="AC247" s="4"/>
      <c r="AD247" s="4"/>
      <c r="AE247" s="4"/>
      <c r="AF247" s="4"/>
    </row>
    <row r="248" spans="1:32" x14ac:dyDescent="0.2">
      <c r="A248" s="107" t="s">
        <v>17</v>
      </c>
      <c r="B248" s="97"/>
      <c r="C248" s="97" t="s">
        <v>88</v>
      </c>
      <c r="D248" s="227" t="s">
        <v>0</v>
      </c>
      <c r="E248" s="233"/>
      <c r="F248" s="150"/>
      <c r="G248" s="150"/>
      <c r="H248" s="150"/>
      <c r="I248" s="4"/>
      <c r="J248" s="4"/>
      <c r="K248" s="4"/>
      <c r="L248" s="4"/>
      <c r="M248" s="4"/>
      <c r="N248" s="4"/>
      <c r="O248" s="4"/>
      <c r="P248" s="4"/>
      <c r="Q248" s="4"/>
      <c r="R248" s="4"/>
      <c r="S248" s="4"/>
      <c r="T248" s="4"/>
      <c r="U248" s="4"/>
      <c r="V248" s="13"/>
      <c r="W248" s="4"/>
      <c r="X248" s="4"/>
      <c r="Y248" s="4"/>
      <c r="Z248" s="4"/>
      <c r="AA248" s="4"/>
      <c r="AB248" s="4"/>
      <c r="AC248" s="4"/>
      <c r="AD248" s="4"/>
      <c r="AE248" s="4"/>
      <c r="AF248" s="4"/>
    </row>
    <row r="249" spans="1:32" x14ac:dyDescent="0.2">
      <c r="A249" s="107" t="s">
        <v>17</v>
      </c>
      <c r="B249" s="97"/>
      <c r="C249" s="97" t="s">
        <v>88</v>
      </c>
      <c r="D249" s="227" t="s">
        <v>6</v>
      </c>
      <c r="E249" s="233">
        <v>11700</v>
      </c>
      <c r="F249" s="150"/>
      <c r="G249" s="150"/>
      <c r="H249" s="150"/>
      <c r="I249" s="4"/>
      <c r="J249" s="4"/>
      <c r="K249" s="4"/>
      <c r="L249" s="4">
        <v>24100</v>
      </c>
      <c r="M249" s="4"/>
      <c r="N249" s="4"/>
      <c r="O249" s="4"/>
      <c r="P249" s="4"/>
      <c r="Q249" s="4">
        <f>AVERAGE(33200,34700)</f>
        <v>33950</v>
      </c>
      <c r="R249" s="4"/>
      <c r="S249" s="4"/>
      <c r="T249" s="4"/>
      <c r="U249" s="4"/>
      <c r="V249" s="13"/>
      <c r="W249" s="4"/>
      <c r="X249" s="5" t="s">
        <v>207</v>
      </c>
      <c r="Y249" s="4"/>
      <c r="Z249" s="4"/>
      <c r="AA249" s="4"/>
      <c r="AB249" s="4"/>
      <c r="AC249" s="4"/>
      <c r="AD249" s="4"/>
      <c r="AE249" s="4"/>
      <c r="AF249" s="4"/>
    </row>
    <row r="250" spans="1:32" x14ac:dyDescent="0.2">
      <c r="A250" s="107" t="s">
        <v>17</v>
      </c>
      <c r="B250" s="97"/>
      <c r="C250" s="97" t="s">
        <v>88</v>
      </c>
      <c r="D250" s="227" t="s">
        <v>1</v>
      </c>
      <c r="E250" s="233"/>
      <c r="F250" s="150"/>
      <c r="G250" s="150">
        <v>500</v>
      </c>
      <c r="H250" s="150"/>
      <c r="I250" s="4"/>
      <c r="J250" s="4"/>
      <c r="K250" s="4"/>
      <c r="L250" s="4">
        <v>2400</v>
      </c>
      <c r="M250" s="4"/>
      <c r="N250" s="4"/>
      <c r="O250" s="4"/>
      <c r="P250" s="4"/>
      <c r="Q250" s="5">
        <f>AVERAGE(5200,6200)</f>
        <v>5700</v>
      </c>
      <c r="R250" s="4"/>
      <c r="S250" s="4"/>
      <c r="T250" s="4"/>
      <c r="U250" s="4"/>
      <c r="V250" s="13"/>
      <c r="W250" s="4"/>
      <c r="X250" s="4"/>
      <c r="Y250" s="4"/>
      <c r="Z250" s="4"/>
      <c r="AA250" s="4"/>
      <c r="AB250" s="4"/>
      <c r="AC250" s="4"/>
      <c r="AD250" s="4"/>
      <c r="AE250" s="4"/>
      <c r="AF250" s="4"/>
    </row>
    <row r="251" spans="1:32" x14ac:dyDescent="0.2">
      <c r="A251" s="107" t="s">
        <v>17</v>
      </c>
      <c r="B251" s="97"/>
      <c r="C251" s="97" t="s">
        <v>88</v>
      </c>
      <c r="D251" s="227" t="s">
        <v>36</v>
      </c>
      <c r="E251" s="233">
        <v>7000</v>
      </c>
      <c r="F251" s="150"/>
      <c r="G251" s="150">
        <v>10200</v>
      </c>
      <c r="H251" s="150"/>
      <c r="I251" s="4"/>
      <c r="J251" s="4"/>
      <c r="K251" s="4"/>
      <c r="L251" s="4">
        <v>20100</v>
      </c>
      <c r="M251" s="4"/>
      <c r="N251" s="4"/>
      <c r="O251" s="4"/>
      <c r="P251" s="4"/>
      <c r="Q251" s="5">
        <f>AVERAGE(35100,44000)</f>
        <v>39550</v>
      </c>
      <c r="R251" s="4"/>
      <c r="S251" s="4"/>
      <c r="T251" s="4"/>
      <c r="U251" s="4"/>
      <c r="V251" s="13"/>
      <c r="W251" s="4"/>
      <c r="X251" s="5" t="s">
        <v>207</v>
      </c>
      <c r="Y251" s="4"/>
      <c r="Z251" s="4"/>
      <c r="AA251" s="4"/>
      <c r="AB251" s="4"/>
      <c r="AC251" s="4"/>
      <c r="AD251" s="4"/>
      <c r="AE251" s="4"/>
      <c r="AF251" s="4"/>
    </row>
    <row r="252" spans="1:32" x14ac:dyDescent="0.2">
      <c r="A252" s="107" t="s">
        <v>17</v>
      </c>
      <c r="B252" s="97"/>
      <c r="C252" s="97" t="s">
        <v>88</v>
      </c>
      <c r="D252" s="227" t="s">
        <v>209</v>
      </c>
      <c r="E252" s="233">
        <v>3800</v>
      </c>
      <c r="F252" s="150"/>
      <c r="G252" s="150">
        <v>5600</v>
      </c>
      <c r="H252" s="150"/>
      <c r="I252" s="4"/>
      <c r="J252" s="4"/>
      <c r="K252" s="4"/>
      <c r="L252" s="4">
        <v>11600</v>
      </c>
      <c r="M252" s="4"/>
      <c r="N252" s="4"/>
      <c r="O252" s="4"/>
      <c r="P252" s="4"/>
      <c r="Q252" s="5">
        <f>AVERAGE(20600,25000)</f>
        <v>22800</v>
      </c>
      <c r="R252" s="4"/>
      <c r="S252" s="4"/>
      <c r="T252" s="4"/>
      <c r="U252" s="4"/>
      <c r="V252" s="13"/>
      <c r="W252" s="4"/>
      <c r="X252" s="5" t="s">
        <v>207</v>
      </c>
      <c r="Y252" s="4"/>
      <c r="Z252" s="4"/>
      <c r="AA252" s="4"/>
      <c r="AB252" s="4"/>
      <c r="AC252" s="4"/>
      <c r="AD252" s="4"/>
      <c r="AE252" s="4"/>
      <c r="AF252" s="4"/>
    </row>
    <row r="253" spans="1:32" x14ac:dyDescent="0.2">
      <c r="A253" s="107" t="s">
        <v>17</v>
      </c>
      <c r="B253" s="97"/>
      <c r="C253" s="97" t="s">
        <v>88</v>
      </c>
      <c r="D253" s="227" t="s">
        <v>210</v>
      </c>
      <c r="E253" s="233">
        <v>3200</v>
      </c>
      <c r="F253" s="150"/>
      <c r="G253" s="150">
        <v>4600</v>
      </c>
      <c r="H253" s="150"/>
      <c r="I253" s="4"/>
      <c r="J253" s="4"/>
      <c r="K253" s="4"/>
      <c r="L253" s="48">
        <v>8500</v>
      </c>
      <c r="M253" s="4"/>
      <c r="N253" s="4"/>
      <c r="O253" s="4"/>
      <c r="P253" s="4"/>
      <c r="Q253" s="5">
        <f>AVERAGE(14500,19000)</f>
        <v>16750</v>
      </c>
      <c r="R253" s="4"/>
      <c r="S253" s="4"/>
      <c r="T253" s="4"/>
      <c r="U253" s="4"/>
      <c r="V253" s="13"/>
      <c r="W253" s="4"/>
      <c r="X253" s="5" t="s">
        <v>207</v>
      </c>
      <c r="Y253" s="4"/>
      <c r="Z253" s="4"/>
      <c r="AA253" s="4"/>
      <c r="AB253" s="4"/>
      <c r="AC253" s="4"/>
      <c r="AD253" s="4"/>
      <c r="AE253" s="4"/>
      <c r="AF253" s="4"/>
    </row>
    <row r="254" spans="1:32" x14ac:dyDescent="0.2">
      <c r="A254" s="107" t="s">
        <v>17</v>
      </c>
      <c r="B254" s="97"/>
      <c r="C254" s="97" t="s">
        <v>88</v>
      </c>
      <c r="D254" s="227" t="s">
        <v>45</v>
      </c>
      <c r="E254" s="233"/>
      <c r="F254" s="150"/>
      <c r="G254" s="150"/>
      <c r="H254" s="150"/>
      <c r="I254" s="4"/>
      <c r="J254" s="4"/>
      <c r="K254" s="4"/>
      <c r="L254" s="4"/>
      <c r="M254" s="4"/>
      <c r="N254" s="4"/>
      <c r="O254" s="4"/>
      <c r="P254" s="4"/>
      <c r="Q254" s="4"/>
      <c r="R254" s="4"/>
      <c r="S254" s="4"/>
      <c r="T254" s="4"/>
      <c r="U254" s="4"/>
      <c r="V254" s="13"/>
      <c r="W254" s="4"/>
      <c r="X254" s="5"/>
      <c r="Y254" s="4"/>
      <c r="Z254" s="4"/>
      <c r="AA254" s="4"/>
      <c r="AB254" s="4"/>
      <c r="AC254" s="4"/>
      <c r="AD254" s="4"/>
      <c r="AE254" s="4"/>
      <c r="AF254" s="4"/>
    </row>
    <row r="255" spans="1:32" x14ac:dyDescent="0.2">
      <c r="A255" s="107" t="s">
        <v>17</v>
      </c>
      <c r="B255" s="97"/>
      <c r="C255" s="97" t="s">
        <v>88</v>
      </c>
      <c r="D255" s="227" t="s">
        <v>42</v>
      </c>
      <c r="E255" s="233">
        <v>25300</v>
      </c>
      <c r="F255" s="150"/>
      <c r="G255" s="150"/>
      <c r="H255" s="150"/>
      <c r="I255" s="4"/>
      <c r="J255" s="4"/>
      <c r="K255" s="4"/>
      <c r="L255" s="48">
        <v>25700</v>
      </c>
      <c r="M255" s="4"/>
      <c r="N255" s="4"/>
      <c r="O255" s="4"/>
      <c r="P255" s="4"/>
      <c r="Q255" s="136">
        <f>AVERAGE(26400,26700)</f>
        <v>26550</v>
      </c>
      <c r="R255" s="4"/>
      <c r="S255" s="4"/>
      <c r="T255" s="4"/>
      <c r="U255" s="4"/>
      <c r="V255" s="13"/>
      <c r="W255" s="4"/>
      <c r="X255" s="5" t="s">
        <v>207</v>
      </c>
      <c r="Y255" s="4"/>
      <c r="Z255" s="4"/>
      <c r="AA255" s="4"/>
      <c r="AB255" s="4"/>
      <c r="AC255" s="4"/>
      <c r="AD255" s="4"/>
      <c r="AE255" s="4"/>
      <c r="AF255" s="4"/>
    </row>
    <row r="256" spans="1:32" x14ac:dyDescent="0.2">
      <c r="A256" s="107" t="s">
        <v>17</v>
      </c>
      <c r="B256" s="97"/>
      <c r="C256" s="97" t="s">
        <v>88</v>
      </c>
      <c r="D256" s="227" t="s">
        <v>43</v>
      </c>
      <c r="E256" s="233"/>
      <c r="F256" s="150"/>
      <c r="G256" s="150"/>
      <c r="H256" s="150"/>
      <c r="I256" s="4"/>
      <c r="J256" s="4"/>
      <c r="K256" s="4"/>
      <c r="L256" s="4"/>
      <c r="M256" s="4"/>
      <c r="N256" s="4"/>
      <c r="O256" s="4"/>
      <c r="P256" s="4"/>
      <c r="Q256" s="4"/>
      <c r="R256" s="4"/>
      <c r="S256" s="4"/>
      <c r="T256" s="4"/>
      <c r="U256" s="4"/>
      <c r="V256" s="13"/>
      <c r="W256" s="4"/>
      <c r="X256" s="4"/>
      <c r="Y256" s="4"/>
      <c r="Z256" s="4"/>
      <c r="AA256" s="4"/>
      <c r="AB256" s="4"/>
      <c r="AC256" s="4"/>
      <c r="AD256" s="4"/>
      <c r="AE256" s="4"/>
      <c r="AF256" s="4"/>
    </row>
    <row r="257" spans="1:32" x14ac:dyDescent="0.2">
      <c r="A257" s="107" t="s">
        <v>17</v>
      </c>
      <c r="B257" s="97"/>
      <c r="C257" s="97" t="s">
        <v>88</v>
      </c>
      <c r="D257" s="227" t="s">
        <v>46</v>
      </c>
      <c r="E257" s="233"/>
      <c r="F257" s="150"/>
      <c r="G257" s="150"/>
      <c r="H257" s="150"/>
      <c r="I257" s="4"/>
      <c r="J257" s="4"/>
      <c r="K257" s="4"/>
      <c r="L257" s="4"/>
      <c r="M257" s="4"/>
      <c r="N257" s="4"/>
      <c r="O257" s="4"/>
      <c r="P257" s="4"/>
      <c r="Q257" s="4"/>
      <c r="R257" s="4"/>
      <c r="S257" s="4"/>
      <c r="T257" s="4"/>
      <c r="U257" s="4"/>
      <c r="V257" s="13"/>
      <c r="W257" s="4"/>
      <c r="X257" s="4"/>
      <c r="Y257" s="4"/>
      <c r="Z257" s="4"/>
      <c r="AA257" s="4"/>
      <c r="AB257" s="4"/>
      <c r="AC257" s="4"/>
      <c r="AD257" s="4"/>
      <c r="AE257" s="4"/>
      <c r="AF257" s="4"/>
    </row>
    <row r="258" spans="1:32" x14ac:dyDescent="0.2">
      <c r="A258" s="107" t="s">
        <v>17</v>
      </c>
      <c r="B258" s="97"/>
      <c r="C258" s="97" t="s">
        <v>88</v>
      </c>
      <c r="D258" s="227" t="s">
        <v>5</v>
      </c>
      <c r="E258" s="233">
        <v>590</v>
      </c>
      <c r="F258" s="150"/>
      <c r="G258" s="150"/>
      <c r="H258" s="150"/>
      <c r="I258" s="4"/>
      <c r="J258" s="4"/>
      <c r="K258" s="4"/>
      <c r="L258" s="4">
        <v>800</v>
      </c>
      <c r="M258" s="4"/>
      <c r="N258" s="4"/>
      <c r="O258" s="4"/>
      <c r="P258" s="4"/>
      <c r="Q258" s="4">
        <v>800</v>
      </c>
      <c r="R258" s="4"/>
      <c r="S258" s="4"/>
      <c r="T258" s="4"/>
      <c r="U258" s="4"/>
      <c r="V258" s="13"/>
      <c r="W258" s="4"/>
      <c r="X258" s="5" t="s">
        <v>207</v>
      </c>
      <c r="Y258" s="4"/>
      <c r="Z258" s="4"/>
      <c r="AA258" s="4"/>
      <c r="AB258" s="4"/>
      <c r="AC258" s="4"/>
      <c r="AD258" s="4"/>
      <c r="AE258" s="4"/>
      <c r="AF258" s="4"/>
    </row>
    <row r="259" spans="1:32" x14ac:dyDescent="0.2">
      <c r="A259" s="107" t="s">
        <v>17</v>
      </c>
      <c r="B259" s="97"/>
      <c r="C259" s="97" t="s">
        <v>88</v>
      </c>
      <c r="D259" s="227" t="s">
        <v>47</v>
      </c>
      <c r="E259" s="233">
        <v>110</v>
      </c>
      <c r="F259" s="150"/>
      <c r="G259" s="150"/>
      <c r="H259" s="150"/>
      <c r="I259" s="4"/>
      <c r="J259" s="4"/>
      <c r="K259" s="4"/>
      <c r="L259" s="4">
        <v>270</v>
      </c>
      <c r="M259" s="4"/>
      <c r="N259" s="4"/>
      <c r="O259" s="4"/>
      <c r="P259" s="4"/>
      <c r="Q259" s="5">
        <f>AVERAGE(340,410)</f>
        <v>375</v>
      </c>
      <c r="R259" s="4"/>
      <c r="S259" s="4"/>
      <c r="T259" s="4"/>
      <c r="U259" s="4"/>
      <c r="V259" s="13"/>
      <c r="W259" s="4"/>
      <c r="X259" s="5" t="s">
        <v>207</v>
      </c>
      <c r="Y259" s="4"/>
      <c r="Z259" s="4"/>
      <c r="AA259" s="4"/>
      <c r="AB259" s="4"/>
      <c r="AC259" s="4"/>
      <c r="AD259" s="4"/>
      <c r="AE259" s="4"/>
      <c r="AF259" s="4"/>
    </row>
    <row r="260" spans="1:32" x14ac:dyDescent="0.2">
      <c r="A260" s="107" t="s">
        <v>17</v>
      </c>
      <c r="B260" s="97"/>
      <c r="C260" s="97" t="s">
        <v>88</v>
      </c>
      <c r="D260" s="227" t="s">
        <v>93</v>
      </c>
      <c r="E260" s="233"/>
      <c r="F260" s="150"/>
      <c r="G260" s="150"/>
      <c r="H260" s="150"/>
      <c r="I260" s="4"/>
      <c r="J260" s="4"/>
      <c r="K260" s="4"/>
      <c r="L260" s="4"/>
      <c r="M260" s="4"/>
      <c r="N260" s="4"/>
      <c r="O260" s="4"/>
      <c r="P260" s="4"/>
      <c r="Q260" s="4"/>
      <c r="R260" s="4"/>
      <c r="S260" s="4"/>
      <c r="T260" s="4"/>
      <c r="U260" s="4"/>
      <c r="V260" s="13"/>
      <c r="W260" s="4"/>
      <c r="X260" s="4"/>
      <c r="Y260" s="4"/>
      <c r="Z260" s="4"/>
      <c r="AA260" s="4"/>
      <c r="AB260" s="4"/>
      <c r="AC260" s="4"/>
      <c r="AD260" s="4"/>
      <c r="AE260" s="4"/>
      <c r="AF260" s="4"/>
    </row>
    <row r="261" spans="1:32" x14ac:dyDescent="0.2">
      <c r="A261" s="107" t="s">
        <v>17</v>
      </c>
      <c r="B261" s="97"/>
      <c r="C261" s="97" t="s">
        <v>88</v>
      </c>
      <c r="D261" s="227" t="s">
        <v>48</v>
      </c>
      <c r="E261" s="233">
        <v>1</v>
      </c>
      <c r="F261" s="150"/>
      <c r="G261" s="150"/>
      <c r="H261" s="150"/>
      <c r="I261" s="4"/>
      <c r="J261" s="4"/>
      <c r="K261" s="4"/>
      <c r="L261" s="4">
        <v>24</v>
      </c>
      <c r="M261" s="4"/>
      <c r="N261" s="4"/>
      <c r="O261" s="4"/>
      <c r="P261" s="4"/>
      <c r="Q261" s="4">
        <v>24</v>
      </c>
      <c r="R261" s="4"/>
      <c r="S261" s="4"/>
      <c r="T261" s="4"/>
      <c r="U261" s="4"/>
      <c r="V261" s="13"/>
      <c r="W261" s="4"/>
      <c r="X261" s="4"/>
      <c r="Y261" s="4"/>
      <c r="Z261" s="4"/>
      <c r="AA261" s="4"/>
      <c r="AB261" s="4"/>
      <c r="AC261" s="4"/>
      <c r="AD261" s="4"/>
      <c r="AE261" s="4"/>
      <c r="AF261" s="4"/>
    </row>
    <row r="262" spans="1:32" x14ac:dyDescent="0.2">
      <c r="A262" s="107" t="s">
        <v>17</v>
      </c>
      <c r="B262" s="97"/>
      <c r="C262" s="97" t="s">
        <v>88</v>
      </c>
      <c r="D262" s="227" t="s">
        <v>44</v>
      </c>
      <c r="E262" s="233"/>
      <c r="F262" s="150"/>
      <c r="G262" s="150"/>
      <c r="H262" s="150"/>
      <c r="I262" s="4"/>
      <c r="J262" s="4"/>
      <c r="K262" s="4"/>
      <c r="L262" s="4"/>
      <c r="M262" s="4"/>
      <c r="N262" s="4"/>
      <c r="O262" s="4"/>
      <c r="P262" s="4"/>
      <c r="Q262" s="4"/>
      <c r="R262" s="4"/>
      <c r="S262" s="4"/>
      <c r="T262" s="4"/>
      <c r="U262" s="4"/>
      <c r="V262" s="13"/>
      <c r="W262" s="4"/>
      <c r="X262" s="4"/>
      <c r="Y262" s="4"/>
      <c r="Z262" s="4"/>
      <c r="AA262" s="4"/>
      <c r="AB262" s="4"/>
      <c r="AC262" s="4"/>
      <c r="AD262" s="4"/>
      <c r="AE262" s="4"/>
      <c r="AF262" s="4"/>
    </row>
    <row r="263" spans="1:32" ht="13.5" thickBot="1" x14ac:dyDescent="0.25">
      <c r="A263" s="107" t="s">
        <v>17</v>
      </c>
      <c r="B263" s="108"/>
      <c r="C263" s="108" t="s">
        <v>88</v>
      </c>
      <c r="D263" s="228" t="s">
        <v>208</v>
      </c>
      <c r="E263" s="234"/>
      <c r="F263" s="151"/>
      <c r="G263" s="151"/>
      <c r="H263" s="151"/>
      <c r="I263" s="11"/>
      <c r="J263" s="11"/>
      <c r="K263" s="11"/>
      <c r="L263" s="11">
        <v>40</v>
      </c>
      <c r="M263" s="11"/>
      <c r="N263" s="11"/>
      <c r="O263" s="11"/>
      <c r="P263" s="11"/>
      <c r="Q263" s="11">
        <v>40</v>
      </c>
      <c r="R263" s="11"/>
      <c r="S263" s="11"/>
      <c r="T263" s="11"/>
      <c r="U263" s="11"/>
      <c r="V263" s="12"/>
      <c r="W263" s="4"/>
      <c r="X263" s="4"/>
      <c r="Y263" s="4"/>
      <c r="Z263" s="4"/>
      <c r="AA263" s="4"/>
      <c r="AB263" s="4"/>
      <c r="AC263" s="4"/>
      <c r="AD263" s="4"/>
      <c r="AE263" s="4"/>
      <c r="AF263" s="4"/>
    </row>
    <row r="264" spans="1:32" x14ac:dyDescent="0.2">
      <c r="A264" s="56" t="str">
        <f>B264</f>
        <v>Greece</v>
      </c>
      <c r="B264" s="158" t="s">
        <v>54</v>
      </c>
      <c r="C264" s="158"/>
      <c r="D264" s="229" t="s">
        <v>149</v>
      </c>
      <c r="E264" s="125"/>
      <c r="F264" s="125"/>
      <c r="G264" s="125"/>
      <c r="H264" s="125"/>
      <c r="I264" s="168">
        <v>0.19700000000000001</v>
      </c>
      <c r="J264" s="152"/>
      <c r="K264" s="152">
        <v>0.23400000000000001</v>
      </c>
      <c r="L264" s="152"/>
      <c r="M264" s="152"/>
      <c r="N264" s="152">
        <v>0.27100000000000002</v>
      </c>
      <c r="O264" s="152"/>
      <c r="P264" s="152">
        <v>0.29599999999999999</v>
      </c>
      <c r="Q264" s="152"/>
      <c r="R264" s="152"/>
      <c r="S264" s="152">
        <v>0.35</v>
      </c>
      <c r="T264" s="173"/>
      <c r="U264" s="173"/>
      <c r="V264" s="181"/>
      <c r="W264" s="174"/>
      <c r="X264" s="174"/>
      <c r="Y264" s="174"/>
      <c r="Z264" s="174"/>
      <c r="AA264" s="174"/>
      <c r="AB264" s="174"/>
      <c r="AC264" s="174"/>
      <c r="AD264" s="174"/>
      <c r="AE264" s="174"/>
      <c r="AF264" s="174"/>
    </row>
    <row r="265" spans="1:32" x14ac:dyDescent="0.2">
      <c r="A265" s="107" t="str">
        <f>A264</f>
        <v>Greece</v>
      </c>
      <c r="B265" s="97"/>
      <c r="C265" s="97"/>
      <c r="D265" s="226" t="s">
        <v>148</v>
      </c>
      <c r="E265" s="125"/>
      <c r="F265" s="125"/>
      <c r="G265" s="125"/>
      <c r="H265" s="125"/>
      <c r="I265" s="168">
        <v>0.29199999999999998</v>
      </c>
      <c r="J265" s="152"/>
      <c r="K265" s="152">
        <v>0.38600000000000001</v>
      </c>
      <c r="L265" s="152"/>
      <c r="M265" s="152"/>
      <c r="N265" s="152">
        <v>0.46800000000000003</v>
      </c>
      <c r="O265" s="152"/>
      <c r="P265" s="152">
        <v>0.52900000000000003</v>
      </c>
      <c r="Q265" s="152"/>
      <c r="R265" s="152"/>
      <c r="S265" s="152">
        <v>0.61</v>
      </c>
      <c r="T265" s="173"/>
      <c r="U265" s="173"/>
      <c r="V265" s="181"/>
      <c r="W265" s="174"/>
      <c r="X265" s="174"/>
      <c r="Y265" s="174"/>
      <c r="Z265" s="174"/>
      <c r="AA265" s="174"/>
      <c r="AB265" s="174"/>
      <c r="AC265" s="174"/>
      <c r="AD265" s="174"/>
      <c r="AE265" s="174"/>
      <c r="AF265" s="174"/>
    </row>
    <row r="266" spans="1:32" x14ac:dyDescent="0.2">
      <c r="A266" s="107" t="str">
        <f t="shared" ref="A266:A295" si="32">A265</f>
        <v>Greece</v>
      </c>
      <c r="B266" s="97"/>
      <c r="C266" s="97"/>
      <c r="D266" s="226" t="s">
        <v>146</v>
      </c>
      <c r="E266" s="125"/>
      <c r="F266" s="125"/>
      <c r="G266" s="125"/>
      <c r="H266" s="125"/>
      <c r="I266" s="168">
        <v>0.30599999999999999</v>
      </c>
      <c r="J266" s="152"/>
      <c r="K266" s="152">
        <v>0.33800000000000002</v>
      </c>
      <c r="L266" s="152"/>
      <c r="M266" s="152"/>
      <c r="N266" s="152">
        <v>0.36799999999999999</v>
      </c>
      <c r="O266" s="152"/>
      <c r="P266" s="152">
        <v>0.38300000000000001</v>
      </c>
      <c r="Q266" s="152"/>
      <c r="R266" s="152"/>
      <c r="S266" s="152">
        <v>0.42499999999999999</v>
      </c>
      <c r="T266" s="173"/>
      <c r="U266" s="173"/>
      <c r="V266" s="181"/>
      <c r="W266" s="174"/>
      <c r="X266" s="174"/>
      <c r="Y266" s="174"/>
      <c r="Z266" s="174"/>
      <c r="AA266" s="174"/>
      <c r="AB266" s="174"/>
      <c r="AC266" s="174"/>
      <c r="AD266" s="174"/>
      <c r="AE266" s="174"/>
      <c r="AF266" s="174"/>
    </row>
    <row r="267" spans="1:32" x14ac:dyDescent="0.2">
      <c r="A267" s="107" t="str">
        <f t="shared" si="32"/>
        <v>Greece</v>
      </c>
      <c r="B267" s="97"/>
      <c r="C267" s="97"/>
      <c r="D267" s="226" t="s">
        <v>147</v>
      </c>
      <c r="E267" s="125"/>
      <c r="F267" s="125"/>
      <c r="G267" s="125"/>
      <c r="H267" s="125"/>
      <c r="I267" s="168">
        <v>6.6000000000000003E-2</v>
      </c>
      <c r="J267" s="152"/>
      <c r="K267" s="152">
        <v>7.2999999999999995E-2</v>
      </c>
      <c r="L267" s="152"/>
      <c r="M267" s="152"/>
      <c r="N267" s="152">
        <v>0.10100000000000001</v>
      </c>
      <c r="O267" s="152"/>
      <c r="P267" s="152">
        <v>0.11700000000000001</v>
      </c>
      <c r="Q267" s="152"/>
      <c r="R267" s="152"/>
      <c r="S267" s="152">
        <v>0.19</v>
      </c>
      <c r="T267" s="173"/>
      <c r="U267" s="173"/>
      <c r="V267" s="181"/>
      <c r="W267" s="174"/>
      <c r="X267" s="174"/>
      <c r="Y267" s="174"/>
      <c r="Z267" s="174"/>
      <c r="AA267" s="174"/>
      <c r="AB267" s="174"/>
      <c r="AC267" s="174"/>
      <c r="AD267" s="174"/>
      <c r="AE267" s="174"/>
      <c r="AF267" s="174"/>
    </row>
    <row r="268" spans="1:32" x14ac:dyDescent="0.2">
      <c r="A268" s="107" t="str">
        <f t="shared" si="32"/>
        <v>Greece</v>
      </c>
      <c r="B268" s="97"/>
      <c r="C268" s="97"/>
      <c r="D268" s="226" t="s">
        <v>73</v>
      </c>
      <c r="E268" s="150"/>
      <c r="F268" s="4"/>
      <c r="G268" s="4"/>
      <c r="H268" s="4"/>
      <c r="I268" s="4"/>
      <c r="J268" s="4"/>
      <c r="K268" s="4"/>
      <c r="L268" s="4"/>
      <c r="M268" s="4"/>
      <c r="N268" s="4"/>
      <c r="O268" s="4"/>
      <c r="P268" s="4"/>
      <c r="Q268" s="4"/>
      <c r="R268" s="4"/>
      <c r="S268" s="4"/>
      <c r="T268" s="4"/>
      <c r="U268" s="4"/>
      <c r="V268" s="13"/>
      <c r="W268" s="4"/>
      <c r="X268" s="4"/>
      <c r="Y268" s="4"/>
      <c r="Z268" s="4"/>
      <c r="AA268" s="4"/>
      <c r="AB268" s="4"/>
      <c r="AC268" s="4"/>
      <c r="AD268" s="4"/>
      <c r="AE268" s="4"/>
      <c r="AF268" s="4"/>
    </row>
    <row r="269" spans="1:32" x14ac:dyDescent="0.2">
      <c r="A269" s="107" t="str">
        <f t="shared" si="32"/>
        <v>Greece</v>
      </c>
      <c r="B269" s="97"/>
      <c r="C269" s="97" t="s">
        <v>88</v>
      </c>
      <c r="D269" s="227" t="s">
        <v>91</v>
      </c>
      <c r="E269" s="150"/>
      <c r="F269" s="4"/>
      <c r="G269" s="4"/>
      <c r="H269" s="4"/>
      <c r="I269" s="4">
        <v>3600</v>
      </c>
      <c r="J269" s="4"/>
      <c r="K269" s="4">
        <v>4200</v>
      </c>
      <c r="L269" s="4"/>
      <c r="M269" s="4"/>
      <c r="N269" s="4">
        <v>5200</v>
      </c>
      <c r="O269" s="4"/>
      <c r="P269" s="4">
        <v>6000</v>
      </c>
      <c r="Q269" s="4"/>
      <c r="R269" s="4"/>
      <c r="S269" s="4">
        <v>7000</v>
      </c>
      <c r="T269" s="4"/>
      <c r="U269" s="4"/>
      <c r="V269" s="13"/>
      <c r="W269" s="4"/>
      <c r="X269" s="4"/>
      <c r="Y269" s="4"/>
      <c r="Z269" s="4"/>
      <c r="AA269" s="4"/>
      <c r="AB269" s="4"/>
      <c r="AC269" s="4"/>
      <c r="AD269" s="4"/>
      <c r="AE269" s="4"/>
      <c r="AF269" s="4"/>
    </row>
    <row r="270" spans="1:32" x14ac:dyDescent="0.2">
      <c r="A270" s="107" t="str">
        <f t="shared" si="32"/>
        <v>Greece</v>
      </c>
      <c r="B270" s="97"/>
      <c r="C270" s="97" t="s">
        <v>88</v>
      </c>
      <c r="D270" s="227" t="s">
        <v>6</v>
      </c>
      <c r="E270" s="150"/>
      <c r="F270" s="4"/>
      <c r="G270" s="4"/>
      <c r="H270" s="4"/>
      <c r="I270" s="4">
        <f>I269</f>
        <v>3600</v>
      </c>
      <c r="J270" s="4">
        <f t="shared" ref="J270:M270" si="33">J269</f>
        <v>0</v>
      </c>
      <c r="K270" s="4">
        <f t="shared" si="33"/>
        <v>4200</v>
      </c>
      <c r="L270" s="4">
        <f t="shared" si="33"/>
        <v>0</v>
      </c>
      <c r="M270" s="4">
        <f t="shared" si="33"/>
        <v>0</v>
      </c>
      <c r="N270" s="4">
        <f>N269</f>
        <v>5200</v>
      </c>
      <c r="O270" s="4">
        <f t="shared" ref="O270:S270" si="34">O269</f>
        <v>0</v>
      </c>
      <c r="P270" s="4">
        <f t="shared" si="34"/>
        <v>6000</v>
      </c>
      <c r="Q270" s="4">
        <f t="shared" si="34"/>
        <v>0</v>
      </c>
      <c r="R270" s="4">
        <f t="shared" si="34"/>
        <v>0</v>
      </c>
      <c r="S270" s="4">
        <f t="shared" si="34"/>
        <v>7000</v>
      </c>
      <c r="T270" s="4"/>
      <c r="U270" s="4"/>
      <c r="V270" s="13"/>
      <c r="W270" s="4"/>
      <c r="X270" s="4"/>
      <c r="Y270" s="4"/>
      <c r="Z270" s="4"/>
      <c r="AA270" s="4"/>
      <c r="AB270" s="4"/>
      <c r="AC270" s="4"/>
      <c r="AD270" s="4"/>
      <c r="AE270" s="4"/>
      <c r="AF270" s="4"/>
    </row>
    <row r="271" spans="1:32" x14ac:dyDescent="0.2">
      <c r="A271" s="107" t="str">
        <f t="shared" si="32"/>
        <v>Greece</v>
      </c>
      <c r="B271" s="97"/>
      <c r="C271" s="97" t="s">
        <v>88</v>
      </c>
      <c r="D271" s="227" t="s">
        <v>1</v>
      </c>
      <c r="E271" s="150"/>
      <c r="F271" s="4"/>
      <c r="G271" s="4"/>
      <c r="H271" s="4"/>
      <c r="I271" s="4"/>
      <c r="J271" s="4"/>
      <c r="K271" s="4"/>
      <c r="L271" s="4"/>
      <c r="M271" s="4"/>
      <c r="N271" s="4"/>
      <c r="O271" s="4"/>
      <c r="P271" s="4"/>
      <c r="Q271" s="4"/>
      <c r="R271" s="4"/>
      <c r="S271" s="4"/>
      <c r="T271" s="4"/>
      <c r="U271" s="4"/>
      <c r="V271" s="13"/>
      <c r="W271" s="4"/>
      <c r="X271" s="4"/>
      <c r="Y271" s="4"/>
      <c r="Z271" s="4"/>
      <c r="AA271" s="4"/>
      <c r="AB271" s="4"/>
      <c r="AC271" s="4"/>
      <c r="AD271" s="4"/>
      <c r="AE271" s="4"/>
      <c r="AF271" s="4"/>
    </row>
    <row r="272" spans="1:32" x14ac:dyDescent="0.2">
      <c r="A272" s="107" t="str">
        <f t="shared" si="32"/>
        <v>Greece</v>
      </c>
      <c r="B272" s="97"/>
      <c r="C272" s="97" t="s">
        <v>88</v>
      </c>
      <c r="D272" s="227" t="s">
        <v>36</v>
      </c>
      <c r="E272" s="150"/>
      <c r="F272" s="4"/>
      <c r="G272" s="4"/>
      <c r="H272" s="4"/>
      <c r="I272" s="4">
        <v>3000</v>
      </c>
      <c r="J272" s="4"/>
      <c r="K272" s="4">
        <v>3900</v>
      </c>
      <c r="L272" s="4"/>
      <c r="M272" s="4"/>
      <c r="N272" s="4">
        <v>5300</v>
      </c>
      <c r="O272" s="4"/>
      <c r="P272" s="4">
        <v>6300</v>
      </c>
      <c r="Q272" s="4"/>
      <c r="R272" s="4"/>
      <c r="S272" s="4">
        <v>7700</v>
      </c>
      <c r="T272" s="4"/>
      <c r="U272" s="4"/>
      <c r="V272" s="13"/>
      <c r="W272" s="4"/>
      <c r="X272" s="4"/>
      <c r="Y272" s="4"/>
      <c r="Z272" s="4"/>
      <c r="AA272" s="4"/>
      <c r="AB272" s="4"/>
      <c r="AC272" s="4"/>
      <c r="AD272" s="4"/>
      <c r="AE272" s="4"/>
      <c r="AF272" s="4"/>
    </row>
    <row r="273" spans="1:32" x14ac:dyDescent="0.2">
      <c r="A273" s="107" t="str">
        <f t="shared" si="32"/>
        <v>Greece</v>
      </c>
      <c r="B273" s="97"/>
      <c r="C273" s="97" t="s">
        <v>88</v>
      </c>
      <c r="D273" s="227" t="s">
        <v>45</v>
      </c>
      <c r="E273" s="150"/>
      <c r="F273" s="150"/>
      <c r="G273" s="150"/>
      <c r="H273" s="150"/>
      <c r="I273" s="4">
        <v>0</v>
      </c>
      <c r="J273" s="4"/>
      <c r="K273" s="4">
        <v>0</v>
      </c>
      <c r="L273" s="4"/>
      <c r="M273" s="4"/>
      <c r="N273" s="4">
        <v>100</v>
      </c>
      <c r="O273" s="4"/>
      <c r="P273" s="4">
        <v>100</v>
      </c>
      <c r="Q273" s="4"/>
      <c r="R273" s="4"/>
      <c r="S273" s="4">
        <v>100</v>
      </c>
      <c r="T273" s="4"/>
      <c r="U273" s="4"/>
      <c r="V273" s="13"/>
      <c r="W273" s="4"/>
      <c r="X273" s="4"/>
      <c r="Y273" s="4"/>
      <c r="Z273" s="4"/>
      <c r="AA273" s="4"/>
      <c r="AB273" s="4"/>
      <c r="AC273" s="4"/>
      <c r="AD273" s="4"/>
      <c r="AE273" s="4"/>
      <c r="AF273" s="4"/>
    </row>
    <row r="274" spans="1:32" x14ac:dyDescent="0.2">
      <c r="A274" s="107" t="str">
        <f t="shared" si="32"/>
        <v>Greece</v>
      </c>
      <c r="B274" s="97"/>
      <c r="C274" s="97" t="s">
        <v>88</v>
      </c>
      <c r="D274" s="227" t="s">
        <v>42</v>
      </c>
      <c r="E274" s="150"/>
      <c r="F274" s="150"/>
      <c r="G274" s="150"/>
      <c r="H274" s="150"/>
      <c r="I274" s="4">
        <v>3400</v>
      </c>
      <c r="J274" s="4"/>
      <c r="K274" s="4">
        <v>3700</v>
      </c>
      <c r="L274" s="4"/>
      <c r="M274" s="4"/>
      <c r="N274" s="4">
        <v>3800</v>
      </c>
      <c r="O274" s="4"/>
      <c r="P274" s="4">
        <v>3900</v>
      </c>
      <c r="Q274" s="4"/>
      <c r="R274" s="4"/>
      <c r="S274" s="4">
        <v>3900</v>
      </c>
      <c r="T274" s="4"/>
      <c r="U274" s="4"/>
      <c r="V274" s="13"/>
      <c r="W274" s="4"/>
      <c r="X274" s="4" t="s">
        <v>211</v>
      </c>
      <c r="Y274" s="4"/>
      <c r="Z274" s="4"/>
      <c r="AA274" s="4"/>
      <c r="AB274" s="4"/>
      <c r="AC274" s="4"/>
      <c r="AD274" s="4"/>
      <c r="AE274" s="4"/>
      <c r="AF274" s="4"/>
    </row>
    <row r="275" spans="1:32" x14ac:dyDescent="0.2">
      <c r="A275" s="107" t="str">
        <f t="shared" si="32"/>
        <v>Greece</v>
      </c>
      <c r="B275" s="97"/>
      <c r="C275" s="97" t="s">
        <v>88</v>
      </c>
      <c r="D275" s="227" t="s">
        <v>43</v>
      </c>
      <c r="E275" s="150"/>
      <c r="F275" s="150"/>
      <c r="G275" s="150"/>
      <c r="H275" s="150"/>
      <c r="I275" s="4"/>
      <c r="J275" s="4"/>
      <c r="K275" s="4"/>
      <c r="L275" s="4"/>
      <c r="M275" s="4"/>
      <c r="N275" s="4"/>
      <c r="O275" s="4"/>
      <c r="P275" s="4"/>
      <c r="Q275" s="4"/>
      <c r="R275" s="4"/>
      <c r="S275" s="4"/>
      <c r="T275" s="4"/>
      <c r="U275" s="4"/>
      <c r="V275" s="13"/>
      <c r="W275" s="4"/>
      <c r="X275" s="4"/>
      <c r="Y275" s="4"/>
      <c r="Z275" s="4"/>
      <c r="AA275" s="4"/>
      <c r="AB275" s="4"/>
      <c r="AC275" s="4"/>
      <c r="AD275" s="4"/>
      <c r="AE275" s="4"/>
      <c r="AF275" s="4"/>
    </row>
    <row r="276" spans="1:32" x14ac:dyDescent="0.2">
      <c r="A276" s="107" t="str">
        <f t="shared" si="32"/>
        <v>Greece</v>
      </c>
      <c r="B276" s="97"/>
      <c r="C276" s="97" t="s">
        <v>88</v>
      </c>
      <c r="D276" s="227" t="s">
        <v>46</v>
      </c>
      <c r="E276" s="150"/>
      <c r="F276" s="150"/>
      <c r="G276" s="150"/>
      <c r="H276" s="150"/>
      <c r="I276" s="4">
        <v>100</v>
      </c>
      <c r="J276" s="4"/>
      <c r="K276" s="4">
        <v>100</v>
      </c>
      <c r="L276" s="4"/>
      <c r="M276" s="4"/>
      <c r="N276" s="4">
        <v>100</v>
      </c>
      <c r="O276" s="4"/>
      <c r="P276" s="4">
        <v>200</v>
      </c>
      <c r="Q276" s="4"/>
      <c r="R276" s="4"/>
      <c r="S276" s="4">
        <v>30</v>
      </c>
      <c r="T276" s="4"/>
      <c r="U276" s="4"/>
      <c r="V276" s="13"/>
      <c r="W276" s="4"/>
      <c r="X276" s="4"/>
      <c r="Y276" s="4"/>
      <c r="Z276" s="4"/>
      <c r="AA276" s="4"/>
      <c r="AB276" s="4"/>
      <c r="AC276" s="4"/>
      <c r="AD276" s="4"/>
      <c r="AE276" s="4"/>
      <c r="AF276" s="4"/>
    </row>
    <row r="277" spans="1:32" x14ac:dyDescent="0.2">
      <c r="A277" s="107" t="str">
        <f t="shared" si="32"/>
        <v>Greece</v>
      </c>
      <c r="B277" s="97"/>
      <c r="C277" s="97" t="s">
        <v>88</v>
      </c>
      <c r="D277" s="227" t="s">
        <v>5</v>
      </c>
      <c r="E277" s="150"/>
      <c r="F277" s="150"/>
      <c r="G277" s="150"/>
      <c r="H277" s="150"/>
      <c r="I277" s="4"/>
      <c r="J277" s="4"/>
      <c r="K277" s="4"/>
      <c r="L277" s="4"/>
      <c r="M277" s="4"/>
      <c r="N277" s="4"/>
      <c r="O277" s="4"/>
      <c r="P277" s="4"/>
      <c r="Q277" s="4"/>
      <c r="R277" s="4"/>
      <c r="S277" s="4"/>
      <c r="T277" s="4"/>
      <c r="U277" s="4"/>
      <c r="V277" s="13"/>
      <c r="W277" s="4"/>
      <c r="X277" s="4"/>
      <c r="Y277" s="4"/>
      <c r="Z277" s="4"/>
      <c r="AA277" s="4"/>
      <c r="AB277" s="4"/>
      <c r="AC277" s="4"/>
      <c r="AD277" s="4"/>
      <c r="AE277" s="4"/>
      <c r="AF277" s="4"/>
    </row>
    <row r="278" spans="1:32" x14ac:dyDescent="0.2">
      <c r="A278" s="107" t="str">
        <f t="shared" si="32"/>
        <v>Greece</v>
      </c>
      <c r="B278" s="97"/>
      <c r="C278" s="97" t="s">
        <v>88</v>
      </c>
      <c r="D278" s="227" t="s">
        <v>47</v>
      </c>
      <c r="E278" s="150"/>
      <c r="F278" s="150"/>
      <c r="G278" s="150"/>
      <c r="H278" s="150"/>
      <c r="I278" s="4"/>
      <c r="J278" s="4"/>
      <c r="K278" s="4"/>
      <c r="L278" s="4"/>
      <c r="M278" s="4"/>
      <c r="N278" s="4"/>
      <c r="O278" s="4"/>
      <c r="P278" s="4"/>
      <c r="Q278" s="4"/>
      <c r="R278" s="4"/>
      <c r="S278" s="4"/>
      <c r="T278" s="4"/>
      <c r="U278" s="4"/>
      <c r="V278" s="13"/>
      <c r="W278" s="4"/>
      <c r="X278" s="4"/>
      <c r="Y278" s="4"/>
      <c r="Z278" s="4"/>
      <c r="AA278" s="4"/>
      <c r="AB278" s="4"/>
      <c r="AC278" s="4"/>
      <c r="AD278" s="4"/>
      <c r="AE278" s="4"/>
      <c r="AF278" s="4"/>
    </row>
    <row r="279" spans="1:32" x14ac:dyDescent="0.2">
      <c r="A279" s="107" t="str">
        <f t="shared" si="32"/>
        <v>Greece</v>
      </c>
      <c r="B279" s="97"/>
      <c r="C279" s="97" t="s">
        <v>88</v>
      </c>
      <c r="D279" s="227" t="s">
        <v>93</v>
      </c>
      <c r="E279" s="150"/>
      <c r="F279" s="150"/>
      <c r="G279" s="150"/>
      <c r="H279" s="150"/>
      <c r="I279" s="4"/>
      <c r="J279" s="4"/>
      <c r="K279" s="4"/>
      <c r="L279" s="4"/>
      <c r="M279" s="4"/>
      <c r="N279" s="4"/>
      <c r="O279" s="4"/>
      <c r="P279" s="4"/>
      <c r="Q279" s="4"/>
      <c r="R279" s="4"/>
      <c r="S279" s="4"/>
      <c r="T279" s="4"/>
      <c r="U279" s="4"/>
      <c r="V279" s="13"/>
      <c r="W279" s="4"/>
      <c r="X279" s="4"/>
      <c r="Y279" s="4"/>
      <c r="Z279" s="4"/>
      <c r="AA279" s="4"/>
      <c r="AB279" s="4"/>
      <c r="AC279" s="4"/>
      <c r="AD279" s="4"/>
      <c r="AE279" s="4"/>
      <c r="AF279" s="4"/>
    </row>
    <row r="280" spans="1:32" x14ac:dyDescent="0.2">
      <c r="A280" s="107" t="str">
        <f t="shared" si="32"/>
        <v>Greece</v>
      </c>
      <c r="B280" s="97"/>
      <c r="C280" s="97" t="s">
        <v>88</v>
      </c>
      <c r="D280" s="227" t="s">
        <v>48</v>
      </c>
      <c r="E280" s="150"/>
      <c r="F280" s="150"/>
      <c r="G280" s="150"/>
      <c r="H280" s="150"/>
      <c r="I280" s="4">
        <v>0</v>
      </c>
      <c r="J280" s="4"/>
      <c r="K280" s="4">
        <v>0</v>
      </c>
      <c r="L280" s="4"/>
      <c r="M280" s="4"/>
      <c r="N280" s="4">
        <v>0</v>
      </c>
      <c r="O280" s="4"/>
      <c r="P280" s="4">
        <v>0</v>
      </c>
      <c r="Q280" s="4"/>
      <c r="R280" s="4"/>
      <c r="S280" s="4">
        <v>100</v>
      </c>
      <c r="T280" s="4"/>
      <c r="U280" s="4"/>
      <c r="V280" s="13"/>
      <c r="W280" s="4"/>
      <c r="X280" s="4"/>
      <c r="Y280" s="4"/>
      <c r="Z280" s="4"/>
      <c r="AA280" s="4"/>
      <c r="AB280" s="4"/>
      <c r="AC280" s="4"/>
      <c r="AD280" s="4"/>
      <c r="AE280" s="4"/>
      <c r="AF280" s="4"/>
    </row>
    <row r="281" spans="1:32" x14ac:dyDescent="0.2">
      <c r="A281" s="107" t="str">
        <f t="shared" si="32"/>
        <v>Greece</v>
      </c>
      <c r="B281" s="97"/>
      <c r="C281" s="97" t="s">
        <v>88</v>
      </c>
      <c r="D281" s="227" t="s">
        <v>44</v>
      </c>
      <c r="E281" s="150"/>
      <c r="F281" s="150"/>
      <c r="G281" s="150"/>
      <c r="H281" s="150"/>
      <c r="I281" s="4"/>
      <c r="J281" s="4"/>
      <c r="K281" s="4"/>
      <c r="L281" s="4"/>
      <c r="M281" s="4"/>
      <c r="N281" s="4"/>
      <c r="O281" s="4"/>
      <c r="P281" s="4"/>
      <c r="Q281" s="4"/>
      <c r="R281" s="4"/>
      <c r="S281" s="4"/>
      <c r="T281" s="4"/>
      <c r="U281" s="4"/>
      <c r="V281" s="13"/>
      <c r="W281" s="4"/>
      <c r="X281" s="4"/>
      <c r="Y281" s="4"/>
      <c r="Z281" s="4"/>
      <c r="AA281" s="4"/>
      <c r="AB281" s="4"/>
      <c r="AC281" s="4"/>
      <c r="AD281" s="4"/>
      <c r="AE281" s="4"/>
      <c r="AF281" s="4"/>
    </row>
    <row r="282" spans="1:32" x14ac:dyDescent="0.2">
      <c r="A282" s="107" t="str">
        <f t="shared" si="32"/>
        <v>Greece</v>
      </c>
      <c r="B282" s="97" t="s">
        <v>97</v>
      </c>
      <c r="C282" s="97"/>
      <c r="D282" s="226" t="s">
        <v>204</v>
      </c>
      <c r="E282" s="150"/>
      <c r="F282" s="150"/>
      <c r="G282" s="150"/>
      <c r="H282" s="150"/>
      <c r="I282" s="4"/>
      <c r="J282" s="4"/>
      <c r="K282" s="4"/>
      <c r="L282" s="4"/>
      <c r="M282" s="4"/>
      <c r="N282" s="4"/>
      <c r="O282" s="4"/>
      <c r="P282" s="4"/>
      <c r="Q282" s="4"/>
      <c r="R282" s="4"/>
      <c r="S282" s="4"/>
      <c r="T282" s="4"/>
      <c r="U282" s="4"/>
      <c r="V282" s="13"/>
      <c r="W282" s="4"/>
      <c r="X282" s="4"/>
      <c r="Y282" s="4"/>
      <c r="Z282" s="4"/>
      <c r="AA282" s="4"/>
      <c r="AB282" s="4"/>
      <c r="AC282" s="4"/>
      <c r="AD282" s="4"/>
      <c r="AE282" s="4"/>
      <c r="AF282" s="4"/>
    </row>
    <row r="283" spans="1:32" x14ac:dyDescent="0.2">
      <c r="A283" s="107" t="str">
        <f t="shared" si="32"/>
        <v>Greece</v>
      </c>
      <c r="B283" s="97"/>
      <c r="C283" s="97" t="s">
        <v>205</v>
      </c>
      <c r="D283" s="227" t="s">
        <v>91</v>
      </c>
      <c r="E283" s="150"/>
      <c r="F283" s="150"/>
      <c r="G283" s="150"/>
      <c r="H283" s="150"/>
      <c r="I283" s="4">
        <v>7300</v>
      </c>
      <c r="J283" s="4"/>
      <c r="K283" s="4">
        <v>10100</v>
      </c>
      <c r="L283" s="4"/>
      <c r="M283" s="4"/>
      <c r="N283" s="4">
        <v>12600</v>
      </c>
      <c r="O283" s="4"/>
      <c r="P283" s="4">
        <v>14400</v>
      </c>
      <c r="Q283" s="4"/>
      <c r="R283" s="4"/>
      <c r="S283" s="4">
        <v>17200</v>
      </c>
      <c r="T283" s="4"/>
      <c r="U283" s="4"/>
      <c r="V283" s="13"/>
      <c r="W283" s="4"/>
      <c r="X283" s="4"/>
      <c r="Y283" s="4"/>
      <c r="Z283" s="4"/>
      <c r="AA283" s="4"/>
      <c r="AB283" s="4"/>
      <c r="AC283" s="4"/>
      <c r="AD283" s="4"/>
      <c r="AE283" s="4"/>
      <c r="AF283" s="4"/>
    </row>
    <row r="284" spans="1:32" x14ac:dyDescent="0.2">
      <c r="A284" s="107" t="str">
        <f t="shared" si="32"/>
        <v>Greece</v>
      </c>
      <c r="B284" s="97"/>
      <c r="C284" s="97" t="s">
        <v>205</v>
      </c>
      <c r="D284" s="227" t="s">
        <v>6</v>
      </c>
      <c r="E284" s="150"/>
      <c r="F284" s="150"/>
      <c r="G284" s="150"/>
      <c r="H284" s="150"/>
      <c r="I284" s="4">
        <f t="shared" ref="I284:M284" si="35">I283</f>
        <v>7300</v>
      </c>
      <c r="J284" s="4">
        <f t="shared" si="35"/>
        <v>0</v>
      </c>
      <c r="K284" s="4">
        <f t="shared" si="35"/>
        <v>10100</v>
      </c>
      <c r="L284" s="4">
        <f t="shared" si="35"/>
        <v>0</v>
      </c>
      <c r="M284" s="4">
        <f t="shared" si="35"/>
        <v>0</v>
      </c>
      <c r="N284" s="4">
        <f>N283</f>
        <v>12600</v>
      </c>
      <c r="O284" s="4">
        <f t="shared" ref="O284:S284" si="36">O283</f>
        <v>0</v>
      </c>
      <c r="P284" s="4">
        <f t="shared" si="36"/>
        <v>14400</v>
      </c>
      <c r="Q284" s="4">
        <f t="shared" si="36"/>
        <v>0</v>
      </c>
      <c r="R284" s="4">
        <f t="shared" si="36"/>
        <v>0</v>
      </c>
      <c r="S284" s="4">
        <f t="shared" si="36"/>
        <v>17200</v>
      </c>
      <c r="T284" s="4"/>
      <c r="U284" s="4"/>
      <c r="V284" s="13"/>
      <c r="W284" s="4"/>
      <c r="X284" s="5" t="s">
        <v>206</v>
      </c>
      <c r="Y284" s="4"/>
      <c r="Z284" s="4"/>
      <c r="AA284" s="4"/>
      <c r="AB284" s="4"/>
      <c r="AC284" s="4"/>
      <c r="AD284" s="4"/>
      <c r="AE284" s="4"/>
      <c r="AF284" s="4"/>
    </row>
    <row r="285" spans="1:32" x14ac:dyDescent="0.2">
      <c r="A285" s="107" t="str">
        <f t="shared" si="32"/>
        <v>Greece</v>
      </c>
      <c r="B285" s="97"/>
      <c r="C285" s="97" t="s">
        <v>205</v>
      </c>
      <c r="D285" s="227" t="s">
        <v>1</v>
      </c>
      <c r="E285" s="150"/>
      <c r="F285" s="150"/>
      <c r="G285" s="150"/>
      <c r="H285" s="150"/>
      <c r="I285" s="4"/>
      <c r="J285" s="4"/>
      <c r="K285" s="4"/>
      <c r="L285" s="4"/>
      <c r="M285" s="4"/>
      <c r="N285" s="4"/>
      <c r="O285" s="4"/>
      <c r="P285" s="4"/>
      <c r="Q285" s="4"/>
      <c r="R285" s="4"/>
      <c r="S285" s="4"/>
      <c r="T285" s="4"/>
      <c r="U285" s="4"/>
      <c r="V285" s="13"/>
      <c r="W285" s="4"/>
      <c r="X285" s="4"/>
      <c r="Y285" s="4"/>
      <c r="Z285" s="4"/>
      <c r="AA285" s="4"/>
      <c r="AB285" s="4"/>
      <c r="AC285" s="4"/>
      <c r="AD285" s="4"/>
      <c r="AE285" s="4"/>
      <c r="AF285" s="4"/>
    </row>
    <row r="286" spans="1:32" x14ac:dyDescent="0.2">
      <c r="A286" s="107" t="str">
        <f t="shared" si="32"/>
        <v>Greece</v>
      </c>
      <c r="B286" s="97"/>
      <c r="C286" s="97" t="s">
        <v>205</v>
      </c>
      <c r="D286" s="227" t="s">
        <v>36</v>
      </c>
      <c r="E286" s="150"/>
      <c r="F286" s="150"/>
      <c r="G286" s="150"/>
      <c r="H286" s="150"/>
      <c r="I286" s="4">
        <v>4500</v>
      </c>
      <c r="J286" s="4"/>
      <c r="K286" s="4">
        <v>6000</v>
      </c>
      <c r="L286" s="4"/>
      <c r="M286" s="4"/>
      <c r="N286" s="4">
        <v>8200</v>
      </c>
      <c r="O286" s="4"/>
      <c r="P286" s="4">
        <v>9700</v>
      </c>
      <c r="Q286" s="4"/>
      <c r="R286" s="4"/>
      <c r="S286" s="4">
        <v>11800</v>
      </c>
      <c r="T286" s="4"/>
      <c r="U286" s="4"/>
      <c r="V286" s="13"/>
      <c r="W286" s="4"/>
      <c r="X286" s="5" t="s">
        <v>206</v>
      </c>
      <c r="Y286" s="4"/>
      <c r="Z286" s="4"/>
      <c r="AA286" s="4"/>
      <c r="AB286" s="4"/>
      <c r="AC286" s="4"/>
      <c r="AD286" s="4"/>
      <c r="AE286" s="4"/>
      <c r="AF286" s="4"/>
    </row>
    <row r="287" spans="1:32" x14ac:dyDescent="0.2">
      <c r="A287" s="107" t="str">
        <f t="shared" si="32"/>
        <v>Greece</v>
      </c>
      <c r="B287" s="97"/>
      <c r="C287" s="97" t="s">
        <v>205</v>
      </c>
      <c r="D287" s="227" t="s">
        <v>45</v>
      </c>
      <c r="E287" s="150"/>
      <c r="F287" s="150"/>
      <c r="G287" s="150"/>
      <c r="H287" s="150"/>
      <c r="I287" s="4">
        <v>0</v>
      </c>
      <c r="J287" s="4"/>
      <c r="K287" s="4">
        <v>0</v>
      </c>
      <c r="L287" s="4"/>
      <c r="M287" s="4"/>
      <c r="N287" s="4">
        <v>300</v>
      </c>
      <c r="O287" s="4"/>
      <c r="P287" s="4">
        <v>300</v>
      </c>
      <c r="Q287" s="4"/>
      <c r="R287" s="4"/>
      <c r="S287" s="4">
        <v>300</v>
      </c>
      <c r="T287" s="4"/>
      <c r="U287" s="4"/>
      <c r="V287" s="13"/>
      <c r="W287" s="4"/>
      <c r="X287" s="4"/>
      <c r="Y287" s="4"/>
      <c r="Z287" s="4"/>
      <c r="AA287" s="4"/>
      <c r="AB287" s="4"/>
      <c r="AC287" s="4"/>
      <c r="AD287" s="4"/>
      <c r="AE287" s="4"/>
      <c r="AF287" s="4"/>
    </row>
    <row r="288" spans="1:32" x14ac:dyDescent="0.2">
      <c r="A288" s="107" t="str">
        <f t="shared" si="32"/>
        <v>Greece</v>
      </c>
      <c r="B288" s="97"/>
      <c r="C288" s="97" t="s">
        <v>205</v>
      </c>
      <c r="D288" s="227" t="s">
        <v>42</v>
      </c>
      <c r="E288" s="150"/>
      <c r="F288" s="150"/>
      <c r="G288" s="150"/>
      <c r="H288" s="150"/>
      <c r="I288" s="48">
        <v>5500</v>
      </c>
      <c r="J288" s="4"/>
      <c r="K288" s="48">
        <v>6400</v>
      </c>
      <c r="L288" s="4"/>
      <c r="M288" s="4"/>
      <c r="N288" s="48">
        <v>6500</v>
      </c>
      <c r="O288" s="4"/>
      <c r="P288" s="48">
        <v>6600</v>
      </c>
      <c r="Q288" s="4"/>
      <c r="R288" s="4"/>
      <c r="S288" s="48">
        <v>6600</v>
      </c>
      <c r="T288" s="4"/>
      <c r="U288" s="4"/>
      <c r="V288" s="13"/>
      <c r="W288" s="4"/>
      <c r="X288" s="5" t="s">
        <v>206</v>
      </c>
      <c r="Y288" s="4"/>
      <c r="Z288" s="4"/>
      <c r="AA288" s="4"/>
      <c r="AB288" s="4"/>
      <c r="AC288" s="4"/>
      <c r="AD288" s="4"/>
      <c r="AE288" s="4"/>
      <c r="AF288" s="4"/>
    </row>
    <row r="289" spans="1:32" x14ac:dyDescent="0.2">
      <c r="A289" s="107" t="str">
        <f t="shared" si="32"/>
        <v>Greece</v>
      </c>
      <c r="B289" s="97"/>
      <c r="C289" s="97" t="s">
        <v>205</v>
      </c>
      <c r="D289" s="227" t="s">
        <v>43</v>
      </c>
      <c r="E289" s="150"/>
      <c r="F289" s="150"/>
      <c r="G289" s="150"/>
      <c r="H289" s="150"/>
      <c r="I289" s="4"/>
      <c r="J289" s="4"/>
      <c r="K289" s="4"/>
      <c r="L289" s="4"/>
      <c r="M289" s="4"/>
      <c r="N289" s="4"/>
      <c r="O289" s="4"/>
      <c r="P289" s="4"/>
      <c r="Q289" s="4"/>
      <c r="R289" s="4"/>
      <c r="S289" s="4"/>
      <c r="T289" s="4"/>
      <c r="U289" s="4"/>
      <c r="V289" s="13"/>
      <c r="W289" s="4"/>
      <c r="X289" s="4"/>
      <c r="Y289" s="4"/>
      <c r="Z289" s="4"/>
      <c r="AA289" s="4"/>
      <c r="AB289" s="4"/>
      <c r="AC289" s="4"/>
      <c r="AD289" s="4"/>
      <c r="AE289" s="4"/>
      <c r="AF289" s="4"/>
    </row>
    <row r="290" spans="1:32" x14ac:dyDescent="0.2">
      <c r="A290" s="107" t="str">
        <f t="shared" si="32"/>
        <v>Greece</v>
      </c>
      <c r="B290" s="97"/>
      <c r="C290" s="97" t="s">
        <v>205</v>
      </c>
      <c r="D290" s="227" t="s">
        <v>46</v>
      </c>
      <c r="E290" s="150"/>
      <c r="F290" s="150"/>
      <c r="G290" s="150"/>
      <c r="H290" s="150"/>
      <c r="I290" s="48">
        <v>400</v>
      </c>
      <c r="J290" s="4"/>
      <c r="K290" s="48">
        <v>500</v>
      </c>
      <c r="L290" s="4"/>
      <c r="M290" s="4"/>
      <c r="N290" s="48">
        <v>800</v>
      </c>
      <c r="O290" s="4"/>
      <c r="P290" s="48">
        <v>1000</v>
      </c>
      <c r="Q290" s="4"/>
      <c r="R290" s="4"/>
      <c r="S290" s="48">
        <v>1600</v>
      </c>
      <c r="T290" s="4"/>
      <c r="U290" s="4"/>
      <c r="V290" s="13"/>
      <c r="W290" s="4"/>
      <c r="X290" s="4"/>
      <c r="Y290" s="4"/>
      <c r="Z290" s="4"/>
      <c r="AA290" s="4"/>
      <c r="AB290" s="4"/>
      <c r="AC290" s="4"/>
      <c r="AD290" s="4"/>
      <c r="AE290" s="4"/>
      <c r="AF290" s="4"/>
    </row>
    <row r="291" spans="1:32" x14ac:dyDescent="0.2">
      <c r="A291" s="107" t="str">
        <f t="shared" si="32"/>
        <v>Greece</v>
      </c>
      <c r="B291" s="97"/>
      <c r="C291" s="97" t="s">
        <v>205</v>
      </c>
      <c r="D291" s="227" t="s">
        <v>5</v>
      </c>
      <c r="E291" s="150"/>
      <c r="F291" s="150"/>
      <c r="G291" s="150"/>
      <c r="H291" s="150"/>
      <c r="I291" s="4"/>
      <c r="J291" s="4"/>
      <c r="K291" s="4"/>
      <c r="L291" s="4"/>
      <c r="M291" s="4"/>
      <c r="N291" s="4"/>
      <c r="O291" s="4"/>
      <c r="P291" s="4"/>
      <c r="Q291" s="4"/>
      <c r="R291" s="4"/>
      <c r="S291" s="4"/>
      <c r="T291" s="4"/>
      <c r="U291" s="4"/>
      <c r="V291" s="13"/>
      <c r="W291" s="4"/>
      <c r="X291" s="4"/>
      <c r="Y291" s="4"/>
      <c r="Z291" s="4"/>
      <c r="AA291" s="4"/>
      <c r="AB291" s="4"/>
      <c r="AC291" s="4"/>
      <c r="AD291" s="4"/>
      <c r="AE291" s="4"/>
      <c r="AF291" s="4"/>
    </row>
    <row r="292" spans="1:32" x14ac:dyDescent="0.2">
      <c r="A292" s="107" t="str">
        <f t="shared" si="32"/>
        <v>Greece</v>
      </c>
      <c r="B292" s="97"/>
      <c r="C292" s="97" t="s">
        <v>205</v>
      </c>
      <c r="D292" s="227" t="s">
        <v>47</v>
      </c>
      <c r="E292" s="150"/>
      <c r="F292" s="150"/>
      <c r="G292" s="150"/>
      <c r="H292" s="150"/>
      <c r="I292" s="4"/>
      <c r="J292" s="4"/>
      <c r="K292" s="4"/>
      <c r="L292" s="4"/>
      <c r="M292" s="4"/>
      <c r="N292" s="4"/>
      <c r="O292" s="4"/>
      <c r="P292" s="4"/>
      <c r="Q292" s="4"/>
      <c r="R292" s="4"/>
      <c r="S292" s="4"/>
      <c r="T292" s="4"/>
      <c r="U292" s="4"/>
      <c r="V292" s="13"/>
      <c r="W292" s="4"/>
      <c r="X292" s="4"/>
      <c r="Y292" s="4"/>
      <c r="Z292" s="4"/>
      <c r="AA292" s="4"/>
      <c r="AB292" s="4"/>
      <c r="AC292" s="4"/>
      <c r="AD292" s="4"/>
      <c r="AE292" s="4"/>
      <c r="AF292" s="4"/>
    </row>
    <row r="293" spans="1:32" x14ac:dyDescent="0.2">
      <c r="A293" s="107" t="str">
        <f t="shared" si="32"/>
        <v>Greece</v>
      </c>
      <c r="B293" s="97"/>
      <c r="C293" s="97" t="s">
        <v>205</v>
      </c>
      <c r="D293" s="227" t="s">
        <v>93</v>
      </c>
      <c r="E293" s="150"/>
      <c r="F293" s="150"/>
      <c r="G293" s="150"/>
      <c r="H293" s="150"/>
      <c r="I293" s="4"/>
      <c r="J293" s="4"/>
      <c r="K293" s="4"/>
      <c r="L293" s="4"/>
      <c r="M293" s="4"/>
      <c r="N293" s="4"/>
      <c r="O293" s="4"/>
      <c r="P293" s="4"/>
      <c r="Q293" s="4"/>
      <c r="R293" s="4"/>
      <c r="S293" s="4"/>
      <c r="T293" s="4"/>
      <c r="U293" s="4"/>
      <c r="V293" s="13"/>
      <c r="W293" s="4"/>
      <c r="X293" s="4"/>
      <c r="Y293" s="4"/>
      <c r="Z293" s="4"/>
      <c r="AA293" s="4"/>
      <c r="AB293" s="4"/>
      <c r="AC293" s="4"/>
      <c r="AD293" s="4"/>
      <c r="AE293" s="4"/>
      <c r="AF293" s="4"/>
    </row>
    <row r="294" spans="1:32" x14ac:dyDescent="0.2">
      <c r="A294" s="107" t="str">
        <f t="shared" si="32"/>
        <v>Greece</v>
      </c>
      <c r="B294" s="97"/>
      <c r="C294" s="97" t="s">
        <v>205</v>
      </c>
      <c r="D294" s="227" t="s">
        <v>48</v>
      </c>
      <c r="E294" s="150"/>
      <c r="F294" s="150"/>
      <c r="G294" s="150"/>
      <c r="H294" s="150"/>
      <c r="I294" s="4">
        <v>0</v>
      </c>
      <c r="J294" s="4"/>
      <c r="K294" s="4">
        <v>0</v>
      </c>
      <c r="L294" s="4"/>
      <c r="M294" s="4"/>
      <c r="N294" s="4">
        <v>0</v>
      </c>
      <c r="O294" s="4"/>
      <c r="P294" s="4">
        <v>300</v>
      </c>
      <c r="Q294" s="4"/>
      <c r="R294" s="4"/>
      <c r="S294" s="4">
        <v>600</v>
      </c>
      <c r="T294" s="4"/>
      <c r="U294" s="4"/>
      <c r="V294" s="13"/>
      <c r="W294" s="4"/>
      <c r="X294" s="4"/>
      <c r="Y294" s="4"/>
      <c r="Z294" s="4"/>
      <c r="AA294" s="4"/>
      <c r="AB294" s="4"/>
      <c r="AC294" s="4"/>
      <c r="AD294" s="4"/>
      <c r="AE294" s="4"/>
      <c r="AF294" s="4"/>
    </row>
    <row r="295" spans="1:32" ht="13.5" thickBot="1" x14ac:dyDescent="0.25">
      <c r="A295" s="107" t="str">
        <f t="shared" si="32"/>
        <v>Greece</v>
      </c>
      <c r="B295" s="108"/>
      <c r="C295" s="108" t="s">
        <v>205</v>
      </c>
      <c r="D295" s="228" t="s">
        <v>44</v>
      </c>
      <c r="E295" s="151"/>
      <c r="F295" s="151"/>
      <c r="G295" s="151"/>
      <c r="H295" s="151"/>
      <c r="I295" s="11"/>
      <c r="J295" s="11"/>
      <c r="K295" s="11"/>
      <c r="L295" s="11"/>
      <c r="M295" s="11"/>
      <c r="N295" s="11"/>
      <c r="O295" s="11"/>
      <c r="P295" s="11"/>
      <c r="Q295" s="11"/>
      <c r="R295" s="11"/>
      <c r="S295" s="11"/>
      <c r="T295" s="11"/>
      <c r="U295" s="11"/>
      <c r="V295" s="12"/>
      <c r="W295" s="4"/>
      <c r="X295" s="4"/>
      <c r="Y295" s="4"/>
      <c r="Z295" s="4"/>
      <c r="AA295" s="4"/>
      <c r="AB295" s="4"/>
      <c r="AC295" s="4"/>
      <c r="AD295" s="4"/>
      <c r="AE295" s="4"/>
      <c r="AF295" s="4"/>
    </row>
    <row r="296" spans="1:32" x14ac:dyDescent="0.2">
      <c r="A296" s="56" t="str">
        <f>B296</f>
        <v>Germany</v>
      </c>
      <c r="B296" s="158" t="s">
        <v>11</v>
      </c>
      <c r="C296" s="158" t="s">
        <v>212</v>
      </c>
      <c r="D296" s="149" t="s">
        <v>149</v>
      </c>
      <c r="E296" s="178"/>
      <c r="F296" s="178"/>
      <c r="G296" s="178"/>
      <c r="H296" s="178" t="str">
        <f t="array" ref="H296">IFERROR(IF(INDEX([3]Tabelle1!$E$3:$U$500,MATCH($A296&amp;$C296&amp;$D296,[3]Tabelle1!$A$3:$A$500&amp;[3]Tabelle1!$C$3:$C$500&amp;[3]Tabelle1!$D$3:$D$500,0),MATCH(H$2,[3]Tabelle1!$E$2:$U$2,0))=0,"",INDEX([3]Tabelle1!$E$3:$U$500,MATCH($A296&amp;$C296&amp;$D296,[3]Tabelle1!$A$3:$A$500&amp;[3]Tabelle1!$C$3:$C$500&amp;[3]Tabelle1!$D$3:$D$500,0),MATCH(H$2,[3]Tabelle1!$E$2:$U$2,0))),"")</f>
        <v/>
      </c>
      <c r="I296" s="185" t="str">
        <f t="array" ref="I296">IFERROR(IF(INDEX([3]Tabelle1!$E$3:$U$500,MATCH($A296&amp;$C296&amp;$D296,[3]Tabelle1!$A$3:$A$500&amp;[3]Tabelle1!$C$3:$C$500&amp;[3]Tabelle1!$D$3:$D$500,0),MATCH(I$2,[3]Tabelle1!$E$2:$U$2,0))=0,"",INDEX([3]Tabelle1!$E$3:$U$500,MATCH($A296&amp;$C296&amp;$D296,[3]Tabelle1!$A$3:$A$500&amp;[3]Tabelle1!$C$3:$C$500&amp;[3]Tabelle1!$D$3:$D$500,0),MATCH(I$2,[3]Tabelle1!$E$2:$U$2,0))),"")</f>
        <v/>
      </c>
      <c r="J296" s="165">
        <f t="array" ref="J296">IFERROR(IF(INDEX([3]Tabelle1!$E$3:$U$500,MATCH($A296&amp;$C296&amp;$D296,[3]Tabelle1!$A$3:$A$500&amp;[3]Tabelle1!$C$3:$C$500&amp;[3]Tabelle1!$D$3:$D$500,0),MATCH(J$2,[3]Tabelle1!$E$2:$U$2,0))=0,"",INDEX([3]Tabelle1!$E$3:$U$500,MATCH($A296&amp;$C296&amp;$D296,[3]Tabelle1!$A$3:$A$500&amp;[3]Tabelle1!$C$3:$C$500&amp;[3]Tabelle1!$D$3:$D$500,0),MATCH(J$2,[3]Tabelle1!$E$2:$U$2,0))),"")</f>
        <v>0.192</v>
      </c>
      <c r="K296" s="165">
        <f t="array" ref="K296">IFERROR(IF(INDEX([3]Tabelle1!$E$3:$U$500,MATCH($A296&amp;$C296&amp;$D296,[3]Tabelle1!$A$3:$A$500&amp;[3]Tabelle1!$C$3:$C$500&amp;[3]Tabelle1!$D$3:$D$500,0),MATCH(K$2,[3]Tabelle1!$E$2:$U$2,0))=0,"",INDEX([3]Tabelle1!$E$3:$U$500,MATCH($A296&amp;$C296&amp;$D296,[3]Tabelle1!$A$3:$A$500&amp;[3]Tabelle1!$C$3:$C$500&amp;[3]Tabelle1!$D$3:$D$500,0),MATCH(K$2,[3]Tabelle1!$E$2:$U$2,0))),"")</f>
        <v>0.20399999999999999</v>
      </c>
      <c r="L296" s="165">
        <f t="array" ref="L296">IFERROR(IF(INDEX([3]Tabelle1!$E$3:$U$500,MATCH($A296&amp;$C296&amp;$D296,[3]Tabelle1!$A$3:$A$500&amp;[3]Tabelle1!$C$3:$C$500&amp;[3]Tabelle1!$D$3:$D$500,0),MATCH(L$2,[3]Tabelle1!$E$2:$U$2,0))=0,"",INDEX([3]Tabelle1!$E$3:$U$500,MATCH($A296&amp;$C296&amp;$D296,[3]Tabelle1!$A$3:$A$500&amp;[3]Tabelle1!$C$3:$C$500&amp;[3]Tabelle1!$D$3:$D$500,0),MATCH(L$2,[3]Tabelle1!$E$2:$U$2,0))),"")</f>
        <v>0.216</v>
      </c>
      <c r="M296" s="165">
        <f t="array" ref="M296">IFERROR(IF(INDEX([3]Tabelle1!$E$3:$U$500,MATCH($A296&amp;$C296&amp;$D296,[3]Tabelle1!$A$3:$A$500&amp;[3]Tabelle1!$C$3:$C$500&amp;[3]Tabelle1!$D$3:$D$500,0),MATCH(M$2,[3]Tabelle1!$E$2:$U$2,0))=0,"",INDEX([3]Tabelle1!$E$3:$U$500,MATCH($A296&amp;$C296&amp;$D296,[3]Tabelle1!$A$3:$A$500&amp;[3]Tabelle1!$C$3:$C$500&amp;[3]Tabelle1!$D$3:$D$500,0),MATCH(M$2,[3]Tabelle1!$E$2:$U$2,0))),"")</f>
        <v>0.22800000000000001</v>
      </c>
      <c r="N296" s="165">
        <f t="array" ref="N296">IFERROR(IF(INDEX([3]Tabelle1!$E$3:$U$500,MATCH($A296&amp;$C296&amp;$D296,[3]Tabelle1!$A$3:$A$500&amp;[3]Tabelle1!$C$3:$C$500&amp;[3]Tabelle1!$D$3:$D$500,0),MATCH(N$2,[3]Tabelle1!$E$2:$U$2,0))=0,"",INDEX([3]Tabelle1!$E$3:$U$500,MATCH($A296&amp;$C296&amp;$D296,[3]Tabelle1!$A$3:$A$500&amp;[3]Tabelle1!$C$3:$C$500&amp;[3]Tabelle1!$D$3:$D$500,0),MATCH(N$2,[3]Tabelle1!$E$2:$U$2,0))),"")</f>
        <v>0.24</v>
      </c>
      <c r="O296" s="165">
        <f t="array" ref="O296">IFERROR(IF(INDEX([3]Tabelle1!$E$3:$U$500,MATCH($A296&amp;$C296&amp;$D296,[3]Tabelle1!$A$3:$A$500&amp;[3]Tabelle1!$C$3:$C$500&amp;[3]Tabelle1!$D$3:$D$500,0),MATCH(O$2,[3]Tabelle1!$E$2:$U$2,0))=0,"",INDEX([3]Tabelle1!$E$3:$U$500,MATCH($A296&amp;$C296&amp;$D296,[3]Tabelle1!$A$3:$A$500&amp;[3]Tabelle1!$C$3:$C$500&amp;[3]Tabelle1!$D$3:$D$500,0),MATCH(O$2,[3]Tabelle1!$E$2:$U$2,0))),"")</f>
        <v>0.252</v>
      </c>
      <c r="P296" s="165">
        <f t="array" ref="P296">IFERROR(IF(INDEX([3]Tabelle1!$E$3:$U$500,MATCH($A296&amp;$C296&amp;$D296,[3]Tabelle1!$A$3:$A$500&amp;[3]Tabelle1!$C$3:$C$500&amp;[3]Tabelle1!$D$3:$D$500,0),MATCH(P$2,[3]Tabelle1!$E$2:$U$2,0))=0,"",INDEX([3]Tabelle1!$E$3:$U$500,MATCH($A296&amp;$C296&amp;$D296,[3]Tabelle1!$A$3:$A$500&amp;[3]Tabelle1!$C$3:$C$500&amp;[3]Tabelle1!$D$3:$D$500,0),MATCH(P$2,[3]Tabelle1!$E$2:$U$2,0))),"")</f>
        <v>0.26400000000000001</v>
      </c>
      <c r="Q296" s="165">
        <f t="array" ref="Q296">IFERROR(IF(INDEX([3]Tabelle1!$E$3:$U$500,MATCH($A296&amp;$C296&amp;$D296,[3]Tabelle1!$A$3:$A$500&amp;[3]Tabelle1!$C$3:$C$500&amp;[3]Tabelle1!$D$3:$D$500,0),MATCH(Q$2,[3]Tabelle1!$E$2:$U$2,0))=0,"",INDEX([3]Tabelle1!$E$3:$U$500,MATCH($A296&amp;$C296&amp;$D296,[3]Tabelle1!$A$3:$A$500&amp;[3]Tabelle1!$C$3:$C$500&amp;[3]Tabelle1!$D$3:$D$500,0),MATCH(Q$2,[3]Tabelle1!$E$2:$U$2,0))),"")</f>
        <v>0.27600000000000002</v>
      </c>
      <c r="R296" s="165">
        <f t="array" ref="R296">IFERROR(IF(INDEX([3]Tabelle1!$E$3:$U$500,MATCH($A296&amp;$C296&amp;$D296,[3]Tabelle1!$A$3:$A$500&amp;[3]Tabelle1!$C$3:$C$500&amp;[3]Tabelle1!$D$3:$D$500,0),MATCH(R$2,[3]Tabelle1!$E$2:$U$2,0))=0,"",INDEX([3]Tabelle1!$E$3:$U$500,MATCH($A296&amp;$C296&amp;$D296,[3]Tabelle1!$A$3:$A$500&amp;[3]Tabelle1!$C$3:$C$500&amp;[3]Tabelle1!$D$3:$D$500,0),MATCH(R$2,[3]Tabelle1!$E$2:$U$2,0))),"")</f>
        <v>0.28799999999999998</v>
      </c>
      <c r="S296" s="165">
        <f t="array" ref="S296">IFERROR(IF(INDEX([3]Tabelle1!$E$3:$U$500,MATCH($A296&amp;$C296&amp;$D296,[3]Tabelle1!$A$3:$A$500&amp;[3]Tabelle1!$C$3:$C$500&amp;[3]Tabelle1!$D$3:$D$500,0),MATCH(S$2,[3]Tabelle1!$E$2:$U$2,0))=0,"",INDEX([3]Tabelle1!$E$3:$U$500,MATCH($A296&amp;$C296&amp;$D296,[3]Tabelle1!$A$3:$A$500&amp;[3]Tabelle1!$C$3:$C$500&amp;[3]Tabelle1!$D$3:$D$500,0),MATCH(S$2,[3]Tabelle1!$E$2:$U$2,0))),"")</f>
        <v>0.3</v>
      </c>
      <c r="T296" s="187" t="str">
        <f t="array" ref="T296">IFERROR(IF(INDEX([3]Tabelle1!$E$3:$U$500,MATCH($A296&amp;$C296&amp;$D296,[3]Tabelle1!$A$3:$A$500&amp;[3]Tabelle1!$C$3:$C$500&amp;[3]Tabelle1!$D$3:$D$500,0),MATCH(T$2,[3]Tabelle1!$E$2:$U$2,0))=0,"",INDEX([3]Tabelle1!$E$3:$U$500,MATCH($A296&amp;$C296&amp;$D296,[3]Tabelle1!$A$3:$A$500&amp;[3]Tabelle1!$C$3:$C$500&amp;[3]Tabelle1!$D$3:$D$500,0),MATCH(T$2,[3]Tabelle1!$E$2:$U$2,0))),"")</f>
        <v/>
      </c>
      <c r="U296" s="187" t="str">
        <f t="array" ref="U296">IFERROR(IF(INDEX([3]Tabelle1!$E$3:$U$500,MATCH($A296&amp;$C296&amp;$D296,[3]Tabelle1!$A$3:$A$500&amp;[3]Tabelle1!$C$3:$C$500&amp;[3]Tabelle1!$D$3:$D$500,0),MATCH(U$2,[3]Tabelle1!$E$2:$U$2,0))=0,"",INDEX([3]Tabelle1!$E$3:$U$500,MATCH($A296&amp;$C296&amp;$D296,[3]Tabelle1!$A$3:$A$500&amp;[3]Tabelle1!$C$3:$C$500&amp;[3]Tabelle1!$D$3:$D$500,0),MATCH(U$2,[3]Tabelle1!$E$2:$U$2,0))),"")</f>
        <v/>
      </c>
      <c r="V296" s="188" t="str">
        <f t="array" ref="V296">IFERROR(IF(INDEX([3]Tabelle1!$E$3:$U$500,MATCH($A296&amp;$C296&amp;$D296,[3]Tabelle1!$A$3:$A$500&amp;[3]Tabelle1!$C$3:$C$500&amp;[3]Tabelle1!$D$3:$D$500,0),MATCH(V$2,[3]Tabelle1!$E$2:$U$2,0))=0,"",INDEX([3]Tabelle1!$E$3:$U$500,MATCH($A296&amp;$C296&amp;$D296,[3]Tabelle1!$A$3:$A$500&amp;[3]Tabelle1!$C$3:$C$500&amp;[3]Tabelle1!$D$3:$D$500,0),MATCH(V$2,[3]Tabelle1!$E$2:$U$2,0))),"")</f>
        <v/>
      </c>
      <c r="W296" t="str">
        <f t="array" ref="W296">IFERROR(IF(INDEX([3]Tabelle1!$E$3:$U$500,MATCH($A296&amp;$C296&amp;$D296,[3]Tabelle1!$A$3:$A$500&amp;[3]Tabelle1!$C$3:$C$500&amp;[3]Tabelle1!$D$3:$D$500,0),MATCH(W$2,[3]Tabelle1!$E$2:$U$2,0))=0,"",INDEX([3]Tabelle1!$E$3:$U$500,MATCH($A296&amp;$C296&amp;$D296,[3]Tabelle1!$A$3:$A$500&amp;[3]Tabelle1!$C$3:$C$500&amp;[3]Tabelle1!$D$3:$D$500,0),MATCH(W$2,[3]Tabelle1!$E$2:$U$2,0))),"")</f>
        <v/>
      </c>
      <c r="X296" t="str">
        <f t="array" ref="X296">IFERROR(IF(INDEX([3]Tabelle1!$E$3:$U$500,MATCH($A296&amp;$C296&amp;$D296,[3]Tabelle1!$A$3:$A$500&amp;[3]Tabelle1!$C$3:$C$500&amp;[3]Tabelle1!$D$3:$D$500,0),MATCH(X$2,[3]Tabelle1!$E$2:$U$2,0))=0,"",INDEX([3]Tabelle1!$E$3:$U$500,MATCH($A296&amp;$C296&amp;$D296,[3]Tabelle1!$A$3:$A$500&amp;[3]Tabelle1!$C$3:$C$500&amp;[3]Tabelle1!$D$3:$D$500,0),MATCH(X$2,[3]Tabelle1!$E$2:$U$2,0))),"")</f>
        <v>S 47</v>
      </c>
      <c r="Y296" s="174"/>
      <c r="Z296" s="174"/>
      <c r="AA296" s="174"/>
      <c r="AB296" s="174"/>
      <c r="AC296" s="174"/>
      <c r="AD296" s="174"/>
      <c r="AE296" s="174"/>
      <c r="AF296" s="174"/>
    </row>
    <row r="297" spans="1:32" x14ac:dyDescent="0.2">
      <c r="A297" s="107" t="str">
        <f>A296</f>
        <v>Germany</v>
      </c>
      <c r="B297" s="97"/>
      <c r="C297" s="97" t="s">
        <v>212</v>
      </c>
      <c r="D297" s="87" t="s">
        <v>148</v>
      </c>
      <c r="E297" s="125"/>
      <c r="F297" s="125"/>
      <c r="G297" s="125"/>
      <c r="H297" s="125" t="str">
        <f t="array" ref="H297">IFERROR(IF(INDEX([3]Tabelle1!$E$3:$U$500,MATCH($A297&amp;$C297&amp;$D297,[3]Tabelle1!$A$3:$A$500&amp;[3]Tabelle1!$C$3:$C$500&amp;[3]Tabelle1!$D$3:$D$500,0),MATCH(H$2,[3]Tabelle1!$E$2:$U$2,0))=0,"",INDEX([3]Tabelle1!$E$3:$U$500,MATCH($A297&amp;$C297&amp;$D297,[3]Tabelle1!$A$3:$A$500&amp;[3]Tabelle1!$C$3:$C$500&amp;[3]Tabelle1!$D$3:$D$500,0),MATCH(H$2,[3]Tabelle1!$E$2:$U$2,0))),"")</f>
        <v/>
      </c>
      <c r="I297" s="186">
        <f t="array" ref="I297">IFERROR(IF(INDEX([3]Tabelle1!$E$3:$U$500,MATCH($A297&amp;$C297&amp;$D297,[3]Tabelle1!$A$3:$A$500&amp;[3]Tabelle1!$C$3:$C$500&amp;[3]Tabelle1!$D$3:$D$500,0),MATCH(I$2,[3]Tabelle1!$E$2:$U$2,0))=0,"",INDEX([3]Tabelle1!$E$3:$U$500,MATCH($A297&amp;$C297&amp;$D297,[3]Tabelle1!$A$3:$A$500&amp;[3]Tabelle1!$C$3:$C$500&amp;[3]Tabelle1!$D$3:$D$500,0),MATCH(I$2,[3]Tabelle1!$E$2:$U$2,0))),"")</f>
        <v>0.43</v>
      </c>
      <c r="J297" s="152" t="str">
        <f t="array" ref="J297">IFERROR(IF(INDEX([3]Tabelle1!$E$3:$U$500,MATCH($A297&amp;$C297&amp;$D297,[3]Tabelle1!$A$3:$A$500&amp;[3]Tabelle1!$C$3:$C$500&amp;[3]Tabelle1!$D$3:$D$500,0),MATCH(J$2,[3]Tabelle1!$E$2:$U$2,0))=0,"",INDEX([3]Tabelle1!$E$3:$U$500,MATCH($A297&amp;$C297&amp;$D297,[3]Tabelle1!$A$3:$A$500&amp;[3]Tabelle1!$C$3:$C$500&amp;[3]Tabelle1!$D$3:$D$500,0),MATCH(J$2,[3]Tabelle1!$E$2:$U$2,0))),"")</f>
        <v/>
      </c>
      <c r="K297" s="152" t="str">
        <f t="array" ref="K297">IFERROR(IF(INDEX([3]Tabelle1!$E$3:$U$500,MATCH($A297&amp;$C297&amp;$D297,[3]Tabelle1!$A$3:$A$500&amp;[3]Tabelle1!$C$3:$C$500&amp;[3]Tabelle1!$D$3:$D$500,0),MATCH(K$2,[3]Tabelle1!$E$2:$U$2,0))=0,"",INDEX([3]Tabelle1!$E$3:$U$500,MATCH($A297&amp;$C297&amp;$D297,[3]Tabelle1!$A$3:$A$500&amp;[3]Tabelle1!$C$3:$C$500&amp;[3]Tabelle1!$D$3:$D$500,0),MATCH(K$2,[3]Tabelle1!$E$2:$U$2,0))),"")</f>
        <v/>
      </c>
      <c r="L297" s="152" t="str">
        <f t="array" ref="L297">IFERROR(IF(INDEX([3]Tabelle1!$E$3:$U$500,MATCH($A297&amp;$C297&amp;$D297,[3]Tabelle1!$A$3:$A$500&amp;[3]Tabelle1!$C$3:$C$500&amp;[3]Tabelle1!$D$3:$D$500,0),MATCH(L$2,[3]Tabelle1!$E$2:$U$2,0))=0,"",INDEX([3]Tabelle1!$E$3:$U$500,MATCH($A297&amp;$C297&amp;$D297,[3]Tabelle1!$A$3:$A$500&amp;[3]Tabelle1!$C$3:$C$500&amp;[3]Tabelle1!$D$3:$D$500,0),MATCH(L$2,[3]Tabelle1!$E$2:$U$2,0))),"")</f>
        <v/>
      </c>
      <c r="M297" s="152" t="str">
        <f t="array" ref="M297">IFERROR(IF(INDEX([3]Tabelle1!$E$3:$U$500,MATCH($A297&amp;$C297&amp;$D297,[3]Tabelle1!$A$3:$A$500&amp;[3]Tabelle1!$C$3:$C$500&amp;[3]Tabelle1!$D$3:$D$500,0),MATCH(M$2,[3]Tabelle1!$E$2:$U$2,0))=0,"",INDEX([3]Tabelle1!$E$3:$U$500,MATCH($A297&amp;$C297&amp;$D297,[3]Tabelle1!$A$3:$A$500&amp;[3]Tabelle1!$C$3:$C$500&amp;[3]Tabelle1!$D$3:$D$500,0),MATCH(M$2,[3]Tabelle1!$E$2:$U$2,0))),"")</f>
        <v/>
      </c>
      <c r="N297" s="152">
        <f t="array" ref="N297">IFERROR(IF(INDEX([3]Tabelle1!$E$3:$U$500,MATCH($A297&amp;$C297&amp;$D297,[3]Tabelle1!$A$3:$A$500&amp;[3]Tabelle1!$C$3:$C$500&amp;[3]Tabelle1!$D$3:$D$500,0),MATCH(N$2,[3]Tabelle1!$E$2:$U$2,0))=0,"",INDEX([3]Tabelle1!$E$3:$U$500,MATCH($A297&amp;$C297&amp;$D297,[3]Tabelle1!$A$3:$A$500&amp;[3]Tabelle1!$C$3:$C$500&amp;[3]Tabelle1!$D$3:$D$500,0),MATCH(N$2,[3]Tabelle1!$E$2:$U$2,0))),"")</f>
        <v>0.51</v>
      </c>
      <c r="O297" s="152" t="str">
        <f t="array" ref="O297">IFERROR(IF(INDEX([3]Tabelle1!$E$3:$U$500,MATCH($A297&amp;$C297&amp;$D297,[3]Tabelle1!$A$3:$A$500&amp;[3]Tabelle1!$C$3:$C$500&amp;[3]Tabelle1!$D$3:$D$500,0),MATCH(O$2,[3]Tabelle1!$E$2:$U$2,0))=0,"",INDEX([3]Tabelle1!$E$3:$U$500,MATCH($A297&amp;$C297&amp;$D297,[3]Tabelle1!$A$3:$A$500&amp;[3]Tabelle1!$C$3:$C$500&amp;[3]Tabelle1!$D$3:$D$500,0),MATCH(O$2,[3]Tabelle1!$E$2:$U$2,0))),"")</f>
        <v/>
      </c>
      <c r="P297" s="152" t="str">
        <f t="array" ref="P297">IFERROR(IF(INDEX([3]Tabelle1!$E$3:$U$500,MATCH($A297&amp;$C297&amp;$D297,[3]Tabelle1!$A$3:$A$500&amp;[3]Tabelle1!$C$3:$C$500&amp;[3]Tabelle1!$D$3:$D$500,0),MATCH(P$2,[3]Tabelle1!$E$2:$U$2,0))=0,"",INDEX([3]Tabelle1!$E$3:$U$500,MATCH($A297&amp;$C297&amp;$D297,[3]Tabelle1!$A$3:$A$500&amp;[3]Tabelle1!$C$3:$C$500&amp;[3]Tabelle1!$D$3:$D$500,0),MATCH(P$2,[3]Tabelle1!$E$2:$U$2,0))),"")</f>
        <v/>
      </c>
      <c r="Q297" s="152" t="str">
        <f t="array" ref="Q297">IFERROR(IF(INDEX([3]Tabelle1!$E$3:$U$500,MATCH($A297&amp;$C297&amp;$D297,[3]Tabelle1!$A$3:$A$500&amp;[3]Tabelle1!$C$3:$C$500&amp;[3]Tabelle1!$D$3:$D$500,0),MATCH(Q$2,[3]Tabelle1!$E$2:$U$2,0))=0,"",INDEX([3]Tabelle1!$E$3:$U$500,MATCH($A297&amp;$C297&amp;$D297,[3]Tabelle1!$A$3:$A$500&amp;[3]Tabelle1!$C$3:$C$500&amp;[3]Tabelle1!$D$3:$D$500,0),MATCH(Q$2,[3]Tabelle1!$E$2:$U$2,0))),"")</f>
        <v/>
      </c>
      <c r="R297" s="152" t="str">
        <f t="array" ref="R297">IFERROR(IF(INDEX([3]Tabelle1!$E$3:$U$500,MATCH($A297&amp;$C297&amp;$D297,[3]Tabelle1!$A$3:$A$500&amp;[3]Tabelle1!$C$3:$C$500&amp;[3]Tabelle1!$D$3:$D$500,0),MATCH(R$2,[3]Tabelle1!$E$2:$U$2,0))=0,"",INDEX([3]Tabelle1!$E$3:$U$500,MATCH($A297&amp;$C297&amp;$D297,[3]Tabelle1!$A$3:$A$500&amp;[3]Tabelle1!$C$3:$C$500&amp;[3]Tabelle1!$D$3:$D$500,0),MATCH(R$2,[3]Tabelle1!$E$2:$U$2,0))),"")</f>
        <v/>
      </c>
      <c r="S297" s="152">
        <f t="array" ref="S297">IFERROR(IF(INDEX([3]Tabelle1!$E$3:$U$500,MATCH($A297&amp;$C297&amp;$D297,[3]Tabelle1!$A$3:$A$500&amp;[3]Tabelle1!$C$3:$C$500&amp;[3]Tabelle1!$D$3:$D$500,0),MATCH(S$2,[3]Tabelle1!$E$2:$U$2,0))=0,"",INDEX([3]Tabelle1!$E$3:$U$500,MATCH($A297&amp;$C297&amp;$D297,[3]Tabelle1!$A$3:$A$500&amp;[3]Tabelle1!$C$3:$C$500&amp;[3]Tabelle1!$D$3:$D$500,0),MATCH(S$2,[3]Tabelle1!$E$2:$U$2,0))),"")</f>
        <v>0.65</v>
      </c>
      <c r="T297" s="189" t="str">
        <f t="array" ref="T297">IFERROR(IF(INDEX([3]Tabelle1!$E$3:$U$500,MATCH($A297&amp;$C297&amp;$D297,[3]Tabelle1!$A$3:$A$500&amp;[3]Tabelle1!$C$3:$C$500&amp;[3]Tabelle1!$D$3:$D$500,0),MATCH(T$2,[3]Tabelle1!$E$2:$U$2,0))=0,"",INDEX([3]Tabelle1!$E$3:$U$500,MATCH($A297&amp;$C297&amp;$D297,[3]Tabelle1!$A$3:$A$500&amp;[3]Tabelle1!$C$3:$C$500&amp;[3]Tabelle1!$D$3:$D$500,0),MATCH(T$2,[3]Tabelle1!$E$2:$U$2,0))),"")</f>
        <v/>
      </c>
      <c r="U297" s="189" t="str">
        <f t="array" ref="U297">IFERROR(IF(INDEX([3]Tabelle1!$E$3:$U$500,MATCH($A297&amp;$C297&amp;$D297,[3]Tabelle1!$A$3:$A$500&amp;[3]Tabelle1!$C$3:$C$500&amp;[3]Tabelle1!$D$3:$D$500,0),MATCH(U$2,[3]Tabelle1!$E$2:$U$2,0))=0,"",INDEX([3]Tabelle1!$E$3:$U$500,MATCH($A297&amp;$C297&amp;$D297,[3]Tabelle1!$A$3:$A$500&amp;[3]Tabelle1!$C$3:$C$500&amp;[3]Tabelle1!$D$3:$D$500,0),MATCH(U$2,[3]Tabelle1!$E$2:$U$2,0))),"")</f>
        <v/>
      </c>
      <c r="V297" s="190" t="str">
        <f t="array" ref="V297">IFERROR(IF(INDEX([3]Tabelle1!$E$3:$U$500,MATCH($A297&amp;$C297&amp;$D297,[3]Tabelle1!$A$3:$A$500&amp;[3]Tabelle1!$C$3:$C$500&amp;[3]Tabelle1!$D$3:$D$500,0),MATCH(V$2,[3]Tabelle1!$E$2:$U$2,0))=0,"",INDEX([3]Tabelle1!$E$3:$U$500,MATCH($A297&amp;$C297&amp;$D297,[3]Tabelle1!$A$3:$A$500&amp;[3]Tabelle1!$C$3:$C$500&amp;[3]Tabelle1!$D$3:$D$500,0),MATCH(V$2,[3]Tabelle1!$E$2:$U$2,0))),"")</f>
        <v/>
      </c>
      <c r="W297" t="str">
        <f t="array" ref="W297">IFERROR(IF(INDEX([3]Tabelle1!$E$3:$U$500,MATCH($A297&amp;$C297&amp;$D297,[3]Tabelle1!$A$3:$A$500&amp;[3]Tabelle1!$C$3:$C$500&amp;[3]Tabelle1!$D$3:$D$500,0),MATCH(W$2,[3]Tabelle1!$E$2:$U$2,0))=0,"",INDEX([3]Tabelle1!$E$3:$U$500,MATCH($A297&amp;$C297&amp;$D297,[3]Tabelle1!$A$3:$A$500&amp;[3]Tabelle1!$C$3:$C$500&amp;[3]Tabelle1!$D$3:$D$500,0),MATCH(W$2,[3]Tabelle1!$E$2:$U$2,0))),"")</f>
        <v>Prognostiziert, 2025 mittelwert von 48-54%</v>
      </c>
      <c r="X297" t="str">
        <f t="array" ref="X297">IFERROR(IF(INDEX([3]Tabelle1!$E$3:$U$500,MATCH($A297&amp;$C297&amp;$D297,[3]Tabelle1!$A$3:$A$500&amp;[3]Tabelle1!$C$3:$C$500&amp;[3]Tabelle1!$D$3:$D$500,0),MATCH(X$2,[3]Tabelle1!$E$2:$U$2,0))=0,"",INDEX([3]Tabelle1!$E$3:$U$500,MATCH($A297&amp;$C297&amp;$D297,[3]Tabelle1!$A$3:$A$500&amp;[3]Tabelle1!$C$3:$C$500&amp;[3]Tabelle1!$D$3:$D$500,0),MATCH(X$2,[3]Tabelle1!$E$2:$U$2,0))),"")</f>
        <v>S 48</v>
      </c>
      <c r="Y297" s="174"/>
      <c r="Z297" s="174"/>
      <c r="AA297" s="174"/>
      <c r="AB297" s="174"/>
      <c r="AC297" s="174"/>
      <c r="AD297" s="174"/>
      <c r="AE297" s="174"/>
      <c r="AF297" s="174"/>
    </row>
    <row r="298" spans="1:32" x14ac:dyDescent="0.2">
      <c r="A298" s="107" t="str">
        <f t="shared" ref="A298:A313" si="37">A297</f>
        <v>Germany</v>
      </c>
      <c r="B298" s="97"/>
      <c r="C298" s="97" t="s">
        <v>212</v>
      </c>
      <c r="D298" s="87" t="s">
        <v>146</v>
      </c>
      <c r="E298" s="125"/>
      <c r="F298" s="125"/>
      <c r="G298" s="125"/>
      <c r="H298" s="125" t="str">
        <f t="array" ref="H298">IFERROR(IF(INDEX([3]Tabelle1!$E$3:$U$500,MATCH($A298&amp;$C298&amp;$D298,[3]Tabelle1!$A$3:$A$500&amp;[3]Tabelle1!$C$3:$C$500&amp;[3]Tabelle1!$D$3:$D$500,0),MATCH(H$2,[3]Tabelle1!$E$2:$U$2,0))=0,"",INDEX([3]Tabelle1!$E$3:$U$500,MATCH($A298&amp;$C298&amp;$D298,[3]Tabelle1!$A$3:$A$500&amp;[3]Tabelle1!$C$3:$C$500&amp;[3]Tabelle1!$D$3:$D$500,0),MATCH(H$2,[3]Tabelle1!$E$2:$U$2,0))),"")</f>
        <v/>
      </c>
      <c r="I298" s="186">
        <f t="array" ref="I298">IFERROR(IF(INDEX([3]Tabelle1!$E$3:$U$500,MATCH($A298&amp;$C298&amp;$D298,[3]Tabelle1!$A$3:$A$500&amp;[3]Tabelle1!$C$3:$C$500&amp;[3]Tabelle1!$D$3:$D$500,0),MATCH(I$2,[3]Tabelle1!$E$2:$U$2,0))=0,"",INDEX([3]Tabelle1!$E$3:$U$500,MATCH($A298&amp;$C298&amp;$D298,[3]Tabelle1!$A$3:$A$500&amp;[3]Tabelle1!$C$3:$C$500&amp;[3]Tabelle1!$D$3:$D$500,0),MATCH(I$2,[3]Tabelle1!$E$2:$U$2,0))),"")</f>
        <v>0.14000000000000001</v>
      </c>
      <c r="J298" s="152" t="str">
        <f t="array" ref="J298">IFERROR(IF(INDEX([3]Tabelle1!$E$3:$U$500,MATCH($A298&amp;$C298&amp;$D298,[3]Tabelle1!$A$3:$A$500&amp;[3]Tabelle1!$C$3:$C$500&amp;[3]Tabelle1!$D$3:$D$500,0),MATCH(J$2,[3]Tabelle1!$E$2:$U$2,0))=0,"",INDEX([3]Tabelle1!$E$3:$U$500,MATCH($A298&amp;$C298&amp;$D298,[3]Tabelle1!$A$3:$A$500&amp;[3]Tabelle1!$C$3:$C$500&amp;[3]Tabelle1!$D$3:$D$500,0),MATCH(J$2,[3]Tabelle1!$E$2:$U$2,0))),"")</f>
        <v/>
      </c>
      <c r="K298" s="152" t="str">
        <f t="array" ref="K298">IFERROR(IF(INDEX([3]Tabelle1!$E$3:$U$500,MATCH($A298&amp;$C298&amp;$D298,[3]Tabelle1!$A$3:$A$500&amp;[3]Tabelle1!$C$3:$C$500&amp;[3]Tabelle1!$D$3:$D$500,0),MATCH(K$2,[3]Tabelle1!$E$2:$U$2,0))=0,"",INDEX([3]Tabelle1!$E$3:$U$500,MATCH($A298&amp;$C298&amp;$D298,[3]Tabelle1!$A$3:$A$500&amp;[3]Tabelle1!$C$3:$C$500&amp;[3]Tabelle1!$D$3:$D$500,0),MATCH(K$2,[3]Tabelle1!$E$2:$U$2,0))),"")</f>
        <v/>
      </c>
      <c r="L298" s="152" t="str">
        <f t="array" ref="L298">IFERROR(IF(INDEX([3]Tabelle1!$E$3:$U$500,MATCH($A298&amp;$C298&amp;$D298,[3]Tabelle1!$A$3:$A$500&amp;[3]Tabelle1!$C$3:$C$500&amp;[3]Tabelle1!$D$3:$D$500,0),MATCH(L$2,[3]Tabelle1!$E$2:$U$2,0))=0,"",INDEX([3]Tabelle1!$E$3:$U$500,MATCH($A298&amp;$C298&amp;$D298,[3]Tabelle1!$A$3:$A$500&amp;[3]Tabelle1!$C$3:$C$500&amp;[3]Tabelle1!$D$3:$D$500,0),MATCH(L$2,[3]Tabelle1!$E$2:$U$2,0))),"")</f>
        <v/>
      </c>
      <c r="M298" s="152" t="str">
        <f t="array" ref="M298">IFERROR(IF(INDEX([3]Tabelle1!$E$3:$U$500,MATCH($A298&amp;$C298&amp;$D298,[3]Tabelle1!$A$3:$A$500&amp;[3]Tabelle1!$C$3:$C$500&amp;[3]Tabelle1!$D$3:$D$500,0),MATCH(M$2,[3]Tabelle1!$E$2:$U$2,0))=0,"",INDEX([3]Tabelle1!$E$3:$U$500,MATCH($A298&amp;$C298&amp;$D298,[3]Tabelle1!$A$3:$A$500&amp;[3]Tabelle1!$C$3:$C$500&amp;[3]Tabelle1!$D$3:$D$500,0),MATCH(M$2,[3]Tabelle1!$E$2:$U$2,0))),"")</f>
        <v/>
      </c>
      <c r="N298" s="152">
        <f t="array" ref="N298">IFERROR(IF(INDEX([3]Tabelle1!$E$3:$U$500,MATCH($A298&amp;$C298&amp;$D298,[3]Tabelle1!$A$3:$A$500&amp;[3]Tabelle1!$C$3:$C$500&amp;[3]Tabelle1!$D$3:$D$500,0),MATCH(N$2,[3]Tabelle1!$E$2:$U$2,0))=0,"",INDEX([3]Tabelle1!$E$3:$U$500,MATCH($A298&amp;$C298&amp;$D298,[3]Tabelle1!$A$3:$A$500&amp;[3]Tabelle1!$C$3:$C$500&amp;[3]Tabelle1!$D$3:$D$500,0),MATCH(N$2,[3]Tabelle1!$E$2:$U$2,0))),"")</f>
        <v>0.20499999999999999</v>
      </c>
      <c r="O298" s="152" t="str">
        <f t="array" ref="O298">IFERROR(IF(INDEX([3]Tabelle1!$E$3:$U$500,MATCH($A298&amp;$C298&amp;$D298,[3]Tabelle1!$A$3:$A$500&amp;[3]Tabelle1!$C$3:$C$500&amp;[3]Tabelle1!$D$3:$D$500,0),MATCH(O$2,[3]Tabelle1!$E$2:$U$2,0))=0,"",INDEX([3]Tabelle1!$E$3:$U$500,MATCH($A298&amp;$C298&amp;$D298,[3]Tabelle1!$A$3:$A$500&amp;[3]Tabelle1!$C$3:$C$500&amp;[3]Tabelle1!$D$3:$D$500,0),MATCH(O$2,[3]Tabelle1!$E$2:$U$2,0))),"")</f>
        <v/>
      </c>
      <c r="P298" s="152" t="str">
        <f t="array" ref="P298">IFERROR(IF(INDEX([3]Tabelle1!$E$3:$U$500,MATCH($A298&amp;$C298&amp;$D298,[3]Tabelle1!$A$3:$A$500&amp;[3]Tabelle1!$C$3:$C$500&amp;[3]Tabelle1!$D$3:$D$500,0),MATCH(P$2,[3]Tabelle1!$E$2:$U$2,0))=0,"",INDEX([3]Tabelle1!$E$3:$U$500,MATCH($A298&amp;$C298&amp;$D298,[3]Tabelle1!$A$3:$A$500&amp;[3]Tabelle1!$C$3:$C$500&amp;[3]Tabelle1!$D$3:$D$500,0),MATCH(P$2,[3]Tabelle1!$E$2:$U$2,0))),"")</f>
        <v/>
      </c>
      <c r="Q298" s="152" t="str">
        <f t="array" ref="Q298">IFERROR(IF(INDEX([3]Tabelle1!$E$3:$U$500,MATCH($A298&amp;$C298&amp;$D298,[3]Tabelle1!$A$3:$A$500&amp;[3]Tabelle1!$C$3:$C$500&amp;[3]Tabelle1!$D$3:$D$500,0),MATCH(Q$2,[3]Tabelle1!$E$2:$U$2,0))=0,"",INDEX([3]Tabelle1!$E$3:$U$500,MATCH($A298&amp;$C298&amp;$D298,[3]Tabelle1!$A$3:$A$500&amp;[3]Tabelle1!$C$3:$C$500&amp;[3]Tabelle1!$D$3:$D$500,0),MATCH(Q$2,[3]Tabelle1!$E$2:$U$2,0))),"")</f>
        <v/>
      </c>
      <c r="R298" s="152" t="str">
        <f t="array" ref="R298">IFERROR(IF(INDEX([3]Tabelle1!$E$3:$U$500,MATCH($A298&amp;$C298&amp;$D298,[3]Tabelle1!$A$3:$A$500&amp;[3]Tabelle1!$C$3:$C$500&amp;[3]Tabelle1!$D$3:$D$500,0),MATCH(R$2,[3]Tabelle1!$E$2:$U$2,0))=0,"",INDEX([3]Tabelle1!$E$3:$U$500,MATCH($A298&amp;$C298&amp;$D298,[3]Tabelle1!$A$3:$A$500&amp;[3]Tabelle1!$C$3:$C$500&amp;[3]Tabelle1!$D$3:$D$500,0),MATCH(R$2,[3]Tabelle1!$E$2:$U$2,0))),"")</f>
        <v/>
      </c>
      <c r="S298" s="152">
        <f t="array" ref="S298">IFERROR(IF(INDEX([3]Tabelle1!$E$3:$U$500,MATCH($A298&amp;$C298&amp;$D298,[3]Tabelle1!$A$3:$A$500&amp;[3]Tabelle1!$C$3:$C$500&amp;[3]Tabelle1!$D$3:$D$500,0),MATCH(S$2,[3]Tabelle1!$E$2:$U$2,0))=0,"",INDEX([3]Tabelle1!$E$3:$U$500,MATCH($A298&amp;$C298&amp;$D298,[3]Tabelle1!$A$3:$A$500&amp;[3]Tabelle1!$C$3:$C$500&amp;[3]Tabelle1!$D$3:$D$500,0),MATCH(S$2,[3]Tabelle1!$E$2:$U$2,0))),"")</f>
        <v>0.27</v>
      </c>
      <c r="T298" s="189" t="str">
        <f t="array" ref="T298">IFERROR(IF(INDEX([3]Tabelle1!$E$3:$U$500,MATCH($A298&amp;$C298&amp;$D298,[3]Tabelle1!$A$3:$A$500&amp;[3]Tabelle1!$C$3:$C$500&amp;[3]Tabelle1!$D$3:$D$500,0),MATCH(T$2,[3]Tabelle1!$E$2:$U$2,0))=0,"",INDEX([3]Tabelle1!$E$3:$U$500,MATCH($A298&amp;$C298&amp;$D298,[3]Tabelle1!$A$3:$A$500&amp;[3]Tabelle1!$C$3:$C$500&amp;[3]Tabelle1!$D$3:$D$500,0),MATCH(T$2,[3]Tabelle1!$E$2:$U$2,0))),"")</f>
        <v/>
      </c>
      <c r="U298" s="189" t="str">
        <f t="array" ref="U298">IFERROR(IF(INDEX([3]Tabelle1!$E$3:$U$500,MATCH($A298&amp;$C298&amp;$D298,[3]Tabelle1!$A$3:$A$500&amp;[3]Tabelle1!$C$3:$C$500&amp;[3]Tabelle1!$D$3:$D$500,0),MATCH(U$2,[3]Tabelle1!$E$2:$U$2,0))=0,"",INDEX([3]Tabelle1!$E$3:$U$500,MATCH($A298&amp;$C298&amp;$D298,[3]Tabelle1!$A$3:$A$500&amp;[3]Tabelle1!$C$3:$C$500&amp;[3]Tabelle1!$D$3:$D$500,0),MATCH(U$2,[3]Tabelle1!$E$2:$U$2,0))),"")</f>
        <v/>
      </c>
      <c r="V298" s="190" t="str">
        <f t="array" ref="V298">IFERROR(IF(INDEX([3]Tabelle1!$E$3:$U$500,MATCH($A298&amp;$C298&amp;$D298,[3]Tabelle1!$A$3:$A$500&amp;[3]Tabelle1!$C$3:$C$500&amp;[3]Tabelle1!$D$3:$D$500,0),MATCH(V$2,[3]Tabelle1!$E$2:$U$2,0))=0,"",INDEX([3]Tabelle1!$E$3:$U$500,MATCH($A298&amp;$C298&amp;$D298,[3]Tabelle1!$A$3:$A$500&amp;[3]Tabelle1!$C$3:$C$500&amp;[3]Tabelle1!$D$3:$D$500,0),MATCH(V$2,[3]Tabelle1!$E$2:$U$2,0))),"")</f>
        <v/>
      </c>
      <c r="W298" t="str">
        <f t="array" ref="W298">IFERROR(IF(INDEX([3]Tabelle1!$E$3:$U$500,MATCH($A298&amp;$C298&amp;$D298,[3]Tabelle1!$A$3:$A$500&amp;[3]Tabelle1!$C$3:$C$500&amp;[3]Tabelle1!$D$3:$D$500,0),MATCH(W$2,[3]Tabelle1!$E$2:$U$2,0))=0,"",INDEX([3]Tabelle1!$E$3:$U$500,MATCH($A298&amp;$C298&amp;$D298,[3]Tabelle1!$A$3:$A$500&amp;[3]Tabelle1!$C$3:$C$500&amp;[3]Tabelle1!$D$3:$D$500,0),MATCH(W$2,[3]Tabelle1!$E$2:$U$2,0))),"")</f>
        <v/>
      </c>
      <c r="X298" t="str">
        <f t="array" ref="X298">IFERROR(IF(INDEX([3]Tabelle1!$E$3:$U$500,MATCH($A298&amp;$C298&amp;$D298,[3]Tabelle1!$A$3:$A$500&amp;[3]Tabelle1!$C$3:$C$500&amp;[3]Tabelle1!$D$3:$D$500,0),MATCH(X$2,[3]Tabelle1!$E$2:$U$2,0))=0,"",INDEX([3]Tabelle1!$E$3:$U$500,MATCH($A298&amp;$C298&amp;$D298,[3]Tabelle1!$A$3:$A$500&amp;[3]Tabelle1!$C$3:$C$500&amp;[3]Tabelle1!$D$3:$D$500,0),MATCH(X$2,[3]Tabelle1!$E$2:$U$2,0))),"")</f>
        <v>S 49</v>
      </c>
      <c r="Y298" s="174"/>
      <c r="Z298" s="174"/>
      <c r="AA298" s="174"/>
      <c r="AB298" s="174"/>
      <c r="AC298" s="174"/>
      <c r="AD298" s="174"/>
      <c r="AE298" s="174"/>
      <c r="AF298" s="174"/>
    </row>
    <row r="299" spans="1:32" x14ac:dyDescent="0.2">
      <c r="A299" s="107" t="str">
        <f t="shared" si="37"/>
        <v>Germany</v>
      </c>
      <c r="B299" s="97"/>
      <c r="C299" s="97" t="s">
        <v>212</v>
      </c>
      <c r="D299" s="87" t="s">
        <v>147</v>
      </c>
      <c r="E299" s="125"/>
      <c r="F299" s="125"/>
      <c r="G299" s="125"/>
      <c r="H299" s="125" t="str">
        <f t="array" ref="H299">IFERROR(IF(INDEX([3]Tabelle1!$E$3:$U$500,MATCH($A299&amp;$C299&amp;$D299,[3]Tabelle1!$A$3:$A$500&amp;[3]Tabelle1!$C$3:$C$500&amp;[3]Tabelle1!$D$3:$D$500,0),MATCH(H$2,[3]Tabelle1!$E$2:$U$2,0))=0,"",INDEX([3]Tabelle1!$E$3:$U$500,MATCH($A299&amp;$C299&amp;$D299,[3]Tabelle1!$A$3:$A$500&amp;[3]Tabelle1!$C$3:$C$500&amp;[3]Tabelle1!$D$3:$D$500,0),MATCH(H$2,[3]Tabelle1!$E$2:$U$2,0))),"")</f>
        <v/>
      </c>
      <c r="I299" s="186">
        <f t="array" ref="I299">IFERROR(IF(INDEX([3]Tabelle1!$E$3:$U$500,MATCH($A299&amp;$C299&amp;$D299,[3]Tabelle1!$A$3:$A$500&amp;[3]Tabelle1!$C$3:$C$500&amp;[3]Tabelle1!$D$3:$D$500,0),MATCH(I$2,[3]Tabelle1!$E$2:$U$2,0))=0,"",INDEX([3]Tabelle1!$E$3:$U$500,MATCH($A299&amp;$C299&amp;$D299,[3]Tabelle1!$A$3:$A$500&amp;[3]Tabelle1!$C$3:$C$500&amp;[3]Tabelle1!$D$3:$D$500,0),MATCH(I$2,[3]Tabelle1!$E$2:$U$2,0))),"")</f>
        <v>0.09</v>
      </c>
      <c r="J299" s="152" t="str">
        <f t="array" ref="J299">IFERROR(IF(INDEX([3]Tabelle1!$E$3:$U$500,MATCH($A299&amp;$C299&amp;$D299,[3]Tabelle1!$A$3:$A$500&amp;[3]Tabelle1!$C$3:$C$500&amp;[3]Tabelle1!$D$3:$D$500,0),MATCH(J$2,[3]Tabelle1!$E$2:$U$2,0))=0,"",INDEX([3]Tabelle1!$E$3:$U$500,MATCH($A299&amp;$C299&amp;$D299,[3]Tabelle1!$A$3:$A$500&amp;[3]Tabelle1!$C$3:$C$500&amp;[3]Tabelle1!$D$3:$D$500,0),MATCH(J$2,[3]Tabelle1!$E$2:$U$2,0))),"")</f>
        <v/>
      </c>
      <c r="K299" s="152" t="str">
        <f t="array" ref="K299">IFERROR(IF(INDEX([3]Tabelle1!$E$3:$U$500,MATCH($A299&amp;$C299&amp;$D299,[3]Tabelle1!$A$3:$A$500&amp;[3]Tabelle1!$C$3:$C$500&amp;[3]Tabelle1!$D$3:$D$500,0),MATCH(K$2,[3]Tabelle1!$E$2:$U$2,0))=0,"",INDEX([3]Tabelle1!$E$3:$U$500,MATCH($A299&amp;$C299&amp;$D299,[3]Tabelle1!$A$3:$A$500&amp;[3]Tabelle1!$C$3:$C$500&amp;[3]Tabelle1!$D$3:$D$500,0),MATCH(K$2,[3]Tabelle1!$E$2:$U$2,0))),"")</f>
        <v/>
      </c>
      <c r="L299" s="152" t="str">
        <f t="array" ref="L299">IFERROR(IF(INDEX([3]Tabelle1!$E$3:$U$500,MATCH($A299&amp;$C299&amp;$D299,[3]Tabelle1!$A$3:$A$500&amp;[3]Tabelle1!$C$3:$C$500&amp;[3]Tabelle1!$D$3:$D$500,0),MATCH(L$2,[3]Tabelle1!$E$2:$U$2,0))=0,"",INDEX([3]Tabelle1!$E$3:$U$500,MATCH($A299&amp;$C299&amp;$D299,[3]Tabelle1!$A$3:$A$500&amp;[3]Tabelle1!$C$3:$C$500&amp;[3]Tabelle1!$D$3:$D$500,0),MATCH(L$2,[3]Tabelle1!$E$2:$U$2,0))),"")</f>
        <v/>
      </c>
      <c r="M299" s="152" t="str">
        <f t="array" ref="M299">IFERROR(IF(INDEX([3]Tabelle1!$E$3:$U$500,MATCH($A299&amp;$C299&amp;$D299,[3]Tabelle1!$A$3:$A$500&amp;[3]Tabelle1!$C$3:$C$500&amp;[3]Tabelle1!$D$3:$D$500,0),MATCH(M$2,[3]Tabelle1!$E$2:$U$2,0))=0,"",INDEX([3]Tabelle1!$E$3:$U$500,MATCH($A299&amp;$C299&amp;$D299,[3]Tabelle1!$A$3:$A$500&amp;[3]Tabelle1!$C$3:$C$500&amp;[3]Tabelle1!$D$3:$D$500,0),MATCH(M$2,[3]Tabelle1!$E$2:$U$2,0))),"")</f>
        <v/>
      </c>
      <c r="N299" s="152">
        <f t="array" ref="N299">IFERROR(IF(INDEX([3]Tabelle1!$E$3:$U$500,MATCH($A299&amp;$C299&amp;$D299,[3]Tabelle1!$A$3:$A$500&amp;[3]Tabelle1!$C$3:$C$500&amp;[3]Tabelle1!$D$3:$D$500,0),MATCH(N$2,[3]Tabelle1!$E$2:$U$2,0))=0,"",INDEX([3]Tabelle1!$E$3:$U$500,MATCH($A299&amp;$C299&amp;$D299,[3]Tabelle1!$A$3:$A$500&amp;[3]Tabelle1!$C$3:$C$500&amp;[3]Tabelle1!$D$3:$D$500,0),MATCH(N$2,[3]Tabelle1!$E$2:$U$2,0))),"")</f>
        <v>0.13</v>
      </c>
      <c r="O299" s="152" t="str">
        <f t="array" ref="O299">IFERROR(IF(INDEX([3]Tabelle1!$E$3:$U$500,MATCH($A299&amp;$C299&amp;$D299,[3]Tabelle1!$A$3:$A$500&amp;[3]Tabelle1!$C$3:$C$500&amp;[3]Tabelle1!$D$3:$D$500,0),MATCH(O$2,[3]Tabelle1!$E$2:$U$2,0))=0,"",INDEX([3]Tabelle1!$E$3:$U$500,MATCH($A299&amp;$C299&amp;$D299,[3]Tabelle1!$A$3:$A$500&amp;[3]Tabelle1!$C$3:$C$500&amp;[3]Tabelle1!$D$3:$D$500,0),MATCH(O$2,[3]Tabelle1!$E$2:$U$2,0))),"")</f>
        <v/>
      </c>
      <c r="P299" s="152" t="str">
        <f t="array" ref="P299">IFERROR(IF(INDEX([3]Tabelle1!$E$3:$U$500,MATCH($A299&amp;$C299&amp;$D299,[3]Tabelle1!$A$3:$A$500&amp;[3]Tabelle1!$C$3:$C$500&amp;[3]Tabelle1!$D$3:$D$500,0),MATCH(P$2,[3]Tabelle1!$E$2:$U$2,0))=0,"",INDEX([3]Tabelle1!$E$3:$U$500,MATCH($A299&amp;$C299&amp;$D299,[3]Tabelle1!$A$3:$A$500&amp;[3]Tabelle1!$C$3:$C$500&amp;[3]Tabelle1!$D$3:$D$500,0),MATCH(P$2,[3]Tabelle1!$E$2:$U$2,0))),"")</f>
        <v/>
      </c>
      <c r="Q299" s="152" t="str">
        <f t="array" ref="Q299">IFERROR(IF(INDEX([3]Tabelle1!$E$3:$U$500,MATCH($A299&amp;$C299&amp;$D299,[3]Tabelle1!$A$3:$A$500&amp;[3]Tabelle1!$C$3:$C$500&amp;[3]Tabelle1!$D$3:$D$500,0),MATCH(Q$2,[3]Tabelle1!$E$2:$U$2,0))=0,"",INDEX([3]Tabelle1!$E$3:$U$500,MATCH($A299&amp;$C299&amp;$D299,[3]Tabelle1!$A$3:$A$500&amp;[3]Tabelle1!$C$3:$C$500&amp;[3]Tabelle1!$D$3:$D$500,0),MATCH(Q$2,[3]Tabelle1!$E$2:$U$2,0))),"")</f>
        <v/>
      </c>
      <c r="R299" s="152" t="str">
        <f t="array" ref="R299">IFERROR(IF(INDEX([3]Tabelle1!$E$3:$U$500,MATCH($A299&amp;$C299&amp;$D299,[3]Tabelle1!$A$3:$A$500&amp;[3]Tabelle1!$C$3:$C$500&amp;[3]Tabelle1!$D$3:$D$500,0),MATCH(R$2,[3]Tabelle1!$E$2:$U$2,0))=0,"",INDEX([3]Tabelle1!$E$3:$U$500,MATCH($A299&amp;$C299&amp;$D299,[3]Tabelle1!$A$3:$A$500&amp;[3]Tabelle1!$C$3:$C$500&amp;[3]Tabelle1!$D$3:$D$500,0),MATCH(R$2,[3]Tabelle1!$E$2:$U$2,0))),"")</f>
        <v/>
      </c>
      <c r="S299" s="152">
        <f t="array" ref="S299">IFERROR(IF(INDEX([3]Tabelle1!$E$3:$U$500,MATCH($A299&amp;$C299&amp;$D299,[3]Tabelle1!$A$3:$A$500&amp;[3]Tabelle1!$C$3:$C$500&amp;[3]Tabelle1!$D$3:$D$500,0),MATCH(S$2,[3]Tabelle1!$E$2:$U$2,0))=0,"",INDEX([3]Tabelle1!$E$3:$U$500,MATCH($A299&amp;$C299&amp;$D299,[3]Tabelle1!$A$3:$A$500&amp;[3]Tabelle1!$C$3:$C$500&amp;[3]Tabelle1!$D$3:$D$500,0),MATCH(S$2,[3]Tabelle1!$E$2:$U$2,0))),"")</f>
        <v>0.27</v>
      </c>
      <c r="T299" s="189" t="str">
        <f t="array" ref="T299">IFERROR(IF(INDEX([3]Tabelle1!$E$3:$U$500,MATCH($A299&amp;$C299&amp;$D299,[3]Tabelle1!$A$3:$A$500&amp;[3]Tabelle1!$C$3:$C$500&amp;[3]Tabelle1!$D$3:$D$500,0),MATCH(T$2,[3]Tabelle1!$E$2:$U$2,0))=0,"",INDEX([3]Tabelle1!$E$3:$U$500,MATCH($A299&amp;$C299&amp;$D299,[3]Tabelle1!$A$3:$A$500&amp;[3]Tabelle1!$C$3:$C$500&amp;[3]Tabelle1!$D$3:$D$500,0),MATCH(T$2,[3]Tabelle1!$E$2:$U$2,0))),"")</f>
        <v/>
      </c>
      <c r="U299" s="189" t="str">
        <f t="array" ref="U299">IFERROR(IF(INDEX([3]Tabelle1!$E$3:$U$500,MATCH($A299&amp;$C299&amp;$D299,[3]Tabelle1!$A$3:$A$500&amp;[3]Tabelle1!$C$3:$C$500&amp;[3]Tabelle1!$D$3:$D$500,0),MATCH(U$2,[3]Tabelle1!$E$2:$U$2,0))=0,"",INDEX([3]Tabelle1!$E$3:$U$500,MATCH($A299&amp;$C299&amp;$D299,[3]Tabelle1!$A$3:$A$500&amp;[3]Tabelle1!$C$3:$C$500&amp;[3]Tabelle1!$D$3:$D$500,0),MATCH(U$2,[3]Tabelle1!$E$2:$U$2,0))),"")</f>
        <v/>
      </c>
      <c r="V299" s="190" t="str">
        <f t="array" ref="V299">IFERROR(IF(INDEX([3]Tabelle1!$E$3:$U$500,MATCH($A299&amp;$C299&amp;$D299,[3]Tabelle1!$A$3:$A$500&amp;[3]Tabelle1!$C$3:$C$500&amp;[3]Tabelle1!$D$3:$D$500,0),MATCH(V$2,[3]Tabelle1!$E$2:$U$2,0))=0,"",INDEX([3]Tabelle1!$E$3:$U$500,MATCH($A299&amp;$C299&amp;$D299,[3]Tabelle1!$A$3:$A$500&amp;[3]Tabelle1!$C$3:$C$500&amp;[3]Tabelle1!$D$3:$D$500,0),MATCH(V$2,[3]Tabelle1!$E$2:$U$2,0))),"")</f>
        <v/>
      </c>
      <c r="W299" t="str">
        <f t="array" ref="W299">IFERROR(IF(INDEX([3]Tabelle1!$E$3:$U$500,MATCH($A299&amp;$C299&amp;$D299,[3]Tabelle1!$A$3:$A$500&amp;[3]Tabelle1!$C$3:$C$500&amp;[3]Tabelle1!$D$3:$D$500,0),MATCH(W$2,[3]Tabelle1!$E$2:$U$2,0))=0,"",INDEX([3]Tabelle1!$E$3:$U$500,MATCH($A299&amp;$C299&amp;$D299,[3]Tabelle1!$A$3:$A$500&amp;[3]Tabelle1!$C$3:$C$500&amp;[3]Tabelle1!$D$3:$D$500,0),MATCH(W$2,[3]Tabelle1!$E$2:$U$2,0))),"")</f>
        <v/>
      </c>
      <c r="X299" t="str">
        <f t="array" ref="X299">IFERROR(IF(INDEX([3]Tabelle1!$E$3:$U$500,MATCH($A299&amp;$C299&amp;$D299,[3]Tabelle1!$A$3:$A$500&amp;[3]Tabelle1!$C$3:$C$500&amp;[3]Tabelle1!$D$3:$D$500,0),MATCH(X$2,[3]Tabelle1!$E$2:$U$2,0))=0,"",INDEX([3]Tabelle1!$E$3:$U$500,MATCH($A299&amp;$C299&amp;$D299,[3]Tabelle1!$A$3:$A$500&amp;[3]Tabelle1!$C$3:$C$500&amp;[3]Tabelle1!$D$3:$D$500,0),MATCH(X$2,[3]Tabelle1!$E$2:$U$2,0))),"")</f>
        <v>S 49</v>
      </c>
      <c r="Y299" s="174"/>
      <c r="Z299" s="174"/>
      <c r="AA299" s="174"/>
      <c r="AB299" s="174"/>
      <c r="AC299" s="174"/>
      <c r="AD299" s="174"/>
      <c r="AE299" s="174"/>
      <c r="AF299" s="174"/>
    </row>
    <row r="300" spans="1:32" x14ac:dyDescent="0.2">
      <c r="A300" s="107" t="str">
        <f t="shared" si="37"/>
        <v>Germany</v>
      </c>
      <c r="B300" s="97"/>
      <c r="C300" s="97"/>
      <c r="D300" s="87" t="s">
        <v>73</v>
      </c>
      <c r="E300" s="194"/>
      <c r="F300" s="194"/>
      <c r="G300" s="194"/>
      <c r="H300" s="195" t="str">
        <f t="array" ref="H300">IFERROR(IF(INDEX([3]Tabelle1!$E$3:$U$500,MATCH($A300&amp;$C300&amp;$D300,[3]Tabelle1!$A$3:$A$500&amp;[3]Tabelle1!$C$3:$C$500&amp;[3]Tabelle1!$D$3:$D$500,0),MATCH(H$2,[3]Tabelle1!$E$2:$U$2,0))=0,"",INDEX([3]Tabelle1!$E$3:$U$500,MATCH($A300&amp;$C300&amp;$D300,[3]Tabelle1!$A$3:$A$500&amp;[3]Tabelle1!$C$3:$C$500&amp;[3]Tabelle1!$D$3:$D$500,0),MATCH(H$2,[3]Tabelle1!$E$2:$U$2,0))),"")</f>
        <v/>
      </c>
      <c r="I300" s="195" t="str">
        <f t="array" ref="I300">IFERROR(IF(INDEX([3]Tabelle1!$E$3:$U$500,MATCH($A300&amp;$C300&amp;$D300,[3]Tabelle1!$A$3:$A$500&amp;[3]Tabelle1!$C$3:$C$500&amp;[3]Tabelle1!$D$3:$D$500,0),MATCH(I$2,[3]Tabelle1!$E$2:$U$2,0))=0,"",INDEX([3]Tabelle1!$E$3:$U$500,MATCH($A300&amp;$C300&amp;$D300,[3]Tabelle1!$A$3:$A$500&amp;[3]Tabelle1!$C$3:$C$500&amp;[3]Tabelle1!$D$3:$D$500,0),MATCH(I$2,[3]Tabelle1!$E$2:$U$2,0))),"")</f>
        <v/>
      </c>
      <c r="J300" s="195" t="str">
        <f t="array" ref="J300">IFERROR(IF(INDEX([3]Tabelle1!$E$3:$U$500,MATCH($A300&amp;$C300&amp;$D300,[3]Tabelle1!$A$3:$A$500&amp;[3]Tabelle1!$C$3:$C$500&amp;[3]Tabelle1!$D$3:$D$500,0),MATCH(J$2,[3]Tabelle1!$E$2:$U$2,0))=0,"",INDEX([3]Tabelle1!$E$3:$U$500,MATCH($A300&amp;$C300&amp;$D300,[3]Tabelle1!$A$3:$A$500&amp;[3]Tabelle1!$C$3:$C$500&amp;[3]Tabelle1!$D$3:$D$500,0),MATCH(J$2,[3]Tabelle1!$E$2:$U$2,0))),"")</f>
        <v/>
      </c>
      <c r="K300" s="195" t="str">
        <f t="array" ref="K300">IFERROR(IF(INDEX([3]Tabelle1!$E$3:$U$500,MATCH($A300&amp;$C300&amp;$D300,[3]Tabelle1!$A$3:$A$500&amp;[3]Tabelle1!$C$3:$C$500&amp;[3]Tabelle1!$D$3:$D$500,0),MATCH(K$2,[3]Tabelle1!$E$2:$U$2,0))=0,"",INDEX([3]Tabelle1!$E$3:$U$500,MATCH($A300&amp;$C300&amp;$D300,[3]Tabelle1!$A$3:$A$500&amp;[3]Tabelle1!$C$3:$C$500&amp;[3]Tabelle1!$D$3:$D$500,0),MATCH(K$2,[3]Tabelle1!$E$2:$U$2,0))),"")</f>
        <v/>
      </c>
      <c r="L300" s="195" t="str">
        <f t="array" ref="L300">IFERROR(IF(INDEX([3]Tabelle1!$E$3:$U$500,MATCH($A300&amp;$C300&amp;$D300,[3]Tabelle1!$A$3:$A$500&amp;[3]Tabelle1!$C$3:$C$500&amp;[3]Tabelle1!$D$3:$D$500,0),MATCH(L$2,[3]Tabelle1!$E$2:$U$2,0))=0,"",INDEX([3]Tabelle1!$E$3:$U$500,MATCH($A300&amp;$C300&amp;$D300,[3]Tabelle1!$A$3:$A$500&amp;[3]Tabelle1!$C$3:$C$500&amp;[3]Tabelle1!$D$3:$D$500,0),MATCH(L$2,[3]Tabelle1!$E$2:$U$2,0))),"")</f>
        <v/>
      </c>
      <c r="M300" s="195" t="str">
        <f t="array" ref="M300">IFERROR(IF(INDEX([3]Tabelle1!$E$3:$U$500,MATCH($A300&amp;$C300&amp;$D300,[3]Tabelle1!$A$3:$A$500&amp;[3]Tabelle1!$C$3:$C$500&amp;[3]Tabelle1!$D$3:$D$500,0),MATCH(M$2,[3]Tabelle1!$E$2:$U$2,0))=0,"",INDEX([3]Tabelle1!$E$3:$U$500,MATCH($A300&amp;$C300&amp;$D300,[3]Tabelle1!$A$3:$A$500&amp;[3]Tabelle1!$C$3:$C$500&amp;[3]Tabelle1!$D$3:$D$500,0),MATCH(M$2,[3]Tabelle1!$E$2:$U$2,0))),"")</f>
        <v/>
      </c>
      <c r="N300" s="195" t="str">
        <f t="array" ref="N300">IFERROR(IF(INDEX([3]Tabelle1!$E$3:$U$500,MATCH($A300&amp;$C300&amp;$D300,[3]Tabelle1!$A$3:$A$500&amp;[3]Tabelle1!$C$3:$C$500&amp;[3]Tabelle1!$D$3:$D$500,0),MATCH(N$2,[3]Tabelle1!$E$2:$U$2,0))=0,"",INDEX([3]Tabelle1!$E$3:$U$500,MATCH($A300&amp;$C300&amp;$D300,[3]Tabelle1!$A$3:$A$500&amp;[3]Tabelle1!$C$3:$C$500&amp;[3]Tabelle1!$D$3:$D$500,0),MATCH(N$2,[3]Tabelle1!$E$2:$U$2,0))),"")</f>
        <v/>
      </c>
      <c r="O300" s="195" t="str">
        <f t="array" ref="O300">IFERROR(IF(INDEX([3]Tabelle1!$E$3:$U$500,MATCH($A300&amp;$C300&amp;$D300,[3]Tabelle1!$A$3:$A$500&amp;[3]Tabelle1!$C$3:$C$500&amp;[3]Tabelle1!$D$3:$D$500,0),MATCH(O$2,[3]Tabelle1!$E$2:$U$2,0))=0,"",INDEX([3]Tabelle1!$E$3:$U$500,MATCH($A300&amp;$C300&amp;$D300,[3]Tabelle1!$A$3:$A$500&amp;[3]Tabelle1!$C$3:$C$500&amp;[3]Tabelle1!$D$3:$D$500,0),MATCH(O$2,[3]Tabelle1!$E$2:$U$2,0))),"")</f>
        <v/>
      </c>
      <c r="P300" s="195" t="str">
        <f t="array" ref="P300">IFERROR(IF(INDEX([3]Tabelle1!$E$3:$U$500,MATCH($A300&amp;$C300&amp;$D300,[3]Tabelle1!$A$3:$A$500&amp;[3]Tabelle1!$C$3:$C$500&amp;[3]Tabelle1!$D$3:$D$500,0),MATCH(P$2,[3]Tabelle1!$E$2:$U$2,0))=0,"",INDEX([3]Tabelle1!$E$3:$U$500,MATCH($A300&amp;$C300&amp;$D300,[3]Tabelle1!$A$3:$A$500&amp;[3]Tabelle1!$C$3:$C$500&amp;[3]Tabelle1!$D$3:$D$500,0),MATCH(P$2,[3]Tabelle1!$E$2:$U$2,0))),"")</f>
        <v/>
      </c>
      <c r="Q300" s="195" t="str">
        <f t="array" ref="Q300">IFERROR(IF(INDEX([3]Tabelle1!$E$3:$U$500,MATCH($A300&amp;$C300&amp;$D300,[3]Tabelle1!$A$3:$A$500&amp;[3]Tabelle1!$C$3:$C$500&amp;[3]Tabelle1!$D$3:$D$500,0),MATCH(Q$2,[3]Tabelle1!$E$2:$U$2,0))=0,"",INDEX([3]Tabelle1!$E$3:$U$500,MATCH($A300&amp;$C300&amp;$D300,[3]Tabelle1!$A$3:$A$500&amp;[3]Tabelle1!$C$3:$C$500&amp;[3]Tabelle1!$D$3:$D$500,0),MATCH(Q$2,[3]Tabelle1!$E$2:$U$2,0))),"")</f>
        <v/>
      </c>
      <c r="R300" s="195" t="str">
        <f t="array" ref="R300">IFERROR(IF(INDEX([3]Tabelle1!$E$3:$U$500,MATCH($A300&amp;$C300&amp;$D300,[3]Tabelle1!$A$3:$A$500&amp;[3]Tabelle1!$C$3:$C$500&amp;[3]Tabelle1!$D$3:$D$500,0),MATCH(R$2,[3]Tabelle1!$E$2:$U$2,0))=0,"",INDEX([3]Tabelle1!$E$3:$U$500,MATCH($A300&amp;$C300&amp;$D300,[3]Tabelle1!$A$3:$A$500&amp;[3]Tabelle1!$C$3:$C$500&amp;[3]Tabelle1!$D$3:$D$500,0),MATCH(R$2,[3]Tabelle1!$E$2:$U$2,0))),"")</f>
        <v/>
      </c>
      <c r="S300" s="195" t="str">
        <f t="array" ref="S300">IFERROR(IF(INDEX([3]Tabelle1!$E$3:$U$500,MATCH($A300&amp;$C300&amp;$D300,[3]Tabelle1!$A$3:$A$500&amp;[3]Tabelle1!$C$3:$C$500&amp;[3]Tabelle1!$D$3:$D$500,0),MATCH(S$2,[3]Tabelle1!$E$2:$U$2,0))=0,"",INDEX([3]Tabelle1!$E$3:$U$500,MATCH($A300&amp;$C300&amp;$D300,[3]Tabelle1!$A$3:$A$500&amp;[3]Tabelle1!$C$3:$C$500&amp;[3]Tabelle1!$D$3:$D$500,0),MATCH(S$2,[3]Tabelle1!$E$2:$U$2,0))),"")</f>
        <v/>
      </c>
      <c r="T300" s="195" t="str">
        <f t="array" ref="T300">IFERROR(IF(INDEX([3]Tabelle1!$E$3:$U$500,MATCH($A300&amp;$C300&amp;$D300,[3]Tabelle1!$A$3:$A$500&amp;[3]Tabelle1!$C$3:$C$500&amp;[3]Tabelle1!$D$3:$D$500,0),MATCH(T$2,[3]Tabelle1!$E$2:$U$2,0))=0,"",INDEX([3]Tabelle1!$E$3:$U$500,MATCH($A300&amp;$C300&amp;$D300,[3]Tabelle1!$A$3:$A$500&amp;[3]Tabelle1!$C$3:$C$500&amp;[3]Tabelle1!$D$3:$D$500,0),MATCH(T$2,[3]Tabelle1!$E$2:$U$2,0))),"")</f>
        <v/>
      </c>
      <c r="U300" s="195" t="str">
        <f t="array" ref="U300">IFERROR(IF(INDEX([3]Tabelle1!$E$3:$U$500,MATCH($A300&amp;$C300&amp;$D300,[3]Tabelle1!$A$3:$A$500&amp;[3]Tabelle1!$C$3:$C$500&amp;[3]Tabelle1!$D$3:$D$500,0),MATCH(U$2,[3]Tabelle1!$E$2:$U$2,0))=0,"",INDEX([3]Tabelle1!$E$3:$U$500,MATCH($A300&amp;$C300&amp;$D300,[3]Tabelle1!$A$3:$A$500&amp;[3]Tabelle1!$C$3:$C$500&amp;[3]Tabelle1!$D$3:$D$500,0),MATCH(U$2,[3]Tabelle1!$E$2:$U$2,0))),"")</f>
        <v/>
      </c>
      <c r="V300" s="196" t="str">
        <f t="array" ref="V300">IFERROR(IF(INDEX([3]Tabelle1!$E$3:$U$500,MATCH($A300&amp;$C300&amp;$D300,[3]Tabelle1!$A$3:$A$500&amp;[3]Tabelle1!$C$3:$C$500&amp;[3]Tabelle1!$D$3:$D$500,0),MATCH(V$2,[3]Tabelle1!$E$2:$U$2,0))=0,"",INDEX([3]Tabelle1!$E$3:$U$500,MATCH($A300&amp;$C300&amp;$D300,[3]Tabelle1!$A$3:$A$500&amp;[3]Tabelle1!$C$3:$C$500&amp;[3]Tabelle1!$D$3:$D$500,0),MATCH(V$2,[3]Tabelle1!$E$2:$U$2,0))),"")</f>
        <v/>
      </c>
      <c r="W300" t="str">
        <f t="array" ref="W300">IFERROR(IF(INDEX([3]Tabelle1!$E$3:$U$500,MATCH($A300&amp;$C300&amp;$D300,[3]Tabelle1!$A$3:$A$500&amp;[3]Tabelle1!$C$3:$C$500&amp;[3]Tabelle1!$D$3:$D$500,0),MATCH(W$2,[3]Tabelle1!$E$2:$U$2,0))=0,"",INDEX([3]Tabelle1!$E$3:$U$500,MATCH($A300&amp;$C300&amp;$D300,[3]Tabelle1!$A$3:$A$500&amp;[3]Tabelle1!$C$3:$C$500&amp;[3]Tabelle1!$D$3:$D$500,0),MATCH(W$2,[3]Tabelle1!$E$2:$U$2,0))),"")</f>
        <v/>
      </c>
      <c r="X300" t="str">
        <f t="array" ref="X300">IFERROR(IF(INDEX([3]Tabelle1!$E$3:$U$500,MATCH($A300&amp;$C300&amp;$D300,[3]Tabelle1!$A$3:$A$500&amp;[3]Tabelle1!$C$3:$C$500&amp;[3]Tabelle1!$D$3:$D$500,0),MATCH(X$2,[3]Tabelle1!$E$2:$U$2,0))=0,"",INDEX([3]Tabelle1!$E$3:$U$500,MATCH($A300&amp;$C300&amp;$D300,[3]Tabelle1!$A$3:$A$500&amp;[3]Tabelle1!$C$3:$C$500&amp;[3]Tabelle1!$D$3:$D$500,0),MATCH(X$2,[3]Tabelle1!$E$2:$U$2,0))),"")</f>
        <v/>
      </c>
      <c r="Y300" s="4"/>
      <c r="Z300" s="4"/>
      <c r="AA300" s="4"/>
      <c r="AB300" s="4"/>
      <c r="AC300" s="4"/>
      <c r="AD300" s="4"/>
      <c r="AE300" s="4"/>
      <c r="AF300" s="4"/>
    </row>
    <row r="301" spans="1:32" x14ac:dyDescent="0.2">
      <c r="A301" s="107" t="str">
        <f t="shared" si="37"/>
        <v>Germany</v>
      </c>
      <c r="B301" s="97"/>
      <c r="C301" s="97" t="s">
        <v>88</v>
      </c>
      <c r="D301" s="175" t="s">
        <v>0</v>
      </c>
      <c r="E301" s="194"/>
      <c r="F301" s="194"/>
      <c r="G301" s="194"/>
      <c r="H301" s="195" t="str">
        <f t="array" ref="H301">IFERROR(IF(INDEX([3]Tabelle1!$E$3:$U$500,MATCH($A301&amp;$C301&amp;$D301,[3]Tabelle1!$A$3:$A$500&amp;[3]Tabelle1!$C$3:$C$500&amp;[3]Tabelle1!$D$3:$D$500,0),MATCH(H$2,[3]Tabelle1!$E$2:$U$2,0))=0,"",INDEX([3]Tabelle1!$E$3:$U$500,MATCH($A301&amp;$C301&amp;$D301,[3]Tabelle1!$A$3:$A$500&amp;[3]Tabelle1!$C$3:$C$500&amp;[3]Tabelle1!$D$3:$D$500,0),MATCH(H$2,[3]Tabelle1!$E$2:$U$2,0))),"")</f>
        <v/>
      </c>
      <c r="I301" s="195" t="str">
        <f t="array" ref="I301">IFERROR(IF(INDEX([3]Tabelle1!$E$3:$U$500,MATCH($A301&amp;$C301&amp;$D301,[3]Tabelle1!$A$3:$A$500&amp;[3]Tabelle1!$C$3:$C$500&amp;[3]Tabelle1!$D$3:$D$500,0),MATCH(I$2,[3]Tabelle1!$E$2:$U$2,0))=0,"",INDEX([3]Tabelle1!$E$3:$U$500,MATCH($A301&amp;$C301&amp;$D301,[3]Tabelle1!$A$3:$A$500&amp;[3]Tabelle1!$C$3:$C$500&amp;[3]Tabelle1!$D$3:$D$500,0),MATCH(I$2,[3]Tabelle1!$E$2:$U$2,0))),"")</f>
        <v/>
      </c>
      <c r="J301" s="195" t="str">
        <f t="array" ref="J301">IFERROR(IF(INDEX([3]Tabelle1!$E$3:$U$500,MATCH($A301&amp;$C301&amp;$D301,[3]Tabelle1!$A$3:$A$500&amp;[3]Tabelle1!$C$3:$C$500&amp;[3]Tabelle1!$D$3:$D$500,0),MATCH(J$2,[3]Tabelle1!$E$2:$U$2,0))=0,"",INDEX([3]Tabelle1!$E$3:$U$500,MATCH($A301&amp;$C301&amp;$D301,[3]Tabelle1!$A$3:$A$500&amp;[3]Tabelle1!$C$3:$C$500&amp;[3]Tabelle1!$D$3:$D$500,0),MATCH(J$2,[3]Tabelle1!$E$2:$U$2,0))),"")</f>
        <v/>
      </c>
      <c r="K301" s="195" t="str">
        <f t="array" ref="K301">IFERROR(IF(INDEX([3]Tabelle1!$E$3:$U$500,MATCH($A301&amp;$C301&amp;$D301,[3]Tabelle1!$A$3:$A$500&amp;[3]Tabelle1!$C$3:$C$500&amp;[3]Tabelle1!$D$3:$D$500,0),MATCH(K$2,[3]Tabelle1!$E$2:$U$2,0))=0,"",INDEX([3]Tabelle1!$E$3:$U$500,MATCH($A301&amp;$C301&amp;$D301,[3]Tabelle1!$A$3:$A$500&amp;[3]Tabelle1!$C$3:$C$500&amp;[3]Tabelle1!$D$3:$D$500,0),MATCH(K$2,[3]Tabelle1!$E$2:$U$2,0))),"")</f>
        <v/>
      </c>
      <c r="L301" s="195" t="str">
        <f t="array" ref="L301">IFERROR(IF(INDEX([3]Tabelle1!$E$3:$U$500,MATCH($A301&amp;$C301&amp;$D301,[3]Tabelle1!$A$3:$A$500&amp;[3]Tabelle1!$C$3:$C$500&amp;[3]Tabelle1!$D$3:$D$500,0),MATCH(L$2,[3]Tabelle1!$E$2:$U$2,0))=0,"",INDEX([3]Tabelle1!$E$3:$U$500,MATCH($A301&amp;$C301&amp;$D301,[3]Tabelle1!$A$3:$A$500&amp;[3]Tabelle1!$C$3:$C$500&amp;[3]Tabelle1!$D$3:$D$500,0),MATCH(L$2,[3]Tabelle1!$E$2:$U$2,0))),"")</f>
        <v/>
      </c>
      <c r="M301" s="195" t="str">
        <f t="array" ref="M301">IFERROR(IF(INDEX([3]Tabelle1!$E$3:$U$500,MATCH($A301&amp;$C301&amp;$D301,[3]Tabelle1!$A$3:$A$500&amp;[3]Tabelle1!$C$3:$C$500&amp;[3]Tabelle1!$D$3:$D$500,0),MATCH(M$2,[3]Tabelle1!$E$2:$U$2,0))=0,"",INDEX([3]Tabelle1!$E$3:$U$500,MATCH($A301&amp;$C301&amp;$D301,[3]Tabelle1!$A$3:$A$500&amp;[3]Tabelle1!$C$3:$C$500&amp;[3]Tabelle1!$D$3:$D$500,0),MATCH(M$2,[3]Tabelle1!$E$2:$U$2,0))),"")</f>
        <v/>
      </c>
      <c r="N301" s="195" t="str">
        <f t="array" ref="N301">IFERROR(IF(INDEX([3]Tabelle1!$E$3:$U$500,MATCH($A301&amp;$C301&amp;$D301,[3]Tabelle1!$A$3:$A$500&amp;[3]Tabelle1!$C$3:$C$500&amp;[3]Tabelle1!$D$3:$D$500,0),MATCH(N$2,[3]Tabelle1!$E$2:$U$2,0))=0,"",INDEX([3]Tabelle1!$E$3:$U$500,MATCH($A301&amp;$C301&amp;$D301,[3]Tabelle1!$A$3:$A$500&amp;[3]Tabelle1!$C$3:$C$500&amp;[3]Tabelle1!$D$3:$D$500,0),MATCH(N$2,[3]Tabelle1!$E$2:$U$2,0))),"")</f>
        <v/>
      </c>
      <c r="O301" s="195" t="str">
        <f t="array" ref="O301">IFERROR(IF(INDEX([3]Tabelle1!$E$3:$U$500,MATCH($A301&amp;$C301&amp;$D301,[3]Tabelle1!$A$3:$A$500&amp;[3]Tabelle1!$C$3:$C$500&amp;[3]Tabelle1!$D$3:$D$500,0),MATCH(O$2,[3]Tabelle1!$E$2:$U$2,0))=0,"",INDEX([3]Tabelle1!$E$3:$U$500,MATCH($A301&amp;$C301&amp;$D301,[3]Tabelle1!$A$3:$A$500&amp;[3]Tabelle1!$C$3:$C$500&amp;[3]Tabelle1!$D$3:$D$500,0),MATCH(O$2,[3]Tabelle1!$E$2:$U$2,0))),"")</f>
        <v/>
      </c>
      <c r="P301" s="195" t="str">
        <f t="array" ref="P301">IFERROR(IF(INDEX([3]Tabelle1!$E$3:$U$500,MATCH($A301&amp;$C301&amp;$D301,[3]Tabelle1!$A$3:$A$500&amp;[3]Tabelle1!$C$3:$C$500&amp;[3]Tabelle1!$D$3:$D$500,0),MATCH(P$2,[3]Tabelle1!$E$2:$U$2,0))=0,"",INDEX([3]Tabelle1!$E$3:$U$500,MATCH($A301&amp;$C301&amp;$D301,[3]Tabelle1!$A$3:$A$500&amp;[3]Tabelle1!$C$3:$C$500&amp;[3]Tabelle1!$D$3:$D$500,0),MATCH(P$2,[3]Tabelle1!$E$2:$U$2,0))),"")</f>
        <v/>
      </c>
      <c r="Q301" s="195" t="str">
        <f t="array" ref="Q301">IFERROR(IF(INDEX([3]Tabelle1!$E$3:$U$500,MATCH($A301&amp;$C301&amp;$D301,[3]Tabelle1!$A$3:$A$500&amp;[3]Tabelle1!$C$3:$C$500&amp;[3]Tabelle1!$D$3:$D$500,0),MATCH(Q$2,[3]Tabelle1!$E$2:$U$2,0))=0,"",INDEX([3]Tabelle1!$E$3:$U$500,MATCH($A301&amp;$C301&amp;$D301,[3]Tabelle1!$A$3:$A$500&amp;[3]Tabelle1!$C$3:$C$500&amp;[3]Tabelle1!$D$3:$D$500,0),MATCH(Q$2,[3]Tabelle1!$E$2:$U$2,0))),"")</f>
        <v/>
      </c>
      <c r="R301" s="195" t="str">
        <f t="array" ref="R301">IFERROR(IF(INDEX([3]Tabelle1!$E$3:$U$500,MATCH($A301&amp;$C301&amp;$D301,[3]Tabelle1!$A$3:$A$500&amp;[3]Tabelle1!$C$3:$C$500&amp;[3]Tabelle1!$D$3:$D$500,0),MATCH(R$2,[3]Tabelle1!$E$2:$U$2,0))=0,"",INDEX([3]Tabelle1!$E$3:$U$500,MATCH($A301&amp;$C301&amp;$D301,[3]Tabelle1!$A$3:$A$500&amp;[3]Tabelle1!$C$3:$C$500&amp;[3]Tabelle1!$D$3:$D$500,0),MATCH(R$2,[3]Tabelle1!$E$2:$U$2,0))),"")</f>
        <v/>
      </c>
      <c r="S301" s="195" t="str">
        <f t="array" ref="S301">IFERROR(IF(INDEX([3]Tabelle1!$E$3:$U$500,MATCH($A301&amp;$C301&amp;$D301,[3]Tabelle1!$A$3:$A$500&amp;[3]Tabelle1!$C$3:$C$500&amp;[3]Tabelle1!$D$3:$D$500,0),MATCH(S$2,[3]Tabelle1!$E$2:$U$2,0))=0,"",INDEX([3]Tabelle1!$E$3:$U$500,MATCH($A301&amp;$C301&amp;$D301,[3]Tabelle1!$A$3:$A$500&amp;[3]Tabelle1!$C$3:$C$500&amp;[3]Tabelle1!$D$3:$D$500,0),MATCH(S$2,[3]Tabelle1!$E$2:$U$2,0))),"")</f>
        <v/>
      </c>
      <c r="T301" s="195" t="str">
        <f t="array" ref="T301">IFERROR(IF(INDEX([3]Tabelle1!$E$3:$U$500,MATCH($A301&amp;$C301&amp;$D301,[3]Tabelle1!$A$3:$A$500&amp;[3]Tabelle1!$C$3:$C$500&amp;[3]Tabelle1!$D$3:$D$500,0),MATCH(T$2,[3]Tabelle1!$E$2:$U$2,0))=0,"",INDEX([3]Tabelle1!$E$3:$U$500,MATCH($A301&amp;$C301&amp;$D301,[3]Tabelle1!$A$3:$A$500&amp;[3]Tabelle1!$C$3:$C$500&amp;[3]Tabelle1!$D$3:$D$500,0),MATCH(T$2,[3]Tabelle1!$E$2:$U$2,0))),"")</f>
        <v/>
      </c>
      <c r="U301" s="195" t="str">
        <f t="array" ref="U301">IFERROR(IF(INDEX([3]Tabelle1!$E$3:$U$500,MATCH($A301&amp;$C301&amp;$D301,[3]Tabelle1!$A$3:$A$500&amp;[3]Tabelle1!$C$3:$C$500&amp;[3]Tabelle1!$D$3:$D$500,0),MATCH(U$2,[3]Tabelle1!$E$2:$U$2,0))=0,"",INDEX([3]Tabelle1!$E$3:$U$500,MATCH($A301&amp;$C301&amp;$D301,[3]Tabelle1!$A$3:$A$500&amp;[3]Tabelle1!$C$3:$C$500&amp;[3]Tabelle1!$D$3:$D$500,0),MATCH(U$2,[3]Tabelle1!$E$2:$U$2,0))),"")</f>
        <v/>
      </c>
      <c r="V301" s="196" t="str">
        <f t="array" ref="V301">IFERROR(IF(INDEX([3]Tabelle1!$E$3:$U$500,MATCH($A301&amp;$C301&amp;$D301,[3]Tabelle1!$A$3:$A$500&amp;[3]Tabelle1!$C$3:$C$500&amp;[3]Tabelle1!$D$3:$D$500,0),MATCH(V$2,[3]Tabelle1!$E$2:$U$2,0))=0,"",INDEX([3]Tabelle1!$E$3:$U$500,MATCH($A301&amp;$C301&amp;$D301,[3]Tabelle1!$A$3:$A$500&amp;[3]Tabelle1!$C$3:$C$500&amp;[3]Tabelle1!$D$3:$D$500,0),MATCH(V$2,[3]Tabelle1!$E$2:$U$2,0))),"")</f>
        <v/>
      </c>
      <c r="W301" t="str">
        <f t="array" ref="W301">IFERROR(IF(INDEX([3]Tabelle1!$E$3:$U$500,MATCH($A301&amp;$C301&amp;$D301,[3]Tabelle1!$A$3:$A$500&amp;[3]Tabelle1!$C$3:$C$500&amp;[3]Tabelle1!$D$3:$D$500,0),MATCH(W$2,[3]Tabelle1!$E$2:$U$2,0))=0,"",INDEX([3]Tabelle1!$E$3:$U$500,MATCH($A301&amp;$C301&amp;$D301,[3]Tabelle1!$A$3:$A$500&amp;[3]Tabelle1!$C$3:$C$500&amp;[3]Tabelle1!$D$3:$D$500,0),MATCH(W$2,[3]Tabelle1!$E$2:$U$2,0))),"")</f>
        <v/>
      </c>
      <c r="X301" t="str">
        <f t="array" ref="X301">IFERROR(IF(INDEX([3]Tabelle1!$E$3:$U$500,MATCH($A301&amp;$C301&amp;$D301,[3]Tabelle1!$A$3:$A$500&amp;[3]Tabelle1!$C$3:$C$500&amp;[3]Tabelle1!$D$3:$D$500,0),MATCH(X$2,[3]Tabelle1!$E$2:$U$2,0))=0,"",INDEX([3]Tabelle1!$E$3:$U$500,MATCH($A301&amp;$C301&amp;$D301,[3]Tabelle1!$A$3:$A$500&amp;[3]Tabelle1!$C$3:$C$500&amp;[3]Tabelle1!$D$3:$D$500,0),MATCH(X$2,[3]Tabelle1!$E$2:$U$2,0))),"")</f>
        <v/>
      </c>
      <c r="Y301" s="4"/>
      <c r="Z301" s="4"/>
      <c r="AA301" s="4"/>
      <c r="AB301" s="4"/>
      <c r="AC301" s="4"/>
      <c r="AD301" s="4"/>
      <c r="AE301" s="4"/>
      <c r="AF301" s="4"/>
    </row>
    <row r="302" spans="1:32" x14ac:dyDescent="0.2">
      <c r="A302" s="107" t="str">
        <f t="shared" si="37"/>
        <v>Germany</v>
      </c>
      <c r="B302" s="97"/>
      <c r="C302" s="97" t="s">
        <v>88</v>
      </c>
      <c r="D302" s="175" t="s">
        <v>6</v>
      </c>
      <c r="E302" s="194"/>
      <c r="F302" s="194"/>
      <c r="G302" s="194"/>
      <c r="H302" s="195" t="str">
        <f t="array" ref="H302">IFERROR(IF(INDEX([3]Tabelle1!$E$3:$U$500,MATCH($A302&amp;$C302&amp;$D302,[3]Tabelle1!$A$3:$A$500&amp;[3]Tabelle1!$C$3:$C$500&amp;[3]Tabelle1!$D$3:$D$500,0),MATCH(H$2,[3]Tabelle1!$E$2:$U$2,0))=0,"",INDEX([3]Tabelle1!$E$3:$U$500,MATCH($A302&amp;$C302&amp;$D302,[3]Tabelle1!$A$3:$A$500&amp;[3]Tabelle1!$C$3:$C$500&amp;[3]Tabelle1!$D$3:$D$500,0),MATCH(H$2,[3]Tabelle1!$E$2:$U$2,0))),"")</f>
        <v/>
      </c>
      <c r="I302" s="195">
        <f t="array" ref="I302">IFERROR(IF(INDEX([3]Tabelle1!$E$3:$U$500,MATCH($A302&amp;$C302&amp;$D302,[3]Tabelle1!$A$3:$A$500&amp;[3]Tabelle1!$C$3:$C$500&amp;[3]Tabelle1!$D$3:$D$500,0),MATCH(I$2,[3]Tabelle1!$E$2:$U$2,0))=0,"",INDEX([3]Tabelle1!$E$3:$U$500,MATCH($A302&amp;$C302&amp;$D302,[3]Tabelle1!$A$3:$A$500&amp;[3]Tabelle1!$C$3:$C$500&amp;[3]Tabelle1!$D$3:$D$500,0),MATCH(I$2,[3]Tabelle1!$E$2:$U$2,0))),"")</f>
        <v>54832</v>
      </c>
      <c r="J302" s="195" t="str">
        <f t="array" ref="J302">IFERROR(IF(INDEX([3]Tabelle1!$E$3:$U$500,MATCH($A302&amp;$C302&amp;$D302,[3]Tabelle1!$A$3:$A$500&amp;[3]Tabelle1!$C$3:$C$500&amp;[3]Tabelle1!$D$3:$D$500,0),MATCH(J$2,[3]Tabelle1!$E$2:$U$2,0))=0,"",INDEX([3]Tabelle1!$E$3:$U$500,MATCH($A302&amp;$C302&amp;$D302,[3]Tabelle1!$A$3:$A$500&amp;[3]Tabelle1!$C$3:$C$500&amp;[3]Tabelle1!$D$3:$D$500,0),MATCH(J$2,[3]Tabelle1!$E$2:$U$2,0))),"")</f>
        <v/>
      </c>
      <c r="K302" s="195" t="str">
        <f t="array" ref="K302">IFERROR(IF(INDEX([3]Tabelle1!$E$3:$U$500,MATCH($A302&amp;$C302&amp;$D302,[3]Tabelle1!$A$3:$A$500&amp;[3]Tabelle1!$C$3:$C$500&amp;[3]Tabelle1!$D$3:$D$500,0),MATCH(K$2,[3]Tabelle1!$E$2:$U$2,0))=0,"",INDEX([3]Tabelle1!$E$3:$U$500,MATCH($A302&amp;$C302&amp;$D302,[3]Tabelle1!$A$3:$A$500&amp;[3]Tabelle1!$C$3:$C$500&amp;[3]Tabelle1!$D$3:$D$500,0),MATCH(K$2,[3]Tabelle1!$E$2:$U$2,0))),"")</f>
        <v/>
      </c>
      <c r="L302" s="195" t="str">
        <f t="array" ref="L302">IFERROR(IF(INDEX([3]Tabelle1!$E$3:$U$500,MATCH($A302&amp;$C302&amp;$D302,[3]Tabelle1!$A$3:$A$500&amp;[3]Tabelle1!$C$3:$C$500&amp;[3]Tabelle1!$D$3:$D$500,0),MATCH(L$2,[3]Tabelle1!$E$2:$U$2,0))=0,"",INDEX([3]Tabelle1!$E$3:$U$500,MATCH($A302&amp;$C302&amp;$D302,[3]Tabelle1!$A$3:$A$500&amp;[3]Tabelle1!$C$3:$C$500&amp;[3]Tabelle1!$D$3:$D$500,0),MATCH(L$2,[3]Tabelle1!$E$2:$U$2,0))),"")</f>
        <v/>
      </c>
      <c r="M302" s="195" t="str">
        <f t="array" ref="M302">IFERROR(IF(INDEX([3]Tabelle1!$E$3:$U$500,MATCH($A302&amp;$C302&amp;$D302,[3]Tabelle1!$A$3:$A$500&amp;[3]Tabelle1!$C$3:$C$500&amp;[3]Tabelle1!$D$3:$D$500,0),MATCH(M$2,[3]Tabelle1!$E$2:$U$2,0))=0,"",INDEX([3]Tabelle1!$E$3:$U$500,MATCH($A302&amp;$C302&amp;$D302,[3]Tabelle1!$A$3:$A$500&amp;[3]Tabelle1!$C$3:$C$500&amp;[3]Tabelle1!$D$3:$D$500,0),MATCH(M$2,[3]Tabelle1!$E$2:$U$2,0))),"")</f>
        <v/>
      </c>
      <c r="N302" s="195">
        <f t="array" ref="N302">IFERROR(IF(INDEX([3]Tabelle1!$E$3:$U$500,MATCH($A302&amp;$C302&amp;$D302,[3]Tabelle1!$A$3:$A$500&amp;[3]Tabelle1!$C$3:$C$500&amp;[3]Tabelle1!$D$3:$D$500,0),MATCH(N$2,[3]Tabelle1!$E$2:$U$2,0))=0,"",INDEX([3]Tabelle1!$E$3:$U$500,MATCH($A302&amp;$C302&amp;$D302,[3]Tabelle1!$A$3:$A$500&amp;[3]Tabelle1!$C$3:$C$500&amp;[3]Tabelle1!$D$3:$D$500,0),MATCH(N$2,[3]Tabelle1!$E$2:$U$2,0))),"")</f>
        <v>62037</v>
      </c>
      <c r="O302" s="195" t="str">
        <f t="array" ref="O302">IFERROR(IF(INDEX([3]Tabelle1!$E$3:$U$500,MATCH($A302&amp;$C302&amp;$D302,[3]Tabelle1!$A$3:$A$500&amp;[3]Tabelle1!$C$3:$C$500&amp;[3]Tabelle1!$D$3:$D$500,0),MATCH(O$2,[3]Tabelle1!$E$2:$U$2,0))=0,"",INDEX([3]Tabelle1!$E$3:$U$500,MATCH($A302&amp;$C302&amp;$D302,[3]Tabelle1!$A$3:$A$500&amp;[3]Tabelle1!$C$3:$C$500&amp;[3]Tabelle1!$D$3:$D$500,0),MATCH(O$2,[3]Tabelle1!$E$2:$U$2,0))),"")</f>
        <v/>
      </c>
      <c r="P302" s="195" t="str">
        <f t="array" ref="P302">IFERROR(IF(INDEX([3]Tabelle1!$E$3:$U$500,MATCH($A302&amp;$C302&amp;$D302,[3]Tabelle1!$A$3:$A$500&amp;[3]Tabelle1!$C$3:$C$500&amp;[3]Tabelle1!$D$3:$D$500,0),MATCH(P$2,[3]Tabelle1!$E$2:$U$2,0))=0,"",INDEX([3]Tabelle1!$E$3:$U$500,MATCH($A302&amp;$C302&amp;$D302,[3]Tabelle1!$A$3:$A$500&amp;[3]Tabelle1!$C$3:$C$500&amp;[3]Tabelle1!$D$3:$D$500,0),MATCH(P$2,[3]Tabelle1!$E$2:$U$2,0))),"")</f>
        <v/>
      </c>
      <c r="Q302" s="195" t="str">
        <f t="array" ref="Q302">IFERROR(IF(INDEX([3]Tabelle1!$E$3:$U$500,MATCH($A302&amp;$C302&amp;$D302,[3]Tabelle1!$A$3:$A$500&amp;[3]Tabelle1!$C$3:$C$500&amp;[3]Tabelle1!$D$3:$D$500,0),MATCH(Q$2,[3]Tabelle1!$E$2:$U$2,0))=0,"",INDEX([3]Tabelle1!$E$3:$U$500,MATCH($A302&amp;$C302&amp;$D302,[3]Tabelle1!$A$3:$A$500&amp;[3]Tabelle1!$C$3:$C$500&amp;[3]Tabelle1!$D$3:$D$500,0),MATCH(Q$2,[3]Tabelle1!$E$2:$U$2,0))),"")</f>
        <v/>
      </c>
      <c r="R302" s="195" t="str">
        <f t="array" ref="R302">IFERROR(IF(INDEX([3]Tabelle1!$E$3:$U$500,MATCH($A302&amp;$C302&amp;$D302,[3]Tabelle1!$A$3:$A$500&amp;[3]Tabelle1!$C$3:$C$500&amp;[3]Tabelle1!$D$3:$D$500,0),MATCH(R$2,[3]Tabelle1!$E$2:$U$2,0))=0,"",INDEX([3]Tabelle1!$E$3:$U$500,MATCH($A302&amp;$C302&amp;$D302,[3]Tabelle1!$A$3:$A$500&amp;[3]Tabelle1!$C$3:$C$500&amp;[3]Tabelle1!$D$3:$D$500,0),MATCH(R$2,[3]Tabelle1!$E$2:$U$2,0))),"")</f>
        <v/>
      </c>
      <c r="S302" s="195">
        <f t="array" ref="S302">IFERROR(IF(INDEX([3]Tabelle1!$E$3:$U$500,MATCH($A302&amp;$C302&amp;$D302,[3]Tabelle1!$A$3:$A$500&amp;[3]Tabelle1!$C$3:$C$500&amp;[3]Tabelle1!$D$3:$D$500,0),MATCH(S$2,[3]Tabelle1!$E$2:$U$2,0))=0,"",INDEX([3]Tabelle1!$E$3:$U$500,MATCH($A302&amp;$C302&amp;$D302,[3]Tabelle1!$A$3:$A$500&amp;[3]Tabelle1!$C$3:$C$500&amp;[3]Tabelle1!$D$3:$D$500,0),MATCH(S$2,[3]Tabelle1!$E$2:$U$2,0))),"")</f>
        <v>70899</v>
      </c>
      <c r="T302" s="195">
        <f t="array" ref="T302">IFERROR(IF(INDEX([3]Tabelle1!$E$3:$U$500,MATCH($A302&amp;$C302&amp;$D302,[3]Tabelle1!$A$3:$A$500&amp;[3]Tabelle1!$C$3:$C$500&amp;[3]Tabelle1!$D$3:$D$500,0),MATCH(T$2,[3]Tabelle1!$E$2:$U$2,0))=0,"",INDEX([3]Tabelle1!$E$3:$U$500,MATCH($A302&amp;$C302&amp;$D302,[3]Tabelle1!$A$3:$A$500&amp;[3]Tabelle1!$C$3:$C$500&amp;[3]Tabelle1!$D$3:$D$500,0),MATCH(T$2,[3]Tabelle1!$E$2:$U$2,0))),"")</f>
        <v>82009</v>
      </c>
      <c r="U302" s="195">
        <f t="array" ref="U302">IFERROR(IF(INDEX([3]Tabelle1!$E$3:$U$500,MATCH($A302&amp;$C302&amp;$D302,[3]Tabelle1!$A$3:$A$500&amp;[3]Tabelle1!$C$3:$C$500&amp;[3]Tabelle1!$D$3:$D$500,0),MATCH(U$2,[3]Tabelle1!$E$2:$U$2,0))=0,"",INDEX([3]Tabelle1!$E$3:$U$500,MATCH($A302&amp;$C302&amp;$D302,[3]Tabelle1!$A$3:$A$500&amp;[3]Tabelle1!$C$3:$C$500&amp;[3]Tabelle1!$D$3:$D$500,0),MATCH(U$2,[3]Tabelle1!$E$2:$U$2,0))),"")</f>
        <v>98846</v>
      </c>
      <c r="V302" s="196" t="str">
        <f t="array" ref="V302">IFERROR(IF(INDEX([3]Tabelle1!$E$3:$U$500,MATCH($A302&amp;$C302&amp;$D302,[3]Tabelle1!$A$3:$A$500&amp;[3]Tabelle1!$C$3:$C$500&amp;[3]Tabelle1!$D$3:$D$500,0),MATCH(V$2,[3]Tabelle1!$E$2:$U$2,0))=0,"",INDEX([3]Tabelle1!$E$3:$U$500,MATCH($A302&amp;$C302&amp;$D302,[3]Tabelle1!$A$3:$A$500&amp;[3]Tabelle1!$C$3:$C$500&amp;[3]Tabelle1!$D$3:$D$500,0),MATCH(V$2,[3]Tabelle1!$E$2:$U$2,0))),"")</f>
        <v/>
      </c>
      <c r="W302" t="str">
        <f t="array" ref="W302">IFERROR(IF(INDEX([3]Tabelle1!$E$3:$U$500,MATCH($A302&amp;$C302&amp;$D302,[3]Tabelle1!$A$3:$A$500&amp;[3]Tabelle1!$C$3:$C$500&amp;[3]Tabelle1!$D$3:$D$500,0),MATCH(W$2,[3]Tabelle1!$E$2:$U$2,0))=0,"",INDEX([3]Tabelle1!$E$3:$U$500,MATCH($A302&amp;$C302&amp;$D302,[3]Tabelle1!$A$3:$A$500&amp;[3]Tabelle1!$C$3:$C$500&amp;[3]Tabelle1!$D$3:$D$500,0),MATCH(W$2,[3]Tabelle1!$E$2:$U$2,0))),"")</f>
        <v/>
      </c>
      <c r="X302" t="str">
        <f t="array" ref="X302">IFERROR(IF(INDEX([3]Tabelle1!$E$3:$U$500,MATCH($A302&amp;$C302&amp;$D302,[3]Tabelle1!$A$3:$A$500&amp;[3]Tabelle1!$C$3:$C$500&amp;[3]Tabelle1!$D$3:$D$500,0),MATCH(X$2,[3]Tabelle1!$E$2:$U$2,0))=0,"",INDEX([3]Tabelle1!$E$3:$U$500,MATCH($A302&amp;$C302&amp;$D302,[3]Tabelle1!$A$3:$A$500&amp;[3]Tabelle1!$C$3:$C$500&amp;[3]Tabelle1!$D$3:$D$500,0),MATCH(X$2,[3]Tabelle1!$E$2:$U$2,0))),"")</f>
        <v>S 207 Tabelle C2.2.4 neu</v>
      </c>
      <c r="Y302" s="4"/>
      <c r="Z302" s="4"/>
      <c r="AA302" s="4"/>
      <c r="AB302" s="4"/>
      <c r="AC302" s="4"/>
      <c r="AD302" s="4"/>
      <c r="AE302" s="4"/>
      <c r="AF302" s="4"/>
    </row>
    <row r="303" spans="1:32" x14ac:dyDescent="0.2">
      <c r="A303" s="107" t="str">
        <f t="shared" si="37"/>
        <v>Germany</v>
      </c>
      <c r="B303" s="97"/>
      <c r="C303" s="97" t="s">
        <v>88</v>
      </c>
      <c r="D303" s="175" t="s">
        <v>1</v>
      </c>
      <c r="E303" s="194"/>
      <c r="F303" s="194"/>
      <c r="G303" s="194"/>
      <c r="H303" s="195" t="str">
        <f t="array" ref="H303">IFERROR(IF(INDEX([3]Tabelle1!$E$3:$U$500,MATCH($A303&amp;$C303&amp;$D303,[3]Tabelle1!$A$3:$A$500&amp;[3]Tabelle1!$C$3:$C$500&amp;[3]Tabelle1!$D$3:$D$500,0),MATCH(H$2,[3]Tabelle1!$E$2:$U$2,0))=0,"",INDEX([3]Tabelle1!$E$3:$U$500,MATCH($A303&amp;$C303&amp;$D303,[3]Tabelle1!$A$3:$A$500&amp;[3]Tabelle1!$C$3:$C$500&amp;[3]Tabelle1!$D$3:$D$500,0),MATCH(H$2,[3]Tabelle1!$E$2:$U$2,0))),"")</f>
        <v/>
      </c>
      <c r="I303" s="195">
        <f t="array" ref="I303">IFERROR(IF(INDEX([3]Tabelle1!$E$3:$U$500,MATCH($A303&amp;$C303&amp;$D303,[3]Tabelle1!$A$3:$A$500&amp;[3]Tabelle1!$C$3:$C$500&amp;[3]Tabelle1!$D$3:$D$500,0),MATCH(I$2,[3]Tabelle1!$E$2:$U$2,0))=0,"",INDEX([3]Tabelle1!$E$3:$U$500,MATCH($A303&amp;$C303&amp;$D303,[3]Tabelle1!$A$3:$A$500&amp;[3]Tabelle1!$C$3:$C$500&amp;[3]Tabelle1!$D$3:$D$500,0),MATCH(I$2,[3]Tabelle1!$E$2:$U$2,0))),"")</f>
        <v>7696</v>
      </c>
      <c r="J303" s="195" t="str">
        <f t="array" ref="J303">IFERROR(IF(INDEX([3]Tabelle1!$E$3:$U$500,MATCH($A303&amp;$C303&amp;$D303,[3]Tabelle1!$A$3:$A$500&amp;[3]Tabelle1!$C$3:$C$500&amp;[3]Tabelle1!$D$3:$D$500,0),MATCH(J$2,[3]Tabelle1!$E$2:$U$2,0))=0,"",INDEX([3]Tabelle1!$E$3:$U$500,MATCH($A303&amp;$C303&amp;$D303,[3]Tabelle1!$A$3:$A$500&amp;[3]Tabelle1!$C$3:$C$500&amp;[3]Tabelle1!$D$3:$D$500,0),MATCH(J$2,[3]Tabelle1!$E$2:$U$2,0))),"")</f>
        <v/>
      </c>
      <c r="K303" s="195" t="str">
        <f t="array" ref="K303">IFERROR(IF(INDEX([3]Tabelle1!$E$3:$U$500,MATCH($A303&amp;$C303&amp;$D303,[3]Tabelle1!$A$3:$A$500&amp;[3]Tabelle1!$C$3:$C$500&amp;[3]Tabelle1!$D$3:$D$500,0),MATCH(K$2,[3]Tabelle1!$E$2:$U$2,0))=0,"",INDEX([3]Tabelle1!$E$3:$U$500,MATCH($A303&amp;$C303&amp;$D303,[3]Tabelle1!$A$3:$A$500&amp;[3]Tabelle1!$C$3:$C$500&amp;[3]Tabelle1!$D$3:$D$500,0),MATCH(K$2,[3]Tabelle1!$E$2:$U$2,0))),"")</f>
        <v/>
      </c>
      <c r="L303" s="195" t="str">
        <f t="array" ref="L303">IFERROR(IF(INDEX([3]Tabelle1!$E$3:$U$500,MATCH($A303&amp;$C303&amp;$D303,[3]Tabelle1!$A$3:$A$500&amp;[3]Tabelle1!$C$3:$C$500&amp;[3]Tabelle1!$D$3:$D$500,0),MATCH(L$2,[3]Tabelle1!$E$2:$U$2,0))=0,"",INDEX([3]Tabelle1!$E$3:$U$500,MATCH($A303&amp;$C303&amp;$D303,[3]Tabelle1!$A$3:$A$500&amp;[3]Tabelle1!$C$3:$C$500&amp;[3]Tabelle1!$D$3:$D$500,0),MATCH(L$2,[3]Tabelle1!$E$2:$U$2,0))),"")</f>
        <v/>
      </c>
      <c r="M303" s="195" t="str">
        <f t="array" ref="M303">IFERROR(IF(INDEX([3]Tabelle1!$E$3:$U$500,MATCH($A303&amp;$C303&amp;$D303,[3]Tabelle1!$A$3:$A$500&amp;[3]Tabelle1!$C$3:$C$500&amp;[3]Tabelle1!$D$3:$D$500,0),MATCH(M$2,[3]Tabelle1!$E$2:$U$2,0))=0,"",INDEX([3]Tabelle1!$E$3:$U$500,MATCH($A303&amp;$C303&amp;$D303,[3]Tabelle1!$A$3:$A$500&amp;[3]Tabelle1!$C$3:$C$500&amp;[3]Tabelle1!$D$3:$D$500,0),MATCH(M$2,[3]Tabelle1!$E$2:$U$2,0))),"")</f>
        <v/>
      </c>
      <c r="N303" s="195">
        <f t="array" ref="N303">IFERROR(IF(INDEX([3]Tabelle1!$E$3:$U$500,MATCH($A303&amp;$C303&amp;$D303,[3]Tabelle1!$A$3:$A$500&amp;[3]Tabelle1!$C$3:$C$500&amp;[3]Tabelle1!$D$3:$D$500,0),MATCH(N$2,[3]Tabelle1!$E$2:$U$2,0))=0,"",INDEX([3]Tabelle1!$E$3:$U$500,MATCH($A303&amp;$C303&amp;$D303,[3]Tabelle1!$A$3:$A$500&amp;[3]Tabelle1!$C$3:$C$500&amp;[3]Tabelle1!$D$3:$D$500,0),MATCH(N$2,[3]Tabelle1!$E$2:$U$2,0))),"")</f>
        <v>10796</v>
      </c>
      <c r="O303" s="195" t="str">
        <f t="array" ref="O303">IFERROR(IF(INDEX([3]Tabelle1!$E$3:$U$500,MATCH($A303&amp;$C303&amp;$D303,[3]Tabelle1!$A$3:$A$500&amp;[3]Tabelle1!$C$3:$C$500&amp;[3]Tabelle1!$D$3:$D$500,0),MATCH(O$2,[3]Tabelle1!$E$2:$U$2,0))=0,"",INDEX([3]Tabelle1!$E$3:$U$500,MATCH($A303&amp;$C303&amp;$D303,[3]Tabelle1!$A$3:$A$500&amp;[3]Tabelle1!$C$3:$C$500&amp;[3]Tabelle1!$D$3:$D$500,0),MATCH(O$2,[3]Tabelle1!$E$2:$U$2,0))),"")</f>
        <v/>
      </c>
      <c r="P303" s="195" t="str">
        <f t="array" ref="P303">IFERROR(IF(INDEX([3]Tabelle1!$E$3:$U$500,MATCH($A303&amp;$C303&amp;$D303,[3]Tabelle1!$A$3:$A$500&amp;[3]Tabelle1!$C$3:$C$500&amp;[3]Tabelle1!$D$3:$D$500,0),MATCH(P$2,[3]Tabelle1!$E$2:$U$2,0))=0,"",INDEX([3]Tabelle1!$E$3:$U$500,MATCH($A303&amp;$C303&amp;$D303,[3]Tabelle1!$A$3:$A$500&amp;[3]Tabelle1!$C$3:$C$500&amp;[3]Tabelle1!$D$3:$D$500,0),MATCH(P$2,[3]Tabelle1!$E$2:$U$2,0))),"")</f>
        <v/>
      </c>
      <c r="Q303" s="195" t="str">
        <f t="array" ref="Q303">IFERROR(IF(INDEX([3]Tabelle1!$E$3:$U$500,MATCH($A303&amp;$C303&amp;$D303,[3]Tabelle1!$A$3:$A$500&amp;[3]Tabelle1!$C$3:$C$500&amp;[3]Tabelle1!$D$3:$D$500,0),MATCH(Q$2,[3]Tabelle1!$E$2:$U$2,0))=0,"",INDEX([3]Tabelle1!$E$3:$U$500,MATCH($A303&amp;$C303&amp;$D303,[3]Tabelle1!$A$3:$A$500&amp;[3]Tabelle1!$C$3:$C$500&amp;[3]Tabelle1!$D$3:$D$500,0),MATCH(Q$2,[3]Tabelle1!$E$2:$U$2,0))),"")</f>
        <v/>
      </c>
      <c r="R303" s="195" t="str">
        <f t="array" ref="R303">IFERROR(IF(INDEX([3]Tabelle1!$E$3:$U$500,MATCH($A303&amp;$C303&amp;$D303,[3]Tabelle1!$A$3:$A$500&amp;[3]Tabelle1!$C$3:$C$500&amp;[3]Tabelle1!$D$3:$D$500,0),MATCH(R$2,[3]Tabelle1!$E$2:$U$2,0))=0,"",INDEX([3]Tabelle1!$E$3:$U$500,MATCH($A303&amp;$C303&amp;$D303,[3]Tabelle1!$A$3:$A$500&amp;[3]Tabelle1!$C$3:$C$500&amp;[3]Tabelle1!$D$3:$D$500,0),MATCH(R$2,[3]Tabelle1!$E$2:$U$2,0))),"")</f>
        <v/>
      </c>
      <c r="S303" s="195">
        <f t="array" ref="S303">IFERROR(IF(INDEX([3]Tabelle1!$E$3:$U$500,MATCH($A303&amp;$C303&amp;$D303,[3]Tabelle1!$A$3:$A$500&amp;[3]Tabelle1!$C$3:$C$500&amp;[3]Tabelle1!$D$3:$D$500,0),MATCH(S$2,[3]Tabelle1!$E$2:$U$2,0))=0,"",INDEX([3]Tabelle1!$E$3:$U$500,MATCH($A303&amp;$C303&amp;$D303,[3]Tabelle1!$A$3:$A$500&amp;[3]Tabelle1!$C$3:$C$500&amp;[3]Tabelle1!$D$3:$D$500,0),MATCH(S$2,[3]Tabelle1!$E$2:$U$2,0))),"")</f>
        <v>19996</v>
      </c>
      <c r="T303" s="195">
        <f t="array" ref="T303">IFERROR(IF(INDEX([3]Tabelle1!$E$3:$U$500,MATCH($A303&amp;$C303&amp;$D303,[3]Tabelle1!$A$3:$A$500&amp;[3]Tabelle1!$C$3:$C$500&amp;[3]Tabelle1!$D$3:$D$500,0),MATCH(T$2,[3]Tabelle1!$E$2:$U$2,0))=0,"",INDEX([3]Tabelle1!$E$3:$U$500,MATCH($A303&amp;$C303&amp;$D303,[3]Tabelle1!$A$3:$A$500&amp;[3]Tabelle1!$C$3:$C$500&amp;[3]Tabelle1!$D$3:$D$500,0),MATCH(T$2,[3]Tabelle1!$E$2:$U$2,0))),"")</f>
        <v>34799</v>
      </c>
      <c r="U303" s="195">
        <f t="array" ref="U303">IFERROR(IF(INDEX([3]Tabelle1!$E$3:$U$500,MATCH($A303&amp;$C303&amp;$D303,[3]Tabelle1!$A$3:$A$500&amp;[3]Tabelle1!$C$3:$C$500&amp;[3]Tabelle1!$D$3:$D$500,0),MATCH(U$2,[3]Tabelle1!$E$2:$U$2,0))=0,"",INDEX([3]Tabelle1!$E$3:$U$500,MATCH($A303&amp;$C303&amp;$D303,[3]Tabelle1!$A$3:$A$500&amp;[3]Tabelle1!$C$3:$C$500&amp;[3]Tabelle1!$D$3:$D$500,0),MATCH(U$2,[3]Tabelle1!$E$2:$U$2,0))),"")</f>
        <v>51350</v>
      </c>
      <c r="V303" s="196" t="str">
        <f t="array" ref="V303">IFERROR(IF(INDEX([3]Tabelle1!$E$3:$U$500,MATCH($A303&amp;$C303&amp;$D303,[3]Tabelle1!$A$3:$A$500&amp;[3]Tabelle1!$C$3:$C$500&amp;[3]Tabelle1!$D$3:$D$500,0),MATCH(V$2,[3]Tabelle1!$E$2:$U$2,0))=0,"",INDEX([3]Tabelle1!$E$3:$U$500,MATCH($A303&amp;$C303&amp;$D303,[3]Tabelle1!$A$3:$A$500&amp;[3]Tabelle1!$C$3:$C$500&amp;[3]Tabelle1!$D$3:$D$500,0),MATCH(V$2,[3]Tabelle1!$E$2:$U$2,0))),"")</f>
        <v/>
      </c>
      <c r="W303" t="str">
        <f t="array" ref="W303">IFERROR(IF(INDEX([3]Tabelle1!$E$3:$U$500,MATCH($A303&amp;$C303&amp;$D303,[3]Tabelle1!$A$3:$A$500&amp;[3]Tabelle1!$C$3:$C$500&amp;[3]Tabelle1!$D$3:$D$500,0),MATCH(W$2,[3]Tabelle1!$E$2:$U$2,0))=0,"",INDEX([3]Tabelle1!$E$3:$U$500,MATCH($A303&amp;$C303&amp;$D303,[3]Tabelle1!$A$3:$A$500&amp;[3]Tabelle1!$C$3:$C$500&amp;[3]Tabelle1!$D$3:$D$500,0),MATCH(W$2,[3]Tabelle1!$E$2:$U$2,0))),"")</f>
        <v/>
      </c>
      <c r="X303" t="str">
        <f t="array" ref="X303">IFERROR(IF(INDEX([3]Tabelle1!$E$3:$U$500,MATCH($A303&amp;$C303&amp;$D303,[3]Tabelle1!$A$3:$A$500&amp;[3]Tabelle1!$C$3:$C$500&amp;[3]Tabelle1!$D$3:$D$500,0),MATCH(X$2,[3]Tabelle1!$E$2:$U$2,0))=0,"",INDEX([3]Tabelle1!$E$3:$U$500,MATCH($A303&amp;$C303&amp;$D303,[3]Tabelle1!$A$3:$A$500&amp;[3]Tabelle1!$C$3:$C$500&amp;[3]Tabelle1!$D$3:$D$500,0),MATCH(X$2,[3]Tabelle1!$E$2:$U$2,0))),"")</f>
        <v>S 207 Tabelle C2.2.4 neu</v>
      </c>
      <c r="Y303" s="4"/>
      <c r="Z303" s="4"/>
      <c r="AA303" s="4"/>
      <c r="AB303" s="4"/>
      <c r="AC303" s="4"/>
      <c r="AD303" s="4"/>
      <c r="AE303" s="4"/>
      <c r="AF303" s="4"/>
    </row>
    <row r="304" spans="1:32" x14ac:dyDescent="0.2">
      <c r="A304" s="107" t="str">
        <f t="shared" si="37"/>
        <v>Germany</v>
      </c>
      <c r="B304" s="97"/>
      <c r="C304" s="97" t="s">
        <v>88</v>
      </c>
      <c r="D304" s="175" t="s">
        <v>36</v>
      </c>
      <c r="E304" s="194"/>
      <c r="F304" s="194"/>
      <c r="G304" s="194"/>
      <c r="H304" s="195" t="str">
        <f t="array" ref="H304">IFERROR(IF(INDEX([3]Tabelle1!$E$3:$U$500,MATCH($A304&amp;$C304&amp;$D304,[3]Tabelle1!$A$3:$A$500&amp;[3]Tabelle1!$C$3:$C$500&amp;[3]Tabelle1!$D$3:$D$500,0),MATCH(H$2,[3]Tabelle1!$E$2:$U$2,0))=0,"",INDEX([3]Tabelle1!$E$3:$U$500,MATCH($A304&amp;$C304&amp;$D304,[3]Tabelle1!$A$3:$A$500&amp;[3]Tabelle1!$C$3:$C$500&amp;[3]Tabelle1!$D$3:$D$500,0),MATCH(H$2,[3]Tabelle1!$E$2:$U$2,0))),"")</f>
        <v/>
      </c>
      <c r="I304" s="195">
        <f t="array" ref="I304">IFERROR(IF(INDEX([3]Tabelle1!$E$3:$U$500,MATCH($A304&amp;$C304&amp;$D304,[3]Tabelle1!$A$3:$A$500&amp;[3]Tabelle1!$C$3:$C$500&amp;[3]Tabelle1!$D$3:$D$500,0),MATCH(I$2,[3]Tabelle1!$E$2:$U$2,0))=0,"",INDEX([3]Tabelle1!$E$3:$U$500,MATCH($A304&amp;$C304&amp;$D304,[3]Tabelle1!$A$3:$A$500&amp;[3]Tabelle1!$C$3:$C$500&amp;[3]Tabelle1!$D$3:$D$500,0),MATCH(I$2,[3]Tabelle1!$E$2:$U$2,0))),"")</f>
        <v>51568</v>
      </c>
      <c r="J304" s="195" t="str">
        <f t="array" ref="J304">IFERROR(IF(INDEX([3]Tabelle1!$E$3:$U$500,MATCH($A304&amp;$C304&amp;$D304,[3]Tabelle1!$A$3:$A$500&amp;[3]Tabelle1!$C$3:$C$500&amp;[3]Tabelle1!$D$3:$D$500,0),MATCH(J$2,[3]Tabelle1!$E$2:$U$2,0))=0,"",INDEX([3]Tabelle1!$E$3:$U$500,MATCH($A304&amp;$C304&amp;$D304,[3]Tabelle1!$A$3:$A$500&amp;[3]Tabelle1!$C$3:$C$500&amp;[3]Tabelle1!$D$3:$D$500,0),MATCH(J$2,[3]Tabelle1!$E$2:$U$2,0))),"")</f>
        <v/>
      </c>
      <c r="K304" s="195" t="str">
        <f t="array" ref="K304">IFERROR(IF(INDEX([3]Tabelle1!$E$3:$U$500,MATCH($A304&amp;$C304&amp;$D304,[3]Tabelle1!$A$3:$A$500&amp;[3]Tabelle1!$C$3:$C$500&amp;[3]Tabelle1!$D$3:$D$500,0),MATCH(K$2,[3]Tabelle1!$E$2:$U$2,0))=0,"",INDEX([3]Tabelle1!$E$3:$U$500,MATCH($A304&amp;$C304&amp;$D304,[3]Tabelle1!$A$3:$A$500&amp;[3]Tabelle1!$C$3:$C$500&amp;[3]Tabelle1!$D$3:$D$500,0),MATCH(K$2,[3]Tabelle1!$E$2:$U$2,0))),"")</f>
        <v/>
      </c>
      <c r="L304" s="195" t="str">
        <f t="array" ref="L304">IFERROR(IF(INDEX([3]Tabelle1!$E$3:$U$500,MATCH($A304&amp;$C304&amp;$D304,[3]Tabelle1!$A$3:$A$500&amp;[3]Tabelle1!$C$3:$C$500&amp;[3]Tabelle1!$D$3:$D$500,0),MATCH(L$2,[3]Tabelle1!$E$2:$U$2,0))=0,"",INDEX([3]Tabelle1!$E$3:$U$500,MATCH($A304&amp;$C304&amp;$D304,[3]Tabelle1!$A$3:$A$500&amp;[3]Tabelle1!$C$3:$C$500&amp;[3]Tabelle1!$D$3:$D$500,0),MATCH(L$2,[3]Tabelle1!$E$2:$U$2,0))),"")</f>
        <v/>
      </c>
      <c r="M304" s="195" t="str">
        <f t="array" ref="M304">IFERROR(IF(INDEX([3]Tabelle1!$E$3:$U$500,MATCH($A304&amp;$C304&amp;$D304,[3]Tabelle1!$A$3:$A$500&amp;[3]Tabelle1!$C$3:$C$500&amp;[3]Tabelle1!$D$3:$D$500,0),MATCH(M$2,[3]Tabelle1!$E$2:$U$2,0))=0,"",INDEX([3]Tabelle1!$E$3:$U$500,MATCH($A304&amp;$C304&amp;$D304,[3]Tabelle1!$A$3:$A$500&amp;[3]Tabelle1!$C$3:$C$500&amp;[3]Tabelle1!$D$3:$D$500,0),MATCH(M$2,[3]Tabelle1!$E$2:$U$2,0))),"")</f>
        <v/>
      </c>
      <c r="N304" s="195">
        <f t="array" ref="N304">IFERROR(IF(INDEX([3]Tabelle1!$E$3:$U$500,MATCH($A304&amp;$C304&amp;$D304,[3]Tabelle1!$A$3:$A$500&amp;[3]Tabelle1!$C$3:$C$500&amp;[3]Tabelle1!$D$3:$D$500,0),MATCH(N$2,[3]Tabelle1!$E$2:$U$2,0))=0,"",INDEX([3]Tabelle1!$E$3:$U$500,MATCH($A304&amp;$C304&amp;$D304,[3]Tabelle1!$A$3:$A$500&amp;[3]Tabelle1!$C$3:$C$500&amp;[3]Tabelle1!$D$3:$D$500,0),MATCH(N$2,[3]Tabelle1!$E$2:$U$2,0))),"")</f>
        <v>81013</v>
      </c>
      <c r="O304" s="195" t="str">
        <f t="array" ref="O304">IFERROR(IF(INDEX([3]Tabelle1!$E$3:$U$500,MATCH($A304&amp;$C304&amp;$D304,[3]Tabelle1!$A$3:$A$500&amp;[3]Tabelle1!$C$3:$C$500&amp;[3]Tabelle1!$D$3:$D$500,0),MATCH(O$2,[3]Tabelle1!$E$2:$U$2,0))=0,"",INDEX([3]Tabelle1!$E$3:$U$500,MATCH($A304&amp;$C304&amp;$D304,[3]Tabelle1!$A$3:$A$500&amp;[3]Tabelle1!$C$3:$C$500&amp;[3]Tabelle1!$D$3:$D$500,0),MATCH(O$2,[3]Tabelle1!$E$2:$U$2,0))),"")</f>
        <v/>
      </c>
      <c r="P304" s="195" t="str">
        <f t="array" ref="P304">IFERROR(IF(INDEX([3]Tabelle1!$E$3:$U$500,MATCH($A304&amp;$C304&amp;$D304,[3]Tabelle1!$A$3:$A$500&amp;[3]Tabelle1!$C$3:$C$500&amp;[3]Tabelle1!$D$3:$D$500,0),MATCH(P$2,[3]Tabelle1!$E$2:$U$2,0))=0,"",INDEX([3]Tabelle1!$E$3:$U$500,MATCH($A304&amp;$C304&amp;$D304,[3]Tabelle1!$A$3:$A$500&amp;[3]Tabelle1!$C$3:$C$500&amp;[3]Tabelle1!$D$3:$D$500,0),MATCH(P$2,[3]Tabelle1!$E$2:$U$2,0))),"")</f>
        <v/>
      </c>
      <c r="Q304" s="195" t="str">
        <f t="array" ref="Q304">IFERROR(IF(INDEX([3]Tabelle1!$E$3:$U$500,MATCH($A304&amp;$C304&amp;$D304,[3]Tabelle1!$A$3:$A$500&amp;[3]Tabelle1!$C$3:$C$500&amp;[3]Tabelle1!$D$3:$D$500,0),MATCH(Q$2,[3]Tabelle1!$E$2:$U$2,0))=0,"",INDEX([3]Tabelle1!$E$3:$U$500,MATCH($A304&amp;$C304&amp;$D304,[3]Tabelle1!$A$3:$A$500&amp;[3]Tabelle1!$C$3:$C$500&amp;[3]Tabelle1!$D$3:$D$500,0),MATCH(Q$2,[3]Tabelle1!$E$2:$U$2,0))),"")</f>
        <v/>
      </c>
      <c r="R304" s="195" t="str">
        <f t="array" ref="R304">IFERROR(IF(INDEX([3]Tabelle1!$E$3:$U$500,MATCH($A304&amp;$C304&amp;$D304,[3]Tabelle1!$A$3:$A$500&amp;[3]Tabelle1!$C$3:$C$500&amp;[3]Tabelle1!$D$3:$D$500,0),MATCH(R$2,[3]Tabelle1!$E$2:$U$2,0))=0,"",INDEX([3]Tabelle1!$E$3:$U$500,MATCH($A304&amp;$C304&amp;$D304,[3]Tabelle1!$A$3:$A$500&amp;[3]Tabelle1!$C$3:$C$500&amp;[3]Tabelle1!$D$3:$D$500,0),MATCH(R$2,[3]Tabelle1!$E$2:$U$2,0))),"")</f>
        <v/>
      </c>
      <c r="S304" s="195">
        <f t="array" ref="S304">IFERROR(IF(INDEX([3]Tabelle1!$E$3:$U$500,MATCH($A304&amp;$C304&amp;$D304,[3]Tabelle1!$A$3:$A$500&amp;[3]Tabelle1!$C$3:$C$500&amp;[3]Tabelle1!$D$3:$D$500,0),MATCH(S$2,[3]Tabelle1!$E$2:$U$2,0))=0,"",INDEX([3]Tabelle1!$E$3:$U$500,MATCH($A304&amp;$C304&amp;$D304,[3]Tabelle1!$A$3:$A$500&amp;[3]Tabelle1!$C$3:$C$500&amp;[3]Tabelle1!$D$3:$D$500,0),MATCH(S$2,[3]Tabelle1!$E$2:$U$2,0))),"")</f>
        <v>97924</v>
      </c>
      <c r="T304" s="195">
        <f t="array" ref="T304">IFERROR(IF(INDEX([3]Tabelle1!$E$3:$U$500,MATCH($A304&amp;$C304&amp;$D304,[3]Tabelle1!$A$3:$A$500&amp;[3]Tabelle1!$C$3:$C$500&amp;[3]Tabelle1!$D$3:$D$500,0),MATCH(T$2,[3]Tabelle1!$E$2:$U$2,0))=0,"",INDEX([3]Tabelle1!$E$3:$U$500,MATCH($A304&amp;$C304&amp;$D304,[3]Tabelle1!$A$3:$A$500&amp;[3]Tabelle1!$C$3:$C$500&amp;[3]Tabelle1!$D$3:$D$500,0),MATCH(T$2,[3]Tabelle1!$E$2:$U$2,0))),"")</f>
        <v>120044</v>
      </c>
      <c r="U304" s="195">
        <f t="array" ref="U304">IFERROR(IF(INDEX([3]Tabelle1!$E$3:$U$500,MATCH($A304&amp;$C304&amp;$D304,[3]Tabelle1!$A$3:$A$500&amp;[3]Tabelle1!$C$3:$C$500&amp;[3]Tabelle1!$D$3:$D$500,0),MATCH(U$2,[3]Tabelle1!$E$2:$U$2,0))=0,"",INDEX([3]Tabelle1!$E$3:$U$500,MATCH($A304&amp;$C304&amp;$D304,[3]Tabelle1!$A$3:$A$500&amp;[3]Tabelle1!$C$3:$C$500&amp;[3]Tabelle1!$D$3:$D$500,0),MATCH(U$2,[3]Tabelle1!$E$2:$U$2,0))),"")</f>
        <v>146358</v>
      </c>
      <c r="V304" s="196" t="str">
        <f t="array" ref="V304">IFERROR(IF(INDEX([3]Tabelle1!$E$3:$U$500,MATCH($A304&amp;$C304&amp;$D304,[3]Tabelle1!$A$3:$A$500&amp;[3]Tabelle1!$C$3:$C$500&amp;[3]Tabelle1!$D$3:$D$500,0),MATCH(V$2,[3]Tabelle1!$E$2:$U$2,0))=0,"",INDEX([3]Tabelle1!$E$3:$U$500,MATCH($A304&amp;$C304&amp;$D304,[3]Tabelle1!$A$3:$A$500&amp;[3]Tabelle1!$C$3:$C$500&amp;[3]Tabelle1!$D$3:$D$500,0),MATCH(V$2,[3]Tabelle1!$E$2:$U$2,0))),"")</f>
        <v/>
      </c>
      <c r="W304" t="str">
        <f t="array" ref="W304">IFERROR(IF(INDEX([3]Tabelle1!$E$3:$U$500,MATCH($A304&amp;$C304&amp;$D304,[3]Tabelle1!$A$3:$A$500&amp;[3]Tabelle1!$C$3:$C$500&amp;[3]Tabelle1!$D$3:$D$500,0),MATCH(W$2,[3]Tabelle1!$E$2:$U$2,0))=0,"",INDEX([3]Tabelle1!$E$3:$U$500,MATCH($A304&amp;$C304&amp;$D304,[3]Tabelle1!$A$3:$A$500&amp;[3]Tabelle1!$C$3:$C$500&amp;[3]Tabelle1!$D$3:$D$500,0),MATCH(W$2,[3]Tabelle1!$E$2:$U$2,0))),"")</f>
        <v/>
      </c>
      <c r="X304" t="str">
        <f t="array" ref="X304">IFERROR(IF(INDEX([3]Tabelle1!$E$3:$U$500,MATCH($A304&amp;$C304&amp;$D304,[3]Tabelle1!$A$3:$A$500&amp;[3]Tabelle1!$C$3:$C$500&amp;[3]Tabelle1!$D$3:$D$500,0),MATCH(X$2,[3]Tabelle1!$E$2:$U$2,0))=0,"",INDEX([3]Tabelle1!$E$3:$U$500,MATCH($A304&amp;$C304&amp;$D304,[3]Tabelle1!$A$3:$A$500&amp;[3]Tabelle1!$C$3:$C$500&amp;[3]Tabelle1!$D$3:$D$500,0),MATCH(X$2,[3]Tabelle1!$E$2:$U$2,0))),"")</f>
        <v>S 207 Tabelle C2.2.4 neu</v>
      </c>
      <c r="Y304" s="4"/>
      <c r="Z304" s="4"/>
      <c r="AA304" s="4"/>
      <c r="AB304" s="4"/>
      <c r="AC304" s="4"/>
      <c r="AD304" s="4"/>
      <c r="AE304" s="4"/>
      <c r="AF304" s="4"/>
    </row>
    <row r="305" spans="1:32" x14ac:dyDescent="0.2">
      <c r="A305" s="107" t="str">
        <f t="shared" si="37"/>
        <v>Germany</v>
      </c>
      <c r="B305" s="97"/>
      <c r="C305" s="97" t="s">
        <v>88</v>
      </c>
      <c r="D305" s="175" t="s">
        <v>45</v>
      </c>
      <c r="E305" s="194"/>
      <c r="F305" s="194"/>
      <c r="G305" s="194"/>
      <c r="H305" s="195" t="str">
        <f t="array" ref="H305">IFERROR(IF(INDEX([3]Tabelle1!$E$3:$U$500,MATCH($A305&amp;$C305&amp;$D305,[3]Tabelle1!$A$3:$A$500&amp;[3]Tabelle1!$C$3:$C$500&amp;[3]Tabelle1!$D$3:$D$500,0),MATCH(H$2,[3]Tabelle1!$E$2:$U$2,0))=0,"",INDEX([3]Tabelle1!$E$3:$U$500,MATCH($A305&amp;$C305&amp;$D305,[3]Tabelle1!$A$3:$A$500&amp;[3]Tabelle1!$C$3:$C$500&amp;[3]Tabelle1!$D$3:$D$500,0),MATCH(H$2,[3]Tabelle1!$E$2:$U$2,0))),"")</f>
        <v/>
      </c>
      <c r="I305" s="195" t="str">
        <f t="array" ref="I305">IFERROR(IF(INDEX([3]Tabelle1!$E$3:$U$500,MATCH($A305&amp;$C305&amp;$D305,[3]Tabelle1!$A$3:$A$500&amp;[3]Tabelle1!$C$3:$C$500&amp;[3]Tabelle1!$D$3:$D$500,0),MATCH(I$2,[3]Tabelle1!$E$2:$U$2,0))=0,"",INDEX([3]Tabelle1!$E$3:$U$500,MATCH($A305&amp;$C305&amp;$D305,[3]Tabelle1!$A$3:$A$500&amp;[3]Tabelle1!$C$3:$C$500&amp;[3]Tabelle1!$D$3:$D$500,0),MATCH(I$2,[3]Tabelle1!$E$2:$U$2,0))),"")</f>
        <v/>
      </c>
      <c r="J305" s="195" t="str">
        <f t="array" ref="J305">IFERROR(IF(INDEX([3]Tabelle1!$E$3:$U$500,MATCH($A305&amp;$C305&amp;$D305,[3]Tabelle1!$A$3:$A$500&amp;[3]Tabelle1!$C$3:$C$500&amp;[3]Tabelle1!$D$3:$D$500,0),MATCH(J$2,[3]Tabelle1!$E$2:$U$2,0))=0,"",INDEX([3]Tabelle1!$E$3:$U$500,MATCH($A305&amp;$C305&amp;$D305,[3]Tabelle1!$A$3:$A$500&amp;[3]Tabelle1!$C$3:$C$500&amp;[3]Tabelle1!$D$3:$D$500,0),MATCH(J$2,[3]Tabelle1!$E$2:$U$2,0))),"")</f>
        <v/>
      </c>
      <c r="K305" s="195" t="str">
        <f t="array" ref="K305">IFERROR(IF(INDEX([3]Tabelle1!$E$3:$U$500,MATCH($A305&amp;$C305&amp;$D305,[3]Tabelle1!$A$3:$A$500&amp;[3]Tabelle1!$C$3:$C$500&amp;[3]Tabelle1!$D$3:$D$500,0),MATCH(K$2,[3]Tabelle1!$E$2:$U$2,0))=0,"",INDEX([3]Tabelle1!$E$3:$U$500,MATCH($A305&amp;$C305&amp;$D305,[3]Tabelle1!$A$3:$A$500&amp;[3]Tabelle1!$C$3:$C$500&amp;[3]Tabelle1!$D$3:$D$500,0),MATCH(K$2,[3]Tabelle1!$E$2:$U$2,0))),"")</f>
        <v/>
      </c>
      <c r="L305" s="195" t="str">
        <f t="array" ref="L305">IFERROR(IF(INDEX([3]Tabelle1!$E$3:$U$500,MATCH($A305&amp;$C305&amp;$D305,[3]Tabelle1!$A$3:$A$500&amp;[3]Tabelle1!$C$3:$C$500&amp;[3]Tabelle1!$D$3:$D$500,0),MATCH(L$2,[3]Tabelle1!$E$2:$U$2,0))=0,"",INDEX([3]Tabelle1!$E$3:$U$500,MATCH($A305&amp;$C305&amp;$D305,[3]Tabelle1!$A$3:$A$500&amp;[3]Tabelle1!$C$3:$C$500&amp;[3]Tabelle1!$D$3:$D$500,0),MATCH(L$2,[3]Tabelle1!$E$2:$U$2,0))),"")</f>
        <v/>
      </c>
      <c r="M305" s="195" t="str">
        <f t="array" ref="M305">IFERROR(IF(INDEX([3]Tabelle1!$E$3:$U$500,MATCH($A305&amp;$C305&amp;$D305,[3]Tabelle1!$A$3:$A$500&amp;[3]Tabelle1!$C$3:$C$500&amp;[3]Tabelle1!$D$3:$D$500,0),MATCH(M$2,[3]Tabelle1!$E$2:$U$2,0))=0,"",INDEX([3]Tabelle1!$E$3:$U$500,MATCH($A305&amp;$C305&amp;$D305,[3]Tabelle1!$A$3:$A$500&amp;[3]Tabelle1!$C$3:$C$500&amp;[3]Tabelle1!$D$3:$D$500,0),MATCH(M$2,[3]Tabelle1!$E$2:$U$2,0))),"")</f>
        <v/>
      </c>
      <c r="N305" s="195" t="str">
        <f t="array" ref="N305">IFERROR(IF(INDEX([3]Tabelle1!$E$3:$U$500,MATCH($A305&amp;$C305&amp;$D305,[3]Tabelle1!$A$3:$A$500&amp;[3]Tabelle1!$C$3:$C$500&amp;[3]Tabelle1!$D$3:$D$500,0),MATCH(N$2,[3]Tabelle1!$E$2:$U$2,0))=0,"",INDEX([3]Tabelle1!$E$3:$U$500,MATCH($A305&amp;$C305&amp;$D305,[3]Tabelle1!$A$3:$A$500&amp;[3]Tabelle1!$C$3:$C$500&amp;[3]Tabelle1!$D$3:$D$500,0),MATCH(N$2,[3]Tabelle1!$E$2:$U$2,0))),"")</f>
        <v/>
      </c>
      <c r="O305" s="195" t="str">
        <f t="array" ref="O305">IFERROR(IF(INDEX([3]Tabelle1!$E$3:$U$500,MATCH($A305&amp;$C305&amp;$D305,[3]Tabelle1!$A$3:$A$500&amp;[3]Tabelle1!$C$3:$C$500&amp;[3]Tabelle1!$D$3:$D$500,0),MATCH(O$2,[3]Tabelle1!$E$2:$U$2,0))=0,"",INDEX([3]Tabelle1!$E$3:$U$500,MATCH($A305&amp;$C305&amp;$D305,[3]Tabelle1!$A$3:$A$500&amp;[3]Tabelle1!$C$3:$C$500&amp;[3]Tabelle1!$D$3:$D$500,0),MATCH(O$2,[3]Tabelle1!$E$2:$U$2,0))),"")</f>
        <v/>
      </c>
      <c r="P305" s="195" t="str">
        <f t="array" ref="P305">IFERROR(IF(INDEX([3]Tabelle1!$E$3:$U$500,MATCH($A305&amp;$C305&amp;$D305,[3]Tabelle1!$A$3:$A$500&amp;[3]Tabelle1!$C$3:$C$500&amp;[3]Tabelle1!$D$3:$D$500,0),MATCH(P$2,[3]Tabelle1!$E$2:$U$2,0))=0,"",INDEX([3]Tabelle1!$E$3:$U$500,MATCH($A305&amp;$C305&amp;$D305,[3]Tabelle1!$A$3:$A$500&amp;[3]Tabelle1!$C$3:$C$500&amp;[3]Tabelle1!$D$3:$D$500,0),MATCH(P$2,[3]Tabelle1!$E$2:$U$2,0))),"")</f>
        <v/>
      </c>
      <c r="Q305" s="195" t="str">
        <f t="array" ref="Q305">IFERROR(IF(INDEX([3]Tabelle1!$E$3:$U$500,MATCH($A305&amp;$C305&amp;$D305,[3]Tabelle1!$A$3:$A$500&amp;[3]Tabelle1!$C$3:$C$500&amp;[3]Tabelle1!$D$3:$D$500,0),MATCH(Q$2,[3]Tabelle1!$E$2:$U$2,0))=0,"",INDEX([3]Tabelle1!$E$3:$U$500,MATCH($A305&amp;$C305&amp;$D305,[3]Tabelle1!$A$3:$A$500&amp;[3]Tabelle1!$C$3:$C$500&amp;[3]Tabelle1!$D$3:$D$500,0),MATCH(Q$2,[3]Tabelle1!$E$2:$U$2,0))),"")</f>
        <v/>
      </c>
      <c r="R305" s="195" t="str">
        <f t="array" ref="R305">IFERROR(IF(INDEX([3]Tabelle1!$E$3:$U$500,MATCH($A305&amp;$C305&amp;$D305,[3]Tabelle1!$A$3:$A$500&amp;[3]Tabelle1!$C$3:$C$500&amp;[3]Tabelle1!$D$3:$D$500,0),MATCH(R$2,[3]Tabelle1!$E$2:$U$2,0))=0,"",INDEX([3]Tabelle1!$E$3:$U$500,MATCH($A305&amp;$C305&amp;$D305,[3]Tabelle1!$A$3:$A$500&amp;[3]Tabelle1!$C$3:$C$500&amp;[3]Tabelle1!$D$3:$D$500,0),MATCH(R$2,[3]Tabelle1!$E$2:$U$2,0))),"")</f>
        <v/>
      </c>
      <c r="S305" s="195" t="str">
        <f t="array" ref="S305">IFERROR(IF(INDEX([3]Tabelle1!$E$3:$U$500,MATCH($A305&amp;$C305&amp;$D305,[3]Tabelle1!$A$3:$A$500&amp;[3]Tabelle1!$C$3:$C$500&amp;[3]Tabelle1!$D$3:$D$500,0),MATCH(S$2,[3]Tabelle1!$E$2:$U$2,0))=0,"",INDEX([3]Tabelle1!$E$3:$U$500,MATCH($A305&amp;$C305&amp;$D305,[3]Tabelle1!$A$3:$A$500&amp;[3]Tabelle1!$C$3:$C$500&amp;[3]Tabelle1!$D$3:$D$500,0),MATCH(S$2,[3]Tabelle1!$E$2:$U$2,0))),"")</f>
        <v/>
      </c>
      <c r="T305" s="195" t="str">
        <f t="array" ref="T305">IFERROR(IF(INDEX([3]Tabelle1!$E$3:$U$500,MATCH($A305&amp;$C305&amp;$D305,[3]Tabelle1!$A$3:$A$500&amp;[3]Tabelle1!$C$3:$C$500&amp;[3]Tabelle1!$D$3:$D$500,0),MATCH(T$2,[3]Tabelle1!$E$2:$U$2,0))=0,"",INDEX([3]Tabelle1!$E$3:$U$500,MATCH($A305&amp;$C305&amp;$D305,[3]Tabelle1!$A$3:$A$500&amp;[3]Tabelle1!$C$3:$C$500&amp;[3]Tabelle1!$D$3:$D$500,0),MATCH(T$2,[3]Tabelle1!$E$2:$U$2,0))),"")</f>
        <v/>
      </c>
      <c r="U305" s="195" t="str">
        <f t="array" ref="U305">IFERROR(IF(INDEX([3]Tabelle1!$E$3:$U$500,MATCH($A305&amp;$C305&amp;$D305,[3]Tabelle1!$A$3:$A$500&amp;[3]Tabelle1!$C$3:$C$500&amp;[3]Tabelle1!$D$3:$D$500,0),MATCH(U$2,[3]Tabelle1!$E$2:$U$2,0))=0,"",INDEX([3]Tabelle1!$E$3:$U$500,MATCH($A305&amp;$C305&amp;$D305,[3]Tabelle1!$A$3:$A$500&amp;[3]Tabelle1!$C$3:$C$500&amp;[3]Tabelle1!$D$3:$D$500,0),MATCH(U$2,[3]Tabelle1!$E$2:$U$2,0))),"")</f>
        <v/>
      </c>
      <c r="V305" s="196" t="str">
        <f t="array" ref="V305">IFERROR(IF(INDEX([3]Tabelle1!$E$3:$U$500,MATCH($A305&amp;$C305&amp;$D305,[3]Tabelle1!$A$3:$A$500&amp;[3]Tabelle1!$C$3:$C$500&amp;[3]Tabelle1!$D$3:$D$500,0),MATCH(V$2,[3]Tabelle1!$E$2:$U$2,0))=0,"",INDEX([3]Tabelle1!$E$3:$U$500,MATCH($A305&amp;$C305&amp;$D305,[3]Tabelle1!$A$3:$A$500&amp;[3]Tabelle1!$C$3:$C$500&amp;[3]Tabelle1!$D$3:$D$500,0),MATCH(V$2,[3]Tabelle1!$E$2:$U$2,0))),"")</f>
        <v/>
      </c>
      <c r="W305" t="str">
        <f t="array" ref="W305">IFERROR(IF(INDEX([3]Tabelle1!$E$3:$U$500,MATCH($A305&amp;$C305&amp;$D305,[3]Tabelle1!$A$3:$A$500&amp;[3]Tabelle1!$C$3:$C$500&amp;[3]Tabelle1!$D$3:$D$500,0),MATCH(W$2,[3]Tabelle1!$E$2:$U$2,0))=0,"",INDEX([3]Tabelle1!$E$3:$U$500,MATCH($A305&amp;$C305&amp;$D305,[3]Tabelle1!$A$3:$A$500&amp;[3]Tabelle1!$C$3:$C$500&amp;[3]Tabelle1!$D$3:$D$500,0),MATCH(W$2,[3]Tabelle1!$E$2:$U$2,0))),"")</f>
        <v/>
      </c>
      <c r="X305" t="str">
        <f t="array" ref="X305">IFERROR(IF(INDEX([3]Tabelle1!$E$3:$U$500,MATCH($A305&amp;$C305&amp;$D305,[3]Tabelle1!$A$3:$A$500&amp;[3]Tabelle1!$C$3:$C$500&amp;[3]Tabelle1!$D$3:$D$500,0),MATCH(X$2,[3]Tabelle1!$E$2:$U$2,0))=0,"",INDEX([3]Tabelle1!$E$3:$U$500,MATCH($A305&amp;$C305&amp;$D305,[3]Tabelle1!$A$3:$A$500&amp;[3]Tabelle1!$C$3:$C$500&amp;[3]Tabelle1!$D$3:$D$500,0),MATCH(X$2,[3]Tabelle1!$E$2:$U$2,0))),"")</f>
        <v/>
      </c>
      <c r="Y305" s="4"/>
      <c r="Z305" s="4"/>
      <c r="AA305" s="4"/>
      <c r="AB305" s="4"/>
      <c r="AC305" s="4"/>
      <c r="AD305" s="4"/>
      <c r="AE305" s="4"/>
      <c r="AF305" s="4"/>
    </row>
    <row r="306" spans="1:32" x14ac:dyDescent="0.2">
      <c r="A306" s="107" t="str">
        <f t="shared" si="37"/>
        <v>Germany</v>
      </c>
      <c r="B306" s="97"/>
      <c r="C306" s="97" t="s">
        <v>88</v>
      </c>
      <c r="D306" s="175" t="s">
        <v>42</v>
      </c>
      <c r="E306" s="194"/>
      <c r="F306" s="194"/>
      <c r="G306" s="194"/>
      <c r="H306" s="195" t="str">
        <f t="array" ref="H306">IFERROR(IF(INDEX([3]Tabelle1!$E$3:$U$500,MATCH($A306&amp;$C306&amp;$D306,[3]Tabelle1!$A$3:$A$500&amp;[3]Tabelle1!$C$3:$C$500&amp;[3]Tabelle1!$D$3:$D$500,0),MATCH(H$2,[3]Tabelle1!$E$2:$U$2,0))=0,"",INDEX([3]Tabelle1!$E$3:$U$500,MATCH($A306&amp;$C306&amp;$D306,[3]Tabelle1!$A$3:$A$500&amp;[3]Tabelle1!$C$3:$C$500&amp;[3]Tabelle1!$D$3:$D$500,0),MATCH(H$2,[3]Tabelle1!$E$2:$U$2,0))),"")</f>
        <v/>
      </c>
      <c r="I306" s="195">
        <f t="array" ref="I306">IFERROR(IF(INDEX([3]Tabelle1!$E$3:$U$500,MATCH($A306&amp;$C306&amp;$D306,[3]Tabelle1!$A$3:$A$500&amp;[3]Tabelle1!$C$3:$C$500&amp;[3]Tabelle1!$D$3:$D$500,0),MATCH(I$2,[3]Tabelle1!$E$2:$U$2,0))=0,"",INDEX([3]Tabelle1!$E$3:$U$500,MATCH($A306&amp;$C306&amp;$D306,[3]Tabelle1!$A$3:$A$500&amp;[3]Tabelle1!$C$3:$C$500&amp;[3]Tabelle1!$D$3:$D$500,0),MATCH(I$2,[3]Tabelle1!$E$2:$U$2,0))),"")</f>
        <v>5742</v>
      </c>
      <c r="J306" s="195" t="str">
        <f t="array" ref="J306">IFERROR(IF(INDEX([3]Tabelle1!$E$3:$U$500,MATCH($A306&amp;$C306&amp;$D306,[3]Tabelle1!$A$3:$A$500&amp;[3]Tabelle1!$C$3:$C$500&amp;[3]Tabelle1!$D$3:$D$500,0),MATCH(J$2,[3]Tabelle1!$E$2:$U$2,0))=0,"",INDEX([3]Tabelle1!$E$3:$U$500,MATCH($A306&amp;$C306&amp;$D306,[3]Tabelle1!$A$3:$A$500&amp;[3]Tabelle1!$C$3:$C$500&amp;[3]Tabelle1!$D$3:$D$500,0),MATCH(J$2,[3]Tabelle1!$E$2:$U$2,0))),"")</f>
        <v/>
      </c>
      <c r="K306" s="195" t="str">
        <f t="array" ref="K306">IFERROR(IF(INDEX([3]Tabelle1!$E$3:$U$500,MATCH($A306&amp;$C306&amp;$D306,[3]Tabelle1!$A$3:$A$500&amp;[3]Tabelle1!$C$3:$C$500&amp;[3]Tabelle1!$D$3:$D$500,0),MATCH(K$2,[3]Tabelle1!$E$2:$U$2,0))=0,"",INDEX([3]Tabelle1!$E$3:$U$500,MATCH($A306&amp;$C306&amp;$D306,[3]Tabelle1!$A$3:$A$500&amp;[3]Tabelle1!$C$3:$C$500&amp;[3]Tabelle1!$D$3:$D$500,0),MATCH(K$2,[3]Tabelle1!$E$2:$U$2,0))),"")</f>
        <v/>
      </c>
      <c r="L306" s="195" t="str">
        <f t="array" ref="L306">IFERROR(IF(INDEX([3]Tabelle1!$E$3:$U$500,MATCH($A306&amp;$C306&amp;$D306,[3]Tabelle1!$A$3:$A$500&amp;[3]Tabelle1!$C$3:$C$500&amp;[3]Tabelle1!$D$3:$D$500,0),MATCH(L$2,[3]Tabelle1!$E$2:$U$2,0))=0,"",INDEX([3]Tabelle1!$E$3:$U$500,MATCH($A306&amp;$C306&amp;$D306,[3]Tabelle1!$A$3:$A$500&amp;[3]Tabelle1!$C$3:$C$500&amp;[3]Tabelle1!$D$3:$D$500,0),MATCH(L$2,[3]Tabelle1!$E$2:$U$2,0))),"")</f>
        <v/>
      </c>
      <c r="M306" s="195" t="str">
        <f t="array" ref="M306">IFERROR(IF(INDEX([3]Tabelle1!$E$3:$U$500,MATCH($A306&amp;$C306&amp;$D306,[3]Tabelle1!$A$3:$A$500&amp;[3]Tabelle1!$C$3:$C$500&amp;[3]Tabelle1!$D$3:$D$500,0),MATCH(M$2,[3]Tabelle1!$E$2:$U$2,0))=0,"",INDEX([3]Tabelle1!$E$3:$U$500,MATCH($A306&amp;$C306&amp;$D306,[3]Tabelle1!$A$3:$A$500&amp;[3]Tabelle1!$C$3:$C$500&amp;[3]Tabelle1!$D$3:$D$500,0),MATCH(M$2,[3]Tabelle1!$E$2:$U$2,0))),"")</f>
        <v/>
      </c>
      <c r="N306" s="195">
        <f t="array" ref="N306">IFERROR(IF(INDEX([3]Tabelle1!$E$3:$U$500,MATCH($A306&amp;$C306&amp;$D306,[3]Tabelle1!$A$3:$A$500&amp;[3]Tabelle1!$C$3:$C$500&amp;[3]Tabelle1!$D$3:$D$500,0),MATCH(N$2,[3]Tabelle1!$E$2:$U$2,0))=0,"",INDEX([3]Tabelle1!$E$3:$U$500,MATCH($A306&amp;$C306&amp;$D306,[3]Tabelle1!$A$3:$A$500&amp;[3]Tabelle1!$C$3:$C$500&amp;[3]Tabelle1!$D$3:$D$500,0),MATCH(N$2,[3]Tabelle1!$E$2:$U$2,0))),"")</f>
        <v>5742</v>
      </c>
      <c r="O306" s="195" t="str">
        <f t="array" ref="O306">IFERROR(IF(INDEX([3]Tabelle1!$E$3:$U$500,MATCH($A306&amp;$C306&amp;$D306,[3]Tabelle1!$A$3:$A$500&amp;[3]Tabelle1!$C$3:$C$500&amp;[3]Tabelle1!$D$3:$D$500,0),MATCH(O$2,[3]Tabelle1!$E$2:$U$2,0))=0,"",INDEX([3]Tabelle1!$E$3:$U$500,MATCH($A306&amp;$C306&amp;$D306,[3]Tabelle1!$A$3:$A$500&amp;[3]Tabelle1!$C$3:$C$500&amp;[3]Tabelle1!$D$3:$D$500,0),MATCH(O$2,[3]Tabelle1!$E$2:$U$2,0))),"")</f>
        <v/>
      </c>
      <c r="P306" s="195" t="str">
        <f t="array" ref="P306">IFERROR(IF(INDEX([3]Tabelle1!$E$3:$U$500,MATCH($A306&amp;$C306&amp;$D306,[3]Tabelle1!$A$3:$A$500&amp;[3]Tabelle1!$C$3:$C$500&amp;[3]Tabelle1!$D$3:$D$500,0),MATCH(P$2,[3]Tabelle1!$E$2:$U$2,0))=0,"",INDEX([3]Tabelle1!$E$3:$U$500,MATCH($A306&amp;$C306&amp;$D306,[3]Tabelle1!$A$3:$A$500&amp;[3]Tabelle1!$C$3:$C$500&amp;[3]Tabelle1!$D$3:$D$500,0),MATCH(P$2,[3]Tabelle1!$E$2:$U$2,0))),"")</f>
        <v/>
      </c>
      <c r="Q306" s="195" t="str">
        <f t="array" ref="Q306">IFERROR(IF(INDEX([3]Tabelle1!$E$3:$U$500,MATCH($A306&amp;$C306&amp;$D306,[3]Tabelle1!$A$3:$A$500&amp;[3]Tabelle1!$C$3:$C$500&amp;[3]Tabelle1!$D$3:$D$500,0),MATCH(Q$2,[3]Tabelle1!$E$2:$U$2,0))=0,"",INDEX([3]Tabelle1!$E$3:$U$500,MATCH($A306&amp;$C306&amp;$D306,[3]Tabelle1!$A$3:$A$500&amp;[3]Tabelle1!$C$3:$C$500&amp;[3]Tabelle1!$D$3:$D$500,0),MATCH(Q$2,[3]Tabelle1!$E$2:$U$2,0))),"")</f>
        <v/>
      </c>
      <c r="R306" s="195" t="str">
        <f t="array" ref="R306">IFERROR(IF(INDEX([3]Tabelle1!$E$3:$U$500,MATCH($A306&amp;$C306&amp;$D306,[3]Tabelle1!$A$3:$A$500&amp;[3]Tabelle1!$C$3:$C$500&amp;[3]Tabelle1!$D$3:$D$500,0),MATCH(R$2,[3]Tabelle1!$E$2:$U$2,0))=0,"",INDEX([3]Tabelle1!$E$3:$U$500,MATCH($A306&amp;$C306&amp;$D306,[3]Tabelle1!$A$3:$A$500&amp;[3]Tabelle1!$C$3:$C$500&amp;[3]Tabelle1!$D$3:$D$500,0),MATCH(R$2,[3]Tabelle1!$E$2:$U$2,0))),"")</f>
        <v/>
      </c>
      <c r="S306" s="195">
        <f t="array" ref="S306">IFERROR(IF(INDEX([3]Tabelle1!$E$3:$U$500,MATCH($A306&amp;$C306&amp;$D306,[3]Tabelle1!$A$3:$A$500&amp;[3]Tabelle1!$C$3:$C$500&amp;[3]Tabelle1!$D$3:$D$500,0),MATCH(S$2,[3]Tabelle1!$E$2:$U$2,0))=0,"",INDEX([3]Tabelle1!$E$3:$U$500,MATCH($A306&amp;$C306&amp;$D306,[3]Tabelle1!$A$3:$A$500&amp;[3]Tabelle1!$C$3:$C$500&amp;[3]Tabelle1!$D$3:$D$500,0),MATCH(S$2,[3]Tabelle1!$E$2:$U$2,0))),"")</f>
        <v>5742</v>
      </c>
      <c r="T306" s="195">
        <f t="array" ref="T306">IFERROR(IF(INDEX([3]Tabelle1!$E$3:$U$500,MATCH($A306&amp;$C306&amp;$D306,[3]Tabelle1!$A$3:$A$500&amp;[3]Tabelle1!$C$3:$C$500&amp;[3]Tabelle1!$D$3:$D$500,0),MATCH(T$2,[3]Tabelle1!$E$2:$U$2,0))=0,"",INDEX([3]Tabelle1!$E$3:$U$500,MATCH($A306&amp;$C306&amp;$D306,[3]Tabelle1!$A$3:$A$500&amp;[3]Tabelle1!$C$3:$C$500&amp;[3]Tabelle1!$D$3:$D$500,0),MATCH(T$2,[3]Tabelle1!$E$2:$U$2,0))),"")</f>
        <v>5742</v>
      </c>
      <c r="U306" s="195">
        <f t="array" ref="U306">IFERROR(IF(INDEX([3]Tabelle1!$E$3:$U$500,MATCH($A306&amp;$C306&amp;$D306,[3]Tabelle1!$A$3:$A$500&amp;[3]Tabelle1!$C$3:$C$500&amp;[3]Tabelle1!$D$3:$D$500,0),MATCH(U$2,[3]Tabelle1!$E$2:$U$2,0))=0,"",INDEX([3]Tabelle1!$E$3:$U$500,MATCH($A306&amp;$C306&amp;$D306,[3]Tabelle1!$A$3:$A$500&amp;[3]Tabelle1!$C$3:$C$500&amp;[3]Tabelle1!$D$3:$D$500,0),MATCH(U$2,[3]Tabelle1!$E$2:$U$2,0))),"")</f>
        <v>5742</v>
      </c>
      <c r="V306" s="196" t="str">
        <f t="array" ref="V306">IFERROR(IF(INDEX([3]Tabelle1!$E$3:$U$500,MATCH($A306&amp;$C306&amp;$D306,[3]Tabelle1!$A$3:$A$500&amp;[3]Tabelle1!$C$3:$C$500&amp;[3]Tabelle1!$D$3:$D$500,0),MATCH(V$2,[3]Tabelle1!$E$2:$U$2,0))=0,"",INDEX([3]Tabelle1!$E$3:$U$500,MATCH($A306&amp;$C306&amp;$D306,[3]Tabelle1!$A$3:$A$500&amp;[3]Tabelle1!$C$3:$C$500&amp;[3]Tabelle1!$D$3:$D$500,0),MATCH(V$2,[3]Tabelle1!$E$2:$U$2,0))),"")</f>
        <v/>
      </c>
      <c r="W306" t="str">
        <f t="array" ref="W306">IFERROR(IF(INDEX([3]Tabelle1!$E$3:$U$500,MATCH($A306&amp;$C306&amp;$D306,[3]Tabelle1!$A$3:$A$500&amp;[3]Tabelle1!$C$3:$C$500&amp;[3]Tabelle1!$D$3:$D$500,0),MATCH(W$2,[3]Tabelle1!$E$2:$U$2,0))=0,"",INDEX([3]Tabelle1!$E$3:$U$500,MATCH($A306&amp;$C306&amp;$D306,[3]Tabelle1!$A$3:$A$500&amp;[3]Tabelle1!$C$3:$C$500&amp;[3]Tabelle1!$D$3:$D$500,0),MATCH(W$2,[3]Tabelle1!$E$2:$U$2,0))),"")</f>
        <v/>
      </c>
      <c r="X306" t="str">
        <f t="array" ref="X306">IFERROR(IF(INDEX([3]Tabelle1!$E$3:$U$500,MATCH($A306&amp;$C306&amp;$D306,[3]Tabelle1!$A$3:$A$500&amp;[3]Tabelle1!$C$3:$C$500&amp;[3]Tabelle1!$D$3:$D$500,0),MATCH(X$2,[3]Tabelle1!$E$2:$U$2,0))=0,"",INDEX([3]Tabelle1!$E$3:$U$500,MATCH($A306&amp;$C306&amp;$D306,[3]Tabelle1!$A$3:$A$500&amp;[3]Tabelle1!$C$3:$C$500&amp;[3]Tabelle1!$D$3:$D$500,0),MATCH(X$2,[3]Tabelle1!$E$2:$U$2,0))),"")</f>
        <v>S 207 Tabelle C2.2.4 neu</v>
      </c>
      <c r="Y306" s="4"/>
      <c r="Z306" s="4"/>
      <c r="AA306" s="4"/>
      <c r="AB306" s="4"/>
      <c r="AC306" s="4"/>
      <c r="AD306" s="4"/>
      <c r="AE306" s="4"/>
      <c r="AF306" s="4"/>
    </row>
    <row r="307" spans="1:32" x14ac:dyDescent="0.2">
      <c r="A307" s="107" t="str">
        <f t="shared" si="37"/>
        <v>Germany</v>
      </c>
      <c r="B307" s="97"/>
      <c r="C307" s="97" t="s">
        <v>88</v>
      </c>
      <c r="D307" s="175" t="s">
        <v>43</v>
      </c>
      <c r="E307" s="194"/>
      <c r="F307" s="194"/>
      <c r="G307" s="194"/>
      <c r="H307" s="195" t="str">
        <f t="array" ref="H307">IFERROR(IF(INDEX([3]Tabelle1!$E$3:$U$500,MATCH($A307&amp;$C307&amp;$D307,[3]Tabelle1!$A$3:$A$500&amp;[3]Tabelle1!$C$3:$C$500&amp;[3]Tabelle1!$D$3:$D$500,0),MATCH(H$2,[3]Tabelle1!$E$2:$U$2,0))=0,"",INDEX([3]Tabelle1!$E$3:$U$500,MATCH($A307&amp;$C307&amp;$D307,[3]Tabelle1!$A$3:$A$500&amp;[3]Tabelle1!$C$3:$C$500&amp;[3]Tabelle1!$D$3:$D$500,0),MATCH(H$2,[3]Tabelle1!$E$2:$U$2,0))),"")</f>
        <v/>
      </c>
      <c r="I307" s="195" t="str">
        <f t="array" ref="I307">IFERROR(IF(INDEX([3]Tabelle1!$E$3:$U$500,MATCH($A307&amp;$C307&amp;$D307,[3]Tabelle1!$A$3:$A$500&amp;[3]Tabelle1!$C$3:$C$500&amp;[3]Tabelle1!$D$3:$D$500,0),MATCH(I$2,[3]Tabelle1!$E$2:$U$2,0))=0,"",INDEX([3]Tabelle1!$E$3:$U$500,MATCH($A307&amp;$C307&amp;$D307,[3]Tabelle1!$A$3:$A$500&amp;[3]Tabelle1!$C$3:$C$500&amp;[3]Tabelle1!$D$3:$D$500,0),MATCH(I$2,[3]Tabelle1!$E$2:$U$2,0))),"")</f>
        <v/>
      </c>
      <c r="J307" s="195" t="str">
        <f t="array" ref="J307">IFERROR(IF(INDEX([3]Tabelle1!$E$3:$U$500,MATCH($A307&amp;$C307&amp;$D307,[3]Tabelle1!$A$3:$A$500&amp;[3]Tabelle1!$C$3:$C$500&amp;[3]Tabelle1!$D$3:$D$500,0),MATCH(J$2,[3]Tabelle1!$E$2:$U$2,0))=0,"",INDEX([3]Tabelle1!$E$3:$U$500,MATCH($A307&amp;$C307&amp;$D307,[3]Tabelle1!$A$3:$A$500&amp;[3]Tabelle1!$C$3:$C$500&amp;[3]Tabelle1!$D$3:$D$500,0),MATCH(J$2,[3]Tabelle1!$E$2:$U$2,0))),"")</f>
        <v/>
      </c>
      <c r="K307" s="195" t="str">
        <f t="array" ref="K307">IFERROR(IF(INDEX([3]Tabelle1!$E$3:$U$500,MATCH($A307&amp;$C307&amp;$D307,[3]Tabelle1!$A$3:$A$500&amp;[3]Tabelle1!$C$3:$C$500&amp;[3]Tabelle1!$D$3:$D$500,0),MATCH(K$2,[3]Tabelle1!$E$2:$U$2,0))=0,"",INDEX([3]Tabelle1!$E$3:$U$500,MATCH($A307&amp;$C307&amp;$D307,[3]Tabelle1!$A$3:$A$500&amp;[3]Tabelle1!$C$3:$C$500&amp;[3]Tabelle1!$D$3:$D$500,0),MATCH(K$2,[3]Tabelle1!$E$2:$U$2,0))),"")</f>
        <v/>
      </c>
      <c r="L307" s="195" t="str">
        <f t="array" ref="L307">IFERROR(IF(INDEX([3]Tabelle1!$E$3:$U$500,MATCH($A307&amp;$C307&amp;$D307,[3]Tabelle1!$A$3:$A$500&amp;[3]Tabelle1!$C$3:$C$500&amp;[3]Tabelle1!$D$3:$D$500,0),MATCH(L$2,[3]Tabelle1!$E$2:$U$2,0))=0,"",INDEX([3]Tabelle1!$E$3:$U$500,MATCH($A307&amp;$C307&amp;$D307,[3]Tabelle1!$A$3:$A$500&amp;[3]Tabelle1!$C$3:$C$500&amp;[3]Tabelle1!$D$3:$D$500,0),MATCH(L$2,[3]Tabelle1!$E$2:$U$2,0))),"")</f>
        <v/>
      </c>
      <c r="M307" s="195" t="str">
        <f t="array" ref="M307">IFERROR(IF(INDEX([3]Tabelle1!$E$3:$U$500,MATCH($A307&amp;$C307&amp;$D307,[3]Tabelle1!$A$3:$A$500&amp;[3]Tabelle1!$C$3:$C$500&amp;[3]Tabelle1!$D$3:$D$500,0),MATCH(M$2,[3]Tabelle1!$E$2:$U$2,0))=0,"",INDEX([3]Tabelle1!$E$3:$U$500,MATCH($A307&amp;$C307&amp;$D307,[3]Tabelle1!$A$3:$A$500&amp;[3]Tabelle1!$C$3:$C$500&amp;[3]Tabelle1!$D$3:$D$500,0),MATCH(M$2,[3]Tabelle1!$E$2:$U$2,0))),"")</f>
        <v/>
      </c>
      <c r="N307" s="195" t="str">
        <f t="array" ref="N307">IFERROR(IF(INDEX([3]Tabelle1!$E$3:$U$500,MATCH($A307&amp;$C307&amp;$D307,[3]Tabelle1!$A$3:$A$500&amp;[3]Tabelle1!$C$3:$C$500&amp;[3]Tabelle1!$D$3:$D$500,0),MATCH(N$2,[3]Tabelle1!$E$2:$U$2,0))=0,"",INDEX([3]Tabelle1!$E$3:$U$500,MATCH($A307&amp;$C307&amp;$D307,[3]Tabelle1!$A$3:$A$500&amp;[3]Tabelle1!$C$3:$C$500&amp;[3]Tabelle1!$D$3:$D$500,0),MATCH(N$2,[3]Tabelle1!$E$2:$U$2,0))),"")</f>
        <v/>
      </c>
      <c r="O307" s="195" t="str">
        <f t="array" ref="O307">IFERROR(IF(INDEX([3]Tabelle1!$E$3:$U$500,MATCH($A307&amp;$C307&amp;$D307,[3]Tabelle1!$A$3:$A$500&amp;[3]Tabelle1!$C$3:$C$500&amp;[3]Tabelle1!$D$3:$D$500,0),MATCH(O$2,[3]Tabelle1!$E$2:$U$2,0))=0,"",INDEX([3]Tabelle1!$E$3:$U$500,MATCH($A307&amp;$C307&amp;$D307,[3]Tabelle1!$A$3:$A$500&amp;[3]Tabelle1!$C$3:$C$500&amp;[3]Tabelle1!$D$3:$D$500,0),MATCH(O$2,[3]Tabelle1!$E$2:$U$2,0))),"")</f>
        <v/>
      </c>
      <c r="P307" s="195" t="str">
        <f t="array" ref="P307">IFERROR(IF(INDEX([3]Tabelle1!$E$3:$U$500,MATCH($A307&amp;$C307&amp;$D307,[3]Tabelle1!$A$3:$A$500&amp;[3]Tabelle1!$C$3:$C$500&amp;[3]Tabelle1!$D$3:$D$500,0),MATCH(P$2,[3]Tabelle1!$E$2:$U$2,0))=0,"",INDEX([3]Tabelle1!$E$3:$U$500,MATCH($A307&amp;$C307&amp;$D307,[3]Tabelle1!$A$3:$A$500&amp;[3]Tabelle1!$C$3:$C$500&amp;[3]Tabelle1!$D$3:$D$500,0),MATCH(P$2,[3]Tabelle1!$E$2:$U$2,0))),"")</f>
        <v/>
      </c>
      <c r="Q307" s="195" t="str">
        <f t="array" ref="Q307">IFERROR(IF(INDEX([3]Tabelle1!$E$3:$U$500,MATCH($A307&amp;$C307&amp;$D307,[3]Tabelle1!$A$3:$A$500&amp;[3]Tabelle1!$C$3:$C$500&amp;[3]Tabelle1!$D$3:$D$500,0),MATCH(Q$2,[3]Tabelle1!$E$2:$U$2,0))=0,"",INDEX([3]Tabelle1!$E$3:$U$500,MATCH($A307&amp;$C307&amp;$D307,[3]Tabelle1!$A$3:$A$500&amp;[3]Tabelle1!$C$3:$C$500&amp;[3]Tabelle1!$D$3:$D$500,0),MATCH(Q$2,[3]Tabelle1!$E$2:$U$2,0))),"")</f>
        <v/>
      </c>
      <c r="R307" s="195" t="str">
        <f t="array" ref="R307">IFERROR(IF(INDEX([3]Tabelle1!$E$3:$U$500,MATCH($A307&amp;$C307&amp;$D307,[3]Tabelle1!$A$3:$A$500&amp;[3]Tabelle1!$C$3:$C$500&amp;[3]Tabelle1!$D$3:$D$500,0),MATCH(R$2,[3]Tabelle1!$E$2:$U$2,0))=0,"",INDEX([3]Tabelle1!$E$3:$U$500,MATCH($A307&amp;$C307&amp;$D307,[3]Tabelle1!$A$3:$A$500&amp;[3]Tabelle1!$C$3:$C$500&amp;[3]Tabelle1!$D$3:$D$500,0),MATCH(R$2,[3]Tabelle1!$E$2:$U$2,0))),"")</f>
        <v/>
      </c>
      <c r="S307" s="195" t="str">
        <f t="array" ref="S307">IFERROR(IF(INDEX([3]Tabelle1!$E$3:$U$500,MATCH($A307&amp;$C307&amp;$D307,[3]Tabelle1!$A$3:$A$500&amp;[3]Tabelle1!$C$3:$C$500&amp;[3]Tabelle1!$D$3:$D$500,0),MATCH(S$2,[3]Tabelle1!$E$2:$U$2,0))=0,"",INDEX([3]Tabelle1!$E$3:$U$500,MATCH($A307&amp;$C307&amp;$D307,[3]Tabelle1!$A$3:$A$500&amp;[3]Tabelle1!$C$3:$C$500&amp;[3]Tabelle1!$D$3:$D$500,0),MATCH(S$2,[3]Tabelle1!$E$2:$U$2,0))),"")</f>
        <v/>
      </c>
      <c r="T307" s="195" t="str">
        <f t="array" ref="T307">IFERROR(IF(INDEX([3]Tabelle1!$E$3:$U$500,MATCH($A307&amp;$C307&amp;$D307,[3]Tabelle1!$A$3:$A$500&amp;[3]Tabelle1!$C$3:$C$500&amp;[3]Tabelle1!$D$3:$D$500,0),MATCH(T$2,[3]Tabelle1!$E$2:$U$2,0))=0,"",INDEX([3]Tabelle1!$E$3:$U$500,MATCH($A307&amp;$C307&amp;$D307,[3]Tabelle1!$A$3:$A$500&amp;[3]Tabelle1!$C$3:$C$500&amp;[3]Tabelle1!$D$3:$D$500,0),MATCH(T$2,[3]Tabelle1!$E$2:$U$2,0))),"")</f>
        <v/>
      </c>
      <c r="U307" s="195" t="str">
        <f t="array" ref="U307">IFERROR(IF(INDEX([3]Tabelle1!$E$3:$U$500,MATCH($A307&amp;$C307&amp;$D307,[3]Tabelle1!$A$3:$A$500&amp;[3]Tabelle1!$C$3:$C$500&amp;[3]Tabelle1!$D$3:$D$500,0),MATCH(U$2,[3]Tabelle1!$E$2:$U$2,0))=0,"",INDEX([3]Tabelle1!$E$3:$U$500,MATCH($A307&amp;$C307&amp;$D307,[3]Tabelle1!$A$3:$A$500&amp;[3]Tabelle1!$C$3:$C$500&amp;[3]Tabelle1!$D$3:$D$500,0),MATCH(U$2,[3]Tabelle1!$E$2:$U$2,0))),"")</f>
        <v/>
      </c>
      <c r="V307" s="196" t="str">
        <f t="array" ref="V307">IFERROR(IF(INDEX([3]Tabelle1!$E$3:$U$500,MATCH($A307&amp;$C307&amp;$D307,[3]Tabelle1!$A$3:$A$500&amp;[3]Tabelle1!$C$3:$C$500&amp;[3]Tabelle1!$D$3:$D$500,0),MATCH(V$2,[3]Tabelle1!$E$2:$U$2,0))=0,"",INDEX([3]Tabelle1!$E$3:$U$500,MATCH($A307&amp;$C307&amp;$D307,[3]Tabelle1!$A$3:$A$500&amp;[3]Tabelle1!$C$3:$C$500&amp;[3]Tabelle1!$D$3:$D$500,0),MATCH(V$2,[3]Tabelle1!$E$2:$U$2,0))),"")</f>
        <v/>
      </c>
      <c r="W307" t="str">
        <f t="array" ref="W307">IFERROR(IF(INDEX([3]Tabelle1!$E$3:$U$500,MATCH($A307&amp;$C307&amp;$D307,[3]Tabelle1!$A$3:$A$500&amp;[3]Tabelle1!$C$3:$C$500&amp;[3]Tabelle1!$D$3:$D$500,0),MATCH(W$2,[3]Tabelle1!$E$2:$U$2,0))=0,"",INDEX([3]Tabelle1!$E$3:$U$500,MATCH($A307&amp;$C307&amp;$D307,[3]Tabelle1!$A$3:$A$500&amp;[3]Tabelle1!$C$3:$C$500&amp;[3]Tabelle1!$D$3:$D$500,0),MATCH(W$2,[3]Tabelle1!$E$2:$U$2,0))),"")</f>
        <v/>
      </c>
      <c r="X307" t="str">
        <f t="array" ref="X307">IFERROR(IF(INDEX([3]Tabelle1!$E$3:$U$500,MATCH($A307&amp;$C307&amp;$D307,[3]Tabelle1!$A$3:$A$500&amp;[3]Tabelle1!$C$3:$C$500&amp;[3]Tabelle1!$D$3:$D$500,0),MATCH(X$2,[3]Tabelle1!$E$2:$U$2,0))=0,"",INDEX([3]Tabelle1!$E$3:$U$500,MATCH($A307&amp;$C307&amp;$D307,[3]Tabelle1!$A$3:$A$500&amp;[3]Tabelle1!$C$3:$C$500&amp;[3]Tabelle1!$D$3:$D$500,0),MATCH(X$2,[3]Tabelle1!$E$2:$U$2,0))),"")</f>
        <v/>
      </c>
      <c r="Y307" s="4"/>
      <c r="Z307" s="4"/>
      <c r="AA307" s="4"/>
      <c r="AB307" s="4"/>
      <c r="AC307" s="4"/>
      <c r="AD307" s="4"/>
      <c r="AE307" s="4"/>
      <c r="AF307" s="4"/>
    </row>
    <row r="308" spans="1:32" x14ac:dyDescent="0.2">
      <c r="A308" s="107" t="str">
        <f t="shared" si="37"/>
        <v>Germany</v>
      </c>
      <c r="B308" s="97"/>
      <c r="C308" s="97" t="s">
        <v>88</v>
      </c>
      <c r="D308" s="175" t="s">
        <v>46</v>
      </c>
      <c r="E308" s="194"/>
      <c r="F308" s="194"/>
      <c r="G308" s="194"/>
      <c r="H308" s="195" t="str">
        <f t="array" ref="H308">IFERROR(IF(INDEX([3]Tabelle1!$E$3:$U$500,MATCH($A308&amp;$C308&amp;$D308,[3]Tabelle1!$A$3:$A$500&amp;[3]Tabelle1!$C$3:$C$500&amp;[3]Tabelle1!$D$3:$D$500,0),MATCH(H$2,[3]Tabelle1!$E$2:$U$2,0))=0,"",INDEX([3]Tabelle1!$E$3:$U$500,MATCH($A308&amp;$C308&amp;$D308,[3]Tabelle1!$A$3:$A$500&amp;[3]Tabelle1!$C$3:$C$500&amp;[3]Tabelle1!$D$3:$D$500,0),MATCH(H$2,[3]Tabelle1!$E$2:$U$2,0))),"")</f>
        <v/>
      </c>
      <c r="I308" s="195" t="str">
        <f t="array" ref="I308">IFERROR(IF(INDEX([3]Tabelle1!$E$3:$U$500,MATCH($A308&amp;$C308&amp;$D308,[3]Tabelle1!$A$3:$A$500&amp;[3]Tabelle1!$C$3:$C$500&amp;[3]Tabelle1!$D$3:$D$500,0),MATCH(I$2,[3]Tabelle1!$E$2:$U$2,0))=0,"",INDEX([3]Tabelle1!$E$3:$U$500,MATCH($A308&amp;$C308&amp;$D308,[3]Tabelle1!$A$3:$A$500&amp;[3]Tabelle1!$C$3:$C$500&amp;[3]Tabelle1!$D$3:$D$500,0),MATCH(I$2,[3]Tabelle1!$E$2:$U$2,0))),"")</f>
        <v/>
      </c>
      <c r="J308" s="195" t="str">
        <f t="array" ref="J308">IFERROR(IF(INDEX([3]Tabelle1!$E$3:$U$500,MATCH($A308&amp;$C308&amp;$D308,[3]Tabelle1!$A$3:$A$500&amp;[3]Tabelle1!$C$3:$C$500&amp;[3]Tabelle1!$D$3:$D$500,0),MATCH(J$2,[3]Tabelle1!$E$2:$U$2,0))=0,"",INDEX([3]Tabelle1!$E$3:$U$500,MATCH($A308&amp;$C308&amp;$D308,[3]Tabelle1!$A$3:$A$500&amp;[3]Tabelle1!$C$3:$C$500&amp;[3]Tabelle1!$D$3:$D$500,0),MATCH(J$2,[3]Tabelle1!$E$2:$U$2,0))),"")</f>
        <v/>
      </c>
      <c r="K308" s="195" t="str">
        <f t="array" ref="K308">IFERROR(IF(INDEX([3]Tabelle1!$E$3:$U$500,MATCH($A308&amp;$C308&amp;$D308,[3]Tabelle1!$A$3:$A$500&amp;[3]Tabelle1!$C$3:$C$500&amp;[3]Tabelle1!$D$3:$D$500,0),MATCH(K$2,[3]Tabelle1!$E$2:$U$2,0))=0,"",INDEX([3]Tabelle1!$E$3:$U$500,MATCH($A308&amp;$C308&amp;$D308,[3]Tabelle1!$A$3:$A$500&amp;[3]Tabelle1!$C$3:$C$500&amp;[3]Tabelle1!$D$3:$D$500,0),MATCH(K$2,[3]Tabelle1!$E$2:$U$2,0))),"")</f>
        <v/>
      </c>
      <c r="L308" s="195" t="str">
        <f t="array" ref="L308">IFERROR(IF(INDEX([3]Tabelle1!$E$3:$U$500,MATCH($A308&amp;$C308&amp;$D308,[3]Tabelle1!$A$3:$A$500&amp;[3]Tabelle1!$C$3:$C$500&amp;[3]Tabelle1!$D$3:$D$500,0),MATCH(L$2,[3]Tabelle1!$E$2:$U$2,0))=0,"",INDEX([3]Tabelle1!$E$3:$U$500,MATCH($A308&amp;$C308&amp;$D308,[3]Tabelle1!$A$3:$A$500&amp;[3]Tabelle1!$C$3:$C$500&amp;[3]Tabelle1!$D$3:$D$500,0),MATCH(L$2,[3]Tabelle1!$E$2:$U$2,0))),"")</f>
        <v/>
      </c>
      <c r="M308" s="195" t="str">
        <f t="array" ref="M308">IFERROR(IF(INDEX([3]Tabelle1!$E$3:$U$500,MATCH($A308&amp;$C308&amp;$D308,[3]Tabelle1!$A$3:$A$500&amp;[3]Tabelle1!$C$3:$C$500&amp;[3]Tabelle1!$D$3:$D$500,0),MATCH(M$2,[3]Tabelle1!$E$2:$U$2,0))=0,"",INDEX([3]Tabelle1!$E$3:$U$500,MATCH($A308&amp;$C308&amp;$D308,[3]Tabelle1!$A$3:$A$500&amp;[3]Tabelle1!$C$3:$C$500&amp;[3]Tabelle1!$D$3:$D$500,0),MATCH(M$2,[3]Tabelle1!$E$2:$U$2,0))),"")</f>
        <v/>
      </c>
      <c r="N308" s="195" t="str">
        <f t="array" ref="N308">IFERROR(IF(INDEX([3]Tabelle1!$E$3:$U$500,MATCH($A308&amp;$C308&amp;$D308,[3]Tabelle1!$A$3:$A$500&amp;[3]Tabelle1!$C$3:$C$500&amp;[3]Tabelle1!$D$3:$D$500,0),MATCH(N$2,[3]Tabelle1!$E$2:$U$2,0))=0,"",INDEX([3]Tabelle1!$E$3:$U$500,MATCH($A308&amp;$C308&amp;$D308,[3]Tabelle1!$A$3:$A$500&amp;[3]Tabelle1!$C$3:$C$500&amp;[3]Tabelle1!$D$3:$D$500,0),MATCH(N$2,[3]Tabelle1!$E$2:$U$2,0))),"")</f>
        <v/>
      </c>
      <c r="O308" s="195" t="str">
        <f t="array" ref="O308">IFERROR(IF(INDEX([3]Tabelle1!$E$3:$U$500,MATCH($A308&amp;$C308&amp;$D308,[3]Tabelle1!$A$3:$A$500&amp;[3]Tabelle1!$C$3:$C$500&amp;[3]Tabelle1!$D$3:$D$500,0),MATCH(O$2,[3]Tabelle1!$E$2:$U$2,0))=0,"",INDEX([3]Tabelle1!$E$3:$U$500,MATCH($A308&amp;$C308&amp;$D308,[3]Tabelle1!$A$3:$A$500&amp;[3]Tabelle1!$C$3:$C$500&amp;[3]Tabelle1!$D$3:$D$500,0),MATCH(O$2,[3]Tabelle1!$E$2:$U$2,0))),"")</f>
        <v/>
      </c>
      <c r="P308" s="195" t="str">
        <f t="array" ref="P308">IFERROR(IF(INDEX([3]Tabelle1!$E$3:$U$500,MATCH($A308&amp;$C308&amp;$D308,[3]Tabelle1!$A$3:$A$500&amp;[3]Tabelle1!$C$3:$C$500&amp;[3]Tabelle1!$D$3:$D$500,0),MATCH(P$2,[3]Tabelle1!$E$2:$U$2,0))=0,"",INDEX([3]Tabelle1!$E$3:$U$500,MATCH($A308&amp;$C308&amp;$D308,[3]Tabelle1!$A$3:$A$500&amp;[3]Tabelle1!$C$3:$C$500&amp;[3]Tabelle1!$D$3:$D$500,0),MATCH(P$2,[3]Tabelle1!$E$2:$U$2,0))),"")</f>
        <v/>
      </c>
      <c r="Q308" s="195" t="str">
        <f t="array" ref="Q308">IFERROR(IF(INDEX([3]Tabelle1!$E$3:$U$500,MATCH($A308&amp;$C308&amp;$D308,[3]Tabelle1!$A$3:$A$500&amp;[3]Tabelle1!$C$3:$C$500&amp;[3]Tabelle1!$D$3:$D$500,0),MATCH(Q$2,[3]Tabelle1!$E$2:$U$2,0))=0,"",INDEX([3]Tabelle1!$E$3:$U$500,MATCH($A308&amp;$C308&amp;$D308,[3]Tabelle1!$A$3:$A$500&amp;[3]Tabelle1!$C$3:$C$500&amp;[3]Tabelle1!$D$3:$D$500,0),MATCH(Q$2,[3]Tabelle1!$E$2:$U$2,0))),"")</f>
        <v/>
      </c>
      <c r="R308" s="195" t="str">
        <f t="array" ref="R308">IFERROR(IF(INDEX([3]Tabelle1!$E$3:$U$500,MATCH($A308&amp;$C308&amp;$D308,[3]Tabelle1!$A$3:$A$500&amp;[3]Tabelle1!$C$3:$C$500&amp;[3]Tabelle1!$D$3:$D$500,0),MATCH(R$2,[3]Tabelle1!$E$2:$U$2,0))=0,"",INDEX([3]Tabelle1!$E$3:$U$500,MATCH($A308&amp;$C308&amp;$D308,[3]Tabelle1!$A$3:$A$500&amp;[3]Tabelle1!$C$3:$C$500&amp;[3]Tabelle1!$D$3:$D$500,0),MATCH(R$2,[3]Tabelle1!$E$2:$U$2,0))),"")</f>
        <v/>
      </c>
      <c r="S308" s="195" t="str">
        <f t="array" ref="S308">IFERROR(IF(INDEX([3]Tabelle1!$E$3:$U$500,MATCH($A308&amp;$C308&amp;$D308,[3]Tabelle1!$A$3:$A$500&amp;[3]Tabelle1!$C$3:$C$500&amp;[3]Tabelle1!$D$3:$D$500,0),MATCH(S$2,[3]Tabelle1!$E$2:$U$2,0))=0,"",INDEX([3]Tabelle1!$E$3:$U$500,MATCH($A308&amp;$C308&amp;$D308,[3]Tabelle1!$A$3:$A$500&amp;[3]Tabelle1!$C$3:$C$500&amp;[3]Tabelle1!$D$3:$D$500,0),MATCH(S$2,[3]Tabelle1!$E$2:$U$2,0))),"")</f>
        <v/>
      </c>
      <c r="T308" s="195" t="str">
        <f t="array" ref="T308">IFERROR(IF(INDEX([3]Tabelle1!$E$3:$U$500,MATCH($A308&amp;$C308&amp;$D308,[3]Tabelle1!$A$3:$A$500&amp;[3]Tabelle1!$C$3:$C$500&amp;[3]Tabelle1!$D$3:$D$500,0),MATCH(T$2,[3]Tabelle1!$E$2:$U$2,0))=0,"",INDEX([3]Tabelle1!$E$3:$U$500,MATCH($A308&amp;$C308&amp;$D308,[3]Tabelle1!$A$3:$A$500&amp;[3]Tabelle1!$C$3:$C$500&amp;[3]Tabelle1!$D$3:$D$500,0),MATCH(T$2,[3]Tabelle1!$E$2:$U$2,0))),"")</f>
        <v/>
      </c>
      <c r="U308" s="195" t="str">
        <f t="array" ref="U308">IFERROR(IF(INDEX([3]Tabelle1!$E$3:$U$500,MATCH($A308&amp;$C308&amp;$D308,[3]Tabelle1!$A$3:$A$500&amp;[3]Tabelle1!$C$3:$C$500&amp;[3]Tabelle1!$D$3:$D$500,0),MATCH(U$2,[3]Tabelle1!$E$2:$U$2,0))=0,"",INDEX([3]Tabelle1!$E$3:$U$500,MATCH($A308&amp;$C308&amp;$D308,[3]Tabelle1!$A$3:$A$500&amp;[3]Tabelle1!$C$3:$C$500&amp;[3]Tabelle1!$D$3:$D$500,0),MATCH(U$2,[3]Tabelle1!$E$2:$U$2,0))),"")</f>
        <v/>
      </c>
      <c r="V308" s="196" t="str">
        <f t="array" ref="V308">IFERROR(IF(INDEX([3]Tabelle1!$E$3:$U$500,MATCH($A308&amp;$C308&amp;$D308,[3]Tabelle1!$A$3:$A$500&amp;[3]Tabelle1!$C$3:$C$500&amp;[3]Tabelle1!$D$3:$D$500,0),MATCH(V$2,[3]Tabelle1!$E$2:$U$2,0))=0,"",INDEX([3]Tabelle1!$E$3:$U$500,MATCH($A308&amp;$C308&amp;$D308,[3]Tabelle1!$A$3:$A$500&amp;[3]Tabelle1!$C$3:$C$500&amp;[3]Tabelle1!$D$3:$D$500,0),MATCH(V$2,[3]Tabelle1!$E$2:$U$2,0))),"")</f>
        <v/>
      </c>
      <c r="W308" t="str">
        <f t="array" ref="W308">IFERROR(IF(INDEX([3]Tabelle1!$E$3:$U$500,MATCH($A308&amp;$C308&amp;$D308,[3]Tabelle1!$A$3:$A$500&amp;[3]Tabelle1!$C$3:$C$500&amp;[3]Tabelle1!$D$3:$D$500,0),MATCH(W$2,[3]Tabelle1!$E$2:$U$2,0))=0,"",INDEX([3]Tabelle1!$E$3:$U$500,MATCH($A308&amp;$C308&amp;$D308,[3]Tabelle1!$A$3:$A$500&amp;[3]Tabelle1!$C$3:$C$500&amp;[3]Tabelle1!$D$3:$D$500,0),MATCH(W$2,[3]Tabelle1!$E$2:$U$2,0))),"")</f>
        <v/>
      </c>
      <c r="X308" t="str">
        <f t="array" ref="X308">IFERROR(IF(INDEX([3]Tabelle1!$E$3:$U$500,MATCH($A308&amp;$C308&amp;$D308,[3]Tabelle1!$A$3:$A$500&amp;[3]Tabelle1!$C$3:$C$500&amp;[3]Tabelle1!$D$3:$D$500,0),MATCH(X$2,[3]Tabelle1!$E$2:$U$2,0))=0,"",INDEX([3]Tabelle1!$E$3:$U$500,MATCH($A308&amp;$C308&amp;$D308,[3]Tabelle1!$A$3:$A$500&amp;[3]Tabelle1!$C$3:$C$500&amp;[3]Tabelle1!$D$3:$D$500,0),MATCH(X$2,[3]Tabelle1!$E$2:$U$2,0))),"")</f>
        <v/>
      </c>
      <c r="Y308" s="4"/>
      <c r="Z308" s="4"/>
      <c r="AA308" s="4"/>
      <c r="AB308" s="4"/>
      <c r="AC308" s="4"/>
      <c r="AD308" s="4"/>
      <c r="AE308" s="4"/>
      <c r="AF308" s="4"/>
    </row>
    <row r="309" spans="1:32" x14ac:dyDescent="0.2">
      <c r="A309" s="107" t="str">
        <f t="shared" si="37"/>
        <v>Germany</v>
      </c>
      <c r="B309" s="97"/>
      <c r="C309" s="97" t="s">
        <v>88</v>
      </c>
      <c r="D309" s="175" t="s">
        <v>5</v>
      </c>
      <c r="E309" s="194"/>
      <c r="F309" s="194"/>
      <c r="G309" s="194"/>
      <c r="H309" s="195" t="str">
        <f t="array" ref="H309">IFERROR(IF(INDEX([3]Tabelle1!$E$3:$U$500,MATCH($A309&amp;$C309&amp;$D309,[3]Tabelle1!$A$3:$A$500&amp;[3]Tabelle1!$C$3:$C$500&amp;[3]Tabelle1!$D$3:$D$500,0),MATCH(H$2,[3]Tabelle1!$E$2:$U$2,0))=0,"",INDEX([3]Tabelle1!$E$3:$U$500,MATCH($A309&amp;$C309&amp;$D309,[3]Tabelle1!$A$3:$A$500&amp;[3]Tabelle1!$C$3:$C$500&amp;[3]Tabelle1!$D$3:$D$500,0),MATCH(H$2,[3]Tabelle1!$E$2:$U$2,0))),"")</f>
        <v/>
      </c>
      <c r="I309" s="195">
        <f t="array" ref="I309">IFERROR(IF(INDEX([3]Tabelle1!$E$3:$U$500,MATCH($A309&amp;$C309&amp;$D309,[3]Tabelle1!$A$3:$A$500&amp;[3]Tabelle1!$C$3:$C$500&amp;[3]Tabelle1!$D$3:$D$500,0),MATCH(I$2,[3]Tabelle1!$E$2:$U$2,0))=0,"",INDEX([3]Tabelle1!$E$3:$U$500,MATCH($A309&amp;$C309&amp;$D309,[3]Tabelle1!$A$3:$A$500&amp;[3]Tabelle1!$C$3:$C$500&amp;[3]Tabelle1!$D$3:$D$500,0),MATCH(I$2,[3]Tabelle1!$E$2:$U$2,0))),"")</f>
        <v>7563</v>
      </c>
      <c r="J309" s="195" t="str">
        <f t="array" ref="J309">IFERROR(IF(INDEX([3]Tabelle1!$E$3:$U$500,MATCH($A309&amp;$C309&amp;$D309,[3]Tabelle1!$A$3:$A$500&amp;[3]Tabelle1!$C$3:$C$500&amp;[3]Tabelle1!$D$3:$D$500,0),MATCH(J$2,[3]Tabelle1!$E$2:$U$2,0))=0,"",INDEX([3]Tabelle1!$E$3:$U$500,MATCH($A309&amp;$C309&amp;$D309,[3]Tabelle1!$A$3:$A$500&amp;[3]Tabelle1!$C$3:$C$500&amp;[3]Tabelle1!$D$3:$D$500,0),MATCH(J$2,[3]Tabelle1!$E$2:$U$2,0))),"")</f>
        <v/>
      </c>
      <c r="K309" s="195" t="str">
        <f t="array" ref="K309">IFERROR(IF(INDEX([3]Tabelle1!$E$3:$U$500,MATCH($A309&amp;$C309&amp;$D309,[3]Tabelle1!$A$3:$A$500&amp;[3]Tabelle1!$C$3:$C$500&amp;[3]Tabelle1!$D$3:$D$500,0),MATCH(K$2,[3]Tabelle1!$E$2:$U$2,0))=0,"",INDEX([3]Tabelle1!$E$3:$U$500,MATCH($A309&amp;$C309&amp;$D309,[3]Tabelle1!$A$3:$A$500&amp;[3]Tabelle1!$C$3:$C$500&amp;[3]Tabelle1!$D$3:$D$500,0),MATCH(K$2,[3]Tabelle1!$E$2:$U$2,0))),"")</f>
        <v/>
      </c>
      <c r="L309" s="195" t="str">
        <f t="array" ref="L309">IFERROR(IF(INDEX([3]Tabelle1!$E$3:$U$500,MATCH($A309&amp;$C309&amp;$D309,[3]Tabelle1!$A$3:$A$500&amp;[3]Tabelle1!$C$3:$C$500&amp;[3]Tabelle1!$D$3:$D$500,0),MATCH(L$2,[3]Tabelle1!$E$2:$U$2,0))=0,"",INDEX([3]Tabelle1!$E$3:$U$500,MATCH($A309&amp;$C309&amp;$D309,[3]Tabelle1!$A$3:$A$500&amp;[3]Tabelle1!$C$3:$C$500&amp;[3]Tabelle1!$D$3:$D$500,0),MATCH(L$2,[3]Tabelle1!$E$2:$U$2,0))),"")</f>
        <v/>
      </c>
      <c r="M309" s="195" t="str">
        <f t="array" ref="M309">IFERROR(IF(INDEX([3]Tabelle1!$E$3:$U$500,MATCH($A309&amp;$C309&amp;$D309,[3]Tabelle1!$A$3:$A$500&amp;[3]Tabelle1!$C$3:$C$500&amp;[3]Tabelle1!$D$3:$D$500,0),MATCH(M$2,[3]Tabelle1!$E$2:$U$2,0))=0,"",INDEX([3]Tabelle1!$E$3:$U$500,MATCH($A309&amp;$C309&amp;$D309,[3]Tabelle1!$A$3:$A$500&amp;[3]Tabelle1!$C$3:$C$500&amp;[3]Tabelle1!$D$3:$D$500,0),MATCH(M$2,[3]Tabelle1!$E$2:$U$2,0))),"")</f>
        <v/>
      </c>
      <c r="N309" s="195">
        <f t="array" ref="N309">IFERROR(IF(INDEX([3]Tabelle1!$E$3:$U$500,MATCH($A309&amp;$C309&amp;$D309,[3]Tabelle1!$A$3:$A$500&amp;[3]Tabelle1!$C$3:$C$500&amp;[3]Tabelle1!$D$3:$D$500,0),MATCH(N$2,[3]Tabelle1!$E$2:$U$2,0))=0,"",INDEX([3]Tabelle1!$E$3:$U$500,MATCH($A309&amp;$C309&amp;$D309,[3]Tabelle1!$A$3:$A$500&amp;[3]Tabelle1!$C$3:$C$500&amp;[3]Tabelle1!$D$3:$D$500,0),MATCH(N$2,[3]Tabelle1!$E$2:$U$2,0))),"")</f>
        <v>7019</v>
      </c>
      <c r="O309" s="195" t="str">
        <f t="array" ref="O309">IFERROR(IF(INDEX([3]Tabelle1!$E$3:$U$500,MATCH($A309&amp;$C309&amp;$D309,[3]Tabelle1!$A$3:$A$500&amp;[3]Tabelle1!$C$3:$C$500&amp;[3]Tabelle1!$D$3:$D$500,0),MATCH(O$2,[3]Tabelle1!$E$2:$U$2,0))=0,"",INDEX([3]Tabelle1!$E$3:$U$500,MATCH($A309&amp;$C309&amp;$D309,[3]Tabelle1!$A$3:$A$500&amp;[3]Tabelle1!$C$3:$C$500&amp;[3]Tabelle1!$D$3:$D$500,0),MATCH(O$2,[3]Tabelle1!$E$2:$U$2,0))),"")</f>
        <v/>
      </c>
      <c r="P309" s="195" t="str">
        <f t="array" ref="P309">IFERROR(IF(INDEX([3]Tabelle1!$E$3:$U$500,MATCH($A309&amp;$C309&amp;$D309,[3]Tabelle1!$A$3:$A$500&amp;[3]Tabelle1!$C$3:$C$500&amp;[3]Tabelle1!$D$3:$D$500,0),MATCH(P$2,[3]Tabelle1!$E$2:$U$2,0))=0,"",INDEX([3]Tabelle1!$E$3:$U$500,MATCH($A309&amp;$C309&amp;$D309,[3]Tabelle1!$A$3:$A$500&amp;[3]Tabelle1!$C$3:$C$500&amp;[3]Tabelle1!$D$3:$D$500,0),MATCH(P$2,[3]Tabelle1!$E$2:$U$2,0))),"")</f>
        <v/>
      </c>
      <c r="Q309" s="195" t="str">
        <f t="array" ref="Q309">IFERROR(IF(INDEX([3]Tabelle1!$E$3:$U$500,MATCH($A309&amp;$C309&amp;$D309,[3]Tabelle1!$A$3:$A$500&amp;[3]Tabelle1!$C$3:$C$500&amp;[3]Tabelle1!$D$3:$D$500,0),MATCH(Q$2,[3]Tabelle1!$E$2:$U$2,0))=0,"",INDEX([3]Tabelle1!$E$3:$U$500,MATCH($A309&amp;$C309&amp;$D309,[3]Tabelle1!$A$3:$A$500&amp;[3]Tabelle1!$C$3:$C$500&amp;[3]Tabelle1!$D$3:$D$500,0),MATCH(Q$2,[3]Tabelle1!$E$2:$U$2,0))),"")</f>
        <v/>
      </c>
      <c r="R309" s="195" t="str">
        <f t="array" ref="R309">IFERROR(IF(INDEX([3]Tabelle1!$E$3:$U$500,MATCH($A309&amp;$C309&amp;$D309,[3]Tabelle1!$A$3:$A$500&amp;[3]Tabelle1!$C$3:$C$500&amp;[3]Tabelle1!$D$3:$D$500,0),MATCH(R$2,[3]Tabelle1!$E$2:$U$2,0))=0,"",INDEX([3]Tabelle1!$E$3:$U$500,MATCH($A309&amp;$C309&amp;$D309,[3]Tabelle1!$A$3:$A$500&amp;[3]Tabelle1!$C$3:$C$500&amp;[3]Tabelle1!$D$3:$D$500,0),MATCH(R$2,[3]Tabelle1!$E$2:$U$2,0))),"")</f>
        <v/>
      </c>
      <c r="S309" s="195">
        <f t="array" ref="S309">IFERROR(IF(INDEX([3]Tabelle1!$E$3:$U$500,MATCH($A309&amp;$C309&amp;$D309,[3]Tabelle1!$A$3:$A$500&amp;[3]Tabelle1!$C$3:$C$500&amp;[3]Tabelle1!$D$3:$D$500,0),MATCH(S$2,[3]Tabelle1!$E$2:$U$2,0))=0,"",INDEX([3]Tabelle1!$E$3:$U$500,MATCH($A309&amp;$C309&amp;$D309,[3]Tabelle1!$A$3:$A$500&amp;[3]Tabelle1!$C$3:$C$500&amp;[3]Tabelle1!$D$3:$D$500,0),MATCH(S$2,[3]Tabelle1!$E$2:$U$2,0))),"")</f>
        <v>6226</v>
      </c>
      <c r="T309" s="195">
        <f t="array" ref="T309">IFERROR(IF(INDEX([3]Tabelle1!$E$3:$U$500,MATCH($A309&amp;$C309&amp;$D309,[3]Tabelle1!$A$3:$A$500&amp;[3]Tabelle1!$C$3:$C$500&amp;[3]Tabelle1!$D$3:$D$500,0),MATCH(T$2,[3]Tabelle1!$E$2:$U$2,0))=0,"",INDEX([3]Tabelle1!$E$3:$U$500,MATCH($A309&amp;$C309&amp;$D309,[3]Tabelle1!$A$3:$A$500&amp;[3]Tabelle1!$C$3:$C$500&amp;[3]Tabelle1!$D$3:$D$500,0),MATCH(T$2,[3]Tabelle1!$E$2:$U$2,0))),"")</f>
        <v>5222</v>
      </c>
      <c r="U309" s="195">
        <f t="array" ref="U309">IFERROR(IF(INDEX([3]Tabelle1!$E$3:$U$500,MATCH($A309&amp;$C309&amp;$D309,[3]Tabelle1!$A$3:$A$500&amp;[3]Tabelle1!$C$3:$C$500&amp;[3]Tabelle1!$D$3:$D$500,0),MATCH(U$2,[3]Tabelle1!$E$2:$U$2,0))=0,"",INDEX([3]Tabelle1!$E$3:$U$500,MATCH($A309&amp;$C309&amp;$D309,[3]Tabelle1!$A$3:$A$500&amp;[3]Tabelle1!$C$3:$C$500&amp;[3]Tabelle1!$D$3:$D$500,0),MATCH(U$2,[3]Tabelle1!$E$2:$U$2,0))),"")</f>
        <v>4262</v>
      </c>
      <c r="V309" s="196" t="str">
        <f t="array" ref="V309">IFERROR(IF(INDEX([3]Tabelle1!$E$3:$U$500,MATCH($A309&amp;$C309&amp;$D309,[3]Tabelle1!$A$3:$A$500&amp;[3]Tabelle1!$C$3:$C$500&amp;[3]Tabelle1!$D$3:$D$500,0),MATCH(V$2,[3]Tabelle1!$E$2:$U$2,0))=0,"",INDEX([3]Tabelle1!$E$3:$U$500,MATCH($A309&amp;$C309&amp;$D309,[3]Tabelle1!$A$3:$A$500&amp;[3]Tabelle1!$C$3:$C$500&amp;[3]Tabelle1!$D$3:$D$500,0),MATCH(V$2,[3]Tabelle1!$E$2:$U$2,0))),"")</f>
        <v/>
      </c>
      <c r="W309" t="str">
        <f t="array" ref="W309">IFERROR(IF(INDEX([3]Tabelle1!$E$3:$U$500,MATCH($A309&amp;$C309&amp;$D309,[3]Tabelle1!$A$3:$A$500&amp;[3]Tabelle1!$C$3:$C$500&amp;[3]Tabelle1!$D$3:$D$500,0),MATCH(W$2,[3]Tabelle1!$E$2:$U$2,0))=0,"",INDEX([3]Tabelle1!$E$3:$U$500,MATCH($A309&amp;$C309&amp;$D309,[3]Tabelle1!$A$3:$A$500&amp;[3]Tabelle1!$C$3:$C$500&amp;[3]Tabelle1!$D$3:$D$500,0),MATCH(W$2,[3]Tabelle1!$E$2:$U$2,0))),"")</f>
        <v/>
      </c>
      <c r="X309" t="str">
        <f t="array" ref="X309">IFERROR(IF(INDEX([3]Tabelle1!$E$3:$U$500,MATCH($A309&amp;$C309&amp;$D309,[3]Tabelle1!$A$3:$A$500&amp;[3]Tabelle1!$C$3:$C$500&amp;[3]Tabelle1!$D$3:$D$500,0),MATCH(X$2,[3]Tabelle1!$E$2:$U$2,0))=0,"",INDEX([3]Tabelle1!$E$3:$U$500,MATCH($A309&amp;$C309&amp;$D309,[3]Tabelle1!$A$3:$A$500&amp;[3]Tabelle1!$C$3:$C$500&amp;[3]Tabelle1!$D$3:$D$500,0),MATCH(X$2,[3]Tabelle1!$E$2:$U$2,0))),"")</f>
        <v/>
      </c>
      <c r="Y309" s="4"/>
      <c r="Z309" s="4"/>
      <c r="AA309" s="4"/>
      <c r="AB309" s="4"/>
      <c r="AC309" s="4"/>
      <c r="AD309" s="4"/>
      <c r="AE309" s="4"/>
      <c r="AF309" s="4"/>
    </row>
    <row r="310" spans="1:32" x14ac:dyDescent="0.2">
      <c r="A310" s="107" t="str">
        <f t="shared" si="37"/>
        <v>Germany</v>
      </c>
      <c r="B310" s="97"/>
      <c r="C310" s="97" t="s">
        <v>88</v>
      </c>
      <c r="D310" s="175" t="s">
        <v>47</v>
      </c>
      <c r="E310" s="194"/>
      <c r="F310" s="194"/>
      <c r="G310" s="194"/>
      <c r="H310" s="195" t="str">
        <f t="array" ref="H310">IFERROR(IF(INDEX([3]Tabelle1!$E$3:$U$500,MATCH($A310&amp;$C310&amp;$D310,[3]Tabelle1!$A$3:$A$500&amp;[3]Tabelle1!$C$3:$C$500&amp;[3]Tabelle1!$D$3:$D$500,0),MATCH(H$2,[3]Tabelle1!$E$2:$U$2,0))=0,"",INDEX([3]Tabelle1!$E$3:$U$500,MATCH($A310&amp;$C310&amp;$D310,[3]Tabelle1!$A$3:$A$500&amp;[3]Tabelle1!$C$3:$C$500&amp;[3]Tabelle1!$D$3:$D$500,0),MATCH(H$2,[3]Tabelle1!$E$2:$U$2,0))),"")</f>
        <v/>
      </c>
      <c r="I310" s="195" t="str">
        <f t="array" ref="I310">IFERROR(IF(INDEX([3]Tabelle1!$E$3:$U$500,MATCH($A310&amp;$C310&amp;$D310,[3]Tabelle1!$A$3:$A$500&amp;[3]Tabelle1!$C$3:$C$500&amp;[3]Tabelle1!$D$3:$D$500,0),MATCH(I$2,[3]Tabelle1!$E$2:$U$2,0))=0,"",INDEX([3]Tabelle1!$E$3:$U$500,MATCH($A310&amp;$C310&amp;$D310,[3]Tabelle1!$A$3:$A$500&amp;[3]Tabelle1!$C$3:$C$500&amp;[3]Tabelle1!$D$3:$D$500,0),MATCH(I$2,[3]Tabelle1!$E$2:$U$2,0))),"")</f>
        <v/>
      </c>
      <c r="J310" s="195" t="str">
        <f t="array" ref="J310">IFERROR(IF(INDEX([3]Tabelle1!$E$3:$U$500,MATCH($A310&amp;$C310&amp;$D310,[3]Tabelle1!$A$3:$A$500&amp;[3]Tabelle1!$C$3:$C$500&amp;[3]Tabelle1!$D$3:$D$500,0),MATCH(J$2,[3]Tabelle1!$E$2:$U$2,0))=0,"",INDEX([3]Tabelle1!$E$3:$U$500,MATCH($A310&amp;$C310&amp;$D310,[3]Tabelle1!$A$3:$A$500&amp;[3]Tabelle1!$C$3:$C$500&amp;[3]Tabelle1!$D$3:$D$500,0),MATCH(J$2,[3]Tabelle1!$E$2:$U$2,0))),"")</f>
        <v/>
      </c>
      <c r="K310" s="195" t="str">
        <f t="array" ref="K310">IFERROR(IF(INDEX([3]Tabelle1!$E$3:$U$500,MATCH($A310&amp;$C310&amp;$D310,[3]Tabelle1!$A$3:$A$500&amp;[3]Tabelle1!$C$3:$C$500&amp;[3]Tabelle1!$D$3:$D$500,0),MATCH(K$2,[3]Tabelle1!$E$2:$U$2,0))=0,"",INDEX([3]Tabelle1!$E$3:$U$500,MATCH($A310&amp;$C310&amp;$D310,[3]Tabelle1!$A$3:$A$500&amp;[3]Tabelle1!$C$3:$C$500&amp;[3]Tabelle1!$D$3:$D$500,0),MATCH(K$2,[3]Tabelle1!$E$2:$U$2,0))),"")</f>
        <v/>
      </c>
      <c r="L310" s="195" t="str">
        <f t="array" ref="L310">IFERROR(IF(INDEX([3]Tabelle1!$E$3:$U$500,MATCH($A310&amp;$C310&amp;$D310,[3]Tabelle1!$A$3:$A$500&amp;[3]Tabelle1!$C$3:$C$500&amp;[3]Tabelle1!$D$3:$D$500,0),MATCH(L$2,[3]Tabelle1!$E$2:$U$2,0))=0,"",INDEX([3]Tabelle1!$E$3:$U$500,MATCH($A310&amp;$C310&amp;$D310,[3]Tabelle1!$A$3:$A$500&amp;[3]Tabelle1!$C$3:$C$500&amp;[3]Tabelle1!$D$3:$D$500,0),MATCH(L$2,[3]Tabelle1!$E$2:$U$2,0))),"")</f>
        <v/>
      </c>
      <c r="M310" s="195" t="str">
        <f t="array" ref="M310">IFERROR(IF(INDEX([3]Tabelle1!$E$3:$U$500,MATCH($A310&amp;$C310&amp;$D310,[3]Tabelle1!$A$3:$A$500&amp;[3]Tabelle1!$C$3:$C$500&amp;[3]Tabelle1!$D$3:$D$500,0),MATCH(M$2,[3]Tabelle1!$E$2:$U$2,0))=0,"",INDEX([3]Tabelle1!$E$3:$U$500,MATCH($A310&amp;$C310&amp;$D310,[3]Tabelle1!$A$3:$A$500&amp;[3]Tabelle1!$C$3:$C$500&amp;[3]Tabelle1!$D$3:$D$500,0),MATCH(M$2,[3]Tabelle1!$E$2:$U$2,0))),"")</f>
        <v/>
      </c>
      <c r="N310" s="195" t="str">
        <f t="array" ref="N310">IFERROR(IF(INDEX([3]Tabelle1!$E$3:$U$500,MATCH($A310&amp;$C310&amp;$D310,[3]Tabelle1!$A$3:$A$500&amp;[3]Tabelle1!$C$3:$C$500&amp;[3]Tabelle1!$D$3:$D$500,0),MATCH(N$2,[3]Tabelle1!$E$2:$U$2,0))=0,"",INDEX([3]Tabelle1!$E$3:$U$500,MATCH($A310&amp;$C310&amp;$D310,[3]Tabelle1!$A$3:$A$500&amp;[3]Tabelle1!$C$3:$C$500&amp;[3]Tabelle1!$D$3:$D$500,0),MATCH(N$2,[3]Tabelle1!$E$2:$U$2,0))),"")</f>
        <v/>
      </c>
      <c r="O310" s="195" t="str">
        <f t="array" ref="O310">IFERROR(IF(INDEX([3]Tabelle1!$E$3:$U$500,MATCH($A310&amp;$C310&amp;$D310,[3]Tabelle1!$A$3:$A$500&amp;[3]Tabelle1!$C$3:$C$500&amp;[3]Tabelle1!$D$3:$D$500,0),MATCH(O$2,[3]Tabelle1!$E$2:$U$2,0))=0,"",INDEX([3]Tabelle1!$E$3:$U$500,MATCH($A310&amp;$C310&amp;$D310,[3]Tabelle1!$A$3:$A$500&amp;[3]Tabelle1!$C$3:$C$500&amp;[3]Tabelle1!$D$3:$D$500,0),MATCH(O$2,[3]Tabelle1!$E$2:$U$2,0))),"")</f>
        <v/>
      </c>
      <c r="P310" s="195" t="str">
        <f t="array" ref="P310">IFERROR(IF(INDEX([3]Tabelle1!$E$3:$U$500,MATCH($A310&amp;$C310&amp;$D310,[3]Tabelle1!$A$3:$A$500&amp;[3]Tabelle1!$C$3:$C$500&amp;[3]Tabelle1!$D$3:$D$500,0),MATCH(P$2,[3]Tabelle1!$E$2:$U$2,0))=0,"",INDEX([3]Tabelle1!$E$3:$U$500,MATCH($A310&amp;$C310&amp;$D310,[3]Tabelle1!$A$3:$A$500&amp;[3]Tabelle1!$C$3:$C$500&amp;[3]Tabelle1!$D$3:$D$500,0),MATCH(P$2,[3]Tabelle1!$E$2:$U$2,0))),"")</f>
        <v/>
      </c>
      <c r="Q310" s="195" t="str">
        <f t="array" ref="Q310">IFERROR(IF(INDEX([3]Tabelle1!$E$3:$U$500,MATCH($A310&amp;$C310&amp;$D310,[3]Tabelle1!$A$3:$A$500&amp;[3]Tabelle1!$C$3:$C$500&amp;[3]Tabelle1!$D$3:$D$500,0),MATCH(Q$2,[3]Tabelle1!$E$2:$U$2,0))=0,"",INDEX([3]Tabelle1!$E$3:$U$500,MATCH($A310&amp;$C310&amp;$D310,[3]Tabelle1!$A$3:$A$500&amp;[3]Tabelle1!$C$3:$C$500&amp;[3]Tabelle1!$D$3:$D$500,0),MATCH(Q$2,[3]Tabelle1!$E$2:$U$2,0))),"")</f>
        <v/>
      </c>
      <c r="R310" s="195" t="str">
        <f t="array" ref="R310">IFERROR(IF(INDEX([3]Tabelle1!$E$3:$U$500,MATCH($A310&amp;$C310&amp;$D310,[3]Tabelle1!$A$3:$A$500&amp;[3]Tabelle1!$C$3:$C$500&amp;[3]Tabelle1!$D$3:$D$500,0),MATCH(R$2,[3]Tabelle1!$E$2:$U$2,0))=0,"",INDEX([3]Tabelle1!$E$3:$U$500,MATCH($A310&amp;$C310&amp;$D310,[3]Tabelle1!$A$3:$A$500&amp;[3]Tabelle1!$C$3:$C$500&amp;[3]Tabelle1!$D$3:$D$500,0),MATCH(R$2,[3]Tabelle1!$E$2:$U$2,0))),"")</f>
        <v/>
      </c>
      <c r="S310" s="195" t="str">
        <f t="array" ref="S310">IFERROR(IF(INDEX([3]Tabelle1!$E$3:$U$500,MATCH($A310&amp;$C310&amp;$D310,[3]Tabelle1!$A$3:$A$500&amp;[3]Tabelle1!$C$3:$C$500&amp;[3]Tabelle1!$D$3:$D$500,0),MATCH(S$2,[3]Tabelle1!$E$2:$U$2,0))=0,"",INDEX([3]Tabelle1!$E$3:$U$500,MATCH($A310&amp;$C310&amp;$D310,[3]Tabelle1!$A$3:$A$500&amp;[3]Tabelle1!$C$3:$C$500&amp;[3]Tabelle1!$D$3:$D$500,0),MATCH(S$2,[3]Tabelle1!$E$2:$U$2,0))),"")</f>
        <v/>
      </c>
      <c r="T310" s="195" t="str">
        <f t="array" ref="T310">IFERROR(IF(INDEX([3]Tabelle1!$E$3:$U$500,MATCH($A310&amp;$C310&amp;$D310,[3]Tabelle1!$A$3:$A$500&amp;[3]Tabelle1!$C$3:$C$500&amp;[3]Tabelle1!$D$3:$D$500,0),MATCH(T$2,[3]Tabelle1!$E$2:$U$2,0))=0,"",INDEX([3]Tabelle1!$E$3:$U$500,MATCH($A310&amp;$C310&amp;$D310,[3]Tabelle1!$A$3:$A$500&amp;[3]Tabelle1!$C$3:$C$500&amp;[3]Tabelle1!$D$3:$D$500,0),MATCH(T$2,[3]Tabelle1!$E$2:$U$2,0))),"")</f>
        <v/>
      </c>
      <c r="U310" s="195" t="str">
        <f t="array" ref="U310">IFERROR(IF(INDEX([3]Tabelle1!$E$3:$U$500,MATCH($A310&amp;$C310&amp;$D310,[3]Tabelle1!$A$3:$A$500&amp;[3]Tabelle1!$C$3:$C$500&amp;[3]Tabelle1!$D$3:$D$500,0),MATCH(U$2,[3]Tabelle1!$E$2:$U$2,0))=0,"",INDEX([3]Tabelle1!$E$3:$U$500,MATCH($A310&amp;$C310&amp;$D310,[3]Tabelle1!$A$3:$A$500&amp;[3]Tabelle1!$C$3:$C$500&amp;[3]Tabelle1!$D$3:$D$500,0),MATCH(U$2,[3]Tabelle1!$E$2:$U$2,0))),"")</f>
        <v/>
      </c>
      <c r="V310" s="196" t="str">
        <f t="array" ref="V310">IFERROR(IF(INDEX([3]Tabelle1!$E$3:$U$500,MATCH($A310&amp;$C310&amp;$D310,[3]Tabelle1!$A$3:$A$500&amp;[3]Tabelle1!$C$3:$C$500&amp;[3]Tabelle1!$D$3:$D$500,0),MATCH(V$2,[3]Tabelle1!$E$2:$U$2,0))=0,"",INDEX([3]Tabelle1!$E$3:$U$500,MATCH($A310&amp;$C310&amp;$D310,[3]Tabelle1!$A$3:$A$500&amp;[3]Tabelle1!$C$3:$C$500&amp;[3]Tabelle1!$D$3:$D$500,0),MATCH(V$2,[3]Tabelle1!$E$2:$U$2,0))),"")</f>
        <v/>
      </c>
      <c r="W310" t="str">
        <f t="array" ref="W310">IFERROR(IF(INDEX([3]Tabelle1!$E$3:$U$500,MATCH($A310&amp;$C310&amp;$D310,[3]Tabelle1!$A$3:$A$500&amp;[3]Tabelle1!$C$3:$C$500&amp;[3]Tabelle1!$D$3:$D$500,0),MATCH(W$2,[3]Tabelle1!$E$2:$U$2,0))=0,"",INDEX([3]Tabelle1!$E$3:$U$500,MATCH($A310&amp;$C310&amp;$D310,[3]Tabelle1!$A$3:$A$500&amp;[3]Tabelle1!$C$3:$C$500&amp;[3]Tabelle1!$D$3:$D$500,0),MATCH(W$2,[3]Tabelle1!$E$2:$U$2,0))),"")</f>
        <v/>
      </c>
      <c r="X310" t="str">
        <f t="array" ref="X310">IFERROR(IF(INDEX([3]Tabelle1!$E$3:$U$500,MATCH($A310&amp;$C310&amp;$D310,[3]Tabelle1!$A$3:$A$500&amp;[3]Tabelle1!$C$3:$C$500&amp;[3]Tabelle1!$D$3:$D$500,0),MATCH(X$2,[3]Tabelle1!$E$2:$U$2,0))=0,"",INDEX([3]Tabelle1!$E$3:$U$500,MATCH($A310&amp;$C310&amp;$D310,[3]Tabelle1!$A$3:$A$500&amp;[3]Tabelle1!$C$3:$C$500&amp;[3]Tabelle1!$D$3:$D$500,0),MATCH(X$2,[3]Tabelle1!$E$2:$U$2,0))),"")</f>
        <v/>
      </c>
      <c r="Y310" s="4"/>
      <c r="Z310" s="4"/>
      <c r="AA310" s="4"/>
      <c r="AB310" s="4"/>
      <c r="AC310" s="4"/>
      <c r="AD310" s="4"/>
      <c r="AE310" s="4"/>
      <c r="AF310" s="4"/>
    </row>
    <row r="311" spans="1:32" x14ac:dyDescent="0.2">
      <c r="A311" s="107" t="str">
        <f t="shared" si="37"/>
        <v>Germany</v>
      </c>
      <c r="B311" s="97"/>
      <c r="C311" s="97" t="s">
        <v>88</v>
      </c>
      <c r="D311" s="175" t="s">
        <v>93</v>
      </c>
      <c r="E311" s="194"/>
      <c r="F311" s="194"/>
      <c r="G311" s="194"/>
      <c r="H311" s="195" t="str">
        <f t="array" ref="H311">IFERROR(IF(INDEX([3]Tabelle1!$E$3:$U$500,MATCH($A311&amp;$C311&amp;$D311,[3]Tabelle1!$A$3:$A$500&amp;[3]Tabelle1!$C$3:$C$500&amp;[3]Tabelle1!$D$3:$D$500,0),MATCH(H$2,[3]Tabelle1!$E$2:$U$2,0))=0,"",INDEX([3]Tabelle1!$E$3:$U$500,MATCH($A311&amp;$C311&amp;$D311,[3]Tabelle1!$A$3:$A$500&amp;[3]Tabelle1!$C$3:$C$500&amp;[3]Tabelle1!$D$3:$D$500,0),MATCH(H$2,[3]Tabelle1!$E$2:$U$2,0))),"")</f>
        <v/>
      </c>
      <c r="I311" s="195" t="str">
        <f t="array" ref="I311">IFERROR(IF(INDEX([3]Tabelle1!$E$3:$U$500,MATCH($A311&amp;$C311&amp;$D311,[3]Tabelle1!$A$3:$A$500&amp;[3]Tabelle1!$C$3:$C$500&amp;[3]Tabelle1!$D$3:$D$500,0),MATCH(I$2,[3]Tabelle1!$E$2:$U$2,0))=0,"",INDEX([3]Tabelle1!$E$3:$U$500,MATCH($A311&amp;$C311&amp;$D311,[3]Tabelle1!$A$3:$A$500&amp;[3]Tabelle1!$C$3:$C$500&amp;[3]Tabelle1!$D$3:$D$500,0),MATCH(I$2,[3]Tabelle1!$E$2:$U$2,0))),"")</f>
        <v/>
      </c>
      <c r="J311" s="195" t="str">
        <f t="array" ref="J311">IFERROR(IF(INDEX([3]Tabelle1!$E$3:$U$500,MATCH($A311&amp;$C311&amp;$D311,[3]Tabelle1!$A$3:$A$500&amp;[3]Tabelle1!$C$3:$C$500&amp;[3]Tabelle1!$D$3:$D$500,0),MATCH(J$2,[3]Tabelle1!$E$2:$U$2,0))=0,"",INDEX([3]Tabelle1!$E$3:$U$500,MATCH($A311&amp;$C311&amp;$D311,[3]Tabelle1!$A$3:$A$500&amp;[3]Tabelle1!$C$3:$C$500&amp;[3]Tabelle1!$D$3:$D$500,0),MATCH(J$2,[3]Tabelle1!$E$2:$U$2,0))),"")</f>
        <v/>
      </c>
      <c r="K311" s="195" t="str">
        <f t="array" ref="K311">IFERROR(IF(INDEX([3]Tabelle1!$E$3:$U$500,MATCH($A311&amp;$C311&amp;$D311,[3]Tabelle1!$A$3:$A$500&amp;[3]Tabelle1!$C$3:$C$500&amp;[3]Tabelle1!$D$3:$D$500,0),MATCH(K$2,[3]Tabelle1!$E$2:$U$2,0))=0,"",INDEX([3]Tabelle1!$E$3:$U$500,MATCH($A311&amp;$C311&amp;$D311,[3]Tabelle1!$A$3:$A$500&amp;[3]Tabelle1!$C$3:$C$500&amp;[3]Tabelle1!$D$3:$D$500,0),MATCH(K$2,[3]Tabelle1!$E$2:$U$2,0))),"")</f>
        <v/>
      </c>
      <c r="L311" s="195" t="str">
        <f t="array" ref="L311">IFERROR(IF(INDEX([3]Tabelle1!$E$3:$U$500,MATCH($A311&amp;$C311&amp;$D311,[3]Tabelle1!$A$3:$A$500&amp;[3]Tabelle1!$C$3:$C$500&amp;[3]Tabelle1!$D$3:$D$500,0),MATCH(L$2,[3]Tabelle1!$E$2:$U$2,0))=0,"",INDEX([3]Tabelle1!$E$3:$U$500,MATCH($A311&amp;$C311&amp;$D311,[3]Tabelle1!$A$3:$A$500&amp;[3]Tabelle1!$C$3:$C$500&amp;[3]Tabelle1!$D$3:$D$500,0),MATCH(L$2,[3]Tabelle1!$E$2:$U$2,0))),"")</f>
        <v/>
      </c>
      <c r="M311" s="195" t="str">
        <f t="array" ref="M311">IFERROR(IF(INDEX([3]Tabelle1!$E$3:$U$500,MATCH($A311&amp;$C311&amp;$D311,[3]Tabelle1!$A$3:$A$500&amp;[3]Tabelle1!$C$3:$C$500&amp;[3]Tabelle1!$D$3:$D$500,0),MATCH(M$2,[3]Tabelle1!$E$2:$U$2,0))=0,"",INDEX([3]Tabelle1!$E$3:$U$500,MATCH($A311&amp;$C311&amp;$D311,[3]Tabelle1!$A$3:$A$500&amp;[3]Tabelle1!$C$3:$C$500&amp;[3]Tabelle1!$D$3:$D$500,0),MATCH(M$2,[3]Tabelle1!$E$2:$U$2,0))),"")</f>
        <v/>
      </c>
      <c r="N311" s="195" t="str">
        <f t="array" ref="N311">IFERROR(IF(INDEX([3]Tabelle1!$E$3:$U$500,MATCH($A311&amp;$C311&amp;$D311,[3]Tabelle1!$A$3:$A$500&amp;[3]Tabelle1!$C$3:$C$500&amp;[3]Tabelle1!$D$3:$D$500,0),MATCH(N$2,[3]Tabelle1!$E$2:$U$2,0))=0,"",INDEX([3]Tabelle1!$E$3:$U$500,MATCH($A311&amp;$C311&amp;$D311,[3]Tabelle1!$A$3:$A$500&amp;[3]Tabelle1!$C$3:$C$500&amp;[3]Tabelle1!$D$3:$D$500,0),MATCH(N$2,[3]Tabelle1!$E$2:$U$2,0))),"")</f>
        <v/>
      </c>
      <c r="O311" s="195" t="str">
        <f t="array" ref="O311">IFERROR(IF(INDEX([3]Tabelle1!$E$3:$U$500,MATCH($A311&amp;$C311&amp;$D311,[3]Tabelle1!$A$3:$A$500&amp;[3]Tabelle1!$C$3:$C$500&amp;[3]Tabelle1!$D$3:$D$500,0),MATCH(O$2,[3]Tabelle1!$E$2:$U$2,0))=0,"",INDEX([3]Tabelle1!$E$3:$U$500,MATCH($A311&amp;$C311&amp;$D311,[3]Tabelle1!$A$3:$A$500&amp;[3]Tabelle1!$C$3:$C$500&amp;[3]Tabelle1!$D$3:$D$500,0),MATCH(O$2,[3]Tabelle1!$E$2:$U$2,0))),"")</f>
        <v/>
      </c>
      <c r="P311" s="195" t="str">
        <f t="array" ref="P311">IFERROR(IF(INDEX([3]Tabelle1!$E$3:$U$500,MATCH($A311&amp;$C311&amp;$D311,[3]Tabelle1!$A$3:$A$500&amp;[3]Tabelle1!$C$3:$C$500&amp;[3]Tabelle1!$D$3:$D$500,0),MATCH(P$2,[3]Tabelle1!$E$2:$U$2,0))=0,"",INDEX([3]Tabelle1!$E$3:$U$500,MATCH($A311&amp;$C311&amp;$D311,[3]Tabelle1!$A$3:$A$500&amp;[3]Tabelle1!$C$3:$C$500&amp;[3]Tabelle1!$D$3:$D$500,0),MATCH(P$2,[3]Tabelle1!$E$2:$U$2,0))),"")</f>
        <v/>
      </c>
      <c r="Q311" s="195" t="str">
        <f t="array" ref="Q311">IFERROR(IF(INDEX([3]Tabelle1!$E$3:$U$500,MATCH($A311&amp;$C311&amp;$D311,[3]Tabelle1!$A$3:$A$500&amp;[3]Tabelle1!$C$3:$C$500&amp;[3]Tabelle1!$D$3:$D$500,0),MATCH(Q$2,[3]Tabelle1!$E$2:$U$2,0))=0,"",INDEX([3]Tabelle1!$E$3:$U$500,MATCH($A311&amp;$C311&amp;$D311,[3]Tabelle1!$A$3:$A$500&amp;[3]Tabelle1!$C$3:$C$500&amp;[3]Tabelle1!$D$3:$D$500,0),MATCH(Q$2,[3]Tabelle1!$E$2:$U$2,0))),"")</f>
        <v/>
      </c>
      <c r="R311" s="195" t="str">
        <f t="array" ref="R311">IFERROR(IF(INDEX([3]Tabelle1!$E$3:$U$500,MATCH($A311&amp;$C311&amp;$D311,[3]Tabelle1!$A$3:$A$500&amp;[3]Tabelle1!$C$3:$C$500&amp;[3]Tabelle1!$D$3:$D$500,0),MATCH(R$2,[3]Tabelle1!$E$2:$U$2,0))=0,"",INDEX([3]Tabelle1!$E$3:$U$500,MATCH($A311&amp;$C311&amp;$D311,[3]Tabelle1!$A$3:$A$500&amp;[3]Tabelle1!$C$3:$C$500&amp;[3]Tabelle1!$D$3:$D$500,0),MATCH(R$2,[3]Tabelle1!$E$2:$U$2,0))),"")</f>
        <v/>
      </c>
      <c r="S311" s="195" t="str">
        <f t="array" ref="S311">IFERROR(IF(INDEX([3]Tabelle1!$E$3:$U$500,MATCH($A311&amp;$C311&amp;$D311,[3]Tabelle1!$A$3:$A$500&amp;[3]Tabelle1!$C$3:$C$500&amp;[3]Tabelle1!$D$3:$D$500,0),MATCH(S$2,[3]Tabelle1!$E$2:$U$2,0))=0,"",INDEX([3]Tabelle1!$E$3:$U$500,MATCH($A311&amp;$C311&amp;$D311,[3]Tabelle1!$A$3:$A$500&amp;[3]Tabelle1!$C$3:$C$500&amp;[3]Tabelle1!$D$3:$D$500,0),MATCH(S$2,[3]Tabelle1!$E$2:$U$2,0))),"")</f>
        <v/>
      </c>
      <c r="T311" s="195" t="str">
        <f t="array" ref="T311">IFERROR(IF(INDEX([3]Tabelle1!$E$3:$U$500,MATCH($A311&amp;$C311&amp;$D311,[3]Tabelle1!$A$3:$A$500&amp;[3]Tabelle1!$C$3:$C$500&amp;[3]Tabelle1!$D$3:$D$500,0),MATCH(T$2,[3]Tabelle1!$E$2:$U$2,0))=0,"",INDEX([3]Tabelle1!$E$3:$U$500,MATCH($A311&amp;$C311&amp;$D311,[3]Tabelle1!$A$3:$A$500&amp;[3]Tabelle1!$C$3:$C$500&amp;[3]Tabelle1!$D$3:$D$500,0),MATCH(T$2,[3]Tabelle1!$E$2:$U$2,0))),"")</f>
        <v/>
      </c>
      <c r="U311" s="195" t="str">
        <f t="array" ref="U311">IFERROR(IF(INDEX([3]Tabelle1!$E$3:$U$500,MATCH($A311&amp;$C311&amp;$D311,[3]Tabelle1!$A$3:$A$500&amp;[3]Tabelle1!$C$3:$C$500&amp;[3]Tabelle1!$D$3:$D$500,0),MATCH(U$2,[3]Tabelle1!$E$2:$U$2,0))=0,"",INDEX([3]Tabelle1!$E$3:$U$500,MATCH($A311&amp;$C311&amp;$D311,[3]Tabelle1!$A$3:$A$500&amp;[3]Tabelle1!$C$3:$C$500&amp;[3]Tabelle1!$D$3:$D$500,0),MATCH(U$2,[3]Tabelle1!$E$2:$U$2,0))),"")</f>
        <v/>
      </c>
      <c r="V311" s="196" t="str">
        <f t="array" ref="V311">IFERROR(IF(INDEX([3]Tabelle1!$E$3:$U$500,MATCH($A311&amp;$C311&amp;$D311,[3]Tabelle1!$A$3:$A$500&amp;[3]Tabelle1!$C$3:$C$500&amp;[3]Tabelle1!$D$3:$D$500,0),MATCH(V$2,[3]Tabelle1!$E$2:$U$2,0))=0,"",INDEX([3]Tabelle1!$E$3:$U$500,MATCH($A311&amp;$C311&amp;$D311,[3]Tabelle1!$A$3:$A$500&amp;[3]Tabelle1!$C$3:$C$500&amp;[3]Tabelle1!$D$3:$D$500,0),MATCH(V$2,[3]Tabelle1!$E$2:$U$2,0))),"")</f>
        <v/>
      </c>
      <c r="W311" t="str">
        <f t="array" ref="W311">IFERROR(IF(INDEX([3]Tabelle1!$E$3:$U$500,MATCH($A311&amp;$C311&amp;$D311,[3]Tabelle1!$A$3:$A$500&amp;[3]Tabelle1!$C$3:$C$500&amp;[3]Tabelle1!$D$3:$D$500,0),MATCH(W$2,[3]Tabelle1!$E$2:$U$2,0))=0,"",INDEX([3]Tabelle1!$E$3:$U$500,MATCH($A311&amp;$C311&amp;$D311,[3]Tabelle1!$A$3:$A$500&amp;[3]Tabelle1!$C$3:$C$500&amp;[3]Tabelle1!$D$3:$D$500,0),MATCH(W$2,[3]Tabelle1!$E$2:$U$2,0))),"")</f>
        <v/>
      </c>
      <c r="X311" t="str">
        <f t="array" ref="X311">IFERROR(IF(INDEX([3]Tabelle1!$E$3:$U$500,MATCH($A311&amp;$C311&amp;$D311,[3]Tabelle1!$A$3:$A$500&amp;[3]Tabelle1!$C$3:$C$500&amp;[3]Tabelle1!$D$3:$D$500,0),MATCH(X$2,[3]Tabelle1!$E$2:$U$2,0))=0,"",INDEX([3]Tabelle1!$E$3:$U$500,MATCH($A311&amp;$C311&amp;$D311,[3]Tabelle1!$A$3:$A$500&amp;[3]Tabelle1!$C$3:$C$500&amp;[3]Tabelle1!$D$3:$D$500,0),MATCH(X$2,[3]Tabelle1!$E$2:$U$2,0))),"")</f>
        <v/>
      </c>
      <c r="Y311" s="4"/>
      <c r="Z311" s="4"/>
      <c r="AA311" s="4"/>
      <c r="AB311" s="4"/>
      <c r="AC311" s="4"/>
      <c r="AD311" s="4"/>
      <c r="AE311" s="4"/>
      <c r="AF311" s="4"/>
    </row>
    <row r="312" spans="1:32" x14ac:dyDescent="0.2">
      <c r="A312" s="107" t="str">
        <f t="shared" si="37"/>
        <v>Germany</v>
      </c>
      <c r="B312" s="97"/>
      <c r="C312" s="97" t="s">
        <v>88</v>
      </c>
      <c r="D312" s="175" t="s">
        <v>48</v>
      </c>
      <c r="E312" s="194"/>
      <c r="F312" s="194"/>
      <c r="G312" s="194"/>
      <c r="H312" s="195" t="str">
        <f t="array" ref="H312">IFERROR(IF(INDEX([3]Tabelle1!$E$3:$U$500,MATCH($A312&amp;$C312&amp;$D312,[3]Tabelle1!$A$3:$A$500&amp;[3]Tabelle1!$C$3:$C$500&amp;[3]Tabelle1!$D$3:$D$500,0),MATCH(H$2,[3]Tabelle1!$E$2:$U$2,0))=0,"",INDEX([3]Tabelle1!$E$3:$U$500,MATCH($A312&amp;$C312&amp;$D312,[3]Tabelle1!$A$3:$A$500&amp;[3]Tabelle1!$C$3:$C$500&amp;[3]Tabelle1!$D$3:$D$500,0),MATCH(H$2,[3]Tabelle1!$E$2:$U$2,0))),"")</f>
        <v/>
      </c>
      <c r="I312" s="195" t="str">
        <f t="array" ref="I312">IFERROR(IF(INDEX([3]Tabelle1!$E$3:$U$500,MATCH($A312&amp;$C312&amp;$D312,[3]Tabelle1!$A$3:$A$500&amp;[3]Tabelle1!$C$3:$C$500&amp;[3]Tabelle1!$D$3:$D$500,0),MATCH(I$2,[3]Tabelle1!$E$2:$U$2,0))=0,"",INDEX([3]Tabelle1!$E$3:$U$500,MATCH($A312&amp;$C312&amp;$D312,[3]Tabelle1!$A$3:$A$500&amp;[3]Tabelle1!$C$3:$C$500&amp;[3]Tabelle1!$D$3:$D$500,0),MATCH(I$2,[3]Tabelle1!$E$2:$U$2,0))),"")</f>
        <v/>
      </c>
      <c r="J312" s="195" t="str">
        <f t="array" ref="J312">IFERROR(IF(INDEX([3]Tabelle1!$E$3:$U$500,MATCH($A312&amp;$C312&amp;$D312,[3]Tabelle1!$A$3:$A$500&amp;[3]Tabelle1!$C$3:$C$500&amp;[3]Tabelle1!$D$3:$D$500,0),MATCH(J$2,[3]Tabelle1!$E$2:$U$2,0))=0,"",INDEX([3]Tabelle1!$E$3:$U$500,MATCH($A312&amp;$C312&amp;$D312,[3]Tabelle1!$A$3:$A$500&amp;[3]Tabelle1!$C$3:$C$500&amp;[3]Tabelle1!$D$3:$D$500,0),MATCH(J$2,[3]Tabelle1!$E$2:$U$2,0))),"")</f>
        <v/>
      </c>
      <c r="K312" s="195" t="str">
        <f t="array" ref="K312">IFERROR(IF(INDEX([3]Tabelle1!$E$3:$U$500,MATCH($A312&amp;$C312&amp;$D312,[3]Tabelle1!$A$3:$A$500&amp;[3]Tabelle1!$C$3:$C$500&amp;[3]Tabelle1!$D$3:$D$500,0),MATCH(K$2,[3]Tabelle1!$E$2:$U$2,0))=0,"",INDEX([3]Tabelle1!$E$3:$U$500,MATCH($A312&amp;$C312&amp;$D312,[3]Tabelle1!$A$3:$A$500&amp;[3]Tabelle1!$C$3:$C$500&amp;[3]Tabelle1!$D$3:$D$500,0),MATCH(K$2,[3]Tabelle1!$E$2:$U$2,0))),"")</f>
        <v/>
      </c>
      <c r="L312" s="195" t="str">
        <f t="array" ref="L312">IFERROR(IF(INDEX([3]Tabelle1!$E$3:$U$500,MATCH($A312&amp;$C312&amp;$D312,[3]Tabelle1!$A$3:$A$500&amp;[3]Tabelle1!$C$3:$C$500&amp;[3]Tabelle1!$D$3:$D$500,0),MATCH(L$2,[3]Tabelle1!$E$2:$U$2,0))=0,"",INDEX([3]Tabelle1!$E$3:$U$500,MATCH($A312&amp;$C312&amp;$D312,[3]Tabelle1!$A$3:$A$500&amp;[3]Tabelle1!$C$3:$C$500&amp;[3]Tabelle1!$D$3:$D$500,0),MATCH(L$2,[3]Tabelle1!$E$2:$U$2,0))),"")</f>
        <v/>
      </c>
      <c r="M312" s="195" t="str">
        <f t="array" ref="M312">IFERROR(IF(INDEX([3]Tabelle1!$E$3:$U$500,MATCH($A312&amp;$C312&amp;$D312,[3]Tabelle1!$A$3:$A$500&amp;[3]Tabelle1!$C$3:$C$500&amp;[3]Tabelle1!$D$3:$D$500,0),MATCH(M$2,[3]Tabelle1!$E$2:$U$2,0))=0,"",INDEX([3]Tabelle1!$E$3:$U$500,MATCH($A312&amp;$C312&amp;$D312,[3]Tabelle1!$A$3:$A$500&amp;[3]Tabelle1!$C$3:$C$500&amp;[3]Tabelle1!$D$3:$D$500,0),MATCH(M$2,[3]Tabelle1!$E$2:$U$2,0))),"")</f>
        <v/>
      </c>
      <c r="N312" s="195" t="str">
        <f t="array" ref="N312">IFERROR(IF(INDEX([3]Tabelle1!$E$3:$U$500,MATCH($A312&amp;$C312&amp;$D312,[3]Tabelle1!$A$3:$A$500&amp;[3]Tabelle1!$C$3:$C$500&amp;[3]Tabelle1!$D$3:$D$500,0),MATCH(N$2,[3]Tabelle1!$E$2:$U$2,0))=0,"",INDEX([3]Tabelle1!$E$3:$U$500,MATCH($A312&amp;$C312&amp;$D312,[3]Tabelle1!$A$3:$A$500&amp;[3]Tabelle1!$C$3:$C$500&amp;[3]Tabelle1!$D$3:$D$500,0),MATCH(N$2,[3]Tabelle1!$E$2:$U$2,0))),"")</f>
        <v/>
      </c>
      <c r="O312" s="195" t="str">
        <f t="array" ref="O312">IFERROR(IF(INDEX([3]Tabelle1!$E$3:$U$500,MATCH($A312&amp;$C312&amp;$D312,[3]Tabelle1!$A$3:$A$500&amp;[3]Tabelle1!$C$3:$C$500&amp;[3]Tabelle1!$D$3:$D$500,0),MATCH(O$2,[3]Tabelle1!$E$2:$U$2,0))=0,"",INDEX([3]Tabelle1!$E$3:$U$500,MATCH($A312&amp;$C312&amp;$D312,[3]Tabelle1!$A$3:$A$500&amp;[3]Tabelle1!$C$3:$C$500&amp;[3]Tabelle1!$D$3:$D$500,0),MATCH(O$2,[3]Tabelle1!$E$2:$U$2,0))),"")</f>
        <v/>
      </c>
      <c r="P312" s="195" t="str">
        <f t="array" ref="P312">IFERROR(IF(INDEX([3]Tabelle1!$E$3:$U$500,MATCH($A312&amp;$C312&amp;$D312,[3]Tabelle1!$A$3:$A$500&amp;[3]Tabelle1!$C$3:$C$500&amp;[3]Tabelle1!$D$3:$D$500,0),MATCH(P$2,[3]Tabelle1!$E$2:$U$2,0))=0,"",INDEX([3]Tabelle1!$E$3:$U$500,MATCH($A312&amp;$C312&amp;$D312,[3]Tabelle1!$A$3:$A$500&amp;[3]Tabelle1!$C$3:$C$500&amp;[3]Tabelle1!$D$3:$D$500,0),MATCH(P$2,[3]Tabelle1!$E$2:$U$2,0))),"")</f>
        <v/>
      </c>
      <c r="Q312" s="195" t="str">
        <f t="array" ref="Q312">IFERROR(IF(INDEX([3]Tabelle1!$E$3:$U$500,MATCH($A312&amp;$C312&amp;$D312,[3]Tabelle1!$A$3:$A$500&amp;[3]Tabelle1!$C$3:$C$500&amp;[3]Tabelle1!$D$3:$D$500,0),MATCH(Q$2,[3]Tabelle1!$E$2:$U$2,0))=0,"",INDEX([3]Tabelle1!$E$3:$U$500,MATCH($A312&amp;$C312&amp;$D312,[3]Tabelle1!$A$3:$A$500&amp;[3]Tabelle1!$C$3:$C$500&amp;[3]Tabelle1!$D$3:$D$500,0),MATCH(Q$2,[3]Tabelle1!$E$2:$U$2,0))),"")</f>
        <v/>
      </c>
      <c r="R312" s="195" t="str">
        <f t="array" ref="R312">IFERROR(IF(INDEX([3]Tabelle1!$E$3:$U$500,MATCH($A312&amp;$C312&amp;$D312,[3]Tabelle1!$A$3:$A$500&amp;[3]Tabelle1!$C$3:$C$500&amp;[3]Tabelle1!$D$3:$D$500,0),MATCH(R$2,[3]Tabelle1!$E$2:$U$2,0))=0,"",INDEX([3]Tabelle1!$E$3:$U$500,MATCH($A312&amp;$C312&amp;$D312,[3]Tabelle1!$A$3:$A$500&amp;[3]Tabelle1!$C$3:$C$500&amp;[3]Tabelle1!$D$3:$D$500,0),MATCH(R$2,[3]Tabelle1!$E$2:$U$2,0))),"")</f>
        <v/>
      </c>
      <c r="S312" s="195" t="str">
        <f t="array" ref="S312">IFERROR(IF(INDEX([3]Tabelle1!$E$3:$U$500,MATCH($A312&amp;$C312&amp;$D312,[3]Tabelle1!$A$3:$A$500&amp;[3]Tabelle1!$C$3:$C$500&amp;[3]Tabelle1!$D$3:$D$500,0),MATCH(S$2,[3]Tabelle1!$E$2:$U$2,0))=0,"",INDEX([3]Tabelle1!$E$3:$U$500,MATCH($A312&amp;$C312&amp;$D312,[3]Tabelle1!$A$3:$A$500&amp;[3]Tabelle1!$C$3:$C$500&amp;[3]Tabelle1!$D$3:$D$500,0),MATCH(S$2,[3]Tabelle1!$E$2:$U$2,0))),"")</f>
        <v/>
      </c>
      <c r="T312" s="195" t="str">
        <f t="array" ref="T312">IFERROR(IF(INDEX([3]Tabelle1!$E$3:$U$500,MATCH($A312&amp;$C312&amp;$D312,[3]Tabelle1!$A$3:$A$500&amp;[3]Tabelle1!$C$3:$C$500&amp;[3]Tabelle1!$D$3:$D$500,0),MATCH(T$2,[3]Tabelle1!$E$2:$U$2,0))=0,"",INDEX([3]Tabelle1!$E$3:$U$500,MATCH($A312&amp;$C312&amp;$D312,[3]Tabelle1!$A$3:$A$500&amp;[3]Tabelle1!$C$3:$C$500&amp;[3]Tabelle1!$D$3:$D$500,0),MATCH(T$2,[3]Tabelle1!$E$2:$U$2,0))),"")</f>
        <v/>
      </c>
      <c r="U312" s="195" t="str">
        <f t="array" ref="U312">IFERROR(IF(INDEX([3]Tabelle1!$E$3:$U$500,MATCH($A312&amp;$C312&amp;$D312,[3]Tabelle1!$A$3:$A$500&amp;[3]Tabelle1!$C$3:$C$500&amp;[3]Tabelle1!$D$3:$D$500,0),MATCH(U$2,[3]Tabelle1!$E$2:$U$2,0))=0,"",INDEX([3]Tabelle1!$E$3:$U$500,MATCH($A312&amp;$C312&amp;$D312,[3]Tabelle1!$A$3:$A$500&amp;[3]Tabelle1!$C$3:$C$500&amp;[3]Tabelle1!$D$3:$D$500,0),MATCH(U$2,[3]Tabelle1!$E$2:$U$2,0))),"")</f>
        <v/>
      </c>
      <c r="V312" s="196" t="str">
        <f t="array" ref="V312">IFERROR(IF(INDEX([3]Tabelle1!$E$3:$U$500,MATCH($A312&amp;$C312&amp;$D312,[3]Tabelle1!$A$3:$A$500&amp;[3]Tabelle1!$C$3:$C$500&amp;[3]Tabelle1!$D$3:$D$500,0),MATCH(V$2,[3]Tabelle1!$E$2:$U$2,0))=0,"",INDEX([3]Tabelle1!$E$3:$U$500,MATCH($A312&amp;$C312&amp;$D312,[3]Tabelle1!$A$3:$A$500&amp;[3]Tabelle1!$C$3:$C$500&amp;[3]Tabelle1!$D$3:$D$500,0),MATCH(V$2,[3]Tabelle1!$E$2:$U$2,0))),"")</f>
        <v/>
      </c>
      <c r="W312" t="str">
        <f t="array" ref="W312">IFERROR(IF(INDEX([3]Tabelle1!$E$3:$U$500,MATCH($A312&amp;$C312&amp;$D312,[3]Tabelle1!$A$3:$A$500&amp;[3]Tabelle1!$C$3:$C$500&amp;[3]Tabelle1!$D$3:$D$500,0),MATCH(W$2,[3]Tabelle1!$E$2:$U$2,0))=0,"",INDEX([3]Tabelle1!$E$3:$U$500,MATCH($A312&amp;$C312&amp;$D312,[3]Tabelle1!$A$3:$A$500&amp;[3]Tabelle1!$C$3:$C$500&amp;[3]Tabelle1!$D$3:$D$500,0),MATCH(W$2,[3]Tabelle1!$E$2:$U$2,0))),"")</f>
        <v/>
      </c>
      <c r="X312" t="str">
        <f t="array" ref="X312">IFERROR(IF(INDEX([3]Tabelle1!$E$3:$U$500,MATCH($A312&amp;$C312&amp;$D312,[3]Tabelle1!$A$3:$A$500&amp;[3]Tabelle1!$C$3:$C$500&amp;[3]Tabelle1!$D$3:$D$500,0),MATCH(X$2,[3]Tabelle1!$E$2:$U$2,0))=0,"",INDEX([3]Tabelle1!$E$3:$U$500,MATCH($A312&amp;$C312&amp;$D312,[3]Tabelle1!$A$3:$A$500&amp;[3]Tabelle1!$C$3:$C$500&amp;[3]Tabelle1!$D$3:$D$500,0),MATCH(X$2,[3]Tabelle1!$E$2:$U$2,0))),"")</f>
        <v/>
      </c>
      <c r="Y312" s="4"/>
      <c r="Z312" s="4"/>
      <c r="AA312" s="4"/>
      <c r="AB312" s="4"/>
      <c r="AC312" s="4"/>
      <c r="AD312" s="4"/>
      <c r="AE312" s="4"/>
      <c r="AF312" s="4"/>
    </row>
    <row r="313" spans="1:32" ht="13.5" thickBot="1" x14ac:dyDescent="0.25">
      <c r="A313" s="107" t="str">
        <f t="shared" si="37"/>
        <v>Germany</v>
      </c>
      <c r="B313" s="97"/>
      <c r="C313" s="97" t="s">
        <v>88</v>
      </c>
      <c r="D313" s="175" t="s">
        <v>44</v>
      </c>
      <c r="E313" s="194"/>
      <c r="F313" s="194"/>
      <c r="G313" s="194"/>
      <c r="H313" s="195" t="str">
        <f t="array" ref="H313">IFERROR(IF(INDEX([3]Tabelle1!$E$3:$U$500,MATCH($A313&amp;$C313&amp;$D313,[3]Tabelle1!$A$3:$A$500&amp;[3]Tabelle1!$C$3:$C$500&amp;[3]Tabelle1!$D$3:$D$500,0),MATCH(H$2,[3]Tabelle1!$E$2:$U$2,0))=0,"",INDEX([3]Tabelle1!$E$3:$U$500,MATCH($A313&amp;$C313&amp;$D313,[3]Tabelle1!$A$3:$A$500&amp;[3]Tabelle1!$C$3:$C$500&amp;[3]Tabelle1!$D$3:$D$500,0),MATCH(H$2,[3]Tabelle1!$E$2:$U$2,0))),"")</f>
        <v/>
      </c>
      <c r="I313" s="195" t="str">
        <f t="array" ref="I313">IFERROR(IF(INDEX([3]Tabelle1!$E$3:$U$500,MATCH($A313&amp;$C313&amp;$D313,[3]Tabelle1!$A$3:$A$500&amp;[3]Tabelle1!$C$3:$C$500&amp;[3]Tabelle1!$D$3:$D$500,0),MATCH(I$2,[3]Tabelle1!$E$2:$U$2,0))=0,"",INDEX([3]Tabelle1!$E$3:$U$500,MATCH($A313&amp;$C313&amp;$D313,[3]Tabelle1!$A$3:$A$500&amp;[3]Tabelle1!$C$3:$C$500&amp;[3]Tabelle1!$D$3:$D$500,0),MATCH(I$2,[3]Tabelle1!$E$2:$U$2,0))),"")</f>
        <v/>
      </c>
      <c r="J313" s="195" t="str">
        <f t="array" ref="J313">IFERROR(IF(INDEX([3]Tabelle1!$E$3:$U$500,MATCH($A313&amp;$C313&amp;$D313,[3]Tabelle1!$A$3:$A$500&amp;[3]Tabelle1!$C$3:$C$500&amp;[3]Tabelle1!$D$3:$D$500,0),MATCH(J$2,[3]Tabelle1!$E$2:$U$2,0))=0,"",INDEX([3]Tabelle1!$E$3:$U$500,MATCH($A313&amp;$C313&amp;$D313,[3]Tabelle1!$A$3:$A$500&amp;[3]Tabelle1!$C$3:$C$500&amp;[3]Tabelle1!$D$3:$D$500,0),MATCH(J$2,[3]Tabelle1!$E$2:$U$2,0))),"")</f>
        <v/>
      </c>
      <c r="K313" s="195" t="str">
        <f t="array" ref="K313">IFERROR(IF(INDEX([3]Tabelle1!$E$3:$U$500,MATCH($A313&amp;$C313&amp;$D313,[3]Tabelle1!$A$3:$A$500&amp;[3]Tabelle1!$C$3:$C$500&amp;[3]Tabelle1!$D$3:$D$500,0),MATCH(K$2,[3]Tabelle1!$E$2:$U$2,0))=0,"",INDEX([3]Tabelle1!$E$3:$U$500,MATCH($A313&amp;$C313&amp;$D313,[3]Tabelle1!$A$3:$A$500&amp;[3]Tabelle1!$C$3:$C$500&amp;[3]Tabelle1!$D$3:$D$500,0),MATCH(K$2,[3]Tabelle1!$E$2:$U$2,0))),"")</f>
        <v/>
      </c>
      <c r="L313" s="195" t="str">
        <f t="array" ref="L313">IFERROR(IF(INDEX([3]Tabelle1!$E$3:$U$500,MATCH($A313&amp;$C313&amp;$D313,[3]Tabelle1!$A$3:$A$500&amp;[3]Tabelle1!$C$3:$C$500&amp;[3]Tabelle1!$D$3:$D$500,0),MATCH(L$2,[3]Tabelle1!$E$2:$U$2,0))=0,"",INDEX([3]Tabelle1!$E$3:$U$500,MATCH($A313&amp;$C313&amp;$D313,[3]Tabelle1!$A$3:$A$500&amp;[3]Tabelle1!$C$3:$C$500&amp;[3]Tabelle1!$D$3:$D$500,0),MATCH(L$2,[3]Tabelle1!$E$2:$U$2,0))),"")</f>
        <v/>
      </c>
      <c r="M313" s="195" t="str">
        <f t="array" ref="M313">IFERROR(IF(INDEX([3]Tabelle1!$E$3:$U$500,MATCH($A313&amp;$C313&amp;$D313,[3]Tabelle1!$A$3:$A$500&amp;[3]Tabelle1!$C$3:$C$500&amp;[3]Tabelle1!$D$3:$D$500,0),MATCH(M$2,[3]Tabelle1!$E$2:$U$2,0))=0,"",INDEX([3]Tabelle1!$E$3:$U$500,MATCH($A313&amp;$C313&amp;$D313,[3]Tabelle1!$A$3:$A$500&amp;[3]Tabelle1!$C$3:$C$500&amp;[3]Tabelle1!$D$3:$D$500,0),MATCH(M$2,[3]Tabelle1!$E$2:$U$2,0))),"")</f>
        <v/>
      </c>
      <c r="N313" s="195" t="str">
        <f t="array" ref="N313">IFERROR(IF(INDEX([3]Tabelle1!$E$3:$U$500,MATCH($A313&amp;$C313&amp;$D313,[3]Tabelle1!$A$3:$A$500&amp;[3]Tabelle1!$C$3:$C$500&amp;[3]Tabelle1!$D$3:$D$500,0),MATCH(N$2,[3]Tabelle1!$E$2:$U$2,0))=0,"",INDEX([3]Tabelle1!$E$3:$U$500,MATCH($A313&amp;$C313&amp;$D313,[3]Tabelle1!$A$3:$A$500&amp;[3]Tabelle1!$C$3:$C$500&amp;[3]Tabelle1!$D$3:$D$500,0),MATCH(N$2,[3]Tabelle1!$E$2:$U$2,0))),"")</f>
        <v/>
      </c>
      <c r="O313" s="195" t="str">
        <f t="array" ref="O313">IFERROR(IF(INDEX([3]Tabelle1!$E$3:$U$500,MATCH($A313&amp;$C313&amp;$D313,[3]Tabelle1!$A$3:$A$500&amp;[3]Tabelle1!$C$3:$C$500&amp;[3]Tabelle1!$D$3:$D$500,0),MATCH(O$2,[3]Tabelle1!$E$2:$U$2,0))=0,"",INDEX([3]Tabelle1!$E$3:$U$500,MATCH($A313&amp;$C313&amp;$D313,[3]Tabelle1!$A$3:$A$500&amp;[3]Tabelle1!$C$3:$C$500&amp;[3]Tabelle1!$D$3:$D$500,0),MATCH(O$2,[3]Tabelle1!$E$2:$U$2,0))),"")</f>
        <v/>
      </c>
      <c r="P313" s="195" t="str">
        <f t="array" ref="P313">IFERROR(IF(INDEX([3]Tabelle1!$E$3:$U$500,MATCH($A313&amp;$C313&amp;$D313,[3]Tabelle1!$A$3:$A$500&amp;[3]Tabelle1!$C$3:$C$500&amp;[3]Tabelle1!$D$3:$D$500,0),MATCH(P$2,[3]Tabelle1!$E$2:$U$2,0))=0,"",INDEX([3]Tabelle1!$E$3:$U$500,MATCH($A313&amp;$C313&amp;$D313,[3]Tabelle1!$A$3:$A$500&amp;[3]Tabelle1!$C$3:$C$500&amp;[3]Tabelle1!$D$3:$D$500,0),MATCH(P$2,[3]Tabelle1!$E$2:$U$2,0))),"")</f>
        <v/>
      </c>
      <c r="Q313" s="195" t="str">
        <f t="array" ref="Q313">IFERROR(IF(INDEX([3]Tabelle1!$E$3:$U$500,MATCH($A313&amp;$C313&amp;$D313,[3]Tabelle1!$A$3:$A$500&amp;[3]Tabelle1!$C$3:$C$500&amp;[3]Tabelle1!$D$3:$D$500,0),MATCH(Q$2,[3]Tabelle1!$E$2:$U$2,0))=0,"",INDEX([3]Tabelle1!$E$3:$U$500,MATCH($A313&amp;$C313&amp;$D313,[3]Tabelle1!$A$3:$A$500&amp;[3]Tabelle1!$C$3:$C$500&amp;[3]Tabelle1!$D$3:$D$500,0),MATCH(Q$2,[3]Tabelle1!$E$2:$U$2,0))),"")</f>
        <v/>
      </c>
      <c r="R313" s="195" t="str">
        <f t="array" ref="R313">IFERROR(IF(INDEX([3]Tabelle1!$E$3:$U$500,MATCH($A313&amp;$C313&amp;$D313,[3]Tabelle1!$A$3:$A$500&amp;[3]Tabelle1!$C$3:$C$500&amp;[3]Tabelle1!$D$3:$D$500,0),MATCH(R$2,[3]Tabelle1!$E$2:$U$2,0))=0,"",INDEX([3]Tabelle1!$E$3:$U$500,MATCH($A313&amp;$C313&amp;$D313,[3]Tabelle1!$A$3:$A$500&amp;[3]Tabelle1!$C$3:$C$500&amp;[3]Tabelle1!$D$3:$D$500,0),MATCH(R$2,[3]Tabelle1!$E$2:$U$2,0))),"")</f>
        <v/>
      </c>
      <c r="S313" s="195" t="str">
        <f t="array" ref="S313">IFERROR(IF(INDEX([3]Tabelle1!$E$3:$U$500,MATCH($A313&amp;$C313&amp;$D313,[3]Tabelle1!$A$3:$A$500&amp;[3]Tabelle1!$C$3:$C$500&amp;[3]Tabelle1!$D$3:$D$500,0),MATCH(S$2,[3]Tabelle1!$E$2:$U$2,0))=0,"",INDEX([3]Tabelle1!$E$3:$U$500,MATCH($A313&amp;$C313&amp;$D313,[3]Tabelle1!$A$3:$A$500&amp;[3]Tabelle1!$C$3:$C$500&amp;[3]Tabelle1!$D$3:$D$500,0),MATCH(S$2,[3]Tabelle1!$E$2:$U$2,0))),"")</f>
        <v/>
      </c>
      <c r="T313" s="195" t="str">
        <f t="array" ref="T313">IFERROR(IF(INDEX([3]Tabelle1!$E$3:$U$500,MATCH($A313&amp;$C313&amp;$D313,[3]Tabelle1!$A$3:$A$500&amp;[3]Tabelle1!$C$3:$C$500&amp;[3]Tabelle1!$D$3:$D$500,0),MATCH(T$2,[3]Tabelle1!$E$2:$U$2,0))=0,"",INDEX([3]Tabelle1!$E$3:$U$500,MATCH($A313&amp;$C313&amp;$D313,[3]Tabelle1!$A$3:$A$500&amp;[3]Tabelle1!$C$3:$C$500&amp;[3]Tabelle1!$D$3:$D$500,0),MATCH(T$2,[3]Tabelle1!$E$2:$U$2,0))),"")</f>
        <v/>
      </c>
      <c r="U313" s="195" t="str">
        <f t="array" ref="U313">IFERROR(IF(INDEX([3]Tabelle1!$E$3:$U$500,MATCH($A313&amp;$C313&amp;$D313,[3]Tabelle1!$A$3:$A$500&amp;[3]Tabelle1!$C$3:$C$500&amp;[3]Tabelle1!$D$3:$D$500,0),MATCH(U$2,[3]Tabelle1!$E$2:$U$2,0))=0,"",INDEX([3]Tabelle1!$E$3:$U$500,MATCH($A313&amp;$C313&amp;$D313,[3]Tabelle1!$A$3:$A$500&amp;[3]Tabelle1!$C$3:$C$500&amp;[3]Tabelle1!$D$3:$D$500,0),MATCH(U$2,[3]Tabelle1!$E$2:$U$2,0))),"")</f>
        <v/>
      </c>
      <c r="V313" s="196" t="str">
        <f t="array" ref="V313">IFERROR(IF(INDEX([3]Tabelle1!$E$3:$U$500,MATCH($A313&amp;$C313&amp;$D313,[3]Tabelle1!$A$3:$A$500&amp;[3]Tabelle1!$C$3:$C$500&amp;[3]Tabelle1!$D$3:$D$500,0),MATCH(V$2,[3]Tabelle1!$E$2:$U$2,0))=0,"",INDEX([3]Tabelle1!$E$3:$U$500,MATCH($A313&amp;$C313&amp;$D313,[3]Tabelle1!$A$3:$A$500&amp;[3]Tabelle1!$C$3:$C$500&amp;[3]Tabelle1!$D$3:$D$500,0),MATCH(V$2,[3]Tabelle1!$E$2:$U$2,0))),"")</f>
        <v/>
      </c>
      <c r="W313" t="str">
        <f t="array" ref="W313">IFERROR(IF(INDEX([3]Tabelle1!$E$3:$U$500,MATCH($A313&amp;$C313&amp;$D313,[3]Tabelle1!$A$3:$A$500&amp;[3]Tabelle1!$C$3:$C$500&amp;[3]Tabelle1!$D$3:$D$500,0),MATCH(W$2,[3]Tabelle1!$E$2:$U$2,0))=0,"",INDEX([3]Tabelle1!$E$3:$U$500,MATCH($A313&amp;$C313&amp;$D313,[3]Tabelle1!$A$3:$A$500&amp;[3]Tabelle1!$C$3:$C$500&amp;[3]Tabelle1!$D$3:$D$500,0),MATCH(W$2,[3]Tabelle1!$E$2:$U$2,0))),"")</f>
        <v/>
      </c>
      <c r="X313" t="str">
        <f t="array" ref="X313">IFERROR(IF(INDEX([3]Tabelle1!$E$3:$U$500,MATCH($A313&amp;$C313&amp;$D313,[3]Tabelle1!$A$3:$A$500&amp;[3]Tabelle1!$C$3:$C$500&amp;[3]Tabelle1!$D$3:$D$500,0),MATCH(X$2,[3]Tabelle1!$E$2:$U$2,0))=0,"",INDEX([3]Tabelle1!$E$3:$U$500,MATCH($A313&amp;$C313&amp;$D313,[3]Tabelle1!$A$3:$A$500&amp;[3]Tabelle1!$C$3:$C$500&amp;[3]Tabelle1!$D$3:$D$500,0),MATCH(X$2,[3]Tabelle1!$E$2:$U$2,0))),"")</f>
        <v/>
      </c>
      <c r="Y313" s="4"/>
      <c r="Z313" s="4"/>
      <c r="AA313" s="4"/>
      <c r="AB313" s="4"/>
      <c r="AC313" s="4"/>
      <c r="AD313" s="4"/>
      <c r="AE313" s="4"/>
      <c r="AF313" s="4"/>
    </row>
    <row r="314" spans="1:32" x14ac:dyDescent="0.2">
      <c r="A314" s="56" t="str">
        <f>B314</f>
        <v>Hungary</v>
      </c>
      <c r="B314" s="158" t="s">
        <v>55</v>
      </c>
      <c r="C314" s="158" t="s">
        <v>212</v>
      </c>
      <c r="D314" s="229" t="s">
        <v>149</v>
      </c>
      <c r="E314" s="178"/>
      <c r="F314" s="178"/>
      <c r="G314" s="178"/>
      <c r="H314" s="178" t="str">
        <f t="array" ref="H314">IFERROR(IF(INDEX([3]Tabelle1!$E$3:$U$500,MATCH($A314&amp;$C314&amp;$D314,[3]Tabelle1!$A$3:$A$500&amp;[3]Tabelle1!$C$3:$C$500&amp;[3]Tabelle1!$D$3:$D$500,0),MATCH(H$2,[3]Tabelle1!$E$2:$U$2,0))=0,"",INDEX([3]Tabelle1!$E$3:$U$500,MATCH($A314&amp;$C314&amp;$D314,[3]Tabelle1!$A$3:$A$500&amp;[3]Tabelle1!$C$3:$C$500&amp;[3]Tabelle1!$D$3:$D$500,0),MATCH(H$2,[3]Tabelle1!$E$2:$U$2,0))),"")</f>
        <v/>
      </c>
      <c r="I314" s="185">
        <f t="array" ref="I314">IFERROR(IF(INDEX([3]Tabelle1!$E$3:$U$500,MATCH($A314&amp;$C314&amp;$D314,[3]Tabelle1!$A$3:$A$500&amp;[3]Tabelle1!$C$3:$C$500&amp;[3]Tabelle1!$D$3:$D$500,0),MATCH(I$2,[3]Tabelle1!$E$2:$U$2,0))=0,"",INDEX([3]Tabelle1!$E$3:$U$500,MATCH($A314&amp;$C314&amp;$D314,[3]Tabelle1!$A$3:$A$500&amp;[3]Tabelle1!$C$3:$C$500&amp;[3]Tabelle1!$D$3:$D$500,0),MATCH(I$2,[3]Tabelle1!$E$2:$U$2,0))),"")</f>
        <v>0.13200000000000001</v>
      </c>
      <c r="J314" s="165" t="str">
        <f t="array" ref="J314">IFERROR(IF(INDEX([3]Tabelle1!$E$3:$U$500,MATCH($A314&amp;$C314&amp;$D314,[3]Tabelle1!$A$3:$A$500&amp;[3]Tabelle1!$C$3:$C$500&amp;[3]Tabelle1!$D$3:$D$500,0),MATCH(J$2,[3]Tabelle1!$E$2:$U$2,0))=0,"",INDEX([3]Tabelle1!$E$3:$U$500,MATCH($A314&amp;$C314&amp;$D314,[3]Tabelle1!$A$3:$A$500&amp;[3]Tabelle1!$C$3:$C$500&amp;[3]Tabelle1!$D$3:$D$500,0),MATCH(J$2,[3]Tabelle1!$E$2:$U$2,0))),"")</f>
        <v/>
      </c>
      <c r="K314" s="165" t="str">
        <f t="array" ref="K314">IFERROR(IF(INDEX([3]Tabelle1!$E$3:$U$500,MATCH($A314&amp;$C314&amp;$D314,[3]Tabelle1!$A$3:$A$500&amp;[3]Tabelle1!$C$3:$C$500&amp;[3]Tabelle1!$D$3:$D$500,0),MATCH(K$2,[3]Tabelle1!$E$2:$U$2,0))=0,"",INDEX([3]Tabelle1!$E$3:$U$500,MATCH($A314&amp;$C314&amp;$D314,[3]Tabelle1!$A$3:$A$500&amp;[3]Tabelle1!$C$3:$C$500&amp;[3]Tabelle1!$D$3:$D$500,0),MATCH(K$2,[3]Tabelle1!$E$2:$U$2,0))),"")</f>
        <v/>
      </c>
      <c r="L314" s="165" t="str">
        <f t="array" ref="L314">IFERROR(IF(INDEX([3]Tabelle1!$E$3:$U$500,MATCH($A314&amp;$C314&amp;$D314,[3]Tabelle1!$A$3:$A$500&amp;[3]Tabelle1!$C$3:$C$500&amp;[3]Tabelle1!$D$3:$D$500,0),MATCH(L$2,[3]Tabelle1!$E$2:$U$2,0))=0,"",INDEX([3]Tabelle1!$E$3:$U$500,MATCH($A314&amp;$C314&amp;$D314,[3]Tabelle1!$A$3:$A$500&amp;[3]Tabelle1!$C$3:$C$500&amp;[3]Tabelle1!$D$3:$D$500,0),MATCH(L$2,[3]Tabelle1!$E$2:$U$2,0))),"")</f>
        <v/>
      </c>
      <c r="M314" s="165" t="str">
        <f t="array" ref="M314">IFERROR(IF(INDEX([3]Tabelle1!$E$3:$U$500,MATCH($A314&amp;$C314&amp;$D314,[3]Tabelle1!$A$3:$A$500&amp;[3]Tabelle1!$C$3:$C$500&amp;[3]Tabelle1!$D$3:$D$500,0),MATCH(M$2,[3]Tabelle1!$E$2:$U$2,0))=0,"",INDEX([3]Tabelle1!$E$3:$U$500,MATCH($A314&amp;$C314&amp;$D314,[3]Tabelle1!$A$3:$A$500&amp;[3]Tabelle1!$C$3:$C$500&amp;[3]Tabelle1!$D$3:$D$500,0),MATCH(M$2,[3]Tabelle1!$E$2:$U$2,0))),"")</f>
        <v/>
      </c>
      <c r="N314" s="165">
        <f t="array" ref="N314">IFERROR(IF(INDEX([3]Tabelle1!$E$3:$U$500,MATCH($A314&amp;$C314&amp;$D314,[3]Tabelle1!$A$3:$A$500&amp;[3]Tabelle1!$C$3:$C$500&amp;[3]Tabelle1!$D$3:$D$500,0),MATCH(N$2,[3]Tabelle1!$E$2:$U$2,0))=0,"",INDEX([3]Tabelle1!$E$3:$U$500,MATCH($A314&amp;$C314&amp;$D314,[3]Tabelle1!$A$3:$A$500&amp;[3]Tabelle1!$C$3:$C$500&amp;[3]Tabelle1!$D$3:$D$500,0),MATCH(N$2,[3]Tabelle1!$E$2:$U$2,0))),"")</f>
        <v>0.16400000000000001</v>
      </c>
      <c r="O314" s="165" t="str">
        <f t="array" ref="O314">IFERROR(IF(INDEX([3]Tabelle1!$E$3:$U$500,MATCH($A314&amp;$C314&amp;$D314,[3]Tabelle1!$A$3:$A$500&amp;[3]Tabelle1!$C$3:$C$500&amp;[3]Tabelle1!$D$3:$D$500,0),MATCH(O$2,[3]Tabelle1!$E$2:$U$2,0))=0,"",INDEX([3]Tabelle1!$E$3:$U$500,MATCH($A314&amp;$C314&amp;$D314,[3]Tabelle1!$A$3:$A$500&amp;[3]Tabelle1!$C$3:$C$500&amp;[3]Tabelle1!$D$3:$D$500,0),MATCH(O$2,[3]Tabelle1!$E$2:$U$2,0))),"")</f>
        <v/>
      </c>
      <c r="P314" s="165" t="str">
        <f t="array" ref="P314">IFERROR(IF(INDEX([3]Tabelle1!$E$3:$U$500,MATCH($A314&amp;$C314&amp;$D314,[3]Tabelle1!$A$3:$A$500&amp;[3]Tabelle1!$C$3:$C$500&amp;[3]Tabelle1!$D$3:$D$500,0),MATCH(P$2,[3]Tabelle1!$E$2:$U$2,0))=0,"",INDEX([3]Tabelle1!$E$3:$U$500,MATCH($A314&amp;$C314&amp;$D314,[3]Tabelle1!$A$3:$A$500&amp;[3]Tabelle1!$C$3:$C$500&amp;[3]Tabelle1!$D$3:$D$500,0),MATCH(P$2,[3]Tabelle1!$E$2:$U$2,0))),"")</f>
        <v/>
      </c>
      <c r="Q314" s="165" t="str">
        <f t="array" ref="Q314">IFERROR(IF(INDEX([3]Tabelle1!$E$3:$U$500,MATCH($A314&amp;$C314&amp;$D314,[3]Tabelle1!$A$3:$A$500&amp;[3]Tabelle1!$C$3:$C$500&amp;[3]Tabelle1!$D$3:$D$500,0),MATCH(Q$2,[3]Tabelle1!$E$2:$U$2,0))=0,"",INDEX([3]Tabelle1!$E$3:$U$500,MATCH($A314&amp;$C314&amp;$D314,[3]Tabelle1!$A$3:$A$500&amp;[3]Tabelle1!$C$3:$C$500&amp;[3]Tabelle1!$D$3:$D$500,0),MATCH(Q$2,[3]Tabelle1!$E$2:$U$2,0))),"")</f>
        <v/>
      </c>
      <c r="R314" s="165" t="str">
        <f t="array" ref="R314">IFERROR(IF(INDEX([3]Tabelle1!$E$3:$U$500,MATCH($A314&amp;$C314&amp;$D314,[3]Tabelle1!$A$3:$A$500&amp;[3]Tabelle1!$C$3:$C$500&amp;[3]Tabelle1!$D$3:$D$500,0),MATCH(R$2,[3]Tabelle1!$E$2:$U$2,0))=0,"",INDEX([3]Tabelle1!$E$3:$U$500,MATCH($A314&amp;$C314&amp;$D314,[3]Tabelle1!$A$3:$A$500&amp;[3]Tabelle1!$C$3:$C$500&amp;[3]Tabelle1!$D$3:$D$500,0),MATCH(R$2,[3]Tabelle1!$E$2:$U$2,0))),"")</f>
        <v/>
      </c>
      <c r="S314" s="165">
        <f t="array" ref="S314">IFERROR(IF(INDEX([3]Tabelle1!$E$3:$U$500,MATCH($A314&amp;$C314&amp;$D314,[3]Tabelle1!$A$3:$A$500&amp;[3]Tabelle1!$C$3:$C$500&amp;[3]Tabelle1!$D$3:$D$500,0),MATCH(S$2,[3]Tabelle1!$E$2:$U$2,0))=0,"",INDEX([3]Tabelle1!$E$3:$U$500,MATCH($A314&amp;$C314&amp;$D314,[3]Tabelle1!$A$3:$A$500&amp;[3]Tabelle1!$C$3:$C$500&amp;[3]Tabelle1!$D$3:$D$500,0),MATCH(S$2,[3]Tabelle1!$E$2:$U$2,0))),"")</f>
        <v>0.21</v>
      </c>
      <c r="T314" s="187" t="str">
        <f t="array" ref="T314">IFERROR(IF(INDEX([3]Tabelle1!$E$3:$U$500,MATCH($A314&amp;$C314&amp;$D314,[3]Tabelle1!$A$3:$A$500&amp;[3]Tabelle1!$C$3:$C$500&amp;[3]Tabelle1!$D$3:$D$500,0),MATCH(T$2,[3]Tabelle1!$E$2:$U$2,0))=0,"",INDEX([3]Tabelle1!$E$3:$U$500,MATCH($A314&amp;$C314&amp;$D314,[3]Tabelle1!$A$3:$A$500&amp;[3]Tabelle1!$C$3:$C$500&amp;[3]Tabelle1!$D$3:$D$500,0),MATCH(T$2,[3]Tabelle1!$E$2:$U$2,0))),"")</f>
        <v/>
      </c>
      <c r="U314" s="187" t="str">
        <f t="array" ref="U314">IFERROR(IF(INDEX([3]Tabelle1!$E$3:$U$500,MATCH($A314&amp;$C314&amp;$D314,[3]Tabelle1!$A$3:$A$500&amp;[3]Tabelle1!$C$3:$C$500&amp;[3]Tabelle1!$D$3:$D$500,0),MATCH(U$2,[3]Tabelle1!$E$2:$U$2,0))=0,"",INDEX([3]Tabelle1!$E$3:$U$500,MATCH($A314&amp;$C314&amp;$D314,[3]Tabelle1!$A$3:$A$500&amp;[3]Tabelle1!$C$3:$C$500&amp;[3]Tabelle1!$D$3:$D$500,0),MATCH(U$2,[3]Tabelle1!$E$2:$U$2,0))),"")</f>
        <v/>
      </c>
      <c r="V314" s="188" t="str">
        <f t="array" ref="V314">IFERROR(IF(INDEX([3]Tabelle1!$E$3:$U$500,MATCH($A314&amp;$C314&amp;$D314,[3]Tabelle1!$A$3:$A$500&amp;[3]Tabelle1!$C$3:$C$500&amp;[3]Tabelle1!$D$3:$D$500,0),MATCH(V$2,[3]Tabelle1!$E$2:$U$2,0))=0,"",INDEX([3]Tabelle1!$E$3:$U$500,MATCH($A314&amp;$C314&amp;$D314,[3]Tabelle1!$A$3:$A$500&amp;[3]Tabelle1!$C$3:$C$500&amp;[3]Tabelle1!$D$3:$D$500,0),MATCH(V$2,[3]Tabelle1!$E$2:$U$2,0))),"")</f>
        <v/>
      </c>
      <c r="W314" t="str">
        <f t="array" ref="W314">IFERROR(IF(INDEX([3]Tabelle1!$E$3:$U$500,MATCH($A314&amp;$C314&amp;$D314,[3]Tabelle1!$A$3:$A$500&amp;[3]Tabelle1!$C$3:$C$500&amp;[3]Tabelle1!$D$3:$D$500,0),MATCH(W$2,[3]Tabelle1!$E$2:$U$2,0))=0,"",INDEX([3]Tabelle1!$E$3:$U$500,MATCH($A314&amp;$C314&amp;$D314,[3]Tabelle1!$A$3:$A$500&amp;[3]Tabelle1!$C$3:$C$500&amp;[3]Tabelle1!$D$3:$D$500,0),MATCH(W$2,[3]Tabelle1!$E$2:$U$2,0))),"")</f>
        <v/>
      </c>
      <c r="X314" t="str">
        <f t="array" ref="X314">IFERROR(IF(INDEX([3]Tabelle1!$E$3:$U$500,MATCH($A314&amp;$C314&amp;$D314,[3]Tabelle1!$A$3:$A$500&amp;[3]Tabelle1!$C$3:$C$500&amp;[3]Tabelle1!$D$3:$D$500,0),MATCH(X$2,[3]Tabelle1!$E$2:$U$2,0))=0,"",INDEX([3]Tabelle1!$E$3:$U$500,MATCH($A314&amp;$C314&amp;$D314,[3]Tabelle1!$A$3:$A$500&amp;[3]Tabelle1!$C$3:$C$500&amp;[3]Tabelle1!$D$3:$D$500,0),MATCH(X$2,[3]Tabelle1!$E$2:$U$2,0))),"")</f>
        <v>P. 42 Table 2</v>
      </c>
      <c r="Y314" s="174"/>
      <c r="Z314" s="174"/>
      <c r="AA314" s="174"/>
      <c r="AB314" s="174"/>
      <c r="AC314" s="174"/>
      <c r="AD314" s="174"/>
      <c r="AE314" s="174"/>
      <c r="AF314" s="174"/>
    </row>
    <row r="315" spans="1:32" x14ac:dyDescent="0.2">
      <c r="A315" s="107" t="str">
        <f>A314</f>
        <v>Hungary</v>
      </c>
      <c r="B315" s="97"/>
      <c r="C315" s="97" t="s">
        <v>212</v>
      </c>
      <c r="D315" s="226" t="s">
        <v>148</v>
      </c>
      <c r="E315" s="125"/>
      <c r="F315" s="125"/>
      <c r="G315" s="125"/>
      <c r="H315" s="125" t="str">
        <f t="array" ref="H315">IFERROR(IF(INDEX([3]Tabelle1!$E$3:$U$500,MATCH($A315&amp;$C315&amp;$D315,[3]Tabelle1!$A$3:$A$500&amp;[3]Tabelle1!$C$3:$C$500&amp;[3]Tabelle1!$D$3:$D$500,0),MATCH(H$2,[3]Tabelle1!$E$2:$U$2,0))=0,"",INDEX([3]Tabelle1!$E$3:$U$500,MATCH($A315&amp;$C315&amp;$D315,[3]Tabelle1!$A$3:$A$500&amp;[3]Tabelle1!$C$3:$C$500&amp;[3]Tabelle1!$D$3:$D$500,0),MATCH(H$2,[3]Tabelle1!$E$2:$U$2,0))),"")</f>
        <v/>
      </c>
      <c r="I315" s="186">
        <f t="array" ref="I315">IFERROR(IF(INDEX([3]Tabelle1!$E$3:$U$500,MATCH($A315&amp;$C315&amp;$D315,[3]Tabelle1!$A$3:$A$500&amp;[3]Tabelle1!$C$3:$C$500&amp;[3]Tabelle1!$D$3:$D$500,0),MATCH(I$2,[3]Tabelle1!$E$2:$U$2,0))=0,"",INDEX([3]Tabelle1!$E$3:$U$500,MATCH($A315&amp;$C315&amp;$D315,[3]Tabelle1!$A$3:$A$500&amp;[3]Tabelle1!$C$3:$C$500&amp;[3]Tabelle1!$D$3:$D$500,0),MATCH(I$2,[3]Tabelle1!$E$2:$U$2,0))),"")</f>
        <v>0.108</v>
      </c>
      <c r="J315" s="152" t="str">
        <f t="array" ref="J315">IFERROR(IF(INDEX([3]Tabelle1!$E$3:$U$500,MATCH($A315&amp;$C315&amp;$D315,[3]Tabelle1!$A$3:$A$500&amp;[3]Tabelle1!$C$3:$C$500&amp;[3]Tabelle1!$D$3:$D$500,0),MATCH(J$2,[3]Tabelle1!$E$2:$U$2,0))=0,"",INDEX([3]Tabelle1!$E$3:$U$500,MATCH($A315&amp;$C315&amp;$D315,[3]Tabelle1!$A$3:$A$500&amp;[3]Tabelle1!$C$3:$C$500&amp;[3]Tabelle1!$D$3:$D$500,0),MATCH(J$2,[3]Tabelle1!$E$2:$U$2,0))),"")</f>
        <v/>
      </c>
      <c r="K315" s="152" t="str">
        <f t="array" ref="K315">IFERROR(IF(INDEX([3]Tabelle1!$E$3:$U$500,MATCH($A315&amp;$C315&amp;$D315,[3]Tabelle1!$A$3:$A$500&amp;[3]Tabelle1!$C$3:$C$500&amp;[3]Tabelle1!$D$3:$D$500,0),MATCH(K$2,[3]Tabelle1!$E$2:$U$2,0))=0,"",INDEX([3]Tabelle1!$E$3:$U$500,MATCH($A315&amp;$C315&amp;$D315,[3]Tabelle1!$A$3:$A$500&amp;[3]Tabelle1!$C$3:$C$500&amp;[3]Tabelle1!$D$3:$D$500,0),MATCH(K$2,[3]Tabelle1!$E$2:$U$2,0))),"")</f>
        <v/>
      </c>
      <c r="L315" s="152" t="str">
        <f t="array" ref="L315">IFERROR(IF(INDEX([3]Tabelle1!$E$3:$U$500,MATCH($A315&amp;$C315&amp;$D315,[3]Tabelle1!$A$3:$A$500&amp;[3]Tabelle1!$C$3:$C$500&amp;[3]Tabelle1!$D$3:$D$500,0),MATCH(L$2,[3]Tabelle1!$E$2:$U$2,0))=0,"",INDEX([3]Tabelle1!$E$3:$U$500,MATCH($A315&amp;$C315&amp;$D315,[3]Tabelle1!$A$3:$A$500&amp;[3]Tabelle1!$C$3:$C$500&amp;[3]Tabelle1!$D$3:$D$500,0),MATCH(L$2,[3]Tabelle1!$E$2:$U$2,0))),"")</f>
        <v/>
      </c>
      <c r="M315" s="152" t="str">
        <f t="array" ref="M315">IFERROR(IF(INDEX([3]Tabelle1!$E$3:$U$500,MATCH($A315&amp;$C315&amp;$D315,[3]Tabelle1!$A$3:$A$500&amp;[3]Tabelle1!$C$3:$C$500&amp;[3]Tabelle1!$D$3:$D$500,0),MATCH(M$2,[3]Tabelle1!$E$2:$U$2,0))=0,"",INDEX([3]Tabelle1!$E$3:$U$500,MATCH($A315&amp;$C315&amp;$D315,[3]Tabelle1!$A$3:$A$500&amp;[3]Tabelle1!$C$3:$C$500&amp;[3]Tabelle1!$D$3:$D$500,0),MATCH(M$2,[3]Tabelle1!$E$2:$U$2,0))),"")</f>
        <v/>
      </c>
      <c r="N315" s="152">
        <f t="array" ref="N315">IFERROR(IF(INDEX([3]Tabelle1!$E$3:$U$500,MATCH($A315&amp;$C315&amp;$D315,[3]Tabelle1!$A$3:$A$500&amp;[3]Tabelle1!$C$3:$C$500&amp;[3]Tabelle1!$D$3:$D$500,0),MATCH(N$2,[3]Tabelle1!$E$2:$U$2,0))=0,"",INDEX([3]Tabelle1!$E$3:$U$500,MATCH($A315&amp;$C315&amp;$D315,[3]Tabelle1!$A$3:$A$500&amp;[3]Tabelle1!$C$3:$C$500&amp;[3]Tabelle1!$D$3:$D$500,0),MATCH(N$2,[3]Tabelle1!$E$2:$U$2,0))),"")</f>
        <v>0.16400000000000001</v>
      </c>
      <c r="O315" s="152" t="str">
        <f t="array" ref="O315">IFERROR(IF(INDEX([3]Tabelle1!$E$3:$U$500,MATCH($A315&amp;$C315&amp;$D315,[3]Tabelle1!$A$3:$A$500&amp;[3]Tabelle1!$C$3:$C$500&amp;[3]Tabelle1!$D$3:$D$500,0),MATCH(O$2,[3]Tabelle1!$E$2:$U$2,0))=0,"",INDEX([3]Tabelle1!$E$3:$U$500,MATCH($A315&amp;$C315&amp;$D315,[3]Tabelle1!$A$3:$A$500&amp;[3]Tabelle1!$C$3:$C$500&amp;[3]Tabelle1!$D$3:$D$500,0),MATCH(O$2,[3]Tabelle1!$E$2:$U$2,0))),"")</f>
        <v/>
      </c>
      <c r="P315" s="152" t="str">
        <f t="array" ref="P315">IFERROR(IF(INDEX([3]Tabelle1!$E$3:$U$500,MATCH($A315&amp;$C315&amp;$D315,[3]Tabelle1!$A$3:$A$500&amp;[3]Tabelle1!$C$3:$C$500&amp;[3]Tabelle1!$D$3:$D$500,0),MATCH(P$2,[3]Tabelle1!$E$2:$U$2,0))=0,"",INDEX([3]Tabelle1!$E$3:$U$500,MATCH($A315&amp;$C315&amp;$D315,[3]Tabelle1!$A$3:$A$500&amp;[3]Tabelle1!$C$3:$C$500&amp;[3]Tabelle1!$D$3:$D$500,0),MATCH(P$2,[3]Tabelle1!$E$2:$U$2,0))),"")</f>
        <v/>
      </c>
      <c r="Q315" s="152" t="str">
        <f t="array" ref="Q315">IFERROR(IF(INDEX([3]Tabelle1!$E$3:$U$500,MATCH($A315&amp;$C315&amp;$D315,[3]Tabelle1!$A$3:$A$500&amp;[3]Tabelle1!$C$3:$C$500&amp;[3]Tabelle1!$D$3:$D$500,0),MATCH(Q$2,[3]Tabelle1!$E$2:$U$2,0))=0,"",INDEX([3]Tabelle1!$E$3:$U$500,MATCH($A315&amp;$C315&amp;$D315,[3]Tabelle1!$A$3:$A$500&amp;[3]Tabelle1!$C$3:$C$500&amp;[3]Tabelle1!$D$3:$D$500,0),MATCH(Q$2,[3]Tabelle1!$E$2:$U$2,0))),"")</f>
        <v/>
      </c>
      <c r="R315" s="152" t="str">
        <f t="array" ref="R315">IFERROR(IF(INDEX([3]Tabelle1!$E$3:$U$500,MATCH($A315&amp;$C315&amp;$D315,[3]Tabelle1!$A$3:$A$500&amp;[3]Tabelle1!$C$3:$C$500&amp;[3]Tabelle1!$D$3:$D$500,0),MATCH(R$2,[3]Tabelle1!$E$2:$U$2,0))=0,"",INDEX([3]Tabelle1!$E$3:$U$500,MATCH($A315&amp;$C315&amp;$D315,[3]Tabelle1!$A$3:$A$500&amp;[3]Tabelle1!$C$3:$C$500&amp;[3]Tabelle1!$D$3:$D$500,0),MATCH(R$2,[3]Tabelle1!$E$2:$U$2,0))),"")</f>
        <v/>
      </c>
      <c r="S315" s="152">
        <f t="array" ref="S315">IFERROR(IF(INDEX([3]Tabelle1!$E$3:$U$500,MATCH($A315&amp;$C315&amp;$D315,[3]Tabelle1!$A$3:$A$500&amp;[3]Tabelle1!$C$3:$C$500&amp;[3]Tabelle1!$D$3:$D$500,0),MATCH(S$2,[3]Tabelle1!$E$2:$U$2,0))=0,"",INDEX([3]Tabelle1!$E$3:$U$500,MATCH($A315&amp;$C315&amp;$D315,[3]Tabelle1!$A$3:$A$500&amp;[3]Tabelle1!$C$3:$C$500&amp;[3]Tabelle1!$D$3:$D$500,0),MATCH(S$2,[3]Tabelle1!$E$2:$U$2,0))),"")</f>
        <v>0.21299999999999999</v>
      </c>
      <c r="T315" s="189" t="str">
        <f t="array" ref="T315">IFERROR(IF(INDEX([3]Tabelle1!$E$3:$U$500,MATCH($A315&amp;$C315&amp;$D315,[3]Tabelle1!$A$3:$A$500&amp;[3]Tabelle1!$C$3:$C$500&amp;[3]Tabelle1!$D$3:$D$500,0),MATCH(T$2,[3]Tabelle1!$E$2:$U$2,0))=0,"",INDEX([3]Tabelle1!$E$3:$U$500,MATCH($A315&amp;$C315&amp;$D315,[3]Tabelle1!$A$3:$A$500&amp;[3]Tabelle1!$C$3:$C$500&amp;[3]Tabelle1!$D$3:$D$500,0),MATCH(T$2,[3]Tabelle1!$E$2:$U$2,0))),"")</f>
        <v/>
      </c>
      <c r="U315" s="189" t="str">
        <f t="array" ref="U315">IFERROR(IF(INDEX([3]Tabelle1!$E$3:$U$500,MATCH($A315&amp;$C315&amp;$D315,[3]Tabelle1!$A$3:$A$500&amp;[3]Tabelle1!$C$3:$C$500&amp;[3]Tabelle1!$D$3:$D$500,0),MATCH(U$2,[3]Tabelle1!$E$2:$U$2,0))=0,"",INDEX([3]Tabelle1!$E$3:$U$500,MATCH($A315&amp;$C315&amp;$D315,[3]Tabelle1!$A$3:$A$500&amp;[3]Tabelle1!$C$3:$C$500&amp;[3]Tabelle1!$D$3:$D$500,0),MATCH(U$2,[3]Tabelle1!$E$2:$U$2,0))),"")</f>
        <v/>
      </c>
      <c r="V315" s="190" t="str">
        <f t="array" ref="V315">IFERROR(IF(INDEX([3]Tabelle1!$E$3:$U$500,MATCH($A315&amp;$C315&amp;$D315,[3]Tabelle1!$A$3:$A$500&amp;[3]Tabelle1!$C$3:$C$500&amp;[3]Tabelle1!$D$3:$D$500,0),MATCH(V$2,[3]Tabelle1!$E$2:$U$2,0))=0,"",INDEX([3]Tabelle1!$E$3:$U$500,MATCH($A315&amp;$C315&amp;$D315,[3]Tabelle1!$A$3:$A$500&amp;[3]Tabelle1!$C$3:$C$500&amp;[3]Tabelle1!$D$3:$D$500,0),MATCH(V$2,[3]Tabelle1!$E$2:$U$2,0))),"")</f>
        <v/>
      </c>
      <c r="W315" t="str">
        <f t="array" ref="W315">IFERROR(IF(INDEX([3]Tabelle1!$E$3:$U$500,MATCH($A315&amp;$C315&amp;$D315,[3]Tabelle1!$A$3:$A$500&amp;[3]Tabelle1!$C$3:$C$500&amp;[3]Tabelle1!$D$3:$D$500,0),MATCH(W$2,[3]Tabelle1!$E$2:$U$2,0))=0,"",INDEX([3]Tabelle1!$E$3:$U$500,MATCH($A315&amp;$C315&amp;$D315,[3]Tabelle1!$A$3:$A$500&amp;[3]Tabelle1!$C$3:$C$500&amp;[3]Tabelle1!$D$3:$D$500,0),MATCH(W$2,[3]Tabelle1!$E$2:$U$2,0))),"")</f>
        <v/>
      </c>
      <c r="X315" t="str">
        <f t="array" ref="X315">IFERROR(IF(INDEX([3]Tabelle1!$E$3:$U$500,MATCH($A315&amp;$C315&amp;$D315,[3]Tabelle1!$A$3:$A$500&amp;[3]Tabelle1!$C$3:$C$500&amp;[3]Tabelle1!$D$3:$D$500,0),MATCH(X$2,[3]Tabelle1!$E$2:$U$2,0))=0,"",INDEX([3]Tabelle1!$E$3:$U$500,MATCH($A315&amp;$C315&amp;$D315,[3]Tabelle1!$A$3:$A$500&amp;[3]Tabelle1!$C$3:$C$500&amp;[3]Tabelle1!$D$3:$D$500,0),MATCH(X$2,[3]Tabelle1!$E$2:$U$2,0))),"")</f>
        <v/>
      </c>
      <c r="Y315" s="174"/>
      <c r="Z315" s="174"/>
      <c r="AA315" s="174"/>
      <c r="AB315" s="174"/>
      <c r="AC315" s="174"/>
      <c r="AD315" s="174"/>
      <c r="AE315" s="174"/>
      <c r="AF315" s="174"/>
    </row>
    <row r="316" spans="1:32" x14ac:dyDescent="0.2">
      <c r="A316" s="107" t="str">
        <f t="shared" ref="A316:A345" si="38">A315</f>
        <v>Hungary</v>
      </c>
      <c r="B316" s="97"/>
      <c r="C316" s="97" t="s">
        <v>212</v>
      </c>
      <c r="D316" s="226" t="s">
        <v>146</v>
      </c>
      <c r="E316" s="125"/>
      <c r="F316" s="125"/>
      <c r="G316" s="125"/>
      <c r="H316" s="125" t="str">
        <f t="array" ref="H316">IFERROR(IF(INDEX([3]Tabelle1!$E$3:$U$500,MATCH($A316&amp;$C316&amp;$D316,[3]Tabelle1!$A$3:$A$500&amp;[3]Tabelle1!$C$3:$C$500&amp;[3]Tabelle1!$D$3:$D$500,0),MATCH(H$2,[3]Tabelle1!$E$2:$U$2,0))=0,"",INDEX([3]Tabelle1!$E$3:$U$500,MATCH($A316&amp;$C316&amp;$D316,[3]Tabelle1!$A$3:$A$500&amp;[3]Tabelle1!$C$3:$C$500&amp;[3]Tabelle1!$D$3:$D$500,0),MATCH(H$2,[3]Tabelle1!$E$2:$U$2,0))),"")</f>
        <v/>
      </c>
      <c r="I316" s="186">
        <f t="array" ref="I316">IFERROR(IF(INDEX([3]Tabelle1!$E$3:$U$500,MATCH($A316&amp;$C316&amp;$D316,[3]Tabelle1!$A$3:$A$500&amp;[3]Tabelle1!$C$3:$C$500&amp;[3]Tabelle1!$D$3:$D$500,0),MATCH(I$2,[3]Tabelle1!$E$2:$U$2,0))=0,"",INDEX([3]Tabelle1!$E$3:$U$500,MATCH($A316&amp;$C316&amp;$D316,[3]Tabelle1!$A$3:$A$500&amp;[3]Tabelle1!$C$3:$C$500&amp;[3]Tabelle1!$D$3:$D$500,0),MATCH(I$2,[3]Tabelle1!$E$2:$U$2,0))),"")</f>
        <v>0.182</v>
      </c>
      <c r="J316" s="152" t="str">
        <f t="array" ref="J316">IFERROR(IF(INDEX([3]Tabelle1!$E$3:$U$500,MATCH($A316&amp;$C316&amp;$D316,[3]Tabelle1!$A$3:$A$500&amp;[3]Tabelle1!$C$3:$C$500&amp;[3]Tabelle1!$D$3:$D$500,0),MATCH(J$2,[3]Tabelle1!$E$2:$U$2,0))=0,"",INDEX([3]Tabelle1!$E$3:$U$500,MATCH($A316&amp;$C316&amp;$D316,[3]Tabelle1!$A$3:$A$500&amp;[3]Tabelle1!$C$3:$C$500&amp;[3]Tabelle1!$D$3:$D$500,0),MATCH(J$2,[3]Tabelle1!$E$2:$U$2,0))),"")</f>
        <v/>
      </c>
      <c r="K316" s="152" t="str">
        <f t="array" ref="K316">IFERROR(IF(INDEX([3]Tabelle1!$E$3:$U$500,MATCH($A316&amp;$C316&amp;$D316,[3]Tabelle1!$A$3:$A$500&amp;[3]Tabelle1!$C$3:$C$500&amp;[3]Tabelle1!$D$3:$D$500,0),MATCH(K$2,[3]Tabelle1!$E$2:$U$2,0))=0,"",INDEX([3]Tabelle1!$E$3:$U$500,MATCH($A316&amp;$C316&amp;$D316,[3]Tabelle1!$A$3:$A$500&amp;[3]Tabelle1!$C$3:$C$500&amp;[3]Tabelle1!$D$3:$D$500,0),MATCH(K$2,[3]Tabelle1!$E$2:$U$2,0))),"")</f>
        <v/>
      </c>
      <c r="L316" s="152" t="str">
        <f t="array" ref="L316">IFERROR(IF(INDEX([3]Tabelle1!$E$3:$U$500,MATCH($A316&amp;$C316&amp;$D316,[3]Tabelle1!$A$3:$A$500&amp;[3]Tabelle1!$C$3:$C$500&amp;[3]Tabelle1!$D$3:$D$500,0),MATCH(L$2,[3]Tabelle1!$E$2:$U$2,0))=0,"",INDEX([3]Tabelle1!$E$3:$U$500,MATCH($A316&amp;$C316&amp;$D316,[3]Tabelle1!$A$3:$A$500&amp;[3]Tabelle1!$C$3:$C$500&amp;[3]Tabelle1!$D$3:$D$500,0),MATCH(L$2,[3]Tabelle1!$E$2:$U$2,0))),"")</f>
        <v/>
      </c>
      <c r="M316" s="152" t="str">
        <f t="array" ref="M316">IFERROR(IF(INDEX([3]Tabelle1!$E$3:$U$500,MATCH($A316&amp;$C316&amp;$D316,[3]Tabelle1!$A$3:$A$500&amp;[3]Tabelle1!$C$3:$C$500&amp;[3]Tabelle1!$D$3:$D$500,0),MATCH(M$2,[3]Tabelle1!$E$2:$U$2,0))=0,"",INDEX([3]Tabelle1!$E$3:$U$500,MATCH($A316&amp;$C316&amp;$D316,[3]Tabelle1!$A$3:$A$500&amp;[3]Tabelle1!$C$3:$C$500&amp;[3]Tabelle1!$D$3:$D$500,0),MATCH(M$2,[3]Tabelle1!$E$2:$U$2,0))),"")</f>
        <v/>
      </c>
      <c r="N316" s="152">
        <f t="array" ref="N316">IFERROR(IF(INDEX([3]Tabelle1!$E$3:$U$500,MATCH($A316&amp;$C316&amp;$D316,[3]Tabelle1!$A$3:$A$500&amp;[3]Tabelle1!$C$3:$C$500&amp;[3]Tabelle1!$D$3:$D$500,0),MATCH(N$2,[3]Tabelle1!$E$2:$U$2,0))=0,"",INDEX([3]Tabelle1!$E$3:$U$500,MATCH($A316&amp;$C316&amp;$D316,[3]Tabelle1!$A$3:$A$500&amp;[3]Tabelle1!$C$3:$C$500&amp;[3]Tabelle1!$D$3:$D$500,0),MATCH(N$2,[3]Tabelle1!$E$2:$U$2,0))),"")</f>
        <v>0.20699999999999999</v>
      </c>
      <c r="O316" s="152" t="str">
        <f t="array" ref="O316">IFERROR(IF(INDEX([3]Tabelle1!$E$3:$U$500,MATCH($A316&amp;$C316&amp;$D316,[3]Tabelle1!$A$3:$A$500&amp;[3]Tabelle1!$C$3:$C$500&amp;[3]Tabelle1!$D$3:$D$500,0),MATCH(O$2,[3]Tabelle1!$E$2:$U$2,0))=0,"",INDEX([3]Tabelle1!$E$3:$U$500,MATCH($A316&amp;$C316&amp;$D316,[3]Tabelle1!$A$3:$A$500&amp;[3]Tabelle1!$C$3:$C$500&amp;[3]Tabelle1!$D$3:$D$500,0),MATCH(O$2,[3]Tabelle1!$E$2:$U$2,0))),"")</f>
        <v/>
      </c>
      <c r="P316" s="152" t="str">
        <f t="array" ref="P316">IFERROR(IF(INDEX([3]Tabelle1!$E$3:$U$500,MATCH($A316&amp;$C316&amp;$D316,[3]Tabelle1!$A$3:$A$500&amp;[3]Tabelle1!$C$3:$C$500&amp;[3]Tabelle1!$D$3:$D$500,0),MATCH(P$2,[3]Tabelle1!$E$2:$U$2,0))=0,"",INDEX([3]Tabelle1!$E$3:$U$500,MATCH($A316&amp;$C316&amp;$D316,[3]Tabelle1!$A$3:$A$500&amp;[3]Tabelle1!$C$3:$C$500&amp;[3]Tabelle1!$D$3:$D$500,0),MATCH(P$2,[3]Tabelle1!$E$2:$U$2,0))),"")</f>
        <v/>
      </c>
      <c r="Q316" s="152" t="str">
        <f t="array" ref="Q316">IFERROR(IF(INDEX([3]Tabelle1!$E$3:$U$500,MATCH($A316&amp;$C316&amp;$D316,[3]Tabelle1!$A$3:$A$500&amp;[3]Tabelle1!$C$3:$C$500&amp;[3]Tabelle1!$D$3:$D$500,0),MATCH(Q$2,[3]Tabelle1!$E$2:$U$2,0))=0,"",INDEX([3]Tabelle1!$E$3:$U$500,MATCH($A316&amp;$C316&amp;$D316,[3]Tabelle1!$A$3:$A$500&amp;[3]Tabelle1!$C$3:$C$500&amp;[3]Tabelle1!$D$3:$D$500,0),MATCH(Q$2,[3]Tabelle1!$E$2:$U$2,0))),"")</f>
        <v/>
      </c>
      <c r="R316" s="152" t="str">
        <f t="array" ref="R316">IFERROR(IF(INDEX([3]Tabelle1!$E$3:$U$500,MATCH($A316&amp;$C316&amp;$D316,[3]Tabelle1!$A$3:$A$500&amp;[3]Tabelle1!$C$3:$C$500&amp;[3]Tabelle1!$D$3:$D$500,0),MATCH(R$2,[3]Tabelle1!$E$2:$U$2,0))=0,"",INDEX([3]Tabelle1!$E$3:$U$500,MATCH($A316&amp;$C316&amp;$D316,[3]Tabelle1!$A$3:$A$500&amp;[3]Tabelle1!$C$3:$C$500&amp;[3]Tabelle1!$D$3:$D$500,0),MATCH(R$2,[3]Tabelle1!$E$2:$U$2,0))),"")</f>
        <v/>
      </c>
      <c r="S316" s="152">
        <f t="array" ref="S316">IFERROR(IF(INDEX([3]Tabelle1!$E$3:$U$500,MATCH($A316&amp;$C316&amp;$D316,[3]Tabelle1!$A$3:$A$500&amp;[3]Tabelle1!$C$3:$C$500&amp;[3]Tabelle1!$D$3:$D$500,0),MATCH(S$2,[3]Tabelle1!$E$2:$U$2,0))=0,"",INDEX([3]Tabelle1!$E$3:$U$500,MATCH($A316&amp;$C316&amp;$D316,[3]Tabelle1!$A$3:$A$500&amp;[3]Tabelle1!$C$3:$C$500&amp;[3]Tabelle1!$D$3:$D$500,0),MATCH(S$2,[3]Tabelle1!$E$2:$U$2,0))),"")</f>
        <v>0.28699999999999998</v>
      </c>
      <c r="T316" s="189" t="str">
        <f t="array" ref="T316">IFERROR(IF(INDEX([3]Tabelle1!$E$3:$U$500,MATCH($A316&amp;$C316&amp;$D316,[3]Tabelle1!$A$3:$A$500&amp;[3]Tabelle1!$C$3:$C$500&amp;[3]Tabelle1!$D$3:$D$500,0),MATCH(T$2,[3]Tabelle1!$E$2:$U$2,0))=0,"",INDEX([3]Tabelle1!$E$3:$U$500,MATCH($A316&amp;$C316&amp;$D316,[3]Tabelle1!$A$3:$A$500&amp;[3]Tabelle1!$C$3:$C$500&amp;[3]Tabelle1!$D$3:$D$500,0),MATCH(T$2,[3]Tabelle1!$E$2:$U$2,0))),"")</f>
        <v/>
      </c>
      <c r="U316" s="189" t="str">
        <f t="array" ref="U316">IFERROR(IF(INDEX([3]Tabelle1!$E$3:$U$500,MATCH($A316&amp;$C316&amp;$D316,[3]Tabelle1!$A$3:$A$500&amp;[3]Tabelle1!$C$3:$C$500&amp;[3]Tabelle1!$D$3:$D$500,0),MATCH(U$2,[3]Tabelle1!$E$2:$U$2,0))=0,"",INDEX([3]Tabelle1!$E$3:$U$500,MATCH($A316&amp;$C316&amp;$D316,[3]Tabelle1!$A$3:$A$500&amp;[3]Tabelle1!$C$3:$C$500&amp;[3]Tabelle1!$D$3:$D$500,0),MATCH(U$2,[3]Tabelle1!$E$2:$U$2,0))),"")</f>
        <v/>
      </c>
      <c r="V316" s="190" t="str">
        <f t="array" ref="V316">IFERROR(IF(INDEX([3]Tabelle1!$E$3:$U$500,MATCH($A316&amp;$C316&amp;$D316,[3]Tabelle1!$A$3:$A$500&amp;[3]Tabelle1!$C$3:$C$500&amp;[3]Tabelle1!$D$3:$D$500,0),MATCH(V$2,[3]Tabelle1!$E$2:$U$2,0))=0,"",INDEX([3]Tabelle1!$E$3:$U$500,MATCH($A316&amp;$C316&amp;$D316,[3]Tabelle1!$A$3:$A$500&amp;[3]Tabelle1!$C$3:$C$500&amp;[3]Tabelle1!$D$3:$D$500,0),MATCH(V$2,[3]Tabelle1!$E$2:$U$2,0))),"")</f>
        <v/>
      </c>
      <c r="W316" t="str">
        <f t="array" ref="W316">IFERROR(IF(INDEX([3]Tabelle1!$E$3:$U$500,MATCH($A316&amp;$C316&amp;$D316,[3]Tabelle1!$A$3:$A$500&amp;[3]Tabelle1!$C$3:$C$500&amp;[3]Tabelle1!$D$3:$D$500,0),MATCH(W$2,[3]Tabelle1!$E$2:$U$2,0))=0,"",INDEX([3]Tabelle1!$E$3:$U$500,MATCH($A316&amp;$C316&amp;$D316,[3]Tabelle1!$A$3:$A$500&amp;[3]Tabelle1!$C$3:$C$500&amp;[3]Tabelle1!$D$3:$D$500,0),MATCH(W$2,[3]Tabelle1!$E$2:$U$2,0))),"")</f>
        <v/>
      </c>
      <c r="X316" t="str">
        <f t="array" ref="X316">IFERROR(IF(INDEX([3]Tabelle1!$E$3:$U$500,MATCH($A316&amp;$C316&amp;$D316,[3]Tabelle1!$A$3:$A$500&amp;[3]Tabelle1!$C$3:$C$500&amp;[3]Tabelle1!$D$3:$D$500,0),MATCH(X$2,[3]Tabelle1!$E$2:$U$2,0))=0,"",INDEX([3]Tabelle1!$E$3:$U$500,MATCH($A316&amp;$C316&amp;$D316,[3]Tabelle1!$A$3:$A$500&amp;[3]Tabelle1!$C$3:$C$500&amp;[3]Tabelle1!$D$3:$D$500,0),MATCH(X$2,[3]Tabelle1!$E$2:$U$2,0))),"")</f>
        <v/>
      </c>
      <c r="Y316" s="174"/>
      <c r="Z316" s="174"/>
      <c r="AA316" s="174"/>
      <c r="AB316" s="174"/>
      <c r="AC316" s="174"/>
      <c r="AD316" s="174"/>
      <c r="AE316" s="174"/>
      <c r="AF316" s="174"/>
    </row>
    <row r="317" spans="1:32" x14ac:dyDescent="0.2">
      <c r="A317" s="107" t="str">
        <f t="shared" si="38"/>
        <v>Hungary</v>
      </c>
      <c r="B317" s="97"/>
      <c r="C317" s="97" t="s">
        <v>212</v>
      </c>
      <c r="D317" s="226" t="s">
        <v>147</v>
      </c>
      <c r="E317" s="125"/>
      <c r="F317" s="125"/>
      <c r="G317" s="125"/>
      <c r="H317" s="125" t="str">
        <f t="array" ref="H317">IFERROR(IF(INDEX([3]Tabelle1!$E$3:$U$500,MATCH($A317&amp;$C317&amp;$D317,[3]Tabelle1!$A$3:$A$500&amp;[3]Tabelle1!$C$3:$C$500&amp;[3]Tabelle1!$D$3:$D$500,0),MATCH(H$2,[3]Tabelle1!$E$2:$U$2,0))=0,"",INDEX([3]Tabelle1!$E$3:$U$500,MATCH($A317&amp;$C317&amp;$D317,[3]Tabelle1!$A$3:$A$500&amp;[3]Tabelle1!$C$3:$C$500&amp;[3]Tabelle1!$D$3:$D$500,0),MATCH(H$2,[3]Tabelle1!$E$2:$U$2,0))),"")</f>
        <v/>
      </c>
      <c r="I317" s="186">
        <f t="array" ref="I317">IFERROR(IF(INDEX([3]Tabelle1!$E$3:$U$500,MATCH($A317&amp;$C317&amp;$D317,[3]Tabelle1!$A$3:$A$500&amp;[3]Tabelle1!$C$3:$C$500&amp;[3]Tabelle1!$D$3:$D$500,0),MATCH(I$2,[3]Tabelle1!$E$2:$U$2,0))=0,"",INDEX([3]Tabelle1!$E$3:$U$500,MATCH($A317&amp;$C317&amp;$D317,[3]Tabelle1!$A$3:$A$500&amp;[3]Tabelle1!$C$3:$C$500&amp;[3]Tabelle1!$D$3:$D$500,0),MATCH(I$2,[3]Tabelle1!$E$2:$U$2,0))),"")</f>
        <v>6.6000000000000003E-2</v>
      </c>
      <c r="J317" s="152" t="str">
        <f t="array" ref="J317">IFERROR(IF(INDEX([3]Tabelle1!$E$3:$U$500,MATCH($A317&amp;$C317&amp;$D317,[3]Tabelle1!$A$3:$A$500&amp;[3]Tabelle1!$C$3:$C$500&amp;[3]Tabelle1!$D$3:$D$500,0),MATCH(J$2,[3]Tabelle1!$E$2:$U$2,0))=0,"",INDEX([3]Tabelle1!$E$3:$U$500,MATCH($A317&amp;$C317&amp;$D317,[3]Tabelle1!$A$3:$A$500&amp;[3]Tabelle1!$C$3:$C$500&amp;[3]Tabelle1!$D$3:$D$500,0),MATCH(J$2,[3]Tabelle1!$E$2:$U$2,0))),"")</f>
        <v/>
      </c>
      <c r="K317" s="152" t="str">
        <f t="array" ref="K317">IFERROR(IF(INDEX([3]Tabelle1!$E$3:$U$500,MATCH($A317&amp;$C317&amp;$D317,[3]Tabelle1!$A$3:$A$500&amp;[3]Tabelle1!$C$3:$C$500&amp;[3]Tabelle1!$D$3:$D$500,0),MATCH(K$2,[3]Tabelle1!$E$2:$U$2,0))=0,"",INDEX([3]Tabelle1!$E$3:$U$500,MATCH($A317&amp;$C317&amp;$D317,[3]Tabelle1!$A$3:$A$500&amp;[3]Tabelle1!$C$3:$C$500&amp;[3]Tabelle1!$D$3:$D$500,0),MATCH(K$2,[3]Tabelle1!$E$2:$U$2,0))),"")</f>
        <v/>
      </c>
      <c r="L317" s="152" t="str">
        <f t="array" ref="L317">IFERROR(IF(INDEX([3]Tabelle1!$E$3:$U$500,MATCH($A317&amp;$C317&amp;$D317,[3]Tabelle1!$A$3:$A$500&amp;[3]Tabelle1!$C$3:$C$500&amp;[3]Tabelle1!$D$3:$D$500,0),MATCH(L$2,[3]Tabelle1!$E$2:$U$2,0))=0,"",INDEX([3]Tabelle1!$E$3:$U$500,MATCH($A317&amp;$C317&amp;$D317,[3]Tabelle1!$A$3:$A$500&amp;[3]Tabelle1!$C$3:$C$500&amp;[3]Tabelle1!$D$3:$D$500,0),MATCH(L$2,[3]Tabelle1!$E$2:$U$2,0))),"")</f>
        <v/>
      </c>
      <c r="M317" s="152" t="str">
        <f t="array" ref="M317">IFERROR(IF(INDEX([3]Tabelle1!$E$3:$U$500,MATCH($A317&amp;$C317&amp;$D317,[3]Tabelle1!$A$3:$A$500&amp;[3]Tabelle1!$C$3:$C$500&amp;[3]Tabelle1!$D$3:$D$500,0),MATCH(M$2,[3]Tabelle1!$E$2:$U$2,0))=0,"",INDEX([3]Tabelle1!$E$3:$U$500,MATCH($A317&amp;$C317&amp;$D317,[3]Tabelle1!$A$3:$A$500&amp;[3]Tabelle1!$C$3:$C$500&amp;[3]Tabelle1!$D$3:$D$500,0),MATCH(M$2,[3]Tabelle1!$E$2:$U$2,0))),"")</f>
        <v/>
      </c>
      <c r="N317" s="152">
        <f t="array" ref="N317">IFERROR(IF(INDEX([3]Tabelle1!$E$3:$U$500,MATCH($A317&amp;$C317&amp;$D317,[3]Tabelle1!$A$3:$A$500&amp;[3]Tabelle1!$C$3:$C$500&amp;[3]Tabelle1!$D$3:$D$500,0),MATCH(N$2,[3]Tabelle1!$E$2:$U$2,0))=0,"",INDEX([3]Tabelle1!$E$3:$U$500,MATCH($A317&amp;$C317&amp;$D317,[3]Tabelle1!$A$3:$A$500&amp;[3]Tabelle1!$C$3:$C$500&amp;[3]Tabelle1!$D$3:$D$500,0),MATCH(N$2,[3]Tabelle1!$E$2:$U$2,0))),"")</f>
        <v>0.16800000000000001</v>
      </c>
      <c r="O317" s="152" t="str">
        <f t="array" ref="O317">IFERROR(IF(INDEX([3]Tabelle1!$E$3:$U$500,MATCH($A317&amp;$C317&amp;$D317,[3]Tabelle1!$A$3:$A$500&amp;[3]Tabelle1!$C$3:$C$500&amp;[3]Tabelle1!$D$3:$D$500,0),MATCH(O$2,[3]Tabelle1!$E$2:$U$2,0))=0,"",INDEX([3]Tabelle1!$E$3:$U$500,MATCH($A317&amp;$C317&amp;$D317,[3]Tabelle1!$A$3:$A$500&amp;[3]Tabelle1!$C$3:$C$500&amp;[3]Tabelle1!$D$3:$D$500,0),MATCH(O$2,[3]Tabelle1!$E$2:$U$2,0))),"")</f>
        <v/>
      </c>
      <c r="P317" s="152" t="str">
        <f t="array" ref="P317">IFERROR(IF(INDEX([3]Tabelle1!$E$3:$U$500,MATCH($A317&amp;$C317&amp;$D317,[3]Tabelle1!$A$3:$A$500&amp;[3]Tabelle1!$C$3:$C$500&amp;[3]Tabelle1!$D$3:$D$500,0),MATCH(P$2,[3]Tabelle1!$E$2:$U$2,0))=0,"",INDEX([3]Tabelle1!$E$3:$U$500,MATCH($A317&amp;$C317&amp;$D317,[3]Tabelle1!$A$3:$A$500&amp;[3]Tabelle1!$C$3:$C$500&amp;[3]Tabelle1!$D$3:$D$500,0),MATCH(P$2,[3]Tabelle1!$E$2:$U$2,0))),"")</f>
        <v/>
      </c>
      <c r="Q317" s="152" t="str">
        <f t="array" ref="Q317">IFERROR(IF(INDEX([3]Tabelle1!$E$3:$U$500,MATCH($A317&amp;$C317&amp;$D317,[3]Tabelle1!$A$3:$A$500&amp;[3]Tabelle1!$C$3:$C$500&amp;[3]Tabelle1!$D$3:$D$500,0),MATCH(Q$2,[3]Tabelle1!$E$2:$U$2,0))=0,"",INDEX([3]Tabelle1!$E$3:$U$500,MATCH($A317&amp;$C317&amp;$D317,[3]Tabelle1!$A$3:$A$500&amp;[3]Tabelle1!$C$3:$C$500&amp;[3]Tabelle1!$D$3:$D$500,0),MATCH(Q$2,[3]Tabelle1!$E$2:$U$2,0))),"")</f>
        <v/>
      </c>
      <c r="R317" s="152" t="str">
        <f t="array" ref="R317">IFERROR(IF(INDEX([3]Tabelle1!$E$3:$U$500,MATCH($A317&amp;$C317&amp;$D317,[3]Tabelle1!$A$3:$A$500&amp;[3]Tabelle1!$C$3:$C$500&amp;[3]Tabelle1!$D$3:$D$500,0),MATCH(R$2,[3]Tabelle1!$E$2:$U$2,0))=0,"",INDEX([3]Tabelle1!$E$3:$U$500,MATCH($A317&amp;$C317&amp;$D317,[3]Tabelle1!$A$3:$A$500&amp;[3]Tabelle1!$C$3:$C$500&amp;[3]Tabelle1!$D$3:$D$500,0),MATCH(R$2,[3]Tabelle1!$E$2:$U$2,0))),"")</f>
        <v/>
      </c>
      <c r="S317" s="152">
        <f t="array" ref="S317">IFERROR(IF(INDEX([3]Tabelle1!$E$3:$U$500,MATCH($A317&amp;$C317&amp;$D317,[3]Tabelle1!$A$3:$A$500&amp;[3]Tabelle1!$C$3:$C$500&amp;[3]Tabelle1!$D$3:$D$500,0),MATCH(S$2,[3]Tabelle1!$E$2:$U$2,0))=0,"",INDEX([3]Tabelle1!$E$3:$U$500,MATCH($A317&amp;$C317&amp;$D317,[3]Tabelle1!$A$3:$A$500&amp;[3]Tabelle1!$C$3:$C$500&amp;[3]Tabelle1!$D$3:$D$500,0),MATCH(S$2,[3]Tabelle1!$E$2:$U$2,0))),"")</f>
        <v>0.16900000000000001</v>
      </c>
      <c r="T317" s="189" t="str">
        <f t="array" ref="T317">IFERROR(IF(INDEX([3]Tabelle1!$E$3:$U$500,MATCH($A317&amp;$C317&amp;$D317,[3]Tabelle1!$A$3:$A$500&amp;[3]Tabelle1!$C$3:$C$500&amp;[3]Tabelle1!$D$3:$D$500,0),MATCH(T$2,[3]Tabelle1!$E$2:$U$2,0))=0,"",INDEX([3]Tabelle1!$E$3:$U$500,MATCH($A317&amp;$C317&amp;$D317,[3]Tabelle1!$A$3:$A$500&amp;[3]Tabelle1!$C$3:$C$500&amp;[3]Tabelle1!$D$3:$D$500,0),MATCH(T$2,[3]Tabelle1!$E$2:$U$2,0))),"")</f>
        <v/>
      </c>
      <c r="U317" s="189" t="str">
        <f t="array" ref="U317">IFERROR(IF(INDEX([3]Tabelle1!$E$3:$U$500,MATCH($A317&amp;$C317&amp;$D317,[3]Tabelle1!$A$3:$A$500&amp;[3]Tabelle1!$C$3:$C$500&amp;[3]Tabelle1!$D$3:$D$500,0),MATCH(U$2,[3]Tabelle1!$E$2:$U$2,0))=0,"",INDEX([3]Tabelle1!$E$3:$U$500,MATCH($A317&amp;$C317&amp;$D317,[3]Tabelle1!$A$3:$A$500&amp;[3]Tabelle1!$C$3:$C$500&amp;[3]Tabelle1!$D$3:$D$500,0),MATCH(U$2,[3]Tabelle1!$E$2:$U$2,0))),"")</f>
        <v/>
      </c>
      <c r="V317" s="190" t="str">
        <f t="array" ref="V317">IFERROR(IF(INDEX([3]Tabelle1!$E$3:$U$500,MATCH($A317&amp;$C317&amp;$D317,[3]Tabelle1!$A$3:$A$500&amp;[3]Tabelle1!$C$3:$C$500&amp;[3]Tabelle1!$D$3:$D$500,0),MATCH(V$2,[3]Tabelle1!$E$2:$U$2,0))=0,"",INDEX([3]Tabelle1!$E$3:$U$500,MATCH($A317&amp;$C317&amp;$D317,[3]Tabelle1!$A$3:$A$500&amp;[3]Tabelle1!$C$3:$C$500&amp;[3]Tabelle1!$D$3:$D$500,0),MATCH(V$2,[3]Tabelle1!$E$2:$U$2,0))),"")</f>
        <v/>
      </c>
      <c r="W317" t="str">
        <f t="array" ref="W317">IFERROR(IF(INDEX([3]Tabelle1!$E$3:$U$500,MATCH($A317&amp;$C317&amp;$D317,[3]Tabelle1!$A$3:$A$500&amp;[3]Tabelle1!$C$3:$C$500&amp;[3]Tabelle1!$D$3:$D$500,0),MATCH(W$2,[3]Tabelle1!$E$2:$U$2,0))=0,"",INDEX([3]Tabelle1!$E$3:$U$500,MATCH($A317&amp;$C317&amp;$D317,[3]Tabelle1!$A$3:$A$500&amp;[3]Tabelle1!$C$3:$C$500&amp;[3]Tabelle1!$D$3:$D$500,0),MATCH(W$2,[3]Tabelle1!$E$2:$U$2,0))),"")</f>
        <v/>
      </c>
      <c r="X317" t="str">
        <f t="array" ref="X317">IFERROR(IF(INDEX([3]Tabelle1!$E$3:$U$500,MATCH($A317&amp;$C317&amp;$D317,[3]Tabelle1!$A$3:$A$500&amp;[3]Tabelle1!$C$3:$C$500&amp;[3]Tabelle1!$D$3:$D$500,0),MATCH(X$2,[3]Tabelle1!$E$2:$U$2,0))=0,"",INDEX([3]Tabelle1!$E$3:$U$500,MATCH($A317&amp;$C317&amp;$D317,[3]Tabelle1!$A$3:$A$500&amp;[3]Tabelle1!$C$3:$C$500&amp;[3]Tabelle1!$D$3:$D$500,0),MATCH(X$2,[3]Tabelle1!$E$2:$U$2,0))),"")</f>
        <v/>
      </c>
      <c r="Y317" s="174"/>
      <c r="Z317" s="174"/>
      <c r="AA317" s="174"/>
      <c r="AB317" s="174"/>
      <c r="AC317" s="174"/>
      <c r="AD317" s="174"/>
      <c r="AE317" s="174"/>
      <c r="AF317" s="174"/>
    </row>
    <row r="318" spans="1:32" x14ac:dyDescent="0.2">
      <c r="A318" s="107" t="str">
        <f t="shared" si="38"/>
        <v>Hungary</v>
      </c>
      <c r="B318" s="97"/>
      <c r="C318" s="97"/>
      <c r="D318" s="226" t="s">
        <v>73</v>
      </c>
      <c r="E318" s="194"/>
      <c r="F318" s="194"/>
      <c r="G318" s="194"/>
      <c r="H318" s="195" t="str">
        <f t="array" ref="H318">IFERROR(IF(INDEX([3]Tabelle1!$E$3:$U$500,MATCH($A318&amp;$C318&amp;$D318,[3]Tabelle1!$A$3:$A$500&amp;[3]Tabelle1!$C$3:$C$500&amp;[3]Tabelle1!$D$3:$D$500,0),MATCH(H$2,[3]Tabelle1!$E$2:$U$2,0))=0,"",INDEX([3]Tabelle1!$E$3:$U$500,MATCH($A318&amp;$C318&amp;$D318,[3]Tabelle1!$A$3:$A$500&amp;[3]Tabelle1!$C$3:$C$500&amp;[3]Tabelle1!$D$3:$D$500,0),MATCH(H$2,[3]Tabelle1!$E$2:$U$2,0))),"")</f>
        <v/>
      </c>
      <c r="I318" s="195" t="str">
        <f t="array" ref="I318">IFERROR(IF(INDEX([3]Tabelle1!$E$3:$U$500,MATCH($A318&amp;$C318&amp;$D318,[3]Tabelle1!$A$3:$A$500&amp;[3]Tabelle1!$C$3:$C$500&amp;[3]Tabelle1!$D$3:$D$500,0),MATCH(I$2,[3]Tabelle1!$E$2:$U$2,0))=0,"",INDEX([3]Tabelle1!$E$3:$U$500,MATCH($A318&amp;$C318&amp;$D318,[3]Tabelle1!$A$3:$A$500&amp;[3]Tabelle1!$C$3:$C$500&amp;[3]Tabelle1!$D$3:$D$500,0),MATCH(I$2,[3]Tabelle1!$E$2:$U$2,0))),"")</f>
        <v/>
      </c>
      <c r="J318" s="195" t="str">
        <f t="array" ref="J318">IFERROR(IF(INDEX([3]Tabelle1!$E$3:$U$500,MATCH($A318&amp;$C318&amp;$D318,[3]Tabelle1!$A$3:$A$500&amp;[3]Tabelle1!$C$3:$C$500&amp;[3]Tabelle1!$D$3:$D$500,0),MATCH(J$2,[3]Tabelle1!$E$2:$U$2,0))=0,"",INDEX([3]Tabelle1!$E$3:$U$500,MATCH($A318&amp;$C318&amp;$D318,[3]Tabelle1!$A$3:$A$500&amp;[3]Tabelle1!$C$3:$C$500&amp;[3]Tabelle1!$D$3:$D$500,0),MATCH(J$2,[3]Tabelle1!$E$2:$U$2,0))),"")</f>
        <v/>
      </c>
      <c r="K318" s="195" t="str">
        <f t="array" ref="K318">IFERROR(IF(INDEX([3]Tabelle1!$E$3:$U$500,MATCH($A318&amp;$C318&amp;$D318,[3]Tabelle1!$A$3:$A$500&amp;[3]Tabelle1!$C$3:$C$500&amp;[3]Tabelle1!$D$3:$D$500,0),MATCH(K$2,[3]Tabelle1!$E$2:$U$2,0))=0,"",INDEX([3]Tabelle1!$E$3:$U$500,MATCH($A318&amp;$C318&amp;$D318,[3]Tabelle1!$A$3:$A$500&amp;[3]Tabelle1!$C$3:$C$500&amp;[3]Tabelle1!$D$3:$D$500,0),MATCH(K$2,[3]Tabelle1!$E$2:$U$2,0))),"")</f>
        <v/>
      </c>
      <c r="L318" s="195" t="str">
        <f t="array" ref="L318">IFERROR(IF(INDEX([3]Tabelle1!$E$3:$U$500,MATCH($A318&amp;$C318&amp;$D318,[3]Tabelle1!$A$3:$A$500&amp;[3]Tabelle1!$C$3:$C$500&amp;[3]Tabelle1!$D$3:$D$500,0),MATCH(L$2,[3]Tabelle1!$E$2:$U$2,0))=0,"",INDEX([3]Tabelle1!$E$3:$U$500,MATCH($A318&amp;$C318&amp;$D318,[3]Tabelle1!$A$3:$A$500&amp;[3]Tabelle1!$C$3:$C$500&amp;[3]Tabelle1!$D$3:$D$500,0),MATCH(L$2,[3]Tabelle1!$E$2:$U$2,0))),"")</f>
        <v/>
      </c>
      <c r="M318" s="195" t="str">
        <f t="array" ref="M318">IFERROR(IF(INDEX([3]Tabelle1!$E$3:$U$500,MATCH($A318&amp;$C318&amp;$D318,[3]Tabelle1!$A$3:$A$500&amp;[3]Tabelle1!$C$3:$C$500&amp;[3]Tabelle1!$D$3:$D$500,0),MATCH(M$2,[3]Tabelle1!$E$2:$U$2,0))=0,"",INDEX([3]Tabelle1!$E$3:$U$500,MATCH($A318&amp;$C318&amp;$D318,[3]Tabelle1!$A$3:$A$500&amp;[3]Tabelle1!$C$3:$C$500&amp;[3]Tabelle1!$D$3:$D$500,0),MATCH(M$2,[3]Tabelle1!$E$2:$U$2,0))),"")</f>
        <v/>
      </c>
      <c r="N318" s="195" t="str">
        <f t="array" ref="N318">IFERROR(IF(INDEX([3]Tabelle1!$E$3:$U$500,MATCH($A318&amp;$C318&amp;$D318,[3]Tabelle1!$A$3:$A$500&amp;[3]Tabelle1!$C$3:$C$500&amp;[3]Tabelle1!$D$3:$D$500,0),MATCH(N$2,[3]Tabelle1!$E$2:$U$2,0))=0,"",INDEX([3]Tabelle1!$E$3:$U$500,MATCH($A318&amp;$C318&amp;$D318,[3]Tabelle1!$A$3:$A$500&amp;[3]Tabelle1!$C$3:$C$500&amp;[3]Tabelle1!$D$3:$D$500,0),MATCH(N$2,[3]Tabelle1!$E$2:$U$2,0))),"")</f>
        <v/>
      </c>
      <c r="O318" s="195" t="str">
        <f t="array" ref="O318">IFERROR(IF(INDEX([3]Tabelle1!$E$3:$U$500,MATCH($A318&amp;$C318&amp;$D318,[3]Tabelle1!$A$3:$A$500&amp;[3]Tabelle1!$C$3:$C$500&amp;[3]Tabelle1!$D$3:$D$500,0),MATCH(O$2,[3]Tabelle1!$E$2:$U$2,0))=0,"",INDEX([3]Tabelle1!$E$3:$U$500,MATCH($A318&amp;$C318&amp;$D318,[3]Tabelle1!$A$3:$A$500&amp;[3]Tabelle1!$C$3:$C$500&amp;[3]Tabelle1!$D$3:$D$500,0),MATCH(O$2,[3]Tabelle1!$E$2:$U$2,0))),"")</f>
        <v/>
      </c>
      <c r="P318" s="195" t="str">
        <f t="array" ref="P318">IFERROR(IF(INDEX([3]Tabelle1!$E$3:$U$500,MATCH($A318&amp;$C318&amp;$D318,[3]Tabelle1!$A$3:$A$500&amp;[3]Tabelle1!$C$3:$C$500&amp;[3]Tabelle1!$D$3:$D$500,0),MATCH(P$2,[3]Tabelle1!$E$2:$U$2,0))=0,"",INDEX([3]Tabelle1!$E$3:$U$500,MATCH($A318&amp;$C318&amp;$D318,[3]Tabelle1!$A$3:$A$500&amp;[3]Tabelle1!$C$3:$C$500&amp;[3]Tabelle1!$D$3:$D$500,0),MATCH(P$2,[3]Tabelle1!$E$2:$U$2,0))),"")</f>
        <v/>
      </c>
      <c r="Q318" s="195" t="str">
        <f t="array" ref="Q318">IFERROR(IF(INDEX([3]Tabelle1!$E$3:$U$500,MATCH($A318&amp;$C318&amp;$D318,[3]Tabelle1!$A$3:$A$500&amp;[3]Tabelle1!$C$3:$C$500&amp;[3]Tabelle1!$D$3:$D$500,0),MATCH(Q$2,[3]Tabelle1!$E$2:$U$2,0))=0,"",INDEX([3]Tabelle1!$E$3:$U$500,MATCH($A318&amp;$C318&amp;$D318,[3]Tabelle1!$A$3:$A$500&amp;[3]Tabelle1!$C$3:$C$500&amp;[3]Tabelle1!$D$3:$D$500,0),MATCH(Q$2,[3]Tabelle1!$E$2:$U$2,0))),"")</f>
        <v/>
      </c>
      <c r="R318" s="195" t="str">
        <f t="array" ref="R318">IFERROR(IF(INDEX([3]Tabelle1!$E$3:$U$500,MATCH($A318&amp;$C318&amp;$D318,[3]Tabelle1!$A$3:$A$500&amp;[3]Tabelle1!$C$3:$C$500&amp;[3]Tabelle1!$D$3:$D$500,0),MATCH(R$2,[3]Tabelle1!$E$2:$U$2,0))=0,"",INDEX([3]Tabelle1!$E$3:$U$500,MATCH($A318&amp;$C318&amp;$D318,[3]Tabelle1!$A$3:$A$500&amp;[3]Tabelle1!$C$3:$C$500&amp;[3]Tabelle1!$D$3:$D$500,0),MATCH(R$2,[3]Tabelle1!$E$2:$U$2,0))),"")</f>
        <v/>
      </c>
      <c r="S318" s="195" t="str">
        <f t="array" ref="S318">IFERROR(IF(INDEX([3]Tabelle1!$E$3:$U$500,MATCH($A318&amp;$C318&amp;$D318,[3]Tabelle1!$A$3:$A$500&amp;[3]Tabelle1!$C$3:$C$500&amp;[3]Tabelle1!$D$3:$D$500,0),MATCH(S$2,[3]Tabelle1!$E$2:$U$2,0))=0,"",INDEX([3]Tabelle1!$E$3:$U$500,MATCH($A318&amp;$C318&amp;$D318,[3]Tabelle1!$A$3:$A$500&amp;[3]Tabelle1!$C$3:$C$500&amp;[3]Tabelle1!$D$3:$D$500,0),MATCH(S$2,[3]Tabelle1!$E$2:$U$2,0))),"")</f>
        <v/>
      </c>
      <c r="T318" s="195" t="str">
        <f t="array" ref="T318">IFERROR(IF(INDEX([3]Tabelle1!$E$3:$U$500,MATCH($A318&amp;$C318&amp;$D318,[3]Tabelle1!$A$3:$A$500&amp;[3]Tabelle1!$C$3:$C$500&amp;[3]Tabelle1!$D$3:$D$500,0),MATCH(T$2,[3]Tabelle1!$E$2:$U$2,0))=0,"",INDEX([3]Tabelle1!$E$3:$U$500,MATCH($A318&amp;$C318&amp;$D318,[3]Tabelle1!$A$3:$A$500&amp;[3]Tabelle1!$C$3:$C$500&amp;[3]Tabelle1!$D$3:$D$500,0),MATCH(T$2,[3]Tabelle1!$E$2:$U$2,0))),"")</f>
        <v/>
      </c>
      <c r="U318" s="195" t="str">
        <f t="array" ref="U318">IFERROR(IF(INDEX([3]Tabelle1!$E$3:$U$500,MATCH($A318&amp;$C318&amp;$D318,[3]Tabelle1!$A$3:$A$500&amp;[3]Tabelle1!$C$3:$C$500&amp;[3]Tabelle1!$D$3:$D$500,0),MATCH(U$2,[3]Tabelle1!$E$2:$U$2,0))=0,"",INDEX([3]Tabelle1!$E$3:$U$500,MATCH($A318&amp;$C318&amp;$D318,[3]Tabelle1!$A$3:$A$500&amp;[3]Tabelle1!$C$3:$C$500&amp;[3]Tabelle1!$D$3:$D$500,0),MATCH(U$2,[3]Tabelle1!$E$2:$U$2,0))),"")</f>
        <v/>
      </c>
      <c r="V318" s="196" t="str">
        <f t="array" ref="V318">IFERROR(IF(INDEX([3]Tabelle1!$E$3:$U$500,MATCH($A318&amp;$C318&amp;$D318,[3]Tabelle1!$A$3:$A$500&amp;[3]Tabelle1!$C$3:$C$500&amp;[3]Tabelle1!$D$3:$D$500,0),MATCH(V$2,[3]Tabelle1!$E$2:$U$2,0))=0,"",INDEX([3]Tabelle1!$E$3:$U$500,MATCH($A318&amp;$C318&amp;$D318,[3]Tabelle1!$A$3:$A$500&amp;[3]Tabelle1!$C$3:$C$500&amp;[3]Tabelle1!$D$3:$D$500,0),MATCH(V$2,[3]Tabelle1!$E$2:$U$2,0))),"")</f>
        <v/>
      </c>
      <c r="W318" t="str">
        <f t="array" ref="W318">IFERROR(IF(INDEX([3]Tabelle1!$E$3:$U$500,MATCH($A318&amp;$C318&amp;$D318,[3]Tabelle1!$A$3:$A$500&amp;[3]Tabelle1!$C$3:$C$500&amp;[3]Tabelle1!$D$3:$D$500,0),MATCH(W$2,[3]Tabelle1!$E$2:$U$2,0))=0,"",INDEX([3]Tabelle1!$E$3:$U$500,MATCH($A318&amp;$C318&amp;$D318,[3]Tabelle1!$A$3:$A$500&amp;[3]Tabelle1!$C$3:$C$500&amp;[3]Tabelle1!$D$3:$D$500,0),MATCH(W$2,[3]Tabelle1!$E$2:$U$2,0))),"")</f>
        <v/>
      </c>
      <c r="X318" t="str">
        <f t="array" ref="X318">IFERROR(IF(INDEX([3]Tabelle1!$E$3:$U$500,MATCH($A318&amp;$C318&amp;$D318,[3]Tabelle1!$A$3:$A$500&amp;[3]Tabelle1!$C$3:$C$500&amp;[3]Tabelle1!$D$3:$D$500,0),MATCH(X$2,[3]Tabelle1!$E$2:$U$2,0))=0,"",INDEX([3]Tabelle1!$E$3:$U$500,MATCH($A318&amp;$C318&amp;$D318,[3]Tabelle1!$A$3:$A$500&amp;[3]Tabelle1!$C$3:$C$500&amp;[3]Tabelle1!$D$3:$D$500,0),MATCH(X$2,[3]Tabelle1!$E$2:$U$2,0))),"")</f>
        <v/>
      </c>
      <c r="Y318" s="4"/>
      <c r="Z318" s="4"/>
      <c r="AA318" s="4"/>
      <c r="AB318" s="4"/>
      <c r="AC318" s="4"/>
      <c r="AD318" s="4"/>
      <c r="AE318" s="4"/>
      <c r="AF318" s="4"/>
    </row>
    <row r="319" spans="1:32" x14ac:dyDescent="0.2">
      <c r="A319" s="107" t="str">
        <f t="shared" si="38"/>
        <v>Hungary</v>
      </c>
      <c r="B319" s="97"/>
      <c r="C319" s="97" t="s">
        <v>88</v>
      </c>
      <c r="D319" s="227" t="s">
        <v>0</v>
      </c>
      <c r="E319" s="194"/>
      <c r="F319" s="194"/>
      <c r="G319" s="194"/>
      <c r="H319" s="195" t="str">
        <f t="array" ref="H319">IFERROR(IF(INDEX([3]Tabelle1!$E$3:$U$500,MATCH($A319&amp;$C319&amp;$D319,[3]Tabelle1!$A$3:$A$500&amp;[3]Tabelle1!$C$3:$C$500&amp;[3]Tabelle1!$D$3:$D$500,0),MATCH(H$2,[3]Tabelle1!$E$2:$U$2,0))=0,"",INDEX([3]Tabelle1!$E$3:$U$500,MATCH($A319&amp;$C319&amp;$D319,[3]Tabelle1!$A$3:$A$500&amp;[3]Tabelle1!$C$3:$C$500&amp;[3]Tabelle1!$D$3:$D$500,0),MATCH(H$2,[3]Tabelle1!$E$2:$U$2,0))),"")</f>
        <v/>
      </c>
      <c r="I319" s="195">
        <f t="array" ref="I319">IFERROR(IF(INDEX([3]Tabelle1!$E$3:$U$500,MATCH($A319&amp;$C319&amp;$D319,[3]Tabelle1!$A$3:$A$500&amp;[3]Tabelle1!$C$3:$C$500&amp;[3]Tabelle1!$D$3:$D$500,0),MATCH(I$2,[3]Tabelle1!$E$2:$U$2,0))=0,"",INDEX([3]Tabelle1!$E$3:$U$500,MATCH($A319&amp;$C319&amp;$D319,[3]Tabelle1!$A$3:$A$500&amp;[3]Tabelle1!$C$3:$C$500&amp;[3]Tabelle1!$D$3:$D$500,0),MATCH(I$2,[3]Tabelle1!$E$2:$U$2,0))),"")</f>
        <v>329</v>
      </c>
      <c r="J319" s="195">
        <f t="array" ref="J319">IFERROR(IF(INDEX([3]Tabelle1!$E$3:$U$500,MATCH($A319&amp;$C319&amp;$D319,[3]Tabelle1!$A$3:$A$500&amp;[3]Tabelle1!$C$3:$C$500&amp;[3]Tabelle1!$D$3:$D$500,0),MATCH(J$2,[3]Tabelle1!$E$2:$U$2,0))=0,"",INDEX([3]Tabelle1!$E$3:$U$500,MATCH($A319&amp;$C319&amp;$D319,[3]Tabelle1!$A$3:$A$500&amp;[3]Tabelle1!$C$3:$C$500&amp;[3]Tabelle1!$D$3:$D$500,0),MATCH(J$2,[3]Tabelle1!$E$2:$U$2,0))),"")</f>
        <v>329</v>
      </c>
      <c r="K319" s="195">
        <f t="array" ref="K319">IFERROR(IF(INDEX([3]Tabelle1!$E$3:$U$500,MATCH($A319&amp;$C319&amp;$D319,[3]Tabelle1!$A$3:$A$500&amp;[3]Tabelle1!$C$3:$C$500&amp;[3]Tabelle1!$D$3:$D$500,0),MATCH(K$2,[3]Tabelle1!$E$2:$U$2,0))=0,"",INDEX([3]Tabelle1!$E$3:$U$500,MATCH($A319&amp;$C319&amp;$D319,[3]Tabelle1!$A$3:$A$500&amp;[3]Tabelle1!$C$3:$C$500&amp;[3]Tabelle1!$D$3:$D$500,0),MATCH(K$2,[3]Tabelle1!$E$2:$U$2,0))),"")</f>
        <v>329</v>
      </c>
      <c r="L319" s="195">
        <f t="array" ref="L319">IFERROR(IF(INDEX([3]Tabelle1!$E$3:$U$500,MATCH($A319&amp;$C319&amp;$D319,[3]Tabelle1!$A$3:$A$500&amp;[3]Tabelle1!$C$3:$C$500&amp;[3]Tabelle1!$D$3:$D$500,0),MATCH(L$2,[3]Tabelle1!$E$2:$U$2,0))=0,"",INDEX([3]Tabelle1!$E$3:$U$500,MATCH($A319&amp;$C319&amp;$D319,[3]Tabelle1!$A$3:$A$500&amp;[3]Tabelle1!$C$3:$C$500&amp;[3]Tabelle1!$D$3:$D$500,0),MATCH(L$2,[3]Tabelle1!$E$2:$U$2,0))),"")</f>
        <v>329</v>
      </c>
      <c r="M319" s="195">
        <f t="array" ref="M319">IFERROR(IF(INDEX([3]Tabelle1!$E$3:$U$500,MATCH($A319&amp;$C319&amp;$D319,[3]Tabelle1!$A$3:$A$500&amp;[3]Tabelle1!$C$3:$C$500&amp;[3]Tabelle1!$D$3:$D$500,0),MATCH(M$2,[3]Tabelle1!$E$2:$U$2,0))=0,"",INDEX([3]Tabelle1!$E$3:$U$500,MATCH($A319&amp;$C319&amp;$D319,[3]Tabelle1!$A$3:$A$500&amp;[3]Tabelle1!$C$3:$C$500&amp;[3]Tabelle1!$D$3:$D$500,0),MATCH(M$2,[3]Tabelle1!$E$2:$U$2,0))),"")</f>
        <v>329</v>
      </c>
      <c r="N319" s="195">
        <f t="array" ref="N319">IFERROR(IF(INDEX([3]Tabelle1!$E$3:$U$500,MATCH($A319&amp;$C319&amp;$D319,[3]Tabelle1!$A$3:$A$500&amp;[3]Tabelle1!$C$3:$C$500&amp;[3]Tabelle1!$D$3:$D$500,0),MATCH(N$2,[3]Tabelle1!$E$2:$U$2,0))=0,"",INDEX([3]Tabelle1!$E$3:$U$500,MATCH($A319&amp;$C319&amp;$D319,[3]Tabelle1!$A$3:$A$500&amp;[3]Tabelle1!$C$3:$C$500&amp;[3]Tabelle1!$D$3:$D$500,0),MATCH(N$2,[3]Tabelle1!$E$2:$U$2,0))),"")</f>
        <v>329</v>
      </c>
      <c r="O319" s="195">
        <f t="array" ref="O319">IFERROR(IF(INDEX([3]Tabelle1!$E$3:$U$500,MATCH($A319&amp;$C319&amp;$D319,[3]Tabelle1!$A$3:$A$500&amp;[3]Tabelle1!$C$3:$C$500&amp;[3]Tabelle1!$D$3:$D$500,0),MATCH(O$2,[3]Tabelle1!$E$2:$U$2,0))=0,"",INDEX([3]Tabelle1!$E$3:$U$500,MATCH($A319&amp;$C319&amp;$D319,[3]Tabelle1!$A$3:$A$500&amp;[3]Tabelle1!$C$3:$C$500&amp;[3]Tabelle1!$D$3:$D$500,0),MATCH(O$2,[3]Tabelle1!$E$2:$U$2,0))),"")</f>
        <v>329</v>
      </c>
      <c r="P319" s="195">
        <f t="array" ref="P319">IFERROR(IF(INDEX([3]Tabelle1!$E$3:$U$500,MATCH($A319&amp;$C319&amp;$D319,[3]Tabelle1!$A$3:$A$500&amp;[3]Tabelle1!$C$3:$C$500&amp;[3]Tabelle1!$D$3:$D$500,0),MATCH(P$2,[3]Tabelle1!$E$2:$U$2,0))=0,"",INDEX([3]Tabelle1!$E$3:$U$500,MATCH($A319&amp;$C319&amp;$D319,[3]Tabelle1!$A$3:$A$500&amp;[3]Tabelle1!$C$3:$C$500&amp;[3]Tabelle1!$D$3:$D$500,0),MATCH(P$2,[3]Tabelle1!$E$2:$U$2,0))),"")</f>
        <v>329</v>
      </c>
      <c r="Q319" s="195">
        <f t="array" ref="Q319">IFERROR(IF(INDEX([3]Tabelle1!$E$3:$U$500,MATCH($A319&amp;$C319&amp;$D319,[3]Tabelle1!$A$3:$A$500&amp;[3]Tabelle1!$C$3:$C$500&amp;[3]Tabelle1!$D$3:$D$500,0),MATCH(Q$2,[3]Tabelle1!$E$2:$U$2,0))=0,"",INDEX([3]Tabelle1!$E$3:$U$500,MATCH($A319&amp;$C319&amp;$D319,[3]Tabelle1!$A$3:$A$500&amp;[3]Tabelle1!$C$3:$C$500&amp;[3]Tabelle1!$D$3:$D$500,0),MATCH(Q$2,[3]Tabelle1!$E$2:$U$2,0))),"")</f>
        <v>329</v>
      </c>
      <c r="R319" s="195">
        <f t="array" ref="R319">IFERROR(IF(INDEX([3]Tabelle1!$E$3:$U$500,MATCH($A319&amp;$C319&amp;$D319,[3]Tabelle1!$A$3:$A$500&amp;[3]Tabelle1!$C$3:$C$500&amp;[3]Tabelle1!$D$3:$D$500,0),MATCH(R$2,[3]Tabelle1!$E$2:$U$2,0))=0,"",INDEX([3]Tabelle1!$E$3:$U$500,MATCH($A319&amp;$C319&amp;$D319,[3]Tabelle1!$A$3:$A$500&amp;[3]Tabelle1!$C$3:$C$500&amp;[3]Tabelle1!$D$3:$D$500,0),MATCH(R$2,[3]Tabelle1!$E$2:$U$2,0))),"")</f>
        <v>329</v>
      </c>
      <c r="S319" s="195">
        <f t="array" ref="S319">IFERROR(IF(INDEX([3]Tabelle1!$E$3:$U$500,MATCH($A319&amp;$C319&amp;$D319,[3]Tabelle1!$A$3:$A$500&amp;[3]Tabelle1!$C$3:$C$500&amp;[3]Tabelle1!$D$3:$D$500,0),MATCH(S$2,[3]Tabelle1!$E$2:$U$2,0))=0,"",INDEX([3]Tabelle1!$E$3:$U$500,MATCH($A319&amp;$C319&amp;$D319,[3]Tabelle1!$A$3:$A$500&amp;[3]Tabelle1!$C$3:$C$500&amp;[3]Tabelle1!$D$3:$D$500,0),MATCH(S$2,[3]Tabelle1!$E$2:$U$2,0))),"")</f>
        <v>329</v>
      </c>
      <c r="T319" s="195" t="str">
        <f t="array" ref="T319">IFERROR(IF(INDEX([3]Tabelle1!$E$3:$U$500,MATCH($A319&amp;$C319&amp;$D319,[3]Tabelle1!$A$3:$A$500&amp;[3]Tabelle1!$C$3:$C$500&amp;[3]Tabelle1!$D$3:$D$500,0),MATCH(T$2,[3]Tabelle1!$E$2:$U$2,0))=0,"",INDEX([3]Tabelle1!$E$3:$U$500,MATCH($A319&amp;$C319&amp;$D319,[3]Tabelle1!$A$3:$A$500&amp;[3]Tabelle1!$C$3:$C$500&amp;[3]Tabelle1!$D$3:$D$500,0),MATCH(T$2,[3]Tabelle1!$E$2:$U$2,0))),"")</f>
        <v/>
      </c>
      <c r="U319" s="195" t="str">
        <f t="array" ref="U319">IFERROR(IF(INDEX([3]Tabelle1!$E$3:$U$500,MATCH($A319&amp;$C319&amp;$D319,[3]Tabelle1!$A$3:$A$500&amp;[3]Tabelle1!$C$3:$C$500&amp;[3]Tabelle1!$D$3:$D$500,0),MATCH(U$2,[3]Tabelle1!$E$2:$U$2,0))=0,"",INDEX([3]Tabelle1!$E$3:$U$500,MATCH($A319&amp;$C319&amp;$D319,[3]Tabelle1!$A$3:$A$500&amp;[3]Tabelle1!$C$3:$C$500&amp;[3]Tabelle1!$D$3:$D$500,0),MATCH(U$2,[3]Tabelle1!$E$2:$U$2,0))),"")</f>
        <v/>
      </c>
      <c r="V319" s="196" t="str">
        <f t="array" ref="V319">IFERROR(IF(INDEX([3]Tabelle1!$E$3:$U$500,MATCH($A319&amp;$C319&amp;$D319,[3]Tabelle1!$A$3:$A$500&amp;[3]Tabelle1!$C$3:$C$500&amp;[3]Tabelle1!$D$3:$D$500,0),MATCH(V$2,[3]Tabelle1!$E$2:$U$2,0))=0,"",INDEX([3]Tabelle1!$E$3:$U$500,MATCH($A319&amp;$C319&amp;$D319,[3]Tabelle1!$A$3:$A$500&amp;[3]Tabelle1!$C$3:$C$500&amp;[3]Tabelle1!$D$3:$D$500,0),MATCH(V$2,[3]Tabelle1!$E$2:$U$2,0))),"")</f>
        <v/>
      </c>
      <c r="W319" t="str">
        <f t="array" ref="W319">IFERROR(IF(INDEX([3]Tabelle1!$E$3:$U$500,MATCH($A319&amp;$C319&amp;$D319,[3]Tabelle1!$A$3:$A$500&amp;[3]Tabelle1!$C$3:$C$500&amp;[3]Tabelle1!$D$3:$D$500,0),MATCH(W$2,[3]Tabelle1!$E$2:$U$2,0))=0,"",INDEX([3]Tabelle1!$E$3:$U$500,MATCH($A319&amp;$C319&amp;$D319,[3]Tabelle1!$A$3:$A$500&amp;[3]Tabelle1!$C$3:$C$500&amp;[3]Tabelle1!$D$3:$D$500,0),MATCH(W$2,[3]Tabelle1!$E$2:$U$2,0))),"")</f>
        <v/>
      </c>
      <c r="X319" t="str">
        <f t="array" ref="X319">IFERROR(IF(INDEX([3]Tabelle1!$E$3:$U$500,MATCH($A319&amp;$C319&amp;$D319,[3]Tabelle1!$A$3:$A$500&amp;[3]Tabelle1!$C$3:$C$500&amp;[3]Tabelle1!$D$3:$D$500,0),MATCH(X$2,[3]Tabelle1!$E$2:$U$2,0))=0,"",INDEX([3]Tabelle1!$E$3:$U$500,MATCH($A319&amp;$C319&amp;$D319,[3]Tabelle1!$A$3:$A$500&amp;[3]Tabelle1!$C$3:$C$500&amp;[3]Tabelle1!$D$3:$D$500,0),MATCH(X$2,[3]Tabelle1!$E$2:$U$2,0))),"")</f>
        <v>P. 43 Table 4</v>
      </c>
      <c r="Y319" s="4"/>
      <c r="Z319" s="4"/>
      <c r="AA319" s="4"/>
      <c r="AB319" s="4"/>
      <c r="AC319" s="4"/>
      <c r="AD319" s="4"/>
      <c r="AE319" s="4"/>
      <c r="AF319" s="4"/>
    </row>
    <row r="320" spans="1:32" x14ac:dyDescent="0.2">
      <c r="A320" s="107" t="str">
        <f t="shared" si="38"/>
        <v>Hungary</v>
      </c>
      <c r="B320" s="97"/>
      <c r="C320" s="97" t="s">
        <v>88</v>
      </c>
      <c r="D320" s="227" t="s">
        <v>6</v>
      </c>
      <c r="E320" s="194"/>
      <c r="F320" s="194"/>
      <c r="G320" s="194"/>
      <c r="H320" s="195" t="str">
        <f t="array" ref="H320">IFERROR(IF(INDEX([3]Tabelle1!$E$3:$U$500,MATCH($A320&amp;$C320&amp;$D320,[3]Tabelle1!$A$3:$A$500&amp;[3]Tabelle1!$C$3:$C$500&amp;[3]Tabelle1!$D$3:$D$500,0),MATCH(H$2,[3]Tabelle1!$E$2:$U$2,0))=0,"",INDEX([3]Tabelle1!$E$3:$U$500,MATCH($A320&amp;$C320&amp;$D320,[3]Tabelle1!$A$3:$A$500&amp;[3]Tabelle1!$C$3:$C$500&amp;[3]Tabelle1!$D$3:$D$500,0),MATCH(H$2,[3]Tabelle1!$E$2:$U$2,0))),"")</f>
        <v/>
      </c>
      <c r="I320" s="195" t="str">
        <f t="array" ref="I320">IFERROR(IF(INDEX([3]Tabelle1!$E$3:$U$500,MATCH($A320&amp;$C320&amp;$D320,[3]Tabelle1!$A$3:$A$500&amp;[3]Tabelle1!$C$3:$C$500&amp;[3]Tabelle1!$D$3:$D$500,0),MATCH(I$2,[3]Tabelle1!$E$2:$U$2,0))=0,"",INDEX([3]Tabelle1!$E$3:$U$500,MATCH($A320&amp;$C320&amp;$D320,[3]Tabelle1!$A$3:$A$500&amp;[3]Tabelle1!$C$3:$C$500&amp;[3]Tabelle1!$D$3:$D$500,0),MATCH(I$2,[3]Tabelle1!$E$2:$U$2,0))),"")</f>
        <v/>
      </c>
      <c r="J320" s="195" t="str">
        <f t="array" ref="J320">IFERROR(IF(INDEX([3]Tabelle1!$E$3:$U$500,MATCH($A320&amp;$C320&amp;$D320,[3]Tabelle1!$A$3:$A$500&amp;[3]Tabelle1!$C$3:$C$500&amp;[3]Tabelle1!$D$3:$D$500,0),MATCH(J$2,[3]Tabelle1!$E$2:$U$2,0))=0,"",INDEX([3]Tabelle1!$E$3:$U$500,MATCH($A320&amp;$C320&amp;$D320,[3]Tabelle1!$A$3:$A$500&amp;[3]Tabelle1!$C$3:$C$500&amp;[3]Tabelle1!$D$3:$D$500,0),MATCH(J$2,[3]Tabelle1!$E$2:$U$2,0))),"")</f>
        <v/>
      </c>
      <c r="K320" s="195" t="str">
        <f t="array" ref="K320">IFERROR(IF(INDEX([3]Tabelle1!$E$3:$U$500,MATCH($A320&amp;$C320&amp;$D320,[3]Tabelle1!$A$3:$A$500&amp;[3]Tabelle1!$C$3:$C$500&amp;[3]Tabelle1!$D$3:$D$500,0),MATCH(K$2,[3]Tabelle1!$E$2:$U$2,0))=0,"",INDEX([3]Tabelle1!$E$3:$U$500,MATCH($A320&amp;$C320&amp;$D320,[3]Tabelle1!$A$3:$A$500&amp;[3]Tabelle1!$C$3:$C$500&amp;[3]Tabelle1!$D$3:$D$500,0),MATCH(K$2,[3]Tabelle1!$E$2:$U$2,0))),"")</f>
        <v/>
      </c>
      <c r="L320" s="195" t="str">
        <f t="array" ref="L320">IFERROR(IF(INDEX([3]Tabelle1!$E$3:$U$500,MATCH($A320&amp;$C320&amp;$D320,[3]Tabelle1!$A$3:$A$500&amp;[3]Tabelle1!$C$3:$C$500&amp;[3]Tabelle1!$D$3:$D$500,0),MATCH(L$2,[3]Tabelle1!$E$2:$U$2,0))=0,"",INDEX([3]Tabelle1!$E$3:$U$500,MATCH($A320&amp;$C320&amp;$D320,[3]Tabelle1!$A$3:$A$500&amp;[3]Tabelle1!$C$3:$C$500&amp;[3]Tabelle1!$D$3:$D$500,0),MATCH(L$2,[3]Tabelle1!$E$2:$U$2,0))),"")</f>
        <v/>
      </c>
      <c r="M320" s="195" t="str">
        <f t="array" ref="M320">IFERROR(IF(INDEX([3]Tabelle1!$E$3:$U$500,MATCH($A320&amp;$C320&amp;$D320,[3]Tabelle1!$A$3:$A$500&amp;[3]Tabelle1!$C$3:$C$500&amp;[3]Tabelle1!$D$3:$D$500,0),MATCH(M$2,[3]Tabelle1!$E$2:$U$2,0))=0,"",INDEX([3]Tabelle1!$E$3:$U$500,MATCH($A320&amp;$C320&amp;$D320,[3]Tabelle1!$A$3:$A$500&amp;[3]Tabelle1!$C$3:$C$500&amp;[3]Tabelle1!$D$3:$D$500,0),MATCH(M$2,[3]Tabelle1!$E$2:$U$2,0))),"")</f>
        <v/>
      </c>
      <c r="N320" s="195" t="str">
        <f t="array" ref="N320">IFERROR(IF(INDEX([3]Tabelle1!$E$3:$U$500,MATCH($A320&amp;$C320&amp;$D320,[3]Tabelle1!$A$3:$A$500&amp;[3]Tabelle1!$C$3:$C$500&amp;[3]Tabelle1!$D$3:$D$500,0),MATCH(N$2,[3]Tabelle1!$E$2:$U$2,0))=0,"",INDEX([3]Tabelle1!$E$3:$U$500,MATCH($A320&amp;$C320&amp;$D320,[3]Tabelle1!$A$3:$A$500&amp;[3]Tabelle1!$C$3:$C$500&amp;[3]Tabelle1!$D$3:$D$500,0),MATCH(N$2,[3]Tabelle1!$E$2:$U$2,0))),"")</f>
        <v/>
      </c>
      <c r="O320" s="195" t="str">
        <f t="array" ref="O320">IFERROR(IF(INDEX([3]Tabelle1!$E$3:$U$500,MATCH($A320&amp;$C320&amp;$D320,[3]Tabelle1!$A$3:$A$500&amp;[3]Tabelle1!$C$3:$C$500&amp;[3]Tabelle1!$D$3:$D$500,0),MATCH(O$2,[3]Tabelle1!$E$2:$U$2,0))=0,"",INDEX([3]Tabelle1!$E$3:$U$500,MATCH($A320&amp;$C320&amp;$D320,[3]Tabelle1!$A$3:$A$500&amp;[3]Tabelle1!$C$3:$C$500&amp;[3]Tabelle1!$D$3:$D$500,0),MATCH(O$2,[3]Tabelle1!$E$2:$U$2,0))),"")</f>
        <v/>
      </c>
      <c r="P320" s="195" t="str">
        <f t="array" ref="P320">IFERROR(IF(INDEX([3]Tabelle1!$E$3:$U$500,MATCH($A320&amp;$C320&amp;$D320,[3]Tabelle1!$A$3:$A$500&amp;[3]Tabelle1!$C$3:$C$500&amp;[3]Tabelle1!$D$3:$D$500,0),MATCH(P$2,[3]Tabelle1!$E$2:$U$2,0))=0,"",INDEX([3]Tabelle1!$E$3:$U$500,MATCH($A320&amp;$C320&amp;$D320,[3]Tabelle1!$A$3:$A$500&amp;[3]Tabelle1!$C$3:$C$500&amp;[3]Tabelle1!$D$3:$D$500,0),MATCH(P$2,[3]Tabelle1!$E$2:$U$2,0))),"")</f>
        <v/>
      </c>
      <c r="Q320" s="195" t="str">
        <f t="array" ref="Q320">IFERROR(IF(INDEX([3]Tabelle1!$E$3:$U$500,MATCH($A320&amp;$C320&amp;$D320,[3]Tabelle1!$A$3:$A$500&amp;[3]Tabelle1!$C$3:$C$500&amp;[3]Tabelle1!$D$3:$D$500,0),MATCH(Q$2,[3]Tabelle1!$E$2:$U$2,0))=0,"",INDEX([3]Tabelle1!$E$3:$U$500,MATCH($A320&amp;$C320&amp;$D320,[3]Tabelle1!$A$3:$A$500&amp;[3]Tabelle1!$C$3:$C$500&amp;[3]Tabelle1!$D$3:$D$500,0),MATCH(Q$2,[3]Tabelle1!$E$2:$U$2,0))),"")</f>
        <v/>
      </c>
      <c r="R320" s="195" t="str">
        <f t="array" ref="R320">IFERROR(IF(INDEX([3]Tabelle1!$E$3:$U$500,MATCH($A320&amp;$C320&amp;$D320,[3]Tabelle1!$A$3:$A$500&amp;[3]Tabelle1!$C$3:$C$500&amp;[3]Tabelle1!$D$3:$D$500,0),MATCH(R$2,[3]Tabelle1!$E$2:$U$2,0))=0,"",INDEX([3]Tabelle1!$E$3:$U$500,MATCH($A320&amp;$C320&amp;$D320,[3]Tabelle1!$A$3:$A$500&amp;[3]Tabelle1!$C$3:$C$500&amp;[3]Tabelle1!$D$3:$D$500,0),MATCH(R$2,[3]Tabelle1!$E$2:$U$2,0))),"")</f>
        <v/>
      </c>
      <c r="S320" s="195" t="str">
        <f t="array" ref="S320">IFERROR(IF(INDEX([3]Tabelle1!$E$3:$U$500,MATCH($A320&amp;$C320&amp;$D320,[3]Tabelle1!$A$3:$A$500&amp;[3]Tabelle1!$C$3:$C$500&amp;[3]Tabelle1!$D$3:$D$500,0),MATCH(S$2,[3]Tabelle1!$E$2:$U$2,0))=0,"",INDEX([3]Tabelle1!$E$3:$U$500,MATCH($A320&amp;$C320&amp;$D320,[3]Tabelle1!$A$3:$A$500&amp;[3]Tabelle1!$C$3:$C$500&amp;[3]Tabelle1!$D$3:$D$500,0),MATCH(S$2,[3]Tabelle1!$E$2:$U$2,0))),"")</f>
        <v/>
      </c>
      <c r="T320" s="195" t="str">
        <f t="array" ref="T320">IFERROR(IF(INDEX([3]Tabelle1!$E$3:$U$500,MATCH($A320&amp;$C320&amp;$D320,[3]Tabelle1!$A$3:$A$500&amp;[3]Tabelle1!$C$3:$C$500&amp;[3]Tabelle1!$D$3:$D$500,0),MATCH(T$2,[3]Tabelle1!$E$2:$U$2,0))=0,"",INDEX([3]Tabelle1!$E$3:$U$500,MATCH($A320&amp;$C320&amp;$D320,[3]Tabelle1!$A$3:$A$500&amp;[3]Tabelle1!$C$3:$C$500&amp;[3]Tabelle1!$D$3:$D$500,0),MATCH(T$2,[3]Tabelle1!$E$2:$U$2,0))),"")</f>
        <v/>
      </c>
      <c r="U320" s="195" t="str">
        <f t="array" ref="U320">IFERROR(IF(INDEX([3]Tabelle1!$E$3:$U$500,MATCH($A320&amp;$C320&amp;$D320,[3]Tabelle1!$A$3:$A$500&amp;[3]Tabelle1!$C$3:$C$500&amp;[3]Tabelle1!$D$3:$D$500,0),MATCH(U$2,[3]Tabelle1!$E$2:$U$2,0))=0,"",INDEX([3]Tabelle1!$E$3:$U$500,MATCH($A320&amp;$C320&amp;$D320,[3]Tabelle1!$A$3:$A$500&amp;[3]Tabelle1!$C$3:$C$500&amp;[3]Tabelle1!$D$3:$D$500,0),MATCH(U$2,[3]Tabelle1!$E$2:$U$2,0))),"")</f>
        <v/>
      </c>
      <c r="V320" s="196" t="str">
        <f t="array" ref="V320">IFERROR(IF(INDEX([3]Tabelle1!$E$3:$U$500,MATCH($A320&amp;$C320&amp;$D320,[3]Tabelle1!$A$3:$A$500&amp;[3]Tabelle1!$C$3:$C$500&amp;[3]Tabelle1!$D$3:$D$500,0),MATCH(V$2,[3]Tabelle1!$E$2:$U$2,0))=0,"",INDEX([3]Tabelle1!$E$3:$U$500,MATCH($A320&amp;$C320&amp;$D320,[3]Tabelle1!$A$3:$A$500&amp;[3]Tabelle1!$C$3:$C$500&amp;[3]Tabelle1!$D$3:$D$500,0),MATCH(V$2,[3]Tabelle1!$E$2:$U$2,0))),"")</f>
        <v/>
      </c>
      <c r="W320" t="str">
        <f t="array" ref="W320">IFERROR(IF(INDEX([3]Tabelle1!$E$3:$U$500,MATCH($A320&amp;$C320&amp;$D320,[3]Tabelle1!$A$3:$A$500&amp;[3]Tabelle1!$C$3:$C$500&amp;[3]Tabelle1!$D$3:$D$500,0),MATCH(W$2,[3]Tabelle1!$E$2:$U$2,0))=0,"",INDEX([3]Tabelle1!$E$3:$U$500,MATCH($A320&amp;$C320&amp;$D320,[3]Tabelle1!$A$3:$A$500&amp;[3]Tabelle1!$C$3:$C$500&amp;[3]Tabelle1!$D$3:$D$500,0),MATCH(W$2,[3]Tabelle1!$E$2:$U$2,0))),"")</f>
        <v/>
      </c>
      <c r="X320" t="str">
        <f t="array" ref="X320">IFERROR(IF(INDEX([3]Tabelle1!$E$3:$U$500,MATCH($A320&amp;$C320&amp;$D320,[3]Tabelle1!$A$3:$A$500&amp;[3]Tabelle1!$C$3:$C$500&amp;[3]Tabelle1!$D$3:$D$500,0),MATCH(X$2,[3]Tabelle1!$E$2:$U$2,0))=0,"",INDEX([3]Tabelle1!$E$3:$U$500,MATCH($A320&amp;$C320&amp;$D320,[3]Tabelle1!$A$3:$A$500&amp;[3]Tabelle1!$C$3:$C$500&amp;[3]Tabelle1!$D$3:$D$500,0),MATCH(X$2,[3]Tabelle1!$E$2:$U$2,0))),"")</f>
        <v/>
      </c>
      <c r="Y320" s="4"/>
      <c r="Z320" s="4"/>
      <c r="AA320" s="4"/>
      <c r="AB320" s="4"/>
      <c r="AC320" s="4"/>
      <c r="AD320" s="4"/>
      <c r="AE320" s="4"/>
      <c r="AF320" s="4"/>
    </row>
    <row r="321" spans="1:32" x14ac:dyDescent="0.2">
      <c r="A321" s="107" t="str">
        <f t="shared" si="38"/>
        <v>Hungary</v>
      </c>
      <c r="B321" s="97"/>
      <c r="C321" s="97" t="s">
        <v>88</v>
      </c>
      <c r="D321" s="227" t="s">
        <v>1</v>
      </c>
      <c r="E321" s="194"/>
      <c r="F321" s="194"/>
      <c r="G321" s="194"/>
      <c r="H321" s="195" t="str">
        <f t="array" ref="H321">IFERROR(IF(INDEX([3]Tabelle1!$E$3:$U$500,MATCH($A321&amp;$C321&amp;$D321,[3]Tabelle1!$A$3:$A$500&amp;[3]Tabelle1!$C$3:$C$500&amp;[3]Tabelle1!$D$3:$D$500,0),MATCH(H$2,[3]Tabelle1!$E$2:$U$2,0))=0,"",INDEX([3]Tabelle1!$E$3:$U$500,MATCH($A321&amp;$C321&amp;$D321,[3]Tabelle1!$A$3:$A$500&amp;[3]Tabelle1!$C$3:$C$500&amp;[3]Tabelle1!$D$3:$D$500,0),MATCH(H$2,[3]Tabelle1!$E$2:$U$2,0))),"")</f>
        <v/>
      </c>
      <c r="I321" s="195" t="str">
        <f t="array" ref="I321">IFERROR(IF(INDEX([3]Tabelle1!$E$3:$U$500,MATCH($A321&amp;$C321&amp;$D321,[3]Tabelle1!$A$3:$A$500&amp;[3]Tabelle1!$C$3:$C$500&amp;[3]Tabelle1!$D$3:$D$500,0),MATCH(I$2,[3]Tabelle1!$E$2:$U$2,0))=0,"",INDEX([3]Tabelle1!$E$3:$U$500,MATCH($A321&amp;$C321&amp;$D321,[3]Tabelle1!$A$3:$A$500&amp;[3]Tabelle1!$C$3:$C$500&amp;[3]Tabelle1!$D$3:$D$500,0),MATCH(I$2,[3]Tabelle1!$E$2:$U$2,0))),"")</f>
        <v/>
      </c>
      <c r="J321" s="195" t="str">
        <f t="array" ref="J321">IFERROR(IF(INDEX([3]Tabelle1!$E$3:$U$500,MATCH($A321&amp;$C321&amp;$D321,[3]Tabelle1!$A$3:$A$500&amp;[3]Tabelle1!$C$3:$C$500&amp;[3]Tabelle1!$D$3:$D$500,0),MATCH(J$2,[3]Tabelle1!$E$2:$U$2,0))=0,"",INDEX([3]Tabelle1!$E$3:$U$500,MATCH($A321&amp;$C321&amp;$D321,[3]Tabelle1!$A$3:$A$500&amp;[3]Tabelle1!$C$3:$C$500&amp;[3]Tabelle1!$D$3:$D$500,0),MATCH(J$2,[3]Tabelle1!$E$2:$U$2,0))),"")</f>
        <v/>
      </c>
      <c r="K321" s="195" t="str">
        <f t="array" ref="K321">IFERROR(IF(INDEX([3]Tabelle1!$E$3:$U$500,MATCH($A321&amp;$C321&amp;$D321,[3]Tabelle1!$A$3:$A$500&amp;[3]Tabelle1!$C$3:$C$500&amp;[3]Tabelle1!$D$3:$D$500,0),MATCH(K$2,[3]Tabelle1!$E$2:$U$2,0))=0,"",INDEX([3]Tabelle1!$E$3:$U$500,MATCH($A321&amp;$C321&amp;$D321,[3]Tabelle1!$A$3:$A$500&amp;[3]Tabelle1!$C$3:$C$500&amp;[3]Tabelle1!$D$3:$D$500,0),MATCH(K$2,[3]Tabelle1!$E$2:$U$2,0))),"")</f>
        <v/>
      </c>
      <c r="L321" s="195" t="str">
        <f t="array" ref="L321">IFERROR(IF(INDEX([3]Tabelle1!$E$3:$U$500,MATCH($A321&amp;$C321&amp;$D321,[3]Tabelle1!$A$3:$A$500&amp;[3]Tabelle1!$C$3:$C$500&amp;[3]Tabelle1!$D$3:$D$500,0),MATCH(L$2,[3]Tabelle1!$E$2:$U$2,0))=0,"",INDEX([3]Tabelle1!$E$3:$U$500,MATCH($A321&amp;$C321&amp;$D321,[3]Tabelle1!$A$3:$A$500&amp;[3]Tabelle1!$C$3:$C$500&amp;[3]Tabelle1!$D$3:$D$500,0),MATCH(L$2,[3]Tabelle1!$E$2:$U$2,0))),"")</f>
        <v/>
      </c>
      <c r="M321" s="195" t="str">
        <f t="array" ref="M321">IFERROR(IF(INDEX([3]Tabelle1!$E$3:$U$500,MATCH($A321&amp;$C321&amp;$D321,[3]Tabelle1!$A$3:$A$500&amp;[3]Tabelle1!$C$3:$C$500&amp;[3]Tabelle1!$D$3:$D$500,0),MATCH(M$2,[3]Tabelle1!$E$2:$U$2,0))=0,"",INDEX([3]Tabelle1!$E$3:$U$500,MATCH($A321&amp;$C321&amp;$D321,[3]Tabelle1!$A$3:$A$500&amp;[3]Tabelle1!$C$3:$C$500&amp;[3]Tabelle1!$D$3:$D$500,0),MATCH(M$2,[3]Tabelle1!$E$2:$U$2,0))),"")</f>
        <v/>
      </c>
      <c r="N321" s="195" t="str">
        <f t="array" ref="N321">IFERROR(IF(INDEX([3]Tabelle1!$E$3:$U$500,MATCH($A321&amp;$C321&amp;$D321,[3]Tabelle1!$A$3:$A$500&amp;[3]Tabelle1!$C$3:$C$500&amp;[3]Tabelle1!$D$3:$D$500,0),MATCH(N$2,[3]Tabelle1!$E$2:$U$2,0))=0,"",INDEX([3]Tabelle1!$E$3:$U$500,MATCH($A321&amp;$C321&amp;$D321,[3]Tabelle1!$A$3:$A$500&amp;[3]Tabelle1!$C$3:$C$500&amp;[3]Tabelle1!$D$3:$D$500,0),MATCH(N$2,[3]Tabelle1!$E$2:$U$2,0))),"")</f>
        <v/>
      </c>
      <c r="O321" s="195" t="str">
        <f t="array" ref="O321">IFERROR(IF(INDEX([3]Tabelle1!$E$3:$U$500,MATCH($A321&amp;$C321&amp;$D321,[3]Tabelle1!$A$3:$A$500&amp;[3]Tabelle1!$C$3:$C$500&amp;[3]Tabelle1!$D$3:$D$500,0),MATCH(O$2,[3]Tabelle1!$E$2:$U$2,0))=0,"",INDEX([3]Tabelle1!$E$3:$U$500,MATCH($A321&amp;$C321&amp;$D321,[3]Tabelle1!$A$3:$A$500&amp;[3]Tabelle1!$C$3:$C$500&amp;[3]Tabelle1!$D$3:$D$500,0),MATCH(O$2,[3]Tabelle1!$E$2:$U$2,0))),"")</f>
        <v/>
      </c>
      <c r="P321" s="195" t="str">
        <f t="array" ref="P321">IFERROR(IF(INDEX([3]Tabelle1!$E$3:$U$500,MATCH($A321&amp;$C321&amp;$D321,[3]Tabelle1!$A$3:$A$500&amp;[3]Tabelle1!$C$3:$C$500&amp;[3]Tabelle1!$D$3:$D$500,0),MATCH(P$2,[3]Tabelle1!$E$2:$U$2,0))=0,"",INDEX([3]Tabelle1!$E$3:$U$500,MATCH($A321&amp;$C321&amp;$D321,[3]Tabelle1!$A$3:$A$500&amp;[3]Tabelle1!$C$3:$C$500&amp;[3]Tabelle1!$D$3:$D$500,0),MATCH(P$2,[3]Tabelle1!$E$2:$U$2,0))),"")</f>
        <v/>
      </c>
      <c r="Q321" s="195" t="str">
        <f t="array" ref="Q321">IFERROR(IF(INDEX([3]Tabelle1!$E$3:$U$500,MATCH($A321&amp;$C321&amp;$D321,[3]Tabelle1!$A$3:$A$500&amp;[3]Tabelle1!$C$3:$C$500&amp;[3]Tabelle1!$D$3:$D$500,0),MATCH(Q$2,[3]Tabelle1!$E$2:$U$2,0))=0,"",INDEX([3]Tabelle1!$E$3:$U$500,MATCH($A321&amp;$C321&amp;$D321,[3]Tabelle1!$A$3:$A$500&amp;[3]Tabelle1!$C$3:$C$500&amp;[3]Tabelle1!$D$3:$D$500,0),MATCH(Q$2,[3]Tabelle1!$E$2:$U$2,0))),"")</f>
        <v/>
      </c>
      <c r="R321" s="195" t="str">
        <f t="array" ref="R321">IFERROR(IF(INDEX([3]Tabelle1!$E$3:$U$500,MATCH($A321&amp;$C321&amp;$D321,[3]Tabelle1!$A$3:$A$500&amp;[3]Tabelle1!$C$3:$C$500&amp;[3]Tabelle1!$D$3:$D$500,0),MATCH(R$2,[3]Tabelle1!$E$2:$U$2,0))=0,"",INDEX([3]Tabelle1!$E$3:$U$500,MATCH($A321&amp;$C321&amp;$D321,[3]Tabelle1!$A$3:$A$500&amp;[3]Tabelle1!$C$3:$C$500&amp;[3]Tabelle1!$D$3:$D$500,0),MATCH(R$2,[3]Tabelle1!$E$2:$U$2,0))),"")</f>
        <v/>
      </c>
      <c r="S321" s="195" t="str">
        <f t="array" ref="S321">IFERROR(IF(INDEX([3]Tabelle1!$E$3:$U$500,MATCH($A321&amp;$C321&amp;$D321,[3]Tabelle1!$A$3:$A$500&amp;[3]Tabelle1!$C$3:$C$500&amp;[3]Tabelle1!$D$3:$D$500,0),MATCH(S$2,[3]Tabelle1!$E$2:$U$2,0))=0,"",INDEX([3]Tabelle1!$E$3:$U$500,MATCH($A321&amp;$C321&amp;$D321,[3]Tabelle1!$A$3:$A$500&amp;[3]Tabelle1!$C$3:$C$500&amp;[3]Tabelle1!$D$3:$D$500,0),MATCH(S$2,[3]Tabelle1!$E$2:$U$2,0))),"")</f>
        <v/>
      </c>
      <c r="T321" s="195" t="str">
        <f t="array" ref="T321">IFERROR(IF(INDEX([3]Tabelle1!$E$3:$U$500,MATCH($A321&amp;$C321&amp;$D321,[3]Tabelle1!$A$3:$A$500&amp;[3]Tabelle1!$C$3:$C$500&amp;[3]Tabelle1!$D$3:$D$500,0),MATCH(T$2,[3]Tabelle1!$E$2:$U$2,0))=0,"",INDEX([3]Tabelle1!$E$3:$U$500,MATCH($A321&amp;$C321&amp;$D321,[3]Tabelle1!$A$3:$A$500&amp;[3]Tabelle1!$C$3:$C$500&amp;[3]Tabelle1!$D$3:$D$500,0),MATCH(T$2,[3]Tabelle1!$E$2:$U$2,0))),"")</f>
        <v/>
      </c>
      <c r="U321" s="195" t="str">
        <f t="array" ref="U321">IFERROR(IF(INDEX([3]Tabelle1!$E$3:$U$500,MATCH($A321&amp;$C321&amp;$D321,[3]Tabelle1!$A$3:$A$500&amp;[3]Tabelle1!$C$3:$C$500&amp;[3]Tabelle1!$D$3:$D$500,0),MATCH(U$2,[3]Tabelle1!$E$2:$U$2,0))=0,"",INDEX([3]Tabelle1!$E$3:$U$500,MATCH($A321&amp;$C321&amp;$D321,[3]Tabelle1!$A$3:$A$500&amp;[3]Tabelle1!$C$3:$C$500&amp;[3]Tabelle1!$D$3:$D$500,0),MATCH(U$2,[3]Tabelle1!$E$2:$U$2,0))),"")</f>
        <v/>
      </c>
      <c r="V321" s="196" t="str">
        <f t="array" ref="V321">IFERROR(IF(INDEX([3]Tabelle1!$E$3:$U$500,MATCH($A321&amp;$C321&amp;$D321,[3]Tabelle1!$A$3:$A$500&amp;[3]Tabelle1!$C$3:$C$500&amp;[3]Tabelle1!$D$3:$D$500,0),MATCH(V$2,[3]Tabelle1!$E$2:$U$2,0))=0,"",INDEX([3]Tabelle1!$E$3:$U$500,MATCH($A321&amp;$C321&amp;$D321,[3]Tabelle1!$A$3:$A$500&amp;[3]Tabelle1!$C$3:$C$500&amp;[3]Tabelle1!$D$3:$D$500,0),MATCH(V$2,[3]Tabelle1!$E$2:$U$2,0))),"")</f>
        <v/>
      </c>
      <c r="W321" t="str">
        <f t="array" ref="W321">IFERROR(IF(INDEX([3]Tabelle1!$E$3:$U$500,MATCH($A321&amp;$C321&amp;$D321,[3]Tabelle1!$A$3:$A$500&amp;[3]Tabelle1!$C$3:$C$500&amp;[3]Tabelle1!$D$3:$D$500,0),MATCH(W$2,[3]Tabelle1!$E$2:$U$2,0))=0,"",INDEX([3]Tabelle1!$E$3:$U$500,MATCH($A321&amp;$C321&amp;$D321,[3]Tabelle1!$A$3:$A$500&amp;[3]Tabelle1!$C$3:$C$500&amp;[3]Tabelle1!$D$3:$D$500,0),MATCH(W$2,[3]Tabelle1!$E$2:$U$2,0))),"")</f>
        <v/>
      </c>
      <c r="X321" t="str">
        <f t="array" ref="X321">IFERROR(IF(INDEX([3]Tabelle1!$E$3:$U$500,MATCH($A321&amp;$C321&amp;$D321,[3]Tabelle1!$A$3:$A$500&amp;[3]Tabelle1!$C$3:$C$500&amp;[3]Tabelle1!$D$3:$D$500,0),MATCH(X$2,[3]Tabelle1!$E$2:$U$2,0))=0,"",INDEX([3]Tabelle1!$E$3:$U$500,MATCH($A321&amp;$C321&amp;$D321,[3]Tabelle1!$A$3:$A$500&amp;[3]Tabelle1!$C$3:$C$500&amp;[3]Tabelle1!$D$3:$D$500,0),MATCH(X$2,[3]Tabelle1!$E$2:$U$2,0))),"")</f>
        <v/>
      </c>
      <c r="Y321" s="4"/>
      <c r="Z321" s="4"/>
      <c r="AA321" s="4"/>
      <c r="AB321" s="4"/>
      <c r="AC321" s="4"/>
      <c r="AD321" s="4"/>
      <c r="AE321" s="4"/>
      <c r="AF321" s="4"/>
    </row>
    <row r="322" spans="1:32" x14ac:dyDescent="0.2">
      <c r="A322" s="107" t="str">
        <f t="shared" si="38"/>
        <v>Hungary</v>
      </c>
      <c r="B322" s="97"/>
      <c r="C322" s="97" t="s">
        <v>88</v>
      </c>
      <c r="D322" s="227" t="s">
        <v>36</v>
      </c>
      <c r="E322" s="194"/>
      <c r="F322" s="194"/>
      <c r="G322" s="194"/>
      <c r="H322" s="195" t="str">
        <f t="array" ref="H322">IFERROR(IF(INDEX([3]Tabelle1!$E$3:$U$500,MATCH($A322&amp;$C322&amp;$D322,[3]Tabelle1!$A$3:$A$500&amp;[3]Tabelle1!$C$3:$C$500&amp;[3]Tabelle1!$D$3:$D$500,0),MATCH(H$2,[3]Tabelle1!$E$2:$U$2,0))=0,"",INDEX([3]Tabelle1!$E$3:$U$500,MATCH($A322&amp;$C322&amp;$D322,[3]Tabelle1!$A$3:$A$500&amp;[3]Tabelle1!$C$3:$C$500&amp;[3]Tabelle1!$D$3:$D$500,0),MATCH(H$2,[3]Tabelle1!$E$2:$U$2,0))),"")</f>
        <v/>
      </c>
      <c r="I322" s="195">
        <f t="array" ref="I322">IFERROR(IF(INDEX([3]Tabelle1!$E$3:$U$500,MATCH($A322&amp;$C322&amp;$D322,[3]Tabelle1!$A$3:$A$500&amp;[3]Tabelle1!$C$3:$C$500&amp;[3]Tabelle1!$D$3:$D$500,0),MATCH(I$2,[3]Tabelle1!$E$2:$U$2,0))=0,"",INDEX([3]Tabelle1!$E$3:$U$500,MATCH($A322&amp;$C322&amp;$D322,[3]Tabelle1!$A$3:$A$500&amp;[3]Tabelle1!$C$3:$C$500&amp;[3]Tabelle1!$D$3:$D$500,0),MATCH(I$2,[3]Tabelle1!$E$2:$U$2,0))),"")</f>
        <v>1170</v>
      </c>
      <c r="J322" s="195">
        <f t="array" ref="J322">IFERROR(IF(INDEX([3]Tabelle1!$E$3:$U$500,MATCH($A322&amp;$C322&amp;$D322,[3]Tabelle1!$A$3:$A$500&amp;[3]Tabelle1!$C$3:$C$500&amp;[3]Tabelle1!$D$3:$D$500,0),MATCH(J$2,[3]Tabelle1!$E$2:$U$2,0))=0,"",INDEX([3]Tabelle1!$E$3:$U$500,MATCH($A322&amp;$C322&amp;$D322,[3]Tabelle1!$A$3:$A$500&amp;[3]Tabelle1!$C$3:$C$500&amp;[3]Tabelle1!$D$3:$D$500,0),MATCH(J$2,[3]Tabelle1!$E$2:$U$2,0))),"")</f>
        <v>1691</v>
      </c>
      <c r="K322" s="195">
        <f t="array" ref="K322">IFERROR(IF(INDEX([3]Tabelle1!$E$3:$U$500,MATCH($A322&amp;$C322&amp;$D322,[3]Tabelle1!$A$3:$A$500&amp;[3]Tabelle1!$C$3:$C$500&amp;[3]Tabelle1!$D$3:$D$500,0),MATCH(K$2,[3]Tabelle1!$E$2:$U$2,0))=0,"",INDEX([3]Tabelle1!$E$3:$U$500,MATCH($A322&amp;$C322&amp;$D322,[3]Tabelle1!$A$3:$A$500&amp;[3]Tabelle1!$C$3:$C$500&amp;[3]Tabelle1!$D$3:$D$500,0),MATCH(K$2,[3]Tabelle1!$E$2:$U$2,0))),"")</f>
        <v>2212</v>
      </c>
      <c r="L322" s="195">
        <f t="array" ref="L322">IFERROR(IF(INDEX([3]Tabelle1!$E$3:$U$500,MATCH($A322&amp;$C322&amp;$D322,[3]Tabelle1!$A$3:$A$500&amp;[3]Tabelle1!$C$3:$C$500&amp;[3]Tabelle1!$D$3:$D$500,0),MATCH(L$2,[3]Tabelle1!$E$2:$U$2,0))=0,"",INDEX([3]Tabelle1!$E$3:$U$500,MATCH($A322&amp;$C322&amp;$D322,[3]Tabelle1!$A$3:$A$500&amp;[3]Tabelle1!$C$3:$C$500&amp;[3]Tabelle1!$D$3:$D$500,0),MATCH(L$2,[3]Tabelle1!$E$2:$U$2,0))),"")</f>
        <v>2733</v>
      </c>
      <c r="M322" s="195">
        <f t="array" ref="M322">IFERROR(IF(INDEX([3]Tabelle1!$E$3:$U$500,MATCH($A322&amp;$C322&amp;$D322,[3]Tabelle1!$A$3:$A$500&amp;[3]Tabelle1!$C$3:$C$500&amp;[3]Tabelle1!$D$3:$D$500,0),MATCH(M$2,[3]Tabelle1!$E$2:$U$2,0))=0,"",INDEX([3]Tabelle1!$E$3:$U$500,MATCH($A322&amp;$C322&amp;$D322,[3]Tabelle1!$A$3:$A$500&amp;[3]Tabelle1!$C$3:$C$500&amp;[3]Tabelle1!$D$3:$D$500,0),MATCH(M$2,[3]Tabelle1!$E$2:$U$2,0))),"")</f>
        <v>3255</v>
      </c>
      <c r="N322" s="195">
        <f t="array" ref="N322">IFERROR(IF(INDEX([3]Tabelle1!$E$3:$U$500,MATCH($A322&amp;$C322&amp;$D322,[3]Tabelle1!$A$3:$A$500&amp;[3]Tabelle1!$C$3:$C$500&amp;[3]Tabelle1!$D$3:$D$500,0),MATCH(N$2,[3]Tabelle1!$E$2:$U$2,0))=0,"",INDEX([3]Tabelle1!$E$3:$U$500,MATCH($A322&amp;$C322&amp;$D322,[3]Tabelle1!$A$3:$A$500&amp;[3]Tabelle1!$C$3:$C$500&amp;[3]Tabelle1!$D$3:$D$500,0),MATCH(N$2,[3]Tabelle1!$E$2:$U$2,0))),"")</f>
        <v>3777</v>
      </c>
      <c r="O322" s="195">
        <f t="array" ref="O322">IFERROR(IF(INDEX([3]Tabelle1!$E$3:$U$500,MATCH($A322&amp;$C322&amp;$D322,[3]Tabelle1!$A$3:$A$500&amp;[3]Tabelle1!$C$3:$C$500&amp;[3]Tabelle1!$D$3:$D$500,0),MATCH(O$2,[3]Tabelle1!$E$2:$U$2,0))=0,"",INDEX([3]Tabelle1!$E$3:$U$500,MATCH($A322&amp;$C322&amp;$D322,[3]Tabelle1!$A$3:$A$500&amp;[3]Tabelle1!$C$3:$C$500&amp;[3]Tabelle1!$D$3:$D$500,0),MATCH(O$2,[3]Tabelle1!$E$2:$U$2,0))),"")</f>
        <v>4310</v>
      </c>
      <c r="P322" s="195">
        <f t="array" ref="P322">IFERROR(IF(INDEX([3]Tabelle1!$E$3:$U$500,MATCH($A322&amp;$C322&amp;$D322,[3]Tabelle1!$A$3:$A$500&amp;[3]Tabelle1!$C$3:$C$500&amp;[3]Tabelle1!$D$3:$D$500,0),MATCH(P$2,[3]Tabelle1!$E$2:$U$2,0))=0,"",INDEX([3]Tabelle1!$E$3:$U$500,MATCH($A322&amp;$C322&amp;$D322,[3]Tabelle1!$A$3:$A$500&amp;[3]Tabelle1!$C$3:$C$500&amp;[3]Tabelle1!$D$3:$D$500,0),MATCH(P$2,[3]Tabelle1!$E$2:$U$2,0))),"")</f>
        <v>4845</v>
      </c>
      <c r="Q322" s="195">
        <f t="array" ref="Q322">IFERROR(IF(INDEX([3]Tabelle1!$E$3:$U$500,MATCH($A322&amp;$C322&amp;$D322,[3]Tabelle1!$A$3:$A$500&amp;[3]Tabelle1!$C$3:$C$500&amp;[3]Tabelle1!$D$3:$D$500,0),MATCH(Q$2,[3]Tabelle1!$E$2:$U$2,0))=0,"",INDEX([3]Tabelle1!$E$3:$U$500,MATCH($A322&amp;$C322&amp;$D322,[3]Tabelle1!$A$3:$A$500&amp;[3]Tabelle1!$C$3:$C$500&amp;[3]Tabelle1!$D$3:$D$500,0),MATCH(Q$2,[3]Tabelle1!$E$2:$U$2,0))),"")</f>
        <v>5380</v>
      </c>
      <c r="R322" s="195">
        <f t="array" ref="R322">IFERROR(IF(INDEX([3]Tabelle1!$E$3:$U$500,MATCH($A322&amp;$C322&amp;$D322,[3]Tabelle1!$A$3:$A$500&amp;[3]Tabelle1!$C$3:$C$500&amp;[3]Tabelle1!$D$3:$D$500,0),MATCH(R$2,[3]Tabelle1!$E$2:$U$2,0))=0,"",INDEX([3]Tabelle1!$E$3:$U$500,MATCH($A322&amp;$C322&amp;$D322,[3]Tabelle1!$A$3:$A$500&amp;[3]Tabelle1!$C$3:$C$500&amp;[3]Tabelle1!$D$3:$D$500,0),MATCH(R$2,[3]Tabelle1!$E$2:$U$2,0))),"")</f>
        <v>5915</v>
      </c>
      <c r="S322" s="195">
        <f t="array" ref="S322">IFERROR(IF(INDEX([3]Tabelle1!$E$3:$U$500,MATCH($A322&amp;$C322&amp;$D322,[3]Tabelle1!$A$3:$A$500&amp;[3]Tabelle1!$C$3:$C$500&amp;[3]Tabelle1!$D$3:$D$500,0),MATCH(S$2,[3]Tabelle1!$E$2:$U$2,0))=0,"",INDEX([3]Tabelle1!$E$3:$U$500,MATCH($A322&amp;$C322&amp;$D322,[3]Tabelle1!$A$3:$A$500&amp;[3]Tabelle1!$C$3:$C$500&amp;[3]Tabelle1!$D$3:$D$500,0),MATCH(S$2,[3]Tabelle1!$E$2:$U$2,0))),"")</f>
        <v>6454</v>
      </c>
      <c r="T322" s="195" t="str">
        <f t="array" ref="T322">IFERROR(IF(INDEX([3]Tabelle1!$E$3:$U$500,MATCH($A322&amp;$C322&amp;$D322,[3]Tabelle1!$A$3:$A$500&amp;[3]Tabelle1!$C$3:$C$500&amp;[3]Tabelle1!$D$3:$D$500,0),MATCH(T$2,[3]Tabelle1!$E$2:$U$2,0))=0,"",INDEX([3]Tabelle1!$E$3:$U$500,MATCH($A322&amp;$C322&amp;$D322,[3]Tabelle1!$A$3:$A$500&amp;[3]Tabelle1!$C$3:$C$500&amp;[3]Tabelle1!$D$3:$D$500,0),MATCH(T$2,[3]Tabelle1!$E$2:$U$2,0))),"")</f>
        <v/>
      </c>
      <c r="U322" s="195" t="str">
        <f t="array" ref="U322">IFERROR(IF(INDEX([3]Tabelle1!$E$3:$U$500,MATCH($A322&amp;$C322&amp;$D322,[3]Tabelle1!$A$3:$A$500&amp;[3]Tabelle1!$C$3:$C$500&amp;[3]Tabelle1!$D$3:$D$500,0),MATCH(U$2,[3]Tabelle1!$E$2:$U$2,0))=0,"",INDEX([3]Tabelle1!$E$3:$U$500,MATCH($A322&amp;$C322&amp;$D322,[3]Tabelle1!$A$3:$A$500&amp;[3]Tabelle1!$C$3:$C$500&amp;[3]Tabelle1!$D$3:$D$500,0),MATCH(U$2,[3]Tabelle1!$E$2:$U$2,0))),"")</f>
        <v/>
      </c>
      <c r="V322" s="196" t="str">
        <f t="array" ref="V322">IFERROR(IF(INDEX([3]Tabelle1!$E$3:$U$500,MATCH($A322&amp;$C322&amp;$D322,[3]Tabelle1!$A$3:$A$500&amp;[3]Tabelle1!$C$3:$C$500&amp;[3]Tabelle1!$D$3:$D$500,0),MATCH(V$2,[3]Tabelle1!$E$2:$U$2,0))=0,"",INDEX([3]Tabelle1!$E$3:$U$500,MATCH($A322&amp;$C322&amp;$D322,[3]Tabelle1!$A$3:$A$500&amp;[3]Tabelle1!$C$3:$C$500&amp;[3]Tabelle1!$D$3:$D$500,0),MATCH(V$2,[3]Tabelle1!$E$2:$U$2,0))),"")</f>
        <v/>
      </c>
      <c r="W322" t="str">
        <f t="array" ref="W322">IFERROR(IF(INDEX([3]Tabelle1!$E$3:$U$500,MATCH($A322&amp;$C322&amp;$D322,[3]Tabelle1!$A$3:$A$500&amp;[3]Tabelle1!$C$3:$C$500&amp;[3]Tabelle1!$D$3:$D$500,0),MATCH(W$2,[3]Tabelle1!$E$2:$U$2,0))=0,"",INDEX([3]Tabelle1!$E$3:$U$500,MATCH($A322&amp;$C322&amp;$D322,[3]Tabelle1!$A$3:$A$500&amp;[3]Tabelle1!$C$3:$C$500&amp;[3]Tabelle1!$D$3:$D$500,0),MATCH(W$2,[3]Tabelle1!$E$2:$U$2,0))),"")</f>
        <v/>
      </c>
      <c r="X322" t="str">
        <f t="array" ref="X322">IFERROR(IF(INDEX([3]Tabelle1!$E$3:$U$500,MATCH($A322&amp;$C322&amp;$D322,[3]Tabelle1!$A$3:$A$500&amp;[3]Tabelle1!$C$3:$C$500&amp;[3]Tabelle1!$D$3:$D$500,0),MATCH(X$2,[3]Tabelle1!$E$2:$U$2,0))=0,"",INDEX([3]Tabelle1!$E$3:$U$500,MATCH($A322&amp;$C322&amp;$D322,[3]Tabelle1!$A$3:$A$500&amp;[3]Tabelle1!$C$3:$C$500&amp;[3]Tabelle1!$D$3:$D$500,0),MATCH(X$2,[3]Tabelle1!$E$2:$U$2,0))),"")</f>
        <v/>
      </c>
      <c r="Y322" s="4"/>
      <c r="Z322" s="4"/>
      <c r="AA322" s="4"/>
      <c r="AB322" s="4"/>
      <c r="AC322" s="4"/>
      <c r="AD322" s="4"/>
      <c r="AE322" s="4"/>
      <c r="AF322" s="4"/>
    </row>
    <row r="323" spans="1:32" x14ac:dyDescent="0.2">
      <c r="A323" s="107" t="str">
        <f t="shared" si="38"/>
        <v>Hungary</v>
      </c>
      <c r="B323" s="97"/>
      <c r="C323" s="97" t="s">
        <v>88</v>
      </c>
      <c r="D323" s="227" t="s">
        <v>45</v>
      </c>
      <c r="E323" s="194"/>
      <c r="F323" s="194"/>
      <c r="G323" s="194"/>
      <c r="H323" s="195" t="str">
        <f t="array" ref="H323">IFERROR(IF(INDEX([3]Tabelle1!$E$3:$U$500,MATCH($A323&amp;$C323&amp;$D323,[3]Tabelle1!$A$3:$A$500&amp;[3]Tabelle1!$C$3:$C$500&amp;[3]Tabelle1!$D$3:$D$500,0),MATCH(H$2,[3]Tabelle1!$E$2:$U$2,0))=0,"",INDEX([3]Tabelle1!$E$3:$U$500,MATCH($A323&amp;$C323&amp;$D323,[3]Tabelle1!$A$3:$A$500&amp;[3]Tabelle1!$C$3:$C$500&amp;[3]Tabelle1!$D$3:$D$500,0),MATCH(H$2,[3]Tabelle1!$E$2:$U$2,0))),"")</f>
        <v/>
      </c>
      <c r="I323" s="195" t="str">
        <f t="array" ref="I323">IFERROR(IF(INDEX([3]Tabelle1!$E$3:$U$500,MATCH($A323&amp;$C323&amp;$D323,[3]Tabelle1!$A$3:$A$500&amp;[3]Tabelle1!$C$3:$C$500&amp;[3]Tabelle1!$D$3:$D$500,0),MATCH(I$2,[3]Tabelle1!$E$2:$U$2,0))=0,"",INDEX([3]Tabelle1!$E$3:$U$500,MATCH($A323&amp;$C323&amp;$D323,[3]Tabelle1!$A$3:$A$500&amp;[3]Tabelle1!$C$3:$C$500&amp;[3]Tabelle1!$D$3:$D$500,0),MATCH(I$2,[3]Tabelle1!$E$2:$U$2,0))),"")</f>
        <v/>
      </c>
      <c r="J323" s="195" t="str">
        <f t="array" ref="J323">IFERROR(IF(INDEX([3]Tabelle1!$E$3:$U$500,MATCH($A323&amp;$C323&amp;$D323,[3]Tabelle1!$A$3:$A$500&amp;[3]Tabelle1!$C$3:$C$500&amp;[3]Tabelle1!$D$3:$D$500,0),MATCH(J$2,[3]Tabelle1!$E$2:$U$2,0))=0,"",INDEX([3]Tabelle1!$E$3:$U$500,MATCH($A323&amp;$C323&amp;$D323,[3]Tabelle1!$A$3:$A$500&amp;[3]Tabelle1!$C$3:$C$500&amp;[3]Tabelle1!$D$3:$D$500,0),MATCH(J$2,[3]Tabelle1!$E$2:$U$2,0))),"")</f>
        <v/>
      </c>
      <c r="K323" s="195" t="str">
        <f t="array" ref="K323">IFERROR(IF(INDEX([3]Tabelle1!$E$3:$U$500,MATCH($A323&amp;$C323&amp;$D323,[3]Tabelle1!$A$3:$A$500&amp;[3]Tabelle1!$C$3:$C$500&amp;[3]Tabelle1!$D$3:$D$500,0),MATCH(K$2,[3]Tabelle1!$E$2:$U$2,0))=0,"",INDEX([3]Tabelle1!$E$3:$U$500,MATCH($A323&amp;$C323&amp;$D323,[3]Tabelle1!$A$3:$A$500&amp;[3]Tabelle1!$C$3:$C$500&amp;[3]Tabelle1!$D$3:$D$500,0),MATCH(K$2,[3]Tabelle1!$E$2:$U$2,0))),"")</f>
        <v/>
      </c>
      <c r="L323" s="195" t="str">
        <f t="array" ref="L323">IFERROR(IF(INDEX([3]Tabelle1!$E$3:$U$500,MATCH($A323&amp;$C323&amp;$D323,[3]Tabelle1!$A$3:$A$500&amp;[3]Tabelle1!$C$3:$C$500&amp;[3]Tabelle1!$D$3:$D$500,0),MATCH(L$2,[3]Tabelle1!$E$2:$U$2,0))=0,"",INDEX([3]Tabelle1!$E$3:$U$500,MATCH($A323&amp;$C323&amp;$D323,[3]Tabelle1!$A$3:$A$500&amp;[3]Tabelle1!$C$3:$C$500&amp;[3]Tabelle1!$D$3:$D$500,0),MATCH(L$2,[3]Tabelle1!$E$2:$U$2,0))),"")</f>
        <v/>
      </c>
      <c r="M323" s="195" t="str">
        <f t="array" ref="M323">IFERROR(IF(INDEX([3]Tabelle1!$E$3:$U$500,MATCH($A323&amp;$C323&amp;$D323,[3]Tabelle1!$A$3:$A$500&amp;[3]Tabelle1!$C$3:$C$500&amp;[3]Tabelle1!$D$3:$D$500,0),MATCH(M$2,[3]Tabelle1!$E$2:$U$2,0))=0,"",INDEX([3]Tabelle1!$E$3:$U$500,MATCH($A323&amp;$C323&amp;$D323,[3]Tabelle1!$A$3:$A$500&amp;[3]Tabelle1!$C$3:$C$500&amp;[3]Tabelle1!$D$3:$D$500,0),MATCH(M$2,[3]Tabelle1!$E$2:$U$2,0))),"")</f>
        <v/>
      </c>
      <c r="N323" s="195" t="str">
        <f t="array" ref="N323">IFERROR(IF(INDEX([3]Tabelle1!$E$3:$U$500,MATCH($A323&amp;$C323&amp;$D323,[3]Tabelle1!$A$3:$A$500&amp;[3]Tabelle1!$C$3:$C$500&amp;[3]Tabelle1!$D$3:$D$500,0),MATCH(N$2,[3]Tabelle1!$E$2:$U$2,0))=0,"",INDEX([3]Tabelle1!$E$3:$U$500,MATCH($A323&amp;$C323&amp;$D323,[3]Tabelle1!$A$3:$A$500&amp;[3]Tabelle1!$C$3:$C$500&amp;[3]Tabelle1!$D$3:$D$500,0),MATCH(N$2,[3]Tabelle1!$E$2:$U$2,0))),"")</f>
        <v/>
      </c>
      <c r="O323" s="195" t="str">
        <f t="array" ref="O323">IFERROR(IF(INDEX([3]Tabelle1!$E$3:$U$500,MATCH($A323&amp;$C323&amp;$D323,[3]Tabelle1!$A$3:$A$500&amp;[3]Tabelle1!$C$3:$C$500&amp;[3]Tabelle1!$D$3:$D$500,0),MATCH(O$2,[3]Tabelle1!$E$2:$U$2,0))=0,"",INDEX([3]Tabelle1!$E$3:$U$500,MATCH($A323&amp;$C323&amp;$D323,[3]Tabelle1!$A$3:$A$500&amp;[3]Tabelle1!$C$3:$C$500&amp;[3]Tabelle1!$D$3:$D$500,0),MATCH(O$2,[3]Tabelle1!$E$2:$U$2,0))),"")</f>
        <v/>
      </c>
      <c r="P323" s="195" t="str">
        <f t="array" ref="P323">IFERROR(IF(INDEX([3]Tabelle1!$E$3:$U$500,MATCH($A323&amp;$C323&amp;$D323,[3]Tabelle1!$A$3:$A$500&amp;[3]Tabelle1!$C$3:$C$500&amp;[3]Tabelle1!$D$3:$D$500,0),MATCH(P$2,[3]Tabelle1!$E$2:$U$2,0))=0,"",INDEX([3]Tabelle1!$E$3:$U$500,MATCH($A323&amp;$C323&amp;$D323,[3]Tabelle1!$A$3:$A$500&amp;[3]Tabelle1!$C$3:$C$500&amp;[3]Tabelle1!$D$3:$D$500,0),MATCH(P$2,[3]Tabelle1!$E$2:$U$2,0))),"")</f>
        <v/>
      </c>
      <c r="Q323" s="195" t="str">
        <f t="array" ref="Q323">IFERROR(IF(INDEX([3]Tabelle1!$E$3:$U$500,MATCH($A323&amp;$C323&amp;$D323,[3]Tabelle1!$A$3:$A$500&amp;[3]Tabelle1!$C$3:$C$500&amp;[3]Tabelle1!$D$3:$D$500,0),MATCH(Q$2,[3]Tabelle1!$E$2:$U$2,0))=0,"",INDEX([3]Tabelle1!$E$3:$U$500,MATCH($A323&amp;$C323&amp;$D323,[3]Tabelle1!$A$3:$A$500&amp;[3]Tabelle1!$C$3:$C$500&amp;[3]Tabelle1!$D$3:$D$500,0),MATCH(Q$2,[3]Tabelle1!$E$2:$U$2,0))),"")</f>
        <v/>
      </c>
      <c r="R323" s="195" t="str">
        <f t="array" ref="R323">IFERROR(IF(INDEX([3]Tabelle1!$E$3:$U$500,MATCH($A323&amp;$C323&amp;$D323,[3]Tabelle1!$A$3:$A$500&amp;[3]Tabelle1!$C$3:$C$500&amp;[3]Tabelle1!$D$3:$D$500,0),MATCH(R$2,[3]Tabelle1!$E$2:$U$2,0))=0,"",INDEX([3]Tabelle1!$E$3:$U$500,MATCH($A323&amp;$C323&amp;$D323,[3]Tabelle1!$A$3:$A$500&amp;[3]Tabelle1!$C$3:$C$500&amp;[3]Tabelle1!$D$3:$D$500,0),MATCH(R$2,[3]Tabelle1!$E$2:$U$2,0))),"")</f>
        <v/>
      </c>
      <c r="S323" s="195" t="str">
        <f t="array" ref="S323">IFERROR(IF(INDEX([3]Tabelle1!$E$3:$U$500,MATCH($A323&amp;$C323&amp;$D323,[3]Tabelle1!$A$3:$A$500&amp;[3]Tabelle1!$C$3:$C$500&amp;[3]Tabelle1!$D$3:$D$500,0),MATCH(S$2,[3]Tabelle1!$E$2:$U$2,0))=0,"",INDEX([3]Tabelle1!$E$3:$U$500,MATCH($A323&amp;$C323&amp;$D323,[3]Tabelle1!$A$3:$A$500&amp;[3]Tabelle1!$C$3:$C$500&amp;[3]Tabelle1!$D$3:$D$500,0),MATCH(S$2,[3]Tabelle1!$E$2:$U$2,0))),"")</f>
        <v/>
      </c>
      <c r="T323" s="195" t="str">
        <f t="array" ref="T323">IFERROR(IF(INDEX([3]Tabelle1!$E$3:$U$500,MATCH($A323&amp;$C323&amp;$D323,[3]Tabelle1!$A$3:$A$500&amp;[3]Tabelle1!$C$3:$C$500&amp;[3]Tabelle1!$D$3:$D$500,0),MATCH(T$2,[3]Tabelle1!$E$2:$U$2,0))=0,"",INDEX([3]Tabelle1!$E$3:$U$500,MATCH($A323&amp;$C323&amp;$D323,[3]Tabelle1!$A$3:$A$500&amp;[3]Tabelle1!$C$3:$C$500&amp;[3]Tabelle1!$D$3:$D$500,0),MATCH(T$2,[3]Tabelle1!$E$2:$U$2,0))),"")</f>
        <v/>
      </c>
      <c r="U323" s="195" t="str">
        <f t="array" ref="U323">IFERROR(IF(INDEX([3]Tabelle1!$E$3:$U$500,MATCH($A323&amp;$C323&amp;$D323,[3]Tabelle1!$A$3:$A$500&amp;[3]Tabelle1!$C$3:$C$500&amp;[3]Tabelle1!$D$3:$D$500,0),MATCH(U$2,[3]Tabelle1!$E$2:$U$2,0))=0,"",INDEX([3]Tabelle1!$E$3:$U$500,MATCH($A323&amp;$C323&amp;$D323,[3]Tabelle1!$A$3:$A$500&amp;[3]Tabelle1!$C$3:$C$500&amp;[3]Tabelle1!$D$3:$D$500,0),MATCH(U$2,[3]Tabelle1!$E$2:$U$2,0))),"")</f>
        <v/>
      </c>
      <c r="V323" s="196" t="str">
        <f t="array" ref="V323">IFERROR(IF(INDEX([3]Tabelle1!$E$3:$U$500,MATCH($A323&amp;$C323&amp;$D323,[3]Tabelle1!$A$3:$A$500&amp;[3]Tabelle1!$C$3:$C$500&amp;[3]Tabelle1!$D$3:$D$500,0),MATCH(V$2,[3]Tabelle1!$E$2:$U$2,0))=0,"",INDEX([3]Tabelle1!$E$3:$U$500,MATCH($A323&amp;$C323&amp;$D323,[3]Tabelle1!$A$3:$A$500&amp;[3]Tabelle1!$C$3:$C$500&amp;[3]Tabelle1!$D$3:$D$500,0),MATCH(V$2,[3]Tabelle1!$E$2:$U$2,0))),"")</f>
        <v/>
      </c>
      <c r="W323" t="str">
        <f t="array" ref="W323">IFERROR(IF(INDEX([3]Tabelle1!$E$3:$U$500,MATCH($A323&amp;$C323&amp;$D323,[3]Tabelle1!$A$3:$A$500&amp;[3]Tabelle1!$C$3:$C$500&amp;[3]Tabelle1!$D$3:$D$500,0),MATCH(W$2,[3]Tabelle1!$E$2:$U$2,0))=0,"",INDEX([3]Tabelle1!$E$3:$U$500,MATCH($A323&amp;$C323&amp;$D323,[3]Tabelle1!$A$3:$A$500&amp;[3]Tabelle1!$C$3:$C$500&amp;[3]Tabelle1!$D$3:$D$500,0),MATCH(W$2,[3]Tabelle1!$E$2:$U$2,0))),"")</f>
        <v/>
      </c>
      <c r="X323" t="str">
        <f t="array" ref="X323">IFERROR(IF(INDEX([3]Tabelle1!$E$3:$U$500,MATCH($A323&amp;$C323&amp;$D323,[3]Tabelle1!$A$3:$A$500&amp;[3]Tabelle1!$C$3:$C$500&amp;[3]Tabelle1!$D$3:$D$500,0),MATCH(X$2,[3]Tabelle1!$E$2:$U$2,0))=0,"",INDEX([3]Tabelle1!$E$3:$U$500,MATCH($A323&amp;$C323&amp;$D323,[3]Tabelle1!$A$3:$A$500&amp;[3]Tabelle1!$C$3:$C$500&amp;[3]Tabelle1!$D$3:$D$500,0),MATCH(X$2,[3]Tabelle1!$E$2:$U$2,0))),"")</f>
        <v/>
      </c>
      <c r="Y323" s="4"/>
      <c r="Z323" s="4"/>
      <c r="AA323" s="4"/>
      <c r="AB323" s="4"/>
      <c r="AC323" s="4"/>
      <c r="AD323" s="4"/>
      <c r="AE323" s="4"/>
      <c r="AF323" s="4"/>
    </row>
    <row r="324" spans="1:32" x14ac:dyDescent="0.2">
      <c r="A324" s="107" t="str">
        <f t="shared" si="38"/>
        <v>Hungary</v>
      </c>
      <c r="B324" s="97"/>
      <c r="C324" s="97" t="s">
        <v>88</v>
      </c>
      <c r="D324" s="227" t="s">
        <v>42</v>
      </c>
      <c r="E324" s="194"/>
      <c r="F324" s="194"/>
      <c r="G324" s="194"/>
      <c r="H324" s="195" t="str">
        <f t="array" ref="H324">IFERROR(IF(INDEX([3]Tabelle1!$E$3:$U$500,MATCH($A324&amp;$C324&amp;$D324,[3]Tabelle1!$A$3:$A$500&amp;[3]Tabelle1!$C$3:$C$500&amp;[3]Tabelle1!$D$3:$D$500,0),MATCH(H$2,[3]Tabelle1!$E$2:$U$2,0))=0,"",INDEX([3]Tabelle1!$E$3:$U$500,MATCH($A324&amp;$C324&amp;$D324,[3]Tabelle1!$A$3:$A$500&amp;[3]Tabelle1!$C$3:$C$500&amp;[3]Tabelle1!$D$3:$D$500,0),MATCH(H$2,[3]Tabelle1!$E$2:$U$2,0))),"")</f>
        <v/>
      </c>
      <c r="I324" s="195">
        <f t="array" ref="I324">IFERROR(IF(INDEX([3]Tabelle1!$E$3:$U$500,MATCH($A324&amp;$C324&amp;$D324,[3]Tabelle1!$A$3:$A$500&amp;[3]Tabelle1!$C$3:$C$500&amp;[3]Tabelle1!$D$3:$D$500,0),MATCH(I$2,[3]Tabelle1!$E$2:$U$2,0))=0,"",INDEX([3]Tabelle1!$E$3:$U$500,MATCH($A324&amp;$C324&amp;$D324,[3]Tabelle1!$A$3:$A$500&amp;[3]Tabelle1!$C$3:$C$500&amp;[3]Tabelle1!$D$3:$D$500,0),MATCH(I$2,[3]Tabelle1!$E$2:$U$2,0))),"")</f>
        <v>57</v>
      </c>
      <c r="J324" s="195">
        <f t="array" ref="J324">IFERROR(IF(INDEX([3]Tabelle1!$E$3:$U$500,MATCH($A324&amp;$C324&amp;$D324,[3]Tabelle1!$A$3:$A$500&amp;[3]Tabelle1!$C$3:$C$500&amp;[3]Tabelle1!$D$3:$D$500,0),MATCH(J$2,[3]Tabelle1!$E$2:$U$2,0))=0,"",INDEX([3]Tabelle1!$E$3:$U$500,MATCH($A324&amp;$C324&amp;$D324,[3]Tabelle1!$A$3:$A$500&amp;[3]Tabelle1!$C$3:$C$500&amp;[3]Tabelle1!$D$3:$D$500,0),MATCH(J$2,[3]Tabelle1!$E$2:$U$2,0))),"")</f>
        <v>57</v>
      </c>
      <c r="K324" s="195">
        <f t="array" ref="K324">IFERROR(IF(INDEX([3]Tabelle1!$E$3:$U$500,MATCH($A324&amp;$C324&amp;$D324,[3]Tabelle1!$A$3:$A$500&amp;[3]Tabelle1!$C$3:$C$500&amp;[3]Tabelle1!$D$3:$D$500,0),MATCH(K$2,[3]Tabelle1!$E$2:$U$2,0))=0,"",INDEX([3]Tabelle1!$E$3:$U$500,MATCH($A324&amp;$C324&amp;$D324,[3]Tabelle1!$A$3:$A$500&amp;[3]Tabelle1!$C$3:$C$500&amp;[3]Tabelle1!$D$3:$D$500,0),MATCH(K$2,[3]Tabelle1!$E$2:$U$2,0))),"")</f>
        <v>57</v>
      </c>
      <c r="L324" s="195">
        <f t="array" ref="L324">IFERROR(IF(INDEX([3]Tabelle1!$E$3:$U$500,MATCH($A324&amp;$C324&amp;$D324,[3]Tabelle1!$A$3:$A$500&amp;[3]Tabelle1!$C$3:$C$500&amp;[3]Tabelle1!$D$3:$D$500,0),MATCH(L$2,[3]Tabelle1!$E$2:$U$2,0))=0,"",INDEX([3]Tabelle1!$E$3:$U$500,MATCH($A324&amp;$C324&amp;$D324,[3]Tabelle1!$A$3:$A$500&amp;[3]Tabelle1!$C$3:$C$500&amp;[3]Tabelle1!$D$3:$D$500,0),MATCH(L$2,[3]Tabelle1!$E$2:$U$2,0))),"")</f>
        <v>57</v>
      </c>
      <c r="M324" s="195">
        <f t="array" ref="M324">IFERROR(IF(INDEX([3]Tabelle1!$E$3:$U$500,MATCH($A324&amp;$C324&amp;$D324,[3]Tabelle1!$A$3:$A$500&amp;[3]Tabelle1!$C$3:$C$500&amp;[3]Tabelle1!$D$3:$D$500,0),MATCH(M$2,[3]Tabelle1!$E$2:$U$2,0))=0,"",INDEX([3]Tabelle1!$E$3:$U$500,MATCH($A324&amp;$C324&amp;$D324,[3]Tabelle1!$A$3:$A$500&amp;[3]Tabelle1!$C$3:$C$500&amp;[3]Tabelle1!$D$3:$D$500,0),MATCH(M$2,[3]Tabelle1!$E$2:$U$2,0))),"")</f>
        <v>57</v>
      </c>
      <c r="N324" s="195">
        <f t="array" ref="N324">IFERROR(IF(INDEX([3]Tabelle1!$E$3:$U$500,MATCH($A324&amp;$C324&amp;$D324,[3]Tabelle1!$A$3:$A$500&amp;[3]Tabelle1!$C$3:$C$500&amp;[3]Tabelle1!$D$3:$D$500,0),MATCH(N$2,[3]Tabelle1!$E$2:$U$2,0))=0,"",INDEX([3]Tabelle1!$E$3:$U$500,MATCH($A324&amp;$C324&amp;$D324,[3]Tabelle1!$A$3:$A$500&amp;[3]Tabelle1!$C$3:$C$500&amp;[3]Tabelle1!$D$3:$D$500,0),MATCH(N$2,[3]Tabelle1!$E$2:$U$2,0))),"")</f>
        <v>57</v>
      </c>
      <c r="O324" s="195">
        <f t="array" ref="O324">IFERROR(IF(INDEX([3]Tabelle1!$E$3:$U$500,MATCH($A324&amp;$C324&amp;$D324,[3]Tabelle1!$A$3:$A$500&amp;[3]Tabelle1!$C$3:$C$500&amp;[3]Tabelle1!$D$3:$D$500,0),MATCH(O$2,[3]Tabelle1!$E$2:$U$2,0))=0,"",INDEX([3]Tabelle1!$E$3:$U$500,MATCH($A324&amp;$C324&amp;$D324,[3]Tabelle1!$A$3:$A$500&amp;[3]Tabelle1!$C$3:$C$500&amp;[3]Tabelle1!$D$3:$D$500,0),MATCH(O$2,[3]Tabelle1!$E$2:$U$2,0))),"")</f>
        <v>57</v>
      </c>
      <c r="P324" s="195">
        <f t="array" ref="P324">IFERROR(IF(INDEX([3]Tabelle1!$E$3:$U$500,MATCH($A324&amp;$C324&amp;$D324,[3]Tabelle1!$A$3:$A$500&amp;[3]Tabelle1!$C$3:$C$500&amp;[3]Tabelle1!$D$3:$D$500,0),MATCH(P$2,[3]Tabelle1!$E$2:$U$2,0))=0,"",INDEX([3]Tabelle1!$E$3:$U$500,MATCH($A324&amp;$C324&amp;$D324,[3]Tabelle1!$A$3:$A$500&amp;[3]Tabelle1!$C$3:$C$500&amp;[3]Tabelle1!$D$3:$D$500,0),MATCH(P$2,[3]Tabelle1!$E$2:$U$2,0))),"")</f>
        <v>57</v>
      </c>
      <c r="Q324" s="195">
        <f t="array" ref="Q324">IFERROR(IF(INDEX([3]Tabelle1!$E$3:$U$500,MATCH($A324&amp;$C324&amp;$D324,[3]Tabelle1!$A$3:$A$500&amp;[3]Tabelle1!$C$3:$C$500&amp;[3]Tabelle1!$D$3:$D$500,0),MATCH(Q$2,[3]Tabelle1!$E$2:$U$2,0))=0,"",INDEX([3]Tabelle1!$E$3:$U$500,MATCH($A324&amp;$C324&amp;$D324,[3]Tabelle1!$A$3:$A$500&amp;[3]Tabelle1!$C$3:$C$500&amp;[3]Tabelle1!$D$3:$D$500,0),MATCH(Q$2,[3]Tabelle1!$E$2:$U$2,0))),"")</f>
        <v>57</v>
      </c>
      <c r="R324" s="195">
        <f t="array" ref="R324">IFERROR(IF(INDEX([3]Tabelle1!$E$3:$U$500,MATCH($A324&amp;$C324&amp;$D324,[3]Tabelle1!$A$3:$A$500&amp;[3]Tabelle1!$C$3:$C$500&amp;[3]Tabelle1!$D$3:$D$500,0),MATCH(R$2,[3]Tabelle1!$E$2:$U$2,0))=0,"",INDEX([3]Tabelle1!$E$3:$U$500,MATCH($A324&amp;$C324&amp;$D324,[3]Tabelle1!$A$3:$A$500&amp;[3]Tabelle1!$C$3:$C$500&amp;[3]Tabelle1!$D$3:$D$500,0),MATCH(R$2,[3]Tabelle1!$E$2:$U$2,0))),"")</f>
        <v>57</v>
      </c>
      <c r="S324" s="195">
        <f t="array" ref="S324">IFERROR(IF(INDEX([3]Tabelle1!$E$3:$U$500,MATCH($A324&amp;$C324&amp;$D324,[3]Tabelle1!$A$3:$A$500&amp;[3]Tabelle1!$C$3:$C$500&amp;[3]Tabelle1!$D$3:$D$500,0),MATCH(S$2,[3]Tabelle1!$E$2:$U$2,0))=0,"",INDEX([3]Tabelle1!$E$3:$U$500,MATCH($A324&amp;$C324&amp;$D324,[3]Tabelle1!$A$3:$A$500&amp;[3]Tabelle1!$C$3:$C$500&amp;[3]Tabelle1!$D$3:$D$500,0),MATCH(S$2,[3]Tabelle1!$E$2:$U$2,0))),"")</f>
        <v>57</v>
      </c>
      <c r="T324" s="195" t="str">
        <f t="array" ref="T324">IFERROR(IF(INDEX([3]Tabelle1!$E$3:$U$500,MATCH($A324&amp;$C324&amp;$D324,[3]Tabelle1!$A$3:$A$500&amp;[3]Tabelle1!$C$3:$C$500&amp;[3]Tabelle1!$D$3:$D$500,0),MATCH(T$2,[3]Tabelle1!$E$2:$U$2,0))=0,"",INDEX([3]Tabelle1!$E$3:$U$500,MATCH($A324&amp;$C324&amp;$D324,[3]Tabelle1!$A$3:$A$500&amp;[3]Tabelle1!$C$3:$C$500&amp;[3]Tabelle1!$D$3:$D$500,0),MATCH(T$2,[3]Tabelle1!$E$2:$U$2,0))),"")</f>
        <v/>
      </c>
      <c r="U324" s="195" t="str">
        <f t="array" ref="U324">IFERROR(IF(INDEX([3]Tabelle1!$E$3:$U$500,MATCH($A324&amp;$C324&amp;$D324,[3]Tabelle1!$A$3:$A$500&amp;[3]Tabelle1!$C$3:$C$500&amp;[3]Tabelle1!$D$3:$D$500,0),MATCH(U$2,[3]Tabelle1!$E$2:$U$2,0))=0,"",INDEX([3]Tabelle1!$E$3:$U$500,MATCH($A324&amp;$C324&amp;$D324,[3]Tabelle1!$A$3:$A$500&amp;[3]Tabelle1!$C$3:$C$500&amp;[3]Tabelle1!$D$3:$D$500,0),MATCH(U$2,[3]Tabelle1!$E$2:$U$2,0))),"")</f>
        <v/>
      </c>
      <c r="V324" s="196" t="str">
        <f t="array" ref="V324">IFERROR(IF(INDEX([3]Tabelle1!$E$3:$U$500,MATCH($A324&amp;$C324&amp;$D324,[3]Tabelle1!$A$3:$A$500&amp;[3]Tabelle1!$C$3:$C$500&amp;[3]Tabelle1!$D$3:$D$500,0),MATCH(V$2,[3]Tabelle1!$E$2:$U$2,0))=0,"",INDEX([3]Tabelle1!$E$3:$U$500,MATCH($A324&amp;$C324&amp;$D324,[3]Tabelle1!$A$3:$A$500&amp;[3]Tabelle1!$C$3:$C$500&amp;[3]Tabelle1!$D$3:$D$500,0),MATCH(V$2,[3]Tabelle1!$E$2:$U$2,0))),"")</f>
        <v/>
      </c>
      <c r="W324" t="str">
        <f t="array" ref="W324">IFERROR(IF(INDEX([3]Tabelle1!$E$3:$U$500,MATCH($A324&amp;$C324&amp;$D324,[3]Tabelle1!$A$3:$A$500&amp;[3]Tabelle1!$C$3:$C$500&amp;[3]Tabelle1!$D$3:$D$500,0),MATCH(W$2,[3]Tabelle1!$E$2:$U$2,0))=0,"",INDEX([3]Tabelle1!$E$3:$U$500,MATCH($A324&amp;$C324&amp;$D324,[3]Tabelle1!$A$3:$A$500&amp;[3]Tabelle1!$C$3:$C$500&amp;[3]Tabelle1!$D$3:$D$500,0),MATCH(W$2,[3]Tabelle1!$E$2:$U$2,0))),"")</f>
        <v/>
      </c>
      <c r="X324" t="str">
        <f t="array" ref="X324">IFERROR(IF(INDEX([3]Tabelle1!$E$3:$U$500,MATCH($A324&amp;$C324&amp;$D324,[3]Tabelle1!$A$3:$A$500&amp;[3]Tabelle1!$C$3:$C$500&amp;[3]Tabelle1!$D$3:$D$500,0),MATCH(X$2,[3]Tabelle1!$E$2:$U$2,0))=0,"",INDEX([3]Tabelle1!$E$3:$U$500,MATCH($A324&amp;$C324&amp;$D324,[3]Tabelle1!$A$3:$A$500&amp;[3]Tabelle1!$C$3:$C$500&amp;[3]Tabelle1!$D$3:$D$500,0),MATCH(X$2,[3]Tabelle1!$E$2:$U$2,0))),"")</f>
        <v/>
      </c>
      <c r="Y324" s="4"/>
      <c r="Z324" s="4"/>
      <c r="AA324" s="4"/>
      <c r="AB324" s="4"/>
      <c r="AC324" s="4"/>
      <c r="AD324" s="4"/>
      <c r="AE324" s="4"/>
      <c r="AF324" s="4"/>
    </row>
    <row r="325" spans="1:32" x14ac:dyDescent="0.2">
      <c r="A325" s="107" t="str">
        <f t="shared" si="38"/>
        <v>Hungary</v>
      </c>
      <c r="B325" s="97"/>
      <c r="C325" s="97" t="s">
        <v>88</v>
      </c>
      <c r="D325" s="227" t="s">
        <v>43</v>
      </c>
      <c r="E325" s="194"/>
      <c r="F325" s="194"/>
      <c r="G325" s="194"/>
      <c r="H325" s="195" t="str">
        <f t="array" ref="H325">IFERROR(IF(INDEX([3]Tabelle1!$E$3:$U$500,MATCH($A325&amp;$C325&amp;$D325,[3]Tabelle1!$A$3:$A$500&amp;[3]Tabelle1!$C$3:$C$500&amp;[3]Tabelle1!$D$3:$D$500,0),MATCH(H$2,[3]Tabelle1!$E$2:$U$2,0))=0,"",INDEX([3]Tabelle1!$E$3:$U$500,MATCH($A325&amp;$C325&amp;$D325,[3]Tabelle1!$A$3:$A$500&amp;[3]Tabelle1!$C$3:$C$500&amp;[3]Tabelle1!$D$3:$D$500,0),MATCH(H$2,[3]Tabelle1!$E$2:$U$2,0))),"")</f>
        <v/>
      </c>
      <c r="I325" s="195" t="str">
        <f t="array" ref="I325">IFERROR(IF(INDEX([3]Tabelle1!$E$3:$U$500,MATCH($A325&amp;$C325&amp;$D325,[3]Tabelle1!$A$3:$A$500&amp;[3]Tabelle1!$C$3:$C$500&amp;[3]Tabelle1!$D$3:$D$500,0),MATCH(I$2,[3]Tabelle1!$E$2:$U$2,0))=0,"",INDEX([3]Tabelle1!$E$3:$U$500,MATCH($A325&amp;$C325&amp;$D325,[3]Tabelle1!$A$3:$A$500&amp;[3]Tabelle1!$C$3:$C$500&amp;[3]Tabelle1!$D$3:$D$500,0),MATCH(I$2,[3]Tabelle1!$E$2:$U$2,0))),"")</f>
        <v/>
      </c>
      <c r="J325" s="195" t="str">
        <f t="array" ref="J325">IFERROR(IF(INDEX([3]Tabelle1!$E$3:$U$500,MATCH($A325&amp;$C325&amp;$D325,[3]Tabelle1!$A$3:$A$500&amp;[3]Tabelle1!$C$3:$C$500&amp;[3]Tabelle1!$D$3:$D$500,0),MATCH(J$2,[3]Tabelle1!$E$2:$U$2,0))=0,"",INDEX([3]Tabelle1!$E$3:$U$500,MATCH($A325&amp;$C325&amp;$D325,[3]Tabelle1!$A$3:$A$500&amp;[3]Tabelle1!$C$3:$C$500&amp;[3]Tabelle1!$D$3:$D$500,0),MATCH(J$2,[3]Tabelle1!$E$2:$U$2,0))),"")</f>
        <v/>
      </c>
      <c r="K325" s="195" t="str">
        <f t="array" ref="K325">IFERROR(IF(INDEX([3]Tabelle1!$E$3:$U$500,MATCH($A325&amp;$C325&amp;$D325,[3]Tabelle1!$A$3:$A$500&amp;[3]Tabelle1!$C$3:$C$500&amp;[3]Tabelle1!$D$3:$D$500,0),MATCH(K$2,[3]Tabelle1!$E$2:$U$2,0))=0,"",INDEX([3]Tabelle1!$E$3:$U$500,MATCH($A325&amp;$C325&amp;$D325,[3]Tabelle1!$A$3:$A$500&amp;[3]Tabelle1!$C$3:$C$500&amp;[3]Tabelle1!$D$3:$D$500,0),MATCH(K$2,[3]Tabelle1!$E$2:$U$2,0))),"")</f>
        <v/>
      </c>
      <c r="L325" s="195" t="str">
        <f t="array" ref="L325">IFERROR(IF(INDEX([3]Tabelle1!$E$3:$U$500,MATCH($A325&amp;$C325&amp;$D325,[3]Tabelle1!$A$3:$A$500&amp;[3]Tabelle1!$C$3:$C$500&amp;[3]Tabelle1!$D$3:$D$500,0),MATCH(L$2,[3]Tabelle1!$E$2:$U$2,0))=0,"",INDEX([3]Tabelle1!$E$3:$U$500,MATCH($A325&amp;$C325&amp;$D325,[3]Tabelle1!$A$3:$A$500&amp;[3]Tabelle1!$C$3:$C$500&amp;[3]Tabelle1!$D$3:$D$500,0),MATCH(L$2,[3]Tabelle1!$E$2:$U$2,0))),"")</f>
        <v/>
      </c>
      <c r="M325" s="195" t="str">
        <f t="array" ref="M325">IFERROR(IF(INDEX([3]Tabelle1!$E$3:$U$500,MATCH($A325&amp;$C325&amp;$D325,[3]Tabelle1!$A$3:$A$500&amp;[3]Tabelle1!$C$3:$C$500&amp;[3]Tabelle1!$D$3:$D$500,0),MATCH(M$2,[3]Tabelle1!$E$2:$U$2,0))=0,"",INDEX([3]Tabelle1!$E$3:$U$500,MATCH($A325&amp;$C325&amp;$D325,[3]Tabelle1!$A$3:$A$500&amp;[3]Tabelle1!$C$3:$C$500&amp;[3]Tabelle1!$D$3:$D$500,0),MATCH(M$2,[3]Tabelle1!$E$2:$U$2,0))),"")</f>
        <v/>
      </c>
      <c r="N325" s="195" t="str">
        <f t="array" ref="N325">IFERROR(IF(INDEX([3]Tabelle1!$E$3:$U$500,MATCH($A325&amp;$C325&amp;$D325,[3]Tabelle1!$A$3:$A$500&amp;[3]Tabelle1!$C$3:$C$500&amp;[3]Tabelle1!$D$3:$D$500,0),MATCH(N$2,[3]Tabelle1!$E$2:$U$2,0))=0,"",INDEX([3]Tabelle1!$E$3:$U$500,MATCH($A325&amp;$C325&amp;$D325,[3]Tabelle1!$A$3:$A$500&amp;[3]Tabelle1!$C$3:$C$500&amp;[3]Tabelle1!$D$3:$D$500,0),MATCH(N$2,[3]Tabelle1!$E$2:$U$2,0))),"")</f>
        <v/>
      </c>
      <c r="O325" s="195" t="str">
        <f t="array" ref="O325">IFERROR(IF(INDEX([3]Tabelle1!$E$3:$U$500,MATCH($A325&amp;$C325&amp;$D325,[3]Tabelle1!$A$3:$A$500&amp;[3]Tabelle1!$C$3:$C$500&amp;[3]Tabelle1!$D$3:$D$500,0),MATCH(O$2,[3]Tabelle1!$E$2:$U$2,0))=0,"",INDEX([3]Tabelle1!$E$3:$U$500,MATCH($A325&amp;$C325&amp;$D325,[3]Tabelle1!$A$3:$A$500&amp;[3]Tabelle1!$C$3:$C$500&amp;[3]Tabelle1!$D$3:$D$500,0),MATCH(O$2,[3]Tabelle1!$E$2:$U$2,0))),"")</f>
        <v/>
      </c>
      <c r="P325" s="195" t="str">
        <f t="array" ref="P325">IFERROR(IF(INDEX([3]Tabelle1!$E$3:$U$500,MATCH($A325&amp;$C325&amp;$D325,[3]Tabelle1!$A$3:$A$500&amp;[3]Tabelle1!$C$3:$C$500&amp;[3]Tabelle1!$D$3:$D$500,0),MATCH(P$2,[3]Tabelle1!$E$2:$U$2,0))=0,"",INDEX([3]Tabelle1!$E$3:$U$500,MATCH($A325&amp;$C325&amp;$D325,[3]Tabelle1!$A$3:$A$500&amp;[3]Tabelle1!$C$3:$C$500&amp;[3]Tabelle1!$D$3:$D$500,0),MATCH(P$2,[3]Tabelle1!$E$2:$U$2,0))),"")</f>
        <v/>
      </c>
      <c r="Q325" s="195" t="str">
        <f t="array" ref="Q325">IFERROR(IF(INDEX([3]Tabelle1!$E$3:$U$500,MATCH($A325&amp;$C325&amp;$D325,[3]Tabelle1!$A$3:$A$500&amp;[3]Tabelle1!$C$3:$C$500&amp;[3]Tabelle1!$D$3:$D$500,0),MATCH(Q$2,[3]Tabelle1!$E$2:$U$2,0))=0,"",INDEX([3]Tabelle1!$E$3:$U$500,MATCH($A325&amp;$C325&amp;$D325,[3]Tabelle1!$A$3:$A$500&amp;[3]Tabelle1!$C$3:$C$500&amp;[3]Tabelle1!$D$3:$D$500,0),MATCH(Q$2,[3]Tabelle1!$E$2:$U$2,0))),"")</f>
        <v/>
      </c>
      <c r="R325" s="195" t="str">
        <f t="array" ref="R325">IFERROR(IF(INDEX([3]Tabelle1!$E$3:$U$500,MATCH($A325&amp;$C325&amp;$D325,[3]Tabelle1!$A$3:$A$500&amp;[3]Tabelle1!$C$3:$C$500&amp;[3]Tabelle1!$D$3:$D$500,0),MATCH(R$2,[3]Tabelle1!$E$2:$U$2,0))=0,"",INDEX([3]Tabelle1!$E$3:$U$500,MATCH($A325&amp;$C325&amp;$D325,[3]Tabelle1!$A$3:$A$500&amp;[3]Tabelle1!$C$3:$C$500&amp;[3]Tabelle1!$D$3:$D$500,0),MATCH(R$2,[3]Tabelle1!$E$2:$U$2,0))),"")</f>
        <v/>
      </c>
      <c r="S325" s="195" t="str">
        <f t="array" ref="S325">IFERROR(IF(INDEX([3]Tabelle1!$E$3:$U$500,MATCH($A325&amp;$C325&amp;$D325,[3]Tabelle1!$A$3:$A$500&amp;[3]Tabelle1!$C$3:$C$500&amp;[3]Tabelle1!$D$3:$D$500,0),MATCH(S$2,[3]Tabelle1!$E$2:$U$2,0))=0,"",INDEX([3]Tabelle1!$E$3:$U$500,MATCH($A325&amp;$C325&amp;$D325,[3]Tabelle1!$A$3:$A$500&amp;[3]Tabelle1!$C$3:$C$500&amp;[3]Tabelle1!$D$3:$D$500,0),MATCH(S$2,[3]Tabelle1!$E$2:$U$2,0))),"")</f>
        <v/>
      </c>
      <c r="T325" s="195" t="str">
        <f t="array" ref="T325">IFERROR(IF(INDEX([3]Tabelle1!$E$3:$U$500,MATCH($A325&amp;$C325&amp;$D325,[3]Tabelle1!$A$3:$A$500&amp;[3]Tabelle1!$C$3:$C$500&amp;[3]Tabelle1!$D$3:$D$500,0),MATCH(T$2,[3]Tabelle1!$E$2:$U$2,0))=0,"",INDEX([3]Tabelle1!$E$3:$U$500,MATCH($A325&amp;$C325&amp;$D325,[3]Tabelle1!$A$3:$A$500&amp;[3]Tabelle1!$C$3:$C$500&amp;[3]Tabelle1!$D$3:$D$500,0),MATCH(T$2,[3]Tabelle1!$E$2:$U$2,0))),"")</f>
        <v/>
      </c>
      <c r="U325" s="195" t="str">
        <f t="array" ref="U325">IFERROR(IF(INDEX([3]Tabelle1!$E$3:$U$500,MATCH($A325&amp;$C325&amp;$D325,[3]Tabelle1!$A$3:$A$500&amp;[3]Tabelle1!$C$3:$C$500&amp;[3]Tabelle1!$D$3:$D$500,0),MATCH(U$2,[3]Tabelle1!$E$2:$U$2,0))=0,"",INDEX([3]Tabelle1!$E$3:$U$500,MATCH($A325&amp;$C325&amp;$D325,[3]Tabelle1!$A$3:$A$500&amp;[3]Tabelle1!$C$3:$C$500&amp;[3]Tabelle1!$D$3:$D$500,0),MATCH(U$2,[3]Tabelle1!$E$2:$U$2,0))),"")</f>
        <v/>
      </c>
      <c r="V325" s="196" t="str">
        <f t="array" ref="V325">IFERROR(IF(INDEX([3]Tabelle1!$E$3:$U$500,MATCH($A325&amp;$C325&amp;$D325,[3]Tabelle1!$A$3:$A$500&amp;[3]Tabelle1!$C$3:$C$500&amp;[3]Tabelle1!$D$3:$D$500,0),MATCH(V$2,[3]Tabelle1!$E$2:$U$2,0))=0,"",INDEX([3]Tabelle1!$E$3:$U$500,MATCH($A325&amp;$C325&amp;$D325,[3]Tabelle1!$A$3:$A$500&amp;[3]Tabelle1!$C$3:$C$500&amp;[3]Tabelle1!$D$3:$D$500,0),MATCH(V$2,[3]Tabelle1!$E$2:$U$2,0))),"")</f>
        <v/>
      </c>
      <c r="W325" t="str">
        <f t="array" ref="W325">IFERROR(IF(INDEX([3]Tabelle1!$E$3:$U$500,MATCH($A325&amp;$C325&amp;$D325,[3]Tabelle1!$A$3:$A$500&amp;[3]Tabelle1!$C$3:$C$500&amp;[3]Tabelle1!$D$3:$D$500,0),MATCH(W$2,[3]Tabelle1!$E$2:$U$2,0))=0,"",INDEX([3]Tabelle1!$E$3:$U$500,MATCH($A325&amp;$C325&amp;$D325,[3]Tabelle1!$A$3:$A$500&amp;[3]Tabelle1!$C$3:$C$500&amp;[3]Tabelle1!$D$3:$D$500,0),MATCH(W$2,[3]Tabelle1!$E$2:$U$2,0))),"")</f>
        <v/>
      </c>
      <c r="X325" t="str">
        <f t="array" ref="X325">IFERROR(IF(INDEX([3]Tabelle1!$E$3:$U$500,MATCH($A325&amp;$C325&amp;$D325,[3]Tabelle1!$A$3:$A$500&amp;[3]Tabelle1!$C$3:$C$500&amp;[3]Tabelle1!$D$3:$D$500,0),MATCH(X$2,[3]Tabelle1!$E$2:$U$2,0))=0,"",INDEX([3]Tabelle1!$E$3:$U$500,MATCH($A325&amp;$C325&amp;$D325,[3]Tabelle1!$A$3:$A$500&amp;[3]Tabelle1!$C$3:$C$500&amp;[3]Tabelle1!$D$3:$D$500,0),MATCH(X$2,[3]Tabelle1!$E$2:$U$2,0))),"")</f>
        <v/>
      </c>
      <c r="Y325" s="4"/>
      <c r="Z325" s="4"/>
      <c r="AA325" s="4"/>
      <c r="AB325" s="4"/>
      <c r="AC325" s="4"/>
      <c r="AD325" s="4"/>
      <c r="AE325" s="4"/>
      <c r="AF325" s="4"/>
    </row>
    <row r="326" spans="1:32" x14ac:dyDescent="0.2">
      <c r="A326" s="107" t="str">
        <f t="shared" si="38"/>
        <v>Hungary</v>
      </c>
      <c r="B326" s="97"/>
      <c r="C326" s="97" t="s">
        <v>88</v>
      </c>
      <c r="D326" s="227" t="s">
        <v>46</v>
      </c>
      <c r="E326" s="194"/>
      <c r="F326" s="194"/>
      <c r="G326" s="194"/>
      <c r="H326" s="195" t="str">
        <f t="array" ref="H326">IFERROR(IF(INDEX([3]Tabelle1!$E$3:$U$500,MATCH($A326&amp;$C326&amp;$D326,[3]Tabelle1!$A$3:$A$500&amp;[3]Tabelle1!$C$3:$C$500&amp;[3]Tabelle1!$D$3:$D$500,0),MATCH(H$2,[3]Tabelle1!$E$2:$U$2,0))=0,"",INDEX([3]Tabelle1!$E$3:$U$500,MATCH($A326&amp;$C326&amp;$D326,[3]Tabelle1!$A$3:$A$500&amp;[3]Tabelle1!$C$3:$C$500&amp;[3]Tabelle1!$D$3:$D$500,0),MATCH(H$2,[3]Tabelle1!$E$2:$U$2,0))),"")</f>
        <v/>
      </c>
      <c r="I326" s="195">
        <f t="array" ref="I326">IFERROR(IF(INDEX([3]Tabelle1!$E$3:$U$500,MATCH($A326&amp;$C326&amp;$D326,[3]Tabelle1!$A$3:$A$500&amp;[3]Tabelle1!$C$3:$C$500&amp;[3]Tabelle1!$D$3:$D$500,0),MATCH(I$2,[3]Tabelle1!$E$2:$U$2,0))=0,"",INDEX([3]Tabelle1!$E$3:$U$500,MATCH($A326&amp;$C326&amp;$D326,[3]Tabelle1!$A$3:$A$500&amp;[3]Tabelle1!$C$3:$C$500&amp;[3]Tabelle1!$D$3:$D$500,0),MATCH(I$2,[3]Tabelle1!$E$2:$U$2,0))),"")</f>
        <v>519</v>
      </c>
      <c r="J326" s="195">
        <f t="array" ref="J326">IFERROR(IF(INDEX([3]Tabelle1!$E$3:$U$500,MATCH($A326&amp;$C326&amp;$D326,[3]Tabelle1!$A$3:$A$500&amp;[3]Tabelle1!$C$3:$C$500&amp;[3]Tabelle1!$D$3:$D$500,0),MATCH(J$2,[3]Tabelle1!$E$2:$U$2,0))=0,"",INDEX([3]Tabelle1!$E$3:$U$500,MATCH($A326&amp;$C326&amp;$D326,[3]Tabelle1!$A$3:$A$500&amp;[3]Tabelle1!$C$3:$C$500&amp;[3]Tabelle1!$D$3:$D$500,0),MATCH(J$2,[3]Tabelle1!$E$2:$U$2,0))),"")</f>
        <v>583</v>
      </c>
      <c r="K326" s="195">
        <f t="array" ref="K326">IFERROR(IF(INDEX([3]Tabelle1!$E$3:$U$500,MATCH($A326&amp;$C326&amp;$D326,[3]Tabelle1!$A$3:$A$500&amp;[3]Tabelle1!$C$3:$C$500&amp;[3]Tabelle1!$D$3:$D$500,0),MATCH(K$2,[3]Tabelle1!$E$2:$U$2,0))=0,"",INDEX([3]Tabelle1!$E$3:$U$500,MATCH($A326&amp;$C326&amp;$D326,[3]Tabelle1!$A$3:$A$500&amp;[3]Tabelle1!$C$3:$C$500&amp;[3]Tabelle1!$D$3:$D$500,0),MATCH(K$2,[3]Tabelle1!$E$2:$U$2,0))),"")</f>
        <v>647</v>
      </c>
      <c r="L326" s="195">
        <f t="array" ref="L326">IFERROR(IF(INDEX([3]Tabelle1!$E$3:$U$500,MATCH($A326&amp;$C326&amp;$D326,[3]Tabelle1!$A$3:$A$500&amp;[3]Tabelle1!$C$3:$C$500&amp;[3]Tabelle1!$D$3:$D$500,0),MATCH(L$2,[3]Tabelle1!$E$2:$U$2,0))=0,"",INDEX([3]Tabelle1!$E$3:$U$500,MATCH($A326&amp;$C326&amp;$D326,[3]Tabelle1!$A$3:$A$500&amp;[3]Tabelle1!$C$3:$C$500&amp;[3]Tabelle1!$D$3:$D$500,0),MATCH(L$2,[3]Tabelle1!$E$2:$U$2,0))),"")</f>
        <v>710</v>
      </c>
      <c r="M326" s="195">
        <f t="array" ref="M326">IFERROR(IF(INDEX([3]Tabelle1!$E$3:$U$500,MATCH($A326&amp;$C326&amp;$D326,[3]Tabelle1!$A$3:$A$500&amp;[3]Tabelle1!$C$3:$C$500&amp;[3]Tabelle1!$D$3:$D$500,0),MATCH(M$2,[3]Tabelle1!$E$2:$U$2,0))=0,"",INDEX([3]Tabelle1!$E$3:$U$500,MATCH($A326&amp;$C326&amp;$D326,[3]Tabelle1!$A$3:$A$500&amp;[3]Tabelle1!$C$3:$C$500&amp;[3]Tabelle1!$D$3:$D$500,0),MATCH(M$2,[3]Tabelle1!$E$2:$U$2,0))),"")</f>
        <v>774</v>
      </c>
      <c r="N326" s="195">
        <f t="array" ref="N326">IFERROR(IF(INDEX([3]Tabelle1!$E$3:$U$500,MATCH($A326&amp;$C326&amp;$D326,[3]Tabelle1!$A$3:$A$500&amp;[3]Tabelle1!$C$3:$C$500&amp;[3]Tabelle1!$D$3:$D$500,0),MATCH(N$2,[3]Tabelle1!$E$2:$U$2,0))=0,"",INDEX([3]Tabelle1!$E$3:$U$500,MATCH($A326&amp;$C326&amp;$D326,[3]Tabelle1!$A$3:$A$500&amp;[3]Tabelle1!$C$3:$C$500&amp;[3]Tabelle1!$D$3:$D$500,0),MATCH(N$2,[3]Tabelle1!$E$2:$U$2,0))),"")</f>
        <v>838</v>
      </c>
      <c r="O326" s="195">
        <f t="array" ref="O326">IFERROR(IF(INDEX([3]Tabelle1!$E$3:$U$500,MATCH($A326&amp;$C326&amp;$D326,[3]Tabelle1!$A$3:$A$500&amp;[3]Tabelle1!$C$3:$C$500&amp;[3]Tabelle1!$D$3:$D$500,0),MATCH(O$2,[3]Tabelle1!$E$2:$U$2,0))=0,"",INDEX([3]Tabelle1!$E$3:$U$500,MATCH($A326&amp;$C326&amp;$D326,[3]Tabelle1!$A$3:$A$500&amp;[3]Tabelle1!$C$3:$C$500&amp;[3]Tabelle1!$D$3:$D$500,0),MATCH(O$2,[3]Tabelle1!$E$2:$U$2,0))),"")</f>
        <v>796</v>
      </c>
      <c r="P326" s="195">
        <f t="array" ref="P326">IFERROR(IF(INDEX([3]Tabelle1!$E$3:$U$500,MATCH($A326&amp;$C326&amp;$D326,[3]Tabelle1!$A$3:$A$500&amp;[3]Tabelle1!$C$3:$C$500&amp;[3]Tabelle1!$D$3:$D$500,0),MATCH(P$2,[3]Tabelle1!$E$2:$U$2,0))=0,"",INDEX([3]Tabelle1!$E$3:$U$500,MATCH($A326&amp;$C326&amp;$D326,[3]Tabelle1!$A$3:$A$500&amp;[3]Tabelle1!$C$3:$C$500&amp;[3]Tabelle1!$D$3:$D$500,0),MATCH(P$2,[3]Tabelle1!$E$2:$U$2,0))),"")</f>
        <v>754</v>
      </c>
      <c r="Q326" s="195">
        <f t="array" ref="Q326">IFERROR(IF(INDEX([3]Tabelle1!$E$3:$U$500,MATCH($A326&amp;$C326&amp;$D326,[3]Tabelle1!$A$3:$A$500&amp;[3]Tabelle1!$C$3:$C$500&amp;[3]Tabelle1!$D$3:$D$500,0),MATCH(Q$2,[3]Tabelle1!$E$2:$U$2,0))=0,"",INDEX([3]Tabelle1!$E$3:$U$500,MATCH($A326&amp;$C326&amp;$D326,[3]Tabelle1!$A$3:$A$500&amp;[3]Tabelle1!$C$3:$C$500&amp;[3]Tabelle1!$D$3:$D$500,0),MATCH(Q$2,[3]Tabelle1!$E$2:$U$2,0))),"")</f>
        <v>712</v>
      </c>
      <c r="R326" s="195">
        <f t="array" ref="R326">IFERROR(IF(INDEX([3]Tabelle1!$E$3:$U$500,MATCH($A326&amp;$C326&amp;$D326,[3]Tabelle1!$A$3:$A$500&amp;[3]Tabelle1!$C$3:$C$500&amp;[3]Tabelle1!$D$3:$D$500,0),MATCH(R$2,[3]Tabelle1!$E$2:$U$2,0))=0,"",INDEX([3]Tabelle1!$E$3:$U$500,MATCH($A326&amp;$C326&amp;$D326,[3]Tabelle1!$A$3:$A$500&amp;[3]Tabelle1!$C$3:$C$500&amp;[3]Tabelle1!$D$3:$D$500,0),MATCH(R$2,[3]Tabelle1!$E$2:$U$2,0))),"")</f>
        <v>670</v>
      </c>
      <c r="S326" s="195">
        <f t="array" ref="S326">IFERROR(IF(INDEX([3]Tabelle1!$E$3:$U$500,MATCH($A326&amp;$C326&amp;$D326,[3]Tabelle1!$A$3:$A$500&amp;[3]Tabelle1!$C$3:$C$500&amp;[3]Tabelle1!$D$3:$D$500,0),MATCH(S$2,[3]Tabelle1!$E$2:$U$2,0))=0,"",INDEX([3]Tabelle1!$E$3:$U$500,MATCH($A326&amp;$C326&amp;$D326,[3]Tabelle1!$A$3:$A$500&amp;[3]Tabelle1!$C$3:$C$500&amp;[3]Tabelle1!$D$3:$D$500,0),MATCH(S$2,[3]Tabelle1!$E$2:$U$2,0))),"")</f>
        <v>796</v>
      </c>
      <c r="T326" s="195" t="str">
        <f t="array" ref="T326">IFERROR(IF(INDEX([3]Tabelle1!$E$3:$U$500,MATCH($A326&amp;$C326&amp;$D326,[3]Tabelle1!$A$3:$A$500&amp;[3]Tabelle1!$C$3:$C$500&amp;[3]Tabelle1!$D$3:$D$500,0),MATCH(T$2,[3]Tabelle1!$E$2:$U$2,0))=0,"",INDEX([3]Tabelle1!$E$3:$U$500,MATCH($A326&amp;$C326&amp;$D326,[3]Tabelle1!$A$3:$A$500&amp;[3]Tabelle1!$C$3:$C$500&amp;[3]Tabelle1!$D$3:$D$500,0),MATCH(T$2,[3]Tabelle1!$E$2:$U$2,0))),"")</f>
        <v/>
      </c>
      <c r="U326" s="195" t="str">
        <f t="array" ref="U326">IFERROR(IF(INDEX([3]Tabelle1!$E$3:$U$500,MATCH($A326&amp;$C326&amp;$D326,[3]Tabelle1!$A$3:$A$500&amp;[3]Tabelle1!$C$3:$C$500&amp;[3]Tabelle1!$D$3:$D$500,0),MATCH(U$2,[3]Tabelle1!$E$2:$U$2,0))=0,"",INDEX([3]Tabelle1!$E$3:$U$500,MATCH($A326&amp;$C326&amp;$D326,[3]Tabelle1!$A$3:$A$500&amp;[3]Tabelle1!$C$3:$C$500&amp;[3]Tabelle1!$D$3:$D$500,0),MATCH(U$2,[3]Tabelle1!$E$2:$U$2,0))),"")</f>
        <v/>
      </c>
      <c r="V326" s="196" t="str">
        <f t="array" ref="V326">IFERROR(IF(INDEX([3]Tabelle1!$E$3:$U$500,MATCH($A326&amp;$C326&amp;$D326,[3]Tabelle1!$A$3:$A$500&amp;[3]Tabelle1!$C$3:$C$500&amp;[3]Tabelle1!$D$3:$D$500,0),MATCH(V$2,[3]Tabelle1!$E$2:$U$2,0))=0,"",INDEX([3]Tabelle1!$E$3:$U$500,MATCH($A326&amp;$C326&amp;$D326,[3]Tabelle1!$A$3:$A$500&amp;[3]Tabelle1!$C$3:$C$500&amp;[3]Tabelle1!$D$3:$D$500,0),MATCH(V$2,[3]Tabelle1!$E$2:$U$2,0))),"")</f>
        <v/>
      </c>
      <c r="W326" t="str">
        <f t="array" ref="W326">IFERROR(IF(INDEX([3]Tabelle1!$E$3:$U$500,MATCH($A326&amp;$C326&amp;$D326,[3]Tabelle1!$A$3:$A$500&amp;[3]Tabelle1!$C$3:$C$500&amp;[3]Tabelle1!$D$3:$D$500,0),MATCH(W$2,[3]Tabelle1!$E$2:$U$2,0))=0,"",INDEX([3]Tabelle1!$E$3:$U$500,MATCH($A326&amp;$C326&amp;$D326,[3]Tabelle1!$A$3:$A$500&amp;[3]Tabelle1!$C$3:$C$500&amp;[3]Tabelle1!$D$3:$D$500,0),MATCH(W$2,[3]Tabelle1!$E$2:$U$2,0))),"")</f>
        <v>incl. Eneuerbaren Abfall</v>
      </c>
      <c r="X326" t="str">
        <f t="array" ref="X326">IFERROR(IF(INDEX([3]Tabelle1!$E$3:$U$500,MATCH($A326&amp;$C326&amp;$D326,[3]Tabelle1!$A$3:$A$500&amp;[3]Tabelle1!$C$3:$C$500&amp;[3]Tabelle1!$D$3:$D$500,0),MATCH(X$2,[3]Tabelle1!$E$2:$U$2,0))=0,"",INDEX([3]Tabelle1!$E$3:$U$500,MATCH($A326&amp;$C326&amp;$D326,[3]Tabelle1!$A$3:$A$500&amp;[3]Tabelle1!$C$3:$C$500&amp;[3]Tabelle1!$D$3:$D$500,0),MATCH(X$2,[3]Tabelle1!$E$2:$U$2,0))),"")</f>
        <v/>
      </c>
      <c r="Y326" s="4"/>
      <c r="Z326" s="4"/>
      <c r="AA326" s="4"/>
      <c r="AB326" s="4"/>
      <c r="AC326" s="4"/>
      <c r="AD326" s="4"/>
      <c r="AE326" s="4"/>
      <c r="AF326" s="4"/>
    </row>
    <row r="327" spans="1:32" x14ac:dyDescent="0.2">
      <c r="A327" s="107" t="str">
        <f t="shared" si="38"/>
        <v>Hungary</v>
      </c>
      <c r="B327" s="97"/>
      <c r="C327" s="97" t="s">
        <v>88</v>
      </c>
      <c r="D327" s="227" t="s">
        <v>5</v>
      </c>
      <c r="E327" s="194"/>
      <c r="F327" s="194"/>
      <c r="G327" s="194"/>
      <c r="H327" s="195" t="str">
        <f t="array" ref="H327">IFERROR(IF(INDEX([3]Tabelle1!$E$3:$U$500,MATCH($A327&amp;$C327&amp;$D327,[3]Tabelle1!$A$3:$A$500&amp;[3]Tabelle1!$C$3:$C$500&amp;[3]Tabelle1!$D$3:$D$500,0),MATCH(H$2,[3]Tabelle1!$E$2:$U$2,0))=0,"",INDEX([3]Tabelle1!$E$3:$U$500,MATCH($A327&amp;$C327&amp;$D327,[3]Tabelle1!$A$3:$A$500&amp;[3]Tabelle1!$C$3:$C$500&amp;[3]Tabelle1!$D$3:$D$500,0),MATCH(H$2,[3]Tabelle1!$E$2:$U$2,0))),"")</f>
        <v/>
      </c>
      <c r="I327" s="195" t="str">
        <f t="array" ref="I327">IFERROR(IF(INDEX([3]Tabelle1!$E$3:$U$500,MATCH($A327&amp;$C327&amp;$D327,[3]Tabelle1!$A$3:$A$500&amp;[3]Tabelle1!$C$3:$C$500&amp;[3]Tabelle1!$D$3:$D$500,0),MATCH(I$2,[3]Tabelle1!$E$2:$U$2,0))=0,"",INDEX([3]Tabelle1!$E$3:$U$500,MATCH($A327&amp;$C327&amp;$D327,[3]Tabelle1!$A$3:$A$500&amp;[3]Tabelle1!$C$3:$C$500&amp;[3]Tabelle1!$D$3:$D$500,0),MATCH(I$2,[3]Tabelle1!$E$2:$U$2,0))),"")</f>
        <v/>
      </c>
      <c r="J327" s="195" t="str">
        <f t="array" ref="J327">IFERROR(IF(INDEX([3]Tabelle1!$E$3:$U$500,MATCH($A327&amp;$C327&amp;$D327,[3]Tabelle1!$A$3:$A$500&amp;[3]Tabelle1!$C$3:$C$500&amp;[3]Tabelle1!$D$3:$D$500,0),MATCH(J$2,[3]Tabelle1!$E$2:$U$2,0))=0,"",INDEX([3]Tabelle1!$E$3:$U$500,MATCH($A327&amp;$C327&amp;$D327,[3]Tabelle1!$A$3:$A$500&amp;[3]Tabelle1!$C$3:$C$500&amp;[3]Tabelle1!$D$3:$D$500,0),MATCH(J$2,[3]Tabelle1!$E$2:$U$2,0))),"")</f>
        <v/>
      </c>
      <c r="K327" s="195" t="str">
        <f t="array" ref="K327">IFERROR(IF(INDEX([3]Tabelle1!$E$3:$U$500,MATCH($A327&amp;$C327&amp;$D327,[3]Tabelle1!$A$3:$A$500&amp;[3]Tabelle1!$C$3:$C$500&amp;[3]Tabelle1!$D$3:$D$500,0),MATCH(K$2,[3]Tabelle1!$E$2:$U$2,0))=0,"",INDEX([3]Tabelle1!$E$3:$U$500,MATCH($A327&amp;$C327&amp;$D327,[3]Tabelle1!$A$3:$A$500&amp;[3]Tabelle1!$C$3:$C$500&amp;[3]Tabelle1!$D$3:$D$500,0),MATCH(K$2,[3]Tabelle1!$E$2:$U$2,0))),"")</f>
        <v/>
      </c>
      <c r="L327" s="195" t="str">
        <f t="array" ref="L327">IFERROR(IF(INDEX([3]Tabelle1!$E$3:$U$500,MATCH($A327&amp;$C327&amp;$D327,[3]Tabelle1!$A$3:$A$500&amp;[3]Tabelle1!$C$3:$C$500&amp;[3]Tabelle1!$D$3:$D$500,0),MATCH(L$2,[3]Tabelle1!$E$2:$U$2,0))=0,"",INDEX([3]Tabelle1!$E$3:$U$500,MATCH($A327&amp;$C327&amp;$D327,[3]Tabelle1!$A$3:$A$500&amp;[3]Tabelle1!$C$3:$C$500&amp;[3]Tabelle1!$D$3:$D$500,0),MATCH(L$2,[3]Tabelle1!$E$2:$U$2,0))),"")</f>
        <v/>
      </c>
      <c r="M327" s="195" t="str">
        <f t="array" ref="M327">IFERROR(IF(INDEX([3]Tabelle1!$E$3:$U$500,MATCH($A327&amp;$C327&amp;$D327,[3]Tabelle1!$A$3:$A$500&amp;[3]Tabelle1!$C$3:$C$500&amp;[3]Tabelle1!$D$3:$D$500,0),MATCH(M$2,[3]Tabelle1!$E$2:$U$2,0))=0,"",INDEX([3]Tabelle1!$E$3:$U$500,MATCH($A327&amp;$C327&amp;$D327,[3]Tabelle1!$A$3:$A$500&amp;[3]Tabelle1!$C$3:$C$500&amp;[3]Tabelle1!$D$3:$D$500,0),MATCH(M$2,[3]Tabelle1!$E$2:$U$2,0))),"")</f>
        <v/>
      </c>
      <c r="N327" s="195" t="str">
        <f t="array" ref="N327">IFERROR(IF(INDEX([3]Tabelle1!$E$3:$U$500,MATCH($A327&amp;$C327&amp;$D327,[3]Tabelle1!$A$3:$A$500&amp;[3]Tabelle1!$C$3:$C$500&amp;[3]Tabelle1!$D$3:$D$500,0),MATCH(N$2,[3]Tabelle1!$E$2:$U$2,0))=0,"",INDEX([3]Tabelle1!$E$3:$U$500,MATCH($A327&amp;$C327&amp;$D327,[3]Tabelle1!$A$3:$A$500&amp;[3]Tabelle1!$C$3:$C$500&amp;[3]Tabelle1!$D$3:$D$500,0),MATCH(N$2,[3]Tabelle1!$E$2:$U$2,0))),"")</f>
        <v/>
      </c>
      <c r="O327" s="195" t="str">
        <f t="array" ref="O327">IFERROR(IF(INDEX([3]Tabelle1!$E$3:$U$500,MATCH($A327&amp;$C327&amp;$D327,[3]Tabelle1!$A$3:$A$500&amp;[3]Tabelle1!$C$3:$C$500&amp;[3]Tabelle1!$D$3:$D$500,0),MATCH(O$2,[3]Tabelle1!$E$2:$U$2,0))=0,"",INDEX([3]Tabelle1!$E$3:$U$500,MATCH($A327&amp;$C327&amp;$D327,[3]Tabelle1!$A$3:$A$500&amp;[3]Tabelle1!$C$3:$C$500&amp;[3]Tabelle1!$D$3:$D$500,0),MATCH(O$2,[3]Tabelle1!$E$2:$U$2,0))),"")</f>
        <v/>
      </c>
      <c r="P327" s="195" t="str">
        <f t="array" ref="P327">IFERROR(IF(INDEX([3]Tabelle1!$E$3:$U$500,MATCH($A327&amp;$C327&amp;$D327,[3]Tabelle1!$A$3:$A$500&amp;[3]Tabelle1!$C$3:$C$500&amp;[3]Tabelle1!$D$3:$D$500,0),MATCH(P$2,[3]Tabelle1!$E$2:$U$2,0))=0,"",INDEX([3]Tabelle1!$E$3:$U$500,MATCH($A327&amp;$C327&amp;$D327,[3]Tabelle1!$A$3:$A$500&amp;[3]Tabelle1!$C$3:$C$500&amp;[3]Tabelle1!$D$3:$D$500,0),MATCH(P$2,[3]Tabelle1!$E$2:$U$2,0))),"")</f>
        <v/>
      </c>
      <c r="Q327" s="195" t="str">
        <f t="array" ref="Q327">IFERROR(IF(INDEX([3]Tabelle1!$E$3:$U$500,MATCH($A327&amp;$C327&amp;$D327,[3]Tabelle1!$A$3:$A$500&amp;[3]Tabelle1!$C$3:$C$500&amp;[3]Tabelle1!$D$3:$D$500,0),MATCH(Q$2,[3]Tabelle1!$E$2:$U$2,0))=0,"",INDEX([3]Tabelle1!$E$3:$U$500,MATCH($A327&amp;$C327&amp;$D327,[3]Tabelle1!$A$3:$A$500&amp;[3]Tabelle1!$C$3:$C$500&amp;[3]Tabelle1!$D$3:$D$500,0),MATCH(Q$2,[3]Tabelle1!$E$2:$U$2,0))),"")</f>
        <v/>
      </c>
      <c r="R327" s="195" t="str">
        <f t="array" ref="R327">IFERROR(IF(INDEX([3]Tabelle1!$E$3:$U$500,MATCH($A327&amp;$C327&amp;$D327,[3]Tabelle1!$A$3:$A$500&amp;[3]Tabelle1!$C$3:$C$500&amp;[3]Tabelle1!$D$3:$D$500,0),MATCH(R$2,[3]Tabelle1!$E$2:$U$2,0))=0,"",INDEX([3]Tabelle1!$E$3:$U$500,MATCH($A327&amp;$C327&amp;$D327,[3]Tabelle1!$A$3:$A$500&amp;[3]Tabelle1!$C$3:$C$500&amp;[3]Tabelle1!$D$3:$D$500,0),MATCH(R$2,[3]Tabelle1!$E$2:$U$2,0))),"")</f>
        <v/>
      </c>
      <c r="S327" s="195" t="str">
        <f t="array" ref="S327">IFERROR(IF(INDEX([3]Tabelle1!$E$3:$U$500,MATCH($A327&amp;$C327&amp;$D327,[3]Tabelle1!$A$3:$A$500&amp;[3]Tabelle1!$C$3:$C$500&amp;[3]Tabelle1!$D$3:$D$500,0),MATCH(S$2,[3]Tabelle1!$E$2:$U$2,0))=0,"",INDEX([3]Tabelle1!$E$3:$U$500,MATCH($A327&amp;$C327&amp;$D327,[3]Tabelle1!$A$3:$A$500&amp;[3]Tabelle1!$C$3:$C$500&amp;[3]Tabelle1!$D$3:$D$500,0),MATCH(S$2,[3]Tabelle1!$E$2:$U$2,0))),"")</f>
        <v/>
      </c>
      <c r="T327" s="195" t="str">
        <f t="array" ref="T327">IFERROR(IF(INDEX([3]Tabelle1!$E$3:$U$500,MATCH($A327&amp;$C327&amp;$D327,[3]Tabelle1!$A$3:$A$500&amp;[3]Tabelle1!$C$3:$C$500&amp;[3]Tabelle1!$D$3:$D$500,0),MATCH(T$2,[3]Tabelle1!$E$2:$U$2,0))=0,"",INDEX([3]Tabelle1!$E$3:$U$500,MATCH($A327&amp;$C327&amp;$D327,[3]Tabelle1!$A$3:$A$500&amp;[3]Tabelle1!$C$3:$C$500&amp;[3]Tabelle1!$D$3:$D$500,0),MATCH(T$2,[3]Tabelle1!$E$2:$U$2,0))),"")</f>
        <v/>
      </c>
      <c r="U327" s="195" t="str">
        <f t="array" ref="U327">IFERROR(IF(INDEX([3]Tabelle1!$E$3:$U$500,MATCH($A327&amp;$C327&amp;$D327,[3]Tabelle1!$A$3:$A$500&amp;[3]Tabelle1!$C$3:$C$500&amp;[3]Tabelle1!$D$3:$D$500,0),MATCH(U$2,[3]Tabelle1!$E$2:$U$2,0))=0,"",INDEX([3]Tabelle1!$E$3:$U$500,MATCH($A327&amp;$C327&amp;$D327,[3]Tabelle1!$A$3:$A$500&amp;[3]Tabelle1!$C$3:$C$500&amp;[3]Tabelle1!$D$3:$D$500,0),MATCH(U$2,[3]Tabelle1!$E$2:$U$2,0))),"")</f>
        <v/>
      </c>
      <c r="V327" s="196" t="str">
        <f t="array" ref="V327">IFERROR(IF(INDEX([3]Tabelle1!$E$3:$U$500,MATCH($A327&amp;$C327&amp;$D327,[3]Tabelle1!$A$3:$A$500&amp;[3]Tabelle1!$C$3:$C$500&amp;[3]Tabelle1!$D$3:$D$500,0),MATCH(V$2,[3]Tabelle1!$E$2:$U$2,0))=0,"",INDEX([3]Tabelle1!$E$3:$U$500,MATCH($A327&amp;$C327&amp;$D327,[3]Tabelle1!$A$3:$A$500&amp;[3]Tabelle1!$C$3:$C$500&amp;[3]Tabelle1!$D$3:$D$500,0),MATCH(V$2,[3]Tabelle1!$E$2:$U$2,0))),"")</f>
        <v/>
      </c>
      <c r="W327" t="str">
        <f t="array" ref="W327">IFERROR(IF(INDEX([3]Tabelle1!$E$3:$U$500,MATCH($A327&amp;$C327&amp;$D327,[3]Tabelle1!$A$3:$A$500&amp;[3]Tabelle1!$C$3:$C$500&amp;[3]Tabelle1!$D$3:$D$500,0),MATCH(W$2,[3]Tabelle1!$E$2:$U$2,0))=0,"",INDEX([3]Tabelle1!$E$3:$U$500,MATCH($A327&amp;$C327&amp;$D327,[3]Tabelle1!$A$3:$A$500&amp;[3]Tabelle1!$C$3:$C$500&amp;[3]Tabelle1!$D$3:$D$500,0),MATCH(W$2,[3]Tabelle1!$E$2:$U$2,0))),"")</f>
        <v/>
      </c>
      <c r="X327" t="str">
        <f t="array" ref="X327">IFERROR(IF(INDEX([3]Tabelle1!$E$3:$U$500,MATCH($A327&amp;$C327&amp;$D327,[3]Tabelle1!$A$3:$A$500&amp;[3]Tabelle1!$C$3:$C$500&amp;[3]Tabelle1!$D$3:$D$500,0),MATCH(X$2,[3]Tabelle1!$E$2:$U$2,0))=0,"",INDEX([3]Tabelle1!$E$3:$U$500,MATCH($A327&amp;$C327&amp;$D327,[3]Tabelle1!$A$3:$A$500&amp;[3]Tabelle1!$C$3:$C$500&amp;[3]Tabelle1!$D$3:$D$500,0),MATCH(X$2,[3]Tabelle1!$E$2:$U$2,0))),"")</f>
        <v/>
      </c>
      <c r="Y327" s="4"/>
      <c r="Z327" s="4"/>
      <c r="AA327" s="4"/>
      <c r="AB327" s="4"/>
      <c r="AC327" s="4"/>
      <c r="AD327" s="4"/>
      <c r="AE327" s="4"/>
      <c r="AF327" s="4"/>
    </row>
    <row r="328" spans="1:32" x14ac:dyDescent="0.2">
      <c r="A328" s="107" t="str">
        <f t="shared" si="38"/>
        <v>Hungary</v>
      </c>
      <c r="B328" s="97"/>
      <c r="C328" s="97" t="s">
        <v>88</v>
      </c>
      <c r="D328" s="227" t="s">
        <v>47</v>
      </c>
      <c r="E328" s="194"/>
      <c r="F328" s="194"/>
      <c r="G328" s="194"/>
      <c r="H328" s="195" t="str">
        <f t="array" ref="H328">IFERROR(IF(INDEX([3]Tabelle1!$E$3:$U$500,MATCH($A328&amp;$C328&amp;$D328,[3]Tabelle1!$A$3:$A$500&amp;[3]Tabelle1!$C$3:$C$500&amp;[3]Tabelle1!$D$3:$D$500,0),MATCH(H$2,[3]Tabelle1!$E$2:$U$2,0))=0,"",INDEX([3]Tabelle1!$E$3:$U$500,MATCH($A328&amp;$C328&amp;$D328,[3]Tabelle1!$A$3:$A$500&amp;[3]Tabelle1!$C$3:$C$500&amp;[3]Tabelle1!$D$3:$D$500,0),MATCH(H$2,[3]Tabelle1!$E$2:$U$2,0))),"")</f>
        <v/>
      </c>
      <c r="I328" s="195" t="str">
        <f t="array" ref="I328">IFERROR(IF(INDEX([3]Tabelle1!$E$3:$U$500,MATCH($A328&amp;$C328&amp;$D328,[3]Tabelle1!$A$3:$A$500&amp;[3]Tabelle1!$C$3:$C$500&amp;[3]Tabelle1!$D$3:$D$500,0),MATCH(I$2,[3]Tabelle1!$E$2:$U$2,0))=0,"",INDEX([3]Tabelle1!$E$3:$U$500,MATCH($A328&amp;$C328&amp;$D328,[3]Tabelle1!$A$3:$A$500&amp;[3]Tabelle1!$C$3:$C$500&amp;[3]Tabelle1!$D$3:$D$500,0),MATCH(I$2,[3]Tabelle1!$E$2:$U$2,0))),"")</f>
        <v/>
      </c>
      <c r="J328" s="195" t="str">
        <f t="array" ref="J328">IFERROR(IF(INDEX([3]Tabelle1!$E$3:$U$500,MATCH($A328&amp;$C328&amp;$D328,[3]Tabelle1!$A$3:$A$500&amp;[3]Tabelle1!$C$3:$C$500&amp;[3]Tabelle1!$D$3:$D$500,0),MATCH(J$2,[3]Tabelle1!$E$2:$U$2,0))=0,"",INDEX([3]Tabelle1!$E$3:$U$500,MATCH($A328&amp;$C328&amp;$D328,[3]Tabelle1!$A$3:$A$500&amp;[3]Tabelle1!$C$3:$C$500&amp;[3]Tabelle1!$D$3:$D$500,0),MATCH(J$2,[3]Tabelle1!$E$2:$U$2,0))),"")</f>
        <v/>
      </c>
      <c r="K328" s="195" t="str">
        <f t="array" ref="K328">IFERROR(IF(INDEX([3]Tabelle1!$E$3:$U$500,MATCH($A328&amp;$C328&amp;$D328,[3]Tabelle1!$A$3:$A$500&amp;[3]Tabelle1!$C$3:$C$500&amp;[3]Tabelle1!$D$3:$D$500,0),MATCH(K$2,[3]Tabelle1!$E$2:$U$2,0))=0,"",INDEX([3]Tabelle1!$E$3:$U$500,MATCH($A328&amp;$C328&amp;$D328,[3]Tabelle1!$A$3:$A$500&amp;[3]Tabelle1!$C$3:$C$500&amp;[3]Tabelle1!$D$3:$D$500,0),MATCH(K$2,[3]Tabelle1!$E$2:$U$2,0))),"")</f>
        <v/>
      </c>
      <c r="L328" s="195" t="str">
        <f t="array" ref="L328">IFERROR(IF(INDEX([3]Tabelle1!$E$3:$U$500,MATCH($A328&amp;$C328&amp;$D328,[3]Tabelle1!$A$3:$A$500&amp;[3]Tabelle1!$C$3:$C$500&amp;[3]Tabelle1!$D$3:$D$500,0),MATCH(L$2,[3]Tabelle1!$E$2:$U$2,0))=0,"",INDEX([3]Tabelle1!$E$3:$U$500,MATCH($A328&amp;$C328&amp;$D328,[3]Tabelle1!$A$3:$A$500&amp;[3]Tabelle1!$C$3:$C$500&amp;[3]Tabelle1!$D$3:$D$500,0),MATCH(L$2,[3]Tabelle1!$E$2:$U$2,0))),"")</f>
        <v/>
      </c>
      <c r="M328" s="195" t="str">
        <f t="array" ref="M328">IFERROR(IF(INDEX([3]Tabelle1!$E$3:$U$500,MATCH($A328&amp;$C328&amp;$D328,[3]Tabelle1!$A$3:$A$500&amp;[3]Tabelle1!$C$3:$C$500&amp;[3]Tabelle1!$D$3:$D$500,0),MATCH(M$2,[3]Tabelle1!$E$2:$U$2,0))=0,"",INDEX([3]Tabelle1!$E$3:$U$500,MATCH($A328&amp;$C328&amp;$D328,[3]Tabelle1!$A$3:$A$500&amp;[3]Tabelle1!$C$3:$C$500&amp;[3]Tabelle1!$D$3:$D$500,0),MATCH(M$2,[3]Tabelle1!$E$2:$U$2,0))),"")</f>
        <v/>
      </c>
      <c r="N328" s="195" t="str">
        <f t="array" ref="N328">IFERROR(IF(INDEX([3]Tabelle1!$E$3:$U$500,MATCH($A328&amp;$C328&amp;$D328,[3]Tabelle1!$A$3:$A$500&amp;[3]Tabelle1!$C$3:$C$500&amp;[3]Tabelle1!$D$3:$D$500,0),MATCH(N$2,[3]Tabelle1!$E$2:$U$2,0))=0,"",INDEX([3]Tabelle1!$E$3:$U$500,MATCH($A328&amp;$C328&amp;$D328,[3]Tabelle1!$A$3:$A$500&amp;[3]Tabelle1!$C$3:$C$500&amp;[3]Tabelle1!$D$3:$D$500,0),MATCH(N$2,[3]Tabelle1!$E$2:$U$2,0))),"")</f>
        <v/>
      </c>
      <c r="O328" s="195" t="str">
        <f t="array" ref="O328">IFERROR(IF(INDEX([3]Tabelle1!$E$3:$U$500,MATCH($A328&amp;$C328&amp;$D328,[3]Tabelle1!$A$3:$A$500&amp;[3]Tabelle1!$C$3:$C$500&amp;[3]Tabelle1!$D$3:$D$500,0),MATCH(O$2,[3]Tabelle1!$E$2:$U$2,0))=0,"",INDEX([3]Tabelle1!$E$3:$U$500,MATCH($A328&amp;$C328&amp;$D328,[3]Tabelle1!$A$3:$A$500&amp;[3]Tabelle1!$C$3:$C$500&amp;[3]Tabelle1!$D$3:$D$500,0),MATCH(O$2,[3]Tabelle1!$E$2:$U$2,0))),"")</f>
        <v/>
      </c>
      <c r="P328" s="195" t="str">
        <f t="array" ref="P328">IFERROR(IF(INDEX([3]Tabelle1!$E$3:$U$500,MATCH($A328&amp;$C328&amp;$D328,[3]Tabelle1!$A$3:$A$500&amp;[3]Tabelle1!$C$3:$C$500&amp;[3]Tabelle1!$D$3:$D$500,0),MATCH(P$2,[3]Tabelle1!$E$2:$U$2,0))=0,"",INDEX([3]Tabelle1!$E$3:$U$500,MATCH($A328&amp;$C328&amp;$D328,[3]Tabelle1!$A$3:$A$500&amp;[3]Tabelle1!$C$3:$C$500&amp;[3]Tabelle1!$D$3:$D$500,0),MATCH(P$2,[3]Tabelle1!$E$2:$U$2,0))),"")</f>
        <v/>
      </c>
      <c r="Q328" s="195" t="str">
        <f t="array" ref="Q328">IFERROR(IF(INDEX([3]Tabelle1!$E$3:$U$500,MATCH($A328&amp;$C328&amp;$D328,[3]Tabelle1!$A$3:$A$500&amp;[3]Tabelle1!$C$3:$C$500&amp;[3]Tabelle1!$D$3:$D$500,0),MATCH(Q$2,[3]Tabelle1!$E$2:$U$2,0))=0,"",INDEX([3]Tabelle1!$E$3:$U$500,MATCH($A328&amp;$C328&amp;$D328,[3]Tabelle1!$A$3:$A$500&amp;[3]Tabelle1!$C$3:$C$500&amp;[3]Tabelle1!$D$3:$D$500,0),MATCH(Q$2,[3]Tabelle1!$E$2:$U$2,0))),"")</f>
        <v/>
      </c>
      <c r="R328" s="195" t="str">
        <f t="array" ref="R328">IFERROR(IF(INDEX([3]Tabelle1!$E$3:$U$500,MATCH($A328&amp;$C328&amp;$D328,[3]Tabelle1!$A$3:$A$500&amp;[3]Tabelle1!$C$3:$C$500&amp;[3]Tabelle1!$D$3:$D$500,0),MATCH(R$2,[3]Tabelle1!$E$2:$U$2,0))=0,"",INDEX([3]Tabelle1!$E$3:$U$500,MATCH($A328&amp;$C328&amp;$D328,[3]Tabelle1!$A$3:$A$500&amp;[3]Tabelle1!$C$3:$C$500&amp;[3]Tabelle1!$D$3:$D$500,0),MATCH(R$2,[3]Tabelle1!$E$2:$U$2,0))),"")</f>
        <v/>
      </c>
      <c r="S328" s="195" t="str">
        <f t="array" ref="S328">IFERROR(IF(INDEX([3]Tabelle1!$E$3:$U$500,MATCH($A328&amp;$C328&amp;$D328,[3]Tabelle1!$A$3:$A$500&amp;[3]Tabelle1!$C$3:$C$500&amp;[3]Tabelle1!$D$3:$D$500,0),MATCH(S$2,[3]Tabelle1!$E$2:$U$2,0))=0,"",INDEX([3]Tabelle1!$E$3:$U$500,MATCH($A328&amp;$C328&amp;$D328,[3]Tabelle1!$A$3:$A$500&amp;[3]Tabelle1!$C$3:$C$500&amp;[3]Tabelle1!$D$3:$D$500,0),MATCH(S$2,[3]Tabelle1!$E$2:$U$2,0))),"")</f>
        <v/>
      </c>
      <c r="T328" s="195" t="str">
        <f t="array" ref="T328">IFERROR(IF(INDEX([3]Tabelle1!$E$3:$U$500,MATCH($A328&amp;$C328&amp;$D328,[3]Tabelle1!$A$3:$A$500&amp;[3]Tabelle1!$C$3:$C$500&amp;[3]Tabelle1!$D$3:$D$500,0),MATCH(T$2,[3]Tabelle1!$E$2:$U$2,0))=0,"",INDEX([3]Tabelle1!$E$3:$U$500,MATCH($A328&amp;$C328&amp;$D328,[3]Tabelle1!$A$3:$A$500&amp;[3]Tabelle1!$C$3:$C$500&amp;[3]Tabelle1!$D$3:$D$500,0),MATCH(T$2,[3]Tabelle1!$E$2:$U$2,0))),"")</f>
        <v/>
      </c>
      <c r="U328" s="195" t="str">
        <f t="array" ref="U328">IFERROR(IF(INDEX([3]Tabelle1!$E$3:$U$500,MATCH($A328&amp;$C328&amp;$D328,[3]Tabelle1!$A$3:$A$500&amp;[3]Tabelle1!$C$3:$C$500&amp;[3]Tabelle1!$D$3:$D$500,0),MATCH(U$2,[3]Tabelle1!$E$2:$U$2,0))=0,"",INDEX([3]Tabelle1!$E$3:$U$500,MATCH($A328&amp;$C328&amp;$D328,[3]Tabelle1!$A$3:$A$500&amp;[3]Tabelle1!$C$3:$C$500&amp;[3]Tabelle1!$D$3:$D$500,0),MATCH(U$2,[3]Tabelle1!$E$2:$U$2,0))),"")</f>
        <v/>
      </c>
      <c r="V328" s="196" t="str">
        <f t="array" ref="V328">IFERROR(IF(INDEX([3]Tabelle1!$E$3:$U$500,MATCH($A328&amp;$C328&amp;$D328,[3]Tabelle1!$A$3:$A$500&amp;[3]Tabelle1!$C$3:$C$500&amp;[3]Tabelle1!$D$3:$D$500,0),MATCH(V$2,[3]Tabelle1!$E$2:$U$2,0))=0,"",INDEX([3]Tabelle1!$E$3:$U$500,MATCH($A328&amp;$C328&amp;$D328,[3]Tabelle1!$A$3:$A$500&amp;[3]Tabelle1!$C$3:$C$500&amp;[3]Tabelle1!$D$3:$D$500,0),MATCH(V$2,[3]Tabelle1!$E$2:$U$2,0))),"")</f>
        <v/>
      </c>
      <c r="W328" t="str">
        <f t="array" ref="W328">IFERROR(IF(INDEX([3]Tabelle1!$E$3:$U$500,MATCH($A328&amp;$C328&amp;$D328,[3]Tabelle1!$A$3:$A$500&amp;[3]Tabelle1!$C$3:$C$500&amp;[3]Tabelle1!$D$3:$D$500,0),MATCH(W$2,[3]Tabelle1!$E$2:$U$2,0))=0,"",INDEX([3]Tabelle1!$E$3:$U$500,MATCH($A328&amp;$C328&amp;$D328,[3]Tabelle1!$A$3:$A$500&amp;[3]Tabelle1!$C$3:$C$500&amp;[3]Tabelle1!$D$3:$D$500,0),MATCH(W$2,[3]Tabelle1!$E$2:$U$2,0))),"")</f>
        <v/>
      </c>
      <c r="X328" t="str">
        <f t="array" ref="X328">IFERROR(IF(INDEX([3]Tabelle1!$E$3:$U$500,MATCH($A328&amp;$C328&amp;$D328,[3]Tabelle1!$A$3:$A$500&amp;[3]Tabelle1!$C$3:$C$500&amp;[3]Tabelle1!$D$3:$D$500,0),MATCH(X$2,[3]Tabelle1!$E$2:$U$2,0))=0,"",INDEX([3]Tabelle1!$E$3:$U$500,MATCH($A328&amp;$C328&amp;$D328,[3]Tabelle1!$A$3:$A$500&amp;[3]Tabelle1!$C$3:$C$500&amp;[3]Tabelle1!$D$3:$D$500,0),MATCH(X$2,[3]Tabelle1!$E$2:$U$2,0))),"")</f>
        <v/>
      </c>
      <c r="Y328" s="4"/>
      <c r="Z328" s="4"/>
      <c r="AA328" s="4"/>
      <c r="AB328" s="4"/>
      <c r="AC328" s="4"/>
      <c r="AD328" s="4"/>
      <c r="AE328" s="4"/>
      <c r="AF328" s="4"/>
    </row>
    <row r="329" spans="1:32" x14ac:dyDescent="0.2">
      <c r="A329" s="107" t="str">
        <f t="shared" si="38"/>
        <v>Hungary</v>
      </c>
      <c r="B329" s="97"/>
      <c r="C329" s="97" t="s">
        <v>88</v>
      </c>
      <c r="D329" s="227" t="s">
        <v>93</v>
      </c>
      <c r="E329" s="194"/>
      <c r="F329" s="194"/>
      <c r="G329" s="194"/>
      <c r="H329" s="195" t="str">
        <f t="array" ref="H329">IFERROR(IF(INDEX([3]Tabelle1!$E$3:$U$500,MATCH($A329&amp;$C329&amp;$D329,[3]Tabelle1!$A$3:$A$500&amp;[3]Tabelle1!$C$3:$C$500&amp;[3]Tabelle1!$D$3:$D$500,0),MATCH(H$2,[3]Tabelle1!$E$2:$U$2,0))=0,"",INDEX([3]Tabelle1!$E$3:$U$500,MATCH($A329&amp;$C329&amp;$D329,[3]Tabelle1!$A$3:$A$500&amp;[3]Tabelle1!$C$3:$C$500&amp;[3]Tabelle1!$D$3:$D$500,0),MATCH(H$2,[3]Tabelle1!$E$2:$U$2,0))),"")</f>
        <v/>
      </c>
      <c r="I329" s="195" t="str">
        <f t="array" ref="I329">IFERROR(IF(INDEX([3]Tabelle1!$E$3:$U$500,MATCH($A329&amp;$C329&amp;$D329,[3]Tabelle1!$A$3:$A$500&amp;[3]Tabelle1!$C$3:$C$500&amp;[3]Tabelle1!$D$3:$D$500,0),MATCH(I$2,[3]Tabelle1!$E$2:$U$2,0))=0,"",INDEX([3]Tabelle1!$E$3:$U$500,MATCH($A329&amp;$C329&amp;$D329,[3]Tabelle1!$A$3:$A$500&amp;[3]Tabelle1!$C$3:$C$500&amp;[3]Tabelle1!$D$3:$D$500,0),MATCH(I$2,[3]Tabelle1!$E$2:$U$2,0))),"")</f>
        <v/>
      </c>
      <c r="J329" s="195" t="str">
        <f t="array" ref="J329">IFERROR(IF(INDEX([3]Tabelle1!$E$3:$U$500,MATCH($A329&amp;$C329&amp;$D329,[3]Tabelle1!$A$3:$A$500&amp;[3]Tabelle1!$C$3:$C$500&amp;[3]Tabelle1!$D$3:$D$500,0),MATCH(J$2,[3]Tabelle1!$E$2:$U$2,0))=0,"",INDEX([3]Tabelle1!$E$3:$U$500,MATCH($A329&amp;$C329&amp;$D329,[3]Tabelle1!$A$3:$A$500&amp;[3]Tabelle1!$C$3:$C$500&amp;[3]Tabelle1!$D$3:$D$500,0),MATCH(J$2,[3]Tabelle1!$E$2:$U$2,0))),"")</f>
        <v/>
      </c>
      <c r="K329" s="195" t="str">
        <f t="array" ref="K329">IFERROR(IF(INDEX([3]Tabelle1!$E$3:$U$500,MATCH($A329&amp;$C329&amp;$D329,[3]Tabelle1!$A$3:$A$500&amp;[3]Tabelle1!$C$3:$C$500&amp;[3]Tabelle1!$D$3:$D$500,0),MATCH(K$2,[3]Tabelle1!$E$2:$U$2,0))=0,"",INDEX([3]Tabelle1!$E$3:$U$500,MATCH($A329&amp;$C329&amp;$D329,[3]Tabelle1!$A$3:$A$500&amp;[3]Tabelle1!$C$3:$C$500&amp;[3]Tabelle1!$D$3:$D$500,0),MATCH(K$2,[3]Tabelle1!$E$2:$U$2,0))),"")</f>
        <v/>
      </c>
      <c r="L329" s="195" t="str">
        <f t="array" ref="L329">IFERROR(IF(INDEX([3]Tabelle1!$E$3:$U$500,MATCH($A329&amp;$C329&amp;$D329,[3]Tabelle1!$A$3:$A$500&amp;[3]Tabelle1!$C$3:$C$500&amp;[3]Tabelle1!$D$3:$D$500,0),MATCH(L$2,[3]Tabelle1!$E$2:$U$2,0))=0,"",INDEX([3]Tabelle1!$E$3:$U$500,MATCH($A329&amp;$C329&amp;$D329,[3]Tabelle1!$A$3:$A$500&amp;[3]Tabelle1!$C$3:$C$500&amp;[3]Tabelle1!$D$3:$D$500,0),MATCH(L$2,[3]Tabelle1!$E$2:$U$2,0))),"")</f>
        <v/>
      </c>
      <c r="M329" s="195" t="str">
        <f t="array" ref="M329">IFERROR(IF(INDEX([3]Tabelle1!$E$3:$U$500,MATCH($A329&amp;$C329&amp;$D329,[3]Tabelle1!$A$3:$A$500&amp;[3]Tabelle1!$C$3:$C$500&amp;[3]Tabelle1!$D$3:$D$500,0),MATCH(M$2,[3]Tabelle1!$E$2:$U$2,0))=0,"",INDEX([3]Tabelle1!$E$3:$U$500,MATCH($A329&amp;$C329&amp;$D329,[3]Tabelle1!$A$3:$A$500&amp;[3]Tabelle1!$C$3:$C$500&amp;[3]Tabelle1!$D$3:$D$500,0),MATCH(M$2,[3]Tabelle1!$E$2:$U$2,0))),"")</f>
        <v/>
      </c>
      <c r="N329" s="195" t="str">
        <f t="array" ref="N329">IFERROR(IF(INDEX([3]Tabelle1!$E$3:$U$500,MATCH($A329&amp;$C329&amp;$D329,[3]Tabelle1!$A$3:$A$500&amp;[3]Tabelle1!$C$3:$C$500&amp;[3]Tabelle1!$D$3:$D$500,0),MATCH(N$2,[3]Tabelle1!$E$2:$U$2,0))=0,"",INDEX([3]Tabelle1!$E$3:$U$500,MATCH($A329&amp;$C329&amp;$D329,[3]Tabelle1!$A$3:$A$500&amp;[3]Tabelle1!$C$3:$C$500&amp;[3]Tabelle1!$D$3:$D$500,0),MATCH(N$2,[3]Tabelle1!$E$2:$U$2,0))),"")</f>
        <v/>
      </c>
      <c r="O329" s="195" t="str">
        <f t="array" ref="O329">IFERROR(IF(INDEX([3]Tabelle1!$E$3:$U$500,MATCH($A329&amp;$C329&amp;$D329,[3]Tabelle1!$A$3:$A$500&amp;[3]Tabelle1!$C$3:$C$500&amp;[3]Tabelle1!$D$3:$D$500,0),MATCH(O$2,[3]Tabelle1!$E$2:$U$2,0))=0,"",INDEX([3]Tabelle1!$E$3:$U$500,MATCH($A329&amp;$C329&amp;$D329,[3]Tabelle1!$A$3:$A$500&amp;[3]Tabelle1!$C$3:$C$500&amp;[3]Tabelle1!$D$3:$D$500,0),MATCH(O$2,[3]Tabelle1!$E$2:$U$2,0))),"")</f>
        <v/>
      </c>
      <c r="P329" s="195" t="str">
        <f t="array" ref="P329">IFERROR(IF(INDEX([3]Tabelle1!$E$3:$U$500,MATCH($A329&amp;$C329&amp;$D329,[3]Tabelle1!$A$3:$A$500&amp;[3]Tabelle1!$C$3:$C$500&amp;[3]Tabelle1!$D$3:$D$500,0),MATCH(P$2,[3]Tabelle1!$E$2:$U$2,0))=0,"",INDEX([3]Tabelle1!$E$3:$U$500,MATCH($A329&amp;$C329&amp;$D329,[3]Tabelle1!$A$3:$A$500&amp;[3]Tabelle1!$C$3:$C$500&amp;[3]Tabelle1!$D$3:$D$500,0),MATCH(P$2,[3]Tabelle1!$E$2:$U$2,0))),"")</f>
        <v/>
      </c>
      <c r="Q329" s="195" t="str">
        <f t="array" ref="Q329">IFERROR(IF(INDEX([3]Tabelle1!$E$3:$U$500,MATCH($A329&amp;$C329&amp;$D329,[3]Tabelle1!$A$3:$A$500&amp;[3]Tabelle1!$C$3:$C$500&amp;[3]Tabelle1!$D$3:$D$500,0),MATCH(Q$2,[3]Tabelle1!$E$2:$U$2,0))=0,"",INDEX([3]Tabelle1!$E$3:$U$500,MATCH($A329&amp;$C329&amp;$D329,[3]Tabelle1!$A$3:$A$500&amp;[3]Tabelle1!$C$3:$C$500&amp;[3]Tabelle1!$D$3:$D$500,0),MATCH(Q$2,[3]Tabelle1!$E$2:$U$2,0))),"")</f>
        <v/>
      </c>
      <c r="R329" s="195" t="str">
        <f t="array" ref="R329">IFERROR(IF(INDEX([3]Tabelle1!$E$3:$U$500,MATCH($A329&amp;$C329&amp;$D329,[3]Tabelle1!$A$3:$A$500&amp;[3]Tabelle1!$C$3:$C$500&amp;[3]Tabelle1!$D$3:$D$500,0),MATCH(R$2,[3]Tabelle1!$E$2:$U$2,0))=0,"",INDEX([3]Tabelle1!$E$3:$U$500,MATCH($A329&amp;$C329&amp;$D329,[3]Tabelle1!$A$3:$A$500&amp;[3]Tabelle1!$C$3:$C$500&amp;[3]Tabelle1!$D$3:$D$500,0),MATCH(R$2,[3]Tabelle1!$E$2:$U$2,0))),"")</f>
        <v/>
      </c>
      <c r="S329" s="195" t="str">
        <f t="array" ref="S329">IFERROR(IF(INDEX([3]Tabelle1!$E$3:$U$500,MATCH($A329&amp;$C329&amp;$D329,[3]Tabelle1!$A$3:$A$500&amp;[3]Tabelle1!$C$3:$C$500&amp;[3]Tabelle1!$D$3:$D$500,0),MATCH(S$2,[3]Tabelle1!$E$2:$U$2,0))=0,"",INDEX([3]Tabelle1!$E$3:$U$500,MATCH($A329&amp;$C329&amp;$D329,[3]Tabelle1!$A$3:$A$500&amp;[3]Tabelle1!$C$3:$C$500&amp;[3]Tabelle1!$D$3:$D$500,0),MATCH(S$2,[3]Tabelle1!$E$2:$U$2,0))),"")</f>
        <v/>
      </c>
      <c r="T329" s="195" t="str">
        <f t="array" ref="T329">IFERROR(IF(INDEX([3]Tabelle1!$E$3:$U$500,MATCH($A329&amp;$C329&amp;$D329,[3]Tabelle1!$A$3:$A$500&amp;[3]Tabelle1!$C$3:$C$500&amp;[3]Tabelle1!$D$3:$D$500,0),MATCH(T$2,[3]Tabelle1!$E$2:$U$2,0))=0,"",INDEX([3]Tabelle1!$E$3:$U$500,MATCH($A329&amp;$C329&amp;$D329,[3]Tabelle1!$A$3:$A$500&amp;[3]Tabelle1!$C$3:$C$500&amp;[3]Tabelle1!$D$3:$D$500,0),MATCH(T$2,[3]Tabelle1!$E$2:$U$2,0))),"")</f>
        <v/>
      </c>
      <c r="U329" s="195" t="str">
        <f t="array" ref="U329">IFERROR(IF(INDEX([3]Tabelle1!$E$3:$U$500,MATCH($A329&amp;$C329&amp;$D329,[3]Tabelle1!$A$3:$A$500&amp;[3]Tabelle1!$C$3:$C$500&amp;[3]Tabelle1!$D$3:$D$500,0),MATCH(U$2,[3]Tabelle1!$E$2:$U$2,0))=0,"",INDEX([3]Tabelle1!$E$3:$U$500,MATCH($A329&amp;$C329&amp;$D329,[3]Tabelle1!$A$3:$A$500&amp;[3]Tabelle1!$C$3:$C$500&amp;[3]Tabelle1!$D$3:$D$500,0),MATCH(U$2,[3]Tabelle1!$E$2:$U$2,0))),"")</f>
        <v/>
      </c>
      <c r="V329" s="196" t="str">
        <f t="array" ref="V329">IFERROR(IF(INDEX([3]Tabelle1!$E$3:$U$500,MATCH($A329&amp;$C329&amp;$D329,[3]Tabelle1!$A$3:$A$500&amp;[3]Tabelle1!$C$3:$C$500&amp;[3]Tabelle1!$D$3:$D$500,0),MATCH(V$2,[3]Tabelle1!$E$2:$U$2,0))=0,"",INDEX([3]Tabelle1!$E$3:$U$500,MATCH($A329&amp;$C329&amp;$D329,[3]Tabelle1!$A$3:$A$500&amp;[3]Tabelle1!$C$3:$C$500&amp;[3]Tabelle1!$D$3:$D$500,0),MATCH(V$2,[3]Tabelle1!$E$2:$U$2,0))),"")</f>
        <v/>
      </c>
      <c r="W329" t="str">
        <f t="array" ref="W329">IFERROR(IF(INDEX([3]Tabelle1!$E$3:$U$500,MATCH($A329&amp;$C329&amp;$D329,[3]Tabelle1!$A$3:$A$500&amp;[3]Tabelle1!$C$3:$C$500&amp;[3]Tabelle1!$D$3:$D$500,0),MATCH(W$2,[3]Tabelle1!$E$2:$U$2,0))=0,"",INDEX([3]Tabelle1!$E$3:$U$500,MATCH($A329&amp;$C329&amp;$D329,[3]Tabelle1!$A$3:$A$500&amp;[3]Tabelle1!$C$3:$C$500&amp;[3]Tabelle1!$D$3:$D$500,0),MATCH(W$2,[3]Tabelle1!$E$2:$U$2,0))),"")</f>
        <v/>
      </c>
      <c r="X329" t="str">
        <f t="array" ref="X329">IFERROR(IF(INDEX([3]Tabelle1!$E$3:$U$500,MATCH($A329&amp;$C329&amp;$D329,[3]Tabelle1!$A$3:$A$500&amp;[3]Tabelle1!$C$3:$C$500&amp;[3]Tabelle1!$D$3:$D$500,0),MATCH(X$2,[3]Tabelle1!$E$2:$U$2,0))=0,"",INDEX([3]Tabelle1!$E$3:$U$500,MATCH($A329&amp;$C329&amp;$D329,[3]Tabelle1!$A$3:$A$500&amp;[3]Tabelle1!$C$3:$C$500&amp;[3]Tabelle1!$D$3:$D$500,0),MATCH(X$2,[3]Tabelle1!$E$2:$U$2,0))),"")</f>
        <v/>
      </c>
      <c r="Y329" s="4"/>
      <c r="Z329" s="4"/>
      <c r="AA329" s="4"/>
      <c r="AB329" s="4"/>
      <c r="AC329" s="4"/>
      <c r="AD329" s="4"/>
      <c r="AE329" s="4"/>
      <c r="AF329" s="4"/>
    </row>
    <row r="330" spans="1:32" x14ac:dyDescent="0.2">
      <c r="A330" s="107" t="str">
        <f t="shared" si="38"/>
        <v>Hungary</v>
      </c>
      <c r="B330" s="97"/>
      <c r="C330" s="97" t="s">
        <v>88</v>
      </c>
      <c r="D330" s="227" t="s">
        <v>48</v>
      </c>
      <c r="E330" s="194"/>
      <c r="F330" s="194"/>
      <c r="G330" s="194"/>
      <c r="H330" s="195" t="str">
        <f t="array" ref="H330">IFERROR(IF(INDEX([3]Tabelle1!$E$3:$U$500,MATCH($A330&amp;$C330&amp;$D330,[3]Tabelle1!$A$3:$A$500&amp;[3]Tabelle1!$C$3:$C$500&amp;[3]Tabelle1!$D$3:$D$500,0),MATCH(H$2,[3]Tabelle1!$E$2:$U$2,0))=0,"",INDEX([3]Tabelle1!$E$3:$U$500,MATCH($A330&amp;$C330&amp;$D330,[3]Tabelle1!$A$3:$A$500&amp;[3]Tabelle1!$C$3:$C$500&amp;[3]Tabelle1!$D$3:$D$500,0),MATCH(H$2,[3]Tabelle1!$E$2:$U$2,0))),"")</f>
        <v/>
      </c>
      <c r="I330" s="195" t="str">
        <f t="array" ref="I330">IFERROR(IF(INDEX([3]Tabelle1!$E$3:$U$500,MATCH($A330&amp;$C330&amp;$D330,[3]Tabelle1!$A$3:$A$500&amp;[3]Tabelle1!$C$3:$C$500&amp;[3]Tabelle1!$D$3:$D$500,0),MATCH(I$2,[3]Tabelle1!$E$2:$U$2,0))=0,"",INDEX([3]Tabelle1!$E$3:$U$500,MATCH($A330&amp;$C330&amp;$D330,[3]Tabelle1!$A$3:$A$500&amp;[3]Tabelle1!$C$3:$C$500&amp;[3]Tabelle1!$D$3:$D$500,0),MATCH(I$2,[3]Tabelle1!$E$2:$U$2,0))),"")</f>
        <v/>
      </c>
      <c r="J330" s="195" t="str">
        <f t="array" ref="J330">IFERROR(IF(INDEX([3]Tabelle1!$E$3:$U$500,MATCH($A330&amp;$C330&amp;$D330,[3]Tabelle1!$A$3:$A$500&amp;[3]Tabelle1!$C$3:$C$500&amp;[3]Tabelle1!$D$3:$D$500,0),MATCH(J$2,[3]Tabelle1!$E$2:$U$2,0))=0,"",INDEX([3]Tabelle1!$E$3:$U$500,MATCH($A330&amp;$C330&amp;$D330,[3]Tabelle1!$A$3:$A$500&amp;[3]Tabelle1!$C$3:$C$500&amp;[3]Tabelle1!$D$3:$D$500,0),MATCH(J$2,[3]Tabelle1!$E$2:$U$2,0))),"")</f>
        <v/>
      </c>
      <c r="K330" s="195" t="str">
        <f t="array" ref="K330">IFERROR(IF(INDEX([3]Tabelle1!$E$3:$U$500,MATCH($A330&amp;$C330&amp;$D330,[3]Tabelle1!$A$3:$A$500&amp;[3]Tabelle1!$C$3:$C$500&amp;[3]Tabelle1!$D$3:$D$500,0),MATCH(K$2,[3]Tabelle1!$E$2:$U$2,0))=0,"",INDEX([3]Tabelle1!$E$3:$U$500,MATCH($A330&amp;$C330&amp;$D330,[3]Tabelle1!$A$3:$A$500&amp;[3]Tabelle1!$C$3:$C$500&amp;[3]Tabelle1!$D$3:$D$500,0),MATCH(K$2,[3]Tabelle1!$E$2:$U$2,0))),"")</f>
        <v/>
      </c>
      <c r="L330" s="195" t="str">
        <f t="array" ref="L330">IFERROR(IF(INDEX([3]Tabelle1!$E$3:$U$500,MATCH($A330&amp;$C330&amp;$D330,[3]Tabelle1!$A$3:$A$500&amp;[3]Tabelle1!$C$3:$C$500&amp;[3]Tabelle1!$D$3:$D$500,0),MATCH(L$2,[3]Tabelle1!$E$2:$U$2,0))=0,"",INDEX([3]Tabelle1!$E$3:$U$500,MATCH($A330&amp;$C330&amp;$D330,[3]Tabelle1!$A$3:$A$500&amp;[3]Tabelle1!$C$3:$C$500&amp;[3]Tabelle1!$D$3:$D$500,0),MATCH(L$2,[3]Tabelle1!$E$2:$U$2,0))),"")</f>
        <v/>
      </c>
      <c r="M330" s="195" t="str">
        <f t="array" ref="M330">IFERROR(IF(INDEX([3]Tabelle1!$E$3:$U$500,MATCH($A330&amp;$C330&amp;$D330,[3]Tabelle1!$A$3:$A$500&amp;[3]Tabelle1!$C$3:$C$500&amp;[3]Tabelle1!$D$3:$D$500,0),MATCH(M$2,[3]Tabelle1!$E$2:$U$2,0))=0,"",INDEX([3]Tabelle1!$E$3:$U$500,MATCH($A330&amp;$C330&amp;$D330,[3]Tabelle1!$A$3:$A$500&amp;[3]Tabelle1!$C$3:$C$500&amp;[3]Tabelle1!$D$3:$D$500,0),MATCH(M$2,[3]Tabelle1!$E$2:$U$2,0))),"")</f>
        <v/>
      </c>
      <c r="N330" s="195" t="str">
        <f t="array" ref="N330">IFERROR(IF(INDEX([3]Tabelle1!$E$3:$U$500,MATCH($A330&amp;$C330&amp;$D330,[3]Tabelle1!$A$3:$A$500&amp;[3]Tabelle1!$C$3:$C$500&amp;[3]Tabelle1!$D$3:$D$500,0),MATCH(N$2,[3]Tabelle1!$E$2:$U$2,0))=0,"",INDEX([3]Tabelle1!$E$3:$U$500,MATCH($A330&amp;$C330&amp;$D330,[3]Tabelle1!$A$3:$A$500&amp;[3]Tabelle1!$C$3:$C$500&amp;[3]Tabelle1!$D$3:$D$500,0),MATCH(N$2,[3]Tabelle1!$E$2:$U$2,0))),"")</f>
        <v/>
      </c>
      <c r="O330" s="195" t="str">
        <f t="array" ref="O330">IFERROR(IF(INDEX([3]Tabelle1!$E$3:$U$500,MATCH($A330&amp;$C330&amp;$D330,[3]Tabelle1!$A$3:$A$500&amp;[3]Tabelle1!$C$3:$C$500&amp;[3]Tabelle1!$D$3:$D$500,0),MATCH(O$2,[3]Tabelle1!$E$2:$U$2,0))=0,"",INDEX([3]Tabelle1!$E$3:$U$500,MATCH($A330&amp;$C330&amp;$D330,[3]Tabelle1!$A$3:$A$500&amp;[3]Tabelle1!$C$3:$C$500&amp;[3]Tabelle1!$D$3:$D$500,0),MATCH(O$2,[3]Tabelle1!$E$2:$U$2,0))),"")</f>
        <v/>
      </c>
      <c r="P330" s="195" t="str">
        <f t="array" ref="P330">IFERROR(IF(INDEX([3]Tabelle1!$E$3:$U$500,MATCH($A330&amp;$C330&amp;$D330,[3]Tabelle1!$A$3:$A$500&amp;[3]Tabelle1!$C$3:$C$500&amp;[3]Tabelle1!$D$3:$D$500,0),MATCH(P$2,[3]Tabelle1!$E$2:$U$2,0))=0,"",INDEX([3]Tabelle1!$E$3:$U$500,MATCH($A330&amp;$C330&amp;$D330,[3]Tabelle1!$A$3:$A$500&amp;[3]Tabelle1!$C$3:$C$500&amp;[3]Tabelle1!$D$3:$D$500,0),MATCH(P$2,[3]Tabelle1!$E$2:$U$2,0))),"")</f>
        <v/>
      </c>
      <c r="Q330" s="195" t="str">
        <f t="array" ref="Q330">IFERROR(IF(INDEX([3]Tabelle1!$E$3:$U$500,MATCH($A330&amp;$C330&amp;$D330,[3]Tabelle1!$A$3:$A$500&amp;[3]Tabelle1!$C$3:$C$500&amp;[3]Tabelle1!$D$3:$D$500,0),MATCH(Q$2,[3]Tabelle1!$E$2:$U$2,0))=0,"",INDEX([3]Tabelle1!$E$3:$U$500,MATCH($A330&amp;$C330&amp;$D330,[3]Tabelle1!$A$3:$A$500&amp;[3]Tabelle1!$C$3:$C$500&amp;[3]Tabelle1!$D$3:$D$500,0),MATCH(Q$2,[3]Tabelle1!$E$2:$U$2,0))),"")</f>
        <v/>
      </c>
      <c r="R330" s="195" t="str">
        <f t="array" ref="R330">IFERROR(IF(INDEX([3]Tabelle1!$E$3:$U$500,MATCH($A330&amp;$C330&amp;$D330,[3]Tabelle1!$A$3:$A$500&amp;[3]Tabelle1!$C$3:$C$500&amp;[3]Tabelle1!$D$3:$D$500,0),MATCH(R$2,[3]Tabelle1!$E$2:$U$2,0))=0,"",INDEX([3]Tabelle1!$E$3:$U$500,MATCH($A330&amp;$C330&amp;$D330,[3]Tabelle1!$A$3:$A$500&amp;[3]Tabelle1!$C$3:$C$500&amp;[3]Tabelle1!$D$3:$D$500,0),MATCH(R$2,[3]Tabelle1!$E$2:$U$2,0))),"")</f>
        <v/>
      </c>
      <c r="S330" s="195" t="str">
        <f t="array" ref="S330">IFERROR(IF(INDEX([3]Tabelle1!$E$3:$U$500,MATCH($A330&amp;$C330&amp;$D330,[3]Tabelle1!$A$3:$A$500&amp;[3]Tabelle1!$C$3:$C$500&amp;[3]Tabelle1!$D$3:$D$500,0),MATCH(S$2,[3]Tabelle1!$E$2:$U$2,0))=0,"",INDEX([3]Tabelle1!$E$3:$U$500,MATCH($A330&amp;$C330&amp;$D330,[3]Tabelle1!$A$3:$A$500&amp;[3]Tabelle1!$C$3:$C$500&amp;[3]Tabelle1!$D$3:$D$500,0),MATCH(S$2,[3]Tabelle1!$E$2:$U$2,0))),"")</f>
        <v/>
      </c>
      <c r="T330" s="195" t="str">
        <f t="array" ref="T330">IFERROR(IF(INDEX([3]Tabelle1!$E$3:$U$500,MATCH($A330&amp;$C330&amp;$D330,[3]Tabelle1!$A$3:$A$500&amp;[3]Tabelle1!$C$3:$C$500&amp;[3]Tabelle1!$D$3:$D$500,0),MATCH(T$2,[3]Tabelle1!$E$2:$U$2,0))=0,"",INDEX([3]Tabelle1!$E$3:$U$500,MATCH($A330&amp;$C330&amp;$D330,[3]Tabelle1!$A$3:$A$500&amp;[3]Tabelle1!$C$3:$C$500&amp;[3]Tabelle1!$D$3:$D$500,0),MATCH(T$2,[3]Tabelle1!$E$2:$U$2,0))),"")</f>
        <v/>
      </c>
      <c r="U330" s="195" t="str">
        <f t="array" ref="U330">IFERROR(IF(INDEX([3]Tabelle1!$E$3:$U$500,MATCH($A330&amp;$C330&amp;$D330,[3]Tabelle1!$A$3:$A$500&amp;[3]Tabelle1!$C$3:$C$500&amp;[3]Tabelle1!$D$3:$D$500,0),MATCH(U$2,[3]Tabelle1!$E$2:$U$2,0))=0,"",INDEX([3]Tabelle1!$E$3:$U$500,MATCH($A330&amp;$C330&amp;$D330,[3]Tabelle1!$A$3:$A$500&amp;[3]Tabelle1!$C$3:$C$500&amp;[3]Tabelle1!$D$3:$D$500,0),MATCH(U$2,[3]Tabelle1!$E$2:$U$2,0))),"")</f>
        <v/>
      </c>
      <c r="V330" s="196" t="str">
        <f t="array" ref="V330">IFERROR(IF(INDEX([3]Tabelle1!$E$3:$U$500,MATCH($A330&amp;$C330&amp;$D330,[3]Tabelle1!$A$3:$A$500&amp;[3]Tabelle1!$C$3:$C$500&amp;[3]Tabelle1!$D$3:$D$500,0),MATCH(V$2,[3]Tabelle1!$E$2:$U$2,0))=0,"",INDEX([3]Tabelle1!$E$3:$U$500,MATCH($A330&amp;$C330&amp;$D330,[3]Tabelle1!$A$3:$A$500&amp;[3]Tabelle1!$C$3:$C$500&amp;[3]Tabelle1!$D$3:$D$500,0),MATCH(V$2,[3]Tabelle1!$E$2:$U$2,0))),"")</f>
        <v/>
      </c>
      <c r="W330" t="str">
        <f t="array" ref="W330">IFERROR(IF(INDEX([3]Tabelle1!$E$3:$U$500,MATCH($A330&amp;$C330&amp;$D330,[3]Tabelle1!$A$3:$A$500&amp;[3]Tabelle1!$C$3:$C$500&amp;[3]Tabelle1!$D$3:$D$500,0),MATCH(W$2,[3]Tabelle1!$E$2:$U$2,0))=0,"",INDEX([3]Tabelle1!$E$3:$U$500,MATCH($A330&amp;$C330&amp;$D330,[3]Tabelle1!$A$3:$A$500&amp;[3]Tabelle1!$C$3:$C$500&amp;[3]Tabelle1!$D$3:$D$500,0),MATCH(W$2,[3]Tabelle1!$E$2:$U$2,0))),"")</f>
        <v/>
      </c>
      <c r="X330" t="str">
        <f t="array" ref="X330">IFERROR(IF(INDEX([3]Tabelle1!$E$3:$U$500,MATCH($A330&amp;$C330&amp;$D330,[3]Tabelle1!$A$3:$A$500&amp;[3]Tabelle1!$C$3:$C$500&amp;[3]Tabelle1!$D$3:$D$500,0),MATCH(X$2,[3]Tabelle1!$E$2:$U$2,0))=0,"",INDEX([3]Tabelle1!$E$3:$U$500,MATCH($A330&amp;$C330&amp;$D330,[3]Tabelle1!$A$3:$A$500&amp;[3]Tabelle1!$C$3:$C$500&amp;[3]Tabelle1!$D$3:$D$500,0),MATCH(X$2,[3]Tabelle1!$E$2:$U$2,0))),"")</f>
        <v/>
      </c>
      <c r="Y330" s="4"/>
      <c r="Z330" s="4"/>
      <c r="AA330" s="4"/>
      <c r="AB330" s="4"/>
      <c r="AC330" s="4"/>
      <c r="AD330" s="4"/>
      <c r="AE330" s="4"/>
      <c r="AF330" s="4"/>
    </row>
    <row r="331" spans="1:32" x14ac:dyDescent="0.2">
      <c r="A331" s="107" t="str">
        <f t="shared" si="38"/>
        <v>Hungary</v>
      </c>
      <c r="B331" s="97"/>
      <c r="C331" s="97" t="s">
        <v>88</v>
      </c>
      <c r="D331" s="227" t="s">
        <v>44</v>
      </c>
      <c r="E331" s="194"/>
      <c r="F331" s="194"/>
      <c r="G331" s="194"/>
      <c r="H331" s="195" t="str">
        <f t="array" ref="H331">IFERROR(IF(INDEX([3]Tabelle1!$E$3:$U$500,MATCH($A331&amp;$C331&amp;$D331,[3]Tabelle1!$A$3:$A$500&amp;[3]Tabelle1!$C$3:$C$500&amp;[3]Tabelle1!$D$3:$D$500,0),MATCH(H$2,[3]Tabelle1!$E$2:$U$2,0))=0,"",INDEX([3]Tabelle1!$E$3:$U$500,MATCH($A331&amp;$C331&amp;$D331,[3]Tabelle1!$A$3:$A$500&amp;[3]Tabelle1!$C$3:$C$500&amp;[3]Tabelle1!$D$3:$D$500,0),MATCH(H$2,[3]Tabelle1!$E$2:$U$2,0))),"")</f>
        <v/>
      </c>
      <c r="I331" s="195" t="str">
        <f t="array" ref="I331">IFERROR(IF(INDEX([3]Tabelle1!$E$3:$U$500,MATCH($A331&amp;$C331&amp;$D331,[3]Tabelle1!$A$3:$A$500&amp;[3]Tabelle1!$C$3:$C$500&amp;[3]Tabelle1!$D$3:$D$500,0),MATCH(I$2,[3]Tabelle1!$E$2:$U$2,0))=0,"",INDEX([3]Tabelle1!$E$3:$U$500,MATCH($A331&amp;$C331&amp;$D331,[3]Tabelle1!$A$3:$A$500&amp;[3]Tabelle1!$C$3:$C$500&amp;[3]Tabelle1!$D$3:$D$500,0),MATCH(I$2,[3]Tabelle1!$E$2:$U$2,0))),"")</f>
        <v/>
      </c>
      <c r="J331" s="195" t="str">
        <f t="array" ref="J331">IFERROR(IF(INDEX([3]Tabelle1!$E$3:$U$500,MATCH($A331&amp;$C331&amp;$D331,[3]Tabelle1!$A$3:$A$500&amp;[3]Tabelle1!$C$3:$C$500&amp;[3]Tabelle1!$D$3:$D$500,0),MATCH(J$2,[3]Tabelle1!$E$2:$U$2,0))=0,"",INDEX([3]Tabelle1!$E$3:$U$500,MATCH($A331&amp;$C331&amp;$D331,[3]Tabelle1!$A$3:$A$500&amp;[3]Tabelle1!$C$3:$C$500&amp;[3]Tabelle1!$D$3:$D$500,0),MATCH(J$2,[3]Tabelle1!$E$2:$U$2,0))),"")</f>
        <v/>
      </c>
      <c r="K331" s="195" t="str">
        <f t="array" ref="K331">IFERROR(IF(INDEX([3]Tabelle1!$E$3:$U$500,MATCH($A331&amp;$C331&amp;$D331,[3]Tabelle1!$A$3:$A$500&amp;[3]Tabelle1!$C$3:$C$500&amp;[3]Tabelle1!$D$3:$D$500,0),MATCH(K$2,[3]Tabelle1!$E$2:$U$2,0))=0,"",INDEX([3]Tabelle1!$E$3:$U$500,MATCH($A331&amp;$C331&amp;$D331,[3]Tabelle1!$A$3:$A$500&amp;[3]Tabelle1!$C$3:$C$500&amp;[3]Tabelle1!$D$3:$D$500,0),MATCH(K$2,[3]Tabelle1!$E$2:$U$2,0))),"")</f>
        <v/>
      </c>
      <c r="L331" s="195" t="str">
        <f t="array" ref="L331">IFERROR(IF(INDEX([3]Tabelle1!$E$3:$U$500,MATCH($A331&amp;$C331&amp;$D331,[3]Tabelle1!$A$3:$A$500&amp;[3]Tabelle1!$C$3:$C$500&amp;[3]Tabelle1!$D$3:$D$500,0),MATCH(L$2,[3]Tabelle1!$E$2:$U$2,0))=0,"",INDEX([3]Tabelle1!$E$3:$U$500,MATCH($A331&amp;$C331&amp;$D331,[3]Tabelle1!$A$3:$A$500&amp;[3]Tabelle1!$C$3:$C$500&amp;[3]Tabelle1!$D$3:$D$500,0),MATCH(L$2,[3]Tabelle1!$E$2:$U$2,0))),"")</f>
        <v/>
      </c>
      <c r="M331" s="195" t="str">
        <f t="array" ref="M331">IFERROR(IF(INDEX([3]Tabelle1!$E$3:$U$500,MATCH($A331&amp;$C331&amp;$D331,[3]Tabelle1!$A$3:$A$500&amp;[3]Tabelle1!$C$3:$C$500&amp;[3]Tabelle1!$D$3:$D$500,0),MATCH(M$2,[3]Tabelle1!$E$2:$U$2,0))=0,"",INDEX([3]Tabelle1!$E$3:$U$500,MATCH($A331&amp;$C331&amp;$D331,[3]Tabelle1!$A$3:$A$500&amp;[3]Tabelle1!$C$3:$C$500&amp;[3]Tabelle1!$D$3:$D$500,0),MATCH(M$2,[3]Tabelle1!$E$2:$U$2,0))),"")</f>
        <v/>
      </c>
      <c r="N331" s="195" t="str">
        <f t="array" ref="N331">IFERROR(IF(INDEX([3]Tabelle1!$E$3:$U$500,MATCH($A331&amp;$C331&amp;$D331,[3]Tabelle1!$A$3:$A$500&amp;[3]Tabelle1!$C$3:$C$500&amp;[3]Tabelle1!$D$3:$D$500,0),MATCH(N$2,[3]Tabelle1!$E$2:$U$2,0))=0,"",INDEX([3]Tabelle1!$E$3:$U$500,MATCH($A331&amp;$C331&amp;$D331,[3]Tabelle1!$A$3:$A$500&amp;[3]Tabelle1!$C$3:$C$500&amp;[3]Tabelle1!$D$3:$D$500,0),MATCH(N$2,[3]Tabelle1!$E$2:$U$2,0))),"")</f>
        <v/>
      </c>
      <c r="O331" s="195" t="str">
        <f t="array" ref="O331">IFERROR(IF(INDEX([3]Tabelle1!$E$3:$U$500,MATCH($A331&amp;$C331&amp;$D331,[3]Tabelle1!$A$3:$A$500&amp;[3]Tabelle1!$C$3:$C$500&amp;[3]Tabelle1!$D$3:$D$500,0),MATCH(O$2,[3]Tabelle1!$E$2:$U$2,0))=0,"",INDEX([3]Tabelle1!$E$3:$U$500,MATCH($A331&amp;$C331&amp;$D331,[3]Tabelle1!$A$3:$A$500&amp;[3]Tabelle1!$C$3:$C$500&amp;[3]Tabelle1!$D$3:$D$500,0),MATCH(O$2,[3]Tabelle1!$E$2:$U$2,0))),"")</f>
        <v/>
      </c>
      <c r="P331" s="195" t="str">
        <f t="array" ref="P331">IFERROR(IF(INDEX([3]Tabelle1!$E$3:$U$500,MATCH($A331&amp;$C331&amp;$D331,[3]Tabelle1!$A$3:$A$500&amp;[3]Tabelle1!$C$3:$C$500&amp;[3]Tabelle1!$D$3:$D$500,0),MATCH(P$2,[3]Tabelle1!$E$2:$U$2,0))=0,"",INDEX([3]Tabelle1!$E$3:$U$500,MATCH($A331&amp;$C331&amp;$D331,[3]Tabelle1!$A$3:$A$500&amp;[3]Tabelle1!$C$3:$C$500&amp;[3]Tabelle1!$D$3:$D$500,0),MATCH(P$2,[3]Tabelle1!$E$2:$U$2,0))),"")</f>
        <v/>
      </c>
      <c r="Q331" s="195" t="str">
        <f t="array" ref="Q331">IFERROR(IF(INDEX([3]Tabelle1!$E$3:$U$500,MATCH($A331&amp;$C331&amp;$D331,[3]Tabelle1!$A$3:$A$500&amp;[3]Tabelle1!$C$3:$C$500&amp;[3]Tabelle1!$D$3:$D$500,0),MATCH(Q$2,[3]Tabelle1!$E$2:$U$2,0))=0,"",INDEX([3]Tabelle1!$E$3:$U$500,MATCH($A331&amp;$C331&amp;$D331,[3]Tabelle1!$A$3:$A$500&amp;[3]Tabelle1!$C$3:$C$500&amp;[3]Tabelle1!$D$3:$D$500,0),MATCH(Q$2,[3]Tabelle1!$E$2:$U$2,0))),"")</f>
        <v/>
      </c>
      <c r="R331" s="195" t="str">
        <f t="array" ref="R331">IFERROR(IF(INDEX([3]Tabelle1!$E$3:$U$500,MATCH($A331&amp;$C331&amp;$D331,[3]Tabelle1!$A$3:$A$500&amp;[3]Tabelle1!$C$3:$C$500&amp;[3]Tabelle1!$D$3:$D$500,0),MATCH(R$2,[3]Tabelle1!$E$2:$U$2,0))=0,"",INDEX([3]Tabelle1!$E$3:$U$500,MATCH($A331&amp;$C331&amp;$D331,[3]Tabelle1!$A$3:$A$500&amp;[3]Tabelle1!$C$3:$C$500&amp;[3]Tabelle1!$D$3:$D$500,0),MATCH(R$2,[3]Tabelle1!$E$2:$U$2,0))),"")</f>
        <v/>
      </c>
      <c r="S331" s="195" t="str">
        <f t="array" ref="S331">IFERROR(IF(INDEX([3]Tabelle1!$E$3:$U$500,MATCH($A331&amp;$C331&amp;$D331,[3]Tabelle1!$A$3:$A$500&amp;[3]Tabelle1!$C$3:$C$500&amp;[3]Tabelle1!$D$3:$D$500,0),MATCH(S$2,[3]Tabelle1!$E$2:$U$2,0))=0,"",INDEX([3]Tabelle1!$E$3:$U$500,MATCH($A331&amp;$C331&amp;$D331,[3]Tabelle1!$A$3:$A$500&amp;[3]Tabelle1!$C$3:$C$500&amp;[3]Tabelle1!$D$3:$D$500,0),MATCH(S$2,[3]Tabelle1!$E$2:$U$2,0))),"")</f>
        <v/>
      </c>
      <c r="T331" s="195" t="str">
        <f t="array" ref="T331">IFERROR(IF(INDEX([3]Tabelle1!$E$3:$U$500,MATCH($A331&amp;$C331&amp;$D331,[3]Tabelle1!$A$3:$A$500&amp;[3]Tabelle1!$C$3:$C$500&amp;[3]Tabelle1!$D$3:$D$500,0),MATCH(T$2,[3]Tabelle1!$E$2:$U$2,0))=0,"",INDEX([3]Tabelle1!$E$3:$U$500,MATCH($A331&amp;$C331&amp;$D331,[3]Tabelle1!$A$3:$A$500&amp;[3]Tabelle1!$C$3:$C$500&amp;[3]Tabelle1!$D$3:$D$500,0),MATCH(T$2,[3]Tabelle1!$E$2:$U$2,0))),"")</f>
        <v/>
      </c>
      <c r="U331" s="195" t="str">
        <f t="array" ref="U331">IFERROR(IF(INDEX([3]Tabelle1!$E$3:$U$500,MATCH($A331&amp;$C331&amp;$D331,[3]Tabelle1!$A$3:$A$500&amp;[3]Tabelle1!$C$3:$C$500&amp;[3]Tabelle1!$D$3:$D$500,0),MATCH(U$2,[3]Tabelle1!$E$2:$U$2,0))=0,"",INDEX([3]Tabelle1!$E$3:$U$500,MATCH($A331&amp;$C331&amp;$D331,[3]Tabelle1!$A$3:$A$500&amp;[3]Tabelle1!$C$3:$C$500&amp;[3]Tabelle1!$D$3:$D$500,0),MATCH(U$2,[3]Tabelle1!$E$2:$U$2,0))),"")</f>
        <v/>
      </c>
      <c r="V331" s="196" t="str">
        <f t="array" ref="V331">IFERROR(IF(INDEX([3]Tabelle1!$E$3:$U$500,MATCH($A331&amp;$C331&amp;$D331,[3]Tabelle1!$A$3:$A$500&amp;[3]Tabelle1!$C$3:$C$500&amp;[3]Tabelle1!$D$3:$D$500,0),MATCH(V$2,[3]Tabelle1!$E$2:$U$2,0))=0,"",INDEX([3]Tabelle1!$E$3:$U$500,MATCH($A331&amp;$C331&amp;$D331,[3]Tabelle1!$A$3:$A$500&amp;[3]Tabelle1!$C$3:$C$500&amp;[3]Tabelle1!$D$3:$D$500,0),MATCH(V$2,[3]Tabelle1!$E$2:$U$2,0))),"")</f>
        <v/>
      </c>
      <c r="W331" t="str">
        <f t="array" ref="W331">IFERROR(IF(INDEX([3]Tabelle1!$E$3:$U$500,MATCH($A331&amp;$C331&amp;$D331,[3]Tabelle1!$A$3:$A$500&amp;[3]Tabelle1!$C$3:$C$500&amp;[3]Tabelle1!$D$3:$D$500,0),MATCH(W$2,[3]Tabelle1!$E$2:$U$2,0))=0,"",INDEX([3]Tabelle1!$E$3:$U$500,MATCH($A331&amp;$C331&amp;$D331,[3]Tabelle1!$A$3:$A$500&amp;[3]Tabelle1!$C$3:$C$500&amp;[3]Tabelle1!$D$3:$D$500,0),MATCH(W$2,[3]Tabelle1!$E$2:$U$2,0))),"")</f>
        <v/>
      </c>
      <c r="X331" t="str">
        <f t="array" ref="X331">IFERROR(IF(INDEX([3]Tabelle1!$E$3:$U$500,MATCH($A331&amp;$C331&amp;$D331,[3]Tabelle1!$A$3:$A$500&amp;[3]Tabelle1!$C$3:$C$500&amp;[3]Tabelle1!$D$3:$D$500,0),MATCH(X$2,[3]Tabelle1!$E$2:$U$2,0))=0,"",INDEX([3]Tabelle1!$E$3:$U$500,MATCH($A331&amp;$C331&amp;$D331,[3]Tabelle1!$A$3:$A$500&amp;[3]Tabelle1!$C$3:$C$500&amp;[3]Tabelle1!$D$3:$D$500,0),MATCH(X$2,[3]Tabelle1!$E$2:$U$2,0))),"")</f>
        <v/>
      </c>
      <c r="Y331" s="4"/>
      <c r="Z331" s="4"/>
      <c r="AA331" s="4"/>
      <c r="AB331" s="4"/>
      <c r="AC331" s="4"/>
      <c r="AD331" s="4"/>
      <c r="AE331" s="4"/>
      <c r="AF331" s="4"/>
    </row>
    <row r="332" spans="1:32" x14ac:dyDescent="0.2">
      <c r="A332" s="107" t="str">
        <f t="shared" si="38"/>
        <v>Hungary</v>
      </c>
      <c r="B332" s="97" t="s">
        <v>97</v>
      </c>
      <c r="C332" s="97"/>
      <c r="D332" s="226" t="s">
        <v>204</v>
      </c>
      <c r="E332" s="194"/>
      <c r="F332" s="194"/>
      <c r="G332" s="194"/>
      <c r="H332" s="195" t="str">
        <f t="array" ref="H332">IFERROR(IF(INDEX([3]Tabelle1!$E$3:$U$500,MATCH($A332&amp;$C332&amp;$D332,[3]Tabelle1!$A$3:$A$500&amp;[3]Tabelle1!$C$3:$C$500&amp;[3]Tabelle1!$D$3:$D$500,0),MATCH(H$2,[3]Tabelle1!$E$2:$U$2,0))=0,"",INDEX([3]Tabelle1!$E$3:$U$500,MATCH($A332&amp;$C332&amp;$D332,[3]Tabelle1!$A$3:$A$500&amp;[3]Tabelle1!$C$3:$C$500&amp;[3]Tabelle1!$D$3:$D$500,0),MATCH(H$2,[3]Tabelle1!$E$2:$U$2,0))),"")</f>
        <v/>
      </c>
      <c r="I332" s="195" t="str">
        <f t="array" ref="I332">IFERROR(IF(INDEX([3]Tabelle1!$E$3:$U$500,MATCH($A332&amp;$C332&amp;$D332,[3]Tabelle1!$A$3:$A$500&amp;[3]Tabelle1!$C$3:$C$500&amp;[3]Tabelle1!$D$3:$D$500,0),MATCH(I$2,[3]Tabelle1!$E$2:$U$2,0))=0,"",INDEX([3]Tabelle1!$E$3:$U$500,MATCH($A332&amp;$C332&amp;$D332,[3]Tabelle1!$A$3:$A$500&amp;[3]Tabelle1!$C$3:$C$500&amp;[3]Tabelle1!$D$3:$D$500,0),MATCH(I$2,[3]Tabelle1!$E$2:$U$2,0))),"")</f>
        <v/>
      </c>
      <c r="J332" s="195" t="str">
        <f t="array" ref="J332">IFERROR(IF(INDEX([3]Tabelle1!$E$3:$U$500,MATCH($A332&amp;$C332&amp;$D332,[3]Tabelle1!$A$3:$A$500&amp;[3]Tabelle1!$C$3:$C$500&amp;[3]Tabelle1!$D$3:$D$500,0),MATCH(J$2,[3]Tabelle1!$E$2:$U$2,0))=0,"",INDEX([3]Tabelle1!$E$3:$U$500,MATCH($A332&amp;$C332&amp;$D332,[3]Tabelle1!$A$3:$A$500&amp;[3]Tabelle1!$C$3:$C$500&amp;[3]Tabelle1!$D$3:$D$500,0),MATCH(J$2,[3]Tabelle1!$E$2:$U$2,0))),"")</f>
        <v/>
      </c>
      <c r="K332" s="195" t="str">
        <f t="array" ref="K332">IFERROR(IF(INDEX([3]Tabelle1!$E$3:$U$500,MATCH($A332&amp;$C332&amp;$D332,[3]Tabelle1!$A$3:$A$500&amp;[3]Tabelle1!$C$3:$C$500&amp;[3]Tabelle1!$D$3:$D$500,0),MATCH(K$2,[3]Tabelle1!$E$2:$U$2,0))=0,"",INDEX([3]Tabelle1!$E$3:$U$500,MATCH($A332&amp;$C332&amp;$D332,[3]Tabelle1!$A$3:$A$500&amp;[3]Tabelle1!$C$3:$C$500&amp;[3]Tabelle1!$D$3:$D$500,0),MATCH(K$2,[3]Tabelle1!$E$2:$U$2,0))),"")</f>
        <v/>
      </c>
      <c r="L332" s="195" t="str">
        <f t="array" ref="L332">IFERROR(IF(INDEX([3]Tabelle1!$E$3:$U$500,MATCH($A332&amp;$C332&amp;$D332,[3]Tabelle1!$A$3:$A$500&amp;[3]Tabelle1!$C$3:$C$500&amp;[3]Tabelle1!$D$3:$D$500,0),MATCH(L$2,[3]Tabelle1!$E$2:$U$2,0))=0,"",INDEX([3]Tabelle1!$E$3:$U$500,MATCH($A332&amp;$C332&amp;$D332,[3]Tabelle1!$A$3:$A$500&amp;[3]Tabelle1!$C$3:$C$500&amp;[3]Tabelle1!$D$3:$D$500,0),MATCH(L$2,[3]Tabelle1!$E$2:$U$2,0))),"")</f>
        <v/>
      </c>
      <c r="M332" s="195" t="str">
        <f t="array" ref="M332">IFERROR(IF(INDEX([3]Tabelle1!$E$3:$U$500,MATCH($A332&amp;$C332&amp;$D332,[3]Tabelle1!$A$3:$A$500&amp;[3]Tabelle1!$C$3:$C$500&amp;[3]Tabelle1!$D$3:$D$500,0),MATCH(M$2,[3]Tabelle1!$E$2:$U$2,0))=0,"",INDEX([3]Tabelle1!$E$3:$U$500,MATCH($A332&amp;$C332&amp;$D332,[3]Tabelle1!$A$3:$A$500&amp;[3]Tabelle1!$C$3:$C$500&amp;[3]Tabelle1!$D$3:$D$500,0),MATCH(M$2,[3]Tabelle1!$E$2:$U$2,0))),"")</f>
        <v/>
      </c>
      <c r="N332" s="195" t="str">
        <f t="array" ref="N332">IFERROR(IF(INDEX([3]Tabelle1!$E$3:$U$500,MATCH($A332&amp;$C332&amp;$D332,[3]Tabelle1!$A$3:$A$500&amp;[3]Tabelle1!$C$3:$C$500&amp;[3]Tabelle1!$D$3:$D$500,0),MATCH(N$2,[3]Tabelle1!$E$2:$U$2,0))=0,"",INDEX([3]Tabelle1!$E$3:$U$500,MATCH($A332&amp;$C332&amp;$D332,[3]Tabelle1!$A$3:$A$500&amp;[3]Tabelle1!$C$3:$C$500&amp;[3]Tabelle1!$D$3:$D$500,0),MATCH(N$2,[3]Tabelle1!$E$2:$U$2,0))),"")</f>
        <v/>
      </c>
      <c r="O332" s="195" t="str">
        <f t="array" ref="O332">IFERROR(IF(INDEX([3]Tabelle1!$E$3:$U$500,MATCH($A332&amp;$C332&amp;$D332,[3]Tabelle1!$A$3:$A$500&amp;[3]Tabelle1!$C$3:$C$500&amp;[3]Tabelle1!$D$3:$D$500,0),MATCH(O$2,[3]Tabelle1!$E$2:$U$2,0))=0,"",INDEX([3]Tabelle1!$E$3:$U$500,MATCH($A332&amp;$C332&amp;$D332,[3]Tabelle1!$A$3:$A$500&amp;[3]Tabelle1!$C$3:$C$500&amp;[3]Tabelle1!$D$3:$D$500,0),MATCH(O$2,[3]Tabelle1!$E$2:$U$2,0))),"")</f>
        <v/>
      </c>
      <c r="P332" s="195" t="str">
        <f t="array" ref="P332">IFERROR(IF(INDEX([3]Tabelle1!$E$3:$U$500,MATCH($A332&amp;$C332&amp;$D332,[3]Tabelle1!$A$3:$A$500&amp;[3]Tabelle1!$C$3:$C$500&amp;[3]Tabelle1!$D$3:$D$500,0),MATCH(P$2,[3]Tabelle1!$E$2:$U$2,0))=0,"",INDEX([3]Tabelle1!$E$3:$U$500,MATCH($A332&amp;$C332&amp;$D332,[3]Tabelle1!$A$3:$A$500&amp;[3]Tabelle1!$C$3:$C$500&amp;[3]Tabelle1!$D$3:$D$500,0),MATCH(P$2,[3]Tabelle1!$E$2:$U$2,0))),"")</f>
        <v/>
      </c>
      <c r="Q332" s="195" t="str">
        <f t="array" ref="Q332">IFERROR(IF(INDEX([3]Tabelle1!$E$3:$U$500,MATCH($A332&amp;$C332&amp;$D332,[3]Tabelle1!$A$3:$A$500&amp;[3]Tabelle1!$C$3:$C$500&amp;[3]Tabelle1!$D$3:$D$500,0),MATCH(Q$2,[3]Tabelle1!$E$2:$U$2,0))=0,"",INDEX([3]Tabelle1!$E$3:$U$500,MATCH($A332&amp;$C332&amp;$D332,[3]Tabelle1!$A$3:$A$500&amp;[3]Tabelle1!$C$3:$C$500&amp;[3]Tabelle1!$D$3:$D$500,0),MATCH(Q$2,[3]Tabelle1!$E$2:$U$2,0))),"")</f>
        <v/>
      </c>
      <c r="R332" s="195" t="str">
        <f t="array" ref="R332">IFERROR(IF(INDEX([3]Tabelle1!$E$3:$U$500,MATCH($A332&amp;$C332&amp;$D332,[3]Tabelle1!$A$3:$A$500&amp;[3]Tabelle1!$C$3:$C$500&amp;[3]Tabelle1!$D$3:$D$500,0),MATCH(R$2,[3]Tabelle1!$E$2:$U$2,0))=0,"",INDEX([3]Tabelle1!$E$3:$U$500,MATCH($A332&amp;$C332&amp;$D332,[3]Tabelle1!$A$3:$A$500&amp;[3]Tabelle1!$C$3:$C$500&amp;[3]Tabelle1!$D$3:$D$500,0),MATCH(R$2,[3]Tabelle1!$E$2:$U$2,0))),"")</f>
        <v/>
      </c>
      <c r="S332" s="195" t="str">
        <f t="array" ref="S332">IFERROR(IF(INDEX([3]Tabelle1!$E$3:$U$500,MATCH($A332&amp;$C332&amp;$D332,[3]Tabelle1!$A$3:$A$500&amp;[3]Tabelle1!$C$3:$C$500&amp;[3]Tabelle1!$D$3:$D$500,0),MATCH(S$2,[3]Tabelle1!$E$2:$U$2,0))=0,"",INDEX([3]Tabelle1!$E$3:$U$500,MATCH($A332&amp;$C332&amp;$D332,[3]Tabelle1!$A$3:$A$500&amp;[3]Tabelle1!$C$3:$C$500&amp;[3]Tabelle1!$D$3:$D$500,0),MATCH(S$2,[3]Tabelle1!$E$2:$U$2,0))),"")</f>
        <v/>
      </c>
      <c r="T332" s="195" t="str">
        <f t="array" ref="T332">IFERROR(IF(INDEX([3]Tabelle1!$E$3:$U$500,MATCH($A332&amp;$C332&amp;$D332,[3]Tabelle1!$A$3:$A$500&amp;[3]Tabelle1!$C$3:$C$500&amp;[3]Tabelle1!$D$3:$D$500,0),MATCH(T$2,[3]Tabelle1!$E$2:$U$2,0))=0,"",INDEX([3]Tabelle1!$E$3:$U$500,MATCH($A332&amp;$C332&amp;$D332,[3]Tabelle1!$A$3:$A$500&amp;[3]Tabelle1!$C$3:$C$500&amp;[3]Tabelle1!$D$3:$D$500,0),MATCH(T$2,[3]Tabelle1!$E$2:$U$2,0))),"")</f>
        <v/>
      </c>
      <c r="U332" s="195" t="str">
        <f t="array" ref="U332">IFERROR(IF(INDEX([3]Tabelle1!$E$3:$U$500,MATCH($A332&amp;$C332&amp;$D332,[3]Tabelle1!$A$3:$A$500&amp;[3]Tabelle1!$C$3:$C$500&amp;[3]Tabelle1!$D$3:$D$500,0),MATCH(U$2,[3]Tabelle1!$E$2:$U$2,0))=0,"",INDEX([3]Tabelle1!$E$3:$U$500,MATCH($A332&amp;$C332&amp;$D332,[3]Tabelle1!$A$3:$A$500&amp;[3]Tabelle1!$C$3:$C$500&amp;[3]Tabelle1!$D$3:$D$500,0),MATCH(U$2,[3]Tabelle1!$E$2:$U$2,0))),"")</f>
        <v/>
      </c>
      <c r="V332" s="196" t="str">
        <f t="array" ref="V332">IFERROR(IF(INDEX([3]Tabelle1!$E$3:$U$500,MATCH($A332&amp;$C332&amp;$D332,[3]Tabelle1!$A$3:$A$500&amp;[3]Tabelle1!$C$3:$C$500&amp;[3]Tabelle1!$D$3:$D$500,0),MATCH(V$2,[3]Tabelle1!$E$2:$U$2,0))=0,"",INDEX([3]Tabelle1!$E$3:$U$500,MATCH($A332&amp;$C332&amp;$D332,[3]Tabelle1!$A$3:$A$500&amp;[3]Tabelle1!$C$3:$C$500&amp;[3]Tabelle1!$D$3:$D$500,0),MATCH(V$2,[3]Tabelle1!$E$2:$U$2,0))),"")</f>
        <v/>
      </c>
      <c r="W332" t="str">
        <f t="array" ref="W332">IFERROR(IF(INDEX([3]Tabelle1!$E$3:$U$500,MATCH($A332&amp;$C332&amp;$D332,[3]Tabelle1!$A$3:$A$500&amp;[3]Tabelle1!$C$3:$C$500&amp;[3]Tabelle1!$D$3:$D$500,0),MATCH(W$2,[3]Tabelle1!$E$2:$U$2,0))=0,"",INDEX([3]Tabelle1!$E$3:$U$500,MATCH($A332&amp;$C332&amp;$D332,[3]Tabelle1!$A$3:$A$500&amp;[3]Tabelle1!$C$3:$C$500&amp;[3]Tabelle1!$D$3:$D$500,0),MATCH(W$2,[3]Tabelle1!$E$2:$U$2,0))),"")</f>
        <v/>
      </c>
      <c r="X332" t="str">
        <f t="array" ref="X332">IFERROR(IF(INDEX([3]Tabelle1!$E$3:$U$500,MATCH($A332&amp;$C332&amp;$D332,[3]Tabelle1!$A$3:$A$500&amp;[3]Tabelle1!$C$3:$C$500&amp;[3]Tabelle1!$D$3:$D$500,0),MATCH(X$2,[3]Tabelle1!$E$2:$U$2,0))=0,"",INDEX([3]Tabelle1!$E$3:$U$500,MATCH($A332&amp;$C332&amp;$D332,[3]Tabelle1!$A$3:$A$500&amp;[3]Tabelle1!$C$3:$C$500&amp;[3]Tabelle1!$D$3:$D$500,0),MATCH(X$2,[3]Tabelle1!$E$2:$U$2,0))),"")</f>
        <v/>
      </c>
      <c r="Y332" s="4"/>
      <c r="Z332" s="4"/>
      <c r="AA332" s="4"/>
      <c r="AB332" s="4"/>
      <c r="AC332" s="4"/>
      <c r="AD332" s="4"/>
      <c r="AE332" s="4"/>
      <c r="AF332" s="4"/>
    </row>
    <row r="333" spans="1:32" x14ac:dyDescent="0.2">
      <c r="A333" s="107" t="str">
        <f t="shared" si="38"/>
        <v>Hungary</v>
      </c>
      <c r="B333" s="97"/>
      <c r="C333" s="97" t="s">
        <v>205</v>
      </c>
      <c r="D333" s="227" t="s">
        <v>0</v>
      </c>
      <c r="E333" s="194"/>
      <c r="F333" s="194"/>
      <c r="G333" s="194"/>
      <c r="H333" s="195" t="str">
        <f t="array" ref="H333">IFERROR(IF(INDEX([3]Tabelle1!$E$3:$U$500,MATCH($A333&amp;$C333&amp;$D333,[3]Tabelle1!$A$3:$A$500&amp;[3]Tabelle1!$C$3:$C$500&amp;[3]Tabelle1!$D$3:$D$500,0),MATCH(H$2,[3]Tabelle1!$E$2:$U$2,0))=0,"",INDEX([3]Tabelle1!$E$3:$U$500,MATCH($A333&amp;$C333&amp;$D333,[3]Tabelle1!$A$3:$A$500&amp;[3]Tabelle1!$C$3:$C$500&amp;[3]Tabelle1!$D$3:$D$500,0),MATCH(H$2,[3]Tabelle1!$E$2:$U$2,0))),"")</f>
        <v/>
      </c>
      <c r="I333" s="195" t="str">
        <f t="array" ref="I333">IFERROR(IF(INDEX([3]Tabelle1!$E$3:$U$500,MATCH($A333&amp;$C333&amp;$D333,[3]Tabelle1!$A$3:$A$500&amp;[3]Tabelle1!$C$3:$C$500&amp;[3]Tabelle1!$D$3:$D$500,0),MATCH(I$2,[3]Tabelle1!$E$2:$U$2,0))=0,"",INDEX([3]Tabelle1!$E$3:$U$500,MATCH($A333&amp;$C333&amp;$D333,[3]Tabelle1!$A$3:$A$500&amp;[3]Tabelle1!$C$3:$C$500&amp;[3]Tabelle1!$D$3:$D$500,0),MATCH(I$2,[3]Tabelle1!$E$2:$U$2,0))),"")</f>
        <v/>
      </c>
      <c r="J333" s="195" t="str">
        <f t="array" ref="J333">IFERROR(IF(INDEX([3]Tabelle1!$E$3:$U$500,MATCH($A333&amp;$C333&amp;$D333,[3]Tabelle1!$A$3:$A$500&amp;[3]Tabelle1!$C$3:$C$500&amp;[3]Tabelle1!$D$3:$D$500,0),MATCH(J$2,[3]Tabelle1!$E$2:$U$2,0))=0,"",INDEX([3]Tabelle1!$E$3:$U$500,MATCH($A333&amp;$C333&amp;$D333,[3]Tabelle1!$A$3:$A$500&amp;[3]Tabelle1!$C$3:$C$500&amp;[3]Tabelle1!$D$3:$D$500,0),MATCH(J$2,[3]Tabelle1!$E$2:$U$2,0))),"")</f>
        <v/>
      </c>
      <c r="K333" s="195" t="str">
        <f t="array" ref="K333">IFERROR(IF(INDEX([3]Tabelle1!$E$3:$U$500,MATCH($A333&amp;$C333&amp;$D333,[3]Tabelle1!$A$3:$A$500&amp;[3]Tabelle1!$C$3:$C$500&amp;[3]Tabelle1!$D$3:$D$500,0),MATCH(K$2,[3]Tabelle1!$E$2:$U$2,0))=0,"",INDEX([3]Tabelle1!$E$3:$U$500,MATCH($A333&amp;$C333&amp;$D333,[3]Tabelle1!$A$3:$A$500&amp;[3]Tabelle1!$C$3:$C$500&amp;[3]Tabelle1!$D$3:$D$500,0),MATCH(K$2,[3]Tabelle1!$E$2:$U$2,0))),"")</f>
        <v/>
      </c>
      <c r="L333" s="195">
        <f t="array" ref="L333">IFERROR(IF(INDEX([3]Tabelle1!$E$3:$U$500,MATCH($A333&amp;$C333&amp;$D333,[3]Tabelle1!$A$3:$A$500&amp;[3]Tabelle1!$C$3:$C$500&amp;[3]Tabelle1!$D$3:$D$500,0),MATCH(L$2,[3]Tabelle1!$E$2:$U$2,0))=0,"",INDEX([3]Tabelle1!$E$3:$U$500,MATCH($A333&amp;$C333&amp;$D333,[3]Tabelle1!$A$3:$A$500&amp;[3]Tabelle1!$C$3:$C$500&amp;[3]Tabelle1!$D$3:$D$500,0),MATCH(L$2,[3]Tabelle1!$E$2:$U$2,0))),"")</f>
        <v>7300</v>
      </c>
      <c r="M333" s="195" t="str">
        <f t="array" ref="M333">IFERROR(IF(INDEX([3]Tabelle1!$E$3:$U$500,MATCH($A333&amp;$C333&amp;$D333,[3]Tabelle1!$A$3:$A$500&amp;[3]Tabelle1!$C$3:$C$500&amp;[3]Tabelle1!$D$3:$D$500,0),MATCH(M$2,[3]Tabelle1!$E$2:$U$2,0))=0,"",INDEX([3]Tabelle1!$E$3:$U$500,MATCH($A333&amp;$C333&amp;$D333,[3]Tabelle1!$A$3:$A$500&amp;[3]Tabelle1!$C$3:$C$500&amp;[3]Tabelle1!$D$3:$D$500,0),MATCH(M$2,[3]Tabelle1!$E$2:$U$2,0))),"")</f>
        <v/>
      </c>
      <c r="N333" s="195">
        <f t="array" ref="N333">IFERROR(IF(INDEX([3]Tabelle1!$E$3:$U$500,MATCH($A333&amp;$C333&amp;$D333,[3]Tabelle1!$A$3:$A$500&amp;[3]Tabelle1!$C$3:$C$500&amp;[3]Tabelle1!$D$3:$D$500,0),MATCH(N$2,[3]Tabelle1!$E$2:$U$2,0))=0,"",INDEX([3]Tabelle1!$E$3:$U$500,MATCH($A333&amp;$C333&amp;$D333,[3]Tabelle1!$A$3:$A$500&amp;[3]Tabelle1!$C$3:$C$500&amp;[3]Tabelle1!$D$3:$D$500,0),MATCH(N$2,[3]Tabelle1!$E$2:$U$2,0))),"")</f>
        <v>10100</v>
      </c>
      <c r="O333" s="195" t="str">
        <f t="array" ref="O333">IFERROR(IF(INDEX([3]Tabelle1!$E$3:$U$500,MATCH($A333&amp;$C333&amp;$D333,[3]Tabelle1!$A$3:$A$500&amp;[3]Tabelle1!$C$3:$C$500&amp;[3]Tabelle1!$D$3:$D$500,0),MATCH(O$2,[3]Tabelle1!$E$2:$U$2,0))=0,"",INDEX([3]Tabelle1!$E$3:$U$500,MATCH($A333&amp;$C333&amp;$D333,[3]Tabelle1!$A$3:$A$500&amp;[3]Tabelle1!$C$3:$C$500&amp;[3]Tabelle1!$D$3:$D$500,0),MATCH(O$2,[3]Tabelle1!$E$2:$U$2,0))),"")</f>
        <v/>
      </c>
      <c r="P333" s="195" t="str">
        <f t="array" ref="P333">IFERROR(IF(INDEX([3]Tabelle1!$E$3:$U$500,MATCH($A333&amp;$C333&amp;$D333,[3]Tabelle1!$A$3:$A$500&amp;[3]Tabelle1!$C$3:$C$500&amp;[3]Tabelle1!$D$3:$D$500,0),MATCH(P$2,[3]Tabelle1!$E$2:$U$2,0))=0,"",INDEX([3]Tabelle1!$E$3:$U$500,MATCH($A333&amp;$C333&amp;$D333,[3]Tabelle1!$A$3:$A$500&amp;[3]Tabelle1!$C$3:$C$500&amp;[3]Tabelle1!$D$3:$D$500,0),MATCH(P$2,[3]Tabelle1!$E$2:$U$2,0))),"")</f>
        <v/>
      </c>
      <c r="Q333" s="195">
        <f t="array" ref="Q333">IFERROR(IF(INDEX([3]Tabelle1!$E$3:$U$500,MATCH($A333&amp;$C333&amp;$D333,[3]Tabelle1!$A$3:$A$500&amp;[3]Tabelle1!$C$3:$C$500&amp;[3]Tabelle1!$D$3:$D$500,0),MATCH(Q$2,[3]Tabelle1!$E$2:$U$2,0))=0,"",INDEX([3]Tabelle1!$E$3:$U$500,MATCH($A333&amp;$C333&amp;$D333,[3]Tabelle1!$A$3:$A$500&amp;[3]Tabelle1!$C$3:$C$500&amp;[3]Tabelle1!$D$3:$D$500,0),MATCH(Q$2,[3]Tabelle1!$E$2:$U$2,0))),"")</f>
        <v>12600</v>
      </c>
      <c r="R333" s="195" t="str">
        <f t="array" ref="R333">IFERROR(IF(INDEX([3]Tabelle1!$E$3:$U$500,MATCH($A333&amp;$C333&amp;$D333,[3]Tabelle1!$A$3:$A$500&amp;[3]Tabelle1!$C$3:$C$500&amp;[3]Tabelle1!$D$3:$D$500,0),MATCH(R$2,[3]Tabelle1!$E$2:$U$2,0))=0,"",INDEX([3]Tabelle1!$E$3:$U$500,MATCH($A333&amp;$C333&amp;$D333,[3]Tabelle1!$A$3:$A$500&amp;[3]Tabelle1!$C$3:$C$500&amp;[3]Tabelle1!$D$3:$D$500,0),MATCH(R$2,[3]Tabelle1!$E$2:$U$2,0))),"")</f>
        <v/>
      </c>
      <c r="S333" s="195">
        <f t="array" ref="S333">IFERROR(IF(INDEX([3]Tabelle1!$E$3:$U$500,MATCH($A333&amp;$C333&amp;$D333,[3]Tabelle1!$A$3:$A$500&amp;[3]Tabelle1!$C$3:$C$500&amp;[3]Tabelle1!$D$3:$D$500,0),MATCH(S$2,[3]Tabelle1!$E$2:$U$2,0))=0,"",INDEX([3]Tabelle1!$E$3:$U$500,MATCH($A333&amp;$C333&amp;$D333,[3]Tabelle1!$A$3:$A$500&amp;[3]Tabelle1!$C$3:$C$500&amp;[3]Tabelle1!$D$3:$D$500,0),MATCH(S$2,[3]Tabelle1!$E$2:$U$2,0))),"")</f>
        <v>14400</v>
      </c>
      <c r="T333" s="195" t="str">
        <f t="array" ref="T333">IFERROR(IF(INDEX([3]Tabelle1!$E$3:$U$500,MATCH($A333&amp;$C333&amp;$D333,[3]Tabelle1!$A$3:$A$500&amp;[3]Tabelle1!$C$3:$C$500&amp;[3]Tabelle1!$D$3:$D$500,0),MATCH(T$2,[3]Tabelle1!$E$2:$U$2,0))=0,"",INDEX([3]Tabelle1!$E$3:$U$500,MATCH($A333&amp;$C333&amp;$D333,[3]Tabelle1!$A$3:$A$500&amp;[3]Tabelle1!$C$3:$C$500&amp;[3]Tabelle1!$D$3:$D$500,0),MATCH(T$2,[3]Tabelle1!$E$2:$U$2,0))),"")</f>
        <v/>
      </c>
      <c r="U333" s="195" t="str">
        <f t="array" ref="U333">IFERROR(IF(INDEX([3]Tabelle1!$E$3:$U$500,MATCH($A333&amp;$C333&amp;$D333,[3]Tabelle1!$A$3:$A$500&amp;[3]Tabelle1!$C$3:$C$500&amp;[3]Tabelle1!$D$3:$D$500,0),MATCH(U$2,[3]Tabelle1!$E$2:$U$2,0))=0,"",INDEX([3]Tabelle1!$E$3:$U$500,MATCH($A333&amp;$C333&amp;$D333,[3]Tabelle1!$A$3:$A$500&amp;[3]Tabelle1!$C$3:$C$500&amp;[3]Tabelle1!$D$3:$D$500,0),MATCH(U$2,[3]Tabelle1!$E$2:$U$2,0))),"")</f>
        <v/>
      </c>
      <c r="V333" s="196">
        <f t="array" ref="V333">IFERROR(IF(INDEX([3]Tabelle1!$E$3:$U$500,MATCH($A333&amp;$C333&amp;$D333,[3]Tabelle1!$A$3:$A$500&amp;[3]Tabelle1!$C$3:$C$500&amp;[3]Tabelle1!$D$3:$D$500,0),MATCH(V$2,[3]Tabelle1!$E$2:$U$2,0))=0,"",INDEX([3]Tabelle1!$E$3:$U$500,MATCH($A333&amp;$C333&amp;$D333,[3]Tabelle1!$A$3:$A$500&amp;[3]Tabelle1!$C$3:$C$500&amp;[3]Tabelle1!$D$3:$D$500,0),MATCH(V$2,[3]Tabelle1!$E$2:$U$2,0))),"")</f>
        <v>17200</v>
      </c>
      <c r="W333" t="str">
        <f t="array" ref="W333">IFERROR(IF(INDEX([3]Tabelle1!$E$3:$U$500,MATCH($A333&amp;$C333&amp;$D333,[3]Tabelle1!$A$3:$A$500&amp;[3]Tabelle1!$C$3:$C$500&amp;[3]Tabelle1!$D$3:$D$500,0),MATCH(W$2,[3]Tabelle1!$E$2:$U$2,0))=0,"",INDEX([3]Tabelle1!$E$3:$U$500,MATCH($A333&amp;$C333&amp;$D333,[3]Tabelle1!$A$3:$A$500&amp;[3]Tabelle1!$C$3:$C$500&amp;[3]Tabelle1!$D$3:$D$500,0),MATCH(W$2,[3]Tabelle1!$E$2:$U$2,0))),"")</f>
        <v/>
      </c>
      <c r="X333" t="str">
        <f t="array" ref="X333">IFERROR(IF(INDEX([3]Tabelle1!$E$3:$U$500,MATCH($A333&amp;$C333&amp;$D333,[3]Tabelle1!$A$3:$A$500&amp;[3]Tabelle1!$C$3:$C$500&amp;[3]Tabelle1!$D$3:$D$500,0),MATCH(X$2,[3]Tabelle1!$E$2:$U$2,0))=0,"",INDEX([3]Tabelle1!$E$3:$U$500,MATCH($A333&amp;$C333&amp;$D333,[3]Tabelle1!$A$3:$A$500&amp;[3]Tabelle1!$C$3:$C$500&amp;[3]Tabelle1!$D$3:$D$500,0),MATCH(X$2,[3]Tabelle1!$E$2:$U$2,0))),"")</f>
        <v>S. 51</v>
      </c>
      <c r="Y333" s="4"/>
      <c r="Z333" s="4"/>
      <c r="AA333" s="4"/>
      <c r="AB333" s="4"/>
      <c r="AC333" s="4"/>
      <c r="AD333" s="4"/>
      <c r="AE333" s="4"/>
      <c r="AF333" s="4"/>
    </row>
    <row r="334" spans="1:32" x14ac:dyDescent="0.2">
      <c r="A334" s="107" t="str">
        <f t="shared" si="38"/>
        <v>Hungary</v>
      </c>
      <c r="B334" s="97"/>
      <c r="C334" s="97" t="s">
        <v>205</v>
      </c>
      <c r="D334" s="227" t="s">
        <v>6</v>
      </c>
      <c r="E334" s="194"/>
      <c r="F334" s="194"/>
      <c r="G334" s="194"/>
      <c r="H334" s="195" t="str">
        <f t="array" ref="H334">IFERROR(IF(INDEX([3]Tabelle1!$E$3:$U$500,MATCH($A334&amp;$C334&amp;$D334,[3]Tabelle1!$A$3:$A$500&amp;[3]Tabelle1!$C$3:$C$500&amp;[3]Tabelle1!$D$3:$D$500,0),MATCH(H$2,[3]Tabelle1!$E$2:$U$2,0))=0,"",INDEX([3]Tabelle1!$E$3:$U$500,MATCH($A334&amp;$C334&amp;$D334,[3]Tabelle1!$A$3:$A$500&amp;[3]Tabelle1!$C$3:$C$500&amp;[3]Tabelle1!$D$3:$D$500,0),MATCH(H$2,[3]Tabelle1!$E$2:$U$2,0))),"")</f>
        <v/>
      </c>
      <c r="I334" s="195" t="str">
        <f t="array" ref="I334">IFERROR(IF(INDEX([3]Tabelle1!$E$3:$U$500,MATCH($A334&amp;$C334&amp;$D334,[3]Tabelle1!$A$3:$A$500&amp;[3]Tabelle1!$C$3:$C$500&amp;[3]Tabelle1!$D$3:$D$500,0),MATCH(I$2,[3]Tabelle1!$E$2:$U$2,0))=0,"",INDEX([3]Tabelle1!$E$3:$U$500,MATCH($A334&amp;$C334&amp;$D334,[3]Tabelle1!$A$3:$A$500&amp;[3]Tabelle1!$C$3:$C$500&amp;[3]Tabelle1!$D$3:$D$500,0),MATCH(I$2,[3]Tabelle1!$E$2:$U$2,0))),"")</f>
        <v/>
      </c>
      <c r="J334" s="195" t="str">
        <f t="array" ref="J334">IFERROR(IF(INDEX([3]Tabelle1!$E$3:$U$500,MATCH($A334&amp;$C334&amp;$D334,[3]Tabelle1!$A$3:$A$500&amp;[3]Tabelle1!$C$3:$C$500&amp;[3]Tabelle1!$D$3:$D$500,0),MATCH(J$2,[3]Tabelle1!$E$2:$U$2,0))=0,"",INDEX([3]Tabelle1!$E$3:$U$500,MATCH($A334&amp;$C334&amp;$D334,[3]Tabelle1!$A$3:$A$500&amp;[3]Tabelle1!$C$3:$C$500&amp;[3]Tabelle1!$D$3:$D$500,0),MATCH(J$2,[3]Tabelle1!$E$2:$U$2,0))),"")</f>
        <v/>
      </c>
      <c r="K334" s="195" t="str">
        <f t="array" ref="K334">IFERROR(IF(INDEX([3]Tabelle1!$E$3:$U$500,MATCH($A334&amp;$C334&amp;$D334,[3]Tabelle1!$A$3:$A$500&amp;[3]Tabelle1!$C$3:$C$500&amp;[3]Tabelle1!$D$3:$D$500,0),MATCH(K$2,[3]Tabelle1!$E$2:$U$2,0))=0,"",INDEX([3]Tabelle1!$E$3:$U$500,MATCH($A334&amp;$C334&amp;$D334,[3]Tabelle1!$A$3:$A$500&amp;[3]Tabelle1!$C$3:$C$500&amp;[3]Tabelle1!$D$3:$D$500,0),MATCH(K$2,[3]Tabelle1!$E$2:$U$2,0))),"")</f>
        <v/>
      </c>
      <c r="L334" s="195" t="str">
        <f t="array" ref="L334">IFERROR(IF(INDEX([3]Tabelle1!$E$3:$U$500,MATCH($A334&amp;$C334&amp;$D334,[3]Tabelle1!$A$3:$A$500&amp;[3]Tabelle1!$C$3:$C$500&amp;[3]Tabelle1!$D$3:$D$500,0),MATCH(L$2,[3]Tabelle1!$E$2:$U$2,0))=0,"",INDEX([3]Tabelle1!$E$3:$U$500,MATCH($A334&amp;$C334&amp;$D334,[3]Tabelle1!$A$3:$A$500&amp;[3]Tabelle1!$C$3:$C$500&amp;[3]Tabelle1!$D$3:$D$500,0),MATCH(L$2,[3]Tabelle1!$E$2:$U$2,0))),"")</f>
        <v/>
      </c>
      <c r="M334" s="195" t="str">
        <f t="array" ref="M334">IFERROR(IF(INDEX([3]Tabelle1!$E$3:$U$500,MATCH($A334&amp;$C334&amp;$D334,[3]Tabelle1!$A$3:$A$500&amp;[3]Tabelle1!$C$3:$C$500&amp;[3]Tabelle1!$D$3:$D$500,0),MATCH(M$2,[3]Tabelle1!$E$2:$U$2,0))=0,"",INDEX([3]Tabelle1!$E$3:$U$500,MATCH($A334&amp;$C334&amp;$D334,[3]Tabelle1!$A$3:$A$500&amp;[3]Tabelle1!$C$3:$C$500&amp;[3]Tabelle1!$D$3:$D$500,0),MATCH(M$2,[3]Tabelle1!$E$2:$U$2,0))),"")</f>
        <v/>
      </c>
      <c r="N334" s="195" t="str">
        <f t="array" ref="N334">IFERROR(IF(INDEX([3]Tabelle1!$E$3:$U$500,MATCH($A334&amp;$C334&amp;$D334,[3]Tabelle1!$A$3:$A$500&amp;[3]Tabelle1!$C$3:$C$500&amp;[3]Tabelle1!$D$3:$D$500,0),MATCH(N$2,[3]Tabelle1!$E$2:$U$2,0))=0,"",INDEX([3]Tabelle1!$E$3:$U$500,MATCH($A334&amp;$C334&amp;$D334,[3]Tabelle1!$A$3:$A$500&amp;[3]Tabelle1!$C$3:$C$500&amp;[3]Tabelle1!$D$3:$D$500,0),MATCH(N$2,[3]Tabelle1!$E$2:$U$2,0))),"")</f>
        <v/>
      </c>
      <c r="O334" s="195" t="str">
        <f t="array" ref="O334">IFERROR(IF(INDEX([3]Tabelle1!$E$3:$U$500,MATCH($A334&amp;$C334&amp;$D334,[3]Tabelle1!$A$3:$A$500&amp;[3]Tabelle1!$C$3:$C$500&amp;[3]Tabelle1!$D$3:$D$500,0),MATCH(O$2,[3]Tabelle1!$E$2:$U$2,0))=0,"",INDEX([3]Tabelle1!$E$3:$U$500,MATCH($A334&amp;$C334&amp;$D334,[3]Tabelle1!$A$3:$A$500&amp;[3]Tabelle1!$C$3:$C$500&amp;[3]Tabelle1!$D$3:$D$500,0),MATCH(O$2,[3]Tabelle1!$E$2:$U$2,0))),"")</f>
        <v/>
      </c>
      <c r="P334" s="195" t="str">
        <f t="array" ref="P334">IFERROR(IF(INDEX([3]Tabelle1!$E$3:$U$500,MATCH($A334&amp;$C334&amp;$D334,[3]Tabelle1!$A$3:$A$500&amp;[3]Tabelle1!$C$3:$C$500&amp;[3]Tabelle1!$D$3:$D$500,0),MATCH(P$2,[3]Tabelle1!$E$2:$U$2,0))=0,"",INDEX([3]Tabelle1!$E$3:$U$500,MATCH($A334&amp;$C334&amp;$D334,[3]Tabelle1!$A$3:$A$500&amp;[3]Tabelle1!$C$3:$C$500&amp;[3]Tabelle1!$D$3:$D$500,0),MATCH(P$2,[3]Tabelle1!$E$2:$U$2,0))),"")</f>
        <v/>
      </c>
      <c r="Q334" s="195" t="str">
        <f t="array" ref="Q334">IFERROR(IF(INDEX([3]Tabelle1!$E$3:$U$500,MATCH($A334&amp;$C334&amp;$D334,[3]Tabelle1!$A$3:$A$500&amp;[3]Tabelle1!$C$3:$C$500&amp;[3]Tabelle1!$D$3:$D$500,0),MATCH(Q$2,[3]Tabelle1!$E$2:$U$2,0))=0,"",INDEX([3]Tabelle1!$E$3:$U$500,MATCH($A334&amp;$C334&amp;$D334,[3]Tabelle1!$A$3:$A$500&amp;[3]Tabelle1!$C$3:$C$500&amp;[3]Tabelle1!$D$3:$D$500,0),MATCH(Q$2,[3]Tabelle1!$E$2:$U$2,0))),"")</f>
        <v/>
      </c>
      <c r="R334" s="195" t="str">
        <f t="array" ref="R334">IFERROR(IF(INDEX([3]Tabelle1!$E$3:$U$500,MATCH($A334&amp;$C334&amp;$D334,[3]Tabelle1!$A$3:$A$500&amp;[3]Tabelle1!$C$3:$C$500&amp;[3]Tabelle1!$D$3:$D$500,0),MATCH(R$2,[3]Tabelle1!$E$2:$U$2,0))=0,"",INDEX([3]Tabelle1!$E$3:$U$500,MATCH($A334&amp;$C334&amp;$D334,[3]Tabelle1!$A$3:$A$500&amp;[3]Tabelle1!$C$3:$C$500&amp;[3]Tabelle1!$D$3:$D$500,0),MATCH(R$2,[3]Tabelle1!$E$2:$U$2,0))),"")</f>
        <v/>
      </c>
      <c r="S334" s="195" t="str">
        <f t="array" ref="S334">IFERROR(IF(INDEX([3]Tabelle1!$E$3:$U$500,MATCH($A334&amp;$C334&amp;$D334,[3]Tabelle1!$A$3:$A$500&amp;[3]Tabelle1!$C$3:$C$500&amp;[3]Tabelle1!$D$3:$D$500,0),MATCH(S$2,[3]Tabelle1!$E$2:$U$2,0))=0,"",INDEX([3]Tabelle1!$E$3:$U$500,MATCH($A334&amp;$C334&amp;$D334,[3]Tabelle1!$A$3:$A$500&amp;[3]Tabelle1!$C$3:$C$500&amp;[3]Tabelle1!$D$3:$D$500,0),MATCH(S$2,[3]Tabelle1!$E$2:$U$2,0))),"")</f>
        <v/>
      </c>
      <c r="T334" s="195" t="str">
        <f t="array" ref="T334">IFERROR(IF(INDEX([3]Tabelle1!$E$3:$U$500,MATCH($A334&amp;$C334&amp;$D334,[3]Tabelle1!$A$3:$A$500&amp;[3]Tabelle1!$C$3:$C$500&amp;[3]Tabelle1!$D$3:$D$500,0),MATCH(T$2,[3]Tabelle1!$E$2:$U$2,0))=0,"",INDEX([3]Tabelle1!$E$3:$U$500,MATCH($A334&amp;$C334&amp;$D334,[3]Tabelle1!$A$3:$A$500&amp;[3]Tabelle1!$C$3:$C$500&amp;[3]Tabelle1!$D$3:$D$500,0),MATCH(T$2,[3]Tabelle1!$E$2:$U$2,0))),"")</f>
        <v/>
      </c>
      <c r="U334" s="195" t="str">
        <f t="array" ref="U334">IFERROR(IF(INDEX([3]Tabelle1!$E$3:$U$500,MATCH($A334&amp;$C334&amp;$D334,[3]Tabelle1!$A$3:$A$500&amp;[3]Tabelle1!$C$3:$C$500&amp;[3]Tabelle1!$D$3:$D$500,0),MATCH(U$2,[3]Tabelle1!$E$2:$U$2,0))=0,"",INDEX([3]Tabelle1!$E$3:$U$500,MATCH($A334&amp;$C334&amp;$D334,[3]Tabelle1!$A$3:$A$500&amp;[3]Tabelle1!$C$3:$C$500&amp;[3]Tabelle1!$D$3:$D$500,0),MATCH(U$2,[3]Tabelle1!$E$2:$U$2,0))),"")</f>
        <v/>
      </c>
      <c r="V334" s="196" t="str">
        <f t="array" ref="V334">IFERROR(IF(INDEX([3]Tabelle1!$E$3:$U$500,MATCH($A334&amp;$C334&amp;$D334,[3]Tabelle1!$A$3:$A$500&amp;[3]Tabelle1!$C$3:$C$500&amp;[3]Tabelle1!$D$3:$D$500,0),MATCH(V$2,[3]Tabelle1!$E$2:$U$2,0))=0,"",INDEX([3]Tabelle1!$E$3:$U$500,MATCH($A334&amp;$C334&amp;$D334,[3]Tabelle1!$A$3:$A$500&amp;[3]Tabelle1!$C$3:$C$500&amp;[3]Tabelle1!$D$3:$D$500,0),MATCH(V$2,[3]Tabelle1!$E$2:$U$2,0))),"")</f>
        <v/>
      </c>
      <c r="W334" t="str">
        <f t="array" ref="W334">IFERROR(IF(INDEX([3]Tabelle1!$E$3:$U$500,MATCH($A334&amp;$C334&amp;$D334,[3]Tabelle1!$A$3:$A$500&amp;[3]Tabelle1!$C$3:$C$500&amp;[3]Tabelle1!$D$3:$D$500,0),MATCH(W$2,[3]Tabelle1!$E$2:$U$2,0))=0,"",INDEX([3]Tabelle1!$E$3:$U$500,MATCH($A334&amp;$C334&amp;$D334,[3]Tabelle1!$A$3:$A$500&amp;[3]Tabelle1!$C$3:$C$500&amp;[3]Tabelle1!$D$3:$D$500,0),MATCH(W$2,[3]Tabelle1!$E$2:$U$2,0))),"")</f>
        <v/>
      </c>
      <c r="X334" t="str">
        <f t="array" ref="X334">IFERROR(IF(INDEX([3]Tabelle1!$E$3:$U$500,MATCH($A334&amp;$C334&amp;$D334,[3]Tabelle1!$A$3:$A$500&amp;[3]Tabelle1!$C$3:$C$500&amp;[3]Tabelle1!$D$3:$D$500,0),MATCH(X$2,[3]Tabelle1!$E$2:$U$2,0))=0,"",INDEX([3]Tabelle1!$E$3:$U$500,MATCH($A334&amp;$C334&amp;$D334,[3]Tabelle1!$A$3:$A$500&amp;[3]Tabelle1!$C$3:$C$500&amp;[3]Tabelle1!$D$3:$D$500,0),MATCH(X$2,[3]Tabelle1!$E$2:$U$2,0))),"")</f>
        <v/>
      </c>
      <c r="Y334" s="4"/>
      <c r="Z334" s="4"/>
      <c r="AA334" s="4"/>
      <c r="AB334" s="4"/>
      <c r="AC334" s="4"/>
      <c r="AD334" s="4"/>
      <c r="AE334" s="4"/>
      <c r="AF334" s="4"/>
    </row>
    <row r="335" spans="1:32" x14ac:dyDescent="0.2">
      <c r="A335" s="107" t="str">
        <f t="shared" si="38"/>
        <v>Hungary</v>
      </c>
      <c r="B335" s="97"/>
      <c r="C335" s="97" t="s">
        <v>205</v>
      </c>
      <c r="D335" s="227" t="s">
        <v>1</v>
      </c>
      <c r="E335" s="194"/>
      <c r="F335" s="194"/>
      <c r="G335" s="194"/>
      <c r="H335" s="195" t="str">
        <f t="array" ref="H335">IFERROR(IF(INDEX([3]Tabelle1!$E$3:$U$500,MATCH($A335&amp;$C335&amp;$D335,[3]Tabelle1!$A$3:$A$500&amp;[3]Tabelle1!$C$3:$C$500&amp;[3]Tabelle1!$D$3:$D$500,0),MATCH(H$2,[3]Tabelle1!$E$2:$U$2,0))=0,"",INDEX([3]Tabelle1!$E$3:$U$500,MATCH($A335&amp;$C335&amp;$D335,[3]Tabelle1!$A$3:$A$500&amp;[3]Tabelle1!$C$3:$C$500&amp;[3]Tabelle1!$D$3:$D$500,0),MATCH(H$2,[3]Tabelle1!$E$2:$U$2,0))),"")</f>
        <v/>
      </c>
      <c r="I335" s="195" t="str">
        <f t="array" ref="I335">IFERROR(IF(INDEX([3]Tabelle1!$E$3:$U$500,MATCH($A335&amp;$C335&amp;$D335,[3]Tabelle1!$A$3:$A$500&amp;[3]Tabelle1!$C$3:$C$500&amp;[3]Tabelle1!$D$3:$D$500,0),MATCH(I$2,[3]Tabelle1!$E$2:$U$2,0))=0,"",INDEX([3]Tabelle1!$E$3:$U$500,MATCH($A335&amp;$C335&amp;$D335,[3]Tabelle1!$A$3:$A$500&amp;[3]Tabelle1!$C$3:$C$500&amp;[3]Tabelle1!$D$3:$D$500,0),MATCH(I$2,[3]Tabelle1!$E$2:$U$2,0))),"")</f>
        <v/>
      </c>
      <c r="J335" s="195" t="str">
        <f t="array" ref="J335">IFERROR(IF(INDEX([3]Tabelle1!$E$3:$U$500,MATCH($A335&amp;$C335&amp;$D335,[3]Tabelle1!$A$3:$A$500&amp;[3]Tabelle1!$C$3:$C$500&amp;[3]Tabelle1!$D$3:$D$500,0),MATCH(J$2,[3]Tabelle1!$E$2:$U$2,0))=0,"",INDEX([3]Tabelle1!$E$3:$U$500,MATCH($A335&amp;$C335&amp;$D335,[3]Tabelle1!$A$3:$A$500&amp;[3]Tabelle1!$C$3:$C$500&amp;[3]Tabelle1!$D$3:$D$500,0),MATCH(J$2,[3]Tabelle1!$E$2:$U$2,0))),"")</f>
        <v/>
      </c>
      <c r="K335" s="195" t="str">
        <f t="array" ref="K335">IFERROR(IF(INDEX([3]Tabelle1!$E$3:$U$500,MATCH($A335&amp;$C335&amp;$D335,[3]Tabelle1!$A$3:$A$500&amp;[3]Tabelle1!$C$3:$C$500&amp;[3]Tabelle1!$D$3:$D$500,0),MATCH(K$2,[3]Tabelle1!$E$2:$U$2,0))=0,"",INDEX([3]Tabelle1!$E$3:$U$500,MATCH($A335&amp;$C335&amp;$D335,[3]Tabelle1!$A$3:$A$500&amp;[3]Tabelle1!$C$3:$C$500&amp;[3]Tabelle1!$D$3:$D$500,0),MATCH(K$2,[3]Tabelle1!$E$2:$U$2,0))),"")</f>
        <v/>
      </c>
      <c r="L335" s="195" t="str">
        <f t="array" ref="L335">IFERROR(IF(INDEX([3]Tabelle1!$E$3:$U$500,MATCH($A335&amp;$C335&amp;$D335,[3]Tabelle1!$A$3:$A$500&amp;[3]Tabelle1!$C$3:$C$500&amp;[3]Tabelle1!$D$3:$D$500,0),MATCH(L$2,[3]Tabelle1!$E$2:$U$2,0))=0,"",INDEX([3]Tabelle1!$E$3:$U$500,MATCH($A335&amp;$C335&amp;$D335,[3]Tabelle1!$A$3:$A$500&amp;[3]Tabelle1!$C$3:$C$500&amp;[3]Tabelle1!$D$3:$D$500,0),MATCH(L$2,[3]Tabelle1!$E$2:$U$2,0))),"")</f>
        <v/>
      </c>
      <c r="M335" s="195" t="str">
        <f t="array" ref="M335">IFERROR(IF(INDEX([3]Tabelle1!$E$3:$U$500,MATCH($A335&amp;$C335&amp;$D335,[3]Tabelle1!$A$3:$A$500&amp;[3]Tabelle1!$C$3:$C$500&amp;[3]Tabelle1!$D$3:$D$500,0),MATCH(M$2,[3]Tabelle1!$E$2:$U$2,0))=0,"",INDEX([3]Tabelle1!$E$3:$U$500,MATCH($A335&amp;$C335&amp;$D335,[3]Tabelle1!$A$3:$A$500&amp;[3]Tabelle1!$C$3:$C$500&amp;[3]Tabelle1!$D$3:$D$500,0),MATCH(M$2,[3]Tabelle1!$E$2:$U$2,0))),"")</f>
        <v/>
      </c>
      <c r="N335" s="195" t="str">
        <f t="array" ref="N335">IFERROR(IF(INDEX([3]Tabelle1!$E$3:$U$500,MATCH($A335&amp;$C335&amp;$D335,[3]Tabelle1!$A$3:$A$500&amp;[3]Tabelle1!$C$3:$C$500&amp;[3]Tabelle1!$D$3:$D$500,0),MATCH(N$2,[3]Tabelle1!$E$2:$U$2,0))=0,"",INDEX([3]Tabelle1!$E$3:$U$500,MATCH($A335&amp;$C335&amp;$D335,[3]Tabelle1!$A$3:$A$500&amp;[3]Tabelle1!$C$3:$C$500&amp;[3]Tabelle1!$D$3:$D$500,0),MATCH(N$2,[3]Tabelle1!$E$2:$U$2,0))),"")</f>
        <v/>
      </c>
      <c r="O335" s="195" t="str">
        <f t="array" ref="O335">IFERROR(IF(INDEX([3]Tabelle1!$E$3:$U$500,MATCH($A335&amp;$C335&amp;$D335,[3]Tabelle1!$A$3:$A$500&amp;[3]Tabelle1!$C$3:$C$500&amp;[3]Tabelle1!$D$3:$D$500,0),MATCH(O$2,[3]Tabelle1!$E$2:$U$2,0))=0,"",INDEX([3]Tabelle1!$E$3:$U$500,MATCH($A335&amp;$C335&amp;$D335,[3]Tabelle1!$A$3:$A$500&amp;[3]Tabelle1!$C$3:$C$500&amp;[3]Tabelle1!$D$3:$D$500,0),MATCH(O$2,[3]Tabelle1!$E$2:$U$2,0))),"")</f>
        <v/>
      </c>
      <c r="P335" s="195" t="str">
        <f t="array" ref="P335">IFERROR(IF(INDEX([3]Tabelle1!$E$3:$U$500,MATCH($A335&amp;$C335&amp;$D335,[3]Tabelle1!$A$3:$A$500&amp;[3]Tabelle1!$C$3:$C$500&amp;[3]Tabelle1!$D$3:$D$500,0),MATCH(P$2,[3]Tabelle1!$E$2:$U$2,0))=0,"",INDEX([3]Tabelle1!$E$3:$U$500,MATCH($A335&amp;$C335&amp;$D335,[3]Tabelle1!$A$3:$A$500&amp;[3]Tabelle1!$C$3:$C$500&amp;[3]Tabelle1!$D$3:$D$500,0),MATCH(P$2,[3]Tabelle1!$E$2:$U$2,0))),"")</f>
        <v/>
      </c>
      <c r="Q335" s="195" t="str">
        <f t="array" ref="Q335">IFERROR(IF(INDEX([3]Tabelle1!$E$3:$U$500,MATCH($A335&amp;$C335&amp;$D335,[3]Tabelle1!$A$3:$A$500&amp;[3]Tabelle1!$C$3:$C$500&amp;[3]Tabelle1!$D$3:$D$500,0),MATCH(Q$2,[3]Tabelle1!$E$2:$U$2,0))=0,"",INDEX([3]Tabelle1!$E$3:$U$500,MATCH($A335&amp;$C335&amp;$D335,[3]Tabelle1!$A$3:$A$500&amp;[3]Tabelle1!$C$3:$C$500&amp;[3]Tabelle1!$D$3:$D$500,0),MATCH(Q$2,[3]Tabelle1!$E$2:$U$2,0))),"")</f>
        <v/>
      </c>
      <c r="R335" s="195" t="str">
        <f t="array" ref="R335">IFERROR(IF(INDEX([3]Tabelle1!$E$3:$U$500,MATCH($A335&amp;$C335&amp;$D335,[3]Tabelle1!$A$3:$A$500&amp;[3]Tabelle1!$C$3:$C$500&amp;[3]Tabelle1!$D$3:$D$500,0),MATCH(R$2,[3]Tabelle1!$E$2:$U$2,0))=0,"",INDEX([3]Tabelle1!$E$3:$U$500,MATCH($A335&amp;$C335&amp;$D335,[3]Tabelle1!$A$3:$A$500&amp;[3]Tabelle1!$C$3:$C$500&amp;[3]Tabelle1!$D$3:$D$500,0),MATCH(R$2,[3]Tabelle1!$E$2:$U$2,0))),"")</f>
        <v/>
      </c>
      <c r="S335" s="195" t="str">
        <f t="array" ref="S335">IFERROR(IF(INDEX([3]Tabelle1!$E$3:$U$500,MATCH($A335&amp;$C335&amp;$D335,[3]Tabelle1!$A$3:$A$500&amp;[3]Tabelle1!$C$3:$C$500&amp;[3]Tabelle1!$D$3:$D$500,0),MATCH(S$2,[3]Tabelle1!$E$2:$U$2,0))=0,"",INDEX([3]Tabelle1!$E$3:$U$500,MATCH($A335&amp;$C335&amp;$D335,[3]Tabelle1!$A$3:$A$500&amp;[3]Tabelle1!$C$3:$C$500&amp;[3]Tabelle1!$D$3:$D$500,0),MATCH(S$2,[3]Tabelle1!$E$2:$U$2,0))),"")</f>
        <v/>
      </c>
      <c r="T335" s="195" t="str">
        <f t="array" ref="T335">IFERROR(IF(INDEX([3]Tabelle1!$E$3:$U$500,MATCH($A335&amp;$C335&amp;$D335,[3]Tabelle1!$A$3:$A$500&amp;[3]Tabelle1!$C$3:$C$500&amp;[3]Tabelle1!$D$3:$D$500,0),MATCH(T$2,[3]Tabelle1!$E$2:$U$2,0))=0,"",INDEX([3]Tabelle1!$E$3:$U$500,MATCH($A335&amp;$C335&amp;$D335,[3]Tabelle1!$A$3:$A$500&amp;[3]Tabelle1!$C$3:$C$500&amp;[3]Tabelle1!$D$3:$D$500,0),MATCH(T$2,[3]Tabelle1!$E$2:$U$2,0))),"")</f>
        <v/>
      </c>
      <c r="U335" s="195" t="str">
        <f t="array" ref="U335">IFERROR(IF(INDEX([3]Tabelle1!$E$3:$U$500,MATCH($A335&amp;$C335&amp;$D335,[3]Tabelle1!$A$3:$A$500&amp;[3]Tabelle1!$C$3:$C$500&amp;[3]Tabelle1!$D$3:$D$500,0),MATCH(U$2,[3]Tabelle1!$E$2:$U$2,0))=0,"",INDEX([3]Tabelle1!$E$3:$U$500,MATCH($A335&amp;$C335&amp;$D335,[3]Tabelle1!$A$3:$A$500&amp;[3]Tabelle1!$C$3:$C$500&amp;[3]Tabelle1!$D$3:$D$500,0),MATCH(U$2,[3]Tabelle1!$E$2:$U$2,0))),"")</f>
        <v/>
      </c>
      <c r="V335" s="196" t="str">
        <f t="array" ref="V335">IFERROR(IF(INDEX([3]Tabelle1!$E$3:$U$500,MATCH($A335&amp;$C335&amp;$D335,[3]Tabelle1!$A$3:$A$500&amp;[3]Tabelle1!$C$3:$C$500&amp;[3]Tabelle1!$D$3:$D$500,0),MATCH(V$2,[3]Tabelle1!$E$2:$U$2,0))=0,"",INDEX([3]Tabelle1!$E$3:$U$500,MATCH($A335&amp;$C335&amp;$D335,[3]Tabelle1!$A$3:$A$500&amp;[3]Tabelle1!$C$3:$C$500&amp;[3]Tabelle1!$D$3:$D$500,0),MATCH(V$2,[3]Tabelle1!$E$2:$U$2,0))),"")</f>
        <v/>
      </c>
      <c r="W335" t="str">
        <f t="array" ref="W335">IFERROR(IF(INDEX([3]Tabelle1!$E$3:$U$500,MATCH($A335&amp;$C335&amp;$D335,[3]Tabelle1!$A$3:$A$500&amp;[3]Tabelle1!$C$3:$C$500&amp;[3]Tabelle1!$D$3:$D$500,0),MATCH(W$2,[3]Tabelle1!$E$2:$U$2,0))=0,"",INDEX([3]Tabelle1!$E$3:$U$500,MATCH($A335&amp;$C335&amp;$D335,[3]Tabelle1!$A$3:$A$500&amp;[3]Tabelle1!$C$3:$C$500&amp;[3]Tabelle1!$D$3:$D$500,0),MATCH(W$2,[3]Tabelle1!$E$2:$U$2,0))),"")</f>
        <v/>
      </c>
      <c r="X335" t="str">
        <f t="array" ref="X335">IFERROR(IF(INDEX([3]Tabelle1!$E$3:$U$500,MATCH($A335&amp;$C335&amp;$D335,[3]Tabelle1!$A$3:$A$500&amp;[3]Tabelle1!$C$3:$C$500&amp;[3]Tabelle1!$D$3:$D$500,0),MATCH(X$2,[3]Tabelle1!$E$2:$U$2,0))=0,"",INDEX([3]Tabelle1!$E$3:$U$500,MATCH($A335&amp;$C335&amp;$D335,[3]Tabelle1!$A$3:$A$500&amp;[3]Tabelle1!$C$3:$C$500&amp;[3]Tabelle1!$D$3:$D$500,0),MATCH(X$2,[3]Tabelle1!$E$2:$U$2,0))),"")</f>
        <v/>
      </c>
      <c r="Y335" s="4"/>
      <c r="Z335" s="4"/>
      <c r="AA335" s="4"/>
      <c r="AB335" s="4"/>
      <c r="AC335" s="4"/>
      <c r="AD335" s="4"/>
      <c r="AE335" s="4"/>
      <c r="AF335" s="4"/>
    </row>
    <row r="336" spans="1:32" x14ac:dyDescent="0.2">
      <c r="A336" s="107" t="str">
        <f t="shared" si="38"/>
        <v>Hungary</v>
      </c>
      <c r="B336" s="97"/>
      <c r="C336" s="97" t="s">
        <v>205</v>
      </c>
      <c r="D336" s="227" t="s">
        <v>36</v>
      </c>
      <c r="E336" s="194"/>
      <c r="F336" s="194"/>
      <c r="G336" s="194"/>
      <c r="H336" s="195" t="str">
        <f t="array" ref="H336">IFERROR(IF(INDEX([3]Tabelle1!$E$3:$U$500,MATCH($A336&amp;$C336&amp;$D336,[3]Tabelle1!$A$3:$A$500&amp;[3]Tabelle1!$C$3:$C$500&amp;[3]Tabelle1!$D$3:$D$500,0),MATCH(H$2,[3]Tabelle1!$E$2:$U$2,0))=0,"",INDEX([3]Tabelle1!$E$3:$U$500,MATCH($A336&amp;$C336&amp;$D336,[3]Tabelle1!$A$3:$A$500&amp;[3]Tabelle1!$C$3:$C$500&amp;[3]Tabelle1!$D$3:$D$500,0),MATCH(H$2,[3]Tabelle1!$E$2:$U$2,0))),"")</f>
        <v/>
      </c>
      <c r="I336" s="195" t="str">
        <f t="array" ref="I336">IFERROR(IF(INDEX([3]Tabelle1!$E$3:$U$500,MATCH($A336&amp;$C336&amp;$D336,[3]Tabelle1!$A$3:$A$500&amp;[3]Tabelle1!$C$3:$C$500&amp;[3]Tabelle1!$D$3:$D$500,0),MATCH(I$2,[3]Tabelle1!$E$2:$U$2,0))=0,"",INDEX([3]Tabelle1!$E$3:$U$500,MATCH($A336&amp;$C336&amp;$D336,[3]Tabelle1!$A$3:$A$500&amp;[3]Tabelle1!$C$3:$C$500&amp;[3]Tabelle1!$D$3:$D$500,0),MATCH(I$2,[3]Tabelle1!$E$2:$U$2,0))),"")</f>
        <v/>
      </c>
      <c r="J336" s="195" t="str">
        <f t="array" ref="J336">IFERROR(IF(INDEX([3]Tabelle1!$E$3:$U$500,MATCH($A336&amp;$C336&amp;$D336,[3]Tabelle1!$A$3:$A$500&amp;[3]Tabelle1!$C$3:$C$500&amp;[3]Tabelle1!$D$3:$D$500,0),MATCH(J$2,[3]Tabelle1!$E$2:$U$2,0))=0,"",INDEX([3]Tabelle1!$E$3:$U$500,MATCH($A336&amp;$C336&amp;$D336,[3]Tabelle1!$A$3:$A$500&amp;[3]Tabelle1!$C$3:$C$500&amp;[3]Tabelle1!$D$3:$D$500,0),MATCH(J$2,[3]Tabelle1!$E$2:$U$2,0))),"")</f>
        <v/>
      </c>
      <c r="K336" s="195" t="str">
        <f t="array" ref="K336">IFERROR(IF(INDEX([3]Tabelle1!$E$3:$U$500,MATCH($A336&amp;$C336&amp;$D336,[3]Tabelle1!$A$3:$A$500&amp;[3]Tabelle1!$C$3:$C$500&amp;[3]Tabelle1!$D$3:$D$500,0),MATCH(K$2,[3]Tabelle1!$E$2:$U$2,0))=0,"",INDEX([3]Tabelle1!$E$3:$U$500,MATCH($A336&amp;$C336&amp;$D336,[3]Tabelle1!$A$3:$A$500&amp;[3]Tabelle1!$C$3:$C$500&amp;[3]Tabelle1!$D$3:$D$500,0),MATCH(K$2,[3]Tabelle1!$E$2:$U$2,0))),"")</f>
        <v/>
      </c>
      <c r="L336" s="195">
        <f t="array" ref="L336">IFERROR(IF(INDEX([3]Tabelle1!$E$3:$U$500,MATCH($A336&amp;$C336&amp;$D336,[3]Tabelle1!$A$3:$A$500&amp;[3]Tabelle1!$C$3:$C$500&amp;[3]Tabelle1!$D$3:$D$500,0),MATCH(L$2,[3]Tabelle1!$E$2:$U$2,0))=0,"",INDEX([3]Tabelle1!$E$3:$U$500,MATCH($A336&amp;$C336&amp;$D336,[3]Tabelle1!$A$3:$A$500&amp;[3]Tabelle1!$C$3:$C$500&amp;[3]Tabelle1!$D$3:$D$500,0),MATCH(L$2,[3]Tabelle1!$E$2:$U$2,0))),"")</f>
        <v>4500</v>
      </c>
      <c r="M336" s="195" t="str">
        <f t="array" ref="M336">IFERROR(IF(INDEX([3]Tabelle1!$E$3:$U$500,MATCH($A336&amp;$C336&amp;$D336,[3]Tabelle1!$A$3:$A$500&amp;[3]Tabelle1!$C$3:$C$500&amp;[3]Tabelle1!$D$3:$D$500,0),MATCH(M$2,[3]Tabelle1!$E$2:$U$2,0))=0,"",INDEX([3]Tabelle1!$E$3:$U$500,MATCH($A336&amp;$C336&amp;$D336,[3]Tabelle1!$A$3:$A$500&amp;[3]Tabelle1!$C$3:$C$500&amp;[3]Tabelle1!$D$3:$D$500,0),MATCH(M$2,[3]Tabelle1!$E$2:$U$2,0))),"")</f>
        <v/>
      </c>
      <c r="N336" s="195">
        <f t="array" ref="N336">IFERROR(IF(INDEX([3]Tabelle1!$E$3:$U$500,MATCH($A336&amp;$C336&amp;$D336,[3]Tabelle1!$A$3:$A$500&amp;[3]Tabelle1!$C$3:$C$500&amp;[3]Tabelle1!$D$3:$D$500,0),MATCH(N$2,[3]Tabelle1!$E$2:$U$2,0))=0,"",INDEX([3]Tabelle1!$E$3:$U$500,MATCH($A336&amp;$C336&amp;$D336,[3]Tabelle1!$A$3:$A$500&amp;[3]Tabelle1!$C$3:$C$500&amp;[3]Tabelle1!$D$3:$D$500,0),MATCH(N$2,[3]Tabelle1!$E$2:$U$2,0))),"")</f>
        <v>6000</v>
      </c>
      <c r="O336" s="195" t="str">
        <f t="array" ref="O336">IFERROR(IF(INDEX([3]Tabelle1!$E$3:$U$500,MATCH($A336&amp;$C336&amp;$D336,[3]Tabelle1!$A$3:$A$500&amp;[3]Tabelle1!$C$3:$C$500&amp;[3]Tabelle1!$D$3:$D$500,0),MATCH(O$2,[3]Tabelle1!$E$2:$U$2,0))=0,"",INDEX([3]Tabelle1!$E$3:$U$500,MATCH($A336&amp;$C336&amp;$D336,[3]Tabelle1!$A$3:$A$500&amp;[3]Tabelle1!$C$3:$C$500&amp;[3]Tabelle1!$D$3:$D$500,0),MATCH(O$2,[3]Tabelle1!$E$2:$U$2,0))),"")</f>
        <v/>
      </c>
      <c r="P336" s="195" t="str">
        <f t="array" ref="P336">IFERROR(IF(INDEX([3]Tabelle1!$E$3:$U$500,MATCH($A336&amp;$C336&amp;$D336,[3]Tabelle1!$A$3:$A$500&amp;[3]Tabelle1!$C$3:$C$500&amp;[3]Tabelle1!$D$3:$D$500,0),MATCH(P$2,[3]Tabelle1!$E$2:$U$2,0))=0,"",INDEX([3]Tabelle1!$E$3:$U$500,MATCH($A336&amp;$C336&amp;$D336,[3]Tabelle1!$A$3:$A$500&amp;[3]Tabelle1!$C$3:$C$500&amp;[3]Tabelle1!$D$3:$D$500,0),MATCH(P$2,[3]Tabelle1!$E$2:$U$2,0))),"")</f>
        <v/>
      </c>
      <c r="Q336" s="195">
        <f t="array" ref="Q336">IFERROR(IF(INDEX([3]Tabelle1!$E$3:$U$500,MATCH($A336&amp;$C336&amp;$D336,[3]Tabelle1!$A$3:$A$500&amp;[3]Tabelle1!$C$3:$C$500&amp;[3]Tabelle1!$D$3:$D$500,0),MATCH(Q$2,[3]Tabelle1!$E$2:$U$2,0))=0,"",INDEX([3]Tabelle1!$E$3:$U$500,MATCH($A336&amp;$C336&amp;$D336,[3]Tabelle1!$A$3:$A$500&amp;[3]Tabelle1!$C$3:$C$500&amp;[3]Tabelle1!$D$3:$D$500,0),MATCH(Q$2,[3]Tabelle1!$E$2:$U$2,0))),"")</f>
        <v>8200</v>
      </c>
      <c r="R336" s="195" t="str">
        <f t="array" ref="R336">IFERROR(IF(INDEX([3]Tabelle1!$E$3:$U$500,MATCH($A336&amp;$C336&amp;$D336,[3]Tabelle1!$A$3:$A$500&amp;[3]Tabelle1!$C$3:$C$500&amp;[3]Tabelle1!$D$3:$D$500,0),MATCH(R$2,[3]Tabelle1!$E$2:$U$2,0))=0,"",INDEX([3]Tabelle1!$E$3:$U$500,MATCH($A336&amp;$C336&amp;$D336,[3]Tabelle1!$A$3:$A$500&amp;[3]Tabelle1!$C$3:$C$500&amp;[3]Tabelle1!$D$3:$D$500,0),MATCH(R$2,[3]Tabelle1!$E$2:$U$2,0))),"")</f>
        <v/>
      </c>
      <c r="S336" s="195">
        <f t="array" ref="S336">IFERROR(IF(INDEX([3]Tabelle1!$E$3:$U$500,MATCH($A336&amp;$C336&amp;$D336,[3]Tabelle1!$A$3:$A$500&amp;[3]Tabelle1!$C$3:$C$500&amp;[3]Tabelle1!$D$3:$D$500,0),MATCH(S$2,[3]Tabelle1!$E$2:$U$2,0))=0,"",INDEX([3]Tabelle1!$E$3:$U$500,MATCH($A336&amp;$C336&amp;$D336,[3]Tabelle1!$A$3:$A$500&amp;[3]Tabelle1!$C$3:$C$500&amp;[3]Tabelle1!$D$3:$D$500,0),MATCH(S$2,[3]Tabelle1!$E$2:$U$2,0))),"")</f>
        <v>9700</v>
      </c>
      <c r="T336" s="195" t="str">
        <f t="array" ref="T336">IFERROR(IF(INDEX([3]Tabelle1!$E$3:$U$500,MATCH($A336&amp;$C336&amp;$D336,[3]Tabelle1!$A$3:$A$500&amp;[3]Tabelle1!$C$3:$C$500&amp;[3]Tabelle1!$D$3:$D$500,0),MATCH(T$2,[3]Tabelle1!$E$2:$U$2,0))=0,"",INDEX([3]Tabelle1!$E$3:$U$500,MATCH($A336&amp;$C336&amp;$D336,[3]Tabelle1!$A$3:$A$500&amp;[3]Tabelle1!$C$3:$C$500&amp;[3]Tabelle1!$D$3:$D$500,0),MATCH(T$2,[3]Tabelle1!$E$2:$U$2,0))),"")</f>
        <v/>
      </c>
      <c r="U336" s="195" t="str">
        <f t="array" ref="U336">IFERROR(IF(INDEX([3]Tabelle1!$E$3:$U$500,MATCH($A336&amp;$C336&amp;$D336,[3]Tabelle1!$A$3:$A$500&amp;[3]Tabelle1!$C$3:$C$500&amp;[3]Tabelle1!$D$3:$D$500,0),MATCH(U$2,[3]Tabelle1!$E$2:$U$2,0))=0,"",INDEX([3]Tabelle1!$E$3:$U$500,MATCH($A336&amp;$C336&amp;$D336,[3]Tabelle1!$A$3:$A$500&amp;[3]Tabelle1!$C$3:$C$500&amp;[3]Tabelle1!$D$3:$D$500,0),MATCH(U$2,[3]Tabelle1!$E$2:$U$2,0))),"")</f>
        <v/>
      </c>
      <c r="V336" s="196">
        <f t="array" ref="V336">IFERROR(IF(INDEX([3]Tabelle1!$E$3:$U$500,MATCH($A336&amp;$C336&amp;$D336,[3]Tabelle1!$A$3:$A$500&amp;[3]Tabelle1!$C$3:$C$500&amp;[3]Tabelle1!$D$3:$D$500,0),MATCH(V$2,[3]Tabelle1!$E$2:$U$2,0))=0,"",INDEX([3]Tabelle1!$E$3:$U$500,MATCH($A336&amp;$C336&amp;$D336,[3]Tabelle1!$A$3:$A$500&amp;[3]Tabelle1!$C$3:$C$500&amp;[3]Tabelle1!$D$3:$D$500,0),MATCH(V$2,[3]Tabelle1!$E$2:$U$2,0))),"")</f>
        <v>11800</v>
      </c>
      <c r="W336" t="str">
        <f t="array" ref="W336">IFERROR(IF(INDEX([3]Tabelle1!$E$3:$U$500,MATCH($A336&amp;$C336&amp;$D336,[3]Tabelle1!$A$3:$A$500&amp;[3]Tabelle1!$C$3:$C$500&amp;[3]Tabelle1!$D$3:$D$500,0),MATCH(W$2,[3]Tabelle1!$E$2:$U$2,0))=0,"",INDEX([3]Tabelle1!$E$3:$U$500,MATCH($A336&amp;$C336&amp;$D336,[3]Tabelle1!$A$3:$A$500&amp;[3]Tabelle1!$C$3:$C$500&amp;[3]Tabelle1!$D$3:$D$500,0),MATCH(W$2,[3]Tabelle1!$E$2:$U$2,0))),"")</f>
        <v/>
      </c>
      <c r="X336" t="str">
        <f t="array" ref="X336">IFERROR(IF(INDEX([3]Tabelle1!$E$3:$U$500,MATCH($A336&amp;$C336&amp;$D336,[3]Tabelle1!$A$3:$A$500&amp;[3]Tabelle1!$C$3:$C$500&amp;[3]Tabelle1!$D$3:$D$500,0),MATCH(X$2,[3]Tabelle1!$E$2:$U$2,0))=0,"",INDEX([3]Tabelle1!$E$3:$U$500,MATCH($A336&amp;$C336&amp;$D336,[3]Tabelle1!$A$3:$A$500&amp;[3]Tabelle1!$C$3:$C$500&amp;[3]Tabelle1!$D$3:$D$500,0),MATCH(X$2,[3]Tabelle1!$E$2:$U$2,0))),"")</f>
        <v/>
      </c>
      <c r="Y336" s="4"/>
      <c r="Z336" s="4"/>
      <c r="AA336" s="4"/>
      <c r="AB336" s="4"/>
      <c r="AC336" s="4"/>
      <c r="AD336" s="4"/>
      <c r="AE336" s="4"/>
      <c r="AF336" s="4"/>
    </row>
    <row r="337" spans="1:32" x14ac:dyDescent="0.2">
      <c r="A337" s="107" t="str">
        <f t="shared" si="38"/>
        <v>Hungary</v>
      </c>
      <c r="B337" s="97"/>
      <c r="C337" s="97" t="s">
        <v>205</v>
      </c>
      <c r="D337" s="227" t="s">
        <v>45</v>
      </c>
      <c r="E337" s="194"/>
      <c r="F337" s="194"/>
      <c r="G337" s="194"/>
      <c r="H337" s="195" t="str">
        <f t="array" ref="H337">IFERROR(IF(INDEX([3]Tabelle1!$E$3:$U$500,MATCH($A337&amp;$C337&amp;$D337,[3]Tabelle1!$A$3:$A$500&amp;[3]Tabelle1!$C$3:$C$500&amp;[3]Tabelle1!$D$3:$D$500,0),MATCH(H$2,[3]Tabelle1!$E$2:$U$2,0))=0,"",INDEX([3]Tabelle1!$E$3:$U$500,MATCH($A337&amp;$C337&amp;$D337,[3]Tabelle1!$A$3:$A$500&amp;[3]Tabelle1!$C$3:$C$500&amp;[3]Tabelle1!$D$3:$D$500,0),MATCH(H$2,[3]Tabelle1!$E$2:$U$2,0))),"")</f>
        <v/>
      </c>
      <c r="I337" s="195" t="str">
        <f t="array" ref="I337">IFERROR(IF(INDEX([3]Tabelle1!$E$3:$U$500,MATCH($A337&amp;$C337&amp;$D337,[3]Tabelle1!$A$3:$A$500&amp;[3]Tabelle1!$C$3:$C$500&amp;[3]Tabelle1!$D$3:$D$500,0),MATCH(I$2,[3]Tabelle1!$E$2:$U$2,0))=0,"",INDEX([3]Tabelle1!$E$3:$U$500,MATCH($A337&amp;$C337&amp;$D337,[3]Tabelle1!$A$3:$A$500&amp;[3]Tabelle1!$C$3:$C$500&amp;[3]Tabelle1!$D$3:$D$500,0),MATCH(I$2,[3]Tabelle1!$E$2:$U$2,0))),"")</f>
        <v/>
      </c>
      <c r="J337" s="195" t="str">
        <f t="array" ref="J337">IFERROR(IF(INDEX([3]Tabelle1!$E$3:$U$500,MATCH($A337&amp;$C337&amp;$D337,[3]Tabelle1!$A$3:$A$500&amp;[3]Tabelle1!$C$3:$C$500&amp;[3]Tabelle1!$D$3:$D$500,0),MATCH(J$2,[3]Tabelle1!$E$2:$U$2,0))=0,"",INDEX([3]Tabelle1!$E$3:$U$500,MATCH($A337&amp;$C337&amp;$D337,[3]Tabelle1!$A$3:$A$500&amp;[3]Tabelle1!$C$3:$C$500&amp;[3]Tabelle1!$D$3:$D$500,0),MATCH(J$2,[3]Tabelle1!$E$2:$U$2,0))),"")</f>
        <v/>
      </c>
      <c r="K337" s="195" t="str">
        <f t="array" ref="K337">IFERROR(IF(INDEX([3]Tabelle1!$E$3:$U$500,MATCH($A337&amp;$C337&amp;$D337,[3]Tabelle1!$A$3:$A$500&amp;[3]Tabelle1!$C$3:$C$500&amp;[3]Tabelle1!$D$3:$D$500,0),MATCH(K$2,[3]Tabelle1!$E$2:$U$2,0))=0,"",INDEX([3]Tabelle1!$E$3:$U$500,MATCH($A337&amp;$C337&amp;$D337,[3]Tabelle1!$A$3:$A$500&amp;[3]Tabelle1!$C$3:$C$500&amp;[3]Tabelle1!$D$3:$D$500,0),MATCH(K$2,[3]Tabelle1!$E$2:$U$2,0))),"")</f>
        <v/>
      </c>
      <c r="L337" s="195" t="str">
        <f t="array" ref="L337">IFERROR(IF(INDEX([3]Tabelle1!$E$3:$U$500,MATCH($A337&amp;$C337&amp;$D337,[3]Tabelle1!$A$3:$A$500&amp;[3]Tabelle1!$C$3:$C$500&amp;[3]Tabelle1!$D$3:$D$500,0),MATCH(L$2,[3]Tabelle1!$E$2:$U$2,0))=0,"",INDEX([3]Tabelle1!$E$3:$U$500,MATCH($A337&amp;$C337&amp;$D337,[3]Tabelle1!$A$3:$A$500&amp;[3]Tabelle1!$C$3:$C$500&amp;[3]Tabelle1!$D$3:$D$500,0),MATCH(L$2,[3]Tabelle1!$E$2:$U$2,0))),"")</f>
        <v/>
      </c>
      <c r="M337" s="195" t="str">
        <f t="array" ref="M337">IFERROR(IF(INDEX([3]Tabelle1!$E$3:$U$500,MATCH($A337&amp;$C337&amp;$D337,[3]Tabelle1!$A$3:$A$500&amp;[3]Tabelle1!$C$3:$C$500&amp;[3]Tabelle1!$D$3:$D$500,0),MATCH(M$2,[3]Tabelle1!$E$2:$U$2,0))=0,"",INDEX([3]Tabelle1!$E$3:$U$500,MATCH($A337&amp;$C337&amp;$D337,[3]Tabelle1!$A$3:$A$500&amp;[3]Tabelle1!$C$3:$C$500&amp;[3]Tabelle1!$D$3:$D$500,0),MATCH(M$2,[3]Tabelle1!$E$2:$U$2,0))),"")</f>
        <v/>
      </c>
      <c r="N337" s="195" t="str">
        <f t="array" ref="N337">IFERROR(IF(INDEX([3]Tabelle1!$E$3:$U$500,MATCH($A337&amp;$C337&amp;$D337,[3]Tabelle1!$A$3:$A$500&amp;[3]Tabelle1!$C$3:$C$500&amp;[3]Tabelle1!$D$3:$D$500,0),MATCH(N$2,[3]Tabelle1!$E$2:$U$2,0))=0,"",INDEX([3]Tabelle1!$E$3:$U$500,MATCH($A337&amp;$C337&amp;$D337,[3]Tabelle1!$A$3:$A$500&amp;[3]Tabelle1!$C$3:$C$500&amp;[3]Tabelle1!$D$3:$D$500,0),MATCH(N$2,[3]Tabelle1!$E$2:$U$2,0))),"")</f>
        <v/>
      </c>
      <c r="O337" s="195" t="str">
        <f t="array" ref="O337">IFERROR(IF(INDEX([3]Tabelle1!$E$3:$U$500,MATCH($A337&amp;$C337&amp;$D337,[3]Tabelle1!$A$3:$A$500&amp;[3]Tabelle1!$C$3:$C$500&amp;[3]Tabelle1!$D$3:$D$500,0),MATCH(O$2,[3]Tabelle1!$E$2:$U$2,0))=0,"",INDEX([3]Tabelle1!$E$3:$U$500,MATCH($A337&amp;$C337&amp;$D337,[3]Tabelle1!$A$3:$A$500&amp;[3]Tabelle1!$C$3:$C$500&amp;[3]Tabelle1!$D$3:$D$500,0),MATCH(O$2,[3]Tabelle1!$E$2:$U$2,0))),"")</f>
        <v/>
      </c>
      <c r="P337" s="195" t="str">
        <f t="array" ref="P337">IFERROR(IF(INDEX([3]Tabelle1!$E$3:$U$500,MATCH($A337&amp;$C337&amp;$D337,[3]Tabelle1!$A$3:$A$500&amp;[3]Tabelle1!$C$3:$C$500&amp;[3]Tabelle1!$D$3:$D$500,0),MATCH(P$2,[3]Tabelle1!$E$2:$U$2,0))=0,"",INDEX([3]Tabelle1!$E$3:$U$500,MATCH($A337&amp;$C337&amp;$D337,[3]Tabelle1!$A$3:$A$500&amp;[3]Tabelle1!$C$3:$C$500&amp;[3]Tabelle1!$D$3:$D$500,0),MATCH(P$2,[3]Tabelle1!$E$2:$U$2,0))),"")</f>
        <v/>
      </c>
      <c r="Q337" s="195">
        <f t="array" ref="Q337">IFERROR(IF(INDEX([3]Tabelle1!$E$3:$U$500,MATCH($A337&amp;$C337&amp;$D337,[3]Tabelle1!$A$3:$A$500&amp;[3]Tabelle1!$C$3:$C$500&amp;[3]Tabelle1!$D$3:$D$500,0),MATCH(Q$2,[3]Tabelle1!$E$2:$U$2,0))=0,"",INDEX([3]Tabelle1!$E$3:$U$500,MATCH($A337&amp;$C337&amp;$D337,[3]Tabelle1!$A$3:$A$500&amp;[3]Tabelle1!$C$3:$C$500&amp;[3]Tabelle1!$D$3:$D$500,0),MATCH(Q$2,[3]Tabelle1!$E$2:$U$2,0))),"")</f>
        <v>300</v>
      </c>
      <c r="R337" s="195" t="str">
        <f t="array" ref="R337">IFERROR(IF(INDEX([3]Tabelle1!$E$3:$U$500,MATCH($A337&amp;$C337&amp;$D337,[3]Tabelle1!$A$3:$A$500&amp;[3]Tabelle1!$C$3:$C$500&amp;[3]Tabelle1!$D$3:$D$500,0),MATCH(R$2,[3]Tabelle1!$E$2:$U$2,0))=0,"",INDEX([3]Tabelle1!$E$3:$U$500,MATCH($A337&amp;$C337&amp;$D337,[3]Tabelle1!$A$3:$A$500&amp;[3]Tabelle1!$C$3:$C$500&amp;[3]Tabelle1!$D$3:$D$500,0),MATCH(R$2,[3]Tabelle1!$E$2:$U$2,0))),"")</f>
        <v/>
      </c>
      <c r="S337" s="195">
        <f t="array" ref="S337">IFERROR(IF(INDEX([3]Tabelle1!$E$3:$U$500,MATCH($A337&amp;$C337&amp;$D337,[3]Tabelle1!$A$3:$A$500&amp;[3]Tabelle1!$C$3:$C$500&amp;[3]Tabelle1!$D$3:$D$500,0),MATCH(S$2,[3]Tabelle1!$E$2:$U$2,0))=0,"",INDEX([3]Tabelle1!$E$3:$U$500,MATCH($A337&amp;$C337&amp;$D337,[3]Tabelle1!$A$3:$A$500&amp;[3]Tabelle1!$C$3:$C$500&amp;[3]Tabelle1!$D$3:$D$500,0),MATCH(S$2,[3]Tabelle1!$E$2:$U$2,0))),"")</f>
        <v>300</v>
      </c>
      <c r="T337" s="195" t="str">
        <f t="array" ref="T337">IFERROR(IF(INDEX([3]Tabelle1!$E$3:$U$500,MATCH($A337&amp;$C337&amp;$D337,[3]Tabelle1!$A$3:$A$500&amp;[3]Tabelle1!$C$3:$C$500&amp;[3]Tabelle1!$D$3:$D$500,0),MATCH(T$2,[3]Tabelle1!$E$2:$U$2,0))=0,"",INDEX([3]Tabelle1!$E$3:$U$500,MATCH($A337&amp;$C337&amp;$D337,[3]Tabelle1!$A$3:$A$500&amp;[3]Tabelle1!$C$3:$C$500&amp;[3]Tabelle1!$D$3:$D$500,0),MATCH(T$2,[3]Tabelle1!$E$2:$U$2,0))),"")</f>
        <v/>
      </c>
      <c r="U337" s="195" t="str">
        <f t="array" ref="U337">IFERROR(IF(INDEX([3]Tabelle1!$E$3:$U$500,MATCH($A337&amp;$C337&amp;$D337,[3]Tabelle1!$A$3:$A$500&amp;[3]Tabelle1!$C$3:$C$500&amp;[3]Tabelle1!$D$3:$D$500,0),MATCH(U$2,[3]Tabelle1!$E$2:$U$2,0))=0,"",INDEX([3]Tabelle1!$E$3:$U$500,MATCH($A337&amp;$C337&amp;$D337,[3]Tabelle1!$A$3:$A$500&amp;[3]Tabelle1!$C$3:$C$500&amp;[3]Tabelle1!$D$3:$D$500,0),MATCH(U$2,[3]Tabelle1!$E$2:$U$2,0))),"")</f>
        <v/>
      </c>
      <c r="V337" s="196">
        <f t="array" ref="V337">IFERROR(IF(INDEX([3]Tabelle1!$E$3:$U$500,MATCH($A337&amp;$C337&amp;$D337,[3]Tabelle1!$A$3:$A$500&amp;[3]Tabelle1!$C$3:$C$500&amp;[3]Tabelle1!$D$3:$D$500,0),MATCH(V$2,[3]Tabelle1!$E$2:$U$2,0))=0,"",INDEX([3]Tabelle1!$E$3:$U$500,MATCH($A337&amp;$C337&amp;$D337,[3]Tabelle1!$A$3:$A$500&amp;[3]Tabelle1!$C$3:$C$500&amp;[3]Tabelle1!$D$3:$D$500,0),MATCH(V$2,[3]Tabelle1!$E$2:$U$2,0))),"")</f>
        <v>300</v>
      </c>
      <c r="W337" t="str">
        <f t="array" ref="W337">IFERROR(IF(INDEX([3]Tabelle1!$E$3:$U$500,MATCH($A337&amp;$C337&amp;$D337,[3]Tabelle1!$A$3:$A$500&amp;[3]Tabelle1!$C$3:$C$500&amp;[3]Tabelle1!$D$3:$D$500,0),MATCH(W$2,[3]Tabelle1!$E$2:$U$2,0))=0,"",INDEX([3]Tabelle1!$E$3:$U$500,MATCH($A337&amp;$C337&amp;$D337,[3]Tabelle1!$A$3:$A$500&amp;[3]Tabelle1!$C$3:$C$500&amp;[3]Tabelle1!$D$3:$D$500,0),MATCH(W$2,[3]Tabelle1!$E$2:$U$2,0))),"")</f>
        <v/>
      </c>
      <c r="X337" t="str">
        <f t="array" ref="X337">IFERROR(IF(INDEX([3]Tabelle1!$E$3:$U$500,MATCH($A337&amp;$C337&amp;$D337,[3]Tabelle1!$A$3:$A$500&amp;[3]Tabelle1!$C$3:$C$500&amp;[3]Tabelle1!$D$3:$D$500,0),MATCH(X$2,[3]Tabelle1!$E$2:$U$2,0))=0,"",INDEX([3]Tabelle1!$E$3:$U$500,MATCH($A337&amp;$C337&amp;$D337,[3]Tabelle1!$A$3:$A$500&amp;[3]Tabelle1!$C$3:$C$500&amp;[3]Tabelle1!$D$3:$D$500,0),MATCH(X$2,[3]Tabelle1!$E$2:$U$2,0))),"")</f>
        <v/>
      </c>
      <c r="Y337" s="4"/>
      <c r="Z337" s="4"/>
      <c r="AA337" s="4"/>
      <c r="AB337" s="4"/>
      <c r="AC337" s="4"/>
      <c r="AD337" s="4"/>
      <c r="AE337" s="4"/>
      <c r="AF337" s="4"/>
    </row>
    <row r="338" spans="1:32" x14ac:dyDescent="0.2">
      <c r="A338" s="107" t="str">
        <f t="shared" si="38"/>
        <v>Hungary</v>
      </c>
      <c r="B338" s="97"/>
      <c r="C338" s="97" t="s">
        <v>205</v>
      </c>
      <c r="D338" s="227" t="s">
        <v>42</v>
      </c>
      <c r="E338" s="194"/>
      <c r="F338" s="194"/>
      <c r="G338" s="194"/>
      <c r="H338" s="195" t="str">
        <f t="array" ref="H338">IFERROR(IF(INDEX([3]Tabelle1!$E$3:$U$500,MATCH($A338&amp;$C338&amp;$D338,[3]Tabelle1!$A$3:$A$500&amp;[3]Tabelle1!$C$3:$C$500&amp;[3]Tabelle1!$D$3:$D$500,0),MATCH(H$2,[3]Tabelle1!$E$2:$U$2,0))=0,"",INDEX([3]Tabelle1!$E$3:$U$500,MATCH($A338&amp;$C338&amp;$D338,[3]Tabelle1!$A$3:$A$500&amp;[3]Tabelle1!$C$3:$C$500&amp;[3]Tabelle1!$D$3:$D$500,0),MATCH(H$2,[3]Tabelle1!$E$2:$U$2,0))),"")</f>
        <v/>
      </c>
      <c r="I338" s="195" t="str">
        <f t="array" ref="I338">IFERROR(IF(INDEX([3]Tabelle1!$E$3:$U$500,MATCH($A338&amp;$C338&amp;$D338,[3]Tabelle1!$A$3:$A$500&amp;[3]Tabelle1!$C$3:$C$500&amp;[3]Tabelle1!$D$3:$D$500,0),MATCH(I$2,[3]Tabelle1!$E$2:$U$2,0))=0,"",INDEX([3]Tabelle1!$E$3:$U$500,MATCH($A338&amp;$C338&amp;$D338,[3]Tabelle1!$A$3:$A$500&amp;[3]Tabelle1!$C$3:$C$500&amp;[3]Tabelle1!$D$3:$D$500,0),MATCH(I$2,[3]Tabelle1!$E$2:$U$2,0))),"")</f>
        <v/>
      </c>
      <c r="J338" s="195" t="str">
        <f t="array" ref="J338">IFERROR(IF(INDEX([3]Tabelle1!$E$3:$U$500,MATCH($A338&amp;$C338&amp;$D338,[3]Tabelle1!$A$3:$A$500&amp;[3]Tabelle1!$C$3:$C$500&amp;[3]Tabelle1!$D$3:$D$500,0),MATCH(J$2,[3]Tabelle1!$E$2:$U$2,0))=0,"",INDEX([3]Tabelle1!$E$3:$U$500,MATCH($A338&amp;$C338&amp;$D338,[3]Tabelle1!$A$3:$A$500&amp;[3]Tabelle1!$C$3:$C$500&amp;[3]Tabelle1!$D$3:$D$500,0),MATCH(J$2,[3]Tabelle1!$E$2:$U$2,0))),"")</f>
        <v/>
      </c>
      <c r="K338" s="195" t="str">
        <f t="array" ref="K338">IFERROR(IF(INDEX([3]Tabelle1!$E$3:$U$500,MATCH($A338&amp;$C338&amp;$D338,[3]Tabelle1!$A$3:$A$500&amp;[3]Tabelle1!$C$3:$C$500&amp;[3]Tabelle1!$D$3:$D$500,0),MATCH(K$2,[3]Tabelle1!$E$2:$U$2,0))=0,"",INDEX([3]Tabelle1!$E$3:$U$500,MATCH($A338&amp;$C338&amp;$D338,[3]Tabelle1!$A$3:$A$500&amp;[3]Tabelle1!$C$3:$C$500&amp;[3]Tabelle1!$D$3:$D$500,0),MATCH(K$2,[3]Tabelle1!$E$2:$U$2,0))),"")</f>
        <v/>
      </c>
      <c r="L338" s="195">
        <f t="array" ref="L338">IFERROR(IF(INDEX([3]Tabelle1!$E$3:$U$500,MATCH($A338&amp;$C338&amp;$D338,[3]Tabelle1!$A$3:$A$500&amp;[3]Tabelle1!$C$3:$C$500&amp;[3]Tabelle1!$D$3:$D$500,0),MATCH(L$2,[3]Tabelle1!$E$2:$U$2,0))=0,"",INDEX([3]Tabelle1!$E$3:$U$500,MATCH($A338&amp;$C338&amp;$D338,[3]Tabelle1!$A$3:$A$500&amp;[3]Tabelle1!$C$3:$C$500&amp;[3]Tabelle1!$D$3:$D$500,0),MATCH(L$2,[3]Tabelle1!$E$2:$U$2,0))),"")</f>
        <v>5500</v>
      </c>
      <c r="M338" s="195" t="str">
        <f t="array" ref="M338">IFERROR(IF(INDEX([3]Tabelle1!$E$3:$U$500,MATCH($A338&amp;$C338&amp;$D338,[3]Tabelle1!$A$3:$A$500&amp;[3]Tabelle1!$C$3:$C$500&amp;[3]Tabelle1!$D$3:$D$500,0),MATCH(M$2,[3]Tabelle1!$E$2:$U$2,0))=0,"",INDEX([3]Tabelle1!$E$3:$U$500,MATCH($A338&amp;$C338&amp;$D338,[3]Tabelle1!$A$3:$A$500&amp;[3]Tabelle1!$C$3:$C$500&amp;[3]Tabelle1!$D$3:$D$500,0),MATCH(M$2,[3]Tabelle1!$E$2:$U$2,0))),"")</f>
        <v/>
      </c>
      <c r="N338" s="195">
        <f t="array" ref="N338">IFERROR(IF(INDEX([3]Tabelle1!$E$3:$U$500,MATCH($A338&amp;$C338&amp;$D338,[3]Tabelle1!$A$3:$A$500&amp;[3]Tabelle1!$C$3:$C$500&amp;[3]Tabelle1!$D$3:$D$500,0),MATCH(N$2,[3]Tabelle1!$E$2:$U$2,0))=0,"",INDEX([3]Tabelle1!$E$3:$U$500,MATCH($A338&amp;$C338&amp;$D338,[3]Tabelle1!$A$3:$A$500&amp;[3]Tabelle1!$C$3:$C$500&amp;[3]Tabelle1!$D$3:$D$500,0),MATCH(N$2,[3]Tabelle1!$E$2:$U$2,0))),"")</f>
        <v>6400</v>
      </c>
      <c r="O338" s="195" t="str">
        <f t="array" ref="O338">IFERROR(IF(INDEX([3]Tabelle1!$E$3:$U$500,MATCH($A338&amp;$C338&amp;$D338,[3]Tabelle1!$A$3:$A$500&amp;[3]Tabelle1!$C$3:$C$500&amp;[3]Tabelle1!$D$3:$D$500,0),MATCH(O$2,[3]Tabelle1!$E$2:$U$2,0))=0,"",INDEX([3]Tabelle1!$E$3:$U$500,MATCH($A338&amp;$C338&amp;$D338,[3]Tabelle1!$A$3:$A$500&amp;[3]Tabelle1!$C$3:$C$500&amp;[3]Tabelle1!$D$3:$D$500,0),MATCH(O$2,[3]Tabelle1!$E$2:$U$2,0))),"")</f>
        <v/>
      </c>
      <c r="P338" s="195" t="str">
        <f t="array" ref="P338">IFERROR(IF(INDEX([3]Tabelle1!$E$3:$U$500,MATCH($A338&amp;$C338&amp;$D338,[3]Tabelle1!$A$3:$A$500&amp;[3]Tabelle1!$C$3:$C$500&amp;[3]Tabelle1!$D$3:$D$500,0),MATCH(P$2,[3]Tabelle1!$E$2:$U$2,0))=0,"",INDEX([3]Tabelle1!$E$3:$U$500,MATCH($A338&amp;$C338&amp;$D338,[3]Tabelle1!$A$3:$A$500&amp;[3]Tabelle1!$C$3:$C$500&amp;[3]Tabelle1!$D$3:$D$500,0),MATCH(P$2,[3]Tabelle1!$E$2:$U$2,0))),"")</f>
        <v/>
      </c>
      <c r="Q338" s="195">
        <f t="array" ref="Q338">IFERROR(IF(INDEX([3]Tabelle1!$E$3:$U$500,MATCH($A338&amp;$C338&amp;$D338,[3]Tabelle1!$A$3:$A$500&amp;[3]Tabelle1!$C$3:$C$500&amp;[3]Tabelle1!$D$3:$D$500,0),MATCH(Q$2,[3]Tabelle1!$E$2:$U$2,0))=0,"",INDEX([3]Tabelle1!$E$3:$U$500,MATCH($A338&amp;$C338&amp;$D338,[3]Tabelle1!$A$3:$A$500&amp;[3]Tabelle1!$C$3:$C$500&amp;[3]Tabelle1!$D$3:$D$500,0),MATCH(Q$2,[3]Tabelle1!$E$2:$U$2,0))),"")</f>
        <v>6500</v>
      </c>
      <c r="R338" s="195" t="str">
        <f t="array" ref="R338">IFERROR(IF(INDEX([3]Tabelle1!$E$3:$U$500,MATCH($A338&amp;$C338&amp;$D338,[3]Tabelle1!$A$3:$A$500&amp;[3]Tabelle1!$C$3:$C$500&amp;[3]Tabelle1!$D$3:$D$500,0),MATCH(R$2,[3]Tabelle1!$E$2:$U$2,0))=0,"",INDEX([3]Tabelle1!$E$3:$U$500,MATCH($A338&amp;$C338&amp;$D338,[3]Tabelle1!$A$3:$A$500&amp;[3]Tabelle1!$C$3:$C$500&amp;[3]Tabelle1!$D$3:$D$500,0),MATCH(R$2,[3]Tabelle1!$E$2:$U$2,0))),"")</f>
        <v/>
      </c>
      <c r="S338" s="195">
        <f t="array" ref="S338">IFERROR(IF(INDEX([3]Tabelle1!$E$3:$U$500,MATCH($A338&amp;$C338&amp;$D338,[3]Tabelle1!$A$3:$A$500&amp;[3]Tabelle1!$C$3:$C$500&amp;[3]Tabelle1!$D$3:$D$500,0),MATCH(S$2,[3]Tabelle1!$E$2:$U$2,0))=0,"",INDEX([3]Tabelle1!$E$3:$U$500,MATCH($A338&amp;$C338&amp;$D338,[3]Tabelle1!$A$3:$A$500&amp;[3]Tabelle1!$C$3:$C$500&amp;[3]Tabelle1!$D$3:$D$500,0),MATCH(S$2,[3]Tabelle1!$E$2:$U$2,0))),"")</f>
        <v>6600</v>
      </c>
      <c r="T338" s="195" t="str">
        <f t="array" ref="T338">IFERROR(IF(INDEX([3]Tabelle1!$E$3:$U$500,MATCH($A338&amp;$C338&amp;$D338,[3]Tabelle1!$A$3:$A$500&amp;[3]Tabelle1!$C$3:$C$500&amp;[3]Tabelle1!$D$3:$D$500,0),MATCH(T$2,[3]Tabelle1!$E$2:$U$2,0))=0,"",INDEX([3]Tabelle1!$E$3:$U$500,MATCH($A338&amp;$C338&amp;$D338,[3]Tabelle1!$A$3:$A$500&amp;[3]Tabelle1!$C$3:$C$500&amp;[3]Tabelle1!$D$3:$D$500,0),MATCH(T$2,[3]Tabelle1!$E$2:$U$2,0))),"")</f>
        <v/>
      </c>
      <c r="U338" s="195" t="str">
        <f t="array" ref="U338">IFERROR(IF(INDEX([3]Tabelle1!$E$3:$U$500,MATCH($A338&amp;$C338&amp;$D338,[3]Tabelle1!$A$3:$A$500&amp;[3]Tabelle1!$C$3:$C$500&amp;[3]Tabelle1!$D$3:$D$500,0),MATCH(U$2,[3]Tabelle1!$E$2:$U$2,0))=0,"",INDEX([3]Tabelle1!$E$3:$U$500,MATCH($A338&amp;$C338&amp;$D338,[3]Tabelle1!$A$3:$A$500&amp;[3]Tabelle1!$C$3:$C$500&amp;[3]Tabelle1!$D$3:$D$500,0),MATCH(U$2,[3]Tabelle1!$E$2:$U$2,0))),"")</f>
        <v/>
      </c>
      <c r="V338" s="196">
        <f t="array" ref="V338">IFERROR(IF(INDEX([3]Tabelle1!$E$3:$U$500,MATCH($A338&amp;$C338&amp;$D338,[3]Tabelle1!$A$3:$A$500&amp;[3]Tabelle1!$C$3:$C$500&amp;[3]Tabelle1!$D$3:$D$500,0),MATCH(V$2,[3]Tabelle1!$E$2:$U$2,0))=0,"",INDEX([3]Tabelle1!$E$3:$U$500,MATCH($A338&amp;$C338&amp;$D338,[3]Tabelle1!$A$3:$A$500&amp;[3]Tabelle1!$C$3:$C$500&amp;[3]Tabelle1!$D$3:$D$500,0),MATCH(V$2,[3]Tabelle1!$E$2:$U$2,0))),"")</f>
        <v>6600</v>
      </c>
      <c r="W338" t="str">
        <f t="array" ref="W338">IFERROR(IF(INDEX([3]Tabelle1!$E$3:$U$500,MATCH($A338&amp;$C338&amp;$D338,[3]Tabelle1!$A$3:$A$500&amp;[3]Tabelle1!$C$3:$C$500&amp;[3]Tabelle1!$D$3:$D$500,0),MATCH(W$2,[3]Tabelle1!$E$2:$U$2,0))=0,"",INDEX([3]Tabelle1!$E$3:$U$500,MATCH($A338&amp;$C338&amp;$D338,[3]Tabelle1!$A$3:$A$500&amp;[3]Tabelle1!$C$3:$C$500&amp;[3]Tabelle1!$D$3:$D$500,0),MATCH(W$2,[3]Tabelle1!$E$2:$U$2,0))),"")</f>
        <v/>
      </c>
      <c r="X338" t="str">
        <f t="array" ref="X338">IFERROR(IF(INDEX([3]Tabelle1!$E$3:$U$500,MATCH($A338&amp;$C338&amp;$D338,[3]Tabelle1!$A$3:$A$500&amp;[3]Tabelle1!$C$3:$C$500&amp;[3]Tabelle1!$D$3:$D$500,0),MATCH(X$2,[3]Tabelle1!$E$2:$U$2,0))=0,"",INDEX([3]Tabelle1!$E$3:$U$500,MATCH($A338&amp;$C338&amp;$D338,[3]Tabelle1!$A$3:$A$500&amp;[3]Tabelle1!$C$3:$C$500&amp;[3]Tabelle1!$D$3:$D$500,0),MATCH(X$2,[3]Tabelle1!$E$2:$U$2,0))),"")</f>
        <v/>
      </c>
      <c r="Y338" s="4"/>
      <c r="Z338" s="4"/>
      <c r="AA338" s="4"/>
      <c r="AB338" s="4"/>
      <c r="AC338" s="4"/>
      <c r="AD338" s="4"/>
      <c r="AE338" s="4"/>
      <c r="AF338" s="4"/>
    </row>
    <row r="339" spans="1:32" x14ac:dyDescent="0.2">
      <c r="A339" s="107" t="str">
        <f t="shared" si="38"/>
        <v>Hungary</v>
      </c>
      <c r="B339" s="97"/>
      <c r="C339" s="97" t="s">
        <v>205</v>
      </c>
      <c r="D339" s="227" t="s">
        <v>43</v>
      </c>
      <c r="E339" s="194"/>
      <c r="F339" s="194"/>
      <c r="G339" s="194"/>
      <c r="H339" s="195" t="str">
        <f t="array" ref="H339">IFERROR(IF(INDEX([3]Tabelle1!$E$3:$U$500,MATCH($A339&amp;$C339&amp;$D339,[3]Tabelle1!$A$3:$A$500&amp;[3]Tabelle1!$C$3:$C$500&amp;[3]Tabelle1!$D$3:$D$500,0),MATCH(H$2,[3]Tabelle1!$E$2:$U$2,0))=0,"",INDEX([3]Tabelle1!$E$3:$U$500,MATCH($A339&amp;$C339&amp;$D339,[3]Tabelle1!$A$3:$A$500&amp;[3]Tabelle1!$C$3:$C$500&amp;[3]Tabelle1!$D$3:$D$500,0),MATCH(H$2,[3]Tabelle1!$E$2:$U$2,0))),"")</f>
        <v/>
      </c>
      <c r="I339" s="195" t="str">
        <f t="array" ref="I339">IFERROR(IF(INDEX([3]Tabelle1!$E$3:$U$500,MATCH($A339&amp;$C339&amp;$D339,[3]Tabelle1!$A$3:$A$500&amp;[3]Tabelle1!$C$3:$C$500&amp;[3]Tabelle1!$D$3:$D$500,0),MATCH(I$2,[3]Tabelle1!$E$2:$U$2,0))=0,"",INDEX([3]Tabelle1!$E$3:$U$500,MATCH($A339&amp;$C339&amp;$D339,[3]Tabelle1!$A$3:$A$500&amp;[3]Tabelle1!$C$3:$C$500&amp;[3]Tabelle1!$D$3:$D$500,0),MATCH(I$2,[3]Tabelle1!$E$2:$U$2,0))),"")</f>
        <v/>
      </c>
      <c r="J339" s="195" t="str">
        <f t="array" ref="J339">IFERROR(IF(INDEX([3]Tabelle1!$E$3:$U$500,MATCH($A339&amp;$C339&amp;$D339,[3]Tabelle1!$A$3:$A$500&amp;[3]Tabelle1!$C$3:$C$500&amp;[3]Tabelle1!$D$3:$D$500,0),MATCH(J$2,[3]Tabelle1!$E$2:$U$2,0))=0,"",INDEX([3]Tabelle1!$E$3:$U$500,MATCH($A339&amp;$C339&amp;$D339,[3]Tabelle1!$A$3:$A$500&amp;[3]Tabelle1!$C$3:$C$500&amp;[3]Tabelle1!$D$3:$D$500,0),MATCH(J$2,[3]Tabelle1!$E$2:$U$2,0))),"")</f>
        <v/>
      </c>
      <c r="K339" s="195" t="str">
        <f t="array" ref="K339">IFERROR(IF(INDEX([3]Tabelle1!$E$3:$U$500,MATCH($A339&amp;$C339&amp;$D339,[3]Tabelle1!$A$3:$A$500&amp;[3]Tabelle1!$C$3:$C$500&amp;[3]Tabelle1!$D$3:$D$500,0),MATCH(K$2,[3]Tabelle1!$E$2:$U$2,0))=0,"",INDEX([3]Tabelle1!$E$3:$U$500,MATCH($A339&amp;$C339&amp;$D339,[3]Tabelle1!$A$3:$A$500&amp;[3]Tabelle1!$C$3:$C$500&amp;[3]Tabelle1!$D$3:$D$500,0),MATCH(K$2,[3]Tabelle1!$E$2:$U$2,0))),"")</f>
        <v/>
      </c>
      <c r="L339" s="195" t="str">
        <f t="array" ref="L339">IFERROR(IF(INDEX([3]Tabelle1!$E$3:$U$500,MATCH($A339&amp;$C339&amp;$D339,[3]Tabelle1!$A$3:$A$500&amp;[3]Tabelle1!$C$3:$C$500&amp;[3]Tabelle1!$D$3:$D$500,0),MATCH(L$2,[3]Tabelle1!$E$2:$U$2,0))=0,"",INDEX([3]Tabelle1!$E$3:$U$500,MATCH($A339&amp;$C339&amp;$D339,[3]Tabelle1!$A$3:$A$500&amp;[3]Tabelle1!$C$3:$C$500&amp;[3]Tabelle1!$D$3:$D$500,0),MATCH(L$2,[3]Tabelle1!$E$2:$U$2,0))),"")</f>
        <v/>
      </c>
      <c r="M339" s="195" t="str">
        <f t="array" ref="M339">IFERROR(IF(INDEX([3]Tabelle1!$E$3:$U$500,MATCH($A339&amp;$C339&amp;$D339,[3]Tabelle1!$A$3:$A$500&amp;[3]Tabelle1!$C$3:$C$500&amp;[3]Tabelle1!$D$3:$D$500,0),MATCH(M$2,[3]Tabelle1!$E$2:$U$2,0))=0,"",INDEX([3]Tabelle1!$E$3:$U$500,MATCH($A339&amp;$C339&amp;$D339,[3]Tabelle1!$A$3:$A$500&amp;[3]Tabelle1!$C$3:$C$500&amp;[3]Tabelle1!$D$3:$D$500,0),MATCH(M$2,[3]Tabelle1!$E$2:$U$2,0))),"")</f>
        <v/>
      </c>
      <c r="N339" s="195" t="str">
        <f t="array" ref="N339">IFERROR(IF(INDEX([3]Tabelle1!$E$3:$U$500,MATCH($A339&amp;$C339&amp;$D339,[3]Tabelle1!$A$3:$A$500&amp;[3]Tabelle1!$C$3:$C$500&amp;[3]Tabelle1!$D$3:$D$500,0),MATCH(N$2,[3]Tabelle1!$E$2:$U$2,0))=0,"",INDEX([3]Tabelle1!$E$3:$U$500,MATCH($A339&amp;$C339&amp;$D339,[3]Tabelle1!$A$3:$A$500&amp;[3]Tabelle1!$C$3:$C$500&amp;[3]Tabelle1!$D$3:$D$500,0),MATCH(N$2,[3]Tabelle1!$E$2:$U$2,0))),"")</f>
        <v/>
      </c>
      <c r="O339" s="195" t="str">
        <f t="array" ref="O339">IFERROR(IF(INDEX([3]Tabelle1!$E$3:$U$500,MATCH($A339&amp;$C339&amp;$D339,[3]Tabelle1!$A$3:$A$500&amp;[3]Tabelle1!$C$3:$C$500&amp;[3]Tabelle1!$D$3:$D$500,0),MATCH(O$2,[3]Tabelle1!$E$2:$U$2,0))=0,"",INDEX([3]Tabelle1!$E$3:$U$500,MATCH($A339&amp;$C339&amp;$D339,[3]Tabelle1!$A$3:$A$500&amp;[3]Tabelle1!$C$3:$C$500&amp;[3]Tabelle1!$D$3:$D$500,0),MATCH(O$2,[3]Tabelle1!$E$2:$U$2,0))),"")</f>
        <v/>
      </c>
      <c r="P339" s="195" t="str">
        <f t="array" ref="P339">IFERROR(IF(INDEX([3]Tabelle1!$E$3:$U$500,MATCH($A339&amp;$C339&amp;$D339,[3]Tabelle1!$A$3:$A$500&amp;[3]Tabelle1!$C$3:$C$500&amp;[3]Tabelle1!$D$3:$D$500,0),MATCH(P$2,[3]Tabelle1!$E$2:$U$2,0))=0,"",INDEX([3]Tabelle1!$E$3:$U$500,MATCH($A339&amp;$C339&amp;$D339,[3]Tabelle1!$A$3:$A$500&amp;[3]Tabelle1!$C$3:$C$500&amp;[3]Tabelle1!$D$3:$D$500,0),MATCH(P$2,[3]Tabelle1!$E$2:$U$2,0))),"")</f>
        <v/>
      </c>
      <c r="Q339" s="195" t="str">
        <f t="array" ref="Q339">IFERROR(IF(INDEX([3]Tabelle1!$E$3:$U$500,MATCH($A339&amp;$C339&amp;$D339,[3]Tabelle1!$A$3:$A$500&amp;[3]Tabelle1!$C$3:$C$500&amp;[3]Tabelle1!$D$3:$D$500,0),MATCH(Q$2,[3]Tabelle1!$E$2:$U$2,0))=0,"",INDEX([3]Tabelle1!$E$3:$U$500,MATCH($A339&amp;$C339&amp;$D339,[3]Tabelle1!$A$3:$A$500&amp;[3]Tabelle1!$C$3:$C$500&amp;[3]Tabelle1!$D$3:$D$500,0),MATCH(Q$2,[3]Tabelle1!$E$2:$U$2,0))),"")</f>
        <v/>
      </c>
      <c r="R339" s="195" t="str">
        <f t="array" ref="R339">IFERROR(IF(INDEX([3]Tabelle1!$E$3:$U$500,MATCH($A339&amp;$C339&amp;$D339,[3]Tabelle1!$A$3:$A$500&amp;[3]Tabelle1!$C$3:$C$500&amp;[3]Tabelle1!$D$3:$D$500,0),MATCH(R$2,[3]Tabelle1!$E$2:$U$2,0))=0,"",INDEX([3]Tabelle1!$E$3:$U$500,MATCH($A339&amp;$C339&amp;$D339,[3]Tabelle1!$A$3:$A$500&amp;[3]Tabelle1!$C$3:$C$500&amp;[3]Tabelle1!$D$3:$D$500,0),MATCH(R$2,[3]Tabelle1!$E$2:$U$2,0))),"")</f>
        <v/>
      </c>
      <c r="S339" s="195" t="str">
        <f t="array" ref="S339">IFERROR(IF(INDEX([3]Tabelle1!$E$3:$U$500,MATCH($A339&amp;$C339&amp;$D339,[3]Tabelle1!$A$3:$A$500&amp;[3]Tabelle1!$C$3:$C$500&amp;[3]Tabelle1!$D$3:$D$500,0),MATCH(S$2,[3]Tabelle1!$E$2:$U$2,0))=0,"",INDEX([3]Tabelle1!$E$3:$U$500,MATCH($A339&amp;$C339&amp;$D339,[3]Tabelle1!$A$3:$A$500&amp;[3]Tabelle1!$C$3:$C$500&amp;[3]Tabelle1!$D$3:$D$500,0),MATCH(S$2,[3]Tabelle1!$E$2:$U$2,0))),"")</f>
        <v/>
      </c>
      <c r="T339" s="195" t="str">
        <f t="array" ref="T339">IFERROR(IF(INDEX([3]Tabelle1!$E$3:$U$500,MATCH($A339&amp;$C339&amp;$D339,[3]Tabelle1!$A$3:$A$500&amp;[3]Tabelle1!$C$3:$C$500&amp;[3]Tabelle1!$D$3:$D$500,0),MATCH(T$2,[3]Tabelle1!$E$2:$U$2,0))=0,"",INDEX([3]Tabelle1!$E$3:$U$500,MATCH($A339&amp;$C339&amp;$D339,[3]Tabelle1!$A$3:$A$500&amp;[3]Tabelle1!$C$3:$C$500&amp;[3]Tabelle1!$D$3:$D$500,0),MATCH(T$2,[3]Tabelle1!$E$2:$U$2,0))),"")</f>
        <v/>
      </c>
      <c r="U339" s="195" t="str">
        <f t="array" ref="U339">IFERROR(IF(INDEX([3]Tabelle1!$E$3:$U$500,MATCH($A339&amp;$C339&amp;$D339,[3]Tabelle1!$A$3:$A$500&amp;[3]Tabelle1!$C$3:$C$500&amp;[3]Tabelle1!$D$3:$D$500,0),MATCH(U$2,[3]Tabelle1!$E$2:$U$2,0))=0,"",INDEX([3]Tabelle1!$E$3:$U$500,MATCH($A339&amp;$C339&amp;$D339,[3]Tabelle1!$A$3:$A$500&amp;[3]Tabelle1!$C$3:$C$500&amp;[3]Tabelle1!$D$3:$D$500,0),MATCH(U$2,[3]Tabelle1!$E$2:$U$2,0))),"")</f>
        <v/>
      </c>
      <c r="V339" s="196" t="str">
        <f t="array" ref="V339">IFERROR(IF(INDEX([3]Tabelle1!$E$3:$U$500,MATCH($A339&amp;$C339&amp;$D339,[3]Tabelle1!$A$3:$A$500&amp;[3]Tabelle1!$C$3:$C$500&amp;[3]Tabelle1!$D$3:$D$500,0),MATCH(V$2,[3]Tabelle1!$E$2:$U$2,0))=0,"",INDEX([3]Tabelle1!$E$3:$U$500,MATCH($A339&amp;$C339&amp;$D339,[3]Tabelle1!$A$3:$A$500&amp;[3]Tabelle1!$C$3:$C$500&amp;[3]Tabelle1!$D$3:$D$500,0),MATCH(V$2,[3]Tabelle1!$E$2:$U$2,0))),"")</f>
        <v/>
      </c>
      <c r="W339" t="str">
        <f t="array" ref="W339">IFERROR(IF(INDEX([3]Tabelle1!$E$3:$U$500,MATCH($A339&amp;$C339&amp;$D339,[3]Tabelle1!$A$3:$A$500&amp;[3]Tabelle1!$C$3:$C$500&amp;[3]Tabelle1!$D$3:$D$500,0),MATCH(W$2,[3]Tabelle1!$E$2:$U$2,0))=0,"",INDEX([3]Tabelle1!$E$3:$U$500,MATCH($A339&amp;$C339&amp;$D339,[3]Tabelle1!$A$3:$A$500&amp;[3]Tabelle1!$C$3:$C$500&amp;[3]Tabelle1!$D$3:$D$500,0),MATCH(W$2,[3]Tabelle1!$E$2:$U$2,0))),"")</f>
        <v/>
      </c>
      <c r="X339" t="str">
        <f t="array" ref="X339">IFERROR(IF(INDEX([3]Tabelle1!$E$3:$U$500,MATCH($A339&amp;$C339&amp;$D339,[3]Tabelle1!$A$3:$A$500&amp;[3]Tabelle1!$C$3:$C$500&amp;[3]Tabelle1!$D$3:$D$500,0),MATCH(X$2,[3]Tabelle1!$E$2:$U$2,0))=0,"",INDEX([3]Tabelle1!$E$3:$U$500,MATCH($A339&amp;$C339&amp;$D339,[3]Tabelle1!$A$3:$A$500&amp;[3]Tabelle1!$C$3:$C$500&amp;[3]Tabelle1!$D$3:$D$500,0),MATCH(X$2,[3]Tabelle1!$E$2:$U$2,0))),"")</f>
        <v/>
      </c>
      <c r="Y339" s="4"/>
      <c r="Z339" s="4"/>
      <c r="AA339" s="4"/>
      <c r="AB339" s="4"/>
      <c r="AC339" s="4"/>
      <c r="AD339" s="4"/>
      <c r="AE339" s="4"/>
      <c r="AF339" s="4"/>
    </row>
    <row r="340" spans="1:32" x14ac:dyDescent="0.2">
      <c r="A340" s="107" t="str">
        <f t="shared" si="38"/>
        <v>Hungary</v>
      </c>
      <c r="B340" s="97"/>
      <c r="C340" s="97" t="s">
        <v>205</v>
      </c>
      <c r="D340" s="227" t="s">
        <v>46</v>
      </c>
      <c r="E340" s="194"/>
      <c r="F340" s="194"/>
      <c r="G340" s="194"/>
      <c r="H340" s="195" t="str">
        <f t="array" ref="H340">IFERROR(IF(INDEX([3]Tabelle1!$E$3:$U$500,MATCH($A340&amp;$C340&amp;$D340,[3]Tabelle1!$A$3:$A$500&amp;[3]Tabelle1!$C$3:$C$500&amp;[3]Tabelle1!$D$3:$D$500,0),MATCH(H$2,[3]Tabelle1!$E$2:$U$2,0))=0,"",INDEX([3]Tabelle1!$E$3:$U$500,MATCH($A340&amp;$C340&amp;$D340,[3]Tabelle1!$A$3:$A$500&amp;[3]Tabelle1!$C$3:$C$500&amp;[3]Tabelle1!$D$3:$D$500,0),MATCH(H$2,[3]Tabelle1!$E$2:$U$2,0))),"")</f>
        <v/>
      </c>
      <c r="I340" s="195" t="str">
        <f t="array" ref="I340">IFERROR(IF(INDEX([3]Tabelle1!$E$3:$U$500,MATCH($A340&amp;$C340&amp;$D340,[3]Tabelle1!$A$3:$A$500&amp;[3]Tabelle1!$C$3:$C$500&amp;[3]Tabelle1!$D$3:$D$500,0),MATCH(I$2,[3]Tabelle1!$E$2:$U$2,0))=0,"",INDEX([3]Tabelle1!$E$3:$U$500,MATCH($A340&amp;$C340&amp;$D340,[3]Tabelle1!$A$3:$A$500&amp;[3]Tabelle1!$C$3:$C$500&amp;[3]Tabelle1!$D$3:$D$500,0),MATCH(I$2,[3]Tabelle1!$E$2:$U$2,0))),"")</f>
        <v/>
      </c>
      <c r="J340" s="195" t="str">
        <f t="array" ref="J340">IFERROR(IF(INDEX([3]Tabelle1!$E$3:$U$500,MATCH($A340&amp;$C340&amp;$D340,[3]Tabelle1!$A$3:$A$500&amp;[3]Tabelle1!$C$3:$C$500&amp;[3]Tabelle1!$D$3:$D$500,0),MATCH(J$2,[3]Tabelle1!$E$2:$U$2,0))=0,"",INDEX([3]Tabelle1!$E$3:$U$500,MATCH($A340&amp;$C340&amp;$D340,[3]Tabelle1!$A$3:$A$500&amp;[3]Tabelle1!$C$3:$C$500&amp;[3]Tabelle1!$D$3:$D$500,0),MATCH(J$2,[3]Tabelle1!$E$2:$U$2,0))),"")</f>
        <v/>
      </c>
      <c r="K340" s="195" t="str">
        <f t="array" ref="K340">IFERROR(IF(INDEX([3]Tabelle1!$E$3:$U$500,MATCH($A340&amp;$C340&amp;$D340,[3]Tabelle1!$A$3:$A$500&amp;[3]Tabelle1!$C$3:$C$500&amp;[3]Tabelle1!$D$3:$D$500,0),MATCH(K$2,[3]Tabelle1!$E$2:$U$2,0))=0,"",INDEX([3]Tabelle1!$E$3:$U$500,MATCH($A340&amp;$C340&amp;$D340,[3]Tabelle1!$A$3:$A$500&amp;[3]Tabelle1!$C$3:$C$500&amp;[3]Tabelle1!$D$3:$D$500,0),MATCH(K$2,[3]Tabelle1!$E$2:$U$2,0))),"")</f>
        <v/>
      </c>
      <c r="L340" s="195">
        <f t="array" ref="L340">IFERROR(IF(INDEX([3]Tabelle1!$E$3:$U$500,MATCH($A340&amp;$C340&amp;$D340,[3]Tabelle1!$A$3:$A$500&amp;[3]Tabelle1!$C$3:$C$500&amp;[3]Tabelle1!$D$3:$D$500,0),MATCH(L$2,[3]Tabelle1!$E$2:$U$2,0))=0,"",INDEX([3]Tabelle1!$E$3:$U$500,MATCH($A340&amp;$C340&amp;$D340,[3]Tabelle1!$A$3:$A$500&amp;[3]Tabelle1!$C$3:$C$500&amp;[3]Tabelle1!$D$3:$D$500,0),MATCH(L$2,[3]Tabelle1!$E$2:$U$2,0))),"")</f>
        <v>400</v>
      </c>
      <c r="M340" s="195" t="str">
        <f t="array" ref="M340">IFERROR(IF(INDEX([3]Tabelle1!$E$3:$U$500,MATCH($A340&amp;$C340&amp;$D340,[3]Tabelle1!$A$3:$A$500&amp;[3]Tabelle1!$C$3:$C$500&amp;[3]Tabelle1!$D$3:$D$500,0),MATCH(M$2,[3]Tabelle1!$E$2:$U$2,0))=0,"",INDEX([3]Tabelle1!$E$3:$U$500,MATCH($A340&amp;$C340&amp;$D340,[3]Tabelle1!$A$3:$A$500&amp;[3]Tabelle1!$C$3:$C$500&amp;[3]Tabelle1!$D$3:$D$500,0),MATCH(M$2,[3]Tabelle1!$E$2:$U$2,0))),"")</f>
        <v/>
      </c>
      <c r="N340" s="195">
        <f t="array" ref="N340">IFERROR(IF(INDEX([3]Tabelle1!$E$3:$U$500,MATCH($A340&amp;$C340&amp;$D340,[3]Tabelle1!$A$3:$A$500&amp;[3]Tabelle1!$C$3:$C$500&amp;[3]Tabelle1!$D$3:$D$500,0),MATCH(N$2,[3]Tabelle1!$E$2:$U$2,0))=0,"",INDEX([3]Tabelle1!$E$3:$U$500,MATCH($A340&amp;$C340&amp;$D340,[3]Tabelle1!$A$3:$A$500&amp;[3]Tabelle1!$C$3:$C$500&amp;[3]Tabelle1!$D$3:$D$500,0),MATCH(N$2,[3]Tabelle1!$E$2:$U$2,0))),"")</f>
        <v>500</v>
      </c>
      <c r="O340" s="195" t="str">
        <f t="array" ref="O340">IFERROR(IF(INDEX([3]Tabelle1!$E$3:$U$500,MATCH($A340&amp;$C340&amp;$D340,[3]Tabelle1!$A$3:$A$500&amp;[3]Tabelle1!$C$3:$C$500&amp;[3]Tabelle1!$D$3:$D$500,0),MATCH(O$2,[3]Tabelle1!$E$2:$U$2,0))=0,"",INDEX([3]Tabelle1!$E$3:$U$500,MATCH($A340&amp;$C340&amp;$D340,[3]Tabelle1!$A$3:$A$500&amp;[3]Tabelle1!$C$3:$C$500&amp;[3]Tabelle1!$D$3:$D$500,0),MATCH(O$2,[3]Tabelle1!$E$2:$U$2,0))),"")</f>
        <v/>
      </c>
      <c r="P340" s="195" t="str">
        <f t="array" ref="P340">IFERROR(IF(INDEX([3]Tabelle1!$E$3:$U$500,MATCH($A340&amp;$C340&amp;$D340,[3]Tabelle1!$A$3:$A$500&amp;[3]Tabelle1!$C$3:$C$500&amp;[3]Tabelle1!$D$3:$D$500,0),MATCH(P$2,[3]Tabelle1!$E$2:$U$2,0))=0,"",INDEX([3]Tabelle1!$E$3:$U$500,MATCH($A340&amp;$C340&amp;$D340,[3]Tabelle1!$A$3:$A$500&amp;[3]Tabelle1!$C$3:$C$500&amp;[3]Tabelle1!$D$3:$D$500,0),MATCH(P$2,[3]Tabelle1!$E$2:$U$2,0))),"")</f>
        <v/>
      </c>
      <c r="Q340" s="195">
        <f t="array" ref="Q340">IFERROR(IF(INDEX([3]Tabelle1!$E$3:$U$500,MATCH($A340&amp;$C340&amp;$D340,[3]Tabelle1!$A$3:$A$500&amp;[3]Tabelle1!$C$3:$C$500&amp;[3]Tabelle1!$D$3:$D$500,0),MATCH(Q$2,[3]Tabelle1!$E$2:$U$2,0))=0,"",INDEX([3]Tabelle1!$E$3:$U$500,MATCH($A340&amp;$C340&amp;$D340,[3]Tabelle1!$A$3:$A$500&amp;[3]Tabelle1!$C$3:$C$500&amp;[3]Tabelle1!$D$3:$D$500,0),MATCH(Q$2,[3]Tabelle1!$E$2:$U$2,0))),"")</f>
        <v>800</v>
      </c>
      <c r="R340" s="195" t="str">
        <f t="array" ref="R340">IFERROR(IF(INDEX([3]Tabelle1!$E$3:$U$500,MATCH($A340&amp;$C340&amp;$D340,[3]Tabelle1!$A$3:$A$500&amp;[3]Tabelle1!$C$3:$C$500&amp;[3]Tabelle1!$D$3:$D$500,0),MATCH(R$2,[3]Tabelle1!$E$2:$U$2,0))=0,"",INDEX([3]Tabelle1!$E$3:$U$500,MATCH($A340&amp;$C340&amp;$D340,[3]Tabelle1!$A$3:$A$500&amp;[3]Tabelle1!$C$3:$C$500&amp;[3]Tabelle1!$D$3:$D$500,0),MATCH(R$2,[3]Tabelle1!$E$2:$U$2,0))),"")</f>
        <v/>
      </c>
      <c r="S340" s="195">
        <f t="array" ref="S340">IFERROR(IF(INDEX([3]Tabelle1!$E$3:$U$500,MATCH($A340&amp;$C340&amp;$D340,[3]Tabelle1!$A$3:$A$500&amp;[3]Tabelle1!$C$3:$C$500&amp;[3]Tabelle1!$D$3:$D$500,0),MATCH(S$2,[3]Tabelle1!$E$2:$U$2,0))=0,"",INDEX([3]Tabelle1!$E$3:$U$500,MATCH($A340&amp;$C340&amp;$D340,[3]Tabelle1!$A$3:$A$500&amp;[3]Tabelle1!$C$3:$C$500&amp;[3]Tabelle1!$D$3:$D$500,0),MATCH(S$2,[3]Tabelle1!$E$2:$U$2,0))),"")</f>
        <v>1000</v>
      </c>
      <c r="T340" s="195" t="str">
        <f t="array" ref="T340">IFERROR(IF(INDEX([3]Tabelle1!$E$3:$U$500,MATCH($A340&amp;$C340&amp;$D340,[3]Tabelle1!$A$3:$A$500&amp;[3]Tabelle1!$C$3:$C$500&amp;[3]Tabelle1!$D$3:$D$500,0),MATCH(T$2,[3]Tabelle1!$E$2:$U$2,0))=0,"",INDEX([3]Tabelle1!$E$3:$U$500,MATCH($A340&amp;$C340&amp;$D340,[3]Tabelle1!$A$3:$A$500&amp;[3]Tabelle1!$C$3:$C$500&amp;[3]Tabelle1!$D$3:$D$500,0),MATCH(T$2,[3]Tabelle1!$E$2:$U$2,0))),"")</f>
        <v/>
      </c>
      <c r="U340" s="195" t="str">
        <f t="array" ref="U340">IFERROR(IF(INDEX([3]Tabelle1!$E$3:$U$500,MATCH($A340&amp;$C340&amp;$D340,[3]Tabelle1!$A$3:$A$500&amp;[3]Tabelle1!$C$3:$C$500&amp;[3]Tabelle1!$D$3:$D$500,0),MATCH(U$2,[3]Tabelle1!$E$2:$U$2,0))=0,"",INDEX([3]Tabelle1!$E$3:$U$500,MATCH($A340&amp;$C340&amp;$D340,[3]Tabelle1!$A$3:$A$500&amp;[3]Tabelle1!$C$3:$C$500&amp;[3]Tabelle1!$D$3:$D$500,0),MATCH(U$2,[3]Tabelle1!$E$2:$U$2,0))),"")</f>
        <v/>
      </c>
      <c r="V340" s="196">
        <f t="array" ref="V340">IFERROR(IF(INDEX([3]Tabelle1!$E$3:$U$500,MATCH($A340&amp;$C340&amp;$D340,[3]Tabelle1!$A$3:$A$500&amp;[3]Tabelle1!$C$3:$C$500&amp;[3]Tabelle1!$D$3:$D$500,0),MATCH(V$2,[3]Tabelle1!$E$2:$U$2,0))=0,"",INDEX([3]Tabelle1!$E$3:$U$500,MATCH($A340&amp;$C340&amp;$D340,[3]Tabelle1!$A$3:$A$500&amp;[3]Tabelle1!$C$3:$C$500&amp;[3]Tabelle1!$D$3:$D$500,0),MATCH(V$2,[3]Tabelle1!$E$2:$U$2,0))),"")</f>
        <v>1600</v>
      </c>
      <c r="W340" t="str">
        <f t="array" ref="W340">IFERROR(IF(INDEX([3]Tabelle1!$E$3:$U$500,MATCH($A340&amp;$C340&amp;$D340,[3]Tabelle1!$A$3:$A$500&amp;[3]Tabelle1!$C$3:$C$500&amp;[3]Tabelle1!$D$3:$D$500,0),MATCH(W$2,[3]Tabelle1!$E$2:$U$2,0))=0,"",INDEX([3]Tabelle1!$E$3:$U$500,MATCH($A340&amp;$C340&amp;$D340,[3]Tabelle1!$A$3:$A$500&amp;[3]Tabelle1!$C$3:$C$500&amp;[3]Tabelle1!$D$3:$D$500,0),MATCH(W$2,[3]Tabelle1!$E$2:$U$2,0))),"")</f>
        <v/>
      </c>
      <c r="X340" t="str">
        <f t="array" ref="X340">IFERROR(IF(INDEX([3]Tabelle1!$E$3:$U$500,MATCH($A340&amp;$C340&amp;$D340,[3]Tabelle1!$A$3:$A$500&amp;[3]Tabelle1!$C$3:$C$500&amp;[3]Tabelle1!$D$3:$D$500,0),MATCH(X$2,[3]Tabelle1!$E$2:$U$2,0))=0,"",INDEX([3]Tabelle1!$E$3:$U$500,MATCH($A340&amp;$C340&amp;$D340,[3]Tabelle1!$A$3:$A$500&amp;[3]Tabelle1!$C$3:$C$500&amp;[3]Tabelle1!$D$3:$D$500,0),MATCH(X$2,[3]Tabelle1!$E$2:$U$2,0))),"")</f>
        <v/>
      </c>
      <c r="Y340" s="4"/>
      <c r="Z340" s="4"/>
      <c r="AA340" s="4"/>
      <c r="AB340" s="4"/>
      <c r="AC340" s="4"/>
      <c r="AD340" s="4"/>
      <c r="AE340" s="4"/>
      <c r="AF340" s="4"/>
    </row>
    <row r="341" spans="1:32" x14ac:dyDescent="0.2">
      <c r="A341" s="107" t="str">
        <f t="shared" si="38"/>
        <v>Hungary</v>
      </c>
      <c r="B341" s="97"/>
      <c r="C341" s="97" t="s">
        <v>205</v>
      </c>
      <c r="D341" s="227" t="s">
        <v>5</v>
      </c>
      <c r="E341" s="194"/>
      <c r="F341" s="194"/>
      <c r="G341" s="194"/>
      <c r="H341" s="195" t="str">
        <f t="array" ref="H341">IFERROR(IF(INDEX([3]Tabelle1!$E$3:$U$500,MATCH($A341&amp;$C341&amp;$D341,[3]Tabelle1!$A$3:$A$500&amp;[3]Tabelle1!$C$3:$C$500&amp;[3]Tabelle1!$D$3:$D$500,0),MATCH(H$2,[3]Tabelle1!$E$2:$U$2,0))=0,"",INDEX([3]Tabelle1!$E$3:$U$500,MATCH($A341&amp;$C341&amp;$D341,[3]Tabelle1!$A$3:$A$500&amp;[3]Tabelle1!$C$3:$C$500&amp;[3]Tabelle1!$D$3:$D$500,0),MATCH(H$2,[3]Tabelle1!$E$2:$U$2,0))),"")</f>
        <v/>
      </c>
      <c r="I341" s="195" t="str">
        <f t="array" ref="I341">IFERROR(IF(INDEX([3]Tabelle1!$E$3:$U$500,MATCH($A341&amp;$C341&amp;$D341,[3]Tabelle1!$A$3:$A$500&amp;[3]Tabelle1!$C$3:$C$500&amp;[3]Tabelle1!$D$3:$D$500,0),MATCH(I$2,[3]Tabelle1!$E$2:$U$2,0))=0,"",INDEX([3]Tabelle1!$E$3:$U$500,MATCH($A341&amp;$C341&amp;$D341,[3]Tabelle1!$A$3:$A$500&amp;[3]Tabelle1!$C$3:$C$500&amp;[3]Tabelle1!$D$3:$D$500,0),MATCH(I$2,[3]Tabelle1!$E$2:$U$2,0))),"")</f>
        <v/>
      </c>
      <c r="J341" s="195" t="str">
        <f t="array" ref="J341">IFERROR(IF(INDEX([3]Tabelle1!$E$3:$U$500,MATCH($A341&amp;$C341&amp;$D341,[3]Tabelle1!$A$3:$A$500&amp;[3]Tabelle1!$C$3:$C$500&amp;[3]Tabelle1!$D$3:$D$500,0),MATCH(J$2,[3]Tabelle1!$E$2:$U$2,0))=0,"",INDEX([3]Tabelle1!$E$3:$U$500,MATCH($A341&amp;$C341&amp;$D341,[3]Tabelle1!$A$3:$A$500&amp;[3]Tabelle1!$C$3:$C$500&amp;[3]Tabelle1!$D$3:$D$500,0),MATCH(J$2,[3]Tabelle1!$E$2:$U$2,0))),"")</f>
        <v/>
      </c>
      <c r="K341" s="195" t="str">
        <f t="array" ref="K341">IFERROR(IF(INDEX([3]Tabelle1!$E$3:$U$500,MATCH($A341&amp;$C341&amp;$D341,[3]Tabelle1!$A$3:$A$500&amp;[3]Tabelle1!$C$3:$C$500&amp;[3]Tabelle1!$D$3:$D$500,0),MATCH(K$2,[3]Tabelle1!$E$2:$U$2,0))=0,"",INDEX([3]Tabelle1!$E$3:$U$500,MATCH($A341&amp;$C341&amp;$D341,[3]Tabelle1!$A$3:$A$500&amp;[3]Tabelle1!$C$3:$C$500&amp;[3]Tabelle1!$D$3:$D$500,0),MATCH(K$2,[3]Tabelle1!$E$2:$U$2,0))),"")</f>
        <v/>
      </c>
      <c r="L341" s="195" t="str">
        <f t="array" ref="L341">IFERROR(IF(INDEX([3]Tabelle1!$E$3:$U$500,MATCH($A341&amp;$C341&amp;$D341,[3]Tabelle1!$A$3:$A$500&amp;[3]Tabelle1!$C$3:$C$500&amp;[3]Tabelle1!$D$3:$D$500,0),MATCH(L$2,[3]Tabelle1!$E$2:$U$2,0))=0,"",INDEX([3]Tabelle1!$E$3:$U$500,MATCH($A341&amp;$C341&amp;$D341,[3]Tabelle1!$A$3:$A$500&amp;[3]Tabelle1!$C$3:$C$500&amp;[3]Tabelle1!$D$3:$D$500,0),MATCH(L$2,[3]Tabelle1!$E$2:$U$2,0))),"")</f>
        <v/>
      </c>
      <c r="M341" s="195" t="str">
        <f t="array" ref="M341">IFERROR(IF(INDEX([3]Tabelle1!$E$3:$U$500,MATCH($A341&amp;$C341&amp;$D341,[3]Tabelle1!$A$3:$A$500&amp;[3]Tabelle1!$C$3:$C$500&amp;[3]Tabelle1!$D$3:$D$500,0),MATCH(M$2,[3]Tabelle1!$E$2:$U$2,0))=0,"",INDEX([3]Tabelle1!$E$3:$U$500,MATCH($A341&amp;$C341&amp;$D341,[3]Tabelle1!$A$3:$A$500&amp;[3]Tabelle1!$C$3:$C$500&amp;[3]Tabelle1!$D$3:$D$500,0),MATCH(M$2,[3]Tabelle1!$E$2:$U$2,0))),"")</f>
        <v/>
      </c>
      <c r="N341" s="195" t="str">
        <f t="array" ref="N341">IFERROR(IF(INDEX([3]Tabelle1!$E$3:$U$500,MATCH($A341&amp;$C341&amp;$D341,[3]Tabelle1!$A$3:$A$500&amp;[3]Tabelle1!$C$3:$C$500&amp;[3]Tabelle1!$D$3:$D$500,0),MATCH(N$2,[3]Tabelle1!$E$2:$U$2,0))=0,"",INDEX([3]Tabelle1!$E$3:$U$500,MATCH($A341&amp;$C341&amp;$D341,[3]Tabelle1!$A$3:$A$500&amp;[3]Tabelle1!$C$3:$C$500&amp;[3]Tabelle1!$D$3:$D$500,0),MATCH(N$2,[3]Tabelle1!$E$2:$U$2,0))),"")</f>
        <v/>
      </c>
      <c r="O341" s="195" t="str">
        <f t="array" ref="O341">IFERROR(IF(INDEX([3]Tabelle1!$E$3:$U$500,MATCH($A341&amp;$C341&amp;$D341,[3]Tabelle1!$A$3:$A$500&amp;[3]Tabelle1!$C$3:$C$500&amp;[3]Tabelle1!$D$3:$D$500,0),MATCH(O$2,[3]Tabelle1!$E$2:$U$2,0))=0,"",INDEX([3]Tabelle1!$E$3:$U$500,MATCH($A341&amp;$C341&amp;$D341,[3]Tabelle1!$A$3:$A$500&amp;[3]Tabelle1!$C$3:$C$500&amp;[3]Tabelle1!$D$3:$D$500,0),MATCH(O$2,[3]Tabelle1!$E$2:$U$2,0))),"")</f>
        <v/>
      </c>
      <c r="P341" s="195" t="str">
        <f t="array" ref="P341">IFERROR(IF(INDEX([3]Tabelle1!$E$3:$U$500,MATCH($A341&amp;$C341&amp;$D341,[3]Tabelle1!$A$3:$A$500&amp;[3]Tabelle1!$C$3:$C$500&amp;[3]Tabelle1!$D$3:$D$500,0),MATCH(P$2,[3]Tabelle1!$E$2:$U$2,0))=0,"",INDEX([3]Tabelle1!$E$3:$U$500,MATCH($A341&amp;$C341&amp;$D341,[3]Tabelle1!$A$3:$A$500&amp;[3]Tabelle1!$C$3:$C$500&amp;[3]Tabelle1!$D$3:$D$500,0),MATCH(P$2,[3]Tabelle1!$E$2:$U$2,0))),"")</f>
        <v/>
      </c>
      <c r="Q341" s="195" t="str">
        <f t="array" ref="Q341">IFERROR(IF(INDEX([3]Tabelle1!$E$3:$U$500,MATCH($A341&amp;$C341&amp;$D341,[3]Tabelle1!$A$3:$A$500&amp;[3]Tabelle1!$C$3:$C$500&amp;[3]Tabelle1!$D$3:$D$500,0),MATCH(Q$2,[3]Tabelle1!$E$2:$U$2,0))=0,"",INDEX([3]Tabelle1!$E$3:$U$500,MATCH($A341&amp;$C341&amp;$D341,[3]Tabelle1!$A$3:$A$500&amp;[3]Tabelle1!$C$3:$C$500&amp;[3]Tabelle1!$D$3:$D$500,0),MATCH(Q$2,[3]Tabelle1!$E$2:$U$2,0))),"")</f>
        <v/>
      </c>
      <c r="R341" s="195" t="str">
        <f t="array" ref="R341">IFERROR(IF(INDEX([3]Tabelle1!$E$3:$U$500,MATCH($A341&amp;$C341&amp;$D341,[3]Tabelle1!$A$3:$A$500&amp;[3]Tabelle1!$C$3:$C$500&amp;[3]Tabelle1!$D$3:$D$500,0),MATCH(R$2,[3]Tabelle1!$E$2:$U$2,0))=0,"",INDEX([3]Tabelle1!$E$3:$U$500,MATCH($A341&amp;$C341&amp;$D341,[3]Tabelle1!$A$3:$A$500&amp;[3]Tabelle1!$C$3:$C$500&amp;[3]Tabelle1!$D$3:$D$500,0),MATCH(R$2,[3]Tabelle1!$E$2:$U$2,0))),"")</f>
        <v/>
      </c>
      <c r="S341" s="195" t="str">
        <f t="array" ref="S341">IFERROR(IF(INDEX([3]Tabelle1!$E$3:$U$500,MATCH($A341&amp;$C341&amp;$D341,[3]Tabelle1!$A$3:$A$500&amp;[3]Tabelle1!$C$3:$C$500&amp;[3]Tabelle1!$D$3:$D$500,0),MATCH(S$2,[3]Tabelle1!$E$2:$U$2,0))=0,"",INDEX([3]Tabelle1!$E$3:$U$500,MATCH($A341&amp;$C341&amp;$D341,[3]Tabelle1!$A$3:$A$500&amp;[3]Tabelle1!$C$3:$C$500&amp;[3]Tabelle1!$D$3:$D$500,0),MATCH(S$2,[3]Tabelle1!$E$2:$U$2,0))),"")</f>
        <v/>
      </c>
      <c r="T341" s="195" t="str">
        <f t="array" ref="T341">IFERROR(IF(INDEX([3]Tabelle1!$E$3:$U$500,MATCH($A341&amp;$C341&amp;$D341,[3]Tabelle1!$A$3:$A$500&amp;[3]Tabelle1!$C$3:$C$500&amp;[3]Tabelle1!$D$3:$D$500,0),MATCH(T$2,[3]Tabelle1!$E$2:$U$2,0))=0,"",INDEX([3]Tabelle1!$E$3:$U$500,MATCH($A341&amp;$C341&amp;$D341,[3]Tabelle1!$A$3:$A$500&amp;[3]Tabelle1!$C$3:$C$500&amp;[3]Tabelle1!$D$3:$D$500,0),MATCH(T$2,[3]Tabelle1!$E$2:$U$2,0))),"")</f>
        <v/>
      </c>
      <c r="U341" s="195" t="str">
        <f t="array" ref="U341">IFERROR(IF(INDEX([3]Tabelle1!$E$3:$U$500,MATCH($A341&amp;$C341&amp;$D341,[3]Tabelle1!$A$3:$A$500&amp;[3]Tabelle1!$C$3:$C$500&amp;[3]Tabelle1!$D$3:$D$500,0),MATCH(U$2,[3]Tabelle1!$E$2:$U$2,0))=0,"",INDEX([3]Tabelle1!$E$3:$U$500,MATCH($A341&amp;$C341&amp;$D341,[3]Tabelle1!$A$3:$A$500&amp;[3]Tabelle1!$C$3:$C$500&amp;[3]Tabelle1!$D$3:$D$500,0),MATCH(U$2,[3]Tabelle1!$E$2:$U$2,0))),"")</f>
        <v/>
      </c>
      <c r="V341" s="196" t="str">
        <f t="array" ref="V341">IFERROR(IF(INDEX([3]Tabelle1!$E$3:$U$500,MATCH($A341&amp;$C341&amp;$D341,[3]Tabelle1!$A$3:$A$500&amp;[3]Tabelle1!$C$3:$C$500&amp;[3]Tabelle1!$D$3:$D$500,0),MATCH(V$2,[3]Tabelle1!$E$2:$U$2,0))=0,"",INDEX([3]Tabelle1!$E$3:$U$500,MATCH($A341&amp;$C341&amp;$D341,[3]Tabelle1!$A$3:$A$500&amp;[3]Tabelle1!$C$3:$C$500&amp;[3]Tabelle1!$D$3:$D$500,0),MATCH(V$2,[3]Tabelle1!$E$2:$U$2,0))),"")</f>
        <v/>
      </c>
      <c r="W341" t="str">
        <f t="array" ref="W341">IFERROR(IF(INDEX([3]Tabelle1!$E$3:$U$500,MATCH($A341&amp;$C341&amp;$D341,[3]Tabelle1!$A$3:$A$500&amp;[3]Tabelle1!$C$3:$C$500&amp;[3]Tabelle1!$D$3:$D$500,0),MATCH(W$2,[3]Tabelle1!$E$2:$U$2,0))=0,"",INDEX([3]Tabelle1!$E$3:$U$500,MATCH($A341&amp;$C341&amp;$D341,[3]Tabelle1!$A$3:$A$500&amp;[3]Tabelle1!$C$3:$C$500&amp;[3]Tabelle1!$D$3:$D$500,0),MATCH(W$2,[3]Tabelle1!$E$2:$U$2,0))),"")</f>
        <v/>
      </c>
      <c r="X341" t="str">
        <f t="array" ref="X341">IFERROR(IF(INDEX([3]Tabelle1!$E$3:$U$500,MATCH($A341&amp;$C341&amp;$D341,[3]Tabelle1!$A$3:$A$500&amp;[3]Tabelle1!$C$3:$C$500&amp;[3]Tabelle1!$D$3:$D$500,0),MATCH(X$2,[3]Tabelle1!$E$2:$U$2,0))=0,"",INDEX([3]Tabelle1!$E$3:$U$500,MATCH($A341&amp;$C341&amp;$D341,[3]Tabelle1!$A$3:$A$500&amp;[3]Tabelle1!$C$3:$C$500&amp;[3]Tabelle1!$D$3:$D$500,0),MATCH(X$2,[3]Tabelle1!$E$2:$U$2,0))),"")</f>
        <v/>
      </c>
      <c r="Y341" s="4"/>
      <c r="Z341" s="4"/>
      <c r="AA341" s="4"/>
      <c r="AB341" s="4"/>
      <c r="AC341" s="4"/>
      <c r="AD341" s="4"/>
      <c r="AE341" s="4"/>
      <c r="AF341" s="4"/>
    </row>
    <row r="342" spans="1:32" x14ac:dyDescent="0.2">
      <c r="A342" s="107" t="str">
        <f t="shared" si="38"/>
        <v>Hungary</v>
      </c>
      <c r="B342" s="97"/>
      <c r="C342" s="97" t="s">
        <v>205</v>
      </c>
      <c r="D342" s="227" t="s">
        <v>47</v>
      </c>
      <c r="E342" s="194"/>
      <c r="F342" s="194"/>
      <c r="G342" s="194"/>
      <c r="H342" s="195" t="str">
        <f t="array" ref="H342">IFERROR(IF(INDEX([3]Tabelle1!$E$3:$U$500,MATCH($A342&amp;$C342&amp;$D342,[3]Tabelle1!$A$3:$A$500&amp;[3]Tabelle1!$C$3:$C$500&amp;[3]Tabelle1!$D$3:$D$500,0),MATCH(H$2,[3]Tabelle1!$E$2:$U$2,0))=0,"",INDEX([3]Tabelle1!$E$3:$U$500,MATCH($A342&amp;$C342&amp;$D342,[3]Tabelle1!$A$3:$A$500&amp;[3]Tabelle1!$C$3:$C$500&amp;[3]Tabelle1!$D$3:$D$500,0),MATCH(H$2,[3]Tabelle1!$E$2:$U$2,0))),"")</f>
        <v/>
      </c>
      <c r="I342" s="195" t="str">
        <f t="array" ref="I342">IFERROR(IF(INDEX([3]Tabelle1!$E$3:$U$500,MATCH($A342&amp;$C342&amp;$D342,[3]Tabelle1!$A$3:$A$500&amp;[3]Tabelle1!$C$3:$C$500&amp;[3]Tabelle1!$D$3:$D$500,0),MATCH(I$2,[3]Tabelle1!$E$2:$U$2,0))=0,"",INDEX([3]Tabelle1!$E$3:$U$500,MATCH($A342&amp;$C342&amp;$D342,[3]Tabelle1!$A$3:$A$500&amp;[3]Tabelle1!$C$3:$C$500&amp;[3]Tabelle1!$D$3:$D$500,0),MATCH(I$2,[3]Tabelle1!$E$2:$U$2,0))),"")</f>
        <v/>
      </c>
      <c r="J342" s="195" t="str">
        <f t="array" ref="J342">IFERROR(IF(INDEX([3]Tabelle1!$E$3:$U$500,MATCH($A342&amp;$C342&amp;$D342,[3]Tabelle1!$A$3:$A$500&amp;[3]Tabelle1!$C$3:$C$500&amp;[3]Tabelle1!$D$3:$D$500,0),MATCH(J$2,[3]Tabelle1!$E$2:$U$2,0))=0,"",INDEX([3]Tabelle1!$E$3:$U$500,MATCH($A342&amp;$C342&amp;$D342,[3]Tabelle1!$A$3:$A$500&amp;[3]Tabelle1!$C$3:$C$500&amp;[3]Tabelle1!$D$3:$D$500,0),MATCH(J$2,[3]Tabelle1!$E$2:$U$2,0))),"")</f>
        <v/>
      </c>
      <c r="K342" s="195" t="str">
        <f t="array" ref="K342">IFERROR(IF(INDEX([3]Tabelle1!$E$3:$U$500,MATCH($A342&amp;$C342&amp;$D342,[3]Tabelle1!$A$3:$A$500&amp;[3]Tabelle1!$C$3:$C$500&amp;[3]Tabelle1!$D$3:$D$500,0),MATCH(K$2,[3]Tabelle1!$E$2:$U$2,0))=0,"",INDEX([3]Tabelle1!$E$3:$U$500,MATCH($A342&amp;$C342&amp;$D342,[3]Tabelle1!$A$3:$A$500&amp;[3]Tabelle1!$C$3:$C$500&amp;[3]Tabelle1!$D$3:$D$500,0),MATCH(K$2,[3]Tabelle1!$E$2:$U$2,0))),"")</f>
        <v/>
      </c>
      <c r="L342" s="195" t="str">
        <f t="array" ref="L342">IFERROR(IF(INDEX([3]Tabelle1!$E$3:$U$500,MATCH($A342&amp;$C342&amp;$D342,[3]Tabelle1!$A$3:$A$500&amp;[3]Tabelle1!$C$3:$C$500&amp;[3]Tabelle1!$D$3:$D$500,0),MATCH(L$2,[3]Tabelle1!$E$2:$U$2,0))=0,"",INDEX([3]Tabelle1!$E$3:$U$500,MATCH($A342&amp;$C342&amp;$D342,[3]Tabelle1!$A$3:$A$500&amp;[3]Tabelle1!$C$3:$C$500&amp;[3]Tabelle1!$D$3:$D$500,0),MATCH(L$2,[3]Tabelle1!$E$2:$U$2,0))),"")</f>
        <v/>
      </c>
      <c r="M342" s="195" t="str">
        <f t="array" ref="M342">IFERROR(IF(INDEX([3]Tabelle1!$E$3:$U$500,MATCH($A342&amp;$C342&amp;$D342,[3]Tabelle1!$A$3:$A$500&amp;[3]Tabelle1!$C$3:$C$500&amp;[3]Tabelle1!$D$3:$D$500,0),MATCH(M$2,[3]Tabelle1!$E$2:$U$2,0))=0,"",INDEX([3]Tabelle1!$E$3:$U$500,MATCH($A342&amp;$C342&amp;$D342,[3]Tabelle1!$A$3:$A$500&amp;[3]Tabelle1!$C$3:$C$500&amp;[3]Tabelle1!$D$3:$D$500,0),MATCH(M$2,[3]Tabelle1!$E$2:$U$2,0))),"")</f>
        <v/>
      </c>
      <c r="N342" s="195" t="str">
        <f t="array" ref="N342">IFERROR(IF(INDEX([3]Tabelle1!$E$3:$U$500,MATCH($A342&amp;$C342&amp;$D342,[3]Tabelle1!$A$3:$A$500&amp;[3]Tabelle1!$C$3:$C$500&amp;[3]Tabelle1!$D$3:$D$500,0),MATCH(N$2,[3]Tabelle1!$E$2:$U$2,0))=0,"",INDEX([3]Tabelle1!$E$3:$U$500,MATCH($A342&amp;$C342&amp;$D342,[3]Tabelle1!$A$3:$A$500&amp;[3]Tabelle1!$C$3:$C$500&amp;[3]Tabelle1!$D$3:$D$500,0),MATCH(N$2,[3]Tabelle1!$E$2:$U$2,0))),"")</f>
        <v/>
      </c>
      <c r="O342" s="195" t="str">
        <f t="array" ref="O342">IFERROR(IF(INDEX([3]Tabelle1!$E$3:$U$500,MATCH($A342&amp;$C342&amp;$D342,[3]Tabelle1!$A$3:$A$500&amp;[3]Tabelle1!$C$3:$C$500&amp;[3]Tabelle1!$D$3:$D$500,0),MATCH(O$2,[3]Tabelle1!$E$2:$U$2,0))=0,"",INDEX([3]Tabelle1!$E$3:$U$500,MATCH($A342&amp;$C342&amp;$D342,[3]Tabelle1!$A$3:$A$500&amp;[3]Tabelle1!$C$3:$C$500&amp;[3]Tabelle1!$D$3:$D$500,0),MATCH(O$2,[3]Tabelle1!$E$2:$U$2,0))),"")</f>
        <v/>
      </c>
      <c r="P342" s="195" t="str">
        <f t="array" ref="P342">IFERROR(IF(INDEX([3]Tabelle1!$E$3:$U$500,MATCH($A342&amp;$C342&amp;$D342,[3]Tabelle1!$A$3:$A$500&amp;[3]Tabelle1!$C$3:$C$500&amp;[3]Tabelle1!$D$3:$D$500,0),MATCH(P$2,[3]Tabelle1!$E$2:$U$2,0))=0,"",INDEX([3]Tabelle1!$E$3:$U$500,MATCH($A342&amp;$C342&amp;$D342,[3]Tabelle1!$A$3:$A$500&amp;[3]Tabelle1!$C$3:$C$500&amp;[3]Tabelle1!$D$3:$D$500,0),MATCH(P$2,[3]Tabelle1!$E$2:$U$2,0))),"")</f>
        <v/>
      </c>
      <c r="Q342" s="195" t="str">
        <f t="array" ref="Q342">IFERROR(IF(INDEX([3]Tabelle1!$E$3:$U$500,MATCH($A342&amp;$C342&amp;$D342,[3]Tabelle1!$A$3:$A$500&amp;[3]Tabelle1!$C$3:$C$500&amp;[3]Tabelle1!$D$3:$D$500,0),MATCH(Q$2,[3]Tabelle1!$E$2:$U$2,0))=0,"",INDEX([3]Tabelle1!$E$3:$U$500,MATCH($A342&amp;$C342&amp;$D342,[3]Tabelle1!$A$3:$A$500&amp;[3]Tabelle1!$C$3:$C$500&amp;[3]Tabelle1!$D$3:$D$500,0),MATCH(Q$2,[3]Tabelle1!$E$2:$U$2,0))),"")</f>
        <v/>
      </c>
      <c r="R342" s="195" t="str">
        <f t="array" ref="R342">IFERROR(IF(INDEX([3]Tabelle1!$E$3:$U$500,MATCH($A342&amp;$C342&amp;$D342,[3]Tabelle1!$A$3:$A$500&amp;[3]Tabelle1!$C$3:$C$500&amp;[3]Tabelle1!$D$3:$D$500,0),MATCH(R$2,[3]Tabelle1!$E$2:$U$2,0))=0,"",INDEX([3]Tabelle1!$E$3:$U$500,MATCH($A342&amp;$C342&amp;$D342,[3]Tabelle1!$A$3:$A$500&amp;[3]Tabelle1!$C$3:$C$500&amp;[3]Tabelle1!$D$3:$D$500,0),MATCH(R$2,[3]Tabelle1!$E$2:$U$2,0))),"")</f>
        <v/>
      </c>
      <c r="S342" s="195" t="str">
        <f t="array" ref="S342">IFERROR(IF(INDEX([3]Tabelle1!$E$3:$U$500,MATCH($A342&amp;$C342&amp;$D342,[3]Tabelle1!$A$3:$A$500&amp;[3]Tabelle1!$C$3:$C$500&amp;[3]Tabelle1!$D$3:$D$500,0),MATCH(S$2,[3]Tabelle1!$E$2:$U$2,0))=0,"",INDEX([3]Tabelle1!$E$3:$U$500,MATCH($A342&amp;$C342&amp;$D342,[3]Tabelle1!$A$3:$A$500&amp;[3]Tabelle1!$C$3:$C$500&amp;[3]Tabelle1!$D$3:$D$500,0),MATCH(S$2,[3]Tabelle1!$E$2:$U$2,0))),"")</f>
        <v/>
      </c>
      <c r="T342" s="195" t="str">
        <f t="array" ref="T342">IFERROR(IF(INDEX([3]Tabelle1!$E$3:$U$500,MATCH($A342&amp;$C342&amp;$D342,[3]Tabelle1!$A$3:$A$500&amp;[3]Tabelle1!$C$3:$C$500&amp;[3]Tabelle1!$D$3:$D$500,0),MATCH(T$2,[3]Tabelle1!$E$2:$U$2,0))=0,"",INDEX([3]Tabelle1!$E$3:$U$500,MATCH($A342&amp;$C342&amp;$D342,[3]Tabelle1!$A$3:$A$500&amp;[3]Tabelle1!$C$3:$C$500&amp;[3]Tabelle1!$D$3:$D$500,0),MATCH(T$2,[3]Tabelle1!$E$2:$U$2,0))),"")</f>
        <v/>
      </c>
      <c r="U342" s="195" t="str">
        <f t="array" ref="U342">IFERROR(IF(INDEX([3]Tabelle1!$E$3:$U$500,MATCH($A342&amp;$C342&amp;$D342,[3]Tabelle1!$A$3:$A$500&amp;[3]Tabelle1!$C$3:$C$500&amp;[3]Tabelle1!$D$3:$D$500,0),MATCH(U$2,[3]Tabelle1!$E$2:$U$2,0))=0,"",INDEX([3]Tabelle1!$E$3:$U$500,MATCH($A342&amp;$C342&amp;$D342,[3]Tabelle1!$A$3:$A$500&amp;[3]Tabelle1!$C$3:$C$500&amp;[3]Tabelle1!$D$3:$D$500,0),MATCH(U$2,[3]Tabelle1!$E$2:$U$2,0))),"")</f>
        <v/>
      </c>
      <c r="V342" s="196" t="str">
        <f t="array" ref="V342">IFERROR(IF(INDEX([3]Tabelle1!$E$3:$U$500,MATCH($A342&amp;$C342&amp;$D342,[3]Tabelle1!$A$3:$A$500&amp;[3]Tabelle1!$C$3:$C$500&amp;[3]Tabelle1!$D$3:$D$500,0),MATCH(V$2,[3]Tabelle1!$E$2:$U$2,0))=0,"",INDEX([3]Tabelle1!$E$3:$U$500,MATCH($A342&amp;$C342&amp;$D342,[3]Tabelle1!$A$3:$A$500&amp;[3]Tabelle1!$C$3:$C$500&amp;[3]Tabelle1!$D$3:$D$500,0),MATCH(V$2,[3]Tabelle1!$E$2:$U$2,0))),"")</f>
        <v/>
      </c>
      <c r="W342" t="str">
        <f t="array" ref="W342">IFERROR(IF(INDEX([3]Tabelle1!$E$3:$U$500,MATCH($A342&amp;$C342&amp;$D342,[3]Tabelle1!$A$3:$A$500&amp;[3]Tabelle1!$C$3:$C$500&amp;[3]Tabelle1!$D$3:$D$500,0),MATCH(W$2,[3]Tabelle1!$E$2:$U$2,0))=0,"",INDEX([3]Tabelle1!$E$3:$U$500,MATCH($A342&amp;$C342&amp;$D342,[3]Tabelle1!$A$3:$A$500&amp;[3]Tabelle1!$C$3:$C$500&amp;[3]Tabelle1!$D$3:$D$500,0),MATCH(W$2,[3]Tabelle1!$E$2:$U$2,0))),"")</f>
        <v/>
      </c>
      <c r="X342" t="str">
        <f t="array" ref="X342">IFERROR(IF(INDEX([3]Tabelle1!$E$3:$U$500,MATCH($A342&amp;$C342&amp;$D342,[3]Tabelle1!$A$3:$A$500&amp;[3]Tabelle1!$C$3:$C$500&amp;[3]Tabelle1!$D$3:$D$500,0),MATCH(X$2,[3]Tabelle1!$E$2:$U$2,0))=0,"",INDEX([3]Tabelle1!$E$3:$U$500,MATCH($A342&amp;$C342&amp;$D342,[3]Tabelle1!$A$3:$A$500&amp;[3]Tabelle1!$C$3:$C$500&amp;[3]Tabelle1!$D$3:$D$500,0),MATCH(X$2,[3]Tabelle1!$E$2:$U$2,0))),"")</f>
        <v/>
      </c>
      <c r="Y342" s="4"/>
      <c r="Z342" s="4"/>
      <c r="AA342" s="4"/>
      <c r="AB342" s="4"/>
      <c r="AC342" s="4"/>
      <c r="AD342" s="4"/>
      <c r="AE342" s="4"/>
      <c r="AF342" s="4"/>
    </row>
    <row r="343" spans="1:32" x14ac:dyDescent="0.2">
      <c r="A343" s="107" t="str">
        <f t="shared" si="38"/>
        <v>Hungary</v>
      </c>
      <c r="B343" s="97"/>
      <c r="C343" s="97" t="s">
        <v>205</v>
      </c>
      <c r="D343" s="227" t="s">
        <v>93</v>
      </c>
      <c r="E343" s="194"/>
      <c r="F343" s="194"/>
      <c r="G343" s="194"/>
      <c r="H343" s="195" t="str">
        <f t="array" ref="H343">IFERROR(IF(INDEX([3]Tabelle1!$E$3:$U$500,MATCH($A343&amp;$C343&amp;$D343,[3]Tabelle1!$A$3:$A$500&amp;[3]Tabelle1!$C$3:$C$500&amp;[3]Tabelle1!$D$3:$D$500,0),MATCH(H$2,[3]Tabelle1!$E$2:$U$2,0))=0,"",INDEX([3]Tabelle1!$E$3:$U$500,MATCH($A343&amp;$C343&amp;$D343,[3]Tabelle1!$A$3:$A$500&amp;[3]Tabelle1!$C$3:$C$500&amp;[3]Tabelle1!$D$3:$D$500,0),MATCH(H$2,[3]Tabelle1!$E$2:$U$2,0))),"")</f>
        <v/>
      </c>
      <c r="I343" s="195" t="str">
        <f t="array" ref="I343">IFERROR(IF(INDEX([3]Tabelle1!$E$3:$U$500,MATCH($A343&amp;$C343&amp;$D343,[3]Tabelle1!$A$3:$A$500&amp;[3]Tabelle1!$C$3:$C$500&amp;[3]Tabelle1!$D$3:$D$500,0),MATCH(I$2,[3]Tabelle1!$E$2:$U$2,0))=0,"",INDEX([3]Tabelle1!$E$3:$U$500,MATCH($A343&amp;$C343&amp;$D343,[3]Tabelle1!$A$3:$A$500&amp;[3]Tabelle1!$C$3:$C$500&amp;[3]Tabelle1!$D$3:$D$500,0),MATCH(I$2,[3]Tabelle1!$E$2:$U$2,0))),"")</f>
        <v/>
      </c>
      <c r="J343" s="195" t="str">
        <f t="array" ref="J343">IFERROR(IF(INDEX([3]Tabelle1!$E$3:$U$500,MATCH($A343&amp;$C343&amp;$D343,[3]Tabelle1!$A$3:$A$500&amp;[3]Tabelle1!$C$3:$C$500&amp;[3]Tabelle1!$D$3:$D$500,0),MATCH(J$2,[3]Tabelle1!$E$2:$U$2,0))=0,"",INDEX([3]Tabelle1!$E$3:$U$500,MATCH($A343&amp;$C343&amp;$D343,[3]Tabelle1!$A$3:$A$500&amp;[3]Tabelle1!$C$3:$C$500&amp;[3]Tabelle1!$D$3:$D$500,0),MATCH(J$2,[3]Tabelle1!$E$2:$U$2,0))),"")</f>
        <v/>
      </c>
      <c r="K343" s="195" t="str">
        <f t="array" ref="K343">IFERROR(IF(INDEX([3]Tabelle1!$E$3:$U$500,MATCH($A343&amp;$C343&amp;$D343,[3]Tabelle1!$A$3:$A$500&amp;[3]Tabelle1!$C$3:$C$500&amp;[3]Tabelle1!$D$3:$D$500,0),MATCH(K$2,[3]Tabelle1!$E$2:$U$2,0))=0,"",INDEX([3]Tabelle1!$E$3:$U$500,MATCH($A343&amp;$C343&amp;$D343,[3]Tabelle1!$A$3:$A$500&amp;[3]Tabelle1!$C$3:$C$500&amp;[3]Tabelle1!$D$3:$D$500,0),MATCH(K$2,[3]Tabelle1!$E$2:$U$2,0))),"")</f>
        <v/>
      </c>
      <c r="L343" s="195" t="str">
        <f t="array" ref="L343">IFERROR(IF(INDEX([3]Tabelle1!$E$3:$U$500,MATCH($A343&amp;$C343&amp;$D343,[3]Tabelle1!$A$3:$A$500&amp;[3]Tabelle1!$C$3:$C$500&amp;[3]Tabelle1!$D$3:$D$500,0),MATCH(L$2,[3]Tabelle1!$E$2:$U$2,0))=0,"",INDEX([3]Tabelle1!$E$3:$U$500,MATCH($A343&amp;$C343&amp;$D343,[3]Tabelle1!$A$3:$A$500&amp;[3]Tabelle1!$C$3:$C$500&amp;[3]Tabelle1!$D$3:$D$500,0),MATCH(L$2,[3]Tabelle1!$E$2:$U$2,0))),"")</f>
        <v/>
      </c>
      <c r="M343" s="195" t="str">
        <f t="array" ref="M343">IFERROR(IF(INDEX([3]Tabelle1!$E$3:$U$500,MATCH($A343&amp;$C343&amp;$D343,[3]Tabelle1!$A$3:$A$500&amp;[3]Tabelle1!$C$3:$C$500&amp;[3]Tabelle1!$D$3:$D$500,0),MATCH(M$2,[3]Tabelle1!$E$2:$U$2,0))=0,"",INDEX([3]Tabelle1!$E$3:$U$500,MATCH($A343&amp;$C343&amp;$D343,[3]Tabelle1!$A$3:$A$500&amp;[3]Tabelle1!$C$3:$C$500&amp;[3]Tabelle1!$D$3:$D$500,0),MATCH(M$2,[3]Tabelle1!$E$2:$U$2,0))),"")</f>
        <v/>
      </c>
      <c r="N343" s="195" t="str">
        <f t="array" ref="N343">IFERROR(IF(INDEX([3]Tabelle1!$E$3:$U$500,MATCH($A343&amp;$C343&amp;$D343,[3]Tabelle1!$A$3:$A$500&amp;[3]Tabelle1!$C$3:$C$500&amp;[3]Tabelle1!$D$3:$D$500,0),MATCH(N$2,[3]Tabelle1!$E$2:$U$2,0))=0,"",INDEX([3]Tabelle1!$E$3:$U$500,MATCH($A343&amp;$C343&amp;$D343,[3]Tabelle1!$A$3:$A$500&amp;[3]Tabelle1!$C$3:$C$500&amp;[3]Tabelle1!$D$3:$D$500,0),MATCH(N$2,[3]Tabelle1!$E$2:$U$2,0))),"")</f>
        <v/>
      </c>
      <c r="O343" s="195" t="str">
        <f t="array" ref="O343">IFERROR(IF(INDEX([3]Tabelle1!$E$3:$U$500,MATCH($A343&amp;$C343&amp;$D343,[3]Tabelle1!$A$3:$A$500&amp;[3]Tabelle1!$C$3:$C$500&amp;[3]Tabelle1!$D$3:$D$500,0),MATCH(O$2,[3]Tabelle1!$E$2:$U$2,0))=0,"",INDEX([3]Tabelle1!$E$3:$U$500,MATCH($A343&amp;$C343&amp;$D343,[3]Tabelle1!$A$3:$A$500&amp;[3]Tabelle1!$C$3:$C$500&amp;[3]Tabelle1!$D$3:$D$500,0),MATCH(O$2,[3]Tabelle1!$E$2:$U$2,0))),"")</f>
        <v/>
      </c>
      <c r="P343" s="195" t="str">
        <f t="array" ref="P343">IFERROR(IF(INDEX([3]Tabelle1!$E$3:$U$500,MATCH($A343&amp;$C343&amp;$D343,[3]Tabelle1!$A$3:$A$500&amp;[3]Tabelle1!$C$3:$C$500&amp;[3]Tabelle1!$D$3:$D$500,0),MATCH(P$2,[3]Tabelle1!$E$2:$U$2,0))=0,"",INDEX([3]Tabelle1!$E$3:$U$500,MATCH($A343&amp;$C343&amp;$D343,[3]Tabelle1!$A$3:$A$500&amp;[3]Tabelle1!$C$3:$C$500&amp;[3]Tabelle1!$D$3:$D$500,0),MATCH(P$2,[3]Tabelle1!$E$2:$U$2,0))),"")</f>
        <v/>
      </c>
      <c r="Q343" s="195" t="str">
        <f t="array" ref="Q343">IFERROR(IF(INDEX([3]Tabelle1!$E$3:$U$500,MATCH($A343&amp;$C343&amp;$D343,[3]Tabelle1!$A$3:$A$500&amp;[3]Tabelle1!$C$3:$C$500&amp;[3]Tabelle1!$D$3:$D$500,0),MATCH(Q$2,[3]Tabelle1!$E$2:$U$2,0))=0,"",INDEX([3]Tabelle1!$E$3:$U$500,MATCH($A343&amp;$C343&amp;$D343,[3]Tabelle1!$A$3:$A$500&amp;[3]Tabelle1!$C$3:$C$500&amp;[3]Tabelle1!$D$3:$D$500,0),MATCH(Q$2,[3]Tabelle1!$E$2:$U$2,0))),"")</f>
        <v/>
      </c>
      <c r="R343" s="195" t="str">
        <f t="array" ref="R343">IFERROR(IF(INDEX([3]Tabelle1!$E$3:$U$500,MATCH($A343&amp;$C343&amp;$D343,[3]Tabelle1!$A$3:$A$500&amp;[3]Tabelle1!$C$3:$C$500&amp;[3]Tabelle1!$D$3:$D$500,0),MATCH(R$2,[3]Tabelle1!$E$2:$U$2,0))=0,"",INDEX([3]Tabelle1!$E$3:$U$500,MATCH($A343&amp;$C343&amp;$D343,[3]Tabelle1!$A$3:$A$500&amp;[3]Tabelle1!$C$3:$C$500&amp;[3]Tabelle1!$D$3:$D$500,0),MATCH(R$2,[3]Tabelle1!$E$2:$U$2,0))),"")</f>
        <v/>
      </c>
      <c r="S343" s="195" t="str">
        <f t="array" ref="S343">IFERROR(IF(INDEX([3]Tabelle1!$E$3:$U$500,MATCH($A343&amp;$C343&amp;$D343,[3]Tabelle1!$A$3:$A$500&amp;[3]Tabelle1!$C$3:$C$500&amp;[3]Tabelle1!$D$3:$D$500,0),MATCH(S$2,[3]Tabelle1!$E$2:$U$2,0))=0,"",INDEX([3]Tabelle1!$E$3:$U$500,MATCH($A343&amp;$C343&amp;$D343,[3]Tabelle1!$A$3:$A$500&amp;[3]Tabelle1!$C$3:$C$500&amp;[3]Tabelle1!$D$3:$D$500,0),MATCH(S$2,[3]Tabelle1!$E$2:$U$2,0))),"")</f>
        <v/>
      </c>
      <c r="T343" s="195" t="str">
        <f t="array" ref="T343">IFERROR(IF(INDEX([3]Tabelle1!$E$3:$U$500,MATCH($A343&amp;$C343&amp;$D343,[3]Tabelle1!$A$3:$A$500&amp;[3]Tabelle1!$C$3:$C$500&amp;[3]Tabelle1!$D$3:$D$500,0),MATCH(T$2,[3]Tabelle1!$E$2:$U$2,0))=0,"",INDEX([3]Tabelle1!$E$3:$U$500,MATCH($A343&amp;$C343&amp;$D343,[3]Tabelle1!$A$3:$A$500&amp;[3]Tabelle1!$C$3:$C$500&amp;[3]Tabelle1!$D$3:$D$500,0),MATCH(T$2,[3]Tabelle1!$E$2:$U$2,0))),"")</f>
        <v/>
      </c>
      <c r="U343" s="195" t="str">
        <f t="array" ref="U343">IFERROR(IF(INDEX([3]Tabelle1!$E$3:$U$500,MATCH($A343&amp;$C343&amp;$D343,[3]Tabelle1!$A$3:$A$500&amp;[3]Tabelle1!$C$3:$C$500&amp;[3]Tabelle1!$D$3:$D$500,0),MATCH(U$2,[3]Tabelle1!$E$2:$U$2,0))=0,"",INDEX([3]Tabelle1!$E$3:$U$500,MATCH($A343&amp;$C343&amp;$D343,[3]Tabelle1!$A$3:$A$500&amp;[3]Tabelle1!$C$3:$C$500&amp;[3]Tabelle1!$D$3:$D$500,0),MATCH(U$2,[3]Tabelle1!$E$2:$U$2,0))),"")</f>
        <v/>
      </c>
      <c r="V343" s="196" t="str">
        <f t="array" ref="V343">IFERROR(IF(INDEX([3]Tabelle1!$E$3:$U$500,MATCH($A343&amp;$C343&amp;$D343,[3]Tabelle1!$A$3:$A$500&amp;[3]Tabelle1!$C$3:$C$500&amp;[3]Tabelle1!$D$3:$D$500,0),MATCH(V$2,[3]Tabelle1!$E$2:$U$2,0))=0,"",INDEX([3]Tabelle1!$E$3:$U$500,MATCH($A343&amp;$C343&amp;$D343,[3]Tabelle1!$A$3:$A$500&amp;[3]Tabelle1!$C$3:$C$500&amp;[3]Tabelle1!$D$3:$D$500,0),MATCH(V$2,[3]Tabelle1!$E$2:$U$2,0))),"")</f>
        <v/>
      </c>
      <c r="W343" t="str">
        <f t="array" ref="W343">IFERROR(IF(INDEX([3]Tabelle1!$E$3:$U$500,MATCH($A343&amp;$C343&amp;$D343,[3]Tabelle1!$A$3:$A$500&amp;[3]Tabelle1!$C$3:$C$500&amp;[3]Tabelle1!$D$3:$D$500,0),MATCH(W$2,[3]Tabelle1!$E$2:$U$2,0))=0,"",INDEX([3]Tabelle1!$E$3:$U$500,MATCH($A343&amp;$C343&amp;$D343,[3]Tabelle1!$A$3:$A$500&amp;[3]Tabelle1!$C$3:$C$500&amp;[3]Tabelle1!$D$3:$D$500,0),MATCH(W$2,[3]Tabelle1!$E$2:$U$2,0))),"")</f>
        <v/>
      </c>
      <c r="X343" t="str">
        <f t="array" ref="X343">IFERROR(IF(INDEX([3]Tabelle1!$E$3:$U$500,MATCH($A343&amp;$C343&amp;$D343,[3]Tabelle1!$A$3:$A$500&amp;[3]Tabelle1!$C$3:$C$500&amp;[3]Tabelle1!$D$3:$D$500,0),MATCH(X$2,[3]Tabelle1!$E$2:$U$2,0))=0,"",INDEX([3]Tabelle1!$E$3:$U$500,MATCH($A343&amp;$C343&amp;$D343,[3]Tabelle1!$A$3:$A$500&amp;[3]Tabelle1!$C$3:$C$500&amp;[3]Tabelle1!$D$3:$D$500,0),MATCH(X$2,[3]Tabelle1!$E$2:$U$2,0))),"")</f>
        <v/>
      </c>
      <c r="Y343" s="4"/>
      <c r="Z343" s="4"/>
      <c r="AA343" s="4"/>
      <c r="AB343" s="4"/>
      <c r="AC343" s="4"/>
      <c r="AD343" s="4"/>
      <c r="AE343" s="4"/>
      <c r="AF343" s="4"/>
    </row>
    <row r="344" spans="1:32" x14ac:dyDescent="0.2">
      <c r="A344" s="107" t="str">
        <f t="shared" si="38"/>
        <v>Hungary</v>
      </c>
      <c r="B344" s="97"/>
      <c r="C344" s="97" t="s">
        <v>205</v>
      </c>
      <c r="D344" s="227" t="s">
        <v>48</v>
      </c>
      <c r="E344" s="194"/>
      <c r="F344" s="194"/>
      <c r="G344" s="194"/>
      <c r="H344" s="195" t="str">
        <f t="array" ref="H344">IFERROR(IF(INDEX([3]Tabelle1!$E$3:$U$500,MATCH($A344&amp;$C344&amp;$D344,[3]Tabelle1!$A$3:$A$500&amp;[3]Tabelle1!$C$3:$C$500&amp;[3]Tabelle1!$D$3:$D$500,0),MATCH(H$2,[3]Tabelle1!$E$2:$U$2,0))=0,"",INDEX([3]Tabelle1!$E$3:$U$500,MATCH($A344&amp;$C344&amp;$D344,[3]Tabelle1!$A$3:$A$500&amp;[3]Tabelle1!$C$3:$C$500&amp;[3]Tabelle1!$D$3:$D$500,0),MATCH(H$2,[3]Tabelle1!$E$2:$U$2,0))),"")</f>
        <v/>
      </c>
      <c r="I344" s="195" t="str">
        <f t="array" ref="I344">IFERROR(IF(INDEX([3]Tabelle1!$E$3:$U$500,MATCH($A344&amp;$C344&amp;$D344,[3]Tabelle1!$A$3:$A$500&amp;[3]Tabelle1!$C$3:$C$500&amp;[3]Tabelle1!$D$3:$D$500,0),MATCH(I$2,[3]Tabelle1!$E$2:$U$2,0))=0,"",INDEX([3]Tabelle1!$E$3:$U$500,MATCH($A344&amp;$C344&amp;$D344,[3]Tabelle1!$A$3:$A$500&amp;[3]Tabelle1!$C$3:$C$500&amp;[3]Tabelle1!$D$3:$D$500,0),MATCH(I$2,[3]Tabelle1!$E$2:$U$2,0))),"")</f>
        <v/>
      </c>
      <c r="J344" s="195" t="str">
        <f t="array" ref="J344">IFERROR(IF(INDEX([3]Tabelle1!$E$3:$U$500,MATCH($A344&amp;$C344&amp;$D344,[3]Tabelle1!$A$3:$A$500&amp;[3]Tabelle1!$C$3:$C$500&amp;[3]Tabelle1!$D$3:$D$500,0),MATCH(J$2,[3]Tabelle1!$E$2:$U$2,0))=0,"",INDEX([3]Tabelle1!$E$3:$U$500,MATCH($A344&amp;$C344&amp;$D344,[3]Tabelle1!$A$3:$A$500&amp;[3]Tabelle1!$C$3:$C$500&amp;[3]Tabelle1!$D$3:$D$500,0),MATCH(J$2,[3]Tabelle1!$E$2:$U$2,0))),"")</f>
        <v/>
      </c>
      <c r="K344" s="195" t="str">
        <f t="array" ref="K344">IFERROR(IF(INDEX([3]Tabelle1!$E$3:$U$500,MATCH($A344&amp;$C344&amp;$D344,[3]Tabelle1!$A$3:$A$500&amp;[3]Tabelle1!$C$3:$C$500&amp;[3]Tabelle1!$D$3:$D$500,0),MATCH(K$2,[3]Tabelle1!$E$2:$U$2,0))=0,"",INDEX([3]Tabelle1!$E$3:$U$500,MATCH($A344&amp;$C344&amp;$D344,[3]Tabelle1!$A$3:$A$500&amp;[3]Tabelle1!$C$3:$C$500&amp;[3]Tabelle1!$D$3:$D$500,0),MATCH(K$2,[3]Tabelle1!$E$2:$U$2,0))),"")</f>
        <v/>
      </c>
      <c r="L344" s="195" t="str">
        <f t="array" ref="L344">IFERROR(IF(INDEX([3]Tabelle1!$E$3:$U$500,MATCH($A344&amp;$C344&amp;$D344,[3]Tabelle1!$A$3:$A$500&amp;[3]Tabelle1!$C$3:$C$500&amp;[3]Tabelle1!$D$3:$D$500,0),MATCH(L$2,[3]Tabelle1!$E$2:$U$2,0))=0,"",INDEX([3]Tabelle1!$E$3:$U$500,MATCH($A344&amp;$C344&amp;$D344,[3]Tabelle1!$A$3:$A$500&amp;[3]Tabelle1!$C$3:$C$500&amp;[3]Tabelle1!$D$3:$D$500,0),MATCH(L$2,[3]Tabelle1!$E$2:$U$2,0))),"")</f>
        <v/>
      </c>
      <c r="M344" s="195" t="str">
        <f t="array" ref="M344">IFERROR(IF(INDEX([3]Tabelle1!$E$3:$U$500,MATCH($A344&amp;$C344&amp;$D344,[3]Tabelle1!$A$3:$A$500&amp;[3]Tabelle1!$C$3:$C$500&amp;[3]Tabelle1!$D$3:$D$500,0),MATCH(M$2,[3]Tabelle1!$E$2:$U$2,0))=0,"",INDEX([3]Tabelle1!$E$3:$U$500,MATCH($A344&amp;$C344&amp;$D344,[3]Tabelle1!$A$3:$A$500&amp;[3]Tabelle1!$C$3:$C$500&amp;[3]Tabelle1!$D$3:$D$500,0),MATCH(M$2,[3]Tabelle1!$E$2:$U$2,0))),"")</f>
        <v/>
      </c>
      <c r="N344" s="195" t="str">
        <f t="array" ref="N344">IFERROR(IF(INDEX([3]Tabelle1!$E$3:$U$500,MATCH($A344&amp;$C344&amp;$D344,[3]Tabelle1!$A$3:$A$500&amp;[3]Tabelle1!$C$3:$C$500&amp;[3]Tabelle1!$D$3:$D$500,0),MATCH(N$2,[3]Tabelle1!$E$2:$U$2,0))=0,"",INDEX([3]Tabelle1!$E$3:$U$500,MATCH($A344&amp;$C344&amp;$D344,[3]Tabelle1!$A$3:$A$500&amp;[3]Tabelle1!$C$3:$C$500&amp;[3]Tabelle1!$D$3:$D$500,0),MATCH(N$2,[3]Tabelle1!$E$2:$U$2,0))),"")</f>
        <v/>
      </c>
      <c r="O344" s="195" t="str">
        <f t="array" ref="O344">IFERROR(IF(INDEX([3]Tabelle1!$E$3:$U$500,MATCH($A344&amp;$C344&amp;$D344,[3]Tabelle1!$A$3:$A$500&amp;[3]Tabelle1!$C$3:$C$500&amp;[3]Tabelle1!$D$3:$D$500,0),MATCH(O$2,[3]Tabelle1!$E$2:$U$2,0))=0,"",INDEX([3]Tabelle1!$E$3:$U$500,MATCH($A344&amp;$C344&amp;$D344,[3]Tabelle1!$A$3:$A$500&amp;[3]Tabelle1!$C$3:$C$500&amp;[3]Tabelle1!$D$3:$D$500,0),MATCH(O$2,[3]Tabelle1!$E$2:$U$2,0))),"")</f>
        <v/>
      </c>
      <c r="P344" s="195" t="str">
        <f t="array" ref="P344">IFERROR(IF(INDEX([3]Tabelle1!$E$3:$U$500,MATCH($A344&amp;$C344&amp;$D344,[3]Tabelle1!$A$3:$A$500&amp;[3]Tabelle1!$C$3:$C$500&amp;[3]Tabelle1!$D$3:$D$500,0),MATCH(P$2,[3]Tabelle1!$E$2:$U$2,0))=0,"",INDEX([3]Tabelle1!$E$3:$U$500,MATCH($A344&amp;$C344&amp;$D344,[3]Tabelle1!$A$3:$A$500&amp;[3]Tabelle1!$C$3:$C$500&amp;[3]Tabelle1!$D$3:$D$500,0),MATCH(P$2,[3]Tabelle1!$E$2:$U$2,0))),"")</f>
        <v/>
      </c>
      <c r="Q344" s="195" t="str">
        <f t="array" ref="Q344">IFERROR(IF(INDEX([3]Tabelle1!$E$3:$U$500,MATCH($A344&amp;$C344&amp;$D344,[3]Tabelle1!$A$3:$A$500&amp;[3]Tabelle1!$C$3:$C$500&amp;[3]Tabelle1!$D$3:$D$500,0),MATCH(Q$2,[3]Tabelle1!$E$2:$U$2,0))=0,"",INDEX([3]Tabelle1!$E$3:$U$500,MATCH($A344&amp;$C344&amp;$D344,[3]Tabelle1!$A$3:$A$500&amp;[3]Tabelle1!$C$3:$C$500&amp;[3]Tabelle1!$D$3:$D$500,0),MATCH(Q$2,[3]Tabelle1!$E$2:$U$2,0))),"")</f>
        <v/>
      </c>
      <c r="R344" s="195" t="str">
        <f t="array" ref="R344">IFERROR(IF(INDEX([3]Tabelle1!$E$3:$U$500,MATCH($A344&amp;$C344&amp;$D344,[3]Tabelle1!$A$3:$A$500&amp;[3]Tabelle1!$C$3:$C$500&amp;[3]Tabelle1!$D$3:$D$500,0),MATCH(R$2,[3]Tabelle1!$E$2:$U$2,0))=0,"",INDEX([3]Tabelle1!$E$3:$U$500,MATCH($A344&amp;$C344&amp;$D344,[3]Tabelle1!$A$3:$A$500&amp;[3]Tabelle1!$C$3:$C$500&amp;[3]Tabelle1!$D$3:$D$500,0),MATCH(R$2,[3]Tabelle1!$E$2:$U$2,0))),"")</f>
        <v/>
      </c>
      <c r="S344" s="195">
        <f t="array" ref="S344">IFERROR(IF(INDEX([3]Tabelle1!$E$3:$U$500,MATCH($A344&amp;$C344&amp;$D344,[3]Tabelle1!$A$3:$A$500&amp;[3]Tabelle1!$C$3:$C$500&amp;[3]Tabelle1!$D$3:$D$500,0),MATCH(S$2,[3]Tabelle1!$E$2:$U$2,0))=0,"",INDEX([3]Tabelle1!$E$3:$U$500,MATCH($A344&amp;$C344&amp;$D344,[3]Tabelle1!$A$3:$A$500&amp;[3]Tabelle1!$C$3:$C$500&amp;[3]Tabelle1!$D$3:$D$500,0),MATCH(S$2,[3]Tabelle1!$E$2:$U$2,0))),"")</f>
        <v>300</v>
      </c>
      <c r="T344" s="195" t="str">
        <f t="array" ref="T344">IFERROR(IF(INDEX([3]Tabelle1!$E$3:$U$500,MATCH($A344&amp;$C344&amp;$D344,[3]Tabelle1!$A$3:$A$500&amp;[3]Tabelle1!$C$3:$C$500&amp;[3]Tabelle1!$D$3:$D$500,0),MATCH(T$2,[3]Tabelle1!$E$2:$U$2,0))=0,"",INDEX([3]Tabelle1!$E$3:$U$500,MATCH($A344&amp;$C344&amp;$D344,[3]Tabelle1!$A$3:$A$500&amp;[3]Tabelle1!$C$3:$C$500&amp;[3]Tabelle1!$D$3:$D$500,0),MATCH(T$2,[3]Tabelle1!$E$2:$U$2,0))),"")</f>
        <v/>
      </c>
      <c r="U344" s="195" t="str">
        <f t="array" ref="U344">IFERROR(IF(INDEX([3]Tabelle1!$E$3:$U$500,MATCH($A344&amp;$C344&amp;$D344,[3]Tabelle1!$A$3:$A$500&amp;[3]Tabelle1!$C$3:$C$500&amp;[3]Tabelle1!$D$3:$D$500,0),MATCH(U$2,[3]Tabelle1!$E$2:$U$2,0))=0,"",INDEX([3]Tabelle1!$E$3:$U$500,MATCH($A344&amp;$C344&amp;$D344,[3]Tabelle1!$A$3:$A$500&amp;[3]Tabelle1!$C$3:$C$500&amp;[3]Tabelle1!$D$3:$D$500,0),MATCH(U$2,[3]Tabelle1!$E$2:$U$2,0))),"")</f>
        <v/>
      </c>
      <c r="V344" s="196">
        <f t="array" ref="V344">IFERROR(IF(INDEX([3]Tabelle1!$E$3:$U$500,MATCH($A344&amp;$C344&amp;$D344,[3]Tabelle1!$A$3:$A$500&amp;[3]Tabelle1!$C$3:$C$500&amp;[3]Tabelle1!$D$3:$D$500,0),MATCH(V$2,[3]Tabelle1!$E$2:$U$2,0))=0,"",INDEX([3]Tabelle1!$E$3:$U$500,MATCH($A344&amp;$C344&amp;$D344,[3]Tabelle1!$A$3:$A$500&amp;[3]Tabelle1!$C$3:$C$500&amp;[3]Tabelle1!$D$3:$D$500,0),MATCH(V$2,[3]Tabelle1!$E$2:$U$2,0))),"")</f>
        <v>600</v>
      </c>
      <c r="W344" t="str">
        <f t="array" ref="W344">IFERROR(IF(INDEX([3]Tabelle1!$E$3:$U$500,MATCH($A344&amp;$C344&amp;$D344,[3]Tabelle1!$A$3:$A$500&amp;[3]Tabelle1!$C$3:$C$500&amp;[3]Tabelle1!$D$3:$D$500,0),MATCH(W$2,[3]Tabelle1!$E$2:$U$2,0))=0,"",INDEX([3]Tabelle1!$E$3:$U$500,MATCH($A344&amp;$C344&amp;$D344,[3]Tabelle1!$A$3:$A$500&amp;[3]Tabelle1!$C$3:$C$500&amp;[3]Tabelle1!$D$3:$D$500,0),MATCH(W$2,[3]Tabelle1!$E$2:$U$2,0))),"")</f>
        <v/>
      </c>
      <c r="X344" t="str">
        <f t="array" ref="X344">IFERROR(IF(INDEX([3]Tabelle1!$E$3:$U$500,MATCH($A344&amp;$C344&amp;$D344,[3]Tabelle1!$A$3:$A$500&amp;[3]Tabelle1!$C$3:$C$500&amp;[3]Tabelle1!$D$3:$D$500,0),MATCH(X$2,[3]Tabelle1!$E$2:$U$2,0))=0,"",INDEX([3]Tabelle1!$E$3:$U$500,MATCH($A344&amp;$C344&amp;$D344,[3]Tabelle1!$A$3:$A$500&amp;[3]Tabelle1!$C$3:$C$500&amp;[3]Tabelle1!$D$3:$D$500,0),MATCH(X$2,[3]Tabelle1!$E$2:$U$2,0))),"")</f>
        <v/>
      </c>
      <c r="Y344" s="4"/>
      <c r="Z344" s="4"/>
      <c r="AA344" s="4"/>
      <c r="AB344" s="4"/>
      <c r="AC344" s="4"/>
      <c r="AD344" s="4"/>
      <c r="AE344" s="4"/>
      <c r="AF344" s="4"/>
    </row>
    <row r="345" spans="1:32" ht="13.5" thickBot="1" x14ac:dyDescent="0.25">
      <c r="A345" s="118" t="str">
        <f t="shared" si="38"/>
        <v>Hungary</v>
      </c>
      <c r="B345" s="108"/>
      <c r="C345" s="108" t="s">
        <v>205</v>
      </c>
      <c r="D345" s="228" t="s">
        <v>44</v>
      </c>
      <c r="E345" s="197"/>
      <c r="F345" s="197"/>
      <c r="G345" s="197"/>
      <c r="H345" s="198" t="str">
        <f t="array" ref="H345">IFERROR(IF(INDEX([3]Tabelle1!$E$3:$U$500,MATCH($A345&amp;$C345&amp;$D345,[3]Tabelle1!$A$3:$A$500&amp;[3]Tabelle1!$C$3:$C$500&amp;[3]Tabelle1!$D$3:$D$500,0),MATCH(H$2,[3]Tabelle1!$E$2:$U$2,0))=0,"",INDEX([3]Tabelle1!$E$3:$U$500,MATCH($A345&amp;$C345&amp;$D345,[3]Tabelle1!$A$3:$A$500&amp;[3]Tabelle1!$C$3:$C$500&amp;[3]Tabelle1!$D$3:$D$500,0),MATCH(H$2,[3]Tabelle1!$E$2:$U$2,0))),"")</f>
        <v/>
      </c>
      <c r="I345" s="198" t="str">
        <f t="array" ref="I345">IFERROR(IF(INDEX([3]Tabelle1!$E$3:$U$500,MATCH($A345&amp;$C345&amp;$D345,[3]Tabelle1!$A$3:$A$500&amp;[3]Tabelle1!$C$3:$C$500&amp;[3]Tabelle1!$D$3:$D$500,0),MATCH(I$2,[3]Tabelle1!$E$2:$U$2,0))=0,"",INDEX([3]Tabelle1!$E$3:$U$500,MATCH($A345&amp;$C345&amp;$D345,[3]Tabelle1!$A$3:$A$500&amp;[3]Tabelle1!$C$3:$C$500&amp;[3]Tabelle1!$D$3:$D$500,0),MATCH(I$2,[3]Tabelle1!$E$2:$U$2,0))),"")</f>
        <v/>
      </c>
      <c r="J345" s="198" t="str">
        <f t="array" ref="J345">IFERROR(IF(INDEX([3]Tabelle1!$E$3:$U$500,MATCH($A345&amp;$C345&amp;$D345,[3]Tabelle1!$A$3:$A$500&amp;[3]Tabelle1!$C$3:$C$500&amp;[3]Tabelle1!$D$3:$D$500,0),MATCH(J$2,[3]Tabelle1!$E$2:$U$2,0))=0,"",INDEX([3]Tabelle1!$E$3:$U$500,MATCH($A345&amp;$C345&amp;$D345,[3]Tabelle1!$A$3:$A$500&amp;[3]Tabelle1!$C$3:$C$500&amp;[3]Tabelle1!$D$3:$D$500,0),MATCH(J$2,[3]Tabelle1!$E$2:$U$2,0))),"")</f>
        <v/>
      </c>
      <c r="K345" s="198" t="str">
        <f t="array" ref="K345">IFERROR(IF(INDEX([3]Tabelle1!$E$3:$U$500,MATCH($A345&amp;$C345&amp;$D345,[3]Tabelle1!$A$3:$A$500&amp;[3]Tabelle1!$C$3:$C$500&amp;[3]Tabelle1!$D$3:$D$500,0),MATCH(K$2,[3]Tabelle1!$E$2:$U$2,0))=0,"",INDEX([3]Tabelle1!$E$3:$U$500,MATCH($A345&amp;$C345&amp;$D345,[3]Tabelle1!$A$3:$A$500&amp;[3]Tabelle1!$C$3:$C$500&amp;[3]Tabelle1!$D$3:$D$500,0),MATCH(K$2,[3]Tabelle1!$E$2:$U$2,0))),"")</f>
        <v/>
      </c>
      <c r="L345" s="198" t="str">
        <f t="array" ref="L345">IFERROR(IF(INDEX([3]Tabelle1!$E$3:$U$500,MATCH($A345&amp;$C345&amp;$D345,[3]Tabelle1!$A$3:$A$500&amp;[3]Tabelle1!$C$3:$C$500&amp;[3]Tabelle1!$D$3:$D$500,0),MATCH(L$2,[3]Tabelle1!$E$2:$U$2,0))=0,"",INDEX([3]Tabelle1!$E$3:$U$500,MATCH($A345&amp;$C345&amp;$D345,[3]Tabelle1!$A$3:$A$500&amp;[3]Tabelle1!$C$3:$C$500&amp;[3]Tabelle1!$D$3:$D$500,0),MATCH(L$2,[3]Tabelle1!$E$2:$U$2,0))),"")</f>
        <v/>
      </c>
      <c r="M345" s="198" t="str">
        <f t="array" ref="M345">IFERROR(IF(INDEX([3]Tabelle1!$E$3:$U$500,MATCH($A345&amp;$C345&amp;$D345,[3]Tabelle1!$A$3:$A$500&amp;[3]Tabelle1!$C$3:$C$500&amp;[3]Tabelle1!$D$3:$D$500,0),MATCH(M$2,[3]Tabelle1!$E$2:$U$2,0))=0,"",INDEX([3]Tabelle1!$E$3:$U$500,MATCH($A345&amp;$C345&amp;$D345,[3]Tabelle1!$A$3:$A$500&amp;[3]Tabelle1!$C$3:$C$500&amp;[3]Tabelle1!$D$3:$D$500,0),MATCH(M$2,[3]Tabelle1!$E$2:$U$2,0))),"")</f>
        <v/>
      </c>
      <c r="N345" s="198" t="str">
        <f t="array" ref="N345">IFERROR(IF(INDEX([3]Tabelle1!$E$3:$U$500,MATCH($A345&amp;$C345&amp;$D345,[3]Tabelle1!$A$3:$A$500&amp;[3]Tabelle1!$C$3:$C$500&amp;[3]Tabelle1!$D$3:$D$500,0),MATCH(N$2,[3]Tabelle1!$E$2:$U$2,0))=0,"",INDEX([3]Tabelle1!$E$3:$U$500,MATCH($A345&amp;$C345&amp;$D345,[3]Tabelle1!$A$3:$A$500&amp;[3]Tabelle1!$C$3:$C$500&amp;[3]Tabelle1!$D$3:$D$500,0),MATCH(N$2,[3]Tabelle1!$E$2:$U$2,0))),"")</f>
        <v/>
      </c>
      <c r="O345" s="198" t="str">
        <f t="array" ref="O345">IFERROR(IF(INDEX([3]Tabelle1!$E$3:$U$500,MATCH($A345&amp;$C345&amp;$D345,[3]Tabelle1!$A$3:$A$500&amp;[3]Tabelle1!$C$3:$C$500&amp;[3]Tabelle1!$D$3:$D$500,0),MATCH(O$2,[3]Tabelle1!$E$2:$U$2,0))=0,"",INDEX([3]Tabelle1!$E$3:$U$500,MATCH($A345&amp;$C345&amp;$D345,[3]Tabelle1!$A$3:$A$500&amp;[3]Tabelle1!$C$3:$C$500&amp;[3]Tabelle1!$D$3:$D$500,0),MATCH(O$2,[3]Tabelle1!$E$2:$U$2,0))),"")</f>
        <v/>
      </c>
      <c r="P345" s="198" t="str">
        <f t="array" ref="P345">IFERROR(IF(INDEX([3]Tabelle1!$E$3:$U$500,MATCH($A345&amp;$C345&amp;$D345,[3]Tabelle1!$A$3:$A$500&amp;[3]Tabelle1!$C$3:$C$500&amp;[3]Tabelle1!$D$3:$D$500,0),MATCH(P$2,[3]Tabelle1!$E$2:$U$2,0))=0,"",INDEX([3]Tabelle1!$E$3:$U$500,MATCH($A345&amp;$C345&amp;$D345,[3]Tabelle1!$A$3:$A$500&amp;[3]Tabelle1!$C$3:$C$500&amp;[3]Tabelle1!$D$3:$D$500,0),MATCH(P$2,[3]Tabelle1!$E$2:$U$2,0))),"")</f>
        <v/>
      </c>
      <c r="Q345" s="198" t="str">
        <f t="array" ref="Q345">IFERROR(IF(INDEX([3]Tabelle1!$E$3:$U$500,MATCH($A345&amp;$C345&amp;$D345,[3]Tabelle1!$A$3:$A$500&amp;[3]Tabelle1!$C$3:$C$500&amp;[3]Tabelle1!$D$3:$D$500,0),MATCH(Q$2,[3]Tabelle1!$E$2:$U$2,0))=0,"",INDEX([3]Tabelle1!$E$3:$U$500,MATCH($A345&amp;$C345&amp;$D345,[3]Tabelle1!$A$3:$A$500&amp;[3]Tabelle1!$C$3:$C$500&amp;[3]Tabelle1!$D$3:$D$500,0),MATCH(Q$2,[3]Tabelle1!$E$2:$U$2,0))),"")</f>
        <v/>
      </c>
      <c r="R345" s="198" t="str">
        <f t="array" ref="R345">IFERROR(IF(INDEX([3]Tabelle1!$E$3:$U$500,MATCH($A345&amp;$C345&amp;$D345,[3]Tabelle1!$A$3:$A$500&amp;[3]Tabelle1!$C$3:$C$500&amp;[3]Tabelle1!$D$3:$D$500,0),MATCH(R$2,[3]Tabelle1!$E$2:$U$2,0))=0,"",INDEX([3]Tabelle1!$E$3:$U$500,MATCH($A345&amp;$C345&amp;$D345,[3]Tabelle1!$A$3:$A$500&amp;[3]Tabelle1!$C$3:$C$500&amp;[3]Tabelle1!$D$3:$D$500,0),MATCH(R$2,[3]Tabelle1!$E$2:$U$2,0))),"")</f>
        <v/>
      </c>
      <c r="S345" s="198" t="str">
        <f t="array" ref="S345">IFERROR(IF(INDEX([3]Tabelle1!$E$3:$U$500,MATCH($A345&amp;$C345&amp;$D345,[3]Tabelle1!$A$3:$A$500&amp;[3]Tabelle1!$C$3:$C$500&amp;[3]Tabelle1!$D$3:$D$500,0),MATCH(S$2,[3]Tabelle1!$E$2:$U$2,0))=0,"",INDEX([3]Tabelle1!$E$3:$U$500,MATCH($A345&amp;$C345&amp;$D345,[3]Tabelle1!$A$3:$A$500&amp;[3]Tabelle1!$C$3:$C$500&amp;[3]Tabelle1!$D$3:$D$500,0),MATCH(S$2,[3]Tabelle1!$E$2:$U$2,0))),"")</f>
        <v/>
      </c>
      <c r="T345" s="198" t="str">
        <f t="array" ref="T345">IFERROR(IF(INDEX([3]Tabelle1!$E$3:$U$500,MATCH($A345&amp;$C345&amp;$D345,[3]Tabelle1!$A$3:$A$500&amp;[3]Tabelle1!$C$3:$C$500&amp;[3]Tabelle1!$D$3:$D$500,0),MATCH(T$2,[3]Tabelle1!$E$2:$U$2,0))=0,"",INDEX([3]Tabelle1!$E$3:$U$500,MATCH($A345&amp;$C345&amp;$D345,[3]Tabelle1!$A$3:$A$500&amp;[3]Tabelle1!$C$3:$C$500&amp;[3]Tabelle1!$D$3:$D$500,0),MATCH(T$2,[3]Tabelle1!$E$2:$U$2,0))),"")</f>
        <v/>
      </c>
      <c r="U345" s="198" t="str">
        <f t="array" ref="U345">IFERROR(IF(INDEX([3]Tabelle1!$E$3:$U$500,MATCH($A345&amp;$C345&amp;$D345,[3]Tabelle1!$A$3:$A$500&amp;[3]Tabelle1!$C$3:$C$500&amp;[3]Tabelle1!$D$3:$D$500,0),MATCH(U$2,[3]Tabelle1!$E$2:$U$2,0))=0,"",INDEX([3]Tabelle1!$E$3:$U$500,MATCH($A345&amp;$C345&amp;$D345,[3]Tabelle1!$A$3:$A$500&amp;[3]Tabelle1!$C$3:$C$500&amp;[3]Tabelle1!$D$3:$D$500,0),MATCH(U$2,[3]Tabelle1!$E$2:$U$2,0))),"")</f>
        <v/>
      </c>
      <c r="V345" s="199" t="str">
        <f t="array" ref="V345">IFERROR(IF(INDEX([3]Tabelle1!$E$3:$U$500,MATCH($A345&amp;$C345&amp;$D345,[3]Tabelle1!$A$3:$A$500&amp;[3]Tabelle1!$C$3:$C$500&amp;[3]Tabelle1!$D$3:$D$500,0),MATCH(V$2,[3]Tabelle1!$E$2:$U$2,0))=0,"",INDEX([3]Tabelle1!$E$3:$U$500,MATCH($A345&amp;$C345&amp;$D345,[3]Tabelle1!$A$3:$A$500&amp;[3]Tabelle1!$C$3:$C$500&amp;[3]Tabelle1!$D$3:$D$500,0),MATCH(V$2,[3]Tabelle1!$E$2:$U$2,0))),"")</f>
        <v/>
      </c>
      <c r="W345" t="str">
        <f t="array" ref="W345">IFERROR(IF(INDEX([3]Tabelle1!$E$3:$U$500,MATCH($A345&amp;$C345&amp;$D345,[3]Tabelle1!$A$3:$A$500&amp;[3]Tabelle1!$C$3:$C$500&amp;[3]Tabelle1!$D$3:$D$500,0),MATCH(W$2,[3]Tabelle1!$E$2:$U$2,0))=0,"",INDEX([3]Tabelle1!$E$3:$U$500,MATCH($A345&amp;$C345&amp;$D345,[3]Tabelle1!$A$3:$A$500&amp;[3]Tabelle1!$C$3:$C$500&amp;[3]Tabelle1!$D$3:$D$500,0),MATCH(W$2,[3]Tabelle1!$E$2:$U$2,0))),"")</f>
        <v/>
      </c>
      <c r="X345" t="str">
        <f t="array" ref="X345">IFERROR(IF(INDEX([3]Tabelle1!$E$3:$U$500,MATCH($A345&amp;$C345&amp;$D345,[3]Tabelle1!$A$3:$A$500&amp;[3]Tabelle1!$C$3:$C$500&amp;[3]Tabelle1!$D$3:$D$500,0),MATCH(X$2,[3]Tabelle1!$E$2:$U$2,0))=0,"",INDEX([3]Tabelle1!$E$3:$U$500,MATCH($A345&amp;$C345&amp;$D345,[3]Tabelle1!$A$3:$A$500&amp;[3]Tabelle1!$C$3:$C$500&amp;[3]Tabelle1!$D$3:$D$500,0),MATCH(X$2,[3]Tabelle1!$E$2:$U$2,0))),"")</f>
        <v/>
      </c>
      <c r="Y345" s="4"/>
      <c r="Z345" s="4"/>
      <c r="AA345" s="4"/>
      <c r="AB345" s="4"/>
      <c r="AC345" s="4"/>
      <c r="AD345" s="4"/>
      <c r="AE345" s="4"/>
      <c r="AF345" s="4"/>
    </row>
    <row r="346" spans="1:32" x14ac:dyDescent="0.2">
      <c r="A346" s="56" t="str">
        <f>B346</f>
        <v>Italy</v>
      </c>
      <c r="B346" s="158" t="s">
        <v>13</v>
      </c>
      <c r="C346" s="158" t="s">
        <v>212</v>
      </c>
      <c r="D346" s="229" t="s">
        <v>149</v>
      </c>
      <c r="E346" s="178"/>
      <c r="F346" s="178"/>
      <c r="G346" s="178"/>
      <c r="H346" s="178" t="str">
        <f t="array" ref="H346">IFERROR(IF(INDEX([3]Tabelle1!$E$3:$U$500,MATCH($A346&amp;$C346&amp;$D346,[3]Tabelle1!$A$3:$A$500&amp;[3]Tabelle1!$C$3:$C$500&amp;[3]Tabelle1!$D$3:$D$500,0),MATCH(H$2,[3]Tabelle1!$E$2:$U$2,0))=0,"",INDEX([3]Tabelle1!$E$3:$U$500,MATCH($A346&amp;$C346&amp;$D346,[3]Tabelle1!$A$3:$A$500&amp;[3]Tabelle1!$C$3:$C$500&amp;[3]Tabelle1!$D$3:$D$500,0),MATCH(H$2,[3]Tabelle1!$E$2:$U$2,0))),"")</f>
        <v/>
      </c>
      <c r="I346" s="185">
        <f t="array" ref="I346">IFERROR(IF(INDEX([3]Tabelle1!$E$3:$U$500,MATCH($A346&amp;$C346&amp;$D346,[3]Tabelle1!$A$3:$A$500&amp;[3]Tabelle1!$C$3:$C$500&amp;[3]Tabelle1!$D$3:$D$500,0),MATCH(I$2,[3]Tabelle1!$E$2:$U$2,0))=0,"",INDEX([3]Tabelle1!$E$3:$U$500,MATCH($A346&amp;$C346&amp;$D346,[3]Tabelle1!$A$3:$A$500&amp;[3]Tabelle1!$C$3:$C$500&amp;[3]Tabelle1!$D$3:$D$500,0),MATCH(I$2,[3]Tabelle1!$E$2:$U$2,0))),"")</f>
        <v>0.19</v>
      </c>
      <c r="J346" s="165">
        <f t="array" ref="J346">IFERROR(IF(INDEX([3]Tabelle1!$E$3:$U$500,MATCH($A346&amp;$C346&amp;$D346,[3]Tabelle1!$A$3:$A$500&amp;[3]Tabelle1!$C$3:$C$500&amp;[3]Tabelle1!$D$3:$D$500,0),MATCH(J$2,[3]Tabelle1!$E$2:$U$2,0))=0,"",INDEX([3]Tabelle1!$E$3:$U$500,MATCH($A346&amp;$C346&amp;$D346,[3]Tabelle1!$A$3:$A$500&amp;[3]Tabelle1!$C$3:$C$500&amp;[3]Tabelle1!$D$3:$D$500,0),MATCH(J$2,[3]Tabelle1!$E$2:$U$2,0))),"")</f>
        <v>0.2</v>
      </c>
      <c r="K346" s="165">
        <f t="array" ref="K346">IFERROR(IF(INDEX([3]Tabelle1!$E$3:$U$500,MATCH($A346&amp;$C346&amp;$D346,[3]Tabelle1!$A$3:$A$500&amp;[3]Tabelle1!$C$3:$C$500&amp;[3]Tabelle1!$D$3:$D$500,0),MATCH(K$2,[3]Tabelle1!$E$2:$U$2,0))=0,"",INDEX([3]Tabelle1!$E$3:$U$500,MATCH($A346&amp;$C346&amp;$D346,[3]Tabelle1!$A$3:$A$500&amp;[3]Tabelle1!$C$3:$C$500&amp;[3]Tabelle1!$D$3:$D$500,0),MATCH(K$2,[3]Tabelle1!$E$2:$U$2,0))),"")</f>
        <v>0.21</v>
      </c>
      <c r="L346" s="165">
        <f t="array" ref="L346">IFERROR(IF(INDEX([3]Tabelle1!$E$3:$U$500,MATCH($A346&amp;$C346&amp;$D346,[3]Tabelle1!$A$3:$A$500&amp;[3]Tabelle1!$C$3:$C$500&amp;[3]Tabelle1!$D$3:$D$500,0),MATCH(L$2,[3]Tabelle1!$E$2:$U$2,0))=0,"",INDEX([3]Tabelle1!$E$3:$U$500,MATCH($A346&amp;$C346&amp;$D346,[3]Tabelle1!$A$3:$A$500&amp;[3]Tabelle1!$C$3:$C$500&amp;[3]Tabelle1!$D$3:$D$500,0),MATCH(L$2,[3]Tabelle1!$E$2:$U$2,0))),"")</f>
        <v>0.22</v>
      </c>
      <c r="M346" s="165">
        <f t="array" ref="M346">IFERROR(IF(INDEX([3]Tabelle1!$E$3:$U$500,MATCH($A346&amp;$C346&amp;$D346,[3]Tabelle1!$A$3:$A$500&amp;[3]Tabelle1!$C$3:$C$500&amp;[3]Tabelle1!$D$3:$D$500,0),MATCH(M$2,[3]Tabelle1!$E$2:$U$2,0))=0,"",INDEX([3]Tabelle1!$E$3:$U$500,MATCH($A346&amp;$C346&amp;$D346,[3]Tabelle1!$A$3:$A$500&amp;[3]Tabelle1!$C$3:$C$500&amp;[3]Tabelle1!$D$3:$D$500,0),MATCH(M$2,[3]Tabelle1!$E$2:$U$2,0))),"")</f>
        <v>0.22</v>
      </c>
      <c r="N346" s="165">
        <f t="array" ref="N346">IFERROR(IF(INDEX([3]Tabelle1!$E$3:$U$500,MATCH($A346&amp;$C346&amp;$D346,[3]Tabelle1!$A$3:$A$500&amp;[3]Tabelle1!$C$3:$C$500&amp;[3]Tabelle1!$D$3:$D$500,0),MATCH(N$2,[3]Tabelle1!$E$2:$U$2,0))=0,"",INDEX([3]Tabelle1!$E$3:$U$500,MATCH($A346&amp;$C346&amp;$D346,[3]Tabelle1!$A$3:$A$500&amp;[3]Tabelle1!$C$3:$C$500&amp;[3]Tabelle1!$D$3:$D$500,0),MATCH(N$2,[3]Tabelle1!$E$2:$U$2,0))),"")</f>
        <v>0.23</v>
      </c>
      <c r="O346" s="165">
        <f t="array" ref="O346">IFERROR(IF(INDEX([3]Tabelle1!$E$3:$U$500,MATCH($A346&amp;$C346&amp;$D346,[3]Tabelle1!$A$3:$A$500&amp;[3]Tabelle1!$C$3:$C$500&amp;[3]Tabelle1!$D$3:$D$500,0),MATCH(O$2,[3]Tabelle1!$E$2:$U$2,0))=0,"",INDEX([3]Tabelle1!$E$3:$U$500,MATCH($A346&amp;$C346&amp;$D346,[3]Tabelle1!$A$3:$A$500&amp;[3]Tabelle1!$C$3:$C$500&amp;[3]Tabelle1!$D$3:$D$500,0),MATCH(O$2,[3]Tabelle1!$E$2:$U$2,0))),"")</f>
        <v>0.25</v>
      </c>
      <c r="P346" s="165">
        <f t="array" ref="P346">IFERROR(IF(INDEX([3]Tabelle1!$E$3:$U$500,MATCH($A346&amp;$C346&amp;$D346,[3]Tabelle1!$A$3:$A$500&amp;[3]Tabelle1!$C$3:$C$500&amp;[3]Tabelle1!$D$3:$D$500,0),MATCH(P$2,[3]Tabelle1!$E$2:$U$2,0))=0,"",INDEX([3]Tabelle1!$E$3:$U$500,MATCH($A346&amp;$C346&amp;$D346,[3]Tabelle1!$A$3:$A$500&amp;[3]Tabelle1!$C$3:$C$500&amp;[3]Tabelle1!$D$3:$D$500,0),MATCH(P$2,[3]Tabelle1!$E$2:$U$2,0))),"")</f>
        <v>0.26</v>
      </c>
      <c r="Q346" s="165">
        <f t="array" ref="Q346">IFERROR(IF(INDEX([3]Tabelle1!$E$3:$U$500,MATCH($A346&amp;$C346&amp;$D346,[3]Tabelle1!$A$3:$A$500&amp;[3]Tabelle1!$C$3:$C$500&amp;[3]Tabelle1!$D$3:$D$500,0),MATCH(Q$2,[3]Tabelle1!$E$2:$U$2,0))=0,"",INDEX([3]Tabelle1!$E$3:$U$500,MATCH($A346&amp;$C346&amp;$D346,[3]Tabelle1!$A$3:$A$500&amp;[3]Tabelle1!$C$3:$C$500&amp;[3]Tabelle1!$D$3:$D$500,0),MATCH(Q$2,[3]Tabelle1!$E$2:$U$2,0))),"")</f>
        <v>0.27</v>
      </c>
      <c r="R346" s="165">
        <f t="array" ref="R346">IFERROR(IF(INDEX([3]Tabelle1!$E$3:$U$500,MATCH($A346&amp;$C346&amp;$D346,[3]Tabelle1!$A$3:$A$500&amp;[3]Tabelle1!$C$3:$C$500&amp;[3]Tabelle1!$D$3:$D$500,0),MATCH(R$2,[3]Tabelle1!$E$2:$U$2,0))=0,"",INDEX([3]Tabelle1!$E$3:$U$500,MATCH($A346&amp;$C346&amp;$D346,[3]Tabelle1!$A$3:$A$500&amp;[3]Tabelle1!$C$3:$C$500&amp;[3]Tabelle1!$D$3:$D$500,0),MATCH(R$2,[3]Tabelle1!$E$2:$U$2,0))),"")</f>
        <v>0.28999999999999998</v>
      </c>
      <c r="S346" s="165">
        <f t="array" ref="S346">IFERROR(IF(INDEX([3]Tabelle1!$E$3:$U$500,MATCH($A346&amp;$C346&amp;$D346,[3]Tabelle1!$A$3:$A$500&amp;[3]Tabelle1!$C$3:$C$500&amp;[3]Tabelle1!$D$3:$D$500,0),MATCH(S$2,[3]Tabelle1!$E$2:$U$2,0))=0,"",INDEX([3]Tabelle1!$E$3:$U$500,MATCH($A346&amp;$C346&amp;$D346,[3]Tabelle1!$A$3:$A$500&amp;[3]Tabelle1!$C$3:$C$500&amp;[3]Tabelle1!$D$3:$D$500,0),MATCH(S$2,[3]Tabelle1!$E$2:$U$2,0))),"")</f>
        <v>0.3</v>
      </c>
      <c r="T346" s="187" t="str">
        <f t="array" ref="T346">IFERROR(IF(INDEX([3]Tabelle1!$E$3:$U$500,MATCH($A346&amp;$C346&amp;$D346,[3]Tabelle1!$A$3:$A$500&amp;[3]Tabelle1!$C$3:$C$500&amp;[3]Tabelle1!$D$3:$D$500,0),MATCH(T$2,[3]Tabelle1!$E$2:$U$2,0))=0,"",INDEX([3]Tabelle1!$E$3:$U$500,MATCH($A346&amp;$C346&amp;$D346,[3]Tabelle1!$A$3:$A$500&amp;[3]Tabelle1!$C$3:$C$500&amp;[3]Tabelle1!$D$3:$D$500,0),MATCH(T$2,[3]Tabelle1!$E$2:$U$2,0))),"")</f>
        <v/>
      </c>
      <c r="U346" s="187" t="str">
        <f t="array" ref="U346">IFERROR(IF(INDEX([3]Tabelle1!$E$3:$U$500,MATCH($A346&amp;$C346&amp;$D346,[3]Tabelle1!$A$3:$A$500&amp;[3]Tabelle1!$C$3:$C$500&amp;[3]Tabelle1!$D$3:$D$500,0),MATCH(U$2,[3]Tabelle1!$E$2:$U$2,0))=0,"",INDEX([3]Tabelle1!$E$3:$U$500,MATCH($A346&amp;$C346&amp;$D346,[3]Tabelle1!$A$3:$A$500&amp;[3]Tabelle1!$C$3:$C$500&amp;[3]Tabelle1!$D$3:$D$500,0),MATCH(U$2,[3]Tabelle1!$E$2:$U$2,0))),"")</f>
        <v/>
      </c>
      <c r="V346" s="188" t="str">
        <f t="array" ref="V346">IFERROR(IF(INDEX([3]Tabelle1!$E$3:$U$500,MATCH($A346&amp;$C346&amp;$D346,[3]Tabelle1!$A$3:$A$500&amp;[3]Tabelle1!$C$3:$C$500&amp;[3]Tabelle1!$D$3:$D$500,0),MATCH(V$2,[3]Tabelle1!$E$2:$U$2,0))=0,"",INDEX([3]Tabelle1!$E$3:$U$500,MATCH($A346&amp;$C346&amp;$D346,[3]Tabelle1!$A$3:$A$500&amp;[3]Tabelle1!$C$3:$C$500&amp;[3]Tabelle1!$D$3:$D$500,0),MATCH(V$2,[3]Tabelle1!$E$2:$U$2,0))),"")</f>
        <v/>
      </c>
      <c r="W346" t="str">
        <f t="array" ref="W346">IFERROR(IF(INDEX([3]Tabelle1!$E$3:$U$500,MATCH($A346&amp;$C346&amp;$D346,[3]Tabelle1!$A$3:$A$500&amp;[3]Tabelle1!$C$3:$C$500&amp;[3]Tabelle1!$D$3:$D$500,0),MATCH(W$2,[3]Tabelle1!$E$2:$U$2,0))=0,"",INDEX([3]Tabelle1!$E$3:$U$500,MATCH($A346&amp;$C346&amp;$D346,[3]Tabelle1!$A$3:$A$500&amp;[3]Tabelle1!$C$3:$C$500&amp;[3]Tabelle1!$D$3:$D$500,0),MATCH(W$2,[3]Tabelle1!$E$2:$U$2,0))),"")</f>
        <v/>
      </c>
      <c r="X346" t="str">
        <f t="array" ref="X346">IFERROR(IF(INDEX([3]Tabelle1!$E$3:$U$500,MATCH($A346&amp;$C346&amp;$D346,[3]Tabelle1!$A$3:$A$500&amp;[3]Tabelle1!$C$3:$C$500&amp;[3]Tabelle1!$D$3:$D$500,0),MATCH(X$2,[3]Tabelle1!$E$2:$U$2,0))=0,"",INDEX([3]Tabelle1!$E$3:$U$500,MATCH($A346&amp;$C346&amp;$D346,[3]Tabelle1!$A$3:$A$500&amp;[3]Tabelle1!$C$3:$C$500&amp;[3]Tabelle1!$D$3:$D$500,0),MATCH(X$2,[3]Tabelle1!$E$2:$U$2,0))),"")</f>
        <v>P. 67 Figure 6</v>
      </c>
      <c r="Y346" s="174"/>
      <c r="Z346" s="174"/>
      <c r="AA346" s="174"/>
      <c r="AB346" s="174"/>
      <c r="AC346" s="174"/>
      <c r="AD346" s="174"/>
      <c r="AE346" s="174"/>
      <c r="AF346" s="174"/>
    </row>
    <row r="347" spans="1:32" x14ac:dyDescent="0.2">
      <c r="A347" s="107" t="str">
        <f>A346</f>
        <v>Italy</v>
      </c>
      <c r="B347" s="97"/>
      <c r="C347" s="97" t="s">
        <v>212</v>
      </c>
      <c r="D347" s="226" t="s">
        <v>148</v>
      </c>
      <c r="E347" s="125"/>
      <c r="F347" s="125"/>
      <c r="G347" s="125"/>
      <c r="H347" s="125" t="str">
        <f t="array" ref="H347">IFERROR(IF(INDEX([3]Tabelle1!$E$3:$U$500,MATCH($A347&amp;$C347&amp;$D347,[3]Tabelle1!$A$3:$A$500&amp;[3]Tabelle1!$C$3:$C$500&amp;[3]Tabelle1!$D$3:$D$500,0),MATCH(H$2,[3]Tabelle1!$E$2:$U$2,0))=0,"",INDEX([3]Tabelle1!$E$3:$U$500,MATCH($A347&amp;$C347&amp;$D347,[3]Tabelle1!$A$3:$A$500&amp;[3]Tabelle1!$C$3:$C$500&amp;[3]Tabelle1!$D$3:$D$500,0),MATCH(H$2,[3]Tabelle1!$E$2:$U$2,0))),"")</f>
        <v/>
      </c>
      <c r="I347" s="186">
        <f t="array" ref="I347">IFERROR(IF(INDEX([3]Tabelle1!$E$3:$U$500,MATCH($A347&amp;$C347&amp;$D347,[3]Tabelle1!$A$3:$A$500&amp;[3]Tabelle1!$C$3:$C$500&amp;[3]Tabelle1!$D$3:$D$500,0),MATCH(I$2,[3]Tabelle1!$E$2:$U$2,0))=0,"",INDEX([3]Tabelle1!$E$3:$U$500,MATCH($A347&amp;$C347&amp;$D347,[3]Tabelle1!$A$3:$A$500&amp;[3]Tabelle1!$C$3:$C$500&amp;[3]Tabelle1!$D$3:$D$500,0),MATCH(I$2,[3]Tabelle1!$E$2:$U$2,0))),"")</f>
        <v>0.36199999999999999</v>
      </c>
      <c r="J347" s="152">
        <f t="array" ref="J347">IFERROR(IF(INDEX([3]Tabelle1!$E$3:$U$500,MATCH($A347&amp;$C347&amp;$D347,[3]Tabelle1!$A$3:$A$500&amp;[3]Tabelle1!$C$3:$C$500&amp;[3]Tabelle1!$D$3:$D$500,0),MATCH(J$2,[3]Tabelle1!$E$2:$U$2,0))=0,"",INDEX([3]Tabelle1!$E$3:$U$500,MATCH($A347&amp;$C347&amp;$D347,[3]Tabelle1!$A$3:$A$500&amp;[3]Tabelle1!$C$3:$C$500&amp;[3]Tabelle1!$D$3:$D$500,0),MATCH(J$2,[3]Tabelle1!$E$2:$U$2,0))),"")</f>
        <v>0.375</v>
      </c>
      <c r="K347" s="152">
        <f t="array" ref="K347">IFERROR(IF(INDEX([3]Tabelle1!$E$3:$U$500,MATCH($A347&amp;$C347&amp;$D347,[3]Tabelle1!$A$3:$A$500&amp;[3]Tabelle1!$C$3:$C$500&amp;[3]Tabelle1!$D$3:$D$500,0),MATCH(K$2,[3]Tabelle1!$E$2:$U$2,0))=0,"",INDEX([3]Tabelle1!$E$3:$U$500,MATCH($A347&amp;$C347&amp;$D347,[3]Tabelle1!$A$3:$A$500&amp;[3]Tabelle1!$C$3:$C$500&amp;[3]Tabelle1!$D$3:$D$500,0),MATCH(K$2,[3]Tabelle1!$E$2:$U$2,0))),"")</f>
        <v>0.38600000000000001</v>
      </c>
      <c r="L347" s="152">
        <f t="array" ref="L347">IFERROR(IF(INDEX([3]Tabelle1!$E$3:$U$500,MATCH($A347&amp;$C347&amp;$D347,[3]Tabelle1!$A$3:$A$500&amp;[3]Tabelle1!$C$3:$C$500&amp;[3]Tabelle1!$D$3:$D$500,0),MATCH(L$2,[3]Tabelle1!$E$2:$U$2,0))=0,"",INDEX([3]Tabelle1!$E$3:$U$500,MATCH($A347&amp;$C347&amp;$D347,[3]Tabelle1!$A$3:$A$500&amp;[3]Tabelle1!$C$3:$C$500&amp;[3]Tabelle1!$D$3:$D$500,0),MATCH(L$2,[3]Tabelle1!$E$2:$U$2,0))),"")</f>
        <v>0.39800000000000002</v>
      </c>
      <c r="M347" s="152">
        <f t="array" ref="M347">IFERROR(IF(INDEX([3]Tabelle1!$E$3:$U$500,MATCH($A347&amp;$C347&amp;$D347,[3]Tabelle1!$A$3:$A$500&amp;[3]Tabelle1!$C$3:$C$500&amp;[3]Tabelle1!$D$3:$D$500,0),MATCH(M$2,[3]Tabelle1!$E$2:$U$2,0))=0,"",INDEX([3]Tabelle1!$E$3:$U$500,MATCH($A347&amp;$C347&amp;$D347,[3]Tabelle1!$A$3:$A$500&amp;[3]Tabelle1!$C$3:$C$500&amp;[3]Tabelle1!$D$3:$D$500,0),MATCH(M$2,[3]Tabelle1!$E$2:$U$2,0))),"")</f>
        <v>0.40899999999999997</v>
      </c>
      <c r="N347" s="152">
        <f t="array" ref="N347">IFERROR(IF(INDEX([3]Tabelle1!$E$3:$U$500,MATCH($A347&amp;$C347&amp;$D347,[3]Tabelle1!$A$3:$A$500&amp;[3]Tabelle1!$C$3:$C$500&amp;[3]Tabelle1!$D$3:$D$500,0),MATCH(N$2,[3]Tabelle1!$E$2:$U$2,0))=0,"",INDEX([3]Tabelle1!$E$3:$U$500,MATCH($A347&amp;$C347&amp;$D347,[3]Tabelle1!$A$3:$A$500&amp;[3]Tabelle1!$C$3:$C$500&amp;[3]Tabelle1!$D$3:$D$500,0),MATCH(N$2,[3]Tabelle1!$E$2:$U$2,0))),"")</f>
        <v>0.42799999999999999</v>
      </c>
      <c r="O347" s="152">
        <f t="array" ref="O347">IFERROR(IF(INDEX([3]Tabelle1!$E$3:$U$500,MATCH($A347&amp;$C347&amp;$D347,[3]Tabelle1!$A$3:$A$500&amp;[3]Tabelle1!$C$3:$C$500&amp;[3]Tabelle1!$D$3:$D$500,0),MATCH(O$2,[3]Tabelle1!$E$2:$U$2,0))=0,"",INDEX([3]Tabelle1!$E$3:$U$500,MATCH($A347&amp;$C347&amp;$D347,[3]Tabelle1!$A$3:$A$500&amp;[3]Tabelle1!$C$3:$C$500&amp;[3]Tabelle1!$D$3:$D$500,0),MATCH(O$2,[3]Tabelle1!$E$2:$U$2,0))),"")</f>
        <v>0.45200000000000001</v>
      </c>
      <c r="P347" s="152">
        <f t="array" ref="P347">IFERROR(IF(INDEX([3]Tabelle1!$E$3:$U$500,MATCH($A347&amp;$C347&amp;$D347,[3]Tabelle1!$A$3:$A$500&amp;[3]Tabelle1!$C$3:$C$500&amp;[3]Tabelle1!$D$3:$D$500,0),MATCH(P$2,[3]Tabelle1!$E$2:$U$2,0))=0,"",INDEX([3]Tabelle1!$E$3:$U$500,MATCH($A347&amp;$C347&amp;$D347,[3]Tabelle1!$A$3:$A$500&amp;[3]Tabelle1!$C$3:$C$500&amp;[3]Tabelle1!$D$3:$D$500,0),MATCH(P$2,[3]Tabelle1!$E$2:$U$2,0))),"")</f>
        <v>0.47599999999999998</v>
      </c>
      <c r="Q347" s="152">
        <f t="array" ref="Q347">IFERROR(IF(INDEX([3]Tabelle1!$E$3:$U$500,MATCH($A347&amp;$C347&amp;$D347,[3]Tabelle1!$A$3:$A$500&amp;[3]Tabelle1!$C$3:$C$500&amp;[3]Tabelle1!$D$3:$D$500,0),MATCH(Q$2,[3]Tabelle1!$E$2:$U$2,0))=0,"",INDEX([3]Tabelle1!$E$3:$U$500,MATCH($A347&amp;$C347&amp;$D347,[3]Tabelle1!$A$3:$A$500&amp;[3]Tabelle1!$C$3:$C$500&amp;[3]Tabelle1!$D$3:$D$500,0),MATCH(Q$2,[3]Tabelle1!$E$2:$U$2,0))),"")</f>
        <v>0.499</v>
      </c>
      <c r="R347" s="152">
        <f t="array" ref="R347">IFERROR(IF(INDEX([3]Tabelle1!$E$3:$U$500,MATCH($A347&amp;$C347&amp;$D347,[3]Tabelle1!$A$3:$A$500&amp;[3]Tabelle1!$C$3:$C$500&amp;[3]Tabelle1!$D$3:$D$500,0),MATCH(R$2,[3]Tabelle1!$E$2:$U$2,0))=0,"",INDEX([3]Tabelle1!$E$3:$U$500,MATCH($A347&amp;$C347&amp;$D347,[3]Tabelle1!$A$3:$A$500&amp;[3]Tabelle1!$C$3:$C$500&amp;[3]Tabelle1!$D$3:$D$500,0),MATCH(R$2,[3]Tabelle1!$E$2:$U$2,0))),"")</f>
        <v>0.52300000000000002</v>
      </c>
      <c r="S347" s="152">
        <f t="array" ref="S347">IFERROR(IF(INDEX([3]Tabelle1!$E$3:$U$500,MATCH($A347&amp;$C347&amp;$D347,[3]Tabelle1!$A$3:$A$500&amp;[3]Tabelle1!$C$3:$C$500&amp;[3]Tabelle1!$D$3:$D$500,0),MATCH(S$2,[3]Tabelle1!$E$2:$U$2,0))=0,"",INDEX([3]Tabelle1!$E$3:$U$500,MATCH($A347&amp;$C347&amp;$D347,[3]Tabelle1!$A$3:$A$500&amp;[3]Tabelle1!$C$3:$C$500&amp;[3]Tabelle1!$D$3:$D$500,0),MATCH(S$2,[3]Tabelle1!$E$2:$U$2,0))),"")</f>
        <v>0.55000000000000004</v>
      </c>
      <c r="T347" s="189" t="str">
        <f t="array" ref="T347">IFERROR(IF(INDEX([3]Tabelle1!$E$3:$U$500,MATCH($A347&amp;$C347&amp;$D347,[3]Tabelle1!$A$3:$A$500&amp;[3]Tabelle1!$C$3:$C$500&amp;[3]Tabelle1!$D$3:$D$500,0),MATCH(T$2,[3]Tabelle1!$E$2:$U$2,0))=0,"",INDEX([3]Tabelle1!$E$3:$U$500,MATCH($A347&amp;$C347&amp;$D347,[3]Tabelle1!$A$3:$A$500&amp;[3]Tabelle1!$C$3:$C$500&amp;[3]Tabelle1!$D$3:$D$500,0),MATCH(T$2,[3]Tabelle1!$E$2:$U$2,0))),"")</f>
        <v/>
      </c>
      <c r="U347" s="189" t="str">
        <f t="array" ref="U347">IFERROR(IF(INDEX([3]Tabelle1!$E$3:$U$500,MATCH($A347&amp;$C347&amp;$D347,[3]Tabelle1!$A$3:$A$500&amp;[3]Tabelle1!$C$3:$C$500&amp;[3]Tabelle1!$D$3:$D$500,0),MATCH(U$2,[3]Tabelle1!$E$2:$U$2,0))=0,"",INDEX([3]Tabelle1!$E$3:$U$500,MATCH($A347&amp;$C347&amp;$D347,[3]Tabelle1!$A$3:$A$500&amp;[3]Tabelle1!$C$3:$C$500&amp;[3]Tabelle1!$D$3:$D$500,0),MATCH(U$2,[3]Tabelle1!$E$2:$U$2,0))),"")</f>
        <v/>
      </c>
      <c r="V347" s="190" t="str">
        <f t="array" ref="V347">IFERROR(IF(INDEX([3]Tabelle1!$E$3:$U$500,MATCH($A347&amp;$C347&amp;$D347,[3]Tabelle1!$A$3:$A$500&amp;[3]Tabelle1!$C$3:$C$500&amp;[3]Tabelle1!$D$3:$D$500,0),MATCH(V$2,[3]Tabelle1!$E$2:$U$2,0))=0,"",INDEX([3]Tabelle1!$E$3:$U$500,MATCH($A347&amp;$C347&amp;$D347,[3]Tabelle1!$A$3:$A$500&amp;[3]Tabelle1!$C$3:$C$500&amp;[3]Tabelle1!$D$3:$D$500,0),MATCH(V$2,[3]Tabelle1!$E$2:$U$2,0))),"")</f>
        <v/>
      </c>
      <c r="W347" t="str">
        <f t="array" ref="W347">IFERROR(IF(INDEX([3]Tabelle1!$E$3:$U$500,MATCH($A347&amp;$C347&amp;$D347,[3]Tabelle1!$A$3:$A$500&amp;[3]Tabelle1!$C$3:$C$500&amp;[3]Tabelle1!$D$3:$D$500,0),MATCH(W$2,[3]Tabelle1!$E$2:$U$2,0))=0,"",INDEX([3]Tabelle1!$E$3:$U$500,MATCH($A347&amp;$C347&amp;$D347,[3]Tabelle1!$A$3:$A$500&amp;[3]Tabelle1!$C$3:$C$500&amp;[3]Tabelle1!$D$3:$D$500,0),MATCH(W$2,[3]Tabelle1!$E$2:$U$2,0))),"")</f>
        <v/>
      </c>
      <c r="X347" t="str">
        <f t="array" ref="X347">IFERROR(IF(INDEX([3]Tabelle1!$E$3:$U$500,MATCH($A347&amp;$C347&amp;$D347,[3]Tabelle1!$A$3:$A$500&amp;[3]Tabelle1!$C$3:$C$500&amp;[3]Tabelle1!$D$3:$D$500,0),MATCH(X$2,[3]Tabelle1!$E$2:$U$2,0))=0,"",INDEX([3]Tabelle1!$E$3:$U$500,MATCH($A347&amp;$C347&amp;$D347,[3]Tabelle1!$A$3:$A$500&amp;[3]Tabelle1!$C$3:$C$500&amp;[3]Tabelle1!$D$3:$D$500,0),MATCH(X$2,[3]Tabelle1!$E$2:$U$2,0))),"")</f>
        <v>P. 67 Figure 8</v>
      </c>
      <c r="Y347" s="174"/>
      <c r="Z347" s="174"/>
      <c r="AA347" s="174"/>
      <c r="AB347" s="174"/>
      <c r="AC347" s="174"/>
      <c r="AD347" s="174"/>
      <c r="AE347" s="174"/>
      <c r="AF347" s="174"/>
    </row>
    <row r="348" spans="1:32" x14ac:dyDescent="0.2">
      <c r="A348" s="107" t="str">
        <f t="shared" ref="A348:A363" si="39">A347</f>
        <v>Italy</v>
      </c>
      <c r="B348" s="97"/>
      <c r="C348" s="97" t="s">
        <v>212</v>
      </c>
      <c r="D348" s="226" t="s">
        <v>146</v>
      </c>
      <c r="E348" s="125"/>
      <c r="F348" s="125"/>
      <c r="G348" s="125"/>
      <c r="H348" s="125" t="str">
        <f t="array" ref="H348">IFERROR(IF(INDEX([3]Tabelle1!$E$3:$U$500,MATCH($A348&amp;$C348&amp;$D348,[3]Tabelle1!$A$3:$A$500&amp;[3]Tabelle1!$C$3:$C$500&amp;[3]Tabelle1!$D$3:$D$500,0),MATCH(H$2,[3]Tabelle1!$E$2:$U$2,0))=0,"",INDEX([3]Tabelle1!$E$3:$U$500,MATCH($A348&amp;$C348&amp;$D348,[3]Tabelle1!$A$3:$A$500&amp;[3]Tabelle1!$C$3:$C$500&amp;[3]Tabelle1!$D$3:$D$500,0),MATCH(H$2,[3]Tabelle1!$E$2:$U$2,0))),"")</f>
        <v/>
      </c>
      <c r="I348" s="186">
        <f t="array" ref="I348">IFERROR(IF(INDEX([3]Tabelle1!$E$3:$U$500,MATCH($A348&amp;$C348&amp;$D348,[3]Tabelle1!$A$3:$A$500&amp;[3]Tabelle1!$C$3:$C$500&amp;[3]Tabelle1!$D$3:$D$500,0),MATCH(I$2,[3]Tabelle1!$E$2:$U$2,0))=0,"",INDEX([3]Tabelle1!$E$3:$U$500,MATCH($A348&amp;$C348&amp;$D348,[3]Tabelle1!$A$3:$A$500&amp;[3]Tabelle1!$C$3:$C$500&amp;[3]Tabelle1!$D$3:$D$500,0),MATCH(I$2,[3]Tabelle1!$E$2:$U$2,0))),"")</f>
        <v>0.20899999999999999</v>
      </c>
      <c r="J348" s="152">
        <f t="array" ref="J348">IFERROR(IF(INDEX([3]Tabelle1!$E$3:$U$500,MATCH($A348&amp;$C348&amp;$D348,[3]Tabelle1!$A$3:$A$500&amp;[3]Tabelle1!$C$3:$C$500&amp;[3]Tabelle1!$D$3:$D$500,0),MATCH(J$2,[3]Tabelle1!$E$2:$U$2,0))=0,"",INDEX([3]Tabelle1!$E$3:$U$500,MATCH($A348&amp;$C348&amp;$D348,[3]Tabelle1!$A$3:$A$500&amp;[3]Tabelle1!$C$3:$C$500&amp;[3]Tabelle1!$D$3:$D$500,0),MATCH(J$2,[3]Tabelle1!$E$2:$U$2,0))),"")</f>
        <v>0.221</v>
      </c>
      <c r="K348" s="152">
        <f t="array" ref="K348">IFERROR(IF(INDEX([3]Tabelle1!$E$3:$U$500,MATCH($A348&amp;$C348&amp;$D348,[3]Tabelle1!$A$3:$A$500&amp;[3]Tabelle1!$C$3:$C$500&amp;[3]Tabelle1!$D$3:$D$500,0),MATCH(K$2,[3]Tabelle1!$E$2:$U$2,0))=0,"",INDEX([3]Tabelle1!$E$3:$U$500,MATCH($A348&amp;$C348&amp;$D348,[3]Tabelle1!$A$3:$A$500&amp;[3]Tabelle1!$C$3:$C$500&amp;[3]Tabelle1!$D$3:$D$500,0),MATCH(K$2,[3]Tabelle1!$E$2:$U$2,0))),"")</f>
        <v>0.23300000000000001</v>
      </c>
      <c r="L348" s="152">
        <f t="array" ref="L348">IFERROR(IF(INDEX([3]Tabelle1!$E$3:$U$500,MATCH($A348&amp;$C348&amp;$D348,[3]Tabelle1!$A$3:$A$500&amp;[3]Tabelle1!$C$3:$C$500&amp;[3]Tabelle1!$D$3:$D$500,0),MATCH(L$2,[3]Tabelle1!$E$2:$U$2,0))=0,"",INDEX([3]Tabelle1!$E$3:$U$500,MATCH($A348&amp;$C348&amp;$D348,[3]Tabelle1!$A$3:$A$500&amp;[3]Tabelle1!$C$3:$C$500&amp;[3]Tabelle1!$D$3:$D$500,0),MATCH(L$2,[3]Tabelle1!$E$2:$U$2,0))),"")</f>
        <v>0.246</v>
      </c>
      <c r="M348" s="152">
        <f t="array" ref="M348">IFERROR(IF(INDEX([3]Tabelle1!$E$3:$U$500,MATCH($A348&amp;$C348&amp;$D348,[3]Tabelle1!$A$3:$A$500&amp;[3]Tabelle1!$C$3:$C$500&amp;[3]Tabelle1!$D$3:$D$500,0),MATCH(M$2,[3]Tabelle1!$E$2:$U$2,0))=0,"",INDEX([3]Tabelle1!$E$3:$U$500,MATCH($A348&amp;$C348&amp;$D348,[3]Tabelle1!$A$3:$A$500&amp;[3]Tabelle1!$C$3:$C$500&amp;[3]Tabelle1!$D$3:$D$500,0),MATCH(M$2,[3]Tabelle1!$E$2:$U$2,0))),"")</f>
        <v>0.26</v>
      </c>
      <c r="N348" s="152">
        <f t="array" ref="N348">IFERROR(IF(INDEX([3]Tabelle1!$E$3:$U$500,MATCH($A348&amp;$C348&amp;$D348,[3]Tabelle1!$A$3:$A$500&amp;[3]Tabelle1!$C$3:$C$500&amp;[3]Tabelle1!$D$3:$D$500,0),MATCH(N$2,[3]Tabelle1!$E$2:$U$2,0))=0,"",INDEX([3]Tabelle1!$E$3:$U$500,MATCH($A348&amp;$C348&amp;$D348,[3]Tabelle1!$A$3:$A$500&amp;[3]Tabelle1!$C$3:$C$500&amp;[3]Tabelle1!$D$3:$D$500,0),MATCH(N$2,[3]Tabelle1!$E$2:$U$2,0))),"")</f>
        <v>0.27400000000000002</v>
      </c>
      <c r="O348" s="152">
        <f t="array" ref="O348">IFERROR(IF(INDEX([3]Tabelle1!$E$3:$U$500,MATCH($A348&amp;$C348&amp;$D348,[3]Tabelle1!$A$3:$A$500&amp;[3]Tabelle1!$C$3:$C$500&amp;[3]Tabelle1!$D$3:$D$500,0),MATCH(O$2,[3]Tabelle1!$E$2:$U$2,0))=0,"",INDEX([3]Tabelle1!$E$3:$U$500,MATCH($A348&amp;$C348&amp;$D348,[3]Tabelle1!$A$3:$A$500&amp;[3]Tabelle1!$C$3:$C$500&amp;[3]Tabelle1!$D$3:$D$500,0),MATCH(O$2,[3]Tabelle1!$E$2:$U$2,0))),"")</f>
        <v>0.28599999999999998</v>
      </c>
      <c r="P348" s="152">
        <f t="array" ref="P348">IFERROR(IF(INDEX([3]Tabelle1!$E$3:$U$500,MATCH($A348&amp;$C348&amp;$D348,[3]Tabelle1!$A$3:$A$500&amp;[3]Tabelle1!$C$3:$C$500&amp;[3]Tabelle1!$D$3:$D$500,0),MATCH(P$2,[3]Tabelle1!$E$2:$U$2,0))=0,"",INDEX([3]Tabelle1!$E$3:$U$500,MATCH($A348&amp;$C348&amp;$D348,[3]Tabelle1!$A$3:$A$500&amp;[3]Tabelle1!$C$3:$C$500&amp;[3]Tabelle1!$D$3:$D$500,0),MATCH(P$2,[3]Tabelle1!$E$2:$U$2,0))),"")</f>
        <v>0.29899999999999999</v>
      </c>
      <c r="Q348" s="152">
        <f t="array" ref="Q348">IFERROR(IF(INDEX([3]Tabelle1!$E$3:$U$500,MATCH($A348&amp;$C348&amp;$D348,[3]Tabelle1!$A$3:$A$500&amp;[3]Tabelle1!$C$3:$C$500&amp;[3]Tabelle1!$D$3:$D$500,0),MATCH(Q$2,[3]Tabelle1!$E$2:$U$2,0))=0,"",INDEX([3]Tabelle1!$E$3:$U$500,MATCH($A348&amp;$C348&amp;$D348,[3]Tabelle1!$A$3:$A$500&amp;[3]Tabelle1!$C$3:$C$500&amp;[3]Tabelle1!$D$3:$D$500,0),MATCH(Q$2,[3]Tabelle1!$E$2:$U$2,0))),"")</f>
        <v>0.312</v>
      </c>
      <c r="R348" s="152">
        <f t="array" ref="R348">IFERROR(IF(INDEX([3]Tabelle1!$E$3:$U$500,MATCH($A348&amp;$C348&amp;$D348,[3]Tabelle1!$A$3:$A$500&amp;[3]Tabelle1!$C$3:$C$500&amp;[3]Tabelle1!$D$3:$D$500,0),MATCH(R$2,[3]Tabelle1!$E$2:$U$2,0))=0,"",INDEX([3]Tabelle1!$E$3:$U$500,MATCH($A348&amp;$C348&amp;$D348,[3]Tabelle1!$A$3:$A$500&amp;[3]Tabelle1!$C$3:$C$500&amp;[3]Tabelle1!$D$3:$D$500,0),MATCH(R$2,[3]Tabelle1!$E$2:$U$2,0))),"")</f>
        <v>0.32500000000000001</v>
      </c>
      <c r="S348" s="152">
        <f t="array" ref="S348">IFERROR(IF(INDEX([3]Tabelle1!$E$3:$U$500,MATCH($A348&amp;$C348&amp;$D348,[3]Tabelle1!$A$3:$A$500&amp;[3]Tabelle1!$C$3:$C$500&amp;[3]Tabelle1!$D$3:$D$500,0),MATCH(S$2,[3]Tabelle1!$E$2:$U$2,0))=0,"",INDEX([3]Tabelle1!$E$3:$U$500,MATCH($A348&amp;$C348&amp;$D348,[3]Tabelle1!$A$3:$A$500&amp;[3]Tabelle1!$C$3:$C$500&amp;[3]Tabelle1!$D$3:$D$500,0),MATCH(S$2,[3]Tabelle1!$E$2:$U$2,0))),"")</f>
        <v>0.33900000000000002</v>
      </c>
      <c r="T348" s="189" t="str">
        <f t="array" ref="T348">IFERROR(IF(INDEX([3]Tabelle1!$E$3:$U$500,MATCH($A348&amp;$C348&amp;$D348,[3]Tabelle1!$A$3:$A$500&amp;[3]Tabelle1!$C$3:$C$500&amp;[3]Tabelle1!$D$3:$D$500,0),MATCH(T$2,[3]Tabelle1!$E$2:$U$2,0))=0,"",INDEX([3]Tabelle1!$E$3:$U$500,MATCH($A348&amp;$C348&amp;$D348,[3]Tabelle1!$A$3:$A$500&amp;[3]Tabelle1!$C$3:$C$500&amp;[3]Tabelle1!$D$3:$D$500,0),MATCH(T$2,[3]Tabelle1!$E$2:$U$2,0))),"")</f>
        <v/>
      </c>
      <c r="U348" s="189" t="str">
        <f t="array" ref="U348">IFERROR(IF(INDEX([3]Tabelle1!$E$3:$U$500,MATCH($A348&amp;$C348&amp;$D348,[3]Tabelle1!$A$3:$A$500&amp;[3]Tabelle1!$C$3:$C$500&amp;[3]Tabelle1!$D$3:$D$500,0),MATCH(U$2,[3]Tabelle1!$E$2:$U$2,0))=0,"",INDEX([3]Tabelle1!$E$3:$U$500,MATCH($A348&amp;$C348&amp;$D348,[3]Tabelle1!$A$3:$A$500&amp;[3]Tabelle1!$C$3:$C$500&amp;[3]Tabelle1!$D$3:$D$500,0),MATCH(U$2,[3]Tabelle1!$E$2:$U$2,0))),"")</f>
        <v/>
      </c>
      <c r="V348" s="190" t="str">
        <f t="array" ref="V348">IFERROR(IF(INDEX([3]Tabelle1!$E$3:$U$500,MATCH($A348&amp;$C348&amp;$D348,[3]Tabelle1!$A$3:$A$500&amp;[3]Tabelle1!$C$3:$C$500&amp;[3]Tabelle1!$D$3:$D$500,0),MATCH(V$2,[3]Tabelle1!$E$2:$U$2,0))=0,"",INDEX([3]Tabelle1!$E$3:$U$500,MATCH($A348&amp;$C348&amp;$D348,[3]Tabelle1!$A$3:$A$500&amp;[3]Tabelle1!$C$3:$C$500&amp;[3]Tabelle1!$D$3:$D$500,0),MATCH(V$2,[3]Tabelle1!$E$2:$U$2,0))),"")</f>
        <v/>
      </c>
      <c r="W348" t="str">
        <f t="array" ref="W348">IFERROR(IF(INDEX([3]Tabelle1!$E$3:$U$500,MATCH($A348&amp;$C348&amp;$D348,[3]Tabelle1!$A$3:$A$500&amp;[3]Tabelle1!$C$3:$C$500&amp;[3]Tabelle1!$D$3:$D$500,0),MATCH(W$2,[3]Tabelle1!$E$2:$U$2,0))=0,"",INDEX([3]Tabelle1!$E$3:$U$500,MATCH($A348&amp;$C348&amp;$D348,[3]Tabelle1!$A$3:$A$500&amp;[3]Tabelle1!$C$3:$C$500&amp;[3]Tabelle1!$D$3:$D$500,0),MATCH(W$2,[3]Tabelle1!$E$2:$U$2,0))),"")</f>
        <v/>
      </c>
      <c r="X348" t="str">
        <f t="array" ref="X348">IFERROR(IF(INDEX([3]Tabelle1!$E$3:$U$500,MATCH($A348&amp;$C348&amp;$D348,[3]Tabelle1!$A$3:$A$500&amp;[3]Tabelle1!$C$3:$C$500&amp;[3]Tabelle1!$D$3:$D$500,0),MATCH(X$2,[3]Tabelle1!$E$2:$U$2,0))=0,"",INDEX([3]Tabelle1!$E$3:$U$500,MATCH($A348&amp;$C348&amp;$D348,[3]Tabelle1!$A$3:$A$500&amp;[3]Tabelle1!$C$3:$C$500&amp;[3]Tabelle1!$D$3:$D$500,0),MATCH(X$2,[3]Tabelle1!$E$2:$U$2,0))),"")</f>
        <v>P. 69 Figure 9</v>
      </c>
      <c r="Y348" s="174"/>
      <c r="Z348" s="174"/>
      <c r="AA348" s="174"/>
      <c r="AB348" s="174"/>
      <c r="AC348" s="174"/>
      <c r="AD348" s="174"/>
      <c r="AE348" s="174"/>
      <c r="AF348" s="174"/>
    </row>
    <row r="349" spans="1:32" x14ac:dyDescent="0.2">
      <c r="A349" s="107" t="str">
        <f t="shared" si="39"/>
        <v>Italy</v>
      </c>
      <c r="B349" s="97"/>
      <c r="C349" s="97" t="s">
        <v>212</v>
      </c>
      <c r="D349" s="226" t="s">
        <v>147</v>
      </c>
      <c r="E349" s="125"/>
      <c r="F349" s="125"/>
      <c r="G349" s="125"/>
      <c r="H349" s="125" t="str">
        <f t="array" ref="H349">IFERROR(IF(INDEX([3]Tabelle1!$E$3:$U$500,MATCH($A349&amp;$C349&amp;$D349,[3]Tabelle1!$A$3:$A$500&amp;[3]Tabelle1!$C$3:$C$500&amp;[3]Tabelle1!$D$3:$D$500,0),MATCH(H$2,[3]Tabelle1!$E$2:$U$2,0))=0,"",INDEX([3]Tabelle1!$E$3:$U$500,MATCH($A349&amp;$C349&amp;$D349,[3]Tabelle1!$A$3:$A$500&amp;[3]Tabelle1!$C$3:$C$500&amp;[3]Tabelle1!$D$3:$D$500,0),MATCH(H$2,[3]Tabelle1!$E$2:$U$2,0))),"")</f>
        <v/>
      </c>
      <c r="I349" s="186">
        <f t="array" ref="I349">IFERROR(IF(INDEX([3]Tabelle1!$E$3:$U$500,MATCH($A349&amp;$C349&amp;$D349,[3]Tabelle1!$A$3:$A$500&amp;[3]Tabelle1!$C$3:$C$500&amp;[3]Tabelle1!$D$3:$D$500,0),MATCH(I$2,[3]Tabelle1!$E$2:$U$2,0))=0,"",INDEX([3]Tabelle1!$E$3:$U$500,MATCH($A349&amp;$C349&amp;$D349,[3]Tabelle1!$A$3:$A$500&amp;[3]Tabelle1!$C$3:$C$500&amp;[3]Tabelle1!$D$3:$D$500,0),MATCH(I$2,[3]Tabelle1!$E$2:$U$2,0))),"")</f>
        <v>8.8999999999999996E-2</v>
      </c>
      <c r="J349" s="152">
        <f t="array" ref="J349">IFERROR(IF(INDEX([3]Tabelle1!$E$3:$U$500,MATCH($A349&amp;$C349&amp;$D349,[3]Tabelle1!$A$3:$A$500&amp;[3]Tabelle1!$C$3:$C$500&amp;[3]Tabelle1!$D$3:$D$500,0),MATCH(J$2,[3]Tabelle1!$E$2:$U$2,0))=0,"",INDEX([3]Tabelle1!$E$3:$U$500,MATCH($A349&amp;$C349&amp;$D349,[3]Tabelle1!$A$3:$A$500&amp;[3]Tabelle1!$C$3:$C$500&amp;[3]Tabelle1!$D$3:$D$500,0),MATCH(J$2,[3]Tabelle1!$E$2:$U$2,0))),"")</f>
        <v>9.9000000000000005E-2</v>
      </c>
      <c r="K349" s="152">
        <f t="array" ref="K349">IFERROR(IF(INDEX([3]Tabelle1!$E$3:$U$500,MATCH($A349&amp;$C349&amp;$D349,[3]Tabelle1!$A$3:$A$500&amp;[3]Tabelle1!$C$3:$C$500&amp;[3]Tabelle1!$D$3:$D$500,0),MATCH(K$2,[3]Tabelle1!$E$2:$U$2,0))=0,"",INDEX([3]Tabelle1!$E$3:$U$500,MATCH($A349&amp;$C349&amp;$D349,[3]Tabelle1!$A$3:$A$500&amp;[3]Tabelle1!$C$3:$C$500&amp;[3]Tabelle1!$D$3:$D$500,0),MATCH(K$2,[3]Tabelle1!$E$2:$U$2,0))),"")</f>
        <v>0.11</v>
      </c>
      <c r="L349" s="152">
        <f t="array" ref="L349">IFERROR(IF(INDEX([3]Tabelle1!$E$3:$U$500,MATCH($A349&amp;$C349&amp;$D349,[3]Tabelle1!$A$3:$A$500&amp;[3]Tabelle1!$C$3:$C$500&amp;[3]Tabelle1!$D$3:$D$500,0),MATCH(L$2,[3]Tabelle1!$E$2:$U$2,0))=0,"",INDEX([3]Tabelle1!$E$3:$U$500,MATCH($A349&amp;$C349&amp;$D349,[3]Tabelle1!$A$3:$A$500&amp;[3]Tabelle1!$C$3:$C$500&amp;[3]Tabelle1!$D$3:$D$500,0),MATCH(L$2,[3]Tabelle1!$E$2:$U$2,0))),"")</f>
        <v>0.121</v>
      </c>
      <c r="M349" s="152">
        <f t="array" ref="M349">IFERROR(IF(INDEX([3]Tabelle1!$E$3:$U$500,MATCH($A349&amp;$C349&amp;$D349,[3]Tabelle1!$A$3:$A$500&amp;[3]Tabelle1!$C$3:$C$500&amp;[3]Tabelle1!$D$3:$D$500,0),MATCH(M$2,[3]Tabelle1!$E$2:$U$2,0))=0,"",INDEX([3]Tabelle1!$E$3:$U$500,MATCH($A349&amp;$C349&amp;$D349,[3]Tabelle1!$A$3:$A$500&amp;[3]Tabelle1!$C$3:$C$500&amp;[3]Tabelle1!$D$3:$D$500,0),MATCH(M$2,[3]Tabelle1!$E$2:$U$2,0))),"")</f>
        <v>0.13200000000000001</v>
      </c>
      <c r="N349" s="152">
        <f t="array" ref="N349">IFERROR(IF(INDEX([3]Tabelle1!$E$3:$U$500,MATCH($A349&amp;$C349&amp;$D349,[3]Tabelle1!$A$3:$A$500&amp;[3]Tabelle1!$C$3:$C$500&amp;[3]Tabelle1!$D$3:$D$500,0),MATCH(N$2,[3]Tabelle1!$E$2:$U$2,0))=0,"",INDEX([3]Tabelle1!$E$3:$U$500,MATCH($A349&amp;$C349&amp;$D349,[3]Tabelle1!$A$3:$A$500&amp;[3]Tabelle1!$C$3:$C$500&amp;[3]Tabelle1!$D$3:$D$500,0),MATCH(N$2,[3]Tabelle1!$E$2:$U$2,0))),"")</f>
        <v>0.14399999999999999</v>
      </c>
      <c r="O349" s="152">
        <f t="array" ref="O349">IFERROR(IF(INDEX([3]Tabelle1!$E$3:$U$500,MATCH($A349&amp;$C349&amp;$D349,[3]Tabelle1!$A$3:$A$500&amp;[3]Tabelle1!$C$3:$C$500&amp;[3]Tabelle1!$D$3:$D$500,0),MATCH(O$2,[3]Tabelle1!$E$2:$U$2,0))=0,"",INDEX([3]Tabelle1!$E$3:$U$500,MATCH($A349&amp;$C349&amp;$D349,[3]Tabelle1!$A$3:$A$500&amp;[3]Tabelle1!$C$3:$C$500&amp;[3]Tabelle1!$D$3:$D$500,0),MATCH(O$2,[3]Tabelle1!$E$2:$U$2,0))),"")</f>
        <v>0.158</v>
      </c>
      <c r="P349" s="152">
        <f t="array" ref="P349">IFERROR(IF(INDEX([3]Tabelle1!$E$3:$U$500,MATCH($A349&amp;$C349&amp;$D349,[3]Tabelle1!$A$3:$A$500&amp;[3]Tabelle1!$C$3:$C$500&amp;[3]Tabelle1!$D$3:$D$500,0),MATCH(P$2,[3]Tabelle1!$E$2:$U$2,0))=0,"",INDEX([3]Tabelle1!$E$3:$U$500,MATCH($A349&amp;$C349&amp;$D349,[3]Tabelle1!$A$3:$A$500&amp;[3]Tabelle1!$C$3:$C$500&amp;[3]Tabelle1!$D$3:$D$500,0),MATCH(P$2,[3]Tabelle1!$E$2:$U$2,0))),"")</f>
        <v>0.17199999999999999</v>
      </c>
      <c r="Q349" s="152">
        <f t="array" ref="Q349">IFERROR(IF(INDEX([3]Tabelle1!$E$3:$U$500,MATCH($A349&amp;$C349&amp;$D349,[3]Tabelle1!$A$3:$A$500&amp;[3]Tabelle1!$C$3:$C$500&amp;[3]Tabelle1!$D$3:$D$500,0),MATCH(Q$2,[3]Tabelle1!$E$2:$U$2,0))=0,"",INDEX([3]Tabelle1!$E$3:$U$500,MATCH($A349&amp;$C349&amp;$D349,[3]Tabelle1!$A$3:$A$500&amp;[3]Tabelle1!$C$3:$C$500&amp;[3]Tabelle1!$D$3:$D$500,0),MATCH(Q$2,[3]Tabelle1!$E$2:$U$2,0))),"")</f>
        <v>0.186</v>
      </c>
      <c r="R349" s="152">
        <f t="array" ref="R349">IFERROR(IF(INDEX([3]Tabelle1!$E$3:$U$500,MATCH($A349&amp;$C349&amp;$D349,[3]Tabelle1!$A$3:$A$500&amp;[3]Tabelle1!$C$3:$C$500&amp;[3]Tabelle1!$D$3:$D$500,0),MATCH(R$2,[3]Tabelle1!$E$2:$U$2,0))=0,"",INDEX([3]Tabelle1!$E$3:$U$500,MATCH($A349&amp;$C349&amp;$D349,[3]Tabelle1!$A$3:$A$500&amp;[3]Tabelle1!$C$3:$C$500&amp;[3]Tabelle1!$D$3:$D$500,0),MATCH(R$2,[3]Tabelle1!$E$2:$U$2,0))),"")</f>
        <v>0.20100000000000001</v>
      </c>
      <c r="S349" s="152">
        <f t="array" ref="S349">IFERROR(IF(INDEX([3]Tabelle1!$E$3:$U$500,MATCH($A349&amp;$C349&amp;$D349,[3]Tabelle1!$A$3:$A$500&amp;[3]Tabelle1!$C$3:$C$500&amp;[3]Tabelle1!$D$3:$D$500,0),MATCH(S$2,[3]Tabelle1!$E$2:$U$2,0))=0,"",INDEX([3]Tabelle1!$E$3:$U$500,MATCH($A349&amp;$C349&amp;$D349,[3]Tabelle1!$A$3:$A$500&amp;[3]Tabelle1!$C$3:$C$500&amp;[3]Tabelle1!$D$3:$D$500,0),MATCH(S$2,[3]Tabelle1!$E$2:$U$2,0))),"")</f>
        <v>0.22</v>
      </c>
      <c r="T349" s="189" t="str">
        <f t="array" ref="T349">IFERROR(IF(INDEX([3]Tabelle1!$E$3:$U$500,MATCH($A349&amp;$C349&amp;$D349,[3]Tabelle1!$A$3:$A$500&amp;[3]Tabelle1!$C$3:$C$500&amp;[3]Tabelle1!$D$3:$D$500,0),MATCH(T$2,[3]Tabelle1!$E$2:$U$2,0))=0,"",INDEX([3]Tabelle1!$E$3:$U$500,MATCH($A349&amp;$C349&amp;$D349,[3]Tabelle1!$A$3:$A$500&amp;[3]Tabelle1!$C$3:$C$500&amp;[3]Tabelle1!$D$3:$D$500,0),MATCH(T$2,[3]Tabelle1!$E$2:$U$2,0))),"")</f>
        <v/>
      </c>
      <c r="U349" s="189" t="str">
        <f t="array" ref="U349">IFERROR(IF(INDEX([3]Tabelle1!$E$3:$U$500,MATCH($A349&amp;$C349&amp;$D349,[3]Tabelle1!$A$3:$A$500&amp;[3]Tabelle1!$C$3:$C$500&amp;[3]Tabelle1!$D$3:$D$500,0),MATCH(U$2,[3]Tabelle1!$E$2:$U$2,0))=0,"",INDEX([3]Tabelle1!$E$3:$U$500,MATCH($A349&amp;$C349&amp;$D349,[3]Tabelle1!$A$3:$A$500&amp;[3]Tabelle1!$C$3:$C$500&amp;[3]Tabelle1!$D$3:$D$500,0),MATCH(U$2,[3]Tabelle1!$E$2:$U$2,0))),"")</f>
        <v/>
      </c>
      <c r="V349" s="190" t="str">
        <f t="array" ref="V349">IFERROR(IF(INDEX([3]Tabelle1!$E$3:$U$500,MATCH($A349&amp;$C349&amp;$D349,[3]Tabelle1!$A$3:$A$500&amp;[3]Tabelle1!$C$3:$C$500&amp;[3]Tabelle1!$D$3:$D$500,0),MATCH(V$2,[3]Tabelle1!$E$2:$U$2,0))=0,"",INDEX([3]Tabelle1!$E$3:$U$500,MATCH($A349&amp;$C349&amp;$D349,[3]Tabelle1!$A$3:$A$500&amp;[3]Tabelle1!$C$3:$C$500&amp;[3]Tabelle1!$D$3:$D$500,0),MATCH(V$2,[3]Tabelle1!$E$2:$U$2,0))),"")</f>
        <v/>
      </c>
      <c r="W349" t="str">
        <f t="array" ref="W349">IFERROR(IF(INDEX([3]Tabelle1!$E$3:$U$500,MATCH($A349&amp;$C349&amp;$D349,[3]Tabelle1!$A$3:$A$500&amp;[3]Tabelle1!$C$3:$C$500&amp;[3]Tabelle1!$D$3:$D$500,0),MATCH(W$2,[3]Tabelle1!$E$2:$U$2,0))=0,"",INDEX([3]Tabelle1!$E$3:$U$500,MATCH($A349&amp;$C349&amp;$D349,[3]Tabelle1!$A$3:$A$500&amp;[3]Tabelle1!$C$3:$C$500&amp;[3]Tabelle1!$D$3:$D$500,0),MATCH(W$2,[3]Tabelle1!$E$2:$U$2,0))),"")</f>
        <v/>
      </c>
      <c r="X349" t="str">
        <f t="array" ref="X349">IFERROR(IF(INDEX([3]Tabelle1!$E$3:$U$500,MATCH($A349&amp;$C349&amp;$D349,[3]Tabelle1!$A$3:$A$500&amp;[3]Tabelle1!$C$3:$C$500&amp;[3]Tabelle1!$D$3:$D$500,0),MATCH(X$2,[3]Tabelle1!$E$2:$U$2,0))=0,"",INDEX([3]Tabelle1!$E$3:$U$500,MATCH($A349&amp;$C349&amp;$D349,[3]Tabelle1!$A$3:$A$500&amp;[3]Tabelle1!$C$3:$C$500&amp;[3]Tabelle1!$D$3:$D$500,0),MATCH(X$2,[3]Tabelle1!$E$2:$U$2,0))),"")</f>
        <v>P. 69 Figure 10</v>
      </c>
      <c r="Y349" s="174"/>
      <c r="Z349" s="174"/>
      <c r="AA349" s="174"/>
      <c r="AB349" s="174"/>
      <c r="AC349" s="174"/>
      <c r="AD349" s="174"/>
      <c r="AE349" s="174"/>
      <c r="AF349" s="174"/>
    </row>
    <row r="350" spans="1:32" x14ac:dyDescent="0.2">
      <c r="A350" s="107" t="str">
        <f t="shared" si="39"/>
        <v>Italy</v>
      </c>
      <c r="B350" s="97"/>
      <c r="C350" s="97"/>
      <c r="D350" s="226" t="s">
        <v>73</v>
      </c>
      <c r="E350" s="191"/>
      <c r="F350" s="191"/>
      <c r="G350" s="191"/>
      <c r="H350" s="192" t="str">
        <f t="array" ref="H350">IFERROR(IF(INDEX([3]Tabelle1!$E$3:$U$500,MATCH($A350&amp;$C350&amp;$D350,[3]Tabelle1!$A$3:$A$500&amp;[3]Tabelle1!$C$3:$C$500&amp;[3]Tabelle1!$D$3:$D$500,0),MATCH(H$2,[3]Tabelle1!$E$2:$U$2,0))=0,"",INDEX([3]Tabelle1!$E$3:$U$500,MATCH($A350&amp;$C350&amp;$D350,[3]Tabelle1!$A$3:$A$500&amp;[3]Tabelle1!$C$3:$C$500&amp;[3]Tabelle1!$D$3:$D$500,0),MATCH(H$2,[3]Tabelle1!$E$2:$U$2,0))),"")</f>
        <v/>
      </c>
      <c r="I350" s="192" t="str">
        <f t="array" ref="I350">IFERROR(IF(INDEX([3]Tabelle1!$E$3:$U$500,MATCH($A350&amp;$C350&amp;$D350,[3]Tabelle1!$A$3:$A$500&amp;[3]Tabelle1!$C$3:$C$500&amp;[3]Tabelle1!$D$3:$D$500,0),MATCH(I$2,[3]Tabelle1!$E$2:$U$2,0))=0,"",INDEX([3]Tabelle1!$E$3:$U$500,MATCH($A350&amp;$C350&amp;$D350,[3]Tabelle1!$A$3:$A$500&amp;[3]Tabelle1!$C$3:$C$500&amp;[3]Tabelle1!$D$3:$D$500,0),MATCH(I$2,[3]Tabelle1!$E$2:$U$2,0))),"")</f>
        <v/>
      </c>
      <c r="J350" s="192" t="str">
        <f t="array" ref="J350">IFERROR(IF(INDEX([3]Tabelle1!$E$3:$U$500,MATCH($A350&amp;$C350&amp;$D350,[3]Tabelle1!$A$3:$A$500&amp;[3]Tabelle1!$C$3:$C$500&amp;[3]Tabelle1!$D$3:$D$500,0),MATCH(J$2,[3]Tabelle1!$E$2:$U$2,0))=0,"",INDEX([3]Tabelle1!$E$3:$U$500,MATCH($A350&amp;$C350&amp;$D350,[3]Tabelle1!$A$3:$A$500&amp;[3]Tabelle1!$C$3:$C$500&amp;[3]Tabelle1!$D$3:$D$500,0),MATCH(J$2,[3]Tabelle1!$E$2:$U$2,0))),"")</f>
        <v/>
      </c>
      <c r="K350" s="192" t="str">
        <f t="array" ref="K350">IFERROR(IF(INDEX([3]Tabelle1!$E$3:$U$500,MATCH($A350&amp;$C350&amp;$D350,[3]Tabelle1!$A$3:$A$500&amp;[3]Tabelle1!$C$3:$C$500&amp;[3]Tabelle1!$D$3:$D$500,0),MATCH(K$2,[3]Tabelle1!$E$2:$U$2,0))=0,"",INDEX([3]Tabelle1!$E$3:$U$500,MATCH($A350&amp;$C350&amp;$D350,[3]Tabelle1!$A$3:$A$500&amp;[3]Tabelle1!$C$3:$C$500&amp;[3]Tabelle1!$D$3:$D$500,0),MATCH(K$2,[3]Tabelle1!$E$2:$U$2,0))),"")</f>
        <v/>
      </c>
      <c r="L350" s="192" t="str">
        <f t="array" ref="L350">IFERROR(IF(INDEX([3]Tabelle1!$E$3:$U$500,MATCH($A350&amp;$C350&amp;$D350,[3]Tabelle1!$A$3:$A$500&amp;[3]Tabelle1!$C$3:$C$500&amp;[3]Tabelle1!$D$3:$D$500,0),MATCH(L$2,[3]Tabelle1!$E$2:$U$2,0))=0,"",INDEX([3]Tabelle1!$E$3:$U$500,MATCH($A350&amp;$C350&amp;$D350,[3]Tabelle1!$A$3:$A$500&amp;[3]Tabelle1!$C$3:$C$500&amp;[3]Tabelle1!$D$3:$D$500,0),MATCH(L$2,[3]Tabelle1!$E$2:$U$2,0))),"")</f>
        <v/>
      </c>
      <c r="M350" s="192" t="str">
        <f t="array" ref="M350">IFERROR(IF(INDEX([3]Tabelle1!$E$3:$U$500,MATCH($A350&amp;$C350&amp;$D350,[3]Tabelle1!$A$3:$A$500&amp;[3]Tabelle1!$C$3:$C$500&amp;[3]Tabelle1!$D$3:$D$500,0),MATCH(M$2,[3]Tabelle1!$E$2:$U$2,0))=0,"",INDEX([3]Tabelle1!$E$3:$U$500,MATCH($A350&amp;$C350&amp;$D350,[3]Tabelle1!$A$3:$A$500&amp;[3]Tabelle1!$C$3:$C$500&amp;[3]Tabelle1!$D$3:$D$500,0),MATCH(M$2,[3]Tabelle1!$E$2:$U$2,0))),"")</f>
        <v/>
      </c>
      <c r="N350" s="192">
        <f t="array" ref="N350">IFERROR(IF(INDEX([3]Tabelle1!$E$3:$U$500,MATCH($A350&amp;$C350&amp;$D350,[3]Tabelle1!$A$3:$A$500&amp;[3]Tabelle1!$C$3:$C$500&amp;[3]Tabelle1!$D$3:$D$500,0),MATCH(N$2,[3]Tabelle1!$E$2:$U$2,0))=0,"",INDEX([3]Tabelle1!$E$3:$U$500,MATCH($A350&amp;$C350&amp;$D350,[3]Tabelle1!$A$3:$A$500&amp;[3]Tabelle1!$C$3:$C$500&amp;[3]Tabelle1!$D$3:$D$500,0),MATCH(N$2,[3]Tabelle1!$E$2:$U$2,0))),"")</f>
        <v>68130</v>
      </c>
      <c r="O350" s="192" t="str">
        <f t="array" ref="O350">IFERROR(IF(INDEX([3]Tabelle1!$E$3:$U$500,MATCH($A350&amp;$C350&amp;$D350,[3]Tabelle1!$A$3:$A$500&amp;[3]Tabelle1!$C$3:$C$500&amp;[3]Tabelle1!$D$3:$D$500,0),MATCH(O$2,[3]Tabelle1!$E$2:$U$2,0))=0,"",INDEX([3]Tabelle1!$E$3:$U$500,MATCH($A350&amp;$C350&amp;$D350,[3]Tabelle1!$A$3:$A$500&amp;[3]Tabelle1!$C$3:$C$500&amp;[3]Tabelle1!$D$3:$D$500,0),MATCH(O$2,[3]Tabelle1!$E$2:$U$2,0))),"")</f>
        <v/>
      </c>
      <c r="P350" s="192" t="str">
        <f t="array" ref="P350">IFERROR(IF(INDEX([3]Tabelle1!$E$3:$U$500,MATCH($A350&amp;$C350&amp;$D350,[3]Tabelle1!$A$3:$A$500&amp;[3]Tabelle1!$C$3:$C$500&amp;[3]Tabelle1!$D$3:$D$500,0),MATCH(P$2,[3]Tabelle1!$E$2:$U$2,0))=0,"",INDEX([3]Tabelle1!$E$3:$U$500,MATCH($A350&amp;$C350&amp;$D350,[3]Tabelle1!$A$3:$A$500&amp;[3]Tabelle1!$C$3:$C$500&amp;[3]Tabelle1!$D$3:$D$500,0),MATCH(P$2,[3]Tabelle1!$E$2:$U$2,0))),"")</f>
        <v/>
      </c>
      <c r="Q350" s="192" t="str">
        <f t="array" ref="Q350">IFERROR(IF(INDEX([3]Tabelle1!$E$3:$U$500,MATCH($A350&amp;$C350&amp;$D350,[3]Tabelle1!$A$3:$A$500&amp;[3]Tabelle1!$C$3:$C$500&amp;[3]Tabelle1!$D$3:$D$500,0),MATCH(Q$2,[3]Tabelle1!$E$2:$U$2,0))=0,"",INDEX([3]Tabelle1!$E$3:$U$500,MATCH($A350&amp;$C350&amp;$D350,[3]Tabelle1!$A$3:$A$500&amp;[3]Tabelle1!$C$3:$C$500&amp;[3]Tabelle1!$D$3:$D$500,0),MATCH(Q$2,[3]Tabelle1!$E$2:$U$2,0))),"")</f>
        <v/>
      </c>
      <c r="R350" s="192" t="str">
        <f t="array" ref="R350">IFERROR(IF(INDEX([3]Tabelle1!$E$3:$U$500,MATCH($A350&amp;$C350&amp;$D350,[3]Tabelle1!$A$3:$A$500&amp;[3]Tabelle1!$C$3:$C$500&amp;[3]Tabelle1!$D$3:$D$500,0),MATCH(R$2,[3]Tabelle1!$E$2:$U$2,0))=0,"",INDEX([3]Tabelle1!$E$3:$U$500,MATCH($A350&amp;$C350&amp;$D350,[3]Tabelle1!$A$3:$A$500&amp;[3]Tabelle1!$C$3:$C$500&amp;[3]Tabelle1!$D$3:$D$500,0),MATCH(R$2,[3]Tabelle1!$E$2:$U$2,0))),"")</f>
        <v/>
      </c>
      <c r="S350" s="192">
        <f t="array" ref="S350">IFERROR(IF(INDEX([3]Tabelle1!$E$3:$U$500,MATCH($A350&amp;$C350&amp;$D350,[3]Tabelle1!$A$3:$A$500&amp;[3]Tabelle1!$C$3:$C$500&amp;[3]Tabelle1!$D$3:$D$500,0),MATCH(S$2,[3]Tabelle1!$E$2:$U$2,0))=0,"",INDEX([3]Tabelle1!$E$3:$U$500,MATCH($A350&amp;$C350&amp;$D350,[3]Tabelle1!$A$3:$A$500&amp;[3]Tabelle1!$C$3:$C$500&amp;[3]Tabelle1!$D$3:$D$500,0),MATCH(S$2,[3]Tabelle1!$E$2:$U$2,0))),"")</f>
        <v>95210</v>
      </c>
      <c r="T350" s="192" t="str">
        <f t="array" ref="T350">IFERROR(IF(INDEX([3]Tabelle1!$E$3:$U$500,MATCH($A350&amp;$C350&amp;$D350,[3]Tabelle1!$A$3:$A$500&amp;[3]Tabelle1!$C$3:$C$500&amp;[3]Tabelle1!$D$3:$D$500,0),MATCH(T$2,[3]Tabelle1!$E$2:$U$2,0))=0,"",INDEX([3]Tabelle1!$E$3:$U$500,MATCH($A350&amp;$C350&amp;$D350,[3]Tabelle1!$A$3:$A$500&amp;[3]Tabelle1!$C$3:$C$500&amp;[3]Tabelle1!$D$3:$D$500,0),MATCH(T$2,[3]Tabelle1!$E$2:$U$2,0))),"")</f>
        <v/>
      </c>
      <c r="U350" s="192" t="str">
        <f t="array" ref="U350">IFERROR(IF(INDEX([3]Tabelle1!$E$3:$U$500,MATCH($A350&amp;$C350&amp;$D350,[3]Tabelle1!$A$3:$A$500&amp;[3]Tabelle1!$C$3:$C$500&amp;[3]Tabelle1!$D$3:$D$500,0),MATCH(U$2,[3]Tabelle1!$E$2:$U$2,0))=0,"",INDEX([3]Tabelle1!$E$3:$U$500,MATCH($A350&amp;$C350&amp;$D350,[3]Tabelle1!$A$3:$A$500&amp;[3]Tabelle1!$C$3:$C$500&amp;[3]Tabelle1!$D$3:$D$500,0),MATCH(U$2,[3]Tabelle1!$E$2:$U$2,0))),"")</f>
        <v/>
      </c>
      <c r="V350" s="193" t="str">
        <f t="array" ref="V350">IFERROR(IF(INDEX([3]Tabelle1!$E$3:$U$500,MATCH($A350&amp;$C350&amp;$D350,[3]Tabelle1!$A$3:$A$500&amp;[3]Tabelle1!$C$3:$C$500&amp;[3]Tabelle1!$D$3:$D$500,0),MATCH(V$2,[3]Tabelle1!$E$2:$U$2,0))=0,"",INDEX([3]Tabelle1!$E$3:$U$500,MATCH($A350&amp;$C350&amp;$D350,[3]Tabelle1!$A$3:$A$500&amp;[3]Tabelle1!$C$3:$C$500&amp;[3]Tabelle1!$D$3:$D$500,0),MATCH(V$2,[3]Tabelle1!$E$2:$U$2,0))),"")</f>
        <v/>
      </c>
      <c r="W350" t="str">
        <f t="array" ref="W350">IFERROR(IF(INDEX([3]Tabelle1!$E$3:$U$500,MATCH($A350&amp;$C350&amp;$D350,[3]Tabelle1!$A$3:$A$500&amp;[3]Tabelle1!$C$3:$C$500&amp;[3]Tabelle1!$D$3:$D$500,0),MATCH(W$2,[3]Tabelle1!$E$2:$U$2,0))=0,"",INDEX([3]Tabelle1!$E$3:$U$500,MATCH($A350&amp;$C350&amp;$D350,[3]Tabelle1!$A$3:$A$500&amp;[3]Tabelle1!$C$3:$C$500&amp;[3]Tabelle1!$D$3:$D$500,0),MATCH(W$2,[3]Tabelle1!$E$2:$U$2,0))),"")</f>
        <v/>
      </c>
      <c r="X350" t="str">
        <f t="array" ref="X350">IFERROR(IF(INDEX([3]Tabelle1!$E$3:$U$500,MATCH($A350&amp;$C350&amp;$D350,[3]Tabelle1!$A$3:$A$500&amp;[3]Tabelle1!$C$3:$C$500&amp;[3]Tabelle1!$D$3:$D$500,0),MATCH(X$2,[3]Tabelle1!$E$2:$U$2,0))=0,"",INDEX([3]Tabelle1!$E$3:$U$500,MATCH($A350&amp;$C350&amp;$D350,[3]Tabelle1!$A$3:$A$500&amp;[3]Tabelle1!$C$3:$C$500&amp;[3]Tabelle1!$D$3:$D$500,0),MATCH(X$2,[3]Tabelle1!$E$2:$U$2,0))),"")</f>
        <v>P. 71 Table 10</v>
      </c>
      <c r="Y350" s="4"/>
      <c r="Z350" s="4"/>
      <c r="AA350" s="4"/>
      <c r="AB350" s="4"/>
      <c r="AC350" s="4"/>
      <c r="AD350" s="4"/>
      <c r="AE350" s="4"/>
      <c r="AF350" s="4"/>
    </row>
    <row r="351" spans="1:32" x14ac:dyDescent="0.2">
      <c r="A351" s="107" t="str">
        <f t="shared" si="39"/>
        <v>Italy</v>
      </c>
      <c r="B351" s="97"/>
      <c r="C351" s="97" t="s">
        <v>88</v>
      </c>
      <c r="D351" s="227" t="s">
        <v>0</v>
      </c>
      <c r="E351" s="191"/>
      <c r="F351" s="191"/>
      <c r="G351" s="191"/>
      <c r="H351" s="192" t="str">
        <f t="array" ref="H351">IFERROR(IF(INDEX([3]Tabelle1!$E$3:$U$500,MATCH($A351&amp;$C351&amp;$D351,[3]Tabelle1!$A$3:$A$500&amp;[3]Tabelle1!$C$3:$C$500&amp;[3]Tabelle1!$D$3:$D$500,0),MATCH(H$2,[3]Tabelle1!$E$2:$U$2,0))=0,"",INDEX([3]Tabelle1!$E$3:$U$500,MATCH($A351&amp;$C351&amp;$D351,[3]Tabelle1!$A$3:$A$500&amp;[3]Tabelle1!$C$3:$C$500&amp;[3]Tabelle1!$D$3:$D$500,0),MATCH(H$2,[3]Tabelle1!$E$2:$U$2,0))),"")</f>
        <v/>
      </c>
      <c r="I351" s="192" t="str">
        <f t="array" ref="I351">IFERROR(IF(INDEX([3]Tabelle1!$E$3:$U$500,MATCH($A351&amp;$C351&amp;$D351,[3]Tabelle1!$A$3:$A$500&amp;[3]Tabelle1!$C$3:$C$500&amp;[3]Tabelle1!$D$3:$D$500,0),MATCH(I$2,[3]Tabelle1!$E$2:$U$2,0))=0,"",INDEX([3]Tabelle1!$E$3:$U$500,MATCH($A351&amp;$C351&amp;$D351,[3]Tabelle1!$A$3:$A$500&amp;[3]Tabelle1!$C$3:$C$500&amp;[3]Tabelle1!$D$3:$D$500,0),MATCH(I$2,[3]Tabelle1!$E$2:$U$2,0))),"")</f>
        <v/>
      </c>
      <c r="J351" s="192" t="str">
        <f t="array" ref="J351">IFERROR(IF(INDEX([3]Tabelle1!$E$3:$U$500,MATCH($A351&amp;$C351&amp;$D351,[3]Tabelle1!$A$3:$A$500&amp;[3]Tabelle1!$C$3:$C$500&amp;[3]Tabelle1!$D$3:$D$500,0),MATCH(J$2,[3]Tabelle1!$E$2:$U$2,0))=0,"",INDEX([3]Tabelle1!$E$3:$U$500,MATCH($A351&amp;$C351&amp;$D351,[3]Tabelle1!$A$3:$A$500&amp;[3]Tabelle1!$C$3:$C$500&amp;[3]Tabelle1!$D$3:$D$500,0),MATCH(J$2,[3]Tabelle1!$E$2:$U$2,0))),"")</f>
        <v/>
      </c>
      <c r="K351" s="192" t="str">
        <f t="array" ref="K351">IFERROR(IF(INDEX([3]Tabelle1!$E$3:$U$500,MATCH($A351&amp;$C351&amp;$D351,[3]Tabelle1!$A$3:$A$500&amp;[3]Tabelle1!$C$3:$C$500&amp;[3]Tabelle1!$D$3:$D$500,0),MATCH(K$2,[3]Tabelle1!$E$2:$U$2,0))=0,"",INDEX([3]Tabelle1!$E$3:$U$500,MATCH($A351&amp;$C351&amp;$D351,[3]Tabelle1!$A$3:$A$500&amp;[3]Tabelle1!$C$3:$C$500&amp;[3]Tabelle1!$D$3:$D$500,0),MATCH(K$2,[3]Tabelle1!$E$2:$U$2,0))),"")</f>
        <v/>
      </c>
      <c r="L351" s="192" t="str">
        <f t="array" ref="L351">IFERROR(IF(INDEX([3]Tabelle1!$E$3:$U$500,MATCH($A351&amp;$C351&amp;$D351,[3]Tabelle1!$A$3:$A$500&amp;[3]Tabelle1!$C$3:$C$500&amp;[3]Tabelle1!$D$3:$D$500,0),MATCH(L$2,[3]Tabelle1!$E$2:$U$2,0))=0,"",INDEX([3]Tabelle1!$E$3:$U$500,MATCH($A351&amp;$C351&amp;$D351,[3]Tabelle1!$A$3:$A$500&amp;[3]Tabelle1!$C$3:$C$500&amp;[3]Tabelle1!$D$3:$D$500,0),MATCH(L$2,[3]Tabelle1!$E$2:$U$2,0))),"")</f>
        <v/>
      </c>
      <c r="M351" s="192" t="str">
        <f t="array" ref="M351">IFERROR(IF(INDEX([3]Tabelle1!$E$3:$U$500,MATCH($A351&amp;$C351&amp;$D351,[3]Tabelle1!$A$3:$A$500&amp;[3]Tabelle1!$C$3:$C$500&amp;[3]Tabelle1!$D$3:$D$500,0),MATCH(M$2,[3]Tabelle1!$E$2:$U$2,0))=0,"",INDEX([3]Tabelle1!$E$3:$U$500,MATCH($A351&amp;$C351&amp;$D351,[3]Tabelle1!$A$3:$A$500&amp;[3]Tabelle1!$C$3:$C$500&amp;[3]Tabelle1!$D$3:$D$500,0),MATCH(M$2,[3]Tabelle1!$E$2:$U$2,0))),"")</f>
        <v/>
      </c>
      <c r="N351" s="192">
        <f t="array" ref="N351">IFERROR(IF(INDEX([3]Tabelle1!$E$3:$U$500,MATCH($A351&amp;$C351&amp;$D351,[3]Tabelle1!$A$3:$A$500&amp;[3]Tabelle1!$C$3:$C$500&amp;[3]Tabelle1!$D$3:$D$500,0),MATCH(N$2,[3]Tabelle1!$E$2:$U$2,0))=0,"",INDEX([3]Tabelle1!$E$3:$U$500,MATCH($A351&amp;$C351&amp;$D351,[3]Tabelle1!$A$3:$A$500&amp;[3]Tabelle1!$C$3:$C$500&amp;[3]Tabelle1!$D$3:$D$500,0),MATCH(N$2,[3]Tabelle1!$E$2:$U$2,0))),"")</f>
        <v>15950</v>
      </c>
      <c r="O351" s="192" t="str">
        <f t="array" ref="O351">IFERROR(IF(INDEX([3]Tabelle1!$E$3:$U$500,MATCH($A351&amp;$C351&amp;$D351,[3]Tabelle1!$A$3:$A$500&amp;[3]Tabelle1!$C$3:$C$500&amp;[3]Tabelle1!$D$3:$D$500,0),MATCH(O$2,[3]Tabelle1!$E$2:$U$2,0))=0,"",INDEX([3]Tabelle1!$E$3:$U$500,MATCH($A351&amp;$C351&amp;$D351,[3]Tabelle1!$A$3:$A$500&amp;[3]Tabelle1!$C$3:$C$500&amp;[3]Tabelle1!$D$3:$D$500,0),MATCH(O$2,[3]Tabelle1!$E$2:$U$2,0))),"")</f>
        <v/>
      </c>
      <c r="P351" s="192" t="str">
        <f t="array" ref="P351">IFERROR(IF(INDEX([3]Tabelle1!$E$3:$U$500,MATCH($A351&amp;$C351&amp;$D351,[3]Tabelle1!$A$3:$A$500&amp;[3]Tabelle1!$C$3:$C$500&amp;[3]Tabelle1!$D$3:$D$500,0),MATCH(P$2,[3]Tabelle1!$E$2:$U$2,0))=0,"",INDEX([3]Tabelle1!$E$3:$U$500,MATCH($A351&amp;$C351&amp;$D351,[3]Tabelle1!$A$3:$A$500&amp;[3]Tabelle1!$C$3:$C$500&amp;[3]Tabelle1!$D$3:$D$500,0),MATCH(P$2,[3]Tabelle1!$E$2:$U$2,0))),"")</f>
        <v/>
      </c>
      <c r="Q351" s="192" t="str">
        <f t="array" ref="Q351">IFERROR(IF(INDEX([3]Tabelle1!$E$3:$U$500,MATCH($A351&amp;$C351&amp;$D351,[3]Tabelle1!$A$3:$A$500&amp;[3]Tabelle1!$C$3:$C$500&amp;[3]Tabelle1!$D$3:$D$500,0),MATCH(Q$2,[3]Tabelle1!$E$2:$U$2,0))=0,"",INDEX([3]Tabelle1!$E$3:$U$500,MATCH($A351&amp;$C351&amp;$D351,[3]Tabelle1!$A$3:$A$500&amp;[3]Tabelle1!$C$3:$C$500&amp;[3]Tabelle1!$D$3:$D$500,0),MATCH(Q$2,[3]Tabelle1!$E$2:$U$2,0))),"")</f>
        <v/>
      </c>
      <c r="R351" s="192" t="str">
        <f t="array" ref="R351">IFERROR(IF(INDEX([3]Tabelle1!$E$3:$U$500,MATCH($A351&amp;$C351&amp;$D351,[3]Tabelle1!$A$3:$A$500&amp;[3]Tabelle1!$C$3:$C$500&amp;[3]Tabelle1!$D$3:$D$500,0),MATCH(R$2,[3]Tabelle1!$E$2:$U$2,0))=0,"",INDEX([3]Tabelle1!$E$3:$U$500,MATCH($A351&amp;$C351&amp;$D351,[3]Tabelle1!$A$3:$A$500&amp;[3]Tabelle1!$C$3:$C$500&amp;[3]Tabelle1!$D$3:$D$500,0),MATCH(R$2,[3]Tabelle1!$E$2:$U$2,0))),"")</f>
        <v/>
      </c>
      <c r="S351" s="192">
        <f t="array" ref="S351">IFERROR(IF(INDEX([3]Tabelle1!$E$3:$U$500,MATCH($A351&amp;$C351&amp;$D351,[3]Tabelle1!$A$3:$A$500&amp;[3]Tabelle1!$C$3:$C$500&amp;[3]Tabelle1!$D$3:$D$500,0),MATCH(S$2,[3]Tabelle1!$E$2:$U$2,0))=0,"",INDEX([3]Tabelle1!$E$3:$U$500,MATCH($A351&amp;$C351&amp;$D351,[3]Tabelle1!$A$3:$A$500&amp;[3]Tabelle1!$C$3:$C$500&amp;[3]Tabelle1!$D$3:$D$500,0),MATCH(S$2,[3]Tabelle1!$E$2:$U$2,0))),"")</f>
        <v>19300</v>
      </c>
      <c r="T351" s="192" t="str">
        <f t="array" ref="T351">IFERROR(IF(INDEX([3]Tabelle1!$E$3:$U$500,MATCH($A351&amp;$C351&amp;$D351,[3]Tabelle1!$A$3:$A$500&amp;[3]Tabelle1!$C$3:$C$500&amp;[3]Tabelle1!$D$3:$D$500,0),MATCH(T$2,[3]Tabelle1!$E$2:$U$2,0))=0,"",INDEX([3]Tabelle1!$E$3:$U$500,MATCH($A351&amp;$C351&amp;$D351,[3]Tabelle1!$A$3:$A$500&amp;[3]Tabelle1!$C$3:$C$500&amp;[3]Tabelle1!$D$3:$D$500,0),MATCH(T$2,[3]Tabelle1!$E$2:$U$2,0))),"")</f>
        <v/>
      </c>
      <c r="U351" s="192" t="str">
        <f t="array" ref="U351">IFERROR(IF(INDEX([3]Tabelle1!$E$3:$U$500,MATCH($A351&amp;$C351&amp;$D351,[3]Tabelle1!$A$3:$A$500&amp;[3]Tabelle1!$C$3:$C$500&amp;[3]Tabelle1!$D$3:$D$500,0),MATCH(U$2,[3]Tabelle1!$E$2:$U$2,0))=0,"",INDEX([3]Tabelle1!$E$3:$U$500,MATCH($A351&amp;$C351&amp;$D351,[3]Tabelle1!$A$3:$A$500&amp;[3]Tabelle1!$C$3:$C$500&amp;[3]Tabelle1!$D$3:$D$500,0),MATCH(U$2,[3]Tabelle1!$E$2:$U$2,0))),"")</f>
        <v/>
      </c>
      <c r="V351" s="193" t="str">
        <f t="array" ref="V351">IFERROR(IF(INDEX([3]Tabelle1!$E$3:$U$500,MATCH($A351&amp;$C351&amp;$D351,[3]Tabelle1!$A$3:$A$500&amp;[3]Tabelle1!$C$3:$C$500&amp;[3]Tabelle1!$D$3:$D$500,0),MATCH(V$2,[3]Tabelle1!$E$2:$U$2,0))=0,"",INDEX([3]Tabelle1!$E$3:$U$500,MATCH($A351&amp;$C351&amp;$D351,[3]Tabelle1!$A$3:$A$500&amp;[3]Tabelle1!$C$3:$C$500&amp;[3]Tabelle1!$D$3:$D$500,0),MATCH(V$2,[3]Tabelle1!$E$2:$U$2,0))),"")</f>
        <v/>
      </c>
      <c r="W351" t="str">
        <f t="array" ref="W351">IFERROR(IF(INDEX([3]Tabelle1!$E$3:$U$500,MATCH($A351&amp;$C351&amp;$D351,[3]Tabelle1!$A$3:$A$500&amp;[3]Tabelle1!$C$3:$C$500&amp;[3]Tabelle1!$D$3:$D$500,0),MATCH(W$2,[3]Tabelle1!$E$2:$U$2,0))=0,"",INDEX([3]Tabelle1!$E$3:$U$500,MATCH($A351&amp;$C351&amp;$D351,[3]Tabelle1!$A$3:$A$500&amp;[3]Tabelle1!$C$3:$C$500&amp;[3]Tabelle1!$D$3:$D$500,0),MATCH(W$2,[3]Tabelle1!$E$2:$U$2,0))),"")</f>
        <v/>
      </c>
      <c r="X351" t="str">
        <f t="array" ref="X351">IFERROR(IF(INDEX([3]Tabelle1!$E$3:$U$500,MATCH($A351&amp;$C351&amp;$D351,[3]Tabelle1!$A$3:$A$500&amp;[3]Tabelle1!$C$3:$C$500&amp;[3]Tabelle1!$D$3:$D$500,0),MATCH(X$2,[3]Tabelle1!$E$2:$U$2,0))=0,"",INDEX([3]Tabelle1!$E$3:$U$500,MATCH($A351&amp;$C351&amp;$D351,[3]Tabelle1!$A$3:$A$500&amp;[3]Tabelle1!$C$3:$C$500&amp;[3]Tabelle1!$D$3:$D$500,0),MATCH(X$2,[3]Tabelle1!$E$2:$U$2,0))),"")</f>
        <v/>
      </c>
      <c r="Y351" s="4"/>
      <c r="Z351" s="4"/>
      <c r="AA351" s="4"/>
      <c r="AB351" s="4"/>
      <c r="AC351" s="4"/>
      <c r="AD351" s="4"/>
      <c r="AE351" s="4"/>
      <c r="AF351" s="4"/>
    </row>
    <row r="352" spans="1:32" x14ac:dyDescent="0.2">
      <c r="A352" s="107" t="str">
        <f t="shared" si="39"/>
        <v>Italy</v>
      </c>
      <c r="B352" s="97"/>
      <c r="C352" s="97" t="s">
        <v>88</v>
      </c>
      <c r="D352" s="227" t="s">
        <v>6</v>
      </c>
      <c r="E352" s="191"/>
      <c r="F352" s="191"/>
      <c r="G352" s="191"/>
      <c r="H352" s="192" t="str">
        <f t="array" ref="H352">IFERROR(IF(INDEX([3]Tabelle1!$E$3:$U$500,MATCH($A352&amp;$C352&amp;$D352,[3]Tabelle1!$A$3:$A$500&amp;[3]Tabelle1!$C$3:$C$500&amp;[3]Tabelle1!$D$3:$D$500,0),MATCH(H$2,[3]Tabelle1!$E$2:$U$2,0))=0,"",INDEX([3]Tabelle1!$E$3:$U$500,MATCH($A352&amp;$C352&amp;$D352,[3]Tabelle1!$A$3:$A$500&amp;[3]Tabelle1!$C$3:$C$500&amp;[3]Tabelle1!$D$3:$D$500,0),MATCH(H$2,[3]Tabelle1!$E$2:$U$2,0))),"")</f>
        <v/>
      </c>
      <c r="I352" s="192" t="str">
        <f t="array" ref="I352">IFERROR(IF(INDEX([3]Tabelle1!$E$3:$U$500,MATCH($A352&amp;$C352&amp;$D352,[3]Tabelle1!$A$3:$A$500&amp;[3]Tabelle1!$C$3:$C$500&amp;[3]Tabelle1!$D$3:$D$500,0),MATCH(I$2,[3]Tabelle1!$E$2:$U$2,0))=0,"",INDEX([3]Tabelle1!$E$3:$U$500,MATCH($A352&amp;$C352&amp;$D352,[3]Tabelle1!$A$3:$A$500&amp;[3]Tabelle1!$C$3:$C$500&amp;[3]Tabelle1!$D$3:$D$500,0),MATCH(I$2,[3]Tabelle1!$E$2:$U$2,0))),"")</f>
        <v/>
      </c>
      <c r="J352" s="192" t="str">
        <f t="array" ref="J352">IFERROR(IF(INDEX([3]Tabelle1!$E$3:$U$500,MATCH($A352&amp;$C352&amp;$D352,[3]Tabelle1!$A$3:$A$500&amp;[3]Tabelle1!$C$3:$C$500&amp;[3]Tabelle1!$D$3:$D$500,0),MATCH(J$2,[3]Tabelle1!$E$2:$U$2,0))=0,"",INDEX([3]Tabelle1!$E$3:$U$500,MATCH($A352&amp;$C352&amp;$D352,[3]Tabelle1!$A$3:$A$500&amp;[3]Tabelle1!$C$3:$C$500&amp;[3]Tabelle1!$D$3:$D$500,0),MATCH(J$2,[3]Tabelle1!$E$2:$U$2,0))),"")</f>
        <v/>
      </c>
      <c r="K352" s="192" t="str">
        <f t="array" ref="K352">IFERROR(IF(INDEX([3]Tabelle1!$E$3:$U$500,MATCH($A352&amp;$C352&amp;$D352,[3]Tabelle1!$A$3:$A$500&amp;[3]Tabelle1!$C$3:$C$500&amp;[3]Tabelle1!$D$3:$D$500,0),MATCH(K$2,[3]Tabelle1!$E$2:$U$2,0))=0,"",INDEX([3]Tabelle1!$E$3:$U$500,MATCH($A352&amp;$C352&amp;$D352,[3]Tabelle1!$A$3:$A$500&amp;[3]Tabelle1!$C$3:$C$500&amp;[3]Tabelle1!$D$3:$D$500,0),MATCH(K$2,[3]Tabelle1!$E$2:$U$2,0))),"")</f>
        <v/>
      </c>
      <c r="L352" s="192" t="str">
        <f t="array" ref="L352">IFERROR(IF(INDEX([3]Tabelle1!$E$3:$U$500,MATCH($A352&amp;$C352&amp;$D352,[3]Tabelle1!$A$3:$A$500&amp;[3]Tabelle1!$C$3:$C$500&amp;[3]Tabelle1!$D$3:$D$500,0),MATCH(L$2,[3]Tabelle1!$E$2:$U$2,0))=0,"",INDEX([3]Tabelle1!$E$3:$U$500,MATCH($A352&amp;$C352&amp;$D352,[3]Tabelle1!$A$3:$A$500&amp;[3]Tabelle1!$C$3:$C$500&amp;[3]Tabelle1!$D$3:$D$500,0),MATCH(L$2,[3]Tabelle1!$E$2:$U$2,0))),"")</f>
        <v/>
      </c>
      <c r="M352" s="192" t="str">
        <f t="array" ref="M352">IFERROR(IF(INDEX([3]Tabelle1!$E$3:$U$500,MATCH($A352&amp;$C352&amp;$D352,[3]Tabelle1!$A$3:$A$500&amp;[3]Tabelle1!$C$3:$C$500&amp;[3]Tabelle1!$D$3:$D$500,0),MATCH(M$2,[3]Tabelle1!$E$2:$U$2,0))=0,"",INDEX([3]Tabelle1!$E$3:$U$500,MATCH($A352&amp;$C352&amp;$D352,[3]Tabelle1!$A$3:$A$500&amp;[3]Tabelle1!$C$3:$C$500&amp;[3]Tabelle1!$D$3:$D$500,0),MATCH(M$2,[3]Tabelle1!$E$2:$U$2,0))),"")</f>
        <v/>
      </c>
      <c r="N352" s="192">
        <f t="array" ref="N352">IFERROR(IF(INDEX([3]Tabelle1!$E$3:$U$500,MATCH($A352&amp;$C352&amp;$D352,[3]Tabelle1!$A$3:$A$500&amp;[3]Tabelle1!$C$3:$C$500&amp;[3]Tabelle1!$D$3:$D$500,0),MATCH(N$2,[3]Tabelle1!$E$2:$U$2,0))=0,"",INDEX([3]Tabelle1!$E$3:$U$500,MATCH($A352&amp;$C352&amp;$D352,[3]Tabelle1!$A$3:$A$500&amp;[3]Tabelle1!$C$3:$C$500&amp;[3]Tabelle1!$D$3:$D$500,0),MATCH(N$2,[3]Tabelle1!$E$2:$U$2,0))),"")</f>
        <v>15950</v>
      </c>
      <c r="O352" s="192" t="str">
        <f t="array" ref="O352">IFERROR(IF(INDEX([3]Tabelle1!$E$3:$U$500,MATCH($A352&amp;$C352&amp;$D352,[3]Tabelle1!$A$3:$A$500&amp;[3]Tabelle1!$C$3:$C$500&amp;[3]Tabelle1!$D$3:$D$500,0),MATCH(O$2,[3]Tabelle1!$E$2:$U$2,0))=0,"",INDEX([3]Tabelle1!$E$3:$U$500,MATCH($A352&amp;$C352&amp;$D352,[3]Tabelle1!$A$3:$A$500&amp;[3]Tabelle1!$C$3:$C$500&amp;[3]Tabelle1!$D$3:$D$500,0),MATCH(O$2,[3]Tabelle1!$E$2:$U$2,0))),"")</f>
        <v/>
      </c>
      <c r="P352" s="192" t="str">
        <f t="array" ref="P352">IFERROR(IF(INDEX([3]Tabelle1!$E$3:$U$500,MATCH($A352&amp;$C352&amp;$D352,[3]Tabelle1!$A$3:$A$500&amp;[3]Tabelle1!$C$3:$C$500&amp;[3]Tabelle1!$D$3:$D$500,0),MATCH(P$2,[3]Tabelle1!$E$2:$U$2,0))=0,"",INDEX([3]Tabelle1!$E$3:$U$500,MATCH($A352&amp;$C352&amp;$D352,[3]Tabelle1!$A$3:$A$500&amp;[3]Tabelle1!$C$3:$C$500&amp;[3]Tabelle1!$D$3:$D$500,0),MATCH(P$2,[3]Tabelle1!$E$2:$U$2,0))),"")</f>
        <v/>
      </c>
      <c r="Q352" s="192" t="str">
        <f t="array" ref="Q352">IFERROR(IF(INDEX([3]Tabelle1!$E$3:$U$500,MATCH($A352&amp;$C352&amp;$D352,[3]Tabelle1!$A$3:$A$500&amp;[3]Tabelle1!$C$3:$C$500&amp;[3]Tabelle1!$D$3:$D$500,0),MATCH(Q$2,[3]Tabelle1!$E$2:$U$2,0))=0,"",INDEX([3]Tabelle1!$E$3:$U$500,MATCH($A352&amp;$C352&amp;$D352,[3]Tabelle1!$A$3:$A$500&amp;[3]Tabelle1!$C$3:$C$500&amp;[3]Tabelle1!$D$3:$D$500,0),MATCH(Q$2,[3]Tabelle1!$E$2:$U$2,0))),"")</f>
        <v/>
      </c>
      <c r="R352" s="192" t="str">
        <f t="array" ref="R352">IFERROR(IF(INDEX([3]Tabelle1!$E$3:$U$500,MATCH($A352&amp;$C352&amp;$D352,[3]Tabelle1!$A$3:$A$500&amp;[3]Tabelle1!$C$3:$C$500&amp;[3]Tabelle1!$D$3:$D$500,0),MATCH(R$2,[3]Tabelle1!$E$2:$U$2,0))=0,"",INDEX([3]Tabelle1!$E$3:$U$500,MATCH($A352&amp;$C352&amp;$D352,[3]Tabelle1!$A$3:$A$500&amp;[3]Tabelle1!$C$3:$C$500&amp;[3]Tabelle1!$D$3:$D$500,0),MATCH(R$2,[3]Tabelle1!$E$2:$U$2,0))),"")</f>
        <v/>
      </c>
      <c r="S352" s="192">
        <f t="array" ref="S352">IFERROR(IF(INDEX([3]Tabelle1!$E$3:$U$500,MATCH($A352&amp;$C352&amp;$D352,[3]Tabelle1!$A$3:$A$500&amp;[3]Tabelle1!$C$3:$C$500&amp;[3]Tabelle1!$D$3:$D$500,0),MATCH(S$2,[3]Tabelle1!$E$2:$U$2,0))=0,"",INDEX([3]Tabelle1!$E$3:$U$500,MATCH($A352&amp;$C352&amp;$D352,[3]Tabelle1!$A$3:$A$500&amp;[3]Tabelle1!$C$3:$C$500&amp;[3]Tabelle1!$D$3:$D$500,0),MATCH(S$2,[3]Tabelle1!$E$2:$U$2,0))),"")</f>
        <v>19300</v>
      </c>
      <c r="T352" s="192" t="str">
        <f t="array" ref="T352">IFERROR(IF(INDEX([3]Tabelle1!$E$3:$U$500,MATCH($A352&amp;$C352&amp;$D352,[3]Tabelle1!$A$3:$A$500&amp;[3]Tabelle1!$C$3:$C$500&amp;[3]Tabelle1!$D$3:$D$500,0),MATCH(T$2,[3]Tabelle1!$E$2:$U$2,0))=0,"",INDEX([3]Tabelle1!$E$3:$U$500,MATCH($A352&amp;$C352&amp;$D352,[3]Tabelle1!$A$3:$A$500&amp;[3]Tabelle1!$C$3:$C$500&amp;[3]Tabelle1!$D$3:$D$500,0),MATCH(T$2,[3]Tabelle1!$E$2:$U$2,0))),"")</f>
        <v/>
      </c>
      <c r="U352" s="192" t="str">
        <f t="array" ref="U352">IFERROR(IF(INDEX([3]Tabelle1!$E$3:$U$500,MATCH($A352&amp;$C352&amp;$D352,[3]Tabelle1!$A$3:$A$500&amp;[3]Tabelle1!$C$3:$C$500&amp;[3]Tabelle1!$D$3:$D$500,0),MATCH(U$2,[3]Tabelle1!$E$2:$U$2,0))=0,"",INDEX([3]Tabelle1!$E$3:$U$500,MATCH($A352&amp;$C352&amp;$D352,[3]Tabelle1!$A$3:$A$500&amp;[3]Tabelle1!$C$3:$C$500&amp;[3]Tabelle1!$D$3:$D$500,0),MATCH(U$2,[3]Tabelle1!$E$2:$U$2,0))),"")</f>
        <v/>
      </c>
      <c r="V352" s="193" t="str">
        <f t="array" ref="V352">IFERROR(IF(INDEX([3]Tabelle1!$E$3:$U$500,MATCH($A352&amp;$C352&amp;$D352,[3]Tabelle1!$A$3:$A$500&amp;[3]Tabelle1!$C$3:$C$500&amp;[3]Tabelle1!$D$3:$D$500,0),MATCH(V$2,[3]Tabelle1!$E$2:$U$2,0))=0,"",INDEX([3]Tabelle1!$E$3:$U$500,MATCH($A352&amp;$C352&amp;$D352,[3]Tabelle1!$A$3:$A$500&amp;[3]Tabelle1!$C$3:$C$500&amp;[3]Tabelle1!$D$3:$D$500,0),MATCH(V$2,[3]Tabelle1!$E$2:$U$2,0))),"")</f>
        <v/>
      </c>
      <c r="W352" t="str">
        <f t="array" ref="W352">IFERROR(IF(INDEX([3]Tabelle1!$E$3:$U$500,MATCH($A352&amp;$C352&amp;$D352,[3]Tabelle1!$A$3:$A$500&amp;[3]Tabelle1!$C$3:$C$500&amp;[3]Tabelle1!$D$3:$D$500,0),MATCH(W$2,[3]Tabelle1!$E$2:$U$2,0))=0,"",INDEX([3]Tabelle1!$E$3:$U$500,MATCH($A352&amp;$C352&amp;$D352,[3]Tabelle1!$A$3:$A$500&amp;[3]Tabelle1!$C$3:$C$500&amp;[3]Tabelle1!$D$3:$D$500,0),MATCH(W$2,[3]Tabelle1!$E$2:$U$2,0))),"")</f>
        <v/>
      </c>
      <c r="X352" t="str">
        <f t="array" ref="X352">IFERROR(IF(INDEX([3]Tabelle1!$E$3:$U$500,MATCH($A352&amp;$C352&amp;$D352,[3]Tabelle1!$A$3:$A$500&amp;[3]Tabelle1!$C$3:$C$500&amp;[3]Tabelle1!$D$3:$D$500,0),MATCH(X$2,[3]Tabelle1!$E$2:$U$2,0))=0,"",INDEX([3]Tabelle1!$E$3:$U$500,MATCH($A352&amp;$C352&amp;$D352,[3]Tabelle1!$A$3:$A$500&amp;[3]Tabelle1!$C$3:$C$500&amp;[3]Tabelle1!$D$3:$D$500,0),MATCH(X$2,[3]Tabelle1!$E$2:$U$2,0))),"")</f>
        <v/>
      </c>
      <c r="Y352" s="4"/>
      <c r="Z352" s="4"/>
      <c r="AA352" s="4"/>
      <c r="AB352" s="4"/>
      <c r="AC352" s="4"/>
      <c r="AD352" s="4"/>
      <c r="AE352" s="4"/>
      <c r="AF352" s="4"/>
    </row>
    <row r="353" spans="1:32" x14ac:dyDescent="0.2">
      <c r="A353" s="107" t="str">
        <f t="shared" si="39"/>
        <v>Italy</v>
      </c>
      <c r="B353" s="97"/>
      <c r="C353" s="97" t="s">
        <v>88</v>
      </c>
      <c r="D353" s="227" t="s">
        <v>1</v>
      </c>
      <c r="E353" s="191"/>
      <c r="F353" s="191"/>
      <c r="G353" s="191"/>
      <c r="H353" s="192" t="str">
        <f t="array" ref="H353">IFERROR(IF(INDEX([3]Tabelle1!$E$3:$U$500,MATCH($A353&amp;$C353&amp;$D353,[3]Tabelle1!$A$3:$A$500&amp;[3]Tabelle1!$C$3:$C$500&amp;[3]Tabelle1!$D$3:$D$500,0),MATCH(H$2,[3]Tabelle1!$E$2:$U$2,0))=0,"",INDEX([3]Tabelle1!$E$3:$U$500,MATCH($A353&amp;$C353&amp;$D353,[3]Tabelle1!$A$3:$A$500&amp;[3]Tabelle1!$C$3:$C$500&amp;[3]Tabelle1!$D$3:$D$500,0),MATCH(H$2,[3]Tabelle1!$E$2:$U$2,0))),"")</f>
        <v/>
      </c>
      <c r="I353" s="192" t="str">
        <f t="array" ref="I353">IFERROR(IF(INDEX([3]Tabelle1!$E$3:$U$500,MATCH($A353&amp;$C353&amp;$D353,[3]Tabelle1!$A$3:$A$500&amp;[3]Tabelle1!$C$3:$C$500&amp;[3]Tabelle1!$D$3:$D$500,0),MATCH(I$2,[3]Tabelle1!$E$2:$U$2,0))=0,"",INDEX([3]Tabelle1!$E$3:$U$500,MATCH($A353&amp;$C353&amp;$D353,[3]Tabelle1!$A$3:$A$500&amp;[3]Tabelle1!$C$3:$C$500&amp;[3]Tabelle1!$D$3:$D$500,0),MATCH(I$2,[3]Tabelle1!$E$2:$U$2,0))),"")</f>
        <v/>
      </c>
      <c r="J353" s="192" t="str">
        <f t="array" ref="J353">IFERROR(IF(INDEX([3]Tabelle1!$E$3:$U$500,MATCH($A353&amp;$C353&amp;$D353,[3]Tabelle1!$A$3:$A$500&amp;[3]Tabelle1!$C$3:$C$500&amp;[3]Tabelle1!$D$3:$D$500,0),MATCH(J$2,[3]Tabelle1!$E$2:$U$2,0))=0,"",INDEX([3]Tabelle1!$E$3:$U$500,MATCH($A353&amp;$C353&amp;$D353,[3]Tabelle1!$A$3:$A$500&amp;[3]Tabelle1!$C$3:$C$500&amp;[3]Tabelle1!$D$3:$D$500,0),MATCH(J$2,[3]Tabelle1!$E$2:$U$2,0))),"")</f>
        <v/>
      </c>
      <c r="K353" s="192" t="str">
        <f t="array" ref="K353">IFERROR(IF(INDEX([3]Tabelle1!$E$3:$U$500,MATCH($A353&amp;$C353&amp;$D353,[3]Tabelle1!$A$3:$A$500&amp;[3]Tabelle1!$C$3:$C$500&amp;[3]Tabelle1!$D$3:$D$500,0),MATCH(K$2,[3]Tabelle1!$E$2:$U$2,0))=0,"",INDEX([3]Tabelle1!$E$3:$U$500,MATCH($A353&amp;$C353&amp;$D353,[3]Tabelle1!$A$3:$A$500&amp;[3]Tabelle1!$C$3:$C$500&amp;[3]Tabelle1!$D$3:$D$500,0),MATCH(K$2,[3]Tabelle1!$E$2:$U$2,0))),"")</f>
        <v/>
      </c>
      <c r="L353" s="192" t="str">
        <f t="array" ref="L353">IFERROR(IF(INDEX([3]Tabelle1!$E$3:$U$500,MATCH($A353&amp;$C353&amp;$D353,[3]Tabelle1!$A$3:$A$500&amp;[3]Tabelle1!$C$3:$C$500&amp;[3]Tabelle1!$D$3:$D$500,0),MATCH(L$2,[3]Tabelle1!$E$2:$U$2,0))=0,"",INDEX([3]Tabelle1!$E$3:$U$500,MATCH($A353&amp;$C353&amp;$D353,[3]Tabelle1!$A$3:$A$500&amp;[3]Tabelle1!$C$3:$C$500&amp;[3]Tabelle1!$D$3:$D$500,0),MATCH(L$2,[3]Tabelle1!$E$2:$U$2,0))),"")</f>
        <v/>
      </c>
      <c r="M353" s="192" t="str">
        <f t="array" ref="M353">IFERROR(IF(INDEX([3]Tabelle1!$E$3:$U$500,MATCH($A353&amp;$C353&amp;$D353,[3]Tabelle1!$A$3:$A$500&amp;[3]Tabelle1!$C$3:$C$500&amp;[3]Tabelle1!$D$3:$D$500,0),MATCH(M$2,[3]Tabelle1!$E$2:$U$2,0))=0,"",INDEX([3]Tabelle1!$E$3:$U$500,MATCH($A353&amp;$C353&amp;$D353,[3]Tabelle1!$A$3:$A$500&amp;[3]Tabelle1!$C$3:$C$500&amp;[3]Tabelle1!$D$3:$D$500,0),MATCH(M$2,[3]Tabelle1!$E$2:$U$2,0))),"")</f>
        <v/>
      </c>
      <c r="N353" s="192">
        <f t="array" ref="N353">IFERROR(IF(INDEX([3]Tabelle1!$E$3:$U$500,MATCH($A353&amp;$C353&amp;$D353,[3]Tabelle1!$A$3:$A$500&amp;[3]Tabelle1!$C$3:$C$500&amp;[3]Tabelle1!$D$3:$D$500,0),MATCH(N$2,[3]Tabelle1!$E$2:$U$2,0))=0,"",INDEX([3]Tabelle1!$E$3:$U$500,MATCH($A353&amp;$C353&amp;$D353,[3]Tabelle1!$A$3:$A$500&amp;[3]Tabelle1!$C$3:$C$500&amp;[3]Tabelle1!$D$3:$D$500,0),MATCH(N$2,[3]Tabelle1!$E$2:$U$2,0))),"")</f>
        <v>300</v>
      </c>
      <c r="O353" s="192" t="str">
        <f t="array" ref="O353">IFERROR(IF(INDEX([3]Tabelle1!$E$3:$U$500,MATCH($A353&amp;$C353&amp;$D353,[3]Tabelle1!$A$3:$A$500&amp;[3]Tabelle1!$C$3:$C$500&amp;[3]Tabelle1!$D$3:$D$500,0),MATCH(O$2,[3]Tabelle1!$E$2:$U$2,0))=0,"",INDEX([3]Tabelle1!$E$3:$U$500,MATCH($A353&amp;$C353&amp;$D353,[3]Tabelle1!$A$3:$A$500&amp;[3]Tabelle1!$C$3:$C$500&amp;[3]Tabelle1!$D$3:$D$500,0),MATCH(O$2,[3]Tabelle1!$E$2:$U$2,0))),"")</f>
        <v/>
      </c>
      <c r="P353" s="192" t="str">
        <f t="array" ref="P353">IFERROR(IF(INDEX([3]Tabelle1!$E$3:$U$500,MATCH($A353&amp;$C353&amp;$D353,[3]Tabelle1!$A$3:$A$500&amp;[3]Tabelle1!$C$3:$C$500&amp;[3]Tabelle1!$D$3:$D$500,0),MATCH(P$2,[3]Tabelle1!$E$2:$U$2,0))=0,"",INDEX([3]Tabelle1!$E$3:$U$500,MATCH($A353&amp;$C353&amp;$D353,[3]Tabelle1!$A$3:$A$500&amp;[3]Tabelle1!$C$3:$C$500&amp;[3]Tabelle1!$D$3:$D$500,0),MATCH(P$2,[3]Tabelle1!$E$2:$U$2,0))),"")</f>
        <v/>
      </c>
      <c r="Q353" s="192" t="str">
        <f t="array" ref="Q353">IFERROR(IF(INDEX([3]Tabelle1!$E$3:$U$500,MATCH($A353&amp;$C353&amp;$D353,[3]Tabelle1!$A$3:$A$500&amp;[3]Tabelle1!$C$3:$C$500&amp;[3]Tabelle1!$D$3:$D$500,0),MATCH(Q$2,[3]Tabelle1!$E$2:$U$2,0))=0,"",INDEX([3]Tabelle1!$E$3:$U$500,MATCH($A353&amp;$C353&amp;$D353,[3]Tabelle1!$A$3:$A$500&amp;[3]Tabelle1!$C$3:$C$500&amp;[3]Tabelle1!$D$3:$D$500,0),MATCH(Q$2,[3]Tabelle1!$E$2:$U$2,0))),"")</f>
        <v/>
      </c>
      <c r="R353" s="192" t="str">
        <f t="array" ref="R353">IFERROR(IF(INDEX([3]Tabelle1!$E$3:$U$500,MATCH($A353&amp;$C353&amp;$D353,[3]Tabelle1!$A$3:$A$500&amp;[3]Tabelle1!$C$3:$C$500&amp;[3]Tabelle1!$D$3:$D$500,0),MATCH(R$2,[3]Tabelle1!$E$2:$U$2,0))=0,"",INDEX([3]Tabelle1!$E$3:$U$500,MATCH($A353&amp;$C353&amp;$D353,[3]Tabelle1!$A$3:$A$500&amp;[3]Tabelle1!$C$3:$C$500&amp;[3]Tabelle1!$D$3:$D$500,0),MATCH(R$2,[3]Tabelle1!$E$2:$U$2,0))),"")</f>
        <v/>
      </c>
      <c r="S353" s="192">
        <f t="array" ref="S353">IFERROR(IF(INDEX([3]Tabelle1!$E$3:$U$500,MATCH($A353&amp;$C353&amp;$D353,[3]Tabelle1!$A$3:$A$500&amp;[3]Tabelle1!$C$3:$C$500&amp;[3]Tabelle1!$D$3:$D$500,0),MATCH(S$2,[3]Tabelle1!$E$2:$U$2,0))=0,"",INDEX([3]Tabelle1!$E$3:$U$500,MATCH($A353&amp;$C353&amp;$D353,[3]Tabelle1!$A$3:$A$500&amp;[3]Tabelle1!$C$3:$C$500&amp;[3]Tabelle1!$D$3:$D$500,0),MATCH(S$2,[3]Tabelle1!$E$2:$U$2,0))),"")</f>
        <v>900</v>
      </c>
      <c r="T353" s="192" t="str">
        <f t="array" ref="T353">IFERROR(IF(INDEX([3]Tabelle1!$E$3:$U$500,MATCH($A353&amp;$C353&amp;$D353,[3]Tabelle1!$A$3:$A$500&amp;[3]Tabelle1!$C$3:$C$500&amp;[3]Tabelle1!$D$3:$D$500,0),MATCH(T$2,[3]Tabelle1!$E$2:$U$2,0))=0,"",INDEX([3]Tabelle1!$E$3:$U$500,MATCH($A353&amp;$C353&amp;$D353,[3]Tabelle1!$A$3:$A$500&amp;[3]Tabelle1!$C$3:$C$500&amp;[3]Tabelle1!$D$3:$D$500,0),MATCH(T$2,[3]Tabelle1!$E$2:$U$2,0))),"")</f>
        <v/>
      </c>
      <c r="U353" s="192" t="str">
        <f t="array" ref="U353">IFERROR(IF(INDEX([3]Tabelle1!$E$3:$U$500,MATCH($A353&amp;$C353&amp;$D353,[3]Tabelle1!$A$3:$A$500&amp;[3]Tabelle1!$C$3:$C$500&amp;[3]Tabelle1!$D$3:$D$500,0),MATCH(U$2,[3]Tabelle1!$E$2:$U$2,0))=0,"",INDEX([3]Tabelle1!$E$3:$U$500,MATCH($A353&amp;$C353&amp;$D353,[3]Tabelle1!$A$3:$A$500&amp;[3]Tabelle1!$C$3:$C$500&amp;[3]Tabelle1!$D$3:$D$500,0),MATCH(U$2,[3]Tabelle1!$E$2:$U$2,0))),"")</f>
        <v/>
      </c>
      <c r="V353" s="193" t="str">
        <f t="array" ref="V353">IFERROR(IF(INDEX([3]Tabelle1!$E$3:$U$500,MATCH($A353&amp;$C353&amp;$D353,[3]Tabelle1!$A$3:$A$500&amp;[3]Tabelle1!$C$3:$C$500&amp;[3]Tabelle1!$D$3:$D$500,0),MATCH(V$2,[3]Tabelle1!$E$2:$U$2,0))=0,"",INDEX([3]Tabelle1!$E$3:$U$500,MATCH($A353&amp;$C353&amp;$D353,[3]Tabelle1!$A$3:$A$500&amp;[3]Tabelle1!$C$3:$C$500&amp;[3]Tabelle1!$D$3:$D$500,0),MATCH(V$2,[3]Tabelle1!$E$2:$U$2,0))),"")</f>
        <v/>
      </c>
      <c r="W353" t="str">
        <f t="array" ref="W353">IFERROR(IF(INDEX([3]Tabelle1!$E$3:$U$500,MATCH($A353&amp;$C353&amp;$D353,[3]Tabelle1!$A$3:$A$500&amp;[3]Tabelle1!$C$3:$C$500&amp;[3]Tabelle1!$D$3:$D$500,0),MATCH(W$2,[3]Tabelle1!$E$2:$U$2,0))=0,"",INDEX([3]Tabelle1!$E$3:$U$500,MATCH($A353&amp;$C353&amp;$D353,[3]Tabelle1!$A$3:$A$500&amp;[3]Tabelle1!$C$3:$C$500&amp;[3]Tabelle1!$D$3:$D$500,0),MATCH(W$2,[3]Tabelle1!$E$2:$U$2,0))),"")</f>
        <v/>
      </c>
      <c r="X353" t="str">
        <f t="array" ref="X353">IFERROR(IF(INDEX([3]Tabelle1!$E$3:$U$500,MATCH($A353&amp;$C353&amp;$D353,[3]Tabelle1!$A$3:$A$500&amp;[3]Tabelle1!$C$3:$C$500&amp;[3]Tabelle1!$D$3:$D$500,0),MATCH(X$2,[3]Tabelle1!$E$2:$U$2,0))=0,"",INDEX([3]Tabelle1!$E$3:$U$500,MATCH($A353&amp;$C353&amp;$D353,[3]Tabelle1!$A$3:$A$500&amp;[3]Tabelle1!$C$3:$C$500&amp;[3]Tabelle1!$D$3:$D$500,0),MATCH(X$2,[3]Tabelle1!$E$2:$U$2,0))),"")</f>
        <v/>
      </c>
      <c r="Y353" s="4"/>
      <c r="Z353" s="4"/>
      <c r="AA353" s="4"/>
      <c r="AB353" s="4"/>
      <c r="AC353" s="4"/>
      <c r="AD353" s="4"/>
      <c r="AE353" s="4"/>
      <c r="AF353" s="4"/>
    </row>
    <row r="354" spans="1:32" x14ac:dyDescent="0.2">
      <c r="A354" s="107" t="str">
        <f t="shared" si="39"/>
        <v>Italy</v>
      </c>
      <c r="B354" s="97"/>
      <c r="C354" s="97" t="s">
        <v>88</v>
      </c>
      <c r="D354" s="227" t="s">
        <v>36</v>
      </c>
      <c r="E354" s="191"/>
      <c r="F354" s="191"/>
      <c r="G354" s="191"/>
      <c r="H354" s="192" t="str">
        <f t="array" ref="H354">IFERROR(IF(INDEX([3]Tabelle1!$E$3:$U$500,MATCH($A354&amp;$C354&amp;$D354,[3]Tabelle1!$A$3:$A$500&amp;[3]Tabelle1!$C$3:$C$500&amp;[3]Tabelle1!$D$3:$D$500,0),MATCH(H$2,[3]Tabelle1!$E$2:$U$2,0))=0,"",INDEX([3]Tabelle1!$E$3:$U$500,MATCH($A354&amp;$C354&amp;$D354,[3]Tabelle1!$A$3:$A$500&amp;[3]Tabelle1!$C$3:$C$500&amp;[3]Tabelle1!$D$3:$D$500,0),MATCH(H$2,[3]Tabelle1!$E$2:$U$2,0))),"")</f>
        <v/>
      </c>
      <c r="I354" s="192" t="str">
        <f t="array" ref="I354">IFERROR(IF(INDEX([3]Tabelle1!$E$3:$U$500,MATCH($A354&amp;$C354&amp;$D354,[3]Tabelle1!$A$3:$A$500&amp;[3]Tabelle1!$C$3:$C$500&amp;[3]Tabelle1!$D$3:$D$500,0),MATCH(I$2,[3]Tabelle1!$E$2:$U$2,0))=0,"",INDEX([3]Tabelle1!$E$3:$U$500,MATCH($A354&amp;$C354&amp;$D354,[3]Tabelle1!$A$3:$A$500&amp;[3]Tabelle1!$C$3:$C$500&amp;[3]Tabelle1!$D$3:$D$500,0),MATCH(I$2,[3]Tabelle1!$E$2:$U$2,0))),"")</f>
        <v/>
      </c>
      <c r="J354" s="192" t="str">
        <f t="array" ref="J354">IFERROR(IF(INDEX([3]Tabelle1!$E$3:$U$500,MATCH($A354&amp;$C354&amp;$D354,[3]Tabelle1!$A$3:$A$500&amp;[3]Tabelle1!$C$3:$C$500&amp;[3]Tabelle1!$D$3:$D$500,0),MATCH(J$2,[3]Tabelle1!$E$2:$U$2,0))=0,"",INDEX([3]Tabelle1!$E$3:$U$500,MATCH($A354&amp;$C354&amp;$D354,[3]Tabelle1!$A$3:$A$500&amp;[3]Tabelle1!$C$3:$C$500&amp;[3]Tabelle1!$D$3:$D$500,0),MATCH(J$2,[3]Tabelle1!$E$2:$U$2,0))),"")</f>
        <v/>
      </c>
      <c r="K354" s="192" t="str">
        <f t="array" ref="K354">IFERROR(IF(INDEX([3]Tabelle1!$E$3:$U$500,MATCH($A354&amp;$C354&amp;$D354,[3]Tabelle1!$A$3:$A$500&amp;[3]Tabelle1!$C$3:$C$500&amp;[3]Tabelle1!$D$3:$D$500,0),MATCH(K$2,[3]Tabelle1!$E$2:$U$2,0))=0,"",INDEX([3]Tabelle1!$E$3:$U$500,MATCH($A354&amp;$C354&amp;$D354,[3]Tabelle1!$A$3:$A$500&amp;[3]Tabelle1!$C$3:$C$500&amp;[3]Tabelle1!$D$3:$D$500,0),MATCH(K$2,[3]Tabelle1!$E$2:$U$2,0))),"")</f>
        <v/>
      </c>
      <c r="L354" s="192" t="str">
        <f t="array" ref="L354">IFERROR(IF(INDEX([3]Tabelle1!$E$3:$U$500,MATCH($A354&amp;$C354&amp;$D354,[3]Tabelle1!$A$3:$A$500&amp;[3]Tabelle1!$C$3:$C$500&amp;[3]Tabelle1!$D$3:$D$500,0),MATCH(L$2,[3]Tabelle1!$E$2:$U$2,0))=0,"",INDEX([3]Tabelle1!$E$3:$U$500,MATCH($A354&amp;$C354&amp;$D354,[3]Tabelle1!$A$3:$A$500&amp;[3]Tabelle1!$C$3:$C$500&amp;[3]Tabelle1!$D$3:$D$500,0),MATCH(L$2,[3]Tabelle1!$E$2:$U$2,0))),"")</f>
        <v/>
      </c>
      <c r="M354" s="192" t="str">
        <f t="array" ref="M354">IFERROR(IF(INDEX([3]Tabelle1!$E$3:$U$500,MATCH($A354&amp;$C354&amp;$D354,[3]Tabelle1!$A$3:$A$500&amp;[3]Tabelle1!$C$3:$C$500&amp;[3]Tabelle1!$D$3:$D$500,0),MATCH(M$2,[3]Tabelle1!$E$2:$U$2,0))=0,"",INDEX([3]Tabelle1!$E$3:$U$500,MATCH($A354&amp;$C354&amp;$D354,[3]Tabelle1!$A$3:$A$500&amp;[3]Tabelle1!$C$3:$C$500&amp;[3]Tabelle1!$D$3:$D$500,0),MATCH(M$2,[3]Tabelle1!$E$2:$U$2,0))),"")</f>
        <v/>
      </c>
      <c r="N354" s="192">
        <f t="array" ref="N354">IFERROR(IF(INDEX([3]Tabelle1!$E$3:$U$500,MATCH($A354&amp;$C354&amp;$D354,[3]Tabelle1!$A$3:$A$500&amp;[3]Tabelle1!$C$3:$C$500&amp;[3]Tabelle1!$D$3:$D$500,0),MATCH(N$2,[3]Tabelle1!$E$2:$U$2,0))=0,"",INDEX([3]Tabelle1!$E$3:$U$500,MATCH($A354&amp;$C354&amp;$D354,[3]Tabelle1!$A$3:$A$500&amp;[3]Tabelle1!$C$3:$C$500&amp;[3]Tabelle1!$D$3:$D$500,0),MATCH(N$2,[3]Tabelle1!$E$2:$U$2,0))),"")</f>
        <v>28300</v>
      </c>
      <c r="O354" s="192" t="str">
        <f t="array" ref="O354">IFERROR(IF(INDEX([3]Tabelle1!$E$3:$U$500,MATCH($A354&amp;$C354&amp;$D354,[3]Tabelle1!$A$3:$A$500&amp;[3]Tabelle1!$C$3:$C$500&amp;[3]Tabelle1!$D$3:$D$500,0),MATCH(O$2,[3]Tabelle1!$E$2:$U$2,0))=0,"",INDEX([3]Tabelle1!$E$3:$U$500,MATCH($A354&amp;$C354&amp;$D354,[3]Tabelle1!$A$3:$A$500&amp;[3]Tabelle1!$C$3:$C$500&amp;[3]Tabelle1!$D$3:$D$500,0),MATCH(O$2,[3]Tabelle1!$E$2:$U$2,0))),"")</f>
        <v/>
      </c>
      <c r="P354" s="192" t="str">
        <f t="array" ref="P354">IFERROR(IF(INDEX([3]Tabelle1!$E$3:$U$500,MATCH($A354&amp;$C354&amp;$D354,[3]Tabelle1!$A$3:$A$500&amp;[3]Tabelle1!$C$3:$C$500&amp;[3]Tabelle1!$D$3:$D$500,0),MATCH(P$2,[3]Tabelle1!$E$2:$U$2,0))=0,"",INDEX([3]Tabelle1!$E$3:$U$500,MATCH($A354&amp;$C354&amp;$D354,[3]Tabelle1!$A$3:$A$500&amp;[3]Tabelle1!$C$3:$C$500&amp;[3]Tabelle1!$D$3:$D$500,0),MATCH(P$2,[3]Tabelle1!$E$2:$U$2,0))),"")</f>
        <v/>
      </c>
      <c r="Q354" s="192" t="str">
        <f t="array" ref="Q354">IFERROR(IF(INDEX([3]Tabelle1!$E$3:$U$500,MATCH($A354&amp;$C354&amp;$D354,[3]Tabelle1!$A$3:$A$500&amp;[3]Tabelle1!$C$3:$C$500&amp;[3]Tabelle1!$D$3:$D$500,0),MATCH(Q$2,[3]Tabelle1!$E$2:$U$2,0))=0,"",INDEX([3]Tabelle1!$E$3:$U$500,MATCH($A354&amp;$C354&amp;$D354,[3]Tabelle1!$A$3:$A$500&amp;[3]Tabelle1!$C$3:$C$500&amp;[3]Tabelle1!$D$3:$D$500,0),MATCH(Q$2,[3]Tabelle1!$E$2:$U$2,0))),"")</f>
        <v/>
      </c>
      <c r="R354" s="192" t="str">
        <f t="array" ref="R354">IFERROR(IF(INDEX([3]Tabelle1!$E$3:$U$500,MATCH($A354&amp;$C354&amp;$D354,[3]Tabelle1!$A$3:$A$500&amp;[3]Tabelle1!$C$3:$C$500&amp;[3]Tabelle1!$D$3:$D$500,0),MATCH(R$2,[3]Tabelle1!$E$2:$U$2,0))=0,"",INDEX([3]Tabelle1!$E$3:$U$500,MATCH($A354&amp;$C354&amp;$D354,[3]Tabelle1!$A$3:$A$500&amp;[3]Tabelle1!$C$3:$C$500&amp;[3]Tabelle1!$D$3:$D$500,0),MATCH(R$2,[3]Tabelle1!$E$2:$U$2,0))),"")</f>
        <v/>
      </c>
      <c r="S354" s="192">
        <f t="array" ref="S354">IFERROR(IF(INDEX([3]Tabelle1!$E$3:$U$500,MATCH($A354&amp;$C354&amp;$D354,[3]Tabelle1!$A$3:$A$500&amp;[3]Tabelle1!$C$3:$C$500&amp;[3]Tabelle1!$D$3:$D$500,0),MATCH(S$2,[3]Tabelle1!$E$2:$U$2,0))=0,"",INDEX([3]Tabelle1!$E$3:$U$500,MATCH($A354&amp;$C354&amp;$D354,[3]Tabelle1!$A$3:$A$500&amp;[3]Tabelle1!$C$3:$C$500&amp;[3]Tabelle1!$D$3:$D$500,0),MATCH(S$2,[3]Tabelle1!$E$2:$U$2,0))),"")</f>
        <v>51120</v>
      </c>
      <c r="T354" s="192" t="str">
        <f t="array" ref="T354">IFERROR(IF(INDEX([3]Tabelle1!$E$3:$U$500,MATCH($A354&amp;$C354&amp;$D354,[3]Tabelle1!$A$3:$A$500&amp;[3]Tabelle1!$C$3:$C$500&amp;[3]Tabelle1!$D$3:$D$500,0),MATCH(T$2,[3]Tabelle1!$E$2:$U$2,0))=0,"",INDEX([3]Tabelle1!$E$3:$U$500,MATCH($A354&amp;$C354&amp;$D354,[3]Tabelle1!$A$3:$A$500&amp;[3]Tabelle1!$C$3:$C$500&amp;[3]Tabelle1!$D$3:$D$500,0),MATCH(T$2,[3]Tabelle1!$E$2:$U$2,0))),"")</f>
        <v/>
      </c>
      <c r="U354" s="192" t="str">
        <f t="array" ref="U354">IFERROR(IF(INDEX([3]Tabelle1!$E$3:$U$500,MATCH($A354&amp;$C354&amp;$D354,[3]Tabelle1!$A$3:$A$500&amp;[3]Tabelle1!$C$3:$C$500&amp;[3]Tabelle1!$D$3:$D$500,0),MATCH(U$2,[3]Tabelle1!$E$2:$U$2,0))=0,"",INDEX([3]Tabelle1!$E$3:$U$500,MATCH($A354&amp;$C354&amp;$D354,[3]Tabelle1!$A$3:$A$500&amp;[3]Tabelle1!$C$3:$C$500&amp;[3]Tabelle1!$D$3:$D$500,0),MATCH(U$2,[3]Tabelle1!$E$2:$U$2,0))),"")</f>
        <v/>
      </c>
      <c r="V354" s="193" t="str">
        <f t="array" ref="V354">IFERROR(IF(INDEX([3]Tabelle1!$E$3:$U$500,MATCH($A354&amp;$C354&amp;$D354,[3]Tabelle1!$A$3:$A$500&amp;[3]Tabelle1!$C$3:$C$500&amp;[3]Tabelle1!$D$3:$D$500,0),MATCH(V$2,[3]Tabelle1!$E$2:$U$2,0))=0,"",INDEX([3]Tabelle1!$E$3:$U$500,MATCH($A354&amp;$C354&amp;$D354,[3]Tabelle1!$A$3:$A$500&amp;[3]Tabelle1!$C$3:$C$500&amp;[3]Tabelle1!$D$3:$D$500,0),MATCH(V$2,[3]Tabelle1!$E$2:$U$2,0))),"")</f>
        <v/>
      </c>
      <c r="W354" t="str">
        <f t="array" ref="W354">IFERROR(IF(INDEX([3]Tabelle1!$E$3:$U$500,MATCH($A354&amp;$C354&amp;$D354,[3]Tabelle1!$A$3:$A$500&amp;[3]Tabelle1!$C$3:$C$500&amp;[3]Tabelle1!$D$3:$D$500,0),MATCH(W$2,[3]Tabelle1!$E$2:$U$2,0))=0,"",INDEX([3]Tabelle1!$E$3:$U$500,MATCH($A354&amp;$C354&amp;$D354,[3]Tabelle1!$A$3:$A$500&amp;[3]Tabelle1!$C$3:$C$500&amp;[3]Tabelle1!$D$3:$D$500,0),MATCH(W$2,[3]Tabelle1!$E$2:$U$2,0))),"")</f>
        <v>Errechnet durch Solar minus CSP</v>
      </c>
      <c r="X354" t="str">
        <f t="array" ref="X354">IFERROR(IF(INDEX([3]Tabelle1!$E$3:$U$500,MATCH($A354&amp;$C354&amp;$D354,[3]Tabelle1!$A$3:$A$500&amp;[3]Tabelle1!$C$3:$C$500&amp;[3]Tabelle1!$D$3:$D$500,0),MATCH(X$2,[3]Tabelle1!$E$2:$U$2,0))=0,"",INDEX([3]Tabelle1!$E$3:$U$500,MATCH($A354&amp;$C354&amp;$D354,[3]Tabelle1!$A$3:$A$500&amp;[3]Tabelle1!$C$3:$C$500&amp;[3]Tabelle1!$D$3:$D$500,0),MATCH(X$2,[3]Tabelle1!$E$2:$U$2,0))),"")</f>
        <v/>
      </c>
      <c r="Y354" s="4"/>
      <c r="Z354" s="4"/>
      <c r="AA354" s="4"/>
      <c r="AB354" s="4"/>
      <c r="AC354" s="4"/>
      <c r="AD354" s="4"/>
      <c r="AE354" s="4"/>
      <c r="AF354" s="4"/>
    </row>
    <row r="355" spans="1:32" x14ac:dyDescent="0.2">
      <c r="A355" s="107" t="str">
        <f t="shared" si="39"/>
        <v>Italy</v>
      </c>
      <c r="B355" s="97"/>
      <c r="C355" s="97" t="s">
        <v>88</v>
      </c>
      <c r="D355" s="227" t="s">
        <v>45</v>
      </c>
      <c r="E355" s="191"/>
      <c r="F355" s="191"/>
      <c r="G355" s="191"/>
      <c r="H355" s="192" t="str">
        <f t="array" ref="H355">IFERROR(IF(INDEX([3]Tabelle1!$E$3:$U$500,MATCH($A355&amp;$C355&amp;$D355,[3]Tabelle1!$A$3:$A$500&amp;[3]Tabelle1!$C$3:$C$500&amp;[3]Tabelle1!$D$3:$D$500,0),MATCH(H$2,[3]Tabelle1!$E$2:$U$2,0))=0,"",INDEX([3]Tabelle1!$E$3:$U$500,MATCH($A355&amp;$C355&amp;$D355,[3]Tabelle1!$A$3:$A$500&amp;[3]Tabelle1!$C$3:$C$500&amp;[3]Tabelle1!$D$3:$D$500,0),MATCH(H$2,[3]Tabelle1!$E$2:$U$2,0))),"")</f>
        <v/>
      </c>
      <c r="I355" s="192" t="str">
        <f t="array" ref="I355">IFERROR(IF(INDEX([3]Tabelle1!$E$3:$U$500,MATCH($A355&amp;$C355&amp;$D355,[3]Tabelle1!$A$3:$A$500&amp;[3]Tabelle1!$C$3:$C$500&amp;[3]Tabelle1!$D$3:$D$500,0),MATCH(I$2,[3]Tabelle1!$E$2:$U$2,0))=0,"",INDEX([3]Tabelle1!$E$3:$U$500,MATCH($A355&amp;$C355&amp;$D355,[3]Tabelle1!$A$3:$A$500&amp;[3]Tabelle1!$C$3:$C$500&amp;[3]Tabelle1!$D$3:$D$500,0),MATCH(I$2,[3]Tabelle1!$E$2:$U$2,0))),"")</f>
        <v/>
      </c>
      <c r="J355" s="192" t="str">
        <f t="array" ref="J355">IFERROR(IF(INDEX([3]Tabelle1!$E$3:$U$500,MATCH($A355&amp;$C355&amp;$D355,[3]Tabelle1!$A$3:$A$500&amp;[3]Tabelle1!$C$3:$C$500&amp;[3]Tabelle1!$D$3:$D$500,0),MATCH(J$2,[3]Tabelle1!$E$2:$U$2,0))=0,"",INDEX([3]Tabelle1!$E$3:$U$500,MATCH($A355&amp;$C355&amp;$D355,[3]Tabelle1!$A$3:$A$500&amp;[3]Tabelle1!$C$3:$C$500&amp;[3]Tabelle1!$D$3:$D$500,0),MATCH(J$2,[3]Tabelle1!$E$2:$U$2,0))),"")</f>
        <v/>
      </c>
      <c r="K355" s="192" t="str">
        <f t="array" ref="K355">IFERROR(IF(INDEX([3]Tabelle1!$E$3:$U$500,MATCH($A355&amp;$C355&amp;$D355,[3]Tabelle1!$A$3:$A$500&amp;[3]Tabelle1!$C$3:$C$500&amp;[3]Tabelle1!$D$3:$D$500,0),MATCH(K$2,[3]Tabelle1!$E$2:$U$2,0))=0,"",INDEX([3]Tabelle1!$E$3:$U$500,MATCH($A355&amp;$C355&amp;$D355,[3]Tabelle1!$A$3:$A$500&amp;[3]Tabelle1!$C$3:$C$500&amp;[3]Tabelle1!$D$3:$D$500,0),MATCH(K$2,[3]Tabelle1!$E$2:$U$2,0))),"")</f>
        <v/>
      </c>
      <c r="L355" s="192" t="str">
        <f t="array" ref="L355">IFERROR(IF(INDEX([3]Tabelle1!$E$3:$U$500,MATCH($A355&amp;$C355&amp;$D355,[3]Tabelle1!$A$3:$A$500&amp;[3]Tabelle1!$C$3:$C$500&amp;[3]Tabelle1!$D$3:$D$500,0),MATCH(L$2,[3]Tabelle1!$E$2:$U$2,0))=0,"",INDEX([3]Tabelle1!$E$3:$U$500,MATCH($A355&amp;$C355&amp;$D355,[3]Tabelle1!$A$3:$A$500&amp;[3]Tabelle1!$C$3:$C$500&amp;[3]Tabelle1!$D$3:$D$500,0),MATCH(L$2,[3]Tabelle1!$E$2:$U$2,0))),"")</f>
        <v/>
      </c>
      <c r="M355" s="192" t="str">
        <f t="array" ref="M355">IFERROR(IF(INDEX([3]Tabelle1!$E$3:$U$500,MATCH($A355&amp;$C355&amp;$D355,[3]Tabelle1!$A$3:$A$500&amp;[3]Tabelle1!$C$3:$C$500&amp;[3]Tabelle1!$D$3:$D$500,0),MATCH(M$2,[3]Tabelle1!$E$2:$U$2,0))=0,"",INDEX([3]Tabelle1!$E$3:$U$500,MATCH($A355&amp;$C355&amp;$D355,[3]Tabelle1!$A$3:$A$500&amp;[3]Tabelle1!$C$3:$C$500&amp;[3]Tabelle1!$D$3:$D$500,0),MATCH(M$2,[3]Tabelle1!$E$2:$U$2,0))),"")</f>
        <v/>
      </c>
      <c r="N355" s="192">
        <f t="array" ref="N355">IFERROR(IF(INDEX([3]Tabelle1!$E$3:$U$500,MATCH($A355&amp;$C355&amp;$D355,[3]Tabelle1!$A$3:$A$500&amp;[3]Tabelle1!$C$3:$C$500&amp;[3]Tabelle1!$D$3:$D$500,0),MATCH(N$2,[3]Tabelle1!$E$2:$U$2,0))=0,"",INDEX([3]Tabelle1!$E$3:$U$500,MATCH($A355&amp;$C355&amp;$D355,[3]Tabelle1!$A$3:$A$500&amp;[3]Tabelle1!$C$3:$C$500&amp;[3]Tabelle1!$D$3:$D$500,0),MATCH(N$2,[3]Tabelle1!$E$2:$U$2,0))),"")</f>
        <v>250</v>
      </c>
      <c r="O355" s="192" t="str">
        <f t="array" ref="O355">IFERROR(IF(INDEX([3]Tabelle1!$E$3:$U$500,MATCH($A355&amp;$C355&amp;$D355,[3]Tabelle1!$A$3:$A$500&amp;[3]Tabelle1!$C$3:$C$500&amp;[3]Tabelle1!$D$3:$D$500,0),MATCH(O$2,[3]Tabelle1!$E$2:$U$2,0))=0,"",INDEX([3]Tabelle1!$E$3:$U$500,MATCH($A355&amp;$C355&amp;$D355,[3]Tabelle1!$A$3:$A$500&amp;[3]Tabelle1!$C$3:$C$500&amp;[3]Tabelle1!$D$3:$D$500,0),MATCH(O$2,[3]Tabelle1!$E$2:$U$2,0))),"")</f>
        <v/>
      </c>
      <c r="P355" s="192" t="str">
        <f t="array" ref="P355">IFERROR(IF(INDEX([3]Tabelle1!$E$3:$U$500,MATCH($A355&amp;$C355&amp;$D355,[3]Tabelle1!$A$3:$A$500&amp;[3]Tabelle1!$C$3:$C$500&amp;[3]Tabelle1!$D$3:$D$500,0),MATCH(P$2,[3]Tabelle1!$E$2:$U$2,0))=0,"",INDEX([3]Tabelle1!$E$3:$U$500,MATCH($A355&amp;$C355&amp;$D355,[3]Tabelle1!$A$3:$A$500&amp;[3]Tabelle1!$C$3:$C$500&amp;[3]Tabelle1!$D$3:$D$500,0),MATCH(P$2,[3]Tabelle1!$E$2:$U$2,0))),"")</f>
        <v/>
      </c>
      <c r="Q355" s="192" t="str">
        <f t="array" ref="Q355">IFERROR(IF(INDEX([3]Tabelle1!$E$3:$U$500,MATCH($A355&amp;$C355&amp;$D355,[3]Tabelle1!$A$3:$A$500&amp;[3]Tabelle1!$C$3:$C$500&amp;[3]Tabelle1!$D$3:$D$500,0),MATCH(Q$2,[3]Tabelle1!$E$2:$U$2,0))=0,"",INDEX([3]Tabelle1!$E$3:$U$500,MATCH($A355&amp;$C355&amp;$D355,[3]Tabelle1!$A$3:$A$500&amp;[3]Tabelle1!$C$3:$C$500&amp;[3]Tabelle1!$D$3:$D$500,0),MATCH(Q$2,[3]Tabelle1!$E$2:$U$2,0))),"")</f>
        <v/>
      </c>
      <c r="R355" s="192" t="str">
        <f t="array" ref="R355">IFERROR(IF(INDEX([3]Tabelle1!$E$3:$U$500,MATCH($A355&amp;$C355&amp;$D355,[3]Tabelle1!$A$3:$A$500&amp;[3]Tabelle1!$C$3:$C$500&amp;[3]Tabelle1!$D$3:$D$500,0),MATCH(R$2,[3]Tabelle1!$E$2:$U$2,0))=0,"",INDEX([3]Tabelle1!$E$3:$U$500,MATCH($A355&amp;$C355&amp;$D355,[3]Tabelle1!$A$3:$A$500&amp;[3]Tabelle1!$C$3:$C$500&amp;[3]Tabelle1!$D$3:$D$500,0),MATCH(R$2,[3]Tabelle1!$E$2:$U$2,0))),"")</f>
        <v/>
      </c>
      <c r="S355" s="192">
        <f t="array" ref="S355">IFERROR(IF(INDEX([3]Tabelle1!$E$3:$U$500,MATCH($A355&amp;$C355&amp;$D355,[3]Tabelle1!$A$3:$A$500&amp;[3]Tabelle1!$C$3:$C$500&amp;[3]Tabelle1!$D$3:$D$500,0),MATCH(S$2,[3]Tabelle1!$E$2:$U$2,0))=0,"",INDEX([3]Tabelle1!$E$3:$U$500,MATCH($A355&amp;$C355&amp;$D355,[3]Tabelle1!$A$3:$A$500&amp;[3]Tabelle1!$C$3:$C$500&amp;[3]Tabelle1!$D$3:$D$500,0),MATCH(S$2,[3]Tabelle1!$E$2:$U$2,0))),"")</f>
        <v>880</v>
      </c>
      <c r="T355" s="192" t="str">
        <f t="array" ref="T355">IFERROR(IF(INDEX([3]Tabelle1!$E$3:$U$500,MATCH($A355&amp;$C355&amp;$D355,[3]Tabelle1!$A$3:$A$500&amp;[3]Tabelle1!$C$3:$C$500&amp;[3]Tabelle1!$D$3:$D$500,0),MATCH(T$2,[3]Tabelle1!$E$2:$U$2,0))=0,"",INDEX([3]Tabelle1!$E$3:$U$500,MATCH($A355&amp;$C355&amp;$D355,[3]Tabelle1!$A$3:$A$500&amp;[3]Tabelle1!$C$3:$C$500&amp;[3]Tabelle1!$D$3:$D$500,0),MATCH(T$2,[3]Tabelle1!$E$2:$U$2,0))),"")</f>
        <v/>
      </c>
      <c r="U355" s="192" t="str">
        <f t="array" ref="U355">IFERROR(IF(INDEX([3]Tabelle1!$E$3:$U$500,MATCH($A355&amp;$C355&amp;$D355,[3]Tabelle1!$A$3:$A$500&amp;[3]Tabelle1!$C$3:$C$500&amp;[3]Tabelle1!$D$3:$D$500,0),MATCH(U$2,[3]Tabelle1!$E$2:$U$2,0))=0,"",INDEX([3]Tabelle1!$E$3:$U$500,MATCH($A355&amp;$C355&amp;$D355,[3]Tabelle1!$A$3:$A$500&amp;[3]Tabelle1!$C$3:$C$500&amp;[3]Tabelle1!$D$3:$D$500,0),MATCH(U$2,[3]Tabelle1!$E$2:$U$2,0))),"")</f>
        <v/>
      </c>
      <c r="V355" s="193" t="str">
        <f t="array" ref="V355">IFERROR(IF(INDEX([3]Tabelle1!$E$3:$U$500,MATCH($A355&amp;$C355&amp;$D355,[3]Tabelle1!$A$3:$A$500&amp;[3]Tabelle1!$C$3:$C$500&amp;[3]Tabelle1!$D$3:$D$500,0),MATCH(V$2,[3]Tabelle1!$E$2:$U$2,0))=0,"",INDEX([3]Tabelle1!$E$3:$U$500,MATCH($A355&amp;$C355&amp;$D355,[3]Tabelle1!$A$3:$A$500&amp;[3]Tabelle1!$C$3:$C$500&amp;[3]Tabelle1!$D$3:$D$500,0),MATCH(V$2,[3]Tabelle1!$E$2:$U$2,0))),"")</f>
        <v/>
      </c>
      <c r="W355" t="str">
        <f t="array" ref="W355">IFERROR(IF(INDEX([3]Tabelle1!$E$3:$U$500,MATCH($A355&amp;$C355&amp;$D355,[3]Tabelle1!$A$3:$A$500&amp;[3]Tabelle1!$C$3:$C$500&amp;[3]Tabelle1!$D$3:$D$500,0),MATCH(W$2,[3]Tabelle1!$E$2:$U$2,0))=0,"",INDEX([3]Tabelle1!$E$3:$U$500,MATCH($A355&amp;$C355&amp;$D355,[3]Tabelle1!$A$3:$A$500&amp;[3]Tabelle1!$C$3:$C$500&amp;[3]Tabelle1!$D$3:$D$500,0),MATCH(W$2,[3]Tabelle1!$E$2:$U$2,0))),"")</f>
        <v/>
      </c>
      <c r="X355" t="str">
        <f t="array" ref="X355">IFERROR(IF(INDEX([3]Tabelle1!$E$3:$U$500,MATCH($A355&amp;$C355&amp;$D355,[3]Tabelle1!$A$3:$A$500&amp;[3]Tabelle1!$C$3:$C$500&amp;[3]Tabelle1!$D$3:$D$500,0),MATCH(X$2,[3]Tabelle1!$E$2:$U$2,0))=0,"",INDEX([3]Tabelle1!$E$3:$U$500,MATCH($A355&amp;$C355&amp;$D355,[3]Tabelle1!$A$3:$A$500&amp;[3]Tabelle1!$C$3:$C$500&amp;[3]Tabelle1!$D$3:$D$500,0),MATCH(X$2,[3]Tabelle1!$E$2:$U$2,0))),"")</f>
        <v/>
      </c>
      <c r="Y355" s="4"/>
      <c r="Z355" s="4"/>
      <c r="AA355" s="4"/>
      <c r="AB355" s="4"/>
      <c r="AC355" s="4"/>
      <c r="AD355" s="4"/>
      <c r="AE355" s="4"/>
      <c r="AF355" s="4"/>
    </row>
    <row r="356" spans="1:32" x14ac:dyDescent="0.2">
      <c r="A356" s="107" t="str">
        <f t="shared" si="39"/>
        <v>Italy</v>
      </c>
      <c r="B356" s="97"/>
      <c r="C356" s="97" t="s">
        <v>88</v>
      </c>
      <c r="D356" s="227" t="s">
        <v>42</v>
      </c>
      <c r="E356" s="191"/>
      <c r="F356" s="191"/>
      <c r="G356" s="191"/>
      <c r="H356" s="192" t="str">
        <f t="array" ref="H356">IFERROR(IF(INDEX([3]Tabelle1!$E$3:$U$500,MATCH($A356&amp;$C356&amp;$D356,[3]Tabelle1!$A$3:$A$500&amp;[3]Tabelle1!$C$3:$C$500&amp;[3]Tabelle1!$D$3:$D$500,0),MATCH(H$2,[3]Tabelle1!$E$2:$U$2,0))=0,"",INDEX([3]Tabelle1!$E$3:$U$500,MATCH($A356&amp;$C356&amp;$D356,[3]Tabelle1!$A$3:$A$500&amp;[3]Tabelle1!$C$3:$C$500&amp;[3]Tabelle1!$D$3:$D$500,0),MATCH(H$2,[3]Tabelle1!$E$2:$U$2,0))),"")</f>
        <v/>
      </c>
      <c r="I356" s="192" t="str">
        <f t="array" ref="I356">IFERROR(IF(INDEX([3]Tabelle1!$E$3:$U$500,MATCH($A356&amp;$C356&amp;$D356,[3]Tabelle1!$A$3:$A$500&amp;[3]Tabelle1!$C$3:$C$500&amp;[3]Tabelle1!$D$3:$D$500,0),MATCH(I$2,[3]Tabelle1!$E$2:$U$2,0))=0,"",INDEX([3]Tabelle1!$E$3:$U$500,MATCH($A356&amp;$C356&amp;$D356,[3]Tabelle1!$A$3:$A$500&amp;[3]Tabelle1!$C$3:$C$500&amp;[3]Tabelle1!$D$3:$D$500,0),MATCH(I$2,[3]Tabelle1!$E$2:$U$2,0))),"")</f>
        <v/>
      </c>
      <c r="J356" s="192" t="str">
        <f t="array" ref="J356">IFERROR(IF(INDEX([3]Tabelle1!$E$3:$U$500,MATCH($A356&amp;$C356&amp;$D356,[3]Tabelle1!$A$3:$A$500&amp;[3]Tabelle1!$C$3:$C$500&amp;[3]Tabelle1!$D$3:$D$500,0),MATCH(J$2,[3]Tabelle1!$E$2:$U$2,0))=0,"",INDEX([3]Tabelle1!$E$3:$U$500,MATCH($A356&amp;$C356&amp;$D356,[3]Tabelle1!$A$3:$A$500&amp;[3]Tabelle1!$C$3:$C$500&amp;[3]Tabelle1!$D$3:$D$500,0),MATCH(J$2,[3]Tabelle1!$E$2:$U$2,0))),"")</f>
        <v/>
      </c>
      <c r="K356" s="192" t="str">
        <f t="array" ref="K356">IFERROR(IF(INDEX([3]Tabelle1!$E$3:$U$500,MATCH($A356&amp;$C356&amp;$D356,[3]Tabelle1!$A$3:$A$500&amp;[3]Tabelle1!$C$3:$C$500&amp;[3]Tabelle1!$D$3:$D$500,0),MATCH(K$2,[3]Tabelle1!$E$2:$U$2,0))=0,"",INDEX([3]Tabelle1!$E$3:$U$500,MATCH($A356&amp;$C356&amp;$D356,[3]Tabelle1!$A$3:$A$500&amp;[3]Tabelle1!$C$3:$C$500&amp;[3]Tabelle1!$D$3:$D$500,0),MATCH(K$2,[3]Tabelle1!$E$2:$U$2,0))),"")</f>
        <v/>
      </c>
      <c r="L356" s="192" t="str">
        <f t="array" ref="L356">IFERROR(IF(INDEX([3]Tabelle1!$E$3:$U$500,MATCH($A356&amp;$C356&amp;$D356,[3]Tabelle1!$A$3:$A$500&amp;[3]Tabelle1!$C$3:$C$500&amp;[3]Tabelle1!$D$3:$D$500,0),MATCH(L$2,[3]Tabelle1!$E$2:$U$2,0))=0,"",INDEX([3]Tabelle1!$E$3:$U$500,MATCH($A356&amp;$C356&amp;$D356,[3]Tabelle1!$A$3:$A$500&amp;[3]Tabelle1!$C$3:$C$500&amp;[3]Tabelle1!$D$3:$D$500,0),MATCH(L$2,[3]Tabelle1!$E$2:$U$2,0))),"")</f>
        <v/>
      </c>
      <c r="M356" s="192" t="str">
        <f t="array" ref="M356">IFERROR(IF(INDEX([3]Tabelle1!$E$3:$U$500,MATCH($A356&amp;$C356&amp;$D356,[3]Tabelle1!$A$3:$A$500&amp;[3]Tabelle1!$C$3:$C$500&amp;[3]Tabelle1!$D$3:$D$500,0),MATCH(M$2,[3]Tabelle1!$E$2:$U$2,0))=0,"",INDEX([3]Tabelle1!$E$3:$U$500,MATCH($A356&amp;$C356&amp;$D356,[3]Tabelle1!$A$3:$A$500&amp;[3]Tabelle1!$C$3:$C$500&amp;[3]Tabelle1!$D$3:$D$500,0),MATCH(M$2,[3]Tabelle1!$E$2:$U$2,0))),"")</f>
        <v/>
      </c>
      <c r="N356" s="192">
        <f t="array" ref="N356">IFERROR(IF(INDEX([3]Tabelle1!$E$3:$U$500,MATCH($A356&amp;$C356&amp;$D356,[3]Tabelle1!$A$3:$A$500&amp;[3]Tabelle1!$C$3:$C$500&amp;[3]Tabelle1!$D$3:$D$500,0),MATCH(N$2,[3]Tabelle1!$E$2:$U$2,0))=0,"",INDEX([3]Tabelle1!$E$3:$U$500,MATCH($A356&amp;$C356&amp;$D356,[3]Tabelle1!$A$3:$A$500&amp;[3]Tabelle1!$C$3:$C$500&amp;[3]Tabelle1!$D$3:$D$500,0),MATCH(N$2,[3]Tabelle1!$E$2:$U$2,0))),"")</f>
        <v>19140</v>
      </c>
      <c r="O356" s="192" t="str">
        <f t="array" ref="O356">IFERROR(IF(INDEX([3]Tabelle1!$E$3:$U$500,MATCH($A356&amp;$C356&amp;$D356,[3]Tabelle1!$A$3:$A$500&amp;[3]Tabelle1!$C$3:$C$500&amp;[3]Tabelle1!$D$3:$D$500,0),MATCH(O$2,[3]Tabelle1!$E$2:$U$2,0))=0,"",INDEX([3]Tabelle1!$E$3:$U$500,MATCH($A356&amp;$C356&amp;$D356,[3]Tabelle1!$A$3:$A$500&amp;[3]Tabelle1!$C$3:$C$500&amp;[3]Tabelle1!$D$3:$D$500,0),MATCH(O$2,[3]Tabelle1!$E$2:$U$2,0))),"")</f>
        <v/>
      </c>
      <c r="P356" s="192" t="str">
        <f t="array" ref="P356">IFERROR(IF(INDEX([3]Tabelle1!$E$3:$U$500,MATCH($A356&amp;$C356&amp;$D356,[3]Tabelle1!$A$3:$A$500&amp;[3]Tabelle1!$C$3:$C$500&amp;[3]Tabelle1!$D$3:$D$500,0),MATCH(P$2,[3]Tabelle1!$E$2:$U$2,0))=0,"",INDEX([3]Tabelle1!$E$3:$U$500,MATCH($A356&amp;$C356&amp;$D356,[3]Tabelle1!$A$3:$A$500&amp;[3]Tabelle1!$C$3:$C$500&amp;[3]Tabelle1!$D$3:$D$500,0),MATCH(P$2,[3]Tabelle1!$E$2:$U$2,0))),"")</f>
        <v/>
      </c>
      <c r="Q356" s="192" t="str">
        <f t="array" ref="Q356">IFERROR(IF(INDEX([3]Tabelle1!$E$3:$U$500,MATCH($A356&amp;$C356&amp;$D356,[3]Tabelle1!$A$3:$A$500&amp;[3]Tabelle1!$C$3:$C$500&amp;[3]Tabelle1!$D$3:$D$500,0),MATCH(Q$2,[3]Tabelle1!$E$2:$U$2,0))=0,"",INDEX([3]Tabelle1!$E$3:$U$500,MATCH($A356&amp;$C356&amp;$D356,[3]Tabelle1!$A$3:$A$500&amp;[3]Tabelle1!$C$3:$C$500&amp;[3]Tabelle1!$D$3:$D$500,0),MATCH(Q$2,[3]Tabelle1!$E$2:$U$2,0))),"")</f>
        <v/>
      </c>
      <c r="R356" s="192" t="str">
        <f t="array" ref="R356">IFERROR(IF(INDEX([3]Tabelle1!$E$3:$U$500,MATCH($A356&amp;$C356&amp;$D356,[3]Tabelle1!$A$3:$A$500&amp;[3]Tabelle1!$C$3:$C$500&amp;[3]Tabelle1!$D$3:$D$500,0),MATCH(R$2,[3]Tabelle1!$E$2:$U$2,0))=0,"",INDEX([3]Tabelle1!$E$3:$U$500,MATCH($A356&amp;$C356&amp;$D356,[3]Tabelle1!$A$3:$A$500&amp;[3]Tabelle1!$C$3:$C$500&amp;[3]Tabelle1!$D$3:$D$500,0),MATCH(R$2,[3]Tabelle1!$E$2:$U$2,0))),"")</f>
        <v/>
      </c>
      <c r="S356" s="192">
        <f t="array" ref="S356">IFERROR(IF(INDEX([3]Tabelle1!$E$3:$U$500,MATCH($A356&amp;$C356&amp;$D356,[3]Tabelle1!$A$3:$A$500&amp;[3]Tabelle1!$C$3:$C$500&amp;[3]Tabelle1!$D$3:$D$500,0),MATCH(S$2,[3]Tabelle1!$E$2:$U$2,0))=0,"",INDEX([3]Tabelle1!$E$3:$U$500,MATCH($A356&amp;$C356&amp;$D356,[3]Tabelle1!$A$3:$A$500&amp;[3]Tabelle1!$C$3:$C$500&amp;[3]Tabelle1!$D$3:$D$500,0),MATCH(S$2,[3]Tabelle1!$E$2:$U$2,0))),"")</f>
        <v>19200</v>
      </c>
      <c r="T356" s="192" t="str">
        <f t="array" ref="T356">IFERROR(IF(INDEX([3]Tabelle1!$E$3:$U$500,MATCH($A356&amp;$C356&amp;$D356,[3]Tabelle1!$A$3:$A$500&amp;[3]Tabelle1!$C$3:$C$500&amp;[3]Tabelle1!$D$3:$D$500,0),MATCH(T$2,[3]Tabelle1!$E$2:$U$2,0))=0,"",INDEX([3]Tabelle1!$E$3:$U$500,MATCH($A356&amp;$C356&amp;$D356,[3]Tabelle1!$A$3:$A$500&amp;[3]Tabelle1!$C$3:$C$500&amp;[3]Tabelle1!$D$3:$D$500,0),MATCH(T$2,[3]Tabelle1!$E$2:$U$2,0))),"")</f>
        <v/>
      </c>
      <c r="U356" s="192" t="str">
        <f t="array" ref="U356">IFERROR(IF(INDEX([3]Tabelle1!$E$3:$U$500,MATCH($A356&amp;$C356&amp;$D356,[3]Tabelle1!$A$3:$A$500&amp;[3]Tabelle1!$C$3:$C$500&amp;[3]Tabelle1!$D$3:$D$500,0),MATCH(U$2,[3]Tabelle1!$E$2:$U$2,0))=0,"",INDEX([3]Tabelle1!$E$3:$U$500,MATCH($A356&amp;$C356&amp;$D356,[3]Tabelle1!$A$3:$A$500&amp;[3]Tabelle1!$C$3:$C$500&amp;[3]Tabelle1!$D$3:$D$500,0),MATCH(U$2,[3]Tabelle1!$E$2:$U$2,0))),"")</f>
        <v/>
      </c>
      <c r="V356" s="193" t="str">
        <f t="array" ref="V356">IFERROR(IF(INDEX([3]Tabelle1!$E$3:$U$500,MATCH($A356&amp;$C356&amp;$D356,[3]Tabelle1!$A$3:$A$500&amp;[3]Tabelle1!$C$3:$C$500&amp;[3]Tabelle1!$D$3:$D$500,0),MATCH(V$2,[3]Tabelle1!$E$2:$U$2,0))=0,"",INDEX([3]Tabelle1!$E$3:$U$500,MATCH($A356&amp;$C356&amp;$D356,[3]Tabelle1!$A$3:$A$500&amp;[3]Tabelle1!$C$3:$C$500&amp;[3]Tabelle1!$D$3:$D$500,0),MATCH(V$2,[3]Tabelle1!$E$2:$U$2,0))),"")</f>
        <v/>
      </c>
      <c r="W356" t="str">
        <f t="array" ref="W356">IFERROR(IF(INDEX([3]Tabelle1!$E$3:$U$500,MATCH($A356&amp;$C356&amp;$D356,[3]Tabelle1!$A$3:$A$500&amp;[3]Tabelle1!$C$3:$C$500&amp;[3]Tabelle1!$D$3:$D$500,0),MATCH(W$2,[3]Tabelle1!$E$2:$U$2,0))=0,"",INDEX([3]Tabelle1!$E$3:$U$500,MATCH($A356&amp;$C356&amp;$D356,[3]Tabelle1!$A$3:$A$500&amp;[3]Tabelle1!$C$3:$C$500&amp;[3]Tabelle1!$D$3:$D$500,0),MATCH(W$2,[3]Tabelle1!$E$2:$U$2,0))),"")</f>
        <v/>
      </c>
      <c r="X356" t="str">
        <f t="array" ref="X356">IFERROR(IF(INDEX([3]Tabelle1!$E$3:$U$500,MATCH($A356&amp;$C356&amp;$D356,[3]Tabelle1!$A$3:$A$500&amp;[3]Tabelle1!$C$3:$C$500&amp;[3]Tabelle1!$D$3:$D$500,0),MATCH(X$2,[3]Tabelle1!$E$2:$U$2,0))=0,"",INDEX([3]Tabelle1!$E$3:$U$500,MATCH($A356&amp;$C356&amp;$D356,[3]Tabelle1!$A$3:$A$500&amp;[3]Tabelle1!$C$3:$C$500&amp;[3]Tabelle1!$D$3:$D$500,0),MATCH(X$2,[3]Tabelle1!$E$2:$U$2,0))),"")</f>
        <v/>
      </c>
      <c r="Y356" s="4"/>
      <c r="Z356" s="4"/>
      <c r="AA356" s="4"/>
      <c r="AB356" s="4"/>
      <c r="AC356" s="4"/>
      <c r="AD356" s="4"/>
      <c r="AE356" s="4"/>
      <c r="AF356" s="4"/>
    </row>
    <row r="357" spans="1:32" x14ac:dyDescent="0.2">
      <c r="A357" s="107" t="str">
        <f t="shared" si="39"/>
        <v>Italy</v>
      </c>
      <c r="B357" s="97"/>
      <c r="C357" s="97" t="s">
        <v>88</v>
      </c>
      <c r="D357" s="227" t="s">
        <v>43</v>
      </c>
      <c r="E357" s="191"/>
      <c r="F357" s="191"/>
      <c r="G357" s="191"/>
      <c r="H357" s="192" t="str">
        <f t="array" ref="H357">IFERROR(IF(INDEX([3]Tabelle1!$E$3:$U$500,MATCH($A357&amp;$C357&amp;$D357,[3]Tabelle1!$A$3:$A$500&amp;[3]Tabelle1!$C$3:$C$500&amp;[3]Tabelle1!$D$3:$D$500,0),MATCH(H$2,[3]Tabelle1!$E$2:$U$2,0))=0,"",INDEX([3]Tabelle1!$E$3:$U$500,MATCH($A357&amp;$C357&amp;$D357,[3]Tabelle1!$A$3:$A$500&amp;[3]Tabelle1!$C$3:$C$500&amp;[3]Tabelle1!$D$3:$D$500,0),MATCH(H$2,[3]Tabelle1!$E$2:$U$2,0))),"")</f>
        <v/>
      </c>
      <c r="I357" s="192" t="str">
        <f t="array" ref="I357">IFERROR(IF(INDEX([3]Tabelle1!$E$3:$U$500,MATCH($A357&amp;$C357&amp;$D357,[3]Tabelle1!$A$3:$A$500&amp;[3]Tabelle1!$C$3:$C$500&amp;[3]Tabelle1!$D$3:$D$500,0),MATCH(I$2,[3]Tabelle1!$E$2:$U$2,0))=0,"",INDEX([3]Tabelle1!$E$3:$U$500,MATCH($A357&amp;$C357&amp;$D357,[3]Tabelle1!$A$3:$A$500&amp;[3]Tabelle1!$C$3:$C$500&amp;[3]Tabelle1!$D$3:$D$500,0),MATCH(I$2,[3]Tabelle1!$E$2:$U$2,0))),"")</f>
        <v/>
      </c>
      <c r="J357" s="192" t="str">
        <f t="array" ref="J357">IFERROR(IF(INDEX([3]Tabelle1!$E$3:$U$500,MATCH($A357&amp;$C357&amp;$D357,[3]Tabelle1!$A$3:$A$500&amp;[3]Tabelle1!$C$3:$C$500&amp;[3]Tabelle1!$D$3:$D$500,0),MATCH(J$2,[3]Tabelle1!$E$2:$U$2,0))=0,"",INDEX([3]Tabelle1!$E$3:$U$500,MATCH($A357&amp;$C357&amp;$D357,[3]Tabelle1!$A$3:$A$500&amp;[3]Tabelle1!$C$3:$C$500&amp;[3]Tabelle1!$D$3:$D$500,0),MATCH(J$2,[3]Tabelle1!$E$2:$U$2,0))),"")</f>
        <v/>
      </c>
      <c r="K357" s="192" t="str">
        <f t="array" ref="K357">IFERROR(IF(INDEX([3]Tabelle1!$E$3:$U$500,MATCH($A357&amp;$C357&amp;$D357,[3]Tabelle1!$A$3:$A$500&amp;[3]Tabelle1!$C$3:$C$500&amp;[3]Tabelle1!$D$3:$D$500,0),MATCH(K$2,[3]Tabelle1!$E$2:$U$2,0))=0,"",INDEX([3]Tabelle1!$E$3:$U$500,MATCH($A357&amp;$C357&amp;$D357,[3]Tabelle1!$A$3:$A$500&amp;[3]Tabelle1!$C$3:$C$500&amp;[3]Tabelle1!$D$3:$D$500,0),MATCH(K$2,[3]Tabelle1!$E$2:$U$2,0))),"")</f>
        <v/>
      </c>
      <c r="L357" s="192" t="str">
        <f t="array" ref="L357">IFERROR(IF(INDEX([3]Tabelle1!$E$3:$U$500,MATCH($A357&amp;$C357&amp;$D357,[3]Tabelle1!$A$3:$A$500&amp;[3]Tabelle1!$C$3:$C$500&amp;[3]Tabelle1!$D$3:$D$500,0),MATCH(L$2,[3]Tabelle1!$E$2:$U$2,0))=0,"",INDEX([3]Tabelle1!$E$3:$U$500,MATCH($A357&amp;$C357&amp;$D357,[3]Tabelle1!$A$3:$A$500&amp;[3]Tabelle1!$C$3:$C$500&amp;[3]Tabelle1!$D$3:$D$500,0),MATCH(L$2,[3]Tabelle1!$E$2:$U$2,0))),"")</f>
        <v/>
      </c>
      <c r="M357" s="192" t="str">
        <f t="array" ref="M357">IFERROR(IF(INDEX([3]Tabelle1!$E$3:$U$500,MATCH($A357&amp;$C357&amp;$D357,[3]Tabelle1!$A$3:$A$500&amp;[3]Tabelle1!$C$3:$C$500&amp;[3]Tabelle1!$D$3:$D$500,0),MATCH(M$2,[3]Tabelle1!$E$2:$U$2,0))=0,"",INDEX([3]Tabelle1!$E$3:$U$500,MATCH($A357&amp;$C357&amp;$D357,[3]Tabelle1!$A$3:$A$500&amp;[3]Tabelle1!$C$3:$C$500&amp;[3]Tabelle1!$D$3:$D$500,0),MATCH(M$2,[3]Tabelle1!$E$2:$U$2,0))),"")</f>
        <v/>
      </c>
      <c r="N357" s="192" t="str">
        <f t="array" ref="N357">IFERROR(IF(INDEX([3]Tabelle1!$E$3:$U$500,MATCH($A357&amp;$C357&amp;$D357,[3]Tabelle1!$A$3:$A$500&amp;[3]Tabelle1!$C$3:$C$500&amp;[3]Tabelle1!$D$3:$D$500,0),MATCH(N$2,[3]Tabelle1!$E$2:$U$2,0))=0,"",INDEX([3]Tabelle1!$E$3:$U$500,MATCH($A357&amp;$C357&amp;$D357,[3]Tabelle1!$A$3:$A$500&amp;[3]Tabelle1!$C$3:$C$500&amp;[3]Tabelle1!$D$3:$D$500,0),MATCH(N$2,[3]Tabelle1!$E$2:$U$2,0))),"")</f>
        <v/>
      </c>
      <c r="O357" s="192" t="str">
        <f t="array" ref="O357">IFERROR(IF(INDEX([3]Tabelle1!$E$3:$U$500,MATCH($A357&amp;$C357&amp;$D357,[3]Tabelle1!$A$3:$A$500&amp;[3]Tabelle1!$C$3:$C$500&amp;[3]Tabelle1!$D$3:$D$500,0),MATCH(O$2,[3]Tabelle1!$E$2:$U$2,0))=0,"",INDEX([3]Tabelle1!$E$3:$U$500,MATCH($A357&amp;$C357&amp;$D357,[3]Tabelle1!$A$3:$A$500&amp;[3]Tabelle1!$C$3:$C$500&amp;[3]Tabelle1!$D$3:$D$500,0),MATCH(O$2,[3]Tabelle1!$E$2:$U$2,0))),"")</f>
        <v/>
      </c>
      <c r="P357" s="192" t="str">
        <f t="array" ref="P357">IFERROR(IF(INDEX([3]Tabelle1!$E$3:$U$500,MATCH($A357&amp;$C357&amp;$D357,[3]Tabelle1!$A$3:$A$500&amp;[3]Tabelle1!$C$3:$C$500&amp;[3]Tabelle1!$D$3:$D$500,0),MATCH(P$2,[3]Tabelle1!$E$2:$U$2,0))=0,"",INDEX([3]Tabelle1!$E$3:$U$500,MATCH($A357&amp;$C357&amp;$D357,[3]Tabelle1!$A$3:$A$500&amp;[3]Tabelle1!$C$3:$C$500&amp;[3]Tabelle1!$D$3:$D$500,0),MATCH(P$2,[3]Tabelle1!$E$2:$U$2,0))),"")</f>
        <v/>
      </c>
      <c r="Q357" s="192" t="str">
        <f t="array" ref="Q357">IFERROR(IF(INDEX([3]Tabelle1!$E$3:$U$500,MATCH($A357&amp;$C357&amp;$D357,[3]Tabelle1!$A$3:$A$500&amp;[3]Tabelle1!$C$3:$C$500&amp;[3]Tabelle1!$D$3:$D$500,0),MATCH(Q$2,[3]Tabelle1!$E$2:$U$2,0))=0,"",INDEX([3]Tabelle1!$E$3:$U$500,MATCH($A357&amp;$C357&amp;$D357,[3]Tabelle1!$A$3:$A$500&amp;[3]Tabelle1!$C$3:$C$500&amp;[3]Tabelle1!$D$3:$D$500,0),MATCH(Q$2,[3]Tabelle1!$E$2:$U$2,0))),"")</f>
        <v/>
      </c>
      <c r="R357" s="192" t="str">
        <f t="array" ref="R357">IFERROR(IF(INDEX([3]Tabelle1!$E$3:$U$500,MATCH($A357&amp;$C357&amp;$D357,[3]Tabelle1!$A$3:$A$500&amp;[3]Tabelle1!$C$3:$C$500&amp;[3]Tabelle1!$D$3:$D$500,0),MATCH(R$2,[3]Tabelle1!$E$2:$U$2,0))=0,"",INDEX([3]Tabelle1!$E$3:$U$500,MATCH($A357&amp;$C357&amp;$D357,[3]Tabelle1!$A$3:$A$500&amp;[3]Tabelle1!$C$3:$C$500&amp;[3]Tabelle1!$D$3:$D$500,0),MATCH(R$2,[3]Tabelle1!$E$2:$U$2,0))),"")</f>
        <v/>
      </c>
      <c r="S357" s="192" t="str">
        <f t="array" ref="S357">IFERROR(IF(INDEX([3]Tabelle1!$E$3:$U$500,MATCH($A357&amp;$C357&amp;$D357,[3]Tabelle1!$A$3:$A$500&amp;[3]Tabelle1!$C$3:$C$500&amp;[3]Tabelle1!$D$3:$D$500,0),MATCH(S$2,[3]Tabelle1!$E$2:$U$2,0))=0,"",INDEX([3]Tabelle1!$E$3:$U$500,MATCH($A357&amp;$C357&amp;$D357,[3]Tabelle1!$A$3:$A$500&amp;[3]Tabelle1!$C$3:$C$500&amp;[3]Tabelle1!$D$3:$D$500,0),MATCH(S$2,[3]Tabelle1!$E$2:$U$2,0))),"")</f>
        <v/>
      </c>
      <c r="T357" s="192" t="str">
        <f t="array" ref="T357">IFERROR(IF(INDEX([3]Tabelle1!$E$3:$U$500,MATCH($A357&amp;$C357&amp;$D357,[3]Tabelle1!$A$3:$A$500&amp;[3]Tabelle1!$C$3:$C$500&amp;[3]Tabelle1!$D$3:$D$500,0),MATCH(T$2,[3]Tabelle1!$E$2:$U$2,0))=0,"",INDEX([3]Tabelle1!$E$3:$U$500,MATCH($A357&amp;$C357&amp;$D357,[3]Tabelle1!$A$3:$A$500&amp;[3]Tabelle1!$C$3:$C$500&amp;[3]Tabelle1!$D$3:$D$500,0),MATCH(T$2,[3]Tabelle1!$E$2:$U$2,0))),"")</f>
        <v/>
      </c>
      <c r="U357" s="192" t="str">
        <f t="array" ref="U357">IFERROR(IF(INDEX([3]Tabelle1!$E$3:$U$500,MATCH($A357&amp;$C357&amp;$D357,[3]Tabelle1!$A$3:$A$500&amp;[3]Tabelle1!$C$3:$C$500&amp;[3]Tabelle1!$D$3:$D$500,0),MATCH(U$2,[3]Tabelle1!$E$2:$U$2,0))=0,"",INDEX([3]Tabelle1!$E$3:$U$500,MATCH($A357&amp;$C357&amp;$D357,[3]Tabelle1!$A$3:$A$500&amp;[3]Tabelle1!$C$3:$C$500&amp;[3]Tabelle1!$D$3:$D$500,0),MATCH(U$2,[3]Tabelle1!$E$2:$U$2,0))),"")</f>
        <v/>
      </c>
      <c r="V357" s="193" t="str">
        <f t="array" ref="V357">IFERROR(IF(INDEX([3]Tabelle1!$E$3:$U$500,MATCH($A357&amp;$C357&amp;$D357,[3]Tabelle1!$A$3:$A$500&amp;[3]Tabelle1!$C$3:$C$500&amp;[3]Tabelle1!$D$3:$D$500,0),MATCH(V$2,[3]Tabelle1!$E$2:$U$2,0))=0,"",INDEX([3]Tabelle1!$E$3:$U$500,MATCH($A357&amp;$C357&amp;$D357,[3]Tabelle1!$A$3:$A$500&amp;[3]Tabelle1!$C$3:$C$500&amp;[3]Tabelle1!$D$3:$D$500,0),MATCH(V$2,[3]Tabelle1!$E$2:$U$2,0))),"")</f>
        <v/>
      </c>
      <c r="W357" t="str">
        <f t="array" ref="W357">IFERROR(IF(INDEX([3]Tabelle1!$E$3:$U$500,MATCH($A357&amp;$C357&amp;$D357,[3]Tabelle1!$A$3:$A$500&amp;[3]Tabelle1!$C$3:$C$500&amp;[3]Tabelle1!$D$3:$D$500,0),MATCH(W$2,[3]Tabelle1!$E$2:$U$2,0))=0,"",INDEX([3]Tabelle1!$E$3:$U$500,MATCH($A357&amp;$C357&amp;$D357,[3]Tabelle1!$A$3:$A$500&amp;[3]Tabelle1!$C$3:$C$500&amp;[3]Tabelle1!$D$3:$D$500,0),MATCH(W$2,[3]Tabelle1!$E$2:$U$2,0))),"")</f>
        <v/>
      </c>
      <c r="X357" t="str">
        <f t="array" ref="X357">IFERROR(IF(INDEX([3]Tabelle1!$E$3:$U$500,MATCH($A357&amp;$C357&amp;$D357,[3]Tabelle1!$A$3:$A$500&amp;[3]Tabelle1!$C$3:$C$500&amp;[3]Tabelle1!$D$3:$D$500,0),MATCH(X$2,[3]Tabelle1!$E$2:$U$2,0))=0,"",INDEX([3]Tabelle1!$E$3:$U$500,MATCH($A357&amp;$C357&amp;$D357,[3]Tabelle1!$A$3:$A$500&amp;[3]Tabelle1!$C$3:$C$500&amp;[3]Tabelle1!$D$3:$D$500,0),MATCH(X$2,[3]Tabelle1!$E$2:$U$2,0))),"")</f>
        <v/>
      </c>
      <c r="Y357" s="4"/>
      <c r="Z357" s="4"/>
      <c r="AA357" s="4"/>
      <c r="AB357" s="4"/>
      <c r="AC357" s="4"/>
      <c r="AD357" s="4"/>
      <c r="AE357" s="4"/>
      <c r="AF357" s="4"/>
    </row>
    <row r="358" spans="1:32" x14ac:dyDescent="0.2">
      <c r="A358" s="107" t="str">
        <f t="shared" si="39"/>
        <v>Italy</v>
      </c>
      <c r="B358" s="97"/>
      <c r="C358" s="97" t="s">
        <v>88</v>
      </c>
      <c r="D358" s="227" t="s">
        <v>46</v>
      </c>
      <c r="E358" s="191"/>
      <c r="F358" s="191"/>
      <c r="G358" s="191"/>
      <c r="H358" s="192" t="str">
        <f t="array" ref="H358">IFERROR(IF(INDEX([3]Tabelle1!$E$3:$U$500,MATCH($A358&amp;$C358&amp;$D358,[3]Tabelle1!$A$3:$A$500&amp;[3]Tabelle1!$C$3:$C$500&amp;[3]Tabelle1!$D$3:$D$500,0),MATCH(H$2,[3]Tabelle1!$E$2:$U$2,0))=0,"",INDEX([3]Tabelle1!$E$3:$U$500,MATCH($A358&amp;$C358&amp;$D358,[3]Tabelle1!$A$3:$A$500&amp;[3]Tabelle1!$C$3:$C$500&amp;[3]Tabelle1!$D$3:$D$500,0),MATCH(H$2,[3]Tabelle1!$E$2:$U$2,0))),"")</f>
        <v/>
      </c>
      <c r="I358" s="192" t="str">
        <f t="array" ref="I358">IFERROR(IF(INDEX([3]Tabelle1!$E$3:$U$500,MATCH($A358&amp;$C358&amp;$D358,[3]Tabelle1!$A$3:$A$500&amp;[3]Tabelle1!$C$3:$C$500&amp;[3]Tabelle1!$D$3:$D$500,0),MATCH(I$2,[3]Tabelle1!$E$2:$U$2,0))=0,"",INDEX([3]Tabelle1!$E$3:$U$500,MATCH($A358&amp;$C358&amp;$D358,[3]Tabelle1!$A$3:$A$500&amp;[3]Tabelle1!$C$3:$C$500&amp;[3]Tabelle1!$D$3:$D$500,0),MATCH(I$2,[3]Tabelle1!$E$2:$U$2,0))),"")</f>
        <v/>
      </c>
      <c r="J358" s="192" t="str">
        <f t="array" ref="J358">IFERROR(IF(INDEX([3]Tabelle1!$E$3:$U$500,MATCH($A358&amp;$C358&amp;$D358,[3]Tabelle1!$A$3:$A$500&amp;[3]Tabelle1!$C$3:$C$500&amp;[3]Tabelle1!$D$3:$D$500,0),MATCH(J$2,[3]Tabelle1!$E$2:$U$2,0))=0,"",INDEX([3]Tabelle1!$E$3:$U$500,MATCH($A358&amp;$C358&amp;$D358,[3]Tabelle1!$A$3:$A$500&amp;[3]Tabelle1!$C$3:$C$500&amp;[3]Tabelle1!$D$3:$D$500,0),MATCH(J$2,[3]Tabelle1!$E$2:$U$2,0))),"")</f>
        <v/>
      </c>
      <c r="K358" s="192" t="str">
        <f t="array" ref="K358">IFERROR(IF(INDEX([3]Tabelle1!$E$3:$U$500,MATCH($A358&amp;$C358&amp;$D358,[3]Tabelle1!$A$3:$A$500&amp;[3]Tabelle1!$C$3:$C$500&amp;[3]Tabelle1!$D$3:$D$500,0),MATCH(K$2,[3]Tabelle1!$E$2:$U$2,0))=0,"",INDEX([3]Tabelle1!$E$3:$U$500,MATCH($A358&amp;$C358&amp;$D358,[3]Tabelle1!$A$3:$A$500&amp;[3]Tabelle1!$C$3:$C$500&amp;[3]Tabelle1!$D$3:$D$500,0),MATCH(K$2,[3]Tabelle1!$E$2:$U$2,0))),"")</f>
        <v/>
      </c>
      <c r="L358" s="192" t="str">
        <f t="array" ref="L358">IFERROR(IF(INDEX([3]Tabelle1!$E$3:$U$500,MATCH($A358&amp;$C358&amp;$D358,[3]Tabelle1!$A$3:$A$500&amp;[3]Tabelle1!$C$3:$C$500&amp;[3]Tabelle1!$D$3:$D$500,0),MATCH(L$2,[3]Tabelle1!$E$2:$U$2,0))=0,"",INDEX([3]Tabelle1!$E$3:$U$500,MATCH($A358&amp;$C358&amp;$D358,[3]Tabelle1!$A$3:$A$500&amp;[3]Tabelle1!$C$3:$C$500&amp;[3]Tabelle1!$D$3:$D$500,0),MATCH(L$2,[3]Tabelle1!$E$2:$U$2,0))),"")</f>
        <v/>
      </c>
      <c r="M358" s="192" t="str">
        <f t="array" ref="M358">IFERROR(IF(INDEX([3]Tabelle1!$E$3:$U$500,MATCH($A358&amp;$C358&amp;$D358,[3]Tabelle1!$A$3:$A$500&amp;[3]Tabelle1!$C$3:$C$500&amp;[3]Tabelle1!$D$3:$D$500,0),MATCH(M$2,[3]Tabelle1!$E$2:$U$2,0))=0,"",INDEX([3]Tabelle1!$E$3:$U$500,MATCH($A358&amp;$C358&amp;$D358,[3]Tabelle1!$A$3:$A$500&amp;[3]Tabelle1!$C$3:$C$500&amp;[3]Tabelle1!$D$3:$D$500,0),MATCH(M$2,[3]Tabelle1!$E$2:$U$2,0))),"")</f>
        <v/>
      </c>
      <c r="N358" s="192">
        <f t="array" ref="N358">IFERROR(IF(INDEX([3]Tabelle1!$E$3:$U$500,MATCH($A358&amp;$C358&amp;$D358,[3]Tabelle1!$A$3:$A$500&amp;[3]Tabelle1!$C$3:$C$500&amp;[3]Tabelle1!$D$3:$D$500,0),MATCH(N$2,[3]Tabelle1!$E$2:$U$2,0))=0,"",INDEX([3]Tabelle1!$E$3:$U$500,MATCH($A358&amp;$C358&amp;$D358,[3]Tabelle1!$A$3:$A$500&amp;[3]Tabelle1!$C$3:$C$500&amp;[3]Tabelle1!$D$3:$D$500,0),MATCH(N$2,[3]Tabelle1!$E$2:$U$2,0))),"")</f>
        <v>3570</v>
      </c>
      <c r="O358" s="192" t="str">
        <f t="array" ref="O358">IFERROR(IF(INDEX([3]Tabelle1!$E$3:$U$500,MATCH($A358&amp;$C358&amp;$D358,[3]Tabelle1!$A$3:$A$500&amp;[3]Tabelle1!$C$3:$C$500&amp;[3]Tabelle1!$D$3:$D$500,0),MATCH(O$2,[3]Tabelle1!$E$2:$U$2,0))=0,"",INDEX([3]Tabelle1!$E$3:$U$500,MATCH($A358&amp;$C358&amp;$D358,[3]Tabelle1!$A$3:$A$500&amp;[3]Tabelle1!$C$3:$C$500&amp;[3]Tabelle1!$D$3:$D$500,0),MATCH(O$2,[3]Tabelle1!$E$2:$U$2,0))),"")</f>
        <v/>
      </c>
      <c r="P358" s="192" t="str">
        <f t="array" ref="P358">IFERROR(IF(INDEX([3]Tabelle1!$E$3:$U$500,MATCH($A358&amp;$C358&amp;$D358,[3]Tabelle1!$A$3:$A$500&amp;[3]Tabelle1!$C$3:$C$500&amp;[3]Tabelle1!$D$3:$D$500,0),MATCH(P$2,[3]Tabelle1!$E$2:$U$2,0))=0,"",INDEX([3]Tabelle1!$E$3:$U$500,MATCH($A358&amp;$C358&amp;$D358,[3]Tabelle1!$A$3:$A$500&amp;[3]Tabelle1!$C$3:$C$500&amp;[3]Tabelle1!$D$3:$D$500,0),MATCH(P$2,[3]Tabelle1!$E$2:$U$2,0))),"")</f>
        <v/>
      </c>
      <c r="Q358" s="192" t="str">
        <f t="array" ref="Q358">IFERROR(IF(INDEX([3]Tabelle1!$E$3:$U$500,MATCH($A358&amp;$C358&amp;$D358,[3]Tabelle1!$A$3:$A$500&amp;[3]Tabelle1!$C$3:$C$500&amp;[3]Tabelle1!$D$3:$D$500,0),MATCH(Q$2,[3]Tabelle1!$E$2:$U$2,0))=0,"",INDEX([3]Tabelle1!$E$3:$U$500,MATCH($A358&amp;$C358&amp;$D358,[3]Tabelle1!$A$3:$A$500&amp;[3]Tabelle1!$C$3:$C$500&amp;[3]Tabelle1!$D$3:$D$500,0),MATCH(Q$2,[3]Tabelle1!$E$2:$U$2,0))),"")</f>
        <v/>
      </c>
      <c r="R358" s="192" t="str">
        <f t="array" ref="R358">IFERROR(IF(INDEX([3]Tabelle1!$E$3:$U$500,MATCH($A358&amp;$C358&amp;$D358,[3]Tabelle1!$A$3:$A$500&amp;[3]Tabelle1!$C$3:$C$500&amp;[3]Tabelle1!$D$3:$D$500,0),MATCH(R$2,[3]Tabelle1!$E$2:$U$2,0))=0,"",INDEX([3]Tabelle1!$E$3:$U$500,MATCH($A358&amp;$C358&amp;$D358,[3]Tabelle1!$A$3:$A$500&amp;[3]Tabelle1!$C$3:$C$500&amp;[3]Tabelle1!$D$3:$D$500,0),MATCH(R$2,[3]Tabelle1!$E$2:$U$2,0))),"")</f>
        <v/>
      </c>
      <c r="S358" s="192">
        <f t="array" ref="S358">IFERROR(IF(INDEX([3]Tabelle1!$E$3:$U$500,MATCH($A358&amp;$C358&amp;$D358,[3]Tabelle1!$A$3:$A$500&amp;[3]Tabelle1!$C$3:$C$500&amp;[3]Tabelle1!$D$3:$D$500,0),MATCH(S$2,[3]Tabelle1!$E$2:$U$2,0))=0,"",INDEX([3]Tabelle1!$E$3:$U$500,MATCH($A358&amp;$C358&amp;$D358,[3]Tabelle1!$A$3:$A$500&amp;[3]Tabelle1!$C$3:$C$500&amp;[3]Tabelle1!$D$3:$D$500,0),MATCH(S$2,[3]Tabelle1!$E$2:$U$2,0))),"")</f>
        <v>3760</v>
      </c>
      <c r="T358" s="192" t="str">
        <f t="array" ref="T358">IFERROR(IF(INDEX([3]Tabelle1!$E$3:$U$500,MATCH($A358&amp;$C358&amp;$D358,[3]Tabelle1!$A$3:$A$500&amp;[3]Tabelle1!$C$3:$C$500&amp;[3]Tabelle1!$D$3:$D$500,0),MATCH(T$2,[3]Tabelle1!$E$2:$U$2,0))=0,"",INDEX([3]Tabelle1!$E$3:$U$500,MATCH($A358&amp;$C358&amp;$D358,[3]Tabelle1!$A$3:$A$500&amp;[3]Tabelle1!$C$3:$C$500&amp;[3]Tabelle1!$D$3:$D$500,0),MATCH(T$2,[3]Tabelle1!$E$2:$U$2,0))),"")</f>
        <v/>
      </c>
      <c r="U358" s="192" t="str">
        <f t="array" ref="U358">IFERROR(IF(INDEX([3]Tabelle1!$E$3:$U$500,MATCH($A358&amp;$C358&amp;$D358,[3]Tabelle1!$A$3:$A$500&amp;[3]Tabelle1!$C$3:$C$500&amp;[3]Tabelle1!$D$3:$D$500,0),MATCH(U$2,[3]Tabelle1!$E$2:$U$2,0))=0,"",INDEX([3]Tabelle1!$E$3:$U$500,MATCH($A358&amp;$C358&amp;$D358,[3]Tabelle1!$A$3:$A$500&amp;[3]Tabelle1!$C$3:$C$500&amp;[3]Tabelle1!$D$3:$D$500,0),MATCH(U$2,[3]Tabelle1!$E$2:$U$2,0))),"")</f>
        <v/>
      </c>
      <c r="V358" s="193" t="str">
        <f t="array" ref="V358">IFERROR(IF(INDEX([3]Tabelle1!$E$3:$U$500,MATCH($A358&amp;$C358&amp;$D358,[3]Tabelle1!$A$3:$A$500&amp;[3]Tabelle1!$C$3:$C$500&amp;[3]Tabelle1!$D$3:$D$500,0),MATCH(V$2,[3]Tabelle1!$E$2:$U$2,0))=0,"",INDEX([3]Tabelle1!$E$3:$U$500,MATCH($A358&amp;$C358&amp;$D358,[3]Tabelle1!$A$3:$A$500&amp;[3]Tabelle1!$C$3:$C$500&amp;[3]Tabelle1!$D$3:$D$500,0),MATCH(V$2,[3]Tabelle1!$E$2:$U$2,0))),"")</f>
        <v/>
      </c>
      <c r="W358" t="str">
        <f t="array" ref="W358">IFERROR(IF(INDEX([3]Tabelle1!$E$3:$U$500,MATCH($A358&amp;$C358&amp;$D358,[3]Tabelle1!$A$3:$A$500&amp;[3]Tabelle1!$C$3:$C$500&amp;[3]Tabelle1!$D$3:$D$500,0),MATCH(W$2,[3]Tabelle1!$E$2:$U$2,0))=0,"",INDEX([3]Tabelle1!$E$3:$U$500,MATCH($A358&amp;$C358&amp;$D358,[3]Tabelle1!$A$3:$A$500&amp;[3]Tabelle1!$C$3:$C$500&amp;[3]Tabelle1!$D$3:$D$500,0),MATCH(W$2,[3]Tabelle1!$E$2:$U$2,0))),"")</f>
        <v/>
      </c>
      <c r="X358" t="str">
        <f t="array" ref="X358">IFERROR(IF(INDEX([3]Tabelle1!$E$3:$U$500,MATCH($A358&amp;$C358&amp;$D358,[3]Tabelle1!$A$3:$A$500&amp;[3]Tabelle1!$C$3:$C$500&amp;[3]Tabelle1!$D$3:$D$500,0),MATCH(X$2,[3]Tabelle1!$E$2:$U$2,0))=0,"",INDEX([3]Tabelle1!$E$3:$U$500,MATCH($A358&amp;$C358&amp;$D358,[3]Tabelle1!$A$3:$A$500&amp;[3]Tabelle1!$C$3:$C$500&amp;[3]Tabelle1!$D$3:$D$500,0),MATCH(X$2,[3]Tabelle1!$E$2:$U$2,0))),"")</f>
        <v/>
      </c>
      <c r="Y358" s="4"/>
      <c r="Z358" s="4"/>
      <c r="AA358" s="4"/>
      <c r="AB358" s="4"/>
      <c r="AC358" s="4"/>
      <c r="AD358" s="4"/>
      <c r="AE358" s="4"/>
      <c r="AF358" s="4"/>
    </row>
    <row r="359" spans="1:32" x14ac:dyDescent="0.2">
      <c r="A359" s="107" t="str">
        <f t="shared" si="39"/>
        <v>Italy</v>
      </c>
      <c r="B359" s="97"/>
      <c r="C359" s="97" t="s">
        <v>88</v>
      </c>
      <c r="D359" s="227" t="s">
        <v>5</v>
      </c>
      <c r="E359" s="191"/>
      <c r="F359" s="191"/>
      <c r="G359" s="191"/>
      <c r="H359" s="192" t="str">
        <f t="array" ref="H359">IFERROR(IF(INDEX([3]Tabelle1!$E$3:$U$500,MATCH($A359&amp;$C359&amp;$D359,[3]Tabelle1!$A$3:$A$500&amp;[3]Tabelle1!$C$3:$C$500&amp;[3]Tabelle1!$D$3:$D$500,0),MATCH(H$2,[3]Tabelle1!$E$2:$U$2,0))=0,"",INDEX([3]Tabelle1!$E$3:$U$500,MATCH($A359&amp;$C359&amp;$D359,[3]Tabelle1!$A$3:$A$500&amp;[3]Tabelle1!$C$3:$C$500&amp;[3]Tabelle1!$D$3:$D$500,0),MATCH(H$2,[3]Tabelle1!$E$2:$U$2,0))),"")</f>
        <v/>
      </c>
      <c r="I359" s="192" t="str">
        <f t="array" ref="I359">IFERROR(IF(INDEX([3]Tabelle1!$E$3:$U$500,MATCH($A359&amp;$C359&amp;$D359,[3]Tabelle1!$A$3:$A$500&amp;[3]Tabelle1!$C$3:$C$500&amp;[3]Tabelle1!$D$3:$D$500,0),MATCH(I$2,[3]Tabelle1!$E$2:$U$2,0))=0,"",INDEX([3]Tabelle1!$E$3:$U$500,MATCH($A359&amp;$C359&amp;$D359,[3]Tabelle1!$A$3:$A$500&amp;[3]Tabelle1!$C$3:$C$500&amp;[3]Tabelle1!$D$3:$D$500,0),MATCH(I$2,[3]Tabelle1!$E$2:$U$2,0))),"")</f>
        <v/>
      </c>
      <c r="J359" s="192" t="str">
        <f t="array" ref="J359">IFERROR(IF(INDEX([3]Tabelle1!$E$3:$U$500,MATCH($A359&amp;$C359&amp;$D359,[3]Tabelle1!$A$3:$A$500&amp;[3]Tabelle1!$C$3:$C$500&amp;[3]Tabelle1!$D$3:$D$500,0),MATCH(J$2,[3]Tabelle1!$E$2:$U$2,0))=0,"",INDEX([3]Tabelle1!$E$3:$U$500,MATCH($A359&amp;$C359&amp;$D359,[3]Tabelle1!$A$3:$A$500&amp;[3]Tabelle1!$C$3:$C$500&amp;[3]Tabelle1!$D$3:$D$500,0),MATCH(J$2,[3]Tabelle1!$E$2:$U$2,0))),"")</f>
        <v/>
      </c>
      <c r="K359" s="192" t="str">
        <f t="array" ref="K359">IFERROR(IF(INDEX([3]Tabelle1!$E$3:$U$500,MATCH($A359&amp;$C359&amp;$D359,[3]Tabelle1!$A$3:$A$500&amp;[3]Tabelle1!$C$3:$C$500&amp;[3]Tabelle1!$D$3:$D$500,0),MATCH(K$2,[3]Tabelle1!$E$2:$U$2,0))=0,"",INDEX([3]Tabelle1!$E$3:$U$500,MATCH($A359&amp;$C359&amp;$D359,[3]Tabelle1!$A$3:$A$500&amp;[3]Tabelle1!$C$3:$C$500&amp;[3]Tabelle1!$D$3:$D$500,0),MATCH(K$2,[3]Tabelle1!$E$2:$U$2,0))),"")</f>
        <v/>
      </c>
      <c r="L359" s="192" t="str">
        <f t="array" ref="L359">IFERROR(IF(INDEX([3]Tabelle1!$E$3:$U$500,MATCH($A359&amp;$C359&amp;$D359,[3]Tabelle1!$A$3:$A$500&amp;[3]Tabelle1!$C$3:$C$500&amp;[3]Tabelle1!$D$3:$D$500,0),MATCH(L$2,[3]Tabelle1!$E$2:$U$2,0))=0,"",INDEX([3]Tabelle1!$E$3:$U$500,MATCH($A359&amp;$C359&amp;$D359,[3]Tabelle1!$A$3:$A$500&amp;[3]Tabelle1!$C$3:$C$500&amp;[3]Tabelle1!$D$3:$D$500,0),MATCH(L$2,[3]Tabelle1!$E$2:$U$2,0))),"")</f>
        <v/>
      </c>
      <c r="M359" s="192" t="str">
        <f t="array" ref="M359">IFERROR(IF(INDEX([3]Tabelle1!$E$3:$U$500,MATCH($A359&amp;$C359&amp;$D359,[3]Tabelle1!$A$3:$A$500&amp;[3]Tabelle1!$C$3:$C$500&amp;[3]Tabelle1!$D$3:$D$500,0),MATCH(M$2,[3]Tabelle1!$E$2:$U$2,0))=0,"",INDEX([3]Tabelle1!$E$3:$U$500,MATCH($A359&amp;$C359&amp;$D359,[3]Tabelle1!$A$3:$A$500&amp;[3]Tabelle1!$C$3:$C$500&amp;[3]Tabelle1!$D$3:$D$500,0),MATCH(M$2,[3]Tabelle1!$E$2:$U$2,0))),"")</f>
        <v/>
      </c>
      <c r="N359" s="192" t="str">
        <f t="array" ref="N359">IFERROR(IF(INDEX([3]Tabelle1!$E$3:$U$500,MATCH($A359&amp;$C359&amp;$D359,[3]Tabelle1!$A$3:$A$500&amp;[3]Tabelle1!$C$3:$C$500&amp;[3]Tabelle1!$D$3:$D$500,0),MATCH(N$2,[3]Tabelle1!$E$2:$U$2,0))=0,"",INDEX([3]Tabelle1!$E$3:$U$500,MATCH($A359&amp;$C359&amp;$D359,[3]Tabelle1!$A$3:$A$500&amp;[3]Tabelle1!$C$3:$C$500&amp;[3]Tabelle1!$D$3:$D$500,0),MATCH(N$2,[3]Tabelle1!$E$2:$U$2,0))),"")</f>
        <v/>
      </c>
      <c r="O359" s="192" t="str">
        <f t="array" ref="O359">IFERROR(IF(INDEX([3]Tabelle1!$E$3:$U$500,MATCH($A359&amp;$C359&amp;$D359,[3]Tabelle1!$A$3:$A$500&amp;[3]Tabelle1!$C$3:$C$500&amp;[3]Tabelle1!$D$3:$D$500,0),MATCH(O$2,[3]Tabelle1!$E$2:$U$2,0))=0,"",INDEX([3]Tabelle1!$E$3:$U$500,MATCH($A359&amp;$C359&amp;$D359,[3]Tabelle1!$A$3:$A$500&amp;[3]Tabelle1!$C$3:$C$500&amp;[3]Tabelle1!$D$3:$D$500,0),MATCH(O$2,[3]Tabelle1!$E$2:$U$2,0))),"")</f>
        <v/>
      </c>
      <c r="P359" s="192" t="str">
        <f t="array" ref="P359">IFERROR(IF(INDEX([3]Tabelle1!$E$3:$U$500,MATCH($A359&amp;$C359&amp;$D359,[3]Tabelle1!$A$3:$A$500&amp;[3]Tabelle1!$C$3:$C$500&amp;[3]Tabelle1!$D$3:$D$500,0),MATCH(P$2,[3]Tabelle1!$E$2:$U$2,0))=0,"",INDEX([3]Tabelle1!$E$3:$U$500,MATCH($A359&amp;$C359&amp;$D359,[3]Tabelle1!$A$3:$A$500&amp;[3]Tabelle1!$C$3:$C$500&amp;[3]Tabelle1!$D$3:$D$500,0),MATCH(P$2,[3]Tabelle1!$E$2:$U$2,0))),"")</f>
        <v/>
      </c>
      <c r="Q359" s="192" t="str">
        <f t="array" ref="Q359">IFERROR(IF(INDEX([3]Tabelle1!$E$3:$U$500,MATCH($A359&amp;$C359&amp;$D359,[3]Tabelle1!$A$3:$A$500&amp;[3]Tabelle1!$C$3:$C$500&amp;[3]Tabelle1!$D$3:$D$500,0),MATCH(Q$2,[3]Tabelle1!$E$2:$U$2,0))=0,"",INDEX([3]Tabelle1!$E$3:$U$500,MATCH($A359&amp;$C359&amp;$D359,[3]Tabelle1!$A$3:$A$500&amp;[3]Tabelle1!$C$3:$C$500&amp;[3]Tabelle1!$D$3:$D$500,0),MATCH(Q$2,[3]Tabelle1!$E$2:$U$2,0))),"")</f>
        <v/>
      </c>
      <c r="R359" s="192" t="str">
        <f t="array" ref="R359">IFERROR(IF(INDEX([3]Tabelle1!$E$3:$U$500,MATCH($A359&amp;$C359&amp;$D359,[3]Tabelle1!$A$3:$A$500&amp;[3]Tabelle1!$C$3:$C$500&amp;[3]Tabelle1!$D$3:$D$500,0),MATCH(R$2,[3]Tabelle1!$E$2:$U$2,0))=0,"",INDEX([3]Tabelle1!$E$3:$U$500,MATCH($A359&amp;$C359&amp;$D359,[3]Tabelle1!$A$3:$A$500&amp;[3]Tabelle1!$C$3:$C$500&amp;[3]Tabelle1!$D$3:$D$500,0),MATCH(R$2,[3]Tabelle1!$E$2:$U$2,0))),"")</f>
        <v/>
      </c>
      <c r="S359" s="192" t="str">
        <f t="array" ref="S359">IFERROR(IF(INDEX([3]Tabelle1!$E$3:$U$500,MATCH($A359&amp;$C359&amp;$D359,[3]Tabelle1!$A$3:$A$500&amp;[3]Tabelle1!$C$3:$C$500&amp;[3]Tabelle1!$D$3:$D$500,0),MATCH(S$2,[3]Tabelle1!$E$2:$U$2,0))=0,"",INDEX([3]Tabelle1!$E$3:$U$500,MATCH($A359&amp;$C359&amp;$D359,[3]Tabelle1!$A$3:$A$500&amp;[3]Tabelle1!$C$3:$C$500&amp;[3]Tabelle1!$D$3:$D$500,0),MATCH(S$2,[3]Tabelle1!$E$2:$U$2,0))),"")</f>
        <v/>
      </c>
      <c r="T359" s="192" t="str">
        <f t="array" ref="T359">IFERROR(IF(INDEX([3]Tabelle1!$E$3:$U$500,MATCH($A359&amp;$C359&amp;$D359,[3]Tabelle1!$A$3:$A$500&amp;[3]Tabelle1!$C$3:$C$500&amp;[3]Tabelle1!$D$3:$D$500,0),MATCH(T$2,[3]Tabelle1!$E$2:$U$2,0))=0,"",INDEX([3]Tabelle1!$E$3:$U$500,MATCH($A359&amp;$C359&amp;$D359,[3]Tabelle1!$A$3:$A$500&amp;[3]Tabelle1!$C$3:$C$500&amp;[3]Tabelle1!$D$3:$D$500,0),MATCH(T$2,[3]Tabelle1!$E$2:$U$2,0))),"")</f>
        <v/>
      </c>
      <c r="U359" s="192" t="str">
        <f t="array" ref="U359">IFERROR(IF(INDEX([3]Tabelle1!$E$3:$U$500,MATCH($A359&amp;$C359&amp;$D359,[3]Tabelle1!$A$3:$A$500&amp;[3]Tabelle1!$C$3:$C$500&amp;[3]Tabelle1!$D$3:$D$500,0),MATCH(U$2,[3]Tabelle1!$E$2:$U$2,0))=0,"",INDEX([3]Tabelle1!$E$3:$U$500,MATCH($A359&amp;$C359&amp;$D359,[3]Tabelle1!$A$3:$A$500&amp;[3]Tabelle1!$C$3:$C$500&amp;[3]Tabelle1!$D$3:$D$500,0),MATCH(U$2,[3]Tabelle1!$E$2:$U$2,0))),"")</f>
        <v/>
      </c>
      <c r="V359" s="193" t="str">
        <f t="array" ref="V359">IFERROR(IF(INDEX([3]Tabelle1!$E$3:$U$500,MATCH($A359&amp;$C359&amp;$D359,[3]Tabelle1!$A$3:$A$500&amp;[3]Tabelle1!$C$3:$C$500&amp;[3]Tabelle1!$D$3:$D$500,0),MATCH(V$2,[3]Tabelle1!$E$2:$U$2,0))=0,"",INDEX([3]Tabelle1!$E$3:$U$500,MATCH($A359&amp;$C359&amp;$D359,[3]Tabelle1!$A$3:$A$500&amp;[3]Tabelle1!$C$3:$C$500&amp;[3]Tabelle1!$D$3:$D$500,0),MATCH(V$2,[3]Tabelle1!$E$2:$U$2,0))),"")</f>
        <v/>
      </c>
      <c r="W359" t="str">
        <f t="array" ref="W359">IFERROR(IF(INDEX([3]Tabelle1!$E$3:$U$500,MATCH($A359&amp;$C359&amp;$D359,[3]Tabelle1!$A$3:$A$500&amp;[3]Tabelle1!$C$3:$C$500&amp;[3]Tabelle1!$D$3:$D$500,0),MATCH(W$2,[3]Tabelle1!$E$2:$U$2,0))=0,"",INDEX([3]Tabelle1!$E$3:$U$500,MATCH($A359&amp;$C359&amp;$D359,[3]Tabelle1!$A$3:$A$500&amp;[3]Tabelle1!$C$3:$C$500&amp;[3]Tabelle1!$D$3:$D$500,0),MATCH(W$2,[3]Tabelle1!$E$2:$U$2,0))),"")</f>
        <v/>
      </c>
      <c r="X359" t="str">
        <f t="array" ref="X359">IFERROR(IF(INDEX([3]Tabelle1!$E$3:$U$500,MATCH($A359&amp;$C359&amp;$D359,[3]Tabelle1!$A$3:$A$500&amp;[3]Tabelle1!$C$3:$C$500&amp;[3]Tabelle1!$D$3:$D$500,0),MATCH(X$2,[3]Tabelle1!$E$2:$U$2,0))=0,"",INDEX([3]Tabelle1!$E$3:$U$500,MATCH($A359&amp;$C359&amp;$D359,[3]Tabelle1!$A$3:$A$500&amp;[3]Tabelle1!$C$3:$C$500&amp;[3]Tabelle1!$D$3:$D$500,0),MATCH(X$2,[3]Tabelle1!$E$2:$U$2,0))),"")</f>
        <v/>
      </c>
      <c r="Y359" s="4"/>
      <c r="Z359" s="4"/>
      <c r="AA359" s="4"/>
      <c r="AB359" s="4"/>
      <c r="AC359" s="4"/>
      <c r="AD359" s="4"/>
      <c r="AE359" s="4"/>
      <c r="AF359" s="4"/>
    </row>
    <row r="360" spans="1:32" x14ac:dyDescent="0.2">
      <c r="A360" s="107" t="str">
        <f t="shared" si="39"/>
        <v>Italy</v>
      </c>
      <c r="B360" s="97"/>
      <c r="C360" s="97" t="s">
        <v>88</v>
      </c>
      <c r="D360" s="227" t="s">
        <v>47</v>
      </c>
      <c r="E360" s="191"/>
      <c r="F360" s="191"/>
      <c r="G360" s="191"/>
      <c r="H360" s="192" t="str">
        <f t="array" ref="H360">IFERROR(IF(INDEX([3]Tabelle1!$E$3:$U$500,MATCH($A360&amp;$C360&amp;$D360,[3]Tabelle1!$A$3:$A$500&amp;[3]Tabelle1!$C$3:$C$500&amp;[3]Tabelle1!$D$3:$D$500,0),MATCH(H$2,[3]Tabelle1!$E$2:$U$2,0))=0,"",INDEX([3]Tabelle1!$E$3:$U$500,MATCH($A360&amp;$C360&amp;$D360,[3]Tabelle1!$A$3:$A$500&amp;[3]Tabelle1!$C$3:$C$500&amp;[3]Tabelle1!$D$3:$D$500,0),MATCH(H$2,[3]Tabelle1!$E$2:$U$2,0))),"")</f>
        <v/>
      </c>
      <c r="I360" s="192" t="str">
        <f t="array" ref="I360">IFERROR(IF(INDEX([3]Tabelle1!$E$3:$U$500,MATCH($A360&amp;$C360&amp;$D360,[3]Tabelle1!$A$3:$A$500&amp;[3]Tabelle1!$C$3:$C$500&amp;[3]Tabelle1!$D$3:$D$500,0),MATCH(I$2,[3]Tabelle1!$E$2:$U$2,0))=0,"",INDEX([3]Tabelle1!$E$3:$U$500,MATCH($A360&amp;$C360&amp;$D360,[3]Tabelle1!$A$3:$A$500&amp;[3]Tabelle1!$C$3:$C$500&amp;[3]Tabelle1!$D$3:$D$500,0),MATCH(I$2,[3]Tabelle1!$E$2:$U$2,0))),"")</f>
        <v/>
      </c>
      <c r="J360" s="192" t="str">
        <f t="array" ref="J360">IFERROR(IF(INDEX([3]Tabelle1!$E$3:$U$500,MATCH($A360&amp;$C360&amp;$D360,[3]Tabelle1!$A$3:$A$500&amp;[3]Tabelle1!$C$3:$C$500&amp;[3]Tabelle1!$D$3:$D$500,0),MATCH(J$2,[3]Tabelle1!$E$2:$U$2,0))=0,"",INDEX([3]Tabelle1!$E$3:$U$500,MATCH($A360&amp;$C360&amp;$D360,[3]Tabelle1!$A$3:$A$500&amp;[3]Tabelle1!$C$3:$C$500&amp;[3]Tabelle1!$D$3:$D$500,0),MATCH(J$2,[3]Tabelle1!$E$2:$U$2,0))),"")</f>
        <v/>
      </c>
      <c r="K360" s="192" t="str">
        <f t="array" ref="K360">IFERROR(IF(INDEX([3]Tabelle1!$E$3:$U$500,MATCH($A360&amp;$C360&amp;$D360,[3]Tabelle1!$A$3:$A$500&amp;[3]Tabelle1!$C$3:$C$500&amp;[3]Tabelle1!$D$3:$D$500,0),MATCH(K$2,[3]Tabelle1!$E$2:$U$2,0))=0,"",INDEX([3]Tabelle1!$E$3:$U$500,MATCH($A360&amp;$C360&amp;$D360,[3]Tabelle1!$A$3:$A$500&amp;[3]Tabelle1!$C$3:$C$500&amp;[3]Tabelle1!$D$3:$D$500,0),MATCH(K$2,[3]Tabelle1!$E$2:$U$2,0))),"")</f>
        <v/>
      </c>
      <c r="L360" s="192" t="str">
        <f t="array" ref="L360">IFERROR(IF(INDEX([3]Tabelle1!$E$3:$U$500,MATCH($A360&amp;$C360&amp;$D360,[3]Tabelle1!$A$3:$A$500&amp;[3]Tabelle1!$C$3:$C$500&amp;[3]Tabelle1!$D$3:$D$500,0),MATCH(L$2,[3]Tabelle1!$E$2:$U$2,0))=0,"",INDEX([3]Tabelle1!$E$3:$U$500,MATCH($A360&amp;$C360&amp;$D360,[3]Tabelle1!$A$3:$A$500&amp;[3]Tabelle1!$C$3:$C$500&amp;[3]Tabelle1!$D$3:$D$500,0),MATCH(L$2,[3]Tabelle1!$E$2:$U$2,0))),"")</f>
        <v/>
      </c>
      <c r="M360" s="192" t="str">
        <f t="array" ref="M360">IFERROR(IF(INDEX([3]Tabelle1!$E$3:$U$500,MATCH($A360&amp;$C360&amp;$D360,[3]Tabelle1!$A$3:$A$500&amp;[3]Tabelle1!$C$3:$C$500&amp;[3]Tabelle1!$D$3:$D$500,0),MATCH(M$2,[3]Tabelle1!$E$2:$U$2,0))=0,"",INDEX([3]Tabelle1!$E$3:$U$500,MATCH($A360&amp;$C360&amp;$D360,[3]Tabelle1!$A$3:$A$500&amp;[3]Tabelle1!$C$3:$C$500&amp;[3]Tabelle1!$D$3:$D$500,0),MATCH(M$2,[3]Tabelle1!$E$2:$U$2,0))),"")</f>
        <v/>
      </c>
      <c r="N360" s="192" t="str">
        <f t="array" ref="N360">IFERROR(IF(INDEX([3]Tabelle1!$E$3:$U$500,MATCH($A360&amp;$C360&amp;$D360,[3]Tabelle1!$A$3:$A$500&amp;[3]Tabelle1!$C$3:$C$500&amp;[3]Tabelle1!$D$3:$D$500,0),MATCH(N$2,[3]Tabelle1!$E$2:$U$2,0))=0,"",INDEX([3]Tabelle1!$E$3:$U$500,MATCH($A360&amp;$C360&amp;$D360,[3]Tabelle1!$A$3:$A$500&amp;[3]Tabelle1!$C$3:$C$500&amp;[3]Tabelle1!$D$3:$D$500,0),MATCH(N$2,[3]Tabelle1!$E$2:$U$2,0))),"")</f>
        <v/>
      </c>
      <c r="O360" s="192" t="str">
        <f t="array" ref="O360">IFERROR(IF(INDEX([3]Tabelle1!$E$3:$U$500,MATCH($A360&amp;$C360&amp;$D360,[3]Tabelle1!$A$3:$A$500&amp;[3]Tabelle1!$C$3:$C$500&amp;[3]Tabelle1!$D$3:$D$500,0),MATCH(O$2,[3]Tabelle1!$E$2:$U$2,0))=0,"",INDEX([3]Tabelle1!$E$3:$U$500,MATCH($A360&amp;$C360&amp;$D360,[3]Tabelle1!$A$3:$A$500&amp;[3]Tabelle1!$C$3:$C$500&amp;[3]Tabelle1!$D$3:$D$500,0),MATCH(O$2,[3]Tabelle1!$E$2:$U$2,0))),"")</f>
        <v/>
      </c>
      <c r="P360" s="192" t="str">
        <f t="array" ref="P360">IFERROR(IF(INDEX([3]Tabelle1!$E$3:$U$500,MATCH($A360&amp;$C360&amp;$D360,[3]Tabelle1!$A$3:$A$500&amp;[3]Tabelle1!$C$3:$C$500&amp;[3]Tabelle1!$D$3:$D$500,0),MATCH(P$2,[3]Tabelle1!$E$2:$U$2,0))=0,"",INDEX([3]Tabelle1!$E$3:$U$500,MATCH($A360&amp;$C360&amp;$D360,[3]Tabelle1!$A$3:$A$500&amp;[3]Tabelle1!$C$3:$C$500&amp;[3]Tabelle1!$D$3:$D$500,0),MATCH(P$2,[3]Tabelle1!$E$2:$U$2,0))),"")</f>
        <v/>
      </c>
      <c r="Q360" s="192" t="str">
        <f t="array" ref="Q360">IFERROR(IF(INDEX([3]Tabelle1!$E$3:$U$500,MATCH($A360&amp;$C360&amp;$D360,[3]Tabelle1!$A$3:$A$500&amp;[3]Tabelle1!$C$3:$C$500&amp;[3]Tabelle1!$D$3:$D$500,0),MATCH(Q$2,[3]Tabelle1!$E$2:$U$2,0))=0,"",INDEX([3]Tabelle1!$E$3:$U$500,MATCH($A360&amp;$C360&amp;$D360,[3]Tabelle1!$A$3:$A$500&amp;[3]Tabelle1!$C$3:$C$500&amp;[3]Tabelle1!$D$3:$D$500,0),MATCH(Q$2,[3]Tabelle1!$E$2:$U$2,0))),"")</f>
        <v/>
      </c>
      <c r="R360" s="192" t="str">
        <f t="array" ref="R360">IFERROR(IF(INDEX([3]Tabelle1!$E$3:$U$500,MATCH($A360&amp;$C360&amp;$D360,[3]Tabelle1!$A$3:$A$500&amp;[3]Tabelle1!$C$3:$C$500&amp;[3]Tabelle1!$D$3:$D$500,0),MATCH(R$2,[3]Tabelle1!$E$2:$U$2,0))=0,"",INDEX([3]Tabelle1!$E$3:$U$500,MATCH($A360&amp;$C360&amp;$D360,[3]Tabelle1!$A$3:$A$500&amp;[3]Tabelle1!$C$3:$C$500&amp;[3]Tabelle1!$D$3:$D$500,0),MATCH(R$2,[3]Tabelle1!$E$2:$U$2,0))),"")</f>
        <v/>
      </c>
      <c r="S360" s="192" t="str">
        <f t="array" ref="S360">IFERROR(IF(INDEX([3]Tabelle1!$E$3:$U$500,MATCH($A360&amp;$C360&amp;$D360,[3]Tabelle1!$A$3:$A$500&amp;[3]Tabelle1!$C$3:$C$500&amp;[3]Tabelle1!$D$3:$D$500,0),MATCH(S$2,[3]Tabelle1!$E$2:$U$2,0))=0,"",INDEX([3]Tabelle1!$E$3:$U$500,MATCH($A360&amp;$C360&amp;$D360,[3]Tabelle1!$A$3:$A$500&amp;[3]Tabelle1!$C$3:$C$500&amp;[3]Tabelle1!$D$3:$D$500,0),MATCH(S$2,[3]Tabelle1!$E$2:$U$2,0))),"")</f>
        <v/>
      </c>
      <c r="T360" s="192" t="str">
        <f t="array" ref="T360">IFERROR(IF(INDEX([3]Tabelle1!$E$3:$U$500,MATCH($A360&amp;$C360&amp;$D360,[3]Tabelle1!$A$3:$A$500&amp;[3]Tabelle1!$C$3:$C$500&amp;[3]Tabelle1!$D$3:$D$500,0),MATCH(T$2,[3]Tabelle1!$E$2:$U$2,0))=0,"",INDEX([3]Tabelle1!$E$3:$U$500,MATCH($A360&amp;$C360&amp;$D360,[3]Tabelle1!$A$3:$A$500&amp;[3]Tabelle1!$C$3:$C$500&amp;[3]Tabelle1!$D$3:$D$500,0),MATCH(T$2,[3]Tabelle1!$E$2:$U$2,0))),"")</f>
        <v/>
      </c>
      <c r="U360" s="192" t="str">
        <f t="array" ref="U360">IFERROR(IF(INDEX([3]Tabelle1!$E$3:$U$500,MATCH($A360&amp;$C360&amp;$D360,[3]Tabelle1!$A$3:$A$500&amp;[3]Tabelle1!$C$3:$C$500&amp;[3]Tabelle1!$D$3:$D$500,0),MATCH(U$2,[3]Tabelle1!$E$2:$U$2,0))=0,"",INDEX([3]Tabelle1!$E$3:$U$500,MATCH($A360&amp;$C360&amp;$D360,[3]Tabelle1!$A$3:$A$500&amp;[3]Tabelle1!$C$3:$C$500&amp;[3]Tabelle1!$D$3:$D$500,0),MATCH(U$2,[3]Tabelle1!$E$2:$U$2,0))),"")</f>
        <v/>
      </c>
      <c r="V360" s="193" t="str">
        <f t="array" ref="V360">IFERROR(IF(INDEX([3]Tabelle1!$E$3:$U$500,MATCH($A360&amp;$C360&amp;$D360,[3]Tabelle1!$A$3:$A$500&amp;[3]Tabelle1!$C$3:$C$500&amp;[3]Tabelle1!$D$3:$D$500,0),MATCH(V$2,[3]Tabelle1!$E$2:$U$2,0))=0,"",INDEX([3]Tabelle1!$E$3:$U$500,MATCH($A360&amp;$C360&amp;$D360,[3]Tabelle1!$A$3:$A$500&amp;[3]Tabelle1!$C$3:$C$500&amp;[3]Tabelle1!$D$3:$D$500,0),MATCH(V$2,[3]Tabelle1!$E$2:$U$2,0))),"")</f>
        <v/>
      </c>
      <c r="W360" t="str">
        <f t="array" ref="W360">IFERROR(IF(INDEX([3]Tabelle1!$E$3:$U$500,MATCH($A360&amp;$C360&amp;$D360,[3]Tabelle1!$A$3:$A$500&amp;[3]Tabelle1!$C$3:$C$500&amp;[3]Tabelle1!$D$3:$D$500,0),MATCH(W$2,[3]Tabelle1!$E$2:$U$2,0))=0,"",INDEX([3]Tabelle1!$E$3:$U$500,MATCH($A360&amp;$C360&amp;$D360,[3]Tabelle1!$A$3:$A$500&amp;[3]Tabelle1!$C$3:$C$500&amp;[3]Tabelle1!$D$3:$D$500,0),MATCH(W$2,[3]Tabelle1!$E$2:$U$2,0))),"")</f>
        <v/>
      </c>
      <c r="X360" t="str">
        <f t="array" ref="X360">IFERROR(IF(INDEX([3]Tabelle1!$E$3:$U$500,MATCH($A360&amp;$C360&amp;$D360,[3]Tabelle1!$A$3:$A$500&amp;[3]Tabelle1!$C$3:$C$500&amp;[3]Tabelle1!$D$3:$D$500,0),MATCH(X$2,[3]Tabelle1!$E$2:$U$2,0))=0,"",INDEX([3]Tabelle1!$E$3:$U$500,MATCH($A360&amp;$C360&amp;$D360,[3]Tabelle1!$A$3:$A$500&amp;[3]Tabelle1!$C$3:$C$500&amp;[3]Tabelle1!$D$3:$D$500,0),MATCH(X$2,[3]Tabelle1!$E$2:$U$2,0))),"")</f>
        <v/>
      </c>
      <c r="Y360" s="4"/>
      <c r="Z360" s="4"/>
      <c r="AA360" s="4"/>
      <c r="AB360" s="4"/>
      <c r="AC360" s="4"/>
      <c r="AD360" s="4"/>
      <c r="AE360" s="4"/>
      <c r="AF360" s="4"/>
    </row>
    <row r="361" spans="1:32" x14ac:dyDescent="0.2">
      <c r="A361" s="107" t="str">
        <f t="shared" si="39"/>
        <v>Italy</v>
      </c>
      <c r="B361" s="97"/>
      <c r="C361" s="97" t="s">
        <v>88</v>
      </c>
      <c r="D361" s="227" t="s">
        <v>93</v>
      </c>
      <c r="E361" s="191"/>
      <c r="F361" s="191"/>
      <c r="G361" s="191"/>
      <c r="H361" s="192" t="str">
        <f t="array" ref="H361">IFERROR(IF(INDEX([3]Tabelle1!$E$3:$U$500,MATCH($A361&amp;$C361&amp;$D361,[3]Tabelle1!$A$3:$A$500&amp;[3]Tabelle1!$C$3:$C$500&amp;[3]Tabelle1!$D$3:$D$500,0),MATCH(H$2,[3]Tabelle1!$E$2:$U$2,0))=0,"",INDEX([3]Tabelle1!$E$3:$U$500,MATCH($A361&amp;$C361&amp;$D361,[3]Tabelle1!$A$3:$A$500&amp;[3]Tabelle1!$C$3:$C$500&amp;[3]Tabelle1!$D$3:$D$500,0),MATCH(H$2,[3]Tabelle1!$E$2:$U$2,0))),"")</f>
        <v/>
      </c>
      <c r="I361" s="192" t="str">
        <f t="array" ref="I361">IFERROR(IF(INDEX([3]Tabelle1!$E$3:$U$500,MATCH($A361&amp;$C361&amp;$D361,[3]Tabelle1!$A$3:$A$500&amp;[3]Tabelle1!$C$3:$C$500&amp;[3]Tabelle1!$D$3:$D$500,0),MATCH(I$2,[3]Tabelle1!$E$2:$U$2,0))=0,"",INDEX([3]Tabelle1!$E$3:$U$500,MATCH($A361&amp;$C361&amp;$D361,[3]Tabelle1!$A$3:$A$500&amp;[3]Tabelle1!$C$3:$C$500&amp;[3]Tabelle1!$D$3:$D$500,0),MATCH(I$2,[3]Tabelle1!$E$2:$U$2,0))),"")</f>
        <v/>
      </c>
      <c r="J361" s="192" t="str">
        <f t="array" ref="J361">IFERROR(IF(INDEX([3]Tabelle1!$E$3:$U$500,MATCH($A361&amp;$C361&amp;$D361,[3]Tabelle1!$A$3:$A$500&amp;[3]Tabelle1!$C$3:$C$500&amp;[3]Tabelle1!$D$3:$D$500,0),MATCH(J$2,[3]Tabelle1!$E$2:$U$2,0))=0,"",INDEX([3]Tabelle1!$E$3:$U$500,MATCH($A361&amp;$C361&amp;$D361,[3]Tabelle1!$A$3:$A$500&amp;[3]Tabelle1!$C$3:$C$500&amp;[3]Tabelle1!$D$3:$D$500,0),MATCH(J$2,[3]Tabelle1!$E$2:$U$2,0))),"")</f>
        <v/>
      </c>
      <c r="K361" s="192" t="str">
        <f t="array" ref="K361">IFERROR(IF(INDEX([3]Tabelle1!$E$3:$U$500,MATCH($A361&amp;$C361&amp;$D361,[3]Tabelle1!$A$3:$A$500&amp;[3]Tabelle1!$C$3:$C$500&amp;[3]Tabelle1!$D$3:$D$500,0),MATCH(K$2,[3]Tabelle1!$E$2:$U$2,0))=0,"",INDEX([3]Tabelle1!$E$3:$U$500,MATCH($A361&amp;$C361&amp;$D361,[3]Tabelle1!$A$3:$A$500&amp;[3]Tabelle1!$C$3:$C$500&amp;[3]Tabelle1!$D$3:$D$500,0),MATCH(K$2,[3]Tabelle1!$E$2:$U$2,0))),"")</f>
        <v/>
      </c>
      <c r="L361" s="192" t="str">
        <f t="array" ref="L361">IFERROR(IF(INDEX([3]Tabelle1!$E$3:$U$500,MATCH($A361&amp;$C361&amp;$D361,[3]Tabelle1!$A$3:$A$500&amp;[3]Tabelle1!$C$3:$C$500&amp;[3]Tabelle1!$D$3:$D$500,0),MATCH(L$2,[3]Tabelle1!$E$2:$U$2,0))=0,"",INDEX([3]Tabelle1!$E$3:$U$500,MATCH($A361&amp;$C361&amp;$D361,[3]Tabelle1!$A$3:$A$500&amp;[3]Tabelle1!$C$3:$C$500&amp;[3]Tabelle1!$D$3:$D$500,0),MATCH(L$2,[3]Tabelle1!$E$2:$U$2,0))),"")</f>
        <v/>
      </c>
      <c r="M361" s="192" t="str">
        <f t="array" ref="M361">IFERROR(IF(INDEX([3]Tabelle1!$E$3:$U$500,MATCH($A361&amp;$C361&amp;$D361,[3]Tabelle1!$A$3:$A$500&amp;[3]Tabelle1!$C$3:$C$500&amp;[3]Tabelle1!$D$3:$D$500,0),MATCH(M$2,[3]Tabelle1!$E$2:$U$2,0))=0,"",INDEX([3]Tabelle1!$E$3:$U$500,MATCH($A361&amp;$C361&amp;$D361,[3]Tabelle1!$A$3:$A$500&amp;[3]Tabelle1!$C$3:$C$500&amp;[3]Tabelle1!$D$3:$D$500,0),MATCH(M$2,[3]Tabelle1!$E$2:$U$2,0))),"")</f>
        <v/>
      </c>
      <c r="N361" s="192" t="str">
        <f t="array" ref="N361">IFERROR(IF(INDEX([3]Tabelle1!$E$3:$U$500,MATCH($A361&amp;$C361&amp;$D361,[3]Tabelle1!$A$3:$A$500&amp;[3]Tabelle1!$C$3:$C$500&amp;[3]Tabelle1!$D$3:$D$500,0),MATCH(N$2,[3]Tabelle1!$E$2:$U$2,0))=0,"",INDEX([3]Tabelle1!$E$3:$U$500,MATCH($A361&amp;$C361&amp;$D361,[3]Tabelle1!$A$3:$A$500&amp;[3]Tabelle1!$C$3:$C$500&amp;[3]Tabelle1!$D$3:$D$500,0),MATCH(N$2,[3]Tabelle1!$E$2:$U$2,0))),"")</f>
        <v/>
      </c>
      <c r="O361" s="192" t="str">
        <f t="array" ref="O361">IFERROR(IF(INDEX([3]Tabelle1!$E$3:$U$500,MATCH($A361&amp;$C361&amp;$D361,[3]Tabelle1!$A$3:$A$500&amp;[3]Tabelle1!$C$3:$C$500&amp;[3]Tabelle1!$D$3:$D$500,0),MATCH(O$2,[3]Tabelle1!$E$2:$U$2,0))=0,"",INDEX([3]Tabelle1!$E$3:$U$500,MATCH($A361&amp;$C361&amp;$D361,[3]Tabelle1!$A$3:$A$500&amp;[3]Tabelle1!$C$3:$C$500&amp;[3]Tabelle1!$D$3:$D$500,0),MATCH(O$2,[3]Tabelle1!$E$2:$U$2,0))),"")</f>
        <v/>
      </c>
      <c r="P361" s="192" t="str">
        <f t="array" ref="P361">IFERROR(IF(INDEX([3]Tabelle1!$E$3:$U$500,MATCH($A361&amp;$C361&amp;$D361,[3]Tabelle1!$A$3:$A$500&amp;[3]Tabelle1!$C$3:$C$500&amp;[3]Tabelle1!$D$3:$D$500,0),MATCH(P$2,[3]Tabelle1!$E$2:$U$2,0))=0,"",INDEX([3]Tabelle1!$E$3:$U$500,MATCH($A361&amp;$C361&amp;$D361,[3]Tabelle1!$A$3:$A$500&amp;[3]Tabelle1!$C$3:$C$500&amp;[3]Tabelle1!$D$3:$D$500,0),MATCH(P$2,[3]Tabelle1!$E$2:$U$2,0))),"")</f>
        <v/>
      </c>
      <c r="Q361" s="192" t="str">
        <f t="array" ref="Q361">IFERROR(IF(INDEX([3]Tabelle1!$E$3:$U$500,MATCH($A361&amp;$C361&amp;$D361,[3]Tabelle1!$A$3:$A$500&amp;[3]Tabelle1!$C$3:$C$500&amp;[3]Tabelle1!$D$3:$D$500,0),MATCH(Q$2,[3]Tabelle1!$E$2:$U$2,0))=0,"",INDEX([3]Tabelle1!$E$3:$U$500,MATCH($A361&amp;$C361&amp;$D361,[3]Tabelle1!$A$3:$A$500&amp;[3]Tabelle1!$C$3:$C$500&amp;[3]Tabelle1!$D$3:$D$500,0),MATCH(Q$2,[3]Tabelle1!$E$2:$U$2,0))),"")</f>
        <v/>
      </c>
      <c r="R361" s="192" t="str">
        <f t="array" ref="R361">IFERROR(IF(INDEX([3]Tabelle1!$E$3:$U$500,MATCH($A361&amp;$C361&amp;$D361,[3]Tabelle1!$A$3:$A$500&amp;[3]Tabelle1!$C$3:$C$500&amp;[3]Tabelle1!$D$3:$D$500,0),MATCH(R$2,[3]Tabelle1!$E$2:$U$2,0))=0,"",INDEX([3]Tabelle1!$E$3:$U$500,MATCH($A361&amp;$C361&amp;$D361,[3]Tabelle1!$A$3:$A$500&amp;[3]Tabelle1!$C$3:$C$500&amp;[3]Tabelle1!$D$3:$D$500,0),MATCH(R$2,[3]Tabelle1!$E$2:$U$2,0))),"")</f>
        <v/>
      </c>
      <c r="S361" s="192" t="str">
        <f t="array" ref="S361">IFERROR(IF(INDEX([3]Tabelle1!$E$3:$U$500,MATCH($A361&amp;$C361&amp;$D361,[3]Tabelle1!$A$3:$A$500&amp;[3]Tabelle1!$C$3:$C$500&amp;[3]Tabelle1!$D$3:$D$500,0),MATCH(S$2,[3]Tabelle1!$E$2:$U$2,0))=0,"",INDEX([3]Tabelle1!$E$3:$U$500,MATCH($A361&amp;$C361&amp;$D361,[3]Tabelle1!$A$3:$A$500&amp;[3]Tabelle1!$C$3:$C$500&amp;[3]Tabelle1!$D$3:$D$500,0),MATCH(S$2,[3]Tabelle1!$E$2:$U$2,0))),"")</f>
        <v/>
      </c>
      <c r="T361" s="192" t="str">
        <f t="array" ref="T361">IFERROR(IF(INDEX([3]Tabelle1!$E$3:$U$500,MATCH($A361&amp;$C361&amp;$D361,[3]Tabelle1!$A$3:$A$500&amp;[3]Tabelle1!$C$3:$C$500&amp;[3]Tabelle1!$D$3:$D$500,0),MATCH(T$2,[3]Tabelle1!$E$2:$U$2,0))=0,"",INDEX([3]Tabelle1!$E$3:$U$500,MATCH($A361&amp;$C361&amp;$D361,[3]Tabelle1!$A$3:$A$500&amp;[3]Tabelle1!$C$3:$C$500&amp;[3]Tabelle1!$D$3:$D$500,0),MATCH(T$2,[3]Tabelle1!$E$2:$U$2,0))),"")</f>
        <v/>
      </c>
      <c r="U361" s="192" t="str">
        <f t="array" ref="U361">IFERROR(IF(INDEX([3]Tabelle1!$E$3:$U$500,MATCH($A361&amp;$C361&amp;$D361,[3]Tabelle1!$A$3:$A$500&amp;[3]Tabelle1!$C$3:$C$500&amp;[3]Tabelle1!$D$3:$D$500,0),MATCH(U$2,[3]Tabelle1!$E$2:$U$2,0))=0,"",INDEX([3]Tabelle1!$E$3:$U$500,MATCH($A361&amp;$C361&amp;$D361,[3]Tabelle1!$A$3:$A$500&amp;[3]Tabelle1!$C$3:$C$500&amp;[3]Tabelle1!$D$3:$D$500,0),MATCH(U$2,[3]Tabelle1!$E$2:$U$2,0))),"")</f>
        <v/>
      </c>
      <c r="V361" s="193" t="str">
        <f t="array" ref="V361">IFERROR(IF(INDEX([3]Tabelle1!$E$3:$U$500,MATCH($A361&amp;$C361&amp;$D361,[3]Tabelle1!$A$3:$A$500&amp;[3]Tabelle1!$C$3:$C$500&amp;[3]Tabelle1!$D$3:$D$500,0),MATCH(V$2,[3]Tabelle1!$E$2:$U$2,0))=0,"",INDEX([3]Tabelle1!$E$3:$U$500,MATCH($A361&amp;$C361&amp;$D361,[3]Tabelle1!$A$3:$A$500&amp;[3]Tabelle1!$C$3:$C$500&amp;[3]Tabelle1!$D$3:$D$500,0),MATCH(V$2,[3]Tabelle1!$E$2:$U$2,0))),"")</f>
        <v/>
      </c>
      <c r="W361" t="str">
        <f t="array" ref="W361">IFERROR(IF(INDEX([3]Tabelle1!$E$3:$U$500,MATCH($A361&amp;$C361&amp;$D361,[3]Tabelle1!$A$3:$A$500&amp;[3]Tabelle1!$C$3:$C$500&amp;[3]Tabelle1!$D$3:$D$500,0),MATCH(W$2,[3]Tabelle1!$E$2:$U$2,0))=0,"",INDEX([3]Tabelle1!$E$3:$U$500,MATCH($A361&amp;$C361&amp;$D361,[3]Tabelle1!$A$3:$A$500&amp;[3]Tabelle1!$C$3:$C$500&amp;[3]Tabelle1!$D$3:$D$500,0),MATCH(W$2,[3]Tabelle1!$E$2:$U$2,0))),"")</f>
        <v/>
      </c>
      <c r="X361" t="str">
        <f t="array" ref="X361">IFERROR(IF(INDEX([3]Tabelle1!$E$3:$U$500,MATCH($A361&amp;$C361&amp;$D361,[3]Tabelle1!$A$3:$A$500&amp;[3]Tabelle1!$C$3:$C$500&amp;[3]Tabelle1!$D$3:$D$500,0),MATCH(X$2,[3]Tabelle1!$E$2:$U$2,0))=0,"",INDEX([3]Tabelle1!$E$3:$U$500,MATCH($A361&amp;$C361&amp;$D361,[3]Tabelle1!$A$3:$A$500&amp;[3]Tabelle1!$C$3:$C$500&amp;[3]Tabelle1!$D$3:$D$500,0),MATCH(X$2,[3]Tabelle1!$E$2:$U$2,0))),"")</f>
        <v/>
      </c>
      <c r="Y361" s="4"/>
      <c r="Z361" s="4"/>
      <c r="AA361" s="4"/>
      <c r="AB361" s="4"/>
      <c r="AC361" s="4"/>
      <c r="AD361" s="4"/>
      <c r="AE361" s="4"/>
      <c r="AF361" s="4"/>
    </row>
    <row r="362" spans="1:32" x14ac:dyDescent="0.2">
      <c r="A362" s="107" t="str">
        <f t="shared" si="39"/>
        <v>Italy</v>
      </c>
      <c r="B362" s="97"/>
      <c r="C362" s="97" t="s">
        <v>88</v>
      </c>
      <c r="D362" s="227" t="s">
        <v>48</v>
      </c>
      <c r="E362" s="191"/>
      <c r="F362" s="191"/>
      <c r="G362" s="191"/>
      <c r="H362" s="192" t="str">
        <f t="array" ref="H362">IFERROR(IF(INDEX([3]Tabelle1!$E$3:$U$500,MATCH($A362&amp;$C362&amp;$D362,[3]Tabelle1!$A$3:$A$500&amp;[3]Tabelle1!$C$3:$C$500&amp;[3]Tabelle1!$D$3:$D$500,0),MATCH(H$2,[3]Tabelle1!$E$2:$U$2,0))=0,"",INDEX([3]Tabelle1!$E$3:$U$500,MATCH($A362&amp;$C362&amp;$D362,[3]Tabelle1!$A$3:$A$500&amp;[3]Tabelle1!$C$3:$C$500&amp;[3]Tabelle1!$D$3:$D$500,0),MATCH(H$2,[3]Tabelle1!$E$2:$U$2,0))),"")</f>
        <v/>
      </c>
      <c r="I362" s="192" t="str">
        <f t="array" ref="I362">IFERROR(IF(INDEX([3]Tabelle1!$E$3:$U$500,MATCH($A362&amp;$C362&amp;$D362,[3]Tabelle1!$A$3:$A$500&amp;[3]Tabelle1!$C$3:$C$500&amp;[3]Tabelle1!$D$3:$D$500,0),MATCH(I$2,[3]Tabelle1!$E$2:$U$2,0))=0,"",INDEX([3]Tabelle1!$E$3:$U$500,MATCH($A362&amp;$C362&amp;$D362,[3]Tabelle1!$A$3:$A$500&amp;[3]Tabelle1!$C$3:$C$500&amp;[3]Tabelle1!$D$3:$D$500,0),MATCH(I$2,[3]Tabelle1!$E$2:$U$2,0))),"")</f>
        <v/>
      </c>
      <c r="J362" s="192" t="str">
        <f t="array" ref="J362">IFERROR(IF(INDEX([3]Tabelle1!$E$3:$U$500,MATCH($A362&amp;$C362&amp;$D362,[3]Tabelle1!$A$3:$A$500&amp;[3]Tabelle1!$C$3:$C$500&amp;[3]Tabelle1!$D$3:$D$500,0),MATCH(J$2,[3]Tabelle1!$E$2:$U$2,0))=0,"",INDEX([3]Tabelle1!$E$3:$U$500,MATCH($A362&amp;$C362&amp;$D362,[3]Tabelle1!$A$3:$A$500&amp;[3]Tabelle1!$C$3:$C$500&amp;[3]Tabelle1!$D$3:$D$500,0),MATCH(J$2,[3]Tabelle1!$E$2:$U$2,0))),"")</f>
        <v/>
      </c>
      <c r="K362" s="192" t="str">
        <f t="array" ref="K362">IFERROR(IF(INDEX([3]Tabelle1!$E$3:$U$500,MATCH($A362&amp;$C362&amp;$D362,[3]Tabelle1!$A$3:$A$500&amp;[3]Tabelle1!$C$3:$C$500&amp;[3]Tabelle1!$D$3:$D$500,0),MATCH(K$2,[3]Tabelle1!$E$2:$U$2,0))=0,"",INDEX([3]Tabelle1!$E$3:$U$500,MATCH($A362&amp;$C362&amp;$D362,[3]Tabelle1!$A$3:$A$500&amp;[3]Tabelle1!$C$3:$C$500&amp;[3]Tabelle1!$D$3:$D$500,0),MATCH(K$2,[3]Tabelle1!$E$2:$U$2,0))),"")</f>
        <v/>
      </c>
      <c r="L362" s="192" t="str">
        <f t="array" ref="L362">IFERROR(IF(INDEX([3]Tabelle1!$E$3:$U$500,MATCH($A362&amp;$C362&amp;$D362,[3]Tabelle1!$A$3:$A$500&amp;[3]Tabelle1!$C$3:$C$500&amp;[3]Tabelle1!$D$3:$D$500,0),MATCH(L$2,[3]Tabelle1!$E$2:$U$2,0))=0,"",INDEX([3]Tabelle1!$E$3:$U$500,MATCH($A362&amp;$C362&amp;$D362,[3]Tabelle1!$A$3:$A$500&amp;[3]Tabelle1!$C$3:$C$500&amp;[3]Tabelle1!$D$3:$D$500,0),MATCH(L$2,[3]Tabelle1!$E$2:$U$2,0))),"")</f>
        <v/>
      </c>
      <c r="M362" s="192" t="str">
        <f t="array" ref="M362">IFERROR(IF(INDEX([3]Tabelle1!$E$3:$U$500,MATCH($A362&amp;$C362&amp;$D362,[3]Tabelle1!$A$3:$A$500&amp;[3]Tabelle1!$C$3:$C$500&amp;[3]Tabelle1!$D$3:$D$500,0),MATCH(M$2,[3]Tabelle1!$E$2:$U$2,0))=0,"",INDEX([3]Tabelle1!$E$3:$U$500,MATCH($A362&amp;$C362&amp;$D362,[3]Tabelle1!$A$3:$A$500&amp;[3]Tabelle1!$C$3:$C$500&amp;[3]Tabelle1!$D$3:$D$500,0),MATCH(M$2,[3]Tabelle1!$E$2:$U$2,0))),"")</f>
        <v/>
      </c>
      <c r="N362" s="192">
        <f t="array" ref="N362">IFERROR(IF(INDEX([3]Tabelle1!$E$3:$U$500,MATCH($A362&amp;$C362&amp;$D362,[3]Tabelle1!$A$3:$A$500&amp;[3]Tabelle1!$C$3:$C$500&amp;[3]Tabelle1!$D$3:$D$500,0),MATCH(N$2,[3]Tabelle1!$E$2:$U$2,0))=0,"",INDEX([3]Tabelle1!$E$3:$U$500,MATCH($A362&amp;$C362&amp;$D362,[3]Tabelle1!$A$3:$A$500&amp;[3]Tabelle1!$C$3:$C$500&amp;[3]Tabelle1!$D$3:$D$500,0),MATCH(N$2,[3]Tabelle1!$E$2:$U$2,0))),"")</f>
        <v>920</v>
      </c>
      <c r="O362" s="192" t="str">
        <f t="array" ref="O362">IFERROR(IF(INDEX([3]Tabelle1!$E$3:$U$500,MATCH($A362&amp;$C362&amp;$D362,[3]Tabelle1!$A$3:$A$500&amp;[3]Tabelle1!$C$3:$C$500&amp;[3]Tabelle1!$D$3:$D$500,0),MATCH(O$2,[3]Tabelle1!$E$2:$U$2,0))=0,"",INDEX([3]Tabelle1!$E$3:$U$500,MATCH($A362&amp;$C362&amp;$D362,[3]Tabelle1!$A$3:$A$500&amp;[3]Tabelle1!$C$3:$C$500&amp;[3]Tabelle1!$D$3:$D$500,0),MATCH(O$2,[3]Tabelle1!$E$2:$U$2,0))),"")</f>
        <v/>
      </c>
      <c r="P362" s="192" t="str">
        <f t="array" ref="P362">IFERROR(IF(INDEX([3]Tabelle1!$E$3:$U$500,MATCH($A362&amp;$C362&amp;$D362,[3]Tabelle1!$A$3:$A$500&amp;[3]Tabelle1!$C$3:$C$500&amp;[3]Tabelle1!$D$3:$D$500,0),MATCH(P$2,[3]Tabelle1!$E$2:$U$2,0))=0,"",INDEX([3]Tabelle1!$E$3:$U$500,MATCH($A362&amp;$C362&amp;$D362,[3]Tabelle1!$A$3:$A$500&amp;[3]Tabelle1!$C$3:$C$500&amp;[3]Tabelle1!$D$3:$D$500,0),MATCH(P$2,[3]Tabelle1!$E$2:$U$2,0))),"")</f>
        <v/>
      </c>
      <c r="Q362" s="192" t="str">
        <f t="array" ref="Q362">IFERROR(IF(INDEX([3]Tabelle1!$E$3:$U$500,MATCH($A362&amp;$C362&amp;$D362,[3]Tabelle1!$A$3:$A$500&amp;[3]Tabelle1!$C$3:$C$500&amp;[3]Tabelle1!$D$3:$D$500,0),MATCH(Q$2,[3]Tabelle1!$E$2:$U$2,0))=0,"",INDEX([3]Tabelle1!$E$3:$U$500,MATCH($A362&amp;$C362&amp;$D362,[3]Tabelle1!$A$3:$A$500&amp;[3]Tabelle1!$C$3:$C$500&amp;[3]Tabelle1!$D$3:$D$500,0),MATCH(Q$2,[3]Tabelle1!$E$2:$U$2,0))),"")</f>
        <v/>
      </c>
      <c r="R362" s="192" t="str">
        <f t="array" ref="R362">IFERROR(IF(INDEX([3]Tabelle1!$E$3:$U$500,MATCH($A362&amp;$C362&amp;$D362,[3]Tabelle1!$A$3:$A$500&amp;[3]Tabelle1!$C$3:$C$500&amp;[3]Tabelle1!$D$3:$D$500,0),MATCH(R$2,[3]Tabelle1!$E$2:$U$2,0))=0,"",INDEX([3]Tabelle1!$E$3:$U$500,MATCH($A362&amp;$C362&amp;$D362,[3]Tabelle1!$A$3:$A$500&amp;[3]Tabelle1!$C$3:$C$500&amp;[3]Tabelle1!$D$3:$D$500,0),MATCH(R$2,[3]Tabelle1!$E$2:$U$2,0))),"")</f>
        <v/>
      </c>
      <c r="S362" s="192">
        <f t="array" ref="S362">IFERROR(IF(INDEX([3]Tabelle1!$E$3:$U$500,MATCH($A362&amp;$C362&amp;$D362,[3]Tabelle1!$A$3:$A$500&amp;[3]Tabelle1!$C$3:$C$500&amp;[3]Tabelle1!$D$3:$D$500,0),MATCH(S$2,[3]Tabelle1!$E$2:$U$2,0))=0,"",INDEX([3]Tabelle1!$E$3:$U$500,MATCH($A362&amp;$C362&amp;$D362,[3]Tabelle1!$A$3:$A$500&amp;[3]Tabelle1!$C$3:$C$500&amp;[3]Tabelle1!$D$3:$D$500,0),MATCH(S$2,[3]Tabelle1!$E$2:$U$2,0))),"")</f>
        <v>950</v>
      </c>
      <c r="T362" s="192" t="str">
        <f t="array" ref="T362">IFERROR(IF(INDEX([3]Tabelle1!$E$3:$U$500,MATCH($A362&amp;$C362&amp;$D362,[3]Tabelle1!$A$3:$A$500&amp;[3]Tabelle1!$C$3:$C$500&amp;[3]Tabelle1!$D$3:$D$500,0),MATCH(T$2,[3]Tabelle1!$E$2:$U$2,0))=0,"",INDEX([3]Tabelle1!$E$3:$U$500,MATCH($A362&amp;$C362&amp;$D362,[3]Tabelle1!$A$3:$A$500&amp;[3]Tabelle1!$C$3:$C$500&amp;[3]Tabelle1!$D$3:$D$500,0),MATCH(T$2,[3]Tabelle1!$E$2:$U$2,0))),"")</f>
        <v/>
      </c>
      <c r="U362" s="192" t="str">
        <f t="array" ref="U362">IFERROR(IF(INDEX([3]Tabelle1!$E$3:$U$500,MATCH($A362&amp;$C362&amp;$D362,[3]Tabelle1!$A$3:$A$500&amp;[3]Tabelle1!$C$3:$C$500&amp;[3]Tabelle1!$D$3:$D$500,0),MATCH(U$2,[3]Tabelle1!$E$2:$U$2,0))=0,"",INDEX([3]Tabelle1!$E$3:$U$500,MATCH($A362&amp;$C362&amp;$D362,[3]Tabelle1!$A$3:$A$500&amp;[3]Tabelle1!$C$3:$C$500&amp;[3]Tabelle1!$D$3:$D$500,0),MATCH(U$2,[3]Tabelle1!$E$2:$U$2,0))),"")</f>
        <v/>
      </c>
      <c r="V362" s="193" t="str">
        <f t="array" ref="V362">IFERROR(IF(INDEX([3]Tabelle1!$E$3:$U$500,MATCH($A362&amp;$C362&amp;$D362,[3]Tabelle1!$A$3:$A$500&amp;[3]Tabelle1!$C$3:$C$500&amp;[3]Tabelle1!$D$3:$D$500,0),MATCH(V$2,[3]Tabelle1!$E$2:$U$2,0))=0,"",INDEX([3]Tabelle1!$E$3:$U$500,MATCH($A362&amp;$C362&amp;$D362,[3]Tabelle1!$A$3:$A$500&amp;[3]Tabelle1!$C$3:$C$500&amp;[3]Tabelle1!$D$3:$D$500,0),MATCH(V$2,[3]Tabelle1!$E$2:$U$2,0))),"")</f>
        <v/>
      </c>
      <c r="W362" t="str">
        <f t="array" ref="W362">IFERROR(IF(INDEX([3]Tabelle1!$E$3:$U$500,MATCH($A362&amp;$C362&amp;$D362,[3]Tabelle1!$A$3:$A$500&amp;[3]Tabelle1!$C$3:$C$500&amp;[3]Tabelle1!$D$3:$D$500,0),MATCH(W$2,[3]Tabelle1!$E$2:$U$2,0))=0,"",INDEX([3]Tabelle1!$E$3:$U$500,MATCH($A362&amp;$C362&amp;$D362,[3]Tabelle1!$A$3:$A$500&amp;[3]Tabelle1!$C$3:$C$500&amp;[3]Tabelle1!$D$3:$D$500,0),MATCH(W$2,[3]Tabelle1!$E$2:$U$2,0))),"")</f>
        <v/>
      </c>
      <c r="X362" t="str">
        <f t="array" ref="X362">IFERROR(IF(INDEX([3]Tabelle1!$E$3:$U$500,MATCH($A362&amp;$C362&amp;$D362,[3]Tabelle1!$A$3:$A$500&amp;[3]Tabelle1!$C$3:$C$500&amp;[3]Tabelle1!$D$3:$D$500,0),MATCH(X$2,[3]Tabelle1!$E$2:$U$2,0))=0,"",INDEX([3]Tabelle1!$E$3:$U$500,MATCH($A362&amp;$C362&amp;$D362,[3]Tabelle1!$A$3:$A$500&amp;[3]Tabelle1!$C$3:$C$500&amp;[3]Tabelle1!$D$3:$D$500,0),MATCH(X$2,[3]Tabelle1!$E$2:$U$2,0))),"")</f>
        <v/>
      </c>
      <c r="Y362" s="4"/>
      <c r="Z362" s="4"/>
      <c r="AA362" s="4"/>
      <c r="AB362" s="4"/>
      <c r="AC362" s="4"/>
      <c r="AD362" s="4"/>
      <c r="AE362" s="4"/>
      <c r="AF362" s="4"/>
    </row>
    <row r="363" spans="1:32" ht="13.5" thickBot="1" x14ac:dyDescent="0.25">
      <c r="A363" s="107" t="str">
        <f t="shared" si="39"/>
        <v>Italy</v>
      </c>
      <c r="B363" s="97"/>
      <c r="C363" s="97" t="s">
        <v>88</v>
      </c>
      <c r="D363" s="227" t="s">
        <v>44</v>
      </c>
      <c r="E363" s="191"/>
      <c r="F363" s="191"/>
      <c r="G363" s="191"/>
      <c r="H363" s="192" t="str">
        <f t="array" ref="H363">IFERROR(IF(INDEX([3]Tabelle1!$E$3:$U$500,MATCH($A363&amp;$C363&amp;$D363,[3]Tabelle1!$A$3:$A$500&amp;[3]Tabelle1!$C$3:$C$500&amp;[3]Tabelle1!$D$3:$D$500,0),MATCH(H$2,[3]Tabelle1!$E$2:$U$2,0))=0,"",INDEX([3]Tabelle1!$E$3:$U$500,MATCH($A363&amp;$C363&amp;$D363,[3]Tabelle1!$A$3:$A$500&amp;[3]Tabelle1!$C$3:$C$500&amp;[3]Tabelle1!$D$3:$D$500,0),MATCH(H$2,[3]Tabelle1!$E$2:$U$2,0))),"")</f>
        <v/>
      </c>
      <c r="I363" s="192" t="str">
        <f t="array" ref="I363">IFERROR(IF(INDEX([3]Tabelle1!$E$3:$U$500,MATCH($A363&amp;$C363&amp;$D363,[3]Tabelle1!$A$3:$A$500&amp;[3]Tabelle1!$C$3:$C$500&amp;[3]Tabelle1!$D$3:$D$500,0),MATCH(I$2,[3]Tabelle1!$E$2:$U$2,0))=0,"",INDEX([3]Tabelle1!$E$3:$U$500,MATCH($A363&amp;$C363&amp;$D363,[3]Tabelle1!$A$3:$A$500&amp;[3]Tabelle1!$C$3:$C$500&amp;[3]Tabelle1!$D$3:$D$500,0),MATCH(I$2,[3]Tabelle1!$E$2:$U$2,0))),"")</f>
        <v/>
      </c>
      <c r="J363" s="192" t="str">
        <f t="array" ref="J363">IFERROR(IF(INDEX([3]Tabelle1!$E$3:$U$500,MATCH($A363&amp;$C363&amp;$D363,[3]Tabelle1!$A$3:$A$500&amp;[3]Tabelle1!$C$3:$C$500&amp;[3]Tabelle1!$D$3:$D$500,0),MATCH(J$2,[3]Tabelle1!$E$2:$U$2,0))=0,"",INDEX([3]Tabelle1!$E$3:$U$500,MATCH($A363&amp;$C363&amp;$D363,[3]Tabelle1!$A$3:$A$500&amp;[3]Tabelle1!$C$3:$C$500&amp;[3]Tabelle1!$D$3:$D$500,0),MATCH(J$2,[3]Tabelle1!$E$2:$U$2,0))),"")</f>
        <v/>
      </c>
      <c r="K363" s="192" t="str">
        <f t="array" ref="K363">IFERROR(IF(INDEX([3]Tabelle1!$E$3:$U$500,MATCH($A363&amp;$C363&amp;$D363,[3]Tabelle1!$A$3:$A$500&amp;[3]Tabelle1!$C$3:$C$500&amp;[3]Tabelle1!$D$3:$D$500,0),MATCH(K$2,[3]Tabelle1!$E$2:$U$2,0))=0,"",INDEX([3]Tabelle1!$E$3:$U$500,MATCH($A363&amp;$C363&amp;$D363,[3]Tabelle1!$A$3:$A$500&amp;[3]Tabelle1!$C$3:$C$500&amp;[3]Tabelle1!$D$3:$D$500,0),MATCH(K$2,[3]Tabelle1!$E$2:$U$2,0))),"")</f>
        <v/>
      </c>
      <c r="L363" s="192" t="str">
        <f t="array" ref="L363">IFERROR(IF(INDEX([3]Tabelle1!$E$3:$U$500,MATCH($A363&amp;$C363&amp;$D363,[3]Tabelle1!$A$3:$A$500&amp;[3]Tabelle1!$C$3:$C$500&amp;[3]Tabelle1!$D$3:$D$500,0),MATCH(L$2,[3]Tabelle1!$E$2:$U$2,0))=0,"",INDEX([3]Tabelle1!$E$3:$U$500,MATCH($A363&amp;$C363&amp;$D363,[3]Tabelle1!$A$3:$A$500&amp;[3]Tabelle1!$C$3:$C$500&amp;[3]Tabelle1!$D$3:$D$500,0),MATCH(L$2,[3]Tabelle1!$E$2:$U$2,0))),"")</f>
        <v/>
      </c>
      <c r="M363" s="192" t="str">
        <f t="array" ref="M363">IFERROR(IF(INDEX([3]Tabelle1!$E$3:$U$500,MATCH($A363&amp;$C363&amp;$D363,[3]Tabelle1!$A$3:$A$500&amp;[3]Tabelle1!$C$3:$C$500&amp;[3]Tabelle1!$D$3:$D$500,0),MATCH(M$2,[3]Tabelle1!$E$2:$U$2,0))=0,"",INDEX([3]Tabelle1!$E$3:$U$500,MATCH($A363&amp;$C363&amp;$D363,[3]Tabelle1!$A$3:$A$500&amp;[3]Tabelle1!$C$3:$C$500&amp;[3]Tabelle1!$D$3:$D$500,0),MATCH(M$2,[3]Tabelle1!$E$2:$U$2,0))),"")</f>
        <v/>
      </c>
      <c r="N363" s="192" t="str">
        <f t="array" ref="N363">IFERROR(IF(INDEX([3]Tabelle1!$E$3:$U$500,MATCH($A363&amp;$C363&amp;$D363,[3]Tabelle1!$A$3:$A$500&amp;[3]Tabelle1!$C$3:$C$500&amp;[3]Tabelle1!$D$3:$D$500,0),MATCH(N$2,[3]Tabelle1!$E$2:$U$2,0))=0,"",INDEX([3]Tabelle1!$E$3:$U$500,MATCH($A363&amp;$C363&amp;$D363,[3]Tabelle1!$A$3:$A$500&amp;[3]Tabelle1!$C$3:$C$500&amp;[3]Tabelle1!$D$3:$D$500,0),MATCH(N$2,[3]Tabelle1!$E$2:$U$2,0))),"")</f>
        <v/>
      </c>
      <c r="O363" s="192" t="str">
        <f t="array" ref="O363">IFERROR(IF(INDEX([3]Tabelle1!$E$3:$U$500,MATCH($A363&amp;$C363&amp;$D363,[3]Tabelle1!$A$3:$A$500&amp;[3]Tabelle1!$C$3:$C$500&amp;[3]Tabelle1!$D$3:$D$500,0),MATCH(O$2,[3]Tabelle1!$E$2:$U$2,0))=0,"",INDEX([3]Tabelle1!$E$3:$U$500,MATCH($A363&amp;$C363&amp;$D363,[3]Tabelle1!$A$3:$A$500&amp;[3]Tabelle1!$C$3:$C$500&amp;[3]Tabelle1!$D$3:$D$500,0),MATCH(O$2,[3]Tabelle1!$E$2:$U$2,0))),"")</f>
        <v/>
      </c>
      <c r="P363" s="192" t="str">
        <f t="array" ref="P363">IFERROR(IF(INDEX([3]Tabelle1!$E$3:$U$500,MATCH($A363&amp;$C363&amp;$D363,[3]Tabelle1!$A$3:$A$500&amp;[3]Tabelle1!$C$3:$C$500&amp;[3]Tabelle1!$D$3:$D$500,0),MATCH(P$2,[3]Tabelle1!$E$2:$U$2,0))=0,"",INDEX([3]Tabelle1!$E$3:$U$500,MATCH($A363&amp;$C363&amp;$D363,[3]Tabelle1!$A$3:$A$500&amp;[3]Tabelle1!$C$3:$C$500&amp;[3]Tabelle1!$D$3:$D$500,0),MATCH(P$2,[3]Tabelle1!$E$2:$U$2,0))),"")</f>
        <v/>
      </c>
      <c r="Q363" s="192" t="str">
        <f t="array" ref="Q363">IFERROR(IF(INDEX([3]Tabelle1!$E$3:$U$500,MATCH($A363&amp;$C363&amp;$D363,[3]Tabelle1!$A$3:$A$500&amp;[3]Tabelle1!$C$3:$C$500&amp;[3]Tabelle1!$D$3:$D$500,0),MATCH(Q$2,[3]Tabelle1!$E$2:$U$2,0))=0,"",INDEX([3]Tabelle1!$E$3:$U$500,MATCH($A363&amp;$C363&amp;$D363,[3]Tabelle1!$A$3:$A$500&amp;[3]Tabelle1!$C$3:$C$500&amp;[3]Tabelle1!$D$3:$D$500,0),MATCH(Q$2,[3]Tabelle1!$E$2:$U$2,0))),"")</f>
        <v/>
      </c>
      <c r="R363" s="192" t="str">
        <f t="array" ref="R363">IFERROR(IF(INDEX([3]Tabelle1!$E$3:$U$500,MATCH($A363&amp;$C363&amp;$D363,[3]Tabelle1!$A$3:$A$500&amp;[3]Tabelle1!$C$3:$C$500&amp;[3]Tabelle1!$D$3:$D$500,0),MATCH(R$2,[3]Tabelle1!$E$2:$U$2,0))=0,"",INDEX([3]Tabelle1!$E$3:$U$500,MATCH($A363&amp;$C363&amp;$D363,[3]Tabelle1!$A$3:$A$500&amp;[3]Tabelle1!$C$3:$C$500&amp;[3]Tabelle1!$D$3:$D$500,0),MATCH(R$2,[3]Tabelle1!$E$2:$U$2,0))),"")</f>
        <v/>
      </c>
      <c r="S363" s="192" t="str">
        <f t="array" ref="S363">IFERROR(IF(INDEX([3]Tabelle1!$E$3:$U$500,MATCH($A363&amp;$C363&amp;$D363,[3]Tabelle1!$A$3:$A$500&amp;[3]Tabelle1!$C$3:$C$500&amp;[3]Tabelle1!$D$3:$D$500,0),MATCH(S$2,[3]Tabelle1!$E$2:$U$2,0))=0,"",INDEX([3]Tabelle1!$E$3:$U$500,MATCH($A363&amp;$C363&amp;$D363,[3]Tabelle1!$A$3:$A$500&amp;[3]Tabelle1!$C$3:$C$500&amp;[3]Tabelle1!$D$3:$D$500,0),MATCH(S$2,[3]Tabelle1!$E$2:$U$2,0))),"")</f>
        <v/>
      </c>
      <c r="T363" s="192" t="str">
        <f t="array" ref="T363">IFERROR(IF(INDEX([3]Tabelle1!$E$3:$U$500,MATCH($A363&amp;$C363&amp;$D363,[3]Tabelle1!$A$3:$A$500&amp;[3]Tabelle1!$C$3:$C$500&amp;[3]Tabelle1!$D$3:$D$500,0),MATCH(T$2,[3]Tabelle1!$E$2:$U$2,0))=0,"",INDEX([3]Tabelle1!$E$3:$U$500,MATCH($A363&amp;$C363&amp;$D363,[3]Tabelle1!$A$3:$A$500&amp;[3]Tabelle1!$C$3:$C$500&amp;[3]Tabelle1!$D$3:$D$500,0),MATCH(T$2,[3]Tabelle1!$E$2:$U$2,0))),"")</f>
        <v/>
      </c>
      <c r="U363" s="192" t="str">
        <f t="array" ref="U363">IFERROR(IF(INDEX([3]Tabelle1!$E$3:$U$500,MATCH($A363&amp;$C363&amp;$D363,[3]Tabelle1!$A$3:$A$500&amp;[3]Tabelle1!$C$3:$C$500&amp;[3]Tabelle1!$D$3:$D$500,0),MATCH(U$2,[3]Tabelle1!$E$2:$U$2,0))=0,"",INDEX([3]Tabelle1!$E$3:$U$500,MATCH($A363&amp;$C363&amp;$D363,[3]Tabelle1!$A$3:$A$500&amp;[3]Tabelle1!$C$3:$C$500&amp;[3]Tabelle1!$D$3:$D$500,0),MATCH(U$2,[3]Tabelle1!$E$2:$U$2,0))),"")</f>
        <v/>
      </c>
      <c r="V363" s="193" t="str">
        <f t="array" ref="V363">IFERROR(IF(INDEX([3]Tabelle1!$E$3:$U$500,MATCH($A363&amp;$C363&amp;$D363,[3]Tabelle1!$A$3:$A$500&amp;[3]Tabelle1!$C$3:$C$500&amp;[3]Tabelle1!$D$3:$D$500,0),MATCH(V$2,[3]Tabelle1!$E$2:$U$2,0))=0,"",INDEX([3]Tabelle1!$E$3:$U$500,MATCH($A363&amp;$C363&amp;$D363,[3]Tabelle1!$A$3:$A$500&amp;[3]Tabelle1!$C$3:$C$500&amp;[3]Tabelle1!$D$3:$D$500,0),MATCH(V$2,[3]Tabelle1!$E$2:$U$2,0))),"")</f>
        <v/>
      </c>
      <c r="W363" t="str">
        <f t="array" ref="W363">IFERROR(IF(INDEX([3]Tabelle1!$E$3:$U$500,MATCH($A363&amp;$C363&amp;$D363,[3]Tabelle1!$A$3:$A$500&amp;[3]Tabelle1!$C$3:$C$500&amp;[3]Tabelle1!$D$3:$D$500,0),MATCH(W$2,[3]Tabelle1!$E$2:$U$2,0))=0,"",INDEX([3]Tabelle1!$E$3:$U$500,MATCH($A363&amp;$C363&amp;$D363,[3]Tabelle1!$A$3:$A$500&amp;[3]Tabelle1!$C$3:$C$500&amp;[3]Tabelle1!$D$3:$D$500,0),MATCH(W$2,[3]Tabelle1!$E$2:$U$2,0))),"")</f>
        <v/>
      </c>
      <c r="X363" t="str">
        <f t="array" ref="X363">IFERROR(IF(INDEX([3]Tabelle1!$E$3:$U$500,MATCH($A363&amp;$C363&amp;$D363,[3]Tabelle1!$A$3:$A$500&amp;[3]Tabelle1!$C$3:$C$500&amp;[3]Tabelle1!$D$3:$D$500,0),MATCH(X$2,[3]Tabelle1!$E$2:$U$2,0))=0,"",INDEX([3]Tabelle1!$E$3:$U$500,MATCH($A363&amp;$C363&amp;$D363,[3]Tabelle1!$A$3:$A$500&amp;[3]Tabelle1!$C$3:$C$500&amp;[3]Tabelle1!$D$3:$D$500,0),MATCH(X$2,[3]Tabelle1!$E$2:$U$2,0))),"")</f>
        <v/>
      </c>
      <c r="Y363" s="4"/>
      <c r="Z363" s="4"/>
      <c r="AA363" s="4"/>
      <c r="AB363" s="4"/>
      <c r="AC363" s="4"/>
      <c r="AD363" s="4"/>
      <c r="AE363" s="4"/>
      <c r="AF363" s="4"/>
    </row>
    <row r="364" spans="1:32" x14ac:dyDescent="0.2">
      <c r="A364" s="56" t="str">
        <f>B364</f>
        <v>Ireland</v>
      </c>
      <c r="B364" s="158" t="s">
        <v>56</v>
      </c>
      <c r="C364" s="158" t="s">
        <v>212</v>
      </c>
      <c r="D364" s="229" t="s">
        <v>149</v>
      </c>
      <c r="E364" s="178"/>
      <c r="F364" s="178"/>
      <c r="G364" s="178"/>
      <c r="H364" s="178" t="str">
        <f t="array" ref="H364">IFERROR(IF(INDEX([3]Tabelle1!$E$3:$U$500,MATCH($A364&amp;$C364&amp;$D364,[3]Tabelle1!$A$3:$A$500&amp;[3]Tabelle1!$C$3:$C$500&amp;[3]Tabelle1!$D$3:$D$500,0),MATCH(H$2,[3]Tabelle1!$E$2:$U$2,0))=0,"",INDEX([3]Tabelle1!$E$3:$U$500,MATCH($A364&amp;$C364&amp;$D364,[3]Tabelle1!$A$3:$A$500&amp;[3]Tabelle1!$C$3:$C$500&amp;[3]Tabelle1!$D$3:$D$500,0),MATCH(H$2,[3]Tabelle1!$E$2:$U$2,0))),"")</f>
        <v/>
      </c>
      <c r="I364" s="185" t="str">
        <f t="array" ref="I364">IFERROR(IF(INDEX([3]Tabelle1!$E$3:$U$500,MATCH($A364&amp;$C364&amp;$D364,[3]Tabelle1!$A$3:$A$500&amp;[3]Tabelle1!$C$3:$C$500&amp;[3]Tabelle1!$D$3:$D$500,0),MATCH(I$2,[3]Tabelle1!$E$2:$U$2,0))=0,"",INDEX([3]Tabelle1!$E$3:$U$500,MATCH($A364&amp;$C364&amp;$D364,[3]Tabelle1!$A$3:$A$500&amp;[3]Tabelle1!$C$3:$C$500&amp;[3]Tabelle1!$D$3:$D$500,0),MATCH(I$2,[3]Tabelle1!$E$2:$U$2,0))),"")</f>
        <v/>
      </c>
      <c r="J364" s="165" t="str">
        <f t="array" ref="J364">IFERROR(IF(INDEX([3]Tabelle1!$E$3:$U$500,MATCH($A364&amp;$C364&amp;$D364,[3]Tabelle1!$A$3:$A$500&amp;[3]Tabelle1!$C$3:$C$500&amp;[3]Tabelle1!$D$3:$D$500,0),MATCH(J$2,[3]Tabelle1!$E$2:$U$2,0))=0,"",INDEX([3]Tabelle1!$E$3:$U$500,MATCH($A364&amp;$C364&amp;$D364,[3]Tabelle1!$A$3:$A$500&amp;[3]Tabelle1!$C$3:$C$500&amp;[3]Tabelle1!$D$3:$D$500,0),MATCH(J$2,[3]Tabelle1!$E$2:$U$2,0))),"")</f>
        <v/>
      </c>
      <c r="K364" s="165" t="str">
        <f t="array" ref="K364">IFERROR(IF(INDEX([3]Tabelle1!$E$3:$U$500,MATCH($A364&amp;$C364&amp;$D364,[3]Tabelle1!$A$3:$A$500&amp;[3]Tabelle1!$C$3:$C$500&amp;[3]Tabelle1!$D$3:$D$500,0),MATCH(K$2,[3]Tabelle1!$E$2:$U$2,0))=0,"",INDEX([3]Tabelle1!$E$3:$U$500,MATCH($A364&amp;$C364&amp;$D364,[3]Tabelle1!$A$3:$A$500&amp;[3]Tabelle1!$C$3:$C$500&amp;[3]Tabelle1!$D$3:$D$500,0),MATCH(K$2,[3]Tabelle1!$E$2:$U$2,0))),"")</f>
        <v/>
      </c>
      <c r="L364" s="165" t="str">
        <f t="array" ref="L364">IFERROR(IF(INDEX([3]Tabelle1!$E$3:$U$500,MATCH($A364&amp;$C364&amp;$D364,[3]Tabelle1!$A$3:$A$500&amp;[3]Tabelle1!$C$3:$C$500&amp;[3]Tabelle1!$D$3:$D$500,0),MATCH(L$2,[3]Tabelle1!$E$2:$U$2,0))=0,"",INDEX([3]Tabelle1!$E$3:$U$500,MATCH($A364&amp;$C364&amp;$D364,[3]Tabelle1!$A$3:$A$500&amp;[3]Tabelle1!$C$3:$C$500&amp;[3]Tabelle1!$D$3:$D$500,0),MATCH(L$2,[3]Tabelle1!$E$2:$U$2,0))),"")</f>
        <v/>
      </c>
      <c r="M364" s="165" t="str">
        <f t="array" ref="M364">IFERROR(IF(INDEX([3]Tabelle1!$E$3:$U$500,MATCH($A364&amp;$C364&amp;$D364,[3]Tabelle1!$A$3:$A$500&amp;[3]Tabelle1!$C$3:$C$500&amp;[3]Tabelle1!$D$3:$D$500,0),MATCH(M$2,[3]Tabelle1!$E$2:$U$2,0))=0,"",INDEX([3]Tabelle1!$E$3:$U$500,MATCH($A364&amp;$C364&amp;$D364,[3]Tabelle1!$A$3:$A$500&amp;[3]Tabelle1!$C$3:$C$500&amp;[3]Tabelle1!$D$3:$D$500,0),MATCH(M$2,[3]Tabelle1!$E$2:$U$2,0))),"")</f>
        <v/>
      </c>
      <c r="N364" s="165" t="str">
        <f t="array" ref="N364">IFERROR(IF(INDEX([3]Tabelle1!$E$3:$U$500,MATCH($A364&amp;$C364&amp;$D364,[3]Tabelle1!$A$3:$A$500&amp;[3]Tabelle1!$C$3:$C$500&amp;[3]Tabelle1!$D$3:$D$500,0),MATCH(N$2,[3]Tabelle1!$E$2:$U$2,0))=0,"",INDEX([3]Tabelle1!$E$3:$U$500,MATCH($A364&amp;$C364&amp;$D364,[3]Tabelle1!$A$3:$A$500&amp;[3]Tabelle1!$C$3:$C$500&amp;[3]Tabelle1!$D$3:$D$500,0),MATCH(N$2,[3]Tabelle1!$E$2:$U$2,0))),"")</f>
        <v/>
      </c>
      <c r="O364" s="165" t="str">
        <f t="array" ref="O364">IFERROR(IF(INDEX([3]Tabelle1!$E$3:$U$500,MATCH($A364&amp;$C364&amp;$D364,[3]Tabelle1!$A$3:$A$500&amp;[3]Tabelle1!$C$3:$C$500&amp;[3]Tabelle1!$D$3:$D$500,0),MATCH(O$2,[3]Tabelle1!$E$2:$U$2,0))=0,"",INDEX([3]Tabelle1!$E$3:$U$500,MATCH($A364&amp;$C364&amp;$D364,[3]Tabelle1!$A$3:$A$500&amp;[3]Tabelle1!$C$3:$C$500&amp;[3]Tabelle1!$D$3:$D$500,0),MATCH(O$2,[3]Tabelle1!$E$2:$U$2,0))),"")</f>
        <v/>
      </c>
      <c r="P364" s="165" t="str">
        <f t="array" ref="P364">IFERROR(IF(INDEX([3]Tabelle1!$E$3:$U$500,MATCH($A364&amp;$C364&amp;$D364,[3]Tabelle1!$A$3:$A$500&amp;[3]Tabelle1!$C$3:$C$500&amp;[3]Tabelle1!$D$3:$D$500,0),MATCH(P$2,[3]Tabelle1!$E$2:$U$2,0))=0,"",INDEX([3]Tabelle1!$E$3:$U$500,MATCH($A364&amp;$C364&amp;$D364,[3]Tabelle1!$A$3:$A$500&amp;[3]Tabelle1!$C$3:$C$500&amp;[3]Tabelle1!$D$3:$D$500,0),MATCH(P$2,[3]Tabelle1!$E$2:$U$2,0))),"")</f>
        <v/>
      </c>
      <c r="Q364" s="165" t="str">
        <f t="array" ref="Q364">IFERROR(IF(INDEX([3]Tabelle1!$E$3:$U$500,MATCH($A364&amp;$C364&amp;$D364,[3]Tabelle1!$A$3:$A$500&amp;[3]Tabelle1!$C$3:$C$500&amp;[3]Tabelle1!$D$3:$D$500,0),MATCH(Q$2,[3]Tabelle1!$E$2:$U$2,0))=0,"",INDEX([3]Tabelle1!$E$3:$U$500,MATCH($A364&amp;$C364&amp;$D364,[3]Tabelle1!$A$3:$A$500&amp;[3]Tabelle1!$C$3:$C$500&amp;[3]Tabelle1!$D$3:$D$500,0),MATCH(Q$2,[3]Tabelle1!$E$2:$U$2,0))),"")</f>
        <v/>
      </c>
      <c r="R364" s="165" t="str">
        <f t="array" ref="R364">IFERROR(IF(INDEX([3]Tabelle1!$E$3:$U$500,MATCH($A364&amp;$C364&amp;$D364,[3]Tabelle1!$A$3:$A$500&amp;[3]Tabelle1!$C$3:$C$500&amp;[3]Tabelle1!$D$3:$D$500,0),MATCH(R$2,[3]Tabelle1!$E$2:$U$2,0))=0,"",INDEX([3]Tabelle1!$E$3:$U$500,MATCH($A364&amp;$C364&amp;$D364,[3]Tabelle1!$A$3:$A$500&amp;[3]Tabelle1!$C$3:$C$500&amp;[3]Tabelle1!$D$3:$D$500,0),MATCH(R$2,[3]Tabelle1!$E$2:$U$2,0))),"")</f>
        <v/>
      </c>
      <c r="S364" s="165" t="str">
        <f t="array" ref="S364">IFERROR(IF(INDEX([3]Tabelle1!$E$3:$U$500,MATCH($A364&amp;$C364&amp;$D364,[3]Tabelle1!$A$3:$A$500&amp;[3]Tabelle1!$C$3:$C$500&amp;[3]Tabelle1!$D$3:$D$500,0),MATCH(S$2,[3]Tabelle1!$E$2:$U$2,0))=0,"",INDEX([3]Tabelle1!$E$3:$U$500,MATCH($A364&amp;$C364&amp;$D364,[3]Tabelle1!$A$3:$A$500&amp;[3]Tabelle1!$C$3:$C$500&amp;[3]Tabelle1!$D$3:$D$500,0),MATCH(S$2,[3]Tabelle1!$E$2:$U$2,0))),"")</f>
        <v/>
      </c>
      <c r="T364" s="187" t="str">
        <f t="array" ref="T364">IFERROR(IF(INDEX([3]Tabelle1!$E$3:$U$500,MATCH($A364&amp;$C364&amp;$D364,[3]Tabelle1!$A$3:$A$500&amp;[3]Tabelle1!$C$3:$C$500&amp;[3]Tabelle1!$D$3:$D$500,0),MATCH(T$2,[3]Tabelle1!$E$2:$U$2,0))=0,"",INDEX([3]Tabelle1!$E$3:$U$500,MATCH($A364&amp;$C364&amp;$D364,[3]Tabelle1!$A$3:$A$500&amp;[3]Tabelle1!$C$3:$C$500&amp;[3]Tabelle1!$D$3:$D$500,0),MATCH(T$2,[3]Tabelle1!$E$2:$U$2,0))),"")</f>
        <v/>
      </c>
      <c r="U364" s="187" t="str">
        <f t="array" ref="U364">IFERROR(IF(INDEX([3]Tabelle1!$E$3:$U$500,MATCH($A364&amp;$C364&amp;$D364,[3]Tabelle1!$A$3:$A$500&amp;[3]Tabelle1!$C$3:$C$500&amp;[3]Tabelle1!$D$3:$D$500,0),MATCH(U$2,[3]Tabelle1!$E$2:$U$2,0))=0,"",INDEX([3]Tabelle1!$E$3:$U$500,MATCH($A364&amp;$C364&amp;$D364,[3]Tabelle1!$A$3:$A$500&amp;[3]Tabelle1!$C$3:$C$500&amp;[3]Tabelle1!$D$3:$D$500,0),MATCH(U$2,[3]Tabelle1!$E$2:$U$2,0))),"")</f>
        <v/>
      </c>
      <c r="V364" s="188" t="str">
        <f t="array" ref="V364">IFERROR(IF(INDEX([3]Tabelle1!$E$3:$U$500,MATCH($A364&amp;$C364&amp;$D364,[3]Tabelle1!$A$3:$A$500&amp;[3]Tabelle1!$C$3:$C$500&amp;[3]Tabelle1!$D$3:$D$500,0),MATCH(V$2,[3]Tabelle1!$E$2:$U$2,0))=0,"",INDEX([3]Tabelle1!$E$3:$U$500,MATCH($A364&amp;$C364&amp;$D364,[3]Tabelle1!$A$3:$A$500&amp;[3]Tabelle1!$C$3:$C$500&amp;[3]Tabelle1!$D$3:$D$500,0),MATCH(V$2,[3]Tabelle1!$E$2:$U$2,0))),"")</f>
        <v/>
      </c>
      <c r="W364" t="str">
        <f t="array" ref="W364">IFERROR(IF(INDEX([3]Tabelle1!$E$3:$U$500,MATCH($A364&amp;$C364&amp;$D364,[3]Tabelle1!$A$3:$A$500&amp;[3]Tabelle1!$C$3:$C$500&amp;[3]Tabelle1!$D$3:$D$500,0),MATCH(W$2,[3]Tabelle1!$E$2:$U$2,0))=0,"",INDEX([3]Tabelle1!$E$3:$U$500,MATCH($A364&amp;$C364&amp;$D364,[3]Tabelle1!$A$3:$A$500&amp;[3]Tabelle1!$C$3:$C$500&amp;[3]Tabelle1!$D$3:$D$500,0),MATCH(W$2,[3]Tabelle1!$E$2:$U$2,0))),"")</f>
        <v>Noch kein NECP vorhanden</v>
      </c>
      <c r="X364" t="str">
        <f t="array" ref="X364">IFERROR(IF(INDEX([3]Tabelle1!$E$3:$U$500,MATCH($A364&amp;$C364&amp;$D364,[3]Tabelle1!$A$3:$A$500&amp;[3]Tabelle1!$C$3:$C$500&amp;[3]Tabelle1!$D$3:$D$500,0),MATCH(X$2,[3]Tabelle1!$E$2:$U$2,0))=0,"",INDEX([3]Tabelle1!$E$3:$U$500,MATCH($A364&amp;$C364&amp;$D364,[3]Tabelle1!$A$3:$A$500&amp;[3]Tabelle1!$C$3:$C$500&amp;[3]Tabelle1!$D$3:$D$500,0),MATCH(X$2,[3]Tabelle1!$E$2:$U$2,0))),"")</f>
        <v/>
      </c>
      <c r="Y364" s="174"/>
      <c r="Z364" s="174"/>
      <c r="AA364" s="174"/>
      <c r="AB364" s="174"/>
      <c r="AC364" s="174"/>
      <c r="AD364" s="174"/>
      <c r="AE364" s="174"/>
      <c r="AF364" s="174"/>
    </row>
    <row r="365" spans="1:32" x14ac:dyDescent="0.2">
      <c r="A365" s="107" t="str">
        <f>A364</f>
        <v>Ireland</v>
      </c>
      <c r="B365" s="97"/>
      <c r="C365" s="97" t="s">
        <v>212</v>
      </c>
      <c r="D365" s="226" t="s">
        <v>148</v>
      </c>
      <c r="E365" s="125"/>
      <c r="F365" s="125"/>
      <c r="G365" s="125"/>
      <c r="H365" s="125" t="str">
        <f t="array" ref="H365">IFERROR(IF(INDEX([3]Tabelle1!$E$3:$U$500,MATCH($A365&amp;$C365&amp;$D365,[3]Tabelle1!$A$3:$A$500&amp;[3]Tabelle1!$C$3:$C$500&amp;[3]Tabelle1!$D$3:$D$500,0),MATCH(H$2,[3]Tabelle1!$E$2:$U$2,0))=0,"",INDEX([3]Tabelle1!$E$3:$U$500,MATCH($A365&amp;$C365&amp;$D365,[3]Tabelle1!$A$3:$A$500&amp;[3]Tabelle1!$C$3:$C$500&amp;[3]Tabelle1!$D$3:$D$500,0),MATCH(H$2,[3]Tabelle1!$E$2:$U$2,0))),"")</f>
        <v/>
      </c>
      <c r="I365" s="186" t="str">
        <f t="array" ref="I365">IFERROR(IF(INDEX([3]Tabelle1!$E$3:$U$500,MATCH($A365&amp;$C365&amp;$D365,[3]Tabelle1!$A$3:$A$500&amp;[3]Tabelle1!$C$3:$C$500&amp;[3]Tabelle1!$D$3:$D$500,0),MATCH(I$2,[3]Tabelle1!$E$2:$U$2,0))=0,"",INDEX([3]Tabelle1!$E$3:$U$500,MATCH($A365&amp;$C365&amp;$D365,[3]Tabelle1!$A$3:$A$500&amp;[3]Tabelle1!$C$3:$C$500&amp;[3]Tabelle1!$D$3:$D$500,0),MATCH(I$2,[3]Tabelle1!$E$2:$U$2,0))),"")</f>
        <v/>
      </c>
      <c r="J365" s="152" t="str">
        <f t="array" ref="J365">IFERROR(IF(INDEX([3]Tabelle1!$E$3:$U$500,MATCH($A365&amp;$C365&amp;$D365,[3]Tabelle1!$A$3:$A$500&amp;[3]Tabelle1!$C$3:$C$500&amp;[3]Tabelle1!$D$3:$D$500,0),MATCH(J$2,[3]Tabelle1!$E$2:$U$2,0))=0,"",INDEX([3]Tabelle1!$E$3:$U$500,MATCH($A365&amp;$C365&amp;$D365,[3]Tabelle1!$A$3:$A$500&amp;[3]Tabelle1!$C$3:$C$500&amp;[3]Tabelle1!$D$3:$D$500,0),MATCH(J$2,[3]Tabelle1!$E$2:$U$2,0))),"")</f>
        <v/>
      </c>
      <c r="K365" s="152" t="str">
        <f t="array" ref="K365">IFERROR(IF(INDEX([3]Tabelle1!$E$3:$U$500,MATCH($A365&amp;$C365&amp;$D365,[3]Tabelle1!$A$3:$A$500&amp;[3]Tabelle1!$C$3:$C$500&amp;[3]Tabelle1!$D$3:$D$500,0),MATCH(K$2,[3]Tabelle1!$E$2:$U$2,0))=0,"",INDEX([3]Tabelle1!$E$3:$U$500,MATCH($A365&amp;$C365&amp;$D365,[3]Tabelle1!$A$3:$A$500&amp;[3]Tabelle1!$C$3:$C$500&amp;[3]Tabelle1!$D$3:$D$500,0),MATCH(K$2,[3]Tabelle1!$E$2:$U$2,0))),"")</f>
        <v/>
      </c>
      <c r="L365" s="152" t="str">
        <f t="array" ref="L365">IFERROR(IF(INDEX([3]Tabelle1!$E$3:$U$500,MATCH($A365&amp;$C365&amp;$D365,[3]Tabelle1!$A$3:$A$500&amp;[3]Tabelle1!$C$3:$C$500&amp;[3]Tabelle1!$D$3:$D$500,0),MATCH(L$2,[3]Tabelle1!$E$2:$U$2,0))=0,"",INDEX([3]Tabelle1!$E$3:$U$500,MATCH($A365&amp;$C365&amp;$D365,[3]Tabelle1!$A$3:$A$500&amp;[3]Tabelle1!$C$3:$C$500&amp;[3]Tabelle1!$D$3:$D$500,0),MATCH(L$2,[3]Tabelle1!$E$2:$U$2,0))),"")</f>
        <v/>
      </c>
      <c r="M365" s="152" t="str">
        <f t="array" ref="M365">IFERROR(IF(INDEX([3]Tabelle1!$E$3:$U$500,MATCH($A365&amp;$C365&amp;$D365,[3]Tabelle1!$A$3:$A$500&amp;[3]Tabelle1!$C$3:$C$500&amp;[3]Tabelle1!$D$3:$D$500,0),MATCH(M$2,[3]Tabelle1!$E$2:$U$2,0))=0,"",INDEX([3]Tabelle1!$E$3:$U$500,MATCH($A365&amp;$C365&amp;$D365,[3]Tabelle1!$A$3:$A$500&amp;[3]Tabelle1!$C$3:$C$500&amp;[3]Tabelle1!$D$3:$D$500,0),MATCH(M$2,[3]Tabelle1!$E$2:$U$2,0))),"")</f>
        <v/>
      </c>
      <c r="N365" s="152" t="str">
        <f t="array" ref="N365">IFERROR(IF(INDEX([3]Tabelle1!$E$3:$U$500,MATCH($A365&amp;$C365&amp;$D365,[3]Tabelle1!$A$3:$A$500&amp;[3]Tabelle1!$C$3:$C$500&amp;[3]Tabelle1!$D$3:$D$500,0),MATCH(N$2,[3]Tabelle1!$E$2:$U$2,0))=0,"",INDEX([3]Tabelle1!$E$3:$U$500,MATCH($A365&amp;$C365&amp;$D365,[3]Tabelle1!$A$3:$A$500&amp;[3]Tabelle1!$C$3:$C$500&amp;[3]Tabelle1!$D$3:$D$500,0),MATCH(N$2,[3]Tabelle1!$E$2:$U$2,0))),"")</f>
        <v/>
      </c>
      <c r="O365" s="152" t="str">
        <f t="array" ref="O365">IFERROR(IF(INDEX([3]Tabelle1!$E$3:$U$500,MATCH($A365&amp;$C365&amp;$D365,[3]Tabelle1!$A$3:$A$500&amp;[3]Tabelle1!$C$3:$C$500&amp;[3]Tabelle1!$D$3:$D$500,0),MATCH(O$2,[3]Tabelle1!$E$2:$U$2,0))=0,"",INDEX([3]Tabelle1!$E$3:$U$500,MATCH($A365&amp;$C365&amp;$D365,[3]Tabelle1!$A$3:$A$500&amp;[3]Tabelle1!$C$3:$C$500&amp;[3]Tabelle1!$D$3:$D$500,0),MATCH(O$2,[3]Tabelle1!$E$2:$U$2,0))),"")</f>
        <v/>
      </c>
      <c r="P365" s="152" t="str">
        <f t="array" ref="P365">IFERROR(IF(INDEX([3]Tabelle1!$E$3:$U$500,MATCH($A365&amp;$C365&amp;$D365,[3]Tabelle1!$A$3:$A$500&amp;[3]Tabelle1!$C$3:$C$500&amp;[3]Tabelle1!$D$3:$D$500,0),MATCH(P$2,[3]Tabelle1!$E$2:$U$2,0))=0,"",INDEX([3]Tabelle1!$E$3:$U$500,MATCH($A365&amp;$C365&amp;$D365,[3]Tabelle1!$A$3:$A$500&amp;[3]Tabelle1!$C$3:$C$500&amp;[3]Tabelle1!$D$3:$D$500,0),MATCH(P$2,[3]Tabelle1!$E$2:$U$2,0))),"")</f>
        <v/>
      </c>
      <c r="Q365" s="152" t="str">
        <f t="array" ref="Q365">IFERROR(IF(INDEX([3]Tabelle1!$E$3:$U$500,MATCH($A365&amp;$C365&amp;$D365,[3]Tabelle1!$A$3:$A$500&amp;[3]Tabelle1!$C$3:$C$500&amp;[3]Tabelle1!$D$3:$D$500,0),MATCH(Q$2,[3]Tabelle1!$E$2:$U$2,0))=0,"",INDEX([3]Tabelle1!$E$3:$U$500,MATCH($A365&amp;$C365&amp;$D365,[3]Tabelle1!$A$3:$A$500&amp;[3]Tabelle1!$C$3:$C$500&amp;[3]Tabelle1!$D$3:$D$500,0),MATCH(Q$2,[3]Tabelle1!$E$2:$U$2,0))),"")</f>
        <v/>
      </c>
      <c r="R365" s="152" t="str">
        <f t="array" ref="R365">IFERROR(IF(INDEX([3]Tabelle1!$E$3:$U$500,MATCH($A365&amp;$C365&amp;$D365,[3]Tabelle1!$A$3:$A$500&amp;[3]Tabelle1!$C$3:$C$500&amp;[3]Tabelle1!$D$3:$D$500,0),MATCH(R$2,[3]Tabelle1!$E$2:$U$2,0))=0,"",INDEX([3]Tabelle1!$E$3:$U$500,MATCH($A365&amp;$C365&amp;$D365,[3]Tabelle1!$A$3:$A$500&amp;[3]Tabelle1!$C$3:$C$500&amp;[3]Tabelle1!$D$3:$D$500,0),MATCH(R$2,[3]Tabelle1!$E$2:$U$2,0))),"")</f>
        <v/>
      </c>
      <c r="S365" s="152" t="str">
        <f t="array" ref="S365">IFERROR(IF(INDEX([3]Tabelle1!$E$3:$U$500,MATCH($A365&amp;$C365&amp;$D365,[3]Tabelle1!$A$3:$A$500&amp;[3]Tabelle1!$C$3:$C$500&amp;[3]Tabelle1!$D$3:$D$500,0),MATCH(S$2,[3]Tabelle1!$E$2:$U$2,0))=0,"",INDEX([3]Tabelle1!$E$3:$U$500,MATCH($A365&amp;$C365&amp;$D365,[3]Tabelle1!$A$3:$A$500&amp;[3]Tabelle1!$C$3:$C$500&amp;[3]Tabelle1!$D$3:$D$500,0),MATCH(S$2,[3]Tabelle1!$E$2:$U$2,0))),"")</f>
        <v/>
      </c>
      <c r="T365" s="189" t="str">
        <f t="array" ref="T365">IFERROR(IF(INDEX([3]Tabelle1!$E$3:$U$500,MATCH($A365&amp;$C365&amp;$D365,[3]Tabelle1!$A$3:$A$500&amp;[3]Tabelle1!$C$3:$C$500&amp;[3]Tabelle1!$D$3:$D$500,0),MATCH(T$2,[3]Tabelle1!$E$2:$U$2,0))=0,"",INDEX([3]Tabelle1!$E$3:$U$500,MATCH($A365&amp;$C365&amp;$D365,[3]Tabelle1!$A$3:$A$500&amp;[3]Tabelle1!$C$3:$C$500&amp;[3]Tabelle1!$D$3:$D$500,0),MATCH(T$2,[3]Tabelle1!$E$2:$U$2,0))),"")</f>
        <v/>
      </c>
      <c r="U365" s="189" t="str">
        <f t="array" ref="U365">IFERROR(IF(INDEX([3]Tabelle1!$E$3:$U$500,MATCH($A365&amp;$C365&amp;$D365,[3]Tabelle1!$A$3:$A$500&amp;[3]Tabelle1!$C$3:$C$500&amp;[3]Tabelle1!$D$3:$D$500,0),MATCH(U$2,[3]Tabelle1!$E$2:$U$2,0))=0,"",INDEX([3]Tabelle1!$E$3:$U$500,MATCH($A365&amp;$C365&amp;$D365,[3]Tabelle1!$A$3:$A$500&amp;[3]Tabelle1!$C$3:$C$500&amp;[3]Tabelle1!$D$3:$D$500,0),MATCH(U$2,[3]Tabelle1!$E$2:$U$2,0))),"")</f>
        <v/>
      </c>
      <c r="V365" s="190" t="str">
        <f t="array" ref="V365">IFERROR(IF(INDEX([3]Tabelle1!$E$3:$U$500,MATCH($A365&amp;$C365&amp;$D365,[3]Tabelle1!$A$3:$A$500&amp;[3]Tabelle1!$C$3:$C$500&amp;[3]Tabelle1!$D$3:$D$500,0),MATCH(V$2,[3]Tabelle1!$E$2:$U$2,0))=0,"",INDEX([3]Tabelle1!$E$3:$U$500,MATCH($A365&amp;$C365&amp;$D365,[3]Tabelle1!$A$3:$A$500&amp;[3]Tabelle1!$C$3:$C$500&amp;[3]Tabelle1!$D$3:$D$500,0),MATCH(V$2,[3]Tabelle1!$E$2:$U$2,0))),"")</f>
        <v/>
      </c>
      <c r="W365" t="str">
        <f t="array" ref="W365">IFERROR(IF(INDEX([3]Tabelle1!$E$3:$U$500,MATCH($A365&amp;$C365&amp;$D365,[3]Tabelle1!$A$3:$A$500&amp;[3]Tabelle1!$C$3:$C$500&amp;[3]Tabelle1!$D$3:$D$500,0),MATCH(W$2,[3]Tabelle1!$E$2:$U$2,0))=0,"",INDEX([3]Tabelle1!$E$3:$U$500,MATCH($A365&amp;$C365&amp;$D365,[3]Tabelle1!$A$3:$A$500&amp;[3]Tabelle1!$C$3:$C$500&amp;[3]Tabelle1!$D$3:$D$500,0),MATCH(W$2,[3]Tabelle1!$E$2:$U$2,0))),"")</f>
        <v>Noch kein NECP vorhanden</v>
      </c>
      <c r="X365" t="str">
        <f t="array" ref="X365">IFERROR(IF(INDEX([3]Tabelle1!$E$3:$U$500,MATCH($A365&amp;$C365&amp;$D365,[3]Tabelle1!$A$3:$A$500&amp;[3]Tabelle1!$C$3:$C$500&amp;[3]Tabelle1!$D$3:$D$500,0),MATCH(X$2,[3]Tabelle1!$E$2:$U$2,0))=0,"",INDEX([3]Tabelle1!$E$3:$U$500,MATCH($A365&amp;$C365&amp;$D365,[3]Tabelle1!$A$3:$A$500&amp;[3]Tabelle1!$C$3:$C$500&amp;[3]Tabelle1!$D$3:$D$500,0),MATCH(X$2,[3]Tabelle1!$E$2:$U$2,0))),"")</f>
        <v/>
      </c>
      <c r="Y365" s="174"/>
      <c r="Z365" s="174"/>
      <c r="AA365" s="174"/>
      <c r="AB365" s="174"/>
      <c r="AC365" s="174"/>
      <c r="AD365" s="174"/>
      <c r="AE365" s="174"/>
      <c r="AF365" s="174"/>
    </row>
    <row r="366" spans="1:32" x14ac:dyDescent="0.2">
      <c r="A366" s="107" t="str">
        <f t="shared" ref="A366:A381" si="40">A365</f>
        <v>Ireland</v>
      </c>
      <c r="B366" s="97"/>
      <c r="C366" s="97" t="s">
        <v>212</v>
      </c>
      <c r="D366" s="226" t="s">
        <v>146</v>
      </c>
      <c r="E366" s="125"/>
      <c r="F366" s="125"/>
      <c r="G366" s="125"/>
      <c r="H366" s="125" t="str">
        <f t="array" ref="H366">IFERROR(IF(INDEX([3]Tabelle1!$E$3:$U$500,MATCH($A366&amp;$C366&amp;$D366,[3]Tabelle1!$A$3:$A$500&amp;[3]Tabelle1!$C$3:$C$500&amp;[3]Tabelle1!$D$3:$D$500,0),MATCH(H$2,[3]Tabelle1!$E$2:$U$2,0))=0,"",INDEX([3]Tabelle1!$E$3:$U$500,MATCH($A366&amp;$C366&amp;$D366,[3]Tabelle1!$A$3:$A$500&amp;[3]Tabelle1!$C$3:$C$500&amp;[3]Tabelle1!$D$3:$D$500,0),MATCH(H$2,[3]Tabelle1!$E$2:$U$2,0))),"")</f>
        <v/>
      </c>
      <c r="I366" s="186" t="str">
        <f t="array" ref="I366">IFERROR(IF(INDEX([3]Tabelle1!$E$3:$U$500,MATCH($A366&amp;$C366&amp;$D366,[3]Tabelle1!$A$3:$A$500&amp;[3]Tabelle1!$C$3:$C$500&amp;[3]Tabelle1!$D$3:$D$500,0),MATCH(I$2,[3]Tabelle1!$E$2:$U$2,0))=0,"",INDEX([3]Tabelle1!$E$3:$U$500,MATCH($A366&amp;$C366&amp;$D366,[3]Tabelle1!$A$3:$A$500&amp;[3]Tabelle1!$C$3:$C$500&amp;[3]Tabelle1!$D$3:$D$500,0),MATCH(I$2,[3]Tabelle1!$E$2:$U$2,0))),"")</f>
        <v/>
      </c>
      <c r="J366" s="152" t="str">
        <f t="array" ref="J366">IFERROR(IF(INDEX([3]Tabelle1!$E$3:$U$500,MATCH($A366&amp;$C366&amp;$D366,[3]Tabelle1!$A$3:$A$500&amp;[3]Tabelle1!$C$3:$C$500&amp;[3]Tabelle1!$D$3:$D$500,0),MATCH(J$2,[3]Tabelle1!$E$2:$U$2,0))=0,"",INDEX([3]Tabelle1!$E$3:$U$500,MATCH($A366&amp;$C366&amp;$D366,[3]Tabelle1!$A$3:$A$500&amp;[3]Tabelle1!$C$3:$C$500&amp;[3]Tabelle1!$D$3:$D$500,0),MATCH(J$2,[3]Tabelle1!$E$2:$U$2,0))),"")</f>
        <v/>
      </c>
      <c r="K366" s="152" t="str">
        <f t="array" ref="K366">IFERROR(IF(INDEX([3]Tabelle1!$E$3:$U$500,MATCH($A366&amp;$C366&amp;$D366,[3]Tabelle1!$A$3:$A$500&amp;[3]Tabelle1!$C$3:$C$500&amp;[3]Tabelle1!$D$3:$D$500,0),MATCH(K$2,[3]Tabelle1!$E$2:$U$2,0))=0,"",INDEX([3]Tabelle1!$E$3:$U$500,MATCH($A366&amp;$C366&amp;$D366,[3]Tabelle1!$A$3:$A$500&amp;[3]Tabelle1!$C$3:$C$500&amp;[3]Tabelle1!$D$3:$D$500,0),MATCH(K$2,[3]Tabelle1!$E$2:$U$2,0))),"")</f>
        <v/>
      </c>
      <c r="L366" s="152" t="str">
        <f t="array" ref="L366">IFERROR(IF(INDEX([3]Tabelle1!$E$3:$U$500,MATCH($A366&amp;$C366&amp;$D366,[3]Tabelle1!$A$3:$A$500&amp;[3]Tabelle1!$C$3:$C$500&amp;[3]Tabelle1!$D$3:$D$500,0),MATCH(L$2,[3]Tabelle1!$E$2:$U$2,0))=0,"",INDEX([3]Tabelle1!$E$3:$U$500,MATCH($A366&amp;$C366&amp;$D366,[3]Tabelle1!$A$3:$A$500&amp;[3]Tabelle1!$C$3:$C$500&amp;[3]Tabelle1!$D$3:$D$500,0),MATCH(L$2,[3]Tabelle1!$E$2:$U$2,0))),"")</f>
        <v/>
      </c>
      <c r="M366" s="152" t="str">
        <f t="array" ref="M366">IFERROR(IF(INDEX([3]Tabelle1!$E$3:$U$500,MATCH($A366&amp;$C366&amp;$D366,[3]Tabelle1!$A$3:$A$500&amp;[3]Tabelle1!$C$3:$C$500&amp;[3]Tabelle1!$D$3:$D$500,0),MATCH(M$2,[3]Tabelle1!$E$2:$U$2,0))=0,"",INDEX([3]Tabelle1!$E$3:$U$500,MATCH($A366&amp;$C366&amp;$D366,[3]Tabelle1!$A$3:$A$500&amp;[3]Tabelle1!$C$3:$C$500&amp;[3]Tabelle1!$D$3:$D$500,0),MATCH(M$2,[3]Tabelle1!$E$2:$U$2,0))),"")</f>
        <v/>
      </c>
      <c r="N366" s="152" t="str">
        <f t="array" ref="N366">IFERROR(IF(INDEX([3]Tabelle1!$E$3:$U$500,MATCH($A366&amp;$C366&amp;$D366,[3]Tabelle1!$A$3:$A$500&amp;[3]Tabelle1!$C$3:$C$500&amp;[3]Tabelle1!$D$3:$D$500,0),MATCH(N$2,[3]Tabelle1!$E$2:$U$2,0))=0,"",INDEX([3]Tabelle1!$E$3:$U$500,MATCH($A366&amp;$C366&amp;$D366,[3]Tabelle1!$A$3:$A$500&amp;[3]Tabelle1!$C$3:$C$500&amp;[3]Tabelle1!$D$3:$D$500,0),MATCH(N$2,[3]Tabelle1!$E$2:$U$2,0))),"")</f>
        <v/>
      </c>
      <c r="O366" s="152" t="str">
        <f t="array" ref="O366">IFERROR(IF(INDEX([3]Tabelle1!$E$3:$U$500,MATCH($A366&amp;$C366&amp;$D366,[3]Tabelle1!$A$3:$A$500&amp;[3]Tabelle1!$C$3:$C$500&amp;[3]Tabelle1!$D$3:$D$500,0),MATCH(O$2,[3]Tabelle1!$E$2:$U$2,0))=0,"",INDEX([3]Tabelle1!$E$3:$U$500,MATCH($A366&amp;$C366&amp;$D366,[3]Tabelle1!$A$3:$A$500&amp;[3]Tabelle1!$C$3:$C$500&amp;[3]Tabelle1!$D$3:$D$500,0),MATCH(O$2,[3]Tabelle1!$E$2:$U$2,0))),"")</f>
        <v/>
      </c>
      <c r="P366" s="152" t="str">
        <f t="array" ref="P366">IFERROR(IF(INDEX([3]Tabelle1!$E$3:$U$500,MATCH($A366&amp;$C366&amp;$D366,[3]Tabelle1!$A$3:$A$500&amp;[3]Tabelle1!$C$3:$C$500&amp;[3]Tabelle1!$D$3:$D$500,0),MATCH(P$2,[3]Tabelle1!$E$2:$U$2,0))=0,"",INDEX([3]Tabelle1!$E$3:$U$500,MATCH($A366&amp;$C366&amp;$D366,[3]Tabelle1!$A$3:$A$500&amp;[3]Tabelle1!$C$3:$C$500&amp;[3]Tabelle1!$D$3:$D$500,0),MATCH(P$2,[3]Tabelle1!$E$2:$U$2,0))),"")</f>
        <v/>
      </c>
      <c r="Q366" s="152" t="str">
        <f t="array" ref="Q366">IFERROR(IF(INDEX([3]Tabelle1!$E$3:$U$500,MATCH($A366&amp;$C366&amp;$D366,[3]Tabelle1!$A$3:$A$500&amp;[3]Tabelle1!$C$3:$C$500&amp;[3]Tabelle1!$D$3:$D$500,0),MATCH(Q$2,[3]Tabelle1!$E$2:$U$2,0))=0,"",INDEX([3]Tabelle1!$E$3:$U$500,MATCH($A366&amp;$C366&amp;$D366,[3]Tabelle1!$A$3:$A$500&amp;[3]Tabelle1!$C$3:$C$500&amp;[3]Tabelle1!$D$3:$D$500,0),MATCH(Q$2,[3]Tabelle1!$E$2:$U$2,0))),"")</f>
        <v/>
      </c>
      <c r="R366" s="152" t="str">
        <f t="array" ref="R366">IFERROR(IF(INDEX([3]Tabelle1!$E$3:$U$500,MATCH($A366&amp;$C366&amp;$D366,[3]Tabelle1!$A$3:$A$500&amp;[3]Tabelle1!$C$3:$C$500&amp;[3]Tabelle1!$D$3:$D$500,0),MATCH(R$2,[3]Tabelle1!$E$2:$U$2,0))=0,"",INDEX([3]Tabelle1!$E$3:$U$500,MATCH($A366&amp;$C366&amp;$D366,[3]Tabelle1!$A$3:$A$500&amp;[3]Tabelle1!$C$3:$C$500&amp;[3]Tabelle1!$D$3:$D$500,0),MATCH(R$2,[3]Tabelle1!$E$2:$U$2,0))),"")</f>
        <v/>
      </c>
      <c r="S366" s="152" t="str">
        <f t="array" ref="S366">IFERROR(IF(INDEX([3]Tabelle1!$E$3:$U$500,MATCH($A366&amp;$C366&amp;$D366,[3]Tabelle1!$A$3:$A$500&amp;[3]Tabelle1!$C$3:$C$500&amp;[3]Tabelle1!$D$3:$D$500,0),MATCH(S$2,[3]Tabelle1!$E$2:$U$2,0))=0,"",INDEX([3]Tabelle1!$E$3:$U$500,MATCH($A366&amp;$C366&amp;$D366,[3]Tabelle1!$A$3:$A$500&amp;[3]Tabelle1!$C$3:$C$500&amp;[3]Tabelle1!$D$3:$D$500,0),MATCH(S$2,[3]Tabelle1!$E$2:$U$2,0))),"")</f>
        <v/>
      </c>
      <c r="T366" s="189" t="str">
        <f t="array" ref="T366">IFERROR(IF(INDEX([3]Tabelle1!$E$3:$U$500,MATCH($A366&amp;$C366&amp;$D366,[3]Tabelle1!$A$3:$A$500&amp;[3]Tabelle1!$C$3:$C$500&amp;[3]Tabelle1!$D$3:$D$500,0),MATCH(T$2,[3]Tabelle1!$E$2:$U$2,0))=0,"",INDEX([3]Tabelle1!$E$3:$U$500,MATCH($A366&amp;$C366&amp;$D366,[3]Tabelle1!$A$3:$A$500&amp;[3]Tabelle1!$C$3:$C$500&amp;[3]Tabelle1!$D$3:$D$500,0),MATCH(T$2,[3]Tabelle1!$E$2:$U$2,0))),"")</f>
        <v/>
      </c>
      <c r="U366" s="189" t="str">
        <f t="array" ref="U366">IFERROR(IF(INDEX([3]Tabelle1!$E$3:$U$500,MATCH($A366&amp;$C366&amp;$D366,[3]Tabelle1!$A$3:$A$500&amp;[3]Tabelle1!$C$3:$C$500&amp;[3]Tabelle1!$D$3:$D$500,0),MATCH(U$2,[3]Tabelle1!$E$2:$U$2,0))=0,"",INDEX([3]Tabelle1!$E$3:$U$500,MATCH($A366&amp;$C366&amp;$D366,[3]Tabelle1!$A$3:$A$500&amp;[3]Tabelle1!$C$3:$C$500&amp;[3]Tabelle1!$D$3:$D$500,0),MATCH(U$2,[3]Tabelle1!$E$2:$U$2,0))),"")</f>
        <v/>
      </c>
      <c r="V366" s="190" t="str">
        <f t="array" ref="V366">IFERROR(IF(INDEX([3]Tabelle1!$E$3:$U$500,MATCH($A366&amp;$C366&amp;$D366,[3]Tabelle1!$A$3:$A$500&amp;[3]Tabelle1!$C$3:$C$500&amp;[3]Tabelle1!$D$3:$D$500,0),MATCH(V$2,[3]Tabelle1!$E$2:$U$2,0))=0,"",INDEX([3]Tabelle1!$E$3:$U$500,MATCH($A366&amp;$C366&amp;$D366,[3]Tabelle1!$A$3:$A$500&amp;[3]Tabelle1!$C$3:$C$500&amp;[3]Tabelle1!$D$3:$D$500,0),MATCH(V$2,[3]Tabelle1!$E$2:$U$2,0))),"")</f>
        <v/>
      </c>
      <c r="W366" t="str">
        <f t="array" ref="W366">IFERROR(IF(INDEX([3]Tabelle1!$E$3:$U$500,MATCH($A366&amp;$C366&amp;$D366,[3]Tabelle1!$A$3:$A$500&amp;[3]Tabelle1!$C$3:$C$500&amp;[3]Tabelle1!$D$3:$D$500,0),MATCH(W$2,[3]Tabelle1!$E$2:$U$2,0))=0,"",INDEX([3]Tabelle1!$E$3:$U$500,MATCH($A366&amp;$C366&amp;$D366,[3]Tabelle1!$A$3:$A$500&amp;[3]Tabelle1!$C$3:$C$500&amp;[3]Tabelle1!$D$3:$D$500,0),MATCH(W$2,[3]Tabelle1!$E$2:$U$2,0))),"")</f>
        <v>Noch kein NECP vorhanden</v>
      </c>
      <c r="X366" t="str">
        <f t="array" ref="X366">IFERROR(IF(INDEX([3]Tabelle1!$E$3:$U$500,MATCH($A366&amp;$C366&amp;$D366,[3]Tabelle1!$A$3:$A$500&amp;[3]Tabelle1!$C$3:$C$500&amp;[3]Tabelle1!$D$3:$D$500,0),MATCH(X$2,[3]Tabelle1!$E$2:$U$2,0))=0,"",INDEX([3]Tabelle1!$E$3:$U$500,MATCH($A366&amp;$C366&amp;$D366,[3]Tabelle1!$A$3:$A$500&amp;[3]Tabelle1!$C$3:$C$500&amp;[3]Tabelle1!$D$3:$D$500,0),MATCH(X$2,[3]Tabelle1!$E$2:$U$2,0))),"")</f>
        <v/>
      </c>
      <c r="Y366" s="174"/>
      <c r="Z366" s="174"/>
      <c r="AA366" s="174"/>
      <c r="AB366" s="174"/>
      <c r="AC366" s="174"/>
      <c r="AD366" s="174"/>
      <c r="AE366" s="174"/>
      <c r="AF366" s="174"/>
    </row>
    <row r="367" spans="1:32" x14ac:dyDescent="0.2">
      <c r="A367" s="107" t="str">
        <f t="shared" si="40"/>
        <v>Ireland</v>
      </c>
      <c r="B367" s="97"/>
      <c r="C367" s="97" t="s">
        <v>212</v>
      </c>
      <c r="D367" s="226" t="s">
        <v>147</v>
      </c>
      <c r="E367" s="125"/>
      <c r="F367" s="125"/>
      <c r="G367" s="125"/>
      <c r="H367" s="125" t="str">
        <f t="array" ref="H367">IFERROR(IF(INDEX([3]Tabelle1!$E$3:$U$500,MATCH($A367&amp;$C367&amp;$D367,[3]Tabelle1!$A$3:$A$500&amp;[3]Tabelle1!$C$3:$C$500&amp;[3]Tabelle1!$D$3:$D$500,0),MATCH(H$2,[3]Tabelle1!$E$2:$U$2,0))=0,"",INDEX([3]Tabelle1!$E$3:$U$500,MATCH($A367&amp;$C367&amp;$D367,[3]Tabelle1!$A$3:$A$500&amp;[3]Tabelle1!$C$3:$C$500&amp;[3]Tabelle1!$D$3:$D$500,0),MATCH(H$2,[3]Tabelle1!$E$2:$U$2,0))),"")</f>
        <v/>
      </c>
      <c r="I367" s="186" t="str">
        <f t="array" ref="I367">IFERROR(IF(INDEX([3]Tabelle1!$E$3:$U$500,MATCH($A367&amp;$C367&amp;$D367,[3]Tabelle1!$A$3:$A$500&amp;[3]Tabelle1!$C$3:$C$500&amp;[3]Tabelle1!$D$3:$D$500,0),MATCH(I$2,[3]Tabelle1!$E$2:$U$2,0))=0,"",INDEX([3]Tabelle1!$E$3:$U$500,MATCH($A367&amp;$C367&amp;$D367,[3]Tabelle1!$A$3:$A$500&amp;[3]Tabelle1!$C$3:$C$500&amp;[3]Tabelle1!$D$3:$D$500,0),MATCH(I$2,[3]Tabelle1!$E$2:$U$2,0))),"")</f>
        <v/>
      </c>
      <c r="J367" s="152" t="str">
        <f t="array" ref="J367">IFERROR(IF(INDEX([3]Tabelle1!$E$3:$U$500,MATCH($A367&amp;$C367&amp;$D367,[3]Tabelle1!$A$3:$A$500&amp;[3]Tabelle1!$C$3:$C$500&amp;[3]Tabelle1!$D$3:$D$500,0),MATCH(J$2,[3]Tabelle1!$E$2:$U$2,0))=0,"",INDEX([3]Tabelle1!$E$3:$U$500,MATCH($A367&amp;$C367&amp;$D367,[3]Tabelle1!$A$3:$A$500&amp;[3]Tabelle1!$C$3:$C$500&amp;[3]Tabelle1!$D$3:$D$500,0),MATCH(J$2,[3]Tabelle1!$E$2:$U$2,0))),"")</f>
        <v/>
      </c>
      <c r="K367" s="152" t="str">
        <f t="array" ref="K367">IFERROR(IF(INDEX([3]Tabelle1!$E$3:$U$500,MATCH($A367&amp;$C367&amp;$D367,[3]Tabelle1!$A$3:$A$500&amp;[3]Tabelle1!$C$3:$C$500&amp;[3]Tabelle1!$D$3:$D$500,0),MATCH(K$2,[3]Tabelle1!$E$2:$U$2,0))=0,"",INDEX([3]Tabelle1!$E$3:$U$500,MATCH($A367&amp;$C367&amp;$D367,[3]Tabelle1!$A$3:$A$500&amp;[3]Tabelle1!$C$3:$C$500&amp;[3]Tabelle1!$D$3:$D$500,0),MATCH(K$2,[3]Tabelle1!$E$2:$U$2,0))),"")</f>
        <v/>
      </c>
      <c r="L367" s="152" t="str">
        <f t="array" ref="L367">IFERROR(IF(INDEX([3]Tabelle1!$E$3:$U$500,MATCH($A367&amp;$C367&amp;$D367,[3]Tabelle1!$A$3:$A$500&amp;[3]Tabelle1!$C$3:$C$500&amp;[3]Tabelle1!$D$3:$D$500,0),MATCH(L$2,[3]Tabelle1!$E$2:$U$2,0))=0,"",INDEX([3]Tabelle1!$E$3:$U$500,MATCH($A367&amp;$C367&amp;$D367,[3]Tabelle1!$A$3:$A$500&amp;[3]Tabelle1!$C$3:$C$500&amp;[3]Tabelle1!$D$3:$D$500,0),MATCH(L$2,[3]Tabelle1!$E$2:$U$2,0))),"")</f>
        <v/>
      </c>
      <c r="M367" s="152" t="str">
        <f t="array" ref="M367">IFERROR(IF(INDEX([3]Tabelle1!$E$3:$U$500,MATCH($A367&amp;$C367&amp;$D367,[3]Tabelle1!$A$3:$A$500&amp;[3]Tabelle1!$C$3:$C$500&amp;[3]Tabelle1!$D$3:$D$500,0),MATCH(M$2,[3]Tabelle1!$E$2:$U$2,0))=0,"",INDEX([3]Tabelle1!$E$3:$U$500,MATCH($A367&amp;$C367&amp;$D367,[3]Tabelle1!$A$3:$A$500&amp;[3]Tabelle1!$C$3:$C$500&amp;[3]Tabelle1!$D$3:$D$500,0),MATCH(M$2,[3]Tabelle1!$E$2:$U$2,0))),"")</f>
        <v/>
      </c>
      <c r="N367" s="152" t="str">
        <f t="array" ref="N367">IFERROR(IF(INDEX([3]Tabelle1!$E$3:$U$500,MATCH($A367&amp;$C367&amp;$D367,[3]Tabelle1!$A$3:$A$500&amp;[3]Tabelle1!$C$3:$C$500&amp;[3]Tabelle1!$D$3:$D$500,0),MATCH(N$2,[3]Tabelle1!$E$2:$U$2,0))=0,"",INDEX([3]Tabelle1!$E$3:$U$500,MATCH($A367&amp;$C367&amp;$D367,[3]Tabelle1!$A$3:$A$500&amp;[3]Tabelle1!$C$3:$C$500&amp;[3]Tabelle1!$D$3:$D$500,0),MATCH(N$2,[3]Tabelle1!$E$2:$U$2,0))),"")</f>
        <v/>
      </c>
      <c r="O367" s="152" t="str">
        <f t="array" ref="O367">IFERROR(IF(INDEX([3]Tabelle1!$E$3:$U$500,MATCH($A367&amp;$C367&amp;$D367,[3]Tabelle1!$A$3:$A$500&amp;[3]Tabelle1!$C$3:$C$500&amp;[3]Tabelle1!$D$3:$D$500,0),MATCH(O$2,[3]Tabelle1!$E$2:$U$2,0))=0,"",INDEX([3]Tabelle1!$E$3:$U$500,MATCH($A367&amp;$C367&amp;$D367,[3]Tabelle1!$A$3:$A$500&amp;[3]Tabelle1!$C$3:$C$500&amp;[3]Tabelle1!$D$3:$D$500,0),MATCH(O$2,[3]Tabelle1!$E$2:$U$2,0))),"")</f>
        <v/>
      </c>
      <c r="P367" s="152" t="str">
        <f t="array" ref="P367">IFERROR(IF(INDEX([3]Tabelle1!$E$3:$U$500,MATCH($A367&amp;$C367&amp;$D367,[3]Tabelle1!$A$3:$A$500&amp;[3]Tabelle1!$C$3:$C$500&amp;[3]Tabelle1!$D$3:$D$500,0),MATCH(P$2,[3]Tabelle1!$E$2:$U$2,0))=0,"",INDEX([3]Tabelle1!$E$3:$U$500,MATCH($A367&amp;$C367&amp;$D367,[3]Tabelle1!$A$3:$A$500&amp;[3]Tabelle1!$C$3:$C$500&amp;[3]Tabelle1!$D$3:$D$500,0),MATCH(P$2,[3]Tabelle1!$E$2:$U$2,0))),"")</f>
        <v/>
      </c>
      <c r="Q367" s="152" t="str">
        <f t="array" ref="Q367">IFERROR(IF(INDEX([3]Tabelle1!$E$3:$U$500,MATCH($A367&amp;$C367&amp;$D367,[3]Tabelle1!$A$3:$A$500&amp;[3]Tabelle1!$C$3:$C$500&amp;[3]Tabelle1!$D$3:$D$500,0),MATCH(Q$2,[3]Tabelle1!$E$2:$U$2,0))=0,"",INDEX([3]Tabelle1!$E$3:$U$500,MATCH($A367&amp;$C367&amp;$D367,[3]Tabelle1!$A$3:$A$500&amp;[3]Tabelle1!$C$3:$C$500&amp;[3]Tabelle1!$D$3:$D$500,0),MATCH(Q$2,[3]Tabelle1!$E$2:$U$2,0))),"")</f>
        <v/>
      </c>
      <c r="R367" s="152" t="str">
        <f t="array" ref="R367">IFERROR(IF(INDEX([3]Tabelle1!$E$3:$U$500,MATCH($A367&amp;$C367&amp;$D367,[3]Tabelle1!$A$3:$A$500&amp;[3]Tabelle1!$C$3:$C$500&amp;[3]Tabelle1!$D$3:$D$500,0),MATCH(R$2,[3]Tabelle1!$E$2:$U$2,0))=0,"",INDEX([3]Tabelle1!$E$3:$U$500,MATCH($A367&amp;$C367&amp;$D367,[3]Tabelle1!$A$3:$A$500&amp;[3]Tabelle1!$C$3:$C$500&amp;[3]Tabelle1!$D$3:$D$500,0),MATCH(R$2,[3]Tabelle1!$E$2:$U$2,0))),"")</f>
        <v/>
      </c>
      <c r="S367" s="152" t="str">
        <f t="array" ref="S367">IFERROR(IF(INDEX([3]Tabelle1!$E$3:$U$500,MATCH($A367&amp;$C367&amp;$D367,[3]Tabelle1!$A$3:$A$500&amp;[3]Tabelle1!$C$3:$C$500&amp;[3]Tabelle1!$D$3:$D$500,0),MATCH(S$2,[3]Tabelle1!$E$2:$U$2,0))=0,"",INDEX([3]Tabelle1!$E$3:$U$500,MATCH($A367&amp;$C367&amp;$D367,[3]Tabelle1!$A$3:$A$500&amp;[3]Tabelle1!$C$3:$C$500&amp;[3]Tabelle1!$D$3:$D$500,0),MATCH(S$2,[3]Tabelle1!$E$2:$U$2,0))),"")</f>
        <v/>
      </c>
      <c r="T367" s="189" t="str">
        <f t="array" ref="T367">IFERROR(IF(INDEX([3]Tabelle1!$E$3:$U$500,MATCH($A367&amp;$C367&amp;$D367,[3]Tabelle1!$A$3:$A$500&amp;[3]Tabelle1!$C$3:$C$500&amp;[3]Tabelle1!$D$3:$D$500,0),MATCH(T$2,[3]Tabelle1!$E$2:$U$2,0))=0,"",INDEX([3]Tabelle1!$E$3:$U$500,MATCH($A367&amp;$C367&amp;$D367,[3]Tabelle1!$A$3:$A$500&amp;[3]Tabelle1!$C$3:$C$500&amp;[3]Tabelle1!$D$3:$D$500,0),MATCH(T$2,[3]Tabelle1!$E$2:$U$2,0))),"")</f>
        <v/>
      </c>
      <c r="U367" s="189" t="str">
        <f t="array" ref="U367">IFERROR(IF(INDEX([3]Tabelle1!$E$3:$U$500,MATCH($A367&amp;$C367&amp;$D367,[3]Tabelle1!$A$3:$A$500&amp;[3]Tabelle1!$C$3:$C$500&amp;[3]Tabelle1!$D$3:$D$500,0),MATCH(U$2,[3]Tabelle1!$E$2:$U$2,0))=0,"",INDEX([3]Tabelle1!$E$3:$U$500,MATCH($A367&amp;$C367&amp;$D367,[3]Tabelle1!$A$3:$A$500&amp;[3]Tabelle1!$C$3:$C$500&amp;[3]Tabelle1!$D$3:$D$500,0),MATCH(U$2,[3]Tabelle1!$E$2:$U$2,0))),"")</f>
        <v/>
      </c>
      <c r="V367" s="190" t="str">
        <f t="array" ref="V367">IFERROR(IF(INDEX([3]Tabelle1!$E$3:$U$500,MATCH($A367&amp;$C367&amp;$D367,[3]Tabelle1!$A$3:$A$500&amp;[3]Tabelle1!$C$3:$C$500&amp;[3]Tabelle1!$D$3:$D$500,0),MATCH(V$2,[3]Tabelle1!$E$2:$U$2,0))=0,"",INDEX([3]Tabelle1!$E$3:$U$500,MATCH($A367&amp;$C367&amp;$D367,[3]Tabelle1!$A$3:$A$500&amp;[3]Tabelle1!$C$3:$C$500&amp;[3]Tabelle1!$D$3:$D$500,0),MATCH(V$2,[3]Tabelle1!$E$2:$U$2,0))),"")</f>
        <v/>
      </c>
      <c r="W367" t="str">
        <f t="array" ref="W367">IFERROR(IF(INDEX([3]Tabelle1!$E$3:$U$500,MATCH($A367&amp;$C367&amp;$D367,[3]Tabelle1!$A$3:$A$500&amp;[3]Tabelle1!$C$3:$C$500&amp;[3]Tabelle1!$D$3:$D$500,0),MATCH(W$2,[3]Tabelle1!$E$2:$U$2,0))=0,"",INDEX([3]Tabelle1!$E$3:$U$500,MATCH($A367&amp;$C367&amp;$D367,[3]Tabelle1!$A$3:$A$500&amp;[3]Tabelle1!$C$3:$C$500&amp;[3]Tabelle1!$D$3:$D$500,0),MATCH(W$2,[3]Tabelle1!$E$2:$U$2,0))),"")</f>
        <v>Noch kein NECP vorhanden</v>
      </c>
      <c r="X367" t="str">
        <f t="array" ref="X367">IFERROR(IF(INDEX([3]Tabelle1!$E$3:$U$500,MATCH($A367&amp;$C367&amp;$D367,[3]Tabelle1!$A$3:$A$500&amp;[3]Tabelle1!$C$3:$C$500&amp;[3]Tabelle1!$D$3:$D$500,0),MATCH(X$2,[3]Tabelle1!$E$2:$U$2,0))=0,"",INDEX([3]Tabelle1!$E$3:$U$500,MATCH($A367&amp;$C367&amp;$D367,[3]Tabelle1!$A$3:$A$500&amp;[3]Tabelle1!$C$3:$C$500&amp;[3]Tabelle1!$D$3:$D$500,0),MATCH(X$2,[3]Tabelle1!$E$2:$U$2,0))),"")</f>
        <v/>
      </c>
      <c r="Y367" s="174"/>
      <c r="Z367" s="174"/>
      <c r="AA367" s="174"/>
      <c r="AB367" s="174"/>
      <c r="AC367" s="174"/>
      <c r="AD367" s="174"/>
      <c r="AE367" s="174"/>
      <c r="AF367" s="174"/>
    </row>
    <row r="368" spans="1:32" x14ac:dyDescent="0.2">
      <c r="A368" s="107" t="str">
        <f t="shared" si="40"/>
        <v>Ireland</v>
      </c>
      <c r="B368" s="97"/>
      <c r="C368" s="97"/>
      <c r="D368" s="226" t="s">
        <v>73</v>
      </c>
      <c r="E368" s="191"/>
      <c r="F368" s="191"/>
      <c r="G368" s="191"/>
      <c r="H368" s="192" t="str">
        <f t="array" ref="H368">IFERROR(IF(INDEX([3]Tabelle1!$E$3:$U$500,MATCH($A368&amp;$C368&amp;$D368,[3]Tabelle1!$A$3:$A$500&amp;[3]Tabelle1!$C$3:$C$500&amp;[3]Tabelle1!$D$3:$D$500,0),MATCH(H$2,[3]Tabelle1!$E$2:$U$2,0))=0,"",INDEX([3]Tabelle1!$E$3:$U$500,MATCH($A368&amp;$C368&amp;$D368,[3]Tabelle1!$A$3:$A$500&amp;[3]Tabelle1!$C$3:$C$500&amp;[3]Tabelle1!$D$3:$D$500,0),MATCH(H$2,[3]Tabelle1!$E$2:$U$2,0))),"")</f>
        <v/>
      </c>
      <c r="I368" s="192" t="str">
        <f t="array" ref="I368">IFERROR(IF(INDEX([3]Tabelle1!$E$3:$U$500,MATCH($A368&amp;$C368&amp;$D368,[3]Tabelle1!$A$3:$A$500&amp;[3]Tabelle1!$C$3:$C$500&amp;[3]Tabelle1!$D$3:$D$500,0),MATCH(I$2,[3]Tabelle1!$E$2:$U$2,0))=0,"",INDEX([3]Tabelle1!$E$3:$U$500,MATCH($A368&amp;$C368&amp;$D368,[3]Tabelle1!$A$3:$A$500&amp;[3]Tabelle1!$C$3:$C$500&amp;[3]Tabelle1!$D$3:$D$500,0),MATCH(I$2,[3]Tabelle1!$E$2:$U$2,0))),"")</f>
        <v/>
      </c>
      <c r="J368" s="192" t="str">
        <f t="array" ref="J368">IFERROR(IF(INDEX([3]Tabelle1!$E$3:$U$500,MATCH($A368&amp;$C368&amp;$D368,[3]Tabelle1!$A$3:$A$500&amp;[3]Tabelle1!$C$3:$C$500&amp;[3]Tabelle1!$D$3:$D$500,0),MATCH(J$2,[3]Tabelle1!$E$2:$U$2,0))=0,"",INDEX([3]Tabelle1!$E$3:$U$500,MATCH($A368&amp;$C368&amp;$D368,[3]Tabelle1!$A$3:$A$500&amp;[3]Tabelle1!$C$3:$C$500&amp;[3]Tabelle1!$D$3:$D$500,0),MATCH(J$2,[3]Tabelle1!$E$2:$U$2,0))),"")</f>
        <v/>
      </c>
      <c r="K368" s="192" t="str">
        <f t="array" ref="K368">IFERROR(IF(INDEX([3]Tabelle1!$E$3:$U$500,MATCH($A368&amp;$C368&amp;$D368,[3]Tabelle1!$A$3:$A$500&amp;[3]Tabelle1!$C$3:$C$500&amp;[3]Tabelle1!$D$3:$D$500,0),MATCH(K$2,[3]Tabelle1!$E$2:$U$2,0))=0,"",INDEX([3]Tabelle1!$E$3:$U$500,MATCH($A368&amp;$C368&amp;$D368,[3]Tabelle1!$A$3:$A$500&amp;[3]Tabelle1!$C$3:$C$500&amp;[3]Tabelle1!$D$3:$D$500,0),MATCH(K$2,[3]Tabelle1!$E$2:$U$2,0))),"")</f>
        <v/>
      </c>
      <c r="L368" s="192" t="str">
        <f t="array" ref="L368">IFERROR(IF(INDEX([3]Tabelle1!$E$3:$U$500,MATCH($A368&amp;$C368&amp;$D368,[3]Tabelle1!$A$3:$A$500&amp;[3]Tabelle1!$C$3:$C$500&amp;[3]Tabelle1!$D$3:$D$500,0),MATCH(L$2,[3]Tabelle1!$E$2:$U$2,0))=0,"",INDEX([3]Tabelle1!$E$3:$U$500,MATCH($A368&amp;$C368&amp;$D368,[3]Tabelle1!$A$3:$A$500&amp;[3]Tabelle1!$C$3:$C$500&amp;[3]Tabelle1!$D$3:$D$500,0),MATCH(L$2,[3]Tabelle1!$E$2:$U$2,0))),"")</f>
        <v/>
      </c>
      <c r="M368" s="192" t="str">
        <f t="array" ref="M368">IFERROR(IF(INDEX([3]Tabelle1!$E$3:$U$500,MATCH($A368&amp;$C368&amp;$D368,[3]Tabelle1!$A$3:$A$500&amp;[3]Tabelle1!$C$3:$C$500&amp;[3]Tabelle1!$D$3:$D$500,0),MATCH(M$2,[3]Tabelle1!$E$2:$U$2,0))=0,"",INDEX([3]Tabelle1!$E$3:$U$500,MATCH($A368&amp;$C368&amp;$D368,[3]Tabelle1!$A$3:$A$500&amp;[3]Tabelle1!$C$3:$C$500&amp;[3]Tabelle1!$D$3:$D$500,0),MATCH(M$2,[3]Tabelle1!$E$2:$U$2,0))),"")</f>
        <v/>
      </c>
      <c r="N368" s="192" t="str">
        <f t="array" ref="N368">IFERROR(IF(INDEX([3]Tabelle1!$E$3:$U$500,MATCH($A368&amp;$C368&amp;$D368,[3]Tabelle1!$A$3:$A$500&amp;[3]Tabelle1!$C$3:$C$500&amp;[3]Tabelle1!$D$3:$D$500,0),MATCH(N$2,[3]Tabelle1!$E$2:$U$2,0))=0,"",INDEX([3]Tabelle1!$E$3:$U$500,MATCH($A368&amp;$C368&amp;$D368,[3]Tabelle1!$A$3:$A$500&amp;[3]Tabelle1!$C$3:$C$500&amp;[3]Tabelle1!$D$3:$D$500,0),MATCH(N$2,[3]Tabelle1!$E$2:$U$2,0))),"")</f>
        <v/>
      </c>
      <c r="O368" s="192" t="str">
        <f t="array" ref="O368">IFERROR(IF(INDEX([3]Tabelle1!$E$3:$U$500,MATCH($A368&amp;$C368&amp;$D368,[3]Tabelle1!$A$3:$A$500&amp;[3]Tabelle1!$C$3:$C$500&amp;[3]Tabelle1!$D$3:$D$500,0),MATCH(O$2,[3]Tabelle1!$E$2:$U$2,0))=0,"",INDEX([3]Tabelle1!$E$3:$U$500,MATCH($A368&amp;$C368&amp;$D368,[3]Tabelle1!$A$3:$A$500&amp;[3]Tabelle1!$C$3:$C$500&amp;[3]Tabelle1!$D$3:$D$500,0),MATCH(O$2,[3]Tabelle1!$E$2:$U$2,0))),"")</f>
        <v/>
      </c>
      <c r="P368" s="192" t="str">
        <f t="array" ref="P368">IFERROR(IF(INDEX([3]Tabelle1!$E$3:$U$500,MATCH($A368&amp;$C368&amp;$D368,[3]Tabelle1!$A$3:$A$500&amp;[3]Tabelle1!$C$3:$C$500&amp;[3]Tabelle1!$D$3:$D$500,0),MATCH(P$2,[3]Tabelle1!$E$2:$U$2,0))=0,"",INDEX([3]Tabelle1!$E$3:$U$500,MATCH($A368&amp;$C368&amp;$D368,[3]Tabelle1!$A$3:$A$500&amp;[3]Tabelle1!$C$3:$C$500&amp;[3]Tabelle1!$D$3:$D$500,0),MATCH(P$2,[3]Tabelle1!$E$2:$U$2,0))),"")</f>
        <v/>
      </c>
      <c r="Q368" s="192" t="str">
        <f t="array" ref="Q368">IFERROR(IF(INDEX([3]Tabelle1!$E$3:$U$500,MATCH($A368&amp;$C368&amp;$D368,[3]Tabelle1!$A$3:$A$500&amp;[3]Tabelle1!$C$3:$C$500&amp;[3]Tabelle1!$D$3:$D$500,0),MATCH(Q$2,[3]Tabelle1!$E$2:$U$2,0))=0,"",INDEX([3]Tabelle1!$E$3:$U$500,MATCH($A368&amp;$C368&amp;$D368,[3]Tabelle1!$A$3:$A$500&amp;[3]Tabelle1!$C$3:$C$500&amp;[3]Tabelle1!$D$3:$D$500,0),MATCH(Q$2,[3]Tabelle1!$E$2:$U$2,0))),"")</f>
        <v/>
      </c>
      <c r="R368" s="192" t="str">
        <f t="array" ref="R368">IFERROR(IF(INDEX([3]Tabelle1!$E$3:$U$500,MATCH($A368&amp;$C368&amp;$D368,[3]Tabelle1!$A$3:$A$500&amp;[3]Tabelle1!$C$3:$C$500&amp;[3]Tabelle1!$D$3:$D$500,0),MATCH(R$2,[3]Tabelle1!$E$2:$U$2,0))=0,"",INDEX([3]Tabelle1!$E$3:$U$500,MATCH($A368&amp;$C368&amp;$D368,[3]Tabelle1!$A$3:$A$500&amp;[3]Tabelle1!$C$3:$C$500&amp;[3]Tabelle1!$D$3:$D$500,0),MATCH(R$2,[3]Tabelle1!$E$2:$U$2,0))),"")</f>
        <v/>
      </c>
      <c r="S368" s="192" t="str">
        <f t="array" ref="S368">IFERROR(IF(INDEX([3]Tabelle1!$E$3:$U$500,MATCH($A368&amp;$C368&amp;$D368,[3]Tabelle1!$A$3:$A$500&amp;[3]Tabelle1!$C$3:$C$500&amp;[3]Tabelle1!$D$3:$D$500,0),MATCH(S$2,[3]Tabelle1!$E$2:$U$2,0))=0,"",INDEX([3]Tabelle1!$E$3:$U$500,MATCH($A368&amp;$C368&amp;$D368,[3]Tabelle1!$A$3:$A$500&amp;[3]Tabelle1!$C$3:$C$500&amp;[3]Tabelle1!$D$3:$D$500,0),MATCH(S$2,[3]Tabelle1!$E$2:$U$2,0))),"")</f>
        <v/>
      </c>
      <c r="T368" s="192" t="str">
        <f t="array" ref="T368">IFERROR(IF(INDEX([3]Tabelle1!$E$3:$U$500,MATCH($A368&amp;$C368&amp;$D368,[3]Tabelle1!$A$3:$A$500&amp;[3]Tabelle1!$C$3:$C$500&amp;[3]Tabelle1!$D$3:$D$500,0),MATCH(T$2,[3]Tabelle1!$E$2:$U$2,0))=0,"",INDEX([3]Tabelle1!$E$3:$U$500,MATCH($A368&amp;$C368&amp;$D368,[3]Tabelle1!$A$3:$A$500&amp;[3]Tabelle1!$C$3:$C$500&amp;[3]Tabelle1!$D$3:$D$500,0),MATCH(T$2,[3]Tabelle1!$E$2:$U$2,0))),"")</f>
        <v/>
      </c>
      <c r="U368" s="192" t="str">
        <f t="array" ref="U368">IFERROR(IF(INDEX([3]Tabelle1!$E$3:$U$500,MATCH($A368&amp;$C368&amp;$D368,[3]Tabelle1!$A$3:$A$500&amp;[3]Tabelle1!$C$3:$C$500&amp;[3]Tabelle1!$D$3:$D$500,0),MATCH(U$2,[3]Tabelle1!$E$2:$U$2,0))=0,"",INDEX([3]Tabelle1!$E$3:$U$500,MATCH($A368&amp;$C368&amp;$D368,[3]Tabelle1!$A$3:$A$500&amp;[3]Tabelle1!$C$3:$C$500&amp;[3]Tabelle1!$D$3:$D$500,0),MATCH(U$2,[3]Tabelle1!$E$2:$U$2,0))),"")</f>
        <v/>
      </c>
      <c r="V368" s="193" t="str">
        <f t="array" ref="V368">IFERROR(IF(INDEX([3]Tabelle1!$E$3:$U$500,MATCH($A368&amp;$C368&amp;$D368,[3]Tabelle1!$A$3:$A$500&amp;[3]Tabelle1!$C$3:$C$500&amp;[3]Tabelle1!$D$3:$D$500,0),MATCH(V$2,[3]Tabelle1!$E$2:$U$2,0))=0,"",INDEX([3]Tabelle1!$E$3:$U$500,MATCH($A368&amp;$C368&amp;$D368,[3]Tabelle1!$A$3:$A$500&amp;[3]Tabelle1!$C$3:$C$500&amp;[3]Tabelle1!$D$3:$D$500,0),MATCH(V$2,[3]Tabelle1!$E$2:$U$2,0))),"")</f>
        <v/>
      </c>
      <c r="W368" t="str">
        <f t="array" ref="W368">IFERROR(IF(INDEX([3]Tabelle1!$E$3:$U$500,MATCH($A368&amp;$C368&amp;$D368,[3]Tabelle1!$A$3:$A$500&amp;[3]Tabelle1!$C$3:$C$500&amp;[3]Tabelle1!$D$3:$D$500,0),MATCH(W$2,[3]Tabelle1!$E$2:$U$2,0))=0,"",INDEX([3]Tabelle1!$E$3:$U$500,MATCH($A368&amp;$C368&amp;$D368,[3]Tabelle1!$A$3:$A$500&amp;[3]Tabelle1!$C$3:$C$500&amp;[3]Tabelle1!$D$3:$D$500,0),MATCH(W$2,[3]Tabelle1!$E$2:$U$2,0))),"")</f>
        <v>Noch kein NECP vorhanden</v>
      </c>
      <c r="X368" t="str">
        <f t="array" ref="X368">IFERROR(IF(INDEX([3]Tabelle1!$E$3:$U$500,MATCH($A368&amp;$C368&amp;$D368,[3]Tabelle1!$A$3:$A$500&amp;[3]Tabelle1!$C$3:$C$500&amp;[3]Tabelle1!$D$3:$D$500,0),MATCH(X$2,[3]Tabelle1!$E$2:$U$2,0))=0,"",INDEX([3]Tabelle1!$E$3:$U$500,MATCH($A368&amp;$C368&amp;$D368,[3]Tabelle1!$A$3:$A$500&amp;[3]Tabelle1!$C$3:$C$500&amp;[3]Tabelle1!$D$3:$D$500,0),MATCH(X$2,[3]Tabelle1!$E$2:$U$2,0))),"")</f>
        <v/>
      </c>
      <c r="Y368" s="4"/>
      <c r="Z368" s="4"/>
      <c r="AA368" s="4"/>
      <c r="AB368" s="4"/>
      <c r="AC368" s="4"/>
      <c r="AD368" s="4"/>
      <c r="AE368" s="4"/>
      <c r="AF368" s="4"/>
    </row>
    <row r="369" spans="1:32" x14ac:dyDescent="0.2">
      <c r="A369" s="107" t="str">
        <f t="shared" si="40"/>
        <v>Ireland</v>
      </c>
      <c r="B369" s="97"/>
      <c r="C369" s="97" t="s">
        <v>88</v>
      </c>
      <c r="D369" s="227" t="s">
        <v>0</v>
      </c>
      <c r="E369" s="191"/>
      <c r="F369" s="191"/>
      <c r="G369" s="191"/>
      <c r="H369" s="192" t="str">
        <f t="array" ref="H369">IFERROR(IF(INDEX([3]Tabelle1!$E$3:$U$500,MATCH($A369&amp;$C369&amp;$D369,[3]Tabelle1!$A$3:$A$500&amp;[3]Tabelle1!$C$3:$C$500&amp;[3]Tabelle1!$D$3:$D$500,0),MATCH(H$2,[3]Tabelle1!$E$2:$U$2,0))=0,"",INDEX([3]Tabelle1!$E$3:$U$500,MATCH($A369&amp;$C369&amp;$D369,[3]Tabelle1!$A$3:$A$500&amp;[3]Tabelle1!$C$3:$C$500&amp;[3]Tabelle1!$D$3:$D$500,0),MATCH(H$2,[3]Tabelle1!$E$2:$U$2,0))),"")</f>
        <v/>
      </c>
      <c r="I369" s="192" t="str">
        <f t="array" ref="I369">IFERROR(IF(INDEX([3]Tabelle1!$E$3:$U$500,MATCH($A369&amp;$C369&amp;$D369,[3]Tabelle1!$A$3:$A$500&amp;[3]Tabelle1!$C$3:$C$500&amp;[3]Tabelle1!$D$3:$D$500,0),MATCH(I$2,[3]Tabelle1!$E$2:$U$2,0))=0,"",INDEX([3]Tabelle1!$E$3:$U$500,MATCH($A369&amp;$C369&amp;$D369,[3]Tabelle1!$A$3:$A$500&amp;[3]Tabelle1!$C$3:$C$500&amp;[3]Tabelle1!$D$3:$D$500,0),MATCH(I$2,[3]Tabelle1!$E$2:$U$2,0))),"")</f>
        <v/>
      </c>
      <c r="J369" s="192" t="str">
        <f t="array" ref="J369">IFERROR(IF(INDEX([3]Tabelle1!$E$3:$U$500,MATCH($A369&amp;$C369&amp;$D369,[3]Tabelle1!$A$3:$A$500&amp;[3]Tabelle1!$C$3:$C$500&amp;[3]Tabelle1!$D$3:$D$500,0),MATCH(J$2,[3]Tabelle1!$E$2:$U$2,0))=0,"",INDEX([3]Tabelle1!$E$3:$U$500,MATCH($A369&amp;$C369&amp;$D369,[3]Tabelle1!$A$3:$A$500&amp;[3]Tabelle1!$C$3:$C$500&amp;[3]Tabelle1!$D$3:$D$500,0),MATCH(J$2,[3]Tabelle1!$E$2:$U$2,0))),"")</f>
        <v/>
      </c>
      <c r="K369" s="192" t="str">
        <f t="array" ref="K369">IFERROR(IF(INDEX([3]Tabelle1!$E$3:$U$500,MATCH($A369&amp;$C369&amp;$D369,[3]Tabelle1!$A$3:$A$500&amp;[3]Tabelle1!$C$3:$C$500&amp;[3]Tabelle1!$D$3:$D$500,0),MATCH(K$2,[3]Tabelle1!$E$2:$U$2,0))=0,"",INDEX([3]Tabelle1!$E$3:$U$500,MATCH($A369&amp;$C369&amp;$D369,[3]Tabelle1!$A$3:$A$500&amp;[3]Tabelle1!$C$3:$C$500&amp;[3]Tabelle1!$D$3:$D$500,0),MATCH(K$2,[3]Tabelle1!$E$2:$U$2,0))),"")</f>
        <v/>
      </c>
      <c r="L369" s="192" t="str">
        <f t="array" ref="L369">IFERROR(IF(INDEX([3]Tabelle1!$E$3:$U$500,MATCH($A369&amp;$C369&amp;$D369,[3]Tabelle1!$A$3:$A$500&amp;[3]Tabelle1!$C$3:$C$500&amp;[3]Tabelle1!$D$3:$D$500,0),MATCH(L$2,[3]Tabelle1!$E$2:$U$2,0))=0,"",INDEX([3]Tabelle1!$E$3:$U$500,MATCH($A369&amp;$C369&amp;$D369,[3]Tabelle1!$A$3:$A$500&amp;[3]Tabelle1!$C$3:$C$500&amp;[3]Tabelle1!$D$3:$D$500,0),MATCH(L$2,[3]Tabelle1!$E$2:$U$2,0))),"")</f>
        <v/>
      </c>
      <c r="M369" s="192" t="str">
        <f t="array" ref="M369">IFERROR(IF(INDEX([3]Tabelle1!$E$3:$U$500,MATCH($A369&amp;$C369&amp;$D369,[3]Tabelle1!$A$3:$A$500&amp;[3]Tabelle1!$C$3:$C$500&amp;[3]Tabelle1!$D$3:$D$500,0),MATCH(M$2,[3]Tabelle1!$E$2:$U$2,0))=0,"",INDEX([3]Tabelle1!$E$3:$U$500,MATCH($A369&amp;$C369&amp;$D369,[3]Tabelle1!$A$3:$A$500&amp;[3]Tabelle1!$C$3:$C$500&amp;[3]Tabelle1!$D$3:$D$500,0),MATCH(M$2,[3]Tabelle1!$E$2:$U$2,0))),"")</f>
        <v/>
      </c>
      <c r="N369" s="192" t="str">
        <f t="array" ref="N369">IFERROR(IF(INDEX([3]Tabelle1!$E$3:$U$500,MATCH($A369&amp;$C369&amp;$D369,[3]Tabelle1!$A$3:$A$500&amp;[3]Tabelle1!$C$3:$C$500&amp;[3]Tabelle1!$D$3:$D$500,0),MATCH(N$2,[3]Tabelle1!$E$2:$U$2,0))=0,"",INDEX([3]Tabelle1!$E$3:$U$500,MATCH($A369&amp;$C369&amp;$D369,[3]Tabelle1!$A$3:$A$500&amp;[3]Tabelle1!$C$3:$C$500&amp;[3]Tabelle1!$D$3:$D$500,0),MATCH(N$2,[3]Tabelle1!$E$2:$U$2,0))),"")</f>
        <v/>
      </c>
      <c r="O369" s="192" t="str">
        <f t="array" ref="O369">IFERROR(IF(INDEX([3]Tabelle1!$E$3:$U$500,MATCH($A369&amp;$C369&amp;$D369,[3]Tabelle1!$A$3:$A$500&amp;[3]Tabelle1!$C$3:$C$500&amp;[3]Tabelle1!$D$3:$D$500,0),MATCH(O$2,[3]Tabelle1!$E$2:$U$2,0))=0,"",INDEX([3]Tabelle1!$E$3:$U$500,MATCH($A369&amp;$C369&amp;$D369,[3]Tabelle1!$A$3:$A$500&amp;[3]Tabelle1!$C$3:$C$500&amp;[3]Tabelle1!$D$3:$D$500,0),MATCH(O$2,[3]Tabelle1!$E$2:$U$2,0))),"")</f>
        <v/>
      </c>
      <c r="P369" s="192" t="str">
        <f t="array" ref="P369">IFERROR(IF(INDEX([3]Tabelle1!$E$3:$U$500,MATCH($A369&amp;$C369&amp;$D369,[3]Tabelle1!$A$3:$A$500&amp;[3]Tabelle1!$C$3:$C$500&amp;[3]Tabelle1!$D$3:$D$500,0),MATCH(P$2,[3]Tabelle1!$E$2:$U$2,0))=0,"",INDEX([3]Tabelle1!$E$3:$U$500,MATCH($A369&amp;$C369&amp;$D369,[3]Tabelle1!$A$3:$A$500&amp;[3]Tabelle1!$C$3:$C$500&amp;[3]Tabelle1!$D$3:$D$500,0),MATCH(P$2,[3]Tabelle1!$E$2:$U$2,0))),"")</f>
        <v/>
      </c>
      <c r="Q369" s="192" t="str">
        <f t="array" ref="Q369">IFERROR(IF(INDEX([3]Tabelle1!$E$3:$U$500,MATCH($A369&amp;$C369&amp;$D369,[3]Tabelle1!$A$3:$A$500&amp;[3]Tabelle1!$C$3:$C$500&amp;[3]Tabelle1!$D$3:$D$500,0),MATCH(Q$2,[3]Tabelle1!$E$2:$U$2,0))=0,"",INDEX([3]Tabelle1!$E$3:$U$500,MATCH($A369&amp;$C369&amp;$D369,[3]Tabelle1!$A$3:$A$500&amp;[3]Tabelle1!$C$3:$C$500&amp;[3]Tabelle1!$D$3:$D$500,0),MATCH(Q$2,[3]Tabelle1!$E$2:$U$2,0))),"")</f>
        <v/>
      </c>
      <c r="R369" s="192" t="str">
        <f t="array" ref="R369">IFERROR(IF(INDEX([3]Tabelle1!$E$3:$U$500,MATCH($A369&amp;$C369&amp;$D369,[3]Tabelle1!$A$3:$A$500&amp;[3]Tabelle1!$C$3:$C$500&amp;[3]Tabelle1!$D$3:$D$500,0),MATCH(R$2,[3]Tabelle1!$E$2:$U$2,0))=0,"",INDEX([3]Tabelle1!$E$3:$U$500,MATCH($A369&amp;$C369&amp;$D369,[3]Tabelle1!$A$3:$A$500&amp;[3]Tabelle1!$C$3:$C$500&amp;[3]Tabelle1!$D$3:$D$500,0),MATCH(R$2,[3]Tabelle1!$E$2:$U$2,0))),"")</f>
        <v/>
      </c>
      <c r="S369" s="192" t="str">
        <f t="array" ref="S369">IFERROR(IF(INDEX([3]Tabelle1!$E$3:$U$500,MATCH($A369&amp;$C369&amp;$D369,[3]Tabelle1!$A$3:$A$500&amp;[3]Tabelle1!$C$3:$C$500&amp;[3]Tabelle1!$D$3:$D$500,0),MATCH(S$2,[3]Tabelle1!$E$2:$U$2,0))=0,"",INDEX([3]Tabelle1!$E$3:$U$500,MATCH($A369&amp;$C369&amp;$D369,[3]Tabelle1!$A$3:$A$500&amp;[3]Tabelle1!$C$3:$C$500&amp;[3]Tabelle1!$D$3:$D$500,0),MATCH(S$2,[3]Tabelle1!$E$2:$U$2,0))),"")</f>
        <v/>
      </c>
      <c r="T369" s="192" t="str">
        <f t="array" ref="T369">IFERROR(IF(INDEX([3]Tabelle1!$E$3:$U$500,MATCH($A369&amp;$C369&amp;$D369,[3]Tabelle1!$A$3:$A$500&amp;[3]Tabelle1!$C$3:$C$500&amp;[3]Tabelle1!$D$3:$D$500,0),MATCH(T$2,[3]Tabelle1!$E$2:$U$2,0))=0,"",INDEX([3]Tabelle1!$E$3:$U$500,MATCH($A369&amp;$C369&amp;$D369,[3]Tabelle1!$A$3:$A$500&amp;[3]Tabelle1!$C$3:$C$500&amp;[3]Tabelle1!$D$3:$D$500,0),MATCH(T$2,[3]Tabelle1!$E$2:$U$2,0))),"")</f>
        <v/>
      </c>
      <c r="U369" s="192" t="str">
        <f t="array" ref="U369">IFERROR(IF(INDEX([3]Tabelle1!$E$3:$U$500,MATCH($A369&amp;$C369&amp;$D369,[3]Tabelle1!$A$3:$A$500&amp;[3]Tabelle1!$C$3:$C$500&amp;[3]Tabelle1!$D$3:$D$500,0),MATCH(U$2,[3]Tabelle1!$E$2:$U$2,0))=0,"",INDEX([3]Tabelle1!$E$3:$U$500,MATCH($A369&amp;$C369&amp;$D369,[3]Tabelle1!$A$3:$A$500&amp;[3]Tabelle1!$C$3:$C$500&amp;[3]Tabelle1!$D$3:$D$500,0),MATCH(U$2,[3]Tabelle1!$E$2:$U$2,0))),"")</f>
        <v/>
      </c>
      <c r="V369" s="193" t="str">
        <f t="array" ref="V369">IFERROR(IF(INDEX([3]Tabelle1!$E$3:$U$500,MATCH($A369&amp;$C369&amp;$D369,[3]Tabelle1!$A$3:$A$500&amp;[3]Tabelle1!$C$3:$C$500&amp;[3]Tabelle1!$D$3:$D$500,0),MATCH(V$2,[3]Tabelle1!$E$2:$U$2,0))=0,"",INDEX([3]Tabelle1!$E$3:$U$500,MATCH($A369&amp;$C369&amp;$D369,[3]Tabelle1!$A$3:$A$500&amp;[3]Tabelle1!$C$3:$C$500&amp;[3]Tabelle1!$D$3:$D$500,0),MATCH(V$2,[3]Tabelle1!$E$2:$U$2,0))),"")</f>
        <v/>
      </c>
      <c r="W369" t="str">
        <f t="array" ref="W369">IFERROR(IF(INDEX([3]Tabelle1!$E$3:$U$500,MATCH($A369&amp;$C369&amp;$D369,[3]Tabelle1!$A$3:$A$500&amp;[3]Tabelle1!$C$3:$C$500&amp;[3]Tabelle1!$D$3:$D$500,0),MATCH(W$2,[3]Tabelle1!$E$2:$U$2,0))=0,"",INDEX([3]Tabelle1!$E$3:$U$500,MATCH($A369&amp;$C369&amp;$D369,[3]Tabelle1!$A$3:$A$500&amp;[3]Tabelle1!$C$3:$C$500&amp;[3]Tabelle1!$D$3:$D$500,0),MATCH(W$2,[3]Tabelle1!$E$2:$U$2,0))),"")</f>
        <v>Noch kein NECP vorhanden</v>
      </c>
      <c r="X369" t="str">
        <f t="array" ref="X369">IFERROR(IF(INDEX([3]Tabelle1!$E$3:$U$500,MATCH($A369&amp;$C369&amp;$D369,[3]Tabelle1!$A$3:$A$500&amp;[3]Tabelle1!$C$3:$C$500&amp;[3]Tabelle1!$D$3:$D$500,0),MATCH(X$2,[3]Tabelle1!$E$2:$U$2,0))=0,"",INDEX([3]Tabelle1!$E$3:$U$500,MATCH($A369&amp;$C369&amp;$D369,[3]Tabelle1!$A$3:$A$500&amp;[3]Tabelle1!$C$3:$C$500&amp;[3]Tabelle1!$D$3:$D$500,0),MATCH(X$2,[3]Tabelle1!$E$2:$U$2,0))),"")</f>
        <v/>
      </c>
      <c r="Y369" s="4"/>
      <c r="Z369" s="4"/>
      <c r="AA369" s="4"/>
      <c r="AB369" s="4"/>
      <c r="AC369" s="4"/>
      <c r="AD369" s="4"/>
      <c r="AE369" s="4"/>
      <c r="AF369" s="4"/>
    </row>
    <row r="370" spans="1:32" x14ac:dyDescent="0.2">
      <c r="A370" s="107" t="str">
        <f t="shared" si="40"/>
        <v>Ireland</v>
      </c>
      <c r="B370" s="97"/>
      <c r="C370" s="97" t="s">
        <v>88</v>
      </c>
      <c r="D370" s="227" t="s">
        <v>6</v>
      </c>
      <c r="E370" s="191"/>
      <c r="F370" s="191"/>
      <c r="G370" s="191"/>
      <c r="H370" s="192" t="str">
        <f t="array" ref="H370">IFERROR(IF(INDEX([3]Tabelle1!$E$3:$U$500,MATCH($A370&amp;$C370&amp;$D370,[3]Tabelle1!$A$3:$A$500&amp;[3]Tabelle1!$C$3:$C$500&amp;[3]Tabelle1!$D$3:$D$500,0),MATCH(H$2,[3]Tabelle1!$E$2:$U$2,0))=0,"",INDEX([3]Tabelle1!$E$3:$U$500,MATCH($A370&amp;$C370&amp;$D370,[3]Tabelle1!$A$3:$A$500&amp;[3]Tabelle1!$C$3:$C$500&amp;[3]Tabelle1!$D$3:$D$500,0),MATCH(H$2,[3]Tabelle1!$E$2:$U$2,0))),"")</f>
        <v/>
      </c>
      <c r="I370" s="192" t="str">
        <f t="array" ref="I370">IFERROR(IF(INDEX([3]Tabelle1!$E$3:$U$500,MATCH($A370&amp;$C370&amp;$D370,[3]Tabelle1!$A$3:$A$500&amp;[3]Tabelle1!$C$3:$C$500&amp;[3]Tabelle1!$D$3:$D$500,0),MATCH(I$2,[3]Tabelle1!$E$2:$U$2,0))=0,"",INDEX([3]Tabelle1!$E$3:$U$500,MATCH($A370&amp;$C370&amp;$D370,[3]Tabelle1!$A$3:$A$500&amp;[3]Tabelle1!$C$3:$C$500&amp;[3]Tabelle1!$D$3:$D$500,0),MATCH(I$2,[3]Tabelle1!$E$2:$U$2,0))),"")</f>
        <v/>
      </c>
      <c r="J370" s="192" t="str">
        <f t="array" ref="J370">IFERROR(IF(INDEX([3]Tabelle1!$E$3:$U$500,MATCH($A370&amp;$C370&amp;$D370,[3]Tabelle1!$A$3:$A$500&amp;[3]Tabelle1!$C$3:$C$500&amp;[3]Tabelle1!$D$3:$D$500,0),MATCH(J$2,[3]Tabelle1!$E$2:$U$2,0))=0,"",INDEX([3]Tabelle1!$E$3:$U$500,MATCH($A370&amp;$C370&amp;$D370,[3]Tabelle1!$A$3:$A$500&amp;[3]Tabelle1!$C$3:$C$500&amp;[3]Tabelle1!$D$3:$D$500,0),MATCH(J$2,[3]Tabelle1!$E$2:$U$2,0))),"")</f>
        <v/>
      </c>
      <c r="K370" s="192" t="str">
        <f t="array" ref="K370">IFERROR(IF(INDEX([3]Tabelle1!$E$3:$U$500,MATCH($A370&amp;$C370&amp;$D370,[3]Tabelle1!$A$3:$A$500&amp;[3]Tabelle1!$C$3:$C$500&amp;[3]Tabelle1!$D$3:$D$500,0),MATCH(K$2,[3]Tabelle1!$E$2:$U$2,0))=0,"",INDEX([3]Tabelle1!$E$3:$U$500,MATCH($A370&amp;$C370&amp;$D370,[3]Tabelle1!$A$3:$A$500&amp;[3]Tabelle1!$C$3:$C$500&amp;[3]Tabelle1!$D$3:$D$500,0),MATCH(K$2,[3]Tabelle1!$E$2:$U$2,0))),"")</f>
        <v/>
      </c>
      <c r="L370" s="192" t="str">
        <f t="array" ref="L370">IFERROR(IF(INDEX([3]Tabelle1!$E$3:$U$500,MATCH($A370&amp;$C370&amp;$D370,[3]Tabelle1!$A$3:$A$500&amp;[3]Tabelle1!$C$3:$C$500&amp;[3]Tabelle1!$D$3:$D$500,0),MATCH(L$2,[3]Tabelle1!$E$2:$U$2,0))=0,"",INDEX([3]Tabelle1!$E$3:$U$500,MATCH($A370&amp;$C370&amp;$D370,[3]Tabelle1!$A$3:$A$500&amp;[3]Tabelle1!$C$3:$C$500&amp;[3]Tabelle1!$D$3:$D$500,0),MATCH(L$2,[3]Tabelle1!$E$2:$U$2,0))),"")</f>
        <v/>
      </c>
      <c r="M370" s="192" t="str">
        <f t="array" ref="M370">IFERROR(IF(INDEX([3]Tabelle1!$E$3:$U$500,MATCH($A370&amp;$C370&amp;$D370,[3]Tabelle1!$A$3:$A$500&amp;[3]Tabelle1!$C$3:$C$500&amp;[3]Tabelle1!$D$3:$D$500,0),MATCH(M$2,[3]Tabelle1!$E$2:$U$2,0))=0,"",INDEX([3]Tabelle1!$E$3:$U$500,MATCH($A370&amp;$C370&amp;$D370,[3]Tabelle1!$A$3:$A$500&amp;[3]Tabelle1!$C$3:$C$500&amp;[3]Tabelle1!$D$3:$D$500,0),MATCH(M$2,[3]Tabelle1!$E$2:$U$2,0))),"")</f>
        <v/>
      </c>
      <c r="N370" s="192" t="str">
        <f t="array" ref="N370">IFERROR(IF(INDEX([3]Tabelle1!$E$3:$U$500,MATCH($A370&amp;$C370&amp;$D370,[3]Tabelle1!$A$3:$A$500&amp;[3]Tabelle1!$C$3:$C$500&amp;[3]Tabelle1!$D$3:$D$500,0),MATCH(N$2,[3]Tabelle1!$E$2:$U$2,0))=0,"",INDEX([3]Tabelle1!$E$3:$U$500,MATCH($A370&amp;$C370&amp;$D370,[3]Tabelle1!$A$3:$A$500&amp;[3]Tabelle1!$C$3:$C$500&amp;[3]Tabelle1!$D$3:$D$500,0),MATCH(N$2,[3]Tabelle1!$E$2:$U$2,0))),"")</f>
        <v/>
      </c>
      <c r="O370" s="192" t="str">
        <f t="array" ref="O370">IFERROR(IF(INDEX([3]Tabelle1!$E$3:$U$500,MATCH($A370&amp;$C370&amp;$D370,[3]Tabelle1!$A$3:$A$500&amp;[3]Tabelle1!$C$3:$C$500&amp;[3]Tabelle1!$D$3:$D$500,0),MATCH(O$2,[3]Tabelle1!$E$2:$U$2,0))=0,"",INDEX([3]Tabelle1!$E$3:$U$500,MATCH($A370&amp;$C370&amp;$D370,[3]Tabelle1!$A$3:$A$500&amp;[3]Tabelle1!$C$3:$C$500&amp;[3]Tabelle1!$D$3:$D$500,0),MATCH(O$2,[3]Tabelle1!$E$2:$U$2,0))),"")</f>
        <v/>
      </c>
      <c r="P370" s="192" t="str">
        <f t="array" ref="P370">IFERROR(IF(INDEX([3]Tabelle1!$E$3:$U$500,MATCH($A370&amp;$C370&amp;$D370,[3]Tabelle1!$A$3:$A$500&amp;[3]Tabelle1!$C$3:$C$500&amp;[3]Tabelle1!$D$3:$D$500,0),MATCH(P$2,[3]Tabelle1!$E$2:$U$2,0))=0,"",INDEX([3]Tabelle1!$E$3:$U$500,MATCH($A370&amp;$C370&amp;$D370,[3]Tabelle1!$A$3:$A$500&amp;[3]Tabelle1!$C$3:$C$500&amp;[3]Tabelle1!$D$3:$D$500,0),MATCH(P$2,[3]Tabelle1!$E$2:$U$2,0))),"")</f>
        <v/>
      </c>
      <c r="Q370" s="192" t="str">
        <f t="array" ref="Q370">IFERROR(IF(INDEX([3]Tabelle1!$E$3:$U$500,MATCH($A370&amp;$C370&amp;$D370,[3]Tabelle1!$A$3:$A$500&amp;[3]Tabelle1!$C$3:$C$500&amp;[3]Tabelle1!$D$3:$D$500,0),MATCH(Q$2,[3]Tabelle1!$E$2:$U$2,0))=0,"",INDEX([3]Tabelle1!$E$3:$U$500,MATCH($A370&amp;$C370&amp;$D370,[3]Tabelle1!$A$3:$A$500&amp;[3]Tabelle1!$C$3:$C$500&amp;[3]Tabelle1!$D$3:$D$500,0),MATCH(Q$2,[3]Tabelle1!$E$2:$U$2,0))),"")</f>
        <v/>
      </c>
      <c r="R370" s="192" t="str">
        <f t="array" ref="R370">IFERROR(IF(INDEX([3]Tabelle1!$E$3:$U$500,MATCH($A370&amp;$C370&amp;$D370,[3]Tabelle1!$A$3:$A$500&amp;[3]Tabelle1!$C$3:$C$500&amp;[3]Tabelle1!$D$3:$D$500,0),MATCH(R$2,[3]Tabelle1!$E$2:$U$2,0))=0,"",INDEX([3]Tabelle1!$E$3:$U$500,MATCH($A370&amp;$C370&amp;$D370,[3]Tabelle1!$A$3:$A$500&amp;[3]Tabelle1!$C$3:$C$500&amp;[3]Tabelle1!$D$3:$D$500,0),MATCH(R$2,[3]Tabelle1!$E$2:$U$2,0))),"")</f>
        <v/>
      </c>
      <c r="S370" s="192" t="str">
        <f t="array" ref="S370">IFERROR(IF(INDEX([3]Tabelle1!$E$3:$U$500,MATCH($A370&amp;$C370&amp;$D370,[3]Tabelle1!$A$3:$A$500&amp;[3]Tabelle1!$C$3:$C$500&amp;[3]Tabelle1!$D$3:$D$500,0),MATCH(S$2,[3]Tabelle1!$E$2:$U$2,0))=0,"",INDEX([3]Tabelle1!$E$3:$U$500,MATCH($A370&amp;$C370&amp;$D370,[3]Tabelle1!$A$3:$A$500&amp;[3]Tabelle1!$C$3:$C$500&amp;[3]Tabelle1!$D$3:$D$500,0),MATCH(S$2,[3]Tabelle1!$E$2:$U$2,0))),"")</f>
        <v/>
      </c>
      <c r="T370" s="192" t="str">
        <f t="array" ref="T370">IFERROR(IF(INDEX([3]Tabelle1!$E$3:$U$500,MATCH($A370&amp;$C370&amp;$D370,[3]Tabelle1!$A$3:$A$500&amp;[3]Tabelle1!$C$3:$C$500&amp;[3]Tabelle1!$D$3:$D$500,0),MATCH(T$2,[3]Tabelle1!$E$2:$U$2,0))=0,"",INDEX([3]Tabelle1!$E$3:$U$500,MATCH($A370&amp;$C370&amp;$D370,[3]Tabelle1!$A$3:$A$500&amp;[3]Tabelle1!$C$3:$C$500&amp;[3]Tabelle1!$D$3:$D$500,0),MATCH(T$2,[3]Tabelle1!$E$2:$U$2,0))),"")</f>
        <v/>
      </c>
      <c r="U370" s="192" t="str">
        <f t="array" ref="U370">IFERROR(IF(INDEX([3]Tabelle1!$E$3:$U$500,MATCH($A370&amp;$C370&amp;$D370,[3]Tabelle1!$A$3:$A$500&amp;[3]Tabelle1!$C$3:$C$500&amp;[3]Tabelle1!$D$3:$D$500,0),MATCH(U$2,[3]Tabelle1!$E$2:$U$2,0))=0,"",INDEX([3]Tabelle1!$E$3:$U$500,MATCH($A370&amp;$C370&amp;$D370,[3]Tabelle1!$A$3:$A$500&amp;[3]Tabelle1!$C$3:$C$500&amp;[3]Tabelle1!$D$3:$D$500,0),MATCH(U$2,[3]Tabelle1!$E$2:$U$2,0))),"")</f>
        <v/>
      </c>
      <c r="V370" s="193" t="str">
        <f t="array" ref="V370">IFERROR(IF(INDEX([3]Tabelle1!$E$3:$U$500,MATCH($A370&amp;$C370&amp;$D370,[3]Tabelle1!$A$3:$A$500&amp;[3]Tabelle1!$C$3:$C$500&amp;[3]Tabelle1!$D$3:$D$500,0),MATCH(V$2,[3]Tabelle1!$E$2:$U$2,0))=0,"",INDEX([3]Tabelle1!$E$3:$U$500,MATCH($A370&amp;$C370&amp;$D370,[3]Tabelle1!$A$3:$A$500&amp;[3]Tabelle1!$C$3:$C$500&amp;[3]Tabelle1!$D$3:$D$500,0),MATCH(V$2,[3]Tabelle1!$E$2:$U$2,0))),"")</f>
        <v/>
      </c>
      <c r="W370" t="str">
        <f t="array" ref="W370">IFERROR(IF(INDEX([3]Tabelle1!$E$3:$U$500,MATCH($A370&amp;$C370&amp;$D370,[3]Tabelle1!$A$3:$A$500&amp;[3]Tabelle1!$C$3:$C$500&amp;[3]Tabelle1!$D$3:$D$500,0),MATCH(W$2,[3]Tabelle1!$E$2:$U$2,0))=0,"",INDEX([3]Tabelle1!$E$3:$U$500,MATCH($A370&amp;$C370&amp;$D370,[3]Tabelle1!$A$3:$A$500&amp;[3]Tabelle1!$C$3:$C$500&amp;[3]Tabelle1!$D$3:$D$500,0),MATCH(W$2,[3]Tabelle1!$E$2:$U$2,0))),"")</f>
        <v>Noch kein NECP vorhanden</v>
      </c>
      <c r="X370" t="str">
        <f t="array" ref="X370">IFERROR(IF(INDEX([3]Tabelle1!$E$3:$U$500,MATCH($A370&amp;$C370&amp;$D370,[3]Tabelle1!$A$3:$A$500&amp;[3]Tabelle1!$C$3:$C$500&amp;[3]Tabelle1!$D$3:$D$500,0),MATCH(X$2,[3]Tabelle1!$E$2:$U$2,0))=0,"",INDEX([3]Tabelle1!$E$3:$U$500,MATCH($A370&amp;$C370&amp;$D370,[3]Tabelle1!$A$3:$A$500&amp;[3]Tabelle1!$C$3:$C$500&amp;[3]Tabelle1!$D$3:$D$500,0),MATCH(X$2,[3]Tabelle1!$E$2:$U$2,0))),"")</f>
        <v/>
      </c>
      <c r="Y370" s="4"/>
      <c r="Z370" s="4"/>
      <c r="AA370" s="4"/>
      <c r="AB370" s="4"/>
      <c r="AC370" s="4"/>
      <c r="AD370" s="4"/>
      <c r="AE370" s="4"/>
      <c r="AF370" s="4"/>
    </row>
    <row r="371" spans="1:32" x14ac:dyDescent="0.2">
      <c r="A371" s="107" t="str">
        <f t="shared" si="40"/>
        <v>Ireland</v>
      </c>
      <c r="B371" s="97"/>
      <c r="C371" s="97" t="s">
        <v>88</v>
      </c>
      <c r="D371" s="227" t="s">
        <v>1</v>
      </c>
      <c r="E371" s="191"/>
      <c r="F371" s="191"/>
      <c r="G371" s="191"/>
      <c r="H371" s="192" t="str">
        <f t="array" ref="H371">IFERROR(IF(INDEX([3]Tabelle1!$E$3:$U$500,MATCH($A371&amp;$C371&amp;$D371,[3]Tabelle1!$A$3:$A$500&amp;[3]Tabelle1!$C$3:$C$500&amp;[3]Tabelle1!$D$3:$D$500,0),MATCH(H$2,[3]Tabelle1!$E$2:$U$2,0))=0,"",INDEX([3]Tabelle1!$E$3:$U$500,MATCH($A371&amp;$C371&amp;$D371,[3]Tabelle1!$A$3:$A$500&amp;[3]Tabelle1!$C$3:$C$500&amp;[3]Tabelle1!$D$3:$D$500,0),MATCH(H$2,[3]Tabelle1!$E$2:$U$2,0))),"")</f>
        <v/>
      </c>
      <c r="I371" s="192" t="str">
        <f t="array" ref="I371">IFERROR(IF(INDEX([3]Tabelle1!$E$3:$U$500,MATCH($A371&amp;$C371&amp;$D371,[3]Tabelle1!$A$3:$A$500&amp;[3]Tabelle1!$C$3:$C$500&amp;[3]Tabelle1!$D$3:$D$500,0),MATCH(I$2,[3]Tabelle1!$E$2:$U$2,0))=0,"",INDEX([3]Tabelle1!$E$3:$U$500,MATCH($A371&amp;$C371&amp;$D371,[3]Tabelle1!$A$3:$A$500&amp;[3]Tabelle1!$C$3:$C$500&amp;[3]Tabelle1!$D$3:$D$500,0),MATCH(I$2,[3]Tabelle1!$E$2:$U$2,0))),"")</f>
        <v/>
      </c>
      <c r="J371" s="192" t="str">
        <f t="array" ref="J371">IFERROR(IF(INDEX([3]Tabelle1!$E$3:$U$500,MATCH($A371&amp;$C371&amp;$D371,[3]Tabelle1!$A$3:$A$500&amp;[3]Tabelle1!$C$3:$C$500&amp;[3]Tabelle1!$D$3:$D$500,0),MATCH(J$2,[3]Tabelle1!$E$2:$U$2,0))=0,"",INDEX([3]Tabelle1!$E$3:$U$500,MATCH($A371&amp;$C371&amp;$D371,[3]Tabelle1!$A$3:$A$500&amp;[3]Tabelle1!$C$3:$C$500&amp;[3]Tabelle1!$D$3:$D$500,0),MATCH(J$2,[3]Tabelle1!$E$2:$U$2,0))),"")</f>
        <v/>
      </c>
      <c r="K371" s="192" t="str">
        <f t="array" ref="K371">IFERROR(IF(INDEX([3]Tabelle1!$E$3:$U$500,MATCH($A371&amp;$C371&amp;$D371,[3]Tabelle1!$A$3:$A$500&amp;[3]Tabelle1!$C$3:$C$500&amp;[3]Tabelle1!$D$3:$D$500,0),MATCH(K$2,[3]Tabelle1!$E$2:$U$2,0))=0,"",INDEX([3]Tabelle1!$E$3:$U$500,MATCH($A371&amp;$C371&amp;$D371,[3]Tabelle1!$A$3:$A$500&amp;[3]Tabelle1!$C$3:$C$500&amp;[3]Tabelle1!$D$3:$D$500,0),MATCH(K$2,[3]Tabelle1!$E$2:$U$2,0))),"")</f>
        <v/>
      </c>
      <c r="L371" s="192" t="str">
        <f t="array" ref="L371">IFERROR(IF(INDEX([3]Tabelle1!$E$3:$U$500,MATCH($A371&amp;$C371&amp;$D371,[3]Tabelle1!$A$3:$A$500&amp;[3]Tabelle1!$C$3:$C$500&amp;[3]Tabelle1!$D$3:$D$500,0),MATCH(L$2,[3]Tabelle1!$E$2:$U$2,0))=0,"",INDEX([3]Tabelle1!$E$3:$U$500,MATCH($A371&amp;$C371&amp;$D371,[3]Tabelle1!$A$3:$A$500&amp;[3]Tabelle1!$C$3:$C$500&amp;[3]Tabelle1!$D$3:$D$500,0),MATCH(L$2,[3]Tabelle1!$E$2:$U$2,0))),"")</f>
        <v/>
      </c>
      <c r="M371" s="192" t="str">
        <f t="array" ref="M371">IFERROR(IF(INDEX([3]Tabelle1!$E$3:$U$500,MATCH($A371&amp;$C371&amp;$D371,[3]Tabelle1!$A$3:$A$500&amp;[3]Tabelle1!$C$3:$C$500&amp;[3]Tabelle1!$D$3:$D$500,0),MATCH(M$2,[3]Tabelle1!$E$2:$U$2,0))=0,"",INDEX([3]Tabelle1!$E$3:$U$500,MATCH($A371&amp;$C371&amp;$D371,[3]Tabelle1!$A$3:$A$500&amp;[3]Tabelle1!$C$3:$C$500&amp;[3]Tabelle1!$D$3:$D$500,0),MATCH(M$2,[3]Tabelle1!$E$2:$U$2,0))),"")</f>
        <v/>
      </c>
      <c r="N371" s="192" t="str">
        <f t="array" ref="N371">IFERROR(IF(INDEX([3]Tabelle1!$E$3:$U$500,MATCH($A371&amp;$C371&amp;$D371,[3]Tabelle1!$A$3:$A$500&amp;[3]Tabelle1!$C$3:$C$500&amp;[3]Tabelle1!$D$3:$D$500,0),MATCH(N$2,[3]Tabelle1!$E$2:$U$2,0))=0,"",INDEX([3]Tabelle1!$E$3:$U$500,MATCH($A371&amp;$C371&amp;$D371,[3]Tabelle1!$A$3:$A$500&amp;[3]Tabelle1!$C$3:$C$500&amp;[3]Tabelle1!$D$3:$D$500,0),MATCH(N$2,[3]Tabelle1!$E$2:$U$2,0))),"")</f>
        <v/>
      </c>
      <c r="O371" s="192" t="str">
        <f t="array" ref="O371">IFERROR(IF(INDEX([3]Tabelle1!$E$3:$U$500,MATCH($A371&amp;$C371&amp;$D371,[3]Tabelle1!$A$3:$A$500&amp;[3]Tabelle1!$C$3:$C$500&amp;[3]Tabelle1!$D$3:$D$500,0),MATCH(O$2,[3]Tabelle1!$E$2:$U$2,0))=0,"",INDEX([3]Tabelle1!$E$3:$U$500,MATCH($A371&amp;$C371&amp;$D371,[3]Tabelle1!$A$3:$A$500&amp;[3]Tabelle1!$C$3:$C$500&amp;[3]Tabelle1!$D$3:$D$500,0),MATCH(O$2,[3]Tabelle1!$E$2:$U$2,0))),"")</f>
        <v/>
      </c>
      <c r="P371" s="192" t="str">
        <f t="array" ref="P371">IFERROR(IF(INDEX([3]Tabelle1!$E$3:$U$500,MATCH($A371&amp;$C371&amp;$D371,[3]Tabelle1!$A$3:$A$500&amp;[3]Tabelle1!$C$3:$C$500&amp;[3]Tabelle1!$D$3:$D$500,0),MATCH(P$2,[3]Tabelle1!$E$2:$U$2,0))=0,"",INDEX([3]Tabelle1!$E$3:$U$500,MATCH($A371&amp;$C371&amp;$D371,[3]Tabelle1!$A$3:$A$500&amp;[3]Tabelle1!$C$3:$C$500&amp;[3]Tabelle1!$D$3:$D$500,0),MATCH(P$2,[3]Tabelle1!$E$2:$U$2,0))),"")</f>
        <v/>
      </c>
      <c r="Q371" s="192" t="str">
        <f t="array" ref="Q371">IFERROR(IF(INDEX([3]Tabelle1!$E$3:$U$500,MATCH($A371&amp;$C371&amp;$D371,[3]Tabelle1!$A$3:$A$500&amp;[3]Tabelle1!$C$3:$C$500&amp;[3]Tabelle1!$D$3:$D$500,0),MATCH(Q$2,[3]Tabelle1!$E$2:$U$2,0))=0,"",INDEX([3]Tabelle1!$E$3:$U$500,MATCH($A371&amp;$C371&amp;$D371,[3]Tabelle1!$A$3:$A$500&amp;[3]Tabelle1!$C$3:$C$500&amp;[3]Tabelle1!$D$3:$D$500,0),MATCH(Q$2,[3]Tabelle1!$E$2:$U$2,0))),"")</f>
        <v/>
      </c>
      <c r="R371" s="192" t="str">
        <f t="array" ref="R371">IFERROR(IF(INDEX([3]Tabelle1!$E$3:$U$500,MATCH($A371&amp;$C371&amp;$D371,[3]Tabelle1!$A$3:$A$500&amp;[3]Tabelle1!$C$3:$C$500&amp;[3]Tabelle1!$D$3:$D$500,0),MATCH(R$2,[3]Tabelle1!$E$2:$U$2,0))=0,"",INDEX([3]Tabelle1!$E$3:$U$500,MATCH($A371&amp;$C371&amp;$D371,[3]Tabelle1!$A$3:$A$500&amp;[3]Tabelle1!$C$3:$C$500&amp;[3]Tabelle1!$D$3:$D$500,0),MATCH(R$2,[3]Tabelle1!$E$2:$U$2,0))),"")</f>
        <v/>
      </c>
      <c r="S371" s="192" t="str">
        <f t="array" ref="S371">IFERROR(IF(INDEX([3]Tabelle1!$E$3:$U$500,MATCH($A371&amp;$C371&amp;$D371,[3]Tabelle1!$A$3:$A$500&amp;[3]Tabelle1!$C$3:$C$500&amp;[3]Tabelle1!$D$3:$D$500,0),MATCH(S$2,[3]Tabelle1!$E$2:$U$2,0))=0,"",INDEX([3]Tabelle1!$E$3:$U$500,MATCH($A371&amp;$C371&amp;$D371,[3]Tabelle1!$A$3:$A$500&amp;[3]Tabelle1!$C$3:$C$500&amp;[3]Tabelle1!$D$3:$D$500,0),MATCH(S$2,[3]Tabelle1!$E$2:$U$2,0))),"")</f>
        <v/>
      </c>
      <c r="T371" s="192" t="str">
        <f t="array" ref="T371">IFERROR(IF(INDEX([3]Tabelle1!$E$3:$U$500,MATCH($A371&amp;$C371&amp;$D371,[3]Tabelle1!$A$3:$A$500&amp;[3]Tabelle1!$C$3:$C$500&amp;[3]Tabelle1!$D$3:$D$500,0),MATCH(T$2,[3]Tabelle1!$E$2:$U$2,0))=0,"",INDEX([3]Tabelle1!$E$3:$U$500,MATCH($A371&amp;$C371&amp;$D371,[3]Tabelle1!$A$3:$A$500&amp;[3]Tabelle1!$C$3:$C$500&amp;[3]Tabelle1!$D$3:$D$500,0),MATCH(T$2,[3]Tabelle1!$E$2:$U$2,0))),"")</f>
        <v/>
      </c>
      <c r="U371" s="192" t="str">
        <f t="array" ref="U371">IFERROR(IF(INDEX([3]Tabelle1!$E$3:$U$500,MATCH($A371&amp;$C371&amp;$D371,[3]Tabelle1!$A$3:$A$500&amp;[3]Tabelle1!$C$3:$C$500&amp;[3]Tabelle1!$D$3:$D$500,0),MATCH(U$2,[3]Tabelle1!$E$2:$U$2,0))=0,"",INDEX([3]Tabelle1!$E$3:$U$500,MATCH($A371&amp;$C371&amp;$D371,[3]Tabelle1!$A$3:$A$500&amp;[3]Tabelle1!$C$3:$C$500&amp;[3]Tabelle1!$D$3:$D$500,0),MATCH(U$2,[3]Tabelle1!$E$2:$U$2,0))),"")</f>
        <v/>
      </c>
      <c r="V371" s="193" t="str">
        <f t="array" ref="V371">IFERROR(IF(INDEX([3]Tabelle1!$E$3:$U$500,MATCH($A371&amp;$C371&amp;$D371,[3]Tabelle1!$A$3:$A$500&amp;[3]Tabelle1!$C$3:$C$500&amp;[3]Tabelle1!$D$3:$D$500,0),MATCH(V$2,[3]Tabelle1!$E$2:$U$2,0))=0,"",INDEX([3]Tabelle1!$E$3:$U$500,MATCH($A371&amp;$C371&amp;$D371,[3]Tabelle1!$A$3:$A$500&amp;[3]Tabelle1!$C$3:$C$500&amp;[3]Tabelle1!$D$3:$D$500,0),MATCH(V$2,[3]Tabelle1!$E$2:$U$2,0))),"")</f>
        <v/>
      </c>
      <c r="W371" t="str">
        <f t="array" ref="W371">IFERROR(IF(INDEX([3]Tabelle1!$E$3:$U$500,MATCH($A371&amp;$C371&amp;$D371,[3]Tabelle1!$A$3:$A$500&amp;[3]Tabelle1!$C$3:$C$500&amp;[3]Tabelle1!$D$3:$D$500,0),MATCH(W$2,[3]Tabelle1!$E$2:$U$2,0))=0,"",INDEX([3]Tabelle1!$E$3:$U$500,MATCH($A371&amp;$C371&amp;$D371,[3]Tabelle1!$A$3:$A$500&amp;[3]Tabelle1!$C$3:$C$500&amp;[3]Tabelle1!$D$3:$D$500,0),MATCH(W$2,[3]Tabelle1!$E$2:$U$2,0))),"")</f>
        <v>Noch kein NECP vorhanden</v>
      </c>
      <c r="X371" t="str">
        <f t="array" ref="X371">IFERROR(IF(INDEX([3]Tabelle1!$E$3:$U$500,MATCH($A371&amp;$C371&amp;$D371,[3]Tabelle1!$A$3:$A$500&amp;[3]Tabelle1!$C$3:$C$500&amp;[3]Tabelle1!$D$3:$D$500,0),MATCH(X$2,[3]Tabelle1!$E$2:$U$2,0))=0,"",INDEX([3]Tabelle1!$E$3:$U$500,MATCH($A371&amp;$C371&amp;$D371,[3]Tabelle1!$A$3:$A$500&amp;[3]Tabelle1!$C$3:$C$500&amp;[3]Tabelle1!$D$3:$D$500,0),MATCH(X$2,[3]Tabelle1!$E$2:$U$2,0))),"")</f>
        <v/>
      </c>
      <c r="Y371" s="4"/>
      <c r="Z371" s="4"/>
      <c r="AA371" s="4"/>
      <c r="AB371" s="4"/>
      <c r="AC371" s="4"/>
      <c r="AD371" s="4"/>
      <c r="AE371" s="4"/>
      <c r="AF371" s="4"/>
    </row>
    <row r="372" spans="1:32" x14ac:dyDescent="0.2">
      <c r="A372" s="107" t="str">
        <f t="shared" si="40"/>
        <v>Ireland</v>
      </c>
      <c r="B372" s="97"/>
      <c r="C372" s="97" t="s">
        <v>88</v>
      </c>
      <c r="D372" s="227" t="s">
        <v>36</v>
      </c>
      <c r="E372" s="191"/>
      <c r="F372" s="191"/>
      <c r="G372" s="191"/>
      <c r="H372" s="192" t="str">
        <f t="array" ref="H372">IFERROR(IF(INDEX([3]Tabelle1!$E$3:$U$500,MATCH($A372&amp;$C372&amp;$D372,[3]Tabelle1!$A$3:$A$500&amp;[3]Tabelle1!$C$3:$C$500&amp;[3]Tabelle1!$D$3:$D$500,0),MATCH(H$2,[3]Tabelle1!$E$2:$U$2,0))=0,"",INDEX([3]Tabelle1!$E$3:$U$500,MATCH($A372&amp;$C372&amp;$D372,[3]Tabelle1!$A$3:$A$500&amp;[3]Tabelle1!$C$3:$C$500&amp;[3]Tabelle1!$D$3:$D$500,0),MATCH(H$2,[3]Tabelle1!$E$2:$U$2,0))),"")</f>
        <v/>
      </c>
      <c r="I372" s="192" t="str">
        <f t="array" ref="I372">IFERROR(IF(INDEX([3]Tabelle1!$E$3:$U$500,MATCH($A372&amp;$C372&amp;$D372,[3]Tabelle1!$A$3:$A$500&amp;[3]Tabelle1!$C$3:$C$500&amp;[3]Tabelle1!$D$3:$D$500,0),MATCH(I$2,[3]Tabelle1!$E$2:$U$2,0))=0,"",INDEX([3]Tabelle1!$E$3:$U$500,MATCH($A372&amp;$C372&amp;$D372,[3]Tabelle1!$A$3:$A$500&amp;[3]Tabelle1!$C$3:$C$500&amp;[3]Tabelle1!$D$3:$D$500,0),MATCH(I$2,[3]Tabelle1!$E$2:$U$2,0))),"")</f>
        <v/>
      </c>
      <c r="J372" s="192" t="str">
        <f t="array" ref="J372">IFERROR(IF(INDEX([3]Tabelle1!$E$3:$U$500,MATCH($A372&amp;$C372&amp;$D372,[3]Tabelle1!$A$3:$A$500&amp;[3]Tabelle1!$C$3:$C$500&amp;[3]Tabelle1!$D$3:$D$500,0),MATCH(J$2,[3]Tabelle1!$E$2:$U$2,0))=0,"",INDEX([3]Tabelle1!$E$3:$U$500,MATCH($A372&amp;$C372&amp;$D372,[3]Tabelle1!$A$3:$A$500&amp;[3]Tabelle1!$C$3:$C$500&amp;[3]Tabelle1!$D$3:$D$500,0),MATCH(J$2,[3]Tabelle1!$E$2:$U$2,0))),"")</f>
        <v/>
      </c>
      <c r="K372" s="192" t="str">
        <f t="array" ref="K372">IFERROR(IF(INDEX([3]Tabelle1!$E$3:$U$500,MATCH($A372&amp;$C372&amp;$D372,[3]Tabelle1!$A$3:$A$500&amp;[3]Tabelle1!$C$3:$C$500&amp;[3]Tabelle1!$D$3:$D$500,0),MATCH(K$2,[3]Tabelle1!$E$2:$U$2,0))=0,"",INDEX([3]Tabelle1!$E$3:$U$500,MATCH($A372&amp;$C372&amp;$D372,[3]Tabelle1!$A$3:$A$500&amp;[3]Tabelle1!$C$3:$C$500&amp;[3]Tabelle1!$D$3:$D$500,0),MATCH(K$2,[3]Tabelle1!$E$2:$U$2,0))),"")</f>
        <v/>
      </c>
      <c r="L372" s="192" t="str">
        <f t="array" ref="L372">IFERROR(IF(INDEX([3]Tabelle1!$E$3:$U$500,MATCH($A372&amp;$C372&amp;$D372,[3]Tabelle1!$A$3:$A$500&amp;[3]Tabelle1!$C$3:$C$500&amp;[3]Tabelle1!$D$3:$D$500,0),MATCH(L$2,[3]Tabelle1!$E$2:$U$2,0))=0,"",INDEX([3]Tabelle1!$E$3:$U$500,MATCH($A372&amp;$C372&amp;$D372,[3]Tabelle1!$A$3:$A$500&amp;[3]Tabelle1!$C$3:$C$500&amp;[3]Tabelle1!$D$3:$D$500,0),MATCH(L$2,[3]Tabelle1!$E$2:$U$2,0))),"")</f>
        <v/>
      </c>
      <c r="M372" s="192" t="str">
        <f t="array" ref="M372">IFERROR(IF(INDEX([3]Tabelle1!$E$3:$U$500,MATCH($A372&amp;$C372&amp;$D372,[3]Tabelle1!$A$3:$A$500&amp;[3]Tabelle1!$C$3:$C$500&amp;[3]Tabelle1!$D$3:$D$500,0),MATCH(M$2,[3]Tabelle1!$E$2:$U$2,0))=0,"",INDEX([3]Tabelle1!$E$3:$U$500,MATCH($A372&amp;$C372&amp;$D372,[3]Tabelle1!$A$3:$A$500&amp;[3]Tabelle1!$C$3:$C$500&amp;[3]Tabelle1!$D$3:$D$500,0),MATCH(M$2,[3]Tabelle1!$E$2:$U$2,0))),"")</f>
        <v/>
      </c>
      <c r="N372" s="192" t="str">
        <f t="array" ref="N372">IFERROR(IF(INDEX([3]Tabelle1!$E$3:$U$500,MATCH($A372&amp;$C372&amp;$D372,[3]Tabelle1!$A$3:$A$500&amp;[3]Tabelle1!$C$3:$C$500&amp;[3]Tabelle1!$D$3:$D$500,0),MATCH(N$2,[3]Tabelle1!$E$2:$U$2,0))=0,"",INDEX([3]Tabelle1!$E$3:$U$500,MATCH($A372&amp;$C372&amp;$D372,[3]Tabelle1!$A$3:$A$500&amp;[3]Tabelle1!$C$3:$C$500&amp;[3]Tabelle1!$D$3:$D$500,0),MATCH(N$2,[3]Tabelle1!$E$2:$U$2,0))),"")</f>
        <v/>
      </c>
      <c r="O372" s="192" t="str">
        <f t="array" ref="O372">IFERROR(IF(INDEX([3]Tabelle1!$E$3:$U$500,MATCH($A372&amp;$C372&amp;$D372,[3]Tabelle1!$A$3:$A$500&amp;[3]Tabelle1!$C$3:$C$500&amp;[3]Tabelle1!$D$3:$D$500,0),MATCH(O$2,[3]Tabelle1!$E$2:$U$2,0))=0,"",INDEX([3]Tabelle1!$E$3:$U$500,MATCH($A372&amp;$C372&amp;$D372,[3]Tabelle1!$A$3:$A$500&amp;[3]Tabelle1!$C$3:$C$500&amp;[3]Tabelle1!$D$3:$D$500,0),MATCH(O$2,[3]Tabelle1!$E$2:$U$2,0))),"")</f>
        <v/>
      </c>
      <c r="P372" s="192" t="str">
        <f t="array" ref="P372">IFERROR(IF(INDEX([3]Tabelle1!$E$3:$U$500,MATCH($A372&amp;$C372&amp;$D372,[3]Tabelle1!$A$3:$A$500&amp;[3]Tabelle1!$C$3:$C$500&amp;[3]Tabelle1!$D$3:$D$500,0),MATCH(P$2,[3]Tabelle1!$E$2:$U$2,0))=0,"",INDEX([3]Tabelle1!$E$3:$U$500,MATCH($A372&amp;$C372&amp;$D372,[3]Tabelle1!$A$3:$A$500&amp;[3]Tabelle1!$C$3:$C$500&amp;[3]Tabelle1!$D$3:$D$500,0),MATCH(P$2,[3]Tabelle1!$E$2:$U$2,0))),"")</f>
        <v/>
      </c>
      <c r="Q372" s="192" t="str">
        <f t="array" ref="Q372">IFERROR(IF(INDEX([3]Tabelle1!$E$3:$U$500,MATCH($A372&amp;$C372&amp;$D372,[3]Tabelle1!$A$3:$A$500&amp;[3]Tabelle1!$C$3:$C$500&amp;[3]Tabelle1!$D$3:$D$500,0),MATCH(Q$2,[3]Tabelle1!$E$2:$U$2,0))=0,"",INDEX([3]Tabelle1!$E$3:$U$500,MATCH($A372&amp;$C372&amp;$D372,[3]Tabelle1!$A$3:$A$500&amp;[3]Tabelle1!$C$3:$C$500&amp;[3]Tabelle1!$D$3:$D$500,0),MATCH(Q$2,[3]Tabelle1!$E$2:$U$2,0))),"")</f>
        <v/>
      </c>
      <c r="R372" s="192" t="str">
        <f t="array" ref="R372">IFERROR(IF(INDEX([3]Tabelle1!$E$3:$U$500,MATCH($A372&amp;$C372&amp;$D372,[3]Tabelle1!$A$3:$A$500&amp;[3]Tabelle1!$C$3:$C$500&amp;[3]Tabelle1!$D$3:$D$500,0),MATCH(R$2,[3]Tabelle1!$E$2:$U$2,0))=0,"",INDEX([3]Tabelle1!$E$3:$U$500,MATCH($A372&amp;$C372&amp;$D372,[3]Tabelle1!$A$3:$A$500&amp;[3]Tabelle1!$C$3:$C$500&amp;[3]Tabelle1!$D$3:$D$500,0),MATCH(R$2,[3]Tabelle1!$E$2:$U$2,0))),"")</f>
        <v/>
      </c>
      <c r="S372" s="192" t="str">
        <f t="array" ref="S372">IFERROR(IF(INDEX([3]Tabelle1!$E$3:$U$500,MATCH($A372&amp;$C372&amp;$D372,[3]Tabelle1!$A$3:$A$500&amp;[3]Tabelle1!$C$3:$C$500&amp;[3]Tabelle1!$D$3:$D$500,0),MATCH(S$2,[3]Tabelle1!$E$2:$U$2,0))=0,"",INDEX([3]Tabelle1!$E$3:$U$500,MATCH($A372&amp;$C372&amp;$D372,[3]Tabelle1!$A$3:$A$500&amp;[3]Tabelle1!$C$3:$C$500&amp;[3]Tabelle1!$D$3:$D$500,0),MATCH(S$2,[3]Tabelle1!$E$2:$U$2,0))),"")</f>
        <v/>
      </c>
      <c r="T372" s="192" t="str">
        <f t="array" ref="T372">IFERROR(IF(INDEX([3]Tabelle1!$E$3:$U$500,MATCH($A372&amp;$C372&amp;$D372,[3]Tabelle1!$A$3:$A$500&amp;[3]Tabelle1!$C$3:$C$500&amp;[3]Tabelle1!$D$3:$D$500,0),MATCH(T$2,[3]Tabelle1!$E$2:$U$2,0))=0,"",INDEX([3]Tabelle1!$E$3:$U$500,MATCH($A372&amp;$C372&amp;$D372,[3]Tabelle1!$A$3:$A$500&amp;[3]Tabelle1!$C$3:$C$500&amp;[3]Tabelle1!$D$3:$D$500,0),MATCH(T$2,[3]Tabelle1!$E$2:$U$2,0))),"")</f>
        <v/>
      </c>
      <c r="U372" s="192" t="str">
        <f t="array" ref="U372">IFERROR(IF(INDEX([3]Tabelle1!$E$3:$U$500,MATCH($A372&amp;$C372&amp;$D372,[3]Tabelle1!$A$3:$A$500&amp;[3]Tabelle1!$C$3:$C$500&amp;[3]Tabelle1!$D$3:$D$500,0),MATCH(U$2,[3]Tabelle1!$E$2:$U$2,0))=0,"",INDEX([3]Tabelle1!$E$3:$U$500,MATCH($A372&amp;$C372&amp;$D372,[3]Tabelle1!$A$3:$A$500&amp;[3]Tabelle1!$C$3:$C$500&amp;[3]Tabelle1!$D$3:$D$500,0),MATCH(U$2,[3]Tabelle1!$E$2:$U$2,0))),"")</f>
        <v/>
      </c>
      <c r="V372" s="193" t="str">
        <f t="array" ref="V372">IFERROR(IF(INDEX([3]Tabelle1!$E$3:$U$500,MATCH($A372&amp;$C372&amp;$D372,[3]Tabelle1!$A$3:$A$500&amp;[3]Tabelle1!$C$3:$C$500&amp;[3]Tabelle1!$D$3:$D$500,0),MATCH(V$2,[3]Tabelle1!$E$2:$U$2,0))=0,"",INDEX([3]Tabelle1!$E$3:$U$500,MATCH($A372&amp;$C372&amp;$D372,[3]Tabelle1!$A$3:$A$500&amp;[3]Tabelle1!$C$3:$C$500&amp;[3]Tabelle1!$D$3:$D$500,0),MATCH(V$2,[3]Tabelle1!$E$2:$U$2,0))),"")</f>
        <v/>
      </c>
      <c r="W372" t="str">
        <f t="array" ref="W372">IFERROR(IF(INDEX([3]Tabelle1!$E$3:$U$500,MATCH($A372&amp;$C372&amp;$D372,[3]Tabelle1!$A$3:$A$500&amp;[3]Tabelle1!$C$3:$C$500&amp;[3]Tabelle1!$D$3:$D$500,0),MATCH(W$2,[3]Tabelle1!$E$2:$U$2,0))=0,"",INDEX([3]Tabelle1!$E$3:$U$500,MATCH($A372&amp;$C372&amp;$D372,[3]Tabelle1!$A$3:$A$500&amp;[3]Tabelle1!$C$3:$C$500&amp;[3]Tabelle1!$D$3:$D$500,0),MATCH(W$2,[3]Tabelle1!$E$2:$U$2,0))),"")</f>
        <v>Noch kein NECP vorhanden</v>
      </c>
      <c r="X372" t="str">
        <f t="array" ref="X372">IFERROR(IF(INDEX([3]Tabelle1!$E$3:$U$500,MATCH($A372&amp;$C372&amp;$D372,[3]Tabelle1!$A$3:$A$500&amp;[3]Tabelle1!$C$3:$C$500&amp;[3]Tabelle1!$D$3:$D$500,0),MATCH(X$2,[3]Tabelle1!$E$2:$U$2,0))=0,"",INDEX([3]Tabelle1!$E$3:$U$500,MATCH($A372&amp;$C372&amp;$D372,[3]Tabelle1!$A$3:$A$500&amp;[3]Tabelle1!$C$3:$C$500&amp;[3]Tabelle1!$D$3:$D$500,0),MATCH(X$2,[3]Tabelle1!$E$2:$U$2,0))),"")</f>
        <v/>
      </c>
      <c r="Y372" s="4"/>
      <c r="Z372" s="4"/>
      <c r="AA372" s="4"/>
      <c r="AB372" s="4"/>
      <c r="AC372" s="4"/>
      <c r="AD372" s="4"/>
      <c r="AE372" s="4"/>
      <c r="AF372" s="4"/>
    </row>
    <row r="373" spans="1:32" x14ac:dyDescent="0.2">
      <c r="A373" s="107" t="str">
        <f t="shared" si="40"/>
        <v>Ireland</v>
      </c>
      <c r="B373" s="97"/>
      <c r="C373" s="97" t="s">
        <v>88</v>
      </c>
      <c r="D373" s="227" t="s">
        <v>45</v>
      </c>
      <c r="E373" s="191"/>
      <c r="F373" s="191"/>
      <c r="G373" s="191"/>
      <c r="H373" s="192" t="str">
        <f t="array" ref="H373">IFERROR(IF(INDEX([3]Tabelle1!$E$3:$U$500,MATCH($A373&amp;$C373&amp;$D373,[3]Tabelle1!$A$3:$A$500&amp;[3]Tabelle1!$C$3:$C$500&amp;[3]Tabelle1!$D$3:$D$500,0),MATCH(H$2,[3]Tabelle1!$E$2:$U$2,0))=0,"",INDEX([3]Tabelle1!$E$3:$U$500,MATCH($A373&amp;$C373&amp;$D373,[3]Tabelle1!$A$3:$A$500&amp;[3]Tabelle1!$C$3:$C$500&amp;[3]Tabelle1!$D$3:$D$500,0),MATCH(H$2,[3]Tabelle1!$E$2:$U$2,0))),"")</f>
        <v/>
      </c>
      <c r="I373" s="192" t="str">
        <f t="array" ref="I373">IFERROR(IF(INDEX([3]Tabelle1!$E$3:$U$500,MATCH($A373&amp;$C373&amp;$D373,[3]Tabelle1!$A$3:$A$500&amp;[3]Tabelle1!$C$3:$C$500&amp;[3]Tabelle1!$D$3:$D$500,0),MATCH(I$2,[3]Tabelle1!$E$2:$U$2,0))=0,"",INDEX([3]Tabelle1!$E$3:$U$500,MATCH($A373&amp;$C373&amp;$D373,[3]Tabelle1!$A$3:$A$500&amp;[3]Tabelle1!$C$3:$C$500&amp;[3]Tabelle1!$D$3:$D$500,0),MATCH(I$2,[3]Tabelle1!$E$2:$U$2,0))),"")</f>
        <v/>
      </c>
      <c r="J373" s="192" t="str">
        <f t="array" ref="J373">IFERROR(IF(INDEX([3]Tabelle1!$E$3:$U$500,MATCH($A373&amp;$C373&amp;$D373,[3]Tabelle1!$A$3:$A$500&amp;[3]Tabelle1!$C$3:$C$500&amp;[3]Tabelle1!$D$3:$D$500,0),MATCH(J$2,[3]Tabelle1!$E$2:$U$2,0))=0,"",INDEX([3]Tabelle1!$E$3:$U$500,MATCH($A373&amp;$C373&amp;$D373,[3]Tabelle1!$A$3:$A$500&amp;[3]Tabelle1!$C$3:$C$500&amp;[3]Tabelle1!$D$3:$D$500,0),MATCH(J$2,[3]Tabelle1!$E$2:$U$2,0))),"")</f>
        <v/>
      </c>
      <c r="K373" s="192" t="str">
        <f t="array" ref="K373">IFERROR(IF(INDEX([3]Tabelle1!$E$3:$U$500,MATCH($A373&amp;$C373&amp;$D373,[3]Tabelle1!$A$3:$A$500&amp;[3]Tabelle1!$C$3:$C$500&amp;[3]Tabelle1!$D$3:$D$500,0),MATCH(K$2,[3]Tabelle1!$E$2:$U$2,0))=0,"",INDEX([3]Tabelle1!$E$3:$U$500,MATCH($A373&amp;$C373&amp;$D373,[3]Tabelle1!$A$3:$A$500&amp;[3]Tabelle1!$C$3:$C$500&amp;[3]Tabelle1!$D$3:$D$500,0),MATCH(K$2,[3]Tabelle1!$E$2:$U$2,0))),"")</f>
        <v/>
      </c>
      <c r="L373" s="192" t="str">
        <f t="array" ref="L373">IFERROR(IF(INDEX([3]Tabelle1!$E$3:$U$500,MATCH($A373&amp;$C373&amp;$D373,[3]Tabelle1!$A$3:$A$500&amp;[3]Tabelle1!$C$3:$C$500&amp;[3]Tabelle1!$D$3:$D$500,0),MATCH(L$2,[3]Tabelle1!$E$2:$U$2,0))=0,"",INDEX([3]Tabelle1!$E$3:$U$500,MATCH($A373&amp;$C373&amp;$D373,[3]Tabelle1!$A$3:$A$500&amp;[3]Tabelle1!$C$3:$C$500&amp;[3]Tabelle1!$D$3:$D$500,0),MATCH(L$2,[3]Tabelle1!$E$2:$U$2,0))),"")</f>
        <v/>
      </c>
      <c r="M373" s="192" t="str">
        <f t="array" ref="M373">IFERROR(IF(INDEX([3]Tabelle1!$E$3:$U$500,MATCH($A373&amp;$C373&amp;$D373,[3]Tabelle1!$A$3:$A$500&amp;[3]Tabelle1!$C$3:$C$500&amp;[3]Tabelle1!$D$3:$D$500,0),MATCH(M$2,[3]Tabelle1!$E$2:$U$2,0))=0,"",INDEX([3]Tabelle1!$E$3:$U$500,MATCH($A373&amp;$C373&amp;$D373,[3]Tabelle1!$A$3:$A$500&amp;[3]Tabelle1!$C$3:$C$500&amp;[3]Tabelle1!$D$3:$D$500,0),MATCH(M$2,[3]Tabelle1!$E$2:$U$2,0))),"")</f>
        <v/>
      </c>
      <c r="N373" s="192" t="str">
        <f t="array" ref="N373">IFERROR(IF(INDEX([3]Tabelle1!$E$3:$U$500,MATCH($A373&amp;$C373&amp;$D373,[3]Tabelle1!$A$3:$A$500&amp;[3]Tabelle1!$C$3:$C$500&amp;[3]Tabelle1!$D$3:$D$500,0),MATCH(N$2,[3]Tabelle1!$E$2:$U$2,0))=0,"",INDEX([3]Tabelle1!$E$3:$U$500,MATCH($A373&amp;$C373&amp;$D373,[3]Tabelle1!$A$3:$A$500&amp;[3]Tabelle1!$C$3:$C$500&amp;[3]Tabelle1!$D$3:$D$500,0),MATCH(N$2,[3]Tabelle1!$E$2:$U$2,0))),"")</f>
        <v/>
      </c>
      <c r="O373" s="192" t="str">
        <f t="array" ref="O373">IFERROR(IF(INDEX([3]Tabelle1!$E$3:$U$500,MATCH($A373&amp;$C373&amp;$D373,[3]Tabelle1!$A$3:$A$500&amp;[3]Tabelle1!$C$3:$C$500&amp;[3]Tabelle1!$D$3:$D$500,0),MATCH(O$2,[3]Tabelle1!$E$2:$U$2,0))=0,"",INDEX([3]Tabelle1!$E$3:$U$500,MATCH($A373&amp;$C373&amp;$D373,[3]Tabelle1!$A$3:$A$500&amp;[3]Tabelle1!$C$3:$C$500&amp;[3]Tabelle1!$D$3:$D$500,0),MATCH(O$2,[3]Tabelle1!$E$2:$U$2,0))),"")</f>
        <v/>
      </c>
      <c r="P373" s="192" t="str">
        <f t="array" ref="P373">IFERROR(IF(INDEX([3]Tabelle1!$E$3:$U$500,MATCH($A373&amp;$C373&amp;$D373,[3]Tabelle1!$A$3:$A$500&amp;[3]Tabelle1!$C$3:$C$500&amp;[3]Tabelle1!$D$3:$D$500,0),MATCH(P$2,[3]Tabelle1!$E$2:$U$2,0))=0,"",INDEX([3]Tabelle1!$E$3:$U$500,MATCH($A373&amp;$C373&amp;$D373,[3]Tabelle1!$A$3:$A$500&amp;[3]Tabelle1!$C$3:$C$500&amp;[3]Tabelle1!$D$3:$D$500,0),MATCH(P$2,[3]Tabelle1!$E$2:$U$2,0))),"")</f>
        <v/>
      </c>
      <c r="Q373" s="192" t="str">
        <f t="array" ref="Q373">IFERROR(IF(INDEX([3]Tabelle1!$E$3:$U$500,MATCH($A373&amp;$C373&amp;$D373,[3]Tabelle1!$A$3:$A$500&amp;[3]Tabelle1!$C$3:$C$500&amp;[3]Tabelle1!$D$3:$D$500,0),MATCH(Q$2,[3]Tabelle1!$E$2:$U$2,0))=0,"",INDEX([3]Tabelle1!$E$3:$U$500,MATCH($A373&amp;$C373&amp;$D373,[3]Tabelle1!$A$3:$A$500&amp;[3]Tabelle1!$C$3:$C$500&amp;[3]Tabelle1!$D$3:$D$500,0),MATCH(Q$2,[3]Tabelle1!$E$2:$U$2,0))),"")</f>
        <v/>
      </c>
      <c r="R373" s="192" t="str">
        <f t="array" ref="R373">IFERROR(IF(INDEX([3]Tabelle1!$E$3:$U$500,MATCH($A373&amp;$C373&amp;$D373,[3]Tabelle1!$A$3:$A$500&amp;[3]Tabelle1!$C$3:$C$500&amp;[3]Tabelle1!$D$3:$D$500,0),MATCH(R$2,[3]Tabelle1!$E$2:$U$2,0))=0,"",INDEX([3]Tabelle1!$E$3:$U$500,MATCH($A373&amp;$C373&amp;$D373,[3]Tabelle1!$A$3:$A$500&amp;[3]Tabelle1!$C$3:$C$500&amp;[3]Tabelle1!$D$3:$D$500,0),MATCH(R$2,[3]Tabelle1!$E$2:$U$2,0))),"")</f>
        <v/>
      </c>
      <c r="S373" s="192" t="str">
        <f t="array" ref="S373">IFERROR(IF(INDEX([3]Tabelle1!$E$3:$U$500,MATCH($A373&amp;$C373&amp;$D373,[3]Tabelle1!$A$3:$A$500&amp;[3]Tabelle1!$C$3:$C$500&amp;[3]Tabelle1!$D$3:$D$500,0),MATCH(S$2,[3]Tabelle1!$E$2:$U$2,0))=0,"",INDEX([3]Tabelle1!$E$3:$U$500,MATCH($A373&amp;$C373&amp;$D373,[3]Tabelle1!$A$3:$A$500&amp;[3]Tabelle1!$C$3:$C$500&amp;[3]Tabelle1!$D$3:$D$500,0),MATCH(S$2,[3]Tabelle1!$E$2:$U$2,0))),"")</f>
        <v/>
      </c>
      <c r="T373" s="192" t="str">
        <f t="array" ref="T373">IFERROR(IF(INDEX([3]Tabelle1!$E$3:$U$500,MATCH($A373&amp;$C373&amp;$D373,[3]Tabelle1!$A$3:$A$500&amp;[3]Tabelle1!$C$3:$C$500&amp;[3]Tabelle1!$D$3:$D$500,0),MATCH(T$2,[3]Tabelle1!$E$2:$U$2,0))=0,"",INDEX([3]Tabelle1!$E$3:$U$500,MATCH($A373&amp;$C373&amp;$D373,[3]Tabelle1!$A$3:$A$500&amp;[3]Tabelle1!$C$3:$C$500&amp;[3]Tabelle1!$D$3:$D$500,0),MATCH(T$2,[3]Tabelle1!$E$2:$U$2,0))),"")</f>
        <v/>
      </c>
      <c r="U373" s="192" t="str">
        <f t="array" ref="U373">IFERROR(IF(INDEX([3]Tabelle1!$E$3:$U$500,MATCH($A373&amp;$C373&amp;$D373,[3]Tabelle1!$A$3:$A$500&amp;[3]Tabelle1!$C$3:$C$500&amp;[3]Tabelle1!$D$3:$D$500,0),MATCH(U$2,[3]Tabelle1!$E$2:$U$2,0))=0,"",INDEX([3]Tabelle1!$E$3:$U$500,MATCH($A373&amp;$C373&amp;$D373,[3]Tabelle1!$A$3:$A$500&amp;[3]Tabelle1!$C$3:$C$500&amp;[3]Tabelle1!$D$3:$D$500,0),MATCH(U$2,[3]Tabelle1!$E$2:$U$2,0))),"")</f>
        <v/>
      </c>
      <c r="V373" s="193" t="str">
        <f t="array" ref="V373">IFERROR(IF(INDEX([3]Tabelle1!$E$3:$U$500,MATCH($A373&amp;$C373&amp;$D373,[3]Tabelle1!$A$3:$A$500&amp;[3]Tabelle1!$C$3:$C$500&amp;[3]Tabelle1!$D$3:$D$500,0),MATCH(V$2,[3]Tabelle1!$E$2:$U$2,0))=0,"",INDEX([3]Tabelle1!$E$3:$U$500,MATCH($A373&amp;$C373&amp;$D373,[3]Tabelle1!$A$3:$A$500&amp;[3]Tabelle1!$C$3:$C$500&amp;[3]Tabelle1!$D$3:$D$500,0),MATCH(V$2,[3]Tabelle1!$E$2:$U$2,0))),"")</f>
        <v/>
      </c>
      <c r="W373" t="str">
        <f t="array" ref="W373">IFERROR(IF(INDEX([3]Tabelle1!$E$3:$U$500,MATCH($A373&amp;$C373&amp;$D373,[3]Tabelle1!$A$3:$A$500&amp;[3]Tabelle1!$C$3:$C$500&amp;[3]Tabelle1!$D$3:$D$500,0),MATCH(W$2,[3]Tabelle1!$E$2:$U$2,0))=0,"",INDEX([3]Tabelle1!$E$3:$U$500,MATCH($A373&amp;$C373&amp;$D373,[3]Tabelle1!$A$3:$A$500&amp;[3]Tabelle1!$C$3:$C$500&amp;[3]Tabelle1!$D$3:$D$500,0),MATCH(W$2,[3]Tabelle1!$E$2:$U$2,0))),"")</f>
        <v>Noch kein NECP vorhanden</v>
      </c>
      <c r="X373" t="str">
        <f t="array" ref="X373">IFERROR(IF(INDEX([3]Tabelle1!$E$3:$U$500,MATCH($A373&amp;$C373&amp;$D373,[3]Tabelle1!$A$3:$A$500&amp;[3]Tabelle1!$C$3:$C$500&amp;[3]Tabelle1!$D$3:$D$500,0),MATCH(X$2,[3]Tabelle1!$E$2:$U$2,0))=0,"",INDEX([3]Tabelle1!$E$3:$U$500,MATCH($A373&amp;$C373&amp;$D373,[3]Tabelle1!$A$3:$A$500&amp;[3]Tabelle1!$C$3:$C$500&amp;[3]Tabelle1!$D$3:$D$500,0),MATCH(X$2,[3]Tabelle1!$E$2:$U$2,0))),"")</f>
        <v/>
      </c>
      <c r="Y373" s="4"/>
      <c r="Z373" s="4"/>
      <c r="AA373" s="4"/>
      <c r="AB373" s="4"/>
      <c r="AC373" s="4"/>
      <c r="AD373" s="4"/>
      <c r="AE373" s="4"/>
      <c r="AF373" s="4"/>
    </row>
    <row r="374" spans="1:32" x14ac:dyDescent="0.2">
      <c r="A374" s="107" t="str">
        <f t="shared" si="40"/>
        <v>Ireland</v>
      </c>
      <c r="B374" s="97"/>
      <c r="C374" s="97" t="s">
        <v>88</v>
      </c>
      <c r="D374" s="227" t="s">
        <v>42</v>
      </c>
      <c r="E374" s="191"/>
      <c r="F374" s="191"/>
      <c r="G374" s="191"/>
      <c r="H374" s="192" t="str">
        <f t="array" ref="H374">IFERROR(IF(INDEX([3]Tabelle1!$E$3:$U$500,MATCH($A374&amp;$C374&amp;$D374,[3]Tabelle1!$A$3:$A$500&amp;[3]Tabelle1!$C$3:$C$500&amp;[3]Tabelle1!$D$3:$D$500,0),MATCH(H$2,[3]Tabelle1!$E$2:$U$2,0))=0,"",INDEX([3]Tabelle1!$E$3:$U$500,MATCH($A374&amp;$C374&amp;$D374,[3]Tabelle1!$A$3:$A$500&amp;[3]Tabelle1!$C$3:$C$500&amp;[3]Tabelle1!$D$3:$D$500,0),MATCH(H$2,[3]Tabelle1!$E$2:$U$2,0))),"")</f>
        <v/>
      </c>
      <c r="I374" s="192" t="str">
        <f t="array" ref="I374">IFERROR(IF(INDEX([3]Tabelle1!$E$3:$U$500,MATCH($A374&amp;$C374&amp;$D374,[3]Tabelle1!$A$3:$A$500&amp;[3]Tabelle1!$C$3:$C$500&amp;[3]Tabelle1!$D$3:$D$500,0),MATCH(I$2,[3]Tabelle1!$E$2:$U$2,0))=0,"",INDEX([3]Tabelle1!$E$3:$U$500,MATCH($A374&amp;$C374&amp;$D374,[3]Tabelle1!$A$3:$A$500&amp;[3]Tabelle1!$C$3:$C$500&amp;[3]Tabelle1!$D$3:$D$500,0),MATCH(I$2,[3]Tabelle1!$E$2:$U$2,0))),"")</f>
        <v/>
      </c>
      <c r="J374" s="192" t="str">
        <f t="array" ref="J374">IFERROR(IF(INDEX([3]Tabelle1!$E$3:$U$500,MATCH($A374&amp;$C374&amp;$D374,[3]Tabelle1!$A$3:$A$500&amp;[3]Tabelle1!$C$3:$C$500&amp;[3]Tabelle1!$D$3:$D$500,0),MATCH(J$2,[3]Tabelle1!$E$2:$U$2,0))=0,"",INDEX([3]Tabelle1!$E$3:$U$500,MATCH($A374&amp;$C374&amp;$D374,[3]Tabelle1!$A$3:$A$500&amp;[3]Tabelle1!$C$3:$C$500&amp;[3]Tabelle1!$D$3:$D$500,0),MATCH(J$2,[3]Tabelle1!$E$2:$U$2,0))),"")</f>
        <v/>
      </c>
      <c r="K374" s="192" t="str">
        <f t="array" ref="K374">IFERROR(IF(INDEX([3]Tabelle1!$E$3:$U$500,MATCH($A374&amp;$C374&amp;$D374,[3]Tabelle1!$A$3:$A$500&amp;[3]Tabelle1!$C$3:$C$500&amp;[3]Tabelle1!$D$3:$D$500,0),MATCH(K$2,[3]Tabelle1!$E$2:$U$2,0))=0,"",INDEX([3]Tabelle1!$E$3:$U$500,MATCH($A374&amp;$C374&amp;$D374,[3]Tabelle1!$A$3:$A$500&amp;[3]Tabelle1!$C$3:$C$500&amp;[3]Tabelle1!$D$3:$D$500,0),MATCH(K$2,[3]Tabelle1!$E$2:$U$2,0))),"")</f>
        <v/>
      </c>
      <c r="L374" s="192" t="str">
        <f t="array" ref="L374">IFERROR(IF(INDEX([3]Tabelle1!$E$3:$U$500,MATCH($A374&amp;$C374&amp;$D374,[3]Tabelle1!$A$3:$A$500&amp;[3]Tabelle1!$C$3:$C$500&amp;[3]Tabelle1!$D$3:$D$500,0),MATCH(L$2,[3]Tabelle1!$E$2:$U$2,0))=0,"",INDEX([3]Tabelle1!$E$3:$U$500,MATCH($A374&amp;$C374&amp;$D374,[3]Tabelle1!$A$3:$A$500&amp;[3]Tabelle1!$C$3:$C$500&amp;[3]Tabelle1!$D$3:$D$500,0),MATCH(L$2,[3]Tabelle1!$E$2:$U$2,0))),"")</f>
        <v/>
      </c>
      <c r="M374" s="192" t="str">
        <f t="array" ref="M374">IFERROR(IF(INDEX([3]Tabelle1!$E$3:$U$500,MATCH($A374&amp;$C374&amp;$D374,[3]Tabelle1!$A$3:$A$500&amp;[3]Tabelle1!$C$3:$C$500&amp;[3]Tabelle1!$D$3:$D$500,0),MATCH(M$2,[3]Tabelle1!$E$2:$U$2,0))=0,"",INDEX([3]Tabelle1!$E$3:$U$500,MATCH($A374&amp;$C374&amp;$D374,[3]Tabelle1!$A$3:$A$500&amp;[3]Tabelle1!$C$3:$C$500&amp;[3]Tabelle1!$D$3:$D$500,0),MATCH(M$2,[3]Tabelle1!$E$2:$U$2,0))),"")</f>
        <v/>
      </c>
      <c r="N374" s="192" t="str">
        <f t="array" ref="N374">IFERROR(IF(INDEX([3]Tabelle1!$E$3:$U$500,MATCH($A374&amp;$C374&amp;$D374,[3]Tabelle1!$A$3:$A$500&amp;[3]Tabelle1!$C$3:$C$500&amp;[3]Tabelle1!$D$3:$D$500,0),MATCH(N$2,[3]Tabelle1!$E$2:$U$2,0))=0,"",INDEX([3]Tabelle1!$E$3:$U$500,MATCH($A374&amp;$C374&amp;$D374,[3]Tabelle1!$A$3:$A$500&amp;[3]Tabelle1!$C$3:$C$500&amp;[3]Tabelle1!$D$3:$D$500,0),MATCH(N$2,[3]Tabelle1!$E$2:$U$2,0))),"")</f>
        <v/>
      </c>
      <c r="O374" s="192" t="str">
        <f t="array" ref="O374">IFERROR(IF(INDEX([3]Tabelle1!$E$3:$U$500,MATCH($A374&amp;$C374&amp;$D374,[3]Tabelle1!$A$3:$A$500&amp;[3]Tabelle1!$C$3:$C$500&amp;[3]Tabelle1!$D$3:$D$500,0),MATCH(O$2,[3]Tabelle1!$E$2:$U$2,0))=0,"",INDEX([3]Tabelle1!$E$3:$U$500,MATCH($A374&amp;$C374&amp;$D374,[3]Tabelle1!$A$3:$A$500&amp;[3]Tabelle1!$C$3:$C$500&amp;[3]Tabelle1!$D$3:$D$500,0),MATCH(O$2,[3]Tabelle1!$E$2:$U$2,0))),"")</f>
        <v/>
      </c>
      <c r="P374" s="192" t="str">
        <f t="array" ref="P374">IFERROR(IF(INDEX([3]Tabelle1!$E$3:$U$500,MATCH($A374&amp;$C374&amp;$D374,[3]Tabelle1!$A$3:$A$500&amp;[3]Tabelle1!$C$3:$C$500&amp;[3]Tabelle1!$D$3:$D$500,0),MATCH(P$2,[3]Tabelle1!$E$2:$U$2,0))=0,"",INDEX([3]Tabelle1!$E$3:$U$500,MATCH($A374&amp;$C374&amp;$D374,[3]Tabelle1!$A$3:$A$500&amp;[3]Tabelle1!$C$3:$C$500&amp;[3]Tabelle1!$D$3:$D$500,0),MATCH(P$2,[3]Tabelle1!$E$2:$U$2,0))),"")</f>
        <v/>
      </c>
      <c r="Q374" s="192" t="str">
        <f t="array" ref="Q374">IFERROR(IF(INDEX([3]Tabelle1!$E$3:$U$500,MATCH($A374&amp;$C374&amp;$D374,[3]Tabelle1!$A$3:$A$500&amp;[3]Tabelle1!$C$3:$C$500&amp;[3]Tabelle1!$D$3:$D$500,0),MATCH(Q$2,[3]Tabelle1!$E$2:$U$2,0))=0,"",INDEX([3]Tabelle1!$E$3:$U$500,MATCH($A374&amp;$C374&amp;$D374,[3]Tabelle1!$A$3:$A$500&amp;[3]Tabelle1!$C$3:$C$500&amp;[3]Tabelle1!$D$3:$D$500,0),MATCH(Q$2,[3]Tabelle1!$E$2:$U$2,0))),"")</f>
        <v/>
      </c>
      <c r="R374" s="192" t="str">
        <f t="array" ref="R374">IFERROR(IF(INDEX([3]Tabelle1!$E$3:$U$500,MATCH($A374&amp;$C374&amp;$D374,[3]Tabelle1!$A$3:$A$500&amp;[3]Tabelle1!$C$3:$C$500&amp;[3]Tabelle1!$D$3:$D$500,0),MATCH(R$2,[3]Tabelle1!$E$2:$U$2,0))=0,"",INDEX([3]Tabelle1!$E$3:$U$500,MATCH($A374&amp;$C374&amp;$D374,[3]Tabelle1!$A$3:$A$500&amp;[3]Tabelle1!$C$3:$C$500&amp;[3]Tabelle1!$D$3:$D$500,0),MATCH(R$2,[3]Tabelle1!$E$2:$U$2,0))),"")</f>
        <v/>
      </c>
      <c r="S374" s="192" t="str">
        <f t="array" ref="S374">IFERROR(IF(INDEX([3]Tabelle1!$E$3:$U$500,MATCH($A374&amp;$C374&amp;$D374,[3]Tabelle1!$A$3:$A$500&amp;[3]Tabelle1!$C$3:$C$500&amp;[3]Tabelle1!$D$3:$D$500,0),MATCH(S$2,[3]Tabelle1!$E$2:$U$2,0))=0,"",INDEX([3]Tabelle1!$E$3:$U$500,MATCH($A374&amp;$C374&amp;$D374,[3]Tabelle1!$A$3:$A$500&amp;[3]Tabelle1!$C$3:$C$500&amp;[3]Tabelle1!$D$3:$D$500,0),MATCH(S$2,[3]Tabelle1!$E$2:$U$2,0))),"")</f>
        <v/>
      </c>
      <c r="T374" s="192" t="str">
        <f t="array" ref="T374">IFERROR(IF(INDEX([3]Tabelle1!$E$3:$U$500,MATCH($A374&amp;$C374&amp;$D374,[3]Tabelle1!$A$3:$A$500&amp;[3]Tabelle1!$C$3:$C$500&amp;[3]Tabelle1!$D$3:$D$500,0),MATCH(T$2,[3]Tabelle1!$E$2:$U$2,0))=0,"",INDEX([3]Tabelle1!$E$3:$U$500,MATCH($A374&amp;$C374&amp;$D374,[3]Tabelle1!$A$3:$A$500&amp;[3]Tabelle1!$C$3:$C$500&amp;[3]Tabelle1!$D$3:$D$500,0),MATCH(T$2,[3]Tabelle1!$E$2:$U$2,0))),"")</f>
        <v/>
      </c>
      <c r="U374" s="192" t="str">
        <f t="array" ref="U374">IFERROR(IF(INDEX([3]Tabelle1!$E$3:$U$500,MATCH($A374&amp;$C374&amp;$D374,[3]Tabelle1!$A$3:$A$500&amp;[3]Tabelle1!$C$3:$C$500&amp;[3]Tabelle1!$D$3:$D$500,0),MATCH(U$2,[3]Tabelle1!$E$2:$U$2,0))=0,"",INDEX([3]Tabelle1!$E$3:$U$500,MATCH($A374&amp;$C374&amp;$D374,[3]Tabelle1!$A$3:$A$500&amp;[3]Tabelle1!$C$3:$C$500&amp;[3]Tabelle1!$D$3:$D$500,0),MATCH(U$2,[3]Tabelle1!$E$2:$U$2,0))),"")</f>
        <v/>
      </c>
      <c r="V374" s="193" t="str">
        <f t="array" ref="V374">IFERROR(IF(INDEX([3]Tabelle1!$E$3:$U$500,MATCH($A374&amp;$C374&amp;$D374,[3]Tabelle1!$A$3:$A$500&amp;[3]Tabelle1!$C$3:$C$500&amp;[3]Tabelle1!$D$3:$D$500,0),MATCH(V$2,[3]Tabelle1!$E$2:$U$2,0))=0,"",INDEX([3]Tabelle1!$E$3:$U$500,MATCH($A374&amp;$C374&amp;$D374,[3]Tabelle1!$A$3:$A$500&amp;[3]Tabelle1!$C$3:$C$500&amp;[3]Tabelle1!$D$3:$D$500,0),MATCH(V$2,[3]Tabelle1!$E$2:$U$2,0))),"")</f>
        <v/>
      </c>
      <c r="W374" t="str">
        <f t="array" ref="W374">IFERROR(IF(INDEX([3]Tabelle1!$E$3:$U$500,MATCH($A374&amp;$C374&amp;$D374,[3]Tabelle1!$A$3:$A$500&amp;[3]Tabelle1!$C$3:$C$500&amp;[3]Tabelle1!$D$3:$D$500,0),MATCH(W$2,[3]Tabelle1!$E$2:$U$2,0))=0,"",INDEX([3]Tabelle1!$E$3:$U$500,MATCH($A374&amp;$C374&amp;$D374,[3]Tabelle1!$A$3:$A$500&amp;[3]Tabelle1!$C$3:$C$500&amp;[3]Tabelle1!$D$3:$D$500,0),MATCH(W$2,[3]Tabelle1!$E$2:$U$2,0))),"")</f>
        <v>Noch kein NECP vorhanden</v>
      </c>
      <c r="X374" t="str">
        <f t="array" ref="X374">IFERROR(IF(INDEX([3]Tabelle1!$E$3:$U$500,MATCH($A374&amp;$C374&amp;$D374,[3]Tabelle1!$A$3:$A$500&amp;[3]Tabelle1!$C$3:$C$500&amp;[3]Tabelle1!$D$3:$D$500,0),MATCH(X$2,[3]Tabelle1!$E$2:$U$2,0))=0,"",INDEX([3]Tabelle1!$E$3:$U$500,MATCH($A374&amp;$C374&amp;$D374,[3]Tabelle1!$A$3:$A$500&amp;[3]Tabelle1!$C$3:$C$500&amp;[3]Tabelle1!$D$3:$D$500,0),MATCH(X$2,[3]Tabelle1!$E$2:$U$2,0))),"")</f>
        <v/>
      </c>
      <c r="Y374" s="4"/>
      <c r="Z374" s="4"/>
      <c r="AA374" s="4"/>
      <c r="AB374" s="4"/>
      <c r="AC374" s="4"/>
      <c r="AD374" s="4"/>
      <c r="AE374" s="4"/>
      <c r="AF374" s="4"/>
    </row>
    <row r="375" spans="1:32" x14ac:dyDescent="0.2">
      <c r="A375" s="107" t="str">
        <f t="shared" si="40"/>
        <v>Ireland</v>
      </c>
      <c r="B375" s="97"/>
      <c r="C375" s="97" t="s">
        <v>88</v>
      </c>
      <c r="D375" s="227" t="s">
        <v>43</v>
      </c>
      <c r="E375" s="191"/>
      <c r="F375" s="191"/>
      <c r="G375" s="191"/>
      <c r="H375" s="192" t="str">
        <f t="array" ref="H375">IFERROR(IF(INDEX([3]Tabelle1!$E$3:$U$500,MATCH($A375&amp;$C375&amp;$D375,[3]Tabelle1!$A$3:$A$500&amp;[3]Tabelle1!$C$3:$C$500&amp;[3]Tabelle1!$D$3:$D$500,0),MATCH(H$2,[3]Tabelle1!$E$2:$U$2,0))=0,"",INDEX([3]Tabelle1!$E$3:$U$500,MATCH($A375&amp;$C375&amp;$D375,[3]Tabelle1!$A$3:$A$500&amp;[3]Tabelle1!$C$3:$C$500&amp;[3]Tabelle1!$D$3:$D$500,0),MATCH(H$2,[3]Tabelle1!$E$2:$U$2,0))),"")</f>
        <v/>
      </c>
      <c r="I375" s="192" t="str">
        <f t="array" ref="I375">IFERROR(IF(INDEX([3]Tabelle1!$E$3:$U$500,MATCH($A375&amp;$C375&amp;$D375,[3]Tabelle1!$A$3:$A$500&amp;[3]Tabelle1!$C$3:$C$500&amp;[3]Tabelle1!$D$3:$D$500,0),MATCH(I$2,[3]Tabelle1!$E$2:$U$2,0))=0,"",INDEX([3]Tabelle1!$E$3:$U$500,MATCH($A375&amp;$C375&amp;$D375,[3]Tabelle1!$A$3:$A$500&amp;[3]Tabelle1!$C$3:$C$500&amp;[3]Tabelle1!$D$3:$D$500,0),MATCH(I$2,[3]Tabelle1!$E$2:$U$2,0))),"")</f>
        <v/>
      </c>
      <c r="J375" s="192" t="str">
        <f t="array" ref="J375">IFERROR(IF(INDEX([3]Tabelle1!$E$3:$U$500,MATCH($A375&amp;$C375&amp;$D375,[3]Tabelle1!$A$3:$A$500&amp;[3]Tabelle1!$C$3:$C$500&amp;[3]Tabelle1!$D$3:$D$500,0),MATCH(J$2,[3]Tabelle1!$E$2:$U$2,0))=0,"",INDEX([3]Tabelle1!$E$3:$U$500,MATCH($A375&amp;$C375&amp;$D375,[3]Tabelle1!$A$3:$A$500&amp;[3]Tabelle1!$C$3:$C$500&amp;[3]Tabelle1!$D$3:$D$500,0),MATCH(J$2,[3]Tabelle1!$E$2:$U$2,0))),"")</f>
        <v/>
      </c>
      <c r="K375" s="192" t="str">
        <f t="array" ref="K375">IFERROR(IF(INDEX([3]Tabelle1!$E$3:$U$500,MATCH($A375&amp;$C375&amp;$D375,[3]Tabelle1!$A$3:$A$500&amp;[3]Tabelle1!$C$3:$C$500&amp;[3]Tabelle1!$D$3:$D$500,0),MATCH(K$2,[3]Tabelle1!$E$2:$U$2,0))=0,"",INDEX([3]Tabelle1!$E$3:$U$500,MATCH($A375&amp;$C375&amp;$D375,[3]Tabelle1!$A$3:$A$500&amp;[3]Tabelle1!$C$3:$C$500&amp;[3]Tabelle1!$D$3:$D$500,0),MATCH(K$2,[3]Tabelle1!$E$2:$U$2,0))),"")</f>
        <v/>
      </c>
      <c r="L375" s="192" t="str">
        <f t="array" ref="L375">IFERROR(IF(INDEX([3]Tabelle1!$E$3:$U$500,MATCH($A375&amp;$C375&amp;$D375,[3]Tabelle1!$A$3:$A$500&amp;[3]Tabelle1!$C$3:$C$500&amp;[3]Tabelle1!$D$3:$D$500,0),MATCH(L$2,[3]Tabelle1!$E$2:$U$2,0))=0,"",INDEX([3]Tabelle1!$E$3:$U$500,MATCH($A375&amp;$C375&amp;$D375,[3]Tabelle1!$A$3:$A$500&amp;[3]Tabelle1!$C$3:$C$500&amp;[3]Tabelle1!$D$3:$D$500,0),MATCH(L$2,[3]Tabelle1!$E$2:$U$2,0))),"")</f>
        <v/>
      </c>
      <c r="M375" s="192" t="str">
        <f t="array" ref="M375">IFERROR(IF(INDEX([3]Tabelle1!$E$3:$U$500,MATCH($A375&amp;$C375&amp;$D375,[3]Tabelle1!$A$3:$A$500&amp;[3]Tabelle1!$C$3:$C$500&amp;[3]Tabelle1!$D$3:$D$500,0),MATCH(M$2,[3]Tabelle1!$E$2:$U$2,0))=0,"",INDEX([3]Tabelle1!$E$3:$U$500,MATCH($A375&amp;$C375&amp;$D375,[3]Tabelle1!$A$3:$A$500&amp;[3]Tabelle1!$C$3:$C$500&amp;[3]Tabelle1!$D$3:$D$500,0),MATCH(M$2,[3]Tabelle1!$E$2:$U$2,0))),"")</f>
        <v/>
      </c>
      <c r="N375" s="192" t="str">
        <f t="array" ref="N375">IFERROR(IF(INDEX([3]Tabelle1!$E$3:$U$500,MATCH($A375&amp;$C375&amp;$D375,[3]Tabelle1!$A$3:$A$500&amp;[3]Tabelle1!$C$3:$C$500&amp;[3]Tabelle1!$D$3:$D$500,0),MATCH(N$2,[3]Tabelle1!$E$2:$U$2,0))=0,"",INDEX([3]Tabelle1!$E$3:$U$500,MATCH($A375&amp;$C375&amp;$D375,[3]Tabelle1!$A$3:$A$500&amp;[3]Tabelle1!$C$3:$C$500&amp;[3]Tabelle1!$D$3:$D$500,0),MATCH(N$2,[3]Tabelle1!$E$2:$U$2,0))),"")</f>
        <v/>
      </c>
      <c r="O375" s="192" t="str">
        <f t="array" ref="O375">IFERROR(IF(INDEX([3]Tabelle1!$E$3:$U$500,MATCH($A375&amp;$C375&amp;$D375,[3]Tabelle1!$A$3:$A$500&amp;[3]Tabelle1!$C$3:$C$500&amp;[3]Tabelle1!$D$3:$D$500,0),MATCH(O$2,[3]Tabelle1!$E$2:$U$2,0))=0,"",INDEX([3]Tabelle1!$E$3:$U$500,MATCH($A375&amp;$C375&amp;$D375,[3]Tabelle1!$A$3:$A$500&amp;[3]Tabelle1!$C$3:$C$500&amp;[3]Tabelle1!$D$3:$D$500,0),MATCH(O$2,[3]Tabelle1!$E$2:$U$2,0))),"")</f>
        <v/>
      </c>
      <c r="P375" s="192" t="str">
        <f t="array" ref="P375">IFERROR(IF(INDEX([3]Tabelle1!$E$3:$U$500,MATCH($A375&amp;$C375&amp;$D375,[3]Tabelle1!$A$3:$A$500&amp;[3]Tabelle1!$C$3:$C$500&amp;[3]Tabelle1!$D$3:$D$500,0),MATCH(P$2,[3]Tabelle1!$E$2:$U$2,0))=0,"",INDEX([3]Tabelle1!$E$3:$U$500,MATCH($A375&amp;$C375&amp;$D375,[3]Tabelle1!$A$3:$A$500&amp;[3]Tabelle1!$C$3:$C$500&amp;[3]Tabelle1!$D$3:$D$500,0),MATCH(P$2,[3]Tabelle1!$E$2:$U$2,0))),"")</f>
        <v/>
      </c>
      <c r="Q375" s="192" t="str">
        <f t="array" ref="Q375">IFERROR(IF(INDEX([3]Tabelle1!$E$3:$U$500,MATCH($A375&amp;$C375&amp;$D375,[3]Tabelle1!$A$3:$A$500&amp;[3]Tabelle1!$C$3:$C$500&amp;[3]Tabelle1!$D$3:$D$500,0),MATCH(Q$2,[3]Tabelle1!$E$2:$U$2,0))=0,"",INDEX([3]Tabelle1!$E$3:$U$500,MATCH($A375&amp;$C375&amp;$D375,[3]Tabelle1!$A$3:$A$500&amp;[3]Tabelle1!$C$3:$C$500&amp;[3]Tabelle1!$D$3:$D$500,0),MATCH(Q$2,[3]Tabelle1!$E$2:$U$2,0))),"")</f>
        <v/>
      </c>
      <c r="R375" s="192" t="str">
        <f t="array" ref="R375">IFERROR(IF(INDEX([3]Tabelle1!$E$3:$U$500,MATCH($A375&amp;$C375&amp;$D375,[3]Tabelle1!$A$3:$A$500&amp;[3]Tabelle1!$C$3:$C$500&amp;[3]Tabelle1!$D$3:$D$500,0),MATCH(R$2,[3]Tabelle1!$E$2:$U$2,0))=0,"",INDEX([3]Tabelle1!$E$3:$U$500,MATCH($A375&amp;$C375&amp;$D375,[3]Tabelle1!$A$3:$A$500&amp;[3]Tabelle1!$C$3:$C$500&amp;[3]Tabelle1!$D$3:$D$500,0),MATCH(R$2,[3]Tabelle1!$E$2:$U$2,0))),"")</f>
        <v/>
      </c>
      <c r="S375" s="192" t="str">
        <f t="array" ref="S375">IFERROR(IF(INDEX([3]Tabelle1!$E$3:$U$500,MATCH($A375&amp;$C375&amp;$D375,[3]Tabelle1!$A$3:$A$500&amp;[3]Tabelle1!$C$3:$C$500&amp;[3]Tabelle1!$D$3:$D$500,0),MATCH(S$2,[3]Tabelle1!$E$2:$U$2,0))=0,"",INDEX([3]Tabelle1!$E$3:$U$500,MATCH($A375&amp;$C375&amp;$D375,[3]Tabelle1!$A$3:$A$500&amp;[3]Tabelle1!$C$3:$C$500&amp;[3]Tabelle1!$D$3:$D$500,0),MATCH(S$2,[3]Tabelle1!$E$2:$U$2,0))),"")</f>
        <v/>
      </c>
      <c r="T375" s="192" t="str">
        <f t="array" ref="T375">IFERROR(IF(INDEX([3]Tabelle1!$E$3:$U$500,MATCH($A375&amp;$C375&amp;$D375,[3]Tabelle1!$A$3:$A$500&amp;[3]Tabelle1!$C$3:$C$500&amp;[3]Tabelle1!$D$3:$D$500,0),MATCH(T$2,[3]Tabelle1!$E$2:$U$2,0))=0,"",INDEX([3]Tabelle1!$E$3:$U$500,MATCH($A375&amp;$C375&amp;$D375,[3]Tabelle1!$A$3:$A$500&amp;[3]Tabelle1!$C$3:$C$500&amp;[3]Tabelle1!$D$3:$D$500,0),MATCH(T$2,[3]Tabelle1!$E$2:$U$2,0))),"")</f>
        <v/>
      </c>
      <c r="U375" s="192" t="str">
        <f t="array" ref="U375">IFERROR(IF(INDEX([3]Tabelle1!$E$3:$U$500,MATCH($A375&amp;$C375&amp;$D375,[3]Tabelle1!$A$3:$A$500&amp;[3]Tabelle1!$C$3:$C$500&amp;[3]Tabelle1!$D$3:$D$500,0),MATCH(U$2,[3]Tabelle1!$E$2:$U$2,0))=0,"",INDEX([3]Tabelle1!$E$3:$U$500,MATCH($A375&amp;$C375&amp;$D375,[3]Tabelle1!$A$3:$A$500&amp;[3]Tabelle1!$C$3:$C$500&amp;[3]Tabelle1!$D$3:$D$500,0),MATCH(U$2,[3]Tabelle1!$E$2:$U$2,0))),"")</f>
        <v/>
      </c>
      <c r="V375" s="193" t="str">
        <f t="array" ref="V375">IFERROR(IF(INDEX([3]Tabelle1!$E$3:$U$500,MATCH($A375&amp;$C375&amp;$D375,[3]Tabelle1!$A$3:$A$500&amp;[3]Tabelle1!$C$3:$C$500&amp;[3]Tabelle1!$D$3:$D$500,0),MATCH(V$2,[3]Tabelle1!$E$2:$U$2,0))=0,"",INDEX([3]Tabelle1!$E$3:$U$500,MATCH($A375&amp;$C375&amp;$D375,[3]Tabelle1!$A$3:$A$500&amp;[3]Tabelle1!$C$3:$C$500&amp;[3]Tabelle1!$D$3:$D$500,0),MATCH(V$2,[3]Tabelle1!$E$2:$U$2,0))),"")</f>
        <v/>
      </c>
      <c r="W375" t="str">
        <f t="array" ref="W375">IFERROR(IF(INDEX([3]Tabelle1!$E$3:$U$500,MATCH($A375&amp;$C375&amp;$D375,[3]Tabelle1!$A$3:$A$500&amp;[3]Tabelle1!$C$3:$C$500&amp;[3]Tabelle1!$D$3:$D$500,0),MATCH(W$2,[3]Tabelle1!$E$2:$U$2,0))=0,"",INDEX([3]Tabelle1!$E$3:$U$500,MATCH($A375&amp;$C375&amp;$D375,[3]Tabelle1!$A$3:$A$500&amp;[3]Tabelle1!$C$3:$C$500&amp;[3]Tabelle1!$D$3:$D$500,0),MATCH(W$2,[3]Tabelle1!$E$2:$U$2,0))),"")</f>
        <v>Noch kein NECP vorhanden</v>
      </c>
      <c r="X375" t="str">
        <f t="array" ref="X375">IFERROR(IF(INDEX([3]Tabelle1!$E$3:$U$500,MATCH($A375&amp;$C375&amp;$D375,[3]Tabelle1!$A$3:$A$500&amp;[3]Tabelle1!$C$3:$C$500&amp;[3]Tabelle1!$D$3:$D$500,0),MATCH(X$2,[3]Tabelle1!$E$2:$U$2,0))=0,"",INDEX([3]Tabelle1!$E$3:$U$500,MATCH($A375&amp;$C375&amp;$D375,[3]Tabelle1!$A$3:$A$500&amp;[3]Tabelle1!$C$3:$C$500&amp;[3]Tabelle1!$D$3:$D$500,0),MATCH(X$2,[3]Tabelle1!$E$2:$U$2,0))),"")</f>
        <v/>
      </c>
      <c r="Y375" s="4"/>
      <c r="Z375" s="4"/>
      <c r="AA375" s="4"/>
      <c r="AB375" s="4"/>
      <c r="AC375" s="4"/>
      <c r="AD375" s="4"/>
      <c r="AE375" s="4"/>
      <c r="AF375" s="4"/>
    </row>
    <row r="376" spans="1:32" x14ac:dyDescent="0.2">
      <c r="A376" s="107" t="str">
        <f t="shared" si="40"/>
        <v>Ireland</v>
      </c>
      <c r="B376" s="97"/>
      <c r="C376" s="97" t="s">
        <v>88</v>
      </c>
      <c r="D376" s="227" t="s">
        <v>46</v>
      </c>
      <c r="E376" s="191"/>
      <c r="F376" s="191"/>
      <c r="G376" s="191"/>
      <c r="H376" s="192" t="str">
        <f t="array" ref="H376">IFERROR(IF(INDEX([3]Tabelle1!$E$3:$U$500,MATCH($A376&amp;$C376&amp;$D376,[3]Tabelle1!$A$3:$A$500&amp;[3]Tabelle1!$C$3:$C$500&amp;[3]Tabelle1!$D$3:$D$500,0),MATCH(H$2,[3]Tabelle1!$E$2:$U$2,0))=0,"",INDEX([3]Tabelle1!$E$3:$U$500,MATCH($A376&amp;$C376&amp;$D376,[3]Tabelle1!$A$3:$A$500&amp;[3]Tabelle1!$C$3:$C$500&amp;[3]Tabelle1!$D$3:$D$500,0),MATCH(H$2,[3]Tabelle1!$E$2:$U$2,0))),"")</f>
        <v/>
      </c>
      <c r="I376" s="192" t="str">
        <f t="array" ref="I376">IFERROR(IF(INDEX([3]Tabelle1!$E$3:$U$500,MATCH($A376&amp;$C376&amp;$D376,[3]Tabelle1!$A$3:$A$500&amp;[3]Tabelle1!$C$3:$C$500&amp;[3]Tabelle1!$D$3:$D$500,0),MATCH(I$2,[3]Tabelle1!$E$2:$U$2,0))=0,"",INDEX([3]Tabelle1!$E$3:$U$500,MATCH($A376&amp;$C376&amp;$D376,[3]Tabelle1!$A$3:$A$500&amp;[3]Tabelle1!$C$3:$C$500&amp;[3]Tabelle1!$D$3:$D$500,0),MATCH(I$2,[3]Tabelle1!$E$2:$U$2,0))),"")</f>
        <v/>
      </c>
      <c r="J376" s="192" t="str">
        <f t="array" ref="J376">IFERROR(IF(INDEX([3]Tabelle1!$E$3:$U$500,MATCH($A376&amp;$C376&amp;$D376,[3]Tabelle1!$A$3:$A$500&amp;[3]Tabelle1!$C$3:$C$500&amp;[3]Tabelle1!$D$3:$D$500,0),MATCH(J$2,[3]Tabelle1!$E$2:$U$2,0))=0,"",INDEX([3]Tabelle1!$E$3:$U$500,MATCH($A376&amp;$C376&amp;$D376,[3]Tabelle1!$A$3:$A$500&amp;[3]Tabelle1!$C$3:$C$500&amp;[3]Tabelle1!$D$3:$D$500,0),MATCH(J$2,[3]Tabelle1!$E$2:$U$2,0))),"")</f>
        <v/>
      </c>
      <c r="K376" s="192" t="str">
        <f t="array" ref="K376">IFERROR(IF(INDEX([3]Tabelle1!$E$3:$U$500,MATCH($A376&amp;$C376&amp;$D376,[3]Tabelle1!$A$3:$A$500&amp;[3]Tabelle1!$C$3:$C$500&amp;[3]Tabelle1!$D$3:$D$500,0),MATCH(K$2,[3]Tabelle1!$E$2:$U$2,0))=0,"",INDEX([3]Tabelle1!$E$3:$U$500,MATCH($A376&amp;$C376&amp;$D376,[3]Tabelle1!$A$3:$A$500&amp;[3]Tabelle1!$C$3:$C$500&amp;[3]Tabelle1!$D$3:$D$500,0),MATCH(K$2,[3]Tabelle1!$E$2:$U$2,0))),"")</f>
        <v/>
      </c>
      <c r="L376" s="192" t="str">
        <f t="array" ref="L376">IFERROR(IF(INDEX([3]Tabelle1!$E$3:$U$500,MATCH($A376&amp;$C376&amp;$D376,[3]Tabelle1!$A$3:$A$500&amp;[3]Tabelle1!$C$3:$C$500&amp;[3]Tabelle1!$D$3:$D$500,0),MATCH(L$2,[3]Tabelle1!$E$2:$U$2,0))=0,"",INDEX([3]Tabelle1!$E$3:$U$500,MATCH($A376&amp;$C376&amp;$D376,[3]Tabelle1!$A$3:$A$500&amp;[3]Tabelle1!$C$3:$C$500&amp;[3]Tabelle1!$D$3:$D$500,0),MATCH(L$2,[3]Tabelle1!$E$2:$U$2,0))),"")</f>
        <v/>
      </c>
      <c r="M376" s="192" t="str">
        <f t="array" ref="M376">IFERROR(IF(INDEX([3]Tabelle1!$E$3:$U$500,MATCH($A376&amp;$C376&amp;$D376,[3]Tabelle1!$A$3:$A$500&amp;[3]Tabelle1!$C$3:$C$500&amp;[3]Tabelle1!$D$3:$D$500,0),MATCH(M$2,[3]Tabelle1!$E$2:$U$2,0))=0,"",INDEX([3]Tabelle1!$E$3:$U$500,MATCH($A376&amp;$C376&amp;$D376,[3]Tabelle1!$A$3:$A$500&amp;[3]Tabelle1!$C$3:$C$500&amp;[3]Tabelle1!$D$3:$D$500,0),MATCH(M$2,[3]Tabelle1!$E$2:$U$2,0))),"")</f>
        <v/>
      </c>
      <c r="N376" s="192" t="str">
        <f t="array" ref="N376">IFERROR(IF(INDEX([3]Tabelle1!$E$3:$U$500,MATCH($A376&amp;$C376&amp;$D376,[3]Tabelle1!$A$3:$A$500&amp;[3]Tabelle1!$C$3:$C$500&amp;[3]Tabelle1!$D$3:$D$500,0),MATCH(N$2,[3]Tabelle1!$E$2:$U$2,0))=0,"",INDEX([3]Tabelle1!$E$3:$U$500,MATCH($A376&amp;$C376&amp;$D376,[3]Tabelle1!$A$3:$A$500&amp;[3]Tabelle1!$C$3:$C$500&amp;[3]Tabelle1!$D$3:$D$500,0),MATCH(N$2,[3]Tabelle1!$E$2:$U$2,0))),"")</f>
        <v/>
      </c>
      <c r="O376" s="192" t="str">
        <f t="array" ref="O376">IFERROR(IF(INDEX([3]Tabelle1!$E$3:$U$500,MATCH($A376&amp;$C376&amp;$D376,[3]Tabelle1!$A$3:$A$500&amp;[3]Tabelle1!$C$3:$C$500&amp;[3]Tabelle1!$D$3:$D$500,0),MATCH(O$2,[3]Tabelle1!$E$2:$U$2,0))=0,"",INDEX([3]Tabelle1!$E$3:$U$500,MATCH($A376&amp;$C376&amp;$D376,[3]Tabelle1!$A$3:$A$500&amp;[3]Tabelle1!$C$3:$C$500&amp;[3]Tabelle1!$D$3:$D$500,0),MATCH(O$2,[3]Tabelle1!$E$2:$U$2,0))),"")</f>
        <v/>
      </c>
      <c r="P376" s="192" t="str">
        <f t="array" ref="P376">IFERROR(IF(INDEX([3]Tabelle1!$E$3:$U$500,MATCH($A376&amp;$C376&amp;$D376,[3]Tabelle1!$A$3:$A$500&amp;[3]Tabelle1!$C$3:$C$500&amp;[3]Tabelle1!$D$3:$D$500,0),MATCH(P$2,[3]Tabelle1!$E$2:$U$2,0))=0,"",INDEX([3]Tabelle1!$E$3:$U$500,MATCH($A376&amp;$C376&amp;$D376,[3]Tabelle1!$A$3:$A$500&amp;[3]Tabelle1!$C$3:$C$500&amp;[3]Tabelle1!$D$3:$D$500,0),MATCH(P$2,[3]Tabelle1!$E$2:$U$2,0))),"")</f>
        <v/>
      </c>
      <c r="Q376" s="192" t="str">
        <f t="array" ref="Q376">IFERROR(IF(INDEX([3]Tabelle1!$E$3:$U$500,MATCH($A376&amp;$C376&amp;$D376,[3]Tabelle1!$A$3:$A$500&amp;[3]Tabelle1!$C$3:$C$500&amp;[3]Tabelle1!$D$3:$D$500,0),MATCH(Q$2,[3]Tabelle1!$E$2:$U$2,0))=0,"",INDEX([3]Tabelle1!$E$3:$U$500,MATCH($A376&amp;$C376&amp;$D376,[3]Tabelle1!$A$3:$A$500&amp;[3]Tabelle1!$C$3:$C$500&amp;[3]Tabelle1!$D$3:$D$500,0),MATCH(Q$2,[3]Tabelle1!$E$2:$U$2,0))),"")</f>
        <v/>
      </c>
      <c r="R376" s="192" t="str">
        <f t="array" ref="R376">IFERROR(IF(INDEX([3]Tabelle1!$E$3:$U$500,MATCH($A376&amp;$C376&amp;$D376,[3]Tabelle1!$A$3:$A$500&amp;[3]Tabelle1!$C$3:$C$500&amp;[3]Tabelle1!$D$3:$D$500,0),MATCH(R$2,[3]Tabelle1!$E$2:$U$2,0))=0,"",INDEX([3]Tabelle1!$E$3:$U$500,MATCH($A376&amp;$C376&amp;$D376,[3]Tabelle1!$A$3:$A$500&amp;[3]Tabelle1!$C$3:$C$500&amp;[3]Tabelle1!$D$3:$D$500,0),MATCH(R$2,[3]Tabelle1!$E$2:$U$2,0))),"")</f>
        <v/>
      </c>
      <c r="S376" s="192" t="str">
        <f t="array" ref="S376">IFERROR(IF(INDEX([3]Tabelle1!$E$3:$U$500,MATCH($A376&amp;$C376&amp;$D376,[3]Tabelle1!$A$3:$A$500&amp;[3]Tabelle1!$C$3:$C$500&amp;[3]Tabelle1!$D$3:$D$500,0),MATCH(S$2,[3]Tabelle1!$E$2:$U$2,0))=0,"",INDEX([3]Tabelle1!$E$3:$U$500,MATCH($A376&amp;$C376&amp;$D376,[3]Tabelle1!$A$3:$A$500&amp;[3]Tabelle1!$C$3:$C$500&amp;[3]Tabelle1!$D$3:$D$500,0),MATCH(S$2,[3]Tabelle1!$E$2:$U$2,0))),"")</f>
        <v/>
      </c>
      <c r="T376" s="192" t="str">
        <f t="array" ref="T376">IFERROR(IF(INDEX([3]Tabelle1!$E$3:$U$500,MATCH($A376&amp;$C376&amp;$D376,[3]Tabelle1!$A$3:$A$500&amp;[3]Tabelle1!$C$3:$C$500&amp;[3]Tabelle1!$D$3:$D$500,0),MATCH(T$2,[3]Tabelle1!$E$2:$U$2,0))=0,"",INDEX([3]Tabelle1!$E$3:$U$500,MATCH($A376&amp;$C376&amp;$D376,[3]Tabelle1!$A$3:$A$500&amp;[3]Tabelle1!$C$3:$C$500&amp;[3]Tabelle1!$D$3:$D$500,0),MATCH(T$2,[3]Tabelle1!$E$2:$U$2,0))),"")</f>
        <v/>
      </c>
      <c r="U376" s="192" t="str">
        <f t="array" ref="U376">IFERROR(IF(INDEX([3]Tabelle1!$E$3:$U$500,MATCH($A376&amp;$C376&amp;$D376,[3]Tabelle1!$A$3:$A$500&amp;[3]Tabelle1!$C$3:$C$500&amp;[3]Tabelle1!$D$3:$D$500,0),MATCH(U$2,[3]Tabelle1!$E$2:$U$2,0))=0,"",INDEX([3]Tabelle1!$E$3:$U$500,MATCH($A376&amp;$C376&amp;$D376,[3]Tabelle1!$A$3:$A$500&amp;[3]Tabelle1!$C$3:$C$500&amp;[3]Tabelle1!$D$3:$D$500,0),MATCH(U$2,[3]Tabelle1!$E$2:$U$2,0))),"")</f>
        <v/>
      </c>
      <c r="V376" s="193" t="str">
        <f t="array" ref="V376">IFERROR(IF(INDEX([3]Tabelle1!$E$3:$U$500,MATCH($A376&amp;$C376&amp;$D376,[3]Tabelle1!$A$3:$A$500&amp;[3]Tabelle1!$C$3:$C$500&amp;[3]Tabelle1!$D$3:$D$500,0),MATCH(V$2,[3]Tabelle1!$E$2:$U$2,0))=0,"",INDEX([3]Tabelle1!$E$3:$U$500,MATCH($A376&amp;$C376&amp;$D376,[3]Tabelle1!$A$3:$A$500&amp;[3]Tabelle1!$C$3:$C$500&amp;[3]Tabelle1!$D$3:$D$500,0),MATCH(V$2,[3]Tabelle1!$E$2:$U$2,0))),"")</f>
        <v/>
      </c>
      <c r="W376" t="str">
        <f t="array" ref="W376">IFERROR(IF(INDEX([3]Tabelle1!$E$3:$U$500,MATCH($A376&amp;$C376&amp;$D376,[3]Tabelle1!$A$3:$A$500&amp;[3]Tabelle1!$C$3:$C$500&amp;[3]Tabelle1!$D$3:$D$500,0),MATCH(W$2,[3]Tabelle1!$E$2:$U$2,0))=0,"",INDEX([3]Tabelle1!$E$3:$U$500,MATCH($A376&amp;$C376&amp;$D376,[3]Tabelle1!$A$3:$A$500&amp;[3]Tabelle1!$C$3:$C$500&amp;[3]Tabelle1!$D$3:$D$500,0),MATCH(W$2,[3]Tabelle1!$E$2:$U$2,0))),"")</f>
        <v>Noch kein NECP vorhanden</v>
      </c>
      <c r="X376" t="str">
        <f t="array" ref="X376">IFERROR(IF(INDEX([3]Tabelle1!$E$3:$U$500,MATCH($A376&amp;$C376&amp;$D376,[3]Tabelle1!$A$3:$A$500&amp;[3]Tabelle1!$C$3:$C$500&amp;[3]Tabelle1!$D$3:$D$500,0),MATCH(X$2,[3]Tabelle1!$E$2:$U$2,0))=0,"",INDEX([3]Tabelle1!$E$3:$U$500,MATCH($A376&amp;$C376&amp;$D376,[3]Tabelle1!$A$3:$A$500&amp;[3]Tabelle1!$C$3:$C$500&amp;[3]Tabelle1!$D$3:$D$500,0),MATCH(X$2,[3]Tabelle1!$E$2:$U$2,0))),"")</f>
        <v/>
      </c>
      <c r="Y376" s="4"/>
      <c r="Z376" s="4"/>
      <c r="AA376" s="4"/>
      <c r="AB376" s="4"/>
      <c r="AC376" s="4"/>
      <c r="AD376" s="4"/>
      <c r="AE376" s="4"/>
      <c r="AF376" s="4"/>
    </row>
    <row r="377" spans="1:32" x14ac:dyDescent="0.2">
      <c r="A377" s="107" t="str">
        <f t="shared" si="40"/>
        <v>Ireland</v>
      </c>
      <c r="B377" s="97"/>
      <c r="C377" s="97" t="s">
        <v>88</v>
      </c>
      <c r="D377" s="227" t="s">
        <v>5</v>
      </c>
      <c r="E377" s="191"/>
      <c r="F377" s="191"/>
      <c r="G377" s="191"/>
      <c r="H377" s="192" t="str">
        <f t="array" ref="H377">IFERROR(IF(INDEX([3]Tabelle1!$E$3:$U$500,MATCH($A377&amp;$C377&amp;$D377,[3]Tabelle1!$A$3:$A$500&amp;[3]Tabelle1!$C$3:$C$500&amp;[3]Tabelle1!$D$3:$D$500,0),MATCH(H$2,[3]Tabelle1!$E$2:$U$2,0))=0,"",INDEX([3]Tabelle1!$E$3:$U$500,MATCH($A377&amp;$C377&amp;$D377,[3]Tabelle1!$A$3:$A$500&amp;[3]Tabelle1!$C$3:$C$500&amp;[3]Tabelle1!$D$3:$D$500,0),MATCH(H$2,[3]Tabelle1!$E$2:$U$2,0))),"")</f>
        <v/>
      </c>
      <c r="I377" s="192" t="str">
        <f t="array" ref="I377">IFERROR(IF(INDEX([3]Tabelle1!$E$3:$U$500,MATCH($A377&amp;$C377&amp;$D377,[3]Tabelle1!$A$3:$A$500&amp;[3]Tabelle1!$C$3:$C$500&amp;[3]Tabelle1!$D$3:$D$500,0),MATCH(I$2,[3]Tabelle1!$E$2:$U$2,0))=0,"",INDEX([3]Tabelle1!$E$3:$U$500,MATCH($A377&amp;$C377&amp;$D377,[3]Tabelle1!$A$3:$A$500&amp;[3]Tabelle1!$C$3:$C$500&amp;[3]Tabelle1!$D$3:$D$500,0),MATCH(I$2,[3]Tabelle1!$E$2:$U$2,0))),"")</f>
        <v/>
      </c>
      <c r="J377" s="192" t="str">
        <f t="array" ref="J377">IFERROR(IF(INDEX([3]Tabelle1!$E$3:$U$500,MATCH($A377&amp;$C377&amp;$D377,[3]Tabelle1!$A$3:$A$500&amp;[3]Tabelle1!$C$3:$C$500&amp;[3]Tabelle1!$D$3:$D$500,0),MATCH(J$2,[3]Tabelle1!$E$2:$U$2,0))=0,"",INDEX([3]Tabelle1!$E$3:$U$500,MATCH($A377&amp;$C377&amp;$D377,[3]Tabelle1!$A$3:$A$500&amp;[3]Tabelle1!$C$3:$C$500&amp;[3]Tabelle1!$D$3:$D$500,0),MATCH(J$2,[3]Tabelle1!$E$2:$U$2,0))),"")</f>
        <v/>
      </c>
      <c r="K377" s="192" t="str">
        <f t="array" ref="K377">IFERROR(IF(INDEX([3]Tabelle1!$E$3:$U$500,MATCH($A377&amp;$C377&amp;$D377,[3]Tabelle1!$A$3:$A$500&amp;[3]Tabelle1!$C$3:$C$500&amp;[3]Tabelle1!$D$3:$D$500,0),MATCH(K$2,[3]Tabelle1!$E$2:$U$2,0))=0,"",INDEX([3]Tabelle1!$E$3:$U$500,MATCH($A377&amp;$C377&amp;$D377,[3]Tabelle1!$A$3:$A$500&amp;[3]Tabelle1!$C$3:$C$500&amp;[3]Tabelle1!$D$3:$D$500,0),MATCH(K$2,[3]Tabelle1!$E$2:$U$2,0))),"")</f>
        <v/>
      </c>
      <c r="L377" s="192" t="str">
        <f t="array" ref="L377">IFERROR(IF(INDEX([3]Tabelle1!$E$3:$U$500,MATCH($A377&amp;$C377&amp;$D377,[3]Tabelle1!$A$3:$A$500&amp;[3]Tabelle1!$C$3:$C$500&amp;[3]Tabelle1!$D$3:$D$500,0),MATCH(L$2,[3]Tabelle1!$E$2:$U$2,0))=0,"",INDEX([3]Tabelle1!$E$3:$U$500,MATCH($A377&amp;$C377&amp;$D377,[3]Tabelle1!$A$3:$A$500&amp;[3]Tabelle1!$C$3:$C$500&amp;[3]Tabelle1!$D$3:$D$500,0),MATCH(L$2,[3]Tabelle1!$E$2:$U$2,0))),"")</f>
        <v/>
      </c>
      <c r="M377" s="192" t="str">
        <f t="array" ref="M377">IFERROR(IF(INDEX([3]Tabelle1!$E$3:$U$500,MATCH($A377&amp;$C377&amp;$D377,[3]Tabelle1!$A$3:$A$500&amp;[3]Tabelle1!$C$3:$C$500&amp;[3]Tabelle1!$D$3:$D$500,0),MATCH(M$2,[3]Tabelle1!$E$2:$U$2,0))=0,"",INDEX([3]Tabelle1!$E$3:$U$500,MATCH($A377&amp;$C377&amp;$D377,[3]Tabelle1!$A$3:$A$500&amp;[3]Tabelle1!$C$3:$C$500&amp;[3]Tabelle1!$D$3:$D$500,0),MATCH(M$2,[3]Tabelle1!$E$2:$U$2,0))),"")</f>
        <v/>
      </c>
      <c r="N377" s="192" t="str">
        <f t="array" ref="N377">IFERROR(IF(INDEX([3]Tabelle1!$E$3:$U$500,MATCH($A377&amp;$C377&amp;$D377,[3]Tabelle1!$A$3:$A$500&amp;[3]Tabelle1!$C$3:$C$500&amp;[3]Tabelle1!$D$3:$D$500,0),MATCH(N$2,[3]Tabelle1!$E$2:$U$2,0))=0,"",INDEX([3]Tabelle1!$E$3:$U$500,MATCH($A377&amp;$C377&amp;$D377,[3]Tabelle1!$A$3:$A$500&amp;[3]Tabelle1!$C$3:$C$500&amp;[3]Tabelle1!$D$3:$D$500,0),MATCH(N$2,[3]Tabelle1!$E$2:$U$2,0))),"")</f>
        <v/>
      </c>
      <c r="O377" s="192" t="str">
        <f t="array" ref="O377">IFERROR(IF(INDEX([3]Tabelle1!$E$3:$U$500,MATCH($A377&amp;$C377&amp;$D377,[3]Tabelle1!$A$3:$A$500&amp;[3]Tabelle1!$C$3:$C$500&amp;[3]Tabelle1!$D$3:$D$500,0),MATCH(O$2,[3]Tabelle1!$E$2:$U$2,0))=0,"",INDEX([3]Tabelle1!$E$3:$U$500,MATCH($A377&amp;$C377&amp;$D377,[3]Tabelle1!$A$3:$A$500&amp;[3]Tabelle1!$C$3:$C$500&amp;[3]Tabelle1!$D$3:$D$500,0),MATCH(O$2,[3]Tabelle1!$E$2:$U$2,0))),"")</f>
        <v/>
      </c>
      <c r="P377" s="192" t="str">
        <f t="array" ref="P377">IFERROR(IF(INDEX([3]Tabelle1!$E$3:$U$500,MATCH($A377&amp;$C377&amp;$D377,[3]Tabelle1!$A$3:$A$500&amp;[3]Tabelle1!$C$3:$C$500&amp;[3]Tabelle1!$D$3:$D$500,0),MATCH(P$2,[3]Tabelle1!$E$2:$U$2,0))=0,"",INDEX([3]Tabelle1!$E$3:$U$500,MATCH($A377&amp;$C377&amp;$D377,[3]Tabelle1!$A$3:$A$500&amp;[3]Tabelle1!$C$3:$C$500&amp;[3]Tabelle1!$D$3:$D$500,0),MATCH(P$2,[3]Tabelle1!$E$2:$U$2,0))),"")</f>
        <v/>
      </c>
      <c r="Q377" s="192" t="str">
        <f t="array" ref="Q377">IFERROR(IF(INDEX([3]Tabelle1!$E$3:$U$500,MATCH($A377&amp;$C377&amp;$D377,[3]Tabelle1!$A$3:$A$500&amp;[3]Tabelle1!$C$3:$C$500&amp;[3]Tabelle1!$D$3:$D$500,0),MATCH(Q$2,[3]Tabelle1!$E$2:$U$2,0))=0,"",INDEX([3]Tabelle1!$E$3:$U$500,MATCH($A377&amp;$C377&amp;$D377,[3]Tabelle1!$A$3:$A$500&amp;[3]Tabelle1!$C$3:$C$500&amp;[3]Tabelle1!$D$3:$D$500,0),MATCH(Q$2,[3]Tabelle1!$E$2:$U$2,0))),"")</f>
        <v/>
      </c>
      <c r="R377" s="192" t="str">
        <f t="array" ref="R377">IFERROR(IF(INDEX([3]Tabelle1!$E$3:$U$500,MATCH($A377&amp;$C377&amp;$D377,[3]Tabelle1!$A$3:$A$500&amp;[3]Tabelle1!$C$3:$C$500&amp;[3]Tabelle1!$D$3:$D$500,0),MATCH(R$2,[3]Tabelle1!$E$2:$U$2,0))=0,"",INDEX([3]Tabelle1!$E$3:$U$500,MATCH($A377&amp;$C377&amp;$D377,[3]Tabelle1!$A$3:$A$500&amp;[3]Tabelle1!$C$3:$C$500&amp;[3]Tabelle1!$D$3:$D$500,0),MATCH(R$2,[3]Tabelle1!$E$2:$U$2,0))),"")</f>
        <v/>
      </c>
      <c r="S377" s="192" t="str">
        <f t="array" ref="S377">IFERROR(IF(INDEX([3]Tabelle1!$E$3:$U$500,MATCH($A377&amp;$C377&amp;$D377,[3]Tabelle1!$A$3:$A$500&amp;[3]Tabelle1!$C$3:$C$500&amp;[3]Tabelle1!$D$3:$D$500,0),MATCH(S$2,[3]Tabelle1!$E$2:$U$2,0))=0,"",INDEX([3]Tabelle1!$E$3:$U$500,MATCH($A377&amp;$C377&amp;$D377,[3]Tabelle1!$A$3:$A$500&amp;[3]Tabelle1!$C$3:$C$500&amp;[3]Tabelle1!$D$3:$D$500,0),MATCH(S$2,[3]Tabelle1!$E$2:$U$2,0))),"")</f>
        <v/>
      </c>
      <c r="T377" s="192" t="str">
        <f t="array" ref="T377">IFERROR(IF(INDEX([3]Tabelle1!$E$3:$U$500,MATCH($A377&amp;$C377&amp;$D377,[3]Tabelle1!$A$3:$A$500&amp;[3]Tabelle1!$C$3:$C$500&amp;[3]Tabelle1!$D$3:$D$500,0),MATCH(T$2,[3]Tabelle1!$E$2:$U$2,0))=0,"",INDEX([3]Tabelle1!$E$3:$U$500,MATCH($A377&amp;$C377&amp;$D377,[3]Tabelle1!$A$3:$A$500&amp;[3]Tabelle1!$C$3:$C$500&amp;[3]Tabelle1!$D$3:$D$500,0),MATCH(T$2,[3]Tabelle1!$E$2:$U$2,0))),"")</f>
        <v/>
      </c>
      <c r="U377" s="192" t="str">
        <f t="array" ref="U377">IFERROR(IF(INDEX([3]Tabelle1!$E$3:$U$500,MATCH($A377&amp;$C377&amp;$D377,[3]Tabelle1!$A$3:$A$500&amp;[3]Tabelle1!$C$3:$C$500&amp;[3]Tabelle1!$D$3:$D$500,0),MATCH(U$2,[3]Tabelle1!$E$2:$U$2,0))=0,"",INDEX([3]Tabelle1!$E$3:$U$500,MATCH($A377&amp;$C377&amp;$D377,[3]Tabelle1!$A$3:$A$500&amp;[3]Tabelle1!$C$3:$C$500&amp;[3]Tabelle1!$D$3:$D$500,0),MATCH(U$2,[3]Tabelle1!$E$2:$U$2,0))),"")</f>
        <v/>
      </c>
      <c r="V377" s="193" t="str">
        <f t="array" ref="V377">IFERROR(IF(INDEX([3]Tabelle1!$E$3:$U$500,MATCH($A377&amp;$C377&amp;$D377,[3]Tabelle1!$A$3:$A$500&amp;[3]Tabelle1!$C$3:$C$500&amp;[3]Tabelle1!$D$3:$D$500,0),MATCH(V$2,[3]Tabelle1!$E$2:$U$2,0))=0,"",INDEX([3]Tabelle1!$E$3:$U$500,MATCH($A377&amp;$C377&amp;$D377,[3]Tabelle1!$A$3:$A$500&amp;[3]Tabelle1!$C$3:$C$500&amp;[3]Tabelle1!$D$3:$D$500,0),MATCH(V$2,[3]Tabelle1!$E$2:$U$2,0))),"")</f>
        <v/>
      </c>
      <c r="W377" t="str">
        <f t="array" ref="W377">IFERROR(IF(INDEX([3]Tabelle1!$E$3:$U$500,MATCH($A377&amp;$C377&amp;$D377,[3]Tabelle1!$A$3:$A$500&amp;[3]Tabelle1!$C$3:$C$500&amp;[3]Tabelle1!$D$3:$D$500,0),MATCH(W$2,[3]Tabelle1!$E$2:$U$2,0))=0,"",INDEX([3]Tabelle1!$E$3:$U$500,MATCH($A377&amp;$C377&amp;$D377,[3]Tabelle1!$A$3:$A$500&amp;[3]Tabelle1!$C$3:$C$500&amp;[3]Tabelle1!$D$3:$D$500,0),MATCH(W$2,[3]Tabelle1!$E$2:$U$2,0))),"")</f>
        <v>Noch kein NECP vorhanden</v>
      </c>
      <c r="X377" t="str">
        <f t="array" ref="X377">IFERROR(IF(INDEX([3]Tabelle1!$E$3:$U$500,MATCH($A377&amp;$C377&amp;$D377,[3]Tabelle1!$A$3:$A$500&amp;[3]Tabelle1!$C$3:$C$500&amp;[3]Tabelle1!$D$3:$D$500,0),MATCH(X$2,[3]Tabelle1!$E$2:$U$2,0))=0,"",INDEX([3]Tabelle1!$E$3:$U$500,MATCH($A377&amp;$C377&amp;$D377,[3]Tabelle1!$A$3:$A$500&amp;[3]Tabelle1!$C$3:$C$500&amp;[3]Tabelle1!$D$3:$D$500,0),MATCH(X$2,[3]Tabelle1!$E$2:$U$2,0))),"")</f>
        <v/>
      </c>
      <c r="Y377" s="4"/>
      <c r="Z377" s="4"/>
      <c r="AA377" s="4"/>
      <c r="AB377" s="4"/>
      <c r="AC377" s="4"/>
      <c r="AD377" s="4"/>
      <c r="AE377" s="4"/>
      <c r="AF377" s="4"/>
    </row>
    <row r="378" spans="1:32" x14ac:dyDescent="0.2">
      <c r="A378" s="107" t="str">
        <f t="shared" si="40"/>
        <v>Ireland</v>
      </c>
      <c r="B378" s="97"/>
      <c r="C378" s="97" t="s">
        <v>88</v>
      </c>
      <c r="D378" s="227" t="s">
        <v>47</v>
      </c>
      <c r="E378" s="191"/>
      <c r="F378" s="191"/>
      <c r="G378" s="191"/>
      <c r="H378" s="192" t="str">
        <f t="array" ref="H378">IFERROR(IF(INDEX([3]Tabelle1!$E$3:$U$500,MATCH($A378&amp;$C378&amp;$D378,[3]Tabelle1!$A$3:$A$500&amp;[3]Tabelle1!$C$3:$C$500&amp;[3]Tabelle1!$D$3:$D$500,0),MATCH(H$2,[3]Tabelle1!$E$2:$U$2,0))=0,"",INDEX([3]Tabelle1!$E$3:$U$500,MATCH($A378&amp;$C378&amp;$D378,[3]Tabelle1!$A$3:$A$500&amp;[3]Tabelle1!$C$3:$C$500&amp;[3]Tabelle1!$D$3:$D$500,0),MATCH(H$2,[3]Tabelle1!$E$2:$U$2,0))),"")</f>
        <v/>
      </c>
      <c r="I378" s="192" t="str">
        <f t="array" ref="I378">IFERROR(IF(INDEX([3]Tabelle1!$E$3:$U$500,MATCH($A378&amp;$C378&amp;$D378,[3]Tabelle1!$A$3:$A$500&amp;[3]Tabelle1!$C$3:$C$500&amp;[3]Tabelle1!$D$3:$D$500,0),MATCH(I$2,[3]Tabelle1!$E$2:$U$2,0))=0,"",INDEX([3]Tabelle1!$E$3:$U$500,MATCH($A378&amp;$C378&amp;$D378,[3]Tabelle1!$A$3:$A$500&amp;[3]Tabelle1!$C$3:$C$500&amp;[3]Tabelle1!$D$3:$D$500,0),MATCH(I$2,[3]Tabelle1!$E$2:$U$2,0))),"")</f>
        <v/>
      </c>
      <c r="J378" s="192" t="str">
        <f t="array" ref="J378">IFERROR(IF(INDEX([3]Tabelle1!$E$3:$U$500,MATCH($A378&amp;$C378&amp;$D378,[3]Tabelle1!$A$3:$A$500&amp;[3]Tabelle1!$C$3:$C$500&amp;[3]Tabelle1!$D$3:$D$500,0),MATCH(J$2,[3]Tabelle1!$E$2:$U$2,0))=0,"",INDEX([3]Tabelle1!$E$3:$U$500,MATCH($A378&amp;$C378&amp;$D378,[3]Tabelle1!$A$3:$A$500&amp;[3]Tabelle1!$C$3:$C$500&amp;[3]Tabelle1!$D$3:$D$500,0),MATCH(J$2,[3]Tabelle1!$E$2:$U$2,0))),"")</f>
        <v/>
      </c>
      <c r="K378" s="192" t="str">
        <f t="array" ref="K378">IFERROR(IF(INDEX([3]Tabelle1!$E$3:$U$500,MATCH($A378&amp;$C378&amp;$D378,[3]Tabelle1!$A$3:$A$500&amp;[3]Tabelle1!$C$3:$C$500&amp;[3]Tabelle1!$D$3:$D$500,0),MATCH(K$2,[3]Tabelle1!$E$2:$U$2,0))=0,"",INDEX([3]Tabelle1!$E$3:$U$500,MATCH($A378&amp;$C378&amp;$D378,[3]Tabelle1!$A$3:$A$500&amp;[3]Tabelle1!$C$3:$C$500&amp;[3]Tabelle1!$D$3:$D$500,0),MATCH(K$2,[3]Tabelle1!$E$2:$U$2,0))),"")</f>
        <v/>
      </c>
      <c r="L378" s="192" t="str">
        <f t="array" ref="L378">IFERROR(IF(INDEX([3]Tabelle1!$E$3:$U$500,MATCH($A378&amp;$C378&amp;$D378,[3]Tabelle1!$A$3:$A$500&amp;[3]Tabelle1!$C$3:$C$500&amp;[3]Tabelle1!$D$3:$D$500,0),MATCH(L$2,[3]Tabelle1!$E$2:$U$2,0))=0,"",INDEX([3]Tabelle1!$E$3:$U$500,MATCH($A378&amp;$C378&amp;$D378,[3]Tabelle1!$A$3:$A$500&amp;[3]Tabelle1!$C$3:$C$500&amp;[3]Tabelle1!$D$3:$D$500,0),MATCH(L$2,[3]Tabelle1!$E$2:$U$2,0))),"")</f>
        <v/>
      </c>
      <c r="M378" s="192" t="str">
        <f t="array" ref="M378">IFERROR(IF(INDEX([3]Tabelle1!$E$3:$U$500,MATCH($A378&amp;$C378&amp;$D378,[3]Tabelle1!$A$3:$A$500&amp;[3]Tabelle1!$C$3:$C$500&amp;[3]Tabelle1!$D$3:$D$500,0),MATCH(M$2,[3]Tabelle1!$E$2:$U$2,0))=0,"",INDEX([3]Tabelle1!$E$3:$U$500,MATCH($A378&amp;$C378&amp;$D378,[3]Tabelle1!$A$3:$A$500&amp;[3]Tabelle1!$C$3:$C$500&amp;[3]Tabelle1!$D$3:$D$500,0),MATCH(M$2,[3]Tabelle1!$E$2:$U$2,0))),"")</f>
        <v/>
      </c>
      <c r="N378" s="192" t="str">
        <f t="array" ref="N378">IFERROR(IF(INDEX([3]Tabelle1!$E$3:$U$500,MATCH($A378&amp;$C378&amp;$D378,[3]Tabelle1!$A$3:$A$500&amp;[3]Tabelle1!$C$3:$C$500&amp;[3]Tabelle1!$D$3:$D$500,0),MATCH(N$2,[3]Tabelle1!$E$2:$U$2,0))=0,"",INDEX([3]Tabelle1!$E$3:$U$500,MATCH($A378&amp;$C378&amp;$D378,[3]Tabelle1!$A$3:$A$500&amp;[3]Tabelle1!$C$3:$C$500&amp;[3]Tabelle1!$D$3:$D$500,0),MATCH(N$2,[3]Tabelle1!$E$2:$U$2,0))),"")</f>
        <v/>
      </c>
      <c r="O378" s="192" t="str">
        <f t="array" ref="O378">IFERROR(IF(INDEX([3]Tabelle1!$E$3:$U$500,MATCH($A378&amp;$C378&amp;$D378,[3]Tabelle1!$A$3:$A$500&amp;[3]Tabelle1!$C$3:$C$500&amp;[3]Tabelle1!$D$3:$D$500,0),MATCH(O$2,[3]Tabelle1!$E$2:$U$2,0))=0,"",INDEX([3]Tabelle1!$E$3:$U$500,MATCH($A378&amp;$C378&amp;$D378,[3]Tabelle1!$A$3:$A$500&amp;[3]Tabelle1!$C$3:$C$500&amp;[3]Tabelle1!$D$3:$D$500,0),MATCH(O$2,[3]Tabelle1!$E$2:$U$2,0))),"")</f>
        <v/>
      </c>
      <c r="P378" s="192" t="str">
        <f t="array" ref="P378">IFERROR(IF(INDEX([3]Tabelle1!$E$3:$U$500,MATCH($A378&amp;$C378&amp;$D378,[3]Tabelle1!$A$3:$A$500&amp;[3]Tabelle1!$C$3:$C$500&amp;[3]Tabelle1!$D$3:$D$500,0),MATCH(P$2,[3]Tabelle1!$E$2:$U$2,0))=0,"",INDEX([3]Tabelle1!$E$3:$U$500,MATCH($A378&amp;$C378&amp;$D378,[3]Tabelle1!$A$3:$A$500&amp;[3]Tabelle1!$C$3:$C$500&amp;[3]Tabelle1!$D$3:$D$500,0),MATCH(P$2,[3]Tabelle1!$E$2:$U$2,0))),"")</f>
        <v/>
      </c>
      <c r="Q378" s="192" t="str">
        <f t="array" ref="Q378">IFERROR(IF(INDEX([3]Tabelle1!$E$3:$U$500,MATCH($A378&amp;$C378&amp;$D378,[3]Tabelle1!$A$3:$A$500&amp;[3]Tabelle1!$C$3:$C$500&amp;[3]Tabelle1!$D$3:$D$500,0),MATCH(Q$2,[3]Tabelle1!$E$2:$U$2,0))=0,"",INDEX([3]Tabelle1!$E$3:$U$500,MATCH($A378&amp;$C378&amp;$D378,[3]Tabelle1!$A$3:$A$500&amp;[3]Tabelle1!$C$3:$C$500&amp;[3]Tabelle1!$D$3:$D$500,0),MATCH(Q$2,[3]Tabelle1!$E$2:$U$2,0))),"")</f>
        <v/>
      </c>
      <c r="R378" s="192" t="str">
        <f t="array" ref="R378">IFERROR(IF(INDEX([3]Tabelle1!$E$3:$U$500,MATCH($A378&amp;$C378&amp;$D378,[3]Tabelle1!$A$3:$A$500&amp;[3]Tabelle1!$C$3:$C$500&amp;[3]Tabelle1!$D$3:$D$500,0),MATCH(R$2,[3]Tabelle1!$E$2:$U$2,0))=0,"",INDEX([3]Tabelle1!$E$3:$U$500,MATCH($A378&amp;$C378&amp;$D378,[3]Tabelle1!$A$3:$A$500&amp;[3]Tabelle1!$C$3:$C$500&amp;[3]Tabelle1!$D$3:$D$500,0),MATCH(R$2,[3]Tabelle1!$E$2:$U$2,0))),"")</f>
        <v/>
      </c>
      <c r="S378" s="192" t="str">
        <f t="array" ref="S378">IFERROR(IF(INDEX([3]Tabelle1!$E$3:$U$500,MATCH($A378&amp;$C378&amp;$D378,[3]Tabelle1!$A$3:$A$500&amp;[3]Tabelle1!$C$3:$C$500&amp;[3]Tabelle1!$D$3:$D$500,0),MATCH(S$2,[3]Tabelle1!$E$2:$U$2,0))=0,"",INDEX([3]Tabelle1!$E$3:$U$500,MATCH($A378&amp;$C378&amp;$D378,[3]Tabelle1!$A$3:$A$500&amp;[3]Tabelle1!$C$3:$C$500&amp;[3]Tabelle1!$D$3:$D$500,0),MATCH(S$2,[3]Tabelle1!$E$2:$U$2,0))),"")</f>
        <v/>
      </c>
      <c r="T378" s="192" t="str">
        <f t="array" ref="T378">IFERROR(IF(INDEX([3]Tabelle1!$E$3:$U$500,MATCH($A378&amp;$C378&amp;$D378,[3]Tabelle1!$A$3:$A$500&amp;[3]Tabelle1!$C$3:$C$500&amp;[3]Tabelle1!$D$3:$D$500,0),MATCH(T$2,[3]Tabelle1!$E$2:$U$2,0))=0,"",INDEX([3]Tabelle1!$E$3:$U$500,MATCH($A378&amp;$C378&amp;$D378,[3]Tabelle1!$A$3:$A$500&amp;[3]Tabelle1!$C$3:$C$500&amp;[3]Tabelle1!$D$3:$D$500,0),MATCH(T$2,[3]Tabelle1!$E$2:$U$2,0))),"")</f>
        <v/>
      </c>
      <c r="U378" s="192" t="str">
        <f t="array" ref="U378">IFERROR(IF(INDEX([3]Tabelle1!$E$3:$U$500,MATCH($A378&amp;$C378&amp;$D378,[3]Tabelle1!$A$3:$A$500&amp;[3]Tabelle1!$C$3:$C$500&amp;[3]Tabelle1!$D$3:$D$500,0),MATCH(U$2,[3]Tabelle1!$E$2:$U$2,0))=0,"",INDEX([3]Tabelle1!$E$3:$U$500,MATCH($A378&amp;$C378&amp;$D378,[3]Tabelle1!$A$3:$A$500&amp;[3]Tabelle1!$C$3:$C$500&amp;[3]Tabelle1!$D$3:$D$500,0),MATCH(U$2,[3]Tabelle1!$E$2:$U$2,0))),"")</f>
        <v/>
      </c>
      <c r="V378" s="193" t="str">
        <f t="array" ref="V378">IFERROR(IF(INDEX([3]Tabelle1!$E$3:$U$500,MATCH($A378&amp;$C378&amp;$D378,[3]Tabelle1!$A$3:$A$500&amp;[3]Tabelle1!$C$3:$C$500&amp;[3]Tabelle1!$D$3:$D$500,0),MATCH(V$2,[3]Tabelle1!$E$2:$U$2,0))=0,"",INDEX([3]Tabelle1!$E$3:$U$500,MATCH($A378&amp;$C378&amp;$D378,[3]Tabelle1!$A$3:$A$500&amp;[3]Tabelle1!$C$3:$C$500&amp;[3]Tabelle1!$D$3:$D$500,0),MATCH(V$2,[3]Tabelle1!$E$2:$U$2,0))),"")</f>
        <v/>
      </c>
      <c r="W378" t="str">
        <f t="array" ref="W378">IFERROR(IF(INDEX([3]Tabelle1!$E$3:$U$500,MATCH($A378&amp;$C378&amp;$D378,[3]Tabelle1!$A$3:$A$500&amp;[3]Tabelle1!$C$3:$C$500&amp;[3]Tabelle1!$D$3:$D$500,0),MATCH(W$2,[3]Tabelle1!$E$2:$U$2,0))=0,"",INDEX([3]Tabelle1!$E$3:$U$500,MATCH($A378&amp;$C378&amp;$D378,[3]Tabelle1!$A$3:$A$500&amp;[3]Tabelle1!$C$3:$C$500&amp;[3]Tabelle1!$D$3:$D$500,0),MATCH(W$2,[3]Tabelle1!$E$2:$U$2,0))),"")</f>
        <v>Noch kein NECP vorhanden</v>
      </c>
      <c r="X378" t="str">
        <f t="array" ref="X378">IFERROR(IF(INDEX([3]Tabelle1!$E$3:$U$500,MATCH($A378&amp;$C378&amp;$D378,[3]Tabelle1!$A$3:$A$500&amp;[3]Tabelle1!$C$3:$C$500&amp;[3]Tabelle1!$D$3:$D$500,0),MATCH(X$2,[3]Tabelle1!$E$2:$U$2,0))=0,"",INDEX([3]Tabelle1!$E$3:$U$500,MATCH($A378&amp;$C378&amp;$D378,[3]Tabelle1!$A$3:$A$500&amp;[3]Tabelle1!$C$3:$C$500&amp;[3]Tabelle1!$D$3:$D$500,0),MATCH(X$2,[3]Tabelle1!$E$2:$U$2,0))),"")</f>
        <v/>
      </c>
      <c r="Y378" s="4"/>
      <c r="Z378" s="4"/>
      <c r="AA378" s="4"/>
      <c r="AB378" s="4"/>
      <c r="AC378" s="4"/>
      <c r="AD378" s="4"/>
      <c r="AE378" s="4"/>
      <c r="AF378" s="4"/>
    </row>
    <row r="379" spans="1:32" x14ac:dyDescent="0.2">
      <c r="A379" s="107" t="str">
        <f t="shared" si="40"/>
        <v>Ireland</v>
      </c>
      <c r="B379" s="97"/>
      <c r="C379" s="97" t="s">
        <v>88</v>
      </c>
      <c r="D379" s="227" t="s">
        <v>93</v>
      </c>
      <c r="E379" s="191"/>
      <c r="F379" s="191"/>
      <c r="G379" s="191"/>
      <c r="H379" s="192" t="str">
        <f t="array" ref="H379">IFERROR(IF(INDEX([3]Tabelle1!$E$3:$U$500,MATCH($A379&amp;$C379&amp;$D379,[3]Tabelle1!$A$3:$A$500&amp;[3]Tabelle1!$C$3:$C$500&amp;[3]Tabelle1!$D$3:$D$500,0),MATCH(H$2,[3]Tabelle1!$E$2:$U$2,0))=0,"",INDEX([3]Tabelle1!$E$3:$U$500,MATCH($A379&amp;$C379&amp;$D379,[3]Tabelle1!$A$3:$A$500&amp;[3]Tabelle1!$C$3:$C$500&amp;[3]Tabelle1!$D$3:$D$500,0),MATCH(H$2,[3]Tabelle1!$E$2:$U$2,0))),"")</f>
        <v/>
      </c>
      <c r="I379" s="192" t="str">
        <f t="array" ref="I379">IFERROR(IF(INDEX([3]Tabelle1!$E$3:$U$500,MATCH($A379&amp;$C379&amp;$D379,[3]Tabelle1!$A$3:$A$500&amp;[3]Tabelle1!$C$3:$C$500&amp;[3]Tabelle1!$D$3:$D$500,0),MATCH(I$2,[3]Tabelle1!$E$2:$U$2,0))=0,"",INDEX([3]Tabelle1!$E$3:$U$500,MATCH($A379&amp;$C379&amp;$D379,[3]Tabelle1!$A$3:$A$500&amp;[3]Tabelle1!$C$3:$C$500&amp;[3]Tabelle1!$D$3:$D$500,0),MATCH(I$2,[3]Tabelle1!$E$2:$U$2,0))),"")</f>
        <v/>
      </c>
      <c r="J379" s="192" t="str">
        <f t="array" ref="J379">IFERROR(IF(INDEX([3]Tabelle1!$E$3:$U$500,MATCH($A379&amp;$C379&amp;$D379,[3]Tabelle1!$A$3:$A$500&amp;[3]Tabelle1!$C$3:$C$500&amp;[3]Tabelle1!$D$3:$D$500,0),MATCH(J$2,[3]Tabelle1!$E$2:$U$2,0))=0,"",INDEX([3]Tabelle1!$E$3:$U$500,MATCH($A379&amp;$C379&amp;$D379,[3]Tabelle1!$A$3:$A$500&amp;[3]Tabelle1!$C$3:$C$500&amp;[3]Tabelle1!$D$3:$D$500,0),MATCH(J$2,[3]Tabelle1!$E$2:$U$2,0))),"")</f>
        <v/>
      </c>
      <c r="K379" s="192" t="str">
        <f t="array" ref="K379">IFERROR(IF(INDEX([3]Tabelle1!$E$3:$U$500,MATCH($A379&amp;$C379&amp;$D379,[3]Tabelle1!$A$3:$A$500&amp;[3]Tabelle1!$C$3:$C$500&amp;[3]Tabelle1!$D$3:$D$500,0),MATCH(K$2,[3]Tabelle1!$E$2:$U$2,0))=0,"",INDEX([3]Tabelle1!$E$3:$U$500,MATCH($A379&amp;$C379&amp;$D379,[3]Tabelle1!$A$3:$A$500&amp;[3]Tabelle1!$C$3:$C$500&amp;[3]Tabelle1!$D$3:$D$500,0),MATCH(K$2,[3]Tabelle1!$E$2:$U$2,0))),"")</f>
        <v/>
      </c>
      <c r="L379" s="192" t="str">
        <f t="array" ref="L379">IFERROR(IF(INDEX([3]Tabelle1!$E$3:$U$500,MATCH($A379&amp;$C379&amp;$D379,[3]Tabelle1!$A$3:$A$500&amp;[3]Tabelle1!$C$3:$C$500&amp;[3]Tabelle1!$D$3:$D$500,0),MATCH(L$2,[3]Tabelle1!$E$2:$U$2,0))=0,"",INDEX([3]Tabelle1!$E$3:$U$500,MATCH($A379&amp;$C379&amp;$D379,[3]Tabelle1!$A$3:$A$500&amp;[3]Tabelle1!$C$3:$C$500&amp;[3]Tabelle1!$D$3:$D$500,0),MATCH(L$2,[3]Tabelle1!$E$2:$U$2,0))),"")</f>
        <v/>
      </c>
      <c r="M379" s="192" t="str">
        <f t="array" ref="M379">IFERROR(IF(INDEX([3]Tabelle1!$E$3:$U$500,MATCH($A379&amp;$C379&amp;$D379,[3]Tabelle1!$A$3:$A$500&amp;[3]Tabelle1!$C$3:$C$500&amp;[3]Tabelle1!$D$3:$D$500,0),MATCH(M$2,[3]Tabelle1!$E$2:$U$2,0))=0,"",INDEX([3]Tabelle1!$E$3:$U$500,MATCH($A379&amp;$C379&amp;$D379,[3]Tabelle1!$A$3:$A$500&amp;[3]Tabelle1!$C$3:$C$500&amp;[3]Tabelle1!$D$3:$D$500,0),MATCH(M$2,[3]Tabelle1!$E$2:$U$2,0))),"")</f>
        <v/>
      </c>
      <c r="N379" s="192" t="str">
        <f t="array" ref="N379">IFERROR(IF(INDEX([3]Tabelle1!$E$3:$U$500,MATCH($A379&amp;$C379&amp;$D379,[3]Tabelle1!$A$3:$A$500&amp;[3]Tabelle1!$C$3:$C$500&amp;[3]Tabelle1!$D$3:$D$500,0),MATCH(N$2,[3]Tabelle1!$E$2:$U$2,0))=0,"",INDEX([3]Tabelle1!$E$3:$U$500,MATCH($A379&amp;$C379&amp;$D379,[3]Tabelle1!$A$3:$A$500&amp;[3]Tabelle1!$C$3:$C$500&amp;[3]Tabelle1!$D$3:$D$500,0),MATCH(N$2,[3]Tabelle1!$E$2:$U$2,0))),"")</f>
        <v/>
      </c>
      <c r="O379" s="192" t="str">
        <f t="array" ref="O379">IFERROR(IF(INDEX([3]Tabelle1!$E$3:$U$500,MATCH($A379&amp;$C379&amp;$D379,[3]Tabelle1!$A$3:$A$500&amp;[3]Tabelle1!$C$3:$C$500&amp;[3]Tabelle1!$D$3:$D$500,0),MATCH(O$2,[3]Tabelle1!$E$2:$U$2,0))=0,"",INDEX([3]Tabelle1!$E$3:$U$500,MATCH($A379&amp;$C379&amp;$D379,[3]Tabelle1!$A$3:$A$500&amp;[3]Tabelle1!$C$3:$C$500&amp;[3]Tabelle1!$D$3:$D$500,0),MATCH(O$2,[3]Tabelle1!$E$2:$U$2,0))),"")</f>
        <v/>
      </c>
      <c r="P379" s="192" t="str">
        <f t="array" ref="P379">IFERROR(IF(INDEX([3]Tabelle1!$E$3:$U$500,MATCH($A379&amp;$C379&amp;$D379,[3]Tabelle1!$A$3:$A$500&amp;[3]Tabelle1!$C$3:$C$500&amp;[3]Tabelle1!$D$3:$D$500,0),MATCH(P$2,[3]Tabelle1!$E$2:$U$2,0))=0,"",INDEX([3]Tabelle1!$E$3:$U$500,MATCH($A379&amp;$C379&amp;$D379,[3]Tabelle1!$A$3:$A$500&amp;[3]Tabelle1!$C$3:$C$500&amp;[3]Tabelle1!$D$3:$D$500,0),MATCH(P$2,[3]Tabelle1!$E$2:$U$2,0))),"")</f>
        <v/>
      </c>
      <c r="Q379" s="192" t="str">
        <f t="array" ref="Q379">IFERROR(IF(INDEX([3]Tabelle1!$E$3:$U$500,MATCH($A379&amp;$C379&amp;$D379,[3]Tabelle1!$A$3:$A$500&amp;[3]Tabelle1!$C$3:$C$500&amp;[3]Tabelle1!$D$3:$D$500,0),MATCH(Q$2,[3]Tabelle1!$E$2:$U$2,0))=0,"",INDEX([3]Tabelle1!$E$3:$U$500,MATCH($A379&amp;$C379&amp;$D379,[3]Tabelle1!$A$3:$A$500&amp;[3]Tabelle1!$C$3:$C$500&amp;[3]Tabelle1!$D$3:$D$500,0),MATCH(Q$2,[3]Tabelle1!$E$2:$U$2,0))),"")</f>
        <v/>
      </c>
      <c r="R379" s="192" t="str">
        <f t="array" ref="R379">IFERROR(IF(INDEX([3]Tabelle1!$E$3:$U$500,MATCH($A379&amp;$C379&amp;$D379,[3]Tabelle1!$A$3:$A$500&amp;[3]Tabelle1!$C$3:$C$500&amp;[3]Tabelle1!$D$3:$D$500,0),MATCH(R$2,[3]Tabelle1!$E$2:$U$2,0))=0,"",INDEX([3]Tabelle1!$E$3:$U$500,MATCH($A379&amp;$C379&amp;$D379,[3]Tabelle1!$A$3:$A$500&amp;[3]Tabelle1!$C$3:$C$500&amp;[3]Tabelle1!$D$3:$D$500,0),MATCH(R$2,[3]Tabelle1!$E$2:$U$2,0))),"")</f>
        <v/>
      </c>
      <c r="S379" s="192" t="str">
        <f t="array" ref="S379">IFERROR(IF(INDEX([3]Tabelle1!$E$3:$U$500,MATCH($A379&amp;$C379&amp;$D379,[3]Tabelle1!$A$3:$A$500&amp;[3]Tabelle1!$C$3:$C$500&amp;[3]Tabelle1!$D$3:$D$500,0),MATCH(S$2,[3]Tabelle1!$E$2:$U$2,0))=0,"",INDEX([3]Tabelle1!$E$3:$U$500,MATCH($A379&amp;$C379&amp;$D379,[3]Tabelle1!$A$3:$A$500&amp;[3]Tabelle1!$C$3:$C$500&amp;[3]Tabelle1!$D$3:$D$500,0),MATCH(S$2,[3]Tabelle1!$E$2:$U$2,0))),"")</f>
        <v/>
      </c>
      <c r="T379" s="192" t="str">
        <f t="array" ref="T379">IFERROR(IF(INDEX([3]Tabelle1!$E$3:$U$500,MATCH($A379&amp;$C379&amp;$D379,[3]Tabelle1!$A$3:$A$500&amp;[3]Tabelle1!$C$3:$C$500&amp;[3]Tabelle1!$D$3:$D$500,0),MATCH(T$2,[3]Tabelle1!$E$2:$U$2,0))=0,"",INDEX([3]Tabelle1!$E$3:$U$500,MATCH($A379&amp;$C379&amp;$D379,[3]Tabelle1!$A$3:$A$500&amp;[3]Tabelle1!$C$3:$C$500&amp;[3]Tabelle1!$D$3:$D$500,0),MATCH(T$2,[3]Tabelle1!$E$2:$U$2,0))),"")</f>
        <v/>
      </c>
      <c r="U379" s="192" t="str">
        <f t="array" ref="U379">IFERROR(IF(INDEX([3]Tabelle1!$E$3:$U$500,MATCH($A379&amp;$C379&amp;$D379,[3]Tabelle1!$A$3:$A$500&amp;[3]Tabelle1!$C$3:$C$500&amp;[3]Tabelle1!$D$3:$D$500,0),MATCH(U$2,[3]Tabelle1!$E$2:$U$2,0))=0,"",INDEX([3]Tabelle1!$E$3:$U$500,MATCH($A379&amp;$C379&amp;$D379,[3]Tabelle1!$A$3:$A$500&amp;[3]Tabelle1!$C$3:$C$500&amp;[3]Tabelle1!$D$3:$D$500,0),MATCH(U$2,[3]Tabelle1!$E$2:$U$2,0))),"")</f>
        <v/>
      </c>
      <c r="V379" s="193" t="str">
        <f t="array" ref="V379">IFERROR(IF(INDEX([3]Tabelle1!$E$3:$U$500,MATCH($A379&amp;$C379&amp;$D379,[3]Tabelle1!$A$3:$A$500&amp;[3]Tabelle1!$C$3:$C$500&amp;[3]Tabelle1!$D$3:$D$500,0),MATCH(V$2,[3]Tabelle1!$E$2:$U$2,0))=0,"",INDEX([3]Tabelle1!$E$3:$U$500,MATCH($A379&amp;$C379&amp;$D379,[3]Tabelle1!$A$3:$A$500&amp;[3]Tabelle1!$C$3:$C$500&amp;[3]Tabelle1!$D$3:$D$500,0),MATCH(V$2,[3]Tabelle1!$E$2:$U$2,0))),"")</f>
        <v/>
      </c>
      <c r="W379" t="str">
        <f t="array" ref="W379">IFERROR(IF(INDEX([3]Tabelle1!$E$3:$U$500,MATCH($A379&amp;$C379&amp;$D379,[3]Tabelle1!$A$3:$A$500&amp;[3]Tabelle1!$C$3:$C$500&amp;[3]Tabelle1!$D$3:$D$500,0),MATCH(W$2,[3]Tabelle1!$E$2:$U$2,0))=0,"",INDEX([3]Tabelle1!$E$3:$U$500,MATCH($A379&amp;$C379&amp;$D379,[3]Tabelle1!$A$3:$A$500&amp;[3]Tabelle1!$C$3:$C$500&amp;[3]Tabelle1!$D$3:$D$500,0),MATCH(W$2,[3]Tabelle1!$E$2:$U$2,0))),"")</f>
        <v>Noch kein NECP vorhanden</v>
      </c>
      <c r="X379" t="str">
        <f t="array" ref="X379">IFERROR(IF(INDEX([3]Tabelle1!$E$3:$U$500,MATCH($A379&amp;$C379&amp;$D379,[3]Tabelle1!$A$3:$A$500&amp;[3]Tabelle1!$C$3:$C$500&amp;[3]Tabelle1!$D$3:$D$500,0),MATCH(X$2,[3]Tabelle1!$E$2:$U$2,0))=0,"",INDEX([3]Tabelle1!$E$3:$U$500,MATCH($A379&amp;$C379&amp;$D379,[3]Tabelle1!$A$3:$A$500&amp;[3]Tabelle1!$C$3:$C$500&amp;[3]Tabelle1!$D$3:$D$500,0),MATCH(X$2,[3]Tabelle1!$E$2:$U$2,0))),"")</f>
        <v/>
      </c>
      <c r="Y379" s="4"/>
      <c r="Z379" s="4"/>
      <c r="AA379" s="4"/>
      <c r="AB379" s="4"/>
      <c r="AC379" s="4"/>
      <c r="AD379" s="4"/>
      <c r="AE379" s="4"/>
      <c r="AF379" s="4"/>
    </row>
    <row r="380" spans="1:32" x14ac:dyDescent="0.2">
      <c r="A380" s="107" t="str">
        <f t="shared" si="40"/>
        <v>Ireland</v>
      </c>
      <c r="B380" s="97"/>
      <c r="C380" s="97" t="s">
        <v>88</v>
      </c>
      <c r="D380" s="227" t="s">
        <v>48</v>
      </c>
      <c r="E380" s="191"/>
      <c r="F380" s="191"/>
      <c r="G380" s="191"/>
      <c r="H380" s="192" t="str">
        <f t="array" ref="H380">IFERROR(IF(INDEX([3]Tabelle1!$E$3:$U$500,MATCH($A380&amp;$C380&amp;$D380,[3]Tabelle1!$A$3:$A$500&amp;[3]Tabelle1!$C$3:$C$500&amp;[3]Tabelle1!$D$3:$D$500,0),MATCH(H$2,[3]Tabelle1!$E$2:$U$2,0))=0,"",INDEX([3]Tabelle1!$E$3:$U$500,MATCH($A380&amp;$C380&amp;$D380,[3]Tabelle1!$A$3:$A$500&amp;[3]Tabelle1!$C$3:$C$500&amp;[3]Tabelle1!$D$3:$D$500,0),MATCH(H$2,[3]Tabelle1!$E$2:$U$2,0))),"")</f>
        <v/>
      </c>
      <c r="I380" s="192" t="str">
        <f t="array" ref="I380">IFERROR(IF(INDEX([3]Tabelle1!$E$3:$U$500,MATCH($A380&amp;$C380&amp;$D380,[3]Tabelle1!$A$3:$A$500&amp;[3]Tabelle1!$C$3:$C$500&amp;[3]Tabelle1!$D$3:$D$500,0),MATCH(I$2,[3]Tabelle1!$E$2:$U$2,0))=0,"",INDEX([3]Tabelle1!$E$3:$U$500,MATCH($A380&amp;$C380&amp;$D380,[3]Tabelle1!$A$3:$A$500&amp;[3]Tabelle1!$C$3:$C$500&amp;[3]Tabelle1!$D$3:$D$500,0),MATCH(I$2,[3]Tabelle1!$E$2:$U$2,0))),"")</f>
        <v/>
      </c>
      <c r="J380" s="192" t="str">
        <f t="array" ref="J380">IFERROR(IF(INDEX([3]Tabelle1!$E$3:$U$500,MATCH($A380&amp;$C380&amp;$D380,[3]Tabelle1!$A$3:$A$500&amp;[3]Tabelle1!$C$3:$C$500&amp;[3]Tabelle1!$D$3:$D$500,0),MATCH(J$2,[3]Tabelle1!$E$2:$U$2,0))=0,"",INDEX([3]Tabelle1!$E$3:$U$500,MATCH($A380&amp;$C380&amp;$D380,[3]Tabelle1!$A$3:$A$500&amp;[3]Tabelle1!$C$3:$C$500&amp;[3]Tabelle1!$D$3:$D$500,0),MATCH(J$2,[3]Tabelle1!$E$2:$U$2,0))),"")</f>
        <v/>
      </c>
      <c r="K380" s="192" t="str">
        <f t="array" ref="K380">IFERROR(IF(INDEX([3]Tabelle1!$E$3:$U$500,MATCH($A380&amp;$C380&amp;$D380,[3]Tabelle1!$A$3:$A$500&amp;[3]Tabelle1!$C$3:$C$500&amp;[3]Tabelle1!$D$3:$D$500,0),MATCH(K$2,[3]Tabelle1!$E$2:$U$2,0))=0,"",INDEX([3]Tabelle1!$E$3:$U$500,MATCH($A380&amp;$C380&amp;$D380,[3]Tabelle1!$A$3:$A$500&amp;[3]Tabelle1!$C$3:$C$500&amp;[3]Tabelle1!$D$3:$D$500,0),MATCH(K$2,[3]Tabelle1!$E$2:$U$2,0))),"")</f>
        <v/>
      </c>
      <c r="L380" s="192" t="str">
        <f t="array" ref="L380">IFERROR(IF(INDEX([3]Tabelle1!$E$3:$U$500,MATCH($A380&amp;$C380&amp;$D380,[3]Tabelle1!$A$3:$A$500&amp;[3]Tabelle1!$C$3:$C$500&amp;[3]Tabelle1!$D$3:$D$500,0),MATCH(L$2,[3]Tabelle1!$E$2:$U$2,0))=0,"",INDEX([3]Tabelle1!$E$3:$U$500,MATCH($A380&amp;$C380&amp;$D380,[3]Tabelle1!$A$3:$A$500&amp;[3]Tabelle1!$C$3:$C$500&amp;[3]Tabelle1!$D$3:$D$500,0),MATCH(L$2,[3]Tabelle1!$E$2:$U$2,0))),"")</f>
        <v/>
      </c>
      <c r="M380" s="192" t="str">
        <f t="array" ref="M380">IFERROR(IF(INDEX([3]Tabelle1!$E$3:$U$500,MATCH($A380&amp;$C380&amp;$D380,[3]Tabelle1!$A$3:$A$500&amp;[3]Tabelle1!$C$3:$C$500&amp;[3]Tabelle1!$D$3:$D$500,0),MATCH(M$2,[3]Tabelle1!$E$2:$U$2,0))=0,"",INDEX([3]Tabelle1!$E$3:$U$500,MATCH($A380&amp;$C380&amp;$D380,[3]Tabelle1!$A$3:$A$500&amp;[3]Tabelle1!$C$3:$C$500&amp;[3]Tabelle1!$D$3:$D$500,0),MATCH(M$2,[3]Tabelle1!$E$2:$U$2,0))),"")</f>
        <v/>
      </c>
      <c r="N380" s="192" t="str">
        <f t="array" ref="N380">IFERROR(IF(INDEX([3]Tabelle1!$E$3:$U$500,MATCH($A380&amp;$C380&amp;$D380,[3]Tabelle1!$A$3:$A$500&amp;[3]Tabelle1!$C$3:$C$500&amp;[3]Tabelle1!$D$3:$D$500,0),MATCH(N$2,[3]Tabelle1!$E$2:$U$2,0))=0,"",INDEX([3]Tabelle1!$E$3:$U$500,MATCH($A380&amp;$C380&amp;$D380,[3]Tabelle1!$A$3:$A$500&amp;[3]Tabelle1!$C$3:$C$500&amp;[3]Tabelle1!$D$3:$D$500,0),MATCH(N$2,[3]Tabelle1!$E$2:$U$2,0))),"")</f>
        <v/>
      </c>
      <c r="O380" s="192" t="str">
        <f t="array" ref="O380">IFERROR(IF(INDEX([3]Tabelle1!$E$3:$U$500,MATCH($A380&amp;$C380&amp;$D380,[3]Tabelle1!$A$3:$A$500&amp;[3]Tabelle1!$C$3:$C$500&amp;[3]Tabelle1!$D$3:$D$500,0),MATCH(O$2,[3]Tabelle1!$E$2:$U$2,0))=0,"",INDEX([3]Tabelle1!$E$3:$U$500,MATCH($A380&amp;$C380&amp;$D380,[3]Tabelle1!$A$3:$A$500&amp;[3]Tabelle1!$C$3:$C$500&amp;[3]Tabelle1!$D$3:$D$500,0),MATCH(O$2,[3]Tabelle1!$E$2:$U$2,0))),"")</f>
        <v/>
      </c>
      <c r="P380" s="192" t="str">
        <f t="array" ref="P380">IFERROR(IF(INDEX([3]Tabelle1!$E$3:$U$500,MATCH($A380&amp;$C380&amp;$D380,[3]Tabelle1!$A$3:$A$500&amp;[3]Tabelle1!$C$3:$C$500&amp;[3]Tabelle1!$D$3:$D$500,0),MATCH(P$2,[3]Tabelle1!$E$2:$U$2,0))=0,"",INDEX([3]Tabelle1!$E$3:$U$500,MATCH($A380&amp;$C380&amp;$D380,[3]Tabelle1!$A$3:$A$500&amp;[3]Tabelle1!$C$3:$C$500&amp;[3]Tabelle1!$D$3:$D$500,0),MATCH(P$2,[3]Tabelle1!$E$2:$U$2,0))),"")</f>
        <v/>
      </c>
      <c r="Q380" s="192" t="str">
        <f t="array" ref="Q380">IFERROR(IF(INDEX([3]Tabelle1!$E$3:$U$500,MATCH($A380&amp;$C380&amp;$D380,[3]Tabelle1!$A$3:$A$500&amp;[3]Tabelle1!$C$3:$C$500&amp;[3]Tabelle1!$D$3:$D$500,0),MATCH(Q$2,[3]Tabelle1!$E$2:$U$2,0))=0,"",INDEX([3]Tabelle1!$E$3:$U$500,MATCH($A380&amp;$C380&amp;$D380,[3]Tabelle1!$A$3:$A$500&amp;[3]Tabelle1!$C$3:$C$500&amp;[3]Tabelle1!$D$3:$D$500,0),MATCH(Q$2,[3]Tabelle1!$E$2:$U$2,0))),"")</f>
        <v/>
      </c>
      <c r="R380" s="192" t="str">
        <f t="array" ref="R380">IFERROR(IF(INDEX([3]Tabelle1!$E$3:$U$500,MATCH($A380&amp;$C380&amp;$D380,[3]Tabelle1!$A$3:$A$500&amp;[3]Tabelle1!$C$3:$C$500&amp;[3]Tabelle1!$D$3:$D$500,0),MATCH(R$2,[3]Tabelle1!$E$2:$U$2,0))=0,"",INDEX([3]Tabelle1!$E$3:$U$500,MATCH($A380&amp;$C380&amp;$D380,[3]Tabelle1!$A$3:$A$500&amp;[3]Tabelle1!$C$3:$C$500&amp;[3]Tabelle1!$D$3:$D$500,0),MATCH(R$2,[3]Tabelle1!$E$2:$U$2,0))),"")</f>
        <v/>
      </c>
      <c r="S380" s="192" t="str">
        <f t="array" ref="S380">IFERROR(IF(INDEX([3]Tabelle1!$E$3:$U$500,MATCH($A380&amp;$C380&amp;$D380,[3]Tabelle1!$A$3:$A$500&amp;[3]Tabelle1!$C$3:$C$500&amp;[3]Tabelle1!$D$3:$D$500,0),MATCH(S$2,[3]Tabelle1!$E$2:$U$2,0))=0,"",INDEX([3]Tabelle1!$E$3:$U$500,MATCH($A380&amp;$C380&amp;$D380,[3]Tabelle1!$A$3:$A$500&amp;[3]Tabelle1!$C$3:$C$500&amp;[3]Tabelle1!$D$3:$D$500,0),MATCH(S$2,[3]Tabelle1!$E$2:$U$2,0))),"")</f>
        <v/>
      </c>
      <c r="T380" s="192" t="str">
        <f t="array" ref="T380">IFERROR(IF(INDEX([3]Tabelle1!$E$3:$U$500,MATCH($A380&amp;$C380&amp;$D380,[3]Tabelle1!$A$3:$A$500&amp;[3]Tabelle1!$C$3:$C$500&amp;[3]Tabelle1!$D$3:$D$500,0),MATCH(T$2,[3]Tabelle1!$E$2:$U$2,0))=0,"",INDEX([3]Tabelle1!$E$3:$U$500,MATCH($A380&amp;$C380&amp;$D380,[3]Tabelle1!$A$3:$A$500&amp;[3]Tabelle1!$C$3:$C$500&amp;[3]Tabelle1!$D$3:$D$500,0),MATCH(T$2,[3]Tabelle1!$E$2:$U$2,0))),"")</f>
        <v/>
      </c>
      <c r="U380" s="192" t="str">
        <f t="array" ref="U380">IFERROR(IF(INDEX([3]Tabelle1!$E$3:$U$500,MATCH($A380&amp;$C380&amp;$D380,[3]Tabelle1!$A$3:$A$500&amp;[3]Tabelle1!$C$3:$C$500&amp;[3]Tabelle1!$D$3:$D$500,0),MATCH(U$2,[3]Tabelle1!$E$2:$U$2,0))=0,"",INDEX([3]Tabelle1!$E$3:$U$500,MATCH($A380&amp;$C380&amp;$D380,[3]Tabelle1!$A$3:$A$500&amp;[3]Tabelle1!$C$3:$C$500&amp;[3]Tabelle1!$D$3:$D$500,0),MATCH(U$2,[3]Tabelle1!$E$2:$U$2,0))),"")</f>
        <v/>
      </c>
      <c r="V380" s="193" t="str">
        <f t="array" ref="V380">IFERROR(IF(INDEX([3]Tabelle1!$E$3:$U$500,MATCH($A380&amp;$C380&amp;$D380,[3]Tabelle1!$A$3:$A$500&amp;[3]Tabelle1!$C$3:$C$500&amp;[3]Tabelle1!$D$3:$D$500,0),MATCH(V$2,[3]Tabelle1!$E$2:$U$2,0))=0,"",INDEX([3]Tabelle1!$E$3:$U$500,MATCH($A380&amp;$C380&amp;$D380,[3]Tabelle1!$A$3:$A$500&amp;[3]Tabelle1!$C$3:$C$500&amp;[3]Tabelle1!$D$3:$D$500,0),MATCH(V$2,[3]Tabelle1!$E$2:$U$2,0))),"")</f>
        <v/>
      </c>
      <c r="W380" t="str">
        <f t="array" ref="W380">IFERROR(IF(INDEX([3]Tabelle1!$E$3:$U$500,MATCH($A380&amp;$C380&amp;$D380,[3]Tabelle1!$A$3:$A$500&amp;[3]Tabelle1!$C$3:$C$500&amp;[3]Tabelle1!$D$3:$D$500,0),MATCH(W$2,[3]Tabelle1!$E$2:$U$2,0))=0,"",INDEX([3]Tabelle1!$E$3:$U$500,MATCH($A380&amp;$C380&amp;$D380,[3]Tabelle1!$A$3:$A$500&amp;[3]Tabelle1!$C$3:$C$500&amp;[3]Tabelle1!$D$3:$D$500,0),MATCH(W$2,[3]Tabelle1!$E$2:$U$2,0))),"")</f>
        <v>Noch kein NECP vorhanden</v>
      </c>
      <c r="X380" t="str">
        <f t="array" ref="X380">IFERROR(IF(INDEX([3]Tabelle1!$E$3:$U$500,MATCH($A380&amp;$C380&amp;$D380,[3]Tabelle1!$A$3:$A$500&amp;[3]Tabelle1!$C$3:$C$500&amp;[3]Tabelle1!$D$3:$D$500,0),MATCH(X$2,[3]Tabelle1!$E$2:$U$2,0))=0,"",INDEX([3]Tabelle1!$E$3:$U$500,MATCH($A380&amp;$C380&amp;$D380,[3]Tabelle1!$A$3:$A$500&amp;[3]Tabelle1!$C$3:$C$500&amp;[3]Tabelle1!$D$3:$D$500,0),MATCH(X$2,[3]Tabelle1!$E$2:$U$2,0))),"")</f>
        <v/>
      </c>
      <c r="Y380" s="4"/>
      <c r="Z380" s="4"/>
      <c r="AA380" s="4"/>
      <c r="AB380" s="4"/>
      <c r="AC380" s="4"/>
      <c r="AD380" s="4"/>
      <c r="AE380" s="4"/>
      <c r="AF380" s="4"/>
    </row>
    <row r="381" spans="1:32" ht="13.5" thickBot="1" x14ac:dyDescent="0.25">
      <c r="A381" s="107" t="str">
        <f t="shared" si="40"/>
        <v>Ireland</v>
      </c>
      <c r="B381" s="97"/>
      <c r="C381" s="97" t="s">
        <v>88</v>
      </c>
      <c r="D381" s="227" t="s">
        <v>44</v>
      </c>
      <c r="E381" s="191"/>
      <c r="F381" s="191"/>
      <c r="G381" s="191"/>
      <c r="H381" s="192" t="str">
        <f t="array" ref="H381">IFERROR(IF(INDEX([3]Tabelle1!$E$3:$U$500,MATCH($A381&amp;$C381&amp;$D381,[3]Tabelle1!$A$3:$A$500&amp;[3]Tabelle1!$C$3:$C$500&amp;[3]Tabelle1!$D$3:$D$500,0),MATCH(H$2,[3]Tabelle1!$E$2:$U$2,0))=0,"",INDEX([3]Tabelle1!$E$3:$U$500,MATCH($A381&amp;$C381&amp;$D381,[3]Tabelle1!$A$3:$A$500&amp;[3]Tabelle1!$C$3:$C$500&amp;[3]Tabelle1!$D$3:$D$500,0),MATCH(H$2,[3]Tabelle1!$E$2:$U$2,0))),"")</f>
        <v/>
      </c>
      <c r="I381" s="192" t="str">
        <f t="array" ref="I381">IFERROR(IF(INDEX([3]Tabelle1!$E$3:$U$500,MATCH($A381&amp;$C381&amp;$D381,[3]Tabelle1!$A$3:$A$500&amp;[3]Tabelle1!$C$3:$C$500&amp;[3]Tabelle1!$D$3:$D$500,0),MATCH(I$2,[3]Tabelle1!$E$2:$U$2,0))=0,"",INDEX([3]Tabelle1!$E$3:$U$500,MATCH($A381&amp;$C381&amp;$D381,[3]Tabelle1!$A$3:$A$500&amp;[3]Tabelle1!$C$3:$C$500&amp;[3]Tabelle1!$D$3:$D$500,0),MATCH(I$2,[3]Tabelle1!$E$2:$U$2,0))),"")</f>
        <v/>
      </c>
      <c r="J381" s="192" t="str">
        <f t="array" ref="J381">IFERROR(IF(INDEX([3]Tabelle1!$E$3:$U$500,MATCH($A381&amp;$C381&amp;$D381,[3]Tabelle1!$A$3:$A$500&amp;[3]Tabelle1!$C$3:$C$500&amp;[3]Tabelle1!$D$3:$D$500,0),MATCH(J$2,[3]Tabelle1!$E$2:$U$2,0))=0,"",INDEX([3]Tabelle1!$E$3:$U$500,MATCH($A381&amp;$C381&amp;$D381,[3]Tabelle1!$A$3:$A$500&amp;[3]Tabelle1!$C$3:$C$500&amp;[3]Tabelle1!$D$3:$D$500,0),MATCH(J$2,[3]Tabelle1!$E$2:$U$2,0))),"")</f>
        <v/>
      </c>
      <c r="K381" s="192" t="str">
        <f t="array" ref="K381">IFERROR(IF(INDEX([3]Tabelle1!$E$3:$U$500,MATCH($A381&amp;$C381&amp;$D381,[3]Tabelle1!$A$3:$A$500&amp;[3]Tabelle1!$C$3:$C$500&amp;[3]Tabelle1!$D$3:$D$500,0),MATCH(K$2,[3]Tabelle1!$E$2:$U$2,0))=0,"",INDEX([3]Tabelle1!$E$3:$U$500,MATCH($A381&amp;$C381&amp;$D381,[3]Tabelle1!$A$3:$A$500&amp;[3]Tabelle1!$C$3:$C$500&amp;[3]Tabelle1!$D$3:$D$500,0),MATCH(K$2,[3]Tabelle1!$E$2:$U$2,0))),"")</f>
        <v/>
      </c>
      <c r="L381" s="192" t="str">
        <f t="array" ref="L381">IFERROR(IF(INDEX([3]Tabelle1!$E$3:$U$500,MATCH($A381&amp;$C381&amp;$D381,[3]Tabelle1!$A$3:$A$500&amp;[3]Tabelle1!$C$3:$C$500&amp;[3]Tabelle1!$D$3:$D$500,0),MATCH(L$2,[3]Tabelle1!$E$2:$U$2,0))=0,"",INDEX([3]Tabelle1!$E$3:$U$500,MATCH($A381&amp;$C381&amp;$D381,[3]Tabelle1!$A$3:$A$500&amp;[3]Tabelle1!$C$3:$C$500&amp;[3]Tabelle1!$D$3:$D$500,0),MATCH(L$2,[3]Tabelle1!$E$2:$U$2,0))),"")</f>
        <v/>
      </c>
      <c r="M381" s="192" t="str">
        <f t="array" ref="M381">IFERROR(IF(INDEX([3]Tabelle1!$E$3:$U$500,MATCH($A381&amp;$C381&amp;$D381,[3]Tabelle1!$A$3:$A$500&amp;[3]Tabelle1!$C$3:$C$500&amp;[3]Tabelle1!$D$3:$D$500,0),MATCH(M$2,[3]Tabelle1!$E$2:$U$2,0))=0,"",INDEX([3]Tabelle1!$E$3:$U$500,MATCH($A381&amp;$C381&amp;$D381,[3]Tabelle1!$A$3:$A$500&amp;[3]Tabelle1!$C$3:$C$500&amp;[3]Tabelle1!$D$3:$D$500,0),MATCH(M$2,[3]Tabelle1!$E$2:$U$2,0))),"")</f>
        <v/>
      </c>
      <c r="N381" s="192" t="str">
        <f t="array" ref="N381">IFERROR(IF(INDEX([3]Tabelle1!$E$3:$U$500,MATCH($A381&amp;$C381&amp;$D381,[3]Tabelle1!$A$3:$A$500&amp;[3]Tabelle1!$C$3:$C$500&amp;[3]Tabelle1!$D$3:$D$500,0),MATCH(N$2,[3]Tabelle1!$E$2:$U$2,0))=0,"",INDEX([3]Tabelle1!$E$3:$U$500,MATCH($A381&amp;$C381&amp;$D381,[3]Tabelle1!$A$3:$A$500&amp;[3]Tabelle1!$C$3:$C$500&amp;[3]Tabelle1!$D$3:$D$500,0),MATCH(N$2,[3]Tabelle1!$E$2:$U$2,0))),"")</f>
        <v/>
      </c>
      <c r="O381" s="192" t="str">
        <f t="array" ref="O381">IFERROR(IF(INDEX([3]Tabelle1!$E$3:$U$500,MATCH($A381&amp;$C381&amp;$D381,[3]Tabelle1!$A$3:$A$500&amp;[3]Tabelle1!$C$3:$C$500&amp;[3]Tabelle1!$D$3:$D$500,0),MATCH(O$2,[3]Tabelle1!$E$2:$U$2,0))=0,"",INDEX([3]Tabelle1!$E$3:$U$500,MATCH($A381&amp;$C381&amp;$D381,[3]Tabelle1!$A$3:$A$500&amp;[3]Tabelle1!$C$3:$C$500&amp;[3]Tabelle1!$D$3:$D$500,0),MATCH(O$2,[3]Tabelle1!$E$2:$U$2,0))),"")</f>
        <v/>
      </c>
      <c r="P381" s="192" t="str">
        <f t="array" ref="P381">IFERROR(IF(INDEX([3]Tabelle1!$E$3:$U$500,MATCH($A381&amp;$C381&amp;$D381,[3]Tabelle1!$A$3:$A$500&amp;[3]Tabelle1!$C$3:$C$500&amp;[3]Tabelle1!$D$3:$D$500,0),MATCH(P$2,[3]Tabelle1!$E$2:$U$2,0))=0,"",INDEX([3]Tabelle1!$E$3:$U$500,MATCH($A381&amp;$C381&amp;$D381,[3]Tabelle1!$A$3:$A$500&amp;[3]Tabelle1!$C$3:$C$500&amp;[3]Tabelle1!$D$3:$D$500,0),MATCH(P$2,[3]Tabelle1!$E$2:$U$2,0))),"")</f>
        <v/>
      </c>
      <c r="Q381" s="192" t="str">
        <f t="array" ref="Q381">IFERROR(IF(INDEX([3]Tabelle1!$E$3:$U$500,MATCH($A381&amp;$C381&amp;$D381,[3]Tabelle1!$A$3:$A$500&amp;[3]Tabelle1!$C$3:$C$500&amp;[3]Tabelle1!$D$3:$D$500,0),MATCH(Q$2,[3]Tabelle1!$E$2:$U$2,0))=0,"",INDEX([3]Tabelle1!$E$3:$U$500,MATCH($A381&amp;$C381&amp;$D381,[3]Tabelle1!$A$3:$A$500&amp;[3]Tabelle1!$C$3:$C$500&amp;[3]Tabelle1!$D$3:$D$500,0),MATCH(Q$2,[3]Tabelle1!$E$2:$U$2,0))),"")</f>
        <v/>
      </c>
      <c r="R381" s="192" t="str">
        <f t="array" ref="R381">IFERROR(IF(INDEX([3]Tabelle1!$E$3:$U$500,MATCH($A381&amp;$C381&amp;$D381,[3]Tabelle1!$A$3:$A$500&amp;[3]Tabelle1!$C$3:$C$500&amp;[3]Tabelle1!$D$3:$D$500,0),MATCH(R$2,[3]Tabelle1!$E$2:$U$2,0))=0,"",INDEX([3]Tabelle1!$E$3:$U$500,MATCH($A381&amp;$C381&amp;$D381,[3]Tabelle1!$A$3:$A$500&amp;[3]Tabelle1!$C$3:$C$500&amp;[3]Tabelle1!$D$3:$D$500,0),MATCH(R$2,[3]Tabelle1!$E$2:$U$2,0))),"")</f>
        <v/>
      </c>
      <c r="S381" s="192" t="str">
        <f t="array" ref="S381">IFERROR(IF(INDEX([3]Tabelle1!$E$3:$U$500,MATCH($A381&amp;$C381&amp;$D381,[3]Tabelle1!$A$3:$A$500&amp;[3]Tabelle1!$C$3:$C$500&amp;[3]Tabelle1!$D$3:$D$500,0),MATCH(S$2,[3]Tabelle1!$E$2:$U$2,0))=0,"",INDEX([3]Tabelle1!$E$3:$U$500,MATCH($A381&amp;$C381&amp;$D381,[3]Tabelle1!$A$3:$A$500&amp;[3]Tabelle1!$C$3:$C$500&amp;[3]Tabelle1!$D$3:$D$500,0),MATCH(S$2,[3]Tabelle1!$E$2:$U$2,0))),"")</f>
        <v/>
      </c>
      <c r="T381" s="192" t="str">
        <f t="array" ref="T381">IFERROR(IF(INDEX([3]Tabelle1!$E$3:$U$500,MATCH($A381&amp;$C381&amp;$D381,[3]Tabelle1!$A$3:$A$500&amp;[3]Tabelle1!$C$3:$C$500&amp;[3]Tabelle1!$D$3:$D$500,0),MATCH(T$2,[3]Tabelle1!$E$2:$U$2,0))=0,"",INDEX([3]Tabelle1!$E$3:$U$500,MATCH($A381&amp;$C381&amp;$D381,[3]Tabelle1!$A$3:$A$500&amp;[3]Tabelle1!$C$3:$C$500&amp;[3]Tabelle1!$D$3:$D$500,0),MATCH(T$2,[3]Tabelle1!$E$2:$U$2,0))),"")</f>
        <v/>
      </c>
      <c r="U381" s="192" t="str">
        <f t="array" ref="U381">IFERROR(IF(INDEX([3]Tabelle1!$E$3:$U$500,MATCH($A381&amp;$C381&amp;$D381,[3]Tabelle1!$A$3:$A$500&amp;[3]Tabelle1!$C$3:$C$500&amp;[3]Tabelle1!$D$3:$D$500,0),MATCH(U$2,[3]Tabelle1!$E$2:$U$2,0))=0,"",INDEX([3]Tabelle1!$E$3:$U$500,MATCH($A381&amp;$C381&amp;$D381,[3]Tabelle1!$A$3:$A$500&amp;[3]Tabelle1!$C$3:$C$500&amp;[3]Tabelle1!$D$3:$D$500,0),MATCH(U$2,[3]Tabelle1!$E$2:$U$2,0))),"")</f>
        <v/>
      </c>
      <c r="V381" s="193" t="str">
        <f t="array" ref="V381">IFERROR(IF(INDEX([3]Tabelle1!$E$3:$U$500,MATCH($A381&amp;$C381&amp;$D381,[3]Tabelle1!$A$3:$A$500&amp;[3]Tabelle1!$C$3:$C$500&amp;[3]Tabelle1!$D$3:$D$500,0),MATCH(V$2,[3]Tabelle1!$E$2:$U$2,0))=0,"",INDEX([3]Tabelle1!$E$3:$U$500,MATCH($A381&amp;$C381&amp;$D381,[3]Tabelle1!$A$3:$A$500&amp;[3]Tabelle1!$C$3:$C$500&amp;[3]Tabelle1!$D$3:$D$500,0),MATCH(V$2,[3]Tabelle1!$E$2:$U$2,0))),"")</f>
        <v/>
      </c>
      <c r="W381" t="str">
        <f t="array" ref="W381">IFERROR(IF(INDEX([3]Tabelle1!$E$3:$U$500,MATCH($A381&amp;$C381&amp;$D381,[3]Tabelle1!$A$3:$A$500&amp;[3]Tabelle1!$C$3:$C$500&amp;[3]Tabelle1!$D$3:$D$500,0),MATCH(W$2,[3]Tabelle1!$E$2:$U$2,0))=0,"",INDEX([3]Tabelle1!$E$3:$U$500,MATCH($A381&amp;$C381&amp;$D381,[3]Tabelle1!$A$3:$A$500&amp;[3]Tabelle1!$C$3:$C$500&amp;[3]Tabelle1!$D$3:$D$500,0),MATCH(W$2,[3]Tabelle1!$E$2:$U$2,0))),"")</f>
        <v>Noch kein NECP vorhanden</v>
      </c>
      <c r="X381" t="str">
        <f t="array" ref="X381">IFERROR(IF(INDEX([3]Tabelle1!$E$3:$U$500,MATCH($A381&amp;$C381&amp;$D381,[3]Tabelle1!$A$3:$A$500&amp;[3]Tabelle1!$C$3:$C$500&amp;[3]Tabelle1!$D$3:$D$500,0),MATCH(X$2,[3]Tabelle1!$E$2:$U$2,0))=0,"",INDEX([3]Tabelle1!$E$3:$U$500,MATCH($A381&amp;$C381&amp;$D381,[3]Tabelle1!$A$3:$A$500&amp;[3]Tabelle1!$C$3:$C$500&amp;[3]Tabelle1!$D$3:$D$500,0),MATCH(X$2,[3]Tabelle1!$E$2:$U$2,0))),"")</f>
        <v/>
      </c>
      <c r="Y381" s="4"/>
      <c r="Z381" s="4"/>
      <c r="AA381" s="4"/>
      <c r="AB381" s="4"/>
      <c r="AC381" s="4"/>
      <c r="AD381" s="4"/>
      <c r="AE381" s="4"/>
      <c r="AF381" s="4"/>
    </row>
    <row r="382" spans="1:32" x14ac:dyDescent="0.2">
      <c r="A382" s="56" t="str">
        <f>B382</f>
        <v>Latvia</v>
      </c>
      <c r="B382" s="158" t="s">
        <v>57</v>
      </c>
      <c r="C382" s="158" t="s">
        <v>212</v>
      </c>
      <c r="D382" s="229" t="s">
        <v>149</v>
      </c>
      <c r="E382" s="178"/>
      <c r="F382" s="178"/>
      <c r="G382" s="178"/>
      <c r="H382" s="178" t="str">
        <f t="array" ref="H382">IFERROR(IF(INDEX([3]Tabelle1!$E$3:$U$500,MATCH($A382&amp;$C382&amp;$D382,[3]Tabelle1!$A$3:$A$500&amp;[3]Tabelle1!$C$3:$C$500&amp;[3]Tabelle1!$D$3:$D$500,0),MATCH(H$2,[3]Tabelle1!$E$2:$U$2,0))=0,"",INDEX([3]Tabelle1!$E$3:$U$500,MATCH($A382&amp;$C382&amp;$D382,[3]Tabelle1!$A$3:$A$500&amp;[3]Tabelle1!$C$3:$C$500&amp;[3]Tabelle1!$D$3:$D$500,0),MATCH(H$2,[3]Tabelle1!$E$2:$U$2,0))),"")</f>
        <v/>
      </c>
      <c r="I382" s="185">
        <f t="array" ref="I382">IFERROR(IF(INDEX([3]Tabelle1!$E$3:$U$500,MATCH($A382&amp;$C382&amp;$D382,[3]Tabelle1!$A$3:$A$500&amp;[3]Tabelle1!$C$3:$C$500&amp;[3]Tabelle1!$D$3:$D$500,0),MATCH(I$2,[3]Tabelle1!$E$2:$U$2,0))=0,"",INDEX([3]Tabelle1!$E$3:$U$500,MATCH($A382&amp;$C382&amp;$D382,[3]Tabelle1!$A$3:$A$500&amp;[3]Tabelle1!$C$3:$C$500&amp;[3]Tabelle1!$D$3:$D$500,0),MATCH(I$2,[3]Tabelle1!$E$2:$U$2,0))),"")</f>
        <v>0.4</v>
      </c>
      <c r="J382" s="165" t="str">
        <f t="array" ref="J382">IFERROR(IF(INDEX([3]Tabelle1!$E$3:$U$500,MATCH($A382&amp;$C382&amp;$D382,[3]Tabelle1!$A$3:$A$500&amp;[3]Tabelle1!$C$3:$C$500&amp;[3]Tabelle1!$D$3:$D$500,0),MATCH(J$2,[3]Tabelle1!$E$2:$U$2,0))=0,"",INDEX([3]Tabelle1!$E$3:$U$500,MATCH($A382&amp;$C382&amp;$D382,[3]Tabelle1!$A$3:$A$500&amp;[3]Tabelle1!$C$3:$C$500&amp;[3]Tabelle1!$D$3:$D$500,0),MATCH(J$2,[3]Tabelle1!$E$2:$U$2,0))),"")</f>
        <v/>
      </c>
      <c r="K382" s="165">
        <f t="array" ref="K382">IFERROR(IF(INDEX([3]Tabelle1!$E$3:$U$500,MATCH($A382&amp;$C382&amp;$D382,[3]Tabelle1!$A$3:$A$500&amp;[3]Tabelle1!$C$3:$C$500&amp;[3]Tabelle1!$D$3:$D$500,0),MATCH(K$2,[3]Tabelle1!$E$2:$U$2,0))=0,"",INDEX([3]Tabelle1!$E$3:$U$500,MATCH($A382&amp;$C382&amp;$D382,[3]Tabelle1!$A$3:$A$500&amp;[3]Tabelle1!$C$3:$C$500&amp;[3]Tabelle1!$D$3:$D$500,0),MATCH(K$2,[3]Tabelle1!$E$2:$U$2,0))),"")</f>
        <v>0.41799999999999998</v>
      </c>
      <c r="L382" s="165" t="str">
        <f t="array" ref="L382">IFERROR(IF(INDEX([3]Tabelle1!$E$3:$U$500,MATCH($A382&amp;$C382&amp;$D382,[3]Tabelle1!$A$3:$A$500&amp;[3]Tabelle1!$C$3:$C$500&amp;[3]Tabelle1!$D$3:$D$500,0),MATCH(L$2,[3]Tabelle1!$E$2:$U$2,0))=0,"",INDEX([3]Tabelle1!$E$3:$U$500,MATCH($A382&amp;$C382&amp;$D382,[3]Tabelle1!$A$3:$A$500&amp;[3]Tabelle1!$C$3:$C$500&amp;[3]Tabelle1!$D$3:$D$500,0),MATCH(L$2,[3]Tabelle1!$E$2:$U$2,0))),"")</f>
        <v/>
      </c>
      <c r="M382" s="165" t="str">
        <f t="array" ref="M382">IFERROR(IF(INDEX([3]Tabelle1!$E$3:$U$500,MATCH($A382&amp;$C382&amp;$D382,[3]Tabelle1!$A$3:$A$500&amp;[3]Tabelle1!$C$3:$C$500&amp;[3]Tabelle1!$D$3:$D$500,0),MATCH(M$2,[3]Tabelle1!$E$2:$U$2,0))=0,"",INDEX([3]Tabelle1!$E$3:$U$500,MATCH($A382&amp;$C382&amp;$D382,[3]Tabelle1!$A$3:$A$500&amp;[3]Tabelle1!$C$3:$C$500&amp;[3]Tabelle1!$D$3:$D$500,0),MATCH(M$2,[3]Tabelle1!$E$2:$U$2,0))),"")</f>
        <v/>
      </c>
      <c r="N382" s="165">
        <f t="array" ref="N382">IFERROR(IF(INDEX([3]Tabelle1!$E$3:$U$500,MATCH($A382&amp;$C382&amp;$D382,[3]Tabelle1!$A$3:$A$500&amp;[3]Tabelle1!$C$3:$C$500&amp;[3]Tabelle1!$D$3:$D$500,0),MATCH(N$2,[3]Tabelle1!$E$2:$U$2,0))=0,"",INDEX([3]Tabelle1!$E$3:$U$500,MATCH($A382&amp;$C382&amp;$D382,[3]Tabelle1!$A$3:$A$500&amp;[3]Tabelle1!$C$3:$C$500&amp;[3]Tabelle1!$D$3:$D$500,0),MATCH(N$2,[3]Tabelle1!$E$2:$U$2,0))),"")</f>
        <v>0.443</v>
      </c>
      <c r="O382" s="165" t="str">
        <f t="array" ref="O382">IFERROR(IF(INDEX([3]Tabelle1!$E$3:$U$500,MATCH($A382&amp;$C382&amp;$D382,[3]Tabelle1!$A$3:$A$500&amp;[3]Tabelle1!$C$3:$C$500&amp;[3]Tabelle1!$D$3:$D$500,0),MATCH(O$2,[3]Tabelle1!$E$2:$U$2,0))=0,"",INDEX([3]Tabelle1!$E$3:$U$500,MATCH($A382&amp;$C382&amp;$D382,[3]Tabelle1!$A$3:$A$500&amp;[3]Tabelle1!$C$3:$C$500&amp;[3]Tabelle1!$D$3:$D$500,0),MATCH(O$2,[3]Tabelle1!$E$2:$U$2,0))),"")</f>
        <v/>
      </c>
      <c r="P382" s="165">
        <f t="array" ref="P382">IFERROR(IF(INDEX([3]Tabelle1!$E$3:$U$500,MATCH($A382&amp;$C382&amp;$D382,[3]Tabelle1!$A$3:$A$500&amp;[3]Tabelle1!$C$3:$C$500&amp;[3]Tabelle1!$D$3:$D$500,0),MATCH(P$2,[3]Tabelle1!$E$2:$U$2,0))=0,"",INDEX([3]Tabelle1!$E$3:$U$500,MATCH($A382&amp;$C382&amp;$D382,[3]Tabelle1!$A$3:$A$500&amp;[3]Tabelle1!$C$3:$C$500&amp;[3]Tabelle1!$D$3:$D$500,0),MATCH(P$2,[3]Tabelle1!$E$2:$U$2,0))),"")</f>
        <v>0.46500000000000002</v>
      </c>
      <c r="Q382" s="165" t="str">
        <f t="array" ref="Q382">IFERROR(IF(INDEX([3]Tabelle1!$E$3:$U$500,MATCH($A382&amp;$C382&amp;$D382,[3]Tabelle1!$A$3:$A$500&amp;[3]Tabelle1!$C$3:$C$500&amp;[3]Tabelle1!$D$3:$D$500,0),MATCH(Q$2,[3]Tabelle1!$E$2:$U$2,0))=0,"",INDEX([3]Tabelle1!$E$3:$U$500,MATCH($A382&amp;$C382&amp;$D382,[3]Tabelle1!$A$3:$A$500&amp;[3]Tabelle1!$C$3:$C$500&amp;[3]Tabelle1!$D$3:$D$500,0),MATCH(Q$2,[3]Tabelle1!$E$2:$U$2,0))),"")</f>
        <v/>
      </c>
      <c r="R382" s="165" t="str">
        <f t="array" ref="R382">IFERROR(IF(INDEX([3]Tabelle1!$E$3:$U$500,MATCH($A382&amp;$C382&amp;$D382,[3]Tabelle1!$A$3:$A$500&amp;[3]Tabelle1!$C$3:$C$500&amp;[3]Tabelle1!$D$3:$D$500,0),MATCH(R$2,[3]Tabelle1!$E$2:$U$2,0))=0,"",INDEX([3]Tabelle1!$E$3:$U$500,MATCH($A382&amp;$C382&amp;$D382,[3]Tabelle1!$A$3:$A$500&amp;[3]Tabelle1!$C$3:$C$500&amp;[3]Tabelle1!$D$3:$D$500,0),MATCH(R$2,[3]Tabelle1!$E$2:$U$2,0))),"")</f>
        <v/>
      </c>
      <c r="S382" s="165">
        <f t="array" ref="S382">IFERROR(IF(INDEX([3]Tabelle1!$E$3:$U$500,MATCH($A382&amp;$C382&amp;$D382,[3]Tabelle1!$A$3:$A$500&amp;[3]Tabelle1!$C$3:$C$500&amp;[3]Tabelle1!$D$3:$D$500,0),MATCH(S$2,[3]Tabelle1!$E$2:$U$2,0))=0,"",INDEX([3]Tabelle1!$E$3:$U$500,MATCH($A382&amp;$C382&amp;$D382,[3]Tabelle1!$A$3:$A$500&amp;[3]Tabelle1!$C$3:$C$500&amp;[3]Tabelle1!$D$3:$D$500,0),MATCH(S$2,[3]Tabelle1!$E$2:$U$2,0))),"")</f>
        <v>0.5</v>
      </c>
      <c r="T382" s="187" t="str">
        <f t="array" ref="T382">IFERROR(IF(INDEX([3]Tabelle1!$E$3:$U$500,MATCH($A382&amp;$C382&amp;$D382,[3]Tabelle1!$A$3:$A$500&amp;[3]Tabelle1!$C$3:$C$500&amp;[3]Tabelle1!$D$3:$D$500,0),MATCH(T$2,[3]Tabelle1!$E$2:$U$2,0))=0,"",INDEX([3]Tabelle1!$E$3:$U$500,MATCH($A382&amp;$C382&amp;$D382,[3]Tabelle1!$A$3:$A$500&amp;[3]Tabelle1!$C$3:$C$500&amp;[3]Tabelle1!$D$3:$D$500,0),MATCH(T$2,[3]Tabelle1!$E$2:$U$2,0))),"")</f>
        <v/>
      </c>
      <c r="U382" s="187" t="str">
        <f t="array" ref="U382">IFERROR(IF(INDEX([3]Tabelle1!$E$3:$U$500,MATCH($A382&amp;$C382&amp;$D382,[3]Tabelle1!$A$3:$A$500&amp;[3]Tabelle1!$C$3:$C$500&amp;[3]Tabelle1!$D$3:$D$500,0),MATCH(U$2,[3]Tabelle1!$E$2:$U$2,0))=0,"",INDEX([3]Tabelle1!$E$3:$U$500,MATCH($A382&amp;$C382&amp;$D382,[3]Tabelle1!$A$3:$A$500&amp;[3]Tabelle1!$C$3:$C$500&amp;[3]Tabelle1!$D$3:$D$500,0),MATCH(U$2,[3]Tabelle1!$E$2:$U$2,0))),"")</f>
        <v/>
      </c>
      <c r="V382" s="188" t="str">
        <f t="array" ref="V382">IFERROR(IF(INDEX([3]Tabelle1!$E$3:$U$500,MATCH($A382&amp;$C382&amp;$D382,[3]Tabelle1!$A$3:$A$500&amp;[3]Tabelle1!$C$3:$C$500&amp;[3]Tabelle1!$D$3:$D$500,0),MATCH(V$2,[3]Tabelle1!$E$2:$U$2,0))=0,"",INDEX([3]Tabelle1!$E$3:$U$500,MATCH($A382&amp;$C382&amp;$D382,[3]Tabelle1!$A$3:$A$500&amp;[3]Tabelle1!$C$3:$C$500&amp;[3]Tabelle1!$D$3:$D$500,0),MATCH(V$2,[3]Tabelle1!$E$2:$U$2,0))),"")</f>
        <v/>
      </c>
      <c r="W382" t="str">
        <f t="array" ref="W382">IFERROR(IF(INDEX([3]Tabelle1!$E$3:$U$500,MATCH($A382&amp;$C382&amp;$D382,[3]Tabelle1!$A$3:$A$500&amp;[3]Tabelle1!$C$3:$C$500&amp;[3]Tabelle1!$D$3:$D$500,0),MATCH(W$2,[3]Tabelle1!$E$2:$U$2,0))=0,"",INDEX([3]Tabelle1!$E$3:$U$500,MATCH($A382&amp;$C382&amp;$D382,[3]Tabelle1!$A$3:$A$500&amp;[3]Tabelle1!$C$3:$C$500&amp;[3]Tabelle1!$D$3:$D$500,0),MATCH(W$2,[3]Tabelle1!$E$2:$U$2,0))),"")</f>
        <v/>
      </c>
      <c r="X382" t="str">
        <f t="array" ref="X382">IFERROR(IF(INDEX([3]Tabelle1!$E$3:$U$500,MATCH($A382&amp;$C382&amp;$D382,[3]Tabelle1!$A$3:$A$500&amp;[3]Tabelle1!$C$3:$C$500&amp;[3]Tabelle1!$D$3:$D$500,0),MATCH(X$2,[3]Tabelle1!$E$2:$U$2,0))=0,"",INDEX([3]Tabelle1!$E$3:$U$500,MATCH($A382&amp;$C382&amp;$D382,[3]Tabelle1!$A$3:$A$500&amp;[3]Tabelle1!$C$3:$C$500&amp;[3]Tabelle1!$D$3:$D$500,0),MATCH(X$2,[3]Tabelle1!$E$2:$U$2,0))),"")</f>
        <v>P. 81 Table 16</v>
      </c>
      <c r="Y382" s="174"/>
      <c r="Z382" s="174"/>
      <c r="AA382" s="174"/>
      <c r="AB382" s="174"/>
      <c r="AC382" s="174"/>
      <c r="AD382" s="174"/>
      <c r="AE382" s="174"/>
      <c r="AF382" s="174"/>
    </row>
    <row r="383" spans="1:32" x14ac:dyDescent="0.2">
      <c r="A383" s="107" t="str">
        <f>A382</f>
        <v>Latvia</v>
      </c>
      <c r="B383" s="97"/>
      <c r="C383" s="97" t="s">
        <v>212</v>
      </c>
      <c r="D383" s="226" t="s">
        <v>148</v>
      </c>
      <c r="E383" s="125"/>
      <c r="F383" s="125"/>
      <c r="G383" s="125"/>
      <c r="H383" s="125" t="str">
        <f t="array" ref="H383">IFERROR(IF(INDEX([3]Tabelle1!$E$3:$U$500,MATCH($A383&amp;$C383&amp;$D383,[3]Tabelle1!$A$3:$A$500&amp;[3]Tabelle1!$C$3:$C$500&amp;[3]Tabelle1!$D$3:$D$500,0),MATCH(H$2,[3]Tabelle1!$E$2:$U$2,0))=0,"",INDEX([3]Tabelle1!$E$3:$U$500,MATCH($A383&amp;$C383&amp;$D383,[3]Tabelle1!$A$3:$A$500&amp;[3]Tabelle1!$C$3:$C$500&amp;[3]Tabelle1!$D$3:$D$500,0),MATCH(H$2,[3]Tabelle1!$E$2:$U$2,0))),"")</f>
        <v/>
      </c>
      <c r="I383" s="186">
        <f t="array" ref="I383">IFERROR(IF(INDEX([3]Tabelle1!$E$3:$U$500,MATCH($A383&amp;$C383&amp;$D383,[3]Tabelle1!$A$3:$A$500&amp;[3]Tabelle1!$C$3:$C$500&amp;[3]Tabelle1!$D$3:$D$500,0),MATCH(I$2,[3]Tabelle1!$E$2:$U$2,0))=0,"",INDEX([3]Tabelle1!$E$3:$U$500,MATCH($A383&amp;$C383&amp;$D383,[3]Tabelle1!$A$3:$A$500&amp;[3]Tabelle1!$C$3:$C$500&amp;[3]Tabelle1!$D$3:$D$500,0),MATCH(I$2,[3]Tabelle1!$E$2:$U$2,0))),"")</f>
        <v>0.59799999999999998</v>
      </c>
      <c r="J383" s="152" t="str">
        <f t="array" ref="J383">IFERROR(IF(INDEX([3]Tabelle1!$E$3:$U$500,MATCH($A383&amp;$C383&amp;$D383,[3]Tabelle1!$A$3:$A$500&amp;[3]Tabelle1!$C$3:$C$500&amp;[3]Tabelle1!$D$3:$D$500,0),MATCH(J$2,[3]Tabelle1!$E$2:$U$2,0))=0,"",INDEX([3]Tabelle1!$E$3:$U$500,MATCH($A383&amp;$C383&amp;$D383,[3]Tabelle1!$A$3:$A$500&amp;[3]Tabelle1!$C$3:$C$500&amp;[3]Tabelle1!$D$3:$D$500,0),MATCH(J$2,[3]Tabelle1!$E$2:$U$2,0))),"")</f>
        <v/>
      </c>
      <c r="K383" s="152" t="str">
        <f t="array" ref="K383">IFERROR(IF(INDEX([3]Tabelle1!$E$3:$U$500,MATCH($A383&amp;$C383&amp;$D383,[3]Tabelle1!$A$3:$A$500&amp;[3]Tabelle1!$C$3:$C$500&amp;[3]Tabelle1!$D$3:$D$500,0),MATCH(K$2,[3]Tabelle1!$E$2:$U$2,0))=0,"",INDEX([3]Tabelle1!$E$3:$U$500,MATCH($A383&amp;$C383&amp;$D383,[3]Tabelle1!$A$3:$A$500&amp;[3]Tabelle1!$C$3:$C$500&amp;[3]Tabelle1!$D$3:$D$500,0),MATCH(K$2,[3]Tabelle1!$E$2:$U$2,0))),"")</f>
        <v/>
      </c>
      <c r="L383" s="152" t="str">
        <f t="array" ref="L383">IFERROR(IF(INDEX([3]Tabelle1!$E$3:$U$500,MATCH($A383&amp;$C383&amp;$D383,[3]Tabelle1!$A$3:$A$500&amp;[3]Tabelle1!$C$3:$C$500&amp;[3]Tabelle1!$D$3:$D$500,0),MATCH(L$2,[3]Tabelle1!$E$2:$U$2,0))=0,"",INDEX([3]Tabelle1!$E$3:$U$500,MATCH($A383&amp;$C383&amp;$D383,[3]Tabelle1!$A$3:$A$500&amp;[3]Tabelle1!$C$3:$C$500&amp;[3]Tabelle1!$D$3:$D$500,0),MATCH(L$2,[3]Tabelle1!$E$2:$U$2,0))),"")</f>
        <v/>
      </c>
      <c r="M383" s="152" t="str">
        <f t="array" ref="M383">IFERROR(IF(INDEX([3]Tabelle1!$E$3:$U$500,MATCH($A383&amp;$C383&amp;$D383,[3]Tabelle1!$A$3:$A$500&amp;[3]Tabelle1!$C$3:$C$500&amp;[3]Tabelle1!$D$3:$D$500,0),MATCH(M$2,[3]Tabelle1!$E$2:$U$2,0))=0,"",INDEX([3]Tabelle1!$E$3:$U$500,MATCH($A383&amp;$C383&amp;$D383,[3]Tabelle1!$A$3:$A$500&amp;[3]Tabelle1!$C$3:$C$500&amp;[3]Tabelle1!$D$3:$D$500,0),MATCH(M$2,[3]Tabelle1!$E$2:$U$2,0))),"")</f>
        <v/>
      </c>
      <c r="N383" s="152" t="str">
        <f t="array" ref="N383">IFERROR(IF(INDEX([3]Tabelle1!$E$3:$U$500,MATCH($A383&amp;$C383&amp;$D383,[3]Tabelle1!$A$3:$A$500&amp;[3]Tabelle1!$C$3:$C$500&amp;[3]Tabelle1!$D$3:$D$500,0),MATCH(N$2,[3]Tabelle1!$E$2:$U$2,0))=0,"",INDEX([3]Tabelle1!$E$3:$U$500,MATCH($A383&amp;$C383&amp;$D383,[3]Tabelle1!$A$3:$A$500&amp;[3]Tabelle1!$C$3:$C$500&amp;[3]Tabelle1!$D$3:$D$500,0),MATCH(N$2,[3]Tabelle1!$E$2:$U$2,0))),"")</f>
        <v/>
      </c>
      <c r="O383" s="152" t="str">
        <f t="array" ref="O383">IFERROR(IF(INDEX([3]Tabelle1!$E$3:$U$500,MATCH($A383&amp;$C383&amp;$D383,[3]Tabelle1!$A$3:$A$500&amp;[3]Tabelle1!$C$3:$C$500&amp;[3]Tabelle1!$D$3:$D$500,0),MATCH(O$2,[3]Tabelle1!$E$2:$U$2,0))=0,"",INDEX([3]Tabelle1!$E$3:$U$500,MATCH($A383&amp;$C383&amp;$D383,[3]Tabelle1!$A$3:$A$500&amp;[3]Tabelle1!$C$3:$C$500&amp;[3]Tabelle1!$D$3:$D$500,0),MATCH(O$2,[3]Tabelle1!$E$2:$U$2,0))),"")</f>
        <v/>
      </c>
      <c r="P383" s="152" t="str">
        <f t="array" ref="P383">IFERROR(IF(INDEX([3]Tabelle1!$E$3:$U$500,MATCH($A383&amp;$C383&amp;$D383,[3]Tabelle1!$A$3:$A$500&amp;[3]Tabelle1!$C$3:$C$500&amp;[3]Tabelle1!$D$3:$D$500,0),MATCH(P$2,[3]Tabelle1!$E$2:$U$2,0))=0,"",INDEX([3]Tabelle1!$E$3:$U$500,MATCH($A383&amp;$C383&amp;$D383,[3]Tabelle1!$A$3:$A$500&amp;[3]Tabelle1!$C$3:$C$500&amp;[3]Tabelle1!$D$3:$D$500,0),MATCH(P$2,[3]Tabelle1!$E$2:$U$2,0))),"")</f>
        <v/>
      </c>
      <c r="Q383" s="152" t="str">
        <f t="array" ref="Q383">IFERROR(IF(INDEX([3]Tabelle1!$E$3:$U$500,MATCH($A383&amp;$C383&amp;$D383,[3]Tabelle1!$A$3:$A$500&amp;[3]Tabelle1!$C$3:$C$500&amp;[3]Tabelle1!$D$3:$D$500,0),MATCH(Q$2,[3]Tabelle1!$E$2:$U$2,0))=0,"",INDEX([3]Tabelle1!$E$3:$U$500,MATCH($A383&amp;$C383&amp;$D383,[3]Tabelle1!$A$3:$A$500&amp;[3]Tabelle1!$C$3:$C$500&amp;[3]Tabelle1!$D$3:$D$500,0),MATCH(Q$2,[3]Tabelle1!$E$2:$U$2,0))),"")</f>
        <v/>
      </c>
      <c r="R383" s="152" t="str">
        <f t="array" ref="R383">IFERROR(IF(INDEX([3]Tabelle1!$E$3:$U$500,MATCH($A383&amp;$C383&amp;$D383,[3]Tabelle1!$A$3:$A$500&amp;[3]Tabelle1!$C$3:$C$500&amp;[3]Tabelle1!$D$3:$D$500,0),MATCH(R$2,[3]Tabelle1!$E$2:$U$2,0))=0,"",INDEX([3]Tabelle1!$E$3:$U$500,MATCH($A383&amp;$C383&amp;$D383,[3]Tabelle1!$A$3:$A$500&amp;[3]Tabelle1!$C$3:$C$500&amp;[3]Tabelle1!$D$3:$D$500,0),MATCH(R$2,[3]Tabelle1!$E$2:$U$2,0))),"")</f>
        <v/>
      </c>
      <c r="S383" s="152">
        <f t="array" ref="S383">IFERROR(IF(INDEX([3]Tabelle1!$E$3:$U$500,MATCH($A383&amp;$C383&amp;$D383,[3]Tabelle1!$A$3:$A$500&amp;[3]Tabelle1!$C$3:$C$500&amp;[3]Tabelle1!$D$3:$D$500,0),MATCH(S$2,[3]Tabelle1!$E$2:$U$2,0))=0,"",INDEX([3]Tabelle1!$E$3:$U$500,MATCH($A383&amp;$C383&amp;$D383,[3]Tabelle1!$A$3:$A$500&amp;[3]Tabelle1!$C$3:$C$500&amp;[3]Tabelle1!$D$3:$D$500,0),MATCH(S$2,[3]Tabelle1!$E$2:$U$2,0))),"")</f>
        <v>0.6</v>
      </c>
      <c r="T383" s="189" t="str">
        <f t="array" ref="T383">IFERROR(IF(INDEX([3]Tabelle1!$E$3:$U$500,MATCH($A383&amp;$C383&amp;$D383,[3]Tabelle1!$A$3:$A$500&amp;[3]Tabelle1!$C$3:$C$500&amp;[3]Tabelle1!$D$3:$D$500,0),MATCH(T$2,[3]Tabelle1!$E$2:$U$2,0))=0,"",INDEX([3]Tabelle1!$E$3:$U$500,MATCH($A383&amp;$C383&amp;$D383,[3]Tabelle1!$A$3:$A$500&amp;[3]Tabelle1!$C$3:$C$500&amp;[3]Tabelle1!$D$3:$D$500,0),MATCH(T$2,[3]Tabelle1!$E$2:$U$2,0))),"")</f>
        <v/>
      </c>
      <c r="U383" s="189" t="str">
        <f t="array" ref="U383">IFERROR(IF(INDEX([3]Tabelle1!$E$3:$U$500,MATCH($A383&amp;$C383&amp;$D383,[3]Tabelle1!$A$3:$A$500&amp;[3]Tabelle1!$C$3:$C$500&amp;[3]Tabelle1!$D$3:$D$500,0),MATCH(U$2,[3]Tabelle1!$E$2:$U$2,0))=0,"",INDEX([3]Tabelle1!$E$3:$U$500,MATCH($A383&amp;$C383&amp;$D383,[3]Tabelle1!$A$3:$A$500&amp;[3]Tabelle1!$C$3:$C$500&amp;[3]Tabelle1!$D$3:$D$500,0),MATCH(U$2,[3]Tabelle1!$E$2:$U$2,0))),"")</f>
        <v/>
      </c>
      <c r="V383" s="190" t="str">
        <f t="array" ref="V383">IFERROR(IF(INDEX([3]Tabelle1!$E$3:$U$500,MATCH($A383&amp;$C383&amp;$D383,[3]Tabelle1!$A$3:$A$500&amp;[3]Tabelle1!$C$3:$C$500&amp;[3]Tabelle1!$D$3:$D$500,0),MATCH(V$2,[3]Tabelle1!$E$2:$U$2,0))=0,"",INDEX([3]Tabelle1!$E$3:$U$500,MATCH($A383&amp;$C383&amp;$D383,[3]Tabelle1!$A$3:$A$500&amp;[3]Tabelle1!$C$3:$C$500&amp;[3]Tabelle1!$D$3:$D$500,0),MATCH(V$2,[3]Tabelle1!$E$2:$U$2,0))),"")</f>
        <v/>
      </c>
      <c r="W383" t="str">
        <f t="array" ref="W383">IFERROR(IF(INDEX([3]Tabelle1!$E$3:$U$500,MATCH($A383&amp;$C383&amp;$D383,[3]Tabelle1!$A$3:$A$500&amp;[3]Tabelle1!$C$3:$C$500&amp;[3]Tabelle1!$D$3:$D$500,0),MATCH(W$2,[3]Tabelle1!$E$2:$U$2,0))=0,"",INDEX([3]Tabelle1!$E$3:$U$500,MATCH($A383&amp;$C383&amp;$D383,[3]Tabelle1!$A$3:$A$500&amp;[3]Tabelle1!$C$3:$C$500&amp;[3]Tabelle1!$D$3:$D$500,0),MATCH(W$2,[3]Tabelle1!$E$2:$U$2,0))),"")</f>
        <v>Over 60% in 2030</v>
      </c>
      <c r="X383" t="str">
        <f t="array" ref="X383">IFERROR(IF(INDEX([3]Tabelle1!$E$3:$U$500,MATCH($A383&amp;$C383&amp;$D383,[3]Tabelle1!$A$3:$A$500&amp;[3]Tabelle1!$C$3:$C$500&amp;[3]Tabelle1!$D$3:$D$500,0),MATCH(X$2,[3]Tabelle1!$E$2:$U$2,0))=0,"",INDEX([3]Tabelle1!$E$3:$U$500,MATCH($A383&amp;$C383&amp;$D383,[3]Tabelle1!$A$3:$A$500&amp;[3]Tabelle1!$C$3:$C$500&amp;[3]Tabelle1!$D$3:$D$500,0),MATCH(X$2,[3]Tabelle1!$E$2:$U$2,0))),"")</f>
        <v/>
      </c>
      <c r="Y383" s="174"/>
      <c r="Z383" s="174"/>
      <c r="AA383" s="174"/>
      <c r="AB383" s="174"/>
      <c r="AC383" s="174"/>
      <c r="AD383" s="174"/>
      <c r="AE383" s="174"/>
      <c r="AF383" s="174"/>
    </row>
    <row r="384" spans="1:32" x14ac:dyDescent="0.2">
      <c r="A384" s="107" t="str">
        <f t="shared" ref="A384:A413" si="41">A383</f>
        <v>Latvia</v>
      </c>
      <c r="B384" s="97"/>
      <c r="C384" s="97" t="s">
        <v>212</v>
      </c>
      <c r="D384" s="226" t="s">
        <v>146</v>
      </c>
      <c r="E384" s="125"/>
      <c r="F384" s="125"/>
      <c r="G384" s="125"/>
      <c r="H384" s="125" t="str">
        <f t="array" ref="H384">IFERROR(IF(INDEX([3]Tabelle1!$E$3:$U$500,MATCH($A384&amp;$C384&amp;$D384,[3]Tabelle1!$A$3:$A$500&amp;[3]Tabelle1!$C$3:$C$500&amp;[3]Tabelle1!$D$3:$D$500,0),MATCH(H$2,[3]Tabelle1!$E$2:$U$2,0))=0,"",INDEX([3]Tabelle1!$E$3:$U$500,MATCH($A384&amp;$C384&amp;$D384,[3]Tabelle1!$A$3:$A$500&amp;[3]Tabelle1!$C$3:$C$500&amp;[3]Tabelle1!$D$3:$D$500,0),MATCH(H$2,[3]Tabelle1!$E$2:$U$2,0))),"")</f>
        <v/>
      </c>
      <c r="I384" s="186">
        <f t="array" ref="I384">IFERROR(IF(INDEX([3]Tabelle1!$E$3:$U$500,MATCH($A384&amp;$C384&amp;$D384,[3]Tabelle1!$A$3:$A$500&amp;[3]Tabelle1!$C$3:$C$500&amp;[3]Tabelle1!$D$3:$D$500,0),MATCH(I$2,[3]Tabelle1!$E$2:$U$2,0))=0,"",INDEX([3]Tabelle1!$E$3:$U$500,MATCH($A384&amp;$C384&amp;$D384,[3]Tabelle1!$A$3:$A$500&amp;[3]Tabelle1!$C$3:$C$500&amp;[3]Tabelle1!$D$3:$D$500,0),MATCH(I$2,[3]Tabelle1!$E$2:$U$2,0))),"")</f>
        <v>0.53400000000000003</v>
      </c>
      <c r="J384" s="152" t="str">
        <f t="array" ref="J384">IFERROR(IF(INDEX([3]Tabelle1!$E$3:$U$500,MATCH($A384&amp;$C384&amp;$D384,[3]Tabelle1!$A$3:$A$500&amp;[3]Tabelle1!$C$3:$C$500&amp;[3]Tabelle1!$D$3:$D$500,0),MATCH(J$2,[3]Tabelle1!$E$2:$U$2,0))=0,"",INDEX([3]Tabelle1!$E$3:$U$500,MATCH($A384&amp;$C384&amp;$D384,[3]Tabelle1!$A$3:$A$500&amp;[3]Tabelle1!$C$3:$C$500&amp;[3]Tabelle1!$D$3:$D$500,0),MATCH(J$2,[3]Tabelle1!$E$2:$U$2,0))),"")</f>
        <v/>
      </c>
      <c r="K384" s="152">
        <f t="array" ref="K384">IFERROR(IF(INDEX([3]Tabelle1!$E$3:$U$500,MATCH($A384&amp;$C384&amp;$D384,[3]Tabelle1!$A$3:$A$500&amp;[3]Tabelle1!$C$3:$C$500&amp;[3]Tabelle1!$D$3:$D$500,0),MATCH(K$2,[3]Tabelle1!$E$2:$U$2,0))=0,"",INDEX([3]Tabelle1!$E$3:$U$500,MATCH($A384&amp;$C384&amp;$D384,[3]Tabelle1!$A$3:$A$500&amp;[3]Tabelle1!$C$3:$C$500&amp;[3]Tabelle1!$D$3:$D$500,0),MATCH(K$2,[3]Tabelle1!$E$2:$U$2,0))),"")</f>
        <v>0.55200000000000005</v>
      </c>
      <c r="L384" s="152" t="str">
        <f t="array" ref="L384">IFERROR(IF(INDEX([3]Tabelle1!$E$3:$U$500,MATCH($A384&amp;$C384&amp;$D384,[3]Tabelle1!$A$3:$A$500&amp;[3]Tabelle1!$C$3:$C$500&amp;[3]Tabelle1!$D$3:$D$500,0),MATCH(L$2,[3]Tabelle1!$E$2:$U$2,0))=0,"",INDEX([3]Tabelle1!$E$3:$U$500,MATCH($A384&amp;$C384&amp;$D384,[3]Tabelle1!$A$3:$A$500&amp;[3]Tabelle1!$C$3:$C$500&amp;[3]Tabelle1!$D$3:$D$500,0),MATCH(L$2,[3]Tabelle1!$E$2:$U$2,0))),"")</f>
        <v/>
      </c>
      <c r="M384" s="152" t="str">
        <f t="array" ref="M384">IFERROR(IF(INDEX([3]Tabelle1!$E$3:$U$500,MATCH($A384&amp;$C384&amp;$D384,[3]Tabelle1!$A$3:$A$500&amp;[3]Tabelle1!$C$3:$C$500&amp;[3]Tabelle1!$D$3:$D$500,0),MATCH(M$2,[3]Tabelle1!$E$2:$U$2,0))=0,"",INDEX([3]Tabelle1!$E$3:$U$500,MATCH($A384&amp;$C384&amp;$D384,[3]Tabelle1!$A$3:$A$500&amp;[3]Tabelle1!$C$3:$C$500&amp;[3]Tabelle1!$D$3:$D$500,0),MATCH(M$2,[3]Tabelle1!$E$2:$U$2,0))),"")</f>
        <v/>
      </c>
      <c r="N384" s="152">
        <f t="array" ref="N384">IFERROR(IF(INDEX([3]Tabelle1!$E$3:$U$500,MATCH($A384&amp;$C384&amp;$D384,[3]Tabelle1!$A$3:$A$500&amp;[3]Tabelle1!$C$3:$C$500&amp;[3]Tabelle1!$D$3:$D$500,0),MATCH(N$2,[3]Tabelle1!$E$2:$U$2,0))=0,"",INDEX([3]Tabelle1!$E$3:$U$500,MATCH($A384&amp;$C384&amp;$D384,[3]Tabelle1!$A$3:$A$500&amp;[3]Tabelle1!$C$3:$C$500&amp;[3]Tabelle1!$D$3:$D$500,0),MATCH(N$2,[3]Tabelle1!$E$2:$U$2,0))),"")</f>
        <v>0.56079999999999997</v>
      </c>
      <c r="O384" s="152" t="str">
        <f t="array" ref="O384">IFERROR(IF(INDEX([3]Tabelle1!$E$3:$U$500,MATCH($A384&amp;$C384&amp;$D384,[3]Tabelle1!$A$3:$A$500&amp;[3]Tabelle1!$C$3:$C$500&amp;[3]Tabelle1!$D$3:$D$500,0),MATCH(O$2,[3]Tabelle1!$E$2:$U$2,0))=0,"",INDEX([3]Tabelle1!$E$3:$U$500,MATCH($A384&amp;$C384&amp;$D384,[3]Tabelle1!$A$3:$A$500&amp;[3]Tabelle1!$C$3:$C$500&amp;[3]Tabelle1!$D$3:$D$500,0),MATCH(O$2,[3]Tabelle1!$E$2:$U$2,0))),"")</f>
        <v/>
      </c>
      <c r="P384" s="152">
        <f t="array" ref="P384">IFERROR(IF(INDEX([3]Tabelle1!$E$3:$U$500,MATCH($A384&amp;$C384&amp;$D384,[3]Tabelle1!$A$3:$A$500&amp;[3]Tabelle1!$C$3:$C$500&amp;[3]Tabelle1!$D$3:$D$500,0),MATCH(P$2,[3]Tabelle1!$E$2:$U$2,0))=0,"",INDEX([3]Tabelle1!$E$3:$U$500,MATCH($A384&amp;$C384&amp;$D384,[3]Tabelle1!$A$3:$A$500&amp;[3]Tabelle1!$C$3:$C$500&amp;[3]Tabelle1!$D$3:$D$500,0),MATCH(P$2,[3]Tabelle1!$E$2:$U$2,0))),"")</f>
        <v>0.56689999999999996</v>
      </c>
      <c r="Q384" s="152" t="str">
        <f t="array" ref="Q384">IFERROR(IF(INDEX([3]Tabelle1!$E$3:$U$500,MATCH($A384&amp;$C384&amp;$D384,[3]Tabelle1!$A$3:$A$500&amp;[3]Tabelle1!$C$3:$C$500&amp;[3]Tabelle1!$D$3:$D$500,0),MATCH(Q$2,[3]Tabelle1!$E$2:$U$2,0))=0,"",INDEX([3]Tabelle1!$E$3:$U$500,MATCH($A384&amp;$C384&amp;$D384,[3]Tabelle1!$A$3:$A$500&amp;[3]Tabelle1!$C$3:$C$500&amp;[3]Tabelle1!$D$3:$D$500,0),MATCH(Q$2,[3]Tabelle1!$E$2:$U$2,0))),"")</f>
        <v/>
      </c>
      <c r="R384" s="152" t="str">
        <f t="array" ref="R384">IFERROR(IF(INDEX([3]Tabelle1!$E$3:$U$500,MATCH($A384&amp;$C384&amp;$D384,[3]Tabelle1!$A$3:$A$500&amp;[3]Tabelle1!$C$3:$C$500&amp;[3]Tabelle1!$D$3:$D$500,0),MATCH(R$2,[3]Tabelle1!$E$2:$U$2,0))=0,"",INDEX([3]Tabelle1!$E$3:$U$500,MATCH($A384&amp;$C384&amp;$D384,[3]Tabelle1!$A$3:$A$500&amp;[3]Tabelle1!$C$3:$C$500&amp;[3]Tabelle1!$D$3:$D$500,0),MATCH(R$2,[3]Tabelle1!$E$2:$U$2,0))),"")</f>
        <v/>
      </c>
      <c r="S384" s="152">
        <f t="array" ref="S384">IFERROR(IF(INDEX([3]Tabelle1!$E$3:$U$500,MATCH($A384&amp;$C384&amp;$D384,[3]Tabelle1!$A$3:$A$500&amp;[3]Tabelle1!$C$3:$C$500&amp;[3]Tabelle1!$D$3:$D$500,0),MATCH(S$2,[3]Tabelle1!$E$2:$U$2,0))=0,"",INDEX([3]Tabelle1!$E$3:$U$500,MATCH($A384&amp;$C384&amp;$D384,[3]Tabelle1!$A$3:$A$500&amp;[3]Tabelle1!$C$3:$C$500&amp;[3]Tabelle1!$D$3:$D$500,0),MATCH(S$2,[3]Tabelle1!$E$2:$U$2,0))),"")</f>
        <v>0.57589999999999997</v>
      </c>
      <c r="T384" s="189" t="str">
        <f t="array" ref="T384">IFERROR(IF(INDEX([3]Tabelle1!$E$3:$U$500,MATCH($A384&amp;$C384&amp;$D384,[3]Tabelle1!$A$3:$A$500&amp;[3]Tabelle1!$C$3:$C$500&amp;[3]Tabelle1!$D$3:$D$500,0),MATCH(T$2,[3]Tabelle1!$E$2:$U$2,0))=0,"",INDEX([3]Tabelle1!$E$3:$U$500,MATCH($A384&amp;$C384&amp;$D384,[3]Tabelle1!$A$3:$A$500&amp;[3]Tabelle1!$C$3:$C$500&amp;[3]Tabelle1!$D$3:$D$500,0),MATCH(T$2,[3]Tabelle1!$E$2:$U$2,0))),"")</f>
        <v/>
      </c>
      <c r="U384" s="189" t="str">
        <f t="array" ref="U384">IFERROR(IF(INDEX([3]Tabelle1!$E$3:$U$500,MATCH($A384&amp;$C384&amp;$D384,[3]Tabelle1!$A$3:$A$500&amp;[3]Tabelle1!$C$3:$C$500&amp;[3]Tabelle1!$D$3:$D$500,0),MATCH(U$2,[3]Tabelle1!$E$2:$U$2,0))=0,"",INDEX([3]Tabelle1!$E$3:$U$500,MATCH($A384&amp;$C384&amp;$D384,[3]Tabelle1!$A$3:$A$500&amp;[3]Tabelle1!$C$3:$C$500&amp;[3]Tabelle1!$D$3:$D$500,0),MATCH(U$2,[3]Tabelle1!$E$2:$U$2,0))),"")</f>
        <v/>
      </c>
      <c r="V384" s="190" t="str">
        <f t="array" ref="V384">IFERROR(IF(INDEX([3]Tabelle1!$E$3:$U$500,MATCH($A384&amp;$C384&amp;$D384,[3]Tabelle1!$A$3:$A$500&amp;[3]Tabelle1!$C$3:$C$500&amp;[3]Tabelle1!$D$3:$D$500,0),MATCH(V$2,[3]Tabelle1!$E$2:$U$2,0))=0,"",INDEX([3]Tabelle1!$E$3:$U$500,MATCH($A384&amp;$C384&amp;$D384,[3]Tabelle1!$A$3:$A$500&amp;[3]Tabelle1!$C$3:$C$500&amp;[3]Tabelle1!$D$3:$D$500,0),MATCH(V$2,[3]Tabelle1!$E$2:$U$2,0))),"")</f>
        <v/>
      </c>
      <c r="W384" t="str">
        <f t="array" ref="W384">IFERROR(IF(INDEX([3]Tabelle1!$E$3:$U$500,MATCH($A384&amp;$C384&amp;$D384,[3]Tabelle1!$A$3:$A$500&amp;[3]Tabelle1!$C$3:$C$500&amp;[3]Tabelle1!$D$3:$D$500,0),MATCH(W$2,[3]Tabelle1!$E$2:$U$2,0))=0,"",INDEX([3]Tabelle1!$E$3:$U$500,MATCH($A384&amp;$C384&amp;$D384,[3]Tabelle1!$A$3:$A$500&amp;[3]Tabelle1!$C$3:$C$500&amp;[3]Tabelle1!$D$3:$D$500,0),MATCH(W$2,[3]Tabelle1!$E$2:$U$2,0))),"")</f>
        <v/>
      </c>
      <c r="X384" t="str">
        <f t="array" ref="X384">IFERROR(IF(INDEX([3]Tabelle1!$E$3:$U$500,MATCH($A384&amp;$C384&amp;$D384,[3]Tabelle1!$A$3:$A$500&amp;[3]Tabelle1!$C$3:$C$500&amp;[3]Tabelle1!$D$3:$D$500,0),MATCH(X$2,[3]Tabelle1!$E$2:$U$2,0))=0,"",INDEX([3]Tabelle1!$E$3:$U$500,MATCH($A384&amp;$C384&amp;$D384,[3]Tabelle1!$A$3:$A$500&amp;[3]Tabelle1!$C$3:$C$500&amp;[3]Tabelle1!$D$3:$D$500,0),MATCH(X$2,[3]Tabelle1!$E$2:$U$2,0))),"")</f>
        <v/>
      </c>
      <c r="Y384" s="174"/>
      <c r="Z384" s="174"/>
      <c r="AA384" s="174"/>
      <c r="AB384" s="174"/>
      <c r="AC384" s="174"/>
      <c r="AD384" s="174"/>
      <c r="AE384" s="174"/>
      <c r="AF384" s="174"/>
    </row>
    <row r="385" spans="1:32" x14ac:dyDescent="0.2">
      <c r="A385" s="107" t="str">
        <f t="shared" si="41"/>
        <v>Latvia</v>
      </c>
      <c r="B385" s="97"/>
      <c r="C385" s="97" t="s">
        <v>212</v>
      </c>
      <c r="D385" s="226" t="s">
        <v>147</v>
      </c>
      <c r="E385" s="125"/>
      <c r="F385" s="125"/>
      <c r="G385" s="125"/>
      <c r="H385" s="125" t="str">
        <f t="array" ref="H385">IFERROR(IF(INDEX([3]Tabelle1!$E$3:$U$500,MATCH($A385&amp;$C385&amp;$D385,[3]Tabelle1!$A$3:$A$500&amp;[3]Tabelle1!$C$3:$C$500&amp;[3]Tabelle1!$D$3:$D$500,0),MATCH(H$2,[3]Tabelle1!$E$2:$U$2,0))=0,"",INDEX([3]Tabelle1!$E$3:$U$500,MATCH($A385&amp;$C385&amp;$D385,[3]Tabelle1!$A$3:$A$500&amp;[3]Tabelle1!$C$3:$C$500&amp;[3]Tabelle1!$D$3:$D$500,0),MATCH(H$2,[3]Tabelle1!$E$2:$U$2,0))),"")</f>
        <v/>
      </c>
      <c r="I385" s="186">
        <f t="array" ref="I385">IFERROR(IF(INDEX([3]Tabelle1!$E$3:$U$500,MATCH($A385&amp;$C385&amp;$D385,[3]Tabelle1!$A$3:$A$500&amp;[3]Tabelle1!$C$3:$C$500&amp;[3]Tabelle1!$D$3:$D$500,0),MATCH(I$2,[3]Tabelle1!$E$2:$U$2,0))=0,"",INDEX([3]Tabelle1!$E$3:$U$500,MATCH($A385&amp;$C385&amp;$D385,[3]Tabelle1!$A$3:$A$500&amp;[3]Tabelle1!$C$3:$C$500&amp;[3]Tabelle1!$D$3:$D$500,0),MATCH(I$2,[3]Tabelle1!$E$2:$U$2,0))),"")</f>
        <v>0.1</v>
      </c>
      <c r="J385" s="152" t="str">
        <f t="array" ref="J385">IFERROR(IF(INDEX([3]Tabelle1!$E$3:$U$500,MATCH($A385&amp;$C385&amp;$D385,[3]Tabelle1!$A$3:$A$500&amp;[3]Tabelle1!$C$3:$C$500&amp;[3]Tabelle1!$D$3:$D$500,0),MATCH(J$2,[3]Tabelle1!$E$2:$U$2,0))=0,"",INDEX([3]Tabelle1!$E$3:$U$500,MATCH($A385&amp;$C385&amp;$D385,[3]Tabelle1!$A$3:$A$500&amp;[3]Tabelle1!$C$3:$C$500&amp;[3]Tabelle1!$D$3:$D$500,0),MATCH(J$2,[3]Tabelle1!$E$2:$U$2,0))),"")</f>
        <v/>
      </c>
      <c r="K385" s="152" t="str">
        <f t="array" ref="K385">IFERROR(IF(INDEX([3]Tabelle1!$E$3:$U$500,MATCH($A385&amp;$C385&amp;$D385,[3]Tabelle1!$A$3:$A$500&amp;[3]Tabelle1!$C$3:$C$500&amp;[3]Tabelle1!$D$3:$D$500,0),MATCH(K$2,[3]Tabelle1!$E$2:$U$2,0))=0,"",INDEX([3]Tabelle1!$E$3:$U$500,MATCH($A385&amp;$C385&amp;$D385,[3]Tabelle1!$A$3:$A$500&amp;[3]Tabelle1!$C$3:$C$500&amp;[3]Tabelle1!$D$3:$D$500,0),MATCH(K$2,[3]Tabelle1!$E$2:$U$2,0))),"")</f>
        <v/>
      </c>
      <c r="L385" s="152" t="str">
        <f t="array" ref="L385">IFERROR(IF(INDEX([3]Tabelle1!$E$3:$U$500,MATCH($A385&amp;$C385&amp;$D385,[3]Tabelle1!$A$3:$A$500&amp;[3]Tabelle1!$C$3:$C$500&amp;[3]Tabelle1!$D$3:$D$500,0),MATCH(L$2,[3]Tabelle1!$E$2:$U$2,0))=0,"",INDEX([3]Tabelle1!$E$3:$U$500,MATCH($A385&amp;$C385&amp;$D385,[3]Tabelle1!$A$3:$A$500&amp;[3]Tabelle1!$C$3:$C$500&amp;[3]Tabelle1!$D$3:$D$500,0),MATCH(L$2,[3]Tabelle1!$E$2:$U$2,0))),"")</f>
        <v/>
      </c>
      <c r="M385" s="152" t="str">
        <f t="array" ref="M385">IFERROR(IF(INDEX([3]Tabelle1!$E$3:$U$500,MATCH($A385&amp;$C385&amp;$D385,[3]Tabelle1!$A$3:$A$500&amp;[3]Tabelle1!$C$3:$C$500&amp;[3]Tabelle1!$D$3:$D$500,0),MATCH(M$2,[3]Tabelle1!$E$2:$U$2,0))=0,"",INDEX([3]Tabelle1!$E$3:$U$500,MATCH($A385&amp;$C385&amp;$D385,[3]Tabelle1!$A$3:$A$500&amp;[3]Tabelle1!$C$3:$C$500&amp;[3]Tabelle1!$D$3:$D$500,0),MATCH(M$2,[3]Tabelle1!$E$2:$U$2,0))),"")</f>
        <v/>
      </c>
      <c r="N385" s="152" t="str">
        <f t="array" ref="N385">IFERROR(IF(INDEX([3]Tabelle1!$E$3:$U$500,MATCH($A385&amp;$C385&amp;$D385,[3]Tabelle1!$A$3:$A$500&amp;[3]Tabelle1!$C$3:$C$500&amp;[3]Tabelle1!$D$3:$D$500,0),MATCH(N$2,[3]Tabelle1!$E$2:$U$2,0))=0,"",INDEX([3]Tabelle1!$E$3:$U$500,MATCH($A385&amp;$C385&amp;$D385,[3]Tabelle1!$A$3:$A$500&amp;[3]Tabelle1!$C$3:$C$500&amp;[3]Tabelle1!$D$3:$D$500,0),MATCH(N$2,[3]Tabelle1!$E$2:$U$2,0))),"")</f>
        <v/>
      </c>
      <c r="O385" s="152" t="str">
        <f t="array" ref="O385">IFERROR(IF(INDEX([3]Tabelle1!$E$3:$U$500,MATCH($A385&amp;$C385&amp;$D385,[3]Tabelle1!$A$3:$A$500&amp;[3]Tabelle1!$C$3:$C$500&amp;[3]Tabelle1!$D$3:$D$500,0),MATCH(O$2,[3]Tabelle1!$E$2:$U$2,0))=0,"",INDEX([3]Tabelle1!$E$3:$U$500,MATCH($A385&amp;$C385&amp;$D385,[3]Tabelle1!$A$3:$A$500&amp;[3]Tabelle1!$C$3:$C$500&amp;[3]Tabelle1!$D$3:$D$500,0),MATCH(O$2,[3]Tabelle1!$E$2:$U$2,0))),"")</f>
        <v/>
      </c>
      <c r="P385" s="152" t="str">
        <f t="array" ref="P385">IFERROR(IF(INDEX([3]Tabelle1!$E$3:$U$500,MATCH($A385&amp;$C385&amp;$D385,[3]Tabelle1!$A$3:$A$500&amp;[3]Tabelle1!$C$3:$C$500&amp;[3]Tabelle1!$D$3:$D$500,0),MATCH(P$2,[3]Tabelle1!$E$2:$U$2,0))=0,"",INDEX([3]Tabelle1!$E$3:$U$500,MATCH($A385&amp;$C385&amp;$D385,[3]Tabelle1!$A$3:$A$500&amp;[3]Tabelle1!$C$3:$C$500&amp;[3]Tabelle1!$D$3:$D$500,0),MATCH(P$2,[3]Tabelle1!$E$2:$U$2,0))),"")</f>
        <v/>
      </c>
      <c r="Q385" s="152" t="str">
        <f t="array" ref="Q385">IFERROR(IF(INDEX([3]Tabelle1!$E$3:$U$500,MATCH($A385&amp;$C385&amp;$D385,[3]Tabelle1!$A$3:$A$500&amp;[3]Tabelle1!$C$3:$C$500&amp;[3]Tabelle1!$D$3:$D$500,0),MATCH(Q$2,[3]Tabelle1!$E$2:$U$2,0))=0,"",INDEX([3]Tabelle1!$E$3:$U$500,MATCH($A385&amp;$C385&amp;$D385,[3]Tabelle1!$A$3:$A$500&amp;[3]Tabelle1!$C$3:$C$500&amp;[3]Tabelle1!$D$3:$D$500,0),MATCH(Q$2,[3]Tabelle1!$E$2:$U$2,0))),"")</f>
        <v/>
      </c>
      <c r="R385" s="152" t="str">
        <f t="array" ref="R385">IFERROR(IF(INDEX([3]Tabelle1!$E$3:$U$500,MATCH($A385&amp;$C385&amp;$D385,[3]Tabelle1!$A$3:$A$500&amp;[3]Tabelle1!$C$3:$C$500&amp;[3]Tabelle1!$D$3:$D$500,0),MATCH(R$2,[3]Tabelle1!$E$2:$U$2,0))=0,"",INDEX([3]Tabelle1!$E$3:$U$500,MATCH($A385&amp;$C385&amp;$D385,[3]Tabelle1!$A$3:$A$500&amp;[3]Tabelle1!$C$3:$C$500&amp;[3]Tabelle1!$D$3:$D$500,0),MATCH(R$2,[3]Tabelle1!$E$2:$U$2,0))),"")</f>
        <v/>
      </c>
      <c r="S385" s="152">
        <f t="array" ref="S385">IFERROR(IF(INDEX([3]Tabelle1!$E$3:$U$500,MATCH($A385&amp;$C385&amp;$D385,[3]Tabelle1!$A$3:$A$500&amp;[3]Tabelle1!$C$3:$C$500&amp;[3]Tabelle1!$D$3:$D$500,0),MATCH(S$2,[3]Tabelle1!$E$2:$U$2,0))=0,"",INDEX([3]Tabelle1!$E$3:$U$500,MATCH($A385&amp;$C385&amp;$D385,[3]Tabelle1!$A$3:$A$500&amp;[3]Tabelle1!$C$3:$C$500&amp;[3]Tabelle1!$D$3:$D$500,0),MATCH(S$2,[3]Tabelle1!$E$2:$U$2,0))),"")</f>
        <v>7.0000000000000007E-2</v>
      </c>
      <c r="T385" s="189" t="str">
        <f t="array" ref="T385">IFERROR(IF(INDEX([3]Tabelle1!$E$3:$U$500,MATCH($A385&amp;$C385&amp;$D385,[3]Tabelle1!$A$3:$A$500&amp;[3]Tabelle1!$C$3:$C$500&amp;[3]Tabelle1!$D$3:$D$500,0),MATCH(T$2,[3]Tabelle1!$E$2:$U$2,0))=0,"",INDEX([3]Tabelle1!$E$3:$U$500,MATCH($A385&amp;$C385&amp;$D385,[3]Tabelle1!$A$3:$A$500&amp;[3]Tabelle1!$C$3:$C$500&amp;[3]Tabelle1!$D$3:$D$500,0),MATCH(T$2,[3]Tabelle1!$E$2:$U$2,0))),"")</f>
        <v/>
      </c>
      <c r="U385" s="189" t="str">
        <f t="array" ref="U385">IFERROR(IF(INDEX([3]Tabelle1!$E$3:$U$500,MATCH($A385&amp;$C385&amp;$D385,[3]Tabelle1!$A$3:$A$500&amp;[3]Tabelle1!$C$3:$C$500&amp;[3]Tabelle1!$D$3:$D$500,0),MATCH(U$2,[3]Tabelle1!$E$2:$U$2,0))=0,"",INDEX([3]Tabelle1!$E$3:$U$500,MATCH($A385&amp;$C385&amp;$D385,[3]Tabelle1!$A$3:$A$500&amp;[3]Tabelle1!$C$3:$C$500&amp;[3]Tabelle1!$D$3:$D$500,0),MATCH(U$2,[3]Tabelle1!$E$2:$U$2,0))),"")</f>
        <v/>
      </c>
      <c r="V385" s="190" t="str">
        <f t="array" ref="V385">IFERROR(IF(INDEX([3]Tabelle1!$E$3:$U$500,MATCH($A385&amp;$C385&amp;$D385,[3]Tabelle1!$A$3:$A$500&amp;[3]Tabelle1!$C$3:$C$500&amp;[3]Tabelle1!$D$3:$D$500,0),MATCH(V$2,[3]Tabelle1!$E$2:$U$2,0))=0,"",INDEX([3]Tabelle1!$E$3:$U$500,MATCH($A385&amp;$C385&amp;$D385,[3]Tabelle1!$A$3:$A$500&amp;[3]Tabelle1!$C$3:$C$500&amp;[3]Tabelle1!$D$3:$D$500,0),MATCH(V$2,[3]Tabelle1!$E$2:$U$2,0))),"")</f>
        <v/>
      </c>
      <c r="W385" t="str">
        <f t="array" ref="W385">IFERROR(IF(INDEX([3]Tabelle1!$E$3:$U$500,MATCH($A385&amp;$C385&amp;$D385,[3]Tabelle1!$A$3:$A$500&amp;[3]Tabelle1!$C$3:$C$500&amp;[3]Tabelle1!$D$3:$D$500,0),MATCH(W$2,[3]Tabelle1!$E$2:$U$2,0))=0,"",INDEX([3]Tabelle1!$E$3:$U$500,MATCH($A385&amp;$C385&amp;$D385,[3]Tabelle1!$A$3:$A$500&amp;[3]Tabelle1!$C$3:$C$500&amp;[3]Tabelle1!$D$3:$D$500,0),MATCH(W$2,[3]Tabelle1!$E$2:$U$2,0))),"")</f>
        <v/>
      </c>
      <c r="X385" t="str">
        <f t="array" ref="X385">IFERROR(IF(INDEX([3]Tabelle1!$E$3:$U$500,MATCH($A385&amp;$C385&amp;$D385,[3]Tabelle1!$A$3:$A$500&amp;[3]Tabelle1!$C$3:$C$500&amp;[3]Tabelle1!$D$3:$D$500,0),MATCH(X$2,[3]Tabelle1!$E$2:$U$2,0))=0,"",INDEX([3]Tabelle1!$E$3:$U$500,MATCH($A385&amp;$C385&amp;$D385,[3]Tabelle1!$A$3:$A$500&amp;[3]Tabelle1!$C$3:$C$500&amp;[3]Tabelle1!$D$3:$D$500,0),MATCH(X$2,[3]Tabelle1!$E$2:$U$2,0))),"")</f>
        <v/>
      </c>
      <c r="Y385" s="174"/>
      <c r="Z385" s="174"/>
      <c r="AA385" s="174"/>
      <c r="AB385" s="174"/>
      <c r="AC385" s="174"/>
      <c r="AD385" s="174"/>
      <c r="AE385" s="174"/>
      <c r="AF385" s="174"/>
    </row>
    <row r="386" spans="1:32" x14ac:dyDescent="0.2">
      <c r="A386" s="107" t="str">
        <f t="shared" si="41"/>
        <v>Latvia</v>
      </c>
      <c r="B386" s="97"/>
      <c r="C386" s="97"/>
      <c r="D386" s="226" t="s">
        <v>73</v>
      </c>
      <c r="E386" s="194"/>
      <c r="F386" s="194"/>
      <c r="G386" s="194"/>
      <c r="H386" s="195" t="str">
        <f t="array" ref="H386">IFERROR(IF(INDEX([3]Tabelle1!$E$3:$U$500,MATCH($A386&amp;$C386&amp;$D386,[3]Tabelle1!$A$3:$A$500&amp;[3]Tabelle1!$C$3:$C$500&amp;[3]Tabelle1!$D$3:$D$500,0),MATCH(H$2,[3]Tabelle1!$E$2:$U$2,0))=0,"",INDEX([3]Tabelle1!$E$3:$U$500,MATCH($A386&amp;$C386&amp;$D386,[3]Tabelle1!$A$3:$A$500&amp;[3]Tabelle1!$C$3:$C$500&amp;[3]Tabelle1!$D$3:$D$500,0),MATCH(H$2,[3]Tabelle1!$E$2:$U$2,0))),"")</f>
        <v/>
      </c>
      <c r="I386" s="195" t="str">
        <f t="array" ref="I386">IFERROR(IF(INDEX([3]Tabelle1!$E$3:$U$500,MATCH($A386&amp;$C386&amp;$D386,[3]Tabelle1!$A$3:$A$500&amp;[3]Tabelle1!$C$3:$C$500&amp;[3]Tabelle1!$D$3:$D$500,0),MATCH(I$2,[3]Tabelle1!$E$2:$U$2,0))=0,"",INDEX([3]Tabelle1!$E$3:$U$500,MATCH($A386&amp;$C386&amp;$D386,[3]Tabelle1!$A$3:$A$500&amp;[3]Tabelle1!$C$3:$C$500&amp;[3]Tabelle1!$D$3:$D$500,0),MATCH(I$2,[3]Tabelle1!$E$2:$U$2,0))),"")</f>
        <v/>
      </c>
      <c r="J386" s="195" t="str">
        <f t="array" ref="J386">IFERROR(IF(INDEX([3]Tabelle1!$E$3:$U$500,MATCH($A386&amp;$C386&amp;$D386,[3]Tabelle1!$A$3:$A$500&amp;[3]Tabelle1!$C$3:$C$500&amp;[3]Tabelle1!$D$3:$D$500,0),MATCH(J$2,[3]Tabelle1!$E$2:$U$2,0))=0,"",INDEX([3]Tabelle1!$E$3:$U$500,MATCH($A386&amp;$C386&amp;$D386,[3]Tabelle1!$A$3:$A$500&amp;[3]Tabelle1!$C$3:$C$500&amp;[3]Tabelle1!$D$3:$D$500,0),MATCH(J$2,[3]Tabelle1!$E$2:$U$2,0))),"")</f>
        <v/>
      </c>
      <c r="K386" s="195" t="str">
        <f t="array" ref="K386">IFERROR(IF(INDEX([3]Tabelle1!$E$3:$U$500,MATCH($A386&amp;$C386&amp;$D386,[3]Tabelle1!$A$3:$A$500&amp;[3]Tabelle1!$C$3:$C$500&amp;[3]Tabelle1!$D$3:$D$500,0),MATCH(K$2,[3]Tabelle1!$E$2:$U$2,0))=0,"",INDEX([3]Tabelle1!$E$3:$U$500,MATCH($A386&amp;$C386&amp;$D386,[3]Tabelle1!$A$3:$A$500&amp;[3]Tabelle1!$C$3:$C$500&amp;[3]Tabelle1!$D$3:$D$500,0),MATCH(K$2,[3]Tabelle1!$E$2:$U$2,0))),"")</f>
        <v/>
      </c>
      <c r="L386" s="195" t="str">
        <f t="array" ref="L386">IFERROR(IF(INDEX([3]Tabelle1!$E$3:$U$500,MATCH($A386&amp;$C386&amp;$D386,[3]Tabelle1!$A$3:$A$500&amp;[3]Tabelle1!$C$3:$C$500&amp;[3]Tabelle1!$D$3:$D$500,0),MATCH(L$2,[3]Tabelle1!$E$2:$U$2,0))=0,"",INDEX([3]Tabelle1!$E$3:$U$500,MATCH($A386&amp;$C386&amp;$D386,[3]Tabelle1!$A$3:$A$500&amp;[3]Tabelle1!$C$3:$C$500&amp;[3]Tabelle1!$D$3:$D$500,0),MATCH(L$2,[3]Tabelle1!$E$2:$U$2,0))),"")</f>
        <v/>
      </c>
      <c r="M386" s="195" t="str">
        <f t="array" ref="M386">IFERROR(IF(INDEX([3]Tabelle1!$E$3:$U$500,MATCH($A386&amp;$C386&amp;$D386,[3]Tabelle1!$A$3:$A$500&amp;[3]Tabelle1!$C$3:$C$500&amp;[3]Tabelle1!$D$3:$D$500,0),MATCH(M$2,[3]Tabelle1!$E$2:$U$2,0))=0,"",INDEX([3]Tabelle1!$E$3:$U$500,MATCH($A386&amp;$C386&amp;$D386,[3]Tabelle1!$A$3:$A$500&amp;[3]Tabelle1!$C$3:$C$500&amp;[3]Tabelle1!$D$3:$D$500,0),MATCH(M$2,[3]Tabelle1!$E$2:$U$2,0))),"")</f>
        <v/>
      </c>
      <c r="N386" s="195" t="str">
        <f t="array" ref="N386">IFERROR(IF(INDEX([3]Tabelle1!$E$3:$U$500,MATCH($A386&amp;$C386&amp;$D386,[3]Tabelle1!$A$3:$A$500&amp;[3]Tabelle1!$C$3:$C$500&amp;[3]Tabelle1!$D$3:$D$500,0),MATCH(N$2,[3]Tabelle1!$E$2:$U$2,0))=0,"",INDEX([3]Tabelle1!$E$3:$U$500,MATCH($A386&amp;$C386&amp;$D386,[3]Tabelle1!$A$3:$A$500&amp;[3]Tabelle1!$C$3:$C$500&amp;[3]Tabelle1!$D$3:$D$500,0),MATCH(N$2,[3]Tabelle1!$E$2:$U$2,0))),"")</f>
        <v/>
      </c>
      <c r="O386" s="195" t="str">
        <f t="array" ref="O386">IFERROR(IF(INDEX([3]Tabelle1!$E$3:$U$500,MATCH($A386&amp;$C386&amp;$D386,[3]Tabelle1!$A$3:$A$500&amp;[3]Tabelle1!$C$3:$C$500&amp;[3]Tabelle1!$D$3:$D$500,0),MATCH(O$2,[3]Tabelle1!$E$2:$U$2,0))=0,"",INDEX([3]Tabelle1!$E$3:$U$500,MATCH($A386&amp;$C386&amp;$D386,[3]Tabelle1!$A$3:$A$500&amp;[3]Tabelle1!$C$3:$C$500&amp;[3]Tabelle1!$D$3:$D$500,0),MATCH(O$2,[3]Tabelle1!$E$2:$U$2,0))),"")</f>
        <v/>
      </c>
      <c r="P386" s="195" t="str">
        <f t="array" ref="P386">IFERROR(IF(INDEX([3]Tabelle1!$E$3:$U$500,MATCH($A386&amp;$C386&amp;$D386,[3]Tabelle1!$A$3:$A$500&amp;[3]Tabelle1!$C$3:$C$500&amp;[3]Tabelle1!$D$3:$D$500,0),MATCH(P$2,[3]Tabelle1!$E$2:$U$2,0))=0,"",INDEX([3]Tabelle1!$E$3:$U$500,MATCH($A386&amp;$C386&amp;$D386,[3]Tabelle1!$A$3:$A$500&amp;[3]Tabelle1!$C$3:$C$500&amp;[3]Tabelle1!$D$3:$D$500,0),MATCH(P$2,[3]Tabelle1!$E$2:$U$2,0))),"")</f>
        <v/>
      </c>
      <c r="Q386" s="195" t="str">
        <f t="array" ref="Q386">IFERROR(IF(INDEX([3]Tabelle1!$E$3:$U$500,MATCH($A386&amp;$C386&amp;$D386,[3]Tabelle1!$A$3:$A$500&amp;[3]Tabelle1!$C$3:$C$500&amp;[3]Tabelle1!$D$3:$D$500,0),MATCH(Q$2,[3]Tabelle1!$E$2:$U$2,0))=0,"",INDEX([3]Tabelle1!$E$3:$U$500,MATCH($A386&amp;$C386&amp;$D386,[3]Tabelle1!$A$3:$A$500&amp;[3]Tabelle1!$C$3:$C$500&amp;[3]Tabelle1!$D$3:$D$500,0),MATCH(Q$2,[3]Tabelle1!$E$2:$U$2,0))),"")</f>
        <v/>
      </c>
      <c r="R386" s="195" t="str">
        <f t="array" ref="R386">IFERROR(IF(INDEX([3]Tabelle1!$E$3:$U$500,MATCH($A386&amp;$C386&amp;$D386,[3]Tabelle1!$A$3:$A$500&amp;[3]Tabelle1!$C$3:$C$500&amp;[3]Tabelle1!$D$3:$D$500,0),MATCH(R$2,[3]Tabelle1!$E$2:$U$2,0))=0,"",INDEX([3]Tabelle1!$E$3:$U$500,MATCH($A386&amp;$C386&amp;$D386,[3]Tabelle1!$A$3:$A$500&amp;[3]Tabelle1!$C$3:$C$500&amp;[3]Tabelle1!$D$3:$D$500,0),MATCH(R$2,[3]Tabelle1!$E$2:$U$2,0))),"")</f>
        <v/>
      </c>
      <c r="S386" s="195" t="str">
        <f t="array" ref="S386">IFERROR(IF(INDEX([3]Tabelle1!$E$3:$U$500,MATCH($A386&amp;$C386&amp;$D386,[3]Tabelle1!$A$3:$A$500&amp;[3]Tabelle1!$C$3:$C$500&amp;[3]Tabelle1!$D$3:$D$500,0),MATCH(S$2,[3]Tabelle1!$E$2:$U$2,0))=0,"",INDEX([3]Tabelle1!$E$3:$U$500,MATCH($A386&amp;$C386&amp;$D386,[3]Tabelle1!$A$3:$A$500&amp;[3]Tabelle1!$C$3:$C$500&amp;[3]Tabelle1!$D$3:$D$500,0),MATCH(S$2,[3]Tabelle1!$E$2:$U$2,0))),"")</f>
        <v/>
      </c>
      <c r="T386" s="195" t="str">
        <f t="array" ref="T386">IFERROR(IF(INDEX([3]Tabelle1!$E$3:$U$500,MATCH($A386&amp;$C386&amp;$D386,[3]Tabelle1!$A$3:$A$500&amp;[3]Tabelle1!$C$3:$C$500&amp;[3]Tabelle1!$D$3:$D$500,0),MATCH(T$2,[3]Tabelle1!$E$2:$U$2,0))=0,"",INDEX([3]Tabelle1!$E$3:$U$500,MATCH($A386&amp;$C386&amp;$D386,[3]Tabelle1!$A$3:$A$500&amp;[3]Tabelle1!$C$3:$C$500&amp;[3]Tabelle1!$D$3:$D$500,0),MATCH(T$2,[3]Tabelle1!$E$2:$U$2,0))),"")</f>
        <v/>
      </c>
      <c r="U386" s="195" t="str">
        <f t="array" ref="U386">IFERROR(IF(INDEX([3]Tabelle1!$E$3:$U$500,MATCH($A386&amp;$C386&amp;$D386,[3]Tabelle1!$A$3:$A$500&amp;[3]Tabelle1!$C$3:$C$500&amp;[3]Tabelle1!$D$3:$D$500,0),MATCH(U$2,[3]Tabelle1!$E$2:$U$2,0))=0,"",INDEX([3]Tabelle1!$E$3:$U$500,MATCH($A386&amp;$C386&amp;$D386,[3]Tabelle1!$A$3:$A$500&amp;[3]Tabelle1!$C$3:$C$500&amp;[3]Tabelle1!$D$3:$D$500,0),MATCH(U$2,[3]Tabelle1!$E$2:$U$2,0))),"")</f>
        <v/>
      </c>
      <c r="V386" s="196" t="str">
        <f t="array" ref="V386">IFERROR(IF(INDEX([3]Tabelle1!$E$3:$U$500,MATCH($A386&amp;$C386&amp;$D386,[3]Tabelle1!$A$3:$A$500&amp;[3]Tabelle1!$C$3:$C$500&amp;[3]Tabelle1!$D$3:$D$500,0),MATCH(V$2,[3]Tabelle1!$E$2:$U$2,0))=0,"",INDEX([3]Tabelle1!$E$3:$U$500,MATCH($A386&amp;$C386&amp;$D386,[3]Tabelle1!$A$3:$A$500&amp;[3]Tabelle1!$C$3:$C$500&amp;[3]Tabelle1!$D$3:$D$500,0),MATCH(V$2,[3]Tabelle1!$E$2:$U$2,0))),"")</f>
        <v/>
      </c>
      <c r="W386" t="str">
        <f t="array" ref="W386">IFERROR(IF(INDEX([3]Tabelle1!$E$3:$U$500,MATCH($A386&amp;$C386&amp;$D386,[3]Tabelle1!$A$3:$A$500&amp;[3]Tabelle1!$C$3:$C$500&amp;[3]Tabelle1!$D$3:$D$500,0),MATCH(W$2,[3]Tabelle1!$E$2:$U$2,0))=0,"",INDEX([3]Tabelle1!$E$3:$U$500,MATCH($A386&amp;$C386&amp;$D386,[3]Tabelle1!$A$3:$A$500&amp;[3]Tabelle1!$C$3:$C$500&amp;[3]Tabelle1!$D$3:$D$500,0),MATCH(W$2,[3]Tabelle1!$E$2:$U$2,0))),"")</f>
        <v/>
      </c>
      <c r="X386" t="str">
        <f t="array" ref="X386">IFERROR(IF(INDEX([3]Tabelle1!$E$3:$U$500,MATCH($A386&amp;$C386&amp;$D386,[3]Tabelle1!$A$3:$A$500&amp;[3]Tabelle1!$C$3:$C$500&amp;[3]Tabelle1!$D$3:$D$500,0),MATCH(X$2,[3]Tabelle1!$E$2:$U$2,0))=0,"",INDEX([3]Tabelle1!$E$3:$U$500,MATCH($A386&amp;$C386&amp;$D386,[3]Tabelle1!$A$3:$A$500&amp;[3]Tabelle1!$C$3:$C$500&amp;[3]Tabelle1!$D$3:$D$500,0),MATCH(X$2,[3]Tabelle1!$E$2:$U$2,0))),"")</f>
        <v/>
      </c>
      <c r="Y386" s="4"/>
      <c r="Z386" s="4"/>
      <c r="AA386" s="4"/>
      <c r="AB386" s="4"/>
      <c r="AC386" s="4"/>
      <c r="AD386" s="4"/>
      <c r="AE386" s="4"/>
      <c r="AF386" s="4"/>
    </row>
    <row r="387" spans="1:32" x14ac:dyDescent="0.2">
      <c r="A387" s="107" t="str">
        <f t="shared" si="41"/>
        <v>Latvia</v>
      </c>
      <c r="B387" s="97"/>
      <c r="C387" s="97" t="s">
        <v>88</v>
      </c>
      <c r="D387" s="227" t="s">
        <v>0</v>
      </c>
      <c r="E387" s="194"/>
      <c r="F387" s="194"/>
      <c r="G387" s="194"/>
      <c r="H387" s="195" t="str">
        <f t="array" ref="H387">IFERROR(IF(INDEX([3]Tabelle1!$E$3:$U$500,MATCH($A387&amp;$C387&amp;$D387,[3]Tabelle1!$A$3:$A$500&amp;[3]Tabelle1!$C$3:$C$500&amp;[3]Tabelle1!$D$3:$D$500,0),MATCH(H$2,[3]Tabelle1!$E$2:$U$2,0))=0,"",INDEX([3]Tabelle1!$E$3:$U$500,MATCH($A387&amp;$C387&amp;$D387,[3]Tabelle1!$A$3:$A$500&amp;[3]Tabelle1!$C$3:$C$500&amp;[3]Tabelle1!$D$3:$D$500,0),MATCH(H$2,[3]Tabelle1!$E$2:$U$2,0))),"")</f>
        <v/>
      </c>
      <c r="I387" s="195" t="str">
        <f t="array" ref="I387">IFERROR(IF(INDEX([3]Tabelle1!$E$3:$U$500,MATCH($A387&amp;$C387&amp;$D387,[3]Tabelle1!$A$3:$A$500&amp;[3]Tabelle1!$C$3:$C$500&amp;[3]Tabelle1!$D$3:$D$500,0),MATCH(I$2,[3]Tabelle1!$E$2:$U$2,0))=0,"",INDEX([3]Tabelle1!$E$3:$U$500,MATCH($A387&amp;$C387&amp;$D387,[3]Tabelle1!$A$3:$A$500&amp;[3]Tabelle1!$C$3:$C$500&amp;[3]Tabelle1!$D$3:$D$500,0),MATCH(I$2,[3]Tabelle1!$E$2:$U$2,0))),"")</f>
        <v/>
      </c>
      <c r="J387" s="195" t="str">
        <f t="array" ref="J387">IFERROR(IF(INDEX([3]Tabelle1!$E$3:$U$500,MATCH($A387&amp;$C387&amp;$D387,[3]Tabelle1!$A$3:$A$500&amp;[3]Tabelle1!$C$3:$C$500&amp;[3]Tabelle1!$D$3:$D$500,0),MATCH(J$2,[3]Tabelle1!$E$2:$U$2,0))=0,"",INDEX([3]Tabelle1!$E$3:$U$500,MATCH($A387&amp;$C387&amp;$D387,[3]Tabelle1!$A$3:$A$500&amp;[3]Tabelle1!$C$3:$C$500&amp;[3]Tabelle1!$D$3:$D$500,0),MATCH(J$2,[3]Tabelle1!$E$2:$U$2,0))),"")</f>
        <v/>
      </c>
      <c r="K387" s="195" t="str">
        <f t="array" ref="K387">IFERROR(IF(INDEX([3]Tabelle1!$E$3:$U$500,MATCH($A387&amp;$C387&amp;$D387,[3]Tabelle1!$A$3:$A$500&amp;[3]Tabelle1!$C$3:$C$500&amp;[3]Tabelle1!$D$3:$D$500,0),MATCH(K$2,[3]Tabelle1!$E$2:$U$2,0))=0,"",INDEX([3]Tabelle1!$E$3:$U$500,MATCH($A387&amp;$C387&amp;$D387,[3]Tabelle1!$A$3:$A$500&amp;[3]Tabelle1!$C$3:$C$500&amp;[3]Tabelle1!$D$3:$D$500,0),MATCH(K$2,[3]Tabelle1!$E$2:$U$2,0))),"")</f>
        <v/>
      </c>
      <c r="L387" s="195" t="str">
        <f t="array" ref="L387">IFERROR(IF(INDEX([3]Tabelle1!$E$3:$U$500,MATCH($A387&amp;$C387&amp;$D387,[3]Tabelle1!$A$3:$A$500&amp;[3]Tabelle1!$C$3:$C$500&amp;[3]Tabelle1!$D$3:$D$500,0),MATCH(L$2,[3]Tabelle1!$E$2:$U$2,0))=0,"",INDEX([3]Tabelle1!$E$3:$U$500,MATCH($A387&amp;$C387&amp;$D387,[3]Tabelle1!$A$3:$A$500&amp;[3]Tabelle1!$C$3:$C$500&amp;[3]Tabelle1!$D$3:$D$500,0),MATCH(L$2,[3]Tabelle1!$E$2:$U$2,0))),"")</f>
        <v/>
      </c>
      <c r="M387" s="195" t="str">
        <f t="array" ref="M387">IFERROR(IF(INDEX([3]Tabelle1!$E$3:$U$500,MATCH($A387&amp;$C387&amp;$D387,[3]Tabelle1!$A$3:$A$500&amp;[3]Tabelle1!$C$3:$C$500&amp;[3]Tabelle1!$D$3:$D$500,0),MATCH(M$2,[3]Tabelle1!$E$2:$U$2,0))=0,"",INDEX([3]Tabelle1!$E$3:$U$500,MATCH($A387&amp;$C387&amp;$D387,[3]Tabelle1!$A$3:$A$500&amp;[3]Tabelle1!$C$3:$C$500&amp;[3]Tabelle1!$D$3:$D$500,0),MATCH(M$2,[3]Tabelle1!$E$2:$U$2,0))),"")</f>
        <v/>
      </c>
      <c r="N387" s="195" t="str">
        <f t="array" ref="N387">IFERROR(IF(INDEX([3]Tabelle1!$E$3:$U$500,MATCH($A387&amp;$C387&amp;$D387,[3]Tabelle1!$A$3:$A$500&amp;[3]Tabelle1!$C$3:$C$500&amp;[3]Tabelle1!$D$3:$D$500,0),MATCH(N$2,[3]Tabelle1!$E$2:$U$2,0))=0,"",INDEX([3]Tabelle1!$E$3:$U$500,MATCH($A387&amp;$C387&amp;$D387,[3]Tabelle1!$A$3:$A$500&amp;[3]Tabelle1!$C$3:$C$500&amp;[3]Tabelle1!$D$3:$D$500,0),MATCH(N$2,[3]Tabelle1!$E$2:$U$2,0))),"")</f>
        <v/>
      </c>
      <c r="O387" s="195" t="str">
        <f t="array" ref="O387">IFERROR(IF(INDEX([3]Tabelle1!$E$3:$U$500,MATCH($A387&amp;$C387&amp;$D387,[3]Tabelle1!$A$3:$A$500&amp;[3]Tabelle1!$C$3:$C$500&amp;[3]Tabelle1!$D$3:$D$500,0),MATCH(O$2,[3]Tabelle1!$E$2:$U$2,0))=0,"",INDEX([3]Tabelle1!$E$3:$U$500,MATCH($A387&amp;$C387&amp;$D387,[3]Tabelle1!$A$3:$A$500&amp;[3]Tabelle1!$C$3:$C$500&amp;[3]Tabelle1!$D$3:$D$500,0),MATCH(O$2,[3]Tabelle1!$E$2:$U$2,0))),"")</f>
        <v/>
      </c>
      <c r="P387" s="195" t="str">
        <f t="array" ref="P387">IFERROR(IF(INDEX([3]Tabelle1!$E$3:$U$500,MATCH($A387&amp;$C387&amp;$D387,[3]Tabelle1!$A$3:$A$500&amp;[3]Tabelle1!$C$3:$C$500&amp;[3]Tabelle1!$D$3:$D$500,0),MATCH(P$2,[3]Tabelle1!$E$2:$U$2,0))=0,"",INDEX([3]Tabelle1!$E$3:$U$500,MATCH($A387&amp;$C387&amp;$D387,[3]Tabelle1!$A$3:$A$500&amp;[3]Tabelle1!$C$3:$C$500&amp;[3]Tabelle1!$D$3:$D$500,0),MATCH(P$2,[3]Tabelle1!$E$2:$U$2,0))),"")</f>
        <v/>
      </c>
      <c r="Q387" s="195" t="str">
        <f t="array" ref="Q387">IFERROR(IF(INDEX([3]Tabelle1!$E$3:$U$500,MATCH($A387&amp;$C387&amp;$D387,[3]Tabelle1!$A$3:$A$500&amp;[3]Tabelle1!$C$3:$C$500&amp;[3]Tabelle1!$D$3:$D$500,0),MATCH(Q$2,[3]Tabelle1!$E$2:$U$2,0))=0,"",INDEX([3]Tabelle1!$E$3:$U$500,MATCH($A387&amp;$C387&amp;$D387,[3]Tabelle1!$A$3:$A$500&amp;[3]Tabelle1!$C$3:$C$500&amp;[3]Tabelle1!$D$3:$D$500,0),MATCH(Q$2,[3]Tabelle1!$E$2:$U$2,0))),"")</f>
        <v/>
      </c>
      <c r="R387" s="195" t="str">
        <f t="array" ref="R387">IFERROR(IF(INDEX([3]Tabelle1!$E$3:$U$500,MATCH($A387&amp;$C387&amp;$D387,[3]Tabelle1!$A$3:$A$500&amp;[3]Tabelle1!$C$3:$C$500&amp;[3]Tabelle1!$D$3:$D$500,0),MATCH(R$2,[3]Tabelle1!$E$2:$U$2,0))=0,"",INDEX([3]Tabelle1!$E$3:$U$500,MATCH($A387&amp;$C387&amp;$D387,[3]Tabelle1!$A$3:$A$500&amp;[3]Tabelle1!$C$3:$C$500&amp;[3]Tabelle1!$D$3:$D$500,0),MATCH(R$2,[3]Tabelle1!$E$2:$U$2,0))),"")</f>
        <v/>
      </c>
      <c r="S387" s="195" t="str">
        <f t="array" ref="S387">IFERROR(IF(INDEX([3]Tabelle1!$E$3:$U$500,MATCH($A387&amp;$C387&amp;$D387,[3]Tabelle1!$A$3:$A$500&amp;[3]Tabelle1!$C$3:$C$500&amp;[3]Tabelle1!$D$3:$D$500,0),MATCH(S$2,[3]Tabelle1!$E$2:$U$2,0))=0,"",INDEX([3]Tabelle1!$E$3:$U$500,MATCH($A387&amp;$C387&amp;$D387,[3]Tabelle1!$A$3:$A$500&amp;[3]Tabelle1!$C$3:$C$500&amp;[3]Tabelle1!$D$3:$D$500,0),MATCH(S$2,[3]Tabelle1!$E$2:$U$2,0))),"")</f>
        <v/>
      </c>
      <c r="T387" s="195" t="str">
        <f t="array" ref="T387">IFERROR(IF(INDEX([3]Tabelle1!$E$3:$U$500,MATCH($A387&amp;$C387&amp;$D387,[3]Tabelle1!$A$3:$A$500&amp;[3]Tabelle1!$C$3:$C$500&amp;[3]Tabelle1!$D$3:$D$500,0),MATCH(T$2,[3]Tabelle1!$E$2:$U$2,0))=0,"",INDEX([3]Tabelle1!$E$3:$U$500,MATCH($A387&amp;$C387&amp;$D387,[3]Tabelle1!$A$3:$A$500&amp;[3]Tabelle1!$C$3:$C$500&amp;[3]Tabelle1!$D$3:$D$500,0),MATCH(T$2,[3]Tabelle1!$E$2:$U$2,0))),"")</f>
        <v/>
      </c>
      <c r="U387" s="195" t="str">
        <f t="array" ref="U387">IFERROR(IF(INDEX([3]Tabelle1!$E$3:$U$500,MATCH($A387&amp;$C387&amp;$D387,[3]Tabelle1!$A$3:$A$500&amp;[3]Tabelle1!$C$3:$C$500&amp;[3]Tabelle1!$D$3:$D$500,0),MATCH(U$2,[3]Tabelle1!$E$2:$U$2,0))=0,"",INDEX([3]Tabelle1!$E$3:$U$500,MATCH($A387&amp;$C387&amp;$D387,[3]Tabelle1!$A$3:$A$500&amp;[3]Tabelle1!$C$3:$C$500&amp;[3]Tabelle1!$D$3:$D$500,0),MATCH(U$2,[3]Tabelle1!$E$2:$U$2,0))),"")</f>
        <v/>
      </c>
      <c r="V387" s="196" t="str">
        <f t="array" ref="V387">IFERROR(IF(INDEX([3]Tabelle1!$E$3:$U$500,MATCH($A387&amp;$C387&amp;$D387,[3]Tabelle1!$A$3:$A$500&amp;[3]Tabelle1!$C$3:$C$500&amp;[3]Tabelle1!$D$3:$D$500,0),MATCH(V$2,[3]Tabelle1!$E$2:$U$2,0))=0,"",INDEX([3]Tabelle1!$E$3:$U$500,MATCH($A387&amp;$C387&amp;$D387,[3]Tabelle1!$A$3:$A$500&amp;[3]Tabelle1!$C$3:$C$500&amp;[3]Tabelle1!$D$3:$D$500,0),MATCH(V$2,[3]Tabelle1!$E$2:$U$2,0))),"")</f>
        <v/>
      </c>
      <c r="W387" t="str">
        <f t="array" ref="W387">IFERROR(IF(INDEX([3]Tabelle1!$E$3:$U$500,MATCH($A387&amp;$C387&amp;$D387,[3]Tabelle1!$A$3:$A$500&amp;[3]Tabelle1!$C$3:$C$500&amp;[3]Tabelle1!$D$3:$D$500,0),MATCH(W$2,[3]Tabelle1!$E$2:$U$2,0))=0,"",INDEX([3]Tabelle1!$E$3:$U$500,MATCH($A387&amp;$C387&amp;$D387,[3]Tabelle1!$A$3:$A$500&amp;[3]Tabelle1!$C$3:$C$500&amp;[3]Tabelle1!$D$3:$D$500,0),MATCH(W$2,[3]Tabelle1!$E$2:$U$2,0))),"")</f>
        <v>Annahme Polens Onshore VLS</v>
      </c>
      <c r="X387" t="str">
        <f t="array" ref="X387">IFERROR(IF(INDEX([3]Tabelle1!$E$3:$U$500,MATCH($A387&amp;$C387&amp;$D387,[3]Tabelle1!$A$3:$A$500&amp;[3]Tabelle1!$C$3:$C$500&amp;[3]Tabelle1!$D$3:$D$500,0),MATCH(X$2,[3]Tabelle1!$E$2:$U$2,0))=0,"",INDEX([3]Tabelle1!$E$3:$U$500,MATCH($A387&amp;$C387&amp;$D387,[3]Tabelle1!$A$3:$A$500&amp;[3]Tabelle1!$C$3:$C$500&amp;[3]Tabelle1!$D$3:$D$500,0),MATCH(X$2,[3]Tabelle1!$E$2:$U$2,0))),"")</f>
        <v>P. 153 Figure 48</v>
      </c>
      <c r="Y387" s="4"/>
      <c r="Z387" s="4"/>
      <c r="AA387" s="4"/>
      <c r="AB387" s="4"/>
      <c r="AC387" s="4"/>
      <c r="AD387" s="4"/>
      <c r="AE387" s="4"/>
      <c r="AF387" s="4"/>
    </row>
    <row r="388" spans="1:32" x14ac:dyDescent="0.2">
      <c r="A388" s="107" t="str">
        <f t="shared" si="41"/>
        <v>Latvia</v>
      </c>
      <c r="B388" s="97"/>
      <c r="C388" s="97" t="s">
        <v>88</v>
      </c>
      <c r="D388" s="227" t="s">
        <v>6</v>
      </c>
      <c r="E388" s="194"/>
      <c r="F388" s="194"/>
      <c r="G388" s="194"/>
      <c r="H388" s="195" t="str">
        <f t="array" ref="H388">IFERROR(IF(INDEX([3]Tabelle1!$E$3:$U$500,MATCH($A388&amp;$C388&amp;$D388,[3]Tabelle1!$A$3:$A$500&amp;[3]Tabelle1!$C$3:$C$500&amp;[3]Tabelle1!$D$3:$D$500,0),MATCH(H$2,[3]Tabelle1!$E$2:$U$2,0))=0,"",INDEX([3]Tabelle1!$E$3:$U$500,MATCH($A388&amp;$C388&amp;$D388,[3]Tabelle1!$A$3:$A$500&amp;[3]Tabelle1!$C$3:$C$500&amp;[3]Tabelle1!$D$3:$D$500,0),MATCH(H$2,[3]Tabelle1!$E$2:$U$2,0))),"")</f>
        <v/>
      </c>
      <c r="I388" s="195">
        <f t="array" ref="I388">IFERROR(IF(INDEX([3]Tabelle1!$E$3:$U$500,MATCH($A388&amp;$C388&amp;$D388,[3]Tabelle1!$A$3:$A$500&amp;[3]Tabelle1!$C$3:$C$500&amp;[3]Tabelle1!$D$3:$D$500,0),MATCH(I$2,[3]Tabelle1!$E$2:$U$2,0))=0,"",INDEX([3]Tabelle1!$E$3:$U$500,MATCH($A388&amp;$C388&amp;$D388,[3]Tabelle1!$A$3:$A$500&amp;[3]Tabelle1!$C$3:$C$500&amp;[3]Tabelle1!$D$3:$D$500,0),MATCH(I$2,[3]Tabelle1!$E$2:$U$2,0))),"")</f>
        <v>143.66197183098592</v>
      </c>
      <c r="J388" s="195" t="str">
        <f t="array" ref="J388">IFERROR(IF(INDEX([3]Tabelle1!$E$3:$U$500,MATCH($A388&amp;$C388&amp;$D388,[3]Tabelle1!$A$3:$A$500&amp;[3]Tabelle1!$C$3:$C$500&amp;[3]Tabelle1!$D$3:$D$500,0),MATCH(J$2,[3]Tabelle1!$E$2:$U$2,0))=0,"",INDEX([3]Tabelle1!$E$3:$U$500,MATCH($A388&amp;$C388&amp;$D388,[3]Tabelle1!$A$3:$A$500&amp;[3]Tabelle1!$C$3:$C$500&amp;[3]Tabelle1!$D$3:$D$500,0),MATCH(J$2,[3]Tabelle1!$E$2:$U$2,0))),"")</f>
        <v/>
      </c>
      <c r="K388" s="195" t="str">
        <f t="array" ref="K388">IFERROR(IF(INDEX([3]Tabelle1!$E$3:$U$500,MATCH($A388&amp;$C388&amp;$D388,[3]Tabelle1!$A$3:$A$500&amp;[3]Tabelle1!$C$3:$C$500&amp;[3]Tabelle1!$D$3:$D$500,0),MATCH(K$2,[3]Tabelle1!$E$2:$U$2,0))=0,"",INDEX([3]Tabelle1!$E$3:$U$500,MATCH($A388&amp;$C388&amp;$D388,[3]Tabelle1!$A$3:$A$500&amp;[3]Tabelle1!$C$3:$C$500&amp;[3]Tabelle1!$D$3:$D$500,0),MATCH(K$2,[3]Tabelle1!$E$2:$U$2,0))),"")</f>
        <v/>
      </c>
      <c r="L388" s="195" t="str">
        <f t="array" ref="L388">IFERROR(IF(INDEX([3]Tabelle1!$E$3:$U$500,MATCH($A388&amp;$C388&amp;$D388,[3]Tabelle1!$A$3:$A$500&amp;[3]Tabelle1!$C$3:$C$500&amp;[3]Tabelle1!$D$3:$D$500,0),MATCH(L$2,[3]Tabelle1!$E$2:$U$2,0))=0,"",INDEX([3]Tabelle1!$E$3:$U$500,MATCH($A388&amp;$C388&amp;$D388,[3]Tabelle1!$A$3:$A$500&amp;[3]Tabelle1!$C$3:$C$500&amp;[3]Tabelle1!$D$3:$D$500,0),MATCH(L$2,[3]Tabelle1!$E$2:$U$2,0))),"")</f>
        <v/>
      </c>
      <c r="M388" s="195" t="str">
        <f t="array" ref="M388">IFERROR(IF(INDEX([3]Tabelle1!$E$3:$U$500,MATCH($A388&amp;$C388&amp;$D388,[3]Tabelle1!$A$3:$A$500&amp;[3]Tabelle1!$C$3:$C$500&amp;[3]Tabelle1!$D$3:$D$500,0),MATCH(M$2,[3]Tabelle1!$E$2:$U$2,0))=0,"",INDEX([3]Tabelle1!$E$3:$U$500,MATCH($A388&amp;$C388&amp;$D388,[3]Tabelle1!$A$3:$A$500&amp;[3]Tabelle1!$C$3:$C$500&amp;[3]Tabelle1!$D$3:$D$500,0),MATCH(M$2,[3]Tabelle1!$E$2:$U$2,0))),"")</f>
        <v/>
      </c>
      <c r="N388" s="195">
        <f t="array" ref="N388">IFERROR(IF(INDEX([3]Tabelle1!$E$3:$U$500,MATCH($A388&amp;$C388&amp;$D388,[3]Tabelle1!$A$3:$A$500&amp;[3]Tabelle1!$C$3:$C$500&amp;[3]Tabelle1!$D$3:$D$500,0),MATCH(N$2,[3]Tabelle1!$E$2:$U$2,0))=0,"",INDEX([3]Tabelle1!$E$3:$U$500,MATCH($A388&amp;$C388&amp;$D388,[3]Tabelle1!$A$3:$A$500&amp;[3]Tabelle1!$C$3:$C$500&amp;[3]Tabelle1!$D$3:$D$500,0),MATCH(N$2,[3]Tabelle1!$E$2:$U$2,0))),"")</f>
        <v>363.5216156516251</v>
      </c>
      <c r="O388" s="195" t="str">
        <f t="array" ref="O388">IFERROR(IF(INDEX([3]Tabelle1!$E$3:$U$500,MATCH($A388&amp;$C388&amp;$D388,[3]Tabelle1!$A$3:$A$500&amp;[3]Tabelle1!$C$3:$C$500&amp;[3]Tabelle1!$D$3:$D$500,0),MATCH(O$2,[3]Tabelle1!$E$2:$U$2,0))=0,"",INDEX([3]Tabelle1!$E$3:$U$500,MATCH($A388&amp;$C388&amp;$D388,[3]Tabelle1!$A$3:$A$500&amp;[3]Tabelle1!$C$3:$C$500&amp;[3]Tabelle1!$D$3:$D$500,0),MATCH(O$2,[3]Tabelle1!$E$2:$U$2,0))),"")</f>
        <v/>
      </c>
      <c r="P388" s="195" t="str">
        <f t="array" ref="P388">IFERROR(IF(INDEX([3]Tabelle1!$E$3:$U$500,MATCH($A388&amp;$C388&amp;$D388,[3]Tabelle1!$A$3:$A$500&amp;[3]Tabelle1!$C$3:$C$500&amp;[3]Tabelle1!$D$3:$D$500,0),MATCH(P$2,[3]Tabelle1!$E$2:$U$2,0))=0,"",INDEX([3]Tabelle1!$E$3:$U$500,MATCH($A388&amp;$C388&amp;$D388,[3]Tabelle1!$A$3:$A$500&amp;[3]Tabelle1!$C$3:$C$500&amp;[3]Tabelle1!$D$3:$D$500,0),MATCH(P$2,[3]Tabelle1!$E$2:$U$2,0))),"")</f>
        <v/>
      </c>
      <c r="Q388" s="195" t="str">
        <f t="array" ref="Q388">IFERROR(IF(INDEX([3]Tabelle1!$E$3:$U$500,MATCH($A388&amp;$C388&amp;$D388,[3]Tabelle1!$A$3:$A$500&amp;[3]Tabelle1!$C$3:$C$500&amp;[3]Tabelle1!$D$3:$D$500,0),MATCH(Q$2,[3]Tabelle1!$E$2:$U$2,0))=0,"",INDEX([3]Tabelle1!$E$3:$U$500,MATCH($A388&amp;$C388&amp;$D388,[3]Tabelle1!$A$3:$A$500&amp;[3]Tabelle1!$C$3:$C$500&amp;[3]Tabelle1!$D$3:$D$500,0),MATCH(Q$2,[3]Tabelle1!$E$2:$U$2,0))),"")</f>
        <v/>
      </c>
      <c r="R388" s="195" t="str">
        <f t="array" ref="R388">IFERROR(IF(INDEX([3]Tabelle1!$E$3:$U$500,MATCH($A388&amp;$C388&amp;$D388,[3]Tabelle1!$A$3:$A$500&amp;[3]Tabelle1!$C$3:$C$500&amp;[3]Tabelle1!$D$3:$D$500,0),MATCH(R$2,[3]Tabelle1!$E$2:$U$2,0))=0,"",INDEX([3]Tabelle1!$E$3:$U$500,MATCH($A388&amp;$C388&amp;$D388,[3]Tabelle1!$A$3:$A$500&amp;[3]Tabelle1!$C$3:$C$500&amp;[3]Tabelle1!$D$3:$D$500,0),MATCH(R$2,[3]Tabelle1!$E$2:$U$2,0))),"")</f>
        <v/>
      </c>
      <c r="S388" s="195">
        <f t="array" ref="S388">IFERROR(IF(INDEX([3]Tabelle1!$E$3:$U$500,MATCH($A388&amp;$C388&amp;$D388,[3]Tabelle1!$A$3:$A$500&amp;[3]Tabelle1!$C$3:$C$500&amp;[3]Tabelle1!$D$3:$D$500,0),MATCH(S$2,[3]Tabelle1!$E$2:$U$2,0))=0,"",INDEX([3]Tabelle1!$E$3:$U$500,MATCH($A388&amp;$C388&amp;$D388,[3]Tabelle1!$A$3:$A$500&amp;[3]Tabelle1!$C$3:$C$500&amp;[3]Tabelle1!$D$3:$D$500,0),MATCH(S$2,[3]Tabelle1!$E$2:$U$2,0))),"")</f>
        <v>662.21318617484746</v>
      </c>
      <c r="T388" s="195" t="str">
        <f t="array" ref="T388">IFERROR(IF(INDEX([3]Tabelle1!$E$3:$U$500,MATCH($A388&amp;$C388&amp;$D388,[3]Tabelle1!$A$3:$A$500&amp;[3]Tabelle1!$C$3:$C$500&amp;[3]Tabelle1!$D$3:$D$500,0),MATCH(T$2,[3]Tabelle1!$E$2:$U$2,0))=0,"",INDEX([3]Tabelle1!$E$3:$U$500,MATCH($A388&amp;$C388&amp;$D388,[3]Tabelle1!$A$3:$A$500&amp;[3]Tabelle1!$C$3:$C$500&amp;[3]Tabelle1!$D$3:$D$500,0),MATCH(T$2,[3]Tabelle1!$E$2:$U$2,0))),"")</f>
        <v/>
      </c>
      <c r="U388" s="195" t="str">
        <f t="array" ref="U388">IFERROR(IF(INDEX([3]Tabelle1!$E$3:$U$500,MATCH($A388&amp;$C388&amp;$D388,[3]Tabelle1!$A$3:$A$500&amp;[3]Tabelle1!$C$3:$C$500&amp;[3]Tabelle1!$D$3:$D$500,0),MATCH(U$2,[3]Tabelle1!$E$2:$U$2,0))=0,"",INDEX([3]Tabelle1!$E$3:$U$500,MATCH($A388&amp;$C388&amp;$D388,[3]Tabelle1!$A$3:$A$500&amp;[3]Tabelle1!$C$3:$C$500&amp;[3]Tabelle1!$D$3:$D$500,0),MATCH(U$2,[3]Tabelle1!$E$2:$U$2,0))),"")</f>
        <v/>
      </c>
      <c r="V388" s="196" t="str">
        <f t="array" ref="V388">IFERROR(IF(INDEX([3]Tabelle1!$E$3:$U$500,MATCH($A388&amp;$C388&amp;$D388,[3]Tabelle1!$A$3:$A$500&amp;[3]Tabelle1!$C$3:$C$500&amp;[3]Tabelle1!$D$3:$D$500,0),MATCH(V$2,[3]Tabelle1!$E$2:$U$2,0))=0,"",INDEX([3]Tabelle1!$E$3:$U$500,MATCH($A388&amp;$C388&amp;$D388,[3]Tabelle1!$A$3:$A$500&amp;[3]Tabelle1!$C$3:$C$500&amp;[3]Tabelle1!$D$3:$D$500,0),MATCH(V$2,[3]Tabelle1!$E$2:$U$2,0))),"")</f>
        <v/>
      </c>
      <c r="W388" t="str">
        <f t="array" ref="W388">IFERROR(IF(INDEX([3]Tabelle1!$E$3:$U$500,MATCH($A388&amp;$C388&amp;$D388,[3]Tabelle1!$A$3:$A$500&amp;[3]Tabelle1!$C$3:$C$500&amp;[3]Tabelle1!$D$3:$D$500,0),MATCH(W$2,[3]Tabelle1!$E$2:$U$2,0))=0,"",INDEX([3]Tabelle1!$E$3:$U$500,MATCH($A388&amp;$C388&amp;$D388,[3]Tabelle1!$A$3:$A$500&amp;[3]Tabelle1!$C$3:$C$500&amp;[3]Tabelle1!$D$3:$D$500,0),MATCH(W$2,[3]Tabelle1!$E$2:$U$2,0))),"")</f>
        <v/>
      </c>
      <c r="X388" t="str">
        <f t="array" ref="X388">IFERROR(IF(INDEX([3]Tabelle1!$E$3:$U$500,MATCH($A388&amp;$C388&amp;$D388,[3]Tabelle1!$A$3:$A$500&amp;[3]Tabelle1!$C$3:$C$500&amp;[3]Tabelle1!$D$3:$D$500,0),MATCH(X$2,[3]Tabelle1!$E$2:$U$2,0))=0,"",INDEX([3]Tabelle1!$E$3:$U$500,MATCH($A388&amp;$C388&amp;$D388,[3]Tabelle1!$A$3:$A$500&amp;[3]Tabelle1!$C$3:$C$500&amp;[3]Tabelle1!$D$3:$D$500,0),MATCH(X$2,[3]Tabelle1!$E$2:$U$2,0))),"")</f>
        <v/>
      </c>
      <c r="Y388" s="4"/>
      <c r="Z388" s="4"/>
      <c r="AA388" s="4"/>
      <c r="AB388" s="4"/>
      <c r="AC388" s="4"/>
      <c r="AD388" s="4"/>
      <c r="AE388" s="4"/>
      <c r="AF388" s="4"/>
    </row>
    <row r="389" spans="1:32" x14ac:dyDescent="0.2">
      <c r="A389" s="107" t="str">
        <f t="shared" si="41"/>
        <v>Latvia</v>
      </c>
      <c r="B389" s="97"/>
      <c r="C389" s="97" t="s">
        <v>88</v>
      </c>
      <c r="D389" s="227" t="s">
        <v>1</v>
      </c>
      <c r="E389" s="194"/>
      <c r="F389" s="194"/>
      <c r="G389" s="194"/>
      <c r="H389" s="195" t="str">
        <f t="array" ref="H389">IFERROR(IF(INDEX([3]Tabelle1!$E$3:$U$500,MATCH($A389&amp;$C389&amp;$D389,[3]Tabelle1!$A$3:$A$500&amp;[3]Tabelle1!$C$3:$C$500&amp;[3]Tabelle1!$D$3:$D$500,0),MATCH(H$2,[3]Tabelle1!$E$2:$U$2,0))=0,"",INDEX([3]Tabelle1!$E$3:$U$500,MATCH($A389&amp;$C389&amp;$D389,[3]Tabelle1!$A$3:$A$500&amp;[3]Tabelle1!$C$3:$C$500&amp;[3]Tabelle1!$D$3:$D$500,0),MATCH(H$2,[3]Tabelle1!$E$2:$U$2,0))),"")</f>
        <v/>
      </c>
      <c r="I389" s="195" t="str">
        <f t="array" ref="I389">IFERROR(IF(INDEX([3]Tabelle1!$E$3:$U$500,MATCH($A389&amp;$C389&amp;$D389,[3]Tabelle1!$A$3:$A$500&amp;[3]Tabelle1!$C$3:$C$500&amp;[3]Tabelle1!$D$3:$D$500,0),MATCH(I$2,[3]Tabelle1!$E$2:$U$2,0))=0,"",INDEX([3]Tabelle1!$E$3:$U$500,MATCH($A389&amp;$C389&amp;$D389,[3]Tabelle1!$A$3:$A$500&amp;[3]Tabelle1!$C$3:$C$500&amp;[3]Tabelle1!$D$3:$D$500,0),MATCH(I$2,[3]Tabelle1!$E$2:$U$2,0))),"")</f>
        <v/>
      </c>
      <c r="J389" s="195" t="str">
        <f t="array" ref="J389">IFERROR(IF(INDEX([3]Tabelle1!$E$3:$U$500,MATCH($A389&amp;$C389&amp;$D389,[3]Tabelle1!$A$3:$A$500&amp;[3]Tabelle1!$C$3:$C$500&amp;[3]Tabelle1!$D$3:$D$500,0),MATCH(J$2,[3]Tabelle1!$E$2:$U$2,0))=0,"",INDEX([3]Tabelle1!$E$3:$U$500,MATCH($A389&amp;$C389&amp;$D389,[3]Tabelle1!$A$3:$A$500&amp;[3]Tabelle1!$C$3:$C$500&amp;[3]Tabelle1!$D$3:$D$500,0),MATCH(J$2,[3]Tabelle1!$E$2:$U$2,0))),"")</f>
        <v/>
      </c>
      <c r="K389" s="195" t="str">
        <f t="array" ref="K389">IFERROR(IF(INDEX([3]Tabelle1!$E$3:$U$500,MATCH($A389&amp;$C389&amp;$D389,[3]Tabelle1!$A$3:$A$500&amp;[3]Tabelle1!$C$3:$C$500&amp;[3]Tabelle1!$D$3:$D$500,0),MATCH(K$2,[3]Tabelle1!$E$2:$U$2,0))=0,"",INDEX([3]Tabelle1!$E$3:$U$500,MATCH($A389&amp;$C389&amp;$D389,[3]Tabelle1!$A$3:$A$500&amp;[3]Tabelle1!$C$3:$C$500&amp;[3]Tabelle1!$D$3:$D$500,0),MATCH(K$2,[3]Tabelle1!$E$2:$U$2,0))),"")</f>
        <v/>
      </c>
      <c r="L389" s="195" t="str">
        <f t="array" ref="L389">IFERROR(IF(INDEX([3]Tabelle1!$E$3:$U$500,MATCH($A389&amp;$C389&amp;$D389,[3]Tabelle1!$A$3:$A$500&amp;[3]Tabelle1!$C$3:$C$500&amp;[3]Tabelle1!$D$3:$D$500,0),MATCH(L$2,[3]Tabelle1!$E$2:$U$2,0))=0,"",INDEX([3]Tabelle1!$E$3:$U$500,MATCH($A389&amp;$C389&amp;$D389,[3]Tabelle1!$A$3:$A$500&amp;[3]Tabelle1!$C$3:$C$500&amp;[3]Tabelle1!$D$3:$D$500,0),MATCH(L$2,[3]Tabelle1!$E$2:$U$2,0))),"")</f>
        <v/>
      </c>
      <c r="M389" s="195" t="str">
        <f t="array" ref="M389">IFERROR(IF(INDEX([3]Tabelle1!$E$3:$U$500,MATCH($A389&amp;$C389&amp;$D389,[3]Tabelle1!$A$3:$A$500&amp;[3]Tabelle1!$C$3:$C$500&amp;[3]Tabelle1!$D$3:$D$500,0),MATCH(M$2,[3]Tabelle1!$E$2:$U$2,0))=0,"",INDEX([3]Tabelle1!$E$3:$U$500,MATCH($A389&amp;$C389&amp;$D389,[3]Tabelle1!$A$3:$A$500&amp;[3]Tabelle1!$C$3:$C$500&amp;[3]Tabelle1!$D$3:$D$500,0),MATCH(M$2,[3]Tabelle1!$E$2:$U$2,0))),"")</f>
        <v/>
      </c>
      <c r="N389" s="195" t="str">
        <f t="array" ref="N389">IFERROR(IF(INDEX([3]Tabelle1!$E$3:$U$500,MATCH($A389&amp;$C389&amp;$D389,[3]Tabelle1!$A$3:$A$500&amp;[3]Tabelle1!$C$3:$C$500&amp;[3]Tabelle1!$D$3:$D$500,0),MATCH(N$2,[3]Tabelle1!$E$2:$U$2,0))=0,"",INDEX([3]Tabelle1!$E$3:$U$500,MATCH($A389&amp;$C389&amp;$D389,[3]Tabelle1!$A$3:$A$500&amp;[3]Tabelle1!$C$3:$C$500&amp;[3]Tabelle1!$D$3:$D$500,0),MATCH(N$2,[3]Tabelle1!$E$2:$U$2,0))),"")</f>
        <v/>
      </c>
      <c r="O389" s="195" t="str">
        <f t="array" ref="O389">IFERROR(IF(INDEX([3]Tabelle1!$E$3:$U$500,MATCH($A389&amp;$C389&amp;$D389,[3]Tabelle1!$A$3:$A$500&amp;[3]Tabelle1!$C$3:$C$500&amp;[3]Tabelle1!$D$3:$D$500,0),MATCH(O$2,[3]Tabelle1!$E$2:$U$2,0))=0,"",INDEX([3]Tabelle1!$E$3:$U$500,MATCH($A389&amp;$C389&amp;$D389,[3]Tabelle1!$A$3:$A$500&amp;[3]Tabelle1!$C$3:$C$500&amp;[3]Tabelle1!$D$3:$D$500,0),MATCH(O$2,[3]Tabelle1!$E$2:$U$2,0))),"")</f>
        <v/>
      </c>
      <c r="P389" s="195" t="str">
        <f t="array" ref="P389">IFERROR(IF(INDEX([3]Tabelle1!$E$3:$U$500,MATCH($A389&amp;$C389&amp;$D389,[3]Tabelle1!$A$3:$A$500&amp;[3]Tabelle1!$C$3:$C$500&amp;[3]Tabelle1!$D$3:$D$500,0),MATCH(P$2,[3]Tabelle1!$E$2:$U$2,0))=0,"",INDEX([3]Tabelle1!$E$3:$U$500,MATCH($A389&amp;$C389&amp;$D389,[3]Tabelle1!$A$3:$A$500&amp;[3]Tabelle1!$C$3:$C$500&amp;[3]Tabelle1!$D$3:$D$500,0),MATCH(P$2,[3]Tabelle1!$E$2:$U$2,0))),"")</f>
        <v/>
      </c>
      <c r="Q389" s="195" t="str">
        <f t="array" ref="Q389">IFERROR(IF(INDEX([3]Tabelle1!$E$3:$U$500,MATCH($A389&amp;$C389&amp;$D389,[3]Tabelle1!$A$3:$A$500&amp;[3]Tabelle1!$C$3:$C$500&amp;[3]Tabelle1!$D$3:$D$500,0),MATCH(Q$2,[3]Tabelle1!$E$2:$U$2,0))=0,"",INDEX([3]Tabelle1!$E$3:$U$500,MATCH($A389&amp;$C389&amp;$D389,[3]Tabelle1!$A$3:$A$500&amp;[3]Tabelle1!$C$3:$C$500&amp;[3]Tabelle1!$D$3:$D$500,0),MATCH(Q$2,[3]Tabelle1!$E$2:$U$2,0))),"")</f>
        <v/>
      </c>
      <c r="R389" s="195" t="str">
        <f t="array" ref="R389">IFERROR(IF(INDEX([3]Tabelle1!$E$3:$U$500,MATCH($A389&amp;$C389&amp;$D389,[3]Tabelle1!$A$3:$A$500&amp;[3]Tabelle1!$C$3:$C$500&amp;[3]Tabelle1!$D$3:$D$500,0),MATCH(R$2,[3]Tabelle1!$E$2:$U$2,0))=0,"",INDEX([3]Tabelle1!$E$3:$U$500,MATCH($A389&amp;$C389&amp;$D389,[3]Tabelle1!$A$3:$A$500&amp;[3]Tabelle1!$C$3:$C$500&amp;[3]Tabelle1!$D$3:$D$500,0),MATCH(R$2,[3]Tabelle1!$E$2:$U$2,0))),"")</f>
        <v/>
      </c>
      <c r="S389" s="195" t="str">
        <f t="array" ref="S389">IFERROR(IF(INDEX([3]Tabelle1!$E$3:$U$500,MATCH($A389&amp;$C389&amp;$D389,[3]Tabelle1!$A$3:$A$500&amp;[3]Tabelle1!$C$3:$C$500&amp;[3]Tabelle1!$D$3:$D$500,0),MATCH(S$2,[3]Tabelle1!$E$2:$U$2,0))=0,"",INDEX([3]Tabelle1!$E$3:$U$500,MATCH($A389&amp;$C389&amp;$D389,[3]Tabelle1!$A$3:$A$500&amp;[3]Tabelle1!$C$3:$C$500&amp;[3]Tabelle1!$D$3:$D$500,0),MATCH(S$2,[3]Tabelle1!$E$2:$U$2,0))),"")</f>
        <v/>
      </c>
      <c r="T389" s="195" t="str">
        <f t="array" ref="T389">IFERROR(IF(INDEX([3]Tabelle1!$E$3:$U$500,MATCH($A389&amp;$C389&amp;$D389,[3]Tabelle1!$A$3:$A$500&amp;[3]Tabelle1!$C$3:$C$500&amp;[3]Tabelle1!$D$3:$D$500,0),MATCH(T$2,[3]Tabelle1!$E$2:$U$2,0))=0,"",INDEX([3]Tabelle1!$E$3:$U$500,MATCH($A389&amp;$C389&amp;$D389,[3]Tabelle1!$A$3:$A$500&amp;[3]Tabelle1!$C$3:$C$500&amp;[3]Tabelle1!$D$3:$D$500,0),MATCH(T$2,[3]Tabelle1!$E$2:$U$2,0))),"")</f>
        <v/>
      </c>
      <c r="U389" s="195" t="str">
        <f t="array" ref="U389">IFERROR(IF(INDEX([3]Tabelle1!$E$3:$U$500,MATCH($A389&amp;$C389&amp;$D389,[3]Tabelle1!$A$3:$A$500&amp;[3]Tabelle1!$C$3:$C$500&amp;[3]Tabelle1!$D$3:$D$500,0),MATCH(U$2,[3]Tabelle1!$E$2:$U$2,0))=0,"",INDEX([3]Tabelle1!$E$3:$U$500,MATCH($A389&amp;$C389&amp;$D389,[3]Tabelle1!$A$3:$A$500&amp;[3]Tabelle1!$C$3:$C$500&amp;[3]Tabelle1!$D$3:$D$500,0),MATCH(U$2,[3]Tabelle1!$E$2:$U$2,0))),"")</f>
        <v/>
      </c>
      <c r="V389" s="196" t="str">
        <f t="array" ref="V389">IFERROR(IF(INDEX([3]Tabelle1!$E$3:$U$500,MATCH($A389&amp;$C389&amp;$D389,[3]Tabelle1!$A$3:$A$500&amp;[3]Tabelle1!$C$3:$C$500&amp;[3]Tabelle1!$D$3:$D$500,0),MATCH(V$2,[3]Tabelle1!$E$2:$U$2,0))=0,"",INDEX([3]Tabelle1!$E$3:$U$500,MATCH($A389&amp;$C389&amp;$D389,[3]Tabelle1!$A$3:$A$500&amp;[3]Tabelle1!$C$3:$C$500&amp;[3]Tabelle1!$D$3:$D$500,0),MATCH(V$2,[3]Tabelle1!$E$2:$U$2,0))),"")</f>
        <v/>
      </c>
      <c r="W389" t="str">
        <f t="array" ref="W389">IFERROR(IF(INDEX([3]Tabelle1!$E$3:$U$500,MATCH($A389&amp;$C389&amp;$D389,[3]Tabelle1!$A$3:$A$500&amp;[3]Tabelle1!$C$3:$C$500&amp;[3]Tabelle1!$D$3:$D$500,0),MATCH(W$2,[3]Tabelle1!$E$2:$U$2,0))=0,"",INDEX([3]Tabelle1!$E$3:$U$500,MATCH($A389&amp;$C389&amp;$D389,[3]Tabelle1!$A$3:$A$500&amp;[3]Tabelle1!$C$3:$C$500&amp;[3]Tabelle1!$D$3:$D$500,0),MATCH(W$2,[3]Tabelle1!$E$2:$U$2,0))),"")</f>
        <v/>
      </c>
      <c r="X389" t="str">
        <f t="array" ref="X389">IFERROR(IF(INDEX([3]Tabelle1!$E$3:$U$500,MATCH($A389&amp;$C389&amp;$D389,[3]Tabelle1!$A$3:$A$500&amp;[3]Tabelle1!$C$3:$C$500&amp;[3]Tabelle1!$D$3:$D$500,0),MATCH(X$2,[3]Tabelle1!$E$2:$U$2,0))=0,"",INDEX([3]Tabelle1!$E$3:$U$500,MATCH($A389&amp;$C389&amp;$D389,[3]Tabelle1!$A$3:$A$500&amp;[3]Tabelle1!$C$3:$C$500&amp;[3]Tabelle1!$D$3:$D$500,0),MATCH(X$2,[3]Tabelle1!$E$2:$U$2,0))),"")</f>
        <v/>
      </c>
      <c r="Y389" s="4"/>
      <c r="Z389" s="4"/>
      <c r="AA389" s="4"/>
      <c r="AB389" s="4"/>
      <c r="AC389" s="4"/>
      <c r="AD389" s="4"/>
      <c r="AE389" s="4"/>
      <c r="AF389" s="4"/>
    </row>
    <row r="390" spans="1:32" x14ac:dyDescent="0.2">
      <c r="A390" s="107" t="str">
        <f t="shared" si="41"/>
        <v>Latvia</v>
      </c>
      <c r="B390" s="97"/>
      <c r="C390" s="97" t="s">
        <v>88</v>
      </c>
      <c r="D390" s="227" t="s">
        <v>36</v>
      </c>
      <c r="E390" s="194"/>
      <c r="F390" s="194"/>
      <c r="G390" s="194"/>
      <c r="H390" s="195" t="str">
        <f t="array" ref="H390">IFERROR(IF(INDEX([3]Tabelle1!$E$3:$U$500,MATCH($A390&amp;$C390&amp;$D390,[3]Tabelle1!$A$3:$A$500&amp;[3]Tabelle1!$C$3:$C$500&amp;[3]Tabelle1!$D$3:$D$500,0),MATCH(H$2,[3]Tabelle1!$E$2:$U$2,0))=0,"",INDEX([3]Tabelle1!$E$3:$U$500,MATCH($A390&amp;$C390&amp;$D390,[3]Tabelle1!$A$3:$A$500&amp;[3]Tabelle1!$C$3:$C$500&amp;[3]Tabelle1!$D$3:$D$500,0),MATCH(H$2,[3]Tabelle1!$E$2:$U$2,0))),"")</f>
        <v/>
      </c>
      <c r="I390" s="195" t="str">
        <f t="array" ref="I390">IFERROR(IF(INDEX([3]Tabelle1!$E$3:$U$500,MATCH($A390&amp;$C390&amp;$D390,[3]Tabelle1!$A$3:$A$500&amp;[3]Tabelle1!$C$3:$C$500&amp;[3]Tabelle1!$D$3:$D$500,0),MATCH(I$2,[3]Tabelle1!$E$2:$U$2,0))=0,"",INDEX([3]Tabelle1!$E$3:$U$500,MATCH($A390&amp;$C390&amp;$D390,[3]Tabelle1!$A$3:$A$500&amp;[3]Tabelle1!$C$3:$C$500&amp;[3]Tabelle1!$D$3:$D$500,0),MATCH(I$2,[3]Tabelle1!$E$2:$U$2,0))),"")</f>
        <v/>
      </c>
      <c r="J390" s="195" t="str">
        <f t="array" ref="J390">IFERROR(IF(INDEX([3]Tabelle1!$E$3:$U$500,MATCH($A390&amp;$C390&amp;$D390,[3]Tabelle1!$A$3:$A$500&amp;[3]Tabelle1!$C$3:$C$500&amp;[3]Tabelle1!$D$3:$D$500,0),MATCH(J$2,[3]Tabelle1!$E$2:$U$2,0))=0,"",INDEX([3]Tabelle1!$E$3:$U$500,MATCH($A390&amp;$C390&amp;$D390,[3]Tabelle1!$A$3:$A$500&amp;[3]Tabelle1!$C$3:$C$500&amp;[3]Tabelle1!$D$3:$D$500,0),MATCH(J$2,[3]Tabelle1!$E$2:$U$2,0))),"")</f>
        <v/>
      </c>
      <c r="K390" s="195" t="str">
        <f t="array" ref="K390">IFERROR(IF(INDEX([3]Tabelle1!$E$3:$U$500,MATCH($A390&amp;$C390&amp;$D390,[3]Tabelle1!$A$3:$A$500&amp;[3]Tabelle1!$C$3:$C$500&amp;[3]Tabelle1!$D$3:$D$500,0),MATCH(K$2,[3]Tabelle1!$E$2:$U$2,0))=0,"",INDEX([3]Tabelle1!$E$3:$U$500,MATCH($A390&amp;$C390&amp;$D390,[3]Tabelle1!$A$3:$A$500&amp;[3]Tabelle1!$C$3:$C$500&amp;[3]Tabelle1!$D$3:$D$500,0),MATCH(K$2,[3]Tabelle1!$E$2:$U$2,0))),"")</f>
        <v/>
      </c>
      <c r="L390" s="195" t="str">
        <f t="array" ref="L390">IFERROR(IF(INDEX([3]Tabelle1!$E$3:$U$500,MATCH($A390&amp;$C390&amp;$D390,[3]Tabelle1!$A$3:$A$500&amp;[3]Tabelle1!$C$3:$C$500&amp;[3]Tabelle1!$D$3:$D$500,0),MATCH(L$2,[3]Tabelle1!$E$2:$U$2,0))=0,"",INDEX([3]Tabelle1!$E$3:$U$500,MATCH($A390&amp;$C390&amp;$D390,[3]Tabelle1!$A$3:$A$500&amp;[3]Tabelle1!$C$3:$C$500&amp;[3]Tabelle1!$D$3:$D$500,0),MATCH(L$2,[3]Tabelle1!$E$2:$U$2,0))),"")</f>
        <v/>
      </c>
      <c r="M390" s="195" t="str">
        <f t="array" ref="M390">IFERROR(IF(INDEX([3]Tabelle1!$E$3:$U$500,MATCH($A390&amp;$C390&amp;$D390,[3]Tabelle1!$A$3:$A$500&amp;[3]Tabelle1!$C$3:$C$500&amp;[3]Tabelle1!$D$3:$D$500,0),MATCH(M$2,[3]Tabelle1!$E$2:$U$2,0))=0,"",INDEX([3]Tabelle1!$E$3:$U$500,MATCH($A390&amp;$C390&amp;$D390,[3]Tabelle1!$A$3:$A$500&amp;[3]Tabelle1!$C$3:$C$500&amp;[3]Tabelle1!$D$3:$D$500,0),MATCH(M$2,[3]Tabelle1!$E$2:$U$2,0))),"")</f>
        <v/>
      </c>
      <c r="N390" s="195" t="str">
        <f t="array" ref="N390">IFERROR(IF(INDEX([3]Tabelle1!$E$3:$U$500,MATCH($A390&amp;$C390&amp;$D390,[3]Tabelle1!$A$3:$A$500&amp;[3]Tabelle1!$C$3:$C$500&amp;[3]Tabelle1!$D$3:$D$500,0),MATCH(N$2,[3]Tabelle1!$E$2:$U$2,0))=0,"",INDEX([3]Tabelle1!$E$3:$U$500,MATCH($A390&amp;$C390&amp;$D390,[3]Tabelle1!$A$3:$A$500&amp;[3]Tabelle1!$C$3:$C$500&amp;[3]Tabelle1!$D$3:$D$500,0),MATCH(N$2,[3]Tabelle1!$E$2:$U$2,0))),"")</f>
        <v/>
      </c>
      <c r="O390" s="195" t="str">
        <f t="array" ref="O390">IFERROR(IF(INDEX([3]Tabelle1!$E$3:$U$500,MATCH($A390&amp;$C390&amp;$D390,[3]Tabelle1!$A$3:$A$500&amp;[3]Tabelle1!$C$3:$C$500&amp;[3]Tabelle1!$D$3:$D$500,0),MATCH(O$2,[3]Tabelle1!$E$2:$U$2,0))=0,"",INDEX([3]Tabelle1!$E$3:$U$500,MATCH($A390&amp;$C390&amp;$D390,[3]Tabelle1!$A$3:$A$500&amp;[3]Tabelle1!$C$3:$C$500&amp;[3]Tabelle1!$D$3:$D$500,0),MATCH(O$2,[3]Tabelle1!$E$2:$U$2,0))),"")</f>
        <v/>
      </c>
      <c r="P390" s="195" t="str">
        <f t="array" ref="P390">IFERROR(IF(INDEX([3]Tabelle1!$E$3:$U$500,MATCH($A390&amp;$C390&amp;$D390,[3]Tabelle1!$A$3:$A$500&amp;[3]Tabelle1!$C$3:$C$500&amp;[3]Tabelle1!$D$3:$D$500,0),MATCH(P$2,[3]Tabelle1!$E$2:$U$2,0))=0,"",INDEX([3]Tabelle1!$E$3:$U$500,MATCH($A390&amp;$C390&amp;$D390,[3]Tabelle1!$A$3:$A$500&amp;[3]Tabelle1!$C$3:$C$500&amp;[3]Tabelle1!$D$3:$D$500,0),MATCH(P$2,[3]Tabelle1!$E$2:$U$2,0))),"")</f>
        <v/>
      </c>
      <c r="Q390" s="195" t="str">
        <f t="array" ref="Q390">IFERROR(IF(INDEX([3]Tabelle1!$E$3:$U$500,MATCH($A390&amp;$C390&amp;$D390,[3]Tabelle1!$A$3:$A$500&amp;[3]Tabelle1!$C$3:$C$500&amp;[3]Tabelle1!$D$3:$D$500,0),MATCH(Q$2,[3]Tabelle1!$E$2:$U$2,0))=0,"",INDEX([3]Tabelle1!$E$3:$U$500,MATCH($A390&amp;$C390&amp;$D390,[3]Tabelle1!$A$3:$A$500&amp;[3]Tabelle1!$C$3:$C$500&amp;[3]Tabelle1!$D$3:$D$500,0),MATCH(Q$2,[3]Tabelle1!$E$2:$U$2,0))),"")</f>
        <v/>
      </c>
      <c r="R390" s="195" t="str">
        <f t="array" ref="R390">IFERROR(IF(INDEX([3]Tabelle1!$E$3:$U$500,MATCH($A390&amp;$C390&amp;$D390,[3]Tabelle1!$A$3:$A$500&amp;[3]Tabelle1!$C$3:$C$500&amp;[3]Tabelle1!$D$3:$D$500,0),MATCH(R$2,[3]Tabelle1!$E$2:$U$2,0))=0,"",INDEX([3]Tabelle1!$E$3:$U$500,MATCH($A390&amp;$C390&amp;$D390,[3]Tabelle1!$A$3:$A$500&amp;[3]Tabelle1!$C$3:$C$500&amp;[3]Tabelle1!$D$3:$D$500,0),MATCH(R$2,[3]Tabelle1!$E$2:$U$2,0))),"")</f>
        <v/>
      </c>
      <c r="S390" s="195" t="str">
        <f t="array" ref="S390">IFERROR(IF(INDEX([3]Tabelle1!$E$3:$U$500,MATCH($A390&amp;$C390&amp;$D390,[3]Tabelle1!$A$3:$A$500&amp;[3]Tabelle1!$C$3:$C$500&amp;[3]Tabelle1!$D$3:$D$500,0),MATCH(S$2,[3]Tabelle1!$E$2:$U$2,0))=0,"",INDEX([3]Tabelle1!$E$3:$U$500,MATCH($A390&amp;$C390&amp;$D390,[3]Tabelle1!$A$3:$A$500&amp;[3]Tabelle1!$C$3:$C$500&amp;[3]Tabelle1!$D$3:$D$500,0),MATCH(S$2,[3]Tabelle1!$E$2:$U$2,0))),"")</f>
        <v/>
      </c>
      <c r="T390" s="195" t="str">
        <f t="array" ref="T390">IFERROR(IF(INDEX([3]Tabelle1!$E$3:$U$500,MATCH($A390&amp;$C390&amp;$D390,[3]Tabelle1!$A$3:$A$500&amp;[3]Tabelle1!$C$3:$C$500&amp;[3]Tabelle1!$D$3:$D$500,0),MATCH(T$2,[3]Tabelle1!$E$2:$U$2,0))=0,"",INDEX([3]Tabelle1!$E$3:$U$500,MATCH($A390&amp;$C390&amp;$D390,[3]Tabelle1!$A$3:$A$500&amp;[3]Tabelle1!$C$3:$C$500&amp;[3]Tabelle1!$D$3:$D$500,0),MATCH(T$2,[3]Tabelle1!$E$2:$U$2,0))),"")</f>
        <v/>
      </c>
      <c r="U390" s="195" t="str">
        <f t="array" ref="U390">IFERROR(IF(INDEX([3]Tabelle1!$E$3:$U$500,MATCH($A390&amp;$C390&amp;$D390,[3]Tabelle1!$A$3:$A$500&amp;[3]Tabelle1!$C$3:$C$500&amp;[3]Tabelle1!$D$3:$D$500,0),MATCH(U$2,[3]Tabelle1!$E$2:$U$2,0))=0,"",INDEX([3]Tabelle1!$E$3:$U$500,MATCH($A390&amp;$C390&amp;$D390,[3]Tabelle1!$A$3:$A$500&amp;[3]Tabelle1!$C$3:$C$500&amp;[3]Tabelle1!$D$3:$D$500,0),MATCH(U$2,[3]Tabelle1!$E$2:$U$2,0))),"")</f>
        <v/>
      </c>
      <c r="V390" s="196" t="str">
        <f t="array" ref="V390">IFERROR(IF(INDEX([3]Tabelle1!$E$3:$U$500,MATCH($A390&amp;$C390&amp;$D390,[3]Tabelle1!$A$3:$A$500&amp;[3]Tabelle1!$C$3:$C$500&amp;[3]Tabelle1!$D$3:$D$500,0),MATCH(V$2,[3]Tabelle1!$E$2:$U$2,0))=0,"",INDEX([3]Tabelle1!$E$3:$U$500,MATCH($A390&amp;$C390&amp;$D390,[3]Tabelle1!$A$3:$A$500&amp;[3]Tabelle1!$C$3:$C$500&amp;[3]Tabelle1!$D$3:$D$500,0),MATCH(V$2,[3]Tabelle1!$E$2:$U$2,0))),"")</f>
        <v/>
      </c>
      <c r="W390" t="str">
        <f t="array" ref="W390">IFERROR(IF(INDEX([3]Tabelle1!$E$3:$U$500,MATCH($A390&amp;$C390&amp;$D390,[3]Tabelle1!$A$3:$A$500&amp;[3]Tabelle1!$C$3:$C$500&amp;[3]Tabelle1!$D$3:$D$500,0),MATCH(W$2,[3]Tabelle1!$E$2:$U$2,0))=0,"",INDEX([3]Tabelle1!$E$3:$U$500,MATCH($A390&amp;$C390&amp;$D390,[3]Tabelle1!$A$3:$A$500&amp;[3]Tabelle1!$C$3:$C$500&amp;[3]Tabelle1!$D$3:$D$500,0),MATCH(W$2,[3]Tabelle1!$E$2:$U$2,0))),"")</f>
        <v/>
      </c>
      <c r="X390" t="str">
        <f t="array" ref="X390">IFERROR(IF(INDEX([3]Tabelle1!$E$3:$U$500,MATCH($A390&amp;$C390&amp;$D390,[3]Tabelle1!$A$3:$A$500&amp;[3]Tabelle1!$C$3:$C$500&amp;[3]Tabelle1!$D$3:$D$500,0),MATCH(X$2,[3]Tabelle1!$E$2:$U$2,0))=0,"",INDEX([3]Tabelle1!$E$3:$U$500,MATCH($A390&amp;$C390&amp;$D390,[3]Tabelle1!$A$3:$A$500&amp;[3]Tabelle1!$C$3:$C$500&amp;[3]Tabelle1!$D$3:$D$500,0),MATCH(X$2,[3]Tabelle1!$E$2:$U$2,0))),"")</f>
        <v/>
      </c>
      <c r="Y390" s="4"/>
      <c r="Z390" s="4"/>
      <c r="AA390" s="4"/>
      <c r="AB390" s="4"/>
      <c r="AC390" s="4"/>
      <c r="AD390" s="4"/>
      <c r="AE390" s="4"/>
      <c r="AF390" s="4"/>
    </row>
    <row r="391" spans="1:32" x14ac:dyDescent="0.2">
      <c r="A391" s="107" t="str">
        <f t="shared" si="41"/>
        <v>Latvia</v>
      </c>
      <c r="B391" s="97"/>
      <c r="C391" s="97" t="s">
        <v>88</v>
      </c>
      <c r="D391" s="227" t="s">
        <v>45</v>
      </c>
      <c r="E391" s="194"/>
      <c r="F391" s="194"/>
      <c r="G391" s="194"/>
      <c r="H391" s="195" t="str">
        <f t="array" ref="H391">IFERROR(IF(INDEX([3]Tabelle1!$E$3:$U$500,MATCH($A391&amp;$C391&amp;$D391,[3]Tabelle1!$A$3:$A$500&amp;[3]Tabelle1!$C$3:$C$500&amp;[3]Tabelle1!$D$3:$D$500,0),MATCH(H$2,[3]Tabelle1!$E$2:$U$2,0))=0,"",INDEX([3]Tabelle1!$E$3:$U$500,MATCH($A391&amp;$C391&amp;$D391,[3]Tabelle1!$A$3:$A$500&amp;[3]Tabelle1!$C$3:$C$500&amp;[3]Tabelle1!$D$3:$D$500,0),MATCH(H$2,[3]Tabelle1!$E$2:$U$2,0))),"")</f>
        <v/>
      </c>
      <c r="I391" s="195" t="str">
        <f t="array" ref="I391">IFERROR(IF(INDEX([3]Tabelle1!$E$3:$U$500,MATCH($A391&amp;$C391&amp;$D391,[3]Tabelle1!$A$3:$A$500&amp;[3]Tabelle1!$C$3:$C$500&amp;[3]Tabelle1!$D$3:$D$500,0),MATCH(I$2,[3]Tabelle1!$E$2:$U$2,0))=0,"",INDEX([3]Tabelle1!$E$3:$U$500,MATCH($A391&amp;$C391&amp;$D391,[3]Tabelle1!$A$3:$A$500&amp;[3]Tabelle1!$C$3:$C$500&amp;[3]Tabelle1!$D$3:$D$500,0),MATCH(I$2,[3]Tabelle1!$E$2:$U$2,0))),"")</f>
        <v/>
      </c>
      <c r="J391" s="195" t="str">
        <f t="array" ref="J391">IFERROR(IF(INDEX([3]Tabelle1!$E$3:$U$500,MATCH($A391&amp;$C391&amp;$D391,[3]Tabelle1!$A$3:$A$500&amp;[3]Tabelle1!$C$3:$C$500&amp;[3]Tabelle1!$D$3:$D$500,0),MATCH(J$2,[3]Tabelle1!$E$2:$U$2,0))=0,"",INDEX([3]Tabelle1!$E$3:$U$500,MATCH($A391&amp;$C391&amp;$D391,[3]Tabelle1!$A$3:$A$500&amp;[3]Tabelle1!$C$3:$C$500&amp;[3]Tabelle1!$D$3:$D$500,0),MATCH(J$2,[3]Tabelle1!$E$2:$U$2,0))),"")</f>
        <v/>
      </c>
      <c r="K391" s="195" t="str">
        <f t="array" ref="K391">IFERROR(IF(INDEX([3]Tabelle1!$E$3:$U$500,MATCH($A391&amp;$C391&amp;$D391,[3]Tabelle1!$A$3:$A$500&amp;[3]Tabelle1!$C$3:$C$500&amp;[3]Tabelle1!$D$3:$D$500,0),MATCH(K$2,[3]Tabelle1!$E$2:$U$2,0))=0,"",INDEX([3]Tabelle1!$E$3:$U$500,MATCH($A391&amp;$C391&amp;$D391,[3]Tabelle1!$A$3:$A$500&amp;[3]Tabelle1!$C$3:$C$500&amp;[3]Tabelle1!$D$3:$D$500,0),MATCH(K$2,[3]Tabelle1!$E$2:$U$2,0))),"")</f>
        <v/>
      </c>
      <c r="L391" s="195" t="str">
        <f t="array" ref="L391">IFERROR(IF(INDEX([3]Tabelle1!$E$3:$U$500,MATCH($A391&amp;$C391&amp;$D391,[3]Tabelle1!$A$3:$A$500&amp;[3]Tabelle1!$C$3:$C$500&amp;[3]Tabelle1!$D$3:$D$500,0),MATCH(L$2,[3]Tabelle1!$E$2:$U$2,0))=0,"",INDEX([3]Tabelle1!$E$3:$U$500,MATCH($A391&amp;$C391&amp;$D391,[3]Tabelle1!$A$3:$A$500&amp;[3]Tabelle1!$C$3:$C$500&amp;[3]Tabelle1!$D$3:$D$500,0),MATCH(L$2,[3]Tabelle1!$E$2:$U$2,0))),"")</f>
        <v/>
      </c>
      <c r="M391" s="195" t="str">
        <f t="array" ref="M391">IFERROR(IF(INDEX([3]Tabelle1!$E$3:$U$500,MATCH($A391&amp;$C391&amp;$D391,[3]Tabelle1!$A$3:$A$500&amp;[3]Tabelle1!$C$3:$C$500&amp;[3]Tabelle1!$D$3:$D$500,0),MATCH(M$2,[3]Tabelle1!$E$2:$U$2,0))=0,"",INDEX([3]Tabelle1!$E$3:$U$500,MATCH($A391&amp;$C391&amp;$D391,[3]Tabelle1!$A$3:$A$500&amp;[3]Tabelle1!$C$3:$C$500&amp;[3]Tabelle1!$D$3:$D$500,0),MATCH(M$2,[3]Tabelle1!$E$2:$U$2,0))),"")</f>
        <v/>
      </c>
      <c r="N391" s="195" t="str">
        <f t="array" ref="N391">IFERROR(IF(INDEX([3]Tabelle1!$E$3:$U$500,MATCH($A391&amp;$C391&amp;$D391,[3]Tabelle1!$A$3:$A$500&amp;[3]Tabelle1!$C$3:$C$500&amp;[3]Tabelle1!$D$3:$D$500,0),MATCH(N$2,[3]Tabelle1!$E$2:$U$2,0))=0,"",INDEX([3]Tabelle1!$E$3:$U$500,MATCH($A391&amp;$C391&amp;$D391,[3]Tabelle1!$A$3:$A$500&amp;[3]Tabelle1!$C$3:$C$500&amp;[3]Tabelle1!$D$3:$D$500,0),MATCH(N$2,[3]Tabelle1!$E$2:$U$2,0))),"")</f>
        <v/>
      </c>
      <c r="O391" s="195" t="str">
        <f t="array" ref="O391">IFERROR(IF(INDEX([3]Tabelle1!$E$3:$U$500,MATCH($A391&amp;$C391&amp;$D391,[3]Tabelle1!$A$3:$A$500&amp;[3]Tabelle1!$C$3:$C$500&amp;[3]Tabelle1!$D$3:$D$500,0),MATCH(O$2,[3]Tabelle1!$E$2:$U$2,0))=0,"",INDEX([3]Tabelle1!$E$3:$U$500,MATCH($A391&amp;$C391&amp;$D391,[3]Tabelle1!$A$3:$A$500&amp;[3]Tabelle1!$C$3:$C$500&amp;[3]Tabelle1!$D$3:$D$500,0),MATCH(O$2,[3]Tabelle1!$E$2:$U$2,0))),"")</f>
        <v/>
      </c>
      <c r="P391" s="195" t="str">
        <f t="array" ref="P391">IFERROR(IF(INDEX([3]Tabelle1!$E$3:$U$500,MATCH($A391&amp;$C391&amp;$D391,[3]Tabelle1!$A$3:$A$500&amp;[3]Tabelle1!$C$3:$C$500&amp;[3]Tabelle1!$D$3:$D$500,0),MATCH(P$2,[3]Tabelle1!$E$2:$U$2,0))=0,"",INDEX([3]Tabelle1!$E$3:$U$500,MATCH($A391&amp;$C391&amp;$D391,[3]Tabelle1!$A$3:$A$500&amp;[3]Tabelle1!$C$3:$C$500&amp;[3]Tabelle1!$D$3:$D$500,0),MATCH(P$2,[3]Tabelle1!$E$2:$U$2,0))),"")</f>
        <v/>
      </c>
      <c r="Q391" s="195" t="str">
        <f t="array" ref="Q391">IFERROR(IF(INDEX([3]Tabelle1!$E$3:$U$500,MATCH($A391&amp;$C391&amp;$D391,[3]Tabelle1!$A$3:$A$500&amp;[3]Tabelle1!$C$3:$C$500&amp;[3]Tabelle1!$D$3:$D$500,0),MATCH(Q$2,[3]Tabelle1!$E$2:$U$2,0))=0,"",INDEX([3]Tabelle1!$E$3:$U$500,MATCH($A391&amp;$C391&amp;$D391,[3]Tabelle1!$A$3:$A$500&amp;[3]Tabelle1!$C$3:$C$500&amp;[3]Tabelle1!$D$3:$D$500,0),MATCH(Q$2,[3]Tabelle1!$E$2:$U$2,0))),"")</f>
        <v/>
      </c>
      <c r="R391" s="195" t="str">
        <f t="array" ref="R391">IFERROR(IF(INDEX([3]Tabelle1!$E$3:$U$500,MATCH($A391&amp;$C391&amp;$D391,[3]Tabelle1!$A$3:$A$500&amp;[3]Tabelle1!$C$3:$C$500&amp;[3]Tabelle1!$D$3:$D$500,0),MATCH(R$2,[3]Tabelle1!$E$2:$U$2,0))=0,"",INDEX([3]Tabelle1!$E$3:$U$500,MATCH($A391&amp;$C391&amp;$D391,[3]Tabelle1!$A$3:$A$500&amp;[3]Tabelle1!$C$3:$C$500&amp;[3]Tabelle1!$D$3:$D$500,0),MATCH(R$2,[3]Tabelle1!$E$2:$U$2,0))),"")</f>
        <v/>
      </c>
      <c r="S391" s="195" t="str">
        <f t="array" ref="S391">IFERROR(IF(INDEX([3]Tabelle1!$E$3:$U$500,MATCH($A391&amp;$C391&amp;$D391,[3]Tabelle1!$A$3:$A$500&amp;[3]Tabelle1!$C$3:$C$500&amp;[3]Tabelle1!$D$3:$D$500,0),MATCH(S$2,[3]Tabelle1!$E$2:$U$2,0))=0,"",INDEX([3]Tabelle1!$E$3:$U$500,MATCH($A391&amp;$C391&amp;$D391,[3]Tabelle1!$A$3:$A$500&amp;[3]Tabelle1!$C$3:$C$500&amp;[3]Tabelle1!$D$3:$D$500,0),MATCH(S$2,[3]Tabelle1!$E$2:$U$2,0))),"")</f>
        <v/>
      </c>
      <c r="T391" s="195" t="str">
        <f t="array" ref="T391">IFERROR(IF(INDEX([3]Tabelle1!$E$3:$U$500,MATCH($A391&amp;$C391&amp;$D391,[3]Tabelle1!$A$3:$A$500&amp;[3]Tabelle1!$C$3:$C$500&amp;[3]Tabelle1!$D$3:$D$500,0),MATCH(T$2,[3]Tabelle1!$E$2:$U$2,0))=0,"",INDEX([3]Tabelle1!$E$3:$U$500,MATCH($A391&amp;$C391&amp;$D391,[3]Tabelle1!$A$3:$A$500&amp;[3]Tabelle1!$C$3:$C$500&amp;[3]Tabelle1!$D$3:$D$500,0),MATCH(T$2,[3]Tabelle1!$E$2:$U$2,0))),"")</f>
        <v/>
      </c>
      <c r="U391" s="195" t="str">
        <f t="array" ref="U391">IFERROR(IF(INDEX([3]Tabelle1!$E$3:$U$500,MATCH($A391&amp;$C391&amp;$D391,[3]Tabelle1!$A$3:$A$500&amp;[3]Tabelle1!$C$3:$C$500&amp;[3]Tabelle1!$D$3:$D$500,0),MATCH(U$2,[3]Tabelle1!$E$2:$U$2,0))=0,"",INDEX([3]Tabelle1!$E$3:$U$500,MATCH($A391&amp;$C391&amp;$D391,[3]Tabelle1!$A$3:$A$500&amp;[3]Tabelle1!$C$3:$C$500&amp;[3]Tabelle1!$D$3:$D$500,0),MATCH(U$2,[3]Tabelle1!$E$2:$U$2,0))),"")</f>
        <v/>
      </c>
      <c r="V391" s="196" t="str">
        <f t="array" ref="V391">IFERROR(IF(INDEX([3]Tabelle1!$E$3:$U$500,MATCH($A391&amp;$C391&amp;$D391,[3]Tabelle1!$A$3:$A$500&amp;[3]Tabelle1!$C$3:$C$500&amp;[3]Tabelle1!$D$3:$D$500,0),MATCH(V$2,[3]Tabelle1!$E$2:$U$2,0))=0,"",INDEX([3]Tabelle1!$E$3:$U$500,MATCH($A391&amp;$C391&amp;$D391,[3]Tabelle1!$A$3:$A$500&amp;[3]Tabelle1!$C$3:$C$500&amp;[3]Tabelle1!$D$3:$D$500,0),MATCH(V$2,[3]Tabelle1!$E$2:$U$2,0))),"")</f>
        <v/>
      </c>
      <c r="W391" t="str">
        <f t="array" ref="W391">IFERROR(IF(INDEX([3]Tabelle1!$E$3:$U$500,MATCH($A391&amp;$C391&amp;$D391,[3]Tabelle1!$A$3:$A$500&amp;[3]Tabelle1!$C$3:$C$500&amp;[3]Tabelle1!$D$3:$D$500,0),MATCH(W$2,[3]Tabelle1!$E$2:$U$2,0))=0,"",INDEX([3]Tabelle1!$E$3:$U$500,MATCH($A391&amp;$C391&amp;$D391,[3]Tabelle1!$A$3:$A$500&amp;[3]Tabelle1!$C$3:$C$500&amp;[3]Tabelle1!$D$3:$D$500,0),MATCH(W$2,[3]Tabelle1!$E$2:$U$2,0))),"")</f>
        <v/>
      </c>
      <c r="X391" t="str">
        <f t="array" ref="X391">IFERROR(IF(INDEX([3]Tabelle1!$E$3:$U$500,MATCH($A391&amp;$C391&amp;$D391,[3]Tabelle1!$A$3:$A$500&amp;[3]Tabelle1!$C$3:$C$500&amp;[3]Tabelle1!$D$3:$D$500,0),MATCH(X$2,[3]Tabelle1!$E$2:$U$2,0))=0,"",INDEX([3]Tabelle1!$E$3:$U$500,MATCH($A391&amp;$C391&amp;$D391,[3]Tabelle1!$A$3:$A$500&amp;[3]Tabelle1!$C$3:$C$500&amp;[3]Tabelle1!$D$3:$D$500,0),MATCH(X$2,[3]Tabelle1!$E$2:$U$2,0))),"")</f>
        <v/>
      </c>
      <c r="Y391" s="4"/>
      <c r="Z391" s="4"/>
      <c r="AA391" s="4"/>
      <c r="AB391" s="4"/>
      <c r="AC391" s="4"/>
      <c r="AD391" s="4"/>
      <c r="AE391" s="4"/>
      <c r="AF391" s="4"/>
    </row>
    <row r="392" spans="1:32" x14ac:dyDescent="0.2">
      <c r="A392" s="107" t="str">
        <f t="shared" si="41"/>
        <v>Latvia</v>
      </c>
      <c r="B392" s="97"/>
      <c r="C392" s="97" t="s">
        <v>88</v>
      </c>
      <c r="D392" s="227" t="s">
        <v>42</v>
      </c>
      <c r="E392" s="194"/>
      <c r="F392" s="194"/>
      <c r="G392" s="194"/>
      <c r="H392" s="195" t="str">
        <f t="array" ref="H392">IFERROR(IF(INDEX([3]Tabelle1!$E$3:$U$500,MATCH($A392&amp;$C392&amp;$D392,[3]Tabelle1!$A$3:$A$500&amp;[3]Tabelle1!$C$3:$C$500&amp;[3]Tabelle1!$D$3:$D$500,0),MATCH(H$2,[3]Tabelle1!$E$2:$U$2,0))=0,"",INDEX([3]Tabelle1!$E$3:$U$500,MATCH($A392&amp;$C392&amp;$D392,[3]Tabelle1!$A$3:$A$500&amp;[3]Tabelle1!$C$3:$C$500&amp;[3]Tabelle1!$D$3:$D$500,0),MATCH(H$2,[3]Tabelle1!$E$2:$U$2,0))),"")</f>
        <v/>
      </c>
      <c r="I392" s="195">
        <f t="array" ref="I392">IFERROR(IF(INDEX([3]Tabelle1!$E$3:$U$500,MATCH($A392&amp;$C392&amp;$D392,[3]Tabelle1!$A$3:$A$500&amp;[3]Tabelle1!$C$3:$C$500&amp;[3]Tabelle1!$D$3:$D$500,0),MATCH(I$2,[3]Tabelle1!$E$2:$U$2,0))=0,"",INDEX([3]Tabelle1!$E$3:$U$500,MATCH($A392&amp;$C392&amp;$D392,[3]Tabelle1!$A$3:$A$500&amp;[3]Tabelle1!$C$3:$C$500&amp;[3]Tabelle1!$D$3:$D$500,0),MATCH(I$2,[3]Tabelle1!$E$2:$U$2,0))),"")</f>
        <v>673.04347826086951</v>
      </c>
      <c r="J392" s="195" t="str">
        <f t="array" ref="J392">IFERROR(IF(INDEX([3]Tabelle1!$E$3:$U$500,MATCH($A392&amp;$C392&amp;$D392,[3]Tabelle1!$A$3:$A$500&amp;[3]Tabelle1!$C$3:$C$500&amp;[3]Tabelle1!$D$3:$D$500,0),MATCH(J$2,[3]Tabelle1!$E$2:$U$2,0))=0,"",INDEX([3]Tabelle1!$E$3:$U$500,MATCH($A392&amp;$C392&amp;$D392,[3]Tabelle1!$A$3:$A$500&amp;[3]Tabelle1!$C$3:$C$500&amp;[3]Tabelle1!$D$3:$D$500,0),MATCH(J$2,[3]Tabelle1!$E$2:$U$2,0))),"")</f>
        <v/>
      </c>
      <c r="K392" s="195" t="str">
        <f t="array" ref="K392">IFERROR(IF(INDEX([3]Tabelle1!$E$3:$U$500,MATCH($A392&amp;$C392&amp;$D392,[3]Tabelle1!$A$3:$A$500&amp;[3]Tabelle1!$C$3:$C$500&amp;[3]Tabelle1!$D$3:$D$500,0),MATCH(K$2,[3]Tabelle1!$E$2:$U$2,0))=0,"",INDEX([3]Tabelle1!$E$3:$U$500,MATCH($A392&amp;$C392&amp;$D392,[3]Tabelle1!$A$3:$A$500&amp;[3]Tabelle1!$C$3:$C$500&amp;[3]Tabelle1!$D$3:$D$500,0),MATCH(K$2,[3]Tabelle1!$E$2:$U$2,0))),"")</f>
        <v/>
      </c>
      <c r="L392" s="195" t="str">
        <f t="array" ref="L392">IFERROR(IF(INDEX([3]Tabelle1!$E$3:$U$500,MATCH($A392&amp;$C392&amp;$D392,[3]Tabelle1!$A$3:$A$500&amp;[3]Tabelle1!$C$3:$C$500&amp;[3]Tabelle1!$D$3:$D$500,0),MATCH(L$2,[3]Tabelle1!$E$2:$U$2,0))=0,"",INDEX([3]Tabelle1!$E$3:$U$500,MATCH($A392&amp;$C392&amp;$D392,[3]Tabelle1!$A$3:$A$500&amp;[3]Tabelle1!$C$3:$C$500&amp;[3]Tabelle1!$D$3:$D$500,0),MATCH(L$2,[3]Tabelle1!$E$2:$U$2,0))),"")</f>
        <v/>
      </c>
      <c r="M392" s="195" t="str">
        <f t="array" ref="M392">IFERROR(IF(INDEX([3]Tabelle1!$E$3:$U$500,MATCH($A392&amp;$C392&amp;$D392,[3]Tabelle1!$A$3:$A$500&amp;[3]Tabelle1!$C$3:$C$500&amp;[3]Tabelle1!$D$3:$D$500,0),MATCH(M$2,[3]Tabelle1!$E$2:$U$2,0))=0,"",INDEX([3]Tabelle1!$E$3:$U$500,MATCH($A392&amp;$C392&amp;$D392,[3]Tabelle1!$A$3:$A$500&amp;[3]Tabelle1!$C$3:$C$500&amp;[3]Tabelle1!$D$3:$D$500,0),MATCH(M$2,[3]Tabelle1!$E$2:$U$2,0))),"")</f>
        <v/>
      </c>
      <c r="N392" s="195">
        <f t="array" ref="N392">IFERROR(IF(INDEX([3]Tabelle1!$E$3:$U$500,MATCH($A392&amp;$C392&amp;$D392,[3]Tabelle1!$A$3:$A$500&amp;[3]Tabelle1!$C$3:$C$500&amp;[3]Tabelle1!$D$3:$D$500,0),MATCH(N$2,[3]Tabelle1!$E$2:$U$2,0))=0,"",INDEX([3]Tabelle1!$E$3:$U$500,MATCH($A392&amp;$C392&amp;$D392,[3]Tabelle1!$A$3:$A$500&amp;[3]Tabelle1!$C$3:$C$500&amp;[3]Tabelle1!$D$3:$D$500,0),MATCH(N$2,[3]Tabelle1!$E$2:$U$2,0))),"")</f>
        <v>667.82608695652175</v>
      </c>
      <c r="O392" s="195" t="str">
        <f t="array" ref="O392">IFERROR(IF(INDEX([3]Tabelle1!$E$3:$U$500,MATCH($A392&amp;$C392&amp;$D392,[3]Tabelle1!$A$3:$A$500&amp;[3]Tabelle1!$C$3:$C$500&amp;[3]Tabelle1!$D$3:$D$500,0),MATCH(O$2,[3]Tabelle1!$E$2:$U$2,0))=0,"",INDEX([3]Tabelle1!$E$3:$U$500,MATCH($A392&amp;$C392&amp;$D392,[3]Tabelle1!$A$3:$A$500&amp;[3]Tabelle1!$C$3:$C$500&amp;[3]Tabelle1!$D$3:$D$500,0),MATCH(O$2,[3]Tabelle1!$E$2:$U$2,0))),"")</f>
        <v/>
      </c>
      <c r="P392" s="195" t="str">
        <f t="array" ref="P392">IFERROR(IF(INDEX([3]Tabelle1!$E$3:$U$500,MATCH($A392&amp;$C392&amp;$D392,[3]Tabelle1!$A$3:$A$500&amp;[3]Tabelle1!$C$3:$C$500&amp;[3]Tabelle1!$D$3:$D$500,0),MATCH(P$2,[3]Tabelle1!$E$2:$U$2,0))=0,"",INDEX([3]Tabelle1!$E$3:$U$500,MATCH($A392&amp;$C392&amp;$D392,[3]Tabelle1!$A$3:$A$500&amp;[3]Tabelle1!$C$3:$C$500&amp;[3]Tabelle1!$D$3:$D$500,0),MATCH(P$2,[3]Tabelle1!$E$2:$U$2,0))),"")</f>
        <v/>
      </c>
      <c r="Q392" s="195" t="str">
        <f t="array" ref="Q392">IFERROR(IF(INDEX([3]Tabelle1!$E$3:$U$500,MATCH($A392&amp;$C392&amp;$D392,[3]Tabelle1!$A$3:$A$500&amp;[3]Tabelle1!$C$3:$C$500&amp;[3]Tabelle1!$D$3:$D$500,0),MATCH(Q$2,[3]Tabelle1!$E$2:$U$2,0))=0,"",INDEX([3]Tabelle1!$E$3:$U$500,MATCH($A392&amp;$C392&amp;$D392,[3]Tabelle1!$A$3:$A$500&amp;[3]Tabelle1!$C$3:$C$500&amp;[3]Tabelle1!$D$3:$D$500,0),MATCH(Q$2,[3]Tabelle1!$E$2:$U$2,0))),"")</f>
        <v/>
      </c>
      <c r="R392" s="195" t="str">
        <f t="array" ref="R392">IFERROR(IF(INDEX([3]Tabelle1!$E$3:$U$500,MATCH($A392&amp;$C392&amp;$D392,[3]Tabelle1!$A$3:$A$500&amp;[3]Tabelle1!$C$3:$C$500&amp;[3]Tabelle1!$D$3:$D$500,0),MATCH(R$2,[3]Tabelle1!$E$2:$U$2,0))=0,"",INDEX([3]Tabelle1!$E$3:$U$500,MATCH($A392&amp;$C392&amp;$D392,[3]Tabelle1!$A$3:$A$500&amp;[3]Tabelle1!$C$3:$C$500&amp;[3]Tabelle1!$D$3:$D$500,0),MATCH(R$2,[3]Tabelle1!$E$2:$U$2,0))),"")</f>
        <v/>
      </c>
      <c r="S392" s="195">
        <f t="array" ref="S392">IFERROR(IF(INDEX([3]Tabelle1!$E$3:$U$500,MATCH($A392&amp;$C392&amp;$D392,[3]Tabelle1!$A$3:$A$500&amp;[3]Tabelle1!$C$3:$C$500&amp;[3]Tabelle1!$D$3:$D$500,0),MATCH(S$2,[3]Tabelle1!$E$2:$U$2,0))=0,"",INDEX([3]Tabelle1!$E$3:$U$500,MATCH($A392&amp;$C392&amp;$D392,[3]Tabelle1!$A$3:$A$500&amp;[3]Tabelle1!$C$3:$C$500&amp;[3]Tabelle1!$D$3:$D$500,0),MATCH(S$2,[3]Tabelle1!$E$2:$U$2,0))),"")</f>
        <v>673.04347826086951</v>
      </c>
      <c r="T392" s="195" t="str">
        <f t="array" ref="T392">IFERROR(IF(INDEX([3]Tabelle1!$E$3:$U$500,MATCH($A392&amp;$C392&amp;$D392,[3]Tabelle1!$A$3:$A$500&amp;[3]Tabelle1!$C$3:$C$500&amp;[3]Tabelle1!$D$3:$D$500,0),MATCH(T$2,[3]Tabelle1!$E$2:$U$2,0))=0,"",INDEX([3]Tabelle1!$E$3:$U$500,MATCH($A392&amp;$C392&amp;$D392,[3]Tabelle1!$A$3:$A$500&amp;[3]Tabelle1!$C$3:$C$500&amp;[3]Tabelle1!$D$3:$D$500,0),MATCH(T$2,[3]Tabelle1!$E$2:$U$2,0))),"")</f>
        <v/>
      </c>
      <c r="U392" s="195" t="str">
        <f t="array" ref="U392">IFERROR(IF(INDEX([3]Tabelle1!$E$3:$U$500,MATCH($A392&amp;$C392&amp;$D392,[3]Tabelle1!$A$3:$A$500&amp;[3]Tabelle1!$C$3:$C$500&amp;[3]Tabelle1!$D$3:$D$500,0),MATCH(U$2,[3]Tabelle1!$E$2:$U$2,0))=0,"",INDEX([3]Tabelle1!$E$3:$U$500,MATCH($A392&amp;$C392&amp;$D392,[3]Tabelle1!$A$3:$A$500&amp;[3]Tabelle1!$C$3:$C$500&amp;[3]Tabelle1!$D$3:$D$500,0),MATCH(U$2,[3]Tabelle1!$E$2:$U$2,0))),"")</f>
        <v/>
      </c>
      <c r="V392" s="196" t="str">
        <f t="array" ref="V392">IFERROR(IF(INDEX([3]Tabelle1!$E$3:$U$500,MATCH($A392&amp;$C392&amp;$D392,[3]Tabelle1!$A$3:$A$500&amp;[3]Tabelle1!$C$3:$C$500&amp;[3]Tabelle1!$D$3:$D$500,0),MATCH(V$2,[3]Tabelle1!$E$2:$U$2,0))=0,"",INDEX([3]Tabelle1!$E$3:$U$500,MATCH($A392&amp;$C392&amp;$D392,[3]Tabelle1!$A$3:$A$500&amp;[3]Tabelle1!$C$3:$C$500&amp;[3]Tabelle1!$D$3:$D$500,0),MATCH(V$2,[3]Tabelle1!$E$2:$U$2,0))),"")</f>
        <v/>
      </c>
      <c r="W392" t="str">
        <f t="array" ref="W392">IFERROR(IF(INDEX([3]Tabelle1!$E$3:$U$500,MATCH($A392&amp;$C392&amp;$D392,[3]Tabelle1!$A$3:$A$500&amp;[3]Tabelle1!$C$3:$C$500&amp;[3]Tabelle1!$D$3:$D$500,0),MATCH(W$2,[3]Tabelle1!$E$2:$U$2,0))=0,"",INDEX([3]Tabelle1!$E$3:$U$500,MATCH($A392&amp;$C392&amp;$D392,[3]Tabelle1!$A$3:$A$500&amp;[3]Tabelle1!$C$3:$C$500&amp;[3]Tabelle1!$D$3:$D$500,0),MATCH(W$2,[3]Tabelle1!$E$2:$U$2,0))),"")</f>
        <v>Annahme 4600 Volllaststunden</v>
      </c>
      <c r="X392" t="str">
        <f t="array" ref="X392">IFERROR(IF(INDEX([3]Tabelle1!$E$3:$U$500,MATCH($A392&amp;$C392&amp;$D392,[3]Tabelle1!$A$3:$A$500&amp;[3]Tabelle1!$C$3:$C$500&amp;[3]Tabelle1!$D$3:$D$500,0),MATCH(X$2,[3]Tabelle1!$E$2:$U$2,0))=0,"",INDEX([3]Tabelle1!$E$3:$U$500,MATCH($A392&amp;$C392&amp;$D392,[3]Tabelle1!$A$3:$A$500&amp;[3]Tabelle1!$C$3:$C$500&amp;[3]Tabelle1!$D$3:$D$500,0),MATCH(X$2,[3]Tabelle1!$E$2:$U$2,0))),"")</f>
        <v>P. 153 Figure 48</v>
      </c>
      <c r="Y392" s="4"/>
      <c r="Z392" s="4"/>
      <c r="AA392" s="4"/>
      <c r="AB392" s="4"/>
      <c r="AC392" s="4"/>
      <c r="AD392" s="4"/>
      <c r="AE392" s="4"/>
      <c r="AF392" s="4"/>
    </row>
    <row r="393" spans="1:32" x14ac:dyDescent="0.2">
      <c r="A393" s="107" t="str">
        <f t="shared" si="41"/>
        <v>Latvia</v>
      </c>
      <c r="B393" s="97"/>
      <c r="C393" s="97" t="s">
        <v>88</v>
      </c>
      <c r="D393" s="227" t="s">
        <v>43</v>
      </c>
      <c r="E393" s="194"/>
      <c r="F393" s="194"/>
      <c r="G393" s="194"/>
      <c r="H393" s="195" t="str">
        <f t="array" ref="H393">IFERROR(IF(INDEX([3]Tabelle1!$E$3:$U$500,MATCH($A393&amp;$C393&amp;$D393,[3]Tabelle1!$A$3:$A$500&amp;[3]Tabelle1!$C$3:$C$500&amp;[3]Tabelle1!$D$3:$D$500,0),MATCH(H$2,[3]Tabelle1!$E$2:$U$2,0))=0,"",INDEX([3]Tabelle1!$E$3:$U$500,MATCH($A393&amp;$C393&amp;$D393,[3]Tabelle1!$A$3:$A$500&amp;[3]Tabelle1!$C$3:$C$500&amp;[3]Tabelle1!$D$3:$D$500,0),MATCH(H$2,[3]Tabelle1!$E$2:$U$2,0))),"")</f>
        <v/>
      </c>
      <c r="I393" s="195" t="str">
        <f t="array" ref="I393">IFERROR(IF(INDEX([3]Tabelle1!$E$3:$U$500,MATCH($A393&amp;$C393&amp;$D393,[3]Tabelle1!$A$3:$A$500&amp;[3]Tabelle1!$C$3:$C$500&amp;[3]Tabelle1!$D$3:$D$500,0),MATCH(I$2,[3]Tabelle1!$E$2:$U$2,0))=0,"",INDEX([3]Tabelle1!$E$3:$U$500,MATCH($A393&amp;$C393&amp;$D393,[3]Tabelle1!$A$3:$A$500&amp;[3]Tabelle1!$C$3:$C$500&amp;[3]Tabelle1!$D$3:$D$500,0),MATCH(I$2,[3]Tabelle1!$E$2:$U$2,0))),"")</f>
        <v/>
      </c>
      <c r="J393" s="195" t="str">
        <f t="array" ref="J393">IFERROR(IF(INDEX([3]Tabelle1!$E$3:$U$500,MATCH($A393&amp;$C393&amp;$D393,[3]Tabelle1!$A$3:$A$500&amp;[3]Tabelle1!$C$3:$C$500&amp;[3]Tabelle1!$D$3:$D$500,0),MATCH(J$2,[3]Tabelle1!$E$2:$U$2,0))=0,"",INDEX([3]Tabelle1!$E$3:$U$500,MATCH($A393&amp;$C393&amp;$D393,[3]Tabelle1!$A$3:$A$500&amp;[3]Tabelle1!$C$3:$C$500&amp;[3]Tabelle1!$D$3:$D$500,0),MATCH(J$2,[3]Tabelle1!$E$2:$U$2,0))),"")</f>
        <v/>
      </c>
      <c r="K393" s="195" t="str">
        <f t="array" ref="K393">IFERROR(IF(INDEX([3]Tabelle1!$E$3:$U$500,MATCH($A393&amp;$C393&amp;$D393,[3]Tabelle1!$A$3:$A$500&amp;[3]Tabelle1!$C$3:$C$500&amp;[3]Tabelle1!$D$3:$D$500,0),MATCH(K$2,[3]Tabelle1!$E$2:$U$2,0))=0,"",INDEX([3]Tabelle1!$E$3:$U$500,MATCH($A393&amp;$C393&amp;$D393,[3]Tabelle1!$A$3:$A$500&amp;[3]Tabelle1!$C$3:$C$500&amp;[3]Tabelle1!$D$3:$D$500,0),MATCH(K$2,[3]Tabelle1!$E$2:$U$2,0))),"")</f>
        <v/>
      </c>
      <c r="L393" s="195" t="str">
        <f t="array" ref="L393">IFERROR(IF(INDEX([3]Tabelle1!$E$3:$U$500,MATCH($A393&amp;$C393&amp;$D393,[3]Tabelle1!$A$3:$A$500&amp;[3]Tabelle1!$C$3:$C$500&amp;[3]Tabelle1!$D$3:$D$500,0),MATCH(L$2,[3]Tabelle1!$E$2:$U$2,0))=0,"",INDEX([3]Tabelle1!$E$3:$U$500,MATCH($A393&amp;$C393&amp;$D393,[3]Tabelle1!$A$3:$A$500&amp;[3]Tabelle1!$C$3:$C$500&amp;[3]Tabelle1!$D$3:$D$500,0),MATCH(L$2,[3]Tabelle1!$E$2:$U$2,0))),"")</f>
        <v/>
      </c>
      <c r="M393" s="195" t="str">
        <f t="array" ref="M393">IFERROR(IF(INDEX([3]Tabelle1!$E$3:$U$500,MATCH($A393&amp;$C393&amp;$D393,[3]Tabelle1!$A$3:$A$500&amp;[3]Tabelle1!$C$3:$C$500&amp;[3]Tabelle1!$D$3:$D$500,0),MATCH(M$2,[3]Tabelle1!$E$2:$U$2,0))=0,"",INDEX([3]Tabelle1!$E$3:$U$500,MATCH($A393&amp;$C393&amp;$D393,[3]Tabelle1!$A$3:$A$500&amp;[3]Tabelle1!$C$3:$C$500&amp;[3]Tabelle1!$D$3:$D$500,0),MATCH(M$2,[3]Tabelle1!$E$2:$U$2,0))),"")</f>
        <v/>
      </c>
      <c r="N393" s="195" t="str">
        <f t="array" ref="N393">IFERROR(IF(INDEX([3]Tabelle1!$E$3:$U$500,MATCH($A393&amp;$C393&amp;$D393,[3]Tabelle1!$A$3:$A$500&amp;[3]Tabelle1!$C$3:$C$500&amp;[3]Tabelle1!$D$3:$D$500,0),MATCH(N$2,[3]Tabelle1!$E$2:$U$2,0))=0,"",INDEX([3]Tabelle1!$E$3:$U$500,MATCH($A393&amp;$C393&amp;$D393,[3]Tabelle1!$A$3:$A$500&amp;[3]Tabelle1!$C$3:$C$500&amp;[3]Tabelle1!$D$3:$D$500,0),MATCH(N$2,[3]Tabelle1!$E$2:$U$2,0))),"")</f>
        <v/>
      </c>
      <c r="O393" s="195" t="str">
        <f t="array" ref="O393">IFERROR(IF(INDEX([3]Tabelle1!$E$3:$U$500,MATCH($A393&amp;$C393&amp;$D393,[3]Tabelle1!$A$3:$A$500&amp;[3]Tabelle1!$C$3:$C$500&amp;[3]Tabelle1!$D$3:$D$500,0),MATCH(O$2,[3]Tabelle1!$E$2:$U$2,0))=0,"",INDEX([3]Tabelle1!$E$3:$U$500,MATCH($A393&amp;$C393&amp;$D393,[3]Tabelle1!$A$3:$A$500&amp;[3]Tabelle1!$C$3:$C$500&amp;[3]Tabelle1!$D$3:$D$500,0),MATCH(O$2,[3]Tabelle1!$E$2:$U$2,0))),"")</f>
        <v/>
      </c>
      <c r="P393" s="195" t="str">
        <f t="array" ref="P393">IFERROR(IF(INDEX([3]Tabelle1!$E$3:$U$500,MATCH($A393&amp;$C393&amp;$D393,[3]Tabelle1!$A$3:$A$500&amp;[3]Tabelle1!$C$3:$C$500&amp;[3]Tabelle1!$D$3:$D$500,0),MATCH(P$2,[3]Tabelle1!$E$2:$U$2,0))=0,"",INDEX([3]Tabelle1!$E$3:$U$500,MATCH($A393&amp;$C393&amp;$D393,[3]Tabelle1!$A$3:$A$500&amp;[3]Tabelle1!$C$3:$C$500&amp;[3]Tabelle1!$D$3:$D$500,0),MATCH(P$2,[3]Tabelle1!$E$2:$U$2,0))),"")</f>
        <v/>
      </c>
      <c r="Q393" s="195" t="str">
        <f t="array" ref="Q393">IFERROR(IF(INDEX([3]Tabelle1!$E$3:$U$500,MATCH($A393&amp;$C393&amp;$D393,[3]Tabelle1!$A$3:$A$500&amp;[3]Tabelle1!$C$3:$C$500&amp;[3]Tabelle1!$D$3:$D$500,0),MATCH(Q$2,[3]Tabelle1!$E$2:$U$2,0))=0,"",INDEX([3]Tabelle1!$E$3:$U$500,MATCH($A393&amp;$C393&amp;$D393,[3]Tabelle1!$A$3:$A$500&amp;[3]Tabelle1!$C$3:$C$500&amp;[3]Tabelle1!$D$3:$D$500,0),MATCH(Q$2,[3]Tabelle1!$E$2:$U$2,0))),"")</f>
        <v/>
      </c>
      <c r="R393" s="195" t="str">
        <f t="array" ref="R393">IFERROR(IF(INDEX([3]Tabelle1!$E$3:$U$500,MATCH($A393&amp;$C393&amp;$D393,[3]Tabelle1!$A$3:$A$500&amp;[3]Tabelle1!$C$3:$C$500&amp;[3]Tabelle1!$D$3:$D$500,0),MATCH(R$2,[3]Tabelle1!$E$2:$U$2,0))=0,"",INDEX([3]Tabelle1!$E$3:$U$500,MATCH($A393&amp;$C393&amp;$D393,[3]Tabelle1!$A$3:$A$500&amp;[3]Tabelle1!$C$3:$C$500&amp;[3]Tabelle1!$D$3:$D$500,0),MATCH(R$2,[3]Tabelle1!$E$2:$U$2,0))),"")</f>
        <v/>
      </c>
      <c r="S393" s="195" t="str">
        <f t="array" ref="S393">IFERROR(IF(INDEX([3]Tabelle1!$E$3:$U$500,MATCH($A393&amp;$C393&amp;$D393,[3]Tabelle1!$A$3:$A$500&amp;[3]Tabelle1!$C$3:$C$500&amp;[3]Tabelle1!$D$3:$D$500,0),MATCH(S$2,[3]Tabelle1!$E$2:$U$2,0))=0,"",INDEX([3]Tabelle1!$E$3:$U$500,MATCH($A393&amp;$C393&amp;$D393,[3]Tabelle1!$A$3:$A$500&amp;[3]Tabelle1!$C$3:$C$500&amp;[3]Tabelle1!$D$3:$D$500,0),MATCH(S$2,[3]Tabelle1!$E$2:$U$2,0))),"")</f>
        <v/>
      </c>
      <c r="T393" s="195" t="str">
        <f t="array" ref="T393">IFERROR(IF(INDEX([3]Tabelle1!$E$3:$U$500,MATCH($A393&amp;$C393&amp;$D393,[3]Tabelle1!$A$3:$A$500&amp;[3]Tabelle1!$C$3:$C$500&amp;[3]Tabelle1!$D$3:$D$500,0),MATCH(T$2,[3]Tabelle1!$E$2:$U$2,0))=0,"",INDEX([3]Tabelle1!$E$3:$U$500,MATCH($A393&amp;$C393&amp;$D393,[3]Tabelle1!$A$3:$A$500&amp;[3]Tabelle1!$C$3:$C$500&amp;[3]Tabelle1!$D$3:$D$500,0),MATCH(T$2,[3]Tabelle1!$E$2:$U$2,0))),"")</f>
        <v/>
      </c>
      <c r="U393" s="195" t="str">
        <f t="array" ref="U393">IFERROR(IF(INDEX([3]Tabelle1!$E$3:$U$500,MATCH($A393&amp;$C393&amp;$D393,[3]Tabelle1!$A$3:$A$500&amp;[3]Tabelle1!$C$3:$C$500&amp;[3]Tabelle1!$D$3:$D$500,0),MATCH(U$2,[3]Tabelle1!$E$2:$U$2,0))=0,"",INDEX([3]Tabelle1!$E$3:$U$500,MATCH($A393&amp;$C393&amp;$D393,[3]Tabelle1!$A$3:$A$500&amp;[3]Tabelle1!$C$3:$C$500&amp;[3]Tabelle1!$D$3:$D$500,0),MATCH(U$2,[3]Tabelle1!$E$2:$U$2,0))),"")</f>
        <v/>
      </c>
      <c r="V393" s="196" t="str">
        <f t="array" ref="V393">IFERROR(IF(INDEX([3]Tabelle1!$E$3:$U$500,MATCH($A393&amp;$C393&amp;$D393,[3]Tabelle1!$A$3:$A$500&amp;[3]Tabelle1!$C$3:$C$500&amp;[3]Tabelle1!$D$3:$D$500,0),MATCH(V$2,[3]Tabelle1!$E$2:$U$2,0))=0,"",INDEX([3]Tabelle1!$E$3:$U$500,MATCH($A393&amp;$C393&amp;$D393,[3]Tabelle1!$A$3:$A$500&amp;[3]Tabelle1!$C$3:$C$500&amp;[3]Tabelle1!$D$3:$D$500,0),MATCH(V$2,[3]Tabelle1!$E$2:$U$2,0))),"")</f>
        <v/>
      </c>
      <c r="W393" t="str">
        <f t="array" ref="W393">IFERROR(IF(INDEX([3]Tabelle1!$E$3:$U$500,MATCH($A393&amp;$C393&amp;$D393,[3]Tabelle1!$A$3:$A$500&amp;[3]Tabelle1!$C$3:$C$500&amp;[3]Tabelle1!$D$3:$D$500,0),MATCH(W$2,[3]Tabelle1!$E$2:$U$2,0))=0,"",INDEX([3]Tabelle1!$E$3:$U$500,MATCH($A393&amp;$C393&amp;$D393,[3]Tabelle1!$A$3:$A$500&amp;[3]Tabelle1!$C$3:$C$500&amp;[3]Tabelle1!$D$3:$D$500,0),MATCH(W$2,[3]Tabelle1!$E$2:$U$2,0))),"")</f>
        <v/>
      </c>
      <c r="X393" t="str">
        <f t="array" ref="X393">IFERROR(IF(INDEX([3]Tabelle1!$E$3:$U$500,MATCH($A393&amp;$C393&amp;$D393,[3]Tabelle1!$A$3:$A$500&amp;[3]Tabelle1!$C$3:$C$500&amp;[3]Tabelle1!$D$3:$D$500,0),MATCH(X$2,[3]Tabelle1!$E$2:$U$2,0))=0,"",INDEX([3]Tabelle1!$E$3:$U$500,MATCH($A393&amp;$C393&amp;$D393,[3]Tabelle1!$A$3:$A$500&amp;[3]Tabelle1!$C$3:$C$500&amp;[3]Tabelle1!$D$3:$D$500,0),MATCH(X$2,[3]Tabelle1!$E$2:$U$2,0))),"")</f>
        <v/>
      </c>
      <c r="Y393" s="4"/>
      <c r="Z393" s="4"/>
      <c r="AA393" s="4"/>
      <c r="AB393" s="4"/>
      <c r="AC393" s="4"/>
      <c r="AD393" s="4"/>
      <c r="AE393" s="4"/>
      <c r="AF393" s="4"/>
    </row>
    <row r="394" spans="1:32" x14ac:dyDescent="0.2">
      <c r="A394" s="107" t="str">
        <f t="shared" si="41"/>
        <v>Latvia</v>
      </c>
      <c r="B394" s="97"/>
      <c r="C394" s="97" t="s">
        <v>88</v>
      </c>
      <c r="D394" s="227" t="s">
        <v>46</v>
      </c>
      <c r="E394" s="194"/>
      <c r="F394" s="194"/>
      <c r="G394" s="194"/>
      <c r="H394" s="195" t="str">
        <f t="array" ref="H394">IFERROR(IF(INDEX([3]Tabelle1!$E$3:$U$500,MATCH($A394&amp;$C394&amp;$D394,[3]Tabelle1!$A$3:$A$500&amp;[3]Tabelle1!$C$3:$C$500&amp;[3]Tabelle1!$D$3:$D$500,0),MATCH(H$2,[3]Tabelle1!$E$2:$U$2,0))=0,"",INDEX([3]Tabelle1!$E$3:$U$500,MATCH($A394&amp;$C394&amp;$D394,[3]Tabelle1!$A$3:$A$500&amp;[3]Tabelle1!$C$3:$C$500&amp;[3]Tabelle1!$D$3:$D$500,0),MATCH(H$2,[3]Tabelle1!$E$2:$U$2,0))),"")</f>
        <v/>
      </c>
      <c r="I394" s="195">
        <f t="array" ref="I394">IFERROR(IF(INDEX([3]Tabelle1!$E$3:$U$500,MATCH($A394&amp;$C394&amp;$D394,[3]Tabelle1!$A$3:$A$500&amp;[3]Tabelle1!$C$3:$C$500&amp;[3]Tabelle1!$D$3:$D$500,0),MATCH(I$2,[3]Tabelle1!$E$2:$U$2,0))=0,"",INDEX([3]Tabelle1!$E$3:$U$500,MATCH($A394&amp;$C394&amp;$D394,[3]Tabelle1!$A$3:$A$500&amp;[3]Tabelle1!$C$3:$C$500&amp;[3]Tabelle1!$D$3:$D$500,0),MATCH(I$2,[3]Tabelle1!$E$2:$U$2,0))),"")</f>
        <v>164</v>
      </c>
      <c r="J394" s="195" t="str">
        <f t="array" ref="J394">IFERROR(IF(INDEX([3]Tabelle1!$E$3:$U$500,MATCH($A394&amp;$C394&amp;$D394,[3]Tabelle1!$A$3:$A$500&amp;[3]Tabelle1!$C$3:$C$500&amp;[3]Tabelle1!$D$3:$D$500,0),MATCH(J$2,[3]Tabelle1!$E$2:$U$2,0))=0,"",INDEX([3]Tabelle1!$E$3:$U$500,MATCH($A394&amp;$C394&amp;$D394,[3]Tabelle1!$A$3:$A$500&amp;[3]Tabelle1!$C$3:$C$500&amp;[3]Tabelle1!$D$3:$D$500,0),MATCH(J$2,[3]Tabelle1!$E$2:$U$2,0))),"")</f>
        <v/>
      </c>
      <c r="K394" s="195" t="str">
        <f t="array" ref="K394">IFERROR(IF(INDEX([3]Tabelle1!$E$3:$U$500,MATCH($A394&amp;$C394&amp;$D394,[3]Tabelle1!$A$3:$A$500&amp;[3]Tabelle1!$C$3:$C$500&amp;[3]Tabelle1!$D$3:$D$500,0),MATCH(K$2,[3]Tabelle1!$E$2:$U$2,0))=0,"",INDEX([3]Tabelle1!$E$3:$U$500,MATCH($A394&amp;$C394&amp;$D394,[3]Tabelle1!$A$3:$A$500&amp;[3]Tabelle1!$C$3:$C$500&amp;[3]Tabelle1!$D$3:$D$500,0),MATCH(K$2,[3]Tabelle1!$E$2:$U$2,0))),"")</f>
        <v/>
      </c>
      <c r="L394" s="195" t="str">
        <f t="array" ref="L394">IFERROR(IF(INDEX([3]Tabelle1!$E$3:$U$500,MATCH($A394&amp;$C394&amp;$D394,[3]Tabelle1!$A$3:$A$500&amp;[3]Tabelle1!$C$3:$C$500&amp;[3]Tabelle1!$D$3:$D$500,0),MATCH(L$2,[3]Tabelle1!$E$2:$U$2,0))=0,"",INDEX([3]Tabelle1!$E$3:$U$500,MATCH($A394&amp;$C394&amp;$D394,[3]Tabelle1!$A$3:$A$500&amp;[3]Tabelle1!$C$3:$C$500&amp;[3]Tabelle1!$D$3:$D$500,0),MATCH(L$2,[3]Tabelle1!$E$2:$U$2,0))),"")</f>
        <v/>
      </c>
      <c r="M394" s="195" t="str">
        <f t="array" ref="M394">IFERROR(IF(INDEX([3]Tabelle1!$E$3:$U$500,MATCH($A394&amp;$C394&amp;$D394,[3]Tabelle1!$A$3:$A$500&amp;[3]Tabelle1!$C$3:$C$500&amp;[3]Tabelle1!$D$3:$D$500,0),MATCH(M$2,[3]Tabelle1!$E$2:$U$2,0))=0,"",INDEX([3]Tabelle1!$E$3:$U$500,MATCH($A394&amp;$C394&amp;$D394,[3]Tabelle1!$A$3:$A$500&amp;[3]Tabelle1!$C$3:$C$500&amp;[3]Tabelle1!$D$3:$D$500,0),MATCH(M$2,[3]Tabelle1!$E$2:$U$2,0))),"")</f>
        <v/>
      </c>
      <c r="N394" s="195">
        <f t="array" ref="N394">IFERROR(IF(INDEX([3]Tabelle1!$E$3:$U$500,MATCH($A394&amp;$C394&amp;$D394,[3]Tabelle1!$A$3:$A$500&amp;[3]Tabelle1!$C$3:$C$500&amp;[3]Tabelle1!$D$3:$D$500,0),MATCH(N$2,[3]Tabelle1!$E$2:$U$2,0))=0,"",INDEX([3]Tabelle1!$E$3:$U$500,MATCH($A394&amp;$C394&amp;$D394,[3]Tabelle1!$A$3:$A$500&amp;[3]Tabelle1!$C$3:$C$500&amp;[3]Tabelle1!$D$3:$D$500,0),MATCH(N$2,[3]Tabelle1!$E$2:$U$2,0))),"")</f>
        <v>168</v>
      </c>
      <c r="O394" s="195" t="str">
        <f t="array" ref="O394">IFERROR(IF(INDEX([3]Tabelle1!$E$3:$U$500,MATCH($A394&amp;$C394&amp;$D394,[3]Tabelle1!$A$3:$A$500&amp;[3]Tabelle1!$C$3:$C$500&amp;[3]Tabelle1!$D$3:$D$500,0),MATCH(O$2,[3]Tabelle1!$E$2:$U$2,0))=0,"",INDEX([3]Tabelle1!$E$3:$U$500,MATCH($A394&amp;$C394&amp;$D394,[3]Tabelle1!$A$3:$A$500&amp;[3]Tabelle1!$C$3:$C$500&amp;[3]Tabelle1!$D$3:$D$500,0),MATCH(O$2,[3]Tabelle1!$E$2:$U$2,0))),"")</f>
        <v/>
      </c>
      <c r="P394" s="195" t="str">
        <f t="array" ref="P394">IFERROR(IF(INDEX([3]Tabelle1!$E$3:$U$500,MATCH($A394&amp;$C394&amp;$D394,[3]Tabelle1!$A$3:$A$500&amp;[3]Tabelle1!$C$3:$C$500&amp;[3]Tabelle1!$D$3:$D$500,0),MATCH(P$2,[3]Tabelle1!$E$2:$U$2,0))=0,"",INDEX([3]Tabelle1!$E$3:$U$500,MATCH($A394&amp;$C394&amp;$D394,[3]Tabelle1!$A$3:$A$500&amp;[3]Tabelle1!$C$3:$C$500&amp;[3]Tabelle1!$D$3:$D$500,0),MATCH(P$2,[3]Tabelle1!$E$2:$U$2,0))),"")</f>
        <v/>
      </c>
      <c r="Q394" s="195" t="str">
        <f t="array" ref="Q394">IFERROR(IF(INDEX([3]Tabelle1!$E$3:$U$500,MATCH($A394&amp;$C394&amp;$D394,[3]Tabelle1!$A$3:$A$500&amp;[3]Tabelle1!$C$3:$C$500&amp;[3]Tabelle1!$D$3:$D$500,0),MATCH(Q$2,[3]Tabelle1!$E$2:$U$2,0))=0,"",INDEX([3]Tabelle1!$E$3:$U$500,MATCH($A394&amp;$C394&amp;$D394,[3]Tabelle1!$A$3:$A$500&amp;[3]Tabelle1!$C$3:$C$500&amp;[3]Tabelle1!$D$3:$D$500,0),MATCH(Q$2,[3]Tabelle1!$E$2:$U$2,0))),"")</f>
        <v/>
      </c>
      <c r="R394" s="195" t="str">
        <f t="array" ref="R394">IFERROR(IF(INDEX([3]Tabelle1!$E$3:$U$500,MATCH($A394&amp;$C394&amp;$D394,[3]Tabelle1!$A$3:$A$500&amp;[3]Tabelle1!$C$3:$C$500&amp;[3]Tabelle1!$D$3:$D$500,0),MATCH(R$2,[3]Tabelle1!$E$2:$U$2,0))=0,"",INDEX([3]Tabelle1!$E$3:$U$500,MATCH($A394&amp;$C394&amp;$D394,[3]Tabelle1!$A$3:$A$500&amp;[3]Tabelle1!$C$3:$C$500&amp;[3]Tabelle1!$D$3:$D$500,0),MATCH(R$2,[3]Tabelle1!$E$2:$U$2,0))),"")</f>
        <v/>
      </c>
      <c r="S394" s="195">
        <f t="array" ref="S394">IFERROR(IF(INDEX([3]Tabelle1!$E$3:$U$500,MATCH($A394&amp;$C394&amp;$D394,[3]Tabelle1!$A$3:$A$500&amp;[3]Tabelle1!$C$3:$C$500&amp;[3]Tabelle1!$D$3:$D$500,0),MATCH(S$2,[3]Tabelle1!$E$2:$U$2,0))=0,"",INDEX([3]Tabelle1!$E$3:$U$500,MATCH($A394&amp;$C394&amp;$D394,[3]Tabelle1!$A$3:$A$500&amp;[3]Tabelle1!$C$3:$C$500&amp;[3]Tabelle1!$D$3:$D$500,0),MATCH(S$2,[3]Tabelle1!$E$2:$U$2,0))),"")</f>
        <v>120</v>
      </c>
      <c r="T394" s="195" t="str">
        <f t="array" ref="T394">IFERROR(IF(INDEX([3]Tabelle1!$E$3:$U$500,MATCH($A394&amp;$C394&amp;$D394,[3]Tabelle1!$A$3:$A$500&amp;[3]Tabelle1!$C$3:$C$500&amp;[3]Tabelle1!$D$3:$D$500,0),MATCH(T$2,[3]Tabelle1!$E$2:$U$2,0))=0,"",INDEX([3]Tabelle1!$E$3:$U$500,MATCH($A394&amp;$C394&amp;$D394,[3]Tabelle1!$A$3:$A$500&amp;[3]Tabelle1!$C$3:$C$500&amp;[3]Tabelle1!$D$3:$D$500,0),MATCH(T$2,[3]Tabelle1!$E$2:$U$2,0))),"")</f>
        <v/>
      </c>
      <c r="U394" s="195" t="str">
        <f t="array" ref="U394">IFERROR(IF(INDEX([3]Tabelle1!$E$3:$U$500,MATCH($A394&amp;$C394&amp;$D394,[3]Tabelle1!$A$3:$A$500&amp;[3]Tabelle1!$C$3:$C$500&amp;[3]Tabelle1!$D$3:$D$500,0),MATCH(U$2,[3]Tabelle1!$E$2:$U$2,0))=0,"",INDEX([3]Tabelle1!$E$3:$U$500,MATCH($A394&amp;$C394&amp;$D394,[3]Tabelle1!$A$3:$A$500&amp;[3]Tabelle1!$C$3:$C$500&amp;[3]Tabelle1!$D$3:$D$500,0),MATCH(U$2,[3]Tabelle1!$E$2:$U$2,0))),"")</f>
        <v/>
      </c>
      <c r="V394" s="196" t="str">
        <f t="array" ref="V394">IFERROR(IF(INDEX([3]Tabelle1!$E$3:$U$500,MATCH($A394&amp;$C394&amp;$D394,[3]Tabelle1!$A$3:$A$500&amp;[3]Tabelle1!$C$3:$C$500&amp;[3]Tabelle1!$D$3:$D$500,0),MATCH(V$2,[3]Tabelle1!$E$2:$U$2,0))=0,"",INDEX([3]Tabelle1!$E$3:$U$500,MATCH($A394&amp;$C394&amp;$D394,[3]Tabelle1!$A$3:$A$500&amp;[3]Tabelle1!$C$3:$C$500&amp;[3]Tabelle1!$D$3:$D$500,0),MATCH(V$2,[3]Tabelle1!$E$2:$U$2,0))),"")</f>
        <v/>
      </c>
      <c r="W394" t="str">
        <f t="array" ref="W394">IFERROR(IF(INDEX([3]Tabelle1!$E$3:$U$500,MATCH($A394&amp;$C394&amp;$D394,[3]Tabelle1!$A$3:$A$500&amp;[3]Tabelle1!$C$3:$C$500&amp;[3]Tabelle1!$D$3:$D$500,0),MATCH(W$2,[3]Tabelle1!$E$2:$U$2,0))=0,"",INDEX([3]Tabelle1!$E$3:$U$500,MATCH($A394&amp;$C394&amp;$D394,[3]Tabelle1!$A$3:$A$500&amp;[3]Tabelle1!$C$3:$C$500&amp;[3]Tabelle1!$D$3:$D$500,0),MATCH(W$2,[3]Tabelle1!$E$2:$U$2,0))),"")</f>
        <v>Annahme 6000 Volllaststunden</v>
      </c>
      <c r="X394" t="str">
        <f t="array" ref="X394">IFERROR(IF(INDEX([3]Tabelle1!$E$3:$U$500,MATCH($A394&amp;$C394&amp;$D394,[3]Tabelle1!$A$3:$A$500&amp;[3]Tabelle1!$C$3:$C$500&amp;[3]Tabelle1!$D$3:$D$500,0),MATCH(X$2,[3]Tabelle1!$E$2:$U$2,0))=0,"",INDEX([3]Tabelle1!$E$3:$U$500,MATCH($A394&amp;$C394&amp;$D394,[3]Tabelle1!$A$3:$A$500&amp;[3]Tabelle1!$C$3:$C$500&amp;[3]Tabelle1!$D$3:$D$500,0),MATCH(X$2,[3]Tabelle1!$E$2:$U$2,0))),"")</f>
        <v>P. 153 Figure 48</v>
      </c>
      <c r="Y394" s="4"/>
      <c r="Z394" s="4"/>
      <c r="AA394" s="4"/>
      <c r="AB394" s="4"/>
      <c r="AC394" s="4"/>
      <c r="AD394" s="4"/>
      <c r="AE394" s="4"/>
      <c r="AF394" s="4"/>
    </row>
    <row r="395" spans="1:32" x14ac:dyDescent="0.2">
      <c r="A395" s="107" t="str">
        <f t="shared" si="41"/>
        <v>Latvia</v>
      </c>
      <c r="B395" s="97"/>
      <c r="C395" s="97" t="s">
        <v>88</v>
      </c>
      <c r="D395" s="227" t="s">
        <v>5</v>
      </c>
      <c r="E395" s="194"/>
      <c r="F395" s="194"/>
      <c r="G395" s="194"/>
      <c r="H395" s="195" t="str">
        <f t="array" ref="H395">IFERROR(IF(INDEX([3]Tabelle1!$E$3:$U$500,MATCH($A395&amp;$C395&amp;$D395,[3]Tabelle1!$A$3:$A$500&amp;[3]Tabelle1!$C$3:$C$500&amp;[3]Tabelle1!$D$3:$D$500,0),MATCH(H$2,[3]Tabelle1!$E$2:$U$2,0))=0,"",INDEX([3]Tabelle1!$E$3:$U$500,MATCH($A395&amp;$C395&amp;$D395,[3]Tabelle1!$A$3:$A$500&amp;[3]Tabelle1!$C$3:$C$500&amp;[3]Tabelle1!$D$3:$D$500,0),MATCH(H$2,[3]Tabelle1!$E$2:$U$2,0))),"")</f>
        <v/>
      </c>
      <c r="I395" s="195" t="str">
        <f t="array" ref="I395">IFERROR(IF(INDEX([3]Tabelle1!$E$3:$U$500,MATCH($A395&amp;$C395&amp;$D395,[3]Tabelle1!$A$3:$A$500&amp;[3]Tabelle1!$C$3:$C$500&amp;[3]Tabelle1!$D$3:$D$500,0),MATCH(I$2,[3]Tabelle1!$E$2:$U$2,0))=0,"",INDEX([3]Tabelle1!$E$3:$U$500,MATCH($A395&amp;$C395&amp;$D395,[3]Tabelle1!$A$3:$A$500&amp;[3]Tabelle1!$C$3:$C$500&amp;[3]Tabelle1!$D$3:$D$500,0),MATCH(I$2,[3]Tabelle1!$E$2:$U$2,0))),"")</f>
        <v/>
      </c>
      <c r="J395" s="195" t="str">
        <f t="array" ref="J395">IFERROR(IF(INDEX([3]Tabelle1!$E$3:$U$500,MATCH($A395&amp;$C395&amp;$D395,[3]Tabelle1!$A$3:$A$500&amp;[3]Tabelle1!$C$3:$C$500&amp;[3]Tabelle1!$D$3:$D$500,0),MATCH(J$2,[3]Tabelle1!$E$2:$U$2,0))=0,"",INDEX([3]Tabelle1!$E$3:$U$500,MATCH($A395&amp;$C395&amp;$D395,[3]Tabelle1!$A$3:$A$500&amp;[3]Tabelle1!$C$3:$C$500&amp;[3]Tabelle1!$D$3:$D$500,0),MATCH(J$2,[3]Tabelle1!$E$2:$U$2,0))),"")</f>
        <v/>
      </c>
      <c r="K395" s="195" t="str">
        <f t="array" ref="K395">IFERROR(IF(INDEX([3]Tabelle1!$E$3:$U$500,MATCH($A395&amp;$C395&amp;$D395,[3]Tabelle1!$A$3:$A$500&amp;[3]Tabelle1!$C$3:$C$500&amp;[3]Tabelle1!$D$3:$D$500,0),MATCH(K$2,[3]Tabelle1!$E$2:$U$2,0))=0,"",INDEX([3]Tabelle1!$E$3:$U$500,MATCH($A395&amp;$C395&amp;$D395,[3]Tabelle1!$A$3:$A$500&amp;[3]Tabelle1!$C$3:$C$500&amp;[3]Tabelle1!$D$3:$D$500,0),MATCH(K$2,[3]Tabelle1!$E$2:$U$2,0))),"")</f>
        <v/>
      </c>
      <c r="L395" s="195" t="str">
        <f t="array" ref="L395">IFERROR(IF(INDEX([3]Tabelle1!$E$3:$U$500,MATCH($A395&amp;$C395&amp;$D395,[3]Tabelle1!$A$3:$A$500&amp;[3]Tabelle1!$C$3:$C$500&amp;[3]Tabelle1!$D$3:$D$500,0),MATCH(L$2,[3]Tabelle1!$E$2:$U$2,0))=0,"",INDEX([3]Tabelle1!$E$3:$U$500,MATCH($A395&amp;$C395&amp;$D395,[3]Tabelle1!$A$3:$A$500&amp;[3]Tabelle1!$C$3:$C$500&amp;[3]Tabelle1!$D$3:$D$500,0),MATCH(L$2,[3]Tabelle1!$E$2:$U$2,0))),"")</f>
        <v/>
      </c>
      <c r="M395" s="195" t="str">
        <f t="array" ref="M395">IFERROR(IF(INDEX([3]Tabelle1!$E$3:$U$500,MATCH($A395&amp;$C395&amp;$D395,[3]Tabelle1!$A$3:$A$500&amp;[3]Tabelle1!$C$3:$C$500&amp;[3]Tabelle1!$D$3:$D$500,0),MATCH(M$2,[3]Tabelle1!$E$2:$U$2,0))=0,"",INDEX([3]Tabelle1!$E$3:$U$500,MATCH($A395&amp;$C395&amp;$D395,[3]Tabelle1!$A$3:$A$500&amp;[3]Tabelle1!$C$3:$C$500&amp;[3]Tabelle1!$D$3:$D$500,0),MATCH(M$2,[3]Tabelle1!$E$2:$U$2,0))),"")</f>
        <v/>
      </c>
      <c r="N395" s="195" t="str">
        <f t="array" ref="N395">IFERROR(IF(INDEX([3]Tabelle1!$E$3:$U$500,MATCH($A395&amp;$C395&amp;$D395,[3]Tabelle1!$A$3:$A$500&amp;[3]Tabelle1!$C$3:$C$500&amp;[3]Tabelle1!$D$3:$D$500,0),MATCH(N$2,[3]Tabelle1!$E$2:$U$2,0))=0,"",INDEX([3]Tabelle1!$E$3:$U$500,MATCH($A395&amp;$C395&amp;$D395,[3]Tabelle1!$A$3:$A$500&amp;[3]Tabelle1!$C$3:$C$500&amp;[3]Tabelle1!$D$3:$D$500,0),MATCH(N$2,[3]Tabelle1!$E$2:$U$2,0))),"")</f>
        <v/>
      </c>
      <c r="O395" s="195" t="str">
        <f t="array" ref="O395">IFERROR(IF(INDEX([3]Tabelle1!$E$3:$U$500,MATCH($A395&amp;$C395&amp;$D395,[3]Tabelle1!$A$3:$A$500&amp;[3]Tabelle1!$C$3:$C$500&amp;[3]Tabelle1!$D$3:$D$500,0),MATCH(O$2,[3]Tabelle1!$E$2:$U$2,0))=0,"",INDEX([3]Tabelle1!$E$3:$U$500,MATCH($A395&amp;$C395&amp;$D395,[3]Tabelle1!$A$3:$A$500&amp;[3]Tabelle1!$C$3:$C$500&amp;[3]Tabelle1!$D$3:$D$500,0),MATCH(O$2,[3]Tabelle1!$E$2:$U$2,0))),"")</f>
        <v/>
      </c>
      <c r="P395" s="195" t="str">
        <f t="array" ref="P395">IFERROR(IF(INDEX([3]Tabelle1!$E$3:$U$500,MATCH($A395&amp;$C395&amp;$D395,[3]Tabelle1!$A$3:$A$500&amp;[3]Tabelle1!$C$3:$C$500&amp;[3]Tabelle1!$D$3:$D$500,0),MATCH(P$2,[3]Tabelle1!$E$2:$U$2,0))=0,"",INDEX([3]Tabelle1!$E$3:$U$500,MATCH($A395&amp;$C395&amp;$D395,[3]Tabelle1!$A$3:$A$500&amp;[3]Tabelle1!$C$3:$C$500&amp;[3]Tabelle1!$D$3:$D$500,0),MATCH(P$2,[3]Tabelle1!$E$2:$U$2,0))),"")</f>
        <v/>
      </c>
      <c r="Q395" s="195" t="str">
        <f t="array" ref="Q395">IFERROR(IF(INDEX([3]Tabelle1!$E$3:$U$500,MATCH($A395&amp;$C395&amp;$D395,[3]Tabelle1!$A$3:$A$500&amp;[3]Tabelle1!$C$3:$C$500&amp;[3]Tabelle1!$D$3:$D$500,0),MATCH(Q$2,[3]Tabelle1!$E$2:$U$2,0))=0,"",INDEX([3]Tabelle1!$E$3:$U$500,MATCH($A395&amp;$C395&amp;$D395,[3]Tabelle1!$A$3:$A$500&amp;[3]Tabelle1!$C$3:$C$500&amp;[3]Tabelle1!$D$3:$D$500,0),MATCH(Q$2,[3]Tabelle1!$E$2:$U$2,0))),"")</f>
        <v/>
      </c>
      <c r="R395" s="195" t="str">
        <f t="array" ref="R395">IFERROR(IF(INDEX([3]Tabelle1!$E$3:$U$500,MATCH($A395&amp;$C395&amp;$D395,[3]Tabelle1!$A$3:$A$500&amp;[3]Tabelle1!$C$3:$C$500&amp;[3]Tabelle1!$D$3:$D$500,0),MATCH(R$2,[3]Tabelle1!$E$2:$U$2,0))=0,"",INDEX([3]Tabelle1!$E$3:$U$500,MATCH($A395&amp;$C395&amp;$D395,[3]Tabelle1!$A$3:$A$500&amp;[3]Tabelle1!$C$3:$C$500&amp;[3]Tabelle1!$D$3:$D$500,0),MATCH(R$2,[3]Tabelle1!$E$2:$U$2,0))),"")</f>
        <v/>
      </c>
      <c r="S395" s="195" t="str">
        <f t="array" ref="S395">IFERROR(IF(INDEX([3]Tabelle1!$E$3:$U$500,MATCH($A395&amp;$C395&amp;$D395,[3]Tabelle1!$A$3:$A$500&amp;[3]Tabelle1!$C$3:$C$500&amp;[3]Tabelle1!$D$3:$D$500,0),MATCH(S$2,[3]Tabelle1!$E$2:$U$2,0))=0,"",INDEX([3]Tabelle1!$E$3:$U$500,MATCH($A395&amp;$C395&amp;$D395,[3]Tabelle1!$A$3:$A$500&amp;[3]Tabelle1!$C$3:$C$500&amp;[3]Tabelle1!$D$3:$D$500,0),MATCH(S$2,[3]Tabelle1!$E$2:$U$2,0))),"")</f>
        <v/>
      </c>
      <c r="T395" s="195" t="str">
        <f t="array" ref="T395">IFERROR(IF(INDEX([3]Tabelle1!$E$3:$U$500,MATCH($A395&amp;$C395&amp;$D395,[3]Tabelle1!$A$3:$A$500&amp;[3]Tabelle1!$C$3:$C$500&amp;[3]Tabelle1!$D$3:$D$500,0),MATCH(T$2,[3]Tabelle1!$E$2:$U$2,0))=0,"",INDEX([3]Tabelle1!$E$3:$U$500,MATCH($A395&amp;$C395&amp;$D395,[3]Tabelle1!$A$3:$A$500&amp;[3]Tabelle1!$C$3:$C$500&amp;[3]Tabelle1!$D$3:$D$500,0),MATCH(T$2,[3]Tabelle1!$E$2:$U$2,0))),"")</f>
        <v/>
      </c>
      <c r="U395" s="195" t="str">
        <f t="array" ref="U395">IFERROR(IF(INDEX([3]Tabelle1!$E$3:$U$500,MATCH($A395&amp;$C395&amp;$D395,[3]Tabelle1!$A$3:$A$500&amp;[3]Tabelle1!$C$3:$C$500&amp;[3]Tabelle1!$D$3:$D$500,0),MATCH(U$2,[3]Tabelle1!$E$2:$U$2,0))=0,"",INDEX([3]Tabelle1!$E$3:$U$500,MATCH($A395&amp;$C395&amp;$D395,[3]Tabelle1!$A$3:$A$500&amp;[3]Tabelle1!$C$3:$C$500&amp;[3]Tabelle1!$D$3:$D$500,0),MATCH(U$2,[3]Tabelle1!$E$2:$U$2,0))),"")</f>
        <v/>
      </c>
      <c r="V395" s="196" t="str">
        <f t="array" ref="V395">IFERROR(IF(INDEX([3]Tabelle1!$E$3:$U$500,MATCH($A395&amp;$C395&amp;$D395,[3]Tabelle1!$A$3:$A$500&amp;[3]Tabelle1!$C$3:$C$500&amp;[3]Tabelle1!$D$3:$D$500,0),MATCH(V$2,[3]Tabelle1!$E$2:$U$2,0))=0,"",INDEX([3]Tabelle1!$E$3:$U$500,MATCH($A395&amp;$C395&amp;$D395,[3]Tabelle1!$A$3:$A$500&amp;[3]Tabelle1!$C$3:$C$500&amp;[3]Tabelle1!$D$3:$D$500,0),MATCH(V$2,[3]Tabelle1!$E$2:$U$2,0))),"")</f>
        <v/>
      </c>
      <c r="W395" t="str">
        <f t="array" ref="W395">IFERROR(IF(INDEX([3]Tabelle1!$E$3:$U$500,MATCH($A395&amp;$C395&amp;$D395,[3]Tabelle1!$A$3:$A$500&amp;[3]Tabelle1!$C$3:$C$500&amp;[3]Tabelle1!$D$3:$D$500,0),MATCH(W$2,[3]Tabelle1!$E$2:$U$2,0))=0,"",INDEX([3]Tabelle1!$E$3:$U$500,MATCH($A395&amp;$C395&amp;$D395,[3]Tabelle1!$A$3:$A$500&amp;[3]Tabelle1!$C$3:$C$500&amp;[3]Tabelle1!$D$3:$D$500,0),MATCH(W$2,[3]Tabelle1!$E$2:$U$2,0))),"")</f>
        <v/>
      </c>
      <c r="X395" t="str">
        <f t="array" ref="X395">IFERROR(IF(INDEX([3]Tabelle1!$E$3:$U$500,MATCH($A395&amp;$C395&amp;$D395,[3]Tabelle1!$A$3:$A$500&amp;[3]Tabelle1!$C$3:$C$500&amp;[3]Tabelle1!$D$3:$D$500,0),MATCH(X$2,[3]Tabelle1!$E$2:$U$2,0))=0,"",INDEX([3]Tabelle1!$E$3:$U$500,MATCH($A395&amp;$C395&amp;$D395,[3]Tabelle1!$A$3:$A$500&amp;[3]Tabelle1!$C$3:$C$500&amp;[3]Tabelle1!$D$3:$D$500,0),MATCH(X$2,[3]Tabelle1!$E$2:$U$2,0))),"")</f>
        <v/>
      </c>
      <c r="Y395" s="4"/>
      <c r="Z395" s="4"/>
      <c r="AA395" s="4"/>
      <c r="AB395" s="4"/>
      <c r="AC395" s="4"/>
      <c r="AD395" s="4"/>
      <c r="AE395" s="4"/>
      <c r="AF395" s="4"/>
    </row>
    <row r="396" spans="1:32" x14ac:dyDescent="0.2">
      <c r="A396" s="107" t="str">
        <f t="shared" si="41"/>
        <v>Latvia</v>
      </c>
      <c r="B396" s="97"/>
      <c r="C396" s="97" t="s">
        <v>88</v>
      </c>
      <c r="D396" s="227" t="s">
        <v>47</v>
      </c>
      <c r="E396" s="194"/>
      <c r="F396" s="194"/>
      <c r="G396" s="194"/>
      <c r="H396" s="195" t="str">
        <f t="array" ref="H396">IFERROR(IF(INDEX([3]Tabelle1!$E$3:$U$500,MATCH($A396&amp;$C396&amp;$D396,[3]Tabelle1!$A$3:$A$500&amp;[3]Tabelle1!$C$3:$C$500&amp;[3]Tabelle1!$D$3:$D$500,0),MATCH(H$2,[3]Tabelle1!$E$2:$U$2,0))=0,"",INDEX([3]Tabelle1!$E$3:$U$500,MATCH($A396&amp;$C396&amp;$D396,[3]Tabelle1!$A$3:$A$500&amp;[3]Tabelle1!$C$3:$C$500&amp;[3]Tabelle1!$D$3:$D$500,0),MATCH(H$2,[3]Tabelle1!$E$2:$U$2,0))),"")</f>
        <v/>
      </c>
      <c r="I396" s="195" t="str">
        <f t="array" ref="I396">IFERROR(IF(INDEX([3]Tabelle1!$E$3:$U$500,MATCH($A396&amp;$C396&amp;$D396,[3]Tabelle1!$A$3:$A$500&amp;[3]Tabelle1!$C$3:$C$500&amp;[3]Tabelle1!$D$3:$D$500,0),MATCH(I$2,[3]Tabelle1!$E$2:$U$2,0))=0,"",INDEX([3]Tabelle1!$E$3:$U$500,MATCH($A396&amp;$C396&amp;$D396,[3]Tabelle1!$A$3:$A$500&amp;[3]Tabelle1!$C$3:$C$500&amp;[3]Tabelle1!$D$3:$D$500,0),MATCH(I$2,[3]Tabelle1!$E$2:$U$2,0))),"")</f>
        <v/>
      </c>
      <c r="J396" s="195" t="str">
        <f t="array" ref="J396">IFERROR(IF(INDEX([3]Tabelle1!$E$3:$U$500,MATCH($A396&amp;$C396&amp;$D396,[3]Tabelle1!$A$3:$A$500&amp;[3]Tabelle1!$C$3:$C$500&amp;[3]Tabelle1!$D$3:$D$500,0),MATCH(J$2,[3]Tabelle1!$E$2:$U$2,0))=0,"",INDEX([3]Tabelle1!$E$3:$U$500,MATCH($A396&amp;$C396&amp;$D396,[3]Tabelle1!$A$3:$A$500&amp;[3]Tabelle1!$C$3:$C$500&amp;[3]Tabelle1!$D$3:$D$500,0),MATCH(J$2,[3]Tabelle1!$E$2:$U$2,0))),"")</f>
        <v/>
      </c>
      <c r="K396" s="195" t="str">
        <f t="array" ref="K396">IFERROR(IF(INDEX([3]Tabelle1!$E$3:$U$500,MATCH($A396&amp;$C396&amp;$D396,[3]Tabelle1!$A$3:$A$500&amp;[3]Tabelle1!$C$3:$C$500&amp;[3]Tabelle1!$D$3:$D$500,0),MATCH(K$2,[3]Tabelle1!$E$2:$U$2,0))=0,"",INDEX([3]Tabelle1!$E$3:$U$500,MATCH($A396&amp;$C396&amp;$D396,[3]Tabelle1!$A$3:$A$500&amp;[3]Tabelle1!$C$3:$C$500&amp;[3]Tabelle1!$D$3:$D$500,0),MATCH(K$2,[3]Tabelle1!$E$2:$U$2,0))),"")</f>
        <v/>
      </c>
      <c r="L396" s="195" t="str">
        <f t="array" ref="L396">IFERROR(IF(INDEX([3]Tabelle1!$E$3:$U$500,MATCH($A396&amp;$C396&amp;$D396,[3]Tabelle1!$A$3:$A$500&amp;[3]Tabelle1!$C$3:$C$500&amp;[3]Tabelle1!$D$3:$D$500,0),MATCH(L$2,[3]Tabelle1!$E$2:$U$2,0))=0,"",INDEX([3]Tabelle1!$E$3:$U$500,MATCH($A396&amp;$C396&amp;$D396,[3]Tabelle1!$A$3:$A$500&amp;[3]Tabelle1!$C$3:$C$500&amp;[3]Tabelle1!$D$3:$D$500,0),MATCH(L$2,[3]Tabelle1!$E$2:$U$2,0))),"")</f>
        <v/>
      </c>
      <c r="M396" s="195" t="str">
        <f t="array" ref="M396">IFERROR(IF(INDEX([3]Tabelle1!$E$3:$U$500,MATCH($A396&amp;$C396&amp;$D396,[3]Tabelle1!$A$3:$A$500&amp;[3]Tabelle1!$C$3:$C$500&amp;[3]Tabelle1!$D$3:$D$500,0),MATCH(M$2,[3]Tabelle1!$E$2:$U$2,0))=0,"",INDEX([3]Tabelle1!$E$3:$U$500,MATCH($A396&amp;$C396&amp;$D396,[3]Tabelle1!$A$3:$A$500&amp;[3]Tabelle1!$C$3:$C$500&amp;[3]Tabelle1!$D$3:$D$500,0),MATCH(M$2,[3]Tabelle1!$E$2:$U$2,0))),"")</f>
        <v/>
      </c>
      <c r="N396" s="195" t="str">
        <f t="array" ref="N396">IFERROR(IF(INDEX([3]Tabelle1!$E$3:$U$500,MATCH($A396&amp;$C396&amp;$D396,[3]Tabelle1!$A$3:$A$500&amp;[3]Tabelle1!$C$3:$C$500&amp;[3]Tabelle1!$D$3:$D$500,0),MATCH(N$2,[3]Tabelle1!$E$2:$U$2,0))=0,"",INDEX([3]Tabelle1!$E$3:$U$500,MATCH($A396&amp;$C396&amp;$D396,[3]Tabelle1!$A$3:$A$500&amp;[3]Tabelle1!$C$3:$C$500&amp;[3]Tabelle1!$D$3:$D$500,0),MATCH(N$2,[3]Tabelle1!$E$2:$U$2,0))),"")</f>
        <v/>
      </c>
      <c r="O396" s="195" t="str">
        <f t="array" ref="O396">IFERROR(IF(INDEX([3]Tabelle1!$E$3:$U$500,MATCH($A396&amp;$C396&amp;$D396,[3]Tabelle1!$A$3:$A$500&amp;[3]Tabelle1!$C$3:$C$500&amp;[3]Tabelle1!$D$3:$D$500,0),MATCH(O$2,[3]Tabelle1!$E$2:$U$2,0))=0,"",INDEX([3]Tabelle1!$E$3:$U$500,MATCH($A396&amp;$C396&amp;$D396,[3]Tabelle1!$A$3:$A$500&amp;[3]Tabelle1!$C$3:$C$500&amp;[3]Tabelle1!$D$3:$D$500,0),MATCH(O$2,[3]Tabelle1!$E$2:$U$2,0))),"")</f>
        <v/>
      </c>
      <c r="P396" s="195" t="str">
        <f t="array" ref="P396">IFERROR(IF(INDEX([3]Tabelle1!$E$3:$U$500,MATCH($A396&amp;$C396&amp;$D396,[3]Tabelle1!$A$3:$A$500&amp;[3]Tabelle1!$C$3:$C$500&amp;[3]Tabelle1!$D$3:$D$500,0),MATCH(P$2,[3]Tabelle1!$E$2:$U$2,0))=0,"",INDEX([3]Tabelle1!$E$3:$U$500,MATCH($A396&amp;$C396&amp;$D396,[3]Tabelle1!$A$3:$A$500&amp;[3]Tabelle1!$C$3:$C$500&amp;[3]Tabelle1!$D$3:$D$500,0),MATCH(P$2,[3]Tabelle1!$E$2:$U$2,0))),"")</f>
        <v/>
      </c>
      <c r="Q396" s="195" t="str">
        <f t="array" ref="Q396">IFERROR(IF(INDEX([3]Tabelle1!$E$3:$U$500,MATCH($A396&amp;$C396&amp;$D396,[3]Tabelle1!$A$3:$A$500&amp;[3]Tabelle1!$C$3:$C$500&amp;[3]Tabelle1!$D$3:$D$500,0),MATCH(Q$2,[3]Tabelle1!$E$2:$U$2,0))=0,"",INDEX([3]Tabelle1!$E$3:$U$500,MATCH($A396&amp;$C396&amp;$D396,[3]Tabelle1!$A$3:$A$500&amp;[3]Tabelle1!$C$3:$C$500&amp;[3]Tabelle1!$D$3:$D$500,0),MATCH(Q$2,[3]Tabelle1!$E$2:$U$2,0))),"")</f>
        <v/>
      </c>
      <c r="R396" s="195" t="str">
        <f t="array" ref="R396">IFERROR(IF(INDEX([3]Tabelle1!$E$3:$U$500,MATCH($A396&amp;$C396&amp;$D396,[3]Tabelle1!$A$3:$A$500&amp;[3]Tabelle1!$C$3:$C$500&amp;[3]Tabelle1!$D$3:$D$500,0),MATCH(R$2,[3]Tabelle1!$E$2:$U$2,0))=0,"",INDEX([3]Tabelle1!$E$3:$U$500,MATCH($A396&amp;$C396&amp;$D396,[3]Tabelle1!$A$3:$A$500&amp;[3]Tabelle1!$C$3:$C$500&amp;[3]Tabelle1!$D$3:$D$500,0),MATCH(R$2,[3]Tabelle1!$E$2:$U$2,0))),"")</f>
        <v/>
      </c>
      <c r="S396" s="195" t="str">
        <f t="array" ref="S396">IFERROR(IF(INDEX([3]Tabelle1!$E$3:$U$500,MATCH($A396&amp;$C396&amp;$D396,[3]Tabelle1!$A$3:$A$500&amp;[3]Tabelle1!$C$3:$C$500&amp;[3]Tabelle1!$D$3:$D$500,0),MATCH(S$2,[3]Tabelle1!$E$2:$U$2,0))=0,"",INDEX([3]Tabelle1!$E$3:$U$500,MATCH($A396&amp;$C396&amp;$D396,[3]Tabelle1!$A$3:$A$500&amp;[3]Tabelle1!$C$3:$C$500&amp;[3]Tabelle1!$D$3:$D$500,0),MATCH(S$2,[3]Tabelle1!$E$2:$U$2,0))),"")</f>
        <v/>
      </c>
      <c r="T396" s="195" t="str">
        <f t="array" ref="T396">IFERROR(IF(INDEX([3]Tabelle1!$E$3:$U$500,MATCH($A396&amp;$C396&amp;$D396,[3]Tabelle1!$A$3:$A$500&amp;[3]Tabelle1!$C$3:$C$500&amp;[3]Tabelle1!$D$3:$D$500,0),MATCH(T$2,[3]Tabelle1!$E$2:$U$2,0))=0,"",INDEX([3]Tabelle1!$E$3:$U$500,MATCH($A396&amp;$C396&amp;$D396,[3]Tabelle1!$A$3:$A$500&amp;[3]Tabelle1!$C$3:$C$500&amp;[3]Tabelle1!$D$3:$D$500,0),MATCH(T$2,[3]Tabelle1!$E$2:$U$2,0))),"")</f>
        <v/>
      </c>
      <c r="U396" s="195" t="str">
        <f t="array" ref="U396">IFERROR(IF(INDEX([3]Tabelle1!$E$3:$U$500,MATCH($A396&amp;$C396&amp;$D396,[3]Tabelle1!$A$3:$A$500&amp;[3]Tabelle1!$C$3:$C$500&amp;[3]Tabelle1!$D$3:$D$500,0),MATCH(U$2,[3]Tabelle1!$E$2:$U$2,0))=0,"",INDEX([3]Tabelle1!$E$3:$U$500,MATCH($A396&amp;$C396&amp;$D396,[3]Tabelle1!$A$3:$A$500&amp;[3]Tabelle1!$C$3:$C$500&amp;[3]Tabelle1!$D$3:$D$500,0),MATCH(U$2,[3]Tabelle1!$E$2:$U$2,0))),"")</f>
        <v/>
      </c>
      <c r="V396" s="196" t="str">
        <f t="array" ref="V396">IFERROR(IF(INDEX([3]Tabelle1!$E$3:$U$500,MATCH($A396&amp;$C396&amp;$D396,[3]Tabelle1!$A$3:$A$500&amp;[3]Tabelle1!$C$3:$C$500&amp;[3]Tabelle1!$D$3:$D$500,0),MATCH(V$2,[3]Tabelle1!$E$2:$U$2,0))=0,"",INDEX([3]Tabelle1!$E$3:$U$500,MATCH($A396&amp;$C396&amp;$D396,[3]Tabelle1!$A$3:$A$500&amp;[3]Tabelle1!$C$3:$C$500&amp;[3]Tabelle1!$D$3:$D$500,0),MATCH(V$2,[3]Tabelle1!$E$2:$U$2,0))),"")</f>
        <v/>
      </c>
      <c r="W396" t="str">
        <f t="array" ref="W396">IFERROR(IF(INDEX([3]Tabelle1!$E$3:$U$500,MATCH($A396&amp;$C396&amp;$D396,[3]Tabelle1!$A$3:$A$500&amp;[3]Tabelle1!$C$3:$C$500&amp;[3]Tabelle1!$D$3:$D$500,0),MATCH(W$2,[3]Tabelle1!$E$2:$U$2,0))=0,"",INDEX([3]Tabelle1!$E$3:$U$500,MATCH($A396&amp;$C396&amp;$D396,[3]Tabelle1!$A$3:$A$500&amp;[3]Tabelle1!$C$3:$C$500&amp;[3]Tabelle1!$D$3:$D$500,0),MATCH(W$2,[3]Tabelle1!$E$2:$U$2,0))),"")</f>
        <v/>
      </c>
      <c r="X396" t="str">
        <f t="array" ref="X396">IFERROR(IF(INDEX([3]Tabelle1!$E$3:$U$500,MATCH($A396&amp;$C396&amp;$D396,[3]Tabelle1!$A$3:$A$500&amp;[3]Tabelle1!$C$3:$C$500&amp;[3]Tabelle1!$D$3:$D$500,0),MATCH(X$2,[3]Tabelle1!$E$2:$U$2,0))=0,"",INDEX([3]Tabelle1!$E$3:$U$500,MATCH($A396&amp;$C396&amp;$D396,[3]Tabelle1!$A$3:$A$500&amp;[3]Tabelle1!$C$3:$C$500&amp;[3]Tabelle1!$D$3:$D$500,0),MATCH(X$2,[3]Tabelle1!$E$2:$U$2,0))),"")</f>
        <v/>
      </c>
      <c r="Y396" s="4"/>
      <c r="Z396" s="4"/>
      <c r="AA396" s="4"/>
      <c r="AB396" s="4"/>
      <c r="AC396" s="4"/>
      <c r="AD396" s="4"/>
      <c r="AE396" s="4"/>
      <c r="AF396" s="4"/>
    </row>
    <row r="397" spans="1:32" x14ac:dyDescent="0.2">
      <c r="A397" s="107" t="str">
        <f t="shared" si="41"/>
        <v>Latvia</v>
      </c>
      <c r="B397" s="97"/>
      <c r="C397" s="97" t="s">
        <v>88</v>
      </c>
      <c r="D397" s="227" t="s">
        <v>93</v>
      </c>
      <c r="E397" s="194"/>
      <c r="F397" s="194"/>
      <c r="G397" s="194"/>
      <c r="H397" s="195" t="str">
        <f t="array" ref="H397">IFERROR(IF(INDEX([3]Tabelle1!$E$3:$U$500,MATCH($A397&amp;$C397&amp;$D397,[3]Tabelle1!$A$3:$A$500&amp;[3]Tabelle1!$C$3:$C$500&amp;[3]Tabelle1!$D$3:$D$500,0),MATCH(H$2,[3]Tabelle1!$E$2:$U$2,0))=0,"",INDEX([3]Tabelle1!$E$3:$U$500,MATCH($A397&amp;$C397&amp;$D397,[3]Tabelle1!$A$3:$A$500&amp;[3]Tabelle1!$C$3:$C$500&amp;[3]Tabelle1!$D$3:$D$500,0),MATCH(H$2,[3]Tabelle1!$E$2:$U$2,0))),"")</f>
        <v/>
      </c>
      <c r="I397" s="195" t="str">
        <f t="array" ref="I397">IFERROR(IF(INDEX([3]Tabelle1!$E$3:$U$500,MATCH($A397&amp;$C397&amp;$D397,[3]Tabelle1!$A$3:$A$500&amp;[3]Tabelle1!$C$3:$C$500&amp;[3]Tabelle1!$D$3:$D$500,0),MATCH(I$2,[3]Tabelle1!$E$2:$U$2,0))=0,"",INDEX([3]Tabelle1!$E$3:$U$500,MATCH($A397&amp;$C397&amp;$D397,[3]Tabelle1!$A$3:$A$500&amp;[3]Tabelle1!$C$3:$C$500&amp;[3]Tabelle1!$D$3:$D$500,0),MATCH(I$2,[3]Tabelle1!$E$2:$U$2,0))),"")</f>
        <v/>
      </c>
      <c r="J397" s="195" t="str">
        <f t="array" ref="J397">IFERROR(IF(INDEX([3]Tabelle1!$E$3:$U$500,MATCH($A397&amp;$C397&amp;$D397,[3]Tabelle1!$A$3:$A$500&amp;[3]Tabelle1!$C$3:$C$500&amp;[3]Tabelle1!$D$3:$D$500,0),MATCH(J$2,[3]Tabelle1!$E$2:$U$2,0))=0,"",INDEX([3]Tabelle1!$E$3:$U$500,MATCH($A397&amp;$C397&amp;$D397,[3]Tabelle1!$A$3:$A$500&amp;[3]Tabelle1!$C$3:$C$500&amp;[3]Tabelle1!$D$3:$D$500,0),MATCH(J$2,[3]Tabelle1!$E$2:$U$2,0))),"")</f>
        <v/>
      </c>
      <c r="K397" s="195" t="str">
        <f t="array" ref="K397">IFERROR(IF(INDEX([3]Tabelle1!$E$3:$U$500,MATCH($A397&amp;$C397&amp;$D397,[3]Tabelle1!$A$3:$A$500&amp;[3]Tabelle1!$C$3:$C$500&amp;[3]Tabelle1!$D$3:$D$500,0),MATCH(K$2,[3]Tabelle1!$E$2:$U$2,0))=0,"",INDEX([3]Tabelle1!$E$3:$U$500,MATCH($A397&amp;$C397&amp;$D397,[3]Tabelle1!$A$3:$A$500&amp;[3]Tabelle1!$C$3:$C$500&amp;[3]Tabelle1!$D$3:$D$500,0),MATCH(K$2,[3]Tabelle1!$E$2:$U$2,0))),"")</f>
        <v/>
      </c>
      <c r="L397" s="195" t="str">
        <f t="array" ref="L397">IFERROR(IF(INDEX([3]Tabelle1!$E$3:$U$500,MATCH($A397&amp;$C397&amp;$D397,[3]Tabelle1!$A$3:$A$500&amp;[3]Tabelle1!$C$3:$C$500&amp;[3]Tabelle1!$D$3:$D$500,0),MATCH(L$2,[3]Tabelle1!$E$2:$U$2,0))=0,"",INDEX([3]Tabelle1!$E$3:$U$500,MATCH($A397&amp;$C397&amp;$D397,[3]Tabelle1!$A$3:$A$500&amp;[3]Tabelle1!$C$3:$C$500&amp;[3]Tabelle1!$D$3:$D$500,0),MATCH(L$2,[3]Tabelle1!$E$2:$U$2,0))),"")</f>
        <v/>
      </c>
      <c r="M397" s="195" t="str">
        <f t="array" ref="M397">IFERROR(IF(INDEX([3]Tabelle1!$E$3:$U$500,MATCH($A397&amp;$C397&amp;$D397,[3]Tabelle1!$A$3:$A$500&amp;[3]Tabelle1!$C$3:$C$500&amp;[3]Tabelle1!$D$3:$D$500,0),MATCH(M$2,[3]Tabelle1!$E$2:$U$2,0))=0,"",INDEX([3]Tabelle1!$E$3:$U$500,MATCH($A397&amp;$C397&amp;$D397,[3]Tabelle1!$A$3:$A$500&amp;[3]Tabelle1!$C$3:$C$500&amp;[3]Tabelle1!$D$3:$D$500,0),MATCH(M$2,[3]Tabelle1!$E$2:$U$2,0))),"")</f>
        <v/>
      </c>
      <c r="N397" s="195" t="str">
        <f t="array" ref="N397">IFERROR(IF(INDEX([3]Tabelle1!$E$3:$U$500,MATCH($A397&amp;$C397&amp;$D397,[3]Tabelle1!$A$3:$A$500&amp;[3]Tabelle1!$C$3:$C$500&amp;[3]Tabelle1!$D$3:$D$500,0),MATCH(N$2,[3]Tabelle1!$E$2:$U$2,0))=0,"",INDEX([3]Tabelle1!$E$3:$U$500,MATCH($A397&amp;$C397&amp;$D397,[3]Tabelle1!$A$3:$A$500&amp;[3]Tabelle1!$C$3:$C$500&amp;[3]Tabelle1!$D$3:$D$500,0),MATCH(N$2,[3]Tabelle1!$E$2:$U$2,0))),"")</f>
        <v/>
      </c>
      <c r="O397" s="195" t="str">
        <f t="array" ref="O397">IFERROR(IF(INDEX([3]Tabelle1!$E$3:$U$500,MATCH($A397&amp;$C397&amp;$D397,[3]Tabelle1!$A$3:$A$500&amp;[3]Tabelle1!$C$3:$C$500&amp;[3]Tabelle1!$D$3:$D$500,0),MATCH(O$2,[3]Tabelle1!$E$2:$U$2,0))=0,"",INDEX([3]Tabelle1!$E$3:$U$500,MATCH($A397&amp;$C397&amp;$D397,[3]Tabelle1!$A$3:$A$500&amp;[3]Tabelle1!$C$3:$C$500&amp;[3]Tabelle1!$D$3:$D$500,0),MATCH(O$2,[3]Tabelle1!$E$2:$U$2,0))),"")</f>
        <v/>
      </c>
      <c r="P397" s="195" t="str">
        <f t="array" ref="P397">IFERROR(IF(INDEX([3]Tabelle1!$E$3:$U$500,MATCH($A397&amp;$C397&amp;$D397,[3]Tabelle1!$A$3:$A$500&amp;[3]Tabelle1!$C$3:$C$500&amp;[3]Tabelle1!$D$3:$D$500,0),MATCH(P$2,[3]Tabelle1!$E$2:$U$2,0))=0,"",INDEX([3]Tabelle1!$E$3:$U$500,MATCH($A397&amp;$C397&amp;$D397,[3]Tabelle1!$A$3:$A$500&amp;[3]Tabelle1!$C$3:$C$500&amp;[3]Tabelle1!$D$3:$D$500,0),MATCH(P$2,[3]Tabelle1!$E$2:$U$2,0))),"")</f>
        <v/>
      </c>
      <c r="Q397" s="195" t="str">
        <f t="array" ref="Q397">IFERROR(IF(INDEX([3]Tabelle1!$E$3:$U$500,MATCH($A397&amp;$C397&amp;$D397,[3]Tabelle1!$A$3:$A$500&amp;[3]Tabelle1!$C$3:$C$500&amp;[3]Tabelle1!$D$3:$D$500,0),MATCH(Q$2,[3]Tabelle1!$E$2:$U$2,0))=0,"",INDEX([3]Tabelle1!$E$3:$U$500,MATCH($A397&amp;$C397&amp;$D397,[3]Tabelle1!$A$3:$A$500&amp;[3]Tabelle1!$C$3:$C$500&amp;[3]Tabelle1!$D$3:$D$500,0),MATCH(Q$2,[3]Tabelle1!$E$2:$U$2,0))),"")</f>
        <v/>
      </c>
      <c r="R397" s="195" t="str">
        <f t="array" ref="R397">IFERROR(IF(INDEX([3]Tabelle1!$E$3:$U$500,MATCH($A397&amp;$C397&amp;$D397,[3]Tabelle1!$A$3:$A$500&amp;[3]Tabelle1!$C$3:$C$500&amp;[3]Tabelle1!$D$3:$D$500,0),MATCH(R$2,[3]Tabelle1!$E$2:$U$2,0))=0,"",INDEX([3]Tabelle1!$E$3:$U$500,MATCH($A397&amp;$C397&amp;$D397,[3]Tabelle1!$A$3:$A$500&amp;[3]Tabelle1!$C$3:$C$500&amp;[3]Tabelle1!$D$3:$D$500,0),MATCH(R$2,[3]Tabelle1!$E$2:$U$2,0))),"")</f>
        <v/>
      </c>
      <c r="S397" s="195" t="str">
        <f t="array" ref="S397">IFERROR(IF(INDEX([3]Tabelle1!$E$3:$U$500,MATCH($A397&amp;$C397&amp;$D397,[3]Tabelle1!$A$3:$A$500&amp;[3]Tabelle1!$C$3:$C$500&amp;[3]Tabelle1!$D$3:$D$500,0),MATCH(S$2,[3]Tabelle1!$E$2:$U$2,0))=0,"",INDEX([3]Tabelle1!$E$3:$U$500,MATCH($A397&amp;$C397&amp;$D397,[3]Tabelle1!$A$3:$A$500&amp;[3]Tabelle1!$C$3:$C$500&amp;[3]Tabelle1!$D$3:$D$500,0),MATCH(S$2,[3]Tabelle1!$E$2:$U$2,0))),"")</f>
        <v/>
      </c>
      <c r="T397" s="195" t="str">
        <f t="array" ref="T397">IFERROR(IF(INDEX([3]Tabelle1!$E$3:$U$500,MATCH($A397&amp;$C397&amp;$D397,[3]Tabelle1!$A$3:$A$500&amp;[3]Tabelle1!$C$3:$C$500&amp;[3]Tabelle1!$D$3:$D$500,0),MATCH(T$2,[3]Tabelle1!$E$2:$U$2,0))=0,"",INDEX([3]Tabelle1!$E$3:$U$500,MATCH($A397&amp;$C397&amp;$D397,[3]Tabelle1!$A$3:$A$500&amp;[3]Tabelle1!$C$3:$C$500&amp;[3]Tabelle1!$D$3:$D$500,0),MATCH(T$2,[3]Tabelle1!$E$2:$U$2,0))),"")</f>
        <v/>
      </c>
      <c r="U397" s="195" t="str">
        <f t="array" ref="U397">IFERROR(IF(INDEX([3]Tabelle1!$E$3:$U$500,MATCH($A397&amp;$C397&amp;$D397,[3]Tabelle1!$A$3:$A$500&amp;[3]Tabelle1!$C$3:$C$500&amp;[3]Tabelle1!$D$3:$D$500,0),MATCH(U$2,[3]Tabelle1!$E$2:$U$2,0))=0,"",INDEX([3]Tabelle1!$E$3:$U$500,MATCH($A397&amp;$C397&amp;$D397,[3]Tabelle1!$A$3:$A$500&amp;[3]Tabelle1!$C$3:$C$500&amp;[3]Tabelle1!$D$3:$D$500,0),MATCH(U$2,[3]Tabelle1!$E$2:$U$2,0))),"")</f>
        <v/>
      </c>
      <c r="V397" s="196" t="str">
        <f t="array" ref="V397">IFERROR(IF(INDEX([3]Tabelle1!$E$3:$U$500,MATCH($A397&amp;$C397&amp;$D397,[3]Tabelle1!$A$3:$A$500&amp;[3]Tabelle1!$C$3:$C$500&amp;[3]Tabelle1!$D$3:$D$500,0),MATCH(V$2,[3]Tabelle1!$E$2:$U$2,0))=0,"",INDEX([3]Tabelle1!$E$3:$U$500,MATCH($A397&amp;$C397&amp;$D397,[3]Tabelle1!$A$3:$A$500&amp;[3]Tabelle1!$C$3:$C$500&amp;[3]Tabelle1!$D$3:$D$500,0),MATCH(V$2,[3]Tabelle1!$E$2:$U$2,0))),"")</f>
        <v/>
      </c>
      <c r="W397" t="str">
        <f t="array" ref="W397">IFERROR(IF(INDEX([3]Tabelle1!$E$3:$U$500,MATCH($A397&amp;$C397&amp;$D397,[3]Tabelle1!$A$3:$A$500&amp;[3]Tabelle1!$C$3:$C$500&amp;[3]Tabelle1!$D$3:$D$500,0),MATCH(W$2,[3]Tabelle1!$E$2:$U$2,0))=0,"",INDEX([3]Tabelle1!$E$3:$U$500,MATCH($A397&amp;$C397&amp;$D397,[3]Tabelle1!$A$3:$A$500&amp;[3]Tabelle1!$C$3:$C$500&amp;[3]Tabelle1!$D$3:$D$500,0),MATCH(W$2,[3]Tabelle1!$E$2:$U$2,0))),"")</f>
        <v/>
      </c>
      <c r="X397" t="str">
        <f t="array" ref="X397">IFERROR(IF(INDEX([3]Tabelle1!$E$3:$U$500,MATCH($A397&amp;$C397&amp;$D397,[3]Tabelle1!$A$3:$A$500&amp;[3]Tabelle1!$C$3:$C$500&amp;[3]Tabelle1!$D$3:$D$500,0),MATCH(X$2,[3]Tabelle1!$E$2:$U$2,0))=0,"",INDEX([3]Tabelle1!$E$3:$U$500,MATCH($A397&amp;$C397&amp;$D397,[3]Tabelle1!$A$3:$A$500&amp;[3]Tabelle1!$C$3:$C$500&amp;[3]Tabelle1!$D$3:$D$500,0),MATCH(X$2,[3]Tabelle1!$E$2:$U$2,0))),"")</f>
        <v/>
      </c>
      <c r="Y397" s="4"/>
      <c r="Z397" s="4"/>
      <c r="AA397" s="4"/>
      <c r="AB397" s="4"/>
      <c r="AC397" s="4"/>
      <c r="AD397" s="4"/>
      <c r="AE397" s="4"/>
      <c r="AF397" s="4"/>
    </row>
    <row r="398" spans="1:32" x14ac:dyDescent="0.2">
      <c r="A398" s="107" t="str">
        <f t="shared" si="41"/>
        <v>Latvia</v>
      </c>
      <c r="B398" s="97"/>
      <c r="C398" s="97" t="s">
        <v>88</v>
      </c>
      <c r="D398" s="227" t="s">
        <v>48</v>
      </c>
      <c r="E398" s="194"/>
      <c r="F398" s="194"/>
      <c r="G398" s="194"/>
      <c r="H398" s="195" t="str">
        <f t="array" ref="H398">IFERROR(IF(INDEX([3]Tabelle1!$E$3:$U$500,MATCH($A398&amp;$C398&amp;$D398,[3]Tabelle1!$A$3:$A$500&amp;[3]Tabelle1!$C$3:$C$500&amp;[3]Tabelle1!$D$3:$D$500,0),MATCH(H$2,[3]Tabelle1!$E$2:$U$2,0))=0,"",INDEX([3]Tabelle1!$E$3:$U$500,MATCH($A398&amp;$C398&amp;$D398,[3]Tabelle1!$A$3:$A$500&amp;[3]Tabelle1!$C$3:$C$500&amp;[3]Tabelle1!$D$3:$D$500,0),MATCH(H$2,[3]Tabelle1!$E$2:$U$2,0))),"")</f>
        <v/>
      </c>
      <c r="I398" s="195" t="str">
        <f t="array" ref="I398">IFERROR(IF(INDEX([3]Tabelle1!$E$3:$U$500,MATCH($A398&amp;$C398&amp;$D398,[3]Tabelle1!$A$3:$A$500&amp;[3]Tabelle1!$C$3:$C$500&amp;[3]Tabelle1!$D$3:$D$500,0),MATCH(I$2,[3]Tabelle1!$E$2:$U$2,0))=0,"",INDEX([3]Tabelle1!$E$3:$U$500,MATCH($A398&amp;$C398&amp;$D398,[3]Tabelle1!$A$3:$A$500&amp;[3]Tabelle1!$C$3:$C$500&amp;[3]Tabelle1!$D$3:$D$500,0),MATCH(I$2,[3]Tabelle1!$E$2:$U$2,0))),"")</f>
        <v/>
      </c>
      <c r="J398" s="195" t="str">
        <f t="array" ref="J398">IFERROR(IF(INDEX([3]Tabelle1!$E$3:$U$500,MATCH($A398&amp;$C398&amp;$D398,[3]Tabelle1!$A$3:$A$500&amp;[3]Tabelle1!$C$3:$C$500&amp;[3]Tabelle1!$D$3:$D$500,0),MATCH(J$2,[3]Tabelle1!$E$2:$U$2,0))=0,"",INDEX([3]Tabelle1!$E$3:$U$500,MATCH($A398&amp;$C398&amp;$D398,[3]Tabelle1!$A$3:$A$500&amp;[3]Tabelle1!$C$3:$C$500&amp;[3]Tabelle1!$D$3:$D$500,0),MATCH(J$2,[3]Tabelle1!$E$2:$U$2,0))),"")</f>
        <v/>
      </c>
      <c r="K398" s="195" t="str">
        <f t="array" ref="K398">IFERROR(IF(INDEX([3]Tabelle1!$E$3:$U$500,MATCH($A398&amp;$C398&amp;$D398,[3]Tabelle1!$A$3:$A$500&amp;[3]Tabelle1!$C$3:$C$500&amp;[3]Tabelle1!$D$3:$D$500,0),MATCH(K$2,[3]Tabelle1!$E$2:$U$2,0))=0,"",INDEX([3]Tabelle1!$E$3:$U$500,MATCH($A398&amp;$C398&amp;$D398,[3]Tabelle1!$A$3:$A$500&amp;[3]Tabelle1!$C$3:$C$500&amp;[3]Tabelle1!$D$3:$D$500,0),MATCH(K$2,[3]Tabelle1!$E$2:$U$2,0))),"")</f>
        <v/>
      </c>
      <c r="L398" s="195" t="str">
        <f t="array" ref="L398">IFERROR(IF(INDEX([3]Tabelle1!$E$3:$U$500,MATCH($A398&amp;$C398&amp;$D398,[3]Tabelle1!$A$3:$A$500&amp;[3]Tabelle1!$C$3:$C$500&amp;[3]Tabelle1!$D$3:$D$500,0),MATCH(L$2,[3]Tabelle1!$E$2:$U$2,0))=0,"",INDEX([3]Tabelle1!$E$3:$U$500,MATCH($A398&amp;$C398&amp;$D398,[3]Tabelle1!$A$3:$A$500&amp;[3]Tabelle1!$C$3:$C$500&amp;[3]Tabelle1!$D$3:$D$500,0),MATCH(L$2,[3]Tabelle1!$E$2:$U$2,0))),"")</f>
        <v/>
      </c>
      <c r="M398" s="195" t="str">
        <f t="array" ref="M398">IFERROR(IF(INDEX([3]Tabelle1!$E$3:$U$500,MATCH($A398&amp;$C398&amp;$D398,[3]Tabelle1!$A$3:$A$500&amp;[3]Tabelle1!$C$3:$C$500&amp;[3]Tabelle1!$D$3:$D$500,0),MATCH(M$2,[3]Tabelle1!$E$2:$U$2,0))=0,"",INDEX([3]Tabelle1!$E$3:$U$500,MATCH($A398&amp;$C398&amp;$D398,[3]Tabelle1!$A$3:$A$500&amp;[3]Tabelle1!$C$3:$C$500&amp;[3]Tabelle1!$D$3:$D$500,0),MATCH(M$2,[3]Tabelle1!$E$2:$U$2,0))),"")</f>
        <v/>
      </c>
      <c r="N398" s="195" t="str">
        <f t="array" ref="N398">IFERROR(IF(INDEX([3]Tabelle1!$E$3:$U$500,MATCH($A398&amp;$C398&amp;$D398,[3]Tabelle1!$A$3:$A$500&amp;[3]Tabelle1!$C$3:$C$500&amp;[3]Tabelle1!$D$3:$D$500,0),MATCH(N$2,[3]Tabelle1!$E$2:$U$2,0))=0,"",INDEX([3]Tabelle1!$E$3:$U$500,MATCH($A398&amp;$C398&amp;$D398,[3]Tabelle1!$A$3:$A$500&amp;[3]Tabelle1!$C$3:$C$500&amp;[3]Tabelle1!$D$3:$D$500,0),MATCH(N$2,[3]Tabelle1!$E$2:$U$2,0))),"")</f>
        <v/>
      </c>
      <c r="O398" s="195" t="str">
        <f t="array" ref="O398">IFERROR(IF(INDEX([3]Tabelle1!$E$3:$U$500,MATCH($A398&amp;$C398&amp;$D398,[3]Tabelle1!$A$3:$A$500&amp;[3]Tabelle1!$C$3:$C$500&amp;[3]Tabelle1!$D$3:$D$500,0),MATCH(O$2,[3]Tabelle1!$E$2:$U$2,0))=0,"",INDEX([3]Tabelle1!$E$3:$U$500,MATCH($A398&amp;$C398&amp;$D398,[3]Tabelle1!$A$3:$A$500&amp;[3]Tabelle1!$C$3:$C$500&amp;[3]Tabelle1!$D$3:$D$500,0),MATCH(O$2,[3]Tabelle1!$E$2:$U$2,0))),"")</f>
        <v/>
      </c>
      <c r="P398" s="195" t="str">
        <f t="array" ref="P398">IFERROR(IF(INDEX([3]Tabelle1!$E$3:$U$500,MATCH($A398&amp;$C398&amp;$D398,[3]Tabelle1!$A$3:$A$500&amp;[3]Tabelle1!$C$3:$C$500&amp;[3]Tabelle1!$D$3:$D$500,0),MATCH(P$2,[3]Tabelle1!$E$2:$U$2,0))=0,"",INDEX([3]Tabelle1!$E$3:$U$500,MATCH($A398&amp;$C398&amp;$D398,[3]Tabelle1!$A$3:$A$500&amp;[3]Tabelle1!$C$3:$C$500&amp;[3]Tabelle1!$D$3:$D$500,0),MATCH(P$2,[3]Tabelle1!$E$2:$U$2,0))),"")</f>
        <v/>
      </c>
      <c r="Q398" s="195" t="str">
        <f t="array" ref="Q398">IFERROR(IF(INDEX([3]Tabelle1!$E$3:$U$500,MATCH($A398&amp;$C398&amp;$D398,[3]Tabelle1!$A$3:$A$500&amp;[3]Tabelle1!$C$3:$C$500&amp;[3]Tabelle1!$D$3:$D$500,0),MATCH(Q$2,[3]Tabelle1!$E$2:$U$2,0))=0,"",INDEX([3]Tabelle1!$E$3:$U$500,MATCH($A398&amp;$C398&amp;$D398,[3]Tabelle1!$A$3:$A$500&amp;[3]Tabelle1!$C$3:$C$500&amp;[3]Tabelle1!$D$3:$D$500,0),MATCH(Q$2,[3]Tabelle1!$E$2:$U$2,0))),"")</f>
        <v/>
      </c>
      <c r="R398" s="195" t="str">
        <f t="array" ref="R398">IFERROR(IF(INDEX([3]Tabelle1!$E$3:$U$500,MATCH($A398&amp;$C398&amp;$D398,[3]Tabelle1!$A$3:$A$500&amp;[3]Tabelle1!$C$3:$C$500&amp;[3]Tabelle1!$D$3:$D$500,0),MATCH(R$2,[3]Tabelle1!$E$2:$U$2,0))=0,"",INDEX([3]Tabelle1!$E$3:$U$500,MATCH($A398&amp;$C398&amp;$D398,[3]Tabelle1!$A$3:$A$500&amp;[3]Tabelle1!$C$3:$C$500&amp;[3]Tabelle1!$D$3:$D$500,0),MATCH(R$2,[3]Tabelle1!$E$2:$U$2,0))),"")</f>
        <v/>
      </c>
      <c r="S398" s="195" t="str">
        <f t="array" ref="S398">IFERROR(IF(INDEX([3]Tabelle1!$E$3:$U$500,MATCH($A398&amp;$C398&amp;$D398,[3]Tabelle1!$A$3:$A$500&amp;[3]Tabelle1!$C$3:$C$500&amp;[3]Tabelle1!$D$3:$D$500,0),MATCH(S$2,[3]Tabelle1!$E$2:$U$2,0))=0,"",INDEX([3]Tabelle1!$E$3:$U$500,MATCH($A398&amp;$C398&amp;$D398,[3]Tabelle1!$A$3:$A$500&amp;[3]Tabelle1!$C$3:$C$500&amp;[3]Tabelle1!$D$3:$D$500,0),MATCH(S$2,[3]Tabelle1!$E$2:$U$2,0))),"")</f>
        <v/>
      </c>
      <c r="T398" s="195" t="str">
        <f t="array" ref="T398">IFERROR(IF(INDEX([3]Tabelle1!$E$3:$U$500,MATCH($A398&amp;$C398&amp;$D398,[3]Tabelle1!$A$3:$A$500&amp;[3]Tabelle1!$C$3:$C$500&amp;[3]Tabelle1!$D$3:$D$500,0),MATCH(T$2,[3]Tabelle1!$E$2:$U$2,0))=0,"",INDEX([3]Tabelle1!$E$3:$U$500,MATCH($A398&amp;$C398&amp;$D398,[3]Tabelle1!$A$3:$A$500&amp;[3]Tabelle1!$C$3:$C$500&amp;[3]Tabelle1!$D$3:$D$500,0),MATCH(T$2,[3]Tabelle1!$E$2:$U$2,0))),"")</f>
        <v/>
      </c>
      <c r="U398" s="195" t="str">
        <f t="array" ref="U398">IFERROR(IF(INDEX([3]Tabelle1!$E$3:$U$500,MATCH($A398&amp;$C398&amp;$D398,[3]Tabelle1!$A$3:$A$500&amp;[3]Tabelle1!$C$3:$C$500&amp;[3]Tabelle1!$D$3:$D$500,0),MATCH(U$2,[3]Tabelle1!$E$2:$U$2,0))=0,"",INDEX([3]Tabelle1!$E$3:$U$500,MATCH($A398&amp;$C398&amp;$D398,[3]Tabelle1!$A$3:$A$500&amp;[3]Tabelle1!$C$3:$C$500&amp;[3]Tabelle1!$D$3:$D$500,0),MATCH(U$2,[3]Tabelle1!$E$2:$U$2,0))),"")</f>
        <v/>
      </c>
      <c r="V398" s="196" t="str">
        <f t="array" ref="V398">IFERROR(IF(INDEX([3]Tabelle1!$E$3:$U$500,MATCH($A398&amp;$C398&amp;$D398,[3]Tabelle1!$A$3:$A$500&amp;[3]Tabelle1!$C$3:$C$500&amp;[3]Tabelle1!$D$3:$D$500,0),MATCH(V$2,[3]Tabelle1!$E$2:$U$2,0))=0,"",INDEX([3]Tabelle1!$E$3:$U$500,MATCH($A398&amp;$C398&amp;$D398,[3]Tabelle1!$A$3:$A$500&amp;[3]Tabelle1!$C$3:$C$500&amp;[3]Tabelle1!$D$3:$D$500,0),MATCH(V$2,[3]Tabelle1!$E$2:$U$2,0))),"")</f>
        <v/>
      </c>
      <c r="W398" t="str">
        <f t="array" ref="W398">IFERROR(IF(INDEX([3]Tabelle1!$E$3:$U$500,MATCH($A398&amp;$C398&amp;$D398,[3]Tabelle1!$A$3:$A$500&amp;[3]Tabelle1!$C$3:$C$500&amp;[3]Tabelle1!$D$3:$D$500,0),MATCH(W$2,[3]Tabelle1!$E$2:$U$2,0))=0,"",INDEX([3]Tabelle1!$E$3:$U$500,MATCH($A398&amp;$C398&amp;$D398,[3]Tabelle1!$A$3:$A$500&amp;[3]Tabelle1!$C$3:$C$500&amp;[3]Tabelle1!$D$3:$D$500,0),MATCH(W$2,[3]Tabelle1!$E$2:$U$2,0))),"")</f>
        <v/>
      </c>
      <c r="X398" t="str">
        <f t="array" ref="X398">IFERROR(IF(INDEX([3]Tabelle1!$E$3:$U$500,MATCH($A398&amp;$C398&amp;$D398,[3]Tabelle1!$A$3:$A$500&amp;[3]Tabelle1!$C$3:$C$500&amp;[3]Tabelle1!$D$3:$D$500,0),MATCH(X$2,[3]Tabelle1!$E$2:$U$2,0))=0,"",INDEX([3]Tabelle1!$E$3:$U$500,MATCH($A398&amp;$C398&amp;$D398,[3]Tabelle1!$A$3:$A$500&amp;[3]Tabelle1!$C$3:$C$500&amp;[3]Tabelle1!$D$3:$D$500,0),MATCH(X$2,[3]Tabelle1!$E$2:$U$2,0))),"")</f>
        <v/>
      </c>
      <c r="Y398" s="4"/>
      <c r="Z398" s="4"/>
      <c r="AA398" s="4"/>
      <c r="AB398" s="4"/>
      <c r="AC398" s="4"/>
      <c r="AD398" s="4"/>
      <c r="AE398" s="4"/>
      <c r="AF398" s="4"/>
    </row>
    <row r="399" spans="1:32" x14ac:dyDescent="0.2">
      <c r="A399" s="107" t="str">
        <f t="shared" si="41"/>
        <v>Latvia</v>
      </c>
      <c r="B399" s="97"/>
      <c r="C399" s="97" t="s">
        <v>88</v>
      </c>
      <c r="D399" s="227" t="s">
        <v>44</v>
      </c>
      <c r="E399" s="194"/>
      <c r="F399" s="194"/>
      <c r="G399" s="194"/>
      <c r="H399" s="195" t="str">
        <f t="array" ref="H399">IFERROR(IF(INDEX([3]Tabelle1!$E$3:$U$500,MATCH($A399&amp;$C399&amp;$D399,[3]Tabelle1!$A$3:$A$500&amp;[3]Tabelle1!$C$3:$C$500&amp;[3]Tabelle1!$D$3:$D$500,0),MATCH(H$2,[3]Tabelle1!$E$2:$U$2,0))=0,"",INDEX([3]Tabelle1!$E$3:$U$500,MATCH($A399&amp;$C399&amp;$D399,[3]Tabelle1!$A$3:$A$500&amp;[3]Tabelle1!$C$3:$C$500&amp;[3]Tabelle1!$D$3:$D$500,0),MATCH(H$2,[3]Tabelle1!$E$2:$U$2,0))),"")</f>
        <v/>
      </c>
      <c r="I399" s="195" t="str">
        <f t="array" ref="I399">IFERROR(IF(INDEX([3]Tabelle1!$E$3:$U$500,MATCH($A399&amp;$C399&amp;$D399,[3]Tabelle1!$A$3:$A$500&amp;[3]Tabelle1!$C$3:$C$500&amp;[3]Tabelle1!$D$3:$D$500,0),MATCH(I$2,[3]Tabelle1!$E$2:$U$2,0))=0,"",INDEX([3]Tabelle1!$E$3:$U$500,MATCH($A399&amp;$C399&amp;$D399,[3]Tabelle1!$A$3:$A$500&amp;[3]Tabelle1!$C$3:$C$500&amp;[3]Tabelle1!$D$3:$D$500,0),MATCH(I$2,[3]Tabelle1!$E$2:$U$2,0))),"")</f>
        <v/>
      </c>
      <c r="J399" s="195" t="str">
        <f t="array" ref="J399">IFERROR(IF(INDEX([3]Tabelle1!$E$3:$U$500,MATCH($A399&amp;$C399&amp;$D399,[3]Tabelle1!$A$3:$A$500&amp;[3]Tabelle1!$C$3:$C$500&amp;[3]Tabelle1!$D$3:$D$500,0),MATCH(J$2,[3]Tabelle1!$E$2:$U$2,0))=0,"",INDEX([3]Tabelle1!$E$3:$U$500,MATCH($A399&amp;$C399&amp;$D399,[3]Tabelle1!$A$3:$A$500&amp;[3]Tabelle1!$C$3:$C$500&amp;[3]Tabelle1!$D$3:$D$500,0),MATCH(J$2,[3]Tabelle1!$E$2:$U$2,0))),"")</f>
        <v/>
      </c>
      <c r="K399" s="195" t="str">
        <f t="array" ref="K399">IFERROR(IF(INDEX([3]Tabelle1!$E$3:$U$500,MATCH($A399&amp;$C399&amp;$D399,[3]Tabelle1!$A$3:$A$500&amp;[3]Tabelle1!$C$3:$C$500&amp;[3]Tabelle1!$D$3:$D$500,0),MATCH(K$2,[3]Tabelle1!$E$2:$U$2,0))=0,"",INDEX([3]Tabelle1!$E$3:$U$500,MATCH($A399&amp;$C399&amp;$D399,[3]Tabelle1!$A$3:$A$500&amp;[3]Tabelle1!$C$3:$C$500&amp;[3]Tabelle1!$D$3:$D$500,0),MATCH(K$2,[3]Tabelle1!$E$2:$U$2,0))),"")</f>
        <v/>
      </c>
      <c r="L399" s="195" t="str">
        <f t="array" ref="L399">IFERROR(IF(INDEX([3]Tabelle1!$E$3:$U$500,MATCH($A399&amp;$C399&amp;$D399,[3]Tabelle1!$A$3:$A$500&amp;[3]Tabelle1!$C$3:$C$500&amp;[3]Tabelle1!$D$3:$D$500,0),MATCH(L$2,[3]Tabelle1!$E$2:$U$2,0))=0,"",INDEX([3]Tabelle1!$E$3:$U$500,MATCH($A399&amp;$C399&amp;$D399,[3]Tabelle1!$A$3:$A$500&amp;[3]Tabelle1!$C$3:$C$500&amp;[3]Tabelle1!$D$3:$D$500,0),MATCH(L$2,[3]Tabelle1!$E$2:$U$2,0))),"")</f>
        <v/>
      </c>
      <c r="M399" s="195" t="str">
        <f t="array" ref="M399">IFERROR(IF(INDEX([3]Tabelle1!$E$3:$U$500,MATCH($A399&amp;$C399&amp;$D399,[3]Tabelle1!$A$3:$A$500&amp;[3]Tabelle1!$C$3:$C$500&amp;[3]Tabelle1!$D$3:$D$500,0),MATCH(M$2,[3]Tabelle1!$E$2:$U$2,0))=0,"",INDEX([3]Tabelle1!$E$3:$U$500,MATCH($A399&amp;$C399&amp;$D399,[3]Tabelle1!$A$3:$A$500&amp;[3]Tabelle1!$C$3:$C$500&amp;[3]Tabelle1!$D$3:$D$500,0),MATCH(M$2,[3]Tabelle1!$E$2:$U$2,0))),"")</f>
        <v/>
      </c>
      <c r="N399" s="195" t="str">
        <f t="array" ref="N399">IFERROR(IF(INDEX([3]Tabelle1!$E$3:$U$500,MATCH($A399&amp;$C399&amp;$D399,[3]Tabelle1!$A$3:$A$500&amp;[3]Tabelle1!$C$3:$C$500&amp;[3]Tabelle1!$D$3:$D$500,0),MATCH(N$2,[3]Tabelle1!$E$2:$U$2,0))=0,"",INDEX([3]Tabelle1!$E$3:$U$500,MATCH($A399&amp;$C399&amp;$D399,[3]Tabelle1!$A$3:$A$500&amp;[3]Tabelle1!$C$3:$C$500&amp;[3]Tabelle1!$D$3:$D$500,0),MATCH(N$2,[3]Tabelle1!$E$2:$U$2,0))),"")</f>
        <v/>
      </c>
      <c r="O399" s="195" t="str">
        <f t="array" ref="O399">IFERROR(IF(INDEX([3]Tabelle1!$E$3:$U$500,MATCH($A399&amp;$C399&amp;$D399,[3]Tabelle1!$A$3:$A$500&amp;[3]Tabelle1!$C$3:$C$500&amp;[3]Tabelle1!$D$3:$D$500,0),MATCH(O$2,[3]Tabelle1!$E$2:$U$2,0))=0,"",INDEX([3]Tabelle1!$E$3:$U$500,MATCH($A399&amp;$C399&amp;$D399,[3]Tabelle1!$A$3:$A$500&amp;[3]Tabelle1!$C$3:$C$500&amp;[3]Tabelle1!$D$3:$D$500,0),MATCH(O$2,[3]Tabelle1!$E$2:$U$2,0))),"")</f>
        <v/>
      </c>
      <c r="P399" s="195" t="str">
        <f t="array" ref="P399">IFERROR(IF(INDEX([3]Tabelle1!$E$3:$U$500,MATCH($A399&amp;$C399&amp;$D399,[3]Tabelle1!$A$3:$A$500&amp;[3]Tabelle1!$C$3:$C$500&amp;[3]Tabelle1!$D$3:$D$500,0),MATCH(P$2,[3]Tabelle1!$E$2:$U$2,0))=0,"",INDEX([3]Tabelle1!$E$3:$U$500,MATCH($A399&amp;$C399&amp;$D399,[3]Tabelle1!$A$3:$A$500&amp;[3]Tabelle1!$C$3:$C$500&amp;[3]Tabelle1!$D$3:$D$500,0),MATCH(P$2,[3]Tabelle1!$E$2:$U$2,0))),"")</f>
        <v/>
      </c>
      <c r="Q399" s="195" t="str">
        <f t="array" ref="Q399">IFERROR(IF(INDEX([3]Tabelle1!$E$3:$U$500,MATCH($A399&amp;$C399&amp;$D399,[3]Tabelle1!$A$3:$A$500&amp;[3]Tabelle1!$C$3:$C$500&amp;[3]Tabelle1!$D$3:$D$500,0),MATCH(Q$2,[3]Tabelle1!$E$2:$U$2,0))=0,"",INDEX([3]Tabelle1!$E$3:$U$500,MATCH($A399&amp;$C399&amp;$D399,[3]Tabelle1!$A$3:$A$500&amp;[3]Tabelle1!$C$3:$C$500&amp;[3]Tabelle1!$D$3:$D$500,0),MATCH(Q$2,[3]Tabelle1!$E$2:$U$2,0))),"")</f>
        <v/>
      </c>
      <c r="R399" s="195" t="str">
        <f t="array" ref="R399">IFERROR(IF(INDEX([3]Tabelle1!$E$3:$U$500,MATCH($A399&amp;$C399&amp;$D399,[3]Tabelle1!$A$3:$A$500&amp;[3]Tabelle1!$C$3:$C$500&amp;[3]Tabelle1!$D$3:$D$500,0),MATCH(R$2,[3]Tabelle1!$E$2:$U$2,0))=0,"",INDEX([3]Tabelle1!$E$3:$U$500,MATCH($A399&amp;$C399&amp;$D399,[3]Tabelle1!$A$3:$A$500&amp;[3]Tabelle1!$C$3:$C$500&amp;[3]Tabelle1!$D$3:$D$500,0),MATCH(R$2,[3]Tabelle1!$E$2:$U$2,0))),"")</f>
        <v/>
      </c>
      <c r="S399" s="195" t="str">
        <f t="array" ref="S399">IFERROR(IF(INDEX([3]Tabelle1!$E$3:$U$500,MATCH($A399&amp;$C399&amp;$D399,[3]Tabelle1!$A$3:$A$500&amp;[3]Tabelle1!$C$3:$C$500&amp;[3]Tabelle1!$D$3:$D$500,0),MATCH(S$2,[3]Tabelle1!$E$2:$U$2,0))=0,"",INDEX([3]Tabelle1!$E$3:$U$500,MATCH($A399&amp;$C399&amp;$D399,[3]Tabelle1!$A$3:$A$500&amp;[3]Tabelle1!$C$3:$C$500&amp;[3]Tabelle1!$D$3:$D$500,0),MATCH(S$2,[3]Tabelle1!$E$2:$U$2,0))),"")</f>
        <v/>
      </c>
      <c r="T399" s="195" t="str">
        <f t="array" ref="T399">IFERROR(IF(INDEX([3]Tabelle1!$E$3:$U$500,MATCH($A399&amp;$C399&amp;$D399,[3]Tabelle1!$A$3:$A$500&amp;[3]Tabelle1!$C$3:$C$500&amp;[3]Tabelle1!$D$3:$D$500,0),MATCH(T$2,[3]Tabelle1!$E$2:$U$2,0))=0,"",INDEX([3]Tabelle1!$E$3:$U$500,MATCH($A399&amp;$C399&amp;$D399,[3]Tabelle1!$A$3:$A$500&amp;[3]Tabelle1!$C$3:$C$500&amp;[3]Tabelle1!$D$3:$D$500,0),MATCH(T$2,[3]Tabelle1!$E$2:$U$2,0))),"")</f>
        <v/>
      </c>
      <c r="U399" s="195" t="str">
        <f t="array" ref="U399">IFERROR(IF(INDEX([3]Tabelle1!$E$3:$U$500,MATCH($A399&amp;$C399&amp;$D399,[3]Tabelle1!$A$3:$A$500&amp;[3]Tabelle1!$C$3:$C$500&amp;[3]Tabelle1!$D$3:$D$500,0),MATCH(U$2,[3]Tabelle1!$E$2:$U$2,0))=0,"",INDEX([3]Tabelle1!$E$3:$U$500,MATCH($A399&amp;$C399&amp;$D399,[3]Tabelle1!$A$3:$A$500&amp;[3]Tabelle1!$C$3:$C$500&amp;[3]Tabelle1!$D$3:$D$500,0),MATCH(U$2,[3]Tabelle1!$E$2:$U$2,0))),"")</f>
        <v/>
      </c>
      <c r="V399" s="196" t="str">
        <f t="array" ref="V399">IFERROR(IF(INDEX([3]Tabelle1!$E$3:$U$500,MATCH($A399&amp;$C399&amp;$D399,[3]Tabelle1!$A$3:$A$500&amp;[3]Tabelle1!$C$3:$C$500&amp;[3]Tabelle1!$D$3:$D$500,0),MATCH(V$2,[3]Tabelle1!$E$2:$U$2,0))=0,"",INDEX([3]Tabelle1!$E$3:$U$500,MATCH($A399&amp;$C399&amp;$D399,[3]Tabelle1!$A$3:$A$500&amp;[3]Tabelle1!$C$3:$C$500&amp;[3]Tabelle1!$D$3:$D$500,0),MATCH(V$2,[3]Tabelle1!$E$2:$U$2,0))),"")</f>
        <v/>
      </c>
      <c r="W399" t="str">
        <f t="array" ref="W399">IFERROR(IF(INDEX([3]Tabelle1!$E$3:$U$500,MATCH($A399&amp;$C399&amp;$D399,[3]Tabelle1!$A$3:$A$500&amp;[3]Tabelle1!$C$3:$C$500&amp;[3]Tabelle1!$D$3:$D$500,0),MATCH(W$2,[3]Tabelle1!$E$2:$U$2,0))=0,"",INDEX([3]Tabelle1!$E$3:$U$500,MATCH($A399&amp;$C399&amp;$D399,[3]Tabelle1!$A$3:$A$500&amp;[3]Tabelle1!$C$3:$C$500&amp;[3]Tabelle1!$D$3:$D$500,0),MATCH(W$2,[3]Tabelle1!$E$2:$U$2,0))),"")</f>
        <v/>
      </c>
      <c r="X399" t="str">
        <f t="array" ref="X399">IFERROR(IF(INDEX([3]Tabelle1!$E$3:$U$500,MATCH($A399&amp;$C399&amp;$D399,[3]Tabelle1!$A$3:$A$500&amp;[3]Tabelle1!$C$3:$C$500&amp;[3]Tabelle1!$D$3:$D$500,0),MATCH(X$2,[3]Tabelle1!$E$2:$U$2,0))=0,"",INDEX([3]Tabelle1!$E$3:$U$500,MATCH($A399&amp;$C399&amp;$D399,[3]Tabelle1!$A$3:$A$500&amp;[3]Tabelle1!$C$3:$C$500&amp;[3]Tabelle1!$D$3:$D$500,0),MATCH(X$2,[3]Tabelle1!$E$2:$U$2,0))),"")</f>
        <v/>
      </c>
      <c r="Y399" s="4"/>
      <c r="Z399" s="4"/>
      <c r="AA399" s="4"/>
      <c r="AB399" s="4"/>
      <c r="AC399" s="4"/>
      <c r="AD399" s="4"/>
      <c r="AE399" s="4"/>
      <c r="AF399" s="4"/>
    </row>
    <row r="400" spans="1:32" x14ac:dyDescent="0.2">
      <c r="A400" s="107" t="str">
        <f t="shared" si="41"/>
        <v>Latvia</v>
      </c>
      <c r="B400" s="97" t="s">
        <v>97</v>
      </c>
      <c r="C400" s="97"/>
      <c r="D400" s="226" t="s">
        <v>204</v>
      </c>
      <c r="E400" s="194"/>
      <c r="F400" s="194"/>
      <c r="G400" s="194"/>
      <c r="H400" s="195" t="str">
        <f t="array" ref="H400">IFERROR(IF(INDEX([3]Tabelle1!$E$3:$U$500,MATCH($A400&amp;$C400&amp;$D400,[3]Tabelle1!$A$3:$A$500&amp;[3]Tabelle1!$C$3:$C$500&amp;[3]Tabelle1!$D$3:$D$500,0),MATCH(H$2,[3]Tabelle1!$E$2:$U$2,0))=0,"",INDEX([3]Tabelle1!$E$3:$U$500,MATCH($A400&amp;$C400&amp;$D400,[3]Tabelle1!$A$3:$A$500&amp;[3]Tabelle1!$C$3:$C$500&amp;[3]Tabelle1!$D$3:$D$500,0),MATCH(H$2,[3]Tabelle1!$E$2:$U$2,0))),"")</f>
        <v/>
      </c>
      <c r="I400" s="195" t="str">
        <f t="array" ref="I400">IFERROR(IF(INDEX([3]Tabelle1!$E$3:$U$500,MATCH($A400&amp;$C400&amp;$D400,[3]Tabelle1!$A$3:$A$500&amp;[3]Tabelle1!$C$3:$C$500&amp;[3]Tabelle1!$D$3:$D$500,0),MATCH(I$2,[3]Tabelle1!$E$2:$U$2,0))=0,"",INDEX([3]Tabelle1!$E$3:$U$500,MATCH($A400&amp;$C400&amp;$D400,[3]Tabelle1!$A$3:$A$500&amp;[3]Tabelle1!$C$3:$C$500&amp;[3]Tabelle1!$D$3:$D$500,0),MATCH(I$2,[3]Tabelle1!$E$2:$U$2,0))),"")</f>
        <v/>
      </c>
      <c r="J400" s="195" t="str">
        <f t="array" ref="J400">IFERROR(IF(INDEX([3]Tabelle1!$E$3:$U$500,MATCH($A400&amp;$C400&amp;$D400,[3]Tabelle1!$A$3:$A$500&amp;[3]Tabelle1!$C$3:$C$500&amp;[3]Tabelle1!$D$3:$D$500,0),MATCH(J$2,[3]Tabelle1!$E$2:$U$2,0))=0,"",INDEX([3]Tabelle1!$E$3:$U$500,MATCH($A400&amp;$C400&amp;$D400,[3]Tabelle1!$A$3:$A$500&amp;[3]Tabelle1!$C$3:$C$500&amp;[3]Tabelle1!$D$3:$D$500,0),MATCH(J$2,[3]Tabelle1!$E$2:$U$2,0))),"")</f>
        <v/>
      </c>
      <c r="K400" s="195" t="str">
        <f t="array" ref="K400">IFERROR(IF(INDEX([3]Tabelle1!$E$3:$U$500,MATCH($A400&amp;$C400&amp;$D400,[3]Tabelle1!$A$3:$A$500&amp;[3]Tabelle1!$C$3:$C$500&amp;[3]Tabelle1!$D$3:$D$500,0),MATCH(K$2,[3]Tabelle1!$E$2:$U$2,0))=0,"",INDEX([3]Tabelle1!$E$3:$U$500,MATCH($A400&amp;$C400&amp;$D400,[3]Tabelle1!$A$3:$A$500&amp;[3]Tabelle1!$C$3:$C$500&amp;[3]Tabelle1!$D$3:$D$500,0),MATCH(K$2,[3]Tabelle1!$E$2:$U$2,0))),"")</f>
        <v/>
      </c>
      <c r="L400" s="195" t="str">
        <f t="array" ref="L400">IFERROR(IF(INDEX([3]Tabelle1!$E$3:$U$500,MATCH($A400&amp;$C400&amp;$D400,[3]Tabelle1!$A$3:$A$500&amp;[3]Tabelle1!$C$3:$C$500&amp;[3]Tabelle1!$D$3:$D$500,0),MATCH(L$2,[3]Tabelle1!$E$2:$U$2,0))=0,"",INDEX([3]Tabelle1!$E$3:$U$500,MATCH($A400&amp;$C400&amp;$D400,[3]Tabelle1!$A$3:$A$500&amp;[3]Tabelle1!$C$3:$C$500&amp;[3]Tabelle1!$D$3:$D$500,0),MATCH(L$2,[3]Tabelle1!$E$2:$U$2,0))),"")</f>
        <v/>
      </c>
      <c r="M400" s="195" t="str">
        <f t="array" ref="M400">IFERROR(IF(INDEX([3]Tabelle1!$E$3:$U$500,MATCH($A400&amp;$C400&amp;$D400,[3]Tabelle1!$A$3:$A$500&amp;[3]Tabelle1!$C$3:$C$500&amp;[3]Tabelle1!$D$3:$D$500,0),MATCH(M$2,[3]Tabelle1!$E$2:$U$2,0))=0,"",INDEX([3]Tabelle1!$E$3:$U$500,MATCH($A400&amp;$C400&amp;$D400,[3]Tabelle1!$A$3:$A$500&amp;[3]Tabelle1!$C$3:$C$500&amp;[3]Tabelle1!$D$3:$D$500,0),MATCH(M$2,[3]Tabelle1!$E$2:$U$2,0))),"")</f>
        <v/>
      </c>
      <c r="N400" s="195" t="str">
        <f t="array" ref="N400">IFERROR(IF(INDEX([3]Tabelle1!$E$3:$U$500,MATCH($A400&amp;$C400&amp;$D400,[3]Tabelle1!$A$3:$A$500&amp;[3]Tabelle1!$C$3:$C$500&amp;[3]Tabelle1!$D$3:$D$500,0),MATCH(N$2,[3]Tabelle1!$E$2:$U$2,0))=0,"",INDEX([3]Tabelle1!$E$3:$U$500,MATCH($A400&amp;$C400&amp;$D400,[3]Tabelle1!$A$3:$A$500&amp;[3]Tabelle1!$C$3:$C$500&amp;[3]Tabelle1!$D$3:$D$500,0),MATCH(N$2,[3]Tabelle1!$E$2:$U$2,0))),"")</f>
        <v/>
      </c>
      <c r="O400" s="195" t="str">
        <f t="array" ref="O400">IFERROR(IF(INDEX([3]Tabelle1!$E$3:$U$500,MATCH($A400&amp;$C400&amp;$D400,[3]Tabelle1!$A$3:$A$500&amp;[3]Tabelle1!$C$3:$C$500&amp;[3]Tabelle1!$D$3:$D$500,0),MATCH(O$2,[3]Tabelle1!$E$2:$U$2,0))=0,"",INDEX([3]Tabelle1!$E$3:$U$500,MATCH($A400&amp;$C400&amp;$D400,[3]Tabelle1!$A$3:$A$500&amp;[3]Tabelle1!$C$3:$C$500&amp;[3]Tabelle1!$D$3:$D$500,0),MATCH(O$2,[3]Tabelle1!$E$2:$U$2,0))),"")</f>
        <v/>
      </c>
      <c r="P400" s="195" t="str">
        <f t="array" ref="P400">IFERROR(IF(INDEX([3]Tabelle1!$E$3:$U$500,MATCH($A400&amp;$C400&amp;$D400,[3]Tabelle1!$A$3:$A$500&amp;[3]Tabelle1!$C$3:$C$500&amp;[3]Tabelle1!$D$3:$D$500,0),MATCH(P$2,[3]Tabelle1!$E$2:$U$2,0))=0,"",INDEX([3]Tabelle1!$E$3:$U$500,MATCH($A400&amp;$C400&amp;$D400,[3]Tabelle1!$A$3:$A$500&amp;[3]Tabelle1!$C$3:$C$500&amp;[3]Tabelle1!$D$3:$D$500,0),MATCH(P$2,[3]Tabelle1!$E$2:$U$2,0))),"")</f>
        <v/>
      </c>
      <c r="Q400" s="195" t="str">
        <f t="array" ref="Q400">IFERROR(IF(INDEX([3]Tabelle1!$E$3:$U$500,MATCH($A400&amp;$C400&amp;$D400,[3]Tabelle1!$A$3:$A$500&amp;[3]Tabelle1!$C$3:$C$500&amp;[3]Tabelle1!$D$3:$D$500,0),MATCH(Q$2,[3]Tabelle1!$E$2:$U$2,0))=0,"",INDEX([3]Tabelle1!$E$3:$U$500,MATCH($A400&amp;$C400&amp;$D400,[3]Tabelle1!$A$3:$A$500&amp;[3]Tabelle1!$C$3:$C$500&amp;[3]Tabelle1!$D$3:$D$500,0),MATCH(Q$2,[3]Tabelle1!$E$2:$U$2,0))),"")</f>
        <v/>
      </c>
      <c r="R400" s="195" t="str">
        <f t="array" ref="R400">IFERROR(IF(INDEX([3]Tabelle1!$E$3:$U$500,MATCH($A400&amp;$C400&amp;$D400,[3]Tabelle1!$A$3:$A$500&amp;[3]Tabelle1!$C$3:$C$500&amp;[3]Tabelle1!$D$3:$D$500,0),MATCH(R$2,[3]Tabelle1!$E$2:$U$2,0))=0,"",INDEX([3]Tabelle1!$E$3:$U$500,MATCH($A400&amp;$C400&amp;$D400,[3]Tabelle1!$A$3:$A$500&amp;[3]Tabelle1!$C$3:$C$500&amp;[3]Tabelle1!$D$3:$D$500,0),MATCH(R$2,[3]Tabelle1!$E$2:$U$2,0))),"")</f>
        <v/>
      </c>
      <c r="S400" s="195" t="str">
        <f t="array" ref="S400">IFERROR(IF(INDEX([3]Tabelle1!$E$3:$U$500,MATCH($A400&amp;$C400&amp;$D400,[3]Tabelle1!$A$3:$A$500&amp;[3]Tabelle1!$C$3:$C$500&amp;[3]Tabelle1!$D$3:$D$500,0),MATCH(S$2,[3]Tabelle1!$E$2:$U$2,0))=0,"",INDEX([3]Tabelle1!$E$3:$U$500,MATCH($A400&amp;$C400&amp;$D400,[3]Tabelle1!$A$3:$A$500&amp;[3]Tabelle1!$C$3:$C$500&amp;[3]Tabelle1!$D$3:$D$500,0),MATCH(S$2,[3]Tabelle1!$E$2:$U$2,0))),"")</f>
        <v/>
      </c>
      <c r="T400" s="195" t="str">
        <f t="array" ref="T400">IFERROR(IF(INDEX([3]Tabelle1!$E$3:$U$500,MATCH($A400&amp;$C400&amp;$D400,[3]Tabelle1!$A$3:$A$500&amp;[3]Tabelle1!$C$3:$C$500&amp;[3]Tabelle1!$D$3:$D$500,0),MATCH(T$2,[3]Tabelle1!$E$2:$U$2,0))=0,"",INDEX([3]Tabelle1!$E$3:$U$500,MATCH($A400&amp;$C400&amp;$D400,[3]Tabelle1!$A$3:$A$500&amp;[3]Tabelle1!$C$3:$C$500&amp;[3]Tabelle1!$D$3:$D$500,0),MATCH(T$2,[3]Tabelle1!$E$2:$U$2,0))),"")</f>
        <v/>
      </c>
      <c r="U400" s="195" t="str">
        <f t="array" ref="U400">IFERROR(IF(INDEX([3]Tabelle1!$E$3:$U$500,MATCH($A400&amp;$C400&amp;$D400,[3]Tabelle1!$A$3:$A$500&amp;[3]Tabelle1!$C$3:$C$500&amp;[3]Tabelle1!$D$3:$D$500,0),MATCH(U$2,[3]Tabelle1!$E$2:$U$2,0))=0,"",INDEX([3]Tabelle1!$E$3:$U$500,MATCH($A400&amp;$C400&amp;$D400,[3]Tabelle1!$A$3:$A$500&amp;[3]Tabelle1!$C$3:$C$500&amp;[3]Tabelle1!$D$3:$D$500,0),MATCH(U$2,[3]Tabelle1!$E$2:$U$2,0))),"")</f>
        <v/>
      </c>
      <c r="V400" s="196" t="str">
        <f t="array" ref="V400">IFERROR(IF(INDEX([3]Tabelle1!$E$3:$U$500,MATCH($A400&amp;$C400&amp;$D400,[3]Tabelle1!$A$3:$A$500&amp;[3]Tabelle1!$C$3:$C$500&amp;[3]Tabelle1!$D$3:$D$500,0),MATCH(V$2,[3]Tabelle1!$E$2:$U$2,0))=0,"",INDEX([3]Tabelle1!$E$3:$U$500,MATCH($A400&amp;$C400&amp;$D400,[3]Tabelle1!$A$3:$A$500&amp;[3]Tabelle1!$C$3:$C$500&amp;[3]Tabelle1!$D$3:$D$500,0),MATCH(V$2,[3]Tabelle1!$E$2:$U$2,0))),"")</f>
        <v/>
      </c>
      <c r="W400" t="str">
        <f t="array" ref="W400">IFERROR(IF(INDEX([3]Tabelle1!$E$3:$U$500,MATCH($A400&amp;$C400&amp;$D400,[3]Tabelle1!$A$3:$A$500&amp;[3]Tabelle1!$C$3:$C$500&amp;[3]Tabelle1!$D$3:$D$500,0),MATCH(W$2,[3]Tabelle1!$E$2:$U$2,0))=0,"",INDEX([3]Tabelle1!$E$3:$U$500,MATCH($A400&amp;$C400&amp;$D400,[3]Tabelle1!$A$3:$A$500&amp;[3]Tabelle1!$C$3:$C$500&amp;[3]Tabelle1!$D$3:$D$500,0),MATCH(W$2,[3]Tabelle1!$E$2:$U$2,0))),"")</f>
        <v/>
      </c>
      <c r="X400" t="str">
        <f t="array" ref="X400">IFERROR(IF(INDEX([3]Tabelle1!$E$3:$U$500,MATCH($A400&amp;$C400&amp;$D400,[3]Tabelle1!$A$3:$A$500&amp;[3]Tabelle1!$C$3:$C$500&amp;[3]Tabelle1!$D$3:$D$500,0),MATCH(X$2,[3]Tabelle1!$E$2:$U$2,0))=0,"",INDEX([3]Tabelle1!$E$3:$U$500,MATCH($A400&amp;$C400&amp;$D400,[3]Tabelle1!$A$3:$A$500&amp;[3]Tabelle1!$C$3:$C$500&amp;[3]Tabelle1!$D$3:$D$500,0),MATCH(X$2,[3]Tabelle1!$E$2:$U$2,0))),"")</f>
        <v/>
      </c>
      <c r="Y400" s="4"/>
      <c r="Z400" s="4"/>
      <c r="AA400" s="4"/>
      <c r="AB400" s="4"/>
      <c r="AC400" s="4"/>
      <c r="AD400" s="4"/>
      <c r="AE400" s="4"/>
      <c r="AF400" s="4"/>
    </row>
    <row r="401" spans="1:32" x14ac:dyDescent="0.2">
      <c r="A401" s="107" t="str">
        <f t="shared" si="41"/>
        <v>Latvia</v>
      </c>
      <c r="B401" s="97"/>
      <c r="C401" s="97" t="s">
        <v>205</v>
      </c>
      <c r="D401" s="227" t="s">
        <v>0</v>
      </c>
      <c r="E401" s="194"/>
      <c r="F401" s="194"/>
      <c r="G401" s="194"/>
      <c r="H401" s="195" t="str">
        <f t="array" ref="H401">IFERROR(IF(INDEX([3]Tabelle1!$E$3:$U$500,MATCH($A401&amp;$C401&amp;$D401,[3]Tabelle1!$A$3:$A$500&amp;[3]Tabelle1!$C$3:$C$500&amp;[3]Tabelle1!$D$3:$D$500,0),MATCH(H$2,[3]Tabelle1!$E$2:$U$2,0))=0,"",INDEX([3]Tabelle1!$E$3:$U$500,MATCH($A401&amp;$C401&amp;$D401,[3]Tabelle1!$A$3:$A$500&amp;[3]Tabelle1!$C$3:$C$500&amp;[3]Tabelle1!$D$3:$D$500,0),MATCH(H$2,[3]Tabelle1!$E$2:$U$2,0))),"")</f>
        <v/>
      </c>
      <c r="I401" s="195">
        <f t="array" ref="I401">IFERROR(IF(INDEX([3]Tabelle1!$E$3:$U$500,MATCH($A401&amp;$C401&amp;$D401,[3]Tabelle1!$A$3:$A$500&amp;[3]Tabelle1!$C$3:$C$500&amp;[3]Tabelle1!$D$3:$D$500,0),MATCH(I$2,[3]Tabelle1!$E$2:$U$2,0))=0,"",INDEX([3]Tabelle1!$E$3:$U$500,MATCH($A401&amp;$C401&amp;$D401,[3]Tabelle1!$A$3:$A$500&amp;[3]Tabelle1!$C$3:$C$500&amp;[3]Tabelle1!$D$3:$D$500,0),MATCH(I$2,[3]Tabelle1!$E$2:$U$2,0))),"")</f>
        <v>408</v>
      </c>
      <c r="J401" s="195" t="str">
        <f t="array" ref="J401">IFERROR(IF(INDEX([3]Tabelle1!$E$3:$U$500,MATCH($A401&amp;$C401&amp;$D401,[3]Tabelle1!$A$3:$A$500&amp;[3]Tabelle1!$C$3:$C$500&amp;[3]Tabelle1!$D$3:$D$500,0),MATCH(J$2,[3]Tabelle1!$E$2:$U$2,0))=0,"",INDEX([3]Tabelle1!$E$3:$U$500,MATCH($A401&amp;$C401&amp;$D401,[3]Tabelle1!$A$3:$A$500&amp;[3]Tabelle1!$C$3:$C$500&amp;[3]Tabelle1!$D$3:$D$500,0),MATCH(J$2,[3]Tabelle1!$E$2:$U$2,0))),"")</f>
        <v/>
      </c>
      <c r="K401" s="195" t="str">
        <f t="array" ref="K401">IFERROR(IF(INDEX([3]Tabelle1!$E$3:$U$500,MATCH($A401&amp;$C401&amp;$D401,[3]Tabelle1!$A$3:$A$500&amp;[3]Tabelle1!$C$3:$C$500&amp;[3]Tabelle1!$D$3:$D$500,0),MATCH(K$2,[3]Tabelle1!$E$2:$U$2,0))=0,"",INDEX([3]Tabelle1!$E$3:$U$500,MATCH($A401&amp;$C401&amp;$D401,[3]Tabelle1!$A$3:$A$500&amp;[3]Tabelle1!$C$3:$C$500&amp;[3]Tabelle1!$D$3:$D$500,0),MATCH(K$2,[3]Tabelle1!$E$2:$U$2,0))),"")</f>
        <v/>
      </c>
      <c r="L401" s="195" t="str">
        <f t="array" ref="L401">IFERROR(IF(INDEX([3]Tabelle1!$E$3:$U$500,MATCH($A401&amp;$C401&amp;$D401,[3]Tabelle1!$A$3:$A$500&amp;[3]Tabelle1!$C$3:$C$500&amp;[3]Tabelle1!$D$3:$D$500,0),MATCH(L$2,[3]Tabelle1!$E$2:$U$2,0))=0,"",INDEX([3]Tabelle1!$E$3:$U$500,MATCH($A401&amp;$C401&amp;$D401,[3]Tabelle1!$A$3:$A$500&amp;[3]Tabelle1!$C$3:$C$500&amp;[3]Tabelle1!$D$3:$D$500,0),MATCH(L$2,[3]Tabelle1!$E$2:$U$2,0))),"")</f>
        <v/>
      </c>
      <c r="M401" s="195" t="str">
        <f t="array" ref="M401">IFERROR(IF(INDEX([3]Tabelle1!$E$3:$U$500,MATCH($A401&amp;$C401&amp;$D401,[3]Tabelle1!$A$3:$A$500&amp;[3]Tabelle1!$C$3:$C$500&amp;[3]Tabelle1!$D$3:$D$500,0),MATCH(M$2,[3]Tabelle1!$E$2:$U$2,0))=0,"",INDEX([3]Tabelle1!$E$3:$U$500,MATCH($A401&amp;$C401&amp;$D401,[3]Tabelle1!$A$3:$A$500&amp;[3]Tabelle1!$C$3:$C$500&amp;[3]Tabelle1!$D$3:$D$500,0),MATCH(M$2,[3]Tabelle1!$E$2:$U$2,0))),"")</f>
        <v/>
      </c>
      <c r="N401" s="195">
        <f t="array" ref="N401">IFERROR(IF(INDEX([3]Tabelle1!$E$3:$U$500,MATCH($A401&amp;$C401&amp;$D401,[3]Tabelle1!$A$3:$A$500&amp;[3]Tabelle1!$C$3:$C$500&amp;[3]Tabelle1!$D$3:$D$500,0),MATCH(N$2,[3]Tabelle1!$E$2:$U$2,0))=0,"",INDEX([3]Tabelle1!$E$3:$U$500,MATCH($A401&amp;$C401&amp;$D401,[3]Tabelle1!$A$3:$A$500&amp;[3]Tabelle1!$C$3:$C$500&amp;[3]Tabelle1!$D$3:$D$500,0),MATCH(N$2,[3]Tabelle1!$E$2:$U$2,0))),"")</f>
        <v>1152</v>
      </c>
      <c r="O401" s="195" t="str">
        <f t="array" ref="O401">IFERROR(IF(INDEX([3]Tabelle1!$E$3:$U$500,MATCH($A401&amp;$C401&amp;$D401,[3]Tabelle1!$A$3:$A$500&amp;[3]Tabelle1!$C$3:$C$500&amp;[3]Tabelle1!$D$3:$D$500,0),MATCH(O$2,[3]Tabelle1!$E$2:$U$2,0))=0,"",INDEX([3]Tabelle1!$E$3:$U$500,MATCH($A401&amp;$C401&amp;$D401,[3]Tabelle1!$A$3:$A$500&amp;[3]Tabelle1!$C$3:$C$500&amp;[3]Tabelle1!$D$3:$D$500,0),MATCH(O$2,[3]Tabelle1!$E$2:$U$2,0))),"")</f>
        <v/>
      </c>
      <c r="P401" s="195" t="str">
        <f t="array" ref="P401">IFERROR(IF(INDEX([3]Tabelle1!$E$3:$U$500,MATCH($A401&amp;$C401&amp;$D401,[3]Tabelle1!$A$3:$A$500&amp;[3]Tabelle1!$C$3:$C$500&amp;[3]Tabelle1!$D$3:$D$500,0),MATCH(P$2,[3]Tabelle1!$E$2:$U$2,0))=0,"",INDEX([3]Tabelle1!$E$3:$U$500,MATCH($A401&amp;$C401&amp;$D401,[3]Tabelle1!$A$3:$A$500&amp;[3]Tabelle1!$C$3:$C$500&amp;[3]Tabelle1!$D$3:$D$500,0),MATCH(P$2,[3]Tabelle1!$E$2:$U$2,0))),"")</f>
        <v/>
      </c>
      <c r="Q401" s="195" t="str">
        <f t="array" ref="Q401">IFERROR(IF(INDEX([3]Tabelle1!$E$3:$U$500,MATCH($A401&amp;$C401&amp;$D401,[3]Tabelle1!$A$3:$A$500&amp;[3]Tabelle1!$C$3:$C$500&amp;[3]Tabelle1!$D$3:$D$500,0),MATCH(Q$2,[3]Tabelle1!$E$2:$U$2,0))=0,"",INDEX([3]Tabelle1!$E$3:$U$500,MATCH($A401&amp;$C401&amp;$D401,[3]Tabelle1!$A$3:$A$500&amp;[3]Tabelle1!$C$3:$C$500&amp;[3]Tabelle1!$D$3:$D$500,0),MATCH(Q$2,[3]Tabelle1!$E$2:$U$2,0))),"")</f>
        <v/>
      </c>
      <c r="R401" s="195" t="str">
        <f t="array" ref="R401">IFERROR(IF(INDEX([3]Tabelle1!$E$3:$U$500,MATCH($A401&amp;$C401&amp;$D401,[3]Tabelle1!$A$3:$A$500&amp;[3]Tabelle1!$C$3:$C$500&amp;[3]Tabelle1!$D$3:$D$500,0),MATCH(R$2,[3]Tabelle1!$E$2:$U$2,0))=0,"",INDEX([3]Tabelle1!$E$3:$U$500,MATCH($A401&amp;$C401&amp;$D401,[3]Tabelle1!$A$3:$A$500&amp;[3]Tabelle1!$C$3:$C$500&amp;[3]Tabelle1!$D$3:$D$500,0),MATCH(R$2,[3]Tabelle1!$E$2:$U$2,0))),"")</f>
        <v/>
      </c>
      <c r="S401" s="195">
        <f t="array" ref="S401">IFERROR(IF(INDEX([3]Tabelle1!$E$3:$U$500,MATCH($A401&amp;$C401&amp;$D401,[3]Tabelle1!$A$3:$A$500&amp;[3]Tabelle1!$C$3:$C$500&amp;[3]Tabelle1!$D$3:$D$500,0),MATCH(S$2,[3]Tabelle1!$E$2:$U$2,0))=0,"",INDEX([3]Tabelle1!$E$3:$U$500,MATCH($A401&amp;$C401&amp;$D401,[3]Tabelle1!$A$3:$A$500&amp;[3]Tabelle1!$C$3:$C$500&amp;[3]Tabelle1!$D$3:$D$500,0),MATCH(S$2,[3]Tabelle1!$E$2:$U$2,0))),"")</f>
        <v>2280</v>
      </c>
      <c r="T401" s="195" t="str">
        <f t="array" ref="T401">IFERROR(IF(INDEX([3]Tabelle1!$E$3:$U$500,MATCH($A401&amp;$C401&amp;$D401,[3]Tabelle1!$A$3:$A$500&amp;[3]Tabelle1!$C$3:$C$500&amp;[3]Tabelle1!$D$3:$D$500,0),MATCH(T$2,[3]Tabelle1!$E$2:$U$2,0))=0,"",INDEX([3]Tabelle1!$E$3:$U$500,MATCH($A401&amp;$C401&amp;$D401,[3]Tabelle1!$A$3:$A$500&amp;[3]Tabelle1!$C$3:$C$500&amp;[3]Tabelle1!$D$3:$D$500,0),MATCH(T$2,[3]Tabelle1!$E$2:$U$2,0))),"")</f>
        <v/>
      </c>
      <c r="U401" s="195" t="str">
        <f t="array" ref="U401">IFERROR(IF(INDEX([3]Tabelle1!$E$3:$U$500,MATCH($A401&amp;$C401&amp;$D401,[3]Tabelle1!$A$3:$A$500&amp;[3]Tabelle1!$C$3:$C$500&amp;[3]Tabelle1!$D$3:$D$500,0),MATCH(U$2,[3]Tabelle1!$E$2:$U$2,0))=0,"",INDEX([3]Tabelle1!$E$3:$U$500,MATCH($A401&amp;$C401&amp;$D401,[3]Tabelle1!$A$3:$A$500&amp;[3]Tabelle1!$C$3:$C$500&amp;[3]Tabelle1!$D$3:$D$500,0),MATCH(U$2,[3]Tabelle1!$E$2:$U$2,0))),"")</f>
        <v/>
      </c>
      <c r="V401" s="196" t="str">
        <f t="array" ref="V401">IFERROR(IF(INDEX([3]Tabelle1!$E$3:$U$500,MATCH($A401&amp;$C401&amp;$D401,[3]Tabelle1!$A$3:$A$500&amp;[3]Tabelle1!$C$3:$C$500&amp;[3]Tabelle1!$D$3:$D$500,0),MATCH(V$2,[3]Tabelle1!$E$2:$U$2,0))=0,"",INDEX([3]Tabelle1!$E$3:$U$500,MATCH($A401&amp;$C401&amp;$D401,[3]Tabelle1!$A$3:$A$500&amp;[3]Tabelle1!$C$3:$C$500&amp;[3]Tabelle1!$D$3:$D$500,0),MATCH(V$2,[3]Tabelle1!$E$2:$U$2,0))),"")</f>
        <v/>
      </c>
      <c r="W401" t="str">
        <f t="array" ref="W401">IFERROR(IF(INDEX([3]Tabelle1!$E$3:$U$500,MATCH($A401&amp;$C401&amp;$D401,[3]Tabelle1!$A$3:$A$500&amp;[3]Tabelle1!$C$3:$C$500&amp;[3]Tabelle1!$D$3:$D$500,0),MATCH(W$2,[3]Tabelle1!$E$2:$U$2,0))=0,"",INDEX([3]Tabelle1!$E$3:$U$500,MATCH($A401&amp;$C401&amp;$D401,[3]Tabelle1!$A$3:$A$500&amp;[3]Tabelle1!$C$3:$C$500&amp;[3]Tabelle1!$D$3:$D$500,0),MATCH(W$2,[3]Tabelle1!$E$2:$U$2,0))),"")</f>
        <v/>
      </c>
      <c r="X401" t="str">
        <f t="array" ref="X401">IFERROR(IF(INDEX([3]Tabelle1!$E$3:$U$500,MATCH($A401&amp;$C401&amp;$D401,[3]Tabelle1!$A$3:$A$500&amp;[3]Tabelle1!$C$3:$C$500&amp;[3]Tabelle1!$D$3:$D$500,0),MATCH(X$2,[3]Tabelle1!$E$2:$U$2,0))=0,"",INDEX([3]Tabelle1!$E$3:$U$500,MATCH($A401&amp;$C401&amp;$D401,[3]Tabelle1!$A$3:$A$500&amp;[3]Tabelle1!$C$3:$C$500&amp;[3]Tabelle1!$D$3:$D$500,0),MATCH(X$2,[3]Tabelle1!$E$2:$U$2,0))),"")</f>
        <v/>
      </c>
      <c r="Y401" s="4"/>
      <c r="Z401" s="4"/>
      <c r="AA401" s="4"/>
      <c r="AB401" s="4"/>
      <c r="AC401" s="4"/>
      <c r="AD401" s="4"/>
      <c r="AE401" s="4"/>
      <c r="AF401" s="4"/>
    </row>
    <row r="402" spans="1:32" x14ac:dyDescent="0.2">
      <c r="A402" s="107" t="str">
        <f t="shared" si="41"/>
        <v>Latvia</v>
      </c>
      <c r="B402" s="97"/>
      <c r="C402" s="97" t="s">
        <v>205</v>
      </c>
      <c r="D402" s="227" t="s">
        <v>6</v>
      </c>
      <c r="E402" s="194"/>
      <c r="F402" s="194"/>
      <c r="G402" s="194"/>
      <c r="H402" s="195" t="str">
        <f t="array" ref="H402">IFERROR(IF(INDEX([3]Tabelle1!$E$3:$U$500,MATCH($A402&amp;$C402&amp;$D402,[3]Tabelle1!$A$3:$A$500&amp;[3]Tabelle1!$C$3:$C$500&amp;[3]Tabelle1!$D$3:$D$500,0),MATCH(H$2,[3]Tabelle1!$E$2:$U$2,0))=0,"",INDEX([3]Tabelle1!$E$3:$U$500,MATCH($A402&amp;$C402&amp;$D402,[3]Tabelle1!$A$3:$A$500&amp;[3]Tabelle1!$C$3:$C$500&amp;[3]Tabelle1!$D$3:$D$500,0),MATCH(H$2,[3]Tabelle1!$E$2:$U$2,0))),"")</f>
        <v/>
      </c>
      <c r="I402" s="195" t="str">
        <f t="array" ref="I402">IFERROR(IF(INDEX([3]Tabelle1!$E$3:$U$500,MATCH($A402&amp;$C402&amp;$D402,[3]Tabelle1!$A$3:$A$500&amp;[3]Tabelle1!$C$3:$C$500&amp;[3]Tabelle1!$D$3:$D$500,0),MATCH(I$2,[3]Tabelle1!$E$2:$U$2,0))=0,"",INDEX([3]Tabelle1!$E$3:$U$500,MATCH($A402&amp;$C402&amp;$D402,[3]Tabelle1!$A$3:$A$500&amp;[3]Tabelle1!$C$3:$C$500&amp;[3]Tabelle1!$D$3:$D$500,0),MATCH(I$2,[3]Tabelle1!$E$2:$U$2,0))),"")</f>
        <v/>
      </c>
      <c r="J402" s="195" t="str">
        <f t="array" ref="J402">IFERROR(IF(INDEX([3]Tabelle1!$E$3:$U$500,MATCH($A402&amp;$C402&amp;$D402,[3]Tabelle1!$A$3:$A$500&amp;[3]Tabelle1!$C$3:$C$500&amp;[3]Tabelle1!$D$3:$D$500,0),MATCH(J$2,[3]Tabelle1!$E$2:$U$2,0))=0,"",INDEX([3]Tabelle1!$E$3:$U$500,MATCH($A402&amp;$C402&amp;$D402,[3]Tabelle1!$A$3:$A$500&amp;[3]Tabelle1!$C$3:$C$500&amp;[3]Tabelle1!$D$3:$D$500,0),MATCH(J$2,[3]Tabelle1!$E$2:$U$2,0))),"")</f>
        <v/>
      </c>
      <c r="K402" s="195" t="str">
        <f t="array" ref="K402">IFERROR(IF(INDEX([3]Tabelle1!$E$3:$U$500,MATCH($A402&amp;$C402&amp;$D402,[3]Tabelle1!$A$3:$A$500&amp;[3]Tabelle1!$C$3:$C$500&amp;[3]Tabelle1!$D$3:$D$500,0),MATCH(K$2,[3]Tabelle1!$E$2:$U$2,0))=0,"",INDEX([3]Tabelle1!$E$3:$U$500,MATCH($A402&amp;$C402&amp;$D402,[3]Tabelle1!$A$3:$A$500&amp;[3]Tabelle1!$C$3:$C$500&amp;[3]Tabelle1!$D$3:$D$500,0),MATCH(K$2,[3]Tabelle1!$E$2:$U$2,0))),"")</f>
        <v/>
      </c>
      <c r="L402" s="195" t="str">
        <f t="array" ref="L402">IFERROR(IF(INDEX([3]Tabelle1!$E$3:$U$500,MATCH($A402&amp;$C402&amp;$D402,[3]Tabelle1!$A$3:$A$500&amp;[3]Tabelle1!$C$3:$C$500&amp;[3]Tabelle1!$D$3:$D$500,0),MATCH(L$2,[3]Tabelle1!$E$2:$U$2,0))=0,"",INDEX([3]Tabelle1!$E$3:$U$500,MATCH($A402&amp;$C402&amp;$D402,[3]Tabelle1!$A$3:$A$500&amp;[3]Tabelle1!$C$3:$C$500&amp;[3]Tabelle1!$D$3:$D$500,0),MATCH(L$2,[3]Tabelle1!$E$2:$U$2,0))),"")</f>
        <v/>
      </c>
      <c r="M402" s="195" t="str">
        <f t="array" ref="M402">IFERROR(IF(INDEX([3]Tabelle1!$E$3:$U$500,MATCH($A402&amp;$C402&amp;$D402,[3]Tabelle1!$A$3:$A$500&amp;[3]Tabelle1!$C$3:$C$500&amp;[3]Tabelle1!$D$3:$D$500,0),MATCH(M$2,[3]Tabelle1!$E$2:$U$2,0))=0,"",INDEX([3]Tabelle1!$E$3:$U$500,MATCH($A402&amp;$C402&amp;$D402,[3]Tabelle1!$A$3:$A$500&amp;[3]Tabelle1!$C$3:$C$500&amp;[3]Tabelle1!$D$3:$D$500,0),MATCH(M$2,[3]Tabelle1!$E$2:$U$2,0))),"")</f>
        <v/>
      </c>
      <c r="N402" s="195" t="str">
        <f t="array" ref="N402">IFERROR(IF(INDEX([3]Tabelle1!$E$3:$U$500,MATCH($A402&amp;$C402&amp;$D402,[3]Tabelle1!$A$3:$A$500&amp;[3]Tabelle1!$C$3:$C$500&amp;[3]Tabelle1!$D$3:$D$500,0),MATCH(N$2,[3]Tabelle1!$E$2:$U$2,0))=0,"",INDEX([3]Tabelle1!$E$3:$U$500,MATCH($A402&amp;$C402&amp;$D402,[3]Tabelle1!$A$3:$A$500&amp;[3]Tabelle1!$C$3:$C$500&amp;[3]Tabelle1!$D$3:$D$500,0),MATCH(N$2,[3]Tabelle1!$E$2:$U$2,0))),"")</f>
        <v/>
      </c>
      <c r="O402" s="195" t="str">
        <f t="array" ref="O402">IFERROR(IF(INDEX([3]Tabelle1!$E$3:$U$500,MATCH($A402&amp;$C402&amp;$D402,[3]Tabelle1!$A$3:$A$500&amp;[3]Tabelle1!$C$3:$C$500&amp;[3]Tabelle1!$D$3:$D$500,0),MATCH(O$2,[3]Tabelle1!$E$2:$U$2,0))=0,"",INDEX([3]Tabelle1!$E$3:$U$500,MATCH($A402&amp;$C402&amp;$D402,[3]Tabelle1!$A$3:$A$500&amp;[3]Tabelle1!$C$3:$C$500&amp;[3]Tabelle1!$D$3:$D$500,0),MATCH(O$2,[3]Tabelle1!$E$2:$U$2,0))),"")</f>
        <v/>
      </c>
      <c r="P402" s="195" t="str">
        <f t="array" ref="P402">IFERROR(IF(INDEX([3]Tabelle1!$E$3:$U$500,MATCH($A402&amp;$C402&amp;$D402,[3]Tabelle1!$A$3:$A$500&amp;[3]Tabelle1!$C$3:$C$500&amp;[3]Tabelle1!$D$3:$D$500,0),MATCH(P$2,[3]Tabelle1!$E$2:$U$2,0))=0,"",INDEX([3]Tabelle1!$E$3:$U$500,MATCH($A402&amp;$C402&amp;$D402,[3]Tabelle1!$A$3:$A$500&amp;[3]Tabelle1!$C$3:$C$500&amp;[3]Tabelle1!$D$3:$D$500,0),MATCH(P$2,[3]Tabelle1!$E$2:$U$2,0))),"")</f>
        <v/>
      </c>
      <c r="Q402" s="195" t="str">
        <f t="array" ref="Q402">IFERROR(IF(INDEX([3]Tabelle1!$E$3:$U$500,MATCH($A402&amp;$C402&amp;$D402,[3]Tabelle1!$A$3:$A$500&amp;[3]Tabelle1!$C$3:$C$500&amp;[3]Tabelle1!$D$3:$D$500,0),MATCH(Q$2,[3]Tabelle1!$E$2:$U$2,0))=0,"",INDEX([3]Tabelle1!$E$3:$U$500,MATCH($A402&amp;$C402&amp;$D402,[3]Tabelle1!$A$3:$A$500&amp;[3]Tabelle1!$C$3:$C$500&amp;[3]Tabelle1!$D$3:$D$500,0),MATCH(Q$2,[3]Tabelle1!$E$2:$U$2,0))),"")</f>
        <v/>
      </c>
      <c r="R402" s="195" t="str">
        <f t="array" ref="R402">IFERROR(IF(INDEX([3]Tabelle1!$E$3:$U$500,MATCH($A402&amp;$C402&amp;$D402,[3]Tabelle1!$A$3:$A$500&amp;[3]Tabelle1!$C$3:$C$500&amp;[3]Tabelle1!$D$3:$D$500,0),MATCH(R$2,[3]Tabelle1!$E$2:$U$2,0))=0,"",INDEX([3]Tabelle1!$E$3:$U$500,MATCH($A402&amp;$C402&amp;$D402,[3]Tabelle1!$A$3:$A$500&amp;[3]Tabelle1!$C$3:$C$500&amp;[3]Tabelle1!$D$3:$D$500,0),MATCH(R$2,[3]Tabelle1!$E$2:$U$2,0))),"")</f>
        <v/>
      </c>
      <c r="S402" s="195" t="str">
        <f t="array" ref="S402">IFERROR(IF(INDEX([3]Tabelle1!$E$3:$U$500,MATCH($A402&amp;$C402&amp;$D402,[3]Tabelle1!$A$3:$A$500&amp;[3]Tabelle1!$C$3:$C$500&amp;[3]Tabelle1!$D$3:$D$500,0),MATCH(S$2,[3]Tabelle1!$E$2:$U$2,0))=0,"",INDEX([3]Tabelle1!$E$3:$U$500,MATCH($A402&amp;$C402&amp;$D402,[3]Tabelle1!$A$3:$A$500&amp;[3]Tabelle1!$C$3:$C$500&amp;[3]Tabelle1!$D$3:$D$500,0),MATCH(S$2,[3]Tabelle1!$E$2:$U$2,0))),"")</f>
        <v/>
      </c>
      <c r="T402" s="195" t="str">
        <f t="array" ref="T402">IFERROR(IF(INDEX([3]Tabelle1!$E$3:$U$500,MATCH($A402&amp;$C402&amp;$D402,[3]Tabelle1!$A$3:$A$500&amp;[3]Tabelle1!$C$3:$C$500&amp;[3]Tabelle1!$D$3:$D$500,0),MATCH(T$2,[3]Tabelle1!$E$2:$U$2,0))=0,"",INDEX([3]Tabelle1!$E$3:$U$500,MATCH($A402&amp;$C402&amp;$D402,[3]Tabelle1!$A$3:$A$500&amp;[3]Tabelle1!$C$3:$C$500&amp;[3]Tabelle1!$D$3:$D$500,0),MATCH(T$2,[3]Tabelle1!$E$2:$U$2,0))),"")</f>
        <v/>
      </c>
      <c r="U402" s="195" t="str">
        <f t="array" ref="U402">IFERROR(IF(INDEX([3]Tabelle1!$E$3:$U$500,MATCH($A402&amp;$C402&amp;$D402,[3]Tabelle1!$A$3:$A$500&amp;[3]Tabelle1!$C$3:$C$500&amp;[3]Tabelle1!$D$3:$D$500,0),MATCH(U$2,[3]Tabelle1!$E$2:$U$2,0))=0,"",INDEX([3]Tabelle1!$E$3:$U$500,MATCH($A402&amp;$C402&amp;$D402,[3]Tabelle1!$A$3:$A$500&amp;[3]Tabelle1!$C$3:$C$500&amp;[3]Tabelle1!$D$3:$D$500,0),MATCH(U$2,[3]Tabelle1!$E$2:$U$2,0))),"")</f>
        <v/>
      </c>
      <c r="V402" s="196" t="str">
        <f t="array" ref="V402">IFERROR(IF(INDEX([3]Tabelle1!$E$3:$U$500,MATCH($A402&amp;$C402&amp;$D402,[3]Tabelle1!$A$3:$A$500&amp;[3]Tabelle1!$C$3:$C$500&amp;[3]Tabelle1!$D$3:$D$500,0),MATCH(V$2,[3]Tabelle1!$E$2:$U$2,0))=0,"",INDEX([3]Tabelle1!$E$3:$U$500,MATCH($A402&amp;$C402&amp;$D402,[3]Tabelle1!$A$3:$A$500&amp;[3]Tabelle1!$C$3:$C$500&amp;[3]Tabelle1!$D$3:$D$500,0),MATCH(V$2,[3]Tabelle1!$E$2:$U$2,0))),"")</f>
        <v/>
      </c>
      <c r="W402" t="str">
        <f t="array" ref="W402">IFERROR(IF(INDEX([3]Tabelle1!$E$3:$U$500,MATCH($A402&amp;$C402&amp;$D402,[3]Tabelle1!$A$3:$A$500&amp;[3]Tabelle1!$C$3:$C$500&amp;[3]Tabelle1!$D$3:$D$500,0),MATCH(W$2,[3]Tabelle1!$E$2:$U$2,0))=0,"",INDEX([3]Tabelle1!$E$3:$U$500,MATCH($A402&amp;$C402&amp;$D402,[3]Tabelle1!$A$3:$A$500&amp;[3]Tabelle1!$C$3:$C$500&amp;[3]Tabelle1!$D$3:$D$500,0),MATCH(W$2,[3]Tabelle1!$E$2:$U$2,0))),"")</f>
        <v/>
      </c>
      <c r="X402" t="str">
        <f t="array" ref="X402">IFERROR(IF(INDEX([3]Tabelle1!$E$3:$U$500,MATCH($A402&amp;$C402&amp;$D402,[3]Tabelle1!$A$3:$A$500&amp;[3]Tabelle1!$C$3:$C$500&amp;[3]Tabelle1!$D$3:$D$500,0),MATCH(X$2,[3]Tabelle1!$E$2:$U$2,0))=0,"",INDEX([3]Tabelle1!$E$3:$U$500,MATCH($A402&amp;$C402&amp;$D402,[3]Tabelle1!$A$3:$A$500&amp;[3]Tabelle1!$C$3:$C$500&amp;[3]Tabelle1!$D$3:$D$500,0),MATCH(X$2,[3]Tabelle1!$E$2:$U$2,0))),"")</f>
        <v/>
      </c>
      <c r="Y402" s="4"/>
      <c r="Z402" s="4"/>
      <c r="AA402" s="4"/>
      <c r="AB402" s="4"/>
      <c r="AC402" s="4"/>
      <c r="AD402" s="4"/>
      <c r="AE402" s="4"/>
      <c r="AF402" s="4"/>
    </row>
    <row r="403" spans="1:32" x14ac:dyDescent="0.2">
      <c r="A403" s="107" t="str">
        <f t="shared" si="41"/>
        <v>Latvia</v>
      </c>
      <c r="B403" s="97"/>
      <c r="C403" s="97" t="s">
        <v>205</v>
      </c>
      <c r="D403" s="227" t="s">
        <v>1</v>
      </c>
      <c r="E403" s="194"/>
      <c r="F403" s="194"/>
      <c r="G403" s="194"/>
      <c r="H403" s="195" t="str">
        <f t="array" ref="H403">IFERROR(IF(INDEX([3]Tabelle1!$E$3:$U$500,MATCH($A403&amp;$C403&amp;$D403,[3]Tabelle1!$A$3:$A$500&amp;[3]Tabelle1!$C$3:$C$500&amp;[3]Tabelle1!$D$3:$D$500,0),MATCH(H$2,[3]Tabelle1!$E$2:$U$2,0))=0,"",INDEX([3]Tabelle1!$E$3:$U$500,MATCH($A403&amp;$C403&amp;$D403,[3]Tabelle1!$A$3:$A$500&amp;[3]Tabelle1!$C$3:$C$500&amp;[3]Tabelle1!$D$3:$D$500,0),MATCH(H$2,[3]Tabelle1!$E$2:$U$2,0))),"")</f>
        <v/>
      </c>
      <c r="I403" s="195" t="str">
        <f t="array" ref="I403">IFERROR(IF(INDEX([3]Tabelle1!$E$3:$U$500,MATCH($A403&amp;$C403&amp;$D403,[3]Tabelle1!$A$3:$A$500&amp;[3]Tabelle1!$C$3:$C$500&amp;[3]Tabelle1!$D$3:$D$500,0),MATCH(I$2,[3]Tabelle1!$E$2:$U$2,0))=0,"",INDEX([3]Tabelle1!$E$3:$U$500,MATCH($A403&amp;$C403&amp;$D403,[3]Tabelle1!$A$3:$A$500&amp;[3]Tabelle1!$C$3:$C$500&amp;[3]Tabelle1!$D$3:$D$500,0),MATCH(I$2,[3]Tabelle1!$E$2:$U$2,0))),"")</f>
        <v/>
      </c>
      <c r="J403" s="195" t="str">
        <f t="array" ref="J403">IFERROR(IF(INDEX([3]Tabelle1!$E$3:$U$500,MATCH($A403&amp;$C403&amp;$D403,[3]Tabelle1!$A$3:$A$500&amp;[3]Tabelle1!$C$3:$C$500&amp;[3]Tabelle1!$D$3:$D$500,0),MATCH(J$2,[3]Tabelle1!$E$2:$U$2,0))=0,"",INDEX([3]Tabelle1!$E$3:$U$500,MATCH($A403&amp;$C403&amp;$D403,[3]Tabelle1!$A$3:$A$500&amp;[3]Tabelle1!$C$3:$C$500&amp;[3]Tabelle1!$D$3:$D$500,0),MATCH(J$2,[3]Tabelle1!$E$2:$U$2,0))),"")</f>
        <v/>
      </c>
      <c r="K403" s="195" t="str">
        <f t="array" ref="K403">IFERROR(IF(INDEX([3]Tabelle1!$E$3:$U$500,MATCH($A403&amp;$C403&amp;$D403,[3]Tabelle1!$A$3:$A$500&amp;[3]Tabelle1!$C$3:$C$500&amp;[3]Tabelle1!$D$3:$D$500,0),MATCH(K$2,[3]Tabelle1!$E$2:$U$2,0))=0,"",INDEX([3]Tabelle1!$E$3:$U$500,MATCH($A403&amp;$C403&amp;$D403,[3]Tabelle1!$A$3:$A$500&amp;[3]Tabelle1!$C$3:$C$500&amp;[3]Tabelle1!$D$3:$D$500,0),MATCH(K$2,[3]Tabelle1!$E$2:$U$2,0))),"")</f>
        <v/>
      </c>
      <c r="L403" s="195" t="str">
        <f t="array" ref="L403">IFERROR(IF(INDEX([3]Tabelle1!$E$3:$U$500,MATCH($A403&amp;$C403&amp;$D403,[3]Tabelle1!$A$3:$A$500&amp;[3]Tabelle1!$C$3:$C$500&amp;[3]Tabelle1!$D$3:$D$500,0),MATCH(L$2,[3]Tabelle1!$E$2:$U$2,0))=0,"",INDEX([3]Tabelle1!$E$3:$U$500,MATCH($A403&amp;$C403&amp;$D403,[3]Tabelle1!$A$3:$A$500&amp;[3]Tabelle1!$C$3:$C$500&amp;[3]Tabelle1!$D$3:$D$500,0),MATCH(L$2,[3]Tabelle1!$E$2:$U$2,0))),"")</f>
        <v/>
      </c>
      <c r="M403" s="195" t="str">
        <f t="array" ref="M403">IFERROR(IF(INDEX([3]Tabelle1!$E$3:$U$500,MATCH($A403&amp;$C403&amp;$D403,[3]Tabelle1!$A$3:$A$500&amp;[3]Tabelle1!$C$3:$C$500&amp;[3]Tabelle1!$D$3:$D$500,0),MATCH(M$2,[3]Tabelle1!$E$2:$U$2,0))=0,"",INDEX([3]Tabelle1!$E$3:$U$500,MATCH($A403&amp;$C403&amp;$D403,[3]Tabelle1!$A$3:$A$500&amp;[3]Tabelle1!$C$3:$C$500&amp;[3]Tabelle1!$D$3:$D$500,0),MATCH(M$2,[3]Tabelle1!$E$2:$U$2,0))),"")</f>
        <v/>
      </c>
      <c r="N403" s="195" t="str">
        <f t="array" ref="N403">IFERROR(IF(INDEX([3]Tabelle1!$E$3:$U$500,MATCH($A403&amp;$C403&amp;$D403,[3]Tabelle1!$A$3:$A$500&amp;[3]Tabelle1!$C$3:$C$500&amp;[3]Tabelle1!$D$3:$D$500,0),MATCH(N$2,[3]Tabelle1!$E$2:$U$2,0))=0,"",INDEX([3]Tabelle1!$E$3:$U$500,MATCH($A403&amp;$C403&amp;$D403,[3]Tabelle1!$A$3:$A$500&amp;[3]Tabelle1!$C$3:$C$500&amp;[3]Tabelle1!$D$3:$D$500,0),MATCH(N$2,[3]Tabelle1!$E$2:$U$2,0))),"")</f>
        <v/>
      </c>
      <c r="O403" s="195" t="str">
        <f t="array" ref="O403">IFERROR(IF(INDEX([3]Tabelle1!$E$3:$U$500,MATCH($A403&amp;$C403&amp;$D403,[3]Tabelle1!$A$3:$A$500&amp;[3]Tabelle1!$C$3:$C$500&amp;[3]Tabelle1!$D$3:$D$500,0),MATCH(O$2,[3]Tabelle1!$E$2:$U$2,0))=0,"",INDEX([3]Tabelle1!$E$3:$U$500,MATCH($A403&amp;$C403&amp;$D403,[3]Tabelle1!$A$3:$A$500&amp;[3]Tabelle1!$C$3:$C$500&amp;[3]Tabelle1!$D$3:$D$500,0),MATCH(O$2,[3]Tabelle1!$E$2:$U$2,0))),"")</f>
        <v/>
      </c>
      <c r="P403" s="195" t="str">
        <f t="array" ref="P403">IFERROR(IF(INDEX([3]Tabelle1!$E$3:$U$500,MATCH($A403&amp;$C403&amp;$D403,[3]Tabelle1!$A$3:$A$500&amp;[3]Tabelle1!$C$3:$C$500&amp;[3]Tabelle1!$D$3:$D$500,0),MATCH(P$2,[3]Tabelle1!$E$2:$U$2,0))=0,"",INDEX([3]Tabelle1!$E$3:$U$500,MATCH($A403&amp;$C403&amp;$D403,[3]Tabelle1!$A$3:$A$500&amp;[3]Tabelle1!$C$3:$C$500&amp;[3]Tabelle1!$D$3:$D$500,0),MATCH(P$2,[3]Tabelle1!$E$2:$U$2,0))),"")</f>
        <v/>
      </c>
      <c r="Q403" s="195" t="str">
        <f t="array" ref="Q403">IFERROR(IF(INDEX([3]Tabelle1!$E$3:$U$500,MATCH($A403&amp;$C403&amp;$D403,[3]Tabelle1!$A$3:$A$500&amp;[3]Tabelle1!$C$3:$C$500&amp;[3]Tabelle1!$D$3:$D$500,0),MATCH(Q$2,[3]Tabelle1!$E$2:$U$2,0))=0,"",INDEX([3]Tabelle1!$E$3:$U$500,MATCH($A403&amp;$C403&amp;$D403,[3]Tabelle1!$A$3:$A$500&amp;[3]Tabelle1!$C$3:$C$500&amp;[3]Tabelle1!$D$3:$D$500,0),MATCH(Q$2,[3]Tabelle1!$E$2:$U$2,0))),"")</f>
        <v/>
      </c>
      <c r="R403" s="195" t="str">
        <f t="array" ref="R403">IFERROR(IF(INDEX([3]Tabelle1!$E$3:$U$500,MATCH($A403&amp;$C403&amp;$D403,[3]Tabelle1!$A$3:$A$500&amp;[3]Tabelle1!$C$3:$C$500&amp;[3]Tabelle1!$D$3:$D$500,0),MATCH(R$2,[3]Tabelle1!$E$2:$U$2,0))=0,"",INDEX([3]Tabelle1!$E$3:$U$500,MATCH($A403&amp;$C403&amp;$D403,[3]Tabelle1!$A$3:$A$500&amp;[3]Tabelle1!$C$3:$C$500&amp;[3]Tabelle1!$D$3:$D$500,0),MATCH(R$2,[3]Tabelle1!$E$2:$U$2,0))),"")</f>
        <v/>
      </c>
      <c r="S403" s="195" t="str">
        <f t="array" ref="S403">IFERROR(IF(INDEX([3]Tabelle1!$E$3:$U$500,MATCH($A403&amp;$C403&amp;$D403,[3]Tabelle1!$A$3:$A$500&amp;[3]Tabelle1!$C$3:$C$500&amp;[3]Tabelle1!$D$3:$D$500,0),MATCH(S$2,[3]Tabelle1!$E$2:$U$2,0))=0,"",INDEX([3]Tabelle1!$E$3:$U$500,MATCH($A403&amp;$C403&amp;$D403,[3]Tabelle1!$A$3:$A$500&amp;[3]Tabelle1!$C$3:$C$500&amp;[3]Tabelle1!$D$3:$D$500,0),MATCH(S$2,[3]Tabelle1!$E$2:$U$2,0))),"")</f>
        <v/>
      </c>
      <c r="T403" s="195" t="str">
        <f t="array" ref="T403">IFERROR(IF(INDEX([3]Tabelle1!$E$3:$U$500,MATCH($A403&amp;$C403&amp;$D403,[3]Tabelle1!$A$3:$A$500&amp;[3]Tabelle1!$C$3:$C$500&amp;[3]Tabelle1!$D$3:$D$500,0),MATCH(T$2,[3]Tabelle1!$E$2:$U$2,0))=0,"",INDEX([3]Tabelle1!$E$3:$U$500,MATCH($A403&amp;$C403&amp;$D403,[3]Tabelle1!$A$3:$A$500&amp;[3]Tabelle1!$C$3:$C$500&amp;[3]Tabelle1!$D$3:$D$500,0),MATCH(T$2,[3]Tabelle1!$E$2:$U$2,0))),"")</f>
        <v/>
      </c>
      <c r="U403" s="195" t="str">
        <f t="array" ref="U403">IFERROR(IF(INDEX([3]Tabelle1!$E$3:$U$500,MATCH($A403&amp;$C403&amp;$D403,[3]Tabelle1!$A$3:$A$500&amp;[3]Tabelle1!$C$3:$C$500&amp;[3]Tabelle1!$D$3:$D$500,0),MATCH(U$2,[3]Tabelle1!$E$2:$U$2,0))=0,"",INDEX([3]Tabelle1!$E$3:$U$500,MATCH($A403&amp;$C403&amp;$D403,[3]Tabelle1!$A$3:$A$500&amp;[3]Tabelle1!$C$3:$C$500&amp;[3]Tabelle1!$D$3:$D$500,0),MATCH(U$2,[3]Tabelle1!$E$2:$U$2,0))),"")</f>
        <v/>
      </c>
      <c r="V403" s="196" t="str">
        <f t="array" ref="V403">IFERROR(IF(INDEX([3]Tabelle1!$E$3:$U$500,MATCH($A403&amp;$C403&amp;$D403,[3]Tabelle1!$A$3:$A$500&amp;[3]Tabelle1!$C$3:$C$500&amp;[3]Tabelle1!$D$3:$D$500,0),MATCH(V$2,[3]Tabelle1!$E$2:$U$2,0))=0,"",INDEX([3]Tabelle1!$E$3:$U$500,MATCH($A403&amp;$C403&amp;$D403,[3]Tabelle1!$A$3:$A$500&amp;[3]Tabelle1!$C$3:$C$500&amp;[3]Tabelle1!$D$3:$D$500,0),MATCH(V$2,[3]Tabelle1!$E$2:$U$2,0))),"")</f>
        <v/>
      </c>
      <c r="W403" t="str">
        <f t="array" ref="W403">IFERROR(IF(INDEX([3]Tabelle1!$E$3:$U$500,MATCH($A403&amp;$C403&amp;$D403,[3]Tabelle1!$A$3:$A$500&amp;[3]Tabelle1!$C$3:$C$500&amp;[3]Tabelle1!$D$3:$D$500,0),MATCH(W$2,[3]Tabelle1!$E$2:$U$2,0))=0,"",INDEX([3]Tabelle1!$E$3:$U$500,MATCH($A403&amp;$C403&amp;$D403,[3]Tabelle1!$A$3:$A$500&amp;[3]Tabelle1!$C$3:$C$500&amp;[3]Tabelle1!$D$3:$D$500,0),MATCH(W$2,[3]Tabelle1!$E$2:$U$2,0))),"")</f>
        <v/>
      </c>
      <c r="X403" t="str">
        <f t="array" ref="X403">IFERROR(IF(INDEX([3]Tabelle1!$E$3:$U$500,MATCH($A403&amp;$C403&amp;$D403,[3]Tabelle1!$A$3:$A$500&amp;[3]Tabelle1!$C$3:$C$500&amp;[3]Tabelle1!$D$3:$D$500,0),MATCH(X$2,[3]Tabelle1!$E$2:$U$2,0))=0,"",INDEX([3]Tabelle1!$E$3:$U$500,MATCH($A403&amp;$C403&amp;$D403,[3]Tabelle1!$A$3:$A$500&amp;[3]Tabelle1!$C$3:$C$500&amp;[3]Tabelle1!$D$3:$D$500,0),MATCH(X$2,[3]Tabelle1!$E$2:$U$2,0))),"")</f>
        <v/>
      </c>
      <c r="Y403" s="4"/>
      <c r="Z403" s="4"/>
      <c r="AA403" s="4"/>
      <c r="AB403" s="4"/>
      <c r="AC403" s="4"/>
      <c r="AD403" s="4"/>
      <c r="AE403" s="4"/>
      <c r="AF403" s="4"/>
    </row>
    <row r="404" spans="1:32" x14ac:dyDescent="0.2">
      <c r="A404" s="107" t="str">
        <f t="shared" si="41"/>
        <v>Latvia</v>
      </c>
      <c r="B404" s="97"/>
      <c r="C404" s="97" t="s">
        <v>205</v>
      </c>
      <c r="D404" s="227" t="s">
        <v>36</v>
      </c>
      <c r="E404" s="194"/>
      <c r="F404" s="194"/>
      <c r="G404" s="194"/>
      <c r="H404" s="195" t="str">
        <f t="array" ref="H404">IFERROR(IF(INDEX([3]Tabelle1!$E$3:$U$500,MATCH($A404&amp;$C404&amp;$D404,[3]Tabelle1!$A$3:$A$500&amp;[3]Tabelle1!$C$3:$C$500&amp;[3]Tabelle1!$D$3:$D$500,0),MATCH(H$2,[3]Tabelle1!$E$2:$U$2,0))=0,"",INDEX([3]Tabelle1!$E$3:$U$500,MATCH($A404&amp;$C404&amp;$D404,[3]Tabelle1!$A$3:$A$500&amp;[3]Tabelle1!$C$3:$C$500&amp;[3]Tabelle1!$D$3:$D$500,0),MATCH(H$2,[3]Tabelle1!$E$2:$U$2,0))),"")</f>
        <v/>
      </c>
      <c r="I404" s="195" t="str">
        <f t="array" ref="I404">IFERROR(IF(INDEX([3]Tabelle1!$E$3:$U$500,MATCH($A404&amp;$C404&amp;$D404,[3]Tabelle1!$A$3:$A$500&amp;[3]Tabelle1!$C$3:$C$500&amp;[3]Tabelle1!$D$3:$D$500,0),MATCH(I$2,[3]Tabelle1!$E$2:$U$2,0))=0,"",INDEX([3]Tabelle1!$E$3:$U$500,MATCH($A404&amp;$C404&amp;$D404,[3]Tabelle1!$A$3:$A$500&amp;[3]Tabelle1!$C$3:$C$500&amp;[3]Tabelle1!$D$3:$D$500,0),MATCH(I$2,[3]Tabelle1!$E$2:$U$2,0))),"")</f>
        <v/>
      </c>
      <c r="J404" s="195" t="str">
        <f t="array" ref="J404">IFERROR(IF(INDEX([3]Tabelle1!$E$3:$U$500,MATCH($A404&amp;$C404&amp;$D404,[3]Tabelle1!$A$3:$A$500&amp;[3]Tabelle1!$C$3:$C$500&amp;[3]Tabelle1!$D$3:$D$500,0),MATCH(J$2,[3]Tabelle1!$E$2:$U$2,0))=0,"",INDEX([3]Tabelle1!$E$3:$U$500,MATCH($A404&amp;$C404&amp;$D404,[3]Tabelle1!$A$3:$A$500&amp;[3]Tabelle1!$C$3:$C$500&amp;[3]Tabelle1!$D$3:$D$500,0),MATCH(J$2,[3]Tabelle1!$E$2:$U$2,0))),"")</f>
        <v/>
      </c>
      <c r="K404" s="195" t="str">
        <f t="array" ref="K404">IFERROR(IF(INDEX([3]Tabelle1!$E$3:$U$500,MATCH($A404&amp;$C404&amp;$D404,[3]Tabelle1!$A$3:$A$500&amp;[3]Tabelle1!$C$3:$C$500&amp;[3]Tabelle1!$D$3:$D$500,0),MATCH(K$2,[3]Tabelle1!$E$2:$U$2,0))=0,"",INDEX([3]Tabelle1!$E$3:$U$500,MATCH($A404&amp;$C404&amp;$D404,[3]Tabelle1!$A$3:$A$500&amp;[3]Tabelle1!$C$3:$C$500&amp;[3]Tabelle1!$D$3:$D$500,0),MATCH(K$2,[3]Tabelle1!$E$2:$U$2,0))),"")</f>
        <v/>
      </c>
      <c r="L404" s="195" t="str">
        <f t="array" ref="L404">IFERROR(IF(INDEX([3]Tabelle1!$E$3:$U$500,MATCH($A404&amp;$C404&amp;$D404,[3]Tabelle1!$A$3:$A$500&amp;[3]Tabelle1!$C$3:$C$500&amp;[3]Tabelle1!$D$3:$D$500,0),MATCH(L$2,[3]Tabelle1!$E$2:$U$2,0))=0,"",INDEX([3]Tabelle1!$E$3:$U$500,MATCH($A404&amp;$C404&amp;$D404,[3]Tabelle1!$A$3:$A$500&amp;[3]Tabelle1!$C$3:$C$500&amp;[3]Tabelle1!$D$3:$D$500,0),MATCH(L$2,[3]Tabelle1!$E$2:$U$2,0))),"")</f>
        <v/>
      </c>
      <c r="M404" s="195" t="str">
        <f t="array" ref="M404">IFERROR(IF(INDEX([3]Tabelle1!$E$3:$U$500,MATCH($A404&amp;$C404&amp;$D404,[3]Tabelle1!$A$3:$A$500&amp;[3]Tabelle1!$C$3:$C$500&amp;[3]Tabelle1!$D$3:$D$500,0),MATCH(M$2,[3]Tabelle1!$E$2:$U$2,0))=0,"",INDEX([3]Tabelle1!$E$3:$U$500,MATCH($A404&amp;$C404&amp;$D404,[3]Tabelle1!$A$3:$A$500&amp;[3]Tabelle1!$C$3:$C$500&amp;[3]Tabelle1!$D$3:$D$500,0),MATCH(M$2,[3]Tabelle1!$E$2:$U$2,0))),"")</f>
        <v/>
      </c>
      <c r="N404" s="195" t="str">
        <f t="array" ref="N404">IFERROR(IF(INDEX([3]Tabelle1!$E$3:$U$500,MATCH($A404&amp;$C404&amp;$D404,[3]Tabelle1!$A$3:$A$500&amp;[3]Tabelle1!$C$3:$C$500&amp;[3]Tabelle1!$D$3:$D$500,0),MATCH(N$2,[3]Tabelle1!$E$2:$U$2,0))=0,"",INDEX([3]Tabelle1!$E$3:$U$500,MATCH($A404&amp;$C404&amp;$D404,[3]Tabelle1!$A$3:$A$500&amp;[3]Tabelle1!$C$3:$C$500&amp;[3]Tabelle1!$D$3:$D$500,0),MATCH(N$2,[3]Tabelle1!$E$2:$U$2,0))),"")</f>
        <v/>
      </c>
      <c r="O404" s="195" t="str">
        <f t="array" ref="O404">IFERROR(IF(INDEX([3]Tabelle1!$E$3:$U$500,MATCH($A404&amp;$C404&amp;$D404,[3]Tabelle1!$A$3:$A$500&amp;[3]Tabelle1!$C$3:$C$500&amp;[3]Tabelle1!$D$3:$D$500,0),MATCH(O$2,[3]Tabelle1!$E$2:$U$2,0))=0,"",INDEX([3]Tabelle1!$E$3:$U$500,MATCH($A404&amp;$C404&amp;$D404,[3]Tabelle1!$A$3:$A$500&amp;[3]Tabelle1!$C$3:$C$500&amp;[3]Tabelle1!$D$3:$D$500,0),MATCH(O$2,[3]Tabelle1!$E$2:$U$2,0))),"")</f>
        <v/>
      </c>
      <c r="P404" s="195" t="str">
        <f t="array" ref="P404">IFERROR(IF(INDEX([3]Tabelle1!$E$3:$U$500,MATCH($A404&amp;$C404&amp;$D404,[3]Tabelle1!$A$3:$A$500&amp;[3]Tabelle1!$C$3:$C$500&amp;[3]Tabelle1!$D$3:$D$500,0),MATCH(P$2,[3]Tabelle1!$E$2:$U$2,0))=0,"",INDEX([3]Tabelle1!$E$3:$U$500,MATCH($A404&amp;$C404&amp;$D404,[3]Tabelle1!$A$3:$A$500&amp;[3]Tabelle1!$C$3:$C$500&amp;[3]Tabelle1!$D$3:$D$500,0),MATCH(P$2,[3]Tabelle1!$E$2:$U$2,0))),"")</f>
        <v/>
      </c>
      <c r="Q404" s="195" t="str">
        <f t="array" ref="Q404">IFERROR(IF(INDEX([3]Tabelle1!$E$3:$U$500,MATCH($A404&amp;$C404&amp;$D404,[3]Tabelle1!$A$3:$A$500&amp;[3]Tabelle1!$C$3:$C$500&amp;[3]Tabelle1!$D$3:$D$500,0),MATCH(Q$2,[3]Tabelle1!$E$2:$U$2,0))=0,"",INDEX([3]Tabelle1!$E$3:$U$500,MATCH($A404&amp;$C404&amp;$D404,[3]Tabelle1!$A$3:$A$500&amp;[3]Tabelle1!$C$3:$C$500&amp;[3]Tabelle1!$D$3:$D$500,0),MATCH(Q$2,[3]Tabelle1!$E$2:$U$2,0))),"")</f>
        <v/>
      </c>
      <c r="R404" s="195" t="str">
        <f t="array" ref="R404">IFERROR(IF(INDEX([3]Tabelle1!$E$3:$U$500,MATCH($A404&amp;$C404&amp;$D404,[3]Tabelle1!$A$3:$A$500&amp;[3]Tabelle1!$C$3:$C$500&amp;[3]Tabelle1!$D$3:$D$500,0),MATCH(R$2,[3]Tabelle1!$E$2:$U$2,0))=0,"",INDEX([3]Tabelle1!$E$3:$U$500,MATCH($A404&amp;$C404&amp;$D404,[3]Tabelle1!$A$3:$A$500&amp;[3]Tabelle1!$C$3:$C$500&amp;[3]Tabelle1!$D$3:$D$500,0),MATCH(R$2,[3]Tabelle1!$E$2:$U$2,0))),"")</f>
        <v/>
      </c>
      <c r="S404" s="195" t="str">
        <f t="array" ref="S404">IFERROR(IF(INDEX([3]Tabelle1!$E$3:$U$500,MATCH($A404&amp;$C404&amp;$D404,[3]Tabelle1!$A$3:$A$500&amp;[3]Tabelle1!$C$3:$C$500&amp;[3]Tabelle1!$D$3:$D$500,0),MATCH(S$2,[3]Tabelle1!$E$2:$U$2,0))=0,"",INDEX([3]Tabelle1!$E$3:$U$500,MATCH($A404&amp;$C404&amp;$D404,[3]Tabelle1!$A$3:$A$500&amp;[3]Tabelle1!$C$3:$C$500&amp;[3]Tabelle1!$D$3:$D$500,0),MATCH(S$2,[3]Tabelle1!$E$2:$U$2,0))),"")</f>
        <v/>
      </c>
      <c r="T404" s="195" t="str">
        <f t="array" ref="T404">IFERROR(IF(INDEX([3]Tabelle1!$E$3:$U$500,MATCH($A404&amp;$C404&amp;$D404,[3]Tabelle1!$A$3:$A$500&amp;[3]Tabelle1!$C$3:$C$500&amp;[3]Tabelle1!$D$3:$D$500,0),MATCH(T$2,[3]Tabelle1!$E$2:$U$2,0))=0,"",INDEX([3]Tabelle1!$E$3:$U$500,MATCH($A404&amp;$C404&amp;$D404,[3]Tabelle1!$A$3:$A$500&amp;[3]Tabelle1!$C$3:$C$500&amp;[3]Tabelle1!$D$3:$D$500,0),MATCH(T$2,[3]Tabelle1!$E$2:$U$2,0))),"")</f>
        <v/>
      </c>
      <c r="U404" s="195" t="str">
        <f t="array" ref="U404">IFERROR(IF(INDEX([3]Tabelle1!$E$3:$U$500,MATCH($A404&amp;$C404&amp;$D404,[3]Tabelle1!$A$3:$A$500&amp;[3]Tabelle1!$C$3:$C$500&amp;[3]Tabelle1!$D$3:$D$500,0),MATCH(U$2,[3]Tabelle1!$E$2:$U$2,0))=0,"",INDEX([3]Tabelle1!$E$3:$U$500,MATCH($A404&amp;$C404&amp;$D404,[3]Tabelle1!$A$3:$A$500&amp;[3]Tabelle1!$C$3:$C$500&amp;[3]Tabelle1!$D$3:$D$500,0),MATCH(U$2,[3]Tabelle1!$E$2:$U$2,0))),"")</f>
        <v/>
      </c>
      <c r="V404" s="196" t="str">
        <f t="array" ref="V404">IFERROR(IF(INDEX([3]Tabelle1!$E$3:$U$500,MATCH($A404&amp;$C404&amp;$D404,[3]Tabelle1!$A$3:$A$500&amp;[3]Tabelle1!$C$3:$C$500&amp;[3]Tabelle1!$D$3:$D$500,0),MATCH(V$2,[3]Tabelle1!$E$2:$U$2,0))=0,"",INDEX([3]Tabelle1!$E$3:$U$500,MATCH($A404&amp;$C404&amp;$D404,[3]Tabelle1!$A$3:$A$500&amp;[3]Tabelle1!$C$3:$C$500&amp;[3]Tabelle1!$D$3:$D$500,0),MATCH(V$2,[3]Tabelle1!$E$2:$U$2,0))),"")</f>
        <v/>
      </c>
      <c r="W404" t="str">
        <f t="array" ref="W404">IFERROR(IF(INDEX([3]Tabelle1!$E$3:$U$500,MATCH($A404&amp;$C404&amp;$D404,[3]Tabelle1!$A$3:$A$500&amp;[3]Tabelle1!$C$3:$C$500&amp;[3]Tabelle1!$D$3:$D$500,0),MATCH(W$2,[3]Tabelle1!$E$2:$U$2,0))=0,"",INDEX([3]Tabelle1!$E$3:$U$500,MATCH($A404&amp;$C404&amp;$D404,[3]Tabelle1!$A$3:$A$500&amp;[3]Tabelle1!$C$3:$C$500&amp;[3]Tabelle1!$D$3:$D$500,0),MATCH(W$2,[3]Tabelle1!$E$2:$U$2,0))),"")</f>
        <v/>
      </c>
      <c r="X404" t="str">
        <f t="array" ref="X404">IFERROR(IF(INDEX([3]Tabelle1!$E$3:$U$500,MATCH($A404&amp;$C404&amp;$D404,[3]Tabelle1!$A$3:$A$500&amp;[3]Tabelle1!$C$3:$C$500&amp;[3]Tabelle1!$D$3:$D$500,0),MATCH(X$2,[3]Tabelle1!$E$2:$U$2,0))=0,"",INDEX([3]Tabelle1!$E$3:$U$500,MATCH($A404&amp;$C404&amp;$D404,[3]Tabelle1!$A$3:$A$500&amp;[3]Tabelle1!$C$3:$C$500&amp;[3]Tabelle1!$D$3:$D$500,0),MATCH(X$2,[3]Tabelle1!$E$2:$U$2,0))),"")</f>
        <v/>
      </c>
      <c r="Y404" s="4"/>
      <c r="Z404" s="4"/>
      <c r="AA404" s="4"/>
      <c r="AB404" s="4"/>
      <c r="AC404" s="4"/>
      <c r="AD404" s="4"/>
      <c r="AE404" s="4"/>
      <c r="AF404" s="4"/>
    </row>
    <row r="405" spans="1:32" x14ac:dyDescent="0.2">
      <c r="A405" s="107" t="str">
        <f t="shared" si="41"/>
        <v>Latvia</v>
      </c>
      <c r="B405" s="97"/>
      <c r="C405" s="97" t="s">
        <v>205</v>
      </c>
      <c r="D405" s="227" t="s">
        <v>45</v>
      </c>
      <c r="E405" s="194"/>
      <c r="F405" s="194"/>
      <c r="G405" s="194"/>
      <c r="H405" s="195" t="str">
        <f t="array" ref="H405">IFERROR(IF(INDEX([3]Tabelle1!$E$3:$U$500,MATCH($A405&amp;$C405&amp;$D405,[3]Tabelle1!$A$3:$A$500&amp;[3]Tabelle1!$C$3:$C$500&amp;[3]Tabelle1!$D$3:$D$500,0),MATCH(H$2,[3]Tabelle1!$E$2:$U$2,0))=0,"",INDEX([3]Tabelle1!$E$3:$U$500,MATCH($A405&amp;$C405&amp;$D405,[3]Tabelle1!$A$3:$A$500&amp;[3]Tabelle1!$C$3:$C$500&amp;[3]Tabelle1!$D$3:$D$500,0),MATCH(H$2,[3]Tabelle1!$E$2:$U$2,0))),"")</f>
        <v/>
      </c>
      <c r="I405" s="195" t="str">
        <f t="array" ref="I405">IFERROR(IF(INDEX([3]Tabelle1!$E$3:$U$500,MATCH($A405&amp;$C405&amp;$D405,[3]Tabelle1!$A$3:$A$500&amp;[3]Tabelle1!$C$3:$C$500&amp;[3]Tabelle1!$D$3:$D$500,0),MATCH(I$2,[3]Tabelle1!$E$2:$U$2,0))=0,"",INDEX([3]Tabelle1!$E$3:$U$500,MATCH($A405&amp;$C405&amp;$D405,[3]Tabelle1!$A$3:$A$500&amp;[3]Tabelle1!$C$3:$C$500&amp;[3]Tabelle1!$D$3:$D$500,0),MATCH(I$2,[3]Tabelle1!$E$2:$U$2,0))),"")</f>
        <v/>
      </c>
      <c r="J405" s="195" t="str">
        <f t="array" ref="J405">IFERROR(IF(INDEX([3]Tabelle1!$E$3:$U$500,MATCH($A405&amp;$C405&amp;$D405,[3]Tabelle1!$A$3:$A$500&amp;[3]Tabelle1!$C$3:$C$500&amp;[3]Tabelle1!$D$3:$D$500,0),MATCH(J$2,[3]Tabelle1!$E$2:$U$2,0))=0,"",INDEX([3]Tabelle1!$E$3:$U$500,MATCH($A405&amp;$C405&amp;$D405,[3]Tabelle1!$A$3:$A$500&amp;[3]Tabelle1!$C$3:$C$500&amp;[3]Tabelle1!$D$3:$D$500,0),MATCH(J$2,[3]Tabelle1!$E$2:$U$2,0))),"")</f>
        <v/>
      </c>
      <c r="K405" s="195" t="str">
        <f t="array" ref="K405">IFERROR(IF(INDEX([3]Tabelle1!$E$3:$U$500,MATCH($A405&amp;$C405&amp;$D405,[3]Tabelle1!$A$3:$A$500&amp;[3]Tabelle1!$C$3:$C$500&amp;[3]Tabelle1!$D$3:$D$500,0),MATCH(K$2,[3]Tabelle1!$E$2:$U$2,0))=0,"",INDEX([3]Tabelle1!$E$3:$U$500,MATCH($A405&amp;$C405&amp;$D405,[3]Tabelle1!$A$3:$A$500&amp;[3]Tabelle1!$C$3:$C$500&amp;[3]Tabelle1!$D$3:$D$500,0),MATCH(K$2,[3]Tabelle1!$E$2:$U$2,0))),"")</f>
        <v/>
      </c>
      <c r="L405" s="195" t="str">
        <f t="array" ref="L405">IFERROR(IF(INDEX([3]Tabelle1!$E$3:$U$500,MATCH($A405&amp;$C405&amp;$D405,[3]Tabelle1!$A$3:$A$500&amp;[3]Tabelle1!$C$3:$C$500&amp;[3]Tabelle1!$D$3:$D$500,0),MATCH(L$2,[3]Tabelle1!$E$2:$U$2,0))=0,"",INDEX([3]Tabelle1!$E$3:$U$500,MATCH($A405&amp;$C405&amp;$D405,[3]Tabelle1!$A$3:$A$500&amp;[3]Tabelle1!$C$3:$C$500&amp;[3]Tabelle1!$D$3:$D$500,0),MATCH(L$2,[3]Tabelle1!$E$2:$U$2,0))),"")</f>
        <v/>
      </c>
      <c r="M405" s="195" t="str">
        <f t="array" ref="M405">IFERROR(IF(INDEX([3]Tabelle1!$E$3:$U$500,MATCH($A405&amp;$C405&amp;$D405,[3]Tabelle1!$A$3:$A$500&amp;[3]Tabelle1!$C$3:$C$500&amp;[3]Tabelle1!$D$3:$D$500,0),MATCH(M$2,[3]Tabelle1!$E$2:$U$2,0))=0,"",INDEX([3]Tabelle1!$E$3:$U$500,MATCH($A405&amp;$C405&amp;$D405,[3]Tabelle1!$A$3:$A$500&amp;[3]Tabelle1!$C$3:$C$500&amp;[3]Tabelle1!$D$3:$D$500,0),MATCH(M$2,[3]Tabelle1!$E$2:$U$2,0))),"")</f>
        <v/>
      </c>
      <c r="N405" s="195" t="str">
        <f t="array" ref="N405">IFERROR(IF(INDEX([3]Tabelle1!$E$3:$U$500,MATCH($A405&amp;$C405&amp;$D405,[3]Tabelle1!$A$3:$A$500&amp;[3]Tabelle1!$C$3:$C$500&amp;[3]Tabelle1!$D$3:$D$500,0),MATCH(N$2,[3]Tabelle1!$E$2:$U$2,0))=0,"",INDEX([3]Tabelle1!$E$3:$U$500,MATCH($A405&amp;$C405&amp;$D405,[3]Tabelle1!$A$3:$A$500&amp;[3]Tabelle1!$C$3:$C$500&amp;[3]Tabelle1!$D$3:$D$500,0),MATCH(N$2,[3]Tabelle1!$E$2:$U$2,0))),"")</f>
        <v/>
      </c>
      <c r="O405" s="195" t="str">
        <f t="array" ref="O405">IFERROR(IF(INDEX([3]Tabelle1!$E$3:$U$500,MATCH($A405&amp;$C405&amp;$D405,[3]Tabelle1!$A$3:$A$500&amp;[3]Tabelle1!$C$3:$C$500&amp;[3]Tabelle1!$D$3:$D$500,0),MATCH(O$2,[3]Tabelle1!$E$2:$U$2,0))=0,"",INDEX([3]Tabelle1!$E$3:$U$500,MATCH($A405&amp;$C405&amp;$D405,[3]Tabelle1!$A$3:$A$500&amp;[3]Tabelle1!$C$3:$C$500&amp;[3]Tabelle1!$D$3:$D$500,0),MATCH(O$2,[3]Tabelle1!$E$2:$U$2,0))),"")</f>
        <v/>
      </c>
      <c r="P405" s="195" t="str">
        <f t="array" ref="P405">IFERROR(IF(INDEX([3]Tabelle1!$E$3:$U$500,MATCH($A405&amp;$C405&amp;$D405,[3]Tabelle1!$A$3:$A$500&amp;[3]Tabelle1!$C$3:$C$500&amp;[3]Tabelle1!$D$3:$D$500,0),MATCH(P$2,[3]Tabelle1!$E$2:$U$2,0))=0,"",INDEX([3]Tabelle1!$E$3:$U$500,MATCH($A405&amp;$C405&amp;$D405,[3]Tabelle1!$A$3:$A$500&amp;[3]Tabelle1!$C$3:$C$500&amp;[3]Tabelle1!$D$3:$D$500,0),MATCH(P$2,[3]Tabelle1!$E$2:$U$2,0))),"")</f>
        <v/>
      </c>
      <c r="Q405" s="195" t="str">
        <f t="array" ref="Q405">IFERROR(IF(INDEX([3]Tabelle1!$E$3:$U$500,MATCH($A405&amp;$C405&amp;$D405,[3]Tabelle1!$A$3:$A$500&amp;[3]Tabelle1!$C$3:$C$500&amp;[3]Tabelle1!$D$3:$D$500,0),MATCH(Q$2,[3]Tabelle1!$E$2:$U$2,0))=0,"",INDEX([3]Tabelle1!$E$3:$U$500,MATCH($A405&amp;$C405&amp;$D405,[3]Tabelle1!$A$3:$A$500&amp;[3]Tabelle1!$C$3:$C$500&amp;[3]Tabelle1!$D$3:$D$500,0),MATCH(Q$2,[3]Tabelle1!$E$2:$U$2,0))),"")</f>
        <v/>
      </c>
      <c r="R405" s="195" t="str">
        <f t="array" ref="R405">IFERROR(IF(INDEX([3]Tabelle1!$E$3:$U$500,MATCH($A405&amp;$C405&amp;$D405,[3]Tabelle1!$A$3:$A$500&amp;[3]Tabelle1!$C$3:$C$500&amp;[3]Tabelle1!$D$3:$D$500,0),MATCH(R$2,[3]Tabelle1!$E$2:$U$2,0))=0,"",INDEX([3]Tabelle1!$E$3:$U$500,MATCH($A405&amp;$C405&amp;$D405,[3]Tabelle1!$A$3:$A$500&amp;[3]Tabelle1!$C$3:$C$500&amp;[3]Tabelle1!$D$3:$D$500,0),MATCH(R$2,[3]Tabelle1!$E$2:$U$2,0))),"")</f>
        <v/>
      </c>
      <c r="S405" s="195" t="str">
        <f t="array" ref="S405">IFERROR(IF(INDEX([3]Tabelle1!$E$3:$U$500,MATCH($A405&amp;$C405&amp;$D405,[3]Tabelle1!$A$3:$A$500&amp;[3]Tabelle1!$C$3:$C$500&amp;[3]Tabelle1!$D$3:$D$500,0),MATCH(S$2,[3]Tabelle1!$E$2:$U$2,0))=0,"",INDEX([3]Tabelle1!$E$3:$U$500,MATCH($A405&amp;$C405&amp;$D405,[3]Tabelle1!$A$3:$A$500&amp;[3]Tabelle1!$C$3:$C$500&amp;[3]Tabelle1!$D$3:$D$500,0),MATCH(S$2,[3]Tabelle1!$E$2:$U$2,0))),"")</f>
        <v/>
      </c>
      <c r="T405" s="195" t="str">
        <f t="array" ref="T405">IFERROR(IF(INDEX([3]Tabelle1!$E$3:$U$500,MATCH($A405&amp;$C405&amp;$D405,[3]Tabelle1!$A$3:$A$500&amp;[3]Tabelle1!$C$3:$C$500&amp;[3]Tabelle1!$D$3:$D$500,0),MATCH(T$2,[3]Tabelle1!$E$2:$U$2,0))=0,"",INDEX([3]Tabelle1!$E$3:$U$500,MATCH($A405&amp;$C405&amp;$D405,[3]Tabelle1!$A$3:$A$500&amp;[3]Tabelle1!$C$3:$C$500&amp;[3]Tabelle1!$D$3:$D$500,0),MATCH(T$2,[3]Tabelle1!$E$2:$U$2,0))),"")</f>
        <v/>
      </c>
      <c r="U405" s="195" t="str">
        <f t="array" ref="U405">IFERROR(IF(INDEX([3]Tabelle1!$E$3:$U$500,MATCH($A405&amp;$C405&amp;$D405,[3]Tabelle1!$A$3:$A$500&amp;[3]Tabelle1!$C$3:$C$500&amp;[3]Tabelle1!$D$3:$D$500,0),MATCH(U$2,[3]Tabelle1!$E$2:$U$2,0))=0,"",INDEX([3]Tabelle1!$E$3:$U$500,MATCH($A405&amp;$C405&amp;$D405,[3]Tabelle1!$A$3:$A$500&amp;[3]Tabelle1!$C$3:$C$500&amp;[3]Tabelle1!$D$3:$D$500,0),MATCH(U$2,[3]Tabelle1!$E$2:$U$2,0))),"")</f>
        <v/>
      </c>
      <c r="V405" s="196" t="str">
        <f t="array" ref="V405">IFERROR(IF(INDEX([3]Tabelle1!$E$3:$U$500,MATCH($A405&amp;$C405&amp;$D405,[3]Tabelle1!$A$3:$A$500&amp;[3]Tabelle1!$C$3:$C$500&amp;[3]Tabelle1!$D$3:$D$500,0),MATCH(V$2,[3]Tabelle1!$E$2:$U$2,0))=0,"",INDEX([3]Tabelle1!$E$3:$U$500,MATCH($A405&amp;$C405&amp;$D405,[3]Tabelle1!$A$3:$A$500&amp;[3]Tabelle1!$C$3:$C$500&amp;[3]Tabelle1!$D$3:$D$500,0),MATCH(V$2,[3]Tabelle1!$E$2:$U$2,0))),"")</f>
        <v/>
      </c>
      <c r="W405" t="str">
        <f t="array" ref="W405">IFERROR(IF(INDEX([3]Tabelle1!$E$3:$U$500,MATCH($A405&amp;$C405&amp;$D405,[3]Tabelle1!$A$3:$A$500&amp;[3]Tabelle1!$C$3:$C$500&amp;[3]Tabelle1!$D$3:$D$500,0),MATCH(W$2,[3]Tabelle1!$E$2:$U$2,0))=0,"",INDEX([3]Tabelle1!$E$3:$U$500,MATCH($A405&amp;$C405&amp;$D405,[3]Tabelle1!$A$3:$A$500&amp;[3]Tabelle1!$C$3:$C$500&amp;[3]Tabelle1!$D$3:$D$500,0),MATCH(W$2,[3]Tabelle1!$E$2:$U$2,0))),"")</f>
        <v/>
      </c>
      <c r="X405" t="str">
        <f t="array" ref="X405">IFERROR(IF(INDEX([3]Tabelle1!$E$3:$U$500,MATCH($A405&amp;$C405&amp;$D405,[3]Tabelle1!$A$3:$A$500&amp;[3]Tabelle1!$C$3:$C$500&amp;[3]Tabelle1!$D$3:$D$500,0),MATCH(X$2,[3]Tabelle1!$E$2:$U$2,0))=0,"",INDEX([3]Tabelle1!$E$3:$U$500,MATCH($A405&amp;$C405&amp;$D405,[3]Tabelle1!$A$3:$A$500&amp;[3]Tabelle1!$C$3:$C$500&amp;[3]Tabelle1!$D$3:$D$500,0),MATCH(X$2,[3]Tabelle1!$E$2:$U$2,0))),"")</f>
        <v/>
      </c>
      <c r="Y405" s="4"/>
      <c r="Z405" s="4"/>
      <c r="AA405" s="4"/>
      <c r="AB405" s="4"/>
      <c r="AC405" s="4"/>
      <c r="AD405" s="4"/>
      <c r="AE405" s="4"/>
      <c r="AF405" s="4"/>
    </row>
    <row r="406" spans="1:32" x14ac:dyDescent="0.2">
      <c r="A406" s="107" t="str">
        <f t="shared" si="41"/>
        <v>Latvia</v>
      </c>
      <c r="B406" s="97"/>
      <c r="C406" s="97" t="s">
        <v>205</v>
      </c>
      <c r="D406" s="227" t="s">
        <v>42</v>
      </c>
      <c r="E406" s="194"/>
      <c r="F406" s="194"/>
      <c r="G406" s="194"/>
      <c r="H406" s="195" t="str">
        <f t="array" ref="H406">IFERROR(IF(INDEX([3]Tabelle1!$E$3:$U$500,MATCH($A406&amp;$C406&amp;$D406,[3]Tabelle1!$A$3:$A$500&amp;[3]Tabelle1!$C$3:$C$500&amp;[3]Tabelle1!$D$3:$D$500,0),MATCH(H$2,[3]Tabelle1!$E$2:$U$2,0))=0,"",INDEX([3]Tabelle1!$E$3:$U$500,MATCH($A406&amp;$C406&amp;$D406,[3]Tabelle1!$A$3:$A$500&amp;[3]Tabelle1!$C$3:$C$500&amp;[3]Tabelle1!$D$3:$D$500,0),MATCH(H$2,[3]Tabelle1!$E$2:$U$2,0))),"")</f>
        <v/>
      </c>
      <c r="I406" s="195">
        <f t="array" ref="I406">IFERROR(IF(INDEX([3]Tabelle1!$E$3:$U$500,MATCH($A406&amp;$C406&amp;$D406,[3]Tabelle1!$A$3:$A$500&amp;[3]Tabelle1!$C$3:$C$500&amp;[3]Tabelle1!$D$3:$D$500,0),MATCH(I$2,[3]Tabelle1!$E$2:$U$2,0))=0,"",INDEX([3]Tabelle1!$E$3:$U$500,MATCH($A406&amp;$C406&amp;$D406,[3]Tabelle1!$A$3:$A$500&amp;[3]Tabelle1!$C$3:$C$500&amp;[3]Tabelle1!$D$3:$D$500,0),MATCH(I$2,[3]Tabelle1!$E$2:$U$2,0))),"")</f>
        <v>3096</v>
      </c>
      <c r="J406" s="195" t="str">
        <f t="array" ref="J406">IFERROR(IF(INDEX([3]Tabelle1!$E$3:$U$500,MATCH($A406&amp;$C406&amp;$D406,[3]Tabelle1!$A$3:$A$500&amp;[3]Tabelle1!$C$3:$C$500&amp;[3]Tabelle1!$D$3:$D$500,0),MATCH(J$2,[3]Tabelle1!$E$2:$U$2,0))=0,"",INDEX([3]Tabelle1!$E$3:$U$500,MATCH($A406&amp;$C406&amp;$D406,[3]Tabelle1!$A$3:$A$500&amp;[3]Tabelle1!$C$3:$C$500&amp;[3]Tabelle1!$D$3:$D$500,0),MATCH(J$2,[3]Tabelle1!$E$2:$U$2,0))),"")</f>
        <v/>
      </c>
      <c r="K406" s="195" t="str">
        <f t="array" ref="K406">IFERROR(IF(INDEX([3]Tabelle1!$E$3:$U$500,MATCH($A406&amp;$C406&amp;$D406,[3]Tabelle1!$A$3:$A$500&amp;[3]Tabelle1!$C$3:$C$500&amp;[3]Tabelle1!$D$3:$D$500,0),MATCH(K$2,[3]Tabelle1!$E$2:$U$2,0))=0,"",INDEX([3]Tabelle1!$E$3:$U$500,MATCH($A406&amp;$C406&amp;$D406,[3]Tabelle1!$A$3:$A$500&amp;[3]Tabelle1!$C$3:$C$500&amp;[3]Tabelle1!$D$3:$D$500,0),MATCH(K$2,[3]Tabelle1!$E$2:$U$2,0))),"")</f>
        <v/>
      </c>
      <c r="L406" s="195" t="str">
        <f t="array" ref="L406">IFERROR(IF(INDEX([3]Tabelle1!$E$3:$U$500,MATCH($A406&amp;$C406&amp;$D406,[3]Tabelle1!$A$3:$A$500&amp;[3]Tabelle1!$C$3:$C$500&amp;[3]Tabelle1!$D$3:$D$500,0),MATCH(L$2,[3]Tabelle1!$E$2:$U$2,0))=0,"",INDEX([3]Tabelle1!$E$3:$U$500,MATCH($A406&amp;$C406&amp;$D406,[3]Tabelle1!$A$3:$A$500&amp;[3]Tabelle1!$C$3:$C$500&amp;[3]Tabelle1!$D$3:$D$500,0),MATCH(L$2,[3]Tabelle1!$E$2:$U$2,0))),"")</f>
        <v/>
      </c>
      <c r="M406" s="195" t="str">
        <f t="array" ref="M406">IFERROR(IF(INDEX([3]Tabelle1!$E$3:$U$500,MATCH($A406&amp;$C406&amp;$D406,[3]Tabelle1!$A$3:$A$500&amp;[3]Tabelle1!$C$3:$C$500&amp;[3]Tabelle1!$D$3:$D$500,0),MATCH(M$2,[3]Tabelle1!$E$2:$U$2,0))=0,"",INDEX([3]Tabelle1!$E$3:$U$500,MATCH($A406&amp;$C406&amp;$D406,[3]Tabelle1!$A$3:$A$500&amp;[3]Tabelle1!$C$3:$C$500&amp;[3]Tabelle1!$D$3:$D$500,0),MATCH(M$2,[3]Tabelle1!$E$2:$U$2,0))),"")</f>
        <v/>
      </c>
      <c r="N406" s="195">
        <f t="array" ref="N406">IFERROR(IF(INDEX([3]Tabelle1!$E$3:$U$500,MATCH($A406&amp;$C406&amp;$D406,[3]Tabelle1!$A$3:$A$500&amp;[3]Tabelle1!$C$3:$C$500&amp;[3]Tabelle1!$D$3:$D$500,0),MATCH(N$2,[3]Tabelle1!$E$2:$U$2,0))=0,"",INDEX([3]Tabelle1!$E$3:$U$500,MATCH($A406&amp;$C406&amp;$D406,[3]Tabelle1!$A$3:$A$500&amp;[3]Tabelle1!$C$3:$C$500&amp;[3]Tabelle1!$D$3:$D$500,0),MATCH(N$2,[3]Tabelle1!$E$2:$U$2,0))),"")</f>
        <v>3072</v>
      </c>
      <c r="O406" s="195" t="str">
        <f t="array" ref="O406">IFERROR(IF(INDEX([3]Tabelle1!$E$3:$U$500,MATCH($A406&amp;$C406&amp;$D406,[3]Tabelle1!$A$3:$A$500&amp;[3]Tabelle1!$C$3:$C$500&amp;[3]Tabelle1!$D$3:$D$500,0),MATCH(O$2,[3]Tabelle1!$E$2:$U$2,0))=0,"",INDEX([3]Tabelle1!$E$3:$U$500,MATCH($A406&amp;$C406&amp;$D406,[3]Tabelle1!$A$3:$A$500&amp;[3]Tabelle1!$C$3:$C$500&amp;[3]Tabelle1!$D$3:$D$500,0),MATCH(O$2,[3]Tabelle1!$E$2:$U$2,0))),"")</f>
        <v/>
      </c>
      <c r="P406" s="195" t="str">
        <f t="array" ref="P406">IFERROR(IF(INDEX([3]Tabelle1!$E$3:$U$500,MATCH($A406&amp;$C406&amp;$D406,[3]Tabelle1!$A$3:$A$500&amp;[3]Tabelle1!$C$3:$C$500&amp;[3]Tabelle1!$D$3:$D$500,0),MATCH(P$2,[3]Tabelle1!$E$2:$U$2,0))=0,"",INDEX([3]Tabelle1!$E$3:$U$500,MATCH($A406&amp;$C406&amp;$D406,[3]Tabelle1!$A$3:$A$500&amp;[3]Tabelle1!$C$3:$C$500&amp;[3]Tabelle1!$D$3:$D$500,0),MATCH(P$2,[3]Tabelle1!$E$2:$U$2,0))),"")</f>
        <v/>
      </c>
      <c r="Q406" s="195" t="str">
        <f t="array" ref="Q406">IFERROR(IF(INDEX([3]Tabelle1!$E$3:$U$500,MATCH($A406&amp;$C406&amp;$D406,[3]Tabelle1!$A$3:$A$500&amp;[3]Tabelle1!$C$3:$C$500&amp;[3]Tabelle1!$D$3:$D$500,0),MATCH(Q$2,[3]Tabelle1!$E$2:$U$2,0))=0,"",INDEX([3]Tabelle1!$E$3:$U$500,MATCH($A406&amp;$C406&amp;$D406,[3]Tabelle1!$A$3:$A$500&amp;[3]Tabelle1!$C$3:$C$500&amp;[3]Tabelle1!$D$3:$D$500,0),MATCH(Q$2,[3]Tabelle1!$E$2:$U$2,0))),"")</f>
        <v/>
      </c>
      <c r="R406" s="195" t="str">
        <f t="array" ref="R406">IFERROR(IF(INDEX([3]Tabelle1!$E$3:$U$500,MATCH($A406&amp;$C406&amp;$D406,[3]Tabelle1!$A$3:$A$500&amp;[3]Tabelle1!$C$3:$C$500&amp;[3]Tabelle1!$D$3:$D$500,0),MATCH(R$2,[3]Tabelle1!$E$2:$U$2,0))=0,"",INDEX([3]Tabelle1!$E$3:$U$500,MATCH($A406&amp;$C406&amp;$D406,[3]Tabelle1!$A$3:$A$500&amp;[3]Tabelle1!$C$3:$C$500&amp;[3]Tabelle1!$D$3:$D$500,0),MATCH(R$2,[3]Tabelle1!$E$2:$U$2,0))),"")</f>
        <v/>
      </c>
      <c r="S406" s="195">
        <f t="array" ref="S406">IFERROR(IF(INDEX([3]Tabelle1!$E$3:$U$500,MATCH($A406&amp;$C406&amp;$D406,[3]Tabelle1!$A$3:$A$500&amp;[3]Tabelle1!$C$3:$C$500&amp;[3]Tabelle1!$D$3:$D$500,0),MATCH(S$2,[3]Tabelle1!$E$2:$U$2,0))=0,"",INDEX([3]Tabelle1!$E$3:$U$500,MATCH($A406&amp;$C406&amp;$D406,[3]Tabelle1!$A$3:$A$500&amp;[3]Tabelle1!$C$3:$C$500&amp;[3]Tabelle1!$D$3:$D$500,0),MATCH(S$2,[3]Tabelle1!$E$2:$U$2,0))),"")</f>
        <v>3096</v>
      </c>
      <c r="T406" s="195" t="str">
        <f t="array" ref="T406">IFERROR(IF(INDEX([3]Tabelle1!$E$3:$U$500,MATCH($A406&amp;$C406&amp;$D406,[3]Tabelle1!$A$3:$A$500&amp;[3]Tabelle1!$C$3:$C$500&amp;[3]Tabelle1!$D$3:$D$500,0),MATCH(T$2,[3]Tabelle1!$E$2:$U$2,0))=0,"",INDEX([3]Tabelle1!$E$3:$U$500,MATCH($A406&amp;$C406&amp;$D406,[3]Tabelle1!$A$3:$A$500&amp;[3]Tabelle1!$C$3:$C$500&amp;[3]Tabelle1!$D$3:$D$500,0),MATCH(T$2,[3]Tabelle1!$E$2:$U$2,0))),"")</f>
        <v/>
      </c>
      <c r="U406" s="195" t="str">
        <f t="array" ref="U406">IFERROR(IF(INDEX([3]Tabelle1!$E$3:$U$500,MATCH($A406&amp;$C406&amp;$D406,[3]Tabelle1!$A$3:$A$500&amp;[3]Tabelle1!$C$3:$C$500&amp;[3]Tabelle1!$D$3:$D$500,0),MATCH(U$2,[3]Tabelle1!$E$2:$U$2,0))=0,"",INDEX([3]Tabelle1!$E$3:$U$500,MATCH($A406&amp;$C406&amp;$D406,[3]Tabelle1!$A$3:$A$500&amp;[3]Tabelle1!$C$3:$C$500&amp;[3]Tabelle1!$D$3:$D$500,0),MATCH(U$2,[3]Tabelle1!$E$2:$U$2,0))),"")</f>
        <v/>
      </c>
      <c r="V406" s="196" t="str">
        <f t="array" ref="V406">IFERROR(IF(INDEX([3]Tabelle1!$E$3:$U$500,MATCH($A406&amp;$C406&amp;$D406,[3]Tabelle1!$A$3:$A$500&amp;[3]Tabelle1!$C$3:$C$500&amp;[3]Tabelle1!$D$3:$D$500,0),MATCH(V$2,[3]Tabelle1!$E$2:$U$2,0))=0,"",INDEX([3]Tabelle1!$E$3:$U$500,MATCH($A406&amp;$C406&amp;$D406,[3]Tabelle1!$A$3:$A$500&amp;[3]Tabelle1!$C$3:$C$500&amp;[3]Tabelle1!$D$3:$D$500,0),MATCH(V$2,[3]Tabelle1!$E$2:$U$2,0))),"")</f>
        <v/>
      </c>
      <c r="W406" t="str">
        <f t="array" ref="W406">IFERROR(IF(INDEX([3]Tabelle1!$E$3:$U$500,MATCH($A406&amp;$C406&amp;$D406,[3]Tabelle1!$A$3:$A$500&amp;[3]Tabelle1!$C$3:$C$500&amp;[3]Tabelle1!$D$3:$D$500,0),MATCH(W$2,[3]Tabelle1!$E$2:$U$2,0))=0,"",INDEX([3]Tabelle1!$E$3:$U$500,MATCH($A406&amp;$C406&amp;$D406,[3]Tabelle1!$A$3:$A$500&amp;[3]Tabelle1!$C$3:$C$500&amp;[3]Tabelle1!$D$3:$D$500,0),MATCH(W$2,[3]Tabelle1!$E$2:$U$2,0))),"")</f>
        <v/>
      </c>
      <c r="X406" t="str">
        <f t="array" ref="X406">IFERROR(IF(INDEX([3]Tabelle1!$E$3:$U$500,MATCH($A406&amp;$C406&amp;$D406,[3]Tabelle1!$A$3:$A$500&amp;[3]Tabelle1!$C$3:$C$500&amp;[3]Tabelle1!$D$3:$D$500,0),MATCH(X$2,[3]Tabelle1!$E$2:$U$2,0))=0,"",INDEX([3]Tabelle1!$E$3:$U$500,MATCH($A406&amp;$C406&amp;$D406,[3]Tabelle1!$A$3:$A$500&amp;[3]Tabelle1!$C$3:$C$500&amp;[3]Tabelle1!$D$3:$D$500,0),MATCH(X$2,[3]Tabelle1!$E$2:$U$2,0))),"")</f>
        <v/>
      </c>
      <c r="Y406" s="4"/>
      <c r="Z406" s="4"/>
      <c r="AA406" s="4"/>
      <c r="AB406" s="4"/>
      <c r="AC406" s="4"/>
      <c r="AD406" s="4"/>
      <c r="AE406" s="4"/>
      <c r="AF406" s="4"/>
    </row>
    <row r="407" spans="1:32" x14ac:dyDescent="0.2">
      <c r="A407" s="107" t="str">
        <f t="shared" si="41"/>
        <v>Latvia</v>
      </c>
      <c r="B407" s="97"/>
      <c r="C407" s="97" t="s">
        <v>205</v>
      </c>
      <c r="D407" s="227" t="s">
        <v>43</v>
      </c>
      <c r="E407" s="194"/>
      <c r="F407" s="194"/>
      <c r="G407" s="194"/>
      <c r="H407" s="195" t="str">
        <f t="array" ref="H407">IFERROR(IF(INDEX([3]Tabelle1!$E$3:$U$500,MATCH($A407&amp;$C407&amp;$D407,[3]Tabelle1!$A$3:$A$500&amp;[3]Tabelle1!$C$3:$C$500&amp;[3]Tabelle1!$D$3:$D$500,0),MATCH(H$2,[3]Tabelle1!$E$2:$U$2,0))=0,"",INDEX([3]Tabelle1!$E$3:$U$500,MATCH($A407&amp;$C407&amp;$D407,[3]Tabelle1!$A$3:$A$500&amp;[3]Tabelle1!$C$3:$C$500&amp;[3]Tabelle1!$D$3:$D$500,0),MATCH(H$2,[3]Tabelle1!$E$2:$U$2,0))),"")</f>
        <v/>
      </c>
      <c r="I407" s="195" t="str">
        <f t="array" ref="I407">IFERROR(IF(INDEX([3]Tabelle1!$E$3:$U$500,MATCH($A407&amp;$C407&amp;$D407,[3]Tabelle1!$A$3:$A$500&amp;[3]Tabelle1!$C$3:$C$500&amp;[3]Tabelle1!$D$3:$D$500,0),MATCH(I$2,[3]Tabelle1!$E$2:$U$2,0))=0,"",INDEX([3]Tabelle1!$E$3:$U$500,MATCH($A407&amp;$C407&amp;$D407,[3]Tabelle1!$A$3:$A$500&amp;[3]Tabelle1!$C$3:$C$500&amp;[3]Tabelle1!$D$3:$D$500,0),MATCH(I$2,[3]Tabelle1!$E$2:$U$2,0))),"")</f>
        <v/>
      </c>
      <c r="J407" s="195" t="str">
        <f t="array" ref="J407">IFERROR(IF(INDEX([3]Tabelle1!$E$3:$U$500,MATCH($A407&amp;$C407&amp;$D407,[3]Tabelle1!$A$3:$A$500&amp;[3]Tabelle1!$C$3:$C$500&amp;[3]Tabelle1!$D$3:$D$500,0),MATCH(J$2,[3]Tabelle1!$E$2:$U$2,0))=0,"",INDEX([3]Tabelle1!$E$3:$U$500,MATCH($A407&amp;$C407&amp;$D407,[3]Tabelle1!$A$3:$A$500&amp;[3]Tabelle1!$C$3:$C$500&amp;[3]Tabelle1!$D$3:$D$500,0),MATCH(J$2,[3]Tabelle1!$E$2:$U$2,0))),"")</f>
        <v/>
      </c>
      <c r="K407" s="195" t="str">
        <f t="array" ref="K407">IFERROR(IF(INDEX([3]Tabelle1!$E$3:$U$500,MATCH($A407&amp;$C407&amp;$D407,[3]Tabelle1!$A$3:$A$500&amp;[3]Tabelle1!$C$3:$C$500&amp;[3]Tabelle1!$D$3:$D$500,0),MATCH(K$2,[3]Tabelle1!$E$2:$U$2,0))=0,"",INDEX([3]Tabelle1!$E$3:$U$500,MATCH($A407&amp;$C407&amp;$D407,[3]Tabelle1!$A$3:$A$500&amp;[3]Tabelle1!$C$3:$C$500&amp;[3]Tabelle1!$D$3:$D$500,0),MATCH(K$2,[3]Tabelle1!$E$2:$U$2,0))),"")</f>
        <v/>
      </c>
      <c r="L407" s="195" t="str">
        <f t="array" ref="L407">IFERROR(IF(INDEX([3]Tabelle1!$E$3:$U$500,MATCH($A407&amp;$C407&amp;$D407,[3]Tabelle1!$A$3:$A$500&amp;[3]Tabelle1!$C$3:$C$500&amp;[3]Tabelle1!$D$3:$D$500,0),MATCH(L$2,[3]Tabelle1!$E$2:$U$2,0))=0,"",INDEX([3]Tabelle1!$E$3:$U$500,MATCH($A407&amp;$C407&amp;$D407,[3]Tabelle1!$A$3:$A$500&amp;[3]Tabelle1!$C$3:$C$500&amp;[3]Tabelle1!$D$3:$D$500,0),MATCH(L$2,[3]Tabelle1!$E$2:$U$2,0))),"")</f>
        <v/>
      </c>
      <c r="M407" s="195" t="str">
        <f t="array" ref="M407">IFERROR(IF(INDEX([3]Tabelle1!$E$3:$U$500,MATCH($A407&amp;$C407&amp;$D407,[3]Tabelle1!$A$3:$A$500&amp;[3]Tabelle1!$C$3:$C$500&amp;[3]Tabelle1!$D$3:$D$500,0),MATCH(M$2,[3]Tabelle1!$E$2:$U$2,0))=0,"",INDEX([3]Tabelle1!$E$3:$U$500,MATCH($A407&amp;$C407&amp;$D407,[3]Tabelle1!$A$3:$A$500&amp;[3]Tabelle1!$C$3:$C$500&amp;[3]Tabelle1!$D$3:$D$500,0),MATCH(M$2,[3]Tabelle1!$E$2:$U$2,0))),"")</f>
        <v/>
      </c>
      <c r="N407" s="195" t="str">
        <f t="array" ref="N407">IFERROR(IF(INDEX([3]Tabelle1!$E$3:$U$500,MATCH($A407&amp;$C407&amp;$D407,[3]Tabelle1!$A$3:$A$500&amp;[3]Tabelle1!$C$3:$C$500&amp;[3]Tabelle1!$D$3:$D$500,0),MATCH(N$2,[3]Tabelle1!$E$2:$U$2,0))=0,"",INDEX([3]Tabelle1!$E$3:$U$500,MATCH($A407&amp;$C407&amp;$D407,[3]Tabelle1!$A$3:$A$500&amp;[3]Tabelle1!$C$3:$C$500&amp;[3]Tabelle1!$D$3:$D$500,0),MATCH(N$2,[3]Tabelle1!$E$2:$U$2,0))),"")</f>
        <v/>
      </c>
      <c r="O407" s="195" t="str">
        <f t="array" ref="O407">IFERROR(IF(INDEX([3]Tabelle1!$E$3:$U$500,MATCH($A407&amp;$C407&amp;$D407,[3]Tabelle1!$A$3:$A$500&amp;[3]Tabelle1!$C$3:$C$500&amp;[3]Tabelle1!$D$3:$D$500,0),MATCH(O$2,[3]Tabelle1!$E$2:$U$2,0))=0,"",INDEX([3]Tabelle1!$E$3:$U$500,MATCH($A407&amp;$C407&amp;$D407,[3]Tabelle1!$A$3:$A$500&amp;[3]Tabelle1!$C$3:$C$500&amp;[3]Tabelle1!$D$3:$D$500,0),MATCH(O$2,[3]Tabelle1!$E$2:$U$2,0))),"")</f>
        <v/>
      </c>
      <c r="P407" s="195" t="str">
        <f t="array" ref="P407">IFERROR(IF(INDEX([3]Tabelle1!$E$3:$U$500,MATCH($A407&amp;$C407&amp;$D407,[3]Tabelle1!$A$3:$A$500&amp;[3]Tabelle1!$C$3:$C$500&amp;[3]Tabelle1!$D$3:$D$500,0),MATCH(P$2,[3]Tabelle1!$E$2:$U$2,0))=0,"",INDEX([3]Tabelle1!$E$3:$U$500,MATCH($A407&amp;$C407&amp;$D407,[3]Tabelle1!$A$3:$A$500&amp;[3]Tabelle1!$C$3:$C$500&amp;[3]Tabelle1!$D$3:$D$500,0),MATCH(P$2,[3]Tabelle1!$E$2:$U$2,0))),"")</f>
        <v/>
      </c>
      <c r="Q407" s="195" t="str">
        <f t="array" ref="Q407">IFERROR(IF(INDEX([3]Tabelle1!$E$3:$U$500,MATCH($A407&amp;$C407&amp;$D407,[3]Tabelle1!$A$3:$A$500&amp;[3]Tabelle1!$C$3:$C$500&amp;[3]Tabelle1!$D$3:$D$500,0),MATCH(Q$2,[3]Tabelle1!$E$2:$U$2,0))=0,"",INDEX([3]Tabelle1!$E$3:$U$500,MATCH($A407&amp;$C407&amp;$D407,[3]Tabelle1!$A$3:$A$500&amp;[3]Tabelle1!$C$3:$C$500&amp;[3]Tabelle1!$D$3:$D$500,0),MATCH(Q$2,[3]Tabelle1!$E$2:$U$2,0))),"")</f>
        <v/>
      </c>
      <c r="R407" s="195" t="str">
        <f t="array" ref="R407">IFERROR(IF(INDEX([3]Tabelle1!$E$3:$U$500,MATCH($A407&amp;$C407&amp;$D407,[3]Tabelle1!$A$3:$A$500&amp;[3]Tabelle1!$C$3:$C$500&amp;[3]Tabelle1!$D$3:$D$500,0),MATCH(R$2,[3]Tabelle1!$E$2:$U$2,0))=0,"",INDEX([3]Tabelle1!$E$3:$U$500,MATCH($A407&amp;$C407&amp;$D407,[3]Tabelle1!$A$3:$A$500&amp;[3]Tabelle1!$C$3:$C$500&amp;[3]Tabelle1!$D$3:$D$500,0),MATCH(R$2,[3]Tabelle1!$E$2:$U$2,0))),"")</f>
        <v/>
      </c>
      <c r="S407" s="195" t="str">
        <f t="array" ref="S407">IFERROR(IF(INDEX([3]Tabelle1!$E$3:$U$500,MATCH($A407&amp;$C407&amp;$D407,[3]Tabelle1!$A$3:$A$500&amp;[3]Tabelle1!$C$3:$C$500&amp;[3]Tabelle1!$D$3:$D$500,0),MATCH(S$2,[3]Tabelle1!$E$2:$U$2,0))=0,"",INDEX([3]Tabelle1!$E$3:$U$500,MATCH($A407&amp;$C407&amp;$D407,[3]Tabelle1!$A$3:$A$500&amp;[3]Tabelle1!$C$3:$C$500&amp;[3]Tabelle1!$D$3:$D$500,0),MATCH(S$2,[3]Tabelle1!$E$2:$U$2,0))),"")</f>
        <v/>
      </c>
      <c r="T407" s="195" t="str">
        <f t="array" ref="T407">IFERROR(IF(INDEX([3]Tabelle1!$E$3:$U$500,MATCH($A407&amp;$C407&amp;$D407,[3]Tabelle1!$A$3:$A$500&amp;[3]Tabelle1!$C$3:$C$500&amp;[3]Tabelle1!$D$3:$D$500,0),MATCH(T$2,[3]Tabelle1!$E$2:$U$2,0))=0,"",INDEX([3]Tabelle1!$E$3:$U$500,MATCH($A407&amp;$C407&amp;$D407,[3]Tabelle1!$A$3:$A$500&amp;[3]Tabelle1!$C$3:$C$500&amp;[3]Tabelle1!$D$3:$D$500,0),MATCH(T$2,[3]Tabelle1!$E$2:$U$2,0))),"")</f>
        <v/>
      </c>
      <c r="U407" s="195" t="str">
        <f t="array" ref="U407">IFERROR(IF(INDEX([3]Tabelle1!$E$3:$U$500,MATCH($A407&amp;$C407&amp;$D407,[3]Tabelle1!$A$3:$A$500&amp;[3]Tabelle1!$C$3:$C$500&amp;[3]Tabelle1!$D$3:$D$500,0),MATCH(U$2,[3]Tabelle1!$E$2:$U$2,0))=0,"",INDEX([3]Tabelle1!$E$3:$U$500,MATCH($A407&amp;$C407&amp;$D407,[3]Tabelle1!$A$3:$A$500&amp;[3]Tabelle1!$C$3:$C$500&amp;[3]Tabelle1!$D$3:$D$500,0),MATCH(U$2,[3]Tabelle1!$E$2:$U$2,0))),"")</f>
        <v/>
      </c>
      <c r="V407" s="196" t="str">
        <f t="array" ref="V407">IFERROR(IF(INDEX([3]Tabelle1!$E$3:$U$500,MATCH($A407&amp;$C407&amp;$D407,[3]Tabelle1!$A$3:$A$500&amp;[3]Tabelle1!$C$3:$C$500&amp;[3]Tabelle1!$D$3:$D$500,0),MATCH(V$2,[3]Tabelle1!$E$2:$U$2,0))=0,"",INDEX([3]Tabelle1!$E$3:$U$500,MATCH($A407&amp;$C407&amp;$D407,[3]Tabelle1!$A$3:$A$500&amp;[3]Tabelle1!$C$3:$C$500&amp;[3]Tabelle1!$D$3:$D$500,0),MATCH(V$2,[3]Tabelle1!$E$2:$U$2,0))),"")</f>
        <v/>
      </c>
      <c r="W407" t="str">
        <f t="array" ref="W407">IFERROR(IF(INDEX([3]Tabelle1!$E$3:$U$500,MATCH($A407&amp;$C407&amp;$D407,[3]Tabelle1!$A$3:$A$500&amp;[3]Tabelle1!$C$3:$C$500&amp;[3]Tabelle1!$D$3:$D$500,0),MATCH(W$2,[3]Tabelle1!$E$2:$U$2,0))=0,"",INDEX([3]Tabelle1!$E$3:$U$500,MATCH($A407&amp;$C407&amp;$D407,[3]Tabelle1!$A$3:$A$500&amp;[3]Tabelle1!$C$3:$C$500&amp;[3]Tabelle1!$D$3:$D$500,0),MATCH(W$2,[3]Tabelle1!$E$2:$U$2,0))),"")</f>
        <v/>
      </c>
      <c r="X407" t="str">
        <f t="array" ref="X407">IFERROR(IF(INDEX([3]Tabelle1!$E$3:$U$500,MATCH($A407&amp;$C407&amp;$D407,[3]Tabelle1!$A$3:$A$500&amp;[3]Tabelle1!$C$3:$C$500&amp;[3]Tabelle1!$D$3:$D$500,0),MATCH(X$2,[3]Tabelle1!$E$2:$U$2,0))=0,"",INDEX([3]Tabelle1!$E$3:$U$500,MATCH($A407&amp;$C407&amp;$D407,[3]Tabelle1!$A$3:$A$500&amp;[3]Tabelle1!$C$3:$C$500&amp;[3]Tabelle1!$D$3:$D$500,0),MATCH(X$2,[3]Tabelle1!$E$2:$U$2,0))),"")</f>
        <v/>
      </c>
      <c r="Y407" s="4"/>
      <c r="Z407" s="4"/>
      <c r="AA407" s="4"/>
      <c r="AB407" s="4"/>
      <c r="AC407" s="4"/>
      <c r="AD407" s="4"/>
      <c r="AE407" s="4"/>
      <c r="AF407" s="4"/>
    </row>
    <row r="408" spans="1:32" x14ac:dyDescent="0.2">
      <c r="A408" s="107" t="str">
        <f t="shared" si="41"/>
        <v>Latvia</v>
      </c>
      <c r="B408" s="97"/>
      <c r="C408" s="97" t="s">
        <v>205</v>
      </c>
      <c r="D408" s="227" t="s">
        <v>46</v>
      </c>
      <c r="E408" s="194"/>
      <c r="F408" s="194"/>
      <c r="G408" s="194"/>
      <c r="H408" s="195" t="str">
        <f t="array" ref="H408">IFERROR(IF(INDEX([3]Tabelle1!$E$3:$U$500,MATCH($A408&amp;$C408&amp;$D408,[3]Tabelle1!$A$3:$A$500&amp;[3]Tabelle1!$C$3:$C$500&amp;[3]Tabelle1!$D$3:$D$500,0),MATCH(H$2,[3]Tabelle1!$E$2:$U$2,0))=0,"",INDEX([3]Tabelle1!$E$3:$U$500,MATCH($A408&amp;$C408&amp;$D408,[3]Tabelle1!$A$3:$A$500&amp;[3]Tabelle1!$C$3:$C$500&amp;[3]Tabelle1!$D$3:$D$500,0),MATCH(H$2,[3]Tabelle1!$E$2:$U$2,0))),"")</f>
        <v/>
      </c>
      <c r="I408" s="195" t="str">
        <f t="array" ref="I408">IFERROR(IF(INDEX([3]Tabelle1!$E$3:$U$500,MATCH($A408&amp;$C408&amp;$D408,[3]Tabelle1!$A$3:$A$500&amp;[3]Tabelle1!$C$3:$C$500&amp;[3]Tabelle1!$D$3:$D$500,0),MATCH(I$2,[3]Tabelle1!$E$2:$U$2,0))=0,"",INDEX([3]Tabelle1!$E$3:$U$500,MATCH($A408&amp;$C408&amp;$D408,[3]Tabelle1!$A$3:$A$500&amp;[3]Tabelle1!$C$3:$C$500&amp;[3]Tabelle1!$D$3:$D$500,0),MATCH(I$2,[3]Tabelle1!$E$2:$U$2,0))),"")</f>
        <v/>
      </c>
      <c r="J408" s="195" t="str">
        <f t="array" ref="J408">IFERROR(IF(INDEX([3]Tabelle1!$E$3:$U$500,MATCH($A408&amp;$C408&amp;$D408,[3]Tabelle1!$A$3:$A$500&amp;[3]Tabelle1!$C$3:$C$500&amp;[3]Tabelle1!$D$3:$D$500,0),MATCH(J$2,[3]Tabelle1!$E$2:$U$2,0))=0,"",INDEX([3]Tabelle1!$E$3:$U$500,MATCH($A408&amp;$C408&amp;$D408,[3]Tabelle1!$A$3:$A$500&amp;[3]Tabelle1!$C$3:$C$500&amp;[3]Tabelle1!$D$3:$D$500,0),MATCH(J$2,[3]Tabelle1!$E$2:$U$2,0))),"")</f>
        <v/>
      </c>
      <c r="K408" s="195" t="str">
        <f t="array" ref="K408">IFERROR(IF(INDEX([3]Tabelle1!$E$3:$U$500,MATCH($A408&amp;$C408&amp;$D408,[3]Tabelle1!$A$3:$A$500&amp;[3]Tabelle1!$C$3:$C$500&amp;[3]Tabelle1!$D$3:$D$500,0),MATCH(K$2,[3]Tabelle1!$E$2:$U$2,0))=0,"",INDEX([3]Tabelle1!$E$3:$U$500,MATCH($A408&amp;$C408&amp;$D408,[3]Tabelle1!$A$3:$A$500&amp;[3]Tabelle1!$C$3:$C$500&amp;[3]Tabelle1!$D$3:$D$500,0),MATCH(K$2,[3]Tabelle1!$E$2:$U$2,0))),"")</f>
        <v/>
      </c>
      <c r="L408" s="195" t="str">
        <f t="array" ref="L408">IFERROR(IF(INDEX([3]Tabelle1!$E$3:$U$500,MATCH($A408&amp;$C408&amp;$D408,[3]Tabelle1!$A$3:$A$500&amp;[3]Tabelle1!$C$3:$C$500&amp;[3]Tabelle1!$D$3:$D$500,0),MATCH(L$2,[3]Tabelle1!$E$2:$U$2,0))=0,"",INDEX([3]Tabelle1!$E$3:$U$500,MATCH($A408&amp;$C408&amp;$D408,[3]Tabelle1!$A$3:$A$500&amp;[3]Tabelle1!$C$3:$C$500&amp;[3]Tabelle1!$D$3:$D$500,0),MATCH(L$2,[3]Tabelle1!$E$2:$U$2,0))),"")</f>
        <v/>
      </c>
      <c r="M408" s="195" t="str">
        <f t="array" ref="M408">IFERROR(IF(INDEX([3]Tabelle1!$E$3:$U$500,MATCH($A408&amp;$C408&amp;$D408,[3]Tabelle1!$A$3:$A$500&amp;[3]Tabelle1!$C$3:$C$500&amp;[3]Tabelle1!$D$3:$D$500,0),MATCH(M$2,[3]Tabelle1!$E$2:$U$2,0))=0,"",INDEX([3]Tabelle1!$E$3:$U$500,MATCH($A408&amp;$C408&amp;$D408,[3]Tabelle1!$A$3:$A$500&amp;[3]Tabelle1!$C$3:$C$500&amp;[3]Tabelle1!$D$3:$D$500,0),MATCH(M$2,[3]Tabelle1!$E$2:$U$2,0))),"")</f>
        <v/>
      </c>
      <c r="N408" s="195" t="str">
        <f t="array" ref="N408">IFERROR(IF(INDEX([3]Tabelle1!$E$3:$U$500,MATCH($A408&amp;$C408&amp;$D408,[3]Tabelle1!$A$3:$A$500&amp;[3]Tabelle1!$C$3:$C$500&amp;[3]Tabelle1!$D$3:$D$500,0),MATCH(N$2,[3]Tabelle1!$E$2:$U$2,0))=0,"",INDEX([3]Tabelle1!$E$3:$U$500,MATCH($A408&amp;$C408&amp;$D408,[3]Tabelle1!$A$3:$A$500&amp;[3]Tabelle1!$C$3:$C$500&amp;[3]Tabelle1!$D$3:$D$500,0),MATCH(N$2,[3]Tabelle1!$E$2:$U$2,0))),"")</f>
        <v/>
      </c>
      <c r="O408" s="195" t="str">
        <f t="array" ref="O408">IFERROR(IF(INDEX([3]Tabelle1!$E$3:$U$500,MATCH($A408&amp;$C408&amp;$D408,[3]Tabelle1!$A$3:$A$500&amp;[3]Tabelle1!$C$3:$C$500&amp;[3]Tabelle1!$D$3:$D$500,0),MATCH(O$2,[3]Tabelle1!$E$2:$U$2,0))=0,"",INDEX([3]Tabelle1!$E$3:$U$500,MATCH($A408&amp;$C408&amp;$D408,[3]Tabelle1!$A$3:$A$500&amp;[3]Tabelle1!$C$3:$C$500&amp;[3]Tabelle1!$D$3:$D$500,0),MATCH(O$2,[3]Tabelle1!$E$2:$U$2,0))),"")</f>
        <v/>
      </c>
      <c r="P408" s="195" t="str">
        <f t="array" ref="P408">IFERROR(IF(INDEX([3]Tabelle1!$E$3:$U$500,MATCH($A408&amp;$C408&amp;$D408,[3]Tabelle1!$A$3:$A$500&amp;[3]Tabelle1!$C$3:$C$500&amp;[3]Tabelle1!$D$3:$D$500,0),MATCH(P$2,[3]Tabelle1!$E$2:$U$2,0))=0,"",INDEX([3]Tabelle1!$E$3:$U$500,MATCH($A408&amp;$C408&amp;$D408,[3]Tabelle1!$A$3:$A$500&amp;[3]Tabelle1!$C$3:$C$500&amp;[3]Tabelle1!$D$3:$D$500,0),MATCH(P$2,[3]Tabelle1!$E$2:$U$2,0))),"")</f>
        <v/>
      </c>
      <c r="Q408" s="195" t="str">
        <f t="array" ref="Q408">IFERROR(IF(INDEX([3]Tabelle1!$E$3:$U$500,MATCH($A408&amp;$C408&amp;$D408,[3]Tabelle1!$A$3:$A$500&amp;[3]Tabelle1!$C$3:$C$500&amp;[3]Tabelle1!$D$3:$D$500,0),MATCH(Q$2,[3]Tabelle1!$E$2:$U$2,0))=0,"",INDEX([3]Tabelle1!$E$3:$U$500,MATCH($A408&amp;$C408&amp;$D408,[3]Tabelle1!$A$3:$A$500&amp;[3]Tabelle1!$C$3:$C$500&amp;[3]Tabelle1!$D$3:$D$500,0),MATCH(Q$2,[3]Tabelle1!$E$2:$U$2,0))),"")</f>
        <v/>
      </c>
      <c r="R408" s="195" t="str">
        <f t="array" ref="R408">IFERROR(IF(INDEX([3]Tabelle1!$E$3:$U$500,MATCH($A408&amp;$C408&amp;$D408,[3]Tabelle1!$A$3:$A$500&amp;[3]Tabelle1!$C$3:$C$500&amp;[3]Tabelle1!$D$3:$D$500,0),MATCH(R$2,[3]Tabelle1!$E$2:$U$2,0))=0,"",INDEX([3]Tabelle1!$E$3:$U$500,MATCH($A408&amp;$C408&amp;$D408,[3]Tabelle1!$A$3:$A$500&amp;[3]Tabelle1!$C$3:$C$500&amp;[3]Tabelle1!$D$3:$D$500,0),MATCH(R$2,[3]Tabelle1!$E$2:$U$2,0))),"")</f>
        <v/>
      </c>
      <c r="S408" s="195" t="str">
        <f t="array" ref="S408">IFERROR(IF(INDEX([3]Tabelle1!$E$3:$U$500,MATCH($A408&amp;$C408&amp;$D408,[3]Tabelle1!$A$3:$A$500&amp;[3]Tabelle1!$C$3:$C$500&amp;[3]Tabelle1!$D$3:$D$500,0),MATCH(S$2,[3]Tabelle1!$E$2:$U$2,0))=0,"",INDEX([3]Tabelle1!$E$3:$U$500,MATCH($A408&amp;$C408&amp;$D408,[3]Tabelle1!$A$3:$A$500&amp;[3]Tabelle1!$C$3:$C$500&amp;[3]Tabelle1!$D$3:$D$500,0),MATCH(S$2,[3]Tabelle1!$E$2:$U$2,0))),"")</f>
        <v/>
      </c>
      <c r="T408" s="195" t="str">
        <f t="array" ref="T408">IFERROR(IF(INDEX([3]Tabelle1!$E$3:$U$500,MATCH($A408&amp;$C408&amp;$D408,[3]Tabelle1!$A$3:$A$500&amp;[3]Tabelle1!$C$3:$C$500&amp;[3]Tabelle1!$D$3:$D$500,0),MATCH(T$2,[3]Tabelle1!$E$2:$U$2,0))=0,"",INDEX([3]Tabelle1!$E$3:$U$500,MATCH($A408&amp;$C408&amp;$D408,[3]Tabelle1!$A$3:$A$500&amp;[3]Tabelle1!$C$3:$C$500&amp;[3]Tabelle1!$D$3:$D$500,0),MATCH(T$2,[3]Tabelle1!$E$2:$U$2,0))),"")</f>
        <v/>
      </c>
      <c r="U408" s="195" t="str">
        <f t="array" ref="U408">IFERROR(IF(INDEX([3]Tabelle1!$E$3:$U$500,MATCH($A408&amp;$C408&amp;$D408,[3]Tabelle1!$A$3:$A$500&amp;[3]Tabelle1!$C$3:$C$500&amp;[3]Tabelle1!$D$3:$D$500,0),MATCH(U$2,[3]Tabelle1!$E$2:$U$2,0))=0,"",INDEX([3]Tabelle1!$E$3:$U$500,MATCH($A408&amp;$C408&amp;$D408,[3]Tabelle1!$A$3:$A$500&amp;[3]Tabelle1!$C$3:$C$500&amp;[3]Tabelle1!$D$3:$D$500,0),MATCH(U$2,[3]Tabelle1!$E$2:$U$2,0))),"")</f>
        <v/>
      </c>
      <c r="V408" s="196" t="str">
        <f t="array" ref="V408">IFERROR(IF(INDEX([3]Tabelle1!$E$3:$U$500,MATCH($A408&amp;$C408&amp;$D408,[3]Tabelle1!$A$3:$A$500&amp;[3]Tabelle1!$C$3:$C$500&amp;[3]Tabelle1!$D$3:$D$500,0),MATCH(V$2,[3]Tabelle1!$E$2:$U$2,0))=0,"",INDEX([3]Tabelle1!$E$3:$U$500,MATCH($A408&amp;$C408&amp;$D408,[3]Tabelle1!$A$3:$A$500&amp;[3]Tabelle1!$C$3:$C$500&amp;[3]Tabelle1!$D$3:$D$500,0),MATCH(V$2,[3]Tabelle1!$E$2:$U$2,0))),"")</f>
        <v/>
      </c>
      <c r="W408" t="str">
        <f t="array" ref="W408">IFERROR(IF(INDEX([3]Tabelle1!$E$3:$U$500,MATCH($A408&amp;$C408&amp;$D408,[3]Tabelle1!$A$3:$A$500&amp;[3]Tabelle1!$C$3:$C$500&amp;[3]Tabelle1!$D$3:$D$500,0),MATCH(W$2,[3]Tabelle1!$E$2:$U$2,0))=0,"",INDEX([3]Tabelle1!$E$3:$U$500,MATCH($A408&amp;$C408&amp;$D408,[3]Tabelle1!$A$3:$A$500&amp;[3]Tabelle1!$C$3:$C$500&amp;[3]Tabelle1!$D$3:$D$500,0),MATCH(W$2,[3]Tabelle1!$E$2:$U$2,0))),"")</f>
        <v/>
      </c>
      <c r="X408" t="str">
        <f t="array" ref="X408">IFERROR(IF(INDEX([3]Tabelle1!$E$3:$U$500,MATCH($A408&amp;$C408&amp;$D408,[3]Tabelle1!$A$3:$A$500&amp;[3]Tabelle1!$C$3:$C$500&amp;[3]Tabelle1!$D$3:$D$500,0),MATCH(X$2,[3]Tabelle1!$E$2:$U$2,0))=0,"",INDEX([3]Tabelle1!$E$3:$U$500,MATCH($A408&amp;$C408&amp;$D408,[3]Tabelle1!$A$3:$A$500&amp;[3]Tabelle1!$C$3:$C$500&amp;[3]Tabelle1!$D$3:$D$500,0),MATCH(X$2,[3]Tabelle1!$E$2:$U$2,0))),"")</f>
        <v/>
      </c>
      <c r="Y408" s="4"/>
      <c r="Z408" s="4"/>
      <c r="AA408" s="4"/>
      <c r="AB408" s="4"/>
      <c r="AC408" s="4"/>
      <c r="AD408" s="4"/>
      <c r="AE408" s="4"/>
      <c r="AF408" s="4"/>
    </row>
    <row r="409" spans="1:32" x14ac:dyDescent="0.2">
      <c r="A409" s="107" t="str">
        <f t="shared" si="41"/>
        <v>Latvia</v>
      </c>
      <c r="B409" s="97"/>
      <c r="C409" s="97" t="s">
        <v>205</v>
      </c>
      <c r="D409" s="227" t="s">
        <v>5</v>
      </c>
      <c r="E409" s="194"/>
      <c r="F409" s="194"/>
      <c r="G409" s="194"/>
      <c r="H409" s="195" t="str">
        <f t="array" ref="H409">IFERROR(IF(INDEX([3]Tabelle1!$E$3:$U$500,MATCH($A409&amp;$C409&amp;$D409,[3]Tabelle1!$A$3:$A$500&amp;[3]Tabelle1!$C$3:$C$500&amp;[3]Tabelle1!$D$3:$D$500,0),MATCH(H$2,[3]Tabelle1!$E$2:$U$2,0))=0,"",INDEX([3]Tabelle1!$E$3:$U$500,MATCH($A409&amp;$C409&amp;$D409,[3]Tabelle1!$A$3:$A$500&amp;[3]Tabelle1!$C$3:$C$500&amp;[3]Tabelle1!$D$3:$D$500,0),MATCH(H$2,[3]Tabelle1!$E$2:$U$2,0))),"")</f>
        <v/>
      </c>
      <c r="I409" s="195">
        <f t="array" ref="I409">IFERROR(IF(INDEX([3]Tabelle1!$E$3:$U$500,MATCH($A409&amp;$C409&amp;$D409,[3]Tabelle1!$A$3:$A$500&amp;[3]Tabelle1!$C$3:$C$500&amp;[3]Tabelle1!$D$3:$D$500,0),MATCH(I$2,[3]Tabelle1!$E$2:$U$2,0))=0,"",INDEX([3]Tabelle1!$E$3:$U$500,MATCH($A409&amp;$C409&amp;$D409,[3]Tabelle1!$A$3:$A$500&amp;[3]Tabelle1!$C$3:$C$500&amp;[3]Tabelle1!$D$3:$D$500,0),MATCH(I$2,[3]Tabelle1!$E$2:$U$2,0))),"")</f>
        <v>984</v>
      </c>
      <c r="J409" s="195" t="str">
        <f t="array" ref="J409">IFERROR(IF(INDEX([3]Tabelle1!$E$3:$U$500,MATCH($A409&amp;$C409&amp;$D409,[3]Tabelle1!$A$3:$A$500&amp;[3]Tabelle1!$C$3:$C$500&amp;[3]Tabelle1!$D$3:$D$500,0),MATCH(J$2,[3]Tabelle1!$E$2:$U$2,0))=0,"",INDEX([3]Tabelle1!$E$3:$U$500,MATCH($A409&amp;$C409&amp;$D409,[3]Tabelle1!$A$3:$A$500&amp;[3]Tabelle1!$C$3:$C$500&amp;[3]Tabelle1!$D$3:$D$500,0),MATCH(J$2,[3]Tabelle1!$E$2:$U$2,0))),"")</f>
        <v/>
      </c>
      <c r="K409" s="195" t="str">
        <f t="array" ref="K409">IFERROR(IF(INDEX([3]Tabelle1!$E$3:$U$500,MATCH($A409&amp;$C409&amp;$D409,[3]Tabelle1!$A$3:$A$500&amp;[3]Tabelle1!$C$3:$C$500&amp;[3]Tabelle1!$D$3:$D$500,0),MATCH(K$2,[3]Tabelle1!$E$2:$U$2,0))=0,"",INDEX([3]Tabelle1!$E$3:$U$500,MATCH($A409&amp;$C409&amp;$D409,[3]Tabelle1!$A$3:$A$500&amp;[3]Tabelle1!$C$3:$C$500&amp;[3]Tabelle1!$D$3:$D$500,0),MATCH(K$2,[3]Tabelle1!$E$2:$U$2,0))),"")</f>
        <v/>
      </c>
      <c r="L409" s="195" t="str">
        <f t="array" ref="L409">IFERROR(IF(INDEX([3]Tabelle1!$E$3:$U$500,MATCH($A409&amp;$C409&amp;$D409,[3]Tabelle1!$A$3:$A$500&amp;[3]Tabelle1!$C$3:$C$500&amp;[3]Tabelle1!$D$3:$D$500,0),MATCH(L$2,[3]Tabelle1!$E$2:$U$2,0))=0,"",INDEX([3]Tabelle1!$E$3:$U$500,MATCH($A409&amp;$C409&amp;$D409,[3]Tabelle1!$A$3:$A$500&amp;[3]Tabelle1!$C$3:$C$500&amp;[3]Tabelle1!$D$3:$D$500,0),MATCH(L$2,[3]Tabelle1!$E$2:$U$2,0))),"")</f>
        <v/>
      </c>
      <c r="M409" s="195" t="str">
        <f t="array" ref="M409">IFERROR(IF(INDEX([3]Tabelle1!$E$3:$U$500,MATCH($A409&amp;$C409&amp;$D409,[3]Tabelle1!$A$3:$A$500&amp;[3]Tabelle1!$C$3:$C$500&amp;[3]Tabelle1!$D$3:$D$500,0),MATCH(M$2,[3]Tabelle1!$E$2:$U$2,0))=0,"",INDEX([3]Tabelle1!$E$3:$U$500,MATCH($A409&amp;$C409&amp;$D409,[3]Tabelle1!$A$3:$A$500&amp;[3]Tabelle1!$C$3:$C$500&amp;[3]Tabelle1!$D$3:$D$500,0),MATCH(M$2,[3]Tabelle1!$E$2:$U$2,0))),"")</f>
        <v/>
      </c>
      <c r="N409" s="195">
        <f t="array" ref="N409">IFERROR(IF(INDEX([3]Tabelle1!$E$3:$U$500,MATCH($A409&amp;$C409&amp;$D409,[3]Tabelle1!$A$3:$A$500&amp;[3]Tabelle1!$C$3:$C$500&amp;[3]Tabelle1!$D$3:$D$500,0),MATCH(N$2,[3]Tabelle1!$E$2:$U$2,0))=0,"",INDEX([3]Tabelle1!$E$3:$U$500,MATCH($A409&amp;$C409&amp;$D409,[3]Tabelle1!$A$3:$A$500&amp;[3]Tabelle1!$C$3:$C$500&amp;[3]Tabelle1!$D$3:$D$500,0),MATCH(N$2,[3]Tabelle1!$E$2:$U$2,0))),"")</f>
        <v>1008</v>
      </c>
      <c r="O409" s="195" t="str">
        <f t="array" ref="O409">IFERROR(IF(INDEX([3]Tabelle1!$E$3:$U$500,MATCH($A409&amp;$C409&amp;$D409,[3]Tabelle1!$A$3:$A$500&amp;[3]Tabelle1!$C$3:$C$500&amp;[3]Tabelle1!$D$3:$D$500,0),MATCH(O$2,[3]Tabelle1!$E$2:$U$2,0))=0,"",INDEX([3]Tabelle1!$E$3:$U$500,MATCH($A409&amp;$C409&amp;$D409,[3]Tabelle1!$A$3:$A$500&amp;[3]Tabelle1!$C$3:$C$500&amp;[3]Tabelle1!$D$3:$D$500,0),MATCH(O$2,[3]Tabelle1!$E$2:$U$2,0))),"")</f>
        <v/>
      </c>
      <c r="P409" s="195" t="str">
        <f t="array" ref="P409">IFERROR(IF(INDEX([3]Tabelle1!$E$3:$U$500,MATCH($A409&amp;$C409&amp;$D409,[3]Tabelle1!$A$3:$A$500&amp;[3]Tabelle1!$C$3:$C$500&amp;[3]Tabelle1!$D$3:$D$500,0),MATCH(P$2,[3]Tabelle1!$E$2:$U$2,0))=0,"",INDEX([3]Tabelle1!$E$3:$U$500,MATCH($A409&amp;$C409&amp;$D409,[3]Tabelle1!$A$3:$A$500&amp;[3]Tabelle1!$C$3:$C$500&amp;[3]Tabelle1!$D$3:$D$500,0),MATCH(P$2,[3]Tabelle1!$E$2:$U$2,0))),"")</f>
        <v/>
      </c>
      <c r="Q409" s="195" t="str">
        <f t="array" ref="Q409">IFERROR(IF(INDEX([3]Tabelle1!$E$3:$U$500,MATCH($A409&amp;$C409&amp;$D409,[3]Tabelle1!$A$3:$A$500&amp;[3]Tabelle1!$C$3:$C$500&amp;[3]Tabelle1!$D$3:$D$500,0),MATCH(Q$2,[3]Tabelle1!$E$2:$U$2,0))=0,"",INDEX([3]Tabelle1!$E$3:$U$500,MATCH($A409&amp;$C409&amp;$D409,[3]Tabelle1!$A$3:$A$500&amp;[3]Tabelle1!$C$3:$C$500&amp;[3]Tabelle1!$D$3:$D$500,0),MATCH(Q$2,[3]Tabelle1!$E$2:$U$2,0))),"")</f>
        <v/>
      </c>
      <c r="R409" s="195" t="str">
        <f t="array" ref="R409">IFERROR(IF(INDEX([3]Tabelle1!$E$3:$U$500,MATCH($A409&amp;$C409&amp;$D409,[3]Tabelle1!$A$3:$A$500&amp;[3]Tabelle1!$C$3:$C$500&amp;[3]Tabelle1!$D$3:$D$500,0),MATCH(R$2,[3]Tabelle1!$E$2:$U$2,0))=0,"",INDEX([3]Tabelle1!$E$3:$U$500,MATCH($A409&amp;$C409&amp;$D409,[3]Tabelle1!$A$3:$A$500&amp;[3]Tabelle1!$C$3:$C$500&amp;[3]Tabelle1!$D$3:$D$500,0),MATCH(R$2,[3]Tabelle1!$E$2:$U$2,0))),"")</f>
        <v/>
      </c>
      <c r="S409" s="195">
        <f t="array" ref="S409">IFERROR(IF(INDEX([3]Tabelle1!$E$3:$U$500,MATCH($A409&amp;$C409&amp;$D409,[3]Tabelle1!$A$3:$A$500&amp;[3]Tabelle1!$C$3:$C$500&amp;[3]Tabelle1!$D$3:$D$500,0),MATCH(S$2,[3]Tabelle1!$E$2:$U$2,0))=0,"",INDEX([3]Tabelle1!$E$3:$U$500,MATCH($A409&amp;$C409&amp;$D409,[3]Tabelle1!$A$3:$A$500&amp;[3]Tabelle1!$C$3:$C$500&amp;[3]Tabelle1!$D$3:$D$500,0),MATCH(S$2,[3]Tabelle1!$E$2:$U$2,0))),"")</f>
        <v>720</v>
      </c>
      <c r="T409" s="195" t="str">
        <f t="array" ref="T409">IFERROR(IF(INDEX([3]Tabelle1!$E$3:$U$500,MATCH($A409&amp;$C409&amp;$D409,[3]Tabelle1!$A$3:$A$500&amp;[3]Tabelle1!$C$3:$C$500&amp;[3]Tabelle1!$D$3:$D$500,0),MATCH(T$2,[3]Tabelle1!$E$2:$U$2,0))=0,"",INDEX([3]Tabelle1!$E$3:$U$500,MATCH($A409&amp;$C409&amp;$D409,[3]Tabelle1!$A$3:$A$500&amp;[3]Tabelle1!$C$3:$C$500&amp;[3]Tabelle1!$D$3:$D$500,0),MATCH(T$2,[3]Tabelle1!$E$2:$U$2,0))),"")</f>
        <v/>
      </c>
      <c r="U409" s="195" t="str">
        <f t="array" ref="U409">IFERROR(IF(INDEX([3]Tabelle1!$E$3:$U$500,MATCH($A409&amp;$C409&amp;$D409,[3]Tabelle1!$A$3:$A$500&amp;[3]Tabelle1!$C$3:$C$500&amp;[3]Tabelle1!$D$3:$D$500,0),MATCH(U$2,[3]Tabelle1!$E$2:$U$2,0))=0,"",INDEX([3]Tabelle1!$E$3:$U$500,MATCH($A409&amp;$C409&amp;$D409,[3]Tabelle1!$A$3:$A$500&amp;[3]Tabelle1!$C$3:$C$500&amp;[3]Tabelle1!$D$3:$D$500,0),MATCH(U$2,[3]Tabelle1!$E$2:$U$2,0))),"")</f>
        <v/>
      </c>
      <c r="V409" s="196" t="str">
        <f t="array" ref="V409">IFERROR(IF(INDEX([3]Tabelle1!$E$3:$U$500,MATCH($A409&amp;$C409&amp;$D409,[3]Tabelle1!$A$3:$A$500&amp;[3]Tabelle1!$C$3:$C$500&amp;[3]Tabelle1!$D$3:$D$500,0),MATCH(V$2,[3]Tabelle1!$E$2:$U$2,0))=0,"",INDEX([3]Tabelle1!$E$3:$U$500,MATCH($A409&amp;$C409&amp;$D409,[3]Tabelle1!$A$3:$A$500&amp;[3]Tabelle1!$C$3:$C$500&amp;[3]Tabelle1!$D$3:$D$500,0),MATCH(V$2,[3]Tabelle1!$E$2:$U$2,0))),"")</f>
        <v/>
      </c>
      <c r="W409" t="str">
        <f t="array" ref="W409">IFERROR(IF(INDEX([3]Tabelle1!$E$3:$U$500,MATCH($A409&amp;$C409&amp;$D409,[3]Tabelle1!$A$3:$A$500&amp;[3]Tabelle1!$C$3:$C$500&amp;[3]Tabelle1!$D$3:$D$500,0),MATCH(W$2,[3]Tabelle1!$E$2:$U$2,0))=0,"",INDEX([3]Tabelle1!$E$3:$U$500,MATCH($A409&amp;$C409&amp;$D409,[3]Tabelle1!$A$3:$A$500&amp;[3]Tabelle1!$C$3:$C$500&amp;[3]Tabelle1!$D$3:$D$500,0),MATCH(W$2,[3]Tabelle1!$E$2:$U$2,0))),"")</f>
        <v/>
      </c>
      <c r="X409" t="str">
        <f t="array" ref="X409">IFERROR(IF(INDEX([3]Tabelle1!$E$3:$U$500,MATCH($A409&amp;$C409&amp;$D409,[3]Tabelle1!$A$3:$A$500&amp;[3]Tabelle1!$C$3:$C$500&amp;[3]Tabelle1!$D$3:$D$500,0),MATCH(X$2,[3]Tabelle1!$E$2:$U$2,0))=0,"",INDEX([3]Tabelle1!$E$3:$U$500,MATCH($A409&amp;$C409&amp;$D409,[3]Tabelle1!$A$3:$A$500&amp;[3]Tabelle1!$C$3:$C$500&amp;[3]Tabelle1!$D$3:$D$500,0),MATCH(X$2,[3]Tabelle1!$E$2:$U$2,0))),"")</f>
        <v/>
      </c>
      <c r="Y409" s="4"/>
      <c r="Z409" s="4"/>
      <c r="AA409" s="4"/>
      <c r="AB409" s="4"/>
      <c r="AC409" s="4"/>
      <c r="AD409" s="4"/>
      <c r="AE409" s="4"/>
      <c r="AF409" s="4"/>
    </row>
    <row r="410" spans="1:32" x14ac:dyDescent="0.2">
      <c r="A410" s="107" t="str">
        <f t="shared" si="41"/>
        <v>Latvia</v>
      </c>
      <c r="B410" s="97"/>
      <c r="C410" s="97" t="s">
        <v>205</v>
      </c>
      <c r="D410" s="227" t="s">
        <v>47</v>
      </c>
      <c r="E410" s="194"/>
      <c r="F410" s="194"/>
      <c r="G410" s="194"/>
      <c r="H410" s="195" t="str">
        <f t="array" ref="H410">IFERROR(IF(INDEX([3]Tabelle1!$E$3:$U$500,MATCH($A410&amp;$C410&amp;$D410,[3]Tabelle1!$A$3:$A$500&amp;[3]Tabelle1!$C$3:$C$500&amp;[3]Tabelle1!$D$3:$D$500,0),MATCH(H$2,[3]Tabelle1!$E$2:$U$2,0))=0,"",INDEX([3]Tabelle1!$E$3:$U$500,MATCH($A410&amp;$C410&amp;$D410,[3]Tabelle1!$A$3:$A$500&amp;[3]Tabelle1!$C$3:$C$500&amp;[3]Tabelle1!$D$3:$D$500,0),MATCH(H$2,[3]Tabelle1!$E$2:$U$2,0))),"")</f>
        <v/>
      </c>
      <c r="I410" s="195" t="str">
        <f t="array" ref="I410">IFERROR(IF(INDEX([3]Tabelle1!$E$3:$U$500,MATCH($A410&amp;$C410&amp;$D410,[3]Tabelle1!$A$3:$A$500&amp;[3]Tabelle1!$C$3:$C$500&amp;[3]Tabelle1!$D$3:$D$500,0),MATCH(I$2,[3]Tabelle1!$E$2:$U$2,0))=0,"",INDEX([3]Tabelle1!$E$3:$U$500,MATCH($A410&amp;$C410&amp;$D410,[3]Tabelle1!$A$3:$A$500&amp;[3]Tabelle1!$C$3:$C$500&amp;[3]Tabelle1!$D$3:$D$500,0),MATCH(I$2,[3]Tabelle1!$E$2:$U$2,0))),"")</f>
        <v/>
      </c>
      <c r="J410" s="195" t="str">
        <f t="array" ref="J410">IFERROR(IF(INDEX([3]Tabelle1!$E$3:$U$500,MATCH($A410&amp;$C410&amp;$D410,[3]Tabelle1!$A$3:$A$500&amp;[3]Tabelle1!$C$3:$C$500&amp;[3]Tabelle1!$D$3:$D$500,0),MATCH(J$2,[3]Tabelle1!$E$2:$U$2,0))=0,"",INDEX([3]Tabelle1!$E$3:$U$500,MATCH($A410&amp;$C410&amp;$D410,[3]Tabelle1!$A$3:$A$500&amp;[3]Tabelle1!$C$3:$C$500&amp;[3]Tabelle1!$D$3:$D$500,0),MATCH(J$2,[3]Tabelle1!$E$2:$U$2,0))),"")</f>
        <v/>
      </c>
      <c r="K410" s="195" t="str">
        <f t="array" ref="K410">IFERROR(IF(INDEX([3]Tabelle1!$E$3:$U$500,MATCH($A410&amp;$C410&amp;$D410,[3]Tabelle1!$A$3:$A$500&amp;[3]Tabelle1!$C$3:$C$500&amp;[3]Tabelle1!$D$3:$D$500,0),MATCH(K$2,[3]Tabelle1!$E$2:$U$2,0))=0,"",INDEX([3]Tabelle1!$E$3:$U$500,MATCH($A410&amp;$C410&amp;$D410,[3]Tabelle1!$A$3:$A$500&amp;[3]Tabelle1!$C$3:$C$500&amp;[3]Tabelle1!$D$3:$D$500,0),MATCH(K$2,[3]Tabelle1!$E$2:$U$2,0))),"")</f>
        <v/>
      </c>
      <c r="L410" s="195" t="str">
        <f t="array" ref="L410">IFERROR(IF(INDEX([3]Tabelle1!$E$3:$U$500,MATCH($A410&amp;$C410&amp;$D410,[3]Tabelle1!$A$3:$A$500&amp;[3]Tabelle1!$C$3:$C$500&amp;[3]Tabelle1!$D$3:$D$500,0),MATCH(L$2,[3]Tabelle1!$E$2:$U$2,0))=0,"",INDEX([3]Tabelle1!$E$3:$U$500,MATCH($A410&amp;$C410&amp;$D410,[3]Tabelle1!$A$3:$A$500&amp;[3]Tabelle1!$C$3:$C$500&amp;[3]Tabelle1!$D$3:$D$500,0),MATCH(L$2,[3]Tabelle1!$E$2:$U$2,0))),"")</f>
        <v/>
      </c>
      <c r="M410" s="195" t="str">
        <f t="array" ref="M410">IFERROR(IF(INDEX([3]Tabelle1!$E$3:$U$500,MATCH($A410&amp;$C410&amp;$D410,[3]Tabelle1!$A$3:$A$500&amp;[3]Tabelle1!$C$3:$C$500&amp;[3]Tabelle1!$D$3:$D$500,0),MATCH(M$2,[3]Tabelle1!$E$2:$U$2,0))=0,"",INDEX([3]Tabelle1!$E$3:$U$500,MATCH($A410&amp;$C410&amp;$D410,[3]Tabelle1!$A$3:$A$500&amp;[3]Tabelle1!$C$3:$C$500&amp;[3]Tabelle1!$D$3:$D$500,0),MATCH(M$2,[3]Tabelle1!$E$2:$U$2,0))),"")</f>
        <v/>
      </c>
      <c r="N410" s="195" t="str">
        <f t="array" ref="N410">IFERROR(IF(INDEX([3]Tabelle1!$E$3:$U$500,MATCH($A410&amp;$C410&amp;$D410,[3]Tabelle1!$A$3:$A$500&amp;[3]Tabelle1!$C$3:$C$500&amp;[3]Tabelle1!$D$3:$D$500,0),MATCH(N$2,[3]Tabelle1!$E$2:$U$2,0))=0,"",INDEX([3]Tabelle1!$E$3:$U$500,MATCH($A410&amp;$C410&amp;$D410,[3]Tabelle1!$A$3:$A$500&amp;[3]Tabelle1!$C$3:$C$500&amp;[3]Tabelle1!$D$3:$D$500,0),MATCH(N$2,[3]Tabelle1!$E$2:$U$2,0))),"")</f>
        <v/>
      </c>
      <c r="O410" s="195" t="str">
        <f t="array" ref="O410">IFERROR(IF(INDEX([3]Tabelle1!$E$3:$U$500,MATCH($A410&amp;$C410&amp;$D410,[3]Tabelle1!$A$3:$A$500&amp;[3]Tabelle1!$C$3:$C$500&amp;[3]Tabelle1!$D$3:$D$500,0),MATCH(O$2,[3]Tabelle1!$E$2:$U$2,0))=0,"",INDEX([3]Tabelle1!$E$3:$U$500,MATCH($A410&amp;$C410&amp;$D410,[3]Tabelle1!$A$3:$A$500&amp;[3]Tabelle1!$C$3:$C$500&amp;[3]Tabelle1!$D$3:$D$500,0),MATCH(O$2,[3]Tabelle1!$E$2:$U$2,0))),"")</f>
        <v/>
      </c>
      <c r="P410" s="195" t="str">
        <f t="array" ref="P410">IFERROR(IF(INDEX([3]Tabelle1!$E$3:$U$500,MATCH($A410&amp;$C410&amp;$D410,[3]Tabelle1!$A$3:$A$500&amp;[3]Tabelle1!$C$3:$C$500&amp;[3]Tabelle1!$D$3:$D$500,0),MATCH(P$2,[3]Tabelle1!$E$2:$U$2,0))=0,"",INDEX([3]Tabelle1!$E$3:$U$500,MATCH($A410&amp;$C410&amp;$D410,[3]Tabelle1!$A$3:$A$500&amp;[3]Tabelle1!$C$3:$C$500&amp;[3]Tabelle1!$D$3:$D$500,0),MATCH(P$2,[3]Tabelle1!$E$2:$U$2,0))),"")</f>
        <v/>
      </c>
      <c r="Q410" s="195" t="str">
        <f t="array" ref="Q410">IFERROR(IF(INDEX([3]Tabelle1!$E$3:$U$500,MATCH($A410&amp;$C410&amp;$D410,[3]Tabelle1!$A$3:$A$500&amp;[3]Tabelle1!$C$3:$C$500&amp;[3]Tabelle1!$D$3:$D$500,0),MATCH(Q$2,[3]Tabelle1!$E$2:$U$2,0))=0,"",INDEX([3]Tabelle1!$E$3:$U$500,MATCH($A410&amp;$C410&amp;$D410,[3]Tabelle1!$A$3:$A$500&amp;[3]Tabelle1!$C$3:$C$500&amp;[3]Tabelle1!$D$3:$D$500,0),MATCH(Q$2,[3]Tabelle1!$E$2:$U$2,0))),"")</f>
        <v/>
      </c>
      <c r="R410" s="195" t="str">
        <f t="array" ref="R410">IFERROR(IF(INDEX([3]Tabelle1!$E$3:$U$500,MATCH($A410&amp;$C410&amp;$D410,[3]Tabelle1!$A$3:$A$500&amp;[3]Tabelle1!$C$3:$C$500&amp;[3]Tabelle1!$D$3:$D$500,0),MATCH(R$2,[3]Tabelle1!$E$2:$U$2,0))=0,"",INDEX([3]Tabelle1!$E$3:$U$500,MATCH($A410&amp;$C410&amp;$D410,[3]Tabelle1!$A$3:$A$500&amp;[3]Tabelle1!$C$3:$C$500&amp;[3]Tabelle1!$D$3:$D$500,0),MATCH(R$2,[3]Tabelle1!$E$2:$U$2,0))),"")</f>
        <v/>
      </c>
      <c r="S410" s="195" t="str">
        <f t="array" ref="S410">IFERROR(IF(INDEX([3]Tabelle1!$E$3:$U$500,MATCH($A410&amp;$C410&amp;$D410,[3]Tabelle1!$A$3:$A$500&amp;[3]Tabelle1!$C$3:$C$500&amp;[3]Tabelle1!$D$3:$D$500,0),MATCH(S$2,[3]Tabelle1!$E$2:$U$2,0))=0,"",INDEX([3]Tabelle1!$E$3:$U$500,MATCH($A410&amp;$C410&amp;$D410,[3]Tabelle1!$A$3:$A$500&amp;[3]Tabelle1!$C$3:$C$500&amp;[3]Tabelle1!$D$3:$D$500,0),MATCH(S$2,[3]Tabelle1!$E$2:$U$2,0))),"")</f>
        <v/>
      </c>
      <c r="T410" s="195" t="str">
        <f t="array" ref="T410">IFERROR(IF(INDEX([3]Tabelle1!$E$3:$U$500,MATCH($A410&amp;$C410&amp;$D410,[3]Tabelle1!$A$3:$A$500&amp;[3]Tabelle1!$C$3:$C$500&amp;[3]Tabelle1!$D$3:$D$500,0),MATCH(T$2,[3]Tabelle1!$E$2:$U$2,0))=0,"",INDEX([3]Tabelle1!$E$3:$U$500,MATCH($A410&amp;$C410&amp;$D410,[3]Tabelle1!$A$3:$A$500&amp;[3]Tabelle1!$C$3:$C$500&amp;[3]Tabelle1!$D$3:$D$500,0),MATCH(T$2,[3]Tabelle1!$E$2:$U$2,0))),"")</f>
        <v/>
      </c>
      <c r="U410" s="195" t="str">
        <f t="array" ref="U410">IFERROR(IF(INDEX([3]Tabelle1!$E$3:$U$500,MATCH($A410&amp;$C410&amp;$D410,[3]Tabelle1!$A$3:$A$500&amp;[3]Tabelle1!$C$3:$C$500&amp;[3]Tabelle1!$D$3:$D$500,0),MATCH(U$2,[3]Tabelle1!$E$2:$U$2,0))=0,"",INDEX([3]Tabelle1!$E$3:$U$500,MATCH($A410&amp;$C410&amp;$D410,[3]Tabelle1!$A$3:$A$500&amp;[3]Tabelle1!$C$3:$C$500&amp;[3]Tabelle1!$D$3:$D$500,0),MATCH(U$2,[3]Tabelle1!$E$2:$U$2,0))),"")</f>
        <v/>
      </c>
      <c r="V410" s="196" t="str">
        <f t="array" ref="V410">IFERROR(IF(INDEX([3]Tabelle1!$E$3:$U$500,MATCH($A410&amp;$C410&amp;$D410,[3]Tabelle1!$A$3:$A$500&amp;[3]Tabelle1!$C$3:$C$500&amp;[3]Tabelle1!$D$3:$D$500,0),MATCH(V$2,[3]Tabelle1!$E$2:$U$2,0))=0,"",INDEX([3]Tabelle1!$E$3:$U$500,MATCH($A410&amp;$C410&amp;$D410,[3]Tabelle1!$A$3:$A$500&amp;[3]Tabelle1!$C$3:$C$500&amp;[3]Tabelle1!$D$3:$D$500,0),MATCH(V$2,[3]Tabelle1!$E$2:$U$2,0))),"")</f>
        <v/>
      </c>
      <c r="W410" t="str">
        <f t="array" ref="W410">IFERROR(IF(INDEX([3]Tabelle1!$E$3:$U$500,MATCH($A410&amp;$C410&amp;$D410,[3]Tabelle1!$A$3:$A$500&amp;[3]Tabelle1!$C$3:$C$500&amp;[3]Tabelle1!$D$3:$D$500,0),MATCH(W$2,[3]Tabelle1!$E$2:$U$2,0))=0,"",INDEX([3]Tabelle1!$E$3:$U$500,MATCH($A410&amp;$C410&amp;$D410,[3]Tabelle1!$A$3:$A$500&amp;[3]Tabelle1!$C$3:$C$500&amp;[3]Tabelle1!$D$3:$D$500,0),MATCH(W$2,[3]Tabelle1!$E$2:$U$2,0))),"")</f>
        <v/>
      </c>
      <c r="X410" t="str">
        <f t="array" ref="X410">IFERROR(IF(INDEX([3]Tabelle1!$E$3:$U$500,MATCH($A410&amp;$C410&amp;$D410,[3]Tabelle1!$A$3:$A$500&amp;[3]Tabelle1!$C$3:$C$500&amp;[3]Tabelle1!$D$3:$D$500,0),MATCH(X$2,[3]Tabelle1!$E$2:$U$2,0))=0,"",INDEX([3]Tabelle1!$E$3:$U$500,MATCH($A410&amp;$C410&amp;$D410,[3]Tabelle1!$A$3:$A$500&amp;[3]Tabelle1!$C$3:$C$500&amp;[3]Tabelle1!$D$3:$D$500,0),MATCH(X$2,[3]Tabelle1!$E$2:$U$2,0))),"")</f>
        <v/>
      </c>
      <c r="Y410" s="4"/>
      <c r="Z410" s="4"/>
      <c r="AA410" s="4"/>
      <c r="AB410" s="4"/>
      <c r="AC410" s="4"/>
      <c r="AD410" s="4"/>
      <c r="AE410" s="4"/>
      <c r="AF410" s="4"/>
    </row>
    <row r="411" spans="1:32" x14ac:dyDescent="0.2">
      <c r="A411" s="107" t="str">
        <f t="shared" si="41"/>
        <v>Latvia</v>
      </c>
      <c r="B411" s="97"/>
      <c r="C411" s="97" t="s">
        <v>205</v>
      </c>
      <c r="D411" s="227" t="s">
        <v>93</v>
      </c>
      <c r="E411" s="194"/>
      <c r="F411" s="194"/>
      <c r="G411" s="194"/>
      <c r="H411" s="195" t="str">
        <f t="array" ref="H411">IFERROR(IF(INDEX([3]Tabelle1!$E$3:$U$500,MATCH($A411&amp;$C411&amp;$D411,[3]Tabelle1!$A$3:$A$500&amp;[3]Tabelle1!$C$3:$C$500&amp;[3]Tabelle1!$D$3:$D$500,0),MATCH(H$2,[3]Tabelle1!$E$2:$U$2,0))=0,"",INDEX([3]Tabelle1!$E$3:$U$500,MATCH($A411&amp;$C411&amp;$D411,[3]Tabelle1!$A$3:$A$500&amp;[3]Tabelle1!$C$3:$C$500&amp;[3]Tabelle1!$D$3:$D$500,0),MATCH(H$2,[3]Tabelle1!$E$2:$U$2,0))),"")</f>
        <v/>
      </c>
      <c r="I411" s="195" t="str">
        <f t="array" ref="I411">IFERROR(IF(INDEX([3]Tabelle1!$E$3:$U$500,MATCH($A411&amp;$C411&amp;$D411,[3]Tabelle1!$A$3:$A$500&amp;[3]Tabelle1!$C$3:$C$500&amp;[3]Tabelle1!$D$3:$D$500,0),MATCH(I$2,[3]Tabelle1!$E$2:$U$2,0))=0,"",INDEX([3]Tabelle1!$E$3:$U$500,MATCH($A411&amp;$C411&amp;$D411,[3]Tabelle1!$A$3:$A$500&amp;[3]Tabelle1!$C$3:$C$500&amp;[3]Tabelle1!$D$3:$D$500,0),MATCH(I$2,[3]Tabelle1!$E$2:$U$2,0))),"")</f>
        <v/>
      </c>
      <c r="J411" s="195" t="str">
        <f t="array" ref="J411">IFERROR(IF(INDEX([3]Tabelle1!$E$3:$U$500,MATCH($A411&amp;$C411&amp;$D411,[3]Tabelle1!$A$3:$A$500&amp;[3]Tabelle1!$C$3:$C$500&amp;[3]Tabelle1!$D$3:$D$500,0),MATCH(J$2,[3]Tabelle1!$E$2:$U$2,0))=0,"",INDEX([3]Tabelle1!$E$3:$U$500,MATCH($A411&amp;$C411&amp;$D411,[3]Tabelle1!$A$3:$A$500&amp;[3]Tabelle1!$C$3:$C$500&amp;[3]Tabelle1!$D$3:$D$500,0),MATCH(J$2,[3]Tabelle1!$E$2:$U$2,0))),"")</f>
        <v/>
      </c>
      <c r="K411" s="195" t="str">
        <f t="array" ref="K411">IFERROR(IF(INDEX([3]Tabelle1!$E$3:$U$500,MATCH($A411&amp;$C411&amp;$D411,[3]Tabelle1!$A$3:$A$500&amp;[3]Tabelle1!$C$3:$C$500&amp;[3]Tabelle1!$D$3:$D$500,0),MATCH(K$2,[3]Tabelle1!$E$2:$U$2,0))=0,"",INDEX([3]Tabelle1!$E$3:$U$500,MATCH($A411&amp;$C411&amp;$D411,[3]Tabelle1!$A$3:$A$500&amp;[3]Tabelle1!$C$3:$C$500&amp;[3]Tabelle1!$D$3:$D$500,0),MATCH(K$2,[3]Tabelle1!$E$2:$U$2,0))),"")</f>
        <v/>
      </c>
      <c r="L411" s="195" t="str">
        <f t="array" ref="L411">IFERROR(IF(INDEX([3]Tabelle1!$E$3:$U$500,MATCH($A411&amp;$C411&amp;$D411,[3]Tabelle1!$A$3:$A$500&amp;[3]Tabelle1!$C$3:$C$500&amp;[3]Tabelle1!$D$3:$D$500,0),MATCH(L$2,[3]Tabelle1!$E$2:$U$2,0))=0,"",INDEX([3]Tabelle1!$E$3:$U$500,MATCH($A411&amp;$C411&amp;$D411,[3]Tabelle1!$A$3:$A$500&amp;[3]Tabelle1!$C$3:$C$500&amp;[3]Tabelle1!$D$3:$D$500,0),MATCH(L$2,[3]Tabelle1!$E$2:$U$2,0))),"")</f>
        <v/>
      </c>
      <c r="M411" s="195" t="str">
        <f t="array" ref="M411">IFERROR(IF(INDEX([3]Tabelle1!$E$3:$U$500,MATCH($A411&amp;$C411&amp;$D411,[3]Tabelle1!$A$3:$A$500&amp;[3]Tabelle1!$C$3:$C$500&amp;[3]Tabelle1!$D$3:$D$500,0),MATCH(M$2,[3]Tabelle1!$E$2:$U$2,0))=0,"",INDEX([3]Tabelle1!$E$3:$U$500,MATCH($A411&amp;$C411&amp;$D411,[3]Tabelle1!$A$3:$A$500&amp;[3]Tabelle1!$C$3:$C$500&amp;[3]Tabelle1!$D$3:$D$500,0),MATCH(M$2,[3]Tabelle1!$E$2:$U$2,0))),"")</f>
        <v/>
      </c>
      <c r="N411" s="195" t="str">
        <f t="array" ref="N411">IFERROR(IF(INDEX([3]Tabelle1!$E$3:$U$500,MATCH($A411&amp;$C411&amp;$D411,[3]Tabelle1!$A$3:$A$500&amp;[3]Tabelle1!$C$3:$C$500&amp;[3]Tabelle1!$D$3:$D$500,0),MATCH(N$2,[3]Tabelle1!$E$2:$U$2,0))=0,"",INDEX([3]Tabelle1!$E$3:$U$500,MATCH($A411&amp;$C411&amp;$D411,[3]Tabelle1!$A$3:$A$500&amp;[3]Tabelle1!$C$3:$C$500&amp;[3]Tabelle1!$D$3:$D$500,0),MATCH(N$2,[3]Tabelle1!$E$2:$U$2,0))),"")</f>
        <v/>
      </c>
      <c r="O411" s="195" t="str">
        <f t="array" ref="O411">IFERROR(IF(INDEX([3]Tabelle1!$E$3:$U$500,MATCH($A411&amp;$C411&amp;$D411,[3]Tabelle1!$A$3:$A$500&amp;[3]Tabelle1!$C$3:$C$500&amp;[3]Tabelle1!$D$3:$D$500,0),MATCH(O$2,[3]Tabelle1!$E$2:$U$2,0))=0,"",INDEX([3]Tabelle1!$E$3:$U$500,MATCH($A411&amp;$C411&amp;$D411,[3]Tabelle1!$A$3:$A$500&amp;[3]Tabelle1!$C$3:$C$500&amp;[3]Tabelle1!$D$3:$D$500,0),MATCH(O$2,[3]Tabelle1!$E$2:$U$2,0))),"")</f>
        <v/>
      </c>
      <c r="P411" s="195" t="str">
        <f t="array" ref="P411">IFERROR(IF(INDEX([3]Tabelle1!$E$3:$U$500,MATCH($A411&amp;$C411&amp;$D411,[3]Tabelle1!$A$3:$A$500&amp;[3]Tabelle1!$C$3:$C$500&amp;[3]Tabelle1!$D$3:$D$500,0),MATCH(P$2,[3]Tabelle1!$E$2:$U$2,0))=0,"",INDEX([3]Tabelle1!$E$3:$U$500,MATCH($A411&amp;$C411&amp;$D411,[3]Tabelle1!$A$3:$A$500&amp;[3]Tabelle1!$C$3:$C$500&amp;[3]Tabelle1!$D$3:$D$500,0),MATCH(P$2,[3]Tabelle1!$E$2:$U$2,0))),"")</f>
        <v/>
      </c>
      <c r="Q411" s="195" t="str">
        <f t="array" ref="Q411">IFERROR(IF(INDEX([3]Tabelle1!$E$3:$U$500,MATCH($A411&amp;$C411&amp;$D411,[3]Tabelle1!$A$3:$A$500&amp;[3]Tabelle1!$C$3:$C$500&amp;[3]Tabelle1!$D$3:$D$500,0),MATCH(Q$2,[3]Tabelle1!$E$2:$U$2,0))=0,"",INDEX([3]Tabelle1!$E$3:$U$500,MATCH($A411&amp;$C411&amp;$D411,[3]Tabelle1!$A$3:$A$500&amp;[3]Tabelle1!$C$3:$C$500&amp;[3]Tabelle1!$D$3:$D$500,0),MATCH(Q$2,[3]Tabelle1!$E$2:$U$2,0))),"")</f>
        <v/>
      </c>
      <c r="R411" s="195" t="str">
        <f t="array" ref="R411">IFERROR(IF(INDEX([3]Tabelle1!$E$3:$U$500,MATCH($A411&amp;$C411&amp;$D411,[3]Tabelle1!$A$3:$A$500&amp;[3]Tabelle1!$C$3:$C$500&amp;[3]Tabelle1!$D$3:$D$500,0),MATCH(R$2,[3]Tabelle1!$E$2:$U$2,0))=0,"",INDEX([3]Tabelle1!$E$3:$U$500,MATCH($A411&amp;$C411&amp;$D411,[3]Tabelle1!$A$3:$A$500&amp;[3]Tabelle1!$C$3:$C$500&amp;[3]Tabelle1!$D$3:$D$500,0),MATCH(R$2,[3]Tabelle1!$E$2:$U$2,0))),"")</f>
        <v/>
      </c>
      <c r="S411" s="195" t="str">
        <f t="array" ref="S411">IFERROR(IF(INDEX([3]Tabelle1!$E$3:$U$500,MATCH($A411&amp;$C411&amp;$D411,[3]Tabelle1!$A$3:$A$500&amp;[3]Tabelle1!$C$3:$C$500&amp;[3]Tabelle1!$D$3:$D$500,0),MATCH(S$2,[3]Tabelle1!$E$2:$U$2,0))=0,"",INDEX([3]Tabelle1!$E$3:$U$500,MATCH($A411&amp;$C411&amp;$D411,[3]Tabelle1!$A$3:$A$500&amp;[3]Tabelle1!$C$3:$C$500&amp;[3]Tabelle1!$D$3:$D$500,0),MATCH(S$2,[3]Tabelle1!$E$2:$U$2,0))),"")</f>
        <v/>
      </c>
      <c r="T411" s="195" t="str">
        <f t="array" ref="T411">IFERROR(IF(INDEX([3]Tabelle1!$E$3:$U$500,MATCH($A411&amp;$C411&amp;$D411,[3]Tabelle1!$A$3:$A$500&amp;[3]Tabelle1!$C$3:$C$500&amp;[3]Tabelle1!$D$3:$D$500,0),MATCH(T$2,[3]Tabelle1!$E$2:$U$2,0))=0,"",INDEX([3]Tabelle1!$E$3:$U$500,MATCH($A411&amp;$C411&amp;$D411,[3]Tabelle1!$A$3:$A$500&amp;[3]Tabelle1!$C$3:$C$500&amp;[3]Tabelle1!$D$3:$D$500,0),MATCH(T$2,[3]Tabelle1!$E$2:$U$2,0))),"")</f>
        <v/>
      </c>
      <c r="U411" s="195" t="str">
        <f t="array" ref="U411">IFERROR(IF(INDEX([3]Tabelle1!$E$3:$U$500,MATCH($A411&amp;$C411&amp;$D411,[3]Tabelle1!$A$3:$A$500&amp;[3]Tabelle1!$C$3:$C$500&amp;[3]Tabelle1!$D$3:$D$500,0),MATCH(U$2,[3]Tabelle1!$E$2:$U$2,0))=0,"",INDEX([3]Tabelle1!$E$3:$U$500,MATCH($A411&amp;$C411&amp;$D411,[3]Tabelle1!$A$3:$A$500&amp;[3]Tabelle1!$C$3:$C$500&amp;[3]Tabelle1!$D$3:$D$500,0),MATCH(U$2,[3]Tabelle1!$E$2:$U$2,0))),"")</f>
        <v/>
      </c>
      <c r="V411" s="196" t="str">
        <f t="array" ref="V411">IFERROR(IF(INDEX([3]Tabelle1!$E$3:$U$500,MATCH($A411&amp;$C411&amp;$D411,[3]Tabelle1!$A$3:$A$500&amp;[3]Tabelle1!$C$3:$C$500&amp;[3]Tabelle1!$D$3:$D$500,0),MATCH(V$2,[3]Tabelle1!$E$2:$U$2,0))=0,"",INDEX([3]Tabelle1!$E$3:$U$500,MATCH($A411&amp;$C411&amp;$D411,[3]Tabelle1!$A$3:$A$500&amp;[3]Tabelle1!$C$3:$C$500&amp;[3]Tabelle1!$D$3:$D$500,0),MATCH(V$2,[3]Tabelle1!$E$2:$U$2,0))),"")</f>
        <v/>
      </c>
      <c r="W411" t="str">
        <f t="array" ref="W411">IFERROR(IF(INDEX([3]Tabelle1!$E$3:$U$500,MATCH($A411&amp;$C411&amp;$D411,[3]Tabelle1!$A$3:$A$500&amp;[3]Tabelle1!$C$3:$C$500&amp;[3]Tabelle1!$D$3:$D$500,0),MATCH(W$2,[3]Tabelle1!$E$2:$U$2,0))=0,"",INDEX([3]Tabelle1!$E$3:$U$500,MATCH($A411&amp;$C411&amp;$D411,[3]Tabelle1!$A$3:$A$500&amp;[3]Tabelle1!$C$3:$C$500&amp;[3]Tabelle1!$D$3:$D$500,0),MATCH(W$2,[3]Tabelle1!$E$2:$U$2,0))),"")</f>
        <v/>
      </c>
      <c r="X411" t="str">
        <f t="array" ref="X411">IFERROR(IF(INDEX([3]Tabelle1!$E$3:$U$500,MATCH($A411&amp;$C411&amp;$D411,[3]Tabelle1!$A$3:$A$500&amp;[3]Tabelle1!$C$3:$C$500&amp;[3]Tabelle1!$D$3:$D$500,0),MATCH(X$2,[3]Tabelle1!$E$2:$U$2,0))=0,"",INDEX([3]Tabelle1!$E$3:$U$500,MATCH($A411&amp;$C411&amp;$D411,[3]Tabelle1!$A$3:$A$500&amp;[3]Tabelle1!$C$3:$C$500&amp;[3]Tabelle1!$D$3:$D$500,0),MATCH(X$2,[3]Tabelle1!$E$2:$U$2,0))),"")</f>
        <v/>
      </c>
      <c r="Y411" s="4"/>
      <c r="Z411" s="4"/>
      <c r="AA411" s="4"/>
      <c r="AB411" s="4"/>
      <c r="AC411" s="4"/>
      <c r="AD411" s="4"/>
      <c r="AE411" s="4"/>
      <c r="AF411" s="4"/>
    </row>
    <row r="412" spans="1:32" x14ac:dyDescent="0.2">
      <c r="A412" s="107" t="str">
        <f t="shared" si="41"/>
        <v>Latvia</v>
      </c>
      <c r="B412" s="97"/>
      <c r="C412" s="97" t="s">
        <v>205</v>
      </c>
      <c r="D412" s="227" t="s">
        <v>48</v>
      </c>
      <c r="E412" s="194"/>
      <c r="F412" s="194"/>
      <c r="G412" s="194"/>
      <c r="H412" s="195" t="str">
        <f t="array" ref="H412">IFERROR(IF(INDEX([3]Tabelle1!$E$3:$U$500,MATCH($A412&amp;$C412&amp;$D412,[3]Tabelle1!$A$3:$A$500&amp;[3]Tabelle1!$C$3:$C$500&amp;[3]Tabelle1!$D$3:$D$500,0),MATCH(H$2,[3]Tabelle1!$E$2:$U$2,0))=0,"",INDEX([3]Tabelle1!$E$3:$U$500,MATCH($A412&amp;$C412&amp;$D412,[3]Tabelle1!$A$3:$A$500&amp;[3]Tabelle1!$C$3:$C$500&amp;[3]Tabelle1!$D$3:$D$500,0),MATCH(H$2,[3]Tabelle1!$E$2:$U$2,0))),"")</f>
        <v/>
      </c>
      <c r="I412" s="195" t="str">
        <f t="array" ref="I412">IFERROR(IF(INDEX([3]Tabelle1!$E$3:$U$500,MATCH($A412&amp;$C412&amp;$D412,[3]Tabelle1!$A$3:$A$500&amp;[3]Tabelle1!$C$3:$C$500&amp;[3]Tabelle1!$D$3:$D$500,0),MATCH(I$2,[3]Tabelle1!$E$2:$U$2,0))=0,"",INDEX([3]Tabelle1!$E$3:$U$500,MATCH($A412&amp;$C412&amp;$D412,[3]Tabelle1!$A$3:$A$500&amp;[3]Tabelle1!$C$3:$C$500&amp;[3]Tabelle1!$D$3:$D$500,0),MATCH(I$2,[3]Tabelle1!$E$2:$U$2,0))),"")</f>
        <v/>
      </c>
      <c r="J412" s="195" t="str">
        <f t="array" ref="J412">IFERROR(IF(INDEX([3]Tabelle1!$E$3:$U$500,MATCH($A412&amp;$C412&amp;$D412,[3]Tabelle1!$A$3:$A$500&amp;[3]Tabelle1!$C$3:$C$500&amp;[3]Tabelle1!$D$3:$D$500,0),MATCH(J$2,[3]Tabelle1!$E$2:$U$2,0))=0,"",INDEX([3]Tabelle1!$E$3:$U$500,MATCH($A412&amp;$C412&amp;$D412,[3]Tabelle1!$A$3:$A$500&amp;[3]Tabelle1!$C$3:$C$500&amp;[3]Tabelle1!$D$3:$D$500,0),MATCH(J$2,[3]Tabelle1!$E$2:$U$2,0))),"")</f>
        <v/>
      </c>
      <c r="K412" s="195" t="str">
        <f t="array" ref="K412">IFERROR(IF(INDEX([3]Tabelle1!$E$3:$U$500,MATCH($A412&amp;$C412&amp;$D412,[3]Tabelle1!$A$3:$A$500&amp;[3]Tabelle1!$C$3:$C$500&amp;[3]Tabelle1!$D$3:$D$500,0),MATCH(K$2,[3]Tabelle1!$E$2:$U$2,0))=0,"",INDEX([3]Tabelle1!$E$3:$U$500,MATCH($A412&amp;$C412&amp;$D412,[3]Tabelle1!$A$3:$A$500&amp;[3]Tabelle1!$C$3:$C$500&amp;[3]Tabelle1!$D$3:$D$500,0),MATCH(K$2,[3]Tabelle1!$E$2:$U$2,0))),"")</f>
        <v/>
      </c>
      <c r="L412" s="195" t="str">
        <f t="array" ref="L412">IFERROR(IF(INDEX([3]Tabelle1!$E$3:$U$500,MATCH($A412&amp;$C412&amp;$D412,[3]Tabelle1!$A$3:$A$500&amp;[3]Tabelle1!$C$3:$C$500&amp;[3]Tabelle1!$D$3:$D$500,0),MATCH(L$2,[3]Tabelle1!$E$2:$U$2,0))=0,"",INDEX([3]Tabelle1!$E$3:$U$500,MATCH($A412&amp;$C412&amp;$D412,[3]Tabelle1!$A$3:$A$500&amp;[3]Tabelle1!$C$3:$C$500&amp;[3]Tabelle1!$D$3:$D$500,0),MATCH(L$2,[3]Tabelle1!$E$2:$U$2,0))),"")</f>
        <v/>
      </c>
      <c r="M412" s="195" t="str">
        <f t="array" ref="M412">IFERROR(IF(INDEX([3]Tabelle1!$E$3:$U$500,MATCH($A412&amp;$C412&amp;$D412,[3]Tabelle1!$A$3:$A$500&amp;[3]Tabelle1!$C$3:$C$500&amp;[3]Tabelle1!$D$3:$D$500,0),MATCH(M$2,[3]Tabelle1!$E$2:$U$2,0))=0,"",INDEX([3]Tabelle1!$E$3:$U$500,MATCH($A412&amp;$C412&amp;$D412,[3]Tabelle1!$A$3:$A$500&amp;[3]Tabelle1!$C$3:$C$500&amp;[3]Tabelle1!$D$3:$D$500,0),MATCH(M$2,[3]Tabelle1!$E$2:$U$2,0))),"")</f>
        <v/>
      </c>
      <c r="N412" s="195" t="str">
        <f t="array" ref="N412">IFERROR(IF(INDEX([3]Tabelle1!$E$3:$U$500,MATCH($A412&amp;$C412&amp;$D412,[3]Tabelle1!$A$3:$A$500&amp;[3]Tabelle1!$C$3:$C$500&amp;[3]Tabelle1!$D$3:$D$500,0),MATCH(N$2,[3]Tabelle1!$E$2:$U$2,0))=0,"",INDEX([3]Tabelle1!$E$3:$U$500,MATCH($A412&amp;$C412&amp;$D412,[3]Tabelle1!$A$3:$A$500&amp;[3]Tabelle1!$C$3:$C$500&amp;[3]Tabelle1!$D$3:$D$500,0),MATCH(N$2,[3]Tabelle1!$E$2:$U$2,0))),"")</f>
        <v/>
      </c>
      <c r="O412" s="195" t="str">
        <f t="array" ref="O412">IFERROR(IF(INDEX([3]Tabelle1!$E$3:$U$500,MATCH($A412&amp;$C412&amp;$D412,[3]Tabelle1!$A$3:$A$500&amp;[3]Tabelle1!$C$3:$C$500&amp;[3]Tabelle1!$D$3:$D$500,0),MATCH(O$2,[3]Tabelle1!$E$2:$U$2,0))=0,"",INDEX([3]Tabelle1!$E$3:$U$500,MATCH($A412&amp;$C412&amp;$D412,[3]Tabelle1!$A$3:$A$500&amp;[3]Tabelle1!$C$3:$C$500&amp;[3]Tabelle1!$D$3:$D$500,0),MATCH(O$2,[3]Tabelle1!$E$2:$U$2,0))),"")</f>
        <v/>
      </c>
      <c r="P412" s="195" t="str">
        <f t="array" ref="P412">IFERROR(IF(INDEX([3]Tabelle1!$E$3:$U$500,MATCH($A412&amp;$C412&amp;$D412,[3]Tabelle1!$A$3:$A$500&amp;[3]Tabelle1!$C$3:$C$500&amp;[3]Tabelle1!$D$3:$D$500,0),MATCH(P$2,[3]Tabelle1!$E$2:$U$2,0))=0,"",INDEX([3]Tabelle1!$E$3:$U$500,MATCH($A412&amp;$C412&amp;$D412,[3]Tabelle1!$A$3:$A$500&amp;[3]Tabelle1!$C$3:$C$500&amp;[3]Tabelle1!$D$3:$D$500,0),MATCH(P$2,[3]Tabelle1!$E$2:$U$2,0))),"")</f>
        <v/>
      </c>
      <c r="Q412" s="195" t="str">
        <f t="array" ref="Q412">IFERROR(IF(INDEX([3]Tabelle1!$E$3:$U$500,MATCH($A412&amp;$C412&amp;$D412,[3]Tabelle1!$A$3:$A$500&amp;[3]Tabelle1!$C$3:$C$500&amp;[3]Tabelle1!$D$3:$D$500,0),MATCH(Q$2,[3]Tabelle1!$E$2:$U$2,0))=0,"",INDEX([3]Tabelle1!$E$3:$U$500,MATCH($A412&amp;$C412&amp;$D412,[3]Tabelle1!$A$3:$A$500&amp;[3]Tabelle1!$C$3:$C$500&amp;[3]Tabelle1!$D$3:$D$500,0),MATCH(Q$2,[3]Tabelle1!$E$2:$U$2,0))),"")</f>
        <v/>
      </c>
      <c r="R412" s="195" t="str">
        <f t="array" ref="R412">IFERROR(IF(INDEX([3]Tabelle1!$E$3:$U$500,MATCH($A412&amp;$C412&amp;$D412,[3]Tabelle1!$A$3:$A$500&amp;[3]Tabelle1!$C$3:$C$500&amp;[3]Tabelle1!$D$3:$D$500,0),MATCH(R$2,[3]Tabelle1!$E$2:$U$2,0))=0,"",INDEX([3]Tabelle1!$E$3:$U$500,MATCH($A412&amp;$C412&amp;$D412,[3]Tabelle1!$A$3:$A$500&amp;[3]Tabelle1!$C$3:$C$500&amp;[3]Tabelle1!$D$3:$D$500,0),MATCH(R$2,[3]Tabelle1!$E$2:$U$2,0))),"")</f>
        <v/>
      </c>
      <c r="S412" s="195" t="str">
        <f t="array" ref="S412">IFERROR(IF(INDEX([3]Tabelle1!$E$3:$U$500,MATCH($A412&amp;$C412&amp;$D412,[3]Tabelle1!$A$3:$A$500&amp;[3]Tabelle1!$C$3:$C$500&amp;[3]Tabelle1!$D$3:$D$500,0),MATCH(S$2,[3]Tabelle1!$E$2:$U$2,0))=0,"",INDEX([3]Tabelle1!$E$3:$U$500,MATCH($A412&amp;$C412&amp;$D412,[3]Tabelle1!$A$3:$A$500&amp;[3]Tabelle1!$C$3:$C$500&amp;[3]Tabelle1!$D$3:$D$500,0),MATCH(S$2,[3]Tabelle1!$E$2:$U$2,0))),"")</f>
        <v/>
      </c>
      <c r="T412" s="195" t="str">
        <f t="array" ref="T412">IFERROR(IF(INDEX([3]Tabelle1!$E$3:$U$500,MATCH($A412&amp;$C412&amp;$D412,[3]Tabelle1!$A$3:$A$500&amp;[3]Tabelle1!$C$3:$C$500&amp;[3]Tabelle1!$D$3:$D$500,0),MATCH(T$2,[3]Tabelle1!$E$2:$U$2,0))=0,"",INDEX([3]Tabelle1!$E$3:$U$500,MATCH($A412&amp;$C412&amp;$D412,[3]Tabelle1!$A$3:$A$500&amp;[3]Tabelle1!$C$3:$C$500&amp;[3]Tabelle1!$D$3:$D$500,0),MATCH(T$2,[3]Tabelle1!$E$2:$U$2,0))),"")</f>
        <v/>
      </c>
      <c r="U412" s="195" t="str">
        <f t="array" ref="U412">IFERROR(IF(INDEX([3]Tabelle1!$E$3:$U$500,MATCH($A412&amp;$C412&amp;$D412,[3]Tabelle1!$A$3:$A$500&amp;[3]Tabelle1!$C$3:$C$500&amp;[3]Tabelle1!$D$3:$D$500,0),MATCH(U$2,[3]Tabelle1!$E$2:$U$2,0))=0,"",INDEX([3]Tabelle1!$E$3:$U$500,MATCH($A412&amp;$C412&amp;$D412,[3]Tabelle1!$A$3:$A$500&amp;[3]Tabelle1!$C$3:$C$500&amp;[3]Tabelle1!$D$3:$D$500,0),MATCH(U$2,[3]Tabelle1!$E$2:$U$2,0))),"")</f>
        <v/>
      </c>
      <c r="V412" s="196" t="str">
        <f t="array" ref="V412">IFERROR(IF(INDEX([3]Tabelle1!$E$3:$U$500,MATCH($A412&amp;$C412&amp;$D412,[3]Tabelle1!$A$3:$A$500&amp;[3]Tabelle1!$C$3:$C$500&amp;[3]Tabelle1!$D$3:$D$500,0),MATCH(V$2,[3]Tabelle1!$E$2:$U$2,0))=0,"",INDEX([3]Tabelle1!$E$3:$U$500,MATCH($A412&amp;$C412&amp;$D412,[3]Tabelle1!$A$3:$A$500&amp;[3]Tabelle1!$C$3:$C$500&amp;[3]Tabelle1!$D$3:$D$500,0),MATCH(V$2,[3]Tabelle1!$E$2:$U$2,0))),"")</f>
        <v/>
      </c>
      <c r="W412" t="str">
        <f t="array" ref="W412">IFERROR(IF(INDEX([3]Tabelle1!$E$3:$U$500,MATCH($A412&amp;$C412&amp;$D412,[3]Tabelle1!$A$3:$A$500&amp;[3]Tabelle1!$C$3:$C$500&amp;[3]Tabelle1!$D$3:$D$500,0),MATCH(W$2,[3]Tabelle1!$E$2:$U$2,0))=0,"",INDEX([3]Tabelle1!$E$3:$U$500,MATCH($A412&amp;$C412&amp;$D412,[3]Tabelle1!$A$3:$A$500&amp;[3]Tabelle1!$C$3:$C$500&amp;[3]Tabelle1!$D$3:$D$500,0),MATCH(W$2,[3]Tabelle1!$E$2:$U$2,0))),"")</f>
        <v/>
      </c>
      <c r="X412" t="str">
        <f t="array" ref="X412">IFERROR(IF(INDEX([3]Tabelle1!$E$3:$U$500,MATCH($A412&amp;$C412&amp;$D412,[3]Tabelle1!$A$3:$A$500&amp;[3]Tabelle1!$C$3:$C$500&amp;[3]Tabelle1!$D$3:$D$500,0),MATCH(X$2,[3]Tabelle1!$E$2:$U$2,0))=0,"",INDEX([3]Tabelle1!$E$3:$U$500,MATCH($A412&amp;$C412&amp;$D412,[3]Tabelle1!$A$3:$A$500&amp;[3]Tabelle1!$C$3:$C$500&amp;[3]Tabelle1!$D$3:$D$500,0),MATCH(X$2,[3]Tabelle1!$E$2:$U$2,0))),"")</f>
        <v/>
      </c>
      <c r="Y412" s="4"/>
      <c r="Z412" s="4"/>
      <c r="AA412" s="4"/>
      <c r="AB412" s="4"/>
      <c r="AC412" s="4"/>
      <c r="AD412" s="4"/>
      <c r="AE412" s="4"/>
      <c r="AF412" s="4"/>
    </row>
    <row r="413" spans="1:32" ht="13.5" thickBot="1" x14ac:dyDescent="0.25">
      <c r="A413" s="118" t="str">
        <f t="shared" si="41"/>
        <v>Latvia</v>
      </c>
      <c r="B413" s="108"/>
      <c r="C413" s="108" t="s">
        <v>205</v>
      </c>
      <c r="D413" s="228" t="s">
        <v>44</v>
      </c>
      <c r="E413" s="197"/>
      <c r="F413" s="197"/>
      <c r="G413" s="197"/>
      <c r="H413" s="198" t="str">
        <f t="array" ref="H413">IFERROR(IF(INDEX([3]Tabelle1!$E$3:$U$500,MATCH($A413&amp;$C413&amp;$D413,[3]Tabelle1!$A$3:$A$500&amp;[3]Tabelle1!$C$3:$C$500&amp;[3]Tabelle1!$D$3:$D$500,0),MATCH(H$2,[3]Tabelle1!$E$2:$U$2,0))=0,"",INDEX([3]Tabelle1!$E$3:$U$500,MATCH($A413&amp;$C413&amp;$D413,[3]Tabelle1!$A$3:$A$500&amp;[3]Tabelle1!$C$3:$C$500&amp;[3]Tabelle1!$D$3:$D$500,0),MATCH(H$2,[3]Tabelle1!$E$2:$U$2,0))),"")</f>
        <v/>
      </c>
      <c r="I413" s="198" t="str">
        <f t="array" ref="I413">IFERROR(IF(INDEX([3]Tabelle1!$E$3:$U$500,MATCH($A413&amp;$C413&amp;$D413,[3]Tabelle1!$A$3:$A$500&amp;[3]Tabelle1!$C$3:$C$500&amp;[3]Tabelle1!$D$3:$D$500,0),MATCH(I$2,[3]Tabelle1!$E$2:$U$2,0))=0,"",INDEX([3]Tabelle1!$E$3:$U$500,MATCH($A413&amp;$C413&amp;$D413,[3]Tabelle1!$A$3:$A$500&amp;[3]Tabelle1!$C$3:$C$500&amp;[3]Tabelle1!$D$3:$D$500,0),MATCH(I$2,[3]Tabelle1!$E$2:$U$2,0))),"")</f>
        <v/>
      </c>
      <c r="J413" s="198" t="str">
        <f t="array" ref="J413">IFERROR(IF(INDEX([3]Tabelle1!$E$3:$U$500,MATCH($A413&amp;$C413&amp;$D413,[3]Tabelle1!$A$3:$A$500&amp;[3]Tabelle1!$C$3:$C$500&amp;[3]Tabelle1!$D$3:$D$500,0),MATCH(J$2,[3]Tabelle1!$E$2:$U$2,0))=0,"",INDEX([3]Tabelle1!$E$3:$U$500,MATCH($A413&amp;$C413&amp;$D413,[3]Tabelle1!$A$3:$A$500&amp;[3]Tabelle1!$C$3:$C$500&amp;[3]Tabelle1!$D$3:$D$500,0),MATCH(J$2,[3]Tabelle1!$E$2:$U$2,0))),"")</f>
        <v/>
      </c>
      <c r="K413" s="198" t="str">
        <f t="array" ref="K413">IFERROR(IF(INDEX([3]Tabelle1!$E$3:$U$500,MATCH($A413&amp;$C413&amp;$D413,[3]Tabelle1!$A$3:$A$500&amp;[3]Tabelle1!$C$3:$C$500&amp;[3]Tabelle1!$D$3:$D$500,0),MATCH(K$2,[3]Tabelle1!$E$2:$U$2,0))=0,"",INDEX([3]Tabelle1!$E$3:$U$500,MATCH($A413&amp;$C413&amp;$D413,[3]Tabelle1!$A$3:$A$500&amp;[3]Tabelle1!$C$3:$C$500&amp;[3]Tabelle1!$D$3:$D$500,0),MATCH(K$2,[3]Tabelle1!$E$2:$U$2,0))),"")</f>
        <v/>
      </c>
      <c r="L413" s="198" t="str">
        <f t="array" ref="L413">IFERROR(IF(INDEX([3]Tabelle1!$E$3:$U$500,MATCH($A413&amp;$C413&amp;$D413,[3]Tabelle1!$A$3:$A$500&amp;[3]Tabelle1!$C$3:$C$500&amp;[3]Tabelle1!$D$3:$D$500,0),MATCH(L$2,[3]Tabelle1!$E$2:$U$2,0))=0,"",INDEX([3]Tabelle1!$E$3:$U$500,MATCH($A413&amp;$C413&amp;$D413,[3]Tabelle1!$A$3:$A$500&amp;[3]Tabelle1!$C$3:$C$500&amp;[3]Tabelle1!$D$3:$D$500,0),MATCH(L$2,[3]Tabelle1!$E$2:$U$2,0))),"")</f>
        <v/>
      </c>
      <c r="M413" s="198" t="str">
        <f t="array" ref="M413">IFERROR(IF(INDEX([3]Tabelle1!$E$3:$U$500,MATCH($A413&amp;$C413&amp;$D413,[3]Tabelle1!$A$3:$A$500&amp;[3]Tabelle1!$C$3:$C$500&amp;[3]Tabelle1!$D$3:$D$500,0),MATCH(M$2,[3]Tabelle1!$E$2:$U$2,0))=0,"",INDEX([3]Tabelle1!$E$3:$U$500,MATCH($A413&amp;$C413&amp;$D413,[3]Tabelle1!$A$3:$A$500&amp;[3]Tabelle1!$C$3:$C$500&amp;[3]Tabelle1!$D$3:$D$500,0),MATCH(M$2,[3]Tabelle1!$E$2:$U$2,0))),"")</f>
        <v/>
      </c>
      <c r="N413" s="198" t="str">
        <f t="array" ref="N413">IFERROR(IF(INDEX([3]Tabelle1!$E$3:$U$500,MATCH($A413&amp;$C413&amp;$D413,[3]Tabelle1!$A$3:$A$500&amp;[3]Tabelle1!$C$3:$C$500&amp;[3]Tabelle1!$D$3:$D$500,0),MATCH(N$2,[3]Tabelle1!$E$2:$U$2,0))=0,"",INDEX([3]Tabelle1!$E$3:$U$500,MATCH($A413&amp;$C413&amp;$D413,[3]Tabelle1!$A$3:$A$500&amp;[3]Tabelle1!$C$3:$C$500&amp;[3]Tabelle1!$D$3:$D$500,0),MATCH(N$2,[3]Tabelle1!$E$2:$U$2,0))),"")</f>
        <v/>
      </c>
      <c r="O413" s="198" t="str">
        <f t="array" ref="O413">IFERROR(IF(INDEX([3]Tabelle1!$E$3:$U$500,MATCH($A413&amp;$C413&amp;$D413,[3]Tabelle1!$A$3:$A$500&amp;[3]Tabelle1!$C$3:$C$500&amp;[3]Tabelle1!$D$3:$D$500,0),MATCH(O$2,[3]Tabelle1!$E$2:$U$2,0))=0,"",INDEX([3]Tabelle1!$E$3:$U$500,MATCH($A413&amp;$C413&amp;$D413,[3]Tabelle1!$A$3:$A$500&amp;[3]Tabelle1!$C$3:$C$500&amp;[3]Tabelle1!$D$3:$D$500,0),MATCH(O$2,[3]Tabelle1!$E$2:$U$2,0))),"")</f>
        <v/>
      </c>
      <c r="P413" s="198" t="str">
        <f t="array" ref="P413">IFERROR(IF(INDEX([3]Tabelle1!$E$3:$U$500,MATCH($A413&amp;$C413&amp;$D413,[3]Tabelle1!$A$3:$A$500&amp;[3]Tabelle1!$C$3:$C$500&amp;[3]Tabelle1!$D$3:$D$500,0),MATCH(P$2,[3]Tabelle1!$E$2:$U$2,0))=0,"",INDEX([3]Tabelle1!$E$3:$U$500,MATCH($A413&amp;$C413&amp;$D413,[3]Tabelle1!$A$3:$A$500&amp;[3]Tabelle1!$C$3:$C$500&amp;[3]Tabelle1!$D$3:$D$500,0),MATCH(P$2,[3]Tabelle1!$E$2:$U$2,0))),"")</f>
        <v/>
      </c>
      <c r="Q413" s="198" t="str">
        <f t="array" ref="Q413">IFERROR(IF(INDEX([3]Tabelle1!$E$3:$U$500,MATCH($A413&amp;$C413&amp;$D413,[3]Tabelle1!$A$3:$A$500&amp;[3]Tabelle1!$C$3:$C$500&amp;[3]Tabelle1!$D$3:$D$500,0),MATCH(Q$2,[3]Tabelle1!$E$2:$U$2,0))=0,"",INDEX([3]Tabelle1!$E$3:$U$500,MATCH($A413&amp;$C413&amp;$D413,[3]Tabelle1!$A$3:$A$500&amp;[3]Tabelle1!$C$3:$C$500&amp;[3]Tabelle1!$D$3:$D$500,0),MATCH(Q$2,[3]Tabelle1!$E$2:$U$2,0))),"")</f>
        <v/>
      </c>
      <c r="R413" s="198" t="str">
        <f t="array" ref="R413">IFERROR(IF(INDEX([3]Tabelle1!$E$3:$U$500,MATCH($A413&amp;$C413&amp;$D413,[3]Tabelle1!$A$3:$A$500&amp;[3]Tabelle1!$C$3:$C$500&amp;[3]Tabelle1!$D$3:$D$500,0),MATCH(R$2,[3]Tabelle1!$E$2:$U$2,0))=0,"",INDEX([3]Tabelle1!$E$3:$U$500,MATCH($A413&amp;$C413&amp;$D413,[3]Tabelle1!$A$3:$A$500&amp;[3]Tabelle1!$C$3:$C$500&amp;[3]Tabelle1!$D$3:$D$500,0),MATCH(R$2,[3]Tabelle1!$E$2:$U$2,0))),"")</f>
        <v/>
      </c>
      <c r="S413" s="198" t="str">
        <f t="array" ref="S413">IFERROR(IF(INDEX([3]Tabelle1!$E$3:$U$500,MATCH($A413&amp;$C413&amp;$D413,[3]Tabelle1!$A$3:$A$500&amp;[3]Tabelle1!$C$3:$C$500&amp;[3]Tabelle1!$D$3:$D$500,0),MATCH(S$2,[3]Tabelle1!$E$2:$U$2,0))=0,"",INDEX([3]Tabelle1!$E$3:$U$500,MATCH($A413&amp;$C413&amp;$D413,[3]Tabelle1!$A$3:$A$500&amp;[3]Tabelle1!$C$3:$C$500&amp;[3]Tabelle1!$D$3:$D$500,0),MATCH(S$2,[3]Tabelle1!$E$2:$U$2,0))),"")</f>
        <v/>
      </c>
      <c r="T413" s="198" t="str">
        <f t="array" ref="T413">IFERROR(IF(INDEX([3]Tabelle1!$E$3:$U$500,MATCH($A413&amp;$C413&amp;$D413,[3]Tabelle1!$A$3:$A$500&amp;[3]Tabelle1!$C$3:$C$500&amp;[3]Tabelle1!$D$3:$D$500,0),MATCH(T$2,[3]Tabelle1!$E$2:$U$2,0))=0,"",INDEX([3]Tabelle1!$E$3:$U$500,MATCH($A413&amp;$C413&amp;$D413,[3]Tabelle1!$A$3:$A$500&amp;[3]Tabelle1!$C$3:$C$500&amp;[3]Tabelle1!$D$3:$D$500,0),MATCH(T$2,[3]Tabelle1!$E$2:$U$2,0))),"")</f>
        <v/>
      </c>
      <c r="U413" s="198" t="str">
        <f t="array" ref="U413">IFERROR(IF(INDEX([3]Tabelle1!$E$3:$U$500,MATCH($A413&amp;$C413&amp;$D413,[3]Tabelle1!$A$3:$A$500&amp;[3]Tabelle1!$C$3:$C$500&amp;[3]Tabelle1!$D$3:$D$500,0),MATCH(U$2,[3]Tabelle1!$E$2:$U$2,0))=0,"",INDEX([3]Tabelle1!$E$3:$U$500,MATCH($A413&amp;$C413&amp;$D413,[3]Tabelle1!$A$3:$A$500&amp;[3]Tabelle1!$C$3:$C$500&amp;[3]Tabelle1!$D$3:$D$500,0),MATCH(U$2,[3]Tabelle1!$E$2:$U$2,0))),"")</f>
        <v/>
      </c>
      <c r="V413" s="199" t="str">
        <f t="array" ref="V413">IFERROR(IF(INDEX([3]Tabelle1!$E$3:$U$500,MATCH($A413&amp;$C413&amp;$D413,[3]Tabelle1!$A$3:$A$500&amp;[3]Tabelle1!$C$3:$C$500&amp;[3]Tabelle1!$D$3:$D$500,0),MATCH(V$2,[3]Tabelle1!$E$2:$U$2,0))=0,"",INDEX([3]Tabelle1!$E$3:$U$500,MATCH($A413&amp;$C413&amp;$D413,[3]Tabelle1!$A$3:$A$500&amp;[3]Tabelle1!$C$3:$C$500&amp;[3]Tabelle1!$D$3:$D$500,0),MATCH(V$2,[3]Tabelle1!$E$2:$U$2,0))),"")</f>
        <v/>
      </c>
      <c r="W413" t="str">
        <f t="array" ref="W413">IFERROR(IF(INDEX([3]Tabelle1!$E$3:$U$500,MATCH($A413&amp;$C413&amp;$D413,[3]Tabelle1!$A$3:$A$500&amp;[3]Tabelle1!$C$3:$C$500&amp;[3]Tabelle1!$D$3:$D$500,0),MATCH(W$2,[3]Tabelle1!$E$2:$U$2,0))=0,"",INDEX([3]Tabelle1!$E$3:$U$500,MATCH($A413&amp;$C413&amp;$D413,[3]Tabelle1!$A$3:$A$500&amp;[3]Tabelle1!$C$3:$C$500&amp;[3]Tabelle1!$D$3:$D$500,0),MATCH(W$2,[3]Tabelle1!$E$2:$U$2,0))),"")</f>
        <v/>
      </c>
      <c r="X413" t="str">
        <f t="array" ref="X413">IFERROR(IF(INDEX([3]Tabelle1!$E$3:$U$500,MATCH($A413&amp;$C413&amp;$D413,[3]Tabelle1!$A$3:$A$500&amp;[3]Tabelle1!$C$3:$C$500&amp;[3]Tabelle1!$D$3:$D$500,0),MATCH(X$2,[3]Tabelle1!$E$2:$U$2,0))=0,"",INDEX([3]Tabelle1!$E$3:$U$500,MATCH($A413&amp;$C413&amp;$D413,[3]Tabelle1!$A$3:$A$500&amp;[3]Tabelle1!$C$3:$C$500&amp;[3]Tabelle1!$D$3:$D$500,0),MATCH(X$2,[3]Tabelle1!$E$2:$U$2,0))),"")</f>
        <v/>
      </c>
      <c r="Y413" s="4"/>
      <c r="Z413" s="4"/>
      <c r="AA413" s="4"/>
      <c r="AB413" s="4"/>
      <c r="AC413" s="4"/>
      <c r="AD413" s="4"/>
      <c r="AE413" s="4"/>
      <c r="AF413" s="4"/>
    </row>
    <row r="414" spans="1:32" x14ac:dyDescent="0.2">
      <c r="A414" s="56" t="str">
        <f>B414</f>
        <v>Lithuania</v>
      </c>
      <c r="B414" s="158" t="s">
        <v>58</v>
      </c>
      <c r="C414" s="158" t="s">
        <v>212</v>
      </c>
      <c r="D414" s="229" t="s">
        <v>149</v>
      </c>
      <c r="E414" s="178"/>
      <c r="F414" s="178"/>
      <c r="G414" s="178"/>
      <c r="H414" s="178" t="str">
        <f t="array" ref="H414">IFERROR(IF(INDEX([3]Tabelle1!$E$3:$U$500,MATCH($A414&amp;$C414&amp;$D414,[3]Tabelle1!$A$3:$A$500&amp;[3]Tabelle1!$C$3:$C$500&amp;[3]Tabelle1!$D$3:$D$500,0),MATCH(H$2,[3]Tabelle1!$E$2:$U$2,0))=0,"",INDEX([3]Tabelle1!$E$3:$U$500,MATCH($A414&amp;$C414&amp;$D414,[3]Tabelle1!$A$3:$A$500&amp;[3]Tabelle1!$C$3:$C$500&amp;[3]Tabelle1!$D$3:$D$500,0),MATCH(H$2,[3]Tabelle1!$E$2:$U$2,0))),"")</f>
        <v/>
      </c>
      <c r="I414" s="185">
        <f t="array" ref="I414">IFERROR(IF(INDEX([3]Tabelle1!$E$3:$U$500,MATCH($A414&amp;$C414&amp;$D414,[3]Tabelle1!$A$3:$A$500&amp;[3]Tabelle1!$C$3:$C$500&amp;[3]Tabelle1!$D$3:$D$500,0),MATCH(I$2,[3]Tabelle1!$E$2:$U$2,0))=0,"",INDEX([3]Tabelle1!$E$3:$U$500,MATCH($A414&amp;$C414&amp;$D414,[3]Tabelle1!$A$3:$A$500&amp;[3]Tabelle1!$C$3:$C$500&amp;[3]Tabelle1!$D$3:$D$500,0),MATCH(I$2,[3]Tabelle1!$E$2:$U$2,0))),"")</f>
        <v>0.3</v>
      </c>
      <c r="J414" s="165" t="str">
        <f t="array" ref="J414">IFERROR(IF(INDEX([3]Tabelle1!$E$3:$U$500,MATCH($A414&amp;$C414&amp;$D414,[3]Tabelle1!$A$3:$A$500&amp;[3]Tabelle1!$C$3:$C$500&amp;[3]Tabelle1!$D$3:$D$500,0),MATCH(J$2,[3]Tabelle1!$E$2:$U$2,0))=0,"",INDEX([3]Tabelle1!$E$3:$U$500,MATCH($A414&amp;$C414&amp;$D414,[3]Tabelle1!$A$3:$A$500&amp;[3]Tabelle1!$C$3:$C$500&amp;[3]Tabelle1!$D$3:$D$500,0),MATCH(J$2,[3]Tabelle1!$E$2:$U$2,0))),"")</f>
        <v/>
      </c>
      <c r="K414" s="165">
        <f t="array" ref="K414">IFERROR(IF(INDEX([3]Tabelle1!$E$3:$U$500,MATCH($A414&amp;$C414&amp;$D414,[3]Tabelle1!$A$3:$A$500&amp;[3]Tabelle1!$C$3:$C$500&amp;[3]Tabelle1!$D$3:$D$500,0),MATCH(K$2,[3]Tabelle1!$E$2:$U$2,0))=0,"",INDEX([3]Tabelle1!$E$3:$U$500,MATCH($A414&amp;$C414&amp;$D414,[3]Tabelle1!$A$3:$A$500&amp;[3]Tabelle1!$C$3:$C$500&amp;[3]Tabelle1!$D$3:$D$500,0),MATCH(K$2,[3]Tabelle1!$E$2:$U$2,0))),"")</f>
        <v>0.32700000000000001</v>
      </c>
      <c r="L414" s="165" t="str">
        <f t="array" ref="L414">IFERROR(IF(INDEX([3]Tabelle1!$E$3:$U$500,MATCH($A414&amp;$C414&amp;$D414,[3]Tabelle1!$A$3:$A$500&amp;[3]Tabelle1!$C$3:$C$500&amp;[3]Tabelle1!$D$3:$D$500,0),MATCH(L$2,[3]Tabelle1!$E$2:$U$2,0))=0,"",INDEX([3]Tabelle1!$E$3:$U$500,MATCH($A414&amp;$C414&amp;$D414,[3]Tabelle1!$A$3:$A$500&amp;[3]Tabelle1!$C$3:$C$500&amp;[3]Tabelle1!$D$3:$D$500,0),MATCH(L$2,[3]Tabelle1!$E$2:$U$2,0))),"")</f>
        <v/>
      </c>
      <c r="M414" s="165" t="str">
        <f t="array" ref="M414">IFERROR(IF(INDEX([3]Tabelle1!$E$3:$U$500,MATCH($A414&amp;$C414&amp;$D414,[3]Tabelle1!$A$3:$A$500&amp;[3]Tabelle1!$C$3:$C$500&amp;[3]Tabelle1!$D$3:$D$500,0),MATCH(M$2,[3]Tabelle1!$E$2:$U$2,0))=0,"",INDEX([3]Tabelle1!$E$3:$U$500,MATCH($A414&amp;$C414&amp;$D414,[3]Tabelle1!$A$3:$A$500&amp;[3]Tabelle1!$C$3:$C$500&amp;[3]Tabelle1!$D$3:$D$500,0),MATCH(M$2,[3]Tabelle1!$E$2:$U$2,0))),"")</f>
        <v/>
      </c>
      <c r="N414" s="165">
        <f t="array" ref="N414">IFERROR(IF(INDEX([3]Tabelle1!$E$3:$U$500,MATCH($A414&amp;$C414&amp;$D414,[3]Tabelle1!$A$3:$A$500&amp;[3]Tabelle1!$C$3:$C$500&amp;[3]Tabelle1!$D$3:$D$500,0),MATCH(N$2,[3]Tabelle1!$E$2:$U$2,0))=0,"",INDEX([3]Tabelle1!$E$3:$U$500,MATCH($A414&amp;$C414&amp;$D414,[3]Tabelle1!$A$3:$A$500&amp;[3]Tabelle1!$C$3:$C$500&amp;[3]Tabelle1!$D$3:$D$500,0),MATCH(N$2,[3]Tabelle1!$E$2:$U$2,0))),"")</f>
        <v>0.36449999999999999</v>
      </c>
      <c r="O414" s="165" t="str">
        <f t="array" ref="O414">IFERROR(IF(INDEX([3]Tabelle1!$E$3:$U$500,MATCH($A414&amp;$C414&amp;$D414,[3]Tabelle1!$A$3:$A$500&amp;[3]Tabelle1!$C$3:$C$500&amp;[3]Tabelle1!$D$3:$D$500,0),MATCH(O$2,[3]Tabelle1!$E$2:$U$2,0))=0,"",INDEX([3]Tabelle1!$E$3:$U$500,MATCH($A414&amp;$C414&amp;$D414,[3]Tabelle1!$A$3:$A$500&amp;[3]Tabelle1!$C$3:$C$500&amp;[3]Tabelle1!$D$3:$D$500,0),MATCH(O$2,[3]Tabelle1!$E$2:$U$2,0))),"")</f>
        <v/>
      </c>
      <c r="P414" s="165">
        <f t="array" ref="P414">IFERROR(IF(INDEX([3]Tabelle1!$E$3:$U$500,MATCH($A414&amp;$C414&amp;$D414,[3]Tabelle1!$A$3:$A$500&amp;[3]Tabelle1!$C$3:$C$500&amp;[3]Tabelle1!$D$3:$D$500,0),MATCH(P$2,[3]Tabelle1!$E$2:$U$2,0))=0,"",INDEX([3]Tabelle1!$E$3:$U$500,MATCH($A414&amp;$C414&amp;$D414,[3]Tabelle1!$A$3:$A$500&amp;[3]Tabelle1!$C$3:$C$500&amp;[3]Tabelle1!$D$3:$D$500,0),MATCH(P$2,[3]Tabelle1!$E$2:$U$2,0))),"")</f>
        <v>0.39750000000000002</v>
      </c>
      <c r="Q414" s="165" t="str">
        <f t="array" ref="Q414">IFERROR(IF(INDEX([3]Tabelle1!$E$3:$U$500,MATCH($A414&amp;$C414&amp;$D414,[3]Tabelle1!$A$3:$A$500&amp;[3]Tabelle1!$C$3:$C$500&amp;[3]Tabelle1!$D$3:$D$500,0),MATCH(Q$2,[3]Tabelle1!$E$2:$U$2,0))=0,"",INDEX([3]Tabelle1!$E$3:$U$500,MATCH($A414&amp;$C414&amp;$D414,[3]Tabelle1!$A$3:$A$500&amp;[3]Tabelle1!$C$3:$C$500&amp;[3]Tabelle1!$D$3:$D$500,0),MATCH(Q$2,[3]Tabelle1!$E$2:$U$2,0))),"")</f>
        <v/>
      </c>
      <c r="R414" s="165" t="str">
        <f t="array" ref="R414">IFERROR(IF(INDEX([3]Tabelle1!$E$3:$U$500,MATCH($A414&amp;$C414&amp;$D414,[3]Tabelle1!$A$3:$A$500&amp;[3]Tabelle1!$C$3:$C$500&amp;[3]Tabelle1!$D$3:$D$500,0),MATCH(R$2,[3]Tabelle1!$E$2:$U$2,0))=0,"",INDEX([3]Tabelle1!$E$3:$U$500,MATCH($A414&amp;$C414&amp;$D414,[3]Tabelle1!$A$3:$A$500&amp;[3]Tabelle1!$C$3:$C$500&amp;[3]Tabelle1!$D$3:$D$500,0),MATCH(R$2,[3]Tabelle1!$E$2:$U$2,0))),"")</f>
        <v/>
      </c>
      <c r="S414" s="165">
        <f t="array" ref="S414">IFERROR(IF(INDEX([3]Tabelle1!$E$3:$U$500,MATCH($A414&amp;$C414&amp;$D414,[3]Tabelle1!$A$3:$A$500&amp;[3]Tabelle1!$C$3:$C$500&amp;[3]Tabelle1!$D$3:$D$500,0),MATCH(S$2,[3]Tabelle1!$E$2:$U$2,0))=0,"",INDEX([3]Tabelle1!$E$3:$U$500,MATCH($A414&amp;$C414&amp;$D414,[3]Tabelle1!$A$3:$A$500&amp;[3]Tabelle1!$C$3:$C$500&amp;[3]Tabelle1!$D$3:$D$500,0),MATCH(S$2,[3]Tabelle1!$E$2:$U$2,0))),"")</f>
        <v>0.45</v>
      </c>
      <c r="T414" s="187" t="str">
        <f t="array" ref="T414">IFERROR(IF(INDEX([3]Tabelle1!$E$3:$U$500,MATCH($A414&amp;$C414&amp;$D414,[3]Tabelle1!$A$3:$A$500&amp;[3]Tabelle1!$C$3:$C$500&amp;[3]Tabelle1!$D$3:$D$500,0),MATCH(T$2,[3]Tabelle1!$E$2:$U$2,0))=0,"",INDEX([3]Tabelle1!$E$3:$U$500,MATCH($A414&amp;$C414&amp;$D414,[3]Tabelle1!$A$3:$A$500&amp;[3]Tabelle1!$C$3:$C$500&amp;[3]Tabelle1!$D$3:$D$500,0),MATCH(T$2,[3]Tabelle1!$E$2:$U$2,0))),"")</f>
        <v/>
      </c>
      <c r="U414" s="187" t="str">
        <f t="array" ref="U414">IFERROR(IF(INDEX([3]Tabelle1!$E$3:$U$500,MATCH($A414&amp;$C414&amp;$D414,[3]Tabelle1!$A$3:$A$500&amp;[3]Tabelle1!$C$3:$C$500&amp;[3]Tabelle1!$D$3:$D$500,0),MATCH(U$2,[3]Tabelle1!$E$2:$U$2,0))=0,"",INDEX([3]Tabelle1!$E$3:$U$500,MATCH($A414&amp;$C414&amp;$D414,[3]Tabelle1!$A$3:$A$500&amp;[3]Tabelle1!$C$3:$C$500&amp;[3]Tabelle1!$D$3:$D$500,0),MATCH(U$2,[3]Tabelle1!$E$2:$U$2,0))),"")</f>
        <v/>
      </c>
      <c r="V414" s="188">
        <f t="array" ref="V414">IFERROR(IF(INDEX([3]Tabelle1!$E$3:$U$500,MATCH($A414&amp;$C414&amp;$D414,[3]Tabelle1!$A$3:$A$500&amp;[3]Tabelle1!$C$3:$C$500&amp;[3]Tabelle1!$D$3:$D$500,0),MATCH(V$2,[3]Tabelle1!$E$2:$U$2,0))=0,"",INDEX([3]Tabelle1!$E$3:$U$500,MATCH($A414&amp;$C414&amp;$D414,[3]Tabelle1!$A$3:$A$500&amp;[3]Tabelle1!$C$3:$C$500&amp;[3]Tabelle1!$D$3:$D$500,0),MATCH(V$2,[3]Tabelle1!$E$2:$U$2,0))),"")</f>
        <v>0.8</v>
      </c>
      <c r="W414" t="str">
        <f t="array" ref="W414">IFERROR(IF(INDEX([3]Tabelle1!$E$3:$U$500,MATCH($A414&amp;$C414&amp;$D414,[3]Tabelle1!$A$3:$A$500&amp;[3]Tabelle1!$C$3:$C$500&amp;[3]Tabelle1!$D$3:$D$500,0),MATCH(W$2,[3]Tabelle1!$E$2:$U$2,0))=0,"",INDEX([3]Tabelle1!$E$3:$U$500,MATCH($A414&amp;$C414&amp;$D414,[3]Tabelle1!$A$3:$A$500&amp;[3]Tabelle1!$C$3:$C$500&amp;[3]Tabelle1!$D$3:$D$500,0),MATCH(W$2,[3]Tabelle1!$E$2:$U$2,0))),"")</f>
        <v/>
      </c>
      <c r="X414" t="str">
        <f t="array" ref="X414">IFERROR(IF(INDEX([3]Tabelle1!$E$3:$U$500,MATCH($A414&amp;$C414&amp;$D414,[3]Tabelle1!$A$3:$A$500&amp;[3]Tabelle1!$C$3:$C$500&amp;[3]Tabelle1!$D$3:$D$500,0),MATCH(X$2,[3]Tabelle1!$E$2:$U$2,0))=0,"",INDEX([3]Tabelle1!$E$3:$U$500,MATCH($A414&amp;$C414&amp;$D414,[3]Tabelle1!$A$3:$A$500&amp;[3]Tabelle1!$C$3:$C$500&amp;[3]Tabelle1!$D$3:$D$500,0),MATCH(X$2,[3]Tabelle1!$E$2:$U$2,0))),"")</f>
        <v>P. 28, 2.1.2.1</v>
      </c>
      <c r="Y414" s="174"/>
      <c r="Z414" s="174"/>
      <c r="AA414" s="174"/>
      <c r="AB414" s="174"/>
      <c r="AC414" s="174"/>
      <c r="AD414" s="174"/>
      <c r="AE414" s="174"/>
      <c r="AF414" s="174"/>
    </row>
    <row r="415" spans="1:32" x14ac:dyDescent="0.2">
      <c r="A415" s="107" t="str">
        <f>A414</f>
        <v>Lithuania</v>
      </c>
      <c r="B415" s="97"/>
      <c r="C415" s="97" t="s">
        <v>212</v>
      </c>
      <c r="D415" s="226" t="s">
        <v>148</v>
      </c>
      <c r="E415" s="125"/>
      <c r="F415" s="125"/>
      <c r="G415" s="125"/>
      <c r="H415" s="125" t="str">
        <f t="array" ref="H415">IFERROR(IF(INDEX([3]Tabelle1!$E$3:$U$500,MATCH($A415&amp;$C415&amp;$D415,[3]Tabelle1!$A$3:$A$500&amp;[3]Tabelle1!$C$3:$C$500&amp;[3]Tabelle1!$D$3:$D$500,0),MATCH(H$2,[3]Tabelle1!$E$2:$U$2,0))=0,"",INDEX([3]Tabelle1!$E$3:$U$500,MATCH($A415&amp;$C415&amp;$D415,[3]Tabelle1!$A$3:$A$500&amp;[3]Tabelle1!$C$3:$C$500&amp;[3]Tabelle1!$D$3:$D$500,0),MATCH(H$2,[3]Tabelle1!$E$2:$U$2,0))),"")</f>
        <v/>
      </c>
      <c r="I415" s="186">
        <f t="array" ref="I415">IFERROR(IF(INDEX([3]Tabelle1!$E$3:$U$500,MATCH($A415&amp;$C415&amp;$D415,[3]Tabelle1!$A$3:$A$500&amp;[3]Tabelle1!$C$3:$C$500&amp;[3]Tabelle1!$D$3:$D$500,0),MATCH(I$2,[3]Tabelle1!$E$2:$U$2,0))=0,"",INDEX([3]Tabelle1!$E$3:$U$500,MATCH($A415&amp;$C415&amp;$D415,[3]Tabelle1!$A$3:$A$500&amp;[3]Tabelle1!$C$3:$C$500&amp;[3]Tabelle1!$D$3:$D$500,0),MATCH(I$2,[3]Tabelle1!$E$2:$U$2,0))),"")</f>
        <v>0.3</v>
      </c>
      <c r="J415" s="152" t="str">
        <f t="array" ref="J415">IFERROR(IF(INDEX([3]Tabelle1!$E$3:$U$500,MATCH($A415&amp;$C415&amp;$D415,[3]Tabelle1!$A$3:$A$500&amp;[3]Tabelle1!$C$3:$C$500&amp;[3]Tabelle1!$D$3:$D$500,0),MATCH(J$2,[3]Tabelle1!$E$2:$U$2,0))=0,"",INDEX([3]Tabelle1!$E$3:$U$500,MATCH($A415&amp;$C415&amp;$D415,[3]Tabelle1!$A$3:$A$500&amp;[3]Tabelle1!$C$3:$C$500&amp;[3]Tabelle1!$D$3:$D$500,0),MATCH(J$2,[3]Tabelle1!$E$2:$U$2,0))),"")</f>
        <v/>
      </c>
      <c r="K415" s="152">
        <f t="array" ref="K415">IFERROR(IF(INDEX([3]Tabelle1!$E$3:$U$500,MATCH($A415&amp;$C415&amp;$D415,[3]Tabelle1!$A$3:$A$500&amp;[3]Tabelle1!$C$3:$C$500&amp;[3]Tabelle1!$D$3:$D$500,0),MATCH(K$2,[3]Tabelle1!$E$2:$U$2,0))=0,"",INDEX([3]Tabelle1!$E$3:$U$500,MATCH($A415&amp;$C415&amp;$D415,[3]Tabelle1!$A$3:$A$500&amp;[3]Tabelle1!$C$3:$C$500&amp;[3]Tabelle1!$D$3:$D$500,0),MATCH(K$2,[3]Tabelle1!$E$2:$U$2,0))),"")</f>
        <v>0.2555</v>
      </c>
      <c r="L415" s="152" t="str">
        <f t="array" ref="L415">IFERROR(IF(INDEX([3]Tabelle1!$E$3:$U$500,MATCH($A415&amp;$C415&amp;$D415,[3]Tabelle1!$A$3:$A$500&amp;[3]Tabelle1!$C$3:$C$500&amp;[3]Tabelle1!$D$3:$D$500,0),MATCH(L$2,[3]Tabelle1!$E$2:$U$2,0))=0,"",INDEX([3]Tabelle1!$E$3:$U$500,MATCH($A415&amp;$C415&amp;$D415,[3]Tabelle1!$A$3:$A$500&amp;[3]Tabelle1!$C$3:$C$500&amp;[3]Tabelle1!$D$3:$D$500,0),MATCH(L$2,[3]Tabelle1!$E$2:$U$2,0))),"")</f>
        <v/>
      </c>
      <c r="M415" s="152" t="str">
        <f t="array" ref="M415">IFERROR(IF(INDEX([3]Tabelle1!$E$3:$U$500,MATCH($A415&amp;$C415&amp;$D415,[3]Tabelle1!$A$3:$A$500&amp;[3]Tabelle1!$C$3:$C$500&amp;[3]Tabelle1!$D$3:$D$500,0),MATCH(M$2,[3]Tabelle1!$E$2:$U$2,0))=0,"",INDEX([3]Tabelle1!$E$3:$U$500,MATCH($A415&amp;$C415&amp;$D415,[3]Tabelle1!$A$3:$A$500&amp;[3]Tabelle1!$C$3:$C$500&amp;[3]Tabelle1!$D$3:$D$500,0),MATCH(M$2,[3]Tabelle1!$E$2:$U$2,0))),"")</f>
        <v/>
      </c>
      <c r="N415" s="152">
        <f t="array" ref="N415">IFERROR(IF(INDEX([3]Tabelle1!$E$3:$U$500,MATCH($A415&amp;$C415&amp;$D415,[3]Tabelle1!$A$3:$A$500&amp;[3]Tabelle1!$C$3:$C$500&amp;[3]Tabelle1!$D$3:$D$500,0),MATCH(N$2,[3]Tabelle1!$E$2:$U$2,0))=0,"",INDEX([3]Tabelle1!$E$3:$U$500,MATCH($A415&amp;$C415&amp;$D415,[3]Tabelle1!$A$3:$A$500&amp;[3]Tabelle1!$C$3:$C$500&amp;[3]Tabelle1!$D$3:$D$500,0),MATCH(N$2,[3]Tabelle1!$E$2:$U$2,0))),"")</f>
        <v>0.31480000000000002</v>
      </c>
      <c r="O415" s="152" t="str">
        <f t="array" ref="O415">IFERROR(IF(INDEX([3]Tabelle1!$E$3:$U$500,MATCH($A415&amp;$C415&amp;$D415,[3]Tabelle1!$A$3:$A$500&amp;[3]Tabelle1!$C$3:$C$500&amp;[3]Tabelle1!$D$3:$D$500,0),MATCH(O$2,[3]Tabelle1!$E$2:$U$2,0))=0,"",INDEX([3]Tabelle1!$E$3:$U$500,MATCH($A415&amp;$C415&amp;$D415,[3]Tabelle1!$A$3:$A$500&amp;[3]Tabelle1!$C$3:$C$500&amp;[3]Tabelle1!$D$3:$D$500,0),MATCH(O$2,[3]Tabelle1!$E$2:$U$2,0))),"")</f>
        <v/>
      </c>
      <c r="P415" s="152">
        <f t="array" ref="P415">IFERROR(IF(INDEX([3]Tabelle1!$E$3:$U$500,MATCH($A415&amp;$C415&amp;$D415,[3]Tabelle1!$A$3:$A$500&amp;[3]Tabelle1!$C$3:$C$500&amp;[3]Tabelle1!$D$3:$D$500,0),MATCH(P$2,[3]Tabelle1!$E$2:$U$2,0))=0,"",INDEX([3]Tabelle1!$E$3:$U$500,MATCH($A415&amp;$C415&amp;$D415,[3]Tabelle1!$A$3:$A$500&amp;[3]Tabelle1!$C$3:$C$500&amp;[3]Tabelle1!$D$3:$D$500,0),MATCH(P$2,[3]Tabelle1!$E$2:$U$2,0))),"")</f>
        <v>0.36699999999999999</v>
      </c>
      <c r="Q415" s="152" t="str">
        <f t="array" ref="Q415">IFERROR(IF(INDEX([3]Tabelle1!$E$3:$U$500,MATCH($A415&amp;$C415&amp;$D415,[3]Tabelle1!$A$3:$A$500&amp;[3]Tabelle1!$C$3:$C$500&amp;[3]Tabelle1!$D$3:$D$500,0),MATCH(Q$2,[3]Tabelle1!$E$2:$U$2,0))=0,"",INDEX([3]Tabelle1!$E$3:$U$500,MATCH($A415&amp;$C415&amp;$D415,[3]Tabelle1!$A$3:$A$500&amp;[3]Tabelle1!$C$3:$C$500&amp;[3]Tabelle1!$D$3:$D$500,0),MATCH(Q$2,[3]Tabelle1!$E$2:$U$2,0))),"")</f>
        <v/>
      </c>
      <c r="R415" s="152" t="str">
        <f t="array" ref="R415">IFERROR(IF(INDEX([3]Tabelle1!$E$3:$U$500,MATCH($A415&amp;$C415&amp;$D415,[3]Tabelle1!$A$3:$A$500&amp;[3]Tabelle1!$C$3:$C$500&amp;[3]Tabelle1!$D$3:$D$500,0),MATCH(R$2,[3]Tabelle1!$E$2:$U$2,0))=0,"",INDEX([3]Tabelle1!$E$3:$U$500,MATCH($A415&amp;$C415&amp;$D415,[3]Tabelle1!$A$3:$A$500&amp;[3]Tabelle1!$C$3:$C$500&amp;[3]Tabelle1!$D$3:$D$500,0),MATCH(R$2,[3]Tabelle1!$E$2:$U$2,0))),"")</f>
        <v/>
      </c>
      <c r="S415" s="152">
        <f t="array" ref="S415">IFERROR(IF(INDEX([3]Tabelle1!$E$3:$U$500,MATCH($A415&amp;$C415&amp;$D415,[3]Tabelle1!$A$3:$A$500&amp;[3]Tabelle1!$C$3:$C$500&amp;[3]Tabelle1!$D$3:$D$500,0),MATCH(S$2,[3]Tabelle1!$E$2:$U$2,0))=0,"",INDEX([3]Tabelle1!$E$3:$U$500,MATCH($A415&amp;$C415&amp;$D415,[3]Tabelle1!$A$3:$A$500&amp;[3]Tabelle1!$C$3:$C$500&amp;[3]Tabelle1!$D$3:$D$500,0),MATCH(S$2,[3]Tabelle1!$E$2:$U$2,0))),"")</f>
        <v>0.45</v>
      </c>
      <c r="T415" s="189" t="str">
        <f t="array" ref="T415">IFERROR(IF(INDEX([3]Tabelle1!$E$3:$U$500,MATCH($A415&amp;$C415&amp;$D415,[3]Tabelle1!$A$3:$A$500&amp;[3]Tabelle1!$C$3:$C$500&amp;[3]Tabelle1!$D$3:$D$500,0),MATCH(T$2,[3]Tabelle1!$E$2:$U$2,0))=0,"",INDEX([3]Tabelle1!$E$3:$U$500,MATCH($A415&amp;$C415&amp;$D415,[3]Tabelle1!$A$3:$A$500&amp;[3]Tabelle1!$C$3:$C$500&amp;[3]Tabelle1!$D$3:$D$500,0),MATCH(T$2,[3]Tabelle1!$E$2:$U$2,0))),"")</f>
        <v/>
      </c>
      <c r="U415" s="189" t="str">
        <f t="array" ref="U415">IFERROR(IF(INDEX([3]Tabelle1!$E$3:$U$500,MATCH($A415&amp;$C415&amp;$D415,[3]Tabelle1!$A$3:$A$500&amp;[3]Tabelle1!$C$3:$C$500&amp;[3]Tabelle1!$D$3:$D$500,0),MATCH(U$2,[3]Tabelle1!$E$2:$U$2,0))=0,"",INDEX([3]Tabelle1!$E$3:$U$500,MATCH($A415&amp;$C415&amp;$D415,[3]Tabelle1!$A$3:$A$500&amp;[3]Tabelle1!$C$3:$C$500&amp;[3]Tabelle1!$D$3:$D$500,0),MATCH(U$2,[3]Tabelle1!$E$2:$U$2,0))),"")</f>
        <v/>
      </c>
      <c r="V415" s="190">
        <f t="array" ref="V415">IFERROR(IF(INDEX([3]Tabelle1!$E$3:$U$500,MATCH($A415&amp;$C415&amp;$D415,[3]Tabelle1!$A$3:$A$500&amp;[3]Tabelle1!$C$3:$C$500&amp;[3]Tabelle1!$D$3:$D$500,0),MATCH(V$2,[3]Tabelle1!$E$2:$U$2,0))=0,"",INDEX([3]Tabelle1!$E$3:$U$500,MATCH($A415&amp;$C415&amp;$D415,[3]Tabelle1!$A$3:$A$500&amp;[3]Tabelle1!$C$3:$C$500&amp;[3]Tabelle1!$D$3:$D$500,0),MATCH(V$2,[3]Tabelle1!$E$2:$U$2,0))),"")</f>
        <v>1</v>
      </c>
      <c r="W415" t="str">
        <f t="array" ref="W415">IFERROR(IF(INDEX([3]Tabelle1!$E$3:$U$500,MATCH($A415&amp;$C415&amp;$D415,[3]Tabelle1!$A$3:$A$500&amp;[3]Tabelle1!$C$3:$C$500&amp;[3]Tabelle1!$D$3:$D$500,0),MATCH(W$2,[3]Tabelle1!$E$2:$U$2,0))=0,"",INDEX([3]Tabelle1!$E$3:$U$500,MATCH($A415&amp;$C415&amp;$D415,[3]Tabelle1!$A$3:$A$500&amp;[3]Tabelle1!$C$3:$C$500&amp;[3]Tabelle1!$D$3:$D$500,0),MATCH(W$2,[3]Tabelle1!$E$2:$U$2,0))),"")</f>
        <v>2020 Zielwert angegeben, zu erwarten: 21,29%</v>
      </c>
      <c r="X415" t="str">
        <f t="array" ref="X415">IFERROR(IF(INDEX([3]Tabelle1!$E$3:$U$500,MATCH($A415&amp;$C415&amp;$D415,[3]Tabelle1!$A$3:$A$500&amp;[3]Tabelle1!$C$3:$C$500&amp;[3]Tabelle1!$D$3:$D$500,0),MATCH(X$2,[3]Tabelle1!$E$2:$U$2,0))=0,"",INDEX([3]Tabelle1!$E$3:$U$500,MATCH($A415&amp;$C415&amp;$D415,[3]Tabelle1!$A$3:$A$500&amp;[3]Tabelle1!$C$3:$C$500&amp;[3]Tabelle1!$D$3:$D$500,0),MATCH(X$2,[3]Tabelle1!$E$2:$U$2,0))),"")</f>
        <v/>
      </c>
      <c r="Y415" s="174"/>
      <c r="Z415" s="174"/>
      <c r="AA415" s="174"/>
      <c r="AB415" s="174"/>
      <c r="AC415" s="174"/>
      <c r="AD415" s="174"/>
      <c r="AE415" s="174"/>
      <c r="AF415" s="174"/>
    </row>
    <row r="416" spans="1:32" x14ac:dyDescent="0.2">
      <c r="A416" s="107" t="str">
        <f t="shared" ref="A416:A445" si="42">A415</f>
        <v>Lithuania</v>
      </c>
      <c r="B416" s="97"/>
      <c r="C416" s="97" t="s">
        <v>212</v>
      </c>
      <c r="D416" s="226" t="s">
        <v>146</v>
      </c>
      <c r="E416" s="125"/>
      <c r="F416" s="125"/>
      <c r="G416" s="125"/>
      <c r="H416" s="125" t="str">
        <f t="array" ref="H416">IFERROR(IF(INDEX([3]Tabelle1!$E$3:$U$500,MATCH($A416&amp;$C416&amp;$D416,[3]Tabelle1!$A$3:$A$500&amp;[3]Tabelle1!$C$3:$C$500&amp;[3]Tabelle1!$D$3:$D$500,0),MATCH(H$2,[3]Tabelle1!$E$2:$U$2,0))=0,"",INDEX([3]Tabelle1!$E$3:$U$500,MATCH($A416&amp;$C416&amp;$D416,[3]Tabelle1!$A$3:$A$500&amp;[3]Tabelle1!$C$3:$C$500&amp;[3]Tabelle1!$D$3:$D$500,0),MATCH(H$2,[3]Tabelle1!$E$2:$U$2,0))),"")</f>
        <v/>
      </c>
      <c r="I416" s="186">
        <f t="array" ref="I416">IFERROR(IF(INDEX([3]Tabelle1!$E$3:$U$500,MATCH($A416&amp;$C416&amp;$D416,[3]Tabelle1!$A$3:$A$500&amp;[3]Tabelle1!$C$3:$C$500&amp;[3]Tabelle1!$D$3:$D$500,0),MATCH(I$2,[3]Tabelle1!$E$2:$U$2,0))=0,"",INDEX([3]Tabelle1!$E$3:$U$500,MATCH($A416&amp;$C416&amp;$D416,[3]Tabelle1!$A$3:$A$500&amp;[3]Tabelle1!$C$3:$C$500&amp;[3]Tabelle1!$D$3:$D$500,0),MATCH(I$2,[3]Tabelle1!$E$2:$U$2,0))),"")</f>
        <v>0.50900000000000001</v>
      </c>
      <c r="J416" s="152" t="str">
        <f t="array" ref="J416">IFERROR(IF(INDEX([3]Tabelle1!$E$3:$U$500,MATCH($A416&amp;$C416&amp;$D416,[3]Tabelle1!$A$3:$A$500&amp;[3]Tabelle1!$C$3:$C$500&amp;[3]Tabelle1!$D$3:$D$500,0),MATCH(J$2,[3]Tabelle1!$E$2:$U$2,0))=0,"",INDEX([3]Tabelle1!$E$3:$U$500,MATCH($A416&amp;$C416&amp;$D416,[3]Tabelle1!$A$3:$A$500&amp;[3]Tabelle1!$C$3:$C$500&amp;[3]Tabelle1!$D$3:$D$500,0),MATCH(J$2,[3]Tabelle1!$E$2:$U$2,0))),"")</f>
        <v/>
      </c>
      <c r="K416" s="152">
        <f t="array" ref="K416">IFERROR(IF(INDEX([3]Tabelle1!$E$3:$U$500,MATCH($A416&amp;$C416&amp;$D416,[3]Tabelle1!$A$3:$A$500&amp;[3]Tabelle1!$C$3:$C$500&amp;[3]Tabelle1!$D$3:$D$500,0),MATCH(K$2,[3]Tabelle1!$E$2:$U$2,0))=0,"",INDEX([3]Tabelle1!$E$3:$U$500,MATCH($A416&amp;$C416&amp;$D416,[3]Tabelle1!$A$3:$A$500&amp;[3]Tabelle1!$C$3:$C$500&amp;[3]Tabelle1!$D$3:$D$500,0),MATCH(K$2,[3]Tabelle1!$E$2:$U$2,0))),"")</f>
        <v>0.53900000000000003</v>
      </c>
      <c r="L416" s="152" t="str">
        <f t="array" ref="L416">IFERROR(IF(INDEX([3]Tabelle1!$E$3:$U$500,MATCH($A416&amp;$C416&amp;$D416,[3]Tabelle1!$A$3:$A$500&amp;[3]Tabelle1!$C$3:$C$500&amp;[3]Tabelle1!$D$3:$D$500,0),MATCH(L$2,[3]Tabelle1!$E$2:$U$2,0))=0,"",INDEX([3]Tabelle1!$E$3:$U$500,MATCH($A416&amp;$C416&amp;$D416,[3]Tabelle1!$A$3:$A$500&amp;[3]Tabelle1!$C$3:$C$500&amp;[3]Tabelle1!$D$3:$D$500,0),MATCH(L$2,[3]Tabelle1!$E$2:$U$2,0))),"")</f>
        <v/>
      </c>
      <c r="M416" s="152" t="str">
        <f t="array" ref="M416">IFERROR(IF(INDEX([3]Tabelle1!$E$3:$U$500,MATCH($A416&amp;$C416&amp;$D416,[3]Tabelle1!$A$3:$A$500&amp;[3]Tabelle1!$C$3:$C$500&amp;[3]Tabelle1!$D$3:$D$500,0),MATCH(M$2,[3]Tabelle1!$E$2:$U$2,0))=0,"",INDEX([3]Tabelle1!$E$3:$U$500,MATCH($A416&amp;$C416&amp;$D416,[3]Tabelle1!$A$3:$A$500&amp;[3]Tabelle1!$C$3:$C$500&amp;[3]Tabelle1!$D$3:$D$500,0),MATCH(M$2,[3]Tabelle1!$E$2:$U$2,0))),"")</f>
        <v/>
      </c>
      <c r="N416" s="152">
        <f t="array" ref="N416">IFERROR(IF(INDEX([3]Tabelle1!$E$3:$U$500,MATCH($A416&amp;$C416&amp;$D416,[3]Tabelle1!$A$3:$A$500&amp;[3]Tabelle1!$C$3:$C$500&amp;[3]Tabelle1!$D$3:$D$500,0),MATCH(N$2,[3]Tabelle1!$E$2:$U$2,0))=0,"",INDEX([3]Tabelle1!$E$3:$U$500,MATCH($A416&amp;$C416&amp;$D416,[3]Tabelle1!$A$3:$A$500&amp;[3]Tabelle1!$C$3:$C$500&amp;[3]Tabelle1!$D$3:$D$500,0),MATCH(N$2,[3]Tabelle1!$E$2:$U$2,0))),"")</f>
        <v>0.63100000000000001</v>
      </c>
      <c r="O416" s="152" t="str">
        <f t="array" ref="O416">IFERROR(IF(INDEX([3]Tabelle1!$E$3:$U$500,MATCH($A416&amp;$C416&amp;$D416,[3]Tabelle1!$A$3:$A$500&amp;[3]Tabelle1!$C$3:$C$500&amp;[3]Tabelle1!$D$3:$D$500,0),MATCH(O$2,[3]Tabelle1!$E$2:$U$2,0))=0,"",INDEX([3]Tabelle1!$E$3:$U$500,MATCH($A416&amp;$C416&amp;$D416,[3]Tabelle1!$A$3:$A$500&amp;[3]Tabelle1!$C$3:$C$500&amp;[3]Tabelle1!$D$3:$D$500,0),MATCH(O$2,[3]Tabelle1!$E$2:$U$2,0))),"")</f>
        <v/>
      </c>
      <c r="P416" s="152">
        <f t="array" ref="P416">IFERROR(IF(INDEX([3]Tabelle1!$E$3:$U$500,MATCH($A416&amp;$C416&amp;$D416,[3]Tabelle1!$A$3:$A$500&amp;[3]Tabelle1!$C$3:$C$500&amp;[3]Tabelle1!$D$3:$D$500,0),MATCH(P$2,[3]Tabelle1!$E$2:$U$2,0))=0,"",INDEX([3]Tabelle1!$E$3:$U$500,MATCH($A416&amp;$C416&amp;$D416,[3]Tabelle1!$A$3:$A$500&amp;[3]Tabelle1!$C$3:$C$500&amp;[3]Tabelle1!$D$3:$D$500,0),MATCH(P$2,[3]Tabelle1!$E$2:$U$2,0))),"")</f>
        <v>0.66900000000000004</v>
      </c>
      <c r="Q416" s="152" t="str">
        <f t="array" ref="Q416">IFERROR(IF(INDEX([3]Tabelle1!$E$3:$U$500,MATCH($A416&amp;$C416&amp;$D416,[3]Tabelle1!$A$3:$A$500&amp;[3]Tabelle1!$C$3:$C$500&amp;[3]Tabelle1!$D$3:$D$500,0),MATCH(Q$2,[3]Tabelle1!$E$2:$U$2,0))=0,"",INDEX([3]Tabelle1!$E$3:$U$500,MATCH($A416&amp;$C416&amp;$D416,[3]Tabelle1!$A$3:$A$500&amp;[3]Tabelle1!$C$3:$C$500&amp;[3]Tabelle1!$D$3:$D$500,0),MATCH(Q$2,[3]Tabelle1!$E$2:$U$2,0))),"")</f>
        <v/>
      </c>
      <c r="R416" s="152" t="str">
        <f t="array" ref="R416">IFERROR(IF(INDEX([3]Tabelle1!$E$3:$U$500,MATCH($A416&amp;$C416&amp;$D416,[3]Tabelle1!$A$3:$A$500&amp;[3]Tabelle1!$C$3:$C$500&amp;[3]Tabelle1!$D$3:$D$500,0),MATCH(R$2,[3]Tabelle1!$E$2:$U$2,0))=0,"",INDEX([3]Tabelle1!$E$3:$U$500,MATCH($A416&amp;$C416&amp;$D416,[3]Tabelle1!$A$3:$A$500&amp;[3]Tabelle1!$C$3:$C$500&amp;[3]Tabelle1!$D$3:$D$500,0),MATCH(R$2,[3]Tabelle1!$E$2:$U$2,0))),"")</f>
        <v/>
      </c>
      <c r="S416" s="152">
        <f t="array" ref="S416">IFERROR(IF(INDEX([3]Tabelle1!$E$3:$U$500,MATCH($A416&amp;$C416&amp;$D416,[3]Tabelle1!$A$3:$A$500&amp;[3]Tabelle1!$C$3:$C$500&amp;[3]Tabelle1!$D$3:$D$500,0),MATCH(S$2,[3]Tabelle1!$E$2:$U$2,0))=0,"",INDEX([3]Tabelle1!$E$3:$U$500,MATCH($A416&amp;$C416&amp;$D416,[3]Tabelle1!$A$3:$A$500&amp;[3]Tabelle1!$C$3:$C$500&amp;[3]Tabelle1!$D$3:$D$500,0),MATCH(S$2,[3]Tabelle1!$E$2:$U$2,0))),"")</f>
        <v>0.67200000000000004</v>
      </c>
      <c r="T416" s="189" t="str">
        <f t="array" ref="T416">IFERROR(IF(INDEX([3]Tabelle1!$E$3:$U$500,MATCH($A416&amp;$C416&amp;$D416,[3]Tabelle1!$A$3:$A$500&amp;[3]Tabelle1!$C$3:$C$500&amp;[3]Tabelle1!$D$3:$D$500,0),MATCH(T$2,[3]Tabelle1!$E$2:$U$2,0))=0,"",INDEX([3]Tabelle1!$E$3:$U$500,MATCH($A416&amp;$C416&amp;$D416,[3]Tabelle1!$A$3:$A$500&amp;[3]Tabelle1!$C$3:$C$500&amp;[3]Tabelle1!$D$3:$D$500,0),MATCH(T$2,[3]Tabelle1!$E$2:$U$2,0))),"")</f>
        <v/>
      </c>
      <c r="U416" s="189" t="str">
        <f t="array" ref="U416">IFERROR(IF(INDEX([3]Tabelle1!$E$3:$U$500,MATCH($A416&amp;$C416&amp;$D416,[3]Tabelle1!$A$3:$A$500&amp;[3]Tabelle1!$C$3:$C$500&amp;[3]Tabelle1!$D$3:$D$500,0),MATCH(U$2,[3]Tabelle1!$E$2:$U$2,0))=0,"",INDEX([3]Tabelle1!$E$3:$U$500,MATCH($A416&amp;$C416&amp;$D416,[3]Tabelle1!$A$3:$A$500&amp;[3]Tabelle1!$C$3:$C$500&amp;[3]Tabelle1!$D$3:$D$500,0),MATCH(U$2,[3]Tabelle1!$E$2:$U$2,0))),"")</f>
        <v/>
      </c>
      <c r="V416" s="190" t="str">
        <f t="array" ref="V416">IFERROR(IF(INDEX([3]Tabelle1!$E$3:$U$500,MATCH($A416&amp;$C416&amp;$D416,[3]Tabelle1!$A$3:$A$500&amp;[3]Tabelle1!$C$3:$C$500&amp;[3]Tabelle1!$D$3:$D$500,0),MATCH(V$2,[3]Tabelle1!$E$2:$U$2,0))=0,"",INDEX([3]Tabelle1!$E$3:$U$500,MATCH($A416&amp;$C416&amp;$D416,[3]Tabelle1!$A$3:$A$500&amp;[3]Tabelle1!$C$3:$C$500&amp;[3]Tabelle1!$D$3:$D$500,0),MATCH(V$2,[3]Tabelle1!$E$2:$U$2,0))),"")</f>
        <v/>
      </c>
      <c r="W416" t="str">
        <f t="array" ref="W416">IFERROR(IF(INDEX([3]Tabelle1!$E$3:$U$500,MATCH($A416&amp;$C416&amp;$D416,[3]Tabelle1!$A$3:$A$500&amp;[3]Tabelle1!$C$3:$C$500&amp;[3]Tabelle1!$D$3:$D$500,0),MATCH(W$2,[3]Tabelle1!$E$2:$U$2,0))=0,"",INDEX([3]Tabelle1!$E$3:$U$500,MATCH($A416&amp;$C416&amp;$D416,[3]Tabelle1!$A$3:$A$500&amp;[3]Tabelle1!$C$3:$C$500&amp;[3]Tabelle1!$D$3:$D$500,0),MATCH(W$2,[3]Tabelle1!$E$2:$U$2,0))),"")</f>
        <v>2020 Zielwert angegeben, zu erwarten: 4,33%</v>
      </c>
      <c r="X416" t="str">
        <f t="array" ref="X416">IFERROR(IF(INDEX([3]Tabelle1!$E$3:$U$500,MATCH($A416&amp;$C416&amp;$D416,[3]Tabelle1!$A$3:$A$500&amp;[3]Tabelle1!$C$3:$C$500&amp;[3]Tabelle1!$D$3:$D$500,0),MATCH(X$2,[3]Tabelle1!$E$2:$U$2,0))=0,"",INDEX([3]Tabelle1!$E$3:$U$500,MATCH($A416&amp;$C416&amp;$D416,[3]Tabelle1!$A$3:$A$500&amp;[3]Tabelle1!$C$3:$C$500&amp;[3]Tabelle1!$D$3:$D$500,0),MATCH(X$2,[3]Tabelle1!$E$2:$U$2,0))),"")</f>
        <v/>
      </c>
      <c r="Y416" s="174"/>
      <c r="Z416" s="174"/>
      <c r="AA416" s="174"/>
      <c r="AB416" s="174"/>
      <c r="AC416" s="174"/>
      <c r="AD416" s="174"/>
      <c r="AE416" s="174"/>
      <c r="AF416" s="174"/>
    </row>
    <row r="417" spans="1:32" x14ac:dyDescent="0.2">
      <c r="A417" s="107" t="str">
        <f t="shared" si="42"/>
        <v>Lithuania</v>
      </c>
      <c r="B417" s="97"/>
      <c r="C417" s="97" t="s">
        <v>212</v>
      </c>
      <c r="D417" s="226" t="s">
        <v>147</v>
      </c>
      <c r="E417" s="125"/>
      <c r="F417" s="125"/>
      <c r="G417" s="125"/>
      <c r="H417" s="125" t="str">
        <f t="array" ref="H417">IFERROR(IF(INDEX([3]Tabelle1!$E$3:$U$500,MATCH($A417&amp;$C417&amp;$D417,[3]Tabelle1!$A$3:$A$500&amp;[3]Tabelle1!$C$3:$C$500&amp;[3]Tabelle1!$D$3:$D$500,0),MATCH(H$2,[3]Tabelle1!$E$2:$U$2,0))=0,"",INDEX([3]Tabelle1!$E$3:$U$500,MATCH($A417&amp;$C417&amp;$D417,[3]Tabelle1!$A$3:$A$500&amp;[3]Tabelle1!$C$3:$C$500&amp;[3]Tabelle1!$D$3:$D$500,0),MATCH(H$2,[3]Tabelle1!$E$2:$U$2,0))),"")</f>
        <v/>
      </c>
      <c r="I417" s="186">
        <f t="array" ref="I417">IFERROR(IF(INDEX([3]Tabelle1!$E$3:$U$500,MATCH($A417&amp;$C417&amp;$D417,[3]Tabelle1!$A$3:$A$500&amp;[3]Tabelle1!$C$3:$C$500&amp;[3]Tabelle1!$D$3:$D$500,0),MATCH(I$2,[3]Tabelle1!$E$2:$U$2,0))=0,"",INDEX([3]Tabelle1!$E$3:$U$500,MATCH($A417&amp;$C417&amp;$D417,[3]Tabelle1!$A$3:$A$500&amp;[3]Tabelle1!$C$3:$C$500&amp;[3]Tabelle1!$D$3:$D$500,0),MATCH(I$2,[3]Tabelle1!$E$2:$U$2,0))),"")</f>
        <v>0.1</v>
      </c>
      <c r="J417" s="152" t="str">
        <f t="array" ref="J417">IFERROR(IF(INDEX([3]Tabelle1!$E$3:$U$500,MATCH($A417&amp;$C417&amp;$D417,[3]Tabelle1!$A$3:$A$500&amp;[3]Tabelle1!$C$3:$C$500&amp;[3]Tabelle1!$D$3:$D$500,0),MATCH(J$2,[3]Tabelle1!$E$2:$U$2,0))=0,"",INDEX([3]Tabelle1!$E$3:$U$500,MATCH($A417&amp;$C417&amp;$D417,[3]Tabelle1!$A$3:$A$500&amp;[3]Tabelle1!$C$3:$C$500&amp;[3]Tabelle1!$D$3:$D$500,0),MATCH(J$2,[3]Tabelle1!$E$2:$U$2,0))),"")</f>
        <v/>
      </c>
      <c r="K417" s="152">
        <f t="array" ref="K417">IFERROR(IF(INDEX([3]Tabelle1!$E$3:$U$500,MATCH($A417&amp;$C417&amp;$D417,[3]Tabelle1!$A$3:$A$500&amp;[3]Tabelle1!$C$3:$C$500&amp;[3]Tabelle1!$D$3:$D$500,0),MATCH(K$2,[3]Tabelle1!$E$2:$U$2,0))=0,"",INDEX([3]Tabelle1!$E$3:$U$500,MATCH($A417&amp;$C417&amp;$D417,[3]Tabelle1!$A$3:$A$500&amp;[3]Tabelle1!$C$3:$C$500&amp;[3]Tabelle1!$D$3:$D$500,0),MATCH(K$2,[3]Tabelle1!$E$2:$U$2,0))),"")</f>
        <v>6.6900000000000001E-2</v>
      </c>
      <c r="L417" s="152" t="str">
        <f t="array" ref="L417">IFERROR(IF(INDEX([3]Tabelle1!$E$3:$U$500,MATCH($A417&amp;$C417&amp;$D417,[3]Tabelle1!$A$3:$A$500&amp;[3]Tabelle1!$C$3:$C$500&amp;[3]Tabelle1!$D$3:$D$500,0),MATCH(L$2,[3]Tabelle1!$E$2:$U$2,0))=0,"",INDEX([3]Tabelle1!$E$3:$U$500,MATCH($A417&amp;$C417&amp;$D417,[3]Tabelle1!$A$3:$A$500&amp;[3]Tabelle1!$C$3:$C$500&amp;[3]Tabelle1!$D$3:$D$500,0),MATCH(L$2,[3]Tabelle1!$E$2:$U$2,0))),"")</f>
        <v/>
      </c>
      <c r="M417" s="152" t="str">
        <f t="array" ref="M417">IFERROR(IF(INDEX([3]Tabelle1!$E$3:$U$500,MATCH($A417&amp;$C417&amp;$D417,[3]Tabelle1!$A$3:$A$500&amp;[3]Tabelle1!$C$3:$C$500&amp;[3]Tabelle1!$D$3:$D$500,0),MATCH(M$2,[3]Tabelle1!$E$2:$U$2,0))=0,"",INDEX([3]Tabelle1!$E$3:$U$500,MATCH($A417&amp;$C417&amp;$D417,[3]Tabelle1!$A$3:$A$500&amp;[3]Tabelle1!$C$3:$C$500&amp;[3]Tabelle1!$D$3:$D$500,0),MATCH(M$2,[3]Tabelle1!$E$2:$U$2,0))),"")</f>
        <v/>
      </c>
      <c r="N417" s="152">
        <f t="array" ref="N417">IFERROR(IF(INDEX([3]Tabelle1!$E$3:$U$500,MATCH($A417&amp;$C417&amp;$D417,[3]Tabelle1!$A$3:$A$500&amp;[3]Tabelle1!$C$3:$C$500&amp;[3]Tabelle1!$D$3:$D$500,0),MATCH(N$2,[3]Tabelle1!$E$2:$U$2,0))=0,"",INDEX([3]Tabelle1!$E$3:$U$500,MATCH($A417&amp;$C417&amp;$D417,[3]Tabelle1!$A$3:$A$500&amp;[3]Tabelle1!$C$3:$C$500&amp;[3]Tabelle1!$D$3:$D$500,0),MATCH(N$2,[3]Tabelle1!$E$2:$U$2,0))),"")</f>
        <v>9.2299999999999993E-2</v>
      </c>
      <c r="O417" s="152" t="str">
        <f t="array" ref="O417">IFERROR(IF(INDEX([3]Tabelle1!$E$3:$U$500,MATCH($A417&amp;$C417&amp;$D417,[3]Tabelle1!$A$3:$A$500&amp;[3]Tabelle1!$C$3:$C$500&amp;[3]Tabelle1!$D$3:$D$500,0),MATCH(O$2,[3]Tabelle1!$E$2:$U$2,0))=0,"",INDEX([3]Tabelle1!$E$3:$U$500,MATCH($A417&amp;$C417&amp;$D417,[3]Tabelle1!$A$3:$A$500&amp;[3]Tabelle1!$C$3:$C$500&amp;[3]Tabelle1!$D$3:$D$500,0),MATCH(O$2,[3]Tabelle1!$E$2:$U$2,0))),"")</f>
        <v/>
      </c>
      <c r="P417" s="152">
        <f t="array" ref="P417">IFERROR(IF(INDEX([3]Tabelle1!$E$3:$U$500,MATCH($A417&amp;$C417&amp;$D417,[3]Tabelle1!$A$3:$A$500&amp;[3]Tabelle1!$C$3:$C$500&amp;[3]Tabelle1!$D$3:$D$500,0),MATCH(P$2,[3]Tabelle1!$E$2:$U$2,0))=0,"",INDEX([3]Tabelle1!$E$3:$U$500,MATCH($A417&amp;$C417&amp;$D417,[3]Tabelle1!$A$3:$A$500&amp;[3]Tabelle1!$C$3:$C$500&amp;[3]Tabelle1!$D$3:$D$500,0),MATCH(P$2,[3]Tabelle1!$E$2:$U$2,0))),"")</f>
        <v>0.11459999999999999</v>
      </c>
      <c r="Q417" s="152" t="str">
        <f t="array" ref="Q417">IFERROR(IF(INDEX([3]Tabelle1!$E$3:$U$500,MATCH($A417&amp;$C417&amp;$D417,[3]Tabelle1!$A$3:$A$500&amp;[3]Tabelle1!$C$3:$C$500&amp;[3]Tabelle1!$D$3:$D$500,0),MATCH(Q$2,[3]Tabelle1!$E$2:$U$2,0))=0,"",INDEX([3]Tabelle1!$E$3:$U$500,MATCH($A417&amp;$C417&amp;$D417,[3]Tabelle1!$A$3:$A$500&amp;[3]Tabelle1!$C$3:$C$500&amp;[3]Tabelle1!$D$3:$D$500,0),MATCH(Q$2,[3]Tabelle1!$E$2:$U$2,0))),"")</f>
        <v/>
      </c>
      <c r="R417" s="152" t="str">
        <f t="array" ref="R417">IFERROR(IF(INDEX([3]Tabelle1!$E$3:$U$500,MATCH($A417&amp;$C417&amp;$D417,[3]Tabelle1!$A$3:$A$500&amp;[3]Tabelle1!$C$3:$C$500&amp;[3]Tabelle1!$D$3:$D$500,0),MATCH(R$2,[3]Tabelle1!$E$2:$U$2,0))=0,"",INDEX([3]Tabelle1!$E$3:$U$500,MATCH($A417&amp;$C417&amp;$D417,[3]Tabelle1!$A$3:$A$500&amp;[3]Tabelle1!$C$3:$C$500&amp;[3]Tabelle1!$D$3:$D$500,0),MATCH(R$2,[3]Tabelle1!$E$2:$U$2,0))),"")</f>
        <v/>
      </c>
      <c r="S417" s="152">
        <f t="array" ref="S417">IFERROR(IF(INDEX([3]Tabelle1!$E$3:$U$500,MATCH($A417&amp;$C417&amp;$D417,[3]Tabelle1!$A$3:$A$500&amp;[3]Tabelle1!$C$3:$C$500&amp;[3]Tabelle1!$D$3:$D$500,0),MATCH(S$2,[3]Tabelle1!$E$2:$U$2,0))=0,"",INDEX([3]Tabelle1!$E$3:$U$500,MATCH($A417&amp;$C417&amp;$D417,[3]Tabelle1!$A$3:$A$500&amp;[3]Tabelle1!$C$3:$C$500&amp;[3]Tabelle1!$D$3:$D$500,0),MATCH(S$2,[3]Tabelle1!$E$2:$U$2,0))),"")</f>
        <v>0.15</v>
      </c>
      <c r="T417" s="189" t="str">
        <f t="array" ref="T417">IFERROR(IF(INDEX([3]Tabelle1!$E$3:$U$500,MATCH($A417&amp;$C417&amp;$D417,[3]Tabelle1!$A$3:$A$500&amp;[3]Tabelle1!$C$3:$C$500&amp;[3]Tabelle1!$D$3:$D$500,0),MATCH(T$2,[3]Tabelle1!$E$2:$U$2,0))=0,"",INDEX([3]Tabelle1!$E$3:$U$500,MATCH($A417&amp;$C417&amp;$D417,[3]Tabelle1!$A$3:$A$500&amp;[3]Tabelle1!$C$3:$C$500&amp;[3]Tabelle1!$D$3:$D$500,0),MATCH(T$2,[3]Tabelle1!$E$2:$U$2,0))),"")</f>
        <v/>
      </c>
      <c r="U417" s="189" t="str">
        <f t="array" ref="U417">IFERROR(IF(INDEX([3]Tabelle1!$E$3:$U$500,MATCH($A417&amp;$C417&amp;$D417,[3]Tabelle1!$A$3:$A$500&amp;[3]Tabelle1!$C$3:$C$500&amp;[3]Tabelle1!$D$3:$D$500,0),MATCH(U$2,[3]Tabelle1!$E$2:$U$2,0))=0,"",INDEX([3]Tabelle1!$E$3:$U$500,MATCH($A417&amp;$C417&amp;$D417,[3]Tabelle1!$A$3:$A$500&amp;[3]Tabelle1!$C$3:$C$500&amp;[3]Tabelle1!$D$3:$D$500,0),MATCH(U$2,[3]Tabelle1!$E$2:$U$2,0))),"")</f>
        <v/>
      </c>
      <c r="V417" s="190">
        <f t="array" ref="V417">IFERROR(IF(INDEX([3]Tabelle1!$E$3:$U$500,MATCH($A417&amp;$C417&amp;$D417,[3]Tabelle1!$A$3:$A$500&amp;[3]Tabelle1!$C$3:$C$500&amp;[3]Tabelle1!$D$3:$D$500,0),MATCH(V$2,[3]Tabelle1!$E$2:$U$2,0))=0,"",INDEX([3]Tabelle1!$E$3:$U$500,MATCH($A417&amp;$C417&amp;$D417,[3]Tabelle1!$A$3:$A$500&amp;[3]Tabelle1!$C$3:$C$500&amp;[3]Tabelle1!$D$3:$D$500,0),MATCH(V$2,[3]Tabelle1!$E$2:$U$2,0))),"")</f>
        <v>0.5</v>
      </c>
      <c r="W417" t="str">
        <f t="array" ref="W417">IFERROR(IF(INDEX([3]Tabelle1!$E$3:$U$500,MATCH($A417&amp;$C417&amp;$D417,[3]Tabelle1!$A$3:$A$500&amp;[3]Tabelle1!$C$3:$C$500&amp;[3]Tabelle1!$D$3:$D$500,0),MATCH(W$2,[3]Tabelle1!$E$2:$U$2,0))=0,"",INDEX([3]Tabelle1!$E$3:$U$500,MATCH($A417&amp;$C417&amp;$D417,[3]Tabelle1!$A$3:$A$500&amp;[3]Tabelle1!$C$3:$C$500&amp;[3]Tabelle1!$D$3:$D$500,0),MATCH(W$2,[3]Tabelle1!$E$2:$U$2,0))),"")</f>
        <v/>
      </c>
      <c r="X417" t="str">
        <f t="array" ref="X417">IFERROR(IF(INDEX([3]Tabelle1!$E$3:$U$500,MATCH($A417&amp;$C417&amp;$D417,[3]Tabelle1!$A$3:$A$500&amp;[3]Tabelle1!$C$3:$C$500&amp;[3]Tabelle1!$D$3:$D$500,0),MATCH(X$2,[3]Tabelle1!$E$2:$U$2,0))=0,"",INDEX([3]Tabelle1!$E$3:$U$500,MATCH($A417&amp;$C417&amp;$D417,[3]Tabelle1!$A$3:$A$500&amp;[3]Tabelle1!$C$3:$C$500&amp;[3]Tabelle1!$D$3:$D$500,0),MATCH(X$2,[3]Tabelle1!$E$2:$U$2,0))),"")</f>
        <v/>
      </c>
      <c r="Y417" s="174"/>
      <c r="Z417" s="174"/>
      <c r="AA417" s="174"/>
      <c r="AB417" s="174"/>
      <c r="AC417" s="174"/>
      <c r="AD417" s="174"/>
      <c r="AE417" s="174"/>
      <c r="AF417" s="174"/>
    </row>
    <row r="418" spans="1:32" x14ac:dyDescent="0.2">
      <c r="A418" s="107" t="str">
        <f t="shared" si="42"/>
        <v>Lithuania</v>
      </c>
      <c r="B418" s="97"/>
      <c r="C418" s="97"/>
      <c r="D418" s="226" t="s">
        <v>73</v>
      </c>
      <c r="E418" s="191"/>
      <c r="F418" s="191"/>
      <c r="G418" s="191"/>
      <c r="H418" s="192" t="str">
        <f t="array" ref="H418">IFERROR(IF(INDEX([3]Tabelle1!$E$3:$U$500,MATCH($A418&amp;$C418&amp;$D418,[3]Tabelle1!$A$3:$A$500&amp;[3]Tabelle1!$C$3:$C$500&amp;[3]Tabelle1!$D$3:$D$500,0),MATCH(H$2,[3]Tabelle1!$E$2:$U$2,0))=0,"",INDEX([3]Tabelle1!$E$3:$U$500,MATCH($A418&amp;$C418&amp;$D418,[3]Tabelle1!$A$3:$A$500&amp;[3]Tabelle1!$C$3:$C$500&amp;[3]Tabelle1!$D$3:$D$500,0),MATCH(H$2,[3]Tabelle1!$E$2:$U$2,0))),"")</f>
        <v/>
      </c>
      <c r="I418" s="192" t="str">
        <f t="array" ref="I418">IFERROR(IF(INDEX([3]Tabelle1!$E$3:$U$500,MATCH($A418&amp;$C418&amp;$D418,[3]Tabelle1!$A$3:$A$500&amp;[3]Tabelle1!$C$3:$C$500&amp;[3]Tabelle1!$D$3:$D$500,0),MATCH(I$2,[3]Tabelle1!$E$2:$U$2,0))=0,"",INDEX([3]Tabelle1!$E$3:$U$500,MATCH($A418&amp;$C418&amp;$D418,[3]Tabelle1!$A$3:$A$500&amp;[3]Tabelle1!$C$3:$C$500&amp;[3]Tabelle1!$D$3:$D$500,0),MATCH(I$2,[3]Tabelle1!$E$2:$U$2,0))),"")</f>
        <v/>
      </c>
      <c r="J418" s="192" t="str">
        <f t="array" ref="J418">IFERROR(IF(INDEX([3]Tabelle1!$E$3:$U$500,MATCH($A418&amp;$C418&amp;$D418,[3]Tabelle1!$A$3:$A$500&amp;[3]Tabelle1!$C$3:$C$500&amp;[3]Tabelle1!$D$3:$D$500,0),MATCH(J$2,[3]Tabelle1!$E$2:$U$2,0))=0,"",INDEX([3]Tabelle1!$E$3:$U$500,MATCH($A418&amp;$C418&amp;$D418,[3]Tabelle1!$A$3:$A$500&amp;[3]Tabelle1!$C$3:$C$500&amp;[3]Tabelle1!$D$3:$D$500,0),MATCH(J$2,[3]Tabelle1!$E$2:$U$2,0))),"")</f>
        <v/>
      </c>
      <c r="K418" s="192" t="str">
        <f t="array" ref="K418">IFERROR(IF(INDEX([3]Tabelle1!$E$3:$U$500,MATCH($A418&amp;$C418&amp;$D418,[3]Tabelle1!$A$3:$A$500&amp;[3]Tabelle1!$C$3:$C$500&amp;[3]Tabelle1!$D$3:$D$500,0),MATCH(K$2,[3]Tabelle1!$E$2:$U$2,0))=0,"",INDEX([3]Tabelle1!$E$3:$U$500,MATCH($A418&amp;$C418&amp;$D418,[3]Tabelle1!$A$3:$A$500&amp;[3]Tabelle1!$C$3:$C$500&amp;[3]Tabelle1!$D$3:$D$500,0),MATCH(K$2,[3]Tabelle1!$E$2:$U$2,0))),"")</f>
        <v/>
      </c>
      <c r="L418" s="192" t="str">
        <f t="array" ref="L418">IFERROR(IF(INDEX([3]Tabelle1!$E$3:$U$500,MATCH($A418&amp;$C418&amp;$D418,[3]Tabelle1!$A$3:$A$500&amp;[3]Tabelle1!$C$3:$C$500&amp;[3]Tabelle1!$D$3:$D$500,0),MATCH(L$2,[3]Tabelle1!$E$2:$U$2,0))=0,"",INDEX([3]Tabelle1!$E$3:$U$500,MATCH($A418&amp;$C418&amp;$D418,[3]Tabelle1!$A$3:$A$500&amp;[3]Tabelle1!$C$3:$C$500&amp;[3]Tabelle1!$D$3:$D$500,0),MATCH(L$2,[3]Tabelle1!$E$2:$U$2,0))),"")</f>
        <v/>
      </c>
      <c r="M418" s="192" t="str">
        <f t="array" ref="M418">IFERROR(IF(INDEX([3]Tabelle1!$E$3:$U$500,MATCH($A418&amp;$C418&amp;$D418,[3]Tabelle1!$A$3:$A$500&amp;[3]Tabelle1!$C$3:$C$500&amp;[3]Tabelle1!$D$3:$D$500,0),MATCH(M$2,[3]Tabelle1!$E$2:$U$2,0))=0,"",INDEX([3]Tabelle1!$E$3:$U$500,MATCH($A418&amp;$C418&amp;$D418,[3]Tabelle1!$A$3:$A$500&amp;[3]Tabelle1!$C$3:$C$500&amp;[3]Tabelle1!$D$3:$D$500,0),MATCH(M$2,[3]Tabelle1!$E$2:$U$2,0))),"")</f>
        <v/>
      </c>
      <c r="N418" s="192" t="str">
        <f t="array" ref="N418">IFERROR(IF(INDEX([3]Tabelle1!$E$3:$U$500,MATCH($A418&amp;$C418&amp;$D418,[3]Tabelle1!$A$3:$A$500&amp;[3]Tabelle1!$C$3:$C$500&amp;[3]Tabelle1!$D$3:$D$500,0),MATCH(N$2,[3]Tabelle1!$E$2:$U$2,0))=0,"",INDEX([3]Tabelle1!$E$3:$U$500,MATCH($A418&amp;$C418&amp;$D418,[3]Tabelle1!$A$3:$A$500&amp;[3]Tabelle1!$C$3:$C$500&amp;[3]Tabelle1!$D$3:$D$500,0),MATCH(N$2,[3]Tabelle1!$E$2:$U$2,0))),"")</f>
        <v/>
      </c>
      <c r="O418" s="192" t="str">
        <f t="array" ref="O418">IFERROR(IF(INDEX([3]Tabelle1!$E$3:$U$500,MATCH($A418&amp;$C418&amp;$D418,[3]Tabelle1!$A$3:$A$500&amp;[3]Tabelle1!$C$3:$C$500&amp;[3]Tabelle1!$D$3:$D$500,0),MATCH(O$2,[3]Tabelle1!$E$2:$U$2,0))=0,"",INDEX([3]Tabelle1!$E$3:$U$500,MATCH($A418&amp;$C418&amp;$D418,[3]Tabelle1!$A$3:$A$500&amp;[3]Tabelle1!$C$3:$C$500&amp;[3]Tabelle1!$D$3:$D$500,0),MATCH(O$2,[3]Tabelle1!$E$2:$U$2,0))),"")</f>
        <v/>
      </c>
      <c r="P418" s="192" t="str">
        <f t="array" ref="P418">IFERROR(IF(INDEX([3]Tabelle1!$E$3:$U$500,MATCH($A418&amp;$C418&amp;$D418,[3]Tabelle1!$A$3:$A$500&amp;[3]Tabelle1!$C$3:$C$500&amp;[3]Tabelle1!$D$3:$D$500,0),MATCH(P$2,[3]Tabelle1!$E$2:$U$2,0))=0,"",INDEX([3]Tabelle1!$E$3:$U$500,MATCH($A418&amp;$C418&amp;$D418,[3]Tabelle1!$A$3:$A$500&amp;[3]Tabelle1!$C$3:$C$500&amp;[3]Tabelle1!$D$3:$D$500,0),MATCH(P$2,[3]Tabelle1!$E$2:$U$2,0))),"")</f>
        <v/>
      </c>
      <c r="Q418" s="192" t="str">
        <f t="array" ref="Q418">IFERROR(IF(INDEX([3]Tabelle1!$E$3:$U$500,MATCH($A418&amp;$C418&amp;$D418,[3]Tabelle1!$A$3:$A$500&amp;[3]Tabelle1!$C$3:$C$500&amp;[3]Tabelle1!$D$3:$D$500,0),MATCH(Q$2,[3]Tabelle1!$E$2:$U$2,0))=0,"",INDEX([3]Tabelle1!$E$3:$U$500,MATCH($A418&amp;$C418&amp;$D418,[3]Tabelle1!$A$3:$A$500&amp;[3]Tabelle1!$C$3:$C$500&amp;[3]Tabelle1!$D$3:$D$500,0),MATCH(Q$2,[3]Tabelle1!$E$2:$U$2,0))),"")</f>
        <v/>
      </c>
      <c r="R418" s="192" t="str">
        <f t="array" ref="R418">IFERROR(IF(INDEX([3]Tabelle1!$E$3:$U$500,MATCH($A418&amp;$C418&amp;$D418,[3]Tabelle1!$A$3:$A$500&amp;[3]Tabelle1!$C$3:$C$500&amp;[3]Tabelle1!$D$3:$D$500,0),MATCH(R$2,[3]Tabelle1!$E$2:$U$2,0))=0,"",INDEX([3]Tabelle1!$E$3:$U$500,MATCH($A418&amp;$C418&amp;$D418,[3]Tabelle1!$A$3:$A$500&amp;[3]Tabelle1!$C$3:$C$500&amp;[3]Tabelle1!$D$3:$D$500,0),MATCH(R$2,[3]Tabelle1!$E$2:$U$2,0))),"")</f>
        <v/>
      </c>
      <c r="S418" s="192" t="str">
        <f t="array" ref="S418">IFERROR(IF(INDEX([3]Tabelle1!$E$3:$U$500,MATCH($A418&amp;$C418&amp;$D418,[3]Tabelle1!$A$3:$A$500&amp;[3]Tabelle1!$C$3:$C$500&amp;[3]Tabelle1!$D$3:$D$500,0),MATCH(S$2,[3]Tabelle1!$E$2:$U$2,0))=0,"",INDEX([3]Tabelle1!$E$3:$U$500,MATCH($A418&amp;$C418&amp;$D418,[3]Tabelle1!$A$3:$A$500&amp;[3]Tabelle1!$C$3:$C$500&amp;[3]Tabelle1!$D$3:$D$500,0),MATCH(S$2,[3]Tabelle1!$E$2:$U$2,0))),"")</f>
        <v/>
      </c>
      <c r="T418" s="192" t="str">
        <f t="array" ref="T418">IFERROR(IF(INDEX([3]Tabelle1!$E$3:$U$500,MATCH($A418&amp;$C418&amp;$D418,[3]Tabelle1!$A$3:$A$500&amp;[3]Tabelle1!$C$3:$C$500&amp;[3]Tabelle1!$D$3:$D$500,0),MATCH(T$2,[3]Tabelle1!$E$2:$U$2,0))=0,"",INDEX([3]Tabelle1!$E$3:$U$500,MATCH($A418&amp;$C418&amp;$D418,[3]Tabelle1!$A$3:$A$500&amp;[3]Tabelle1!$C$3:$C$500&amp;[3]Tabelle1!$D$3:$D$500,0),MATCH(T$2,[3]Tabelle1!$E$2:$U$2,0))),"")</f>
        <v/>
      </c>
      <c r="U418" s="192" t="str">
        <f t="array" ref="U418">IFERROR(IF(INDEX([3]Tabelle1!$E$3:$U$500,MATCH($A418&amp;$C418&amp;$D418,[3]Tabelle1!$A$3:$A$500&amp;[3]Tabelle1!$C$3:$C$500&amp;[3]Tabelle1!$D$3:$D$500,0),MATCH(U$2,[3]Tabelle1!$E$2:$U$2,0))=0,"",INDEX([3]Tabelle1!$E$3:$U$500,MATCH($A418&amp;$C418&amp;$D418,[3]Tabelle1!$A$3:$A$500&amp;[3]Tabelle1!$C$3:$C$500&amp;[3]Tabelle1!$D$3:$D$500,0),MATCH(U$2,[3]Tabelle1!$E$2:$U$2,0))),"")</f>
        <v/>
      </c>
      <c r="V418" s="193" t="str">
        <f t="array" ref="V418">IFERROR(IF(INDEX([3]Tabelle1!$E$3:$U$500,MATCH($A418&amp;$C418&amp;$D418,[3]Tabelle1!$A$3:$A$500&amp;[3]Tabelle1!$C$3:$C$500&amp;[3]Tabelle1!$D$3:$D$500,0),MATCH(V$2,[3]Tabelle1!$E$2:$U$2,0))=0,"",INDEX([3]Tabelle1!$E$3:$U$500,MATCH($A418&amp;$C418&amp;$D418,[3]Tabelle1!$A$3:$A$500&amp;[3]Tabelle1!$C$3:$C$500&amp;[3]Tabelle1!$D$3:$D$500,0),MATCH(V$2,[3]Tabelle1!$E$2:$U$2,0))),"")</f>
        <v/>
      </c>
      <c r="W418" t="str">
        <f t="array" ref="W418">IFERROR(IF(INDEX([3]Tabelle1!$E$3:$U$500,MATCH($A418&amp;$C418&amp;$D418,[3]Tabelle1!$A$3:$A$500&amp;[3]Tabelle1!$C$3:$C$500&amp;[3]Tabelle1!$D$3:$D$500,0),MATCH(W$2,[3]Tabelle1!$E$2:$U$2,0))=0,"",INDEX([3]Tabelle1!$E$3:$U$500,MATCH($A418&amp;$C418&amp;$D418,[3]Tabelle1!$A$3:$A$500&amp;[3]Tabelle1!$C$3:$C$500&amp;[3]Tabelle1!$D$3:$D$500,0),MATCH(W$2,[3]Tabelle1!$E$2:$U$2,0))),"")</f>
        <v/>
      </c>
      <c r="X418" t="str">
        <f t="array" ref="X418">IFERROR(IF(INDEX([3]Tabelle1!$E$3:$U$500,MATCH($A418&amp;$C418&amp;$D418,[3]Tabelle1!$A$3:$A$500&amp;[3]Tabelle1!$C$3:$C$500&amp;[3]Tabelle1!$D$3:$D$500,0),MATCH(X$2,[3]Tabelle1!$E$2:$U$2,0))=0,"",INDEX([3]Tabelle1!$E$3:$U$500,MATCH($A418&amp;$C418&amp;$D418,[3]Tabelle1!$A$3:$A$500&amp;[3]Tabelle1!$C$3:$C$500&amp;[3]Tabelle1!$D$3:$D$500,0),MATCH(X$2,[3]Tabelle1!$E$2:$U$2,0))),"")</f>
        <v/>
      </c>
      <c r="Y418" s="4"/>
      <c r="Z418" s="4"/>
      <c r="AA418" s="4"/>
      <c r="AB418" s="4"/>
      <c r="AC418" s="4"/>
      <c r="AD418" s="4"/>
      <c r="AE418" s="4"/>
      <c r="AF418" s="4"/>
    </row>
    <row r="419" spans="1:32" x14ac:dyDescent="0.2">
      <c r="A419" s="107" t="str">
        <f t="shared" si="42"/>
        <v>Lithuania</v>
      </c>
      <c r="B419" s="97"/>
      <c r="C419" s="97" t="s">
        <v>88</v>
      </c>
      <c r="D419" s="227" t="s">
        <v>0</v>
      </c>
      <c r="E419" s="194"/>
      <c r="F419" s="194"/>
      <c r="G419" s="194"/>
      <c r="H419" s="195" t="str">
        <f t="array" ref="H419">IFERROR(IF(INDEX([3]Tabelle1!$E$3:$U$500,MATCH($A419&amp;$C419&amp;$D419,[3]Tabelle1!$A$3:$A$500&amp;[3]Tabelle1!$C$3:$C$500&amp;[3]Tabelle1!$D$3:$D$500,0),MATCH(H$2,[3]Tabelle1!$E$2:$U$2,0))=0,"",INDEX([3]Tabelle1!$E$3:$U$500,MATCH($A419&amp;$C419&amp;$D419,[3]Tabelle1!$A$3:$A$500&amp;[3]Tabelle1!$C$3:$C$500&amp;[3]Tabelle1!$D$3:$D$500,0),MATCH(H$2,[3]Tabelle1!$E$2:$U$2,0))),"")</f>
        <v/>
      </c>
      <c r="I419" s="195" t="str">
        <f t="array" ref="I419">IFERROR(IF(INDEX([3]Tabelle1!$E$3:$U$500,MATCH($A419&amp;$C419&amp;$D419,[3]Tabelle1!$A$3:$A$500&amp;[3]Tabelle1!$C$3:$C$500&amp;[3]Tabelle1!$D$3:$D$500,0),MATCH(I$2,[3]Tabelle1!$E$2:$U$2,0))=0,"",INDEX([3]Tabelle1!$E$3:$U$500,MATCH($A419&amp;$C419&amp;$D419,[3]Tabelle1!$A$3:$A$500&amp;[3]Tabelle1!$C$3:$C$500&amp;[3]Tabelle1!$D$3:$D$500,0),MATCH(I$2,[3]Tabelle1!$E$2:$U$2,0))),"")</f>
        <v/>
      </c>
      <c r="J419" s="195" t="str">
        <f t="array" ref="J419">IFERROR(IF(INDEX([3]Tabelle1!$E$3:$U$500,MATCH($A419&amp;$C419&amp;$D419,[3]Tabelle1!$A$3:$A$500&amp;[3]Tabelle1!$C$3:$C$500&amp;[3]Tabelle1!$D$3:$D$500,0),MATCH(J$2,[3]Tabelle1!$E$2:$U$2,0))=0,"",INDEX([3]Tabelle1!$E$3:$U$500,MATCH($A419&amp;$C419&amp;$D419,[3]Tabelle1!$A$3:$A$500&amp;[3]Tabelle1!$C$3:$C$500&amp;[3]Tabelle1!$D$3:$D$500,0),MATCH(J$2,[3]Tabelle1!$E$2:$U$2,0))),"")</f>
        <v/>
      </c>
      <c r="K419" s="195" t="str">
        <f t="array" ref="K419">IFERROR(IF(INDEX([3]Tabelle1!$E$3:$U$500,MATCH($A419&amp;$C419&amp;$D419,[3]Tabelle1!$A$3:$A$500&amp;[3]Tabelle1!$C$3:$C$500&amp;[3]Tabelle1!$D$3:$D$500,0),MATCH(K$2,[3]Tabelle1!$E$2:$U$2,0))=0,"",INDEX([3]Tabelle1!$E$3:$U$500,MATCH($A419&amp;$C419&amp;$D419,[3]Tabelle1!$A$3:$A$500&amp;[3]Tabelle1!$C$3:$C$500&amp;[3]Tabelle1!$D$3:$D$500,0),MATCH(K$2,[3]Tabelle1!$E$2:$U$2,0))),"")</f>
        <v/>
      </c>
      <c r="L419" s="195" t="str">
        <f t="array" ref="L419">IFERROR(IF(INDEX([3]Tabelle1!$E$3:$U$500,MATCH($A419&amp;$C419&amp;$D419,[3]Tabelle1!$A$3:$A$500&amp;[3]Tabelle1!$C$3:$C$500&amp;[3]Tabelle1!$D$3:$D$500,0),MATCH(L$2,[3]Tabelle1!$E$2:$U$2,0))=0,"",INDEX([3]Tabelle1!$E$3:$U$500,MATCH($A419&amp;$C419&amp;$D419,[3]Tabelle1!$A$3:$A$500&amp;[3]Tabelle1!$C$3:$C$500&amp;[3]Tabelle1!$D$3:$D$500,0),MATCH(L$2,[3]Tabelle1!$E$2:$U$2,0))),"")</f>
        <v/>
      </c>
      <c r="M419" s="195" t="str">
        <f t="array" ref="M419">IFERROR(IF(INDEX([3]Tabelle1!$E$3:$U$500,MATCH($A419&amp;$C419&amp;$D419,[3]Tabelle1!$A$3:$A$500&amp;[3]Tabelle1!$C$3:$C$500&amp;[3]Tabelle1!$D$3:$D$500,0),MATCH(M$2,[3]Tabelle1!$E$2:$U$2,0))=0,"",INDEX([3]Tabelle1!$E$3:$U$500,MATCH($A419&amp;$C419&amp;$D419,[3]Tabelle1!$A$3:$A$500&amp;[3]Tabelle1!$C$3:$C$500&amp;[3]Tabelle1!$D$3:$D$500,0),MATCH(M$2,[3]Tabelle1!$E$2:$U$2,0))),"")</f>
        <v/>
      </c>
      <c r="N419" s="195" t="str">
        <f t="array" ref="N419">IFERROR(IF(INDEX([3]Tabelle1!$E$3:$U$500,MATCH($A419&amp;$C419&amp;$D419,[3]Tabelle1!$A$3:$A$500&amp;[3]Tabelle1!$C$3:$C$500&amp;[3]Tabelle1!$D$3:$D$500,0),MATCH(N$2,[3]Tabelle1!$E$2:$U$2,0))=0,"",INDEX([3]Tabelle1!$E$3:$U$500,MATCH($A419&amp;$C419&amp;$D419,[3]Tabelle1!$A$3:$A$500&amp;[3]Tabelle1!$C$3:$C$500&amp;[3]Tabelle1!$D$3:$D$500,0),MATCH(N$2,[3]Tabelle1!$E$2:$U$2,0))),"")</f>
        <v/>
      </c>
      <c r="O419" s="195" t="str">
        <f t="array" ref="O419">IFERROR(IF(INDEX([3]Tabelle1!$E$3:$U$500,MATCH($A419&amp;$C419&amp;$D419,[3]Tabelle1!$A$3:$A$500&amp;[3]Tabelle1!$C$3:$C$500&amp;[3]Tabelle1!$D$3:$D$500,0),MATCH(O$2,[3]Tabelle1!$E$2:$U$2,0))=0,"",INDEX([3]Tabelle1!$E$3:$U$500,MATCH($A419&amp;$C419&amp;$D419,[3]Tabelle1!$A$3:$A$500&amp;[3]Tabelle1!$C$3:$C$500&amp;[3]Tabelle1!$D$3:$D$500,0),MATCH(O$2,[3]Tabelle1!$E$2:$U$2,0))),"")</f>
        <v/>
      </c>
      <c r="P419" s="195" t="str">
        <f t="array" ref="P419">IFERROR(IF(INDEX([3]Tabelle1!$E$3:$U$500,MATCH($A419&amp;$C419&amp;$D419,[3]Tabelle1!$A$3:$A$500&amp;[3]Tabelle1!$C$3:$C$500&amp;[3]Tabelle1!$D$3:$D$500,0),MATCH(P$2,[3]Tabelle1!$E$2:$U$2,0))=0,"",INDEX([3]Tabelle1!$E$3:$U$500,MATCH($A419&amp;$C419&amp;$D419,[3]Tabelle1!$A$3:$A$500&amp;[3]Tabelle1!$C$3:$C$500&amp;[3]Tabelle1!$D$3:$D$500,0),MATCH(P$2,[3]Tabelle1!$E$2:$U$2,0))),"")</f>
        <v/>
      </c>
      <c r="Q419" s="195" t="str">
        <f t="array" ref="Q419">IFERROR(IF(INDEX([3]Tabelle1!$E$3:$U$500,MATCH($A419&amp;$C419&amp;$D419,[3]Tabelle1!$A$3:$A$500&amp;[3]Tabelle1!$C$3:$C$500&amp;[3]Tabelle1!$D$3:$D$500,0),MATCH(Q$2,[3]Tabelle1!$E$2:$U$2,0))=0,"",INDEX([3]Tabelle1!$E$3:$U$500,MATCH($A419&amp;$C419&amp;$D419,[3]Tabelle1!$A$3:$A$500&amp;[3]Tabelle1!$C$3:$C$500&amp;[3]Tabelle1!$D$3:$D$500,0),MATCH(Q$2,[3]Tabelle1!$E$2:$U$2,0))),"")</f>
        <v/>
      </c>
      <c r="R419" s="195" t="str">
        <f t="array" ref="R419">IFERROR(IF(INDEX([3]Tabelle1!$E$3:$U$500,MATCH($A419&amp;$C419&amp;$D419,[3]Tabelle1!$A$3:$A$500&amp;[3]Tabelle1!$C$3:$C$500&amp;[3]Tabelle1!$D$3:$D$500,0),MATCH(R$2,[3]Tabelle1!$E$2:$U$2,0))=0,"",INDEX([3]Tabelle1!$E$3:$U$500,MATCH($A419&amp;$C419&amp;$D419,[3]Tabelle1!$A$3:$A$500&amp;[3]Tabelle1!$C$3:$C$500&amp;[3]Tabelle1!$D$3:$D$500,0),MATCH(R$2,[3]Tabelle1!$E$2:$U$2,0))),"")</f>
        <v/>
      </c>
      <c r="S419" s="195" t="str">
        <f t="array" ref="S419">IFERROR(IF(INDEX([3]Tabelle1!$E$3:$U$500,MATCH($A419&amp;$C419&amp;$D419,[3]Tabelle1!$A$3:$A$500&amp;[3]Tabelle1!$C$3:$C$500&amp;[3]Tabelle1!$D$3:$D$500,0),MATCH(S$2,[3]Tabelle1!$E$2:$U$2,0))=0,"",INDEX([3]Tabelle1!$E$3:$U$500,MATCH($A419&amp;$C419&amp;$D419,[3]Tabelle1!$A$3:$A$500&amp;[3]Tabelle1!$C$3:$C$500&amp;[3]Tabelle1!$D$3:$D$500,0),MATCH(S$2,[3]Tabelle1!$E$2:$U$2,0))),"")</f>
        <v/>
      </c>
      <c r="T419" s="195" t="str">
        <f t="array" ref="T419">IFERROR(IF(INDEX([3]Tabelle1!$E$3:$U$500,MATCH($A419&amp;$C419&amp;$D419,[3]Tabelle1!$A$3:$A$500&amp;[3]Tabelle1!$C$3:$C$500&amp;[3]Tabelle1!$D$3:$D$500,0),MATCH(T$2,[3]Tabelle1!$E$2:$U$2,0))=0,"",INDEX([3]Tabelle1!$E$3:$U$500,MATCH($A419&amp;$C419&amp;$D419,[3]Tabelle1!$A$3:$A$500&amp;[3]Tabelle1!$C$3:$C$500&amp;[3]Tabelle1!$D$3:$D$500,0),MATCH(T$2,[3]Tabelle1!$E$2:$U$2,0))),"")</f>
        <v/>
      </c>
      <c r="U419" s="195" t="str">
        <f t="array" ref="U419">IFERROR(IF(INDEX([3]Tabelle1!$E$3:$U$500,MATCH($A419&amp;$C419&amp;$D419,[3]Tabelle1!$A$3:$A$500&amp;[3]Tabelle1!$C$3:$C$500&amp;[3]Tabelle1!$D$3:$D$500,0),MATCH(U$2,[3]Tabelle1!$E$2:$U$2,0))=0,"",INDEX([3]Tabelle1!$E$3:$U$500,MATCH($A419&amp;$C419&amp;$D419,[3]Tabelle1!$A$3:$A$500&amp;[3]Tabelle1!$C$3:$C$500&amp;[3]Tabelle1!$D$3:$D$500,0),MATCH(U$2,[3]Tabelle1!$E$2:$U$2,0))),"")</f>
        <v/>
      </c>
      <c r="V419" s="196" t="str">
        <f t="array" ref="V419">IFERROR(IF(INDEX([3]Tabelle1!$E$3:$U$500,MATCH($A419&amp;$C419&amp;$D419,[3]Tabelle1!$A$3:$A$500&amp;[3]Tabelle1!$C$3:$C$500&amp;[3]Tabelle1!$D$3:$D$500,0),MATCH(V$2,[3]Tabelle1!$E$2:$U$2,0))=0,"",INDEX([3]Tabelle1!$E$3:$U$500,MATCH($A419&amp;$C419&amp;$D419,[3]Tabelle1!$A$3:$A$500&amp;[3]Tabelle1!$C$3:$C$500&amp;[3]Tabelle1!$D$3:$D$500,0),MATCH(V$2,[3]Tabelle1!$E$2:$U$2,0))),"")</f>
        <v/>
      </c>
      <c r="W419" t="str">
        <f t="array" ref="W419">IFERROR(IF(INDEX([3]Tabelle1!$E$3:$U$500,MATCH($A419&amp;$C419&amp;$D419,[3]Tabelle1!$A$3:$A$500&amp;[3]Tabelle1!$C$3:$C$500&amp;[3]Tabelle1!$D$3:$D$500,0),MATCH(W$2,[3]Tabelle1!$E$2:$U$2,0))=0,"",INDEX([3]Tabelle1!$E$3:$U$500,MATCH($A419&amp;$C419&amp;$D419,[3]Tabelle1!$A$3:$A$500&amp;[3]Tabelle1!$C$3:$C$500&amp;[3]Tabelle1!$D$3:$D$500,0),MATCH(W$2,[3]Tabelle1!$E$2:$U$2,0))),"")</f>
        <v>Annahme Polens Onshore VLS</v>
      </c>
      <c r="X419" t="str">
        <f t="array" ref="X419">IFERROR(IF(INDEX([3]Tabelle1!$E$3:$U$500,MATCH($A419&amp;$C419&amp;$D419,[3]Tabelle1!$A$3:$A$500&amp;[3]Tabelle1!$C$3:$C$500&amp;[3]Tabelle1!$D$3:$D$500,0),MATCH(X$2,[3]Tabelle1!$E$2:$U$2,0))=0,"",INDEX([3]Tabelle1!$E$3:$U$500,MATCH($A419&amp;$C419&amp;$D419,[3]Tabelle1!$A$3:$A$500&amp;[3]Tabelle1!$C$3:$C$500&amp;[3]Tabelle1!$D$3:$D$500,0),MATCH(X$2,[3]Tabelle1!$E$2:$U$2,0))),"")</f>
        <v>P.29 Table 2.1.2.3</v>
      </c>
      <c r="Y419" s="4"/>
      <c r="Z419" s="4"/>
      <c r="AA419" s="4"/>
      <c r="AB419" s="4"/>
      <c r="AC419" s="4"/>
      <c r="AD419" s="4"/>
      <c r="AE419" s="4"/>
      <c r="AF419" s="4"/>
    </row>
    <row r="420" spans="1:32" x14ac:dyDescent="0.2">
      <c r="A420" s="107" t="str">
        <f t="shared" si="42"/>
        <v>Lithuania</v>
      </c>
      <c r="B420" s="97"/>
      <c r="C420" s="97" t="s">
        <v>88</v>
      </c>
      <c r="D420" s="227" t="s">
        <v>6</v>
      </c>
      <c r="E420" s="194"/>
      <c r="F420" s="194"/>
      <c r="G420" s="194"/>
      <c r="H420" s="195" t="str">
        <f t="array" ref="H420">IFERROR(IF(INDEX([3]Tabelle1!$E$3:$U$500,MATCH($A420&amp;$C420&amp;$D420,[3]Tabelle1!$A$3:$A$500&amp;[3]Tabelle1!$C$3:$C$500&amp;[3]Tabelle1!$D$3:$D$500,0),MATCH(H$2,[3]Tabelle1!$E$2:$U$2,0))=0,"",INDEX([3]Tabelle1!$E$3:$U$500,MATCH($A420&amp;$C420&amp;$D420,[3]Tabelle1!$A$3:$A$500&amp;[3]Tabelle1!$C$3:$C$500&amp;[3]Tabelle1!$D$3:$D$500,0),MATCH(H$2,[3]Tabelle1!$E$2:$U$2,0))),"")</f>
        <v/>
      </c>
      <c r="I420" s="195">
        <f t="array" ref="I420">IFERROR(IF(INDEX([3]Tabelle1!$E$3:$U$500,MATCH($A420&amp;$C420&amp;$D420,[3]Tabelle1!$A$3:$A$500&amp;[3]Tabelle1!$C$3:$C$500&amp;[3]Tabelle1!$D$3:$D$500,0),MATCH(I$2,[3]Tabelle1!$E$2:$U$2,0))=0,"",INDEX([3]Tabelle1!$E$3:$U$500,MATCH($A420&amp;$C420&amp;$D420,[3]Tabelle1!$A$3:$A$500&amp;[3]Tabelle1!$C$3:$C$500&amp;[3]Tabelle1!$D$3:$D$500,0),MATCH(I$2,[3]Tabelle1!$E$2:$U$2,0))),"")</f>
        <v>402.9526931900175</v>
      </c>
      <c r="J420" s="195" t="str">
        <f t="array" ref="J420">IFERROR(IF(INDEX([3]Tabelle1!$E$3:$U$500,MATCH($A420&amp;$C420&amp;$D420,[3]Tabelle1!$A$3:$A$500&amp;[3]Tabelle1!$C$3:$C$500&amp;[3]Tabelle1!$D$3:$D$500,0),MATCH(J$2,[3]Tabelle1!$E$2:$U$2,0))=0,"",INDEX([3]Tabelle1!$E$3:$U$500,MATCH($A420&amp;$C420&amp;$D420,[3]Tabelle1!$A$3:$A$500&amp;[3]Tabelle1!$C$3:$C$500&amp;[3]Tabelle1!$D$3:$D$500,0),MATCH(J$2,[3]Tabelle1!$E$2:$U$2,0))),"")</f>
        <v/>
      </c>
      <c r="K420" s="195">
        <f t="array" ref="K420">IFERROR(IF(INDEX([3]Tabelle1!$E$3:$U$500,MATCH($A420&amp;$C420&amp;$D420,[3]Tabelle1!$A$3:$A$500&amp;[3]Tabelle1!$C$3:$C$500&amp;[3]Tabelle1!$D$3:$D$500,0),MATCH(K$2,[3]Tabelle1!$E$2:$U$2,0))=0,"",INDEX([3]Tabelle1!$E$3:$U$500,MATCH($A420&amp;$C420&amp;$D420,[3]Tabelle1!$A$3:$A$500&amp;[3]Tabelle1!$C$3:$C$500&amp;[3]Tabelle1!$D$3:$D$500,0),MATCH(K$2,[3]Tabelle1!$E$2:$U$2,0))),"")</f>
        <v>384.15093946278944</v>
      </c>
      <c r="L420" s="195" t="str">
        <f t="array" ref="L420">IFERROR(IF(INDEX([3]Tabelle1!$E$3:$U$500,MATCH($A420&amp;$C420&amp;$D420,[3]Tabelle1!$A$3:$A$500&amp;[3]Tabelle1!$C$3:$C$500&amp;[3]Tabelle1!$D$3:$D$500,0),MATCH(L$2,[3]Tabelle1!$E$2:$U$2,0))=0,"",INDEX([3]Tabelle1!$E$3:$U$500,MATCH($A420&amp;$C420&amp;$D420,[3]Tabelle1!$A$3:$A$500&amp;[3]Tabelle1!$C$3:$C$500&amp;[3]Tabelle1!$D$3:$D$500,0),MATCH(L$2,[3]Tabelle1!$E$2:$U$2,0))),"")</f>
        <v/>
      </c>
      <c r="M420" s="195" t="str">
        <f t="array" ref="M420">IFERROR(IF(INDEX([3]Tabelle1!$E$3:$U$500,MATCH($A420&amp;$C420&amp;$D420,[3]Tabelle1!$A$3:$A$500&amp;[3]Tabelle1!$C$3:$C$500&amp;[3]Tabelle1!$D$3:$D$500,0),MATCH(M$2,[3]Tabelle1!$E$2:$U$2,0))=0,"",INDEX([3]Tabelle1!$E$3:$U$500,MATCH($A420&amp;$C420&amp;$D420,[3]Tabelle1!$A$3:$A$500&amp;[3]Tabelle1!$C$3:$C$500&amp;[3]Tabelle1!$D$3:$D$500,0),MATCH(M$2,[3]Tabelle1!$E$2:$U$2,0))),"")</f>
        <v/>
      </c>
      <c r="N420" s="195">
        <f t="array" ref="N420">IFERROR(IF(INDEX([3]Tabelle1!$E$3:$U$500,MATCH($A420&amp;$C420&amp;$D420,[3]Tabelle1!$A$3:$A$500&amp;[3]Tabelle1!$C$3:$C$500&amp;[3]Tabelle1!$D$3:$D$500,0),MATCH(N$2,[3]Tabelle1!$E$2:$U$2,0))=0,"",INDEX([3]Tabelle1!$E$3:$U$500,MATCH($A420&amp;$C420&amp;$D420,[3]Tabelle1!$A$3:$A$500&amp;[3]Tabelle1!$C$3:$C$500&amp;[3]Tabelle1!$D$3:$D$500,0),MATCH(N$2,[3]Tabelle1!$E$2:$U$2,0))),"")</f>
        <v>906.83403302252077</v>
      </c>
      <c r="O420" s="195" t="str">
        <f t="array" ref="O420">IFERROR(IF(INDEX([3]Tabelle1!$E$3:$U$500,MATCH($A420&amp;$C420&amp;$D420,[3]Tabelle1!$A$3:$A$500&amp;[3]Tabelle1!$C$3:$C$500&amp;[3]Tabelle1!$D$3:$D$500,0),MATCH(O$2,[3]Tabelle1!$E$2:$U$2,0))=0,"",INDEX([3]Tabelle1!$E$3:$U$500,MATCH($A420&amp;$C420&amp;$D420,[3]Tabelle1!$A$3:$A$500&amp;[3]Tabelle1!$C$3:$C$500&amp;[3]Tabelle1!$D$3:$D$500,0),MATCH(O$2,[3]Tabelle1!$E$2:$U$2,0))),"")</f>
        <v/>
      </c>
      <c r="P420" s="195">
        <f t="array" ref="P420">IFERROR(IF(INDEX([3]Tabelle1!$E$3:$U$500,MATCH($A420&amp;$C420&amp;$D420,[3]Tabelle1!$A$3:$A$500&amp;[3]Tabelle1!$C$3:$C$500&amp;[3]Tabelle1!$D$3:$D$500,0),MATCH(P$2,[3]Tabelle1!$E$2:$U$2,0))=0,"",INDEX([3]Tabelle1!$E$3:$U$500,MATCH($A420&amp;$C420&amp;$D420,[3]Tabelle1!$A$3:$A$500&amp;[3]Tabelle1!$C$3:$C$500&amp;[3]Tabelle1!$D$3:$D$500,0),MATCH(P$2,[3]Tabelle1!$E$2:$U$2,0))),"")</f>
        <v>1086.6157388174627</v>
      </c>
      <c r="Q420" s="195" t="str">
        <f t="array" ref="Q420">IFERROR(IF(INDEX([3]Tabelle1!$E$3:$U$500,MATCH($A420&amp;$C420&amp;$D420,[3]Tabelle1!$A$3:$A$500&amp;[3]Tabelle1!$C$3:$C$500&amp;[3]Tabelle1!$D$3:$D$500,0),MATCH(Q$2,[3]Tabelle1!$E$2:$U$2,0))=0,"",INDEX([3]Tabelle1!$E$3:$U$500,MATCH($A420&amp;$C420&amp;$D420,[3]Tabelle1!$A$3:$A$500&amp;[3]Tabelle1!$C$3:$C$500&amp;[3]Tabelle1!$D$3:$D$500,0),MATCH(Q$2,[3]Tabelle1!$E$2:$U$2,0))),"")</f>
        <v/>
      </c>
      <c r="R420" s="195" t="str">
        <f t="array" ref="R420">IFERROR(IF(INDEX([3]Tabelle1!$E$3:$U$500,MATCH($A420&amp;$C420&amp;$D420,[3]Tabelle1!$A$3:$A$500&amp;[3]Tabelle1!$C$3:$C$500&amp;[3]Tabelle1!$D$3:$D$500,0),MATCH(R$2,[3]Tabelle1!$E$2:$U$2,0))=0,"",INDEX([3]Tabelle1!$E$3:$U$500,MATCH($A420&amp;$C420&amp;$D420,[3]Tabelle1!$A$3:$A$500&amp;[3]Tabelle1!$C$3:$C$500&amp;[3]Tabelle1!$D$3:$D$500,0),MATCH(R$2,[3]Tabelle1!$E$2:$U$2,0))),"")</f>
        <v/>
      </c>
      <c r="S420" s="195">
        <f t="array" ref="S420">IFERROR(IF(INDEX([3]Tabelle1!$E$3:$U$500,MATCH($A420&amp;$C420&amp;$D420,[3]Tabelle1!$A$3:$A$500&amp;[3]Tabelle1!$C$3:$C$500&amp;[3]Tabelle1!$D$3:$D$500,0),MATCH(S$2,[3]Tabelle1!$E$2:$U$2,0))=0,"",INDEX([3]Tabelle1!$E$3:$U$500,MATCH($A420&amp;$C420&amp;$D420,[3]Tabelle1!$A$3:$A$500&amp;[3]Tabelle1!$C$3:$C$500&amp;[3]Tabelle1!$D$3:$D$500,0),MATCH(S$2,[3]Tabelle1!$E$2:$U$2,0))),"")</f>
        <v>1292.0273921291819</v>
      </c>
      <c r="T420" s="195" t="str">
        <f t="array" ref="T420">IFERROR(IF(INDEX([3]Tabelle1!$E$3:$U$500,MATCH($A420&amp;$C420&amp;$D420,[3]Tabelle1!$A$3:$A$500&amp;[3]Tabelle1!$C$3:$C$500&amp;[3]Tabelle1!$D$3:$D$500,0),MATCH(T$2,[3]Tabelle1!$E$2:$U$2,0))=0,"",INDEX([3]Tabelle1!$E$3:$U$500,MATCH($A420&amp;$C420&amp;$D420,[3]Tabelle1!$A$3:$A$500&amp;[3]Tabelle1!$C$3:$C$500&amp;[3]Tabelle1!$D$3:$D$500,0),MATCH(T$2,[3]Tabelle1!$E$2:$U$2,0))),"")</f>
        <v/>
      </c>
      <c r="U420" s="195" t="str">
        <f t="array" ref="U420">IFERROR(IF(INDEX([3]Tabelle1!$E$3:$U$500,MATCH($A420&amp;$C420&amp;$D420,[3]Tabelle1!$A$3:$A$500&amp;[3]Tabelle1!$C$3:$C$500&amp;[3]Tabelle1!$D$3:$D$500,0),MATCH(U$2,[3]Tabelle1!$E$2:$U$2,0))=0,"",INDEX([3]Tabelle1!$E$3:$U$500,MATCH($A420&amp;$C420&amp;$D420,[3]Tabelle1!$A$3:$A$500&amp;[3]Tabelle1!$C$3:$C$500&amp;[3]Tabelle1!$D$3:$D$500,0),MATCH(U$2,[3]Tabelle1!$E$2:$U$2,0))),"")</f>
        <v/>
      </c>
      <c r="V420" s="196" t="str">
        <f t="array" ref="V420">IFERROR(IF(INDEX([3]Tabelle1!$E$3:$U$500,MATCH($A420&amp;$C420&amp;$D420,[3]Tabelle1!$A$3:$A$500&amp;[3]Tabelle1!$C$3:$C$500&amp;[3]Tabelle1!$D$3:$D$500,0),MATCH(V$2,[3]Tabelle1!$E$2:$U$2,0))=0,"",INDEX([3]Tabelle1!$E$3:$U$500,MATCH($A420&amp;$C420&amp;$D420,[3]Tabelle1!$A$3:$A$500&amp;[3]Tabelle1!$C$3:$C$500&amp;[3]Tabelle1!$D$3:$D$500,0),MATCH(V$2,[3]Tabelle1!$E$2:$U$2,0))),"")</f>
        <v/>
      </c>
      <c r="W420" t="str">
        <f t="array" ref="W420">IFERROR(IF(INDEX([3]Tabelle1!$E$3:$U$500,MATCH($A420&amp;$C420&amp;$D420,[3]Tabelle1!$A$3:$A$500&amp;[3]Tabelle1!$C$3:$C$500&amp;[3]Tabelle1!$D$3:$D$500,0),MATCH(W$2,[3]Tabelle1!$E$2:$U$2,0))=0,"",INDEX([3]Tabelle1!$E$3:$U$500,MATCH($A420&amp;$C420&amp;$D420,[3]Tabelle1!$A$3:$A$500&amp;[3]Tabelle1!$C$3:$C$500&amp;[3]Tabelle1!$D$3:$D$500,0),MATCH(W$2,[3]Tabelle1!$E$2:$U$2,0))),"")</f>
        <v/>
      </c>
      <c r="X420" t="str">
        <f t="array" ref="X420">IFERROR(IF(INDEX([3]Tabelle1!$E$3:$U$500,MATCH($A420&amp;$C420&amp;$D420,[3]Tabelle1!$A$3:$A$500&amp;[3]Tabelle1!$C$3:$C$500&amp;[3]Tabelle1!$D$3:$D$500,0),MATCH(X$2,[3]Tabelle1!$E$2:$U$2,0))=0,"",INDEX([3]Tabelle1!$E$3:$U$500,MATCH($A420&amp;$C420&amp;$D420,[3]Tabelle1!$A$3:$A$500&amp;[3]Tabelle1!$C$3:$C$500&amp;[3]Tabelle1!$D$3:$D$500,0),MATCH(X$2,[3]Tabelle1!$E$2:$U$2,0))),"")</f>
        <v/>
      </c>
      <c r="Y420" s="4"/>
      <c r="Z420" s="4"/>
      <c r="AA420" s="4"/>
      <c r="AB420" s="4"/>
      <c r="AC420" s="4"/>
      <c r="AD420" s="4"/>
      <c r="AE420" s="4"/>
      <c r="AF420" s="4"/>
    </row>
    <row r="421" spans="1:32" x14ac:dyDescent="0.2">
      <c r="A421" s="107" t="str">
        <f t="shared" si="42"/>
        <v>Lithuania</v>
      </c>
      <c r="B421" s="97"/>
      <c r="C421" s="97" t="s">
        <v>88</v>
      </c>
      <c r="D421" s="227" t="s">
        <v>1</v>
      </c>
      <c r="E421" s="194"/>
      <c r="F421" s="194"/>
      <c r="G421" s="194"/>
      <c r="H421" s="195" t="str">
        <f t="array" ref="H421">IFERROR(IF(INDEX([3]Tabelle1!$E$3:$U$500,MATCH($A421&amp;$C421&amp;$D421,[3]Tabelle1!$A$3:$A$500&amp;[3]Tabelle1!$C$3:$C$500&amp;[3]Tabelle1!$D$3:$D$500,0),MATCH(H$2,[3]Tabelle1!$E$2:$U$2,0))=0,"",INDEX([3]Tabelle1!$E$3:$U$500,MATCH($A421&amp;$C421&amp;$D421,[3]Tabelle1!$A$3:$A$500&amp;[3]Tabelle1!$C$3:$C$500&amp;[3]Tabelle1!$D$3:$D$500,0),MATCH(H$2,[3]Tabelle1!$E$2:$U$2,0))),"")</f>
        <v/>
      </c>
      <c r="I421" s="195" t="str">
        <f t="array" ref="I421">IFERROR(IF(INDEX([3]Tabelle1!$E$3:$U$500,MATCH($A421&amp;$C421&amp;$D421,[3]Tabelle1!$A$3:$A$500&amp;[3]Tabelle1!$C$3:$C$500&amp;[3]Tabelle1!$D$3:$D$500,0),MATCH(I$2,[3]Tabelle1!$E$2:$U$2,0))=0,"",INDEX([3]Tabelle1!$E$3:$U$500,MATCH($A421&amp;$C421&amp;$D421,[3]Tabelle1!$A$3:$A$500&amp;[3]Tabelle1!$C$3:$C$500&amp;[3]Tabelle1!$D$3:$D$500,0),MATCH(I$2,[3]Tabelle1!$E$2:$U$2,0))),"")</f>
        <v/>
      </c>
      <c r="J421" s="195" t="str">
        <f t="array" ref="J421">IFERROR(IF(INDEX([3]Tabelle1!$E$3:$U$500,MATCH($A421&amp;$C421&amp;$D421,[3]Tabelle1!$A$3:$A$500&amp;[3]Tabelle1!$C$3:$C$500&amp;[3]Tabelle1!$D$3:$D$500,0),MATCH(J$2,[3]Tabelle1!$E$2:$U$2,0))=0,"",INDEX([3]Tabelle1!$E$3:$U$500,MATCH($A421&amp;$C421&amp;$D421,[3]Tabelle1!$A$3:$A$500&amp;[3]Tabelle1!$C$3:$C$500&amp;[3]Tabelle1!$D$3:$D$500,0),MATCH(J$2,[3]Tabelle1!$E$2:$U$2,0))),"")</f>
        <v/>
      </c>
      <c r="K421" s="195" t="str">
        <f t="array" ref="K421">IFERROR(IF(INDEX([3]Tabelle1!$E$3:$U$500,MATCH($A421&amp;$C421&amp;$D421,[3]Tabelle1!$A$3:$A$500&amp;[3]Tabelle1!$C$3:$C$500&amp;[3]Tabelle1!$D$3:$D$500,0),MATCH(K$2,[3]Tabelle1!$E$2:$U$2,0))=0,"",INDEX([3]Tabelle1!$E$3:$U$500,MATCH($A421&amp;$C421&amp;$D421,[3]Tabelle1!$A$3:$A$500&amp;[3]Tabelle1!$C$3:$C$500&amp;[3]Tabelle1!$D$3:$D$500,0),MATCH(K$2,[3]Tabelle1!$E$2:$U$2,0))),"")</f>
        <v/>
      </c>
      <c r="L421" s="195" t="str">
        <f t="array" ref="L421">IFERROR(IF(INDEX([3]Tabelle1!$E$3:$U$500,MATCH($A421&amp;$C421&amp;$D421,[3]Tabelle1!$A$3:$A$500&amp;[3]Tabelle1!$C$3:$C$500&amp;[3]Tabelle1!$D$3:$D$500,0),MATCH(L$2,[3]Tabelle1!$E$2:$U$2,0))=0,"",INDEX([3]Tabelle1!$E$3:$U$500,MATCH($A421&amp;$C421&amp;$D421,[3]Tabelle1!$A$3:$A$500&amp;[3]Tabelle1!$C$3:$C$500&amp;[3]Tabelle1!$D$3:$D$500,0),MATCH(L$2,[3]Tabelle1!$E$2:$U$2,0))),"")</f>
        <v/>
      </c>
      <c r="M421" s="195" t="str">
        <f t="array" ref="M421">IFERROR(IF(INDEX([3]Tabelle1!$E$3:$U$500,MATCH($A421&amp;$C421&amp;$D421,[3]Tabelle1!$A$3:$A$500&amp;[3]Tabelle1!$C$3:$C$500&amp;[3]Tabelle1!$D$3:$D$500,0),MATCH(M$2,[3]Tabelle1!$E$2:$U$2,0))=0,"",INDEX([3]Tabelle1!$E$3:$U$500,MATCH($A421&amp;$C421&amp;$D421,[3]Tabelle1!$A$3:$A$500&amp;[3]Tabelle1!$C$3:$C$500&amp;[3]Tabelle1!$D$3:$D$500,0),MATCH(M$2,[3]Tabelle1!$E$2:$U$2,0))),"")</f>
        <v/>
      </c>
      <c r="N421" s="195" t="str">
        <f t="array" ref="N421">IFERROR(IF(INDEX([3]Tabelle1!$E$3:$U$500,MATCH($A421&amp;$C421&amp;$D421,[3]Tabelle1!$A$3:$A$500&amp;[3]Tabelle1!$C$3:$C$500&amp;[3]Tabelle1!$D$3:$D$500,0),MATCH(N$2,[3]Tabelle1!$E$2:$U$2,0))=0,"",INDEX([3]Tabelle1!$E$3:$U$500,MATCH($A421&amp;$C421&amp;$D421,[3]Tabelle1!$A$3:$A$500&amp;[3]Tabelle1!$C$3:$C$500&amp;[3]Tabelle1!$D$3:$D$500,0),MATCH(N$2,[3]Tabelle1!$E$2:$U$2,0))),"")</f>
        <v/>
      </c>
      <c r="O421" s="195" t="str">
        <f t="array" ref="O421">IFERROR(IF(INDEX([3]Tabelle1!$E$3:$U$500,MATCH($A421&amp;$C421&amp;$D421,[3]Tabelle1!$A$3:$A$500&amp;[3]Tabelle1!$C$3:$C$500&amp;[3]Tabelle1!$D$3:$D$500,0),MATCH(O$2,[3]Tabelle1!$E$2:$U$2,0))=0,"",INDEX([3]Tabelle1!$E$3:$U$500,MATCH($A421&amp;$C421&amp;$D421,[3]Tabelle1!$A$3:$A$500&amp;[3]Tabelle1!$C$3:$C$500&amp;[3]Tabelle1!$D$3:$D$500,0),MATCH(O$2,[3]Tabelle1!$E$2:$U$2,0))),"")</f>
        <v/>
      </c>
      <c r="P421" s="195" t="str">
        <f t="array" ref="P421">IFERROR(IF(INDEX([3]Tabelle1!$E$3:$U$500,MATCH($A421&amp;$C421&amp;$D421,[3]Tabelle1!$A$3:$A$500&amp;[3]Tabelle1!$C$3:$C$500&amp;[3]Tabelle1!$D$3:$D$500,0),MATCH(P$2,[3]Tabelle1!$E$2:$U$2,0))=0,"",INDEX([3]Tabelle1!$E$3:$U$500,MATCH($A421&amp;$C421&amp;$D421,[3]Tabelle1!$A$3:$A$500&amp;[3]Tabelle1!$C$3:$C$500&amp;[3]Tabelle1!$D$3:$D$500,0),MATCH(P$2,[3]Tabelle1!$E$2:$U$2,0))),"")</f>
        <v/>
      </c>
      <c r="Q421" s="195" t="str">
        <f t="array" ref="Q421">IFERROR(IF(INDEX([3]Tabelle1!$E$3:$U$500,MATCH($A421&amp;$C421&amp;$D421,[3]Tabelle1!$A$3:$A$500&amp;[3]Tabelle1!$C$3:$C$500&amp;[3]Tabelle1!$D$3:$D$500,0),MATCH(Q$2,[3]Tabelle1!$E$2:$U$2,0))=0,"",INDEX([3]Tabelle1!$E$3:$U$500,MATCH($A421&amp;$C421&amp;$D421,[3]Tabelle1!$A$3:$A$500&amp;[3]Tabelle1!$C$3:$C$500&amp;[3]Tabelle1!$D$3:$D$500,0),MATCH(Q$2,[3]Tabelle1!$E$2:$U$2,0))),"")</f>
        <v/>
      </c>
      <c r="R421" s="195" t="str">
        <f t="array" ref="R421">IFERROR(IF(INDEX([3]Tabelle1!$E$3:$U$500,MATCH($A421&amp;$C421&amp;$D421,[3]Tabelle1!$A$3:$A$500&amp;[3]Tabelle1!$C$3:$C$500&amp;[3]Tabelle1!$D$3:$D$500,0),MATCH(R$2,[3]Tabelle1!$E$2:$U$2,0))=0,"",INDEX([3]Tabelle1!$E$3:$U$500,MATCH($A421&amp;$C421&amp;$D421,[3]Tabelle1!$A$3:$A$500&amp;[3]Tabelle1!$C$3:$C$500&amp;[3]Tabelle1!$D$3:$D$500,0),MATCH(R$2,[3]Tabelle1!$E$2:$U$2,0))),"")</f>
        <v/>
      </c>
      <c r="S421" s="195" t="str">
        <f t="array" ref="S421">IFERROR(IF(INDEX([3]Tabelle1!$E$3:$U$500,MATCH($A421&amp;$C421&amp;$D421,[3]Tabelle1!$A$3:$A$500&amp;[3]Tabelle1!$C$3:$C$500&amp;[3]Tabelle1!$D$3:$D$500,0),MATCH(S$2,[3]Tabelle1!$E$2:$U$2,0))=0,"",INDEX([3]Tabelle1!$E$3:$U$500,MATCH($A421&amp;$C421&amp;$D421,[3]Tabelle1!$A$3:$A$500&amp;[3]Tabelle1!$C$3:$C$500&amp;[3]Tabelle1!$D$3:$D$500,0),MATCH(S$2,[3]Tabelle1!$E$2:$U$2,0))),"")</f>
        <v/>
      </c>
      <c r="T421" s="195" t="str">
        <f t="array" ref="T421">IFERROR(IF(INDEX([3]Tabelle1!$E$3:$U$500,MATCH($A421&amp;$C421&amp;$D421,[3]Tabelle1!$A$3:$A$500&amp;[3]Tabelle1!$C$3:$C$500&amp;[3]Tabelle1!$D$3:$D$500,0),MATCH(T$2,[3]Tabelle1!$E$2:$U$2,0))=0,"",INDEX([3]Tabelle1!$E$3:$U$500,MATCH($A421&amp;$C421&amp;$D421,[3]Tabelle1!$A$3:$A$500&amp;[3]Tabelle1!$C$3:$C$500&amp;[3]Tabelle1!$D$3:$D$500,0),MATCH(T$2,[3]Tabelle1!$E$2:$U$2,0))),"")</f>
        <v/>
      </c>
      <c r="U421" s="195" t="str">
        <f t="array" ref="U421">IFERROR(IF(INDEX([3]Tabelle1!$E$3:$U$500,MATCH($A421&amp;$C421&amp;$D421,[3]Tabelle1!$A$3:$A$500&amp;[3]Tabelle1!$C$3:$C$500&amp;[3]Tabelle1!$D$3:$D$500,0),MATCH(U$2,[3]Tabelle1!$E$2:$U$2,0))=0,"",INDEX([3]Tabelle1!$E$3:$U$500,MATCH($A421&amp;$C421&amp;$D421,[3]Tabelle1!$A$3:$A$500&amp;[3]Tabelle1!$C$3:$C$500&amp;[3]Tabelle1!$D$3:$D$500,0),MATCH(U$2,[3]Tabelle1!$E$2:$U$2,0))),"")</f>
        <v/>
      </c>
      <c r="V421" s="196" t="str">
        <f t="array" ref="V421">IFERROR(IF(INDEX([3]Tabelle1!$E$3:$U$500,MATCH($A421&amp;$C421&amp;$D421,[3]Tabelle1!$A$3:$A$500&amp;[3]Tabelle1!$C$3:$C$500&amp;[3]Tabelle1!$D$3:$D$500,0),MATCH(V$2,[3]Tabelle1!$E$2:$U$2,0))=0,"",INDEX([3]Tabelle1!$E$3:$U$500,MATCH($A421&amp;$C421&amp;$D421,[3]Tabelle1!$A$3:$A$500&amp;[3]Tabelle1!$C$3:$C$500&amp;[3]Tabelle1!$D$3:$D$500,0),MATCH(V$2,[3]Tabelle1!$E$2:$U$2,0))),"")</f>
        <v/>
      </c>
      <c r="W421" t="str">
        <f t="array" ref="W421">IFERROR(IF(INDEX([3]Tabelle1!$E$3:$U$500,MATCH($A421&amp;$C421&amp;$D421,[3]Tabelle1!$A$3:$A$500&amp;[3]Tabelle1!$C$3:$C$500&amp;[3]Tabelle1!$D$3:$D$500,0),MATCH(W$2,[3]Tabelle1!$E$2:$U$2,0))=0,"",INDEX([3]Tabelle1!$E$3:$U$500,MATCH($A421&amp;$C421&amp;$D421,[3]Tabelle1!$A$3:$A$500&amp;[3]Tabelle1!$C$3:$C$500&amp;[3]Tabelle1!$D$3:$D$500,0),MATCH(W$2,[3]Tabelle1!$E$2:$U$2,0))),"")</f>
        <v/>
      </c>
      <c r="X421" t="str">
        <f t="array" ref="X421">IFERROR(IF(INDEX([3]Tabelle1!$E$3:$U$500,MATCH($A421&amp;$C421&amp;$D421,[3]Tabelle1!$A$3:$A$500&amp;[3]Tabelle1!$C$3:$C$500&amp;[3]Tabelle1!$D$3:$D$500,0),MATCH(X$2,[3]Tabelle1!$E$2:$U$2,0))=0,"",INDEX([3]Tabelle1!$E$3:$U$500,MATCH($A421&amp;$C421&amp;$D421,[3]Tabelle1!$A$3:$A$500&amp;[3]Tabelle1!$C$3:$C$500&amp;[3]Tabelle1!$D$3:$D$500,0),MATCH(X$2,[3]Tabelle1!$E$2:$U$2,0))),"")</f>
        <v/>
      </c>
      <c r="Y421" s="4"/>
      <c r="Z421" s="4"/>
      <c r="AA421" s="4"/>
      <c r="AB421" s="4"/>
      <c r="AC421" s="4"/>
      <c r="AD421" s="4"/>
      <c r="AE421" s="4"/>
      <c r="AF421" s="4"/>
    </row>
    <row r="422" spans="1:32" x14ac:dyDescent="0.2">
      <c r="A422" s="107" t="str">
        <f t="shared" si="42"/>
        <v>Lithuania</v>
      </c>
      <c r="B422" s="97"/>
      <c r="C422" s="97" t="s">
        <v>88</v>
      </c>
      <c r="D422" s="227" t="s">
        <v>36</v>
      </c>
      <c r="E422" s="194"/>
      <c r="F422" s="194"/>
      <c r="G422" s="194"/>
      <c r="H422" s="195" t="str">
        <f t="array" ref="H422">IFERROR(IF(INDEX([3]Tabelle1!$E$3:$U$500,MATCH($A422&amp;$C422&amp;$D422,[3]Tabelle1!$A$3:$A$500&amp;[3]Tabelle1!$C$3:$C$500&amp;[3]Tabelle1!$D$3:$D$500,0),MATCH(H$2,[3]Tabelle1!$E$2:$U$2,0))=0,"",INDEX([3]Tabelle1!$E$3:$U$500,MATCH($A422&amp;$C422&amp;$D422,[3]Tabelle1!$A$3:$A$500&amp;[3]Tabelle1!$C$3:$C$500&amp;[3]Tabelle1!$D$3:$D$500,0),MATCH(H$2,[3]Tabelle1!$E$2:$U$2,0))),"")</f>
        <v/>
      </c>
      <c r="I422" s="195">
        <f t="array" ref="I422">IFERROR(IF(INDEX([3]Tabelle1!$E$3:$U$500,MATCH($A422&amp;$C422&amp;$D422,[3]Tabelle1!$A$3:$A$500&amp;[3]Tabelle1!$C$3:$C$500&amp;[3]Tabelle1!$D$3:$D$500,0),MATCH(I$2,[3]Tabelle1!$E$2:$U$2,0))=0,"",INDEX([3]Tabelle1!$E$3:$U$500,MATCH($A422&amp;$C422&amp;$D422,[3]Tabelle1!$A$3:$A$500&amp;[3]Tabelle1!$C$3:$C$500&amp;[3]Tabelle1!$D$3:$D$500,0),MATCH(I$2,[3]Tabelle1!$E$2:$U$2,0))),"")</f>
        <v>86.856479971852607</v>
      </c>
      <c r="J422" s="195" t="str">
        <f t="array" ref="J422">IFERROR(IF(INDEX([3]Tabelle1!$E$3:$U$500,MATCH($A422&amp;$C422&amp;$D422,[3]Tabelle1!$A$3:$A$500&amp;[3]Tabelle1!$C$3:$C$500&amp;[3]Tabelle1!$D$3:$D$500,0),MATCH(J$2,[3]Tabelle1!$E$2:$U$2,0))=0,"",INDEX([3]Tabelle1!$E$3:$U$500,MATCH($A422&amp;$C422&amp;$D422,[3]Tabelle1!$A$3:$A$500&amp;[3]Tabelle1!$C$3:$C$500&amp;[3]Tabelle1!$D$3:$D$500,0),MATCH(J$2,[3]Tabelle1!$E$2:$U$2,0))),"")</f>
        <v/>
      </c>
      <c r="K422" s="195">
        <f t="array" ref="K422">IFERROR(IF(INDEX([3]Tabelle1!$E$3:$U$500,MATCH($A422&amp;$C422&amp;$D422,[3]Tabelle1!$A$3:$A$500&amp;[3]Tabelle1!$C$3:$C$500&amp;[3]Tabelle1!$D$3:$D$500,0),MATCH(K$2,[3]Tabelle1!$E$2:$U$2,0))=0,"",INDEX([3]Tabelle1!$E$3:$U$500,MATCH($A422&amp;$C422&amp;$D422,[3]Tabelle1!$A$3:$A$500&amp;[3]Tabelle1!$C$3:$C$500&amp;[3]Tabelle1!$D$3:$D$500,0),MATCH(K$2,[3]Tabelle1!$E$2:$U$2,0))),"")</f>
        <v>108.93863589689988</v>
      </c>
      <c r="L422" s="195" t="str">
        <f t="array" ref="L422">IFERROR(IF(INDEX([3]Tabelle1!$E$3:$U$500,MATCH($A422&amp;$C422&amp;$D422,[3]Tabelle1!$A$3:$A$500&amp;[3]Tabelle1!$C$3:$C$500&amp;[3]Tabelle1!$D$3:$D$500,0),MATCH(L$2,[3]Tabelle1!$E$2:$U$2,0))=0,"",INDEX([3]Tabelle1!$E$3:$U$500,MATCH($A422&amp;$C422&amp;$D422,[3]Tabelle1!$A$3:$A$500&amp;[3]Tabelle1!$C$3:$C$500&amp;[3]Tabelle1!$D$3:$D$500,0),MATCH(L$2,[3]Tabelle1!$E$2:$U$2,0))),"")</f>
        <v/>
      </c>
      <c r="M422" s="195" t="str">
        <f t="array" ref="M422">IFERROR(IF(INDEX([3]Tabelle1!$E$3:$U$500,MATCH($A422&amp;$C422&amp;$D422,[3]Tabelle1!$A$3:$A$500&amp;[3]Tabelle1!$C$3:$C$500&amp;[3]Tabelle1!$D$3:$D$500,0),MATCH(M$2,[3]Tabelle1!$E$2:$U$2,0))=0,"",INDEX([3]Tabelle1!$E$3:$U$500,MATCH($A422&amp;$C422&amp;$D422,[3]Tabelle1!$A$3:$A$500&amp;[3]Tabelle1!$C$3:$C$500&amp;[3]Tabelle1!$D$3:$D$500,0),MATCH(M$2,[3]Tabelle1!$E$2:$U$2,0))),"")</f>
        <v/>
      </c>
      <c r="N422" s="195">
        <f t="array" ref="N422">IFERROR(IF(INDEX([3]Tabelle1!$E$3:$U$500,MATCH($A422&amp;$C422&amp;$D422,[3]Tabelle1!$A$3:$A$500&amp;[3]Tabelle1!$C$3:$C$500&amp;[3]Tabelle1!$D$3:$D$500,0),MATCH(N$2,[3]Tabelle1!$E$2:$U$2,0))=0,"",INDEX([3]Tabelle1!$E$3:$U$500,MATCH($A422&amp;$C422&amp;$D422,[3]Tabelle1!$A$3:$A$500&amp;[3]Tabelle1!$C$3:$C$500&amp;[3]Tabelle1!$D$3:$D$500,0),MATCH(N$2,[3]Tabelle1!$E$2:$U$2,0))),"")</f>
        <v>538.8046045711535</v>
      </c>
      <c r="O422" s="195" t="str">
        <f t="array" ref="O422">IFERROR(IF(INDEX([3]Tabelle1!$E$3:$U$500,MATCH($A422&amp;$C422&amp;$D422,[3]Tabelle1!$A$3:$A$500&amp;[3]Tabelle1!$C$3:$C$500&amp;[3]Tabelle1!$D$3:$D$500,0),MATCH(O$2,[3]Tabelle1!$E$2:$U$2,0))=0,"",INDEX([3]Tabelle1!$E$3:$U$500,MATCH($A422&amp;$C422&amp;$D422,[3]Tabelle1!$A$3:$A$500&amp;[3]Tabelle1!$C$3:$C$500&amp;[3]Tabelle1!$D$3:$D$500,0),MATCH(O$2,[3]Tabelle1!$E$2:$U$2,0))),"")</f>
        <v/>
      </c>
      <c r="P422" s="195">
        <f t="array" ref="P422">IFERROR(IF(INDEX([3]Tabelle1!$E$3:$U$500,MATCH($A422&amp;$C422&amp;$D422,[3]Tabelle1!$A$3:$A$500&amp;[3]Tabelle1!$C$3:$C$500&amp;[3]Tabelle1!$D$3:$D$500,0),MATCH(P$2,[3]Tabelle1!$E$2:$U$2,0))=0,"",INDEX([3]Tabelle1!$E$3:$U$500,MATCH($A422&amp;$C422&amp;$D422,[3]Tabelle1!$A$3:$A$500&amp;[3]Tabelle1!$C$3:$C$500&amp;[3]Tabelle1!$D$3:$D$500,0),MATCH(P$2,[3]Tabelle1!$E$2:$U$2,0))),"")</f>
        <v>918.61768648196653</v>
      </c>
      <c r="Q422" s="195" t="str">
        <f t="array" ref="Q422">IFERROR(IF(INDEX([3]Tabelle1!$E$3:$U$500,MATCH($A422&amp;$C422&amp;$D422,[3]Tabelle1!$A$3:$A$500&amp;[3]Tabelle1!$C$3:$C$500&amp;[3]Tabelle1!$D$3:$D$500,0),MATCH(Q$2,[3]Tabelle1!$E$2:$U$2,0))=0,"",INDEX([3]Tabelle1!$E$3:$U$500,MATCH($A422&amp;$C422&amp;$D422,[3]Tabelle1!$A$3:$A$500&amp;[3]Tabelle1!$C$3:$C$500&amp;[3]Tabelle1!$D$3:$D$500,0),MATCH(Q$2,[3]Tabelle1!$E$2:$U$2,0))),"")</f>
        <v/>
      </c>
      <c r="R422" s="195" t="str">
        <f t="array" ref="R422">IFERROR(IF(INDEX([3]Tabelle1!$E$3:$U$500,MATCH($A422&amp;$C422&amp;$D422,[3]Tabelle1!$A$3:$A$500&amp;[3]Tabelle1!$C$3:$C$500&amp;[3]Tabelle1!$D$3:$D$500,0),MATCH(R$2,[3]Tabelle1!$E$2:$U$2,0))=0,"",INDEX([3]Tabelle1!$E$3:$U$500,MATCH($A422&amp;$C422&amp;$D422,[3]Tabelle1!$A$3:$A$500&amp;[3]Tabelle1!$C$3:$C$500&amp;[3]Tabelle1!$D$3:$D$500,0),MATCH(R$2,[3]Tabelle1!$E$2:$U$2,0))),"")</f>
        <v/>
      </c>
      <c r="S422" s="195">
        <f t="array" ref="S422">IFERROR(IF(INDEX([3]Tabelle1!$E$3:$U$500,MATCH($A422&amp;$C422&amp;$D422,[3]Tabelle1!$A$3:$A$500&amp;[3]Tabelle1!$C$3:$C$500&amp;[3]Tabelle1!$D$3:$D$500,0),MATCH(S$2,[3]Tabelle1!$E$2:$U$2,0))=0,"",INDEX([3]Tabelle1!$E$3:$U$500,MATCH($A422&amp;$C422&amp;$D422,[3]Tabelle1!$A$3:$A$500&amp;[3]Tabelle1!$C$3:$C$500&amp;[3]Tabelle1!$D$3:$D$500,0),MATCH(S$2,[3]Tabelle1!$E$2:$U$2,0))),"")</f>
        <v>1089.3863589689988</v>
      </c>
      <c r="T422" s="195" t="str">
        <f t="array" ref="T422">IFERROR(IF(INDEX([3]Tabelle1!$E$3:$U$500,MATCH($A422&amp;$C422&amp;$D422,[3]Tabelle1!$A$3:$A$500&amp;[3]Tabelle1!$C$3:$C$500&amp;[3]Tabelle1!$D$3:$D$500,0),MATCH(T$2,[3]Tabelle1!$E$2:$U$2,0))=0,"",INDEX([3]Tabelle1!$E$3:$U$500,MATCH($A422&amp;$C422&amp;$D422,[3]Tabelle1!$A$3:$A$500&amp;[3]Tabelle1!$C$3:$C$500&amp;[3]Tabelle1!$D$3:$D$500,0),MATCH(T$2,[3]Tabelle1!$E$2:$U$2,0))),"")</f>
        <v/>
      </c>
      <c r="U422" s="195" t="str">
        <f t="array" ref="U422">IFERROR(IF(INDEX([3]Tabelle1!$E$3:$U$500,MATCH($A422&amp;$C422&amp;$D422,[3]Tabelle1!$A$3:$A$500&amp;[3]Tabelle1!$C$3:$C$500&amp;[3]Tabelle1!$D$3:$D$500,0),MATCH(U$2,[3]Tabelle1!$E$2:$U$2,0))=0,"",INDEX([3]Tabelle1!$E$3:$U$500,MATCH($A422&amp;$C422&amp;$D422,[3]Tabelle1!$A$3:$A$500&amp;[3]Tabelle1!$C$3:$C$500&amp;[3]Tabelle1!$D$3:$D$500,0),MATCH(U$2,[3]Tabelle1!$E$2:$U$2,0))),"")</f>
        <v/>
      </c>
      <c r="V422" s="196" t="str">
        <f t="array" ref="V422">IFERROR(IF(INDEX([3]Tabelle1!$E$3:$U$500,MATCH($A422&amp;$C422&amp;$D422,[3]Tabelle1!$A$3:$A$500&amp;[3]Tabelle1!$C$3:$C$500&amp;[3]Tabelle1!$D$3:$D$500,0),MATCH(V$2,[3]Tabelle1!$E$2:$U$2,0))=0,"",INDEX([3]Tabelle1!$E$3:$U$500,MATCH($A422&amp;$C422&amp;$D422,[3]Tabelle1!$A$3:$A$500&amp;[3]Tabelle1!$C$3:$C$500&amp;[3]Tabelle1!$D$3:$D$500,0),MATCH(V$2,[3]Tabelle1!$E$2:$U$2,0))),"")</f>
        <v/>
      </c>
      <c r="W422" t="str">
        <f t="array" ref="W422">IFERROR(IF(INDEX([3]Tabelle1!$E$3:$U$500,MATCH($A422&amp;$C422&amp;$D422,[3]Tabelle1!$A$3:$A$500&amp;[3]Tabelle1!$C$3:$C$500&amp;[3]Tabelle1!$D$3:$D$500,0),MATCH(W$2,[3]Tabelle1!$E$2:$U$2,0))=0,"",INDEX([3]Tabelle1!$E$3:$U$500,MATCH($A422&amp;$C422&amp;$D422,[3]Tabelle1!$A$3:$A$500&amp;[3]Tabelle1!$C$3:$C$500&amp;[3]Tabelle1!$D$3:$D$500,0),MATCH(W$2,[3]Tabelle1!$E$2:$U$2,0))),"")</f>
        <v/>
      </c>
      <c r="X422" t="str">
        <f t="array" ref="X422">IFERROR(IF(INDEX([3]Tabelle1!$E$3:$U$500,MATCH($A422&amp;$C422&amp;$D422,[3]Tabelle1!$A$3:$A$500&amp;[3]Tabelle1!$C$3:$C$500&amp;[3]Tabelle1!$D$3:$D$500,0),MATCH(X$2,[3]Tabelle1!$E$2:$U$2,0))=0,"",INDEX([3]Tabelle1!$E$3:$U$500,MATCH($A422&amp;$C422&amp;$D422,[3]Tabelle1!$A$3:$A$500&amp;[3]Tabelle1!$C$3:$C$500&amp;[3]Tabelle1!$D$3:$D$500,0),MATCH(X$2,[3]Tabelle1!$E$2:$U$2,0))),"")</f>
        <v>P.29 Table 2.1.2.3</v>
      </c>
      <c r="Y422" s="4"/>
      <c r="Z422" s="4"/>
      <c r="AA422" s="4"/>
      <c r="AB422" s="4"/>
      <c r="AC422" s="4"/>
      <c r="AD422" s="4"/>
      <c r="AE422" s="4"/>
      <c r="AF422" s="4"/>
    </row>
    <row r="423" spans="1:32" x14ac:dyDescent="0.2">
      <c r="A423" s="107" t="str">
        <f t="shared" si="42"/>
        <v>Lithuania</v>
      </c>
      <c r="B423" s="97"/>
      <c r="C423" s="97" t="s">
        <v>88</v>
      </c>
      <c r="D423" s="227" t="s">
        <v>45</v>
      </c>
      <c r="E423" s="194"/>
      <c r="F423" s="194"/>
      <c r="G423" s="194"/>
      <c r="H423" s="195" t="str">
        <f t="array" ref="H423">IFERROR(IF(INDEX([3]Tabelle1!$E$3:$U$500,MATCH($A423&amp;$C423&amp;$D423,[3]Tabelle1!$A$3:$A$500&amp;[3]Tabelle1!$C$3:$C$500&amp;[3]Tabelle1!$D$3:$D$500,0),MATCH(H$2,[3]Tabelle1!$E$2:$U$2,0))=0,"",INDEX([3]Tabelle1!$E$3:$U$500,MATCH($A423&amp;$C423&amp;$D423,[3]Tabelle1!$A$3:$A$500&amp;[3]Tabelle1!$C$3:$C$500&amp;[3]Tabelle1!$D$3:$D$500,0),MATCH(H$2,[3]Tabelle1!$E$2:$U$2,0))),"")</f>
        <v/>
      </c>
      <c r="I423" s="195" t="str">
        <f t="array" ref="I423">IFERROR(IF(INDEX([3]Tabelle1!$E$3:$U$500,MATCH($A423&amp;$C423&amp;$D423,[3]Tabelle1!$A$3:$A$500&amp;[3]Tabelle1!$C$3:$C$500&amp;[3]Tabelle1!$D$3:$D$500,0),MATCH(I$2,[3]Tabelle1!$E$2:$U$2,0))=0,"",INDEX([3]Tabelle1!$E$3:$U$500,MATCH($A423&amp;$C423&amp;$D423,[3]Tabelle1!$A$3:$A$500&amp;[3]Tabelle1!$C$3:$C$500&amp;[3]Tabelle1!$D$3:$D$500,0),MATCH(I$2,[3]Tabelle1!$E$2:$U$2,0))),"")</f>
        <v/>
      </c>
      <c r="J423" s="195" t="str">
        <f t="array" ref="J423">IFERROR(IF(INDEX([3]Tabelle1!$E$3:$U$500,MATCH($A423&amp;$C423&amp;$D423,[3]Tabelle1!$A$3:$A$500&amp;[3]Tabelle1!$C$3:$C$500&amp;[3]Tabelle1!$D$3:$D$500,0),MATCH(J$2,[3]Tabelle1!$E$2:$U$2,0))=0,"",INDEX([3]Tabelle1!$E$3:$U$500,MATCH($A423&amp;$C423&amp;$D423,[3]Tabelle1!$A$3:$A$500&amp;[3]Tabelle1!$C$3:$C$500&amp;[3]Tabelle1!$D$3:$D$500,0),MATCH(J$2,[3]Tabelle1!$E$2:$U$2,0))),"")</f>
        <v/>
      </c>
      <c r="K423" s="195" t="str">
        <f t="array" ref="K423">IFERROR(IF(INDEX([3]Tabelle1!$E$3:$U$500,MATCH($A423&amp;$C423&amp;$D423,[3]Tabelle1!$A$3:$A$500&amp;[3]Tabelle1!$C$3:$C$500&amp;[3]Tabelle1!$D$3:$D$500,0),MATCH(K$2,[3]Tabelle1!$E$2:$U$2,0))=0,"",INDEX([3]Tabelle1!$E$3:$U$500,MATCH($A423&amp;$C423&amp;$D423,[3]Tabelle1!$A$3:$A$500&amp;[3]Tabelle1!$C$3:$C$500&amp;[3]Tabelle1!$D$3:$D$500,0),MATCH(K$2,[3]Tabelle1!$E$2:$U$2,0))),"")</f>
        <v/>
      </c>
      <c r="L423" s="195" t="str">
        <f t="array" ref="L423">IFERROR(IF(INDEX([3]Tabelle1!$E$3:$U$500,MATCH($A423&amp;$C423&amp;$D423,[3]Tabelle1!$A$3:$A$500&amp;[3]Tabelle1!$C$3:$C$500&amp;[3]Tabelle1!$D$3:$D$500,0),MATCH(L$2,[3]Tabelle1!$E$2:$U$2,0))=0,"",INDEX([3]Tabelle1!$E$3:$U$500,MATCH($A423&amp;$C423&amp;$D423,[3]Tabelle1!$A$3:$A$500&amp;[3]Tabelle1!$C$3:$C$500&amp;[3]Tabelle1!$D$3:$D$500,0),MATCH(L$2,[3]Tabelle1!$E$2:$U$2,0))),"")</f>
        <v/>
      </c>
      <c r="M423" s="195" t="str">
        <f t="array" ref="M423">IFERROR(IF(INDEX([3]Tabelle1!$E$3:$U$500,MATCH($A423&amp;$C423&amp;$D423,[3]Tabelle1!$A$3:$A$500&amp;[3]Tabelle1!$C$3:$C$500&amp;[3]Tabelle1!$D$3:$D$500,0),MATCH(M$2,[3]Tabelle1!$E$2:$U$2,0))=0,"",INDEX([3]Tabelle1!$E$3:$U$500,MATCH($A423&amp;$C423&amp;$D423,[3]Tabelle1!$A$3:$A$500&amp;[3]Tabelle1!$C$3:$C$500&amp;[3]Tabelle1!$D$3:$D$500,0),MATCH(M$2,[3]Tabelle1!$E$2:$U$2,0))),"")</f>
        <v/>
      </c>
      <c r="N423" s="195" t="str">
        <f t="array" ref="N423">IFERROR(IF(INDEX([3]Tabelle1!$E$3:$U$500,MATCH($A423&amp;$C423&amp;$D423,[3]Tabelle1!$A$3:$A$500&amp;[3]Tabelle1!$C$3:$C$500&amp;[3]Tabelle1!$D$3:$D$500,0),MATCH(N$2,[3]Tabelle1!$E$2:$U$2,0))=0,"",INDEX([3]Tabelle1!$E$3:$U$500,MATCH($A423&amp;$C423&amp;$D423,[3]Tabelle1!$A$3:$A$500&amp;[3]Tabelle1!$C$3:$C$500&amp;[3]Tabelle1!$D$3:$D$500,0),MATCH(N$2,[3]Tabelle1!$E$2:$U$2,0))),"")</f>
        <v/>
      </c>
      <c r="O423" s="195" t="str">
        <f t="array" ref="O423">IFERROR(IF(INDEX([3]Tabelle1!$E$3:$U$500,MATCH($A423&amp;$C423&amp;$D423,[3]Tabelle1!$A$3:$A$500&amp;[3]Tabelle1!$C$3:$C$500&amp;[3]Tabelle1!$D$3:$D$500,0),MATCH(O$2,[3]Tabelle1!$E$2:$U$2,0))=0,"",INDEX([3]Tabelle1!$E$3:$U$500,MATCH($A423&amp;$C423&amp;$D423,[3]Tabelle1!$A$3:$A$500&amp;[3]Tabelle1!$C$3:$C$500&amp;[3]Tabelle1!$D$3:$D$500,0),MATCH(O$2,[3]Tabelle1!$E$2:$U$2,0))),"")</f>
        <v/>
      </c>
      <c r="P423" s="195" t="str">
        <f t="array" ref="P423">IFERROR(IF(INDEX([3]Tabelle1!$E$3:$U$500,MATCH($A423&amp;$C423&amp;$D423,[3]Tabelle1!$A$3:$A$500&amp;[3]Tabelle1!$C$3:$C$500&amp;[3]Tabelle1!$D$3:$D$500,0),MATCH(P$2,[3]Tabelle1!$E$2:$U$2,0))=0,"",INDEX([3]Tabelle1!$E$3:$U$500,MATCH($A423&amp;$C423&amp;$D423,[3]Tabelle1!$A$3:$A$500&amp;[3]Tabelle1!$C$3:$C$500&amp;[3]Tabelle1!$D$3:$D$500,0),MATCH(P$2,[3]Tabelle1!$E$2:$U$2,0))),"")</f>
        <v/>
      </c>
      <c r="Q423" s="195" t="str">
        <f t="array" ref="Q423">IFERROR(IF(INDEX([3]Tabelle1!$E$3:$U$500,MATCH($A423&amp;$C423&amp;$D423,[3]Tabelle1!$A$3:$A$500&amp;[3]Tabelle1!$C$3:$C$500&amp;[3]Tabelle1!$D$3:$D$500,0),MATCH(Q$2,[3]Tabelle1!$E$2:$U$2,0))=0,"",INDEX([3]Tabelle1!$E$3:$U$500,MATCH($A423&amp;$C423&amp;$D423,[3]Tabelle1!$A$3:$A$500&amp;[3]Tabelle1!$C$3:$C$500&amp;[3]Tabelle1!$D$3:$D$500,0),MATCH(Q$2,[3]Tabelle1!$E$2:$U$2,0))),"")</f>
        <v/>
      </c>
      <c r="R423" s="195" t="str">
        <f t="array" ref="R423">IFERROR(IF(INDEX([3]Tabelle1!$E$3:$U$500,MATCH($A423&amp;$C423&amp;$D423,[3]Tabelle1!$A$3:$A$500&amp;[3]Tabelle1!$C$3:$C$500&amp;[3]Tabelle1!$D$3:$D$500,0),MATCH(R$2,[3]Tabelle1!$E$2:$U$2,0))=0,"",INDEX([3]Tabelle1!$E$3:$U$500,MATCH($A423&amp;$C423&amp;$D423,[3]Tabelle1!$A$3:$A$500&amp;[3]Tabelle1!$C$3:$C$500&amp;[3]Tabelle1!$D$3:$D$500,0),MATCH(R$2,[3]Tabelle1!$E$2:$U$2,0))),"")</f>
        <v/>
      </c>
      <c r="S423" s="195" t="str">
        <f t="array" ref="S423">IFERROR(IF(INDEX([3]Tabelle1!$E$3:$U$500,MATCH($A423&amp;$C423&amp;$D423,[3]Tabelle1!$A$3:$A$500&amp;[3]Tabelle1!$C$3:$C$500&amp;[3]Tabelle1!$D$3:$D$500,0),MATCH(S$2,[3]Tabelle1!$E$2:$U$2,0))=0,"",INDEX([3]Tabelle1!$E$3:$U$500,MATCH($A423&amp;$C423&amp;$D423,[3]Tabelle1!$A$3:$A$500&amp;[3]Tabelle1!$C$3:$C$500&amp;[3]Tabelle1!$D$3:$D$500,0),MATCH(S$2,[3]Tabelle1!$E$2:$U$2,0))),"")</f>
        <v/>
      </c>
      <c r="T423" s="195" t="str">
        <f t="array" ref="T423">IFERROR(IF(INDEX([3]Tabelle1!$E$3:$U$500,MATCH($A423&amp;$C423&amp;$D423,[3]Tabelle1!$A$3:$A$500&amp;[3]Tabelle1!$C$3:$C$500&amp;[3]Tabelle1!$D$3:$D$500,0),MATCH(T$2,[3]Tabelle1!$E$2:$U$2,0))=0,"",INDEX([3]Tabelle1!$E$3:$U$500,MATCH($A423&amp;$C423&amp;$D423,[3]Tabelle1!$A$3:$A$500&amp;[3]Tabelle1!$C$3:$C$500&amp;[3]Tabelle1!$D$3:$D$500,0),MATCH(T$2,[3]Tabelle1!$E$2:$U$2,0))),"")</f>
        <v/>
      </c>
      <c r="U423" s="195" t="str">
        <f t="array" ref="U423">IFERROR(IF(INDEX([3]Tabelle1!$E$3:$U$500,MATCH($A423&amp;$C423&amp;$D423,[3]Tabelle1!$A$3:$A$500&amp;[3]Tabelle1!$C$3:$C$500&amp;[3]Tabelle1!$D$3:$D$500,0),MATCH(U$2,[3]Tabelle1!$E$2:$U$2,0))=0,"",INDEX([3]Tabelle1!$E$3:$U$500,MATCH($A423&amp;$C423&amp;$D423,[3]Tabelle1!$A$3:$A$500&amp;[3]Tabelle1!$C$3:$C$500&amp;[3]Tabelle1!$D$3:$D$500,0),MATCH(U$2,[3]Tabelle1!$E$2:$U$2,0))),"")</f>
        <v/>
      </c>
      <c r="V423" s="196" t="str">
        <f t="array" ref="V423">IFERROR(IF(INDEX([3]Tabelle1!$E$3:$U$500,MATCH($A423&amp;$C423&amp;$D423,[3]Tabelle1!$A$3:$A$500&amp;[3]Tabelle1!$C$3:$C$500&amp;[3]Tabelle1!$D$3:$D$500,0),MATCH(V$2,[3]Tabelle1!$E$2:$U$2,0))=0,"",INDEX([3]Tabelle1!$E$3:$U$500,MATCH($A423&amp;$C423&amp;$D423,[3]Tabelle1!$A$3:$A$500&amp;[3]Tabelle1!$C$3:$C$500&amp;[3]Tabelle1!$D$3:$D$500,0),MATCH(V$2,[3]Tabelle1!$E$2:$U$2,0))),"")</f>
        <v/>
      </c>
      <c r="W423" t="str">
        <f t="array" ref="W423">IFERROR(IF(INDEX([3]Tabelle1!$E$3:$U$500,MATCH($A423&amp;$C423&amp;$D423,[3]Tabelle1!$A$3:$A$500&amp;[3]Tabelle1!$C$3:$C$500&amp;[3]Tabelle1!$D$3:$D$500,0),MATCH(W$2,[3]Tabelle1!$E$2:$U$2,0))=0,"",INDEX([3]Tabelle1!$E$3:$U$500,MATCH($A423&amp;$C423&amp;$D423,[3]Tabelle1!$A$3:$A$500&amp;[3]Tabelle1!$C$3:$C$500&amp;[3]Tabelle1!$D$3:$D$500,0),MATCH(W$2,[3]Tabelle1!$E$2:$U$2,0))),"")</f>
        <v/>
      </c>
      <c r="X423" t="str">
        <f t="array" ref="X423">IFERROR(IF(INDEX([3]Tabelle1!$E$3:$U$500,MATCH($A423&amp;$C423&amp;$D423,[3]Tabelle1!$A$3:$A$500&amp;[3]Tabelle1!$C$3:$C$500&amp;[3]Tabelle1!$D$3:$D$500,0),MATCH(X$2,[3]Tabelle1!$E$2:$U$2,0))=0,"",INDEX([3]Tabelle1!$E$3:$U$500,MATCH($A423&amp;$C423&amp;$D423,[3]Tabelle1!$A$3:$A$500&amp;[3]Tabelle1!$C$3:$C$500&amp;[3]Tabelle1!$D$3:$D$500,0),MATCH(X$2,[3]Tabelle1!$E$2:$U$2,0))),"")</f>
        <v/>
      </c>
      <c r="Y423" s="4"/>
      <c r="Z423" s="4"/>
      <c r="AA423" s="4"/>
      <c r="AB423" s="4"/>
      <c r="AC423" s="4"/>
      <c r="AD423" s="4"/>
      <c r="AE423" s="4"/>
      <c r="AF423" s="4"/>
    </row>
    <row r="424" spans="1:32" x14ac:dyDescent="0.2">
      <c r="A424" s="107" t="str">
        <f t="shared" si="42"/>
        <v>Lithuania</v>
      </c>
      <c r="B424" s="97"/>
      <c r="C424" s="97" t="s">
        <v>88</v>
      </c>
      <c r="D424" s="227" t="s">
        <v>42</v>
      </c>
      <c r="E424" s="194"/>
      <c r="F424" s="194"/>
      <c r="G424" s="194"/>
      <c r="H424" s="195" t="str">
        <f t="array" ref="H424">IFERROR(IF(INDEX([3]Tabelle1!$E$3:$U$500,MATCH($A424&amp;$C424&amp;$D424,[3]Tabelle1!$A$3:$A$500&amp;[3]Tabelle1!$C$3:$C$500&amp;[3]Tabelle1!$D$3:$D$500,0),MATCH(H$2,[3]Tabelle1!$E$2:$U$2,0))=0,"",INDEX([3]Tabelle1!$E$3:$U$500,MATCH($A424&amp;$C424&amp;$D424,[3]Tabelle1!$A$3:$A$500&amp;[3]Tabelle1!$C$3:$C$500&amp;[3]Tabelle1!$D$3:$D$500,0),MATCH(H$2,[3]Tabelle1!$E$2:$U$2,0))),"")</f>
        <v/>
      </c>
      <c r="I424" s="195">
        <f t="array" ref="I424">IFERROR(IF(INDEX([3]Tabelle1!$E$3:$U$500,MATCH($A424&amp;$C424&amp;$D424,[3]Tabelle1!$A$3:$A$500&amp;[3]Tabelle1!$C$3:$C$500&amp;[3]Tabelle1!$D$3:$D$500,0),MATCH(I$2,[3]Tabelle1!$E$2:$U$2,0))=0,"",INDEX([3]Tabelle1!$E$3:$U$500,MATCH($A424&amp;$C424&amp;$D424,[3]Tabelle1!$A$3:$A$500&amp;[3]Tabelle1!$C$3:$C$500&amp;[3]Tabelle1!$D$3:$D$500,0),MATCH(I$2,[3]Tabelle1!$E$2:$U$2,0))),"")</f>
        <v>107.703315290078</v>
      </c>
      <c r="J424" s="195" t="str">
        <f t="array" ref="J424">IFERROR(IF(INDEX([3]Tabelle1!$E$3:$U$500,MATCH($A424&amp;$C424&amp;$D424,[3]Tabelle1!$A$3:$A$500&amp;[3]Tabelle1!$C$3:$C$500&amp;[3]Tabelle1!$D$3:$D$500,0),MATCH(J$2,[3]Tabelle1!$E$2:$U$2,0))=0,"",INDEX([3]Tabelle1!$E$3:$U$500,MATCH($A424&amp;$C424&amp;$D424,[3]Tabelle1!$A$3:$A$500&amp;[3]Tabelle1!$C$3:$C$500&amp;[3]Tabelle1!$D$3:$D$500,0),MATCH(J$2,[3]Tabelle1!$E$2:$U$2,0))),"")</f>
        <v/>
      </c>
      <c r="K424" s="195">
        <f t="array" ref="K424">IFERROR(IF(INDEX([3]Tabelle1!$E$3:$U$500,MATCH($A424&amp;$C424&amp;$D424,[3]Tabelle1!$A$3:$A$500&amp;[3]Tabelle1!$C$3:$C$500&amp;[3]Tabelle1!$D$3:$D$500,0),MATCH(K$2,[3]Tabelle1!$E$2:$U$2,0))=0,"",INDEX([3]Tabelle1!$E$3:$U$500,MATCH($A424&amp;$C424&amp;$D424,[3]Tabelle1!$A$3:$A$500&amp;[3]Tabelle1!$C$3:$C$500&amp;[3]Tabelle1!$D$3:$D$500,0),MATCH(K$2,[3]Tabelle1!$E$2:$U$2,0))),"")</f>
        <v>107.70331529007839</v>
      </c>
      <c r="L424" s="195" t="str">
        <f t="array" ref="L424">IFERROR(IF(INDEX([3]Tabelle1!$E$3:$U$500,MATCH($A424&amp;$C424&amp;$D424,[3]Tabelle1!$A$3:$A$500&amp;[3]Tabelle1!$C$3:$C$500&amp;[3]Tabelle1!$D$3:$D$500,0),MATCH(L$2,[3]Tabelle1!$E$2:$U$2,0))=0,"",INDEX([3]Tabelle1!$E$3:$U$500,MATCH($A424&amp;$C424&amp;$D424,[3]Tabelle1!$A$3:$A$500&amp;[3]Tabelle1!$C$3:$C$500&amp;[3]Tabelle1!$D$3:$D$500,0),MATCH(L$2,[3]Tabelle1!$E$2:$U$2,0))),"")</f>
        <v/>
      </c>
      <c r="M424" s="195" t="str">
        <f t="array" ref="M424">IFERROR(IF(INDEX([3]Tabelle1!$E$3:$U$500,MATCH($A424&amp;$C424&amp;$D424,[3]Tabelle1!$A$3:$A$500&amp;[3]Tabelle1!$C$3:$C$500&amp;[3]Tabelle1!$D$3:$D$500,0),MATCH(M$2,[3]Tabelle1!$E$2:$U$2,0))=0,"",INDEX([3]Tabelle1!$E$3:$U$500,MATCH($A424&amp;$C424&amp;$D424,[3]Tabelle1!$A$3:$A$500&amp;[3]Tabelle1!$C$3:$C$500&amp;[3]Tabelle1!$D$3:$D$500,0),MATCH(M$2,[3]Tabelle1!$E$2:$U$2,0))),"")</f>
        <v/>
      </c>
      <c r="N424" s="195">
        <f t="array" ref="N424">IFERROR(IF(INDEX([3]Tabelle1!$E$3:$U$500,MATCH($A424&amp;$C424&amp;$D424,[3]Tabelle1!$A$3:$A$500&amp;[3]Tabelle1!$C$3:$C$500&amp;[3]Tabelle1!$D$3:$D$500,0),MATCH(N$2,[3]Tabelle1!$E$2:$U$2,0))=0,"",INDEX([3]Tabelle1!$E$3:$U$500,MATCH($A424&amp;$C424&amp;$D424,[3]Tabelle1!$A$3:$A$500&amp;[3]Tabelle1!$C$3:$C$500&amp;[3]Tabelle1!$D$3:$D$500,0),MATCH(N$2,[3]Tabelle1!$E$2:$U$2,0))),"")</f>
        <v>107.70331529007839</v>
      </c>
      <c r="O424" s="195" t="str">
        <f t="array" ref="O424">IFERROR(IF(INDEX([3]Tabelle1!$E$3:$U$500,MATCH($A424&amp;$C424&amp;$D424,[3]Tabelle1!$A$3:$A$500&amp;[3]Tabelle1!$C$3:$C$500&amp;[3]Tabelle1!$D$3:$D$500,0),MATCH(O$2,[3]Tabelle1!$E$2:$U$2,0))=0,"",INDEX([3]Tabelle1!$E$3:$U$500,MATCH($A424&amp;$C424&amp;$D424,[3]Tabelle1!$A$3:$A$500&amp;[3]Tabelle1!$C$3:$C$500&amp;[3]Tabelle1!$D$3:$D$500,0),MATCH(O$2,[3]Tabelle1!$E$2:$U$2,0))),"")</f>
        <v/>
      </c>
      <c r="P424" s="195">
        <f t="array" ref="P424">IFERROR(IF(INDEX([3]Tabelle1!$E$3:$U$500,MATCH($A424&amp;$C424&amp;$D424,[3]Tabelle1!$A$3:$A$500&amp;[3]Tabelle1!$C$3:$C$500&amp;[3]Tabelle1!$D$3:$D$500,0),MATCH(P$2,[3]Tabelle1!$E$2:$U$2,0))=0,"",INDEX([3]Tabelle1!$E$3:$U$500,MATCH($A424&amp;$C424&amp;$D424,[3]Tabelle1!$A$3:$A$500&amp;[3]Tabelle1!$C$3:$C$500&amp;[3]Tabelle1!$D$3:$D$500,0),MATCH(P$2,[3]Tabelle1!$E$2:$U$2,0))),"")</f>
        <v>107.70331529007839</v>
      </c>
      <c r="Q424" s="195" t="str">
        <f t="array" ref="Q424">IFERROR(IF(INDEX([3]Tabelle1!$E$3:$U$500,MATCH($A424&amp;$C424&amp;$D424,[3]Tabelle1!$A$3:$A$500&amp;[3]Tabelle1!$C$3:$C$500&amp;[3]Tabelle1!$D$3:$D$500,0),MATCH(Q$2,[3]Tabelle1!$E$2:$U$2,0))=0,"",INDEX([3]Tabelle1!$E$3:$U$500,MATCH($A424&amp;$C424&amp;$D424,[3]Tabelle1!$A$3:$A$500&amp;[3]Tabelle1!$C$3:$C$500&amp;[3]Tabelle1!$D$3:$D$500,0),MATCH(Q$2,[3]Tabelle1!$E$2:$U$2,0))),"")</f>
        <v/>
      </c>
      <c r="R424" s="195" t="str">
        <f t="array" ref="R424">IFERROR(IF(INDEX([3]Tabelle1!$E$3:$U$500,MATCH($A424&amp;$C424&amp;$D424,[3]Tabelle1!$A$3:$A$500&amp;[3]Tabelle1!$C$3:$C$500&amp;[3]Tabelle1!$D$3:$D$500,0),MATCH(R$2,[3]Tabelle1!$E$2:$U$2,0))=0,"",INDEX([3]Tabelle1!$E$3:$U$500,MATCH($A424&amp;$C424&amp;$D424,[3]Tabelle1!$A$3:$A$500&amp;[3]Tabelle1!$C$3:$C$500&amp;[3]Tabelle1!$D$3:$D$500,0),MATCH(R$2,[3]Tabelle1!$E$2:$U$2,0))),"")</f>
        <v/>
      </c>
      <c r="S424" s="195">
        <f t="array" ref="S424">IFERROR(IF(INDEX([3]Tabelle1!$E$3:$U$500,MATCH($A424&amp;$C424&amp;$D424,[3]Tabelle1!$A$3:$A$500&amp;[3]Tabelle1!$C$3:$C$500&amp;[3]Tabelle1!$D$3:$D$500,0),MATCH(S$2,[3]Tabelle1!$E$2:$U$2,0))=0,"",INDEX([3]Tabelle1!$E$3:$U$500,MATCH($A424&amp;$C424&amp;$D424,[3]Tabelle1!$A$3:$A$500&amp;[3]Tabelle1!$C$3:$C$500&amp;[3]Tabelle1!$D$3:$D$500,0),MATCH(S$2,[3]Tabelle1!$E$2:$U$2,0))),"")</f>
        <v>107.70331529007839</v>
      </c>
      <c r="T424" s="195" t="str">
        <f t="array" ref="T424">IFERROR(IF(INDEX([3]Tabelle1!$E$3:$U$500,MATCH($A424&amp;$C424&amp;$D424,[3]Tabelle1!$A$3:$A$500&amp;[3]Tabelle1!$C$3:$C$500&amp;[3]Tabelle1!$D$3:$D$500,0),MATCH(T$2,[3]Tabelle1!$E$2:$U$2,0))=0,"",INDEX([3]Tabelle1!$E$3:$U$500,MATCH($A424&amp;$C424&amp;$D424,[3]Tabelle1!$A$3:$A$500&amp;[3]Tabelle1!$C$3:$C$500&amp;[3]Tabelle1!$D$3:$D$500,0),MATCH(T$2,[3]Tabelle1!$E$2:$U$2,0))),"")</f>
        <v/>
      </c>
      <c r="U424" s="195" t="str">
        <f t="array" ref="U424">IFERROR(IF(INDEX([3]Tabelle1!$E$3:$U$500,MATCH($A424&amp;$C424&amp;$D424,[3]Tabelle1!$A$3:$A$500&amp;[3]Tabelle1!$C$3:$C$500&amp;[3]Tabelle1!$D$3:$D$500,0),MATCH(U$2,[3]Tabelle1!$E$2:$U$2,0))=0,"",INDEX([3]Tabelle1!$E$3:$U$500,MATCH($A424&amp;$C424&amp;$D424,[3]Tabelle1!$A$3:$A$500&amp;[3]Tabelle1!$C$3:$C$500&amp;[3]Tabelle1!$D$3:$D$500,0),MATCH(U$2,[3]Tabelle1!$E$2:$U$2,0))),"")</f>
        <v/>
      </c>
      <c r="V424" s="196" t="str">
        <f t="array" ref="V424">IFERROR(IF(INDEX([3]Tabelle1!$E$3:$U$500,MATCH($A424&amp;$C424&amp;$D424,[3]Tabelle1!$A$3:$A$500&amp;[3]Tabelle1!$C$3:$C$500&amp;[3]Tabelle1!$D$3:$D$500,0),MATCH(V$2,[3]Tabelle1!$E$2:$U$2,0))=0,"",INDEX([3]Tabelle1!$E$3:$U$500,MATCH($A424&amp;$C424&amp;$D424,[3]Tabelle1!$A$3:$A$500&amp;[3]Tabelle1!$C$3:$C$500&amp;[3]Tabelle1!$D$3:$D$500,0),MATCH(V$2,[3]Tabelle1!$E$2:$U$2,0))),"")</f>
        <v/>
      </c>
      <c r="W424" t="str">
        <f t="array" ref="W424">IFERROR(IF(INDEX([3]Tabelle1!$E$3:$U$500,MATCH($A424&amp;$C424&amp;$D424,[3]Tabelle1!$A$3:$A$500&amp;[3]Tabelle1!$C$3:$C$500&amp;[3]Tabelle1!$D$3:$D$500,0),MATCH(W$2,[3]Tabelle1!$E$2:$U$2,0))=0,"",INDEX([3]Tabelle1!$E$3:$U$500,MATCH($A424&amp;$C424&amp;$D424,[3]Tabelle1!$A$3:$A$500&amp;[3]Tabelle1!$C$3:$C$500&amp;[3]Tabelle1!$D$3:$D$500,0),MATCH(W$2,[3]Tabelle1!$E$2:$U$2,0))),"")</f>
        <v>Annahme 4600 Volllaststunden</v>
      </c>
      <c r="X424" t="str">
        <f t="array" ref="X424">IFERROR(IF(INDEX([3]Tabelle1!$E$3:$U$500,MATCH($A424&amp;$C424&amp;$D424,[3]Tabelle1!$A$3:$A$500&amp;[3]Tabelle1!$C$3:$C$500&amp;[3]Tabelle1!$D$3:$D$500,0),MATCH(X$2,[3]Tabelle1!$E$2:$U$2,0))=0,"",INDEX([3]Tabelle1!$E$3:$U$500,MATCH($A424&amp;$C424&amp;$D424,[3]Tabelle1!$A$3:$A$500&amp;[3]Tabelle1!$C$3:$C$500&amp;[3]Tabelle1!$D$3:$D$500,0),MATCH(X$2,[3]Tabelle1!$E$2:$U$2,0))),"")</f>
        <v>P.29 Table 2.1.2.3</v>
      </c>
      <c r="Y424" s="4"/>
      <c r="Z424" s="4"/>
      <c r="AA424" s="4"/>
      <c r="AB424" s="4"/>
      <c r="AC424" s="4"/>
      <c r="AD424" s="4"/>
      <c r="AE424" s="4"/>
      <c r="AF424" s="4"/>
    </row>
    <row r="425" spans="1:32" x14ac:dyDescent="0.2">
      <c r="A425" s="107" t="str">
        <f t="shared" si="42"/>
        <v>Lithuania</v>
      </c>
      <c r="B425" s="97"/>
      <c r="C425" s="97" t="s">
        <v>88</v>
      </c>
      <c r="D425" s="227" t="s">
        <v>43</v>
      </c>
      <c r="E425" s="194"/>
      <c r="F425" s="194"/>
      <c r="G425" s="194"/>
      <c r="H425" s="195" t="str">
        <f t="array" ref="H425">IFERROR(IF(INDEX([3]Tabelle1!$E$3:$U$500,MATCH($A425&amp;$C425&amp;$D425,[3]Tabelle1!$A$3:$A$500&amp;[3]Tabelle1!$C$3:$C$500&amp;[3]Tabelle1!$D$3:$D$500,0),MATCH(H$2,[3]Tabelle1!$E$2:$U$2,0))=0,"",INDEX([3]Tabelle1!$E$3:$U$500,MATCH($A425&amp;$C425&amp;$D425,[3]Tabelle1!$A$3:$A$500&amp;[3]Tabelle1!$C$3:$C$500&amp;[3]Tabelle1!$D$3:$D$500,0),MATCH(H$2,[3]Tabelle1!$E$2:$U$2,0))),"")</f>
        <v/>
      </c>
      <c r="I425" s="195" t="str">
        <f t="array" ref="I425">IFERROR(IF(INDEX([3]Tabelle1!$E$3:$U$500,MATCH($A425&amp;$C425&amp;$D425,[3]Tabelle1!$A$3:$A$500&amp;[3]Tabelle1!$C$3:$C$500&amp;[3]Tabelle1!$D$3:$D$500,0),MATCH(I$2,[3]Tabelle1!$E$2:$U$2,0))=0,"",INDEX([3]Tabelle1!$E$3:$U$500,MATCH($A425&amp;$C425&amp;$D425,[3]Tabelle1!$A$3:$A$500&amp;[3]Tabelle1!$C$3:$C$500&amp;[3]Tabelle1!$D$3:$D$500,0),MATCH(I$2,[3]Tabelle1!$E$2:$U$2,0))),"")</f>
        <v/>
      </c>
      <c r="J425" s="195" t="str">
        <f t="array" ref="J425">IFERROR(IF(INDEX([3]Tabelle1!$E$3:$U$500,MATCH($A425&amp;$C425&amp;$D425,[3]Tabelle1!$A$3:$A$500&amp;[3]Tabelle1!$C$3:$C$500&amp;[3]Tabelle1!$D$3:$D$500,0),MATCH(J$2,[3]Tabelle1!$E$2:$U$2,0))=0,"",INDEX([3]Tabelle1!$E$3:$U$500,MATCH($A425&amp;$C425&amp;$D425,[3]Tabelle1!$A$3:$A$500&amp;[3]Tabelle1!$C$3:$C$500&amp;[3]Tabelle1!$D$3:$D$500,0),MATCH(J$2,[3]Tabelle1!$E$2:$U$2,0))),"")</f>
        <v/>
      </c>
      <c r="K425" s="195" t="str">
        <f t="array" ref="K425">IFERROR(IF(INDEX([3]Tabelle1!$E$3:$U$500,MATCH($A425&amp;$C425&amp;$D425,[3]Tabelle1!$A$3:$A$500&amp;[3]Tabelle1!$C$3:$C$500&amp;[3]Tabelle1!$D$3:$D$500,0),MATCH(K$2,[3]Tabelle1!$E$2:$U$2,0))=0,"",INDEX([3]Tabelle1!$E$3:$U$500,MATCH($A425&amp;$C425&amp;$D425,[3]Tabelle1!$A$3:$A$500&amp;[3]Tabelle1!$C$3:$C$500&amp;[3]Tabelle1!$D$3:$D$500,0),MATCH(K$2,[3]Tabelle1!$E$2:$U$2,0))),"")</f>
        <v/>
      </c>
      <c r="L425" s="195" t="str">
        <f t="array" ref="L425">IFERROR(IF(INDEX([3]Tabelle1!$E$3:$U$500,MATCH($A425&amp;$C425&amp;$D425,[3]Tabelle1!$A$3:$A$500&amp;[3]Tabelle1!$C$3:$C$500&amp;[3]Tabelle1!$D$3:$D$500,0),MATCH(L$2,[3]Tabelle1!$E$2:$U$2,0))=0,"",INDEX([3]Tabelle1!$E$3:$U$500,MATCH($A425&amp;$C425&amp;$D425,[3]Tabelle1!$A$3:$A$500&amp;[3]Tabelle1!$C$3:$C$500&amp;[3]Tabelle1!$D$3:$D$500,0),MATCH(L$2,[3]Tabelle1!$E$2:$U$2,0))),"")</f>
        <v/>
      </c>
      <c r="M425" s="195" t="str">
        <f t="array" ref="M425">IFERROR(IF(INDEX([3]Tabelle1!$E$3:$U$500,MATCH($A425&amp;$C425&amp;$D425,[3]Tabelle1!$A$3:$A$500&amp;[3]Tabelle1!$C$3:$C$500&amp;[3]Tabelle1!$D$3:$D$500,0),MATCH(M$2,[3]Tabelle1!$E$2:$U$2,0))=0,"",INDEX([3]Tabelle1!$E$3:$U$500,MATCH($A425&amp;$C425&amp;$D425,[3]Tabelle1!$A$3:$A$500&amp;[3]Tabelle1!$C$3:$C$500&amp;[3]Tabelle1!$D$3:$D$500,0),MATCH(M$2,[3]Tabelle1!$E$2:$U$2,0))),"")</f>
        <v/>
      </c>
      <c r="N425" s="195" t="str">
        <f t="array" ref="N425">IFERROR(IF(INDEX([3]Tabelle1!$E$3:$U$500,MATCH($A425&amp;$C425&amp;$D425,[3]Tabelle1!$A$3:$A$500&amp;[3]Tabelle1!$C$3:$C$500&amp;[3]Tabelle1!$D$3:$D$500,0),MATCH(N$2,[3]Tabelle1!$E$2:$U$2,0))=0,"",INDEX([3]Tabelle1!$E$3:$U$500,MATCH($A425&amp;$C425&amp;$D425,[3]Tabelle1!$A$3:$A$500&amp;[3]Tabelle1!$C$3:$C$500&amp;[3]Tabelle1!$D$3:$D$500,0),MATCH(N$2,[3]Tabelle1!$E$2:$U$2,0))),"")</f>
        <v/>
      </c>
      <c r="O425" s="195" t="str">
        <f t="array" ref="O425">IFERROR(IF(INDEX([3]Tabelle1!$E$3:$U$500,MATCH($A425&amp;$C425&amp;$D425,[3]Tabelle1!$A$3:$A$500&amp;[3]Tabelle1!$C$3:$C$500&amp;[3]Tabelle1!$D$3:$D$500,0),MATCH(O$2,[3]Tabelle1!$E$2:$U$2,0))=0,"",INDEX([3]Tabelle1!$E$3:$U$500,MATCH($A425&amp;$C425&amp;$D425,[3]Tabelle1!$A$3:$A$500&amp;[3]Tabelle1!$C$3:$C$500&amp;[3]Tabelle1!$D$3:$D$500,0),MATCH(O$2,[3]Tabelle1!$E$2:$U$2,0))),"")</f>
        <v/>
      </c>
      <c r="P425" s="195" t="str">
        <f t="array" ref="P425">IFERROR(IF(INDEX([3]Tabelle1!$E$3:$U$500,MATCH($A425&amp;$C425&amp;$D425,[3]Tabelle1!$A$3:$A$500&amp;[3]Tabelle1!$C$3:$C$500&amp;[3]Tabelle1!$D$3:$D$500,0),MATCH(P$2,[3]Tabelle1!$E$2:$U$2,0))=0,"",INDEX([3]Tabelle1!$E$3:$U$500,MATCH($A425&amp;$C425&amp;$D425,[3]Tabelle1!$A$3:$A$500&amp;[3]Tabelle1!$C$3:$C$500&amp;[3]Tabelle1!$D$3:$D$500,0),MATCH(P$2,[3]Tabelle1!$E$2:$U$2,0))),"")</f>
        <v/>
      </c>
      <c r="Q425" s="195" t="str">
        <f t="array" ref="Q425">IFERROR(IF(INDEX([3]Tabelle1!$E$3:$U$500,MATCH($A425&amp;$C425&amp;$D425,[3]Tabelle1!$A$3:$A$500&amp;[3]Tabelle1!$C$3:$C$500&amp;[3]Tabelle1!$D$3:$D$500,0),MATCH(Q$2,[3]Tabelle1!$E$2:$U$2,0))=0,"",INDEX([3]Tabelle1!$E$3:$U$500,MATCH($A425&amp;$C425&amp;$D425,[3]Tabelle1!$A$3:$A$500&amp;[3]Tabelle1!$C$3:$C$500&amp;[3]Tabelle1!$D$3:$D$500,0),MATCH(Q$2,[3]Tabelle1!$E$2:$U$2,0))),"")</f>
        <v/>
      </c>
      <c r="R425" s="195" t="str">
        <f t="array" ref="R425">IFERROR(IF(INDEX([3]Tabelle1!$E$3:$U$500,MATCH($A425&amp;$C425&amp;$D425,[3]Tabelle1!$A$3:$A$500&amp;[3]Tabelle1!$C$3:$C$500&amp;[3]Tabelle1!$D$3:$D$500,0),MATCH(R$2,[3]Tabelle1!$E$2:$U$2,0))=0,"",INDEX([3]Tabelle1!$E$3:$U$500,MATCH($A425&amp;$C425&amp;$D425,[3]Tabelle1!$A$3:$A$500&amp;[3]Tabelle1!$C$3:$C$500&amp;[3]Tabelle1!$D$3:$D$500,0),MATCH(R$2,[3]Tabelle1!$E$2:$U$2,0))),"")</f>
        <v/>
      </c>
      <c r="S425" s="195" t="str">
        <f t="array" ref="S425">IFERROR(IF(INDEX([3]Tabelle1!$E$3:$U$500,MATCH($A425&amp;$C425&amp;$D425,[3]Tabelle1!$A$3:$A$500&amp;[3]Tabelle1!$C$3:$C$500&amp;[3]Tabelle1!$D$3:$D$500,0),MATCH(S$2,[3]Tabelle1!$E$2:$U$2,0))=0,"",INDEX([3]Tabelle1!$E$3:$U$500,MATCH($A425&amp;$C425&amp;$D425,[3]Tabelle1!$A$3:$A$500&amp;[3]Tabelle1!$C$3:$C$500&amp;[3]Tabelle1!$D$3:$D$500,0),MATCH(S$2,[3]Tabelle1!$E$2:$U$2,0))),"")</f>
        <v/>
      </c>
      <c r="T425" s="195" t="str">
        <f t="array" ref="T425">IFERROR(IF(INDEX([3]Tabelle1!$E$3:$U$500,MATCH($A425&amp;$C425&amp;$D425,[3]Tabelle1!$A$3:$A$500&amp;[3]Tabelle1!$C$3:$C$500&amp;[3]Tabelle1!$D$3:$D$500,0),MATCH(T$2,[3]Tabelle1!$E$2:$U$2,0))=0,"",INDEX([3]Tabelle1!$E$3:$U$500,MATCH($A425&amp;$C425&amp;$D425,[3]Tabelle1!$A$3:$A$500&amp;[3]Tabelle1!$C$3:$C$500&amp;[3]Tabelle1!$D$3:$D$500,0),MATCH(T$2,[3]Tabelle1!$E$2:$U$2,0))),"")</f>
        <v/>
      </c>
      <c r="U425" s="195" t="str">
        <f t="array" ref="U425">IFERROR(IF(INDEX([3]Tabelle1!$E$3:$U$500,MATCH($A425&amp;$C425&amp;$D425,[3]Tabelle1!$A$3:$A$500&amp;[3]Tabelle1!$C$3:$C$500&amp;[3]Tabelle1!$D$3:$D$500,0),MATCH(U$2,[3]Tabelle1!$E$2:$U$2,0))=0,"",INDEX([3]Tabelle1!$E$3:$U$500,MATCH($A425&amp;$C425&amp;$D425,[3]Tabelle1!$A$3:$A$500&amp;[3]Tabelle1!$C$3:$C$500&amp;[3]Tabelle1!$D$3:$D$500,0),MATCH(U$2,[3]Tabelle1!$E$2:$U$2,0))),"")</f>
        <v/>
      </c>
      <c r="V425" s="196" t="str">
        <f t="array" ref="V425">IFERROR(IF(INDEX([3]Tabelle1!$E$3:$U$500,MATCH($A425&amp;$C425&amp;$D425,[3]Tabelle1!$A$3:$A$500&amp;[3]Tabelle1!$C$3:$C$500&amp;[3]Tabelle1!$D$3:$D$500,0),MATCH(V$2,[3]Tabelle1!$E$2:$U$2,0))=0,"",INDEX([3]Tabelle1!$E$3:$U$500,MATCH($A425&amp;$C425&amp;$D425,[3]Tabelle1!$A$3:$A$500&amp;[3]Tabelle1!$C$3:$C$500&amp;[3]Tabelle1!$D$3:$D$500,0),MATCH(V$2,[3]Tabelle1!$E$2:$U$2,0))),"")</f>
        <v/>
      </c>
      <c r="W425" t="str">
        <f t="array" ref="W425">IFERROR(IF(INDEX([3]Tabelle1!$E$3:$U$500,MATCH($A425&amp;$C425&amp;$D425,[3]Tabelle1!$A$3:$A$500&amp;[3]Tabelle1!$C$3:$C$500&amp;[3]Tabelle1!$D$3:$D$500,0),MATCH(W$2,[3]Tabelle1!$E$2:$U$2,0))=0,"",INDEX([3]Tabelle1!$E$3:$U$500,MATCH($A425&amp;$C425&amp;$D425,[3]Tabelle1!$A$3:$A$500&amp;[3]Tabelle1!$C$3:$C$500&amp;[3]Tabelle1!$D$3:$D$500,0),MATCH(W$2,[3]Tabelle1!$E$2:$U$2,0))),"")</f>
        <v/>
      </c>
      <c r="X425" t="str">
        <f t="array" ref="X425">IFERROR(IF(INDEX([3]Tabelle1!$E$3:$U$500,MATCH($A425&amp;$C425&amp;$D425,[3]Tabelle1!$A$3:$A$500&amp;[3]Tabelle1!$C$3:$C$500&amp;[3]Tabelle1!$D$3:$D$500,0),MATCH(X$2,[3]Tabelle1!$E$2:$U$2,0))=0,"",INDEX([3]Tabelle1!$E$3:$U$500,MATCH($A425&amp;$C425&amp;$D425,[3]Tabelle1!$A$3:$A$500&amp;[3]Tabelle1!$C$3:$C$500&amp;[3]Tabelle1!$D$3:$D$500,0),MATCH(X$2,[3]Tabelle1!$E$2:$U$2,0))),"")</f>
        <v/>
      </c>
      <c r="Y425" s="4"/>
      <c r="Z425" s="4"/>
      <c r="AA425" s="4"/>
      <c r="AB425" s="4"/>
      <c r="AC425" s="4"/>
      <c r="AD425" s="4"/>
      <c r="AE425" s="4"/>
      <c r="AF425" s="4"/>
    </row>
    <row r="426" spans="1:32" x14ac:dyDescent="0.2">
      <c r="A426" s="107" t="str">
        <f t="shared" si="42"/>
        <v>Lithuania</v>
      </c>
      <c r="B426" s="97"/>
      <c r="C426" s="97" t="s">
        <v>88</v>
      </c>
      <c r="D426" s="227" t="s">
        <v>46</v>
      </c>
      <c r="E426" s="194"/>
      <c r="F426" s="194"/>
      <c r="G426" s="194"/>
      <c r="H426" s="195" t="str">
        <f t="array" ref="H426">IFERROR(IF(INDEX([3]Tabelle1!$E$3:$U$500,MATCH($A426&amp;$C426&amp;$D426,[3]Tabelle1!$A$3:$A$500&amp;[3]Tabelle1!$C$3:$C$500&amp;[3]Tabelle1!$D$3:$D$500,0),MATCH(H$2,[3]Tabelle1!$E$2:$U$2,0))=0,"",INDEX([3]Tabelle1!$E$3:$U$500,MATCH($A426&amp;$C426&amp;$D426,[3]Tabelle1!$A$3:$A$500&amp;[3]Tabelle1!$C$3:$C$500&amp;[3]Tabelle1!$D$3:$D$500,0),MATCH(H$2,[3]Tabelle1!$E$2:$U$2,0))),"")</f>
        <v/>
      </c>
      <c r="I426" s="195" t="str">
        <f t="array" ref="I426">IFERROR(IF(INDEX([3]Tabelle1!$E$3:$U$500,MATCH($A426&amp;$C426&amp;$D426,[3]Tabelle1!$A$3:$A$500&amp;[3]Tabelle1!$C$3:$C$500&amp;[3]Tabelle1!$D$3:$D$500,0),MATCH(I$2,[3]Tabelle1!$E$2:$U$2,0))=0,"",INDEX([3]Tabelle1!$E$3:$U$500,MATCH($A426&amp;$C426&amp;$D426,[3]Tabelle1!$A$3:$A$500&amp;[3]Tabelle1!$C$3:$C$500&amp;[3]Tabelle1!$D$3:$D$500,0),MATCH(I$2,[3]Tabelle1!$E$2:$U$2,0))),"")</f>
        <v/>
      </c>
      <c r="J426" s="195" t="str">
        <f t="array" ref="J426">IFERROR(IF(INDEX([3]Tabelle1!$E$3:$U$500,MATCH($A426&amp;$C426&amp;$D426,[3]Tabelle1!$A$3:$A$500&amp;[3]Tabelle1!$C$3:$C$500&amp;[3]Tabelle1!$D$3:$D$500,0),MATCH(J$2,[3]Tabelle1!$E$2:$U$2,0))=0,"",INDEX([3]Tabelle1!$E$3:$U$500,MATCH($A426&amp;$C426&amp;$D426,[3]Tabelle1!$A$3:$A$500&amp;[3]Tabelle1!$C$3:$C$500&amp;[3]Tabelle1!$D$3:$D$500,0),MATCH(J$2,[3]Tabelle1!$E$2:$U$2,0))),"")</f>
        <v/>
      </c>
      <c r="K426" s="195" t="str">
        <f t="array" ref="K426">IFERROR(IF(INDEX([3]Tabelle1!$E$3:$U$500,MATCH($A426&amp;$C426&amp;$D426,[3]Tabelle1!$A$3:$A$500&amp;[3]Tabelle1!$C$3:$C$500&amp;[3]Tabelle1!$D$3:$D$500,0),MATCH(K$2,[3]Tabelle1!$E$2:$U$2,0))=0,"",INDEX([3]Tabelle1!$E$3:$U$500,MATCH($A426&amp;$C426&amp;$D426,[3]Tabelle1!$A$3:$A$500&amp;[3]Tabelle1!$C$3:$C$500&amp;[3]Tabelle1!$D$3:$D$500,0),MATCH(K$2,[3]Tabelle1!$E$2:$U$2,0))),"")</f>
        <v/>
      </c>
      <c r="L426" s="195" t="str">
        <f t="array" ref="L426">IFERROR(IF(INDEX([3]Tabelle1!$E$3:$U$500,MATCH($A426&amp;$C426&amp;$D426,[3]Tabelle1!$A$3:$A$500&amp;[3]Tabelle1!$C$3:$C$500&amp;[3]Tabelle1!$D$3:$D$500,0),MATCH(L$2,[3]Tabelle1!$E$2:$U$2,0))=0,"",INDEX([3]Tabelle1!$E$3:$U$500,MATCH($A426&amp;$C426&amp;$D426,[3]Tabelle1!$A$3:$A$500&amp;[3]Tabelle1!$C$3:$C$500&amp;[3]Tabelle1!$D$3:$D$500,0),MATCH(L$2,[3]Tabelle1!$E$2:$U$2,0))),"")</f>
        <v/>
      </c>
      <c r="M426" s="195" t="str">
        <f t="array" ref="M426">IFERROR(IF(INDEX([3]Tabelle1!$E$3:$U$500,MATCH($A426&amp;$C426&amp;$D426,[3]Tabelle1!$A$3:$A$500&amp;[3]Tabelle1!$C$3:$C$500&amp;[3]Tabelle1!$D$3:$D$500,0),MATCH(M$2,[3]Tabelle1!$E$2:$U$2,0))=0,"",INDEX([3]Tabelle1!$E$3:$U$500,MATCH($A426&amp;$C426&amp;$D426,[3]Tabelle1!$A$3:$A$500&amp;[3]Tabelle1!$C$3:$C$500&amp;[3]Tabelle1!$D$3:$D$500,0),MATCH(M$2,[3]Tabelle1!$E$2:$U$2,0))),"")</f>
        <v/>
      </c>
      <c r="N426" s="195" t="str">
        <f t="array" ref="N426">IFERROR(IF(INDEX([3]Tabelle1!$E$3:$U$500,MATCH($A426&amp;$C426&amp;$D426,[3]Tabelle1!$A$3:$A$500&amp;[3]Tabelle1!$C$3:$C$500&amp;[3]Tabelle1!$D$3:$D$500,0),MATCH(N$2,[3]Tabelle1!$E$2:$U$2,0))=0,"",INDEX([3]Tabelle1!$E$3:$U$500,MATCH($A426&amp;$C426&amp;$D426,[3]Tabelle1!$A$3:$A$500&amp;[3]Tabelle1!$C$3:$C$500&amp;[3]Tabelle1!$D$3:$D$500,0),MATCH(N$2,[3]Tabelle1!$E$2:$U$2,0))),"")</f>
        <v/>
      </c>
      <c r="O426" s="195" t="str">
        <f t="array" ref="O426">IFERROR(IF(INDEX([3]Tabelle1!$E$3:$U$500,MATCH($A426&amp;$C426&amp;$D426,[3]Tabelle1!$A$3:$A$500&amp;[3]Tabelle1!$C$3:$C$500&amp;[3]Tabelle1!$D$3:$D$500,0),MATCH(O$2,[3]Tabelle1!$E$2:$U$2,0))=0,"",INDEX([3]Tabelle1!$E$3:$U$500,MATCH($A426&amp;$C426&amp;$D426,[3]Tabelle1!$A$3:$A$500&amp;[3]Tabelle1!$C$3:$C$500&amp;[3]Tabelle1!$D$3:$D$500,0),MATCH(O$2,[3]Tabelle1!$E$2:$U$2,0))),"")</f>
        <v/>
      </c>
      <c r="P426" s="195" t="str">
        <f t="array" ref="P426">IFERROR(IF(INDEX([3]Tabelle1!$E$3:$U$500,MATCH($A426&amp;$C426&amp;$D426,[3]Tabelle1!$A$3:$A$500&amp;[3]Tabelle1!$C$3:$C$500&amp;[3]Tabelle1!$D$3:$D$500,0),MATCH(P$2,[3]Tabelle1!$E$2:$U$2,0))=0,"",INDEX([3]Tabelle1!$E$3:$U$500,MATCH($A426&amp;$C426&amp;$D426,[3]Tabelle1!$A$3:$A$500&amp;[3]Tabelle1!$C$3:$C$500&amp;[3]Tabelle1!$D$3:$D$500,0),MATCH(P$2,[3]Tabelle1!$E$2:$U$2,0))),"")</f>
        <v/>
      </c>
      <c r="Q426" s="195" t="str">
        <f t="array" ref="Q426">IFERROR(IF(INDEX([3]Tabelle1!$E$3:$U$500,MATCH($A426&amp;$C426&amp;$D426,[3]Tabelle1!$A$3:$A$500&amp;[3]Tabelle1!$C$3:$C$500&amp;[3]Tabelle1!$D$3:$D$500,0),MATCH(Q$2,[3]Tabelle1!$E$2:$U$2,0))=0,"",INDEX([3]Tabelle1!$E$3:$U$500,MATCH($A426&amp;$C426&amp;$D426,[3]Tabelle1!$A$3:$A$500&amp;[3]Tabelle1!$C$3:$C$500&amp;[3]Tabelle1!$D$3:$D$500,0),MATCH(Q$2,[3]Tabelle1!$E$2:$U$2,0))),"")</f>
        <v/>
      </c>
      <c r="R426" s="195" t="str">
        <f t="array" ref="R426">IFERROR(IF(INDEX([3]Tabelle1!$E$3:$U$500,MATCH($A426&amp;$C426&amp;$D426,[3]Tabelle1!$A$3:$A$500&amp;[3]Tabelle1!$C$3:$C$500&amp;[3]Tabelle1!$D$3:$D$500,0),MATCH(R$2,[3]Tabelle1!$E$2:$U$2,0))=0,"",INDEX([3]Tabelle1!$E$3:$U$500,MATCH($A426&amp;$C426&amp;$D426,[3]Tabelle1!$A$3:$A$500&amp;[3]Tabelle1!$C$3:$C$500&amp;[3]Tabelle1!$D$3:$D$500,0),MATCH(R$2,[3]Tabelle1!$E$2:$U$2,0))),"")</f>
        <v/>
      </c>
      <c r="S426" s="195" t="str">
        <f t="array" ref="S426">IFERROR(IF(INDEX([3]Tabelle1!$E$3:$U$500,MATCH($A426&amp;$C426&amp;$D426,[3]Tabelle1!$A$3:$A$500&amp;[3]Tabelle1!$C$3:$C$500&amp;[3]Tabelle1!$D$3:$D$500,0),MATCH(S$2,[3]Tabelle1!$E$2:$U$2,0))=0,"",INDEX([3]Tabelle1!$E$3:$U$500,MATCH($A426&amp;$C426&amp;$D426,[3]Tabelle1!$A$3:$A$500&amp;[3]Tabelle1!$C$3:$C$500&amp;[3]Tabelle1!$D$3:$D$500,0),MATCH(S$2,[3]Tabelle1!$E$2:$U$2,0))),"")</f>
        <v/>
      </c>
      <c r="T426" s="195" t="str">
        <f t="array" ref="T426">IFERROR(IF(INDEX([3]Tabelle1!$E$3:$U$500,MATCH($A426&amp;$C426&amp;$D426,[3]Tabelle1!$A$3:$A$500&amp;[3]Tabelle1!$C$3:$C$500&amp;[3]Tabelle1!$D$3:$D$500,0),MATCH(T$2,[3]Tabelle1!$E$2:$U$2,0))=0,"",INDEX([3]Tabelle1!$E$3:$U$500,MATCH($A426&amp;$C426&amp;$D426,[3]Tabelle1!$A$3:$A$500&amp;[3]Tabelle1!$C$3:$C$500&amp;[3]Tabelle1!$D$3:$D$500,0),MATCH(T$2,[3]Tabelle1!$E$2:$U$2,0))),"")</f>
        <v/>
      </c>
      <c r="U426" s="195" t="str">
        <f t="array" ref="U426">IFERROR(IF(INDEX([3]Tabelle1!$E$3:$U$500,MATCH($A426&amp;$C426&amp;$D426,[3]Tabelle1!$A$3:$A$500&amp;[3]Tabelle1!$C$3:$C$500&amp;[3]Tabelle1!$D$3:$D$500,0),MATCH(U$2,[3]Tabelle1!$E$2:$U$2,0))=0,"",INDEX([3]Tabelle1!$E$3:$U$500,MATCH($A426&amp;$C426&amp;$D426,[3]Tabelle1!$A$3:$A$500&amp;[3]Tabelle1!$C$3:$C$500&amp;[3]Tabelle1!$D$3:$D$500,0),MATCH(U$2,[3]Tabelle1!$E$2:$U$2,0))),"")</f>
        <v/>
      </c>
      <c r="V426" s="196" t="str">
        <f t="array" ref="V426">IFERROR(IF(INDEX([3]Tabelle1!$E$3:$U$500,MATCH($A426&amp;$C426&amp;$D426,[3]Tabelle1!$A$3:$A$500&amp;[3]Tabelle1!$C$3:$C$500&amp;[3]Tabelle1!$D$3:$D$500,0),MATCH(V$2,[3]Tabelle1!$E$2:$U$2,0))=0,"",INDEX([3]Tabelle1!$E$3:$U$500,MATCH($A426&amp;$C426&amp;$D426,[3]Tabelle1!$A$3:$A$500&amp;[3]Tabelle1!$C$3:$C$500&amp;[3]Tabelle1!$D$3:$D$500,0),MATCH(V$2,[3]Tabelle1!$E$2:$U$2,0))),"")</f>
        <v/>
      </c>
      <c r="W426" t="str">
        <f t="array" ref="W426">IFERROR(IF(INDEX([3]Tabelle1!$E$3:$U$500,MATCH($A426&amp;$C426&amp;$D426,[3]Tabelle1!$A$3:$A$500&amp;[3]Tabelle1!$C$3:$C$500&amp;[3]Tabelle1!$D$3:$D$500,0),MATCH(W$2,[3]Tabelle1!$E$2:$U$2,0))=0,"",INDEX([3]Tabelle1!$E$3:$U$500,MATCH($A426&amp;$C426&amp;$D426,[3]Tabelle1!$A$3:$A$500&amp;[3]Tabelle1!$C$3:$C$500&amp;[3]Tabelle1!$D$3:$D$500,0),MATCH(W$2,[3]Tabelle1!$E$2:$U$2,0))),"")</f>
        <v/>
      </c>
      <c r="X426" t="str">
        <f t="array" ref="X426">IFERROR(IF(INDEX([3]Tabelle1!$E$3:$U$500,MATCH($A426&amp;$C426&amp;$D426,[3]Tabelle1!$A$3:$A$500&amp;[3]Tabelle1!$C$3:$C$500&amp;[3]Tabelle1!$D$3:$D$500,0),MATCH(X$2,[3]Tabelle1!$E$2:$U$2,0))=0,"",INDEX([3]Tabelle1!$E$3:$U$500,MATCH($A426&amp;$C426&amp;$D426,[3]Tabelle1!$A$3:$A$500&amp;[3]Tabelle1!$C$3:$C$500&amp;[3]Tabelle1!$D$3:$D$500,0),MATCH(X$2,[3]Tabelle1!$E$2:$U$2,0))),"")</f>
        <v/>
      </c>
      <c r="Y426" s="4"/>
      <c r="Z426" s="4"/>
      <c r="AA426" s="4"/>
      <c r="AB426" s="4"/>
      <c r="AC426" s="4"/>
      <c r="AD426" s="4"/>
      <c r="AE426" s="4"/>
      <c r="AF426" s="4"/>
    </row>
    <row r="427" spans="1:32" x14ac:dyDescent="0.2">
      <c r="A427" s="107" t="str">
        <f t="shared" si="42"/>
        <v>Lithuania</v>
      </c>
      <c r="B427" s="97"/>
      <c r="C427" s="97" t="s">
        <v>88</v>
      </c>
      <c r="D427" s="227" t="s">
        <v>5</v>
      </c>
      <c r="E427" s="194"/>
      <c r="F427" s="194"/>
      <c r="G427" s="194"/>
      <c r="H427" s="195" t="str">
        <f t="array" ref="H427">IFERROR(IF(INDEX([3]Tabelle1!$E$3:$U$500,MATCH($A427&amp;$C427&amp;$D427,[3]Tabelle1!$A$3:$A$500&amp;[3]Tabelle1!$C$3:$C$500&amp;[3]Tabelle1!$D$3:$D$500,0),MATCH(H$2,[3]Tabelle1!$E$2:$U$2,0))=0,"",INDEX([3]Tabelle1!$E$3:$U$500,MATCH($A427&amp;$C427&amp;$D427,[3]Tabelle1!$A$3:$A$500&amp;[3]Tabelle1!$C$3:$C$500&amp;[3]Tabelle1!$D$3:$D$500,0),MATCH(H$2,[3]Tabelle1!$E$2:$U$2,0))),"")</f>
        <v/>
      </c>
      <c r="I427" s="195" t="str">
        <f t="array" ref="I427">IFERROR(IF(INDEX([3]Tabelle1!$E$3:$U$500,MATCH($A427&amp;$C427&amp;$D427,[3]Tabelle1!$A$3:$A$500&amp;[3]Tabelle1!$C$3:$C$500&amp;[3]Tabelle1!$D$3:$D$500,0),MATCH(I$2,[3]Tabelle1!$E$2:$U$2,0))=0,"",INDEX([3]Tabelle1!$E$3:$U$500,MATCH($A427&amp;$C427&amp;$D427,[3]Tabelle1!$A$3:$A$500&amp;[3]Tabelle1!$C$3:$C$500&amp;[3]Tabelle1!$D$3:$D$500,0),MATCH(I$2,[3]Tabelle1!$E$2:$U$2,0))),"")</f>
        <v/>
      </c>
      <c r="J427" s="195" t="str">
        <f t="array" ref="J427">IFERROR(IF(INDEX([3]Tabelle1!$E$3:$U$500,MATCH($A427&amp;$C427&amp;$D427,[3]Tabelle1!$A$3:$A$500&amp;[3]Tabelle1!$C$3:$C$500&amp;[3]Tabelle1!$D$3:$D$500,0),MATCH(J$2,[3]Tabelle1!$E$2:$U$2,0))=0,"",INDEX([3]Tabelle1!$E$3:$U$500,MATCH($A427&amp;$C427&amp;$D427,[3]Tabelle1!$A$3:$A$500&amp;[3]Tabelle1!$C$3:$C$500&amp;[3]Tabelle1!$D$3:$D$500,0),MATCH(J$2,[3]Tabelle1!$E$2:$U$2,0))),"")</f>
        <v/>
      </c>
      <c r="K427" s="195" t="str">
        <f t="array" ref="K427">IFERROR(IF(INDEX([3]Tabelle1!$E$3:$U$500,MATCH($A427&amp;$C427&amp;$D427,[3]Tabelle1!$A$3:$A$500&amp;[3]Tabelle1!$C$3:$C$500&amp;[3]Tabelle1!$D$3:$D$500,0),MATCH(K$2,[3]Tabelle1!$E$2:$U$2,0))=0,"",INDEX([3]Tabelle1!$E$3:$U$500,MATCH($A427&amp;$C427&amp;$D427,[3]Tabelle1!$A$3:$A$500&amp;[3]Tabelle1!$C$3:$C$500&amp;[3]Tabelle1!$D$3:$D$500,0),MATCH(K$2,[3]Tabelle1!$E$2:$U$2,0))),"")</f>
        <v/>
      </c>
      <c r="L427" s="195" t="str">
        <f t="array" ref="L427">IFERROR(IF(INDEX([3]Tabelle1!$E$3:$U$500,MATCH($A427&amp;$C427&amp;$D427,[3]Tabelle1!$A$3:$A$500&amp;[3]Tabelle1!$C$3:$C$500&amp;[3]Tabelle1!$D$3:$D$500,0),MATCH(L$2,[3]Tabelle1!$E$2:$U$2,0))=0,"",INDEX([3]Tabelle1!$E$3:$U$500,MATCH($A427&amp;$C427&amp;$D427,[3]Tabelle1!$A$3:$A$500&amp;[3]Tabelle1!$C$3:$C$500&amp;[3]Tabelle1!$D$3:$D$500,0),MATCH(L$2,[3]Tabelle1!$E$2:$U$2,0))),"")</f>
        <v/>
      </c>
      <c r="M427" s="195" t="str">
        <f t="array" ref="M427">IFERROR(IF(INDEX([3]Tabelle1!$E$3:$U$500,MATCH($A427&amp;$C427&amp;$D427,[3]Tabelle1!$A$3:$A$500&amp;[3]Tabelle1!$C$3:$C$500&amp;[3]Tabelle1!$D$3:$D$500,0),MATCH(M$2,[3]Tabelle1!$E$2:$U$2,0))=0,"",INDEX([3]Tabelle1!$E$3:$U$500,MATCH($A427&amp;$C427&amp;$D427,[3]Tabelle1!$A$3:$A$500&amp;[3]Tabelle1!$C$3:$C$500&amp;[3]Tabelle1!$D$3:$D$500,0),MATCH(M$2,[3]Tabelle1!$E$2:$U$2,0))),"")</f>
        <v/>
      </c>
      <c r="N427" s="195" t="str">
        <f t="array" ref="N427">IFERROR(IF(INDEX([3]Tabelle1!$E$3:$U$500,MATCH($A427&amp;$C427&amp;$D427,[3]Tabelle1!$A$3:$A$500&amp;[3]Tabelle1!$C$3:$C$500&amp;[3]Tabelle1!$D$3:$D$500,0),MATCH(N$2,[3]Tabelle1!$E$2:$U$2,0))=0,"",INDEX([3]Tabelle1!$E$3:$U$500,MATCH($A427&amp;$C427&amp;$D427,[3]Tabelle1!$A$3:$A$500&amp;[3]Tabelle1!$C$3:$C$500&amp;[3]Tabelle1!$D$3:$D$500,0),MATCH(N$2,[3]Tabelle1!$E$2:$U$2,0))),"")</f>
        <v/>
      </c>
      <c r="O427" s="195" t="str">
        <f t="array" ref="O427">IFERROR(IF(INDEX([3]Tabelle1!$E$3:$U$500,MATCH($A427&amp;$C427&amp;$D427,[3]Tabelle1!$A$3:$A$500&amp;[3]Tabelle1!$C$3:$C$500&amp;[3]Tabelle1!$D$3:$D$500,0),MATCH(O$2,[3]Tabelle1!$E$2:$U$2,0))=0,"",INDEX([3]Tabelle1!$E$3:$U$500,MATCH($A427&amp;$C427&amp;$D427,[3]Tabelle1!$A$3:$A$500&amp;[3]Tabelle1!$C$3:$C$500&amp;[3]Tabelle1!$D$3:$D$500,0),MATCH(O$2,[3]Tabelle1!$E$2:$U$2,0))),"")</f>
        <v/>
      </c>
      <c r="P427" s="195" t="str">
        <f t="array" ref="P427">IFERROR(IF(INDEX([3]Tabelle1!$E$3:$U$500,MATCH($A427&amp;$C427&amp;$D427,[3]Tabelle1!$A$3:$A$500&amp;[3]Tabelle1!$C$3:$C$500&amp;[3]Tabelle1!$D$3:$D$500,0),MATCH(P$2,[3]Tabelle1!$E$2:$U$2,0))=0,"",INDEX([3]Tabelle1!$E$3:$U$500,MATCH($A427&amp;$C427&amp;$D427,[3]Tabelle1!$A$3:$A$500&amp;[3]Tabelle1!$C$3:$C$500&amp;[3]Tabelle1!$D$3:$D$500,0),MATCH(P$2,[3]Tabelle1!$E$2:$U$2,0))),"")</f>
        <v/>
      </c>
      <c r="Q427" s="195" t="str">
        <f t="array" ref="Q427">IFERROR(IF(INDEX([3]Tabelle1!$E$3:$U$500,MATCH($A427&amp;$C427&amp;$D427,[3]Tabelle1!$A$3:$A$500&amp;[3]Tabelle1!$C$3:$C$500&amp;[3]Tabelle1!$D$3:$D$500,0),MATCH(Q$2,[3]Tabelle1!$E$2:$U$2,0))=0,"",INDEX([3]Tabelle1!$E$3:$U$500,MATCH($A427&amp;$C427&amp;$D427,[3]Tabelle1!$A$3:$A$500&amp;[3]Tabelle1!$C$3:$C$500&amp;[3]Tabelle1!$D$3:$D$500,0),MATCH(Q$2,[3]Tabelle1!$E$2:$U$2,0))),"")</f>
        <v/>
      </c>
      <c r="R427" s="195" t="str">
        <f t="array" ref="R427">IFERROR(IF(INDEX([3]Tabelle1!$E$3:$U$500,MATCH($A427&amp;$C427&amp;$D427,[3]Tabelle1!$A$3:$A$500&amp;[3]Tabelle1!$C$3:$C$500&amp;[3]Tabelle1!$D$3:$D$500,0),MATCH(R$2,[3]Tabelle1!$E$2:$U$2,0))=0,"",INDEX([3]Tabelle1!$E$3:$U$500,MATCH($A427&amp;$C427&amp;$D427,[3]Tabelle1!$A$3:$A$500&amp;[3]Tabelle1!$C$3:$C$500&amp;[3]Tabelle1!$D$3:$D$500,0),MATCH(R$2,[3]Tabelle1!$E$2:$U$2,0))),"")</f>
        <v/>
      </c>
      <c r="S427" s="195" t="str">
        <f t="array" ref="S427">IFERROR(IF(INDEX([3]Tabelle1!$E$3:$U$500,MATCH($A427&amp;$C427&amp;$D427,[3]Tabelle1!$A$3:$A$500&amp;[3]Tabelle1!$C$3:$C$500&amp;[3]Tabelle1!$D$3:$D$500,0),MATCH(S$2,[3]Tabelle1!$E$2:$U$2,0))=0,"",INDEX([3]Tabelle1!$E$3:$U$500,MATCH($A427&amp;$C427&amp;$D427,[3]Tabelle1!$A$3:$A$500&amp;[3]Tabelle1!$C$3:$C$500&amp;[3]Tabelle1!$D$3:$D$500,0),MATCH(S$2,[3]Tabelle1!$E$2:$U$2,0))),"")</f>
        <v/>
      </c>
      <c r="T427" s="195" t="str">
        <f t="array" ref="T427">IFERROR(IF(INDEX([3]Tabelle1!$E$3:$U$500,MATCH($A427&amp;$C427&amp;$D427,[3]Tabelle1!$A$3:$A$500&amp;[3]Tabelle1!$C$3:$C$500&amp;[3]Tabelle1!$D$3:$D$500,0),MATCH(T$2,[3]Tabelle1!$E$2:$U$2,0))=0,"",INDEX([3]Tabelle1!$E$3:$U$500,MATCH($A427&amp;$C427&amp;$D427,[3]Tabelle1!$A$3:$A$500&amp;[3]Tabelle1!$C$3:$C$500&amp;[3]Tabelle1!$D$3:$D$500,0),MATCH(T$2,[3]Tabelle1!$E$2:$U$2,0))),"")</f>
        <v/>
      </c>
      <c r="U427" s="195" t="str">
        <f t="array" ref="U427">IFERROR(IF(INDEX([3]Tabelle1!$E$3:$U$500,MATCH($A427&amp;$C427&amp;$D427,[3]Tabelle1!$A$3:$A$500&amp;[3]Tabelle1!$C$3:$C$500&amp;[3]Tabelle1!$D$3:$D$500,0),MATCH(U$2,[3]Tabelle1!$E$2:$U$2,0))=0,"",INDEX([3]Tabelle1!$E$3:$U$500,MATCH($A427&amp;$C427&amp;$D427,[3]Tabelle1!$A$3:$A$500&amp;[3]Tabelle1!$C$3:$C$500&amp;[3]Tabelle1!$D$3:$D$500,0),MATCH(U$2,[3]Tabelle1!$E$2:$U$2,0))),"")</f>
        <v/>
      </c>
      <c r="V427" s="196" t="str">
        <f t="array" ref="V427">IFERROR(IF(INDEX([3]Tabelle1!$E$3:$U$500,MATCH($A427&amp;$C427&amp;$D427,[3]Tabelle1!$A$3:$A$500&amp;[3]Tabelle1!$C$3:$C$500&amp;[3]Tabelle1!$D$3:$D$500,0),MATCH(V$2,[3]Tabelle1!$E$2:$U$2,0))=0,"",INDEX([3]Tabelle1!$E$3:$U$500,MATCH($A427&amp;$C427&amp;$D427,[3]Tabelle1!$A$3:$A$500&amp;[3]Tabelle1!$C$3:$C$500&amp;[3]Tabelle1!$D$3:$D$500,0),MATCH(V$2,[3]Tabelle1!$E$2:$U$2,0))),"")</f>
        <v/>
      </c>
      <c r="W427" t="str">
        <f t="array" ref="W427">IFERROR(IF(INDEX([3]Tabelle1!$E$3:$U$500,MATCH($A427&amp;$C427&amp;$D427,[3]Tabelle1!$A$3:$A$500&amp;[3]Tabelle1!$C$3:$C$500&amp;[3]Tabelle1!$D$3:$D$500,0),MATCH(W$2,[3]Tabelle1!$E$2:$U$2,0))=0,"",INDEX([3]Tabelle1!$E$3:$U$500,MATCH($A427&amp;$C427&amp;$D427,[3]Tabelle1!$A$3:$A$500&amp;[3]Tabelle1!$C$3:$C$500&amp;[3]Tabelle1!$D$3:$D$500,0),MATCH(W$2,[3]Tabelle1!$E$2:$U$2,0))),"")</f>
        <v/>
      </c>
      <c r="X427" t="str">
        <f t="array" ref="X427">IFERROR(IF(INDEX([3]Tabelle1!$E$3:$U$500,MATCH($A427&amp;$C427&amp;$D427,[3]Tabelle1!$A$3:$A$500&amp;[3]Tabelle1!$C$3:$C$500&amp;[3]Tabelle1!$D$3:$D$500,0),MATCH(X$2,[3]Tabelle1!$E$2:$U$2,0))=0,"",INDEX([3]Tabelle1!$E$3:$U$500,MATCH($A427&amp;$C427&amp;$D427,[3]Tabelle1!$A$3:$A$500&amp;[3]Tabelle1!$C$3:$C$500&amp;[3]Tabelle1!$D$3:$D$500,0),MATCH(X$2,[3]Tabelle1!$E$2:$U$2,0))),"")</f>
        <v/>
      </c>
      <c r="Y427" s="4"/>
      <c r="Z427" s="4"/>
      <c r="AA427" s="4"/>
      <c r="AB427" s="4"/>
      <c r="AC427" s="4"/>
      <c r="AD427" s="4"/>
      <c r="AE427" s="4"/>
      <c r="AF427" s="4"/>
    </row>
    <row r="428" spans="1:32" x14ac:dyDescent="0.2">
      <c r="A428" s="107" t="str">
        <f t="shared" si="42"/>
        <v>Lithuania</v>
      </c>
      <c r="B428" s="97"/>
      <c r="C428" s="97" t="s">
        <v>88</v>
      </c>
      <c r="D428" s="227" t="s">
        <v>47</v>
      </c>
      <c r="E428" s="194"/>
      <c r="F428" s="194"/>
      <c r="G428" s="194"/>
      <c r="H428" s="195" t="str">
        <f t="array" ref="H428">IFERROR(IF(INDEX([3]Tabelle1!$E$3:$U$500,MATCH($A428&amp;$C428&amp;$D428,[3]Tabelle1!$A$3:$A$500&amp;[3]Tabelle1!$C$3:$C$500&amp;[3]Tabelle1!$D$3:$D$500,0),MATCH(H$2,[3]Tabelle1!$E$2:$U$2,0))=0,"",INDEX([3]Tabelle1!$E$3:$U$500,MATCH($A428&amp;$C428&amp;$D428,[3]Tabelle1!$A$3:$A$500&amp;[3]Tabelle1!$C$3:$C$500&amp;[3]Tabelle1!$D$3:$D$500,0),MATCH(H$2,[3]Tabelle1!$E$2:$U$2,0))),"")</f>
        <v/>
      </c>
      <c r="I428" s="195">
        <f t="array" ref="I428">IFERROR(IF(INDEX([3]Tabelle1!$E$3:$U$500,MATCH($A428&amp;$C428&amp;$D428,[3]Tabelle1!$A$3:$A$500&amp;[3]Tabelle1!$C$3:$C$500&amp;[3]Tabelle1!$D$3:$D$500,0),MATCH(I$2,[3]Tabelle1!$E$2:$U$2,0))=0,"",INDEX([3]Tabelle1!$E$3:$U$500,MATCH($A428&amp;$C428&amp;$D428,[3]Tabelle1!$A$3:$A$500&amp;[3]Tabelle1!$C$3:$C$500&amp;[3]Tabelle1!$D$3:$D$500,0),MATCH(I$2,[3]Tabelle1!$E$2:$U$2,0))),"")</f>
        <v>21.12771607450912</v>
      </c>
      <c r="J428" s="195" t="str">
        <f t="array" ref="J428">IFERROR(IF(INDEX([3]Tabelle1!$E$3:$U$500,MATCH($A428&amp;$C428&amp;$D428,[3]Tabelle1!$A$3:$A$500&amp;[3]Tabelle1!$C$3:$C$500&amp;[3]Tabelle1!$D$3:$D$500,0),MATCH(J$2,[3]Tabelle1!$E$2:$U$2,0))=0,"",INDEX([3]Tabelle1!$E$3:$U$500,MATCH($A428&amp;$C428&amp;$D428,[3]Tabelle1!$A$3:$A$500&amp;[3]Tabelle1!$C$3:$C$500&amp;[3]Tabelle1!$D$3:$D$500,0),MATCH(J$2,[3]Tabelle1!$E$2:$U$2,0))),"")</f>
        <v/>
      </c>
      <c r="K428" s="195">
        <f t="array" ref="K428">IFERROR(IF(INDEX([3]Tabelle1!$E$3:$U$500,MATCH($A428&amp;$C428&amp;$D428,[3]Tabelle1!$A$3:$A$500&amp;[3]Tabelle1!$C$3:$C$500&amp;[3]Tabelle1!$D$3:$D$500,0),MATCH(K$2,[3]Tabelle1!$E$2:$U$2,0))=0,"",INDEX([3]Tabelle1!$E$3:$U$500,MATCH($A428&amp;$C428&amp;$D428,[3]Tabelle1!$A$3:$A$500&amp;[3]Tabelle1!$C$3:$C$500&amp;[3]Tabelle1!$D$3:$D$500,0),MATCH(K$2,[3]Tabelle1!$E$2:$U$2,0))),"")</f>
        <v>21.12771607450912</v>
      </c>
      <c r="L428" s="195" t="str">
        <f t="array" ref="L428">IFERROR(IF(INDEX([3]Tabelle1!$E$3:$U$500,MATCH($A428&amp;$C428&amp;$D428,[3]Tabelle1!$A$3:$A$500&amp;[3]Tabelle1!$C$3:$C$500&amp;[3]Tabelle1!$D$3:$D$500,0),MATCH(L$2,[3]Tabelle1!$E$2:$U$2,0))=0,"",INDEX([3]Tabelle1!$E$3:$U$500,MATCH($A428&amp;$C428&amp;$D428,[3]Tabelle1!$A$3:$A$500&amp;[3]Tabelle1!$C$3:$C$500&amp;[3]Tabelle1!$D$3:$D$500,0),MATCH(L$2,[3]Tabelle1!$E$2:$U$2,0))),"")</f>
        <v/>
      </c>
      <c r="M428" s="195" t="str">
        <f t="array" ref="M428">IFERROR(IF(INDEX([3]Tabelle1!$E$3:$U$500,MATCH($A428&amp;$C428&amp;$D428,[3]Tabelle1!$A$3:$A$500&amp;[3]Tabelle1!$C$3:$C$500&amp;[3]Tabelle1!$D$3:$D$500,0),MATCH(M$2,[3]Tabelle1!$E$2:$U$2,0))=0,"",INDEX([3]Tabelle1!$E$3:$U$500,MATCH($A428&amp;$C428&amp;$D428,[3]Tabelle1!$A$3:$A$500&amp;[3]Tabelle1!$C$3:$C$500&amp;[3]Tabelle1!$D$3:$D$500,0),MATCH(M$2,[3]Tabelle1!$E$2:$U$2,0))),"")</f>
        <v/>
      </c>
      <c r="N428" s="195">
        <f t="array" ref="N428">IFERROR(IF(INDEX([3]Tabelle1!$E$3:$U$500,MATCH($A428&amp;$C428&amp;$D428,[3]Tabelle1!$A$3:$A$500&amp;[3]Tabelle1!$C$3:$C$500&amp;[3]Tabelle1!$D$3:$D$500,0),MATCH(N$2,[3]Tabelle1!$E$2:$U$2,0))=0,"",INDEX([3]Tabelle1!$E$3:$U$500,MATCH($A428&amp;$C428&amp;$D428,[3]Tabelle1!$A$3:$A$500&amp;[3]Tabelle1!$C$3:$C$500&amp;[3]Tabelle1!$D$3:$D$500,0),MATCH(N$2,[3]Tabelle1!$E$2:$U$2,0))),"")</f>
        <v>21.12771607450912</v>
      </c>
      <c r="O428" s="195" t="str">
        <f t="array" ref="O428">IFERROR(IF(INDEX([3]Tabelle1!$E$3:$U$500,MATCH($A428&amp;$C428&amp;$D428,[3]Tabelle1!$A$3:$A$500&amp;[3]Tabelle1!$C$3:$C$500&amp;[3]Tabelle1!$D$3:$D$500,0),MATCH(O$2,[3]Tabelle1!$E$2:$U$2,0))=0,"",INDEX([3]Tabelle1!$E$3:$U$500,MATCH($A428&amp;$C428&amp;$D428,[3]Tabelle1!$A$3:$A$500&amp;[3]Tabelle1!$C$3:$C$500&amp;[3]Tabelle1!$D$3:$D$500,0),MATCH(O$2,[3]Tabelle1!$E$2:$U$2,0))),"")</f>
        <v/>
      </c>
      <c r="P428" s="195">
        <f t="array" ref="P428">IFERROR(IF(INDEX([3]Tabelle1!$E$3:$U$500,MATCH($A428&amp;$C428&amp;$D428,[3]Tabelle1!$A$3:$A$500&amp;[3]Tabelle1!$C$3:$C$500&amp;[3]Tabelle1!$D$3:$D$500,0),MATCH(P$2,[3]Tabelle1!$E$2:$U$2,0))=0,"",INDEX([3]Tabelle1!$E$3:$U$500,MATCH($A428&amp;$C428&amp;$D428,[3]Tabelle1!$A$3:$A$500&amp;[3]Tabelle1!$C$3:$C$500&amp;[3]Tabelle1!$D$3:$D$500,0),MATCH(P$2,[3]Tabelle1!$E$2:$U$2,0))),"")</f>
        <v>21.12771607450912</v>
      </c>
      <c r="Q428" s="195" t="str">
        <f t="array" ref="Q428">IFERROR(IF(INDEX([3]Tabelle1!$E$3:$U$500,MATCH($A428&amp;$C428&amp;$D428,[3]Tabelle1!$A$3:$A$500&amp;[3]Tabelle1!$C$3:$C$500&amp;[3]Tabelle1!$D$3:$D$500,0),MATCH(Q$2,[3]Tabelle1!$E$2:$U$2,0))=0,"",INDEX([3]Tabelle1!$E$3:$U$500,MATCH($A428&amp;$C428&amp;$D428,[3]Tabelle1!$A$3:$A$500&amp;[3]Tabelle1!$C$3:$C$500&amp;[3]Tabelle1!$D$3:$D$500,0),MATCH(Q$2,[3]Tabelle1!$E$2:$U$2,0))),"")</f>
        <v/>
      </c>
      <c r="R428" s="195" t="str">
        <f t="array" ref="R428">IFERROR(IF(INDEX([3]Tabelle1!$E$3:$U$500,MATCH($A428&amp;$C428&amp;$D428,[3]Tabelle1!$A$3:$A$500&amp;[3]Tabelle1!$C$3:$C$500&amp;[3]Tabelle1!$D$3:$D$500,0),MATCH(R$2,[3]Tabelle1!$E$2:$U$2,0))=0,"",INDEX([3]Tabelle1!$E$3:$U$500,MATCH($A428&amp;$C428&amp;$D428,[3]Tabelle1!$A$3:$A$500&amp;[3]Tabelle1!$C$3:$C$500&amp;[3]Tabelle1!$D$3:$D$500,0),MATCH(R$2,[3]Tabelle1!$E$2:$U$2,0))),"")</f>
        <v/>
      </c>
      <c r="S428" s="195">
        <f t="array" ref="S428">IFERROR(IF(INDEX([3]Tabelle1!$E$3:$U$500,MATCH($A428&amp;$C428&amp;$D428,[3]Tabelle1!$A$3:$A$500&amp;[3]Tabelle1!$C$3:$C$500&amp;[3]Tabelle1!$D$3:$D$500,0),MATCH(S$2,[3]Tabelle1!$E$2:$U$2,0))=0,"",INDEX([3]Tabelle1!$E$3:$U$500,MATCH($A428&amp;$C428&amp;$D428,[3]Tabelle1!$A$3:$A$500&amp;[3]Tabelle1!$C$3:$C$500&amp;[3]Tabelle1!$D$3:$D$500,0),MATCH(S$2,[3]Tabelle1!$E$2:$U$2,0))),"")</f>
        <v>21.12771607450912</v>
      </c>
      <c r="T428" s="195" t="str">
        <f t="array" ref="T428">IFERROR(IF(INDEX([3]Tabelle1!$E$3:$U$500,MATCH($A428&amp;$C428&amp;$D428,[3]Tabelle1!$A$3:$A$500&amp;[3]Tabelle1!$C$3:$C$500&amp;[3]Tabelle1!$D$3:$D$500,0),MATCH(T$2,[3]Tabelle1!$E$2:$U$2,0))=0,"",INDEX([3]Tabelle1!$E$3:$U$500,MATCH($A428&amp;$C428&amp;$D428,[3]Tabelle1!$A$3:$A$500&amp;[3]Tabelle1!$C$3:$C$500&amp;[3]Tabelle1!$D$3:$D$500,0),MATCH(T$2,[3]Tabelle1!$E$2:$U$2,0))),"")</f>
        <v/>
      </c>
      <c r="U428" s="195" t="str">
        <f t="array" ref="U428">IFERROR(IF(INDEX([3]Tabelle1!$E$3:$U$500,MATCH($A428&amp;$C428&amp;$D428,[3]Tabelle1!$A$3:$A$500&amp;[3]Tabelle1!$C$3:$C$500&amp;[3]Tabelle1!$D$3:$D$500,0),MATCH(U$2,[3]Tabelle1!$E$2:$U$2,0))=0,"",INDEX([3]Tabelle1!$E$3:$U$500,MATCH($A428&amp;$C428&amp;$D428,[3]Tabelle1!$A$3:$A$500&amp;[3]Tabelle1!$C$3:$C$500&amp;[3]Tabelle1!$D$3:$D$500,0),MATCH(U$2,[3]Tabelle1!$E$2:$U$2,0))),"")</f>
        <v/>
      </c>
      <c r="V428" s="196" t="str">
        <f t="array" ref="V428">IFERROR(IF(INDEX([3]Tabelle1!$E$3:$U$500,MATCH($A428&amp;$C428&amp;$D428,[3]Tabelle1!$A$3:$A$500&amp;[3]Tabelle1!$C$3:$C$500&amp;[3]Tabelle1!$D$3:$D$500,0),MATCH(V$2,[3]Tabelle1!$E$2:$U$2,0))=0,"",INDEX([3]Tabelle1!$E$3:$U$500,MATCH($A428&amp;$C428&amp;$D428,[3]Tabelle1!$A$3:$A$500&amp;[3]Tabelle1!$C$3:$C$500&amp;[3]Tabelle1!$D$3:$D$500,0),MATCH(V$2,[3]Tabelle1!$E$2:$U$2,0))),"")</f>
        <v/>
      </c>
      <c r="W428" t="str">
        <f t="array" ref="W428">IFERROR(IF(INDEX([3]Tabelle1!$E$3:$U$500,MATCH($A428&amp;$C428&amp;$D428,[3]Tabelle1!$A$3:$A$500&amp;[3]Tabelle1!$C$3:$C$500&amp;[3]Tabelle1!$D$3:$D$500,0),MATCH(W$2,[3]Tabelle1!$E$2:$U$2,0))=0,"",INDEX([3]Tabelle1!$E$3:$U$500,MATCH($A428&amp;$C428&amp;$D428,[3]Tabelle1!$A$3:$A$500&amp;[3]Tabelle1!$C$3:$C$500&amp;[3]Tabelle1!$D$3:$D$500,0),MATCH(W$2,[3]Tabelle1!$E$2:$U$2,0))),"")</f>
        <v>Annahme 6000 Volllaststunden</v>
      </c>
      <c r="X428" t="str">
        <f t="array" ref="X428">IFERROR(IF(INDEX([3]Tabelle1!$E$3:$U$500,MATCH($A428&amp;$C428&amp;$D428,[3]Tabelle1!$A$3:$A$500&amp;[3]Tabelle1!$C$3:$C$500&amp;[3]Tabelle1!$D$3:$D$500,0),MATCH(X$2,[3]Tabelle1!$E$2:$U$2,0))=0,"",INDEX([3]Tabelle1!$E$3:$U$500,MATCH($A428&amp;$C428&amp;$D428,[3]Tabelle1!$A$3:$A$500&amp;[3]Tabelle1!$C$3:$C$500&amp;[3]Tabelle1!$D$3:$D$500,0),MATCH(X$2,[3]Tabelle1!$E$2:$U$2,0))),"")</f>
        <v>P.29 Table 2.1.2.3</v>
      </c>
      <c r="Y428" s="4"/>
      <c r="Z428" s="4"/>
      <c r="AA428" s="4"/>
      <c r="AB428" s="4"/>
      <c r="AC428" s="4"/>
      <c r="AD428" s="4"/>
      <c r="AE428" s="4"/>
      <c r="AF428" s="4"/>
    </row>
    <row r="429" spans="1:32" x14ac:dyDescent="0.2">
      <c r="A429" s="107" t="str">
        <f t="shared" si="42"/>
        <v>Lithuania</v>
      </c>
      <c r="B429" s="97"/>
      <c r="C429" s="97" t="s">
        <v>88</v>
      </c>
      <c r="D429" s="227" t="s">
        <v>93</v>
      </c>
      <c r="E429" s="194"/>
      <c r="F429" s="194"/>
      <c r="G429" s="194"/>
      <c r="H429" s="195" t="str">
        <f t="array" ref="H429">IFERROR(IF(INDEX([3]Tabelle1!$E$3:$U$500,MATCH($A429&amp;$C429&amp;$D429,[3]Tabelle1!$A$3:$A$500&amp;[3]Tabelle1!$C$3:$C$500&amp;[3]Tabelle1!$D$3:$D$500,0),MATCH(H$2,[3]Tabelle1!$E$2:$U$2,0))=0,"",INDEX([3]Tabelle1!$E$3:$U$500,MATCH($A429&amp;$C429&amp;$D429,[3]Tabelle1!$A$3:$A$500&amp;[3]Tabelle1!$C$3:$C$500&amp;[3]Tabelle1!$D$3:$D$500,0),MATCH(H$2,[3]Tabelle1!$E$2:$U$2,0))),"")</f>
        <v/>
      </c>
      <c r="I429" s="195">
        <f t="array" ref="I429">IFERROR(IF(INDEX([3]Tabelle1!$E$3:$U$500,MATCH($A429&amp;$C429&amp;$D429,[3]Tabelle1!$A$3:$A$500&amp;[3]Tabelle1!$C$3:$C$500&amp;[3]Tabelle1!$D$3:$D$500,0),MATCH(I$2,[3]Tabelle1!$E$2:$U$2,0))=0,"",INDEX([3]Tabelle1!$E$3:$U$500,MATCH($A429&amp;$C429&amp;$D429,[3]Tabelle1!$A$3:$A$500&amp;[3]Tabelle1!$C$3:$C$500&amp;[3]Tabelle1!$D$3:$D$500,0),MATCH(I$2,[3]Tabelle1!$E$2:$U$2,0))),"")</f>
        <v>48.651896648640268</v>
      </c>
      <c r="J429" s="195" t="str">
        <f t="array" ref="J429">IFERROR(IF(INDEX([3]Tabelle1!$E$3:$U$500,MATCH($A429&amp;$C429&amp;$D429,[3]Tabelle1!$A$3:$A$500&amp;[3]Tabelle1!$C$3:$C$500&amp;[3]Tabelle1!$D$3:$D$500,0),MATCH(J$2,[3]Tabelle1!$E$2:$U$2,0))=0,"",INDEX([3]Tabelle1!$E$3:$U$500,MATCH($A429&amp;$C429&amp;$D429,[3]Tabelle1!$A$3:$A$500&amp;[3]Tabelle1!$C$3:$C$500&amp;[3]Tabelle1!$D$3:$D$500,0),MATCH(J$2,[3]Tabelle1!$E$2:$U$2,0))),"")</f>
        <v/>
      </c>
      <c r="K429" s="195">
        <f t="array" ref="K429">IFERROR(IF(INDEX([3]Tabelle1!$E$3:$U$500,MATCH($A429&amp;$C429&amp;$D429,[3]Tabelle1!$A$3:$A$500&amp;[3]Tabelle1!$C$3:$C$500&amp;[3]Tabelle1!$D$3:$D$500,0),MATCH(K$2,[3]Tabelle1!$E$2:$U$2,0))=0,"",INDEX([3]Tabelle1!$E$3:$U$500,MATCH($A429&amp;$C429&amp;$D429,[3]Tabelle1!$A$3:$A$500&amp;[3]Tabelle1!$C$3:$C$500&amp;[3]Tabelle1!$D$3:$D$500,0),MATCH(K$2,[3]Tabelle1!$E$2:$U$2,0))),"")</f>
        <v>92.070322343044339</v>
      </c>
      <c r="L429" s="195" t="str">
        <f t="array" ref="L429">IFERROR(IF(INDEX([3]Tabelle1!$E$3:$U$500,MATCH($A429&amp;$C429&amp;$D429,[3]Tabelle1!$A$3:$A$500&amp;[3]Tabelle1!$C$3:$C$500&amp;[3]Tabelle1!$D$3:$D$500,0),MATCH(L$2,[3]Tabelle1!$E$2:$U$2,0))=0,"",INDEX([3]Tabelle1!$E$3:$U$500,MATCH($A429&amp;$C429&amp;$D429,[3]Tabelle1!$A$3:$A$500&amp;[3]Tabelle1!$C$3:$C$500&amp;[3]Tabelle1!$D$3:$D$500,0),MATCH(L$2,[3]Tabelle1!$E$2:$U$2,0))),"")</f>
        <v/>
      </c>
      <c r="M429" s="195" t="str">
        <f t="array" ref="M429">IFERROR(IF(INDEX([3]Tabelle1!$E$3:$U$500,MATCH($A429&amp;$C429&amp;$D429,[3]Tabelle1!$A$3:$A$500&amp;[3]Tabelle1!$C$3:$C$500&amp;[3]Tabelle1!$D$3:$D$500,0),MATCH(M$2,[3]Tabelle1!$E$2:$U$2,0))=0,"",INDEX([3]Tabelle1!$E$3:$U$500,MATCH($A429&amp;$C429&amp;$D429,[3]Tabelle1!$A$3:$A$500&amp;[3]Tabelle1!$C$3:$C$500&amp;[3]Tabelle1!$D$3:$D$500,0),MATCH(M$2,[3]Tabelle1!$E$2:$U$2,0))),"")</f>
        <v/>
      </c>
      <c r="N429" s="195">
        <f t="array" ref="N429">IFERROR(IF(INDEX([3]Tabelle1!$E$3:$U$500,MATCH($A429&amp;$C429&amp;$D429,[3]Tabelle1!$A$3:$A$500&amp;[3]Tabelle1!$C$3:$C$500&amp;[3]Tabelle1!$D$3:$D$500,0),MATCH(N$2,[3]Tabelle1!$E$2:$U$2,0))=0,"",INDEX([3]Tabelle1!$E$3:$U$500,MATCH($A429&amp;$C429&amp;$D429,[3]Tabelle1!$A$3:$A$500&amp;[3]Tabelle1!$C$3:$C$500&amp;[3]Tabelle1!$D$3:$D$500,0),MATCH(N$2,[3]Tabelle1!$E$2:$U$2,0))),"")</f>
        <v>97.109961039716225</v>
      </c>
      <c r="O429" s="195" t="str">
        <f t="array" ref="O429">IFERROR(IF(INDEX([3]Tabelle1!$E$3:$U$500,MATCH($A429&amp;$C429&amp;$D429,[3]Tabelle1!$A$3:$A$500&amp;[3]Tabelle1!$C$3:$C$500&amp;[3]Tabelle1!$D$3:$D$500,0),MATCH(O$2,[3]Tabelle1!$E$2:$U$2,0))=0,"",INDEX([3]Tabelle1!$E$3:$U$500,MATCH($A429&amp;$C429&amp;$D429,[3]Tabelle1!$A$3:$A$500&amp;[3]Tabelle1!$C$3:$C$500&amp;[3]Tabelle1!$D$3:$D$500,0),MATCH(O$2,[3]Tabelle1!$E$2:$U$2,0))),"")</f>
        <v/>
      </c>
      <c r="P429" s="195">
        <f t="array" ref="P429">IFERROR(IF(INDEX([3]Tabelle1!$E$3:$U$500,MATCH($A429&amp;$C429&amp;$D429,[3]Tabelle1!$A$3:$A$500&amp;[3]Tabelle1!$C$3:$C$500&amp;[3]Tabelle1!$D$3:$D$500,0),MATCH(P$2,[3]Tabelle1!$E$2:$U$2,0))=0,"",INDEX([3]Tabelle1!$E$3:$U$500,MATCH($A429&amp;$C429&amp;$D429,[3]Tabelle1!$A$3:$A$500&amp;[3]Tabelle1!$C$3:$C$500&amp;[3]Tabelle1!$D$3:$D$500,0),MATCH(P$2,[3]Tabelle1!$E$2:$U$2,0))),"")</f>
        <v>97.109961039716225</v>
      </c>
      <c r="Q429" s="195" t="str">
        <f t="array" ref="Q429">IFERROR(IF(INDEX([3]Tabelle1!$E$3:$U$500,MATCH($A429&amp;$C429&amp;$D429,[3]Tabelle1!$A$3:$A$500&amp;[3]Tabelle1!$C$3:$C$500&amp;[3]Tabelle1!$D$3:$D$500,0),MATCH(Q$2,[3]Tabelle1!$E$2:$U$2,0))=0,"",INDEX([3]Tabelle1!$E$3:$U$500,MATCH($A429&amp;$C429&amp;$D429,[3]Tabelle1!$A$3:$A$500&amp;[3]Tabelle1!$C$3:$C$500&amp;[3]Tabelle1!$D$3:$D$500,0),MATCH(Q$2,[3]Tabelle1!$E$2:$U$2,0))),"")</f>
        <v/>
      </c>
      <c r="R429" s="195" t="str">
        <f t="array" ref="R429">IFERROR(IF(INDEX([3]Tabelle1!$E$3:$U$500,MATCH($A429&amp;$C429&amp;$D429,[3]Tabelle1!$A$3:$A$500&amp;[3]Tabelle1!$C$3:$C$500&amp;[3]Tabelle1!$D$3:$D$500,0),MATCH(R$2,[3]Tabelle1!$E$2:$U$2,0))=0,"",INDEX([3]Tabelle1!$E$3:$U$500,MATCH($A429&amp;$C429&amp;$D429,[3]Tabelle1!$A$3:$A$500&amp;[3]Tabelle1!$C$3:$C$500&amp;[3]Tabelle1!$D$3:$D$500,0),MATCH(R$2,[3]Tabelle1!$E$2:$U$2,0))),"")</f>
        <v/>
      </c>
      <c r="S429" s="195">
        <f t="array" ref="S429">IFERROR(IF(INDEX([3]Tabelle1!$E$3:$U$500,MATCH($A429&amp;$C429&amp;$D429,[3]Tabelle1!$A$3:$A$500&amp;[3]Tabelle1!$C$3:$C$500&amp;[3]Tabelle1!$D$3:$D$500,0),MATCH(S$2,[3]Tabelle1!$E$2:$U$2,0))=0,"",INDEX([3]Tabelle1!$E$3:$U$500,MATCH($A429&amp;$C429&amp;$D429,[3]Tabelle1!$A$3:$A$500&amp;[3]Tabelle1!$C$3:$C$500&amp;[3]Tabelle1!$D$3:$D$500,0),MATCH(S$2,[3]Tabelle1!$E$2:$U$2,0))),"")</f>
        <v>97.109961039716225</v>
      </c>
      <c r="T429" s="195" t="str">
        <f t="array" ref="T429">IFERROR(IF(INDEX([3]Tabelle1!$E$3:$U$500,MATCH($A429&amp;$C429&amp;$D429,[3]Tabelle1!$A$3:$A$500&amp;[3]Tabelle1!$C$3:$C$500&amp;[3]Tabelle1!$D$3:$D$500,0),MATCH(T$2,[3]Tabelle1!$E$2:$U$2,0))=0,"",INDEX([3]Tabelle1!$E$3:$U$500,MATCH($A429&amp;$C429&amp;$D429,[3]Tabelle1!$A$3:$A$500&amp;[3]Tabelle1!$C$3:$C$500&amp;[3]Tabelle1!$D$3:$D$500,0),MATCH(T$2,[3]Tabelle1!$E$2:$U$2,0))),"")</f>
        <v/>
      </c>
      <c r="U429" s="195" t="str">
        <f t="array" ref="U429">IFERROR(IF(INDEX([3]Tabelle1!$E$3:$U$500,MATCH($A429&amp;$C429&amp;$D429,[3]Tabelle1!$A$3:$A$500&amp;[3]Tabelle1!$C$3:$C$500&amp;[3]Tabelle1!$D$3:$D$500,0),MATCH(U$2,[3]Tabelle1!$E$2:$U$2,0))=0,"",INDEX([3]Tabelle1!$E$3:$U$500,MATCH($A429&amp;$C429&amp;$D429,[3]Tabelle1!$A$3:$A$500&amp;[3]Tabelle1!$C$3:$C$500&amp;[3]Tabelle1!$D$3:$D$500,0),MATCH(U$2,[3]Tabelle1!$E$2:$U$2,0))),"")</f>
        <v/>
      </c>
      <c r="V429" s="196" t="str">
        <f t="array" ref="V429">IFERROR(IF(INDEX([3]Tabelle1!$E$3:$U$500,MATCH($A429&amp;$C429&amp;$D429,[3]Tabelle1!$A$3:$A$500&amp;[3]Tabelle1!$C$3:$C$500&amp;[3]Tabelle1!$D$3:$D$500,0),MATCH(V$2,[3]Tabelle1!$E$2:$U$2,0))=0,"",INDEX([3]Tabelle1!$E$3:$U$500,MATCH($A429&amp;$C429&amp;$D429,[3]Tabelle1!$A$3:$A$500&amp;[3]Tabelle1!$C$3:$C$500&amp;[3]Tabelle1!$D$3:$D$500,0),MATCH(V$2,[3]Tabelle1!$E$2:$U$2,0))),"")</f>
        <v/>
      </c>
      <c r="W429" t="str">
        <f t="array" ref="W429">IFERROR(IF(INDEX([3]Tabelle1!$E$3:$U$500,MATCH($A429&amp;$C429&amp;$D429,[3]Tabelle1!$A$3:$A$500&amp;[3]Tabelle1!$C$3:$C$500&amp;[3]Tabelle1!$D$3:$D$500,0),MATCH(W$2,[3]Tabelle1!$E$2:$U$2,0))=0,"",INDEX([3]Tabelle1!$E$3:$U$500,MATCH($A429&amp;$C429&amp;$D429,[3]Tabelle1!$A$3:$A$500&amp;[3]Tabelle1!$C$3:$C$500&amp;[3]Tabelle1!$D$3:$D$500,0),MATCH(W$2,[3]Tabelle1!$E$2:$U$2,0))),"")</f>
        <v>Annahme 6000 Volllaststunden</v>
      </c>
      <c r="X429" t="str">
        <f t="array" ref="X429">IFERROR(IF(INDEX([3]Tabelle1!$E$3:$U$500,MATCH($A429&amp;$C429&amp;$D429,[3]Tabelle1!$A$3:$A$500&amp;[3]Tabelle1!$C$3:$C$500&amp;[3]Tabelle1!$D$3:$D$500,0),MATCH(X$2,[3]Tabelle1!$E$2:$U$2,0))=0,"",INDEX([3]Tabelle1!$E$3:$U$500,MATCH($A429&amp;$C429&amp;$D429,[3]Tabelle1!$A$3:$A$500&amp;[3]Tabelle1!$C$3:$C$500&amp;[3]Tabelle1!$D$3:$D$500,0),MATCH(X$2,[3]Tabelle1!$E$2:$U$2,0))),"")</f>
        <v>P.29 Table 2.1.2.3</v>
      </c>
      <c r="Y429" s="4"/>
      <c r="Z429" s="4"/>
      <c r="AA429" s="4"/>
      <c r="AB429" s="4"/>
      <c r="AC429" s="4"/>
      <c r="AD429" s="4"/>
      <c r="AE429" s="4"/>
      <c r="AF429" s="4"/>
    </row>
    <row r="430" spans="1:32" x14ac:dyDescent="0.2">
      <c r="A430" s="107" t="str">
        <f t="shared" si="42"/>
        <v>Lithuania</v>
      </c>
      <c r="B430" s="97"/>
      <c r="C430" s="97" t="s">
        <v>88</v>
      </c>
      <c r="D430" s="227" t="s">
        <v>48</v>
      </c>
      <c r="E430" s="194"/>
      <c r="F430" s="194"/>
      <c r="G430" s="194"/>
      <c r="H430" s="195" t="str">
        <f t="array" ref="H430">IFERROR(IF(INDEX([3]Tabelle1!$E$3:$U$500,MATCH($A430&amp;$C430&amp;$D430,[3]Tabelle1!$A$3:$A$500&amp;[3]Tabelle1!$C$3:$C$500&amp;[3]Tabelle1!$D$3:$D$500,0),MATCH(H$2,[3]Tabelle1!$E$2:$U$2,0))=0,"",INDEX([3]Tabelle1!$E$3:$U$500,MATCH($A430&amp;$C430&amp;$D430,[3]Tabelle1!$A$3:$A$500&amp;[3]Tabelle1!$C$3:$C$500&amp;[3]Tabelle1!$D$3:$D$500,0),MATCH(H$2,[3]Tabelle1!$E$2:$U$2,0))),"")</f>
        <v/>
      </c>
      <c r="I430" s="195" t="str">
        <f t="array" ref="I430">IFERROR(IF(INDEX([3]Tabelle1!$E$3:$U$500,MATCH($A430&amp;$C430&amp;$D430,[3]Tabelle1!$A$3:$A$500&amp;[3]Tabelle1!$C$3:$C$500&amp;[3]Tabelle1!$D$3:$D$500,0),MATCH(I$2,[3]Tabelle1!$E$2:$U$2,0))=0,"",INDEX([3]Tabelle1!$E$3:$U$500,MATCH($A430&amp;$C430&amp;$D430,[3]Tabelle1!$A$3:$A$500&amp;[3]Tabelle1!$C$3:$C$500&amp;[3]Tabelle1!$D$3:$D$500,0),MATCH(I$2,[3]Tabelle1!$E$2:$U$2,0))),"")</f>
        <v/>
      </c>
      <c r="J430" s="195" t="str">
        <f t="array" ref="J430">IFERROR(IF(INDEX([3]Tabelle1!$E$3:$U$500,MATCH($A430&amp;$C430&amp;$D430,[3]Tabelle1!$A$3:$A$500&amp;[3]Tabelle1!$C$3:$C$500&amp;[3]Tabelle1!$D$3:$D$500,0),MATCH(J$2,[3]Tabelle1!$E$2:$U$2,0))=0,"",INDEX([3]Tabelle1!$E$3:$U$500,MATCH($A430&amp;$C430&amp;$D430,[3]Tabelle1!$A$3:$A$500&amp;[3]Tabelle1!$C$3:$C$500&amp;[3]Tabelle1!$D$3:$D$500,0),MATCH(J$2,[3]Tabelle1!$E$2:$U$2,0))),"")</f>
        <v/>
      </c>
      <c r="K430" s="195" t="str">
        <f t="array" ref="K430">IFERROR(IF(INDEX([3]Tabelle1!$E$3:$U$500,MATCH($A430&amp;$C430&amp;$D430,[3]Tabelle1!$A$3:$A$500&amp;[3]Tabelle1!$C$3:$C$500&amp;[3]Tabelle1!$D$3:$D$500,0),MATCH(K$2,[3]Tabelle1!$E$2:$U$2,0))=0,"",INDEX([3]Tabelle1!$E$3:$U$500,MATCH($A430&amp;$C430&amp;$D430,[3]Tabelle1!$A$3:$A$500&amp;[3]Tabelle1!$C$3:$C$500&amp;[3]Tabelle1!$D$3:$D$500,0),MATCH(K$2,[3]Tabelle1!$E$2:$U$2,0))),"")</f>
        <v/>
      </c>
      <c r="L430" s="195" t="str">
        <f t="array" ref="L430">IFERROR(IF(INDEX([3]Tabelle1!$E$3:$U$500,MATCH($A430&amp;$C430&amp;$D430,[3]Tabelle1!$A$3:$A$500&amp;[3]Tabelle1!$C$3:$C$500&amp;[3]Tabelle1!$D$3:$D$500,0),MATCH(L$2,[3]Tabelle1!$E$2:$U$2,0))=0,"",INDEX([3]Tabelle1!$E$3:$U$500,MATCH($A430&amp;$C430&amp;$D430,[3]Tabelle1!$A$3:$A$500&amp;[3]Tabelle1!$C$3:$C$500&amp;[3]Tabelle1!$D$3:$D$500,0),MATCH(L$2,[3]Tabelle1!$E$2:$U$2,0))),"")</f>
        <v/>
      </c>
      <c r="M430" s="195" t="str">
        <f t="array" ref="M430">IFERROR(IF(INDEX([3]Tabelle1!$E$3:$U$500,MATCH($A430&amp;$C430&amp;$D430,[3]Tabelle1!$A$3:$A$500&amp;[3]Tabelle1!$C$3:$C$500&amp;[3]Tabelle1!$D$3:$D$500,0),MATCH(M$2,[3]Tabelle1!$E$2:$U$2,0))=0,"",INDEX([3]Tabelle1!$E$3:$U$500,MATCH($A430&amp;$C430&amp;$D430,[3]Tabelle1!$A$3:$A$500&amp;[3]Tabelle1!$C$3:$C$500&amp;[3]Tabelle1!$D$3:$D$500,0),MATCH(M$2,[3]Tabelle1!$E$2:$U$2,0))),"")</f>
        <v/>
      </c>
      <c r="N430" s="195" t="str">
        <f t="array" ref="N430">IFERROR(IF(INDEX([3]Tabelle1!$E$3:$U$500,MATCH($A430&amp;$C430&amp;$D430,[3]Tabelle1!$A$3:$A$500&amp;[3]Tabelle1!$C$3:$C$500&amp;[3]Tabelle1!$D$3:$D$500,0),MATCH(N$2,[3]Tabelle1!$E$2:$U$2,0))=0,"",INDEX([3]Tabelle1!$E$3:$U$500,MATCH($A430&amp;$C430&amp;$D430,[3]Tabelle1!$A$3:$A$500&amp;[3]Tabelle1!$C$3:$C$500&amp;[3]Tabelle1!$D$3:$D$500,0),MATCH(N$2,[3]Tabelle1!$E$2:$U$2,0))),"")</f>
        <v/>
      </c>
      <c r="O430" s="195" t="str">
        <f t="array" ref="O430">IFERROR(IF(INDEX([3]Tabelle1!$E$3:$U$500,MATCH($A430&amp;$C430&amp;$D430,[3]Tabelle1!$A$3:$A$500&amp;[3]Tabelle1!$C$3:$C$500&amp;[3]Tabelle1!$D$3:$D$500,0),MATCH(O$2,[3]Tabelle1!$E$2:$U$2,0))=0,"",INDEX([3]Tabelle1!$E$3:$U$500,MATCH($A430&amp;$C430&amp;$D430,[3]Tabelle1!$A$3:$A$500&amp;[3]Tabelle1!$C$3:$C$500&amp;[3]Tabelle1!$D$3:$D$500,0),MATCH(O$2,[3]Tabelle1!$E$2:$U$2,0))),"")</f>
        <v/>
      </c>
      <c r="P430" s="195" t="str">
        <f t="array" ref="P430">IFERROR(IF(INDEX([3]Tabelle1!$E$3:$U$500,MATCH($A430&amp;$C430&amp;$D430,[3]Tabelle1!$A$3:$A$500&amp;[3]Tabelle1!$C$3:$C$500&amp;[3]Tabelle1!$D$3:$D$500,0),MATCH(P$2,[3]Tabelle1!$E$2:$U$2,0))=0,"",INDEX([3]Tabelle1!$E$3:$U$500,MATCH($A430&amp;$C430&amp;$D430,[3]Tabelle1!$A$3:$A$500&amp;[3]Tabelle1!$C$3:$C$500&amp;[3]Tabelle1!$D$3:$D$500,0),MATCH(P$2,[3]Tabelle1!$E$2:$U$2,0))),"")</f>
        <v/>
      </c>
      <c r="Q430" s="195" t="str">
        <f t="array" ref="Q430">IFERROR(IF(INDEX([3]Tabelle1!$E$3:$U$500,MATCH($A430&amp;$C430&amp;$D430,[3]Tabelle1!$A$3:$A$500&amp;[3]Tabelle1!$C$3:$C$500&amp;[3]Tabelle1!$D$3:$D$500,0),MATCH(Q$2,[3]Tabelle1!$E$2:$U$2,0))=0,"",INDEX([3]Tabelle1!$E$3:$U$500,MATCH($A430&amp;$C430&amp;$D430,[3]Tabelle1!$A$3:$A$500&amp;[3]Tabelle1!$C$3:$C$500&amp;[3]Tabelle1!$D$3:$D$500,0),MATCH(Q$2,[3]Tabelle1!$E$2:$U$2,0))),"")</f>
        <v/>
      </c>
      <c r="R430" s="195" t="str">
        <f t="array" ref="R430">IFERROR(IF(INDEX([3]Tabelle1!$E$3:$U$500,MATCH($A430&amp;$C430&amp;$D430,[3]Tabelle1!$A$3:$A$500&amp;[3]Tabelle1!$C$3:$C$500&amp;[3]Tabelle1!$D$3:$D$500,0),MATCH(R$2,[3]Tabelle1!$E$2:$U$2,0))=0,"",INDEX([3]Tabelle1!$E$3:$U$500,MATCH($A430&amp;$C430&amp;$D430,[3]Tabelle1!$A$3:$A$500&amp;[3]Tabelle1!$C$3:$C$500&amp;[3]Tabelle1!$D$3:$D$500,0),MATCH(R$2,[3]Tabelle1!$E$2:$U$2,0))),"")</f>
        <v/>
      </c>
      <c r="S430" s="195" t="str">
        <f t="array" ref="S430">IFERROR(IF(INDEX([3]Tabelle1!$E$3:$U$500,MATCH($A430&amp;$C430&amp;$D430,[3]Tabelle1!$A$3:$A$500&amp;[3]Tabelle1!$C$3:$C$500&amp;[3]Tabelle1!$D$3:$D$500,0),MATCH(S$2,[3]Tabelle1!$E$2:$U$2,0))=0,"",INDEX([3]Tabelle1!$E$3:$U$500,MATCH($A430&amp;$C430&amp;$D430,[3]Tabelle1!$A$3:$A$500&amp;[3]Tabelle1!$C$3:$C$500&amp;[3]Tabelle1!$D$3:$D$500,0),MATCH(S$2,[3]Tabelle1!$E$2:$U$2,0))),"")</f>
        <v/>
      </c>
      <c r="T430" s="195" t="str">
        <f t="array" ref="T430">IFERROR(IF(INDEX([3]Tabelle1!$E$3:$U$500,MATCH($A430&amp;$C430&amp;$D430,[3]Tabelle1!$A$3:$A$500&amp;[3]Tabelle1!$C$3:$C$500&amp;[3]Tabelle1!$D$3:$D$500,0),MATCH(T$2,[3]Tabelle1!$E$2:$U$2,0))=0,"",INDEX([3]Tabelle1!$E$3:$U$500,MATCH($A430&amp;$C430&amp;$D430,[3]Tabelle1!$A$3:$A$500&amp;[3]Tabelle1!$C$3:$C$500&amp;[3]Tabelle1!$D$3:$D$500,0),MATCH(T$2,[3]Tabelle1!$E$2:$U$2,0))),"")</f>
        <v/>
      </c>
      <c r="U430" s="195" t="str">
        <f t="array" ref="U430">IFERROR(IF(INDEX([3]Tabelle1!$E$3:$U$500,MATCH($A430&amp;$C430&amp;$D430,[3]Tabelle1!$A$3:$A$500&amp;[3]Tabelle1!$C$3:$C$500&amp;[3]Tabelle1!$D$3:$D$500,0),MATCH(U$2,[3]Tabelle1!$E$2:$U$2,0))=0,"",INDEX([3]Tabelle1!$E$3:$U$500,MATCH($A430&amp;$C430&amp;$D430,[3]Tabelle1!$A$3:$A$500&amp;[3]Tabelle1!$C$3:$C$500&amp;[3]Tabelle1!$D$3:$D$500,0),MATCH(U$2,[3]Tabelle1!$E$2:$U$2,0))),"")</f>
        <v/>
      </c>
      <c r="V430" s="196" t="str">
        <f t="array" ref="V430">IFERROR(IF(INDEX([3]Tabelle1!$E$3:$U$500,MATCH($A430&amp;$C430&amp;$D430,[3]Tabelle1!$A$3:$A$500&amp;[3]Tabelle1!$C$3:$C$500&amp;[3]Tabelle1!$D$3:$D$500,0),MATCH(V$2,[3]Tabelle1!$E$2:$U$2,0))=0,"",INDEX([3]Tabelle1!$E$3:$U$500,MATCH($A430&amp;$C430&amp;$D430,[3]Tabelle1!$A$3:$A$500&amp;[3]Tabelle1!$C$3:$C$500&amp;[3]Tabelle1!$D$3:$D$500,0),MATCH(V$2,[3]Tabelle1!$E$2:$U$2,0))),"")</f>
        <v/>
      </c>
      <c r="W430" t="str">
        <f t="array" ref="W430">IFERROR(IF(INDEX([3]Tabelle1!$E$3:$U$500,MATCH($A430&amp;$C430&amp;$D430,[3]Tabelle1!$A$3:$A$500&amp;[3]Tabelle1!$C$3:$C$500&amp;[3]Tabelle1!$D$3:$D$500,0),MATCH(W$2,[3]Tabelle1!$E$2:$U$2,0))=0,"",INDEX([3]Tabelle1!$E$3:$U$500,MATCH($A430&amp;$C430&amp;$D430,[3]Tabelle1!$A$3:$A$500&amp;[3]Tabelle1!$C$3:$C$500&amp;[3]Tabelle1!$D$3:$D$500,0),MATCH(W$2,[3]Tabelle1!$E$2:$U$2,0))),"")</f>
        <v/>
      </c>
      <c r="X430" t="str">
        <f t="array" ref="X430">IFERROR(IF(INDEX([3]Tabelle1!$E$3:$U$500,MATCH($A430&amp;$C430&amp;$D430,[3]Tabelle1!$A$3:$A$500&amp;[3]Tabelle1!$C$3:$C$500&amp;[3]Tabelle1!$D$3:$D$500,0),MATCH(X$2,[3]Tabelle1!$E$2:$U$2,0))=0,"",INDEX([3]Tabelle1!$E$3:$U$500,MATCH($A430&amp;$C430&amp;$D430,[3]Tabelle1!$A$3:$A$500&amp;[3]Tabelle1!$C$3:$C$500&amp;[3]Tabelle1!$D$3:$D$500,0),MATCH(X$2,[3]Tabelle1!$E$2:$U$2,0))),"")</f>
        <v/>
      </c>
      <c r="Y430" s="4"/>
      <c r="Z430" s="4"/>
      <c r="AA430" s="4"/>
      <c r="AB430" s="4"/>
      <c r="AC430" s="4"/>
      <c r="AD430" s="4"/>
      <c r="AE430" s="4"/>
      <c r="AF430" s="4"/>
    </row>
    <row r="431" spans="1:32" x14ac:dyDescent="0.2">
      <c r="A431" s="107" t="str">
        <f t="shared" si="42"/>
        <v>Lithuania</v>
      </c>
      <c r="B431" s="97"/>
      <c r="C431" s="97" t="s">
        <v>88</v>
      </c>
      <c r="D431" s="227" t="s">
        <v>44</v>
      </c>
      <c r="E431" s="194"/>
      <c r="F431" s="194"/>
      <c r="G431" s="194"/>
      <c r="H431" s="195" t="str">
        <f t="array" ref="H431">IFERROR(IF(INDEX([3]Tabelle1!$E$3:$U$500,MATCH($A431&amp;$C431&amp;$D431,[3]Tabelle1!$A$3:$A$500&amp;[3]Tabelle1!$C$3:$C$500&amp;[3]Tabelle1!$D$3:$D$500,0),MATCH(H$2,[3]Tabelle1!$E$2:$U$2,0))=0,"",INDEX([3]Tabelle1!$E$3:$U$500,MATCH($A431&amp;$C431&amp;$D431,[3]Tabelle1!$A$3:$A$500&amp;[3]Tabelle1!$C$3:$C$500&amp;[3]Tabelle1!$D$3:$D$500,0),MATCH(H$2,[3]Tabelle1!$E$2:$U$2,0))),"")</f>
        <v/>
      </c>
      <c r="I431" s="195" t="str">
        <f t="array" ref="I431">IFERROR(IF(INDEX([3]Tabelle1!$E$3:$U$500,MATCH($A431&amp;$C431&amp;$D431,[3]Tabelle1!$A$3:$A$500&amp;[3]Tabelle1!$C$3:$C$500&amp;[3]Tabelle1!$D$3:$D$500,0),MATCH(I$2,[3]Tabelle1!$E$2:$U$2,0))=0,"",INDEX([3]Tabelle1!$E$3:$U$500,MATCH($A431&amp;$C431&amp;$D431,[3]Tabelle1!$A$3:$A$500&amp;[3]Tabelle1!$C$3:$C$500&amp;[3]Tabelle1!$D$3:$D$500,0),MATCH(I$2,[3]Tabelle1!$E$2:$U$2,0))),"")</f>
        <v/>
      </c>
      <c r="J431" s="195" t="str">
        <f t="array" ref="J431">IFERROR(IF(INDEX([3]Tabelle1!$E$3:$U$500,MATCH($A431&amp;$C431&amp;$D431,[3]Tabelle1!$A$3:$A$500&amp;[3]Tabelle1!$C$3:$C$500&amp;[3]Tabelle1!$D$3:$D$500,0),MATCH(J$2,[3]Tabelle1!$E$2:$U$2,0))=0,"",INDEX([3]Tabelle1!$E$3:$U$500,MATCH($A431&amp;$C431&amp;$D431,[3]Tabelle1!$A$3:$A$500&amp;[3]Tabelle1!$C$3:$C$500&amp;[3]Tabelle1!$D$3:$D$500,0),MATCH(J$2,[3]Tabelle1!$E$2:$U$2,0))),"")</f>
        <v/>
      </c>
      <c r="K431" s="195" t="str">
        <f t="array" ref="K431">IFERROR(IF(INDEX([3]Tabelle1!$E$3:$U$500,MATCH($A431&amp;$C431&amp;$D431,[3]Tabelle1!$A$3:$A$500&amp;[3]Tabelle1!$C$3:$C$500&amp;[3]Tabelle1!$D$3:$D$500,0),MATCH(K$2,[3]Tabelle1!$E$2:$U$2,0))=0,"",INDEX([3]Tabelle1!$E$3:$U$500,MATCH($A431&amp;$C431&amp;$D431,[3]Tabelle1!$A$3:$A$500&amp;[3]Tabelle1!$C$3:$C$500&amp;[3]Tabelle1!$D$3:$D$500,0),MATCH(K$2,[3]Tabelle1!$E$2:$U$2,0))),"")</f>
        <v/>
      </c>
      <c r="L431" s="195" t="str">
        <f t="array" ref="L431">IFERROR(IF(INDEX([3]Tabelle1!$E$3:$U$500,MATCH($A431&amp;$C431&amp;$D431,[3]Tabelle1!$A$3:$A$500&amp;[3]Tabelle1!$C$3:$C$500&amp;[3]Tabelle1!$D$3:$D$500,0),MATCH(L$2,[3]Tabelle1!$E$2:$U$2,0))=0,"",INDEX([3]Tabelle1!$E$3:$U$500,MATCH($A431&amp;$C431&amp;$D431,[3]Tabelle1!$A$3:$A$500&amp;[3]Tabelle1!$C$3:$C$500&amp;[3]Tabelle1!$D$3:$D$500,0),MATCH(L$2,[3]Tabelle1!$E$2:$U$2,0))),"")</f>
        <v/>
      </c>
      <c r="M431" s="195" t="str">
        <f t="array" ref="M431">IFERROR(IF(INDEX([3]Tabelle1!$E$3:$U$500,MATCH($A431&amp;$C431&amp;$D431,[3]Tabelle1!$A$3:$A$500&amp;[3]Tabelle1!$C$3:$C$500&amp;[3]Tabelle1!$D$3:$D$500,0),MATCH(M$2,[3]Tabelle1!$E$2:$U$2,0))=0,"",INDEX([3]Tabelle1!$E$3:$U$500,MATCH($A431&amp;$C431&amp;$D431,[3]Tabelle1!$A$3:$A$500&amp;[3]Tabelle1!$C$3:$C$500&amp;[3]Tabelle1!$D$3:$D$500,0),MATCH(M$2,[3]Tabelle1!$E$2:$U$2,0))),"")</f>
        <v/>
      </c>
      <c r="N431" s="195" t="str">
        <f t="array" ref="N431">IFERROR(IF(INDEX([3]Tabelle1!$E$3:$U$500,MATCH($A431&amp;$C431&amp;$D431,[3]Tabelle1!$A$3:$A$500&amp;[3]Tabelle1!$C$3:$C$500&amp;[3]Tabelle1!$D$3:$D$500,0),MATCH(N$2,[3]Tabelle1!$E$2:$U$2,0))=0,"",INDEX([3]Tabelle1!$E$3:$U$500,MATCH($A431&amp;$C431&amp;$D431,[3]Tabelle1!$A$3:$A$500&amp;[3]Tabelle1!$C$3:$C$500&amp;[3]Tabelle1!$D$3:$D$500,0),MATCH(N$2,[3]Tabelle1!$E$2:$U$2,0))),"")</f>
        <v/>
      </c>
      <c r="O431" s="195" t="str">
        <f t="array" ref="O431">IFERROR(IF(INDEX([3]Tabelle1!$E$3:$U$500,MATCH($A431&amp;$C431&amp;$D431,[3]Tabelle1!$A$3:$A$500&amp;[3]Tabelle1!$C$3:$C$500&amp;[3]Tabelle1!$D$3:$D$500,0),MATCH(O$2,[3]Tabelle1!$E$2:$U$2,0))=0,"",INDEX([3]Tabelle1!$E$3:$U$500,MATCH($A431&amp;$C431&amp;$D431,[3]Tabelle1!$A$3:$A$500&amp;[3]Tabelle1!$C$3:$C$500&amp;[3]Tabelle1!$D$3:$D$500,0),MATCH(O$2,[3]Tabelle1!$E$2:$U$2,0))),"")</f>
        <v/>
      </c>
      <c r="P431" s="195" t="str">
        <f t="array" ref="P431">IFERROR(IF(INDEX([3]Tabelle1!$E$3:$U$500,MATCH($A431&amp;$C431&amp;$D431,[3]Tabelle1!$A$3:$A$500&amp;[3]Tabelle1!$C$3:$C$500&amp;[3]Tabelle1!$D$3:$D$500,0),MATCH(P$2,[3]Tabelle1!$E$2:$U$2,0))=0,"",INDEX([3]Tabelle1!$E$3:$U$500,MATCH($A431&amp;$C431&amp;$D431,[3]Tabelle1!$A$3:$A$500&amp;[3]Tabelle1!$C$3:$C$500&amp;[3]Tabelle1!$D$3:$D$500,0),MATCH(P$2,[3]Tabelle1!$E$2:$U$2,0))),"")</f>
        <v/>
      </c>
      <c r="Q431" s="195" t="str">
        <f t="array" ref="Q431">IFERROR(IF(INDEX([3]Tabelle1!$E$3:$U$500,MATCH($A431&amp;$C431&amp;$D431,[3]Tabelle1!$A$3:$A$500&amp;[3]Tabelle1!$C$3:$C$500&amp;[3]Tabelle1!$D$3:$D$500,0),MATCH(Q$2,[3]Tabelle1!$E$2:$U$2,0))=0,"",INDEX([3]Tabelle1!$E$3:$U$500,MATCH($A431&amp;$C431&amp;$D431,[3]Tabelle1!$A$3:$A$500&amp;[3]Tabelle1!$C$3:$C$500&amp;[3]Tabelle1!$D$3:$D$500,0),MATCH(Q$2,[3]Tabelle1!$E$2:$U$2,0))),"")</f>
        <v/>
      </c>
      <c r="R431" s="195" t="str">
        <f t="array" ref="R431">IFERROR(IF(INDEX([3]Tabelle1!$E$3:$U$500,MATCH($A431&amp;$C431&amp;$D431,[3]Tabelle1!$A$3:$A$500&amp;[3]Tabelle1!$C$3:$C$500&amp;[3]Tabelle1!$D$3:$D$500,0),MATCH(R$2,[3]Tabelle1!$E$2:$U$2,0))=0,"",INDEX([3]Tabelle1!$E$3:$U$500,MATCH($A431&amp;$C431&amp;$D431,[3]Tabelle1!$A$3:$A$500&amp;[3]Tabelle1!$C$3:$C$500&amp;[3]Tabelle1!$D$3:$D$500,0),MATCH(R$2,[3]Tabelle1!$E$2:$U$2,0))),"")</f>
        <v/>
      </c>
      <c r="S431" s="195" t="str">
        <f t="array" ref="S431">IFERROR(IF(INDEX([3]Tabelle1!$E$3:$U$500,MATCH($A431&amp;$C431&amp;$D431,[3]Tabelle1!$A$3:$A$500&amp;[3]Tabelle1!$C$3:$C$500&amp;[3]Tabelle1!$D$3:$D$500,0),MATCH(S$2,[3]Tabelle1!$E$2:$U$2,0))=0,"",INDEX([3]Tabelle1!$E$3:$U$500,MATCH($A431&amp;$C431&amp;$D431,[3]Tabelle1!$A$3:$A$500&amp;[3]Tabelle1!$C$3:$C$500&amp;[3]Tabelle1!$D$3:$D$500,0),MATCH(S$2,[3]Tabelle1!$E$2:$U$2,0))),"")</f>
        <v/>
      </c>
      <c r="T431" s="195" t="str">
        <f t="array" ref="T431">IFERROR(IF(INDEX([3]Tabelle1!$E$3:$U$500,MATCH($A431&amp;$C431&amp;$D431,[3]Tabelle1!$A$3:$A$500&amp;[3]Tabelle1!$C$3:$C$500&amp;[3]Tabelle1!$D$3:$D$500,0),MATCH(T$2,[3]Tabelle1!$E$2:$U$2,0))=0,"",INDEX([3]Tabelle1!$E$3:$U$500,MATCH($A431&amp;$C431&amp;$D431,[3]Tabelle1!$A$3:$A$500&amp;[3]Tabelle1!$C$3:$C$500&amp;[3]Tabelle1!$D$3:$D$500,0),MATCH(T$2,[3]Tabelle1!$E$2:$U$2,0))),"")</f>
        <v/>
      </c>
      <c r="U431" s="195" t="str">
        <f t="array" ref="U431">IFERROR(IF(INDEX([3]Tabelle1!$E$3:$U$500,MATCH($A431&amp;$C431&amp;$D431,[3]Tabelle1!$A$3:$A$500&amp;[3]Tabelle1!$C$3:$C$500&amp;[3]Tabelle1!$D$3:$D$500,0),MATCH(U$2,[3]Tabelle1!$E$2:$U$2,0))=0,"",INDEX([3]Tabelle1!$E$3:$U$500,MATCH($A431&amp;$C431&amp;$D431,[3]Tabelle1!$A$3:$A$500&amp;[3]Tabelle1!$C$3:$C$500&amp;[3]Tabelle1!$D$3:$D$500,0),MATCH(U$2,[3]Tabelle1!$E$2:$U$2,0))),"")</f>
        <v/>
      </c>
      <c r="V431" s="196" t="str">
        <f t="array" ref="V431">IFERROR(IF(INDEX([3]Tabelle1!$E$3:$U$500,MATCH($A431&amp;$C431&amp;$D431,[3]Tabelle1!$A$3:$A$500&amp;[3]Tabelle1!$C$3:$C$500&amp;[3]Tabelle1!$D$3:$D$500,0),MATCH(V$2,[3]Tabelle1!$E$2:$U$2,0))=0,"",INDEX([3]Tabelle1!$E$3:$U$500,MATCH($A431&amp;$C431&amp;$D431,[3]Tabelle1!$A$3:$A$500&amp;[3]Tabelle1!$C$3:$C$500&amp;[3]Tabelle1!$D$3:$D$500,0),MATCH(V$2,[3]Tabelle1!$E$2:$U$2,0))),"")</f>
        <v/>
      </c>
      <c r="W431" t="str">
        <f t="array" ref="W431">IFERROR(IF(INDEX([3]Tabelle1!$E$3:$U$500,MATCH($A431&amp;$C431&amp;$D431,[3]Tabelle1!$A$3:$A$500&amp;[3]Tabelle1!$C$3:$C$500&amp;[3]Tabelle1!$D$3:$D$500,0),MATCH(W$2,[3]Tabelle1!$E$2:$U$2,0))=0,"",INDEX([3]Tabelle1!$E$3:$U$500,MATCH($A431&amp;$C431&amp;$D431,[3]Tabelle1!$A$3:$A$500&amp;[3]Tabelle1!$C$3:$C$500&amp;[3]Tabelle1!$D$3:$D$500,0),MATCH(W$2,[3]Tabelle1!$E$2:$U$2,0))),"")</f>
        <v/>
      </c>
      <c r="X431" t="str">
        <f t="array" ref="X431">IFERROR(IF(INDEX([3]Tabelle1!$E$3:$U$500,MATCH($A431&amp;$C431&amp;$D431,[3]Tabelle1!$A$3:$A$500&amp;[3]Tabelle1!$C$3:$C$500&amp;[3]Tabelle1!$D$3:$D$500,0),MATCH(X$2,[3]Tabelle1!$E$2:$U$2,0))=0,"",INDEX([3]Tabelle1!$E$3:$U$500,MATCH($A431&amp;$C431&amp;$D431,[3]Tabelle1!$A$3:$A$500&amp;[3]Tabelle1!$C$3:$C$500&amp;[3]Tabelle1!$D$3:$D$500,0),MATCH(X$2,[3]Tabelle1!$E$2:$U$2,0))),"")</f>
        <v/>
      </c>
      <c r="Y431" s="4"/>
      <c r="Z431" s="4"/>
      <c r="AA431" s="4"/>
      <c r="AB431" s="4"/>
      <c r="AC431" s="4"/>
      <c r="AD431" s="4"/>
      <c r="AE431" s="4"/>
      <c r="AF431" s="4"/>
    </row>
    <row r="432" spans="1:32" x14ac:dyDescent="0.2">
      <c r="A432" s="107" t="str">
        <f t="shared" si="42"/>
        <v>Lithuania</v>
      </c>
      <c r="B432" s="97" t="s">
        <v>97</v>
      </c>
      <c r="C432" s="97"/>
      <c r="D432" s="226" t="s">
        <v>204</v>
      </c>
      <c r="E432" s="194"/>
      <c r="F432" s="194"/>
      <c r="G432" s="194"/>
      <c r="H432" s="195" t="str">
        <f t="array" ref="H432">IFERROR(IF(INDEX([3]Tabelle1!$E$3:$U$500,MATCH($A432&amp;$C432&amp;$D432,[3]Tabelle1!$A$3:$A$500&amp;[3]Tabelle1!$C$3:$C$500&amp;[3]Tabelle1!$D$3:$D$500,0),MATCH(H$2,[3]Tabelle1!$E$2:$U$2,0))=0,"",INDEX([3]Tabelle1!$E$3:$U$500,MATCH($A432&amp;$C432&amp;$D432,[3]Tabelle1!$A$3:$A$500&amp;[3]Tabelle1!$C$3:$C$500&amp;[3]Tabelle1!$D$3:$D$500,0),MATCH(H$2,[3]Tabelle1!$E$2:$U$2,0))),"")</f>
        <v/>
      </c>
      <c r="I432" s="195" t="str">
        <f t="array" ref="I432">IFERROR(IF(INDEX([3]Tabelle1!$E$3:$U$500,MATCH($A432&amp;$C432&amp;$D432,[3]Tabelle1!$A$3:$A$500&amp;[3]Tabelle1!$C$3:$C$500&amp;[3]Tabelle1!$D$3:$D$500,0),MATCH(I$2,[3]Tabelle1!$E$2:$U$2,0))=0,"",INDEX([3]Tabelle1!$E$3:$U$500,MATCH($A432&amp;$C432&amp;$D432,[3]Tabelle1!$A$3:$A$500&amp;[3]Tabelle1!$C$3:$C$500&amp;[3]Tabelle1!$D$3:$D$500,0),MATCH(I$2,[3]Tabelle1!$E$2:$U$2,0))),"")</f>
        <v/>
      </c>
      <c r="J432" s="195" t="str">
        <f t="array" ref="J432">IFERROR(IF(INDEX([3]Tabelle1!$E$3:$U$500,MATCH($A432&amp;$C432&amp;$D432,[3]Tabelle1!$A$3:$A$500&amp;[3]Tabelle1!$C$3:$C$500&amp;[3]Tabelle1!$D$3:$D$500,0),MATCH(J$2,[3]Tabelle1!$E$2:$U$2,0))=0,"",INDEX([3]Tabelle1!$E$3:$U$500,MATCH($A432&amp;$C432&amp;$D432,[3]Tabelle1!$A$3:$A$500&amp;[3]Tabelle1!$C$3:$C$500&amp;[3]Tabelle1!$D$3:$D$500,0),MATCH(J$2,[3]Tabelle1!$E$2:$U$2,0))),"")</f>
        <v/>
      </c>
      <c r="K432" s="195" t="str">
        <f t="array" ref="K432">IFERROR(IF(INDEX([3]Tabelle1!$E$3:$U$500,MATCH($A432&amp;$C432&amp;$D432,[3]Tabelle1!$A$3:$A$500&amp;[3]Tabelle1!$C$3:$C$500&amp;[3]Tabelle1!$D$3:$D$500,0),MATCH(K$2,[3]Tabelle1!$E$2:$U$2,0))=0,"",INDEX([3]Tabelle1!$E$3:$U$500,MATCH($A432&amp;$C432&amp;$D432,[3]Tabelle1!$A$3:$A$500&amp;[3]Tabelle1!$C$3:$C$500&amp;[3]Tabelle1!$D$3:$D$500,0),MATCH(K$2,[3]Tabelle1!$E$2:$U$2,0))),"")</f>
        <v/>
      </c>
      <c r="L432" s="195" t="str">
        <f t="array" ref="L432">IFERROR(IF(INDEX([3]Tabelle1!$E$3:$U$500,MATCH($A432&amp;$C432&amp;$D432,[3]Tabelle1!$A$3:$A$500&amp;[3]Tabelle1!$C$3:$C$500&amp;[3]Tabelle1!$D$3:$D$500,0),MATCH(L$2,[3]Tabelle1!$E$2:$U$2,0))=0,"",INDEX([3]Tabelle1!$E$3:$U$500,MATCH($A432&amp;$C432&amp;$D432,[3]Tabelle1!$A$3:$A$500&amp;[3]Tabelle1!$C$3:$C$500&amp;[3]Tabelle1!$D$3:$D$500,0),MATCH(L$2,[3]Tabelle1!$E$2:$U$2,0))),"")</f>
        <v/>
      </c>
      <c r="M432" s="195" t="str">
        <f t="array" ref="M432">IFERROR(IF(INDEX([3]Tabelle1!$E$3:$U$500,MATCH($A432&amp;$C432&amp;$D432,[3]Tabelle1!$A$3:$A$500&amp;[3]Tabelle1!$C$3:$C$500&amp;[3]Tabelle1!$D$3:$D$500,0),MATCH(M$2,[3]Tabelle1!$E$2:$U$2,0))=0,"",INDEX([3]Tabelle1!$E$3:$U$500,MATCH($A432&amp;$C432&amp;$D432,[3]Tabelle1!$A$3:$A$500&amp;[3]Tabelle1!$C$3:$C$500&amp;[3]Tabelle1!$D$3:$D$500,0),MATCH(M$2,[3]Tabelle1!$E$2:$U$2,0))),"")</f>
        <v/>
      </c>
      <c r="N432" s="195" t="str">
        <f t="array" ref="N432">IFERROR(IF(INDEX([3]Tabelle1!$E$3:$U$500,MATCH($A432&amp;$C432&amp;$D432,[3]Tabelle1!$A$3:$A$500&amp;[3]Tabelle1!$C$3:$C$500&amp;[3]Tabelle1!$D$3:$D$500,0),MATCH(N$2,[3]Tabelle1!$E$2:$U$2,0))=0,"",INDEX([3]Tabelle1!$E$3:$U$500,MATCH($A432&amp;$C432&amp;$D432,[3]Tabelle1!$A$3:$A$500&amp;[3]Tabelle1!$C$3:$C$500&amp;[3]Tabelle1!$D$3:$D$500,0),MATCH(N$2,[3]Tabelle1!$E$2:$U$2,0))),"")</f>
        <v/>
      </c>
      <c r="O432" s="195" t="str">
        <f t="array" ref="O432">IFERROR(IF(INDEX([3]Tabelle1!$E$3:$U$500,MATCH($A432&amp;$C432&amp;$D432,[3]Tabelle1!$A$3:$A$500&amp;[3]Tabelle1!$C$3:$C$500&amp;[3]Tabelle1!$D$3:$D$500,0),MATCH(O$2,[3]Tabelle1!$E$2:$U$2,0))=0,"",INDEX([3]Tabelle1!$E$3:$U$500,MATCH($A432&amp;$C432&amp;$D432,[3]Tabelle1!$A$3:$A$500&amp;[3]Tabelle1!$C$3:$C$500&amp;[3]Tabelle1!$D$3:$D$500,0),MATCH(O$2,[3]Tabelle1!$E$2:$U$2,0))),"")</f>
        <v/>
      </c>
      <c r="P432" s="195" t="str">
        <f t="array" ref="P432">IFERROR(IF(INDEX([3]Tabelle1!$E$3:$U$500,MATCH($A432&amp;$C432&amp;$D432,[3]Tabelle1!$A$3:$A$500&amp;[3]Tabelle1!$C$3:$C$500&amp;[3]Tabelle1!$D$3:$D$500,0),MATCH(P$2,[3]Tabelle1!$E$2:$U$2,0))=0,"",INDEX([3]Tabelle1!$E$3:$U$500,MATCH($A432&amp;$C432&amp;$D432,[3]Tabelle1!$A$3:$A$500&amp;[3]Tabelle1!$C$3:$C$500&amp;[3]Tabelle1!$D$3:$D$500,0),MATCH(P$2,[3]Tabelle1!$E$2:$U$2,0))),"")</f>
        <v/>
      </c>
      <c r="Q432" s="195" t="str">
        <f t="array" ref="Q432">IFERROR(IF(INDEX([3]Tabelle1!$E$3:$U$500,MATCH($A432&amp;$C432&amp;$D432,[3]Tabelle1!$A$3:$A$500&amp;[3]Tabelle1!$C$3:$C$500&amp;[3]Tabelle1!$D$3:$D$500,0),MATCH(Q$2,[3]Tabelle1!$E$2:$U$2,0))=0,"",INDEX([3]Tabelle1!$E$3:$U$500,MATCH($A432&amp;$C432&amp;$D432,[3]Tabelle1!$A$3:$A$500&amp;[3]Tabelle1!$C$3:$C$500&amp;[3]Tabelle1!$D$3:$D$500,0),MATCH(Q$2,[3]Tabelle1!$E$2:$U$2,0))),"")</f>
        <v/>
      </c>
      <c r="R432" s="195" t="str">
        <f t="array" ref="R432">IFERROR(IF(INDEX([3]Tabelle1!$E$3:$U$500,MATCH($A432&amp;$C432&amp;$D432,[3]Tabelle1!$A$3:$A$500&amp;[3]Tabelle1!$C$3:$C$500&amp;[3]Tabelle1!$D$3:$D$500,0),MATCH(R$2,[3]Tabelle1!$E$2:$U$2,0))=0,"",INDEX([3]Tabelle1!$E$3:$U$500,MATCH($A432&amp;$C432&amp;$D432,[3]Tabelle1!$A$3:$A$500&amp;[3]Tabelle1!$C$3:$C$500&amp;[3]Tabelle1!$D$3:$D$500,0),MATCH(R$2,[3]Tabelle1!$E$2:$U$2,0))),"")</f>
        <v/>
      </c>
      <c r="S432" s="195" t="str">
        <f t="array" ref="S432">IFERROR(IF(INDEX([3]Tabelle1!$E$3:$U$500,MATCH($A432&amp;$C432&amp;$D432,[3]Tabelle1!$A$3:$A$500&amp;[3]Tabelle1!$C$3:$C$500&amp;[3]Tabelle1!$D$3:$D$500,0),MATCH(S$2,[3]Tabelle1!$E$2:$U$2,0))=0,"",INDEX([3]Tabelle1!$E$3:$U$500,MATCH($A432&amp;$C432&amp;$D432,[3]Tabelle1!$A$3:$A$500&amp;[3]Tabelle1!$C$3:$C$500&amp;[3]Tabelle1!$D$3:$D$500,0),MATCH(S$2,[3]Tabelle1!$E$2:$U$2,0))),"")</f>
        <v/>
      </c>
      <c r="T432" s="195" t="str">
        <f t="array" ref="T432">IFERROR(IF(INDEX([3]Tabelle1!$E$3:$U$500,MATCH($A432&amp;$C432&amp;$D432,[3]Tabelle1!$A$3:$A$500&amp;[3]Tabelle1!$C$3:$C$500&amp;[3]Tabelle1!$D$3:$D$500,0),MATCH(T$2,[3]Tabelle1!$E$2:$U$2,0))=0,"",INDEX([3]Tabelle1!$E$3:$U$500,MATCH($A432&amp;$C432&amp;$D432,[3]Tabelle1!$A$3:$A$500&amp;[3]Tabelle1!$C$3:$C$500&amp;[3]Tabelle1!$D$3:$D$500,0),MATCH(T$2,[3]Tabelle1!$E$2:$U$2,0))),"")</f>
        <v/>
      </c>
      <c r="U432" s="195" t="str">
        <f t="array" ref="U432">IFERROR(IF(INDEX([3]Tabelle1!$E$3:$U$500,MATCH($A432&amp;$C432&amp;$D432,[3]Tabelle1!$A$3:$A$500&amp;[3]Tabelle1!$C$3:$C$500&amp;[3]Tabelle1!$D$3:$D$500,0),MATCH(U$2,[3]Tabelle1!$E$2:$U$2,0))=0,"",INDEX([3]Tabelle1!$E$3:$U$500,MATCH($A432&amp;$C432&amp;$D432,[3]Tabelle1!$A$3:$A$500&amp;[3]Tabelle1!$C$3:$C$500&amp;[3]Tabelle1!$D$3:$D$500,0),MATCH(U$2,[3]Tabelle1!$E$2:$U$2,0))),"")</f>
        <v/>
      </c>
      <c r="V432" s="196" t="str">
        <f t="array" ref="V432">IFERROR(IF(INDEX([3]Tabelle1!$E$3:$U$500,MATCH($A432&amp;$C432&amp;$D432,[3]Tabelle1!$A$3:$A$500&amp;[3]Tabelle1!$C$3:$C$500&amp;[3]Tabelle1!$D$3:$D$500,0),MATCH(V$2,[3]Tabelle1!$E$2:$U$2,0))=0,"",INDEX([3]Tabelle1!$E$3:$U$500,MATCH($A432&amp;$C432&amp;$D432,[3]Tabelle1!$A$3:$A$500&amp;[3]Tabelle1!$C$3:$C$500&amp;[3]Tabelle1!$D$3:$D$500,0),MATCH(V$2,[3]Tabelle1!$E$2:$U$2,0))),"")</f>
        <v/>
      </c>
      <c r="W432" t="str">
        <f t="array" ref="W432">IFERROR(IF(INDEX([3]Tabelle1!$E$3:$U$500,MATCH($A432&amp;$C432&amp;$D432,[3]Tabelle1!$A$3:$A$500&amp;[3]Tabelle1!$C$3:$C$500&amp;[3]Tabelle1!$D$3:$D$500,0),MATCH(W$2,[3]Tabelle1!$E$2:$U$2,0))=0,"",INDEX([3]Tabelle1!$E$3:$U$500,MATCH($A432&amp;$C432&amp;$D432,[3]Tabelle1!$A$3:$A$500&amp;[3]Tabelle1!$C$3:$C$500&amp;[3]Tabelle1!$D$3:$D$500,0),MATCH(W$2,[3]Tabelle1!$E$2:$U$2,0))),"")</f>
        <v/>
      </c>
      <c r="X432" t="str">
        <f t="array" ref="X432">IFERROR(IF(INDEX([3]Tabelle1!$E$3:$U$500,MATCH($A432&amp;$C432&amp;$D432,[3]Tabelle1!$A$3:$A$500&amp;[3]Tabelle1!$C$3:$C$500&amp;[3]Tabelle1!$D$3:$D$500,0),MATCH(X$2,[3]Tabelle1!$E$2:$U$2,0))=0,"",INDEX([3]Tabelle1!$E$3:$U$500,MATCH($A432&amp;$C432&amp;$D432,[3]Tabelle1!$A$3:$A$500&amp;[3]Tabelle1!$C$3:$C$500&amp;[3]Tabelle1!$D$3:$D$500,0),MATCH(X$2,[3]Tabelle1!$E$2:$U$2,0))),"")</f>
        <v/>
      </c>
      <c r="Y432" s="4"/>
      <c r="Z432" s="4"/>
      <c r="AA432" s="4"/>
      <c r="AB432" s="4"/>
      <c r="AC432" s="4"/>
      <c r="AD432" s="4"/>
      <c r="AE432" s="4"/>
      <c r="AF432" s="4"/>
    </row>
    <row r="433" spans="1:32" x14ac:dyDescent="0.2">
      <c r="A433" s="107" t="str">
        <f t="shared" si="42"/>
        <v>Lithuania</v>
      </c>
      <c r="B433" s="97"/>
      <c r="C433" s="97" t="s">
        <v>205</v>
      </c>
      <c r="D433" s="227" t="s">
        <v>0</v>
      </c>
      <c r="E433" s="194"/>
      <c r="F433" s="194"/>
      <c r="G433" s="194"/>
      <c r="H433" s="195" t="str">
        <f t="array" ref="H433">IFERROR(IF(INDEX([3]Tabelle1!$E$3:$U$500,MATCH($A433&amp;$C433&amp;$D433,[3]Tabelle1!$A$3:$A$500&amp;[3]Tabelle1!$C$3:$C$500&amp;[3]Tabelle1!$D$3:$D$500,0),MATCH(H$2,[3]Tabelle1!$E$2:$U$2,0))=0,"",INDEX([3]Tabelle1!$E$3:$U$500,MATCH($A433&amp;$C433&amp;$D433,[3]Tabelle1!$A$3:$A$500&amp;[3]Tabelle1!$C$3:$C$500&amp;[3]Tabelle1!$D$3:$D$500,0),MATCH(H$2,[3]Tabelle1!$E$2:$U$2,0))),"")</f>
        <v/>
      </c>
      <c r="I433" s="195">
        <f t="array" ref="I433">IFERROR(IF(INDEX([3]Tabelle1!$E$3:$U$500,MATCH($A433&amp;$C433&amp;$D433,[3]Tabelle1!$A$3:$A$500&amp;[3]Tabelle1!$C$3:$C$500&amp;[3]Tabelle1!$D$3:$D$500,0),MATCH(I$2,[3]Tabelle1!$E$2:$U$2,0))=0,"",INDEX([3]Tabelle1!$E$3:$U$500,MATCH($A433&amp;$C433&amp;$D433,[3]Tabelle1!$A$3:$A$500&amp;[3]Tabelle1!$C$3:$C$500&amp;[3]Tabelle1!$D$3:$D$500,0),MATCH(I$2,[3]Tabelle1!$E$2:$U$2,0))),"")</f>
        <v>1144.3856486596499</v>
      </c>
      <c r="J433" s="195" t="str">
        <f t="array" ref="J433">IFERROR(IF(INDEX([3]Tabelle1!$E$3:$U$500,MATCH($A433&amp;$C433&amp;$D433,[3]Tabelle1!$A$3:$A$500&amp;[3]Tabelle1!$C$3:$C$500&amp;[3]Tabelle1!$D$3:$D$500,0),MATCH(J$2,[3]Tabelle1!$E$2:$U$2,0))=0,"",INDEX([3]Tabelle1!$E$3:$U$500,MATCH($A433&amp;$C433&amp;$D433,[3]Tabelle1!$A$3:$A$500&amp;[3]Tabelle1!$C$3:$C$500&amp;[3]Tabelle1!$D$3:$D$500,0),MATCH(J$2,[3]Tabelle1!$E$2:$U$2,0))),"")</f>
        <v/>
      </c>
      <c r="K433" s="195">
        <f t="array" ref="K433">IFERROR(IF(INDEX([3]Tabelle1!$E$3:$U$500,MATCH($A433&amp;$C433&amp;$D433,[3]Tabelle1!$A$3:$A$500&amp;[3]Tabelle1!$C$3:$C$500&amp;[3]Tabelle1!$D$3:$D$500,0),MATCH(K$2,[3]Tabelle1!$E$2:$U$2,0))=0,"",INDEX([3]Tabelle1!$E$3:$U$500,MATCH($A433&amp;$C433&amp;$D433,[3]Tabelle1!$A$3:$A$500&amp;[3]Tabelle1!$C$3:$C$500&amp;[3]Tabelle1!$D$3:$D$500,0),MATCH(K$2,[3]Tabelle1!$E$2:$U$2,0))),"")</f>
        <v>1144.3856486596499</v>
      </c>
      <c r="L433" s="195" t="str">
        <f t="array" ref="L433">IFERROR(IF(INDEX([3]Tabelle1!$E$3:$U$500,MATCH($A433&amp;$C433&amp;$D433,[3]Tabelle1!$A$3:$A$500&amp;[3]Tabelle1!$C$3:$C$500&amp;[3]Tabelle1!$D$3:$D$500,0),MATCH(L$2,[3]Tabelle1!$E$2:$U$2,0))=0,"",INDEX([3]Tabelle1!$E$3:$U$500,MATCH($A433&amp;$C433&amp;$D433,[3]Tabelle1!$A$3:$A$500&amp;[3]Tabelle1!$C$3:$C$500&amp;[3]Tabelle1!$D$3:$D$500,0),MATCH(L$2,[3]Tabelle1!$E$2:$U$2,0))),"")</f>
        <v/>
      </c>
      <c r="M433" s="195" t="str">
        <f t="array" ref="M433">IFERROR(IF(INDEX([3]Tabelle1!$E$3:$U$500,MATCH($A433&amp;$C433&amp;$D433,[3]Tabelle1!$A$3:$A$500&amp;[3]Tabelle1!$C$3:$C$500&amp;[3]Tabelle1!$D$3:$D$500,0),MATCH(M$2,[3]Tabelle1!$E$2:$U$2,0))=0,"",INDEX([3]Tabelle1!$E$3:$U$500,MATCH($A433&amp;$C433&amp;$D433,[3]Tabelle1!$A$3:$A$500&amp;[3]Tabelle1!$C$3:$C$500&amp;[3]Tabelle1!$D$3:$D$500,0),MATCH(M$2,[3]Tabelle1!$E$2:$U$2,0))),"")</f>
        <v/>
      </c>
      <c r="N433" s="195">
        <f t="array" ref="N433">IFERROR(IF(INDEX([3]Tabelle1!$E$3:$U$500,MATCH($A433&amp;$C433&amp;$D433,[3]Tabelle1!$A$3:$A$500&amp;[3]Tabelle1!$C$3:$C$500&amp;[3]Tabelle1!$D$3:$D$500,0),MATCH(N$2,[3]Tabelle1!$E$2:$U$2,0))=0,"",INDEX([3]Tabelle1!$E$3:$U$500,MATCH($A433&amp;$C433&amp;$D433,[3]Tabelle1!$A$3:$A$500&amp;[3]Tabelle1!$C$3:$C$500&amp;[3]Tabelle1!$D$3:$D$500,0),MATCH(N$2,[3]Tabelle1!$E$2:$U$2,0))),"")</f>
        <v>2873.7570506483685</v>
      </c>
      <c r="O433" s="195" t="str">
        <f t="array" ref="O433">IFERROR(IF(INDEX([3]Tabelle1!$E$3:$U$500,MATCH($A433&amp;$C433&amp;$D433,[3]Tabelle1!$A$3:$A$500&amp;[3]Tabelle1!$C$3:$C$500&amp;[3]Tabelle1!$D$3:$D$500,0),MATCH(O$2,[3]Tabelle1!$E$2:$U$2,0))=0,"",INDEX([3]Tabelle1!$E$3:$U$500,MATCH($A433&amp;$C433&amp;$D433,[3]Tabelle1!$A$3:$A$500&amp;[3]Tabelle1!$C$3:$C$500&amp;[3]Tabelle1!$D$3:$D$500,0),MATCH(O$2,[3]Tabelle1!$E$2:$U$2,0))),"")</f>
        <v/>
      </c>
      <c r="P433" s="195">
        <f t="array" ref="P433">IFERROR(IF(INDEX([3]Tabelle1!$E$3:$U$500,MATCH($A433&amp;$C433&amp;$D433,[3]Tabelle1!$A$3:$A$500&amp;[3]Tabelle1!$C$3:$C$500&amp;[3]Tabelle1!$D$3:$D$500,0),MATCH(P$2,[3]Tabelle1!$E$2:$U$2,0))=0,"",INDEX([3]Tabelle1!$E$3:$U$500,MATCH($A433&amp;$C433&amp;$D433,[3]Tabelle1!$A$3:$A$500&amp;[3]Tabelle1!$C$3:$C$500&amp;[3]Tabelle1!$D$3:$D$500,0),MATCH(P$2,[3]Tabelle1!$E$2:$U$2,0))),"")</f>
        <v>3573.8791649706345</v>
      </c>
      <c r="Q433" s="195" t="str">
        <f t="array" ref="Q433">IFERROR(IF(INDEX([3]Tabelle1!$E$3:$U$500,MATCH($A433&amp;$C433&amp;$D433,[3]Tabelle1!$A$3:$A$500&amp;[3]Tabelle1!$C$3:$C$500&amp;[3]Tabelle1!$D$3:$D$500,0),MATCH(Q$2,[3]Tabelle1!$E$2:$U$2,0))=0,"",INDEX([3]Tabelle1!$E$3:$U$500,MATCH($A433&amp;$C433&amp;$D433,[3]Tabelle1!$A$3:$A$500&amp;[3]Tabelle1!$C$3:$C$500&amp;[3]Tabelle1!$D$3:$D$500,0),MATCH(Q$2,[3]Tabelle1!$E$2:$U$2,0))),"")</f>
        <v/>
      </c>
      <c r="R433" s="195" t="str">
        <f t="array" ref="R433">IFERROR(IF(INDEX([3]Tabelle1!$E$3:$U$500,MATCH($A433&amp;$C433&amp;$D433,[3]Tabelle1!$A$3:$A$500&amp;[3]Tabelle1!$C$3:$C$500&amp;[3]Tabelle1!$D$3:$D$500,0),MATCH(R$2,[3]Tabelle1!$E$2:$U$2,0))=0,"",INDEX([3]Tabelle1!$E$3:$U$500,MATCH($A433&amp;$C433&amp;$D433,[3]Tabelle1!$A$3:$A$500&amp;[3]Tabelle1!$C$3:$C$500&amp;[3]Tabelle1!$D$3:$D$500,0),MATCH(R$2,[3]Tabelle1!$E$2:$U$2,0))),"")</f>
        <v/>
      </c>
      <c r="S433" s="195">
        <f t="array" ref="S433">IFERROR(IF(INDEX([3]Tabelle1!$E$3:$U$500,MATCH($A433&amp;$C433&amp;$D433,[3]Tabelle1!$A$3:$A$500&amp;[3]Tabelle1!$C$3:$C$500&amp;[3]Tabelle1!$D$3:$D$500,0),MATCH(S$2,[3]Tabelle1!$E$2:$U$2,0))=0,"",INDEX([3]Tabelle1!$E$3:$U$500,MATCH($A433&amp;$C433&amp;$D433,[3]Tabelle1!$A$3:$A$500&amp;[3]Tabelle1!$C$3:$C$500&amp;[3]Tabelle1!$D$3:$D$500,0),MATCH(S$2,[3]Tabelle1!$E$2:$U$2,0))),"")</f>
        <v>4448.4503111007734</v>
      </c>
      <c r="T433" s="195" t="str">
        <f t="array" ref="T433">IFERROR(IF(INDEX([3]Tabelle1!$E$3:$U$500,MATCH($A433&amp;$C433&amp;$D433,[3]Tabelle1!$A$3:$A$500&amp;[3]Tabelle1!$C$3:$C$500&amp;[3]Tabelle1!$D$3:$D$500,0),MATCH(T$2,[3]Tabelle1!$E$2:$U$2,0))=0,"",INDEX([3]Tabelle1!$E$3:$U$500,MATCH($A433&amp;$C433&amp;$D433,[3]Tabelle1!$A$3:$A$500&amp;[3]Tabelle1!$C$3:$C$500&amp;[3]Tabelle1!$D$3:$D$500,0),MATCH(T$2,[3]Tabelle1!$E$2:$U$2,0))),"")</f>
        <v/>
      </c>
      <c r="U433" s="195" t="str">
        <f t="array" ref="U433">IFERROR(IF(INDEX([3]Tabelle1!$E$3:$U$500,MATCH($A433&amp;$C433&amp;$D433,[3]Tabelle1!$A$3:$A$500&amp;[3]Tabelle1!$C$3:$C$500&amp;[3]Tabelle1!$D$3:$D$500,0),MATCH(U$2,[3]Tabelle1!$E$2:$U$2,0))=0,"",INDEX([3]Tabelle1!$E$3:$U$500,MATCH($A433&amp;$C433&amp;$D433,[3]Tabelle1!$A$3:$A$500&amp;[3]Tabelle1!$C$3:$C$500&amp;[3]Tabelle1!$D$3:$D$500,0),MATCH(U$2,[3]Tabelle1!$E$2:$U$2,0))),"")</f>
        <v/>
      </c>
      <c r="V433" s="196" t="str">
        <f t="array" ref="V433">IFERROR(IF(INDEX([3]Tabelle1!$E$3:$U$500,MATCH($A433&amp;$C433&amp;$D433,[3]Tabelle1!$A$3:$A$500&amp;[3]Tabelle1!$C$3:$C$500&amp;[3]Tabelle1!$D$3:$D$500,0),MATCH(V$2,[3]Tabelle1!$E$2:$U$2,0))=0,"",INDEX([3]Tabelle1!$E$3:$U$500,MATCH($A433&amp;$C433&amp;$D433,[3]Tabelle1!$A$3:$A$500&amp;[3]Tabelle1!$C$3:$C$500&amp;[3]Tabelle1!$D$3:$D$500,0),MATCH(V$2,[3]Tabelle1!$E$2:$U$2,0))),"")</f>
        <v/>
      </c>
      <c r="W433" t="str">
        <f t="array" ref="W433">IFERROR(IF(INDEX([3]Tabelle1!$E$3:$U$500,MATCH($A433&amp;$C433&amp;$D433,[3]Tabelle1!$A$3:$A$500&amp;[3]Tabelle1!$C$3:$C$500&amp;[3]Tabelle1!$D$3:$D$500,0),MATCH(W$2,[3]Tabelle1!$E$2:$U$2,0))=0,"",INDEX([3]Tabelle1!$E$3:$U$500,MATCH($A433&amp;$C433&amp;$D433,[3]Tabelle1!$A$3:$A$500&amp;[3]Tabelle1!$C$3:$C$500&amp;[3]Tabelle1!$D$3:$D$500,0),MATCH(W$2,[3]Tabelle1!$E$2:$U$2,0))),"")</f>
        <v/>
      </c>
      <c r="X433" t="str">
        <f t="array" ref="X433">IFERROR(IF(INDEX([3]Tabelle1!$E$3:$U$500,MATCH($A433&amp;$C433&amp;$D433,[3]Tabelle1!$A$3:$A$500&amp;[3]Tabelle1!$C$3:$C$500&amp;[3]Tabelle1!$D$3:$D$500,0),MATCH(X$2,[3]Tabelle1!$E$2:$U$2,0))=0,"",INDEX([3]Tabelle1!$E$3:$U$500,MATCH($A433&amp;$C433&amp;$D433,[3]Tabelle1!$A$3:$A$500&amp;[3]Tabelle1!$C$3:$C$500&amp;[3]Tabelle1!$D$3:$D$500,0),MATCH(X$2,[3]Tabelle1!$E$2:$U$2,0))),"")</f>
        <v/>
      </c>
      <c r="Y433" s="4"/>
      <c r="Z433" s="4"/>
      <c r="AA433" s="4"/>
      <c r="AB433" s="4"/>
      <c r="AC433" s="4"/>
      <c r="AD433" s="4"/>
      <c r="AE433" s="4"/>
      <c r="AF433" s="4"/>
    </row>
    <row r="434" spans="1:32" x14ac:dyDescent="0.2">
      <c r="A434" s="107" t="str">
        <f t="shared" si="42"/>
        <v>Lithuania</v>
      </c>
      <c r="B434" s="97"/>
      <c r="C434" s="97" t="s">
        <v>205</v>
      </c>
      <c r="D434" s="227" t="s">
        <v>6</v>
      </c>
      <c r="E434" s="194"/>
      <c r="F434" s="194"/>
      <c r="G434" s="194"/>
      <c r="H434" s="195" t="str">
        <f t="array" ref="H434">IFERROR(IF(INDEX([3]Tabelle1!$E$3:$U$500,MATCH($A434&amp;$C434&amp;$D434,[3]Tabelle1!$A$3:$A$500&amp;[3]Tabelle1!$C$3:$C$500&amp;[3]Tabelle1!$D$3:$D$500,0),MATCH(H$2,[3]Tabelle1!$E$2:$U$2,0))=0,"",INDEX([3]Tabelle1!$E$3:$U$500,MATCH($A434&amp;$C434&amp;$D434,[3]Tabelle1!$A$3:$A$500&amp;[3]Tabelle1!$C$3:$C$500&amp;[3]Tabelle1!$D$3:$D$500,0),MATCH(H$2,[3]Tabelle1!$E$2:$U$2,0))),"")</f>
        <v/>
      </c>
      <c r="I434" s="195" t="str">
        <f t="array" ref="I434">IFERROR(IF(INDEX([3]Tabelle1!$E$3:$U$500,MATCH($A434&amp;$C434&amp;$D434,[3]Tabelle1!$A$3:$A$500&amp;[3]Tabelle1!$C$3:$C$500&amp;[3]Tabelle1!$D$3:$D$500,0),MATCH(I$2,[3]Tabelle1!$E$2:$U$2,0))=0,"",INDEX([3]Tabelle1!$E$3:$U$500,MATCH($A434&amp;$C434&amp;$D434,[3]Tabelle1!$A$3:$A$500&amp;[3]Tabelle1!$C$3:$C$500&amp;[3]Tabelle1!$D$3:$D$500,0),MATCH(I$2,[3]Tabelle1!$E$2:$U$2,0))),"")</f>
        <v/>
      </c>
      <c r="J434" s="195" t="str">
        <f t="array" ref="J434">IFERROR(IF(INDEX([3]Tabelle1!$E$3:$U$500,MATCH($A434&amp;$C434&amp;$D434,[3]Tabelle1!$A$3:$A$500&amp;[3]Tabelle1!$C$3:$C$500&amp;[3]Tabelle1!$D$3:$D$500,0),MATCH(J$2,[3]Tabelle1!$E$2:$U$2,0))=0,"",INDEX([3]Tabelle1!$E$3:$U$500,MATCH($A434&amp;$C434&amp;$D434,[3]Tabelle1!$A$3:$A$500&amp;[3]Tabelle1!$C$3:$C$500&amp;[3]Tabelle1!$D$3:$D$500,0),MATCH(J$2,[3]Tabelle1!$E$2:$U$2,0))),"")</f>
        <v/>
      </c>
      <c r="K434" s="195" t="str">
        <f t="array" ref="K434">IFERROR(IF(INDEX([3]Tabelle1!$E$3:$U$500,MATCH($A434&amp;$C434&amp;$D434,[3]Tabelle1!$A$3:$A$500&amp;[3]Tabelle1!$C$3:$C$500&amp;[3]Tabelle1!$D$3:$D$500,0),MATCH(K$2,[3]Tabelle1!$E$2:$U$2,0))=0,"",INDEX([3]Tabelle1!$E$3:$U$500,MATCH($A434&amp;$C434&amp;$D434,[3]Tabelle1!$A$3:$A$500&amp;[3]Tabelle1!$C$3:$C$500&amp;[3]Tabelle1!$D$3:$D$500,0),MATCH(K$2,[3]Tabelle1!$E$2:$U$2,0))),"")</f>
        <v/>
      </c>
      <c r="L434" s="195" t="str">
        <f t="array" ref="L434">IFERROR(IF(INDEX([3]Tabelle1!$E$3:$U$500,MATCH($A434&amp;$C434&amp;$D434,[3]Tabelle1!$A$3:$A$500&amp;[3]Tabelle1!$C$3:$C$500&amp;[3]Tabelle1!$D$3:$D$500,0),MATCH(L$2,[3]Tabelle1!$E$2:$U$2,0))=0,"",INDEX([3]Tabelle1!$E$3:$U$500,MATCH($A434&amp;$C434&amp;$D434,[3]Tabelle1!$A$3:$A$500&amp;[3]Tabelle1!$C$3:$C$500&amp;[3]Tabelle1!$D$3:$D$500,0),MATCH(L$2,[3]Tabelle1!$E$2:$U$2,0))),"")</f>
        <v/>
      </c>
      <c r="M434" s="195" t="str">
        <f t="array" ref="M434">IFERROR(IF(INDEX([3]Tabelle1!$E$3:$U$500,MATCH($A434&amp;$C434&amp;$D434,[3]Tabelle1!$A$3:$A$500&amp;[3]Tabelle1!$C$3:$C$500&amp;[3]Tabelle1!$D$3:$D$500,0),MATCH(M$2,[3]Tabelle1!$E$2:$U$2,0))=0,"",INDEX([3]Tabelle1!$E$3:$U$500,MATCH($A434&amp;$C434&amp;$D434,[3]Tabelle1!$A$3:$A$500&amp;[3]Tabelle1!$C$3:$C$500&amp;[3]Tabelle1!$D$3:$D$500,0),MATCH(M$2,[3]Tabelle1!$E$2:$U$2,0))),"")</f>
        <v/>
      </c>
      <c r="N434" s="195" t="str">
        <f t="array" ref="N434">IFERROR(IF(INDEX([3]Tabelle1!$E$3:$U$500,MATCH($A434&amp;$C434&amp;$D434,[3]Tabelle1!$A$3:$A$500&amp;[3]Tabelle1!$C$3:$C$500&amp;[3]Tabelle1!$D$3:$D$500,0),MATCH(N$2,[3]Tabelle1!$E$2:$U$2,0))=0,"",INDEX([3]Tabelle1!$E$3:$U$500,MATCH($A434&amp;$C434&amp;$D434,[3]Tabelle1!$A$3:$A$500&amp;[3]Tabelle1!$C$3:$C$500&amp;[3]Tabelle1!$D$3:$D$500,0),MATCH(N$2,[3]Tabelle1!$E$2:$U$2,0))),"")</f>
        <v/>
      </c>
      <c r="O434" s="195" t="str">
        <f t="array" ref="O434">IFERROR(IF(INDEX([3]Tabelle1!$E$3:$U$500,MATCH($A434&amp;$C434&amp;$D434,[3]Tabelle1!$A$3:$A$500&amp;[3]Tabelle1!$C$3:$C$500&amp;[3]Tabelle1!$D$3:$D$500,0),MATCH(O$2,[3]Tabelle1!$E$2:$U$2,0))=0,"",INDEX([3]Tabelle1!$E$3:$U$500,MATCH($A434&amp;$C434&amp;$D434,[3]Tabelle1!$A$3:$A$500&amp;[3]Tabelle1!$C$3:$C$500&amp;[3]Tabelle1!$D$3:$D$500,0),MATCH(O$2,[3]Tabelle1!$E$2:$U$2,0))),"")</f>
        <v/>
      </c>
      <c r="P434" s="195" t="str">
        <f t="array" ref="P434">IFERROR(IF(INDEX([3]Tabelle1!$E$3:$U$500,MATCH($A434&amp;$C434&amp;$D434,[3]Tabelle1!$A$3:$A$500&amp;[3]Tabelle1!$C$3:$C$500&amp;[3]Tabelle1!$D$3:$D$500,0),MATCH(P$2,[3]Tabelle1!$E$2:$U$2,0))=0,"",INDEX([3]Tabelle1!$E$3:$U$500,MATCH($A434&amp;$C434&amp;$D434,[3]Tabelle1!$A$3:$A$500&amp;[3]Tabelle1!$C$3:$C$500&amp;[3]Tabelle1!$D$3:$D$500,0),MATCH(P$2,[3]Tabelle1!$E$2:$U$2,0))),"")</f>
        <v/>
      </c>
      <c r="Q434" s="195" t="str">
        <f t="array" ref="Q434">IFERROR(IF(INDEX([3]Tabelle1!$E$3:$U$500,MATCH($A434&amp;$C434&amp;$D434,[3]Tabelle1!$A$3:$A$500&amp;[3]Tabelle1!$C$3:$C$500&amp;[3]Tabelle1!$D$3:$D$500,0),MATCH(Q$2,[3]Tabelle1!$E$2:$U$2,0))=0,"",INDEX([3]Tabelle1!$E$3:$U$500,MATCH($A434&amp;$C434&amp;$D434,[3]Tabelle1!$A$3:$A$500&amp;[3]Tabelle1!$C$3:$C$500&amp;[3]Tabelle1!$D$3:$D$500,0),MATCH(Q$2,[3]Tabelle1!$E$2:$U$2,0))),"")</f>
        <v/>
      </c>
      <c r="R434" s="195" t="str">
        <f t="array" ref="R434">IFERROR(IF(INDEX([3]Tabelle1!$E$3:$U$500,MATCH($A434&amp;$C434&amp;$D434,[3]Tabelle1!$A$3:$A$500&amp;[3]Tabelle1!$C$3:$C$500&amp;[3]Tabelle1!$D$3:$D$500,0),MATCH(R$2,[3]Tabelle1!$E$2:$U$2,0))=0,"",INDEX([3]Tabelle1!$E$3:$U$500,MATCH($A434&amp;$C434&amp;$D434,[3]Tabelle1!$A$3:$A$500&amp;[3]Tabelle1!$C$3:$C$500&amp;[3]Tabelle1!$D$3:$D$500,0),MATCH(R$2,[3]Tabelle1!$E$2:$U$2,0))),"")</f>
        <v/>
      </c>
      <c r="S434" s="195" t="str">
        <f t="array" ref="S434">IFERROR(IF(INDEX([3]Tabelle1!$E$3:$U$500,MATCH($A434&amp;$C434&amp;$D434,[3]Tabelle1!$A$3:$A$500&amp;[3]Tabelle1!$C$3:$C$500&amp;[3]Tabelle1!$D$3:$D$500,0),MATCH(S$2,[3]Tabelle1!$E$2:$U$2,0))=0,"",INDEX([3]Tabelle1!$E$3:$U$500,MATCH($A434&amp;$C434&amp;$D434,[3]Tabelle1!$A$3:$A$500&amp;[3]Tabelle1!$C$3:$C$500&amp;[3]Tabelle1!$D$3:$D$500,0),MATCH(S$2,[3]Tabelle1!$E$2:$U$2,0))),"")</f>
        <v/>
      </c>
      <c r="T434" s="195" t="str">
        <f t="array" ref="T434">IFERROR(IF(INDEX([3]Tabelle1!$E$3:$U$500,MATCH($A434&amp;$C434&amp;$D434,[3]Tabelle1!$A$3:$A$500&amp;[3]Tabelle1!$C$3:$C$500&amp;[3]Tabelle1!$D$3:$D$500,0),MATCH(T$2,[3]Tabelle1!$E$2:$U$2,0))=0,"",INDEX([3]Tabelle1!$E$3:$U$500,MATCH($A434&amp;$C434&amp;$D434,[3]Tabelle1!$A$3:$A$500&amp;[3]Tabelle1!$C$3:$C$500&amp;[3]Tabelle1!$D$3:$D$500,0),MATCH(T$2,[3]Tabelle1!$E$2:$U$2,0))),"")</f>
        <v/>
      </c>
      <c r="U434" s="195" t="str">
        <f t="array" ref="U434">IFERROR(IF(INDEX([3]Tabelle1!$E$3:$U$500,MATCH($A434&amp;$C434&amp;$D434,[3]Tabelle1!$A$3:$A$500&amp;[3]Tabelle1!$C$3:$C$500&amp;[3]Tabelle1!$D$3:$D$500,0),MATCH(U$2,[3]Tabelle1!$E$2:$U$2,0))=0,"",INDEX([3]Tabelle1!$E$3:$U$500,MATCH($A434&amp;$C434&amp;$D434,[3]Tabelle1!$A$3:$A$500&amp;[3]Tabelle1!$C$3:$C$500&amp;[3]Tabelle1!$D$3:$D$500,0),MATCH(U$2,[3]Tabelle1!$E$2:$U$2,0))),"")</f>
        <v/>
      </c>
      <c r="V434" s="196" t="str">
        <f t="array" ref="V434">IFERROR(IF(INDEX([3]Tabelle1!$E$3:$U$500,MATCH($A434&amp;$C434&amp;$D434,[3]Tabelle1!$A$3:$A$500&amp;[3]Tabelle1!$C$3:$C$500&amp;[3]Tabelle1!$D$3:$D$500,0),MATCH(V$2,[3]Tabelle1!$E$2:$U$2,0))=0,"",INDEX([3]Tabelle1!$E$3:$U$500,MATCH($A434&amp;$C434&amp;$D434,[3]Tabelle1!$A$3:$A$500&amp;[3]Tabelle1!$C$3:$C$500&amp;[3]Tabelle1!$D$3:$D$500,0),MATCH(V$2,[3]Tabelle1!$E$2:$U$2,0))),"")</f>
        <v/>
      </c>
      <c r="W434" t="str">
        <f t="array" ref="W434">IFERROR(IF(INDEX([3]Tabelle1!$E$3:$U$500,MATCH($A434&amp;$C434&amp;$D434,[3]Tabelle1!$A$3:$A$500&amp;[3]Tabelle1!$C$3:$C$500&amp;[3]Tabelle1!$D$3:$D$500,0),MATCH(W$2,[3]Tabelle1!$E$2:$U$2,0))=0,"",INDEX([3]Tabelle1!$E$3:$U$500,MATCH($A434&amp;$C434&amp;$D434,[3]Tabelle1!$A$3:$A$500&amp;[3]Tabelle1!$C$3:$C$500&amp;[3]Tabelle1!$D$3:$D$500,0),MATCH(W$2,[3]Tabelle1!$E$2:$U$2,0))),"")</f>
        <v/>
      </c>
      <c r="X434" t="str">
        <f t="array" ref="X434">IFERROR(IF(INDEX([3]Tabelle1!$E$3:$U$500,MATCH($A434&amp;$C434&amp;$D434,[3]Tabelle1!$A$3:$A$500&amp;[3]Tabelle1!$C$3:$C$500&amp;[3]Tabelle1!$D$3:$D$500,0),MATCH(X$2,[3]Tabelle1!$E$2:$U$2,0))=0,"",INDEX([3]Tabelle1!$E$3:$U$500,MATCH($A434&amp;$C434&amp;$D434,[3]Tabelle1!$A$3:$A$500&amp;[3]Tabelle1!$C$3:$C$500&amp;[3]Tabelle1!$D$3:$D$500,0),MATCH(X$2,[3]Tabelle1!$E$2:$U$2,0))),"")</f>
        <v/>
      </c>
      <c r="Y434" s="4"/>
      <c r="Z434" s="4"/>
      <c r="AA434" s="4"/>
      <c r="AB434" s="4"/>
      <c r="AC434" s="4"/>
      <c r="AD434" s="4"/>
      <c r="AE434" s="4"/>
      <c r="AF434" s="4"/>
    </row>
    <row r="435" spans="1:32" x14ac:dyDescent="0.2">
      <c r="A435" s="107" t="str">
        <f t="shared" si="42"/>
        <v>Lithuania</v>
      </c>
      <c r="B435" s="97"/>
      <c r="C435" s="97" t="s">
        <v>205</v>
      </c>
      <c r="D435" s="227" t="s">
        <v>1</v>
      </c>
      <c r="E435" s="194"/>
      <c r="F435" s="194"/>
      <c r="G435" s="194"/>
      <c r="H435" s="195" t="str">
        <f t="array" ref="H435">IFERROR(IF(INDEX([3]Tabelle1!$E$3:$U$500,MATCH($A435&amp;$C435&amp;$D435,[3]Tabelle1!$A$3:$A$500&amp;[3]Tabelle1!$C$3:$C$500&amp;[3]Tabelle1!$D$3:$D$500,0),MATCH(H$2,[3]Tabelle1!$E$2:$U$2,0))=0,"",INDEX([3]Tabelle1!$E$3:$U$500,MATCH($A435&amp;$C435&amp;$D435,[3]Tabelle1!$A$3:$A$500&amp;[3]Tabelle1!$C$3:$C$500&amp;[3]Tabelle1!$D$3:$D$500,0),MATCH(H$2,[3]Tabelle1!$E$2:$U$2,0))),"")</f>
        <v/>
      </c>
      <c r="I435" s="195" t="str">
        <f t="array" ref="I435">IFERROR(IF(INDEX([3]Tabelle1!$E$3:$U$500,MATCH($A435&amp;$C435&amp;$D435,[3]Tabelle1!$A$3:$A$500&amp;[3]Tabelle1!$C$3:$C$500&amp;[3]Tabelle1!$D$3:$D$500,0),MATCH(I$2,[3]Tabelle1!$E$2:$U$2,0))=0,"",INDEX([3]Tabelle1!$E$3:$U$500,MATCH($A435&amp;$C435&amp;$D435,[3]Tabelle1!$A$3:$A$500&amp;[3]Tabelle1!$C$3:$C$500&amp;[3]Tabelle1!$D$3:$D$500,0),MATCH(I$2,[3]Tabelle1!$E$2:$U$2,0))),"")</f>
        <v/>
      </c>
      <c r="J435" s="195" t="str">
        <f t="array" ref="J435">IFERROR(IF(INDEX([3]Tabelle1!$E$3:$U$500,MATCH($A435&amp;$C435&amp;$D435,[3]Tabelle1!$A$3:$A$500&amp;[3]Tabelle1!$C$3:$C$500&amp;[3]Tabelle1!$D$3:$D$500,0),MATCH(J$2,[3]Tabelle1!$E$2:$U$2,0))=0,"",INDEX([3]Tabelle1!$E$3:$U$500,MATCH($A435&amp;$C435&amp;$D435,[3]Tabelle1!$A$3:$A$500&amp;[3]Tabelle1!$C$3:$C$500&amp;[3]Tabelle1!$D$3:$D$500,0),MATCH(J$2,[3]Tabelle1!$E$2:$U$2,0))),"")</f>
        <v/>
      </c>
      <c r="K435" s="195" t="str">
        <f t="array" ref="K435">IFERROR(IF(INDEX([3]Tabelle1!$E$3:$U$500,MATCH($A435&amp;$C435&amp;$D435,[3]Tabelle1!$A$3:$A$500&amp;[3]Tabelle1!$C$3:$C$500&amp;[3]Tabelle1!$D$3:$D$500,0),MATCH(K$2,[3]Tabelle1!$E$2:$U$2,0))=0,"",INDEX([3]Tabelle1!$E$3:$U$500,MATCH($A435&amp;$C435&amp;$D435,[3]Tabelle1!$A$3:$A$500&amp;[3]Tabelle1!$C$3:$C$500&amp;[3]Tabelle1!$D$3:$D$500,0),MATCH(K$2,[3]Tabelle1!$E$2:$U$2,0))),"")</f>
        <v/>
      </c>
      <c r="L435" s="195" t="str">
        <f t="array" ref="L435">IFERROR(IF(INDEX([3]Tabelle1!$E$3:$U$500,MATCH($A435&amp;$C435&amp;$D435,[3]Tabelle1!$A$3:$A$500&amp;[3]Tabelle1!$C$3:$C$500&amp;[3]Tabelle1!$D$3:$D$500,0),MATCH(L$2,[3]Tabelle1!$E$2:$U$2,0))=0,"",INDEX([3]Tabelle1!$E$3:$U$500,MATCH($A435&amp;$C435&amp;$D435,[3]Tabelle1!$A$3:$A$500&amp;[3]Tabelle1!$C$3:$C$500&amp;[3]Tabelle1!$D$3:$D$500,0),MATCH(L$2,[3]Tabelle1!$E$2:$U$2,0))),"")</f>
        <v/>
      </c>
      <c r="M435" s="195" t="str">
        <f t="array" ref="M435">IFERROR(IF(INDEX([3]Tabelle1!$E$3:$U$500,MATCH($A435&amp;$C435&amp;$D435,[3]Tabelle1!$A$3:$A$500&amp;[3]Tabelle1!$C$3:$C$500&amp;[3]Tabelle1!$D$3:$D$500,0),MATCH(M$2,[3]Tabelle1!$E$2:$U$2,0))=0,"",INDEX([3]Tabelle1!$E$3:$U$500,MATCH($A435&amp;$C435&amp;$D435,[3]Tabelle1!$A$3:$A$500&amp;[3]Tabelle1!$C$3:$C$500&amp;[3]Tabelle1!$D$3:$D$500,0),MATCH(M$2,[3]Tabelle1!$E$2:$U$2,0))),"")</f>
        <v/>
      </c>
      <c r="N435" s="195" t="str">
        <f t="array" ref="N435">IFERROR(IF(INDEX([3]Tabelle1!$E$3:$U$500,MATCH($A435&amp;$C435&amp;$D435,[3]Tabelle1!$A$3:$A$500&amp;[3]Tabelle1!$C$3:$C$500&amp;[3]Tabelle1!$D$3:$D$500,0),MATCH(N$2,[3]Tabelle1!$E$2:$U$2,0))=0,"",INDEX([3]Tabelle1!$E$3:$U$500,MATCH($A435&amp;$C435&amp;$D435,[3]Tabelle1!$A$3:$A$500&amp;[3]Tabelle1!$C$3:$C$500&amp;[3]Tabelle1!$D$3:$D$500,0),MATCH(N$2,[3]Tabelle1!$E$2:$U$2,0))),"")</f>
        <v/>
      </c>
      <c r="O435" s="195" t="str">
        <f t="array" ref="O435">IFERROR(IF(INDEX([3]Tabelle1!$E$3:$U$500,MATCH($A435&amp;$C435&amp;$D435,[3]Tabelle1!$A$3:$A$500&amp;[3]Tabelle1!$C$3:$C$500&amp;[3]Tabelle1!$D$3:$D$500,0),MATCH(O$2,[3]Tabelle1!$E$2:$U$2,0))=0,"",INDEX([3]Tabelle1!$E$3:$U$500,MATCH($A435&amp;$C435&amp;$D435,[3]Tabelle1!$A$3:$A$500&amp;[3]Tabelle1!$C$3:$C$500&amp;[3]Tabelle1!$D$3:$D$500,0),MATCH(O$2,[3]Tabelle1!$E$2:$U$2,0))),"")</f>
        <v/>
      </c>
      <c r="P435" s="195" t="str">
        <f t="array" ref="P435">IFERROR(IF(INDEX([3]Tabelle1!$E$3:$U$500,MATCH($A435&amp;$C435&amp;$D435,[3]Tabelle1!$A$3:$A$500&amp;[3]Tabelle1!$C$3:$C$500&amp;[3]Tabelle1!$D$3:$D$500,0),MATCH(P$2,[3]Tabelle1!$E$2:$U$2,0))=0,"",INDEX([3]Tabelle1!$E$3:$U$500,MATCH($A435&amp;$C435&amp;$D435,[3]Tabelle1!$A$3:$A$500&amp;[3]Tabelle1!$C$3:$C$500&amp;[3]Tabelle1!$D$3:$D$500,0),MATCH(P$2,[3]Tabelle1!$E$2:$U$2,0))),"")</f>
        <v/>
      </c>
      <c r="Q435" s="195" t="str">
        <f t="array" ref="Q435">IFERROR(IF(INDEX([3]Tabelle1!$E$3:$U$500,MATCH($A435&amp;$C435&amp;$D435,[3]Tabelle1!$A$3:$A$500&amp;[3]Tabelle1!$C$3:$C$500&amp;[3]Tabelle1!$D$3:$D$500,0),MATCH(Q$2,[3]Tabelle1!$E$2:$U$2,0))=0,"",INDEX([3]Tabelle1!$E$3:$U$500,MATCH($A435&amp;$C435&amp;$D435,[3]Tabelle1!$A$3:$A$500&amp;[3]Tabelle1!$C$3:$C$500&amp;[3]Tabelle1!$D$3:$D$500,0),MATCH(Q$2,[3]Tabelle1!$E$2:$U$2,0))),"")</f>
        <v/>
      </c>
      <c r="R435" s="195" t="str">
        <f t="array" ref="R435">IFERROR(IF(INDEX([3]Tabelle1!$E$3:$U$500,MATCH($A435&amp;$C435&amp;$D435,[3]Tabelle1!$A$3:$A$500&amp;[3]Tabelle1!$C$3:$C$500&amp;[3]Tabelle1!$D$3:$D$500,0),MATCH(R$2,[3]Tabelle1!$E$2:$U$2,0))=0,"",INDEX([3]Tabelle1!$E$3:$U$500,MATCH($A435&amp;$C435&amp;$D435,[3]Tabelle1!$A$3:$A$500&amp;[3]Tabelle1!$C$3:$C$500&amp;[3]Tabelle1!$D$3:$D$500,0),MATCH(R$2,[3]Tabelle1!$E$2:$U$2,0))),"")</f>
        <v/>
      </c>
      <c r="S435" s="195" t="str">
        <f t="array" ref="S435">IFERROR(IF(INDEX([3]Tabelle1!$E$3:$U$500,MATCH($A435&amp;$C435&amp;$D435,[3]Tabelle1!$A$3:$A$500&amp;[3]Tabelle1!$C$3:$C$500&amp;[3]Tabelle1!$D$3:$D$500,0),MATCH(S$2,[3]Tabelle1!$E$2:$U$2,0))=0,"",INDEX([3]Tabelle1!$E$3:$U$500,MATCH($A435&amp;$C435&amp;$D435,[3]Tabelle1!$A$3:$A$500&amp;[3]Tabelle1!$C$3:$C$500&amp;[3]Tabelle1!$D$3:$D$500,0),MATCH(S$2,[3]Tabelle1!$E$2:$U$2,0))),"")</f>
        <v/>
      </c>
      <c r="T435" s="195" t="str">
        <f t="array" ref="T435">IFERROR(IF(INDEX([3]Tabelle1!$E$3:$U$500,MATCH($A435&amp;$C435&amp;$D435,[3]Tabelle1!$A$3:$A$500&amp;[3]Tabelle1!$C$3:$C$500&amp;[3]Tabelle1!$D$3:$D$500,0),MATCH(T$2,[3]Tabelle1!$E$2:$U$2,0))=0,"",INDEX([3]Tabelle1!$E$3:$U$500,MATCH($A435&amp;$C435&amp;$D435,[3]Tabelle1!$A$3:$A$500&amp;[3]Tabelle1!$C$3:$C$500&amp;[3]Tabelle1!$D$3:$D$500,0),MATCH(T$2,[3]Tabelle1!$E$2:$U$2,0))),"")</f>
        <v/>
      </c>
      <c r="U435" s="195" t="str">
        <f t="array" ref="U435">IFERROR(IF(INDEX([3]Tabelle1!$E$3:$U$500,MATCH($A435&amp;$C435&amp;$D435,[3]Tabelle1!$A$3:$A$500&amp;[3]Tabelle1!$C$3:$C$500&amp;[3]Tabelle1!$D$3:$D$500,0),MATCH(U$2,[3]Tabelle1!$E$2:$U$2,0))=0,"",INDEX([3]Tabelle1!$E$3:$U$500,MATCH($A435&amp;$C435&amp;$D435,[3]Tabelle1!$A$3:$A$500&amp;[3]Tabelle1!$C$3:$C$500&amp;[3]Tabelle1!$D$3:$D$500,0),MATCH(U$2,[3]Tabelle1!$E$2:$U$2,0))),"")</f>
        <v/>
      </c>
      <c r="V435" s="196" t="str">
        <f t="array" ref="V435">IFERROR(IF(INDEX([3]Tabelle1!$E$3:$U$500,MATCH($A435&amp;$C435&amp;$D435,[3]Tabelle1!$A$3:$A$500&amp;[3]Tabelle1!$C$3:$C$500&amp;[3]Tabelle1!$D$3:$D$500,0),MATCH(V$2,[3]Tabelle1!$E$2:$U$2,0))=0,"",INDEX([3]Tabelle1!$E$3:$U$500,MATCH($A435&amp;$C435&amp;$D435,[3]Tabelle1!$A$3:$A$500&amp;[3]Tabelle1!$C$3:$C$500&amp;[3]Tabelle1!$D$3:$D$500,0),MATCH(V$2,[3]Tabelle1!$E$2:$U$2,0))),"")</f>
        <v/>
      </c>
      <c r="W435" t="str">
        <f t="array" ref="W435">IFERROR(IF(INDEX([3]Tabelle1!$E$3:$U$500,MATCH($A435&amp;$C435&amp;$D435,[3]Tabelle1!$A$3:$A$500&amp;[3]Tabelle1!$C$3:$C$500&amp;[3]Tabelle1!$D$3:$D$500,0),MATCH(W$2,[3]Tabelle1!$E$2:$U$2,0))=0,"",INDEX([3]Tabelle1!$E$3:$U$500,MATCH($A435&amp;$C435&amp;$D435,[3]Tabelle1!$A$3:$A$500&amp;[3]Tabelle1!$C$3:$C$500&amp;[3]Tabelle1!$D$3:$D$500,0),MATCH(W$2,[3]Tabelle1!$E$2:$U$2,0))),"")</f>
        <v/>
      </c>
      <c r="X435" t="str">
        <f t="array" ref="X435">IFERROR(IF(INDEX([3]Tabelle1!$E$3:$U$500,MATCH($A435&amp;$C435&amp;$D435,[3]Tabelle1!$A$3:$A$500&amp;[3]Tabelle1!$C$3:$C$500&amp;[3]Tabelle1!$D$3:$D$500,0),MATCH(X$2,[3]Tabelle1!$E$2:$U$2,0))=0,"",INDEX([3]Tabelle1!$E$3:$U$500,MATCH($A435&amp;$C435&amp;$D435,[3]Tabelle1!$A$3:$A$500&amp;[3]Tabelle1!$C$3:$C$500&amp;[3]Tabelle1!$D$3:$D$500,0),MATCH(X$2,[3]Tabelle1!$E$2:$U$2,0))),"")</f>
        <v/>
      </c>
      <c r="Y435" s="4"/>
      <c r="Z435" s="4"/>
      <c r="AA435" s="4"/>
      <c r="AB435" s="4"/>
      <c r="AC435" s="4"/>
      <c r="AD435" s="4"/>
      <c r="AE435" s="4"/>
      <c r="AF435" s="4"/>
    </row>
    <row r="436" spans="1:32" x14ac:dyDescent="0.2">
      <c r="A436" s="107" t="str">
        <f t="shared" si="42"/>
        <v>Lithuania</v>
      </c>
      <c r="B436" s="97"/>
      <c r="C436" s="97" t="s">
        <v>205</v>
      </c>
      <c r="D436" s="227" t="s">
        <v>36</v>
      </c>
      <c r="E436" s="194"/>
      <c r="F436" s="194"/>
      <c r="G436" s="194"/>
      <c r="H436" s="195" t="str">
        <f t="array" ref="H436">IFERROR(IF(INDEX([3]Tabelle1!$E$3:$U$500,MATCH($A436&amp;$C436&amp;$D436,[3]Tabelle1!$A$3:$A$500&amp;[3]Tabelle1!$C$3:$C$500&amp;[3]Tabelle1!$D$3:$D$500,0),MATCH(H$2,[3]Tabelle1!$E$2:$U$2,0))=0,"",INDEX([3]Tabelle1!$E$3:$U$500,MATCH($A436&amp;$C436&amp;$D436,[3]Tabelle1!$A$3:$A$500&amp;[3]Tabelle1!$C$3:$C$500&amp;[3]Tabelle1!$D$3:$D$500,0),MATCH(H$2,[3]Tabelle1!$E$2:$U$2,0))),"")</f>
        <v/>
      </c>
      <c r="I436" s="195">
        <f t="array" ref="I436">IFERROR(IF(INDEX([3]Tabelle1!$E$3:$U$500,MATCH($A436&amp;$C436&amp;$D436,[3]Tabelle1!$A$3:$A$500&amp;[3]Tabelle1!$C$3:$C$500&amp;[3]Tabelle1!$D$3:$D$500,0),MATCH(I$2,[3]Tabelle1!$E$2:$U$2,0))=0,"",INDEX([3]Tabelle1!$E$3:$U$500,MATCH($A436&amp;$C436&amp;$D436,[3]Tabelle1!$A$3:$A$500&amp;[3]Tabelle1!$C$3:$C$500&amp;[3]Tabelle1!$D$3:$D$500,0),MATCH(I$2,[3]Tabelle1!$E$2:$U$2,0))),"")</f>
        <v>68.616619177763567</v>
      </c>
      <c r="J436" s="195" t="str">
        <f t="array" ref="J436">IFERROR(IF(INDEX([3]Tabelle1!$E$3:$U$500,MATCH($A436&amp;$C436&amp;$D436,[3]Tabelle1!$A$3:$A$500&amp;[3]Tabelle1!$C$3:$C$500&amp;[3]Tabelle1!$D$3:$D$500,0),MATCH(J$2,[3]Tabelle1!$E$2:$U$2,0))=0,"",INDEX([3]Tabelle1!$E$3:$U$500,MATCH($A436&amp;$C436&amp;$D436,[3]Tabelle1!$A$3:$A$500&amp;[3]Tabelle1!$C$3:$C$500&amp;[3]Tabelle1!$D$3:$D$500,0),MATCH(J$2,[3]Tabelle1!$E$2:$U$2,0))),"")</f>
        <v/>
      </c>
      <c r="K436" s="195">
        <f t="array" ref="K436">IFERROR(IF(INDEX([3]Tabelle1!$E$3:$U$500,MATCH($A436&amp;$C436&amp;$D436,[3]Tabelle1!$A$3:$A$500&amp;[3]Tabelle1!$C$3:$C$500&amp;[3]Tabelle1!$D$3:$D$500,0),MATCH(K$2,[3]Tabelle1!$E$2:$U$2,0))=0,"",INDEX([3]Tabelle1!$E$3:$U$500,MATCH($A436&amp;$C436&amp;$D436,[3]Tabelle1!$A$3:$A$500&amp;[3]Tabelle1!$C$3:$C$500&amp;[3]Tabelle1!$D$3:$D$500,0),MATCH(K$2,[3]Tabelle1!$E$2:$U$2,0))),"")</f>
        <v>86.061522358550903</v>
      </c>
      <c r="L436" s="195" t="str">
        <f t="array" ref="L436">IFERROR(IF(INDEX([3]Tabelle1!$E$3:$U$500,MATCH($A436&amp;$C436&amp;$D436,[3]Tabelle1!$A$3:$A$500&amp;[3]Tabelle1!$C$3:$C$500&amp;[3]Tabelle1!$D$3:$D$500,0),MATCH(L$2,[3]Tabelle1!$E$2:$U$2,0))=0,"",INDEX([3]Tabelle1!$E$3:$U$500,MATCH($A436&amp;$C436&amp;$D436,[3]Tabelle1!$A$3:$A$500&amp;[3]Tabelle1!$C$3:$C$500&amp;[3]Tabelle1!$D$3:$D$500,0),MATCH(L$2,[3]Tabelle1!$E$2:$U$2,0))),"")</f>
        <v/>
      </c>
      <c r="M436" s="195" t="str">
        <f t="array" ref="M436">IFERROR(IF(INDEX([3]Tabelle1!$E$3:$U$500,MATCH($A436&amp;$C436&amp;$D436,[3]Tabelle1!$A$3:$A$500&amp;[3]Tabelle1!$C$3:$C$500&amp;[3]Tabelle1!$D$3:$D$500,0),MATCH(M$2,[3]Tabelle1!$E$2:$U$2,0))=0,"",INDEX([3]Tabelle1!$E$3:$U$500,MATCH($A436&amp;$C436&amp;$D436,[3]Tabelle1!$A$3:$A$500&amp;[3]Tabelle1!$C$3:$C$500&amp;[3]Tabelle1!$D$3:$D$500,0),MATCH(M$2,[3]Tabelle1!$E$2:$U$2,0))),"")</f>
        <v/>
      </c>
      <c r="N436" s="195">
        <f t="array" ref="N436">IFERROR(IF(INDEX([3]Tabelle1!$E$3:$U$500,MATCH($A436&amp;$C436&amp;$D436,[3]Tabelle1!$A$3:$A$500&amp;[3]Tabelle1!$C$3:$C$500&amp;[3]Tabelle1!$D$3:$D$500,0),MATCH(N$2,[3]Tabelle1!$E$2:$U$2,0))=0,"",INDEX([3]Tabelle1!$E$3:$U$500,MATCH($A436&amp;$C436&amp;$D436,[3]Tabelle1!$A$3:$A$500&amp;[3]Tabelle1!$C$3:$C$500&amp;[3]Tabelle1!$D$3:$D$500,0),MATCH(N$2,[3]Tabelle1!$E$2:$U$2,0))),"")</f>
        <v>425.65563761121126</v>
      </c>
      <c r="O436" s="195" t="str">
        <f t="array" ref="O436">IFERROR(IF(INDEX([3]Tabelle1!$E$3:$U$500,MATCH($A436&amp;$C436&amp;$D436,[3]Tabelle1!$A$3:$A$500&amp;[3]Tabelle1!$C$3:$C$500&amp;[3]Tabelle1!$D$3:$D$500,0),MATCH(O$2,[3]Tabelle1!$E$2:$U$2,0))=0,"",INDEX([3]Tabelle1!$E$3:$U$500,MATCH($A436&amp;$C436&amp;$D436,[3]Tabelle1!$A$3:$A$500&amp;[3]Tabelle1!$C$3:$C$500&amp;[3]Tabelle1!$D$3:$D$500,0),MATCH(O$2,[3]Tabelle1!$E$2:$U$2,0))),"")</f>
        <v/>
      </c>
      <c r="P436" s="195">
        <f t="array" ref="P436">IFERROR(IF(INDEX([3]Tabelle1!$E$3:$U$500,MATCH($A436&amp;$C436&amp;$D436,[3]Tabelle1!$A$3:$A$500&amp;[3]Tabelle1!$C$3:$C$500&amp;[3]Tabelle1!$D$3:$D$500,0),MATCH(P$2,[3]Tabelle1!$E$2:$U$2,0))=0,"",INDEX([3]Tabelle1!$E$3:$U$500,MATCH($A436&amp;$C436&amp;$D436,[3]Tabelle1!$A$3:$A$500&amp;[3]Tabelle1!$C$3:$C$500&amp;[3]Tabelle1!$D$3:$D$500,0),MATCH(P$2,[3]Tabelle1!$E$2:$U$2,0))),"")</f>
        <v>725.70797232075358</v>
      </c>
      <c r="Q436" s="195" t="str">
        <f t="array" ref="Q436">IFERROR(IF(INDEX([3]Tabelle1!$E$3:$U$500,MATCH($A436&amp;$C436&amp;$D436,[3]Tabelle1!$A$3:$A$500&amp;[3]Tabelle1!$C$3:$C$500&amp;[3]Tabelle1!$D$3:$D$500,0),MATCH(Q$2,[3]Tabelle1!$E$2:$U$2,0))=0,"",INDEX([3]Tabelle1!$E$3:$U$500,MATCH($A436&amp;$C436&amp;$D436,[3]Tabelle1!$A$3:$A$500&amp;[3]Tabelle1!$C$3:$C$500&amp;[3]Tabelle1!$D$3:$D$500,0),MATCH(Q$2,[3]Tabelle1!$E$2:$U$2,0))),"")</f>
        <v/>
      </c>
      <c r="R436" s="195" t="str">
        <f t="array" ref="R436">IFERROR(IF(INDEX([3]Tabelle1!$E$3:$U$500,MATCH($A436&amp;$C436&amp;$D436,[3]Tabelle1!$A$3:$A$500&amp;[3]Tabelle1!$C$3:$C$500&amp;[3]Tabelle1!$D$3:$D$500,0),MATCH(R$2,[3]Tabelle1!$E$2:$U$2,0))=0,"",INDEX([3]Tabelle1!$E$3:$U$500,MATCH($A436&amp;$C436&amp;$D436,[3]Tabelle1!$A$3:$A$500&amp;[3]Tabelle1!$C$3:$C$500&amp;[3]Tabelle1!$D$3:$D$500,0),MATCH(R$2,[3]Tabelle1!$E$2:$U$2,0))),"")</f>
        <v/>
      </c>
      <c r="S436" s="195">
        <f t="array" ref="S436">IFERROR(IF(INDEX([3]Tabelle1!$E$3:$U$500,MATCH($A436&amp;$C436&amp;$D436,[3]Tabelle1!$A$3:$A$500&amp;[3]Tabelle1!$C$3:$C$500&amp;[3]Tabelle1!$D$3:$D$500,0),MATCH(S$2,[3]Tabelle1!$E$2:$U$2,0))=0,"",INDEX([3]Tabelle1!$E$3:$U$500,MATCH($A436&amp;$C436&amp;$D436,[3]Tabelle1!$A$3:$A$500&amp;[3]Tabelle1!$C$3:$C$500&amp;[3]Tabelle1!$D$3:$D$500,0),MATCH(S$2,[3]Tabelle1!$E$2:$U$2,0))),"")</f>
        <v>860.61522358550906</v>
      </c>
      <c r="T436" s="195" t="str">
        <f t="array" ref="T436">IFERROR(IF(INDEX([3]Tabelle1!$E$3:$U$500,MATCH($A436&amp;$C436&amp;$D436,[3]Tabelle1!$A$3:$A$500&amp;[3]Tabelle1!$C$3:$C$500&amp;[3]Tabelle1!$D$3:$D$500,0),MATCH(T$2,[3]Tabelle1!$E$2:$U$2,0))=0,"",INDEX([3]Tabelle1!$E$3:$U$500,MATCH($A436&amp;$C436&amp;$D436,[3]Tabelle1!$A$3:$A$500&amp;[3]Tabelle1!$C$3:$C$500&amp;[3]Tabelle1!$D$3:$D$500,0),MATCH(T$2,[3]Tabelle1!$E$2:$U$2,0))),"")</f>
        <v/>
      </c>
      <c r="U436" s="195" t="str">
        <f t="array" ref="U436">IFERROR(IF(INDEX([3]Tabelle1!$E$3:$U$500,MATCH($A436&amp;$C436&amp;$D436,[3]Tabelle1!$A$3:$A$500&amp;[3]Tabelle1!$C$3:$C$500&amp;[3]Tabelle1!$D$3:$D$500,0),MATCH(U$2,[3]Tabelle1!$E$2:$U$2,0))=0,"",INDEX([3]Tabelle1!$E$3:$U$500,MATCH($A436&amp;$C436&amp;$D436,[3]Tabelle1!$A$3:$A$500&amp;[3]Tabelle1!$C$3:$C$500&amp;[3]Tabelle1!$D$3:$D$500,0),MATCH(U$2,[3]Tabelle1!$E$2:$U$2,0))),"")</f>
        <v/>
      </c>
      <c r="V436" s="196" t="str">
        <f t="array" ref="V436">IFERROR(IF(INDEX([3]Tabelle1!$E$3:$U$500,MATCH($A436&amp;$C436&amp;$D436,[3]Tabelle1!$A$3:$A$500&amp;[3]Tabelle1!$C$3:$C$500&amp;[3]Tabelle1!$D$3:$D$500,0),MATCH(V$2,[3]Tabelle1!$E$2:$U$2,0))=0,"",INDEX([3]Tabelle1!$E$3:$U$500,MATCH($A436&amp;$C436&amp;$D436,[3]Tabelle1!$A$3:$A$500&amp;[3]Tabelle1!$C$3:$C$500&amp;[3]Tabelle1!$D$3:$D$500,0),MATCH(V$2,[3]Tabelle1!$E$2:$U$2,0))),"")</f>
        <v/>
      </c>
      <c r="W436" t="str">
        <f t="array" ref="W436">IFERROR(IF(INDEX([3]Tabelle1!$E$3:$U$500,MATCH($A436&amp;$C436&amp;$D436,[3]Tabelle1!$A$3:$A$500&amp;[3]Tabelle1!$C$3:$C$500&amp;[3]Tabelle1!$D$3:$D$500,0),MATCH(W$2,[3]Tabelle1!$E$2:$U$2,0))=0,"",INDEX([3]Tabelle1!$E$3:$U$500,MATCH($A436&amp;$C436&amp;$D436,[3]Tabelle1!$A$3:$A$500&amp;[3]Tabelle1!$C$3:$C$500&amp;[3]Tabelle1!$D$3:$D$500,0),MATCH(W$2,[3]Tabelle1!$E$2:$U$2,0))),"")</f>
        <v/>
      </c>
      <c r="X436" t="str">
        <f t="array" ref="X436">IFERROR(IF(INDEX([3]Tabelle1!$E$3:$U$500,MATCH($A436&amp;$C436&amp;$D436,[3]Tabelle1!$A$3:$A$500&amp;[3]Tabelle1!$C$3:$C$500&amp;[3]Tabelle1!$D$3:$D$500,0),MATCH(X$2,[3]Tabelle1!$E$2:$U$2,0))=0,"",INDEX([3]Tabelle1!$E$3:$U$500,MATCH($A436&amp;$C436&amp;$D436,[3]Tabelle1!$A$3:$A$500&amp;[3]Tabelle1!$C$3:$C$500&amp;[3]Tabelle1!$D$3:$D$500,0),MATCH(X$2,[3]Tabelle1!$E$2:$U$2,0))),"")</f>
        <v/>
      </c>
      <c r="Y436" s="4"/>
      <c r="Z436" s="4"/>
      <c r="AA436" s="4"/>
      <c r="AB436" s="4"/>
      <c r="AC436" s="4"/>
      <c r="AD436" s="4"/>
      <c r="AE436" s="4"/>
      <c r="AF436" s="4"/>
    </row>
    <row r="437" spans="1:32" x14ac:dyDescent="0.2">
      <c r="A437" s="107" t="str">
        <f t="shared" si="42"/>
        <v>Lithuania</v>
      </c>
      <c r="B437" s="97"/>
      <c r="C437" s="97" t="s">
        <v>205</v>
      </c>
      <c r="D437" s="227" t="s">
        <v>45</v>
      </c>
      <c r="E437" s="194"/>
      <c r="F437" s="194"/>
      <c r="G437" s="194"/>
      <c r="H437" s="195" t="str">
        <f t="array" ref="H437">IFERROR(IF(INDEX([3]Tabelle1!$E$3:$U$500,MATCH($A437&amp;$C437&amp;$D437,[3]Tabelle1!$A$3:$A$500&amp;[3]Tabelle1!$C$3:$C$500&amp;[3]Tabelle1!$D$3:$D$500,0),MATCH(H$2,[3]Tabelle1!$E$2:$U$2,0))=0,"",INDEX([3]Tabelle1!$E$3:$U$500,MATCH($A437&amp;$C437&amp;$D437,[3]Tabelle1!$A$3:$A$500&amp;[3]Tabelle1!$C$3:$C$500&amp;[3]Tabelle1!$D$3:$D$500,0),MATCH(H$2,[3]Tabelle1!$E$2:$U$2,0))),"")</f>
        <v/>
      </c>
      <c r="I437" s="195" t="str">
        <f t="array" ref="I437">IFERROR(IF(INDEX([3]Tabelle1!$E$3:$U$500,MATCH($A437&amp;$C437&amp;$D437,[3]Tabelle1!$A$3:$A$500&amp;[3]Tabelle1!$C$3:$C$500&amp;[3]Tabelle1!$D$3:$D$500,0),MATCH(I$2,[3]Tabelle1!$E$2:$U$2,0))=0,"",INDEX([3]Tabelle1!$E$3:$U$500,MATCH($A437&amp;$C437&amp;$D437,[3]Tabelle1!$A$3:$A$500&amp;[3]Tabelle1!$C$3:$C$500&amp;[3]Tabelle1!$D$3:$D$500,0),MATCH(I$2,[3]Tabelle1!$E$2:$U$2,0))),"")</f>
        <v/>
      </c>
      <c r="J437" s="195" t="str">
        <f t="array" ref="J437">IFERROR(IF(INDEX([3]Tabelle1!$E$3:$U$500,MATCH($A437&amp;$C437&amp;$D437,[3]Tabelle1!$A$3:$A$500&amp;[3]Tabelle1!$C$3:$C$500&amp;[3]Tabelle1!$D$3:$D$500,0),MATCH(J$2,[3]Tabelle1!$E$2:$U$2,0))=0,"",INDEX([3]Tabelle1!$E$3:$U$500,MATCH($A437&amp;$C437&amp;$D437,[3]Tabelle1!$A$3:$A$500&amp;[3]Tabelle1!$C$3:$C$500&amp;[3]Tabelle1!$D$3:$D$500,0),MATCH(J$2,[3]Tabelle1!$E$2:$U$2,0))),"")</f>
        <v/>
      </c>
      <c r="K437" s="195" t="str">
        <f t="array" ref="K437">IFERROR(IF(INDEX([3]Tabelle1!$E$3:$U$500,MATCH($A437&amp;$C437&amp;$D437,[3]Tabelle1!$A$3:$A$500&amp;[3]Tabelle1!$C$3:$C$500&amp;[3]Tabelle1!$D$3:$D$500,0),MATCH(K$2,[3]Tabelle1!$E$2:$U$2,0))=0,"",INDEX([3]Tabelle1!$E$3:$U$500,MATCH($A437&amp;$C437&amp;$D437,[3]Tabelle1!$A$3:$A$500&amp;[3]Tabelle1!$C$3:$C$500&amp;[3]Tabelle1!$D$3:$D$500,0),MATCH(K$2,[3]Tabelle1!$E$2:$U$2,0))),"")</f>
        <v/>
      </c>
      <c r="L437" s="195" t="str">
        <f t="array" ref="L437">IFERROR(IF(INDEX([3]Tabelle1!$E$3:$U$500,MATCH($A437&amp;$C437&amp;$D437,[3]Tabelle1!$A$3:$A$500&amp;[3]Tabelle1!$C$3:$C$500&amp;[3]Tabelle1!$D$3:$D$500,0),MATCH(L$2,[3]Tabelle1!$E$2:$U$2,0))=0,"",INDEX([3]Tabelle1!$E$3:$U$500,MATCH($A437&amp;$C437&amp;$D437,[3]Tabelle1!$A$3:$A$500&amp;[3]Tabelle1!$C$3:$C$500&amp;[3]Tabelle1!$D$3:$D$500,0),MATCH(L$2,[3]Tabelle1!$E$2:$U$2,0))),"")</f>
        <v/>
      </c>
      <c r="M437" s="195" t="str">
        <f t="array" ref="M437">IFERROR(IF(INDEX([3]Tabelle1!$E$3:$U$500,MATCH($A437&amp;$C437&amp;$D437,[3]Tabelle1!$A$3:$A$500&amp;[3]Tabelle1!$C$3:$C$500&amp;[3]Tabelle1!$D$3:$D$500,0),MATCH(M$2,[3]Tabelle1!$E$2:$U$2,0))=0,"",INDEX([3]Tabelle1!$E$3:$U$500,MATCH($A437&amp;$C437&amp;$D437,[3]Tabelle1!$A$3:$A$500&amp;[3]Tabelle1!$C$3:$C$500&amp;[3]Tabelle1!$D$3:$D$500,0),MATCH(M$2,[3]Tabelle1!$E$2:$U$2,0))),"")</f>
        <v/>
      </c>
      <c r="N437" s="195" t="str">
        <f t="array" ref="N437">IFERROR(IF(INDEX([3]Tabelle1!$E$3:$U$500,MATCH($A437&amp;$C437&amp;$D437,[3]Tabelle1!$A$3:$A$500&amp;[3]Tabelle1!$C$3:$C$500&amp;[3]Tabelle1!$D$3:$D$500,0),MATCH(N$2,[3]Tabelle1!$E$2:$U$2,0))=0,"",INDEX([3]Tabelle1!$E$3:$U$500,MATCH($A437&amp;$C437&amp;$D437,[3]Tabelle1!$A$3:$A$500&amp;[3]Tabelle1!$C$3:$C$500&amp;[3]Tabelle1!$D$3:$D$500,0),MATCH(N$2,[3]Tabelle1!$E$2:$U$2,0))),"")</f>
        <v/>
      </c>
      <c r="O437" s="195" t="str">
        <f t="array" ref="O437">IFERROR(IF(INDEX([3]Tabelle1!$E$3:$U$500,MATCH($A437&amp;$C437&amp;$D437,[3]Tabelle1!$A$3:$A$500&amp;[3]Tabelle1!$C$3:$C$500&amp;[3]Tabelle1!$D$3:$D$500,0),MATCH(O$2,[3]Tabelle1!$E$2:$U$2,0))=0,"",INDEX([3]Tabelle1!$E$3:$U$500,MATCH($A437&amp;$C437&amp;$D437,[3]Tabelle1!$A$3:$A$500&amp;[3]Tabelle1!$C$3:$C$500&amp;[3]Tabelle1!$D$3:$D$500,0),MATCH(O$2,[3]Tabelle1!$E$2:$U$2,0))),"")</f>
        <v/>
      </c>
      <c r="P437" s="195" t="str">
        <f t="array" ref="P437">IFERROR(IF(INDEX([3]Tabelle1!$E$3:$U$500,MATCH($A437&amp;$C437&amp;$D437,[3]Tabelle1!$A$3:$A$500&amp;[3]Tabelle1!$C$3:$C$500&amp;[3]Tabelle1!$D$3:$D$500,0),MATCH(P$2,[3]Tabelle1!$E$2:$U$2,0))=0,"",INDEX([3]Tabelle1!$E$3:$U$500,MATCH($A437&amp;$C437&amp;$D437,[3]Tabelle1!$A$3:$A$500&amp;[3]Tabelle1!$C$3:$C$500&amp;[3]Tabelle1!$D$3:$D$500,0),MATCH(P$2,[3]Tabelle1!$E$2:$U$2,0))),"")</f>
        <v/>
      </c>
      <c r="Q437" s="195" t="str">
        <f t="array" ref="Q437">IFERROR(IF(INDEX([3]Tabelle1!$E$3:$U$500,MATCH($A437&amp;$C437&amp;$D437,[3]Tabelle1!$A$3:$A$500&amp;[3]Tabelle1!$C$3:$C$500&amp;[3]Tabelle1!$D$3:$D$500,0),MATCH(Q$2,[3]Tabelle1!$E$2:$U$2,0))=0,"",INDEX([3]Tabelle1!$E$3:$U$500,MATCH($A437&amp;$C437&amp;$D437,[3]Tabelle1!$A$3:$A$500&amp;[3]Tabelle1!$C$3:$C$500&amp;[3]Tabelle1!$D$3:$D$500,0),MATCH(Q$2,[3]Tabelle1!$E$2:$U$2,0))),"")</f>
        <v/>
      </c>
      <c r="R437" s="195" t="str">
        <f t="array" ref="R437">IFERROR(IF(INDEX([3]Tabelle1!$E$3:$U$500,MATCH($A437&amp;$C437&amp;$D437,[3]Tabelle1!$A$3:$A$500&amp;[3]Tabelle1!$C$3:$C$500&amp;[3]Tabelle1!$D$3:$D$500,0),MATCH(R$2,[3]Tabelle1!$E$2:$U$2,0))=0,"",INDEX([3]Tabelle1!$E$3:$U$500,MATCH($A437&amp;$C437&amp;$D437,[3]Tabelle1!$A$3:$A$500&amp;[3]Tabelle1!$C$3:$C$500&amp;[3]Tabelle1!$D$3:$D$500,0),MATCH(R$2,[3]Tabelle1!$E$2:$U$2,0))),"")</f>
        <v/>
      </c>
      <c r="S437" s="195" t="str">
        <f t="array" ref="S437">IFERROR(IF(INDEX([3]Tabelle1!$E$3:$U$500,MATCH($A437&amp;$C437&amp;$D437,[3]Tabelle1!$A$3:$A$500&amp;[3]Tabelle1!$C$3:$C$500&amp;[3]Tabelle1!$D$3:$D$500,0),MATCH(S$2,[3]Tabelle1!$E$2:$U$2,0))=0,"",INDEX([3]Tabelle1!$E$3:$U$500,MATCH($A437&amp;$C437&amp;$D437,[3]Tabelle1!$A$3:$A$500&amp;[3]Tabelle1!$C$3:$C$500&amp;[3]Tabelle1!$D$3:$D$500,0),MATCH(S$2,[3]Tabelle1!$E$2:$U$2,0))),"")</f>
        <v/>
      </c>
      <c r="T437" s="195" t="str">
        <f t="array" ref="T437">IFERROR(IF(INDEX([3]Tabelle1!$E$3:$U$500,MATCH($A437&amp;$C437&amp;$D437,[3]Tabelle1!$A$3:$A$500&amp;[3]Tabelle1!$C$3:$C$500&amp;[3]Tabelle1!$D$3:$D$500,0),MATCH(T$2,[3]Tabelle1!$E$2:$U$2,0))=0,"",INDEX([3]Tabelle1!$E$3:$U$500,MATCH($A437&amp;$C437&amp;$D437,[3]Tabelle1!$A$3:$A$500&amp;[3]Tabelle1!$C$3:$C$500&amp;[3]Tabelle1!$D$3:$D$500,0),MATCH(T$2,[3]Tabelle1!$E$2:$U$2,0))),"")</f>
        <v/>
      </c>
      <c r="U437" s="195" t="str">
        <f t="array" ref="U437">IFERROR(IF(INDEX([3]Tabelle1!$E$3:$U$500,MATCH($A437&amp;$C437&amp;$D437,[3]Tabelle1!$A$3:$A$500&amp;[3]Tabelle1!$C$3:$C$500&amp;[3]Tabelle1!$D$3:$D$500,0),MATCH(U$2,[3]Tabelle1!$E$2:$U$2,0))=0,"",INDEX([3]Tabelle1!$E$3:$U$500,MATCH($A437&amp;$C437&amp;$D437,[3]Tabelle1!$A$3:$A$500&amp;[3]Tabelle1!$C$3:$C$500&amp;[3]Tabelle1!$D$3:$D$500,0),MATCH(U$2,[3]Tabelle1!$E$2:$U$2,0))),"")</f>
        <v/>
      </c>
      <c r="V437" s="196" t="str">
        <f t="array" ref="V437">IFERROR(IF(INDEX([3]Tabelle1!$E$3:$U$500,MATCH($A437&amp;$C437&amp;$D437,[3]Tabelle1!$A$3:$A$500&amp;[3]Tabelle1!$C$3:$C$500&amp;[3]Tabelle1!$D$3:$D$500,0),MATCH(V$2,[3]Tabelle1!$E$2:$U$2,0))=0,"",INDEX([3]Tabelle1!$E$3:$U$500,MATCH($A437&amp;$C437&amp;$D437,[3]Tabelle1!$A$3:$A$500&amp;[3]Tabelle1!$C$3:$C$500&amp;[3]Tabelle1!$D$3:$D$500,0),MATCH(V$2,[3]Tabelle1!$E$2:$U$2,0))),"")</f>
        <v/>
      </c>
      <c r="W437" t="str">
        <f t="array" ref="W437">IFERROR(IF(INDEX([3]Tabelle1!$E$3:$U$500,MATCH($A437&amp;$C437&amp;$D437,[3]Tabelle1!$A$3:$A$500&amp;[3]Tabelle1!$C$3:$C$500&amp;[3]Tabelle1!$D$3:$D$500,0),MATCH(W$2,[3]Tabelle1!$E$2:$U$2,0))=0,"",INDEX([3]Tabelle1!$E$3:$U$500,MATCH($A437&amp;$C437&amp;$D437,[3]Tabelle1!$A$3:$A$500&amp;[3]Tabelle1!$C$3:$C$500&amp;[3]Tabelle1!$D$3:$D$500,0),MATCH(W$2,[3]Tabelle1!$E$2:$U$2,0))),"")</f>
        <v/>
      </c>
      <c r="X437" t="str">
        <f t="array" ref="X437">IFERROR(IF(INDEX([3]Tabelle1!$E$3:$U$500,MATCH($A437&amp;$C437&amp;$D437,[3]Tabelle1!$A$3:$A$500&amp;[3]Tabelle1!$C$3:$C$500&amp;[3]Tabelle1!$D$3:$D$500,0),MATCH(X$2,[3]Tabelle1!$E$2:$U$2,0))=0,"",INDEX([3]Tabelle1!$E$3:$U$500,MATCH($A437&amp;$C437&amp;$D437,[3]Tabelle1!$A$3:$A$500&amp;[3]Tabelle1!$C$3:$C$500&amp;[3]Tabelle1!$D$3:$D$500,0),MATCH(X$2,[3]Tabelle1!$E$2:$U$2,0))),"")</f>
        <v/>
      </c>
      <c r="Y437" s="4"/>
      <c r="Z437" s="4"/>
      <c r="AA437" s="4"/>
      <c r="AB437" s="4"/>
      <c r="AC437" s="4"/>
      <c r="AD437" s="4"/>
      <c r="AE437" s="4"/>
      <c r="AF437" s="4"/>
    </row>
    <row r="438" spans="1:32" x14ac:dyDescent="0.2">
      <c r="A438" s="107" t="str">
        <f t="shared" si="42"/>
        <v>Lithuania</v>
      </c>
      <c r="B438" s="97"/>
      <c r="C438" s="97" t="s">
        <v>205</v>
      </c>
      <c r="D438" s="227" t="s">
        <v>42</v>
      </c>
      <c r="E438" s="194"/>
      <c r="F438" s="194"/>
      <c r="G438" s="194"/>
      <c r="H438" s="195" t="str">
        <f t="array" ref="H438">IFERROR(IF(INDEX([3]Tabelle1!$E$3:$U$500,MATCH($A438&amp;$C438&amp;$D438,[3]Tabelle1!$A$3:$A$500&amp;[3]Tabelle1!$C$3:$C$500&amp;[3]Tabelle1!$D$3:$D$500,0),MATCH(H$2,[3]Tabelle1!$E$2:$U$2,0))=0,"",INDEX([3]Tabelle1!$E$3:$U$500,MATCH($A438&amp;$C438&amp;$D438,[3]Tabelle1!$A$3:$A$500&amp;[3]Tabelle1!$C$3:$C$500&amp;[3]Tabelle1!$D$3:$D$500,0),MATCH(H$2,[3]Tabelle1!$E$2:$U$2,0))),"")</f>
        <v/>
      </c>
      <c r="I438" s="195">
        <f t="array" ref="I438">IFERROR(IF(INDEX([3]Tabelle1!$E$3:$U$500,MATCH($A438&amp;$C438&amp;$D438,[3]Tabelle1!$A$3:$A$500&amp;[3]Tabelle1!$C$3:$C$500&amp;[3]Tabelle1!$D$3:$D$500,0),MATCH(I$2,[3]Tabelle1!$E$2:$U$2,0))=0,"",INDEX([3]Tabelle1!$E$3:$U$500,MATCH($A438&amp;$C438&amp;$D438,[3]Tabelle1!$A$3:$A$500&amp;[3]Tabelle1!$C$3:$C$500&amp;[3]Tabelle1!$D$3:$D$500,0),MATCH(I$2,[3]Tabelle1!$E$2:$U$2,0))),"")</f>
        <v>495.4352503343606</v>
      </c>
      <c r="J438" s="195" t="str">
        <f t="array" ref="J438">IFERROR(IF(INDEX([3]Tabelle1!$E$3:$U$500,MATCH($A438&amp;$C438&amp;$D438,[3]Tabelle1!$A$3:$A$500&amp;[3]Tabelle1!$C$3:$C$500&amp;[3]Tabelle1!$D$3:$D$500,0),MATCH(J$2,[3]Tabelle1!$E$2:$U$2,0))=0,"",INDEX([3]Tabelle1!$E$3:$U$500,MATCH($A438&amp;$C438&amp;$D438,[3]Tabelle1!$A$3:$A$500&amp;[3]Tabelle1!$C$3:$C$500&amp;[3]Tabelle1!$D$3:$D$500,0),MATCH(J$2,[3]Tabelle1!$E$2:$U$2,0))),"")</f>
        <v/>
      </c>
      <c r="K438" s="195">
        <f t="array" ref="K438">IFERROR(IF(INDEX([3]Tabelle1!$E$3:$U$500,MATCH($A438&amp;$C438&amp;$D438,[3]Tabelle1!$A$3:$A$500&amp;[3]Tabelle1!$C$3:$C$500&amp;[3]Tabelle1!$D$3:$D$500,0),MATCH(K$2,[3]Tabelle1!$E$2:$U$2,0))=0,"",INDEX([3]Tabelle1!$E$3:$U$500,MATCH($A438&amp;$C438&amp;$D438,[3]Tabelle1!$A$3:$A$500&amp;[3]Tabelle1!$C$3:$C$500&amp;[3]Tabelle1!$D$3:$D$500,0),MATCH(K$2,[3]Tabelle1!$E$2:$U$2,0))),"")</f>
        <v>495.4352503343606</v>
      </c>
      <c r="L438" s="195" t="str">
        <f t="array" ref="L438">IFERROR(IF(INDEX([3]Tabelle1!$E$3:$U$500,MATCH($A438&amp;$C438&amp;$D438,[3]Tabelle1!$A$3:$A$500&amp;[3]Tabelle1!$C$3:$C$500&amp;[3]Tabelle1!$D$3:$D$500,0),MATCH(L$2,[3]Tabelle1!$E$2:$U$2,0))=0,"",INDEX([3]Tabelle1!$E$3:$U$500,MATCH($A438&amp;$C438&amp;$D438,[3]Tabelle1!$A$3:$A$500&amp;[3]Tabelle1!$C$3:$C$500&amp;[3]Tabelle1!$D$3:$D$500,0),MATCH(L$2,[3]Tabelle1!$E$2:$U$2,0))),"")</f>
        <v/>
      </c>
      <c r="M438" s="195" t="str">
        <f t="array" ref="M438">IFERROR(IF(INDEX([3]Tabelle1!$E$3:$U$500,MATCH($A438&amp;$C438&amp;$D438,[3]Tabelle1!$A$3:$A$500&amp;[3]Tabelle1!$C$3:$C$500&amp;[3]Tabelle1!$D$3:$D$500,0),MATCH(M$2,[3]Tabelle1!$E$2:$U$2,0))=0,"",INDEX([3]Tabelle1!$E$3:$U$500,MATCH($A438&amp;$C438&amp;$D438,[3]Tabelle1!$A$3:$A$500&amp;[3]Tabelle1!$C$3:$C$500&amp;[3]Tabelle1!$D$3:$D$500,0),MATCH(M$2,[3]Tabelle1!$E$2:$U$2,0))),"")</f>
        <v/>
      </c>
      <c r="N438" s="195">
        <f t="array" ref="N438">IFERROR(IF(INDEX([3]Tabelle1!$E$3:$U$500,MATCH($A438&amp;$C438&amp;$D438,[3]Tabelle1!$A$3:$A$500&amp;[3]Tabelle1!$C$3:$C$500&amp;[3]Tabelle1!$D$3:$D$500,0),MATCH(N$2,[3]Tabelle1!$E$2:$U$2,0))=0,"",INDEX([3]Tabelle1!$E$3:$U$500,MATCH($A438&amp;$C438&amp;$D438,[3]Tabelle1!$A$3:$A$500&amp;[3]Tabelle1!$C$3:$C$500&amp;[3]Tabelle1!$D$3:$D$500,0),MATCH(N$2,[3]Tabelle1!$E$2:$U$2,0))),"")</f>
        <v>495.4352503343606</v>
      </c>
      <c r="O438" s="195" t="str">
        <f t="array" ref="O438">IFERROR(IF(INDEX([3]Tabelle1!$E$3:$U$500,MATCH($A438&amp;$C438&amp;$D438,[3]Tabelle1!$A$3:$A$500&amp;[3]Tabelle1!$C$3:$C$500&amp;[3]Tabelle1!$D$3:$D$500,0),MATCH(O$2,[3]Tabelle1!$E$2:$U$2,0))=0,"",INDEX([3]Tabelle1!$E$3:$U$500,MATCH($A438&amp;$C438&amp;$D438,[3]Tabelle1!$A$3:$A$500&amp;[3]Tabelle1!$C$3:$C$500&amp;[3]Tabelle1!$D$3:$D$500,0),MATCH(O$2,[3]Tabelle1!$E$2:$U$2,0))),"")</f>
        <v/>
      </c>
      <c r="P438" s="195">
        <f t="array" ref="P438">IFERROR(IF(INDEX([3]Tabelle1!$E$3:$U$500,MATCH($A438&amp;$C438&amp;$D438,[3]Tabelle1!$A$3:$A$500&amp;[3]Tabelle1!$C$3:$C$500&amp;[3]Tabelle1!$D$3:$D$500,0),MATCH(P$2,[3]Tabelle1!$E$2:$U$2,0))=0,"",INDEX([3]Tabelle1!$E$3:$U$500,MATCH($A438&amp;$C438&amp;$D438,[3]Tabelle1!$A$3:$A$500&amp;[3]Tabelle1!$C$3:$C$500&amp;[3]Tabelle1!$D$3:$D$500,0),MATCH(P$2,[3]Tabelle1!$E$2:$U$2,0))),"")</f>
        <v>495.4352503343606</v>
      </c>
      <c r="Q438" s="195" t="str">
        <f t="array" ref="Q438">IFERROR(IF(INDEX([3]Tabelle1!$E$3:$U$500,MATCH($A438&amp;$C438&amp;$D438,[3]Tabelle1!$A$3:$A$500&amp;[3]Tabelle1!$C$3:$C$500&amp;[3]Tabelle1!$D$3:$D$500,0),MATCH(Q$2,[3]Tabelle1!$E$2:$U$2,0))=0,"",INDEX([3]Tabelle1!$E$3:$U$500,MATCH($A438&amp;$C438&amp;$D438,[3]Tabelle1!$A$3:$A$500&amp;[3]Tabelle1!$C$3:$C$500&amp;[3]Tabelle1!$D$3:$D$500,0),MATCH(Q$2,[3]Tabelle1!$E$2:$U$2,0))),"")</f>
        <v/>
      </c>
      <c r="R438" s="195" t="str">
        <f t="array" ref="R438">IFERROR(IF(INDEX([3]Tabelle1!$E$3:$U$500,MATCH($A438&amp;$C438&amp;$D438,[3]Tabelle1!$A$3:$A$500&amp;[3]Tabelle1!$C$3:$C$500&amp;[3]Tabelle1!$D$3:$D$500,0),MATCH(R$2,[3]Tabelle1!$E$2:$U$2,0))=0,"",INDEX([3]Tabelle1!$E$3:$U$500,MATCH($A438&amp;$C438&amp;$D438,[3]Tabelle1!$A$3:$A$500&amp;[3]Tabelle1!$C$3:$C$500&amp;[3]Tabelle1!$D$3:$D$500,0),MATCH(R$2,[3]Tabelle1!$E$2:$U$2,0))),"")</f>
        <v/>
      </c>
      <c r="S438" s="195">
        <f t="array" ref="S438">IFERROR(IF(INDEX([3]Tabelle1!$E$3:$U$500,MATCH($A438&amp;$C438&amp;$D438,[3]Tabelle1!$A$3:$A$500&amp;[3]Tabelle1!$C$3:$C$500&amp;[3]Tabelle1!$D$3:$D$500,0),MATCH(S$2,[3]Tabelle1!$E$2:$U$2,0))=0,"",INDEX([3]Tabelle1!$E$3:$U$500,MATCH($A438&amp;$C438&amp;$D438,[3]Tabelle1!$A$3:$A$500&amp;[3]Tabelle1!$C$3:$C$500&amp;[3]Tabelle1!$D$3:$D$500,0),MATCH(S$2,[3]Tabelle1!$E$2:$U$2,0))),"")</f>
        <v>495.4352503343606</v>
      </c>
      <c r="T438" s="195" t="str">
        <f t="array" ref="T438">IFERROR(IF(INDEX([3]Tabelle1!$E$3:$U$500,MATCH($A438&amp;$C438&amp;$D438,[3]Tabelle1!$A$3:$A$500&amp;[3]Tabelle1!$C$3:$C$500&amp;[3]Tabelle1!$D$3:$D$500,0),MATCH(T$2,[3]Tabelle1!$E$2:$U$2,0))=0,"",INDEX([3]Tabelle1!$E$3:$U$500,MATCH($A438&amp;$C438&amp;$D438,[3]Tabelle1!$A$3:$A$500&amp;[3]Tabelle1!$C$3:$C$500&amp;[3]Tabelle1!$D$3:$D$500,0),MATCH(T$2,[3]Tabelle1!$E$2:$U$2,0))),"")</f>
        <v/>
      </c>
      <c r="U438" s="195" t="str">
        <f t="array" ref="U438">IFERROR(IF(INDEX([3]Tabelle1!$E$3:$U$500,MATCH($A438&amp;$C438&amp;$D438,[3]Tabelle1!$A$3:$A$500&amp;[3]Tabelle1!$C$3:$C$500&amp;[3]Tabelle1!$D$3:$D$500,0),MATCH(U$2,[3]Tabelle1!$E$2:$U$2,0))=0,"",INDEX([3]Tabelle1!$E$3:$U$500,MATCH($A438&amp;$C438&amp;$D438,[3]Tabelle1!$A$3:$A$500&amp;[3]Tabelle1!$C$3:$C$500&amp;[3]Tabelle1!$D$3:$D$500,0),MATCH(U$2,[3]Tabelle1!$E$2:$U$2,0))),"")</f>
        <v/>
      </c>
      <c r="V438" s="196" t="str">
        <f t="array" ref="V438">IFERROR(IF(INDEX([3]Tabelle1!$E$3:$U$500,MATCH($A438&amp;$C438&amp;$D438,[3]Tabelle1!$A$3:$A$500&amp;[3]Tabelle1!$C$3:$C$500&amp;[3]Tabelle1!$D$3:$D$500,0),MATCH(V$2,[3]Tabelle1!$E$2:$U$2,0))=0,"",INDEX([3]Tabelle1!$E$3:$U$500,MATCH($A438&amp;$C438&amp;$D438,[3]Tabelle1!$A$3:$A$500&amp;[3]Tabelle1!$C$3:$C$500&amp;[3]Tabelle1!$D$3:$D$500,0),MATCH(V$2,[3]Tabelle1!$E$2:$U$2,0))),"")</f>
        <v/>
      </c>
      <c r="W438" t="str">
        <f t="array" ref="W438">IFERROR(IF(INDEX([3]Tabelle1!$E$3:$U$500,MATCH($A438&amp;$C438&amp;$D438,[3]Tabelle1!$A$3:$A$500&amp;[3]Tabelle1!$C$3:$C$500&amp;[3]Tabelle1!$D$3:$D$500,0),MATCH(W$2,[3]Tabelle1!$E$2:$U$2,0))=0,"",INDEX([3]Tabelle1!$E$3:$U$500,MATCH($A438&amp;$C438&amp;$D438,[3]Tabelle1!$A$3:$A$500&amp;[3]Tabelle1!$C$3:$C$500&amp;[3]Tabelle1!$D$3:$D$500,0),MATCH(W$2,[3]Tabelle1!$E$2:$U$2,0))),"")</f>
        <v/>
      </c>
      <c r="X438" t="str">
        <f t="array" ref="X438">IFERROR(IF(INDEX([3]Tabelle1!$E$3:$U$500,MATCH($A438&amp;$C438&amp;$D438,[3]Tabelle1!$A$3:$A$500&amp;[3]Tabelle1!$C$3:$C$500&amp;[3]Tabelle1!$D$3:$D$500,0),MATCH(X$2,[3]Tabelle1!$E$2:$U$2,0))=0,"",INDEX([3]Tabelle1!$E$3:$U$500,MATCH($A438&amp;$C438&amp;$D438,[3]Tabelle1!$A$3:$A$500&amp;[3]Tabelle1!$C$3:$C$500&amp;[3]Tabelle1!$D$3:$D$500,0),MATCH(X$2,[3]Tabelle1!$E$2:$U$2,0))),"")</f>
        <v/>
      </c>
      <c r="Y438" s="4"/>
      <c r="Z438" s="4"/>
      <c r="AA438" s="4"/>
      <c r="AB438" s="4"/>
      <c r="AC438" s="4"/>
      <c r="AD438" s="4"/>
      <c r="AE438" s="4"/>
      <c r="AF438" s="4"/>
    </row>
    <row r="439" spans="1:32" x14ac:dyDescent="0.2">
      <c r="A439" s="107" t="str">
        <f t="shared" si="42"/>
        <v>Lithuania</v>
      </c>
      <c r="B439" s="97"/>
      <c r="C439" s="97" t="s">
        <v>205</v>
      </c>
      <c r="D439" s="227" t="s">
        <v>43</v>
      </c>
      <c r="E439" s="194"/>
      <c r="F439" s="194"/>
      <c r="G439" s="194"/>
      <c r="H439" s="195" t="str">
        <f t="array" ref="H439">IFERROR(IF(INDEX([3]Tabelle1!$E$3:$U$500,MATCH($A439&amp;$C439&amp;$D439,[3]Tabelle1!$A$3:$A$500&amp;[3]Tabelle1!$C$3:$C$500&amp;[3]Tabelle1!$D$3:$D$500,0),MATCH(H$2,[3]Tabelle1!$E$2:$U$2,0))=0,"",INDEX([3]Tabelle1!$E$3:$U$500,MATCH($A439&amp;$C439&amp;$D439,[3]Tabelle1!$A$3:$A$500&amp;[3]Tabelle1!$C$3:$C$500&amp;[3]Tabelle1!$D$3:$D$500,0),MATCH(H$2,[3]Tabelle1!$E$2:$U$2,0))),"")</f>
        <v/>
      </c>
      <c r="I439" s="195" t="str">
        <f t="array" ref="I439">IFERROR(IF(INDEX([3]Tabelle1!$E$3:$U$500,MATCH($A439&amp;$C439&amp;$D439,[3]Tabelle1!$A$3:$A$500&amp;[3]Tabelle1!$C$3:$C$500&amp;[3]Tabelle1!$D$3:$D$500,0),MATCH(I$2,[3]Tabelle1!$E$2:$U$2,0))=0,"",INDEX([3]Tabelle1!$E$3:$U$500,MATCH($A439&amp;$C439&amp;$D439,[3]Tabelle1!$A$3:$A$500&amp;[3]Tabelle1!$C$3:$C$500&amp;[3]Tabelle1!$D$3:$D$500,0),MATCH(I$2,[3]Tabelle1!$E$2:$U$2,0))),"")</f>
        <v/>
      </c>
      <c r="J439" s="195" t="str">
        <f t="array" ref="J439">IFERROR(IF(INDEX([3]Tabelle1!$E$3:$U$500,MATCH($A439&amp;$C439&amp;$D439,[3]Tabelle1!$A$3:$A$500&amp;[3]Tabelle1!$C$3:$C$500&amp;[3]Tabelle1!$D$3:$D$500,0),MATCH(J$2,[3]Tabelle1!$E$2:$U$2,0))=0,"",INDEX([3]Tabelle1!$E$3:$U$500,MATCH($A439&amp;$C439&amp;$D439,[3]Tabelle1!$A$3:$A$500&amp;[3]Tabelle1!$C$3:$C$500&amp;[3]Tabelle1!$D$3:$D$500,0),MATCH(J$2,[3]Tabelle1!$E$2:$U$2,0))),"")</f>
        <v/>
      </c>
      <c r="K439" s="195" t="str">
        <f t="array" ref="K439">IFERROR(IF(INDEX([3]Tabelle1!$E$3:$U$500,MATCH($A439&amp;$C439&amp;$D439,[3]Tabelle1!$A$3:$A$500&amp;[3]Tabelle1!$C$3:$C$500&amp;[3]Tabelle1!$D$3:$D$500,0),MATCH(K$2,[3]Tabelle1!$E$2:$U$2,0))=0,"",INDEX([3]Tabelle1!$E$3:$U$500,MATCH($A439&amp;$C439&amp;$D439,[3]Tabelle1!$A$3:$A$500&amp;[3]Tabelle1!$C$3:$C$500&amp;[3]Tabelle1!$D$3:$D$500,0),MATCH(K$2,[3]Tabelle1!$E$2:$U$2,0))),"")</f>
        <v/>
      </c>
      <c r="L439" s="195" t="str">
        <f t="array" ref="L439">IFERROR(IF(INDEX([3]Tabelle1!$E$3:$U$500,MATCH($A439&amp;$C439&amp;$D439,[3]Tabelle1!$A$3:$A$500&amp;[3]Tabelle1!$C$3:$C$500&amp;[3]Tabelle1!$D$3:$D$500,0),MATCH(L$2,[3]Tabelle1!$E$2:$U$2,0))=0,"",INDEX([3]Tabelle1!$E$3:$U$500,MATCH($A439&amp;$C439&amp;$D439,[3]Tabelle1!$A$3:$A$500&amp;[3]Tabelle1!$C$3:$C$500&amp;[3]Tabelle1!$D$3:$D$500,0),MATCH(L$2,[3]Tabelle1!$E$2:$U$2,0))),"")</f>
        <v/>
      </c>
      <c r="M439" s="195" t="str">
        <f t="array" ref="M439">IFERROR(IF(INDEX([3]Tabelle1!$E$3:$U$500,MATCH($A439&amp;$C439&amp;$D439,[3]Tabelle1!$A$3:$A$500&amp;[3]Tabelle1!$C$3:$C$500&amp;[3]Tabelle1!$D$3:$D$500,0),MATCH(M$2,[3]Tabelle1!$E$2:$U$2,0))=0,"",INDEX([3]Tabelle1!$E$3:$U$500,MATCH($A439&amp;$C439&amp;$D439,[3]Tabelle1!$A$3:$A$500&amp;[3]Tabelle1!$C$3:$C$500&amp;[3]Tabelle1!$D$3:$D$500,0),MATCH(M$2,[3]Tabelle1!$E$2:$U$2,0))),"")</f>
        <v/>
      </c>
      <c r="N439" s="195" t="str">
        <f t="array" ref="N439">IFERROR(IF(INDEX([3]Tabelle1!$E$3:$U$500,MATCH($A439&amp;$C439&amp;$D439,[3]Tabelle1!$A$3:$A$500&amp;[3]Tabelle1!$C$3:$C$500&amp;[3]Tabelle1!$D$3:$D$500,0),MATCH(N$2,[3]Tabelle1!$E$2:$U$2,0))=0,"",INDEX([3]Tabelle1!$E$3:$U$500,MATCH($A439&amp;$C439&amp;$D439,[3]Tabelle1!$A$3:$A$500&amp;[3]Tabelle1!$C$3:$C$500&amp;[3]Tabelle1!$D$3:$D$500,0),MATCH(N$2,[3]Tabelle1!$E$2:$U$2,0))),"")</f>
        <v/>
      </c>
      <c r="O439" s="195" t="str">
        <f t="array" ref="O439">IFERROR(IF(INDEX([3]Tabelle1!$E$3:$U$500,MATCH($A439&amp;$C439&amp;$D439,[3]Tabelle1!$A$3:$A$500&amp;[3]Tabelle1!$C$3:$C$500&amp;[3]Tabelle1!$D$3:$D$500,0),MATCH(O$2,[3]Tabelle1!$E$2:$U$2,0))=0,"",INDEX([3]Tabelle1!$E$3:$U$500,MATCH($A439&amp;$C439&amp;$D439,[3]Tabelle1!$A$3:$A$500&amp;[3]Tabelle1!$C$3:$C$500&amp;[3]Tabelle1!$D$3:$D$500,0),MATCH(O$2,[3]Tabelle1!$E$2:$U$2,0))),"")</f>
        <v/>
      </c>
      <c r="P439" s="195" t="str">
        <f t="array" ref="P439">IFERROR(IF(INDEX([3]Tabelle1!$E$3:$U$500,MATCH($A439&amp;$C439&amp;$D439,[3]Tabelle1!$A$3:$A$500&amp;[3]Tabelle1!$C$3:$C$500&amp;[3]Tabelle1!$D$3:$D$500,0),MATCH(P$2,[3]Tabelle1!$E$2:$U$2,0))=0,"",INDEX([3]Tabelle1!$E$3:$U$500,MATCH($A439&amp;$C439&amp;$D439,[3]Tabelle1!$A$3:$A$500&amp;[3]Tabelle1!$C$3:$C$500&amp;[3]Tabelle1!$D$3:$D$500,0),MATCH(P$2,[3]Tabelle1!$E$2:$U$2,0))),"")</f>
        <v/>
      </c>
      <c r="Q439" s="195" t="str">
        <f t="array" ref="Q439">IFERROR(IF(INDEX([3]Tabelle1!$E$3:$U$500,MATCH($A439&amp;$C439&amp;$D439,[3]Tabelle1!$A$3:$A$500&amp;[3]Tabelle1!$C$3:$C$500&amp;[3]Tabelle1!$D$3:$D$500,0),MATCH(Q$2,[3]Tabelle1!$E$2:$U$2,0))=0,"",INDEX([3]Tabelle1!$E$3:$U$500,MATCH($A439&amp;$C439&amp;$D439,[3]Tabelle1!$A$3:$A$500&amp;[3]Tabelle1!$C$3:$C$500&amp;[3]Tabelle1!$D$3:$D$500,0),MATCH(Q$2,[3]Tabelle1!$E$2:$U$2,0))),"")</f>
        <v/>
      </c>
      <c r="R439" s="195" t="str">
        <f t="array" ref="R439">IFERROR(IF(INDEX([3]Tabelle1!$E$3:$U$500,MATCH($A439&amp;$C439&amp;$D439,[3]Tabelle1!$A$3:$A$500&amp;[3]Tabelle1!$C$3:$C$500&amp;[3]Tabelle1!$D$3:$D$500,0),MATCH(R$2,[3]Tabelle1!$E$2:$U$2,0))=0,"",INDEX([3]Tabelle1!$E$3:$U$500,MATCH($A439&amp;$C439&amp;$D439,[3]Tabelle1!$A$3:$A$500&amp;[3]Tabelle1!$C$3:$C$500&amp;[3]Tabelle1!$D$3:$D$500,0),MATCH(R$2,[3]Tabelle1!$E$2:$U$2,0))),"")</f>
        <v/>
      </c>
      <c r="S439" s="195" t="str">
        <f t="array" ref="S439">IFERROR(IF(INDEX([3]Tabelle1!$E$3:$U$500,MATCH($A439&amp;$C439&amp;$D439,[3]Tabelle1!$A$3:$A$500&amp;[3]Tabelle1!$C$3:$C$500&amp;[3]Tabelle1!$D$3:$D$500,0),MATCH(S$2,[3]Tabelle1!$E$2:$U$2,0))=0,"",INDEX([3]Tabelle1!$E$3:$U$500,MATCH($A439&amp;$C439&amp;$D439,[3]Tabelle1!$A$3:$A$500&amp;[3]Tabelle1!$C$3:$C$500&amp;[3]Tabelle1!$D$3:$D$500,0),MATCH(S$2,[3]Tabelle1!$E$2:$U$2,0))),"")</f>
        <v/>
      </c>
      <c r="T439" s="195" t="str">
        <f t="array" ref="T439">IFERROR(IF(INDEX([3]Tabelle1!$E$3:$U$500,MATCH($A439&amp;$C439&amp;$D439,[3]Tabelle1!$A$3:$A$500&amp;[3]Tabelle1!$C$3:$C$500&amp;[3]Tabelle1!$D$3:$D$500,0),MATCH(T$2,[3]Tabelle1!$E$2:$U$2,0))=0,"",INDEX([3]Tabelle1!$E$3:$U$500,MATCH($A439&amp;$C439&amp;$D439,[3]Tabelle1!$A$3:$A$500&amp;[3]Tabelle1!$C$3:$C$500&amp;[3]Tabelle1!$D$3:$D$500,0),MATCH(T$2,[3]Tabelle1!$E$2:$U$2,0))),"")</f>
        <v/>
      </c>
      <c r="U439" s="195" t="str">
        <f t="array" ref="U439">IFERROR(IF(INDEX([3]Tabelle1!$E$3:$U$500,MATCH($A439&amp;$C439&amp;$D439,[3]Tabelle1!$A$3:$A$500&amp;[3]Tabelle1!$C$3:$C$500&amp;[3]Tabelle1!$D$3:$D$500,0),MATCH(U$2,[3]Tabelle1!$E$2:$U$2,0))=0,"",INDEX([3]Tabelle1!$E$3:$U$500,MATCH($A439&amp;$C439&amp;$D439,[3]Tabelle1!$A$3:$A$500&amp;[3]Tabelle1!$C$3:$C$500&amp;[3]Tabelle1!$D$3:$D$500,0),MATCH(U$2,[3]Tabelle1!$E$2:$U$2,0))),"")</f>
        <v/>
      </c>
      <c r="V439" s="196" t="str">
        <f t="array" ref="V439">IFERROR(IF(INDEX([3]Tabelle1!$E$3:$U$500,MATCH($A439&amp;$C439&amp;$D439,[3]Tabelle1!$A$3:$A$500&amp;[3]Tabelle1!$C$3:$C$500&amp;[3]Tabelle1!$D$3:$D$500,0),MATCH(V$2,[3]Tabelle1!$E$2:$U$2,0))=0,"",INDEX([3]Tabelle1!$E$3:$U$500,MATCH($A439&amp;$C439&amp;$D439,[3]Tabelle1!$A$3:$A$500&amp;[3]Tabelle1!$C$3:$C$500&amp;[3]Tabelle1!$D$3:$D$500,0),MATCH(V$2,[3]Tabelle1!$E$2:$U$2,0))),"")</f>
        <v/>
      </c>
      <c r="W439" t="str">
        <f t="array" ref="W439">IFERROR(IF(INDEX([3]Tabelle1!$E$3:$U$500,MATCH($A439&amp;$C439&amp;$D439,[3]Tabelle1!$A$3:$A$500&amp;[3]Tabelle1!$C$3:$C$500&amp;[3]Tabelle1!$D$3:$D$500,0),MATCH(W$2,[3]Tabelle1!$E$2:$U$2,0))=0,"",INDEX([3]Tabelle1!$E$3:$U$500,MATCH($A439&amp;$C439&amp;$D439,[3]Tabelle1!$A$3:$A$500&amp;[3]Tabelle1!$C$3:$C$500&amp;[3]Tabelle1!$D$3:$D$500,0),MATCH(W$2,[3]Tabelle1!$E$2:$U$2,0))),"")</f>
        <v/>
      </c>
      <c r="X439" t="str">
        <f t="array" ref="X439">IFERROR(IF(INDEX([3]Tabelle1!$E$3:$U$500,MATCH($A439&amp;$C439&amp;$D439,[3]Tabelle1!$A$3:$A$500&amp;[3]Tabelle1!$C$3:$C$500&amp;[3]Tabelle1!$D$3:$D$500,0),MATCH(X$2,[3]Tabelle1!$E$2:$U$2,0))=0,"",INDEX([3]Tabelle1!$E$3:$U$500,MATCH($A439&amp;$C439&amp;$D439,[3]Tabelle1!$A$3:$A$500&amp;[3]Tabelle1!$C$3:$C$500&amp;[3]Tabelle1!$D$3:$D$500,0),MATCH(X$2,[3]Tabelle1!$E$2:$U$2,0))),"")</f>
        <v/>
      </c>
      <c r="Y439" s="4"/>
      <c r="Z439" s="4"/>
      <c r="AA439" s="4"/>
      <c r="AB439" s="4"/>
      <c r="AC439" s="4"/>
      <c r="AD439" s="4"/>
      <c r="AE439" s="4"/>
      <c r="AF439" s="4"/>
    </row>
    <row r="440" spans="1:32" x14ac:dyDescent="0.2">
      <c r="A440" s="107" t="str">
        <f t="shared" si="42"/>
        <v>Lithuania</v>
      </c>
      <c r="B440" s="97"/>
      <c r="C440" s="97" t="s">
        <v>205</v>
      </c>
      <c r="D440" s="227" t="s">
        <v>46</v>
      </c>
      <c r="E440" s="194"/>
      <c r="F440" s="194"/>
      <c r="G440" s="194"/>
      <c r="H440" s="195" t="str">
        <f t="array" ref="H440">IFERROR(IF(INDEX([3]Tabelle1!$E$3:$U$500,MATCH($A440&amp;$C440&amp;$D440,[3]Tabelle1!$A$3:$A$500&amp;[3]Tabelle1!$C$3:$C$500&amp;[3]Tabelle1!$D$3:$D$500,0),MATCH(H$2,[3]Tabelle1!$E$2:$U$2,0))=0,"",INDEX([3]Tabelle1!$E$3:$U$500,MATCH($A440&amp;$C440&amp;$D440,[3]Tabelle1!$A$3:$A$500&amp;[3]Tabelle1!$C$3:$C$500&amp;[3]Tabelle1!$D$3:$D$500,0),MATCH(H$2,[3]Tabelle1!$E$2:$U$2,0))),"")</f>
        <v/>
      </c>
      <c r="I440" s="195" t="str">
        <f t="array" ref="I440">IFERROR(IF(INDEX([3]Tabelle1!$E$3:$U$500,MATCH($A440&amp;$C440&amp;$D440,[3]Tabelle1!$A$3:$A$500&amp;[3]Tabelle1!$C$3:$C$500&amp;[3]Tabelle1!$D$3:$D$500,0),MATCH(I$2,[3]Tabelle1!$E$2:$U$2,0))=0,"",INDEX([3]Tabelle1!$E$3:$U$500,MATCH($A440&amp;$C440&amp;$D440,[3]Tabelle1!$A$3:$A$500&amp;[3]Tabelle1!$C$3:$C$500&amp;[3]Tabelle1!$D$3:$D$500,0),MATCH(I$2,[3]Tabelle1!$E$2:$U$2,0))),"")</f>
        <v/>
      </c>
      <c r="J440" s="195" t="str">
        <f t="array" ref="J440">IFERROR(IF(INDEX([3]Tabelle1!$E$3:$U$500,MATCH($A440&amp;$C440&amp;$D440,[3]Tabelle1!$A$3:$A$500&amp;[3]Tabelle1!$C$3:$C$500&amp;[3]Tabelle1!$D$3:$D$500,0),MATCH(J$2,[3]Tabelle1!$E$2:$U$2,0))=0,"",INDEX([3]Tabelle1!$E$3:$U$500,MATCH($A440&amp;$C440&amp;$D440,[3]Tabelle1!$A$3:$A$500&amp;[3]Tabelle1!$C$3:$C$500&amp;[3]Tabelle1!$D$3:$D$500,0),MATCH(J$2,[3]Tabelle1!$E$2:$U$2,0))),"")</f>
        <v/>
      </c>
      <c r="K440" s="195" t="str">
        <f t="array" ref="K440">IFERROR(IF(INDEX([3]Tabelle1!$E$3:$U$500,MATCH($A440&amp;$C440&amp;$D440,[3]Tabelle1!$A$3:$A$500&amp;[3]Tabelle1!$C$3:$C$500&amp;[3]Tabelle1!$D$3:$D$500,0),MATCH(K$2,[3]Tabelle1!$E$2:$U$2,0))=0,"",INDEX([3]Tabelle1!$E$3:$U$500,MATCH($A440&amp;$C440&amp;$D440,[3]Tabelle1!$A$3:$A$500&amp;[3]Tabelle1!$C$3:$C$500&amp;[3]Tabelle1!$D$3:$D$500,0),MATCH(K$2,[3]Tabelle1!$E$2:$U$2,0))),"")</f>
        <v/>
      </c>
      <c r="L440" s="195" t="str">
        <f t="array" ref="L440">IFERROR(IF(INDEX([3]Tabelle1!$E$3:$U$500,MATCH($A440&amp;$C440&amp;$D440,[3]Tabelle1!$A$3:$A$500&amp;[3]Tabelle1!$C$3:$C$500&amp;[3]Tabelle1!$D$3:$D$500,0),MATCH(L$2,[3]Tabelle1!$E$2:$U$2,0))=0,"",INDEX([3]Tabelle1!$E$3:$U$500,MATCH($A440&amp;$C440&amp;$D440,[3]Tabelle1!$A$3:$A$500&amp;[3]Tabelle1!$C$3:$C$500&amp;[3]Tabelle1!$D$3:$D$500,0),MATCH(L$2,[3]Tabelle1!$E$2:$U$2,0))),"")</f>
        <v/>
      </c>
      <c r="M440" s="195" t="str">
        <f t="array" ref="M440">IFERROR(IF(INDEX([3]Tabelle1!$E$3:$U$500,MATCH($A440&amp;$C440&amp;$D440,[3]Tabelle1!$A$3:$A$500&amp;[3]Tabelle1!$C$3:$C$500&amp;[3]Tabelle1!$D$3:$D$500,0),MATCH(M$2,[3]Tabelle1!$E$2:$U$2,0))=0,"",INDEX([3]Tabelle1!$E$3:$U$500,MATCH($A440&amp;$C440&amp;$D440,[3]Tabelle1!$A$3:$A$500&amp;[3]Tabelle1!$C$3:$C$500&amp;[3]Tabelle1!$D$3:$D$500,0),MATCH(M$2,[3]Tabelle1!$E$2:$U$2,0))),"")</f>
        <v/>
      </c>
      <c r="N440" s="195" t="str">
        <f t="array" ref="N440">IFERROR(IF(INDEX([3]Tabelle1!$E$3:$U$500,MATCH($A440&amp;$C440&amp;$D440,[3]Tabelle1!$A$3:$A$500&amp;[3]Tabelle1!$C$3:$C$500&amp;[3]Tabelle1!$D$3:$D$500,0),MATCH(N$2,[3]Tabelle1!$E$2:$U$2,0))=0,"",INDEX([3]Tabelle1!$E$3:$U$500,MATCH($A440&amp;$C440&amp;$D440,[3]Tabelle1!$A$3:$A$500&amp;[3]Tabelle1!$C$3:$C$500&amp;[3]Tabelle1!$D$3:$D$500,0),MATCH(N$2,[3]Tabelle1!$E$2:$U$2,0))),"")</f>
        <v/>
      </c>
      <c r="O440" s="195" t="str">
        <f t="array" ref="O440">IFERROR(IF(INDEX([3]Tabelle1!$E$3:$U$500,MATCH($A440&amp;$C440&amp;$D440,[3]Tabelle1!$A$3:$A$500&amp;[3]Tabelle1!$C$3:$C$500&amp;[3]Tabelle1!$D$3:$D$500,0),MATCH(O$2,[3]Tabelle1!$E$2:$U$2,0))=0,"",INDEX([3]Tabelle1!$E$3:$U$500,MATCH($A440&amp;$C440&amp;$D440,[3]Tabelle1!$A$3:$A$500&amp;[3]Tabelle1!$C$3:$C$500&amp;[3]Tabelle1!$D$3:$D$500,0),MATCH(O$2,[3]Tabelle1!$E$2:$U$2,0))),"")</f>
        <v/>
      </c>
      <c r="P440" s="195" t="str">
        <f t="array" ref="P440">IFERROR(IF(INDEX([3]Tabelle1!$E$3:$U$500,MATCH($A440&amp;$C440&amp;$D440,[3]Tabelle1!$A$3:$A$500&amp;[3]Tabelle1!$C$3:$C$500&amp;[3]Tabelle1!$D$3:$D$500,0),MATCH(P$2,[3]Tabelle1!$E$2:$U$2,0))=0,"",INDEX([3]Tabelle1!$E$3:$U$500,MATCH($A440&amp;$C440&amp;$D440,[3]Tabelle1!$A$3:$A$500&amp;[3]Tabelle1!$C$3:$C$500&amp;[3]Tabelle1!$D$3:$D$500,0),MATCH(P$2,[3]Tabelle1!$E$2:$U$2,0))),"")</f>
        <v/>
      </c>
      <c r="Q440" s="195" t="str">
        <f t="array" ref="Q440">IFERROR(IF(INDEX([3]Tabelle1!$E$3:$U$500,MATCH($A440&amp;$C440&amp;$D440,[3]Tabelle1!$A$3:$A$500&amp;[3]Tabelle1!$C$3:$C$500&amp;[3]Tabelle1!$D$3:$D$500,0),MATCH(Q$2,[3]Tabelle1!$E$2:$U$2,0))=0,"",INDEX([3]Tabelle1!$E$3:$U$500,MATCH($A440&amp;$C440&amp;$D440,[3]Tabelle1!$A$3:$A$500&amp;[3]Tabelle1!$C$3:$C$500&amp;[3]Tabelle1!$D$3:$D$500,0),MATCH(Q$2,[3]Tabelle1!$E$2:$U$2,0))),"")</f>
        <v/>
      </c>
      <c r="R440" s="195" t="str">
        <f t="array" ref="R440">IFERROR(IF(INDEX([3]Tabelle1!$E$3:$U$500,MATCH($A440&amp;$C440&amp;$D440,[3]Tabelle1!$A$3:$A$500&amp;[3]Tabelle1!$C$3:$C$500&amp;[3]Tabelle1!$D$3:$D$500,0),MATCH(R$2,[3]Tabelle1!$E$2:$U$2,0))=0,"",INDEX([3]Tabelle1!$E$3:$U$500,MATCH($A440&amp;$C440&amp;$D440,[3]Tabelle1!$A$3:$A$500&amp;[3]Tabelle1!$C$3:$C$500&amp;[3]Tabelle1!$D$3:$D$500,0),MATCH(R$2,[3]Tabelle1!$E$2:$U$2,0))),"")</f>
        <v/>
      </c>
      <c r="S440" s="195" t="str">
        <f t="array" ref="S440">IFERROR(IF(INDEX([3]Tabelle1!$E$3:$U$500,MATCH($A440&amp;$C440&amp;$D440,[3]Tabelle1!$A$3:$A$500&amp;[3]Tabelle1!$C$3:$C$500&amp;[3]Tabelle1!$D$3:$D$500,0),MATCH(S$2,[3]Tabelle1!$E$2:$U$2,0))=0,"",INDEX([3]Tabelle1!$E$3:$U$500,MATCH($A440&amp;$C440&amp;$D440,[3]Tabelle1!$A$3:$A$500&amp;[3]Tabelle1!$C$3:$C$500&amp;[3]Tabelle1!$D$3:$D$500,0),MATCH(S$2,[3]Tabelle1!$E$2:$U$2,0))),"")</f>
        <v/>
      </c>
      <c r="T440" s="195" t="str">
        <f t="array" ref="T440">IFERROR(IF(INDEX([3]Tabelle1!$E$3:$U$500,MATCH($A440&amp;$C440&amp;$D440,[3]Tabelle1!$A$3:$A$500&amp;[3]Tabelle1!$C$3:$C$500&amp;[3]Tabelle1!$D$3:$D$500,0),MATCH(T$2,[3]Tabelle1!$E$2:$U$2,0))=0,"",INDEX([3]Tabelle1!$E$3:$U$500,MATCH($A440&amp;$C440&amp;$D440,[3]Tabelle1!$A$3:$A$500&amp;[3]Tabelle1!$C$3:$C$500&amp;[3]Tabelle1!$D$3:$D$500,0),MATCH(T$2,[3]Tabelle1!$E$2:$U$2,0))),"")</f>
        <v/>
      </c>
      <c r="U440" s="195" t="str">
        <f t="array" ref="U440">IFERROR(IF(INDEX([3]Tabelle1!$E$3:$U$500,MATCH($A440&amp;$C440&amp;$D440,[3]Tabelle1!$A$3:$A$500&amp;[3]Tabelle1!$C$3:$C$500&amp;[3]Tabelle1!$D$3:$D$500,0),MATCH(U$2,[3]Tabelle1!$E$2:$U$2,0))=0,"",INDEX([3]Tabelle1!$E$3:$U$500,MATCH($A440&amp;$C440&amp;$D440,[3]Tabelle1!$A$3:$A$500&amp;[3]Tabelle1!$C$3:$C$500&amp;[3]Tabelle1!$D$3:$D$500,0),MATCH(U$2,[3]Tabelle1!$E$2:$U$2,0))),"")</f>
        <v/>
      </c>
      <c r="V440" s="196" t="str">
        <f t="array" ref="V440">IFERROR(IF(INDEX([3]Tabelle1!$E$3:$U$500,MATCH($A440&amp;$C440&amp;$D440,[3]Tabelle1!$A$3:$A$500&amp;[3]Tabelle1!$C$3:$C$500&amp;[3]Tabelle1!$D$3:$D$500,0),MATCH(V$2,[3]Tabelle1!$E$2:$U$2,0))=0,"",INDEX([3]Tabelle1!$E$3:$U$500,MATCH($A440&amp;$C440&amp;$D440,[3]Tabelle1!$A$3:$A$500&amp;[3]Tabelle1!$C$3:$C$500&amp;[3]Tabelle1!$D$3:$D$500,0),MATCH(V$2,[3]Tabelle1!$E$2:$U$2,0))),"")</f>
        <v/>
      </c>
      <c r="W440" t="str">
        <f t="array" ref="W440">IFERROR(IF(INDEX([3]Tabelle1!$E$3:$U$500,MATCH($A440&amp;$C440&amp;$D440,[3]Tabelle1!$A$3:$A$500&amp;[3]Tabelle1!$C$3:$C$500&amp;[3]Tabelle1!$D$3:$D$500,0),MATCH(W$2,[3]Tabelle1!$E$2:$U$2,0))=0,"",INDEX([3]Tabelle1!$E$3:$U$500,MATCH($A440&amp;$C440&amp;$D440,[3]Tabelle1!$A$3:$A$500&amp;[3]Tabelle1!$C$3:$C$500&amp;[3]Tabelle1!$D$3:$D$500,0),MATCH(W$2,[3]Tabelle1!$E$2:$U$2,0))),"")</f>
        <v/>
      </c>
      <c r="X440" t="str">
        <f t="array" ref="X440">IFERROR(IF(INDEX([3]Tabelle1!$E$3:$U$500,MATCH($A440&amp;$C440&amp;$D440,[3]Tabelle1!$A$3:$A$500&amp;[3]Tabelle1!$C$3:$C$500&amp;[3]Tabelle1!$D$3:$D$500,0),MATCH(X$2,[3]Tabelle1!$E$2:$U$2,0))=0,"",INDEX([3]Tabelle1!$E$3:$U$500,MATCH($A440&amp;$C440&amp;$D440,[3]Tabelle1!$A$3:$A$500&amp;[3]Tabelle1!$C$3:$C$500&amp;[3]Tabelle1!$D$3:$D$500,0),MATCH(X$2,[3]Tabelle1!$E$2:$U$2,0))),"")</f>
        <v/>
      </c>
      <c r="Y440" s="4"/>
      <c r="Z440" s="4"/>
      <c r="AA440" s="4"/>
      <c r="AB440" s="4"/>
      <c r="AC440" s="4"/>
      <c r="AD440" s="4"/>
      <c r="AE440" s="4"/>
      <c r="AF440" s="4"/>
    </row>
    <row r="441" spans="1:32" x14ac:dyDescent="0.2">
      <c r="A441" s="107" t="str">
        <f t="shared" si="42"/>
        <v>Lithuania</v>
      </c>
      <c r="B441" s="97"/>
      <c r="C441" s="97" t="s">
        <v>205</v>
      </c>
      <c r="D441" s="227" t="s">
        <v>5</v>
      </c>
      <c r="E441" s="194"/>
      <c r="F441" s="194"/>
      <c r="G441" s="194"/>
      <c r="H441" s="195" t="str">
        <f t="array" ref="H441">IFERROR(IF(INDEX([3]Tabelle1!$E$3:$U$500,MATCH($A441&amp;$C441&amp;$D441,[3]Tabelle1!$A$3:$A$500&amp;[3]Tabelle1!$C$3:$C$500&amp;[3]Tabelle1!$D$3:$D$500,0),MATCH(H$2,[3]Tabelle1!$E$2:$U$2,0))=0,"",INDEX([3]Tabelle1!$E$3:$U$500,MATCH($A441&amp;$C441&amp;$D441,[3]Tabelle1!$A$3:$A$500&amp;[3]Tabelle1!$C$3:$C$500&amp;[3]Tabelle1!$D$3:$D$500,0),MATCH(H$2,[3]Tabelle1!$E$2:$U$2,0))),"")</f>
        <v/>
      </c>
      <c r="I441" s="195" t="str">
        <f t="array" ref="I441">IFERROR(IF(INDEX([3]Tabelle1!$E$3:$U$500,MATCH($A441&amp;$C441&amp;$D441,[3]Tabelle1!$A$3:$A$500&amp;[3]Tabelle1!$C$3:$C$500&amp;[3]Tabelle1!$D$3:$D$500,0),MATCH(I$2,[3]Tabelle1!$E$2:$U$2,0))=0,"",INDEX([3]Tabelle1!$E$3:$U$500,MATCH($A441&amp;$C441&amp;$D441,[3]Tabelle1!$A$3:$A$500&amp;[3]Tabelle1!$C$3:$C$500&amp;[3]Tabelle1!$D$3:$D$500,0),MATCH(I$2,[3]Tabelle1!$E$2:$U$2,0))),"")</f>
        <v/>
      </c>
      <c r="J441" s="195" t="str">
        <f t="array" ref="J441">IFERROR(IF(INDEX([3]Tabelle1!$E$3:$U$500,MATCH($A441&amp;$C441&amp;$D441,[3]Tabelle1!$A$3:$A$500&amp;[3]Tabelle1!$C$3:$C$500&amp;[3]Tabelle1!$D$3:$D$500,0),MATCH(J$2,[3]Tabelle1!$E$2:$U$2,0))=0,"",INDEX([3]Tabelle1!$E$3:$U$500,MATCH($A441&amp;$C441&amp;$D441,[3]Tabelle1!$A$3:$A$500&amp;[3]Tabelle1!$C$3:$C$500&amp;[3]Tabelle1!$D$3:$D$500,0),MATCH(J$2,[3]Tabelle1!$E$2:$U$2,0))),"")</f>
        <v/>
      </c>
      <c r="K441" s="195" t="str">
        <f t="array" ref="K441">IFERROR(IF(INDEX([3]Tabelle1!$E$3:$U$500,MATCH($A441&amp;$C441&amp;$D441,[3]Tabelle1!$A$3:$A$500&amp;[3]Tabelle1!$C$3:$C$500&amp;[3]Tabelle1!$D$3:$D$500,0),MATCH(K$2,[3]Tabelle1!$E$2:$U$2,0))=0,"",INDEX([3]Tabelle1!$E$3:$U$500,MATCH($A441&amp;$C441&amp;$D441,[3]Tabelle1!$A$3:$A$500&amp;[3]Tabelle1!$C$3:$C$500&amp;[3]Tabelle1!$D$3:$D$500,0),MATCH(K$2,[3]Tabelle1!$E$2:$U$2,0))),"")</f>
        <v/>
      </c>
      <c r="L441" s="195" t="str">
        <f t="array" ref="L441">IFERROR(IF(INDEX([3]Tabelle1!$E$3:$U$500,MATCH($A441&amp;$C441&amp;$D441,[3]Tabelle1!$A$3:$A$500&amp;[3]Tabelle1!$C$3:$C$500&amp;[3]Tabelle1!$D$3:$D$500,0),MATCH(L$2,[3]Tabelle1!$E$2:$U$2,0))=0,"",INDEX([3]Tabelle1!$E$3:$U$500,MATCH($A441&amp;$C441&amp;$D441,[3]Tabelle1!$A$3:$A$500&amp;[3]Tabelle1!$C$3:$C$500&amp;[3]Tabelle1!$D$3:$D$500,0),MATCH(L$2,[3]Tabelle1!$E$2:$U$2,0))),"")</f>
        <v/>
      </c>
      <c r="M441" s="195" t="str">
        <f t="array" ref="M441">IFERROR(IF(INDEX([3]Tabelle1!$E$3:$U$500,MATCH($A441&amp;$C441&amp;$D441,[3]Tabelle1!$A$3:$A$500&amp;[3]Tabelle1!$C$3:$C$500&amp;[3]Tabelle1!$D$3:$D$500,0),MATCH(M$2,[3]Tabelle1!$E$2:$U$2,0))=0,"",INDEX([3]Tabelle1!$E$3:$U$500,MATCH($A441&amp;$C441&amp;$D441,[3]Tabelle1!$A$3:$A$500&amp;[3]Tabelle1!$C$3:$C$500&amp;[3]Tabelle1!$D$3:$D$500,0),MATCH(M$2,[3]Tabelle1!$E$2:$U$2,0))),"")</f>
        <v/>
      </c>
      <c r="N441" s="195" t="str">
        <f t="array" ref="N441">IFERROR(IF(INDEX([3]Tabelle1!$E$3:$U$500,MATCH($A441&amp;$C441&amp;$D441,[3]Tabelle1!$A$3:$A$500&amp;[3]Tabelle1!$C$3:$C$500&amp;[3]Tabelle1!$D$3:$D$500,0),MATCH(N$2,[3]Tabelle1!$E$2:$U$2,0))=0,"",INDEX([3]Tabelle1!$E$3:$U$500,MATCH($A441&amp;$C441&amp;$D441,[3]Tabelle1!$A$3:$A$500&amp;[3]Tabelle1!$C$3:$C$500&amp;[3]Tabelle1!$D$3:$D$500,0),MATCH(N$2,[3]Tabelle1!$E$2:$U$2,0))),"")</f>
        <v/>
      </c>
      <c r="O441" s="195" t="str">
        <f t="array" ref="O441">IFERROR(IF(INDEX([3]Tabelle1!$E$3:$U$500,MATCH($A441&amp;$C441&amp;$D441,[3]Tabelle1!$A$3:$A$500&amp;[3]Tabelle1!$C$3:$C$500&amp;[3]Tabelle1!$D$3:$D$500,0),MATCH(O$2,[3]Tabelle1!$E$2:$U$2,0))=0,"",INDEX([3]Tabelle1!$E$3:$U$500,MATCH($A441&amp;$C441&amp;$D441,[3]Tabelle1!$A$3:$A$500&amp;[3]Tabelle1!$C$3:$C$500&amp;[3]Tabelle1!$D$3:$D$500,0),MATCH(O$2,[3]Tabelle1!$E$2:$U$2,0))),"")</f>
        <v/>
      </c>
      <c r="P441" s="195" t="str">
        <f t="array" ref="P441">IFERROR(IF(INDEX([3]Tabelle1!$E$3:$U$500,MATCH($A441&amp;$C441&amp;$D441,[3]Tabelle1!$A$3:$A$500&amp;[3]Tabelle1!$C$3:$C$500&amp;[3]Tabelle1!$D$3:$D$500,0),MATCH(P$2,[3]Tabelle1!$E$2:$U$2,0))=0,"",INDEX([3]Tabelle1!$E$3:$U$500,MATCH($A441&amp;$C441&amp;$D441,[3]Tabelle1!$A$3:$A$500&amp;[3]Tabelle1!$C$3:$C$500&amp;[3]Tabelle1!$D$3:$D$500,0),MATCH(P$2,[3]Tabelle1!$E$2:$U$2,0))),"")</f>
        <v/>
      </c>
      <c r="Q441" s="195" t="str">
        <f t="array" ref="Q441">IFERROR(IF(INDEX([3]Tabelle1!$E$3:$U$500,MATCH($A441&amp;$C441&amp;$D441,[3]Tabelle1!$A$3:$A$500&amp;[3]Tabelle1!$C$3:$C$500&amp;[3]Tabelle1!$D$3:$D$500,0),MATCH(Q$2,[3]Tabelle1!$E$2:$U$2,0))=0,"",INDEX([3]Tabelle1!$E$3:$U$500,MATCH($A441&amp;$C441&amp;$D441,[3]Tabelle1!$A$3:$A$500&amp;[3]Tabelle1!$C$3:$C$500&amp;[3]Tabelle1!$D$3:$D$500,0),MATCH(Q$2,[3]Tabelle1!$E$2:$U$2,0))),"")</f>
        <v/>
      </c>
      <c r="R441" s="195" t="str">
        <f t="array" ref="R441">IFERROR(IF(INDEX([3]Tabelle1!$E$3:$U$500,MATCH($A441&amp;$C441&amp;$D441,[3]Tabelle1!$A$3:$A$500&amp;[3]Tabelle1!$C$3:$C$500&amp;[3]Tabelle1!$D$3:$D$500,0),MATCH(R$2,[3]Tabelle1!$E$2:$U$2,0))=0,"",INDEX([3]Tabelle1!$E$3:$U$500,MATCH($A441&amp;$C441&amp;$D441,[3]Tabelle1!$A$3:$A$500&amp;[3]Tabelle1!$C$3:$C$500&amp;[3]Tabelle1!$D$3:$D$500,0),MATCH(R$2,[3]Tabelle1!$E$2:$U$2,0))),"")</f>
        <v/>
      </c>
      <c r="S441" s="195" t="str">
        <f t="array" ref="S441">IFERROR(IF(INDEX([3]Tabelle1!$E$3:$U$500,MATCH($A441&amp;$C441&amp;$D441,[3]Tabelle1!$A$3:$A$500&amp;[3]Tabelle1!$C$3:$C$500&amp;[3]Tabelle1!$D$3:$D$500,0),MATCH(S$2,[3]Tabelle1!$E$2:$U$2,0))=0,"",INDEX([3]Tabelle1!$E$3:$U$500,MATCH($A441&amp;$C441&amp;$D441,[3]Tabelle1!$A$3:$A$500&amp;[3]Tabelle1!$C$3:$C$500&amp;[3]Tabelle1!$D$3:$D$500,0),MATCH(S$2,[3]Tabelle1!$E$2:$U$2,0))),"")</f>
        <v/>
      </c>
      <c r="T441" s="195" t="str">
        <f t="array" ref="T441">IFERROR(IF(INDEX([3]Tabelle1!$E$3:$U$500,MATCH($A441&amp;$C441&amp;$D441,[3]Tabelle1!$A$3:$A$500&amp;[3]Tabelle1!$C$3:$C$500&amp;[3]Tabelle1!$D$3:$D$500,0),MATCH(T$2,[3]Tabelle1!$E$2:$U$2,0))=0,"",INDEX([3]Tabelle1!$E$3:$U$500,MATCH($A441&amp;$C441&amp;$D441,[3]Tabelle1!$A$3:$A$500&amp;[3]Tabelle1!$C$3:$C$500&amp;[3]Tabelle1!$D$3:$D$500,0),MATCH(T$2,[3]Tabelle1!$E$2:$U$2,0))),"")</f>
        <v/>
      </c>
      <c r="U441" s="195" t="str">
        <f t="array" ref="U441">IFERROR(IF(INDEX([3]Tabelle1!$E$3:$U$500,MATCH($A441&amp;$C441&amp;$D441,[3]Tabelle1!$A$3:$A$500&amp;[3]Tabelle1!$C$3:$C$500&amp;[3]Tabelle1!$D$3:$D$500,0),MATCH(U$2,[3]Tabelle1!$E$2:$U$2,0))=0,"",INDEX([3]Tabelle1!$E$3:$U$500,MATCH($A441&amp;$C441&amp;$D441,[3]Tabelle1!$A$3:$A$500&amp;[3]Tabelle1!$C$3:$C$500&amp;[3]Tabelle1!$D$3:$D$500,0),MATCH(U$2,[3]Tabelle1!$E$2:$U$2,0))),"")</f>
        <v/>
      </c>
      <c r="V441" s="196" t="str">
        <f t="array" ref="V441">IFERROR(IF(INDEX([3]Tabelle1!$E$3:$U$500,MATCH($A441&amp;$C441&amp;$D441,[3]Tabelle1!$A$3:$A$500&amp;[3]Tabelle1!$C$3:$C$500&amp;[3]Tabelle1!$D$3:$D$500,0),MATCH(V$2,[3]Tabelle1!$E$2:$U$2,0))=0,"",INDEX([3]Tabelle1!$E$3:$U$500,MATCH($A441&amp;$C441&amp;$D441,[3]Tabelle1!$A$3:$A$500&amp;[3]Tabelle1!$C$3:$C$500&amp;[3]Tabelle1!$D$3:$D$500,0),MATCH(V$2,[3]Tabelle1!$E$2:$U$2,0))),"")</f>
        <v/>
      </c>
      <c r="W441" t="str">
        <f t="array" ref="W441">IFERROR(IF(INDEX([3]Tabelle1!$E$3:$U$500,MATCH($A441&amp;$C441&amp;$D441,[3]Tabelle1!$A$3:$A$500&amp;[3]Tabelle1!$C$3:$C$500&amp;[3]Tabelle1!$D$3:$D$500,0),MATCH(W$2,[3]Tabelle1!$E$2:$U$2,0))=0,"",INDEX([3]Tabelle1!$E$3:$U$500,MATCH($A441&amp;$C441&amp;$D441,[3]Tabelle1!$A$3:$A$500&amp;[3]Tabelle1!$C$3:$C$500&amp;[3]Tabelle1!$D$3:$D$500,0),MATCH(W$2,[3]Tabelle1!$E$2:$U$2,0))),"")</f>
        <v/>
      </c>
      <c r="X441" t="str">
        <f t="array" ref="X441">IFERROR(IF(INDEX([3]Tabelle1!$E$3:$U$500,MATCH($A441&amp;$C441&amp;$D441,[3]Tabelle1!$A$3:$A$500&amp;[3]Tabelle1!$C$3:$C$500&amp;[3]Tabelle1!$D$3:$D$500,0),MATCH(X$2,[3]Tabelle1!$E$2:$U$2,0))=0,"",INDEX([3]Tabelle1!$E$3:$U$500,MATCH($A441&amp;$C441&amp;$D441,[3]Tabelle1!$A$3:$A$500&amp;[3]Tabelle1!$C$3:$C$500&amp;[3]Tabelle1!$D$3:$D$500,0),MATCH(X$2,[3]Tabelle1!$E$2:$U$2,0))),"")</f>
        <v/>
      </c>
      <c r="Y441" s="4"/>
      <c r="Z441" s="4"/>
      <c r="AA441" s="4"/>
      <c r="AB441" s="4"/>
      <c r="AC441" s="4"/>
      <c r="AD441" s="4"/>
      <c r="AE441" s="4"/>
      <c r="AF441" s="4"/>
    </row>
    <row r="442" spans="1:32" x14ac:dyDescent="0.2">
      <c r="A442" s="107" t="str">
        <f t="shared" si="42"/>
        <v>Lithuania</v>
      </c>
      <c r="B442" s="97"/>
      <c r="C442" s="97" t="s">
        <v>205</v>
      </c>
      <c r="D442" s="227" t="s">
        <v>47</v>
      </c>
      <c r="E442" s="194"/>
      <c r="F442" s="194"/>
      <c r="G442" s="194"/>
      <c r="H442" s="195" t="str">
        <f t="array" ref="H442">IFERROR(IF(INDEX([3]Tabelle1!$E$3:$U$500,MATCH($A442&amp;$C442&amp;$D442,[3]Tabelle1!$A$3:$A$500&amp;[3]Tabelle1!$C$3:$C$500&amp;[3]Tabelle1!$D$3:$D$500,0),MATCH(H$2,[3]Tabelle1!$E$2:$U$2,0))=0,"",INDEX([3]Tabelle1!$E$3:$U$500,MATCH($A442&amp;$C442&amp;$D442,[3]Tabelle1!$A$3:$A$500&amp;[3]Tabelle1!$C$3:$C$500&amp;[3]Tabelle1!$D$3:$D$500,0),MATCH(H$2,[3]Tabelle1!$E$2:$U$2,0))),"")</f>
        <v/>
      </c>
      <c r="I442" s="195">
        <f t="array" ref="I442">IFERROR(IF(INDEX([3]Tabelle1!$E$3:$U$500,MATCH($A442&amp;$C442&amp;$D442,[3]Tabelle1!$A$3:$A$500&amp;[3]Tabelle1!$C$3:$C$500&amp;[3]Tabelle1!$D$3:$D$500,0),MATCH(I$2,[3]Tabelle1!$E$2:$U$2,0))=0,"",INDEX([3]Tabelle1!$E$3:$U$500,MATCH($A442&amp;$C442&amp;$D442,[3]Tabelle1!$A$3:$A$500&amp;[3]Tabelle1!$C$3:$C$500&amp;[3]Tabelle1!$D$3:$D$500,0),MATCH(I$2,[3]Tabelle1!$E$2:$U$2,0))),"")</f>
        <v>126.76629644705471</v>
      </c>
      <c r="J442" s="195" t="str">
        <f t="array" ref="J442">IFERROR(IF(INDEX([3]Tabelle1!$E$3:$U$500,MATCH($A442&amp;$C442&amp;$D442,[3]Tabelle1!$A$3:$A$500&amp;[3]Tabelle1!$C$3:$C$500&amp;[3]Tabelle1!$D$3:$D$500,0),MATCH(J$2,[3]Tabelle1!$E$2:$U$2,0))=0,"",INDEX([3]Tabelle1!$E$3:$U$500,MATCH($A442&amp;$C442&amp;$D442,[3]Tabelle1!$A$3:$A$500&amp;[3]Tabelle1!$C$3:$C$500&amp;[3]Tabelle1!$D$3:$D$500,0),MATCH(J$2,[3]Tabelle1!$E$2:$U$2,0))),"")</f>
        <v/>
      </c>
      <c r="K442" s="195">
        <f t="array" ref="K442">IFERROR(IF(INDEX([3]Tabelle1!$E$3:$U$500,MATCH($A442&amp;$C442&amp;$D442,[3]Tabelle1!$A$3:$A$500&amp;[3]Tabelle1!$C$3:$C$500&amp;[3]Tabelle1!$D$3:$D$500,0),MATCH(K$2,[3]Tabelle1!$E$2:$U$2,0))=0,"",INDEX([3]Tabelle1!$E$3:$U$500,MATCH($A442&amp;$C442&amp;$D442,[3]Tabelle1!$A$3:$A$500&amp;[3]Tabelle1!$C$3:$C$500&amp;[3]Tabelle1!$D$3:$D$500,0),MATCH(K$2,[3]Tabelle1!$E$2:$U$2,0))),"")</f>
        <v>126.76629644705471</v>
      </c>
      <c r="L442" s="195" t="str">
        <f t="array" ref="L442">IFERROR(IF(INDEX([3]Tabelle1!$E$3:$U$500,MATCH($A442&amp;$C442&amp;$D442,[3]Tabelle1!$A$3:$A$500&amp;[3]Tabelle1!$C$3:$C$500&amp;[3]Tabelle1!$D$3:$D$500,0),MATCH(L$2,[3]Tabelle1!$E$2:$U$2,0))=0,"",INDEX([3]Tabelle1!$E$3:$U$500,MATCH($A442&amp;$C442&amp;$D442,[3]Tabelle1!$A$3:$A$500&amp;[3]Tabelle1!$C$3:$C$500&amp;[3]Tabelle1!$D$3:$D$500,0),MATCH(L$2,[3]Tabelle1!$E$2:$U$2,0))),"")</f>
        <v/>
      </c>
      <c r="M442" s="195" t="str">
        <f t="array" ref="M442">IFERROR(IF(INDEX([3]Tabelle1!$E$3:$U$500,MATCH($A442&amp;$C442&amp;$D442,[3]Tabelle1!$A$3:$A$500&amp;[3]Tabelle1!$C$3:$C$500&amp;[3]Tabelle1!$D$3:$D$500,0),MATCH(M$2,[3]Tabelle1!$E$2:$U$2,0))=0,"",INDEX([3]Tabelle1!$E$3:$U$500,MATCH($A442&amp;$C442&amp;$D442,[3]Tabelle1!$A$3:$A$500&amp;[3]Tabelle1!$C$3:$C$500&amp;[3]Tabelle1!$D$3:$D$500,0),MATCH(M$2,[3]Tabelle1!$E$2:$U$2,0))),"")</f>
        <v/>
      </c>
      <c r="N442" s="195">
        <f t="array" ref="N442">IFERROR(IF(INDEX([3]Tabelle1!$E$3:$U$500,MATCH($A442&amp;$C442&amp;$D442,[3]Tabelle1!$A$3:$A$500&amp;[3]Tabelle1!$C$3:$C$500&amp;[3]Tabelle1!$D$3:$D$500,0),MATCH(N$2,[3]Tabelle1!$E$2:$U$2,0))=0,"",INDEX([3]Tabelle1!$E$3:$U$500,MATCH($A442&amp;$C442&amp;$D442,[3]Tabelle1!$A$3:$A$500&amp;[3]Tabelle1!$C$3:$C$500&amp;[3]Tabelle1!$D$3:$D$500,0),MATCH(N$2,[3]Tabelle1!$E$2:$U$2,0))),"")</f>
        <v>126.76629644705471</v>
      </c>
      <c r="O442" s="195" t="str">
        <f t="array" ref="O442">IFERROR(IF(INDEX([3]Tabelle1!$E$3:$U$500,MATCH($A442&amp;$C442&amp;$D442,[3]Tabelle1!$A$3:$A$500&amp;[3]Tabelle1!$C$3:$C$500&amp;[3]Tabelle1!$D$3:$D$500,0),MATCH(O$2,[3]Tabelle1!$E$2:$U$2,0))=0,"",INDEX([3]Tabelle1!$E$3:$U$500,MATCH($A442&amp;$C442&amp;$D442,[3]Tabelle1!$A$3:$A$500&amp;[3]Tabelle1!$C$3:$C$500&amp;[3]Tabelle1!$D$3:$D$500,0),MATCH(O$2,[3]Tabelle1!$E$2:$U$2,0))),"")</f>
        <v/>
      </c>
      <c r="P442" s="195">
        <f t="array" ref="P442">IFERROR(IF(INDEX([3]Tabelle1!$E$3:$U$500,MATCH($A442&amp;$C442&amp;$D442,[3]Tabelle1!$A$3:$A$500&amp;[3]Tabelle1!$C$3:$C$500&amp;[3]Tabelle1!$D$3:$D$500,0),MATCH(P$2,[3]Tabelle1!$E$2:$U$2,0))=0,"",INDEX([3]Tabelle1!$E$3:$U$500,MATCH($A442&amp;$C442&amp;$D442,[3]Tabelle1!$A$3:$A$500&amp;[3]Tabelle1!$C$3:$C$500&amp;[3]Tabelle1!$D$3:$D$500,0),MATCH(P$2,[3]Tabelle1!$E$2:$U$2,0))),"")</f>
        <v>126.76629644705471</v>
      </c>
      <c r="Q442" s="195" t="str">
        <f t="array" ref="Q442">IFERROR(IF(INDEX([3]Tabelle1!$E$3:$U$500,MATCH($A442&amp;$C442&amp;$D442,[3]Tabelle1!$A$3:$A$500&amp;[3]Tabelle1!$C$3:$C$500&amp;[3]Tabelle1!$D$3:$D$500,0),MATCH(Q$2,[3]Tabelle1!$E$2:$U$2,0))=0,"",INDEX([3]Tabelle1!$E$3:$U$500,MATCH($A442&amp;$C442&amp;$D442,[3]Tabelle1!$A$3:$A$500&amp;[3]Tabelle1!$C$3:$C$500&amp;[3]Tabelle1!$D$3:$D$500,0),MATCH(Q$2,[3]Tabelle1!$E$2:$U$2,0))),"")</f>
        <v/>
      </c>
      <c r="R442" s="195" t="str">
        <f t="array" ref="R442">IFERROR(IF(INDEX([3]Tabelle1!$E$3:$U$500,MATCH($A442&amp;$C442&amp;$D442,[3]Tabelle1!$A$3:$A$500&amp;[3]Tabelle1!$C$3:$C$500&amp;[3]Tabelle1!$D$3:$D$500,0),MATCH(R$2,[3]Tabelle1!$E$2:$U$2,0))=0,"",INDEX([3]Tabelle1!$E$3:$U$500,MATCH($A442&amp;$C442&amp;$D442,[3]Tabelle1!$A$3:$A$500&amp;[3]Tabelle1!$C$3:$C$500&amp;[3]Tabelle1!$D$3:$D$500,0),MATCH(R$2,[3]Tabelle1!$E$2:$U$2,0))),"")</f>
        <v/>
      </c>
      <c r="S442" s="195">
        <f t="array" ref="S442">IFERROR(IF(INDEX([3]Tabelle1!$E$3:$U$500,MATCH($A442&amp;$C442&amp;$D442,[3]Tabelle1!$A$3:$A$500&amp;[3]Tabelle1!$C$3:$C$500&amp;[3]Tabelle1!$D$3:$D$500,0),MATCH(S$2,[3]Tabelle1!$E$2:$U$2,0))=0,"",INDEX([3]Tabelle1!$E$3:$U$500,MATCH($A442&amp;$C442&amp;$D442,[3]Tabelle1!$A$3:$A$500&amp;[3]Tabelle1!$C$3:$C$500&amp;[3]Tabelle1!$D$3:$D$500,0),MATCH(S$2,[3]Tabelle1!$E$2:$U$2,0))),"")</f>
        <v>126.76629644705471</v>
      </c>
      <c r="T442" s="195" t="str">
        <f t="array" ref="T442">IFERROR(IF(INDEX([3]Tabelle1!$E$3:$U$500,MATCH($A442&amp;$C442&amp;$D442,[3]Tabelle1!$A$3:$A$500&amp;[3]Tabelle1!$C$3:$C$500&amp;[3]Tabelle1!$D$3:$D$500,0),MATCH(T$2,[3]Tabelle1!$E$2:$U$2,0))=0,"",INDEX([3]Tabelle1!$E$3:$U$500,MATCH($A442&amp;$C442&amp;$D442,[3]Tabelle1!$A$3:$A$500&amp;[3]Tabelle1!$C$3:$C$500&amp;[3]Tabelle1!$D$3:$D$500,0),MATCH(T$2,[3]Tabelle1!$E$2:$U$2,0))),"")</f>
        <v/>
      </c>
      <c r="U442" s="195" t="str">
        <f t="array" ref="U442">IFERROR(IF(INDEX([3]Tabelle1!$E$3:$U$500,MATCH($A442&amp;$C442&amp;$D442,[3]Tabelle1!$A$3:$A$500&amp;[3]Tabelle1!$C$3:$C$500&amp;[3]Tabelle1!$D$3:$D$500,0),MATCH(U$2,[3]Tabelle1!$E$2:$U$2,0))=0,"",INDEX([3]Tabelle1!$E$3:$U$500,MATCH($A442&amp;$C442&amp;$D442,[3]Tabelle1!$A$3:$A$500&amp;[3]Tabelle1!$C$3:$C$500&amp;[3]Tabelle1!$D$3:$D$500,0),MATCH(U$2,[3]Tabelle1!$E$2:$U$2,0))),"")</f>
        <v/>
      </c>
      <c r="V442" s="196" t="str">
        <f t="array" ref="V442">IFERROR(IF(INDEX([3]Tabelle1!$E$3:$U$500,MATCH($A442&amp;$C442&amp;$D442,[3]Tabelle1!$A$3:$A$500&amp;[3]Tabelle1!$C$3:$C$500&amp;[3]Tabelle1!$D$3:$D$500,0),MATCH(V$2,[3]Tabelle1!$E$2:$U$2,0))=0,"",INDEX([3]Tabelle1!$E$3:$U$500,MATCH($A442&amp;$C442&amp;$D442,[3]Tabelle1!$A$3:$A$500&amp;[3]Tabelle1!$C$3:$C$500&amp;[3]Tabelle1!$D$3:$D$500,0),MATCH(V$2,[3]Tabelle1!$E$2:$U$2,0))),"")</f>
        <v/>
      </c>
      <c r="W442" t="str">
        <f t="array" ref="W442">IFERROR(IF(INDEX([3]Tabelle1!$E$3:$U$500,MATCH($A442&amp;$C442&amp;$D442,[3]Tabelle1!$A$3:$A$500&amp;[3]Tabelle1!$C$3:$C$500&amp;[3]Tabelle1!$D$3:$D$500,0),MATCH(W$2,[3]Tabelle1!$E$2:$U$2,0))=0,"",INDEX([3]Tabelle1!$E$3:$U$500,MATCH($A442&amp;$C442&amp;$D442,[3]Tabelle1!$A$3:$A$500&amp;[3]Tabelle1!$C$3:$C$500&amp;[3]Tabelle1!$D$3:$D$500,0),MATCH(W$2,[3]Tabelle1!$E$2:$U$2,0))),"")</f>
        <v/>
      </c>
      <c r="X442" t="str">
        <f t="array" ref="X442">IFERROR(IF(INDEX([3]Tabelle1!$E$3:$U$500,MATCH($A442&amp;$C442&amp;$D442,[3]Tabelle1!$A$3:$A$500&amp;[3]Tabelle1!$C$3:$C$500&amp;[3]Tabelle1!$D$3:$D$500,0),MATCH(X$2,[3]Tabelle1!$E$2:$U$2,0))=0,"",INDEX([3]Tabelle1!$E$3:$U$500,MATCH($A442&amp;$C442&amp;$D442,[3]Tabelle1!$A$3:$A$500&amp;[3]Tabelle1!$C$3:$C$500&amp;[3]Tabelle1!$D$3:$D$500,0),MATCH(X$2,[3]Tabelle1!$E$2:$U$2,0))),"")</f>
        <v/>
      </c>
      <c r="Y442" s="4"/>
      <c r="Z442" s="4"/>
      <c r="AA442" s="4"/>
      <c r="AB442" s="4"/>
      <c r="AC442" s="4"/>
      <c r="AD442" s="4"/>
      <c r="AE442" s="4"/>
      <c r="AF442" s="4"/>
    </row>
    <row r="443" spans="1:32" x14ac:dyDescent="0.2">
      <c r="A443" s="107" t="str">
        <f t="shared" si="42"/>
        <v>Lithuania</v>
      </c>
      <c r="B443" s="97"/>
      <c r="C443" s="97" t="s">
        <v>205</v>
      </c>
      <c r="D443" s="227" t="s">
        <v>93</v>
      </c>
      <c r="E443" s="194"/>
      <c r="F443" s="194"/>
      <c r="G443" s="194"/>
      <c r="H443" s="195" t="str">
        <f t="array" ref="H443">IFERROR(IF(INDEX([3]Tabelle1!$E$3:$U$500,MATCH($A443&amp;$C443&amp;$D443,[3]Tabelle1!$A$3:$A$500&amp;[3]Tabelle1!$C$3:$C$500&amp;[3]Tabelle1!$D$3:$D$500,0),MATCH(H$2,[3]Tabelle1!$E$2:$U$2,0))=0,"",INDEX([3]Tabelle1!$E$3:$U$500,MATCH($A443&amp;$C443&amp;$D443,[3]Tabelle1!$A$3:$A$500&amp;[3]Tabelle1!$C$3:$C$500&amp;[3]Tabelle1!$D$3:$D$500,0),MATCH(H$2,[3]Tabelle1!$E$2:$U$2,0))),"")</f>
        <v/>
      </c>
      <c r="I443" s="195">
        <f t="array" ref="I443">IFERROR(IF(INDEX([3]Tabelle1!$E$3:$U$500,MATCH($A443&amp;$C443&amp;$D443,[3]Tabelle1!$A$3:$A$500&amp;[3]Tabelle1!$C$3:$C$500&amp;[3]Tabelle1!$D$3:$D$500,0),MATCH(I$2,[3]Tabelle1!$E$2:$U$2,0))=0,"",INDEX([3]Tabelle1!$E$3:$U$500,MATCH($A443&amp;$C443&amp;$D443,[3]Tabelle1!$A$3:$A$500&amp;[3]Tabelle1!$C$3:$C$500&amp;[3]Tabelle1!$D$3:$D$500,0),MATCH(I$2,[3]Tabelle1!$E$2:$U$2,0))),"")</f>
        <v>291.91137989184159</v>
      </c>
      <c r="J443" s="195" t="str">
        <f t="array" ref="J443">IFERROR(IF(INDEX([3]Tabelle1!$E$3:$U$500,MATCH($A443&amp;$C443&amp;$D443,[3]Tabelle1!$A$3:$A$500&amp;[3]Tabelle1!$C$3:$C$500&amp;[3]Tabelle1!$D$3:$D$500,0),MATCH(J$2,[3]Tabelle1!$E$2:$U$2,0))=0,"",INDEX([3]Tabelle1!$E$3:$U$500,MATCH($A443&amp;$C443&amp;$D443,[3]Tabelle1!$A$3:$A$500&amp;[3]Tabelle1!$C$3:$C$500&amp;[3]Tabelle1!$D$3:$D$500,0),MATCH(J$2,[3]Tabelle1!$E$2:$U$2,0))),"")</f>
        <v/>
      </c>
      <c r="K443" s="195">
        <f t="array" ref="K443">IFERROR(IF(INDEX([3]Tabelle1!$E$3:$U$500,MATCH($A443&amp;$C443&amp;$D443,[3]Tabelle1!$A$3:$A$500&amp;[3]Tabelle1!$C$3:$C$500&amp;[3]Tabelle1!$D$3:$D$500,0),MATCH(K$2,[3]Tabelle1!$E$2:$U$2,0))=0,"",INDEX([3]Tabelle1!$E$3:$U$500,MATCH($A443&amp;$C443&amp;$D443,[3]Tabelle1!$A$3:$A$500&amp;[3]Tabelle1!$C$3:$C$500&amp;[3]Tabelle1!$D$3:$D$500,0),MATCH(K$2,[3]Tabelle1!$E$2:$U$2,0))),"")</f>
        <v>552.42193405826595</v>
      </c>
      <c r="L443" s="195" t="str">
        <f t="array" ref="L443">IFERROR(IF(INDEX([3]Tabelle1!$E$3:$U$500,MATCH($A443&amp;$C443&amp;$D443,[3]Tabelle1!$A$3:$A$500&amp;[3]Tabelle1!$C$3:$C$500&amp;[3]Tabelle1!$D$3:$D$500,0),MATCH(L$2,[3]Tabelle1!$E$2:$U$2,0))=0,"",INDEX([3]Tabelle1!$E$3:$U$500,MATCH($A443&amp;$C443&amp;$D443,[3]Tabelle1!$A$3:$A$500&amp;[3]Tabelle1!$C$3:$C$500&amp;[3]Tabelle1!$D$3:$D$500,0),MATCH(L$2,[3]Tabelle1!$E$2:$U$2,0))),"")</f>
        <v/>
      </c>
      <c r="M443" s="195" t="str">
        <f t="array" ref="M443">IFERROR(IF(INDEX([3]Tabelle1!$E$3:$U$500,MATCH($A443&amp;$C443&amp;$D443,[3]Tabelle1!$A$3:$A$500&amp;[3]Tabelle1!$C$3:$C$500&amp;[3]Tabelle1!$D$3:$D$500,0),MATCH(M$2,[3]Tabelle1!$E$2:$U$2,0))=0,"",INDEX([3]Tabelle1!$E$3:$U$500,MATCH($A443&amp;$C443&amp;$D443,[3]Tabelle1!$A$3:$A$500&amp;[3]Tabelle1!$C$3:$C$500&amp;[3]Tabelle1!$D$3:$D$500,0),MATCH(M$2,[3]Tabelle1!$E$2:$U$2,0))),"")</f>
        <v/>
      </c>
      <c r="N443" s="195">
        <f t="array" ref="N443">IFERROR(IF(INDEX([3]Tabelle1!$E$3:$U$500,MATCH($A443&amp;$C443&amp;$D443,[3]Tabelle1!$A$3:$A$500&amp;[3]Tabelle1!$C$3:$C$500&amp;[3]Tabelle1!$D$3:$D$500,0),MATCH(N$2,[3]Tabelle1!$E$2:$U$2,0))=0,"",INDEX([3]Tabelle1!$E$3:$U$500,MATCH($A443&amp;$C443&amp;$D443,[3]Tabelle1!$A$3:$A$500&amp;[3]Tabelle1!$C$3:$C$500&amp;[3]Tabelle1!$D$3:$D$500,0),MATCH(N$2,[3]Tabelle1!$E$2:$U$2,0))),"")</f>
        <v>582.65976623829738</v>
      </c>
      <c r="O443" s="195" t="str">
        <f t="array" ref="O443">IFERROR(IF(INDEX([3]Tabelle1!$E$3:$U$500,MATCH($A443&amp;$C443&amp;$D443,[3]Tabelle1!$A$3:$A$500&amp;[3]Tabelle1!$C$3:$C$500&amp;[3]Tabelle1!$D$3:$D$500,0),MATCH(O$2,[3]Tabelle1!$E$2:$U$2,0))=0,"",INDEX([3]Tabelle1!$E$3:$U$500,MATCH($A443&amp;$C443&amp;$D443,[3]Tabelle1!$A$3:$A$500&amp;[3]Tabelle1!$C$3:$C$500&amp;[3]Tabelle1!$D$3:$D$500,0),MATCH(O$2,[3]Tabelle1!$E$2:$U$2,0))),"")</f>
        <v/>
      </c>
      <c r="P443" s="195">
        <f t="array" ref="P443">IFERROR(IF(INDEX([3]Tabelle1!$E$3:$U$500,MATCH($A443&amp;$C443&amp;$D443,[3]Tabelle1!$A$3:$A$500&amp;[3]Tabelle1!$C$3:$C$500&amp;[3]Tabelle1!$D$3:$D$500,0),MATCH(P$2,[3]Tabelle1!$E$2:$U$2,0))=0,"",INDEX([3]Tabelle1!$E$3:$U$500,MATCH($A443&amp;$C443&amp;$D443,[3]Tabelle1!$A$3:$A$500&amp;[3]Tabelle1!$C$3:$C$500&amp;[3]Tabelle1!$D$3:$D$500,0),MATCH(P$2,[3]Tabelle1!$E$2:$U$2,0))),"")</f>
        <v>582.65976623829738</v>
      </c>
      <c r="Q443" s="195" t="str">
        <f t="array" ref="Q443">IFERROR(IF(INDEX([3]Tabelle1!$E$3:$U$500,MATCH($A443&amp;$C443&amp;$D443,[3]Tabelle1!$A$3:$A$500&amp;[3]Tabelle1!$C$3:$C$500&amp;[3]Tabelle1!$D$3:$D$500,0),MATCH(Q$2,[3]Tabelle1!$E$2:$U$2,0))=0,"",INDEX([3]Tabelle1!$E$3:$U$500,MATCH($A443&amp;$C443&amp;$D443,[3]Tabelle1!$A$3:$A$500&amp;[3]Tabelle1!$C$3:$C$500&amp;[3]Tabelle1!$D$3:$D$500,0),MATCH(Q$2,[3]Tabelle1!$E$2:$U$2,0))),"")</f>
        <v/>
      </c>
      <c r="R443" s="195" t="str">
        <f t="array" ref="R443">IFERROR(IF(INDEX([3]Tabelle1!$E$3:$U$500,MATCH($A443&amp;$C443&amp;$D443,[3]Tabelle1!$A$3:$A$500&amp;[3]Tabelle1!$C$3:$C$500&amp;[3]Tabelle1!$D$3:$D$500,0),MATCH(R$2,[3]Tabelle1!$E$2:$U$2,0))=0,"",INDEX([3]Tabelle1!$E$3:$U$500,MATCH($A443&amp;$C443&amp;$D443,[3]Tabelle1!$A$3:$A$500&amp;[3]Tabelle1!$C$3:$C$500&amp;[3]Tabelle1!$D$3:$D$500,0),MATCH(R$2,[3]Tabelle1!$E$2:$U$2,0))),"")</f>
        <v/>
      </c>
      <c r="S443" s="195">
        <f t="array" ref="S443">IFERROR(IF(INDEX([3]Tabelle1!$E$3:$U$500,MATCH($A443&amp;$C443&amp;$D443,[3]Tabelle1!$A$3:$A$500&amp;[3]Tabelle1!$C$3:$C$500&amp;[3]Tabelle1!$D$3:$D$500,0),MATCH(S$2,[3]Tabelle1!$E$2:$U$2,0))=0,"",INDEX([3]Tabelle1!$E$3:$U$500,MATCH($A443&amp;$C443&amp;$D443,[3]Tabelle1!$A$3:$A$500&amp;[3]Tabelle1!$C$3:$C$500&amp;[3]Tabelle1!$D$3:$D$500,0),MATCH(S$2,[3]Tabelle1!$E$2:$U$2,0))),"")</f>
        <v>582.65976623829738</v>
      </c>
      <c r="T443" s="195" t="str">
        <f t="array" ref="T443">IFERROR(IF(INDEX([3]Tabelle1!$E$3:$U$500,MATCH($A443&amp;$C443&amp;$D443,[3]Tabelle1!$A$3:$A$500&amp;[3]Tabelle1!$C$3:$C$500&amp;[3]Tabelle1!$D$3:$D$500,0),MATCH(T$2,[3]Tabelle1!$E$2:$U$2,0))=0,"",INDEX([3]Tabelle1!$E$3:$U$500,MATCH($A443&amp;$C443&amp;$D443,[3]Tabelle1!$A$3:$A$500&amp;[3]Tabelle1!$C$3:$C$500&amp;[3]Tabelle1!$D$3:$D$500,0),MATCH(T$2,[3]Tabelle1!$E$2:$U$2,0))),"")</f>
        <v/>
      </c>
      <c r="U443" s="195" t="str">
        <f t="array" ref="U443">IFERROR(IF(INDEX([3]Tabelle1!$E$3:$U$500,MATCH($A443&amp;$C443&amp;$D443,[3]Tabelle1!$A$3:$A$500&amp;[3]Tabelle1!$C$3:$C$500&amp;[3]Tabelle1!$D$3:$D$500,0),MATCH(U$2,[3]Tabelle1!$E$2:$U$2,0))=0,"",INDEX([3]Tabelle1!$E$3:$U$500,MATCH($A443&amp;$C443&amp;$D443,[3]Tabelle1!$A$3:$A$500&amp;[3]Tabelle1!$C$3:$C$500&amp;[3]Tabelle1!$D$3:$D$500,0),MATCH(U$2,[3]Tabelle1!$E$2:$U$2,0))),"")</f>
        <v/>
      </c>
      <c r="V443" s="196" t="str">
        <f t="array" ref="V443">IFERROR(IF(INDEX([3]Tabelle1!$E$3:$U$500,MATCH($A443&amp;$C443&amp;$D443,[3]Tabelle1!$A$3:$A$500&amp;[3]Tabelle1!$C$3:$C$500&amp;[3]Tabelle1!$D$3:$D$500,0),MATCH(V$2,[3]Tabelle1!$E$2:$U$2,0))=0,"",INDEX([3]Tabelle1!$E$3:$U$500,MATCH($A443&amp;$C443&amp;$D443,[3]Tabelle1!$A$3:$A$500&amp;[3]Tabelle1!$C$3:$C$500&amp;[3]Tabelle1!$D$3:$D$500,0),MATCH(V$2,[3]Tabelle1!$E$2:$U$2,0))),"")</f>
        <v/>
      </c>
      <c r="W443" t="str">
        <f t="array" ref="W443">IFERROR(IF(INDEX([3]Tabelle1!$E$3:$U$500,MATCH($A443&amp;$C443&amp;$D443,[3]Tabelle1!$A$3:$A$500&amp;[3]Tabelle1!$C$3:$C$500&amp;[3]Tabelle1!$D$3:$D$500,0),MATCH(W$2,[3]Tabelle1!$E$2:$U$2,0))=0,"",INDEX([3]Tabelle1!$E$3:$U$500,MATCH($A443&amp;$C443&amp;$D443,[3]Tabelle1!$A$3:$A$500&amp;[3]Tabelle1!$C$3:$C$500&amp;[3]Tabelle1!$D$3:$D$500,0),MATCH(W$2,[3]Tabelle1!$E$2:$U$2,0))),"")</f>
        <v/>
      </c>
      <c r="X443" t="str">
        <f t="array" ref="X443">IFERROR(IF(INDEX([3]Tabelle1!$E$3:$U$500,MATCH($A443&amp;$C443&amp;$D443,[3]Tabelle1!$A$3:$A$500&amp;[3]Tabelle1!$C$3:$C$500&amp;[3]Tabelle1!$D$3:$D$500,0),MATCH(X$2,[3]Tabelle1!$E$2:$U$2,0))=0,"",INDEX([3]Tabelle1!$E$3:$U$500,MATCH($A443&amp;$C443&amp;$D443,[3]Tabelle1!$A$3:$A$500&amp;[3]Tabelle1!$C$3:$C$500&amp;[3]Tabelle1!$D$3:$D$500,0),MATCH(X$2,[3]Tabelle1!$E$2:$U$2,0))),"")</f>
        <v/>
      </c>
      <c r="Y443" s="4"/>
      <c r="Z443" s="4"/>
      <c r="AA443" s="4"/>
      <c r="AB443" s="4"/>
      <c r="AC443" s="4"/>
      <c r="AD443" s="4"/>
      <c r="AE443" s="4"/>
      <c r="AF443" s="4"/>
    </row>
    <row r="444" spans="1:32" x14ac:dyDescent="0.2">
      <c r="A444" s="107" t="str">
        <f t="shared" si="42"/>
        <v>Lithuania</v>
      </c>
      <c r="B444" s="97"/>
      <c r="C444" s="97" t="s">
        <v>205</v>
      </c>
      <c r="D444" s="227" t="s">
        <v>48</v>
      </c>
      <c r="E444" s="194"/>
      <c r="F444" s="194"/>
      <c r="G444" s="194"/>
      <c r="H444" s="195" t="str">
        <f t="array" ref="H444">IFERROR(IF(INDEX([3]Tabelle1!$E$3:$U$500,MATCH($A444&amp;$C444&amp;$D444,[3]Tabelle1!$A$3:$A$500&amp;[3]Tabelle1!$C$3:$C$500&amp;[3]Tabelle1!$D$3:$D$500,0),MATCH(H$2,[3]Tabelle1!$E$2:$U$2,0))=0,"",INDEX([3]Tabelle1!$E$3:$U$500,MATCH($A444&amp;$C444&amp;$D444,[3]Tabelle1!$A$3:$A$500&amp;[3]Tabelle1!$C$3:$C$500&amp;[3]Tabelle1!$D$3:$D$500,0),MATCH(H$2,[3]Tabelle1!$E$2:$U$2,0))),"")</f>
        <v/>
      </c>
      <c r="I444" s="195" t="str">
        <f t="array" ref="I444">IFERROR(IF(INDEX([3]Tabelle1!$E$3:$U$500,MATCH($A444&amp;$C444&amp;$D444,[3]Tabelle1!$A$3:$A$500&amp;[3]Tabelle1!$C$3:$C$500&amp;[3]Tabelle1!$D$3:$D$500,0),MATCH(I$2,[3]Tabelle1!$E$2:$U$2,0))=0,"",INDEX([3]Tabelle1!$E$3:$U$500,MATCH($A444&amp;$C444&amp;$D444,[3]Tabelle1!$A$3:$A$500&amp;[3]Tabelle1!$C$3:$C$500&amp;[3]Tabelle1!$D$3:$D$500,0),MATCH(I$2,[3]Tabelle1!$E$2:$U$2,0))),"")</f>
        <v/>
      </c>
      <c r="J444" s="195" t="str">
        <f t="array" ref="J444">IFERROR(IF(INDEX([3]Tabelle1!$E$3:$U$500,MATCH($A444&amp;$C444&amp;$D444,[3]Tabelle1!$A$3:$A$500&amp;[3]Tabelle1!$C$3:$C$500&amp;[3]Tabelle1!$D$3:$D$500,0),MATCH(J$2,[3]Tabelle1!$E$2:$U$2,0))=0,"",INDEX([3]Tabelle1!$E$3:$U$500,MATCH($A444&amp;$C444&amp;$D444,[3]Tabelle1!$A$3:$A$500&amp;[3]Tabelle1!$C$3:$C$500&amp;[3]Tabelle1!$D$3:$D$500,0),MATCH(J$2,[3]Tabelle1!$E$2:$U$2,0))),"")</f>
        <v/>
      </c>
      <c r="K444" s="195" t="str">
        <f t="array" ref="K444">IFERROR(IF(INDEX([3]Tabelle1!$E$3:$U$500,MATCH($A444&amp;$C444&amp;$D444,[3]Tabelle1!$A$3:$A$500&amp;[3]Tabelle1!$C$3:$C$500&amp;[3]Tabelle1!$D$3:$D$500,0),MATCH(K$2,[3]Tabelle1!$E$2:$U$2,0))=0,"",INDEX([3]Tabelle1!$E$3:$U$500,MATCH($A444&amp;$C444&amp;$D444,[3]Tabelle1!$A$3:$A$500&amp;[3]Tabelle1!$C$3:$C$500&amp;[3]Tabelle1!$D$3:$D$500,0),MATCH(K$2,[3]Tabelle1!$E$2:$U$2,0))),"")</f>
        <v/>
      </c>
      <c r="L444" s="195" t="str">
        <f t="array" ref="L444">IFERROR(IF(INDEX([3]Tabelle1!$E$3:$U$500,MATCH($A444&amp;$C444&amp;$D444,[3]Tabelle1!$A$3:$A$500&amp;[3]Tabelle1!$C$3:$C$500&amp;[3]Tabelle1!$D$3:$D$500,0),MATCH(L$2,[3]Tabelle1!$E$2:$U$2,0))=0,"",INDEX([3]Tabelle1!$E$3:$U$500,MATCH($A444&amp;$C444&amp;$D444,[3]Tabelle1!$A$3:$A$500&amp;[3]Tabelle1!$C$3:$C$500&amp;[3]Tabelle1!$D$3:$D$500,0),MATCH(L$2,[3]Tabelle1!$E$2:$U$2,0))),"")</f>
        <v/>
      </c>
      <c r="M444" s="195" t="str">
        <f t="array" ref="M444">IFERROR(IF(INDEX([3]Tabelle1!$E$3:$U$500,MATCH($A444&amp;$C444&amp;$D444,[3]Tabelle1!$A$3:$A$500&amp;[3]Tabelle1!$C$3:$C$500&amp;[3]Tabelle1!$D$3:$D$500,0),MATCH(M$2,[3]Tabelle1!$E$2:$U$2,0))=0,"",INDEX([3]Tabelle1!$E$3:$U$500,MATCH($A444&amp;$C444&amp;$D444,[3]Tabelle1!$A$3:$A$500&amp;[3]Tabelle1!$C$3:$C$500&amp;[3]Tabelle1!$D$3:$D$500,0),MATCH(M$2,[3]Tabelle1!$E$2:$U$2,0))),"")</f>
        <v/>
      </c>
      <c r="N444" s="195" t="str">
        <f t="array" ref="N444">IFERROR(IF(INDEX([3]Tabelle1!$E$3:$U$500,MATCH($A444&amp;$C444&amp;$D444,[3]Tabelle1!$A$3:$A$500&amp;[3]Tabelle1!$C$3:$C$500&amp;[3]Tabelle1!$D$3:$D$500,0),MATCH(N$2,[3]Tabelle1!$E$2:$U$2,0))=0,"",INDEX([3]Tabelle1!$E$3:$U$500,MATCH($A444&amp;$C444&amp;$D444,[3]Tabelle1!$A$3:$A$500&amp;[3]Tabelle1!$C$3:$C$500&amp;[3]Tabelle1!$D$3:$D$500,0),MATCH(N$2,[3]Tabelle1!$E$2:$U$2,0))),"")</f>
        <v/>
      </c>
      <c r="O444" s="195" t="str">
        <f t="array" ref="O444">IFERROR(IF(INDEX([3]Tabelle1!$E$3:$U$500,MATCH($A444&amp;$C444&amp;$D444,[3]Tabelle1!$A$3:$A$500&amp;[3]Tabelle1!$C$3:$C$500&amp;[3]Tabelle1!$D$3:$D$500,0),MATCH(O$2,[3]Tabelle1!$E$2:$U$2,0))=0,"",INDEX([3]Tabelle1!$E$3:$U$500,MATCH($A444&amp;$C444&amp;$D444,[3]Tabelle1!$A$3:$A$500&amp;[3]Tabelle1!$C$3:$C$500&amp;[3]Tabelle1!$D$3:$D$500,0),MATCH(O$2,[3]Tabelle1!$E$2:$U$2,0))),"")</f>
        <v/>
      </c>
      <c r="P444" s="195" t="str">
        <f t="array" ref="P444">IFERROR(IF(INDEX([3]Tabelle1!$E$3:$U$500,MATCH($A444&amp;$C444&amp;$D444,[3]Tabelle1!$A$3:$A$500&amp;[3]Tabelle1!$C$3:$C$500&amp;[3]Tabelle1!$D$3:$D$500,0),MATCH(P$2,[3]Tabelle1!$E$2:$U$2,0))=0,"",INDEX([3]Tabelle1!$E$3:$U$500,MATCH($A444&amp;$C444&amp;$D444,[3]Tabelle1!$A$3:$A$500&amp;[3]Tabelle1!$C$3:$C$500&amp;[3]Tabelle1!$D$3:$D$500,0),MATCH(P$2,[3]Tabelle1!$E$2:$U$2,0))),"")</f>
        <v/>
      </c>
      <c r="Q444" s="195" t="str">
        <f t="array" ref="Q444">IFERROR(IF(INDEX([3]Tabelle1!$E$3:$U$500,MATCH($A444&amp;$C444&amp;$D444,[3]Tabelle1!$A$3:$A$500&amp;[3]Tabelle1!$C$3:$C$500&amp;[3]Tabelle1!$D$3:$D$500,0),MATCH(Q$2,[3]Tabelle1!$E$2:$U$2,0))=0,"",INDEX([3]Tabelle1!$E$3:$U$500,MATCH($A444&amp;$C444&amp;$D444,[3]Tabelle1!$A$3:$A$500&amp;[3]Tabelle1!$C$3:$C$500&amp;[3]Tabelle1!$D$3:$D$500,0),MATCH(Q$2,[3]Tabelle1!$E$2:$U$2,0))),"")</f>
        <v/>
      </c>
      <c r="R444" s="195" t="str">
        <f t="array" ref="R444">IFERROR(IF(INDEX([3]Tabelle1!$E$3:$U$500,MATCH($A444&amp;$C444&amp;$D444,[3]Tabelle1!$A$3:$A$500&amp;[3]Tabelle1!$C$3:$C$500&amp;[3]Tabelle1!$D$3:$D$500,0),MATCH(R$2,[3]Tabelle1!$E$2:$U$2,0))=0,"",INDEX([3]Tabelle1!$E$3:$U$500,MATCH($A444&amp;$C444&amp;$D444,[3]Tabelle1!$A$3:$A$500&amp;[3]Tabelle1!$C$3:$C$500&amp;[3]Tabelle1!$D$3:$D$500,0),MATCH(R$2,[3]Tabelle1!$E$2:$U$2,0))),"")</f>
        <v/>
      </c>
      <c r="S444" s="195" t="str">
        <f t="array" ref="S444">IFERROR(IF(INDEX([3]Tabelle1!$E$3:$U$500,MATCH($A444&amp;$C444&amp;$D444,[3]Tabelle1!$A$3:$A$500&amp;[3]Tabelle1!$C$3:$C$500&amp;[3]Tabelle1!$D$3:$D$500,0),MATCH(S$2,[3]Tabelle1!$E$2:$U$2,0))=0,"",INDEX([3]Tabelle1!$E$3:$U$500,MATCH($A444&amp;$C444&amp;$D444,[3]Tabelle1!$A$3:$A$500&amp;[3]Tabelle1!$C$3:$C$500&amp;[3]Tabelle1!$D$3:$D$500,0),MATCH(S$2,[3]Tabelle1!$E$2:$U$2,0))),"")</f>
        <v/>
      </c>
      <c r="T444" s="195" t="str">
        <f t="array" ref="T444">IFERROR(IF(INDEX([3]Tabelle1!$E$3:$U$500,MATCH($A444&amp;$C444&amp;$D444,[3]Tabelle1!$A$3:$A$500&amp;[3]Tabelle1!$C$3:$C$500&amp;[3]Tabelle1!$D$3:$D$500,0),MATCH(T$2,[3]Tabelle1!$E$2:$U$2,0))=0,"",INDEX([3]Tabelle1!$E$3:$U$500,MATCH($A444&amp;$C444&amp;$D444,[3]Tabelle1!$A$3:$A$500&amp;[3]Tabelle1!$C$3:$C$500&amp;[3]Tabelle1!$D$3:$D$500,0),MATCH(T$2,[3]Tabelle1!$E$2:$U$2,0))),"")</f>
        <v/>
      </c>
      <c r="U444" s="195" t="str">
        <f t="array" ref="U444">IFERROR(IF(INDEX([3]Tabelle1!$E$3:$U$500,MATCH($A444&amp;$C444&amp;$D444,[3]Tabelle1!$A$3:$A$500&amp;[3]Tabelle1!$C$3:$C$500&amp;[3]Tabelle1!$D$3:$D$500,0),MATCH(U$2,[3]Tabelle1!$E$2:$U$2,0))=0,"",INDEX([3]Tabelle1!$E$3:$U$500,MATCH($A444&amp;$C444&amp;$D444,[3]Tabelle1!$A$3:$A$500&amp;[3]Tabelle1!$C$3:$C$500&amp;[3]Tabelle1!$D$3:$D$500,0),MATCH(U$2,[3]Tabelle1!$E$2:$U$2,0))),"")</f>
        <v/>
      </c>
      <c r="V444" s="196" t="str">
        <f t="array" ref="V444">IFERROR(IF(INDEX([3]Tabelle1!$E$3:$U$500,MATCH($A444&amp;$C444&amp;$D444,[3]Tabelle1!$A$3:$A$500&amp;[3]Tabelle1!$C$3:$C$500&amp;[3]Tabelle1!$D$3:$D$500,0),MATCH(V$2,[3]Tabelle1!$E$2:$U$2,0))=0,"",INDEX([3]Tabelle1!$E$3:$U$500,MATCH($A444&amp;$C444&amp;$D444,[3]Tabelle1!$A$3:$A$500&amp;[3]Tabelle1!$C$3:$C$500&amp;[3]Tabelle1!$D$3:$D$500,0),MATCH(V$2,[3]Tabelle1!$E$2:$U$2,0))),"")</f>
        <v/>
      </c>
      <c r="W444" t="str">
        <f t="array" ref="W444">IFERROR(IF(INDEX([3]Tabelle1!$E$3:$U$500,MATCH($A444&amp;$C444&amp;$D444,[3]Tabelle1!$A$3:$A$500&amp;[3]Tabelle1!$C$3:$C$500&amp;[3]Tabelle1!$D$3:$D$500,0),MATCH(W$2,[3]Tabelle1!$E$2:$U$2,0))=0,"",INDEX([3]Tabelle1!$E$3:$U$500,MATCH($A444&amp;$C444&amp;$D444,[3]Tabelle1!$A$3:$A$500&amp;[3]Tabelle1!$C$3:$C$500&amp;[3]Tabelle1!$D$3:$D$500,0),MATCH(W$2,[3]Tabelle1!$E$2:$U$2,0))),"")</f>
        <v/>
      </c>
      <c r="X444" t="str">
        <f t="array" ref="X444">IFERROR(IF(INDEX([3]Tabelle1!$E$3:$U$500,MATCH($A444&amp;$C444&amp;$D444,[3]Tabelle1!$A$3:$A$500&amp;[3]Tabelle1!$C$3:$C$500&amp;[3]Tabelle1!$D$3:$D$500,0),MATCH(X$2,[3]Tabelle1!$E$2:$U$2,0))=0,"",INDEX([3]Tabelle1!$E$3:$U$500,MATCH($A444&amp;$C444&amp;$D444,[3]Tabelle1!$A$3:$A$500&amp;[3]Tabelle1!$C$3:$C$500&amp;[3]Tabelle1!$D$3:$D$500,0),MATCH(X$2,[3]Tabelle1!$E$2:$U$2,0))),"")</f>
        <v/>
      </c>
      <c r="Y444" s="4"/>
      <c r="Z444" s="4"/>
      <c r="AA444" s="4"/>
      <c r="AB444" s="4"/>
      <c r="AC444" s="4"/>
      <c r="AD444" s="4"/>
      <c r="AE444" s="4"/>
      <c r="AF444" s="4"/>
    </row>
    <row r="445" spans="1:32" ht="13.5" thickBot="1" x14ac:dyDescent="0.25">
      <c r="A445" s="118" t="str">
        <f t="shared" si="42"/>
        <v>Lithuania</v>
      </c>
      <c r="B445" s="108"/>
      <c r="C445" s="108" t="s">
        <v>205</v>
      </c>
      <c r="D445" s="228" t="s">
        <v>44</v>
      </c>
      <c r="E445" s="197"/>
      <c r="F445" s="197"/>
      <c r="G445" s="197"/>
      <c r="H445" s="198" t="str">
        <f t="array" ref="H445">IFERROR(IF(INDEX([3]Tabelle1!$E$3:$U$500,MATCH($A445&amp;$C445&amp;$D445,[3]Tabelle1!$A$3:$A$500&amp;[3]Tabelle1!$C$3:$C$500&amp;[3]Tabelle1!$D$3:$D$500,0),MATCH(H$2,[3]Tabelle1!$E$2:$U$2,0))=0,"",INDEX([3]Tabelle1!$E$3:$U$500,MATCH($A445&amp;$C445&amp;$D445,[3]Tabelle1!$A$3:$A$500&amp;[3]Tabelle1!$C$3:$C$500&amp;[3]Tabelle1!$D$3:$D$500,0),MATCH(H$2,[3]Tabelle1!$E$2:$U$2,0))),"")</f>
        <v/>
      </c>
      <c r="I445" s="198" t="str">
        <f t="array" ref="I445">IFERROR(IF(INDEX([3]Tabelle1!$E$3:$U$500,MATCH($A445&amp;$C445&amp;$D445,[3]Tabelle1!$A$3:$A$500&amp;[3]Tabelle1!$C$3:$C$500&amp;[3]Tabelle1!$D$3:$D$500,0),MATCH(I$2,[3]Tabelle1!$E$2:$U$2,0))=0,"",INDEX([3]Tabelle1!$E$3:$U$500,MATCH($A445&amp;$C445&amp;$D445,[3]Tabelle1!$A$3:$A$500&amp;[3]Tabelle1!$C$3:$C$500&amp;[3]Tabelle1!$D$3:$D$500,0),MATCH(I$2,[3]Tabelle1!$E$2:$U$2,0))),"")</f>
        <v/>
      </c>
      <c r="J445" s="198" t="str">
        <f t="array" ref="J445">IFERROR(IF(INDEX([3]Tabelle1!$E$3:$U$500,MATCH($A445&amp;$C445&amp;$D445,[3]Tabelle1!$A$3:$A$500&amp;[3]Tabelle1!$C$3:$C$500&amp;[3]Tabelle1!$D$3:$D$500,0),MATCH(J$2,[3]Tabelle1!$E$2:$U$2,0))=0,"",INDEX([3]Tabelle1!$E$3:$U$500,MATCH($A445&amp;$C445&amp;$D445,[3]Tabelle1!$A$3:$A$500&amp;[3]Tabelle1!$C$3:$C$500&amp;[3]Tabelle1!$D$3:$D$500,0),MATCH(J$2,[3]Tabelle1!$E$2:$U$2,0))),"")</f>
        <v/>
      </c>
      <c r="K445" s="198" t="str">
        <f t="array" ref="K445">IFERROR(IF(INDEX([3]Tabelle1!$E$3:$U$500,MATCH($A445&amp;$C445&amp;$D445,[3]Tabelle1!$A$3:$A$500&amp;[3]Tabelle1!$C$3:$C$500&amp;[3]Tabelle1!$D$3:$D$500,0),MATCH(K$2,[3]Tabelle1!$E$2:$U$2,0))=0,"",INDEX([3]Tabelle1!$E$3:$U$500,MATCH($A445&amp;$C445&amp;$D445,[3]Tabelle1!$A$3:$A$500&amp;[3]Tabelle1!$C$3:$C$500&amp;[3]Tabelle1!$D$3:$D$500,0),MATCH(K$2,[3]Tabelle1!$E$2:$U$2,0))),"")</f>
        <v/>
      </c>
      <c r="L445" s="198" t="str">
        <f t="array" ref="L445">IFERROR(IF(INDEX([3]Tabelle1!$E$3:$U$500,MATCH($A445&amp;$C445&amp;$D445,[3]Tabelle1!$A$3:$A$500&amp;[3]Tabelle1!$C$3:$C$500&amp;[3]Tabelle1!$D$3:$D$500,0),MATCH(L$2,[3]Tabelle1!$E$2:$U$2,0))=0,"",INDEX([3]Tabelle1!$E$3:$U$500,MATCH($A445&amp;$C445&amp;$D445,[3]Tabelle1!$A$3:$A$500&amp;[3]Tabelle1!$C$3:$C$500&amp;[3]Tabelle1!$D$3:$D$500,0),MATCH(L$2,[3]Tabelle1!$E$2:$U$2,0))),"")</f>
        <v/>
      </c>
      <c r="M445" s="198" t="str">
        <f t="array" ref="M445">IFERROR(IF(INDEX([3]Tabelle1!$E$3:$U$500,MATCH($A445&amp;$C445&amp;$D445,[3]Tabelle1!$A$3:$A$500&amp;[3]Tabelle1!$C$3:$C$500&amp;[3]Tabelle1!$D$3:$D$500,0),MATCH(M$2,[3]Tabelle1!$E$2:$U$2,0))=0,"",INDEX([3]Tabelle1!$E$3:$U$500,MATCH($A445&amp;$C445&amp;$D445,[3]Tabelle1!$A$3:$A$500&amp;[3]Tabelle1!$C$3:$C$500&amp;[3]Tabelle1!$D$3:$D$500,0),MATCH(M$2,[3]Tabelle1!$E$2:$U$2,0))),"")</f>
        <v/>
      </c>
      <c r="N445" s="198" t="str">
        <f t="array" ref="N445">IFERROR(IF(INDEX([3]Tabelle1!$E$3:$U$500,MATCH($A445&amp;$C445&amp;$D445,[3]Tabelle1!$A$3:$A$500&amp;[3]Tabelle1!$C$3:$C$500&amp;[3]Tabelle1!$D$3:$D$500,0),MATCH(N$2,[3]Tabelle1!$E$2:$U$2,0))=0,"",INDEX([3]Tabelle1!$E$3:$U$500,MATCH($A445&amp;$C445&amp;$D445,[3]Tabelle1!$A$3:$A$500&amp;[3]Tabelle1!$C$3:$C$500&amp;[3]Tabelle1!$D$3:$D$500,0),MATCH(N$2,[3]Tabelle1!$E$2:$U$2,0))),"")</f>
        <v/>
      </c>
      <c r="O445" s="198" t="str">
        <f t="array" ref="O445">IFERROR(IF(INDEX([3]Tabelle1!$E$3:$U$500,MATCH($A445&amp;$C445&amp;$D445,[3]Tabelle1!$A$3:$A$500&amp;[3]Tabelle1!$C$3:$C$500&amp;[3]Tabelle1!$D$3:$D$500,0),MATCH(O$2,[3]Tabelle1!$E$2:$U$2,0))=0,"",INDEX([3]Tabelle1!$E$3:$U$500,MATCH($A445&amp;$C445&amp;$D445,[3]Tabelle1!$A$3:$A$500&amp;[3]Tabelle1!$C$3:$C$500&amp;[3]Tabelle1!$D$3:$D$500,0),MATCH(O$2,[3]Tabelle1!$E$2:$U$2,0))),"")</f>
        <v/>
      </c>
      <c r="P445" s="198" t="str">
        <f t="array" ref="P445">IFERROR(IF(INDEX([3]Tabelle1!$E$3:$U$500,MATCH($A445&amp;$C445&amp;$D445,[3]Tabelle1!$A$3:$A$500&amp;[3]Tabelle1!$C$3:$C$500&amp;[3]Tabelle1!$D$3:$D$500,0),MATCH(P$2,[3]Tabelle1!$E$2:$U$2,0))=0,"",INDEX([3]Tabelle1!$E$3:$U$500,MATCH($A445&amp;$C445&amp;$D445,[3]Tabelle1!$A$3:$A$500&amp;[3]Tabelle1!$C$3:$C$500&amp;[3]Tabelle1!$D$3:$D$500,0),MATCH(P$2,[3]Tabelle1!$E$2:$U$2,0))),"")</f>
        <v/>
      </c>
      <c r="Q445" s="198" t="str">
        <f t="array" ref="Q445">IFERROR(IF(INDEX([3]Tabelle1!$E$3:$U$500,MATCH($A445&amp;$C445&amp;$D445,[3]Tabelle1!$A$3:$A$500&amp;[3]Tabelle1!$C$3:$C$500&amp;[3]Tabelle1!$D$3:$D$500,0),MATCH(Q$2,[3]Tabelle1!$E$2:$U$2,0))=0,"",INDEX([3]Tabelle1!$E$3:$U$500,MATCH($A445&amp;$C445&amp;$D445,[3]Tabelle1!$A$3:$A$500&amp;[3]Tabelle1!$C$3:$C$500&amp;[3]Tabelle1!$D$3:$D$500,0),MATCH(Q$2,[3]Tabelle1!$E$2:$U$2,0))),"")</f>
        <v/>
      </c>
      <c r="R445" s="198" t="str">
        <f t="array" ref="R445">IFERROR(IF(INDEX([3]Tabelle1!$E$3:$U$500,MATCH($A445&amp;$C445&amp;$D445,[3]Tabelle1!$A$3:$A$500&amp;[3]Tabelle1!$C$3:$C$500&amp;[3]Tabelle1!$D$3:$D$500,0),MATCH(R$2,[3]Tabelle1!$E$2:$U$2,0))=0,"",INDEX([3]Tabelle1!$E$3:$U$500,MATCH($A445&amp;$C445&amp;$D445,[3]Tabelle1!$A$3:$A$500&amp;[3]Tabelle1!$C$3:$C$500&amp;[3]Tabelle1!$D$3:$D$500,0),MATCH(R$2,[3]Tabelle1!$E$2:$U$2,0))),"")</f>
        <v/>
      </c>
      <c r="S445" s="198" t="str">
        <f t="array" ref="S445">IFERROR(IF(INDEX([3]Tabelle1!$E$3:$U$500,MATCH($A445&amp;$C445&amp;$D445,[3]Tabelle1!$A$3:$A$500&amp;[3]Tabelle1!$C$3:$C$500&amp;[3]Tabelle1!$D$3:$D$500,0),MATCH(S$2,[3]Tabelle1!$E$2:$U$2,0))=0,"",INDEX([3]Tabelle1!$E$3:$U$500,MATCH($A445&amp;$C445&amp;$D445,[3]Tabelle1!$A$3:$A$500&amp;[3]Tabelle1!$C$3:$C$500&amp;[3]Tabelle1!$D$3:$D$500,0),MATCH(S$2,[3]Tabelle1!$E$2:$U$2,0))),"")</f>
        <v/>
      </c>
      <c r="T445" s="198" t="str">
        <f t="array" ref="T445">IFERROR(IF(INDEX([3]Tabelle1!$E$3:$U$500,MATCH($A445&amp;$C445&amp;$D445,[3]Tabelle1!$A$3:$A$500&amp;[3]Tabelle1!$C$3:$C$500&amp;[3]Tabelle1!$D$3:$D$500,0),MATCH(T$2,[3]Tabelle1!$E$2:$U$2,0))=0,"",INDEX([3]Tabelle1!$E$3:$U$500,MATCH($A445&amp;$C445&amp;$D445,[3]Tabelle1!$A$3:$A$500&amp;[3]Tabelle1!$C$3:$C$500&amp;[3]Tabelle1!$D$3:$D$500,0),MATCH(T$2,[3]Tabelle1!$E$2:$U$2,0))),"")</f>
        <v/>
      </c>
      <c r="U445" s="198" t="str">
        <f t="array" ref="U445">IFERROR(IF(INDEX([3]Tabelle1!$E$3:$U$500,MATCH($A445&amp;$C445&amp;$D445,[3]Tabelle1!$A$3:$A$500&amp;[3]Tabelle1!$C$3:$C$500&amp;[3]Tabelle1!$D$3:$D$500,0),MATCH(U$2,[3]Tabelle1!$E$2:$U$2,0))=0,"",INDEX([3]Tabelle1!$E$3:$U$500,MATCH($A445&amp;$C445&amp;$D445,[3]Tabelle1!$A$3:$A$500&amp;[3]Tabelle1!$C$3:$C$500&amp;[3]Tabelle1!$D$3:$D$500,0),MATCH(U$2,[3]Tabelle1!$E$2:$U$2,0))),"")</f>
        <v/>
      </c>
      <c r="V445" s="199" t="str">
        <f t="array" ref="V445">IFERROR(IF(INDEX([3]Tabelle1!$E$3:$U$500,MATCH($A445&amp;$C445&amp;$D445,[3]Tabelle1!$A$3:$A$500&amp;[3]Tabelle1!$C$3:$C$500&amp;[3]Tabelle1!$D$3:$D$500,0),MATCH(V$2,[3]Tabelle1!$E$2:$U$2,0))=0,"",INDEX([3]Tabelle1!$E$3:$U$500,MATCH($A445&amp;$C445&amp;$D445,[3]Tabelle1!$A$3:$A$500&amp;[3]Tabelle1!$C$3:$C$500&amp;[3]Tabelle1!$D$3:$D$500,0),MATCH(V$2,[3]Tabelle1!$E$2:$U$2,0))),"")</f>
        <v/>
      </c>
      <c r="W445" t="str">
        <f t="array" ref="W445">IFERROR(IF(INDEX([3]Tabelle1!$E$3:$U$500,MATCH($A445&amp;$C445&amp;$D445,[3]Tabelle1!$A$3:$A$500&amp;[3]Tabelle1!$C$3:$C$500&amp;[3]Tabelle1!$D$3:$D$500,0),MATCH(W$2,[3]Tabelle1!$E$2:$U$2,0))=0,"",INDEX([3]Tabelle1!$E$3:$U$500,MATCH($A445&amp;$C445&amp;$D445,[3]Tabelle1!$A$3:$A$500&amp;[3]Tabelle1!$C$3:$C$500&amp;[3]Tabelle1!$D$3:$D$500,0),MATCH(W$2,[3]Tabelle1!$E$2:$U$2,0))),"")</f>
        <v/>
      </c>
      <c r="X445" t="str">
        <f t="array" ref="X445">IFERROR(IF(INDEX([3]Tabelle1!$E$3:$U$500,MATCH($A445&amp;$C445&amp;$D445,[3]Tabelle1!$A$3:$A$500&amp;[3]Tabelle1!$C$3:$C$500&amp;[3]Tabelle1!$D$3:$D$500,0),MATCH(X$2,[3]Tabelle1!$E$2:$U$2,0))=0,"",INDEX([3]Tabelle1!$E$3:$U$500,MATCH($A445&amp;$C445&amp;$D445,[3]Tabelle1!$A$3:$A$500&amp;[3]Tabelle1!$C$3:$C$500&amp;[3]Tabelle1!$D$3:$D$500,0),MATCH(X$2,[3]Tabelle1!$E$2:$U$2,0))),"")</f>
        <v/>
      </c>
      <c r="Y445" s="4"/>
      <c r="Z445" s="4"/>
      <c r="AA445" s="4"/>
      <c r="AB445" s="4"/>
      <c r="AC445" s="4"/>
      <c r="AD445" s="4"/>
      <c r="AE445" s="4"/>
      <c r="AF445" s="4"/>
    </row>
    <row r="446" spans="1:32" x14ac:dyDescent="0.2">
      <c r="A446" s="56" t="str">
        <f>B446</f>
        <v>Luxembourg</v>
      </c>
      <c r="B446" s="158" t="s">
        <v>59</v>
      </c>
      <c r="C446" s="158" t="s">
        <v>212</v>
      </c>
      <c r="D446" s="229" t="s">
        <v>149</v>
      </c>
      <c r="E446" s="178"/>
      <c r="F446" s="178"/>
      <c r="G446" s="178"/>
      <c r="H446" s="178" t="str">
        <f t="array" ref="H446">IFERROR(IF(INDEX([3]Tabelle1!$E$3:$U$500,MATCH($A446&amp;$C446&amp;$D446,[3]Tabelle1!$A$3:$A$500&amp;[3]Tabelle1!$C$3:$C$500&amp;[3]Tabelle1!$D$3:$D$500,0),MATCH(H$2,[3]Tabelle1!$E$2:$U$2,0))=0,"",INDEX([3]Tabelle1!$E$3:$U$500,MATCH($A446&amp;$C446&amp;$D446,[3]Tabelle1!$A$3:$A$500&amp;[3]Tabelle1!$C$3:$C$500&amp;[3]Tabelle1!$D$3:$D$500,0),MATCH(H$2,[3]Tabelle1!$E$2:$U$2,0))),"")</f>
        <v/>
      </c>
      <c r="I446" s="185" t="str">
        <f t="array" ref="I446">IFERROR(IF(INDEX([3]Tabelle1!$E$3:$U$500,MATCH($A446&amp;$C446&amp;$D446,[3]Tabelle1!$A$3:$A$500&amp;[3]Tabelle1!$C$3:$C$500&amp;[3]Tabelle1!$D$3:$D$500,0),MATCH(I$2,[3]Tabelle1!$E$2:$U$2,0))=0,"",INDEX([3]Tabelle1!$E$3:$U$500,MATCH($A446&amp;$C446&amp;$D446,[3]Tabelle1!$A$3:$A$500&amp;[3]Tabelle1!$C$3:$C$500&amp;[3]Tabelle1!$D$3:$D$500,0),MATCH(I$2,[3]Tabelle1!$E$2:$U$2,0))),"")</f>
        <v/>
      </c>
      <c r="J446" s="165" t="str">
        <f t="array" ref="J446">IFERROR(IF(INDEX([3]Tabelle1!$E$3:$U$500,MATCH($A446&amp;$C446&amp;$D446,[3]Tabelle1!$A$3:$A$500&amp;[3]Tabelle1!$C$3:$C$500&amp;[3]Tabelle1!$D$3:$D$500,0),MATCH(J$2,[3]Tabelle1!$E$2:$U$2,0))=0,"",INDEX([3]Tabelle1!$E$3:$U$500,MATCH($A446&amp;$C446&amp;$D446,[3]Tabelle1!$A$3:$A$500&amp;[3]Tabelle1!$C$3:$C$500&amp;[3]Tabelle1!$D$3:$D$500,0),MATCH(J$2,[3]Tabelle1!$E$2:$U$2,0))),"")</f>
        <v/>
      </c>
      <c r="K446" s="165" t="str">
        <f t="array" ref="K446">IFERROR(IF(INDEX([3]Tabelle1!$E$3:$U$500,MATCH($A446&amp;$C446&amp;$D446,[3]Tabelle1!$A$3:$A$500&amp;[3]Tabelle1!$C$3:$C$500&amp;[3]Tabelle1!$D$3:$D$500,0),MATCH(K$2,[3]Tabelle1!$E$2:$U$2,0))=0,"",INDEX([3]Tabelle1!$E$3:$U$500,MATCH($A446&amp;$C446&amp;$D446,[3]Tabelle1!$A$3:$A$500&amp;[3]Tabelle1!$C$3:$C$500&amp;[3]Tabelle1!$D$3:$D$500,0),MATCH(K$2,[3]Tabelle1!$E$2:$U$2,0))),"")</f>
        <v/>
      </c>
      <c r="L446" s="165" t="str">
        <f t="array" ref="L446">IFERROR(IF(INDEX([3]Tabelle1!$E$3:$U$500,MATCH($A446&amp;$C446&amp;$D446,[3]Tabelle1!$A$3:$A$500&amp;[3]Tabelle1!$C$3:$C$500&amp;[3]Tabelle1!$D$3:$D$500,0),MATCH(L$2,[3]Tabelle1!$E$2:$U$2,0))=0,"",INDEX([3]Tabelle1!$E$3:$U$500,MATCH($A446&amp;$C446&amp;$D446,[3]Tabelle1!$A$3:$A$500&amp;[3]Tabelle1!$C$3:$C$500&amp;[3]Tabelle1!$D$3:$D$500,0),MATCH(L$2,[3]Tabelle1!$E$2:$U$2,0))),"")</f>
        <v/>
      </c>
      <c r="M446" s="165" t="str">
        <f t="array" ref="M446">IFERROR(IF(INDEX([3]Tabelle1!$E$3:$U$500,MATCH($A446&amp;$C446&amp;$D446,[3]Tabelle1!$A$3:$A$500&amp;[3]Tabelle1!$C$3:$C$500&amp;[3]Tabelle1!$D$3:$D$500,0),MATCH(M$2,[3]Tabelle1!$E$2:$U$2,0))=0,"",INDEX([3]Tabelle1!$E$3:$U$500,MATCH($A446&amp;$C446&amp;$D446,[3]Tabelle1!$A$3:$A$500&amp;[3]Tabelle1!$C$3:$C$500&amp;[3]Tabelle1!$D$3:$D$500,0),MATCH(M$2,[3]Tabelle1!$E$2:$U$2,0))),"")</f>
        <v/>
      </c>
      <c r="N446" s="165" t="str">
        <f t="array" ref="N446">IFERROR(IF(INDEX([3]Tabelle1!$E$3:$U$500,MATCH($A446&amp;$C446&amp;$D446,[3]Tabelle1!$A$3:$A$500&amp;[3]Tabelle1!$C$3:$C$500&amp;[3]Tabelle1!$D$3:$D$500,0),MATCH(N$2,[3]Tabelle1!$E$2:$U$2,0))=0,"",INDEX([3]Tabelle1!$E$3:$U$500,MATCH($A446&amp;$C446&amp;$D446,[3]Tabelle1!$A$3:$A$500&amp;[3]Tabelle1!$C$3:$C$500&amp;[3]Tabelle1!$D$3:$D$500,0),MATCH(N$2,[3]Tabelle1!$E$2:$U$2,0))),"")</f>
        <v/>
      </c>
      <c r="O446" s="165" t="str">
        <f t="array" ref="O446">IFERROR(IF(INDEX([3]Tabelle1!$E$3:$U$500,MATCH($A446&amp;$C446&amp;$D446,[3]Tabelle1!$A$3:$A$500&amp;[3]Tabelle1!$C$3:$C$500&amp;[3]Tabelle1!$D$3:$D$500,0),MATCH(O$2,[3]Tabelle1!$E$2:$U$2,0))=0,"",INDEX([3]Tabelle1!$E$3:$U$500,MATCH($A446&amp;$C446&amp;$D446,[3]Tabelle1!$A$3:$A$500&amp;[3]Tabelle1!$C$3:$C$500&amp;[3]Tabelle1!$D$3:$D$500,0),MATCH(O$2,[3]Tabelle1!$E$2:$U$2,0))),"")</f>
        <v/>
      </c>
      <c r="P446" s="165" t="str">
        <f t="array" ref="P446">IFERROR(IF(INDEX([3]Tabelle1!$E$3:$U$500,MATCH($A446&amp;$C446&amp;$D446,[3]Tabelle1!$A$3:$A$500&amp;[3]Tabelle1!$C$3:$C$500&amp;[3]Tabelle1!$D$3:$D$500,0),MATCH(P$2,[3]Tabelle1!$E$2:$U$2,0))=0,"",INDEX([3]Tabelle1!$E$3:$U$500,MATCH($A446&amp;$C446&amp;$D446,[3]Tabelle1!$A$3:$A$500&amp;[3]Tabelle1!$C$3:$C$500&amp;[3]Tabelle1!$D$3:$D$500,0),MATCH(P$2,[3]Tabelle1!$E$2:$U$2,0))),"")</f>
        <v/>
      </c>
      <c r="Q446" s="165" t="str">
        <f t="array" ref="Q446">IFERROR(IF(INDEX([3]Tabelle1!$E$3:$U$500,MATCH($A446&amp;$C446&amp;$D446,[3]Tabelle1!$A$3:$A$500&amp;[3]Tabelle1!$C$3:$C$500&amp;[3]Tabelle1!$D$3:$D$500,0),MATCH(Q$2,[3]Tabelle1!$E$2:$U$2,0))=0,"",INDEX([3]Tabelle1!$E$3:$U$500,MATCH($A446&amp;$C446&amp;$D446,[3]Tabelle1!$A$3:$A$500&amp;[3]Tabelle1!$C$3:$C$500&amp;[3]Tabelle1!$D$3:$D$500,0),MATCH(Q$2,[3]Tabelle1!$E$2:$U$2,0))),"")</f>
        <v/>
      </c>
      <c r="R446" s="165" t="str">
        <f t="array" ref="R446">IFERROR(IF(INDEX([3]Tabelle1!$E$3:$U$500,MATCH($A446&amp;$C446&amp;$D446,[3]Tabelle1!$A$3:$A$500&amp;[3]Tabelle1!$C$3:$C$500&amp;[3]Tabelle1!$D$3:$D$500,0),MATCH(R$2,[3]Tabelle1!$E$2:$U$2,0))=0,"",INDEX([3]Tabelle1!$E$3:$U$500,MATCH($A446&amp;$C446&amp;$D446,[3]Tabelle1!$A$3:$A$500&amp;[3]Tabelle1!$C$3:$C$500&amp;[3]Tabelle1!$D$3:$D$500,0),MATCH(R$2,[3]Tabelle1!$E$2:$U$2,0))),"")</f>
        <v/>
      </c>
      <c r="S446" s="165" t="str">
        <f t="array" ref="S446">IFERROR(IF(INDEX([3]Tabelle1!$E$3:$U$500,MATCH($A446&amp;$C446&amp;$D446,[3]Tabelle1!$A$3:$A$500&amp;[3]Tabelle1!$C$3:$C$500&amp;[3]Tabelle1!$D$3:$D$500,0),MATCH(S$2,[3]Tabelle1!$E$2:$U$2,0))=0,"",INDEX([3]Tabelle1!$E$3:$U$500,MATCH($A446&amp;$C446&amp;$D446,[3]Tabelle1!$A$3:$A$500&amp;[3]Tabelle1!$C$3:$C$500&amp;[3]Tabelle1!$D$3:$D$500,0),MATCH(S$2,[3]Tabelle1!$E$2:$U$2,0))),"")</f>
        <v/>
      </c>
      <c r="T446" s="187" t="str">
        <f t="array" ref="T446">IFERROR(IF(INDEX([3]Tabelle1!$E$3:$U$500,MATCH($A446&amp;$C446&amp;$D446,[3]Tabelle1!$A$3:$A$500&amp;[3]Tabelle1!$C$3:$C$500&amp;[3]Tabelle1!$D$3:$D$500,0),MATCH(T$2,[3]Tabelle1!$E$2:$U$2,0))=0,"",INDEX([3]Tabelle1!$E$3:$U$500,MATCH($A446&amp;$C446&amp;$D446,[3]Tabelle1!$A$3:$A$500&amp;[3]Tabelle1!$C$3:$C$500&amp;[3]Tabelle1!$D$3:$D$500,0),MATCH(T$2,[3]Tabelle1!$E$2:$U$2,0))),"")</f>
        <v/>
      </c>
      <c r="U446" s="187" t="str">
        <f t="array" ref="U446">IFERROR(IF(INDEX([3]Tabelle1!$E$3:$U$500,MATCH($A446&amp;$C446&amp;$D446,[3]Tabelle1!$A$3:$A$500&amp;[3]Tabelle1!$C$3:$C$500&amp;[3]Tabelle1!$D$3:$D$500,0),MATCH(U$2,[3]Tabelle1!$E$2:$U$2,0))=0,"",INDEX([3]Tabelle1!$E$3:$U$500,MATCH($A446&amp;$C446&amp;$D446,[3]Tabelle1!$A$3:$A$500&amp;[3]Tabelle1!$C$3:$C$500&amp;[3]Tabelle1!$D$3:$D$500,0),MATCH(U$2,[3]Tabelle1!$E$2:$U$2,0))),"")</f>
        <v/>
      </c>
      <c r="V446" s="188" t="str">
        <f t="array" ref="V446">IFERROR(IF(INDEX([3]Tabelle1!$E$3:$U$500,MATCH($A446&amp;$C446&amp;$D446,[3]Tabelle1!$A$3:$A$500&amp;[3]Tabelle1!$C$3:$C$500&amp;[3]Tabelle1!$D$3:$D$500,0),MATCH(V$2,[3]Tabelle1!$E$2:$U$2,0))=0,"",INDEX([3]Tabelle1!$E$3:$U$500,MATCH($A446&amp;$C446&amp;$D446,[3]Tabelle1!$A$3:$A$500&amp;[3]Tabelle1!$C$3:$C$500&amp;[3]Tabelle1!$D$3:$D$500,0),MATCH(V$2,[3]Tabelle1!$E$2:$U$2,0))),"")</f>
        <v/>
      </c>
      <c r="W446" t="str">
        <f t="array" ref="W446">IFERROR(IF(INDEX([3]Tabelle1!$E$3:$U$500,MATCH($A446&amp;$C446&amp;$D446,[3]Tabelle1!$A$3:$A$500&amp;[3]Tabelle1!$C$3:$C$500&amp;[3]Tabelle1!$D$3:$D$500,0),MATCH(W$2,[3]Tabelle1!$E$2:$U$2,0))=0,"",INDEX([3]Tabelle1!$E$3:$U$500,MATCH($A446&amp;$C446&amp;$D446,[3]Tabelle1!$A$3:$A$500&amp;[3]Tabelle1!$C$3:$C$500&amp;[3]Tabelle1!$D$3:$D$500,0),MATCH(W$2,[3]Tabelle1!$E$2:$U$2,0))),"")</f>
        <v>Noch kein NECP vorhanden</v>
      </c>
      <c r="X446" t="str">
        <f t="array" ref="X446">IFERROR(IF(INDEX([3]Tabelle1!$E$3:$U$500,MATCH($A446&amp;$C446&amp;$D446,[3]Tabelle1!$A$3:$A$500&amp;[3]Tabelle1!$C$3:$C$500&amp;[3]Tabelle1!$D$3:$D$500,0),MATCH(X$2,[3]Tabelle1!$E$2:$U$2,0))=0,"",INDEX([3]Tabelle1!$E$3:$U$500,MATCH($A446&amp;$C446&amp;$D446,[3]Tabelle1!$A$3:$A$500&amp;[3]Tabelle1!$C$3:$C$500&amp;[3]Tabelle1!$D$3:$D$500,0),MATCH(X$2,[3]Tabelle1!$E$2:$U$2,0))),"")</f>
        <v/>
      </c>
      <c r="Y446" s="174"/>
      <c r="Z446" s="174"/>
      <c r="AA446" s="174"/>
      <c r="AB446" s="174"/>
      <c r="AC446" s="174"/>
      <c r="AD446" s="174"/>
      <c r="AE446" s="174"/>
      <c r="AF446" s="174"/>
    </row>
    <row r="447" spans="1:32" x14ac:dyDescent="0.2">
      <c r="A447" s="107" t="str">
        <f>A446</f>
        <v>Luxembourg</v>
      </c>
      <c r="B447" s="97"/>
      <c r="C447" s="97" t="s">
        <v>212</v>
      </c>
      <c r="D447" s="226" t="s">
        <v>148</v>
      </c>
      <c r="E447" s="125"/>
      <c r="F447" s="125"/>
      <c r="G447" s="125"/>
      <c r="H447" s="125" t="str">
        <f t="array" ref="H447">IFERROR(IF(INDEX([3]Tabelle1!$E$3:$U$500,MATCH($A447&amp;$C447&amp;$D447,[3]Tabelle1!$A$3:$A$500&amp;[3]Tabelle1!$C$3:$C$500&amp;[3]Tabelle1!$D$3:$D$500,0),MATCH(H$2,[3]Tabelle1!$E$2:$U$2,0))=0,"",INDEX([3]Tabelle1!$E$3:$U$500,MATCH($A447&amp;$C447&amp;$D447,[3]Tabelle1!$A$3:$A$500&amp;[3]Tabelle1!$C$3:$C$500&amp;[3]Tabelle1!$D$3:$D$500,0),MATCH(H$2,[3]Tabelle1!$E$2:$U$2,0))),"")</f>
        <v/>
      </c>
      <c r="I447" s="186" t="str">
        <f t="array" ref="I447">IFERROR(IF(INDEX([3]Tabelle1!$E$3:$U$500,MATCH($A447&amp;$C447&amp;$D447,[3]Tabelle1!$A$3:$A$500&amp;[3]Tabelle1!$C$3:$C$500&amp;[3]Tabelle1!$D$3:$D$500,0),MATCH(I$2,[3]Tabelle1!$E$2:$U$2,0))=0,"",INDEX([3]Tabelle1!$E$3:$U$500,MATCH($A447&amp;$C447&amp;$D447,[3]Tabelle1!$A$3:$A$500&amp;[3]Tabelle1!$C$3:$C$500&amp;[3]Tabelle1!$D$3:$D$500,0),MATCH(I$2,[3]Tabelle1!$E$2:$U$2,0))),"")</f>
        <v/>
      </c>
      <c r="J447" s="152" t="str">
        <f t="array" ref="J447">IFERROR(IF(INDEX([3]Tabelle1!$E$3:$U$500,MATCH($A447&amp;$C447&amp;$D447,[3]Tabelle1!$A$3:$A$500&amp;[3]Tabelle1!$C$3:$C$500&amp;[3]Tabelle1!$D$3:$D$500,0),MATCH(J$2,[3]Tabelle1!$E$2:$U$2,0))=0,"",INDEX([3]Tabelle1!$E$3:$U$500,MATCH($A447&amp;$C447&amp;$D447,[3]Tabelle1!$A$3:$A$500&amp;[3]Tabelle1!$C$3:$C$500&amp;[3]Tabelle1!$D$3:$D$500,0),MATCH(J$2,[3]Tabelle1!$E$2:$U$2,0))),"")</f>
        <v/>
      </c>
      <c r="K447" s="152" t="str">
        <f t="array" ref="K447">IFERROR(IF(INDEX([3]Tabelle1!$E$3:$U$500,MATCH($A447&amp;$C447&amp;$D447,[3]Tabelle1!$A$3:$A$500&amp;[3]Tabelle1!$C$3:$C$500&amp;[3]Tabelle1!$D$3:$D$500,0),MATCH(K$2,[3]Tabelle1!$E$2:$U$2,0))=0,"",INDEX([3]Tabelle1!$E$3:$U$500,MATCH($A447&amp;$C447&amp;$D447,[3]Tabelle1!$A$3:$A$500&amp;[3]Tabelle1!$C$3:$C$500&amp;[3]Tabelle1!$D$3:$D$500,0),MATCH(K$2,[3]Tabelle1!$E$2:$U$2,0))),"")</f>
        <v/>
      </c>
      <c r="L447" s="152" t="str">
        <f t="array" ref="L447">IFERROR(IF(INDEX([3]Tabelle1!$E$3:$U$500,MATCH($A447&amp;$C447&amp;$D447,[3]Tabelle1!$A$3:$A$500&amp;[3]Tabelle1!$C$3:$C$500&amp;[3]Tabelle1!$D$3:$D$500,0),MATCH(L$2,[3]Tabelle1!$E$2:$U$2,0))=0,"",INDEX([3]Tabelle1!$E$3:$U$500,MATCH($A447&amp;$C447&amp;$D447,[3]Tabelle1!$A$3:$A$500&amp;[3]Tabelle1!$C$3:$C$500&amp;[3]Tabelle1!$D$3:$D$500,0),MATCH(L$2,[3]Tabelle1!$E$2:$U$2,0))),"")</f>
        <v/>
      </c>
      <c r="M447" s="152" t="str">
        <f t="array" ref="M447">IFERROR(IF(INDEX([3]Tabelle1!$E$3:$U$500,MATCH($A447&amp;$C447&amp;$D447,[3]Tabelle1!$A$3:$A$500&amp;[3]Tabelle1!$C$3:$C$500&amp;[3]Tabelle1!$D$3:$D$500,0),MATCH(M$2,[3]Tabelle1!$E$2:$U$2,0))=0,"",INDEX([3]Tabelle1!$E$3:$U$500,MATCH($A447&amp;$C447&amp;$D447,[3]Tabelle1!$A$3:$A$500&amp;[3]Tabelle1!$C$3:$C$500&amp;[3]Tabelle1!$D$3:$D$500,0),MATCH(M$2,[3]Tabelle1!$E$2:$U$2,0))),"")</f>
        <v/>
      </c>
      <c r="N447" s="152" t="str">
        <f t="array" ref="N447">IFERROR(IF(INDEX([3]Tabelle1!$E$3:$U$500,MATCH($A447&amp;$C447&amp;$D447,[3]Tabelle1!$A$3:$A$500&amp;[3]Tabelle1!$C$3:$C$500&amp;[3]Tabelle1!$D$3:$D$500,0),MATCH(N$2,[3]Tabelle1!$E$2:$U$2,0))=0,"",INDEX([3]Tabelle1!$E$3:$U$500,MATCH($A447&amp;$C447&amp;$D447,[3]Tabelle1!$A$3:$A$500&amp;[3]Tabelle1!$C$3:$C$500&amp;[3]Tabelle1!$D$3:$D$500,0),MATCH(N$2,[3]Tabelle1!$E$2:$U$2,0))),"")</f>
        <v/>
      </c>
      <c r="O447" s="152" t="str">
        <f t="array" ref="O447">IFERROR(IF(INDEX([3]Tabelle1!$E$3:$U$500,MATCH($A447&amp;$C447&amp;$D447,[3]Tabelle1!$A$3:$A$500&amp;[3]Tabelle1!$C$3:$C$500&amp;[3]Tabelle1!$D$3:$D$500,0),MATCH(O$2,[3]Tabelle1!$E$2:$U$2,0))=0,"",INDEX([3]Tabelle1!$E$3:$U$500,MATCH($A447&amp;$C447&amp;$D447,[3]Tabelle1!$A$3:$A$500&amp;[3]Tabelle1!$C$3:$C$500&amp;[3]Tabelle1!$D$3:$D$500,0),MATCH(O$2,[3]Tabelle1!$E$2:$U$2,0))),"")</f>
        <v/>
      </c>
      <c r="P447" s="152" t="str">
        <f t="array" ref="P447">IFERROR(IF(INDEX([3]Tabelle1!$E$3:$U$500,MATCH($A447&amp;$C447&amp;$D447,[3]Tabelle1!$A$3:$A$500&amp;[3]Tabelle1!$C$3:$C$500&amp;[3]Tabelle1!$D$3:$D$500,0),MATCH(P$2,[3]Tabelle1!$E$2:$U$2,0))=0,"",INDEX([3]Tabelle1!$E$3:$U$500,MATCH($A447&amp;$C447&amp;$D447,[3]Tabelle1!$A$3:$A$500&amp;[3]Tabelle1!$C$3:$C$500&amp;[3]Tabelle1!$D$3:$D$500,0),MATCH(P$2,[3]Tabelle1!$E$2:$U$2,0))),"")</f>
        <v/>
      </c>
      <c r="Q447" s="152" t="str">
        <f t="array" ref="Q447">IFERROR(IF(INDEX([3]Tabelle1!$E$3:$U$500,MATCH($A447&amp;$C447&amp;$D447,[3]Tabelle1!$A$3:$A$500&amp;[3]Tabelle1!$C$3:$C$500&amp;[3]Tabelle1!$D$3:$D$500,0),MATCH(Q$2,[3]Tabelle1!$E$2:$U$2,0))=0,"",INDEX([3]Tabelle1!$E$3:$U$500,MATCH($A447&amp;$C447&amp;$D447,[3]Tabelle1!$A$3:$A$500&amp;[3]Tabelle1!$C$3:$C$500&amp;[3]Tabelle1!$D$3:$D$500,0),MATCH(Q$2,[3]Tabelle1!$E$2:$U$2,0))),"")</f>
        <v/>
      </c>
      <c r="R447" s="152" t="str">
        <f t="array" ref="R447">IFERROR(IF(INDEX([3]Tabelle1!$E$3:$U$500,MATCH($A447&amp;$C447&amp;$D447,[3]Tabelle1!$A$3:$A$500&amp;[3]Tabelle1!$C$3:$C$500&amp;[3]Tabelle1!$D$3:$D$500,0),MATCH(R$2,[3]Tabelle1!$E$2:$U$2,0))=0,"",INDEX([3]Tabelle1!$E$3:$U$500,MATCH($A447&amp;$C447&amp;$D447,[3]Tabelle1!$A$3:$A$500&amp;[3]Tabelle1!$C$3:$C$500&amp;[3]Tabelle1!$D$3:$D$500,0),MATCH(R$2,[3]Tabelle1!$E$2:$U$2,0))),"")</f>
        <v/>
      </c>
      <c r="S447" s="152" t="str">
        <f t="array" ref="S447">IFERROR(IF(INDEX([3]Tabelle1!$E$3:$U$500,MATCH($A447&amp;$C447&amp;$D447,[3]Tabelle1!$A$3:$A$500&amp;[3]Tabelle1!$C$3:$C$500&amp;[3]Tabelle1!$D$3:$D$500,0),MATCH(S$2,[3]Tabelle1!$E$2:$U$2,0))=0,"",INDEX([3]Tabelle1!$E$3:$U$500,MATCH($A447&amp;$C447&amp;$D447,[3]Tabelle1!$A$3:$A$500&amp;[3]Tabelle1!$C$3:$C$500&amp;[3]Tabelle1!$D$3:$D$500,0),MATCH(S$2,[3]Tabelle1!$E$2:$U$2,0))),"")</f>
        <v/>
      </c>
      <c r="T447" s="189" t="str">
        <f t="array" ref="T447">IFERROR(IF(INDEX([3]Tabelle1!$E$3:$U$500,MATCH($A447&amp;$C447&amp;$D447,[3]Tabelle1!$A$3:$A$500&amp;[3]Tabelle1!$C$3:$C$500&amp;[3]Tabelle1!$D$3:$D$500,0),MATCH(T$2,[3]Tabelle1!$E$2:$U$2,0))=0,"",INDEX([3]Tabelle1!$E$3:$U$500,MATCH($A447&amp;$C447&amp;$D447,[3]Tabelle1!$A$3:$A$500&amp;[3]Tabelle1!$C$3:$C$500&amp;[3]Tabelle1!$D$3:$D$500,0),MATCH(T$2,[3]Tabelle1!$E$2:$U$2,0))),"")</f>
        <v/>
      </c>
      <c r="U447" s="189" t="str">
        <f t="array" ref="U447">IFERROR(IF(INDEX([3]Tabelle1!$E$3:$U$500,MATCH($A447&amp;$C447&amp;$D447,[3]Tabelle1!$A$3:$A$500&amp;[3]Tabelle1!$C$3:$C$500&amp;[3]Tabelle1!$D$3:$D$500,0),MATCH(U$2,[3]Tabelle1!$E$2:$U$2,0))=0,"",INDEX([3]Tabelle1!$E$3:$U$500,MATCH($A447&amp;$C447&amp;$D447,[3]Tabelle1!$A$3:$A$500&amp;[3]Tabelle1!$C$3:$C$500&amp;[3]Tabelle1!$D$3:$D$500,0),MATCH(U$2,[3]Tabelle1!$E$2:$U$2,0))),"")</f>
        <v/>
      </c>
      <c r="V447" s="190" t="str">
        <f t="array" ref="V447">IFERROR(IF(INDEX([3]Tabelle1!$E$3:$U$500,MATCH($A447&amp;$C447&amp;$D447,[3]Tabelle1!$A$3:$A$500&amp;[3]Tabelle1!$C$3:$C$500&amp;[3]Tabelle1!$D$3:$D$500,0),MATCH(V$2,[3]Tabelle1!$E$2:$U$2,0))=0,"",INDEX([3]Tabelle1!$E$3:$U$500,MATCH($A447&amp;$C447&amp;$D447,[3]Tabelle1!$A$3:$A$500&amp;[3]Tabelle1!$C$3:$C$500&amp;[3]Tabelle1!$D$3:$D$500,0),MATCH(V$2,[3]Tabelle1!$E$2:$U$2,0))),"")</f>
        <v/>
      </c>
      <c r="W447" t="str">
        <f t="array" ref="W447">IFERROR(IF(INDEX([3]Tabelle1!$E$3:$U$500,MATCH($A447&amp;$C447&amp;$D447,[3]Tabelle1!$A$3:$A$500&amp;[3]Tabelle1!$C$3:$C$500&amp;[3]Tabelle1!$D$3:$D$500,0),MATCH(W$2,[3]Tabelle1!$E$2:$U$2,0))=0,"",INDEX([3]Tabelle1!$E$3:$U$500,MATCH($A447&amp;$C447&amp;$D447,[3]Tabelle1!$A$3:$A$500&amp;[3]Tabelle1!$C$3:$C$500&amp;[3]Tabelle1!$D$3:$D$500,0),MATCH(W$2,[3]Tabelle1!$E$2:$U$2,0))),"")</f>
        <v>Noch kein NECP vorhanden</v>
      </c>
      <c r="X447" t="str">
        <f t="array" ref="X447">IFERROR(IF(INDEX([3]Tabelle1!$E$3:$U$500,MATCH($A447&amp;$C447&amp;$D447,[3]Tabelle1!$A$3:$A$500&amp;[3]Tabelle1!$C$3:$C$500&amp;[3]Tabelle1!$D$3:$D$500,0),MATCH(X$2,[3]Tabelle1!$E$2:$U$2,0))=0,"",INDEX([3]Tabelle1!$E$3:$U$500,MATCH($A447&amp;$C447&amp;$D447,[3]Tabelle1!$A$3:$A$500&amp;[3]Tabelle1!$C$3:$C$500&amp;[3]Tabelle1!$D$3:$D$500,0),MATCH(X$2,[3]Tabelle1!$E$2:$U$2,0))),"")</f>
        <v/>
      </c>
      <c r="Y447" s="174"/>
      <c r="Z447" s="174"/>
      <c r="AA447" s="174"/>
      <c r="AB447" s="174"/>
      <c r="AC447" s="174"/>
      <c r="AD447" s="174"/>
      <c r="AE447" s="174"/>
      <c r="AF447" s="174"/>
    </row>
    <row r="448" spans="1:32" x14ac:dyDescent="0.2">
      <c r="A448" s="107" t="str">
        <f t="shared" ref="A448:A463" si="43">A447</f>
        <v>Luxembourg</v>
      </c>
      <c r="B448" s="97"/>
      <c r="C448" s="97" t="s">
        <v>212</v>
      </c>
      <c r="D448" s="226" t="s">
        <v>146</v>
      </c>
      <c r="E448" s="125"/>
      <c r="F448" s="125"/>
      <c r="G448" s="125"/>
      <c r="H448" s="125" t="str">
        <f t="array" ref="H448">IFERROR(IF(INDEX([3]Tabelle1!$E$3:$U$500,MATCH($A448&amp;$C448&amp;$D448,[3]Tabelle1!$A$3:$A$500&amp;[3]Tabelle1!$C$3:$C$500&amp;[3]Tabelle1!$D$3:$D$500,0),MATCH(H$2,[3]Tabelle1!$E$2:$U$2,0))=0,"",INDEX([3]Tabelle1!$E$3:$U$500,MATCH($A448&amp;$C448&amp;$D448,[3]Tabelle1!$A$3:$A$500&amp;[3]Tabelle1!$C$3:$C$500&amp;[3]Tabelle1!$D$3:$D$500,0),MATCH(H$2,[3]Tabelle1!$E$2:$U$2,0))),"")</f>
        <v/>
      </c>
      <c r="I448" s="186" t="str">
        <f t="array" ref="I448">IFERROR(IF(INDEX([3]Tabelle1!$E$3:$U$500,MATCH($A448&amp;$C448&amp;$D448,[3]Tabelle1!$A$3:$A$500&amp;[3]Tabelle1!$C$3:$C$500&amp;[3]Tabelle1!$D$3:$D$500,0),MATCH(I$2,[3]Tabelle1!$E$2:$U$2,0))=0,"",INDEX([3]Tabelle1!$E$3:$U$500,MATCH($A448&amp;$C448&amp;$D448,[3]Tabelle1!$A$3:$A$500&amp;[3]Tabelle1!$C$3:$C$500&amp;[3]Tabelle1!$D$3:$D$500,0),MATCH(I$2,[3]Tabelle1!$E$2:$U$2,0))),"")</f>
        <v/>
      </c>
      <c r="J448" s="152" t="str">
        <f t="array" ref="J448">IFERROR(IF(INDEX([3]Tabelle1!$E$3:$U$500,MATCH($A448&amp;$C448&amp;$D448,[3]Tabelle1!$A$3:$A$500&amp;[3]Tabelle1!$C$3:$C$500&amp;[3]Tabelle1!$D$3:$D$500,0),MATCH(J$2,[3]Tabelle1!$E$2:$U$2,0))=0,"",INDEX([3]Tabelle1!$E$3:$U$500,MATCH($A448&amp;$C448&amp;$D448,[3]Tabelle1!$A$3:$A$500&amp;[3]Tabelle1!$C$3:$C$500&amp;[3]Tabelle1!$D$3:$D$500,0),MATCH(J$2,[3]Tabelle1!$E$2:$U$2,0))),"")</f>
        <v/>
      </c>
      <c r="K448" s="152" t="str">
        <f t="array" ref="K448">IFERROR(IF(INDEX([3]Tabelle1!$E$3:$U$500,MATCH($A448&amp;$C448&amp;$D448,[3]Tabelle1!$A$3:$A$500&amp;[3]Tabelle1!$C$3:$C$500&amp;[3]Tabelle1!$D$3:$D$500,0),MATCH(K$2,[3]Tabelle1!$E$2:$U$2,0))=0,"",INDEX([3]Tabelle1!$E$3:$U$500,MATCH($A448&amp;$C448&amp;$D448,[3]Tabelle1!$A$3:$A$500&amp;[3]Tabelle1!$C$3:$C$500&amp;[3]Tabelle1!$D$3:$D$500,0),MATCH(K$2,[3]Tabelle1!$E$2:$U$2,0))),"")</f>
        <v/>
      </c>
      <c r="L448" s="152" t="str">
        <f t="array" ref="L448">IFERROR(IF(INDEX([3]Tabelle1!$E$3:$U$500,MATCH($A448&amp;$C448&amp;$D448,[3]Tabelle1!$A$3:$A$500&amp;[3]Tabelle1!$C$3:$C$500&amp;[3]Tabelle1!$D$3:$D$500,0),MATCH(L$2,[3]Tabelle1!$E$2:$U$2,0))=0,"",INDEX([3]Tabelle1!$E$3:$U$500,MATCH($A448&amp;$C448&amp;$D448,[3]Tabelle1!$A$3:$A$500&amp;[3]Tabelle1!$C$3:$C$500&amp;[3]Tabelle1!$D$3:$D$500,0),MATCH(L$2,[3]Tabelle1!$E$2:$U$2,0))),"")</f>
        <v/>
      </c>
      <c r="M448" s="152" t="str">
        <f t="array" ref="M448">IFERROR(IF(INDEX([3]Tabelle1!$E$3:$U$500,MATCH($A448&amp;$C448&amp;$D448,[3]Tabelle1!$A$3:$A$500&amp;[3]Tabelle1!$C$3:$C$500&amp;[3]Tabelle1!$D$3:$D$500,0),MATCH(M$2,[3]Tabelle1!$E$2:$U$2,0))=0,"",INDEX([3]Tabelle1!$E$3:$U$500,MATCH($A448&amp;$C448&amp;$D448,[3]Tabelle1!$A$3:$A$500&amp;[3]Tabelle1!$C$3:$C$500&amp;[3]Tabelle1!$D$3:$D$500,0),MATCH(M$2,[3]Tabelle1!$E$2:$U$2,0))),"")</f>
        <v/>
      </c>
      <c r="N448" s="152" t="str">
        <f t="array" ref="N448">IFERROR(IF(INDEX([3]Tabelle1!$E$3:$U$500,MATCH($A448&amp;$C448&amp;$D448,[3]Tabelle1!$A$3:$A$500&amp;[3]Tabelle1!$C$3:$C$500&amp;[3]Tabelle1!$D$3:$D$500,0),MATCH(N$2,[3]Tabelle1!$E$2:$U$2,0))=0,"",INDEX([3]Tabelle1!$E$3:$U$500,MATCH($A448&amp;$C448&amp;$D448,[3]Tabelle1!$A$3:$A$500&amp;[3]Tabelle1!$C$3:$C$500&amp;[3]Tabelle1!$D$3:$D$500,0),MATCH(N$2,[3]Tabelle1!$E$2:$U$2,0))),"")</f>
        <v/>
      </c>
      <c r="O448" s="152" t="str">
        <f t="array" ref="O448">IFERROR(IF(INDEX([3]Tabelle1!$E$3:$U$500,MATCH($A448&amp;$C448&amp;$D448,[3]Tabelle1!$A$3:$A$500&amp;[3]Tabelle1!$C$3:$C$500&amp;[3]Tabelle1!$D$3:$D$500,0),MATCH(O$2,[3]Tabelle1!$E$2:$U$2,0))=0,"",INDEX([3]Tabelle1!$E$3:$U$500,MATCH($A448&amp;$C448&amp;$D448,[3]Tabelle1!$A$3:$A$500&amp;[3]Tabelle1!$C$3:$C$500&amp;[3]Tabelle1!$D$3:$D$500,0),MATCH(O$2,[3]Tabelle1!$E$2:$U$2,0))),"")</f>
        <v/>
      </c>
      <c r="P448" s="152" t="str">
        <f t="array" ref="P448">IFERROR(IF(INDEX([3]Tabelle1!$E$3:$U$500,MATCH($A448&amp;$C448&amp;$D448,[3]Tabelle1!$A$3:$A$500&amp;[3]Tabelle1!$C$3:$C$500&amp;[3]Tabelle1!$D$3:$D$500,0),MATCH(P$2,[3]Tabelle1!$E$2:$U$2,0))=0,"",INDEX([3]Tabelle1!$E$3:$U$500,MATCH($A448&amp;$C448&amp;$D448,[3]Tabelle1!$A$3:$A$500&amp;[3]Tabelle1!$C$3:$C$500&amp;[3]Tabelle1!$D$3:$D$500,0),MATCH(P$2,[3]Tabelle1!$E$2:$U$2,0))),"")</f>
        <v/>
      </c>
      <c r="Q448" s="152" t="str">
        <f t="array" ref="Q448">IFERROR(IF(INDEX([3]Tabelle1!$E$3:$U$500,MATCH($A448&amp;$C448&amp;$D448,[3]Tabelle1!$A$3:$A$500&amp;[3]Tabelle1!$C$3:$C$500&amp;[3]Tabelle1!$D$3:$D$500,0),MATCH(Q$2,[3]Tabelle1!$E$2:$U$2,0))=0,"",INDEX([3]Tabelle1!$E$3:$U$500,MATCH($A448&amp;$C448&amp;$D448,[3]Tabelle1!$A$3:$A$500&amp;[3]Tabelle1!$C$3:$C$500&amp;[3]Tabelle1!$D$3:$D$500,0),MATCH(Q$2,[3]Tabelle1!$E$2:$U$2,0))),"")</f>
        <v/>
      </c>
      <c r="R448" s="152" t="str">
        <f t="array" ref="R448">IFERROR(IF(INDEX([3]Tabelle1!$E$3:$U$500,MATCH($A448&amp;$C448&amp;$D448,[3]Tabelle1!$A$3:$A$500&amp;[3]Tabelle1!$C$3:$C$500&amp;[3]Tabelle1!$D$3:$D$500,0),MATCH(R$2,[3]Tabelle1!$E$2:$U$2,0))=0,"",INDEX([3]Tabelle1!$E$3:$U$500,MATCH($A448&amp;$C448&amp;$D448,[3]Tabelle1!$A$3:$A$500&amp;[3]Tabelle1!$C$3:$C$500&amp;[3]Tabelle1!$D$3:$D$500,0),MATCH(R$2,[3]Tabelle1!$E$2:$U$2,0))),"")</f>
        <v/>
      </c>
      <c r="S448" s="152" t="str">
        <f t="array" ref="S448">IFERROR(IF(INDEX([3]Tabelle1!$E$3:$U$500,MATCH($A448&amp;$C448&amp;$D448,[3]Tabelle1!$A$3:$A$500&amp;[3]Tabelle1!$C$3:$C$500&amp;[3]Tabelle1!$D$3:$D$500,0),MATCH(S$2,[3]Tabelle1!$E$2:$U$2,0))=0,"",INDEX([3]Tabelle1!$E$3:$U$500,MATCH($A448&amp;$C448&amp;$D448,[3]Tabelle1!$A$3:$A$500&amp;[3]Tabelle1!$C$3:$C$500&amp;[3]Tabelle1!$D$3:$D$500,0),MATCH(S$2,[3]Tabelle1!$E$2:$U$2,0))),"")</f>
        <v/>
      </c>
      <c r="T448" s="189" t="str">
        <f t="array" ref="T448">IFERROR(IF(INDEX([3]Tabelle1!$E$3:$U$500,MATCH($A448&amp;$C448&amp;$D448,[3]Tabelle1!$A$3:$A$500&amp;[3]Tabelle1!$C$3:$C$500&amp;[3]Tabelle1!$D$3:$D$500,0),MATCH(T$2,[3]Tabelle1!$E$2:$U$2,0))=0,"",INDEX([3]Tabelle1!$E$3:$U$500,MATCH($A448&amp;$C448&amp;$D448,[3]Tabelle1!$A$3:$A$500&amp;[3]Tabelle1!$C$3:$C$500&amp;[3]Tabelle1!$D$3:$D$500,0),MATCH(T$2,[3]Tabelle1!$E$2:$U$2,0))),"")</f>
        <v/>
      </c>
      <c r="U448" s="189" t="str">
        <f t="array" ref="U448">IFERROR(IF(INDEX([3]Tabelle1!$E$3:$U$500,MATCH($A448&amp;$C448&amp;$D448,[3]Tabelle1!$A$3:$A$500&amp;[3]Tabelle1!$C$3:$C$500&amp;[3]Tabelle1!$D$3:$D$500,0),MATCH(U$2,[3]Tabelle1!$E$2:$U$2,0))=0,"",INDEX([3]Tabelle1!$E$3:$U$500,MATCH($A448&amp;$C448&amp;$D448,[3]Tabelle1!$A$3:$A$500&amp;[3]Tabelle1!$C$3:$C$500&amp;[3]Tabelle1!$D$3:$D$500,0),MATCH(U$2,[3]Tabelle1!$E$2:$U$2,0))),"")</f>
        <v/>
      </c>
      <c r="V448" s="190" t="str">
        <f t="array" ref="V448">IFERROR(IF(INDEX([3]Tabelle1!$E$3:$U$500,MATCH($A448&amp;$C448&amp;$D448,[3]Tabelle1!$A$3:$A$500&amp;[3]Tabelle1!$C$3:$C$500&amp;[3]Tabelle1!$D$3:$D$500,0),MATCH(V$2,[3]Tabelle1!$E$2:$U$2,0))=0,"",INDEX([3]Tabelle1!$E$3:$U$500,MATCH($A448&amp;$C448&amp;$D448,[3]Tabelle1!$A$3:$A$500&amp;[3]Tabelle1!$C$3:$C$500&amp;[3]Tabelle1!$D$3:$D$500,0),MATCH(V$2,[3]Tabelle1!$E$2:$U$2,0))),"")</f>
        <v/>
      </c>
      <c r="W448" t="str">
        <f t="array" ref="W448">IFERROR(IF(INDEX([3]Tabelle1!$E$3:$U$500,MATCH($A448&amp;$C448&amp;$D448,[3]Tabelle1!$A$3:$A$500&amp;[3]Tabelle1!$C$3:$C$500&amp;[3]Tabelle1!$D$3:$D$500,0),MATCH(W$2,[3]Tabelle1!$E$2:$U$2,0))=0,"",INDEX([3]Tabelle1!$E$3:$U$500,MATCH($A448&amp;$C448&amp;$D448,[3]Tabelle1!$A$3:$A$500&amp;[3]Tabelle1!$C$3:$C$500&amp;[3]Tabelle1!$D$3:$D$500,0),MATCH(W$2,[3]Tabelle1!$E$2:$U$2,0))),"")</f>
        <v>Noch kein NECP vorhanden</v>
      </c>
      <c r="X448" t="str">
        <f t="array" ref="X448">IFERROR(IF(INDEX([3]Tabelle1!$E$3:$U$500,MATCH($A448&amp;$C448&amp;$D448,[3]Tabelle1!$A$3:$A$500&amp;[3]Tabelle1!$C$3:$C$500&amp;[3]Tabelle1!$D$3:$D$500,0),MATCH(X$2,[3]Tabelle1!$E$2:$U$2,0))=0,"",INDEX([3]Tabelle1!$E$3:$U$500,MATCH($A448&amp;$C448&amp;$D448,[3]Tabelle1!$A$3:$A$500&amp;[3]Tabelle1!$C$3:$C$500&amp;[3]Tabelle1!$D$3:$D$500,0),MATCH(X$2,[3]Tabelle1!$E$2:$U$2,0))),"")</f>
        <v/>
      </c>
      <c r="Y448" s="174"/>
      <c r="Z448" s="174"/>
      <c r="AA448" s="174"/>
      <c r="AB448" s="174"/>
      <c r="AC448" s="174"/>
      <c r="AD448" s="174"/>
      <c r="AE448" s="174"/>
      <c r="AF448" s="174"/>
    </row>
    <row r="449" spans="1:32" x14ac:dyDescent="0.2">
      <c r="A449" s="107" t="str">
        <f t="shared" si="43"/>
        <v>Luxembourg</v>
      </c>
      <c r="B449" s="97"/>
      <c r="C449" s="97" t="s">
        <v>212</v>
      </c>
      <c r="D449" s="226" t="s">
        <v>147</v>
      </c>
      <c r="E449" s="125"/>
      <c r="F449" s="125"/>
      <c r="G449" s="125"/>
      <c r="H449" s="125" t="str">
        <f t="array" ref="H449">IFERROR(IF(INDEX([3]Tabelle1!$E$3:$U$500,MATCH($A449&amp;$C449&amp;$D449,[3]Tabelle1!$A$3:$A$500&amp;[3]Tabelle1!$C$3:$C$500&amp;[3]Tabelle1!$D$3:$D$500,0),MATCH(H$2,[3]Tabelle1!$E$2:$U$2,0))=0,"",INDEX([3]Tabelle1!$E$3:$U$500,MATCH($A449&amp;$C449&amp;$D449,[3]Tabelle1!$A$3:$A$500&amp;[3]Tabelle1!$C$3:$C$500&amp;[3]Tabelle1!$D$3:$D$500,0),MATCH(H$2,[3]Tabelle1!$E$2:$U$2,0))),"")</f>
        <v/>
      </c>
      <c r="I449" s="186" t="str">
        <f t="array" ref="I449">IFERROR(IF(INDEX([3]Tabelle1!$E$3:$U$500,MATCH($A449&amp;$C449&amp;$D449,[3]Tabelle1!$A$3:$A$500&amp;[3]Tabelle1!$C$3:$C$500&amp;[3]Tabelle1!$D$3:$D$500,0),MATCH(I$2,[3]Tabelle1!$E$2:$U$2,0))=0,"",INDEX([3]Tabelle1!$E$3:$U$500,MATCH($A449&amp;$C449&amp;$D449,[3]Tabelle1!$A$3:$A$500&amp;[3]Tabelle1!$C$3:$C$500&amp;[3]Tabelle1!$D$3:$D$500,0),MATCH(I$2,[3]Tabelle1!$E$2:$U$2,0))),"")</f>
        <v/>
      </c>
      <c r="J449" s="152" t="str">
        <f t="array" ref="J449">IFERROR(IF(INDEX([3]Tabelle1!$E$3:$U$500,MATCH($A449&amp;$C449&amp;$D449,[3]Tabelle1!$A$3:$A$500&amp;[3]Tabelle1!$C$3:$C$500&amp;[3]Tabelle1!$D$3:$D$500,0),MATCH(J$2,[3]Tabelle1!$E$2:$U$2,0))=0,"",INDEX([3]Tabelle1!$E$3:$U$500,MATCH($A449&amp;$C449&amp;$D449,[3]Tabelle1!$A$3:$A$500&amp;[3]Tabelle1!$C$3:$C$500&amp;[3]Tabelle1!$D$3:$D$500,0),MATCH(J$2,[3]Tabelle1!$E$2:$U$2,0))),"")</f>
        <v/>
      </c>
      <c r="K449" s="152" t="str">
        <f t="array" ref="K449">IFERROR(IF(INDEX([3]Tabelle1!$E$3:$U$500,MATCH($A449&amp;$C449&amp;$D449,[3]Tabelle1!$A$3:$A$500&amp;[3]Tabelle1!$C$3:$C$500&amp;[3]Tabelle1!$D$3:$D$500,0),MATCH(K$2,[3]Tabelle1!$E$2:$U$2,0))=0,"",INDEX([3]Tabelle1!$E$3:$U$500,MATCH($A449&amp;$C449&amp;$D449,[3]Tabelle1!$A$3:$A$500&amp;[3]Tabelle1!$C$3:$C$500&amp;[3]Tabelle1!$D$3:$D$500,0),MATCH(K$2,[3]Tabelle1!$E$2:$U$2,0))),"")</f>
        <v/>
      </c>
      <c r="L449" s="152" t="str">
        <f t="array" ref="L449">IFERROR(IF(INDEX([3]Tabelle1!$E$3:$U$500,MATCH($A449&amp;$C449&amp;$D449,[3]Tabelle1!$A$3:$A$500&amp;[3]Tabelle1!$C$3:$C$500&amp;[3]Tabelle1!$D$3:$D$500,0),MATCH(L$2,[3]Tabelle1!$E$2:$U$2,0))=0,"",INDEX([3]Tabelle1!$E$3:$U$500,MATCH($A449&amp;$C449&amp;$D449,[3]Tabelle1!$A$3:$A$500&amp;[3]Tabelle1!$C$3:$C$500&amp;[3]Tabelle1!$D$3:$D$500,0),MATCH(L$2,[3]Tabelle1!$E$2:$U$2,0))),"")</f>
        <v/>
      </c>
      <c r="M449" s="152" t="str">
        <f t="array" ref="M449">IFERROR(IF(INDEX([3]Tabelle1!$E$3:$U$500,MATCH($A449&amp;$C449&amp;$D449,[3]Tabelle1!$A$3:$A$500&amp;[3]Tabelle1!$C$3:$C$500&amp;[3]Tabelle1!$D$3:$D$500,0),MATCH(M$2,[3]Tabelle1!$E$2:$U$2,0))=0,"",INDEX([3]Tabelle1!$E$3:$U$500,MATCH($A449&amp;$C449&amp;$D449,[3]Tabelle1!$A$3:$A$500&amp;[3]Tabelle1!$C$3:$C$500&amp;[3]Tabelle1!$D$3:$D$500,0),MATCH(M$2,[3]Tabelle1!$E$2:$U$2,0))),"")</f>
        <v/>
      </c>
      <c r="N449" s="152" t="str">
        <f t="array" ref="N449">IFERROR(IF(INDEX([3]Tabelle1!$E$3:$U$500,MATCH($A449&amp;$C449&amp;$D449,[3]Tabelle1!$A$3:$A$500&amp;[3]Tabelle1!$C$3:$C$500&amp;[3]Tabelle1!$D$3:$D$500,0),MATCH(N$2,[3]Tabelle1!$E$2:$U$2,0))=0,"",INDEX([3]Tabelle1!$E$3:$U$500,MATCH($A449&amp;$C449&amp;$D449,[3]Tabelle1!$A$3:$A$500&amp;[3]Tabelle1!$C$3:$C$500&amp;[3]Tabelle1!$D$3:$D$500,0),MATCH(N$2,[3]Tabelle1!$E$2:$U$2,0))),"")</f>
        <v/>
      </c>
      <c r="O449" s="152" t="str">
        <f t="array" ref="O449">IFERROR(IF(INDEX([3]Tabelle1!$E$3:$U$500,MATCH($A449&amp;$C449&amp;$D449,[3]Tabelle1!$A$3:$A$500&amp;[3]Tabelle1!$C$3:$C$500&amp;[3]Tabelle1!$D$3:$D$500,0),MATCH(O$2,[3]Tabelle1!$E$2:$U$2,0))=0,"",INDEX([3]Tabelle1!$E$3:$U$500,MATCH($A449&amp;$C449&amp;$D449,[3]Tabelle1!$A$3:$A$500&amp;[3]Tabelle1!$C$3:$C$500&amp;[3]Tabelle1!$D$3:$D$500,0),MATCH(O$2,[3]Tabelle1!$E$2:$U$2,0))),"")</f>
        <v/>
      </c>
      <c r="P449" s="152" t="str">
        <f t="array" ref="P449">IFERROR(IF(INDEX([3]Tabelle1!$E$3:$U$500,MATCH($A449&amp;$C449&amp;$D449,[3]Tabelle1!$A$3:$A$500&amp;[3]Tabelle1!$C$3:$C$500&amp;[3]Tabelle1!$D$3:$D$500,0),MATCH(P$2,[3]Tabelle1!$E$2:$U$2,0))=0,"",INDEX([3]Tabelle1!$E$3:$U$500,MATCH($A449&amp;$C449&amp;$D449,[3]Tabelle1!$A$3:$A$500&amp;[3]Tabelle1!$C$3:$C$500&amp;[3]Tabelle1!$D$3:$D$500,0),MATCH(P$2,[3]Tabelle1!$E$2:$U$2,0))),"")</f>
        <v/>
      </c>
      <c r="Q449" s="152" t="str">
        <f t="array" ref="Q449">IFERROR(IF(INDEX([3]Tabelle1!$E$3:$U$500,MATCH($A449&amp;$C449&amp;$D449,[3]Tabelle1!$A$3:$A$500&amp;[3]Tabelle1!$C$3:$C$500&amp;[3]Tabelle1!$D$3:$D$500,0),MATCH(Q$2,[3]Tabelle1!$E$2:$U$2,0))=0,"",INDEX([3]Tabelle1!$E$3:$U$500,MATCH($A449&amp;$C449&amp;$D449,[3]Tabelle1!$A$3:$A$500&amp;[3]Tabelle1!$C$3:$C$500&amp;[3]Tabelle1!$D$3:$D$500,0),MATCH(Q$2,[3]Tabelle1!$E$2:$U$2,0))),"")</f>
        <v/>
      </c>
      <c r="R449" s="152" t="str">
        <f t="array" ref="R449">IFERROR(IF(INDEX([3]Tabelle1!$E$3:$U$500,MATCH($A449&amp;$C449&amp;$D449,[3]Tabelle1!$A$3:$A$500&amp;[3]Tabelle1!$C$3:$C$500&amp;[3]Tabelle1!$D$3:$D$500,0),MATCH(R$2,[3]Tabelle1!$E$2:$U$2,0))=0,"",INDEX([3]Tabelle1!$E$3:$U$500,MATCH($A449&amp;$C449&amp;$D449,[3]Tabelle1!$A$3:$A$500&amp;[3]Tabelle1!$C$3:$C$500&amp;[3]Tabelle1!$D$3:$D$500,0),MATCH(R$2,[3]Tabelle1!$E$2:$U$2,0))),"")</f>
        <v/>
      </c>
      <c r="S449" s="152" t="str">
        <f t="array" ref="S449">IFERROR(IF(INDEX([3]Tabelle1!$E$3:$U$500,MATCH($A449&amp;$C449&amp;$D449,[3]Tabelle1!$A$3:$A$500&amp;[3]Tabelle1!$C$3:$C$500&amp;[3]Tabelle1!$D$3:$D$500,0),MATCH(S$2,[3]Tabelle1!$E$2:$U$2,0))=0,"",INDEX([3]Tabelle1!$E$3:$U$500,MATCH($A449&amp;$C449&amp;$D449,[3]Tabelle1!$A$3:$A$500&amp;[3]Tabelle1!$C$3:$C$500&amp;[3]Tabelle1!$D$3:$D$500,0),MATCH(S$2,[3]Tabelle1!$E$2:$U$2,0))),"")</f>
        <v/>
      </c>
      <c r="T449" s="189" t="str">
        <f t="array" ref="T449">IFERROR(IF(INDEX([3]Tabelle1!$E$3:$U$500,MATCH($A449&amp;$C449&amp;$D449,[3]Tabelle1!$A$3:$A$500&amp;[3]Tabelle1!$C$3:$C$500&amp;[3]Tabelle1!$D$3:$D$500,0),MATCH(T$2,[3]Tabelle1!$E$2:$U$2,0))=0,"",INDEX([3]Tabelle1!$E$3:$U$500,MATCH($A449&amp;$C449&amp;$D449,[3]Tabelle1!$A$3:$A$500&amp;[3]Tabelle1!$C$3:$C$500&amp;[3]Tabelle1!$D$3:$D$500,0),MATCH(T$2,[3]Tabelle1!$E$2:$U$2,0))),"")</f>
        <v/>
      </c>
      <c r="U449" s="189" t="str">
        <f t="array" ref="U449">IFERROR(IF(INDEX([3]Tabelle1!$E$3:$U$500,MATCH($A449&amp;$C449&amp;$D449,[3]Tabelle1!$A$3:$A$500&amp;[3]Tabelle1!$C$3:$C$500&amp;[3]Tabelle1!$D$3:$D$500,0),MATCH(U$2,[3]Tabelle1!$E$2:$U$2,0))=0,"",INDEX([3]Tabelle1!$E$3:$U$500,MATCH($A449&amp;$C449&amp;$D449,[3]Tabelle1!$A$3:$A$500&amp;[3]Tabelle1!$C$3:$C$500&amp;[3]Tabelle1!$D$3:$D$500,0),MATCH(U$2,[3]Tabelle1!$E$2:$U$2,0))),"")</f>
        <v/>
      </c>
      <c r="V449" s="190" t="str">
        <f t="array" ref="V449">IFERROR(IF(INDEX([3]Tabelle1!$E$3:$U$500,MATCH($A449&amp;$C449&amp;$D449,[3]Tabelle1!$A$3:$A$500&amp;[3]Tabelle1!$C$3:$C$500&amp;[3]Tabelle1!$D$3:$D$500,0),MATCH(V$2,[3]Tabelle1!$E$2:$U$2,0))=0,"",INDEX([3]Tabelle1!$E$3:$U$500,MATCH($A449&amp;$C449&amp;$D449,[3]Tabelle1!$A$3:$A$500&amp;[3]Tabelle1!$C$3:$C$500&amp;[3]Tabelle1!$D$3:$D$500,0),MATCH(V$2,[3]Tabelle1!$E$2:$U$2,0))),"")</f>
        <v/>
      </c>
      <c r="W449" t="str">
        <f t="array" ref="W449">IFERROR(IF(INDEX([3]Tabelle1!$E$3:$U$500,MATCH($A449&amp;$C449&amp;$D449,[3]Tabelle1!$A$3:$A$500&amp;[3]Tabelle1!$C$3:$C$500&amp;[3]Tabelle1!$D$3:$D$500,0),MATCH(W$2,[3]Tabelle1!$E$2:$U$2,0))=0,"",INDEX([3]Tabelle1!$E$3:$U$500,MATCH($A449&amp;$C449&amp;$D449,[3]Tabelle1!$A$3:$A$500&amp;[3]Tabelle1!$C$3:$C$500&amp;[3]Tabelle1!$D$3:$D$500,0),MATCH(W$2,[3]Tabelle1!$E$2:$U$2,0))),"")</f>
        <v>Noch kein NECP vorhanden</v>
      </c>
      <c r="X449" t="str">
        <f t="array" ref="X449">IFERROR(IF(INDEX([3]Tabelle1!$E$3:$U$500,MATCH($A449&amp;$C449&amp;$D449,[3]Tabelle1!$A$3:$A$500&amp;[3]Tabelle1!$C$3:$C$500&amp;[3]Tabelle1!$D$3:$D$500,0),MATCH(X$2,[3]Tabelle1!$E$2:$U$2,0))=0,"",INDEX([3]Tabelle1!$E$3:$U$500,MATCH($A449&amp;$C449&amp;$D449,[3]Tabelle1!$A$3:$A$500&amp;[3]Tabelle1!$C$3:$C$500&amp;[3]Tabelle1!$D$3:$D$500,0),MATCH(X$2,[3]Tabelle1!$E$2:$U$2,0))),"")</f>
        <v/>
      </c>
      <c r="Y449" s="174"/>
      <c r="Z449" s="174"/>
      <c r="AA449" s="174"/>
      <c r="AB449" s="174"/>
      <c r="AC449" s="174"/>
      <c r="AD449" s="174"/>
      <c r="AE449" s="174"/>
      <c r="AF449" s="174"/>
    </row>
    <row r="450" spans="1:32" x14ac:dyDescent="0.2">
      <c r="A450" s="107" t="str">
        <f t="shared" si="43"/>
        <v>Luxembourg</v>
      </c>
      <c r="B450" s="97"/>
      <c r="C450" s="97"/>
      <c r="D450" s="226" t="s">
        <v>73</v>
      </c>
      <c r="E450" s="191"/>
      <c r="F450" s="191"/>
      <c r="G450" s="191"/>
      <c r="H450" s="192" t="str">
        <f t="array" ref="H450">IFERROR(IF(INDEX([3]Tabelle1!$E$3:$U$500,MATCH($A450&amp;$C450&amp;$D450,[3]Tabelle1!$A$3:$A$500&amp;[3]Tabelle1!$C$3:$C$500&amp;[3]Tabelle1!$D$3:$D$500,0),MATCH(H$2,[3]Tabelle1!$E$2:$U$2,0))=0,"",INDEX([3]Tabelle1!$E$3:$U$500,MATCH($A450&amp;$C450&amp;$D450,[3]Tabelle1!$A$3:$A$500&amp;[3]Tabelle1!$C$3:$C$500&amp;[3]Tabelle1!$D$3:$D$500,0),MATCH(H$2,[3]Tabelle1!$E$2:$U$2,0))),"")</f>
        <v/>
      </c>
      <c r="I450" s="192" t="str">
        <f t="array" ref="I450">IFERROR(IF(INDEX([3]Tabelle1!$E$3:$U$500,MATCH($A450&amp;$C450&amp;$D450,[3]Tabelle1!$A$3:$A$500&amp;[3]Tabelle1!$C$3:$C$500&amp;[3]Tabelle1!$D$3:$D$500,0),MATCH(I$2,[3]Tabelle1!$E$2:$U$2,0))=0,"",INDEX([3]Tabelle1!$E$3:$U$500,MATCH($A450&amp;$C450&amp;$D450,[3]Tabelle1!$A$3:$A$500&amp;[3]Tabelle1!$C$3:$C$500&amp;[3]Tabelle1!$D$3:$D$500,0),MATCH(I$2,[3]Tabelle1!$E$2:$U$2,0))),"")</f>
        <v/>
      </c>
      <c r="J450" s="192" t="str">
        <f t="array" ref="J450">IFERROR(IF(INDEX([3]Tabelle1!$E$3:$U$500,MATCH($A450&amp;$C450&amp;$D450,[3]Tabelle1!$A$3:$A$500&amp;[3]Tabelle1!$C$3:$C$500&amp;[3]Tabelle1!$D$3:$D$500,0),MATCH(J$2,[3]Tabelle1!$E$2:$U$2,0))=0,"",INDEX([3]Tabelle1!$E$3:$U$500,MATCH($A450&amp;$C450&amp;$D450,[3]Tabelle1!$A$3:$A$500&amp;[3]Tabelle1!$C$3:$C$500&amp;[3]Tabelle1!$D$3:$D$500,0),MATCH(J$2,[3]Tabelle1!$E$2:$U$2,0))),"")</f>
        <v/>
      </c>
      <c r="K450" s="192" t="str">
        <f t="array" ref="K450">IFERROR(IF(INDEX([3]Tabelle1!$E$3:$U$500,MATCH($A450&amp;$C450&amp;$D450,[3]Tabelle1!$A$3:$A$500&amp;[3]Tabelle1!$C$3:$C$500&amp;[3]Tabelle1!$D$3:$D$500,0),MATCH(K$2,[3]Tabelle1!$E$2:$U$2,0))=0,"",INDEX([3]Tabelle1!$E$3:$U$500,MATCH($A450&amp;$C450&amp;$D450,[3]Tabelle1!$A$3:$A$500&amp;[3]Tabelle1!$C$3:$C$500&amp;[3]Tabelle1!$D$3:$D$500,0),MATCH(K$2,[3]Tabelle1!$E$2:$U$2,0))),"")</f>
        <v/>
      </c>
      <c r="L450" s="192" t="str">
        <f t="array" ref="L450">IFERROR(IF(INDEX([3]Tabelle1!$E$3:$U$500,MATCH($A450&amp;$C450&amp;$D450,[3]Tabelle1!$A$3:$A$500&amp;[3]Tabelle1!$C$3:$C$500&amp;[3]Tabelle1!$D$3:$D$500,0),MATCH(L$2,[3]Tabelle1!$E$2:$U$2,0))=0,"",INDEX([3]Tabelle1!$E$3:$U$500,MATCH($A450&amp;$C450&amp;$D450,[3]Tabelle1!$A$3:$A$500&amp;[3]Tabelle1!$C$3:$C$500&amp;[3]Tabelle1!$D$3:$D$500,0),MATCH(L$2,[3]Tabelle1!$E$2:$U$2,0))),"")</f>
        <v/>
      </c>
      <c r="M450" s="192" t="str">
        <f t="array" ref="M450">IFERROR(IF(INDEX([3]Tabelle1!$E$3:$U$500,MATCH($A450&amp;$C450&amp;$D450,[3]Tabelle1!$A$3:$A$500&amp;[3]Tabelle1!$C$3:$C$500&amp;[3]Tabelle1!$D$3:$D$500,0),MATCH(M$2,[3]Tabelle1!$E$2:$U$2,0))=0,"",INDEX([3]Tabelle1!$E$3:$U$500,MATCH($A450&amp;$C450&amp;$D450,[3]Tabelle1!$A$3:$A$500&amp;[3]Tabelle1!$C$3:$C$500&amp;[3]Tabelle1!$D$3:$D$500,0),MATCH(M$2,[3]Tabelle1!$E$2:$U$2,0))),"")</f>
        <v/>
      </c>
      <c r="N450" s="192" t="str">
        <f t="array" ref="N450">IFERROR(IF(INDEX([3]Tabelle1!$E$3:$U$500,MATCH($A450&amp;$C450&amp;$D450,[3]Tabelle1!$A$3:$A$500&amp;[3]Tabelle1!$C$3:$C$500&amp;[3]Tabelle1!$D$3:$D$500,0),MATCH(N$2,[3]Tabelle1!$E$2:$U$2,0))=0,"",INDEX([3]Tabelle1!$E$3:$U$500,MATCH($A450&amp;$C450&amp;$D450,[3]Tabelle1!$A$3:$A$500&amp;[3]Tabelle1!$C$3:$C$500&amp;[3]Tabelle1!$D$3:$D$500,0),MATCH(N$2,[3]Tabelle1!$E$2:$U$2,0))),"")</f>
        <v/>
      </c>
      <c r="O450" s="192" t="str">
        <f t="array" ref="O450">IFERROR(IF(INDEX([3]Tabelle1!$E$3:$U$500,MATCH($A450&amp;$C450&amp;$D450,[3]Tabelle1!$A$3:$A$500&amp;[3]Tabelle1!$C$3:$C$500&amp;[3]Tabelle1!$D$3:$D$500,0),MATCH(O$2,[3]Tabelle1!$E$2:$U$2,0))=0,"",INDEX([3]Tabelle1!$E$3:$U$500,MATCH($A450&amp;$C450&amp;$D450,[3]Tabelle1!$A$3:$A$500&amp;[3]Tabelle1!$C$3:$C$500&amp;[3]Tabelle1!$D$3:$D$500,0),MATCH(O$2,[3]Tabelle1!$E$2:$U$2,0))),"")</f>
        <v/>
      </c>
      <c r="P450" s="192" t="str">
        <f t="array" ref="P450">IFERROR(IF(INDEX([3]Tabelle1!$E$3:$U$500,MATCH($A450&amp;$C450&amp;$D450,[3]Tabelle1!$A$3:$A$500&amp;[3]Tabelle1!$C$3:$C$500&amp;[3]Tabelle1!$D$3:$D$500,0),MATCH(P$2,[3]Tabelle1!$E$2:$U$2,0))=0,"",INDEX([3]Tabelle1!$E$3:$U$500,MATCH($A450&amp;$C450&amp;$D450,[3]Tabelle1!$A$3:$A$500&amp;[3]Tabelle1!$C$3:$C$500&amp;[3]Tabelle1!$D$3:$D$500,0),MATCH(P$2,[3]Tabelle1!$E$2:$U$2,0))),"")</f>
        <v/>
      </c>
      <c r="Q450" s="192" t="str">
        <f t="array" ref="Q450">IFERROR(IF(INDEX([3]Tabelle1!$E$3:$U$500,MATCH($A450&amp;$C450&amp;$D450,[3]Tabelle1!$A$3:$A$500&amp;[3]Tabelle1!$C$3:$C$500&amp;[3]Tabelle1!$D$3:$D$500,0),MATCH(Q$2,[3]Tabelle1!$E$2:$U$2,0))=0,"",INDEX([3]Tabelle1!$E$3:$U$500,MATCH($A450&amp;$C450&amp;$D450,[3]Tabelle1!$A$3:$A$500&amp;[3]Tabelle1!$C$3:$C$500&amp;[3]Tabelle1!$D$3:$D$500,0),MATCH(Q$2,[3]Tabelle1!$E$2:$U$2,0))),"")</f>
        <v/>
      </c>
      <c r="R450" s="192" t="str">
        <f t="array" ref="R450">IFERROR(IF(INDEX([3]Tabelle1!$E$3:$U$500,MATCH($A450&amp;$C450&amp;$D450,[3]Tabelle1!$A$3:$A$500&amp;[3]Tabelle1!$C$3:$C$500&amp;[3]Tabelle1!$D$3:$D$500,0),MATCH(R$2,[3]Tabelle1!$E$2:$U$2,0))=0,"",INDEX([3]Tabelle1!$E$3:$U$500,MATCH($A450&amp;$C450&amp;$D450,[3]Tabelle1!$A$3:$A$500&amp;[3]Tabelle1!$C$3:$C$500&amp;[3]Tabelle1!$D$3:$D$500,0),MATCH(R$2,[3]Tabelle1!$E$2:$U$2,0))),"")</f>
        <v/>
      </c>
      <c r="S450" s="192" t="str">
        <f t="array" ref="S450">IFERROR(IF(INDEX([3]Tabelle1!$E$3:$U$500,MATCH($A450&amp;$C450&amp;$D450,[3]Tabelle1!$A$3:$A$500&amp;[3]Tabelle1!$C$3:$C$500&amp;[3]Tabelle1!$D$3:$D$500,0),MATCH(S$2,[3]Tabelle1!$E$2:$U$2,0))=0,"",INDEX([3]Tabelle1!$E$3:$U$500,MATCH($A450&amp;$C450&amp;$D450,[3]Tabelle1!$A$3:$A$500&amp;[3]Tabelle1!$C$3:$C$500&amp;[3]Tabelle1!$D$3:$D$500,0),MATCH(S$2,[3]Tabelle1!$E$2:$U$2,0))),"")</f>
        <v/>
      </c>
      <c r="T450" s="192" t="str">
        <f t="array" ref="T450">IFERROR(IF(INDEX([3]Tabelle1!$E$3:$U$500,MATCH($A450&amp;$C450&amp;$D450,[3]Tabelle1!$A$3:$A$500&amp;[3]Tabelle1!$C$3:$C$500&amp;[3]Tabelle1!$D$3:$D$500,0),MATCH(T$2,[3]Tabelle1!$E$2:$U$2,0))=0,"",INDEX([3]Tabelle1!$E$3:$U$500,MATCH($A450&amp;$C450&amp;$D450,[3]Tabelle1!$A$3:$A$500&amp;[3]Tabelle1!$C$3:$C$500&amp;[3]Tabelle1!$D$3:$D$500,0),MATCH(T$2,[3]Tabelle1!$E$2:$U$2,0))),"")</f>
        <v/>
      </c>
      <c r="U450" s="192" t="str">
        <f t="array" ref="U450">IFERROR(IF(INDEX([3]Tabelle1!$E$3:$U$500,MATCH($A450&amp;$C450&amp;$D450,[3]Tabelle1!$A$3:$A$500&amp;[3]Tabelle1!$C$3:$C$500&amp;[3]Tabelle1!$D$3:$D$500,0),MATCH(U$2,[3]Tabelle1!$E$2:$U$2,0))=0,"",INDEX([3]Tabelle1!$E$3:$U$500,MATCH($A450&amp;$C450&amp;$D450,[3]Tabelle1!$A$3:$A$500&amp;[3]Tabelle1!$C$3:$C$500&amp;[3]Tabelle1!$D$3:$D$500,0),MATCH(U$2,[3]Tabelle1!$E$2:$U$2,0))),"")</f>
        <v/>
      </c>
      <c r="V450" s="193" t="str">
        <f t="array" ref="V450">IFERROR(IF(INDEX([3]Tabelle1!$E$3:$U$500,MATCH($A450&amp;$C450&amp;$D450,[3]Tabelle1!$A$3:$A$500&amp;[3]Tabelle1!$C$3:$C$500&amp;[3]Tabelle1!$D$3:$D$500,0),MATCH(V$2,[3]Tabelle1!$E$2:$U$2,0))=0,"",INDEX([3]Tabelle1!$E$3:$U$500,MATCH($A450&amp;$C450&amp;$D450,[3]Tabelle1!$A$3:$A$500&amp;[3]Tabelle1!$C$3:$C$500&amp;[3]Tabelle1!$D$3:$D$500,0),MATCH(V$2,[3]Tabelle1!$E$2:$U$2,0))),"")</f>
        <v/>
      </c>
      <c r="W450" t="str">
        <f t="array" ref="W450">IFERROR(IF(INDEX([3]Tabelle1!$E$3:$U$500,MATCH($A450&amp;$C450&amp;$D450,[3]Tabelle1!$A$3:$A$500&amp;[3]Tabelle1!$C$3:$C$500&amp;[3]Tabelle1!$D$3:$D$500,0),MATCH(W$2,[3]Tabelle1!$E$2:$U$2,0))=0,"",INDEX([3]Tabelle1!$E$3:$U$500,MATCH($A450&amp;$C450&amp;$D450,[3]Tabelle1!$A$3:$A$500&amp;[3]Tabelle1!$C$3:$C$500&amp;[3]Tabelle1!$D$3:$D$500,0),MATCH(W$2,[3]Tabelle1!$E$2:$U$2,0))),"")</f>
        <v>Noch kein NECP vorhanden</v>
      </c>
      <c r="X450" t="str">
        <f t="array" ref="X450">IFERROR(IF(INDEX([3]Tabelle1!$E$3:$U$500,MATCH($A450&amp;$C450&amp;$D450,[3]Tabelle1!$A$3:$A$500&amp;[3]Tabelle1!$C$3:$C$500&amp;[3]Tabelle1!$D$3:$D$500,0),MATCH(X$2,[3]Tabelle1!$E$2:$U$2,0))=0,"",INDEX([3]Tabelle1!$E$3:$U$500,MATCH($A450&amp;$C450&amp;$D450,[3]Tabelle1!$A$3:$A$500&amp;[3]Tabelle1!$C$3:$C$500&amp;[3]Tabelle1!$D$3:$D$500,0),MATCH(X$2,[3]Tabelle1!$E$2:$U$2,0))),"")</f>
        <v/>
      </c>
      <c r="Y450" s="4"/>
      <c r="Z450" s="4"/>
      <c r="AA450" s="4"/>
      <c r="AB450" s="4"/>
      <c r="AC450" s="4"/>
      <c r="AD450" s="4"/>
      <c r="AE450" s="4"/>
      <c r="AF450" s="4"/>
    </row>
    <row r="451" spans="1:32" x14ac:dyDescent="0.2">
      <c r="A451" s="107" t="str">
        <f t="shared" si="43"/>
        <v>Luxembourg</v>
      </c>
      <c r="B451" s="97"/>
      <c r="C451" s="97" t="s">
        <v>88</v>
      </c>
      <c r="D451" s="227" t="s">
        <v>0</v>
      </c>
      <c r="E451" s="191"/>
      <c r="F451" s="191"/>
      <c r="G451" s="191"/>
      <c r="H451" s="192" t="str">
        <f t="array" ref="H451">IFERROR(IF(INDEX([3]Tabelle1!$E$3:$U$500,MATCH($A451&amp;$C451&amp;$D451,[3]Tabelle1!$A$3:$A$500&amp;[3]Tabelle1!$C$3:$C$500&amp;[3]Tabelle1!$D$3:$D$500,0),MATCH(H$2,[3]Tabelle1!$E$2:$U$2,0))=0,"",INDEX([3]Tabelle1!$E$3:$U$500,MATCH($A451&amp;$C451&amp;$D451,[3]Tabelle1!$A$3:$A$500&amp;[3]Tabelle1!$C$3:$C$500&amp;[3]Tabelle1!$D$3:$D$500,0),MATCH(H$2,[3]Tabelle1!$E$2:$U$2,0))),"")</f>
        <v/>
      </c>
      <c r="I451" s="192" t="str">
        <f t="array" ref="I451">IFERROR(IF(INDEX([3]Tabelle1!$E$3:$U$500,MATCH($A451&amp;$C451&amp;$D451,[3]Tabelle1!$A$3:$A$500&amp;[3]Tabelle1!$C$3:$C$500&amp;[3]Tabelle1!$D$3:$D$500,0),MATCH(I$2,[3]Tabelle1!$E$2:$U$2,0))=0,"",INDEX([3]Tabelle1!$E$3:$U$500,MATCH($A451&amp;$C451&amp;$D451,[3]Tabelle1!$A$3:$A$500&amp;[3]Tabelle1!$C$3:$C$500&amp;[3]Tabelle1!$D$3:$D$500,0),MATCH(I$2,[3]Tabelle1!$E$2:$U$2,0))),"")</f>
        <v/>
      </c>
      <c r="J451" s="192" t="str">
        <f t="array" ref="J451">IFERROR(IF(INDEX([3]Tabelle1!$E$3:$U$500,MATCH($A451&amp;$C451&amp;$D451,[3]Tabelle1!$A$3:$A$500&amp;[3]Tabelle1!$C$3:$C$500&amp;[3]Tabelle1!$D$3:$D$500,0),MATCH(J$2,[3]Tabelle1!$E$2:$U$2,0))=0,"",INDEX([3]Tabelle1!$E$3:$U$500,MATCH($A451&amp;$C451&amp;$D451,[3]Tabelle1!$A$3:$A$500&amp;[3]Tabelle1!$C$3:$C$500&amp;[3]Tabelle1!$D$3:$D$500,0),MATCH(J$2,[3]Tabelle1!$E$2:$U$2,0))),"")</f>
        <v/>
      </c>
      <c r="K451" s="192" t="str">
        <f t="array" ref="K451">IFERROR(IF(INDEX([3]Tabelle1!$E$3:$U$500,MATCH($A451&amp;$C451&amp;$D451,[3]Tabelle1!$A$3:$A$500&amp;[3]Tabelle1!$C$3:$C$500&amp;[3]Tabelle1!$D$3:$D$500,0),MATCH(K$2,[3]Tabelle1!$E$2:$U$2,0))=0,"",INDEX([3]Tabelle1!$E$3:$U$500,MATCH($A451&amp;$C451&amp;$D451,[3]Tabelle1!$A$3:$A$500&amp;[3]Tabelle1!$C$3:$C$500&amp;[3]Tabelle1!$D$3:$D$500,0),MATCH(K$2,[3]Tabelle1!$E$2:$U$2,0))),"")</f>
        <v/>
      </c>
      <c r="L451" s="192" t="str">
        <f t="array" ref="L451">IFERROR(IF(INDEX([3]Tabelle1!$E$3:$U$500,MATCH($A451&amp;$C451&amp;$D451,[3]Tabelle1!$A$3:$A$500&amp;[3]Tabelle1!$C$3:$C$500&amp;[3]Tabelle1!$D$3:$D$500,0),MATCH(L$2,[3]Tabelle1!$E$2:$U$2,0))=0,"",INDEX([3]Tabelle1!$E$3:$U$500,MATCH($A451&amp;$C451&amp;$D451,[3]Tabelle1!$A$3:$A$500&amp;[3]Tabelle1!$C$3:$C$500&amp;[3]Tabelle1!$D$3:$D$500,0),MATCH(L$2,[3]Tabelle1!$E$2:$U$2,0))),"")</f>
        <v/>
      </c>
      <c r="M451" s="192" t="str">
        <f t="array" ref="M451">IFERROR(IF(INDEX([3]Tabelle1!$E$3:$U$500,MATCH($A451&amp;$C451&amp;$D451,[3]Tabelle1!$A$3:$A$500&amp;[3]Tabelle1!$C$3:$C$500&amp;[3]Tabelle1!$D$3:$D$500,0),MATCH(M$2,[3]Tabelle1!$E$2:$U$2,0))=0,"",INDEX([3]Tabelle1!$E$3:$U$500,MATCH($A451&amp;$C451&amp;$D451,[3]Tabelle1!$A$3:$A$500&amp;[3]Tabelle1!$C$3:$C$500&amp;[3]Tabelle1!$D$3:$D$500,0),MATCH(M$2,[3]Tabelle1!$E$2:$U$2,0))),"")</f>
        <v/>
      </c>
      <c r="N451" s="192" t="str">
        <f t="array" ref="N451">IFERROR(IF(INDEX([3]Tabelle1!$E$3:$U$500,MATCH($A451&amp;$C451&amp;$D451,[3]Tabelle1!$A$3:$A$500&amp;[3]Tabelle1!$C$3:$C$500&amp;[3]Tabelle1!$D$3:$D$500,0),MATCH(N$2,[3]Tabelle1!$E$2:$U$2,0))=0,"",INDEX([3]Tabelle1!$E$3:$U$500,MATCH($A451&amp;$C451&amp;$D451,[3]Tabelle1!$A$3:$A$500&amp;[3]Tabelle1!$C$3:$C$500&amp;[3]Tabelle1!$D$3:$D$500,0),MATCH(N$2,[3]Tabelle1!$E$2:$U$2,0))),"")</f>
        <v/>
      </c>
      <c r="O451" s="192" t="str">
        <f t="array" ref="O451">IFERROR(IF(INDEX([3]Tabelle1!$E$3:$U$500,MATCH($A451&amp;$C451&amp;$D451,[3]Tabelle1!$A$3:$A$500&amp;[3]Tabelle1!$C$3:$C$500&amp;[3]Tabelle1!$D$3:$D$500,0),MATCH(O$2,[3]Tabelle1!$E$2:$U$2,0))=0,"",INDEX([3]Tabelle1!$E$3:$U$500,MATCH($A451&amp;$C451&amp;$D451,[3]Tabelle1!$A$3:$A$500&amp;[3]Tabelle1!$C$3:$C$500&amp;[3]Tabelle1!$D$3:$D$500,0),MATCH(O$2,[3]Tabelle1!$E$2:$U$2,0))),"")</f>
        <v/>
      </c>
      <c r="P451" s="192" t="str">
        <f t="array" ref="P451">IFERROR(IF(INDEX([3]Tabelle1!$E$3:$U$500,MATCH($A451&amp;$C451&amp;$D451,[3]Tabelle1!$A$3:$A$500&amp;[3]Tabelle1!$C$3:$C$500&amp;[3]Tabelle1!$D$3:$D$500,0),MATCH(P$2,[3]Tabelle1!$E$2:$U$2,0))=0,"",INDEX([3]Tabelle1!$E$3:$U$500,MATCH($A451&amp;$C451&amp;$D451,[3]Tabelle1!$A$3:$A$500&amp;[3]Tabelle1!$C$3:$C$500&amp;[3]Tabelle1!$D$3:$D$500,0),MATCH(P$2,[3]Tabelle1!$E$2:$U$2,0))),"")</f>
        <v/>
      </c>
      <c r="Q451" s="192" t="str">
        <f t="array" ref="Q451">IFERROR(IF(INDEX([3]Tabelle1!$E$3:$U$500,MATCH($A451&amp;$C451&amp;$D451,[3]Tabelle1!$A$3:$A$500&amp;[3]Tabelle1!$C$3:$C$500&amp;[3]Tabelle1!$D$3:$D$500,0),MATCH(Q$2,[3]Tabelle1!$E$2:$U$2,0))=0,"",INDEX([3]Tabelle1!$E$3:$U$500,MATCH($A451&amp;$C451&amp;$D451,[3]Tabelle1!$A$3:$A$500&amp;[3]Tabelle1!$C$3:$C$500&amp;[3]Tabelle1!$D$3:$D$500,0),MATCH(Q$2,[3]Tabelle1!$E$2:$U$2,0))),"")</f>
        <v/>
      </c>
      <c r="R451" s="192" t="str">
        <f t="array" ref="R451">IFERROR(IF(INDEX([3]Tabelle1!$E$3:$U$500,MATCH($A451&amp;$C451&amp;$D451,[3]Tabelle1!$A$3:$A$500&amp;[3]Tabelle1!$C$3:$C$500&amp;[3]Tabelle1!$D$3:$D$500,0),MATCH(R$2,[3]Tabelle1!$E$2:$U$2,0))=0,"",INDEX([3]Tabelle1!$E$3:$U$500,MATCH($A451&amp;$C451&amp;$D451,[3]Tabelle1!$A$3:$A$500&amp;[3]Tabelle1!$C$3:$C$500&amp;[3]Tabelle1!$D$3:$D$500,0),MATCH(R$2,[3]Tabelle1!$E$2:$U$2,0))),"")</f>
        <v/>
      </c>
      <c r="S451" s="192" t="str">
        <f t="array" ref="S451">IFERROR(IF(INDEX([3]Tabelle1!$E$3:$U$500,MATCH($A451&amp;$C451&amp;$D451,[3]Tabelle1!$A$3:$A$500&amp;[3]Tabelle1!$C$3:$C$500&amp;[3]Tabelle1!$D$3:$D$500,0),MATCH(S$2,[3]Tabelle1!$E$2:$U$2,0))=0,"",INDEX([3]Tabelle1!$E$3:$U$500,MATCH($A451&amp;$C451&amp;$D451,[3]Tabelle1!$A$3:$A$500&amp;[3]Tabelle1!$C$3:$C$500&amp;[3]Tabelle1!$D$3:$D$500,0),MATCH(S$2,[3]Tabelle1!$E$2:$U$2,0))),"")</f>
        <v/>
      </c>
      <c r="T451" s="192" t="str">
        <f t="array" ref="T451">IFERROR(IF(INDEX([3]Tabelle1!$E$3:$U$500,MATCH($A451&amp;$C451&amp;$D451,[3]Tabelle1!$A$3:$A$500&amp;[3]Tabelle1!$C$3:$C$500&amp;[3]Tabelle1!$D$3:$D$500,0),MATCH(T$2,[3]Tabelle1!$E$2:$U$2,0))=0,"",INDEX([3]Tabelle1!$E$3:$U$500,MATCH($A451&amp;$C451&amp;$D451,[3]Tabelle1!$A$3:$A$500&amp;[3]Tabelle1!$C$3:$C$500&amp;[3]Tabelle1!$D$3:$D$500,0),MATCH(T$2,[3]Tabelle1!$E$2:$U$2,0))),"")</f>
        <v/>
      </c>
      <c r="U451" s="192" t="str">
        <f t="array" ref="U451">IFERROR(IF(INDEX([3]Tabelle1!$E$3:$U$500,MATCH($A451&amp;$C451&amp;$D451,[3]Tabelle1!$A$3:$A$500&amp;[3]Tabelle1!$C$3:$C$500&amp;[3]Tabelle1!$D$3:$D$500,0),MATCH(U$2,[3]Tabelle1!$E$2:$U$2,0))=0,"",INDEX([3]Tabelle1!$E$3:$U$500,MATCH($A451&amp;$C451&amp;$D451,[3]Tabelle1!$A$3:$A$500&amp;[3]Tabelle1!$C$3:$C$500&amp;[3]Tabelle1!$D$3:$D$500,0),MATCH(U$2,[3]Tabelle1!$E$2:$U$2,0))),"")</f>
        <v/>
      </c>
      <c r="V451" s="193" t="str">
        <f t="array" ref="V451">IFERROR(IF(INDEX([3]Tabelle1!$E$3:$U$500,MATCH($A451&amp;$C451&amp;$D451,[3]Tabelle1!$A$3:$A$500&amp;[3]Tabelle1!$C$3:$C$500&amp;[3]Tabelle1!$D$3:$D$500,0),MATCH(V$2,[3]Tabelle1!$E$2:$U$2,0))=0,"",INDEX([3]Tabelle1!$E$3:$U$500,MATCH($A451&amp;$C451&amp;$D451,[3]Tabelle1!$A$3:$A$500&amp;[3]Tabelle1!$C$3:$C$500&amp;[3]Tabelle1!$D$3:$D$500,0),MATCH(V$2,[3]Tabelle1!$E$2:$U$2,0))),"")</f>
        <v/>
      </c>
      <c r="W451" t="str">
        <f t="array" ref="W451">IFERROR(IF(INDEX([3]Tabelle1!$E$3:$U$500,MATCH($A451&amp;$C451&amp;$D451,[3]Tabelle1!$A$3:$A$500&amp;[3]Tabelle1!$C$3:$C$500&amp;[3]Tabelle1!$D$3:$D$500,0),MATCH(W$2,[3]Tabelle1!$E$2:$U$2,0))=0,"",INDEX([3]Tabelle1!$E$3:$U$500,MATCH($A451&amp;$C451&amp;$D451,[3]Tabelle1!$A$3:$A$500&amp;[3]Tabelle1!$C$3:$C$500&amp;[3]Tabelle1!$D$3:$D$500,0),MATCH(W$2,[3]Tabelle1!$E$2:$U$2,0))),"")</f>
        <v>Noch kein NECP vorhanden</v>
      </c>
      <c r="X451" t="str">
        <f t="array" ref="X451">IFERROR(IF(INDEX([3]Tabelle1!$E$3:$U$500,MATCH($A451&amp;$C451&amp;$D451,[3]Tabelle1!$A$3:$A$500&amp;[3]Tabelle1!$C$3:$C$500&amp;[3]Tabelle1!$D$3:$D$500,0),MATCH(X$2,[3]Tabelle1!$E$2:$U$2,0))=0,"",INDEX([3]Tabelle1!$E$3:$U$500,MATCH($A451&amp;$C451&amp;$D451,[3]Tabelle1!$A$3:$A$500&amp;[3]Tabelle1!$C$3:$C$500&amp;[3]Tabelle1!$D$3:$D$500,0),MATCH(X$2,[3]Tabelle1!$E$2:$U$2,0))),"")</f>
        <v/>
      </c>
      <c r="Y451" s="4"/>
      <c r="Z451" s="4"/>
      <c r="AA451" s="4"/>
      <c r="AB451" s="4"/>
      <c r="AC451" s="4"/>
      <c r="AD451" s="4"/>
      <c r="AE451" s="4"/>
      <c r="AF451" s="4"/>
    </row>
    <row r="452" spans="1:32" x14ac:dyDescent="0.2">
      <c r="A452" s="107" t="str">
        <f t="shared" si="43"/>
        <v>Luxembourg</v>
      </c>
      <c r="B452" s="97"/>
      <c r="C452" s="97" t="s">
        <v>88</v>
      </c>
      <c r="D452" s="227" t="s">
        <v>6</v>
      </c>
      <c r="E452" s="191"/>
      <c r="F452" s="191"/>
      <c r="G452" s="191"/>
      <c r="H452" s="192" t="str">
        <f t="array" ref="H452">IFERROR(IF(INDEX([3]Tabelle1!$E$3:$U$500,MATCH($A452&amp;$C452&amp;$D452,[3]Tabelle1!$A$3:$A$500&amp;[3]Tabelle1!$C$3:$C$500&amp;[3]Tabelle1!$D$3:$D$500,0),MATCH(H$2,[3]Tabelle1!$E$2:$U$2,0))=0,"",INDEX([3]Tabelle1!$E$3:$U$500,MATCH($A452&amp;$C452&amp;$D452,[3]Tabelle1!$A$3:$A$500&amp;[3]Tabelle1!$C$3:$C$500&amp;[3]Tabelle1!$D$3:$D$500,0),MATCH(H$2,[3]Tabelle1!$E$2:$U$2,0))),"")</f>
        <v/>
      </c>
      <c r="I452" s="192" t="str">
        <f t="array" ref="I452">IFERROR(IF(INDEX([3]Tabelle1!$E$3:$U$500,MATCH($A452&amp;$C452&amp;$D452,[3]Tabelle1!$A$3:$A$500&amp;[3]Tabelle1!$C$3:$C$500&amp;[3]Tabelle1!$D$3:$D$500,0),MATCH(I$2,[3]Tabelle1!$E$2:$U$2,0))=0,"",INDEX([3]Tabelle1!$E$3:$U$500,MATCH($A452&amp;$C452&amp;$D452,[3]Tabelle1!$A$3:$A$500&amp;[3]Tabelle1!$C$3:$C$500&amp;[3]Tabelle1!$D$3:$D$500,0),MATCH(I$2,[3]Tabelle1!$E$2:$U$2,0))),"")</f>
        <v/>
      </c>
      <c r="J452" s="192" t="str">
        <f t="array" ref="J452">IFERROR(IF(INDEX([3]Tabelle1!$E$3:$U$500,MATCH($A452&amp;$C452&amp;$D452,[3]Tabelle1!$A$3:$A$500&amp;[3]Tabelle1!$C$3:$C$500&amp;[3]Tabelle1!$D$3:$D$500,0),MATCH(J$2,[3]Tabelle1!$E$2:$U$2,0))=0,"",INDEX([3]Tabelle1!$E$3:$U$500,MATCH($A452&amp;$C452&amp;$D452,[3]Tabelle1!$A$3:$A$500&amp;[3]Tabelle1!$C$3:$C$500&amp;[3]Tabelle1!$D$3:$D$500,0),MATCH(J$2,[3]Tabelle1!$E$2:$U$2,0))),"")</f>
        <v/>
      </c>
      <c r="K452" s="192" t="str">
        <f t="array" ref="K452">IFERROR(IF(INDEX([3]Tabelle1!$E$3:$U$500,MATCH($A452&amp;$C452&amp;$D452,[3]Tabelle1!$A$3:$A$500&amp;[3]Tabelle1!$C$3:$C$500&amp;[3]Tabelle1!$D$3:$D$500,0),MATCH(K$2,[3]Tabelle1!$E$2:$U$2,0))=0,"",INDEX([3]Tabelle1!$E$3:$U$500,MATCH($A452&amp;$C452&amp;$D452,[3]Tabelle1!$A$3:$A$500&amp;[3]Tabelle1!$C$3:$C$500&amp;[3]Tabelle1!$D$3:$D$500,0),MATCH(K$2,[3]Tabelle1!$E$2:$U$2,0))),"")</f>
        <v/>
      </c>
      <c r="L452" s="192" t="str">
        <f t="array" ref="L452">IFERROR(IF(INDEX([3]Tabelle1!$E$3:$U$500,MATCH($A452&amp;$C452&amp;$D452,[3]Tabelle1!$A$3:$A$500&amp;[3]Tabelle1!$C$3:$C$500&amp;[3]Tabelle1!$D$3:$D$500,0),MATCH(L$2,[3]Tabelle1!$E$2:$U$2,0))=0,"",INDEX([3]Tabelle1!$E$3:$U$500,MATCH($A452&amp;$C452&amp;$D452,[3]Tabelle1!$A$3:$A$500&amp;[3]Tabelle1!$C$3:$C$500&amp;[3]Tabelle1!$D$3:$D$500,0),MATCH(L$2,[3]Tabelle1!$E$2:$U$2,0))),"")</f>
        <v/>
      </c>
      <c r="M452" s="192" t="str">
        <f t="array" ref="M452">IFERROR(IF(INDEX([3]Tabelle1!$E$3:$U$500,MATCH($A452&amp;$C452&amp;$D452,[3]Tabelle1!$A$3:$A$500&amp;[3]Tabelle1!$C$3:$C$500&amp;[3]Tabelle1!$D$3:$D$500,0),MATCH(M$2,[3]Tabelle1!$E$2:$U$2,0))=0,"",INDEX([3]Tabelle1!$E$3:$U$500,MATCH($A452&amp;$C452&amp;$D452,[3]Tabelle1!$A$3:$A$500&amp;[3]Tabelle1!$C$3:$C$500&amp;[3]Tabelle1!$D$3:$D$500,0),MATCH(M$2,[3]Tabelle1!$E$2:$U$2,0))),"")</f>
        <v/>
      </c>
      <c r="N452" s="192" t="str">
        <f t="array" ref="N452">IFERROR(IF(INDEX([3]Tabelle1!$E$3:$U$500,MATCH($A452&amp;$C452&amp;$D452,[3]Tabelle1!$A$3:$A$500&amp;[3]Tabelle1!$C$3:$C$500&amp;[3]Tabelle1!$D$3:$D$500,0),MATCH(N$2,[3]Tabelle1!$E$2:$U$2,0))=0,"",INDEX([3]Tabelle1!$E$3:$U$500,MATCH($A452&amp;$C452&amp;$D452,[3]Tabelle1!$A$3:$A$500&amp;[3]Tabelle1!$C$3:$C$500&amp;[3]Tabelle1!$D$3:$D$500,0),MATCH(N$2,[3]Tabelle1!$E$2:$U$2,0))),"")</f>
        <v/>
      </c>
      <c r="O452" s="192" t="str">
        <f t="array" ref="O452">IFERROR(IF(INDEX([3]Tabelle1!$E$3:$U$500,MATCH($A452&amp;$C452&amp;$D452,[3]Tabelle1!$A$3:$A$500&amp;[3]Tabelle1!$C$3:$C$500&amp;[3]Tabelle1!$D$3:$D$500,0),MATCH(O$2,[3]Tabelle1!$E$2:$U$2,0))=0,"",INDEX([3]Tabelle1!$E$3:$U$500,MATCH($A452&amp;$C452&amp;$D452,[3]Tabelle1!$A$3:$A$500&amp;[3]Tabelle1!$C$3:$C$500&amp;[3]Tabelle1!$D$3:$D$500,0),MATCH(O$2,[3]Tabelle1!$E$2:$U$2,0))),"")</f>
        <v/>
      </c>
      <c r="P452" s="192" t="str">
        <f t="array" ref="P452">IFERROR(IF(INDEX([3]Tabelle1!$E$3:$U$500,MATCH($A452&amp;$C452&amp;$D452,[3]Tabelle1!$A$3:$A$500&amp;[3]Tabelle1!$C$3:$C$500&amp;[3]Tabelle1!$D$3:$D$500,0),MATCH(P$2,[3]Tabelle1!$E$2:$U$2,0))=0,"",INDEX([3]Tabelle1!$E$3:$U$500,MATCH($A452&amp;$C452&amp;$D452,[3]Tabelle1!$A$3:$A$500&amp;[3]Tabelle1!$C$3:$C$500&amp;[3]Tabelle1!$D$3:$D$500,0),MATCH(P$2,[3]Tabelle1!$E$2:$U$2,0))),"")</f>
        <v/>
      </c>
      <c r="Q452" s="192" t="str">
        <f t="array" ref="Q452">IFERROR(IF(INDEX([3]Tabelle1!$E$3:$U$500,MATCH($A452&amp;$C452&amp;$D452,[3]Tabelle1!$A$3:$A$500&amp;[3]Tabelle1!$C$3:$C$500&amp;[3]Tabelle1!$D$3:$D$500,0),MATCH(Q$2,[3]Tabelle1!$E$2:$U$2,0))=0,"",INDEX([3]Tabelle1!$E$3:$U$500,MATCH($A452&amp;$C452&amp;$D452,[3]Tabelle1!$A$3:$A$500&amp;[3]Tabelle1!$C$3:$C$500&amp;[3]Tabelle1!$D$3:$D$500,0),MATCH(Q$2,[3]Tabelle1!$E$2:$U$2,0))),"")</f>
        <v/>
      </c>
      <c r="R452" s="192" t="str">
        <f t="array" ref="R452">IFERROR(IF(INDEX([3]Tabelle1!$E$3:$U$500,MATCH($A452&amp;$C452&amp;$D452,[3]Tabelle1!$A$3:$A$500&amp;[3]Tabelle1!$C$3:$C$500&amp;[3]Tabelle1!$D$3:$D$500,0),MATCH(R$2,[3]Tabelle1!$E$2:$U$2,0))=0,"",INDEX([3]Tabelle1!$E$3:$U$500,MATCH($A452&amp;$C452&amp;$D452,[3]Tabelle1!$A$3:$A$500&amp;[3]Tabelle1!$C$3:$C$500&amp;[3]Tabelle1!$D$3:$D$500,0),MATCH(R$2,[3]Tabelle1!$E$2:$U$2,0))),"")</f>
        <v/>
      </c>
      <c r="S452" s="192" t="str">
        <f t="array" ref="S452">IFERROR(IF(INDEX([3]Tabelle1!$E$3:$U$500,MATCH($A452&amp;$C452&amp;$D452,[3]Tabelle1!$A$3:$A$500&amp;[3]Tabelle1!$C$3:$C$500&amp;[3]Tabelle1!$D$3:$D$500,0),MATCH(S$2,[3]Tabelle1!$E$2:$U$2,0))=0,"",INDEX([3]Tabelle1!$E$3:$U$500,MATCH($A452&amp;$C452&amp;$D452,[3]Tabelle1!$A$3:$A$500&amp;[3]Tabelle1!$C$3:$C$500&amp;[3]Tabelle1!$D$3:$D$500,0),MATCH(S$2,[3]Tabelle1!$E$2:$U$2,0))),"")</f>
        <v/>
      </c>
      <c r="T452" s="192" t="str">
        <f t="array" ref="T452">IFERROR(IF(INDEX([3]Tabelle1!$E$3:$U$500,MATCH($A452&amp;$C452&amp;$D452,[3]Tabelle1!$A$3:$A$500&amp;[3]Tabelle1!$C$3:$C$500&amp;[3]Tabelle1!$D$3:$D$500,0),MATCH(T$2,[3]Tabelle1!$E$2:$U$2,0))=0,"",INDEX([3]Tabelle1!$E$3:$U$500,MATCH($A452&amp;$C452&amp;$D452,[3]Tabelle1!$A$3:$A$500&amp;[3]Tabelle1!$C$3:$C$500&amp;[3]Tabelle1!$D$3:$D$500,0),MATCH(T$2,[3]Tabelle1!$E$2:$U$2,0))),"")</f>
        <v/>
      </c>
      <c r="U452" s="192" t="str">
        <f t="array" ref="U452">IFERROR(IF(INDEX([3]Tabelle1!$E$3:$U$500,MATCH($A452&amp;$C452&amp;$D452,[3]Tabelle1!$A$3:$A$500&amp;[3]Tabelle1!$C$3:$C$500&amp;[3]Tabelle1!$D$3:$D$500,0),MATCH(U$2,[3]Tabelle1!$E$2:$U$2,0))=0,"",INDEX([3]Tabelle1!$E$3:$U$500,MATCH($A452&amp;$C452&amp;$D452,[3]Tabelle1!$A$3:$A$500&amp;[3]Tabelle1!$C$3:$C$500&amp;[3]Tabelle1!$D$3:$D$500,0),MATCH(U$2,[3]Tabelle1!$E$2:$U$2,0))),"")</f>
        <v/>
      </c>
      <c r="V452" s="193" t="str">
        <f t="array" ref="V452">IFERROR(IF(INDEX([3]Tabelle1!$E$3:$U$500,MATCH($A452&amp;$C452&amp;$D452,[3]Tabelle1!$A$3:$A$500&amp;[3]Tabelle1!$C$3:$C$500&amp;[3]Tabelle1!$D$3:$D$500,0),MATCH(V$2,[3]Tabelle1!$E$2:$U$2,0))=0,"",INDEX([3]Tabelle1!$E$3:$U$500,MATCH($A452&amp;$C452&amp;$D452,[3]Tabelle1!$A$3:$A$500&amp;[3]Tabelle1!$C$3:$C$500&amp;[3]Tabelle1!$D$3:$D$500,0),MATCH(V$2,[3]Tabelle1!$E$2:$U$2,0))),"")</f>
        <v/>
      </c>
      <c r="W452" t="str">
        <f t="array" ref="W452">IFERROR(IF(INDEX([3]Tabelle1!$E$3:$U$500,MATCH($A452&amp;$C452&amp;$D452,[3]Tabelle1!$A$3:$A$500&amp;[3]Tabelle1!$C$3:$C$500&amp;[3]Tabelle1!$D$3:$D$500,0),MATCH(W$2,[3]Tabelle1!$E$2:$U$2,0))=0,"",INDEX([3]Tabelle1!$E$3:$U$500,MATCH($A452&amp;$C452&amp;$D452,[3]Tabelle1!$A$3:$A$500&amp;[3]Tabelle1!$C$3:$C$500&amp;[3]Tabelle1!$D$3:$D$500,0),MATCH(W$2,[3]Tabelle1!$E$2:$U$2,0))),"")</f>
        <v>Noch kein NECP vorhanden</v>
      </c>
      <c r="X452" t="str">
        <f t="array" ref="X452">IFERROR(IF(INDEX([3]Tabelle1!$E$3:$U$500,MATCH($A452&amp;$C452&amp;$D452,[3]Tabelle1!$A$3:$A$500&amp;[3]Tabelle1!$C$3:$C$500&amp;[3]Tabelle1!$D$3:$D$500,0),MATCH(X$2,[3]Tabelle1!$E$2:$U$2,0))=0,"",INDEX([3]Tabelle1!$E$3:$U$500,MATCH($A452&amp;$C452&amp;$D452,[3]Tabelle1!$A$3:$A$500&amp;[3]Tabelle1!$C$3:$C$500&amp;[3]Tabelle1!$D$3:$D$500,0),MATCH(X$2,[3]Tabelle1!$E$2:$U$2,0))),"")</f>
        <v/>
      </c>
      <c r="Y452" s="4"/>
      <c r="Z452" s="4"/>
      <c r="AA452" s="4"/>
      <c r="AB452" s="4"/>
      <c r="AC452" s="4"/>
      <c r="AD452" s="4"/>
      <c r="AE452" s="4"/>
      <c r="AF452" s="4"/>
    </row>
    <row r="453" spans="1:32" x14ac:dyDescent="0.2">
      <c r="A453" s="107" t="str">
        <f t="shared" si="43"/>
        <v>Luxembourg</v>
      </c>
      <c r="B453" s="97"/>
      <c r="C453" s="97" t="s">
        <v>88</v>
      </c>
      <c r="D453" s="227" t="s">
        <v>1</v>
      </c>
      <c r="E453" s="191"/>
      <c r="F453" s="191"/>
      <c r="G453" s="191"/>
      <c r="H453" s="192" t="str">
        <f t="array" ref="H453">IFERROR(IF(INDEX([3]Tabelle1!$E$3:$U$500,MATCH($A453&amp;$C453&amp;$D453,[3]Tabelle1!$A$3:$A$500&amp;[3]Tabelle1!$C$3:$C$500&amp;[3]Tabelle1!$D$3:$D$500,0),MATCH(H$2,[3]Tabelle1!$E$2:$U$2,0))=0,"",INDEX([3]Tabelle1!$E$3:$U$500,MATCH($A453&amp;$C453&amp;$D453,[3]Tabelle1!$A$3:$A$500&amp;[3]Tabelle1!$C$3:$C$500&amp;[3]Tabelle1!$D$3:$D$500,0),MATCH(H$2,[3]Tabelle1!$E$2:$U$2,0))),"")</f>
        <v/>
      </c>
      <c r="I453" s="192" t="str">
        <f t="array" ref="I453">IFERROR(IF(INDEX([3]Tabelle1!$E$3:$U$500,MATCH($A453&amp;$C453&amp;$D453,[3]Tabelle1!$A$3:$A$500&amp;[3]Tabelle1!$C$3:$C$500&amp;[3]Tabelle1!$D$3:$D$500,0),MATCH(I$2,[3]Tabelle1!$E$2:$U$2,0))=0,"",INDEX([3]Tabelle1!$E$3:$U$500,MATCH($A453&amp;$C453&amp;$D453,[3]Tabelle1!$A$3:$A$500&amp;[3]Tabelle1!$C$3:$C$500&amp;[3]Tabelle1!$D$3:$D$500,0),MATCH(I$2,[3]Tabelle1!$E$2:$U$2,0))),"")</f>
        <v/>
      </c>
      <c r="J453" s="192" t="str">
        <f t="array" ref="J453">IFERROR(IF(INDEX([3]Tabelle1!$E$3:$U$500,MATCH($A453&amp;$C453&amp;$D453,[3]Tabelle1!$A$3:$A$500&amp;[3]Tabelle1!$C$3:$C$500&amp;[3]Tabelle1!$D$3:$D$500,0),MATCH(J$2,[3]Tabelle1!$E$2:$U$2,0))=0,"",INDEX([3]Tabelle1!$E$3:$U$500,MATCH($A453&amp;$C453&amp;$D453,[3]Tabelle1!$A$3:$A$500&amp;[3]Tabelle1!$C$3:$C$500&amp;[3]Tabelle1!$D$3:$D$500,0),MATCH(J$2,[3]Tabelle1!$E$2:$U$2,0))),"")</f>
        <v/>
      </c>
      <c r="K453" s="192" t="str">
        <f t="array" ref="K453">IFERROR(IF(INDEX([3]Tabelle1!$E$3:$U$500,MATCH($A453&amp;$C453&amp;$D453,[3]Tabelle1!$A$3:$A$500&amp;[3]Tabelle1!$C$3:$C$500&amp;[3]Tabelle1!$D$3:$D$500,0),MATCH(K$2,[3]Tabelle1!$E$2:$U$2,0))=0,"",INDEX([3]Tabelle1!$E$3:$U$500,MATCH($A453&amp;$C453&amp;$D453,[3]Tabelle1!$A$3:$A$500&amp;[3]Tabelle1!$C$3:$C$500&amp;[3]Tabelle1!$D$3:$D$500,0),MATCH(K$2,[3]Tabelle1!$E$2:$U$2,0))),"")</f>
        <v/>
      </c>
      <c r="L453" s="192" t="str">
        <f t="array" ref="L453">IFERROR(IF(INDEX([3]Tabelle1!$E$3:$U$500,MATCH($A453&amp;$C453&amp;$D453,[3]Tabelle1!$A$3:$A$500&amp;[3]Tabelle1!$C$3:$C$500&amp;[3]Tabelle1!$D$3:$D$500,0),MATCH(L$2,[3]Tabelle1!$E$2:$U$2,0))=0,"",INDEX([3]Tabelle1!$E$3:$U$500,MATCH($A453&amp;$C453&amp;$D453,[3]Tabelle1!$A$3:$A$500&amp;[3]Tabelle1!$C$3:$C$500&amp;[3]Tabelle1!$D$3:$D$500,0),MATCH(L$2,[3]Tabelle1!$E$2:$U$2,0))),"")</f>
        <v/>
      </c>
      <c r="M453" s="192" t="str">
        <f t="array" ref="M453">IFERROR(IF(INDEX([3]Tabelle1!$E$3:$U$500,MATCH($A453&amp;$C453&amp;$D453,[3]Tabelle1!$A$3:$A$500&amp;[3]Tabelle1!$C$3:$C$500&amp;[3]Tabelle1!$D$3:$D$500,0),MATCH(M$2,[3]Tabelle1!$E$2:$U$2,0))=0,"",INDEX([3]Tabelle1!$E$3:$U$500,MATCH($A453&amp;$C453&amp;$D453,[3]Tabelle1!$A$3:$A$500&amp;[3]Tabelle1!$C$3:$C$500&amp;[3]Tabelle1!$D$3:$D$500,0),MATCH(M$2,[3]Tabelle1!$E$2:$U$2,0))),"")</f>
        <v/>
      </c>
      <c r="N453" s="192" t="str">
        <f t="array" ref="N453">IFERROR(IF(INDEX([3]Tabelle1!$E$3:$U$500,MATCH($A453&amp;$C453&amp;$D453,[3]Tabelle1!$A$3:$A$500&amp;[3]Tabelle1!$C$3:$C$500&amp;[3]Tabelle1!$D$3:$D$500,0),MATCH(N$2,[3]Tabelle1!$E$2:$U$2,0))=0,"",INDEX([3]Tabelle1!$E$3:$U$500,MATCH($A453&amp;$C453&amp;$D453,[3]Tabelle1!$A$3:$A$500&amp;[3]Tabelle1!$C$3:$C$500&amp;[3]Tabelle1!$D$3:$D$500,0),MATCH(N$2,[3]Tabelle1!$E$2:$U$2,0))),"")</f>
        <v/>
      </c>
      <c r="O453" s="192" t="str">
        <f t="array" ref="O453">IFERROR(IF(INDEX([3]Tabelle1!$E$3:$U$500,MATCH($A453&amp;$C453&amp;$D453,[3]Tabelle1!$A$3:$A$500&amp;[3]Tabelle1!$C$3:$C$500&amp;[3]Tabelle1!$D$3:$D$500,0),MATCH(O$2,[3]Tabelle1!$E$2:$U$2,0))=0,"",INDEX([3]Tabelle1!$E$3:$U$500,MATCH($A453&amp;$C453&amp;$D453,[3]Tabelle1!$A$3:$A$500&amp;[3]Tabelle1!$C$3:$C$500&amp;[3]Tabelle1!$D$3:$D$500,0),MATCH(O$2,[3]Tabelle1!$E$2:$U$2,0))),"")</f>
        <v/>
      </c>
      <c r="P453" s="192" t="str">
        <f t="array" ref="P453">IFERROR(IF(INDEX([3]Tabelle1!$E$3:$U$500,MATCH($A453&amp;$C453&amp;$D453,[3]Tabelle1!$A$3:$A$500&amp;[3]Tabelle1!$C$3:$C$500&amp;[3]Tabelle1!$D$3:$D$500,0),MATCH(P$2,[3]Tabelle1!$E$2:$U$2,0))=0,"",INDEX([3]Tabelle1!$E$3:$U$500,MATCH($A453&amp;$C453&amp;$D453,[3]Tabelle1!$A$3:$A$500&amp;[3]Tabelle1!$C$3:$C$500&amp;[3]Tabelle1!$D$3:$D$500,0),MATCH(P$2,[3]Tabelle1!$E$2:$U$2,0))),"")</f>
        <v/>
      </c>
      <c r="Q453" s="192" t="str">
        <f t="array" ref="Q453">IFERROR(IF(INDEX([3]Tabelle1!$E$3:$U$500,MATCH($A453&amp;$C453&amp;$D453,[3]Tabelle1!$A$3:$A$500&amp;[3]Tabelle1!$C$3:$C$500&amp;[3]Tabelle1!$D$3:$D$500,0),MATCH(Q$2,[3]Tabelle1!$E$2:$U$2,0))=0,"",INDEX([3]Tabelle1!$E$3:$U$500,MATCH($A453&amp;$C453&amp;$D453,[3]Tabelle1!$A$3:$A$500&amp;[3]Tabelle1!$C$3:$C$500&amp;[3]Tabelle1!$D$3:$D$500,0),MATCH(Q$2,[3]Tabelle1!$E$2:$U$2,0))),"")</f>
        <v/>
      </c>
      <c r="R453" s="192" t="str">
        <f t="array" ref="R453">IFERROR(IF(INDEX([3]Tabelle1!$E$3:$U$500,MATCH($A453&amp;$C453&amp;$D453,[3]Tabelle1!$A$3:$A$500&amp;[3]Tabelle1!$C$3:$C$500&amp;[3]Tabelle1!$D$3:$D$500,0),MATCH(R$2,[3]Tabelle1!$E$2:$U$2,0))=0,"",INDEX([3]Tabelle1!$E$3:$U$500,MATCH($A453&amp;$C453&amp;$D453,[3]Tabelle1!$A$3:$A$500&amp;[3]Tabelle1!$C$3:$C$500&amp;[3]Tabelle1!$D$3:$D$500,0),MATCH(R$2,[3]Tabelle1!$E$2:$U$2,0))),"")</f>
        <v/>
      </c>
      <c r="S453" s="192" t="str">
        <f t="array" ref="S453">IFERROR(IF(INDEX([3]Tabelle1!$E$3:$U$500,MATCH($A453&amp;$C453&amp;$D453,[3]Tabelle1!$A$3:$A$500&amp;[3]Tabelle1!$C$3:$C$500&amp;[3]Tabelle1!$D$3:$D$500,0),MATCH(S$2,[3]Tabelle1!$E$2:$U$2,0))=0,"",INDEX([3]Tabelle1!$E$3:$U$500,MATCH($A453&amp;$C453&amp;$D453,[3]Tabelle1!$A$3:$A$500&amp;[3]Tabelle1!$C$3:$C$500&amp;[3]Tabelle1!$D$3:$D$500,0),MATCH(S$2,[3]Tabelle1!$E$2:$U$2,0))),"")</f>
        <v/>
      </c>
      <c r="T453" s="192" t="str">
        <f t="array" ref="T453">IFERROR(IF(INDEX([3]Tabelle1!$E$3:$U$500,MATCH($A453&amp;$C453&amp;$D453,[3]Tabelle1!$A$3:$A$500&amp;[3]Tabelle1!$C$3:$C$500&amp;[3]Tabelle1!$D$3:$D$500,0),MATCH(T$2,[3]Tabelle1!$E$2:$U$2,0))=0,"",INDEX([3]Tabelle1!$E$3:$U$500,MATCH($A453&amp;$C453&amp;$D453,[3]Tabelle1!$A$3:$A$500&amp;[3]Tabelle1!$C$3:$C$500&amp;[3]Tabelle1!$D$3:$D$500,0),MATCH(T$2,[3]Tabelle1!$E$2:$U$2,0))),"")</f>
        <v/>
      </c>
      <c r="U453" s="192" t="str">
        <f t="array" ref="U453">IFERROR(IF(INDEX([3]Tabelle1!$E$3:$U$500,MATCH($A453&amp;$C453&amp;$D453,[3]Tabelle1!$A$3:$A$500&amp;[3]Tabelle1!$C$3:$C$500&amp;[3]Tabelle1!$D$3:$D$500,0),MATCH(U$2,[3]Tabelle1!$E$2:$U$2,0))=0,"",INDEX([3]Tabelle1!$E$3:$U$500,MATCH($A453&amp;$C453&amp;$D453,[3]Tabelle1!$A$3:$A$500&amp;[3]Tabelle1!$C$3:$C$500&amp;[3]Tabelle1!$D$3:$D$500,0),MATCH(U$2,[3]Tabelle1!$E$2:$U$2,0))),"")</f>
        <v/>
      </c>
      <c r="V453" s="193" t="str">
        <f t="array" ref="V453">IFERROR(IF(INDEX([3]Tabelle1!$E$3:$U$500,MATCH($A453&amp;$C453&amp;$D453,[3]Tabelle1!$A$3:$A$500&amp;[3]Tabelle1!$C$3:$C$500&amp;[3]Tabelle1!$D$3:$D$500,0),MATCH(V$2,[3]Tabelle1!$E$2:$U$2,0))=0,"",INDEX([3]Tabelle1!$E$3:$U$500,MATCH($A453&amp;$C453&amp;$D453,[3]Tabelle1!$A$3:$A$500&amp;[3]Tabelle1!$C$3:$C$500&amp;[3]Tabelle1!$D$3:$D$500,0),MATCH(V$2,[3]Tabelle1!$E$2:$U$2,0))),"")</f>
        <v/>
      </c>
      <c r="W453" t="str">
        <f t="array" ref="W453">IFERROR(IF(INDEX([3]Tabelle1!$E$3:$U$500,MATCH($A453&amp;$C453&amp;$D453,[3]Tabelle1!$A$3:$A$500&amp;[3]Tabelle1!$C$3:$C$500&amp;[3]Tabelle1!$D$3:$D$500,0),MATCH(W$2,[3]Tabelle1!$E$2:$U$2,0))=0,"",INDEX([3]Tabelle1!$E$3:$U$500,MATCH($A453&amp;$C453&amp;$D453,[3]Tabelle1!$A$3:$A$500&amp;[3]Tabelle1!$C$3:$C$500&amp;[3]Tabelle1!$D$3:$D$500,0),MATCH(W$2,[3]Tabelle1!$E$2:$U$2,0))),"")</f>
        <v>Noch kein NECP vorhanden</v>
      </c>
      <c r="X453" t="str">
        <f t="array" ref="X453">IFERROR(IF(INDEX([3]Tabelle1!$E$3:$U$500,MATCH($A453&amp;$C453&amp;$D453,[3]Tabelle1!$A$3:$A$500&amp;[3]Tabelle1!$C$3:$C$500&amp;[3]Tabelle1!$D$3:$D$500,0),MATCH(X$2,[3]Tabelle1!$E$2:$U$2,0))=0,"",INDEX([3]Tabelle1!$E$3:$U$500,MATCH($A453&amp;$C453&amp;$D453,[3]Tabelle1!$A$3:$A$500&amp;[3]Tabelle1!$C$3:$C$500&amp;[3]Tabelle1!$D$3:$D$500,0),MATCH(X$2,[3]Tabelle1!$E$2:$U$2,0))),"")</f>
        <v/>
      </c>
      <c r="Y453" s="4"/>
      <c r="Z453" s="4"/>
      <c r="AA453" s="4"/>
      <c r="AB453" s="4"/>
      <c r="AC453" s="4"/>
      <c r="AD453" s="4"/>
      <c r="AE453" s="4"/>
      <c r="AF453" s="4"/>
    </row>
    <row r="454" spans="1:32" x14ac:dyDescent="0.2">
      <c r="A454" s="107" t="str">
        <f t="shared" si="43"/>
        <v>Luxembourg</v>
      </c>
      <c r="B454" s="97"/>
      <c r="C454" s="97" t="s">
        <v>88</v>
      </c>
      <c r="D454" s="227" t="s">
        <v>36</v>
      </c>
      <c r="E454" s="191"/>
      <c r="F454" s="191"/>
      <c r="G454" s="191"/>
      <c r="H454" s="192" t="str">
        <f t="array" ref="H454">IFERROR(IF(INDEX([3]Tabelle1!$E$3:$U$500,MATCH($A454&amp;$C454&amp;$D454,[3]Tabelle1!$A$3:$A$500&amp;[3]Tabelle1!$C$3:$C$500&amp;[3]Tabelle1!$D$3:$D$500,0),MATCH(H$2,[3]Tabelle1!$E$2:$U$2,0))=0,"",INDEX([3]Tabelle1!$E$3:$U$500,MATCH($A454&amp;$C454&amp;$D454,[3]Tabelle1!$A$3:$A$500&amp;[3]Tabelle1!$C$3:$C$500&amp;[3]Tabelle1!$D$3:$D$500,0),MATCH(H$2,[3]Tabelle1!$E$2:$U$2,0))),"")</f>
        <v/>
      </c>
      <c r="I454" s="192" t="str">
        <f t="array" ref="I454">IFERROR(IF(INDEX([3]Tabelle1!$E$3:$U$500,MATCH($A454&amp;$C454&amp;$D454,[3]Tabelle1!$A$3:$A$500&amp;[3]Tabelle1!$C$3:$C$500&amp;[3]Tabelle1!$D$3:$D$500,0),MATCH(I$2,[3]Tabelle1!$E$2:$U$2,0))=0,"",INDEX([3]Tabelle1!$E$3:$U$500,MATCH($A454&amp;$C454&amp;$D454,[3]Tabelle1!$A$3:$A$500&amp;[3]Tabelle1!$C$3:$C$500&amp;[3]Tabelle1!$D$3:$D$500,0),MATCH(I$2,[3]Tabelle1!$E$2:$U$2,0))),"")</f>
        <v/>
      </c>
      <c r="J454" s="192" t="str">
        <f t="array" ref="J454">IFERROR(IF(INDEX([3]Tabelle1!$E$3:$U$500,MATCH($A454&amp;$C454&amp;$D454,[3]Tabelle1!$A$3:$A$500&amp;[3]Tabelle1!$C$3:$C$500&amp;[3]Tabelle1!$D$3:$D$500,0),MATCH(J$2,[3]Tabelle1!$E$2:$U$2,0))=0,"",INDEX([3]Tabelle1!$E$3:$U$500,MATCH($A454&amp;$C454&amp;$D454,[3]Tabelle1!$A$3:$A$500&amp;[3]Tabelle1!$C$3:$C$500&amp;[3]Tabelle1!$D$3:$D$500,0),MATCH(J$2,[3]Tabelle1!$E$2:$U$2,0))),"")</f>
        <v/>
      </c>
      <c r="K454" s="192" t="str">
        <f t="array" ref="K454">IFERROR(IF(INDEX([3]Tabelle1!$E$3:$U$500,MATCH($A454&amp;$C454&amp;$D454,[3]Tabelle1!$A$3:$A$500&amp;[3]Tabelle1!$C$3:$C$500&amp;[3]Tabelle1!$D$3:$D$500,0),MATCH(K$2,[3]Tabelle1!$E$2:$U$2,0))=0,"",INDEX([3]Tabelle1!$E$3:$U$500,MATCH($A454&amp;$C454&amp;$D454,[3]Tabelle1!$A$3:$A$500&amp;[3]Tabelle1!$C$3:$C$500&amp;[3]Tabelle1!$D$3:$D$500,0),MATCH(K$2,[3]Tabelle1!$E$2:$U$2,0))),"")</f>
        <v/>
      </c>
      <c r="L454" s="192" t="str">
        <f t="array" ref="L454">IFERROR(IF(INDEX([3]Tabelle1!$E$3:$U$500,MATCH($A454&amp;$C454&amp;$D454,[3]Tabelle1!$A$3:$A$500&amp;[3]Tabelle1!$C$3:$C$500&amp;[3]Tabelle1!$D$3:$D$500,0),MATCH(L$2,[3]Tabelle1!$E$2:$U$2,0))=0,"",INDEX([3]Tabelle1!$E$3:$U$500,MATCH($A454&amp;$C454&amp;$D454,[3]Tabelle1!$A$3:$A$500&amp;[3]Tabelle1!$C$3:$C$500&amp;[3]Tabelle1!$D$3:$D$500,0),MATCH(L$2,[3]Tabelle1!$E$2:$U$2,0))),"")</f>
        <v/>
      </c>
      <c r="M454" s="192" t="str">
        <f t="array" ref="M454">IFERROR(IF(INDEX([3]Tabelle1!$E$3:$U$500,MATCH($A454&amp;$C454&amp;$D454,[3]Tabelle1!$A$3:$A$500&amp;[3]Tabelle1!$C$3:$C$500&amp;[3]Tabelle1!$D$3:$D$500,0),MATCH(M$2,[3]Tabelle1!$E$2:$U$2,0))=0,"",INDEX([3]Tabelle1!$E$3:$U$500,MATCH($A454&amp;$C454&amp;$D454,[3]Tabelle1!$A$3:$A$500&amp;[3]Tabelle1!$C$3:$C$500&amp;[3]Tabelle1!$D$3:$D$500,0),MATCH(M$2,[3]Tabelle1!$E$2:$U$2,0))),"")</f>
        <v/>
      </c>
      <c r="N454" s="192" t="str">
        <f t="array" ref="N454">IFERROR(IF(INDEX([3]Tabelle1!$E$3:$U$500,MATCH($A454&amp;$C454&amp;$D454,[3]Tabelle1!$A$3:$A$500&amp;[3]Tabelle1!$C$3:$C$500&amp;[3]Tabelle1!$D$3:$D$500,0),MATCH(N$2,[3]Tabelle1!$E$2:$U$2,0))=0,"",INDEX([3]Tabelle1!$E$3:$U$500,MATCH($A454&amp;$C454&amp;$D454,[3]Tabelle1!$A$3:$A$500&amp;[3]Tabelle1!$C$3:$C$500&amp;[3]Tabelle1!$D$3:$D$500,0),MATCH(N$2,[3]Tabelle1!$E$2:$U$2,0))),"")</f>
        <v/>
      </c>
      <c r="O454" s="192" t="str">
        <f t="array" ref="O454">IFERROR(IF(INDEX([3]Tabelle1!$E$3:$U$500,MATCH($A454&amp;$C454&amp;$D454,[3]Tabelle1!$A$3:$A$500&amp;[3]Tabelle1!$C$3:$C$500&amp;[3]Tabelle1!$D$3:$D$500,0),MATCH(O$2,[3]Tabelle1!$E$2:$U$2,0))=0,"",INDEX([3]Tabelle1!$E$3:$U$500,MATCH($A454&amp;$C454&amp;$D454,[3]Tabelle1!$A$3:$A$500&amp;[3]Tabelle1!$C$3:$C$500&amp;[3]Tabelle1!$D$3:$D$500,0),MATCH(O$2,[3]Tabelle1!$E$2:$U$2,0))),"")</f>
        <v/>
      </c>
      <c r="P454" s="192" t="str">
        <f t="array" ref="P454">IFERROR(IF(INDEX([3]Tabelle1!$E$3:$U$500,MATCH($A454&amp;$C454&amp;$D454,[3]Tabelle1!$A$3:$A$500&amp;[3]Tabelle1!$C$3:$C$500&amp;[3]Tabelle1!$D$3:$D$500,0),MATCH(P$2,[3]Tabelle1!$E$2:$U$2,0))=0,"",INDEX([3]Tabelle1!$E$3:$U$500,MATCH($A454&amp;$C454&amp;$D454,[3]Tabelle1!$A$3:$A$500&amp;[3]Tabelle1!$C$3:$C$500&amp;[3]Tabelle1!$D$3:$D$500,0),MATCH(P$2,[3]Tabelle1!$E$2:$U$2,0))),"")</f>
        <v/>
      </c>
      <c r="Q454" s="192" t="str">
        <f t="array" ref="Q454">IFERROR(IF(INDEX([3]Tabelle1!$E$3:$U$500,MATCH($A454&amp;$C454&amp;$D454,[3]Tabelle1!$A$3:$A$500&amp;[3]Tabelle1!$C$3:$C$500&amp;[3]Tabelle1!$D$3:$D$500,0),MATCH(Q$2,[3]Tabelle1!$E$2:$U$2,0))=0,"",INDEX([3]Tabelle1!$E$3:$U$500,MATCH($A454&amp;$C454&amp;$D454,[3]Tabelle1!$A$3:$A$500&amp;[3]Tabelle1!$C$3:$C$500&amp;[3]Tabelle1!$D$3:$D$500,0),MATCH(Q$2,[3]Tabelle1!$E$2:$U$2,0))),"")</f>
        <v/>
      </c>
      <c r="R454" s="192" t="str">
        <f t="array" ref="R454">IFERROR(IF(INDEX([3]Tabelle1!$E$3:$U$500,MATCH($A454&amp;$C454&amp;$D454,[3]Tabelle1!$A$3:$A$500&amp;[3]Tabelle1!$C$3:$C$500&amp;[3]Tabelle1!$D$3:$D$500,0),MATCH(R$2,[3]Tabelle1!$E$2:$U$2,0))=0,"",INDEX([3]Tabelle1!$E$3:$U$500,MATCH($A454&amp;$C454&amp;$D454,[3]Tabelle1!$A$3:$A$500&amp;[3]Tabelle1!$C$3:$C$500&amp;[3]Tabelle1!$D$3:$D$500,0),MATCH(R$2,[3]Tabelle1!$E$2:$U$2,0))),"")</f>
        <v/>
      </c>
      <c r="S454" s="192" t="str">
        <f t="array" ref="S454">IFERROR(IF(INDEX([3]Tabelle1!$E$3:$U$500,MATCH($A454&amp;$C454&amp;$D454,[3]Tabelle1!$A$3:$A$500&amp;[3]Tabelle1!$C$3:$C$500&amp;[3]Tabelle1!$D$3:$D$500,0),MATCH(S$2,[3]Tabelle1!$E$2:$U$2,0))=0,"",INDEX([3]Tabelle1!$E$3:$U$500,MATCH($A454&amp;$C454&amp;$D454,[3]Tabelle1!$A$3:$A$500&amp;[3]Tabelle1!$C$3:$C$500&amp;[3]Tabelle1!$D$3:$D$500,0),MATCH(S$2,[3]Tabelle1!$E$2:$U$2,0))),"")</f>
        <v/>
      </c>
      <c r="T454" s="192" t="str">
        <f t="array" ref="T454">IFERROR(IF(INDEX([3]Tabelle1!$E$3:$U$500,MATCH($A454&amp;$C454&amp;$D454,[3]Tabelle1!$A$3:$A$500&amp;[3]Tabelle1!$C$3:$C$500&amp;[3]Tabelle1!$D$3:$D$500,0),MATCH(T$2,[3]Tabelle1!$E$2:$U$2,0))=0,"",INDEX([3]Tabelle1!$E$3:$U$500,MATCH($A454&amp;$C454&amp;$D454,[3]Tabelle1!$A$3:$A$500&amp;[3]Tabelle1!$C$3:$C$500&amp;[3]Tabelle1!$D$3:$D$500,0),MATCH(T$2,[3]Tabelle1!$E$2:$U$2,0))),"")</f>
        <v/>
      </c>
      <c r="U454" s="192" t="str">
        <f t="array" ref="U454">IFERROR(IF(INDEX([3]Tabelle1!$E$3:$U$500,MATCH($A454&amp;$C454&amp;$D454,[3]Tabelle1!$A$3:$A$500&amp;[3]Tabelle1!$C$3:$C$500&amp;[3]Tabelle1!$D$3:$D$500,0),MATCH(U$2,[3]Tabelle1!$E$2:$U$2,0))=0,"",INDEX([3]Tabelle1!$E$3:$U$500,MATCH($A454&amp;$C454&amp;$D454,[3]Tabelle1!$A$3:$A$500&amp;[3]Tabelle1!$C$3:$C$500&amp;[3]Tabelle1!$D$3:$D$500,0),MATCH(U$2,[3]Tabelle1!$E$2:$U$2,0))),"")</f>
        <v/>
      </c>
      <c r="V454" s="193" t="str">
        <f t="array" ref="V454">IFERROR(IF(INDEX([3]Tabelle1!$E$3:$U$500,MATCH($A454&amp;$C454&amp;$D454,[3]Tabelle1!$A$3:$A$500&amp;[3]Tabelle1!$C$3:$C$500&amp;[3]Tabelle1!$D$3:$D$500,0),MATCH(V$2,[3]Tabelle1!$E$2:$U$2,0))=0,"",INDEX([3]Tabelle1!$E$3:$U$500,MATCH($A454&amp;$C454&amp;$D454,[3]Tabelle1!$A$3:$A$500&amp;[3]Tabelle1!$C$3:$C$500&amp;[3]Tabelle1!$D$3:$D$500,0),MATCH(V$2,[3]Tabelle1!$E$2:$U$2,0))),"")</f>
        <v/>
      </c>
      <c r="W454" t="str">
        <f t="array" ref="W454">IFERROR(IF(INDEX([3]Tabelle1!$E$3:$U$500,MATCH($A454&amp;$C454&amp;$D454,[3]Tabelle1!$A$3:$A$500&amp;[3]Tabelle1!$C$3:$C$500&amp;[3]Tabelle1!$D$3:$D$500,0),MATCH(W$2,[3]Tabelle1!$E$2:$U$2,0))=0,"",INDEX([3]Tabelle1!$E$3:$U$500,MATCH($A454&amp;$C454&amp;$D454,[3]Tabelle1!$A$3:$A$500&amp;[3]Tabelle1!$C$3:$C$500&amp;[3]Tabelle1!$D$3:$D$500,0),MATCH(W$2,[3]Tabelle1!$E$2:$U$2,0))),"")</f>
        <v>Noch kein NECP vorhanden</v>
      </c>
      <c r="X454" t="str">
        <f t="array" ref="X454">IFERROR(IF(INDEX([3]Tabelle1!$E$3:$U$500,MATCH($A454&amp;$C454&amp;$D454,[3]Tabelle1!$A$3:$A$500&amp;[3]Tabelle1!$C$3:$C$500&amp;[3]Tabelle1!$D$3:$D$500,0),MATCH(X$2,[3]Tabelle1!$E$2:$U$2,0))=0,"",INDEX([3]Tabelle1!$E$3:$U$500,MATCH($A454&amp;$C454&amp;$D454,[3]Tabelle1!$A$3:$A$500&amp;[3]Tabelle1!$C$3:$C$500&amp;[3]Tabelle1!$D$3:$D$500,0),MATCH(X$2,[3]Tabelle1!$E$2:$U$2,0))),"")</f>
        <v/>
      </c>
      <c r="Y454" s="4"/>
      <c r="Z454" s="4"/>
      <c r="AA454" s="4"/>
      <c r="AB454" s="4"/>
      <c r="AC454" s="4"/>
      <c r="AD454" s="4"/>
      <c r="AE454" s="4"/>
      <c r="AF454" s="4"/>
    </row>
    <row r="455" spans="1:32" x14ac:dyDescent="0.2">
      <c r="A455" s="107" t="str">
        <f t="shared" si="43"/>
        <v>Luxembourg</v>
      </c>
      <c r="B455" s="97"/>
      <c r="C455" s="97" t="s">
        <v>88</v>
      </c>
      <c r="D455" s="227" t="s">
        <v>45</v>
      </c>
      <c r="E455" s="191"/>
      <c r="F455" s="191"/>
      <c r="G455" s="191"/>
      <c r="H455" s="192" t="str">
        <f t="array" ref="H455">IFERROR(IF(INDEX([3]Tabelle1!$E$3:$U$500,MATCH($A455&amp;$C455&amp;$D455,[3]Tabelle1!$A$3:$A$500&amp;[3]Tabelle1!$C$3:$C$500&amp;[3]Tabelle1!$D$3:$D$500,0),MATCH(H$2,[3]Tabelle1!$E$2:$U$2,0))=0,"",INDEX([3]Tabelle1!$E$3:$U$500,MATCH($A455&amp;$C455&amp;$D455,[3]Tabelle1!$A$3:$A$500&amp;[3]Tabelle1!$C$3:$C$500&amp;[3]Tabelle1!$D$3:$D$500,0),MATCH(H$2,[3]Tabelle1!$E$2:$U$2,0))),"")</f>
        <v/>
      </c>
      <c r="I455" s="192" t="str">
        <f t="array" ref="I455">IFERROR(IF(INDEX([3]Tabelle1!$E$3:$U$500,MATCH($A455&amp;$C455&amp;$D455,[3]Tabelle1!$A$3:$A$500&amp;[3]Tabelle1!$C$3:$C$500&amp;[3]Tabelle1!$D$3:$D$500,0),MATCH(I$2,[3]Tabelle1!$E$2:$U$2,0))=0,"",INDEX([3]Tabelle1!$E$3:$U$500,MATCH($A455&amp;$C455&amp;$D455,[3]Tabelle1!$A$3:$A$500&amp;[3]Tabelle1!$C$3:$C$500&amp;[3]Tabelle1!$D$3:$D$500,0),MATCH(I$2,[3]Tabelle1!$E$2:$U$2,0))),"")</f>
        <v/>
      </c>
      <c r="J455" s="192" t="str">
        <f t="array" ref="J455">IFERROR(IF(INDEX([3]Tabelle1!$E$3:$U$500,MATCH($A455&amp;$C455&amp;$D455,[3]Tabelle1!$A$3:$A$500&amp;[3]Tabelle1!$C$3:$C$500&amp;[3]Tabelle1!$D$3:$D$500,0),MATCH(J$2,[3]Tabelle1!$E$2:$U$2,0))=0,"",INDEX([3]Tabelle1!$E$3:$U$500,MATCH($A455&amp;$C455&amp;$D455,[3]Tabelle1!$A$3:$A$500&amp;[3]Tabelle1!$C$3:$C$500&amp;[3]Tabelle1!$D$3:$D$500,0),MATCH(J$2,[3]Tabelle1!$E$2:$U$2,0))),"")</f>
        <v/>
      </c>
      <c r="K455" s="192" t="str">
        <f t="array" ref="K455">IFERROR(IF(INDEX([3]Tabelle1!$E$3:$U$500,MATCH($A455&amp;$C455&amp;$D455,[3]Tabelle1!$A$3:$A$500&amp;[3]Tabelle1!$C$3:$C$500&amp;[3]Tabelle1!$D$3:$D$500,0),MATCH(K$2,[3]Tabelle1!$E$2:$U$2,0))=0,"",INDEX([3]Tabelle1!$E$3:$U$500,MATCH($A455&amp;$C455&amp;$D455,[3]Tabelle1!$A$3:$A$500&amp;[3]Tabelle1!$C$3:$C$500&amp;[3]Tabelle1!$D$3:$D$500,0),MATCH(K$2,[3]Tabelle1!$E$2:$U$2,0))),"")</f>
        <v/>
      </c>
      <c r="L455" s="192" t="str">
        <f t="array" ref="L455">IFERROR(IF(INDEX([3]Tabelle1!$E$3:$U$500,MATCH($A455&amp;$C455&amp;$D455,[3]Tabelle1!$A$3:$A$500&amp;[3]Tabelle1!$C$3:$C$500&amp;[3]Tabelle1!$D$3:$D$500,0),MATCH(L$2,[3]Tabelle1!$E$2:$U$2,0))=0,"",INDEX([3]Tabelle1!$E$3:$U$500,MATCH($A455&amp;$C455&amp;$D455,[3]Tabelle1!$A$3:$A$500&amp;[3]Tabelle1!$C$3:$C$500&amp;[3]Tabelle1!$D$3:$D$500,0),MATCH(L$2,[3]Tabelle1!$E$2:$U$2,0))),"")</f>
        <v/>
      </c>
      <c r="M455" s="192" t="str">
        <f t="array" ref="M455">IFERROR(IF(INDEX([3]Tabelle1!$E$3:$U$500,MATCH($A455&amp;$C455&amp;$D455,[3]Tabelle1!$A$3:$A$500&amp;[3]Tabelle1!$C$3:$C$500&amp;[3]Tabelle1!$D$3:$D$500,0),MATCH(M$2,[3]Tabelle1!$E$2:$U$2,0))=0,"",INDEX([3]Tabelle1!$E$3:$U$500,MATCH($A455&amp;$C455&amp;$D455,[3]Tabelle1!$A$3:$A$500&amp;[3]Tabelle1!$C$3:$C$500&amp;[3]Tabelle1!$D$3:$D$500,0),MATCH(M$2,[3]Tabelle1!$E$2:$U$2,0))),"")</f>
        <v/>
      </c>
      <c r="N455" s="192" t="str">
        <f t="array" ref="N455">IFERROR(IF(INDEX([3]Tabelle1!$E$3:$U$500,MATCH($A455&amp;$C455&amp;$D455,[3]Tabelle1!$A$3:$A$500&amp;[3]Tabelle1!$C$3:$C$500&amp;[3]Tabelle1!$D$3:$D$500,0),MATCH(N$2,[3]Tabelle1!$E$2:$U$2,0))=0,"",INDEX([3]Tabelle1!$E$3:$U$500,MATCH($A455&amp;$C455&amp;$D455,[3]Tabelle1!$A$3:$A$500&amp;[3]Tabelle1!$C$3:$C$500&amp;[3]Tabelle1!$D$3:$D$500,0),MATCH(N$2,[3]Tabelle1!$E$2:$U$2,0))),"")</f>
        <v/>
      </c>
      <c r="O455" s="192" t="str">
        <f t="array" ref="O455">IFERROR(IF(INDEX([3]Tabelle1!$E$3:$U$500,MATCH($A455&amp;$C455&amp;$D455,[3]Tabelle1!$A$3:$A$500&amp;[3]Tabelle1!$C$3:$C$500&amp;[3]Tabelle1!$D$3:$D$500,0),MATCH(O$2,[3]Tabelle1!$E$2:$U$2,0))=0,"",INDEX([3]Tabelle1!$E$3:$U$500,MATCH($A455&amp;$C455&amp;$D455,[3]Tabelle1!$A$3:$A$500&amp;[3]Tabelle1!$C$3:$C$500&amp;[3]Tabelle1!$D$3:$D$500,0),MATCH(O$2,[3]Tabelle1!$E$2:$U$2,0))),"")</f>
        <v/>
      </c>
      <c r="P455" s="192" t="str">
        <f t="array" ref="P455">IFERROR(IF(INDEX([3]Tabelle1!$E$3:$U$500,MATCH($A455&amp;$C455&amp;$D455,[3]Tabelle1!$A$3:$A$500&amp;[3]Tabelle1!$C$3:$C$500&amp;[3]Tabelle1!$D$3:$D$500,0),MATCH(P$2,[3]Tabelle1!$E$2:$U$2,0))=0,"",INDEX([3]Tabelle1!$E$3:$U$500,MATCH($A455&amp;$C455&amp;$D455,[3]Tabelle1!$A$3:$A$500&amp;[3]Tabelle1!$C$3:$C$500&amp;[3]Tabelle1!$D$3:$D$500,0),MATCH(P$2,[3]Tabelle1!$E$2:$U$2,0))),"")</f>
        <v/>
      </c>
      <c r="Q455" s="192" t="str">
        <f t="array" ref="Q455">IFERROR(IF(INDEX([3]Tabelle1!$E$3:$U$500,MATCH($A455&amp;$C455&amp;$D455,[3]Tabelle1!$A$3:$A$500&amp;[3]Tabelle1!$C$3:$C$500&amp;[3]Tabelle1!$D$3:$D$500,0),MATCH(Q$2,[3]Tabelle1!$E$2:$U$2,0))=0,"",INDEX([3]Tabelle1!$E$3:$U$500,MATCH($A455&amp;$C455&amp;$D455,[3]Tabelle1!$A$3:$A$500&amp;[3]Tabelle1!$C$3:$C$500&amp;[3]Tabelle1!$D$3:$D$500,0),MATCH(Q$2,[3]Tabelle1!$E$2:$U$2,0))),"")</f>
        <v/>
      </c>
      <c r="R455" s="192" t="str">
        <f t="array" ref="R455">IFERROR(IF(INDEX([3]Tabelle1!$E$3:$U$500,MATCH($A455&amp;$C455&amp;$D455,[3]Tabelle1!$A$3:$A$500&amp;[3]Tabelle1!$C$3:$C$500&amp;[3]Tabelle1!$D$3:$D$500,0),MATCH(R$2,[3]Tabelle1!$E$2:$U$2,0))=0,"",INDEX([3]Tabelle1!$E$3:$U$500,MATCH($A455&amp;$C455&amp;$D455,[3]Tabelle1!$A$3:$A$500&amp;[3]Tabelle1!$C$3:$C$500&amp;[3]Tabelle1!$D$3:$D$500,0),MATCH(R$2,[3]Tabelle1!$E$2:$U$2,0))),"")</f>
        <v/>
      </c>
      <c r="S455" s="192" t="str">
        <f t="array" ref="S455">IFERROR(IF(INDEX([3]Tabelle1!$E$3:$U$500,MATCH($A455&amp;$C455&amp;$D455,[3]Tabelle1!$A$3:$A$500&amp;[3]Tabelle1!$C$3:$C$500&amp;[3]Tabelle1!$D$3:$D$500,0),MATCH(S$2,[3]Tabelle1!$E$2:$U$2,0))=0,"",INDEX([3]Tabelle1!$E$3:$U$500,MATCH($A455&amp;$C455&amp;$D455,[3]Tabelle1!$A$3:$A$500&amp;[3]Tabelle1!$C$3:$C$500&amp;[3]Tabelle1!$D$3:$D$500,0),MATCH(S$2,[3]Tabelle1!$E$2:$U$2,0))),"")</f>
        <v/>
      </c>
      <c r="T455" s="192" t="str">
        <f t="array" ref="T455">IFERROR(IF(INDEX([3]Tabelle1!$E$3:$U$500,MATCH($A455&amp;$C455&amp;$D455,[3]Tabelle1!$A$3:$A$500&amp;[3]Tabelle1!$C$3:$C$500&amp;[3]Tabelle1!$D$3:$D$500,0),MATCH(T$2,[3]Tabelle1!$E$2:$U$2,0))=0,"",INDEX([3]Tabelle1!$E$3:$U$500,MATCH($A455&amp;$C455&amp;$D455,[3]Tabelle1!$A$3:$A$500&amp;[3]Tabelle1!$C$3:$C$500&amp;[3]Tabelle1!$D$3:$D$500,0),MATCH(T$2,[3]Tabelle1!$E$2:$U$2,0))),"")</f>
        <v/>
      </c>
      <c r="U455" s="192" t="str">
        <f t="array" ref="U455">IFERROR(IF(INDEX([3]Tabelle1!$E$3:$U$500,MATCH($A455&amp;$C455&amp;$D455,[3]Tabelle1!$A$3:$A$500&amp;[3]Tabelle1!$C$3:$C$500&amp;[3]Tabelle1!$D$3:$D$500,0),MATCH(U$2,[3]Tabelle1!$E$2:$U$2,0))=0,"",INDEX([3]Tabelle1!$E$3:$U$500,MATCH($A455&amp;$C455&amp;$D455,[3]Tabelle1!$A$3:$A$500&amp;[3]Tabelle1!$C$3:$C$500&amp;[3]Tabelle1!$D$3:$D$500,0),MATCH(U$2,[3]Tabelle1!$E$2:$U$2,0))),"")</f>
        <v/>
      </c>
      <c r="V455" s="193" t="str">
        <f t="array" ref="V455">IFERROR(IF(INDEX([3]Tabelle1!$E$3:$U$500,MATCH($A455&amp;$C455&amp;$D455,[3]Tabelle1!$A$3:$A$500&amp;[3]Tabelle1!$C$3:$C$500&amp;[3]Tabelle1!$D$3:$D$500,0),MATCH(V$2,[3]Tabelle1!$E$2:$U$2,0))=0,"",INDEX([3]Tabelle1!$E$3:$U$500,MATCH($A455&amp;$C455&amp;$D455,[3]Tabelle1!$A$3:$A$500&amp;[3]Tabelle1!$C$3:$C$500&amp;[3]Tabelle1!$D$3:$D$500,0),MATCH(V$2,[3]Tabelle1!$E$2:$U$2,0))),"")</f>
        <v/>
      </c>
      <c r="W455" t="str">
        <f t="array" ref="W455">IFERROR(IF(INDEX([3]Tabelle1!$E$3:$U$500,MATCH($A455&amp;$C455&amp;$D455,[3]Tabelle1!$A$3:$A$500&amp;[3]Tabelle1!$C$3:$C$500&amp;[3]Tabelle1!$D$3:$D$500,0),MATCH(W$2,[3]Tabelle1!$E$2:$U$2,0))=0,"",INDEX([3]Tabelle1!$E$3:$U$500,MATCH($A455&amp;$C455&amp;$D455,[3]Tabelle1!$A$3:$A$500&amp;[3]Tabelle1!$C$3:$C$500&amp;[3]Tabelle1!$D$3:$D$500,0),MATCH(W$2,[3]Tabelle1!$E$2:$U$2,0))),"")</f>
        <v>Noch kein NECP vorhanden</v>
      </c>
      <c r="X455" t="str">
        <f t="array" ref="X455">IFERROR(IF(INDEX([3]Tabelle1!$E$3:$U$500,MATCH($A455&amp;$C455&amp;$D455,[3]Tabelle1!$A$3:$A$500&amp;[3]Tabelle1!$C$3:$C$500&amp;[3]Tabelle1!$D$3:$D$500,0),MATCH(X$2,[3]Tabelle1!$E$2:$U$2,0))=0,"",INDEX([3]Tabelle1!$E$3:$U$500,MATCH($A455&amp;$C455&amp;$D455,[3]Tabelle1!$A$3:$A$500&amp;[3]Tabelle1!$C$3:$C$500&amp;[3]Tabelle1!$D$3:$D$500,0),MATCH(X$2,[3]Tabelle1!$E$2:$U$2,0))),"")</f>
        <v/>
      </c>
      <c r="Y455" s="4"/>
      <c r="Z455" s="4"/>
      <c r="AA455" s="4"/>
      <c r="AB455" s="4"/>
      <c r="AC455" s="4"/>
      <c r="AD455" s="4"/>
      <c r="AE455" s="4"/>
      <c r="AF455" s="4"/>
    </row>
    <row r="456" spans="1:32" x14ac:dyDescent="0.2">
      <c r="A456" s="107" t="str">
        <f t="shared" si="43"/>
        <v>Luxembourg</v>
      </c>
      <c r="B456" s="97"/>
      <c r="C456" s="97" t="s">
        <v>88</v>
      </c>
      <c r="D456" s="227" t="s">
        <v>42</v>
      </c>
      <c r="E456" s="191"/>
      <c r="F456" s="191"/>
      <c r="G456" s="191"/>
      <c r="H456" s="192" t="str">
        <f t="array" ref="H456">IFERROR(IF(INDEX([3]Tabelle1!$E$3:$U$500,MATCH($A456&amp;$C456&amp;$D456,[3]Tabelle1!$A$3:$A$500&amp;[3]Tabelle1!$C$3:$C$500&amp;[3]Tabelle1!$D$3:$D$500,0),MATCH(H$2,[3]Tabelle1!$E$2:$U$2,0))=0,"",INDEX([3]Tabelle1!$E$3:$U$500,MATCH($A456&amp;$C456&amp;$D456,[3]Tabelle1!$A$3:$A$500&amp;[3]Tabelle1!$C$3:$C$500&amp;[3]Tabelle1!$D$3:$D$500,0),MATCH(H$2,[3]Tabelle1!$E$2:$U$2,0))),"")</f>
        <v/>
      </c>
      <c r="I456" s="192" t="str">
        <f t="array" ref="I456">IFERROR(IF(INDEX([3]Tabelle1!$E$3:$U$500,MATCH($A456&amp;$C456&amp;$D456,[3]Tabelle1!$A$3:$A$500&amp;[3]Tabelle1!$C$3:$C$500&amp;[3]Tabelle1!$D$3:$D$500,0),MATCH(I$2,[3]Tabelle1!$E$2:$U$2,0))=0,"",INDEX([3]Tabelle1!$E$3:$U$500,MATCH($A456&amp;$C456&amp;$D456,[3]Tabelle1!$A$3:$A$500&amp;[3]Tabelle1!$C$3:$C$500&amp;[3]Tabelle1!$D$3:$D$500,0),MATCH(I$2,[3]Tabelle1!$E$2:$U$2,0))),"")</f>
        <v/>
      </c>
      <c r="J456" s="192" t="str">
        <f t="array" ref="J456">IFERROR(IF(INDEX([3]Tabelle1!$E$3:$U$500,MATCH($A456&amp;$C456&amp;$D456,[3]Tabelle1!$A$3:$A$500&amp;[3]Tabelle1!$C$3:$C$500&amp;[3]Tabelle1!$D$3:$D$500,0),MATCH(J$2,[3]Tabelle1!$E$2:$U$2,0))=0,"",INDEX([3]Tabelle1!$E$3:$U$500,MATCH($A456&amp;$C456&amp;$D456,[3]Tabelle1!$A$3:$A$500&amp;[3]Tabelle1!$C$3:$C$500&amp;[3]Tabelle1!$D$3:$D$500,0),MATCH(J$2,[3]Tabelle1!$E$2:$U$2,0))),"")</f>
        <v/>
      </c>
      <c r="K456" s="192" t="str">
        <f t="array" ref="K456">IFERROR(IF(INDEX([3]Tabelle1!$E$3:$U$500,MATCH($A456&amp;$C456&amp;$D456,[3]Tabelle1!$A$3:$A$500&amp;[3]Tabelle1!$C$3:$C$500&amp;[3]Tabelle1!$D$3:$D$500,0),MATCH(K$2,[3]Tabelle1!$E$2:$U$2,0))=0,"",INDEX([3]Tabelle1!$E$3:$U$500,MATCH($A456&amp;$C456&amp;$D456,[3]Tabelle1!$A$3:$A$500&amp;[3]Tabelle1!$C$3:$C$500&amp;[3]Tabelle1!$D$3:$D$500,0),MATCH(K$2,[3]Tabelle1!$E$2:$U$2,0))),"")</f>
        <v/>
      </c>
      <c r="L456" s="192" t="str">
        <f t="array" ref="L456">IFERROR(IF(INDEX([3]Tabelle1!$E$3:$U$500,MATCH($A456&amp;$C456&amp;$D456,[3]Tabelle1!$A$3:$A$500&amp;[3]Tabelle1!$C$3:$C$500&amp;[3]Tabelle1!$D$3:$D$500,0),MATCH(L$2,[3]Tabelle1!$E$2:$U$2,0))=0,"",INDEX([3]Tabelle1!$E$3:$U$500,MATCH($A456&amp;$C456&amp;$D456,[3]Tabelle1!$A$3:$A$500&amp;[3]Tabelle1!$C$3:$C$500&amp;[3]Tabelle1!$D$3:$D$500,0),MATCH(L$2,[3]Tabelle1!$E$2:$U$2,0))),"")</f>
        <v/>
      </c>
      <c r="M456" s="192" t="str">
        <f t="array" ref="M456">IFERROR(IF(INDEX([3]Tabelle1!$E$3:$U$500,MATCH($A456&amp;$C456&amp;$D456,[3]Tabelle1!$A$3:$A$500&amp;[3]Tabelle1!$C$3:$C$500&amp;[3]Tabelle1!$D$3:$D$500,0),MATCH(M$2,[3]Tabelle1!$E$2:$U$2,0))=0,"",INDEX([3]Tabelle1!$E$3:$U$500,MATCH($A456&amp;$C456&amp;$D456,[3]Tabelle1!$A$3:$A$500&amp;[3]Tabelle1!$C$3:$C$500&amp;[3]Tabelle1!$D$3:$D$500,0),MATCH(M$2,[3]Tabelle1!$E$2:$U$2,0))),"")</f>
        <v/>
      </c>
      <c r="N456" s="192" t="str">
        <f t="array" ref="N456">IFERROR(IF(INDEX([3]Tabelle1!$E$3:$U$500,MATCH($A456&amp;$C456&amp;$D456,[3]Tabelle1!$A$3:$A$500&amp;[3]Tabelle1!$C$3:$C$500&amp;[3]Tabelle1!$D$3:$D$500,0),MATCH(N$2,[3]Tabelle1!$E$2:$U$2,0))=0,"",INDEX([3]Tabelle1!$E$3:$U$500,MATCH($A456&amp;$C456&amp;$D456,[3]Tabelle1!$A$3:$A$500&amp;[3]Tabelle1!$C$3:$C$500&amp;[3]Tabelle1!$D$3:$D$500,0),MATCH(N$2,[3]Tabelle1!$E$2:$U$2,0))),"")</f>
        <v/>
      </c>
      <c r="O456" s="192" t="str">
        <f t="array" ref="O456">IFERROR(IF(INDEX([3]Tabelle1!$E$3:$U$500,MATCH($A456&amp;$C456&amp;$D456,[3]Tabelle1!$A$3:$A$500&amp;[3]Tabelle1!$C$3:$C$500&amp;[3]Tabelle1!$D$3:$D$500,0),MATCH(O$2,[3]Tabelle1!$E$2:$U$2,0))=0,"",INDEX([3]Tabelle1!$E$3:$U$500,MATCH($A456&amp;$C456&amp;$D456,[3]Tabelle1!$A$3:$A$500&amp;[3]Tabelle1!$C$3:$C$500&amp;[3]Tabelle1!$D$3:$D$500,0),MATCH(O$2,[3]Tabelle1!$E$2:$U$2,0))),"")</f>
        <v/>
      </c>
      <c r="P456" s="192" t="str">
        <f t="array" ref="P456">IFERROR(IF(INDEX([3]Tabelle1!$E$3:$U$500,MATCH($A456&amp;$C456&amp;$D456,[3]Tabelle1!$A$3:$A$500&amp;[3]Tabelle1!$C$3:$C$500&amp;[3]Tabelle1!$D$3:$D$500,0),MATCH(P$2,[3]Tabelle1!$E$2:$U$2,0))=0,"",INDEX([3]Tabelle1!$E$3:$U$500,MATCH($A456&amp;$C456&amp;$D456,[3]Tabelle1!$A$3:$A$500&amp;[3]Tabelle1!$C$3:$C$500&amp;[3]Tabelle1!$D$3:$D$500,0),MATCH(P$2,[3]Tabelle1!$E$2:$U$2,0))),"")</f>
        <v/>
      </c>
      <c r="Q456" s="192" t="str">
        <f t="array" ref="Q456">IFERROR(IF(INDEX([3]Tabelle1!$E$3:$U$500,MATCH($A456&amp;$C456&amp;$D456,[3]Tabelle1!$A$3:$A$500&amp;[3]Tabelle1!$C$3:$C$500&amp;[3]Tabelle1!$D$3:$D$500,0),MATCH(Q$2,[3]Tabelle1!$E$2:$U$2,0))=0,"",INDEX([3]Tabelle1!$E$3:$U$500,MATCH($A456&amp;$C456&amp;$D456,[3]Tabelle1!$A$3:$A$500&amp;[3]Tabelle1!$C$3:$C$500&amp;[3]Tabelle1!$D$3:$D$500,0),MATCH(Q$2,[3]Tabelle1!$E$2:$U$2,0))),"")</f>
        <v/>
      </c>
      <c r="R456" s="192" t="str">
        <f t="array" ref="R456">IFERROR(IF(INDEX([3]Tabelle1!$E$3:$U$500,MATCH($A456&amp;$C456&amp;$D456,[3]Tabelle1!$A$3:$A$500&amp;[3]Tabelle1!$C$3:$C$500&amp;[3]Tabelle1!$D$3:$D$500,0),MATCH(R$2,[3]Tabelle1!$E$2:$U$2,0))=0,"",INDEX([3]Tabelle1!$E$3:$U$500,MATCH($A456&amp;$C456&amp;$D456,[3]Tabelle1!$A$3:$A$500&amp;[3]Tabelle1!$C$3:$C$500&amp;[3]Tabelle1!$D$3:$D$500,0),MATCH(R$2,[3]Tabelle1!$E$2:$U$2,0))),"")</f>
        <v/>
      </c>
      <c r="S456" s="192" t="str">
        <f t="array" ref="S456">IFERROR(IF(INDEX([3]Tabelle1!$E$3:$U$500,MATCH($A456&amp;$C456&amp;$D456,[3]Tabelle1!$A$3:$A$500&amp;[3]Tabelle1!$C$3:$C$500&amp;[3]Tabelle1!$D$3:$D$500,0),MATCH(S$2,[3]Tabelle1!$E$2:$U$2,0))=0,"",INDEX([3]Tabelle1!$E$3:$U$500,MATCH($A456&amp;$C456&amp;$D456,[3]Tabelle1!$A$3:$A$500&amp;[3]Tabelle1!$C$3:$C$500&amp;[3]Tabelle1!$D$3:$D$500,0),MATCH(S$2,[3]Tabelle1!$E$2:$U$2,0))),"")</f>
        <v/>
      </c>
      <c r="T456" s="192" t="str">
        <f t="array" ref="T456">IFERROR(IF(INDEX([3]Tabelle1!$E$3:$U$500,MATCH($A456&amp;$C456&amp;$D456,[3]Tabelle1!$A$3:$A$500&amp;[3]Tabelle1!$C$3:$C$500&amp;[3]Tabelle1!$D$3:$D$500,0),MATCH(T$2,[3]Tabelle1!$E$2:$U$2,0))=0,"",INDEX([3]Tabelle1!$E$3:$U$500,MATCH($A456&amp;$C456&amp;$D456,[3]Tabelle1!$A$3:$A$500&amp;[3]Tabelle1!$C$3:$C$500&amp;[3]Tabelle1!$D$3:$D$500,0),MATCH(T$2,[3]Tabelle1!$E$2:$U$2,0))),"")</f>
        <v/>
      </c>
      <c r="U456" s="192" t="str">
        <f t="array" ref="U456">IFERROR(IF(INDEX([3]Tabelle1!$E$3:$U$500,MATCH($A456&amp;$C456&amp;$D456,[3]Tabelle1!$A$3:$A$500&amp;[3]Tabelle1!$C$3:$C$500&amp;[3]Tabelle1!$D$3:$D$500,0),MATCH(U$2,[3]Tabelle1!$E$2:$U$2,0))=0,"",INDEX([3]Tabelle1!$E$3:$U$500,MATCH($A456&amp;$C456&amp;$D456,[3]Tabelle1!$A$3:$A$500&amp;[3]Tabelle1!$C$3:$C$500&amp;[3]Tabelle1!$D$3:$D$500,0),MATCH(U$2,[3]Tabelle1!$E$2:$U$2,0))),"")</f>
        <v/>
      </c>
      <c r="V456" s="193" t="str">
        <f t="array" ref="V456">IFERROR(IF(INDEX([3]Tabelle1!$E$3:$U$500,MATCH($A456&amp;$C456&amp;$D456,[3]Tabelle1!$A$3:$A$500&amp;[3]Tabelle1!$C$3:$C$500&amp;[3]Tabelle1!$D$3:$D$500,0),MATCH(V$2,[3]Tabelle1!$E$2:$U$2,0))=0,"",INDEX([3]Tabelle1!$E$3:$U$500,MATCH($A456&amp;$C456&amp;$D456,[3]Tabelle1!$A$3:$A$500&amp;[3]Tabelle1!$C$3:$C$500&amp;[3]Tabelle1!$D$3:$D$500,0),MATCH(V$2,[3]Tabelle1!$E$2:$U$2,0))),"")</f>
        <v/>
      </c>
      <c r="W456" t="str">
        <f t="array" ref="W456">IFERROR(IF(INDEX([3]Tabelle1!$E$3:$U$500,MATCH($A456&amp;$C456&amp;$D456,[3]Tabelle1!$A$3:$A$500&amp;[3]Tabelle1!$C$3:$C$500&amp;[3]Tabelle1!$D$3:$D$500,0),MATCH(W$2,[3]Tabelle1!$E$2:$U$2,0))=0,"",INDEX([3]Tabelle1!$E$3:$U$500,MATCH($A456&amp;$C456&amp;$D456,[3]Tabelle1!$A$3:$A$500&amp;[3]Tabelle1!$C$3:$C$500&amp;[3]Tabelle1!$D$3:$D$500,0),MATCH(W$2,[3]Tabelle1!$E$2:$U$2,0))),"")</f>
        <v>Noch kein NECP vorhanden</v>
      </c>
      <c r="X456" t="str">
        <f t="array" ref="X456">IFERROR(IF(INDEX([3]Tabelle1!$E$3:$U$500,MATCH($A456&amp;$C456&amp;$D456,[3]Tabelle1!$A$3:$A$500&amp;[3]Tabelle1!$C$3:$C$500&amp;[3]Tabelle1!$D$3:$D$500,0),MATCH(X$2,[3]Tabelle1!$E$2:$U$2,0))=0,"",INDEX([3]Tabelle1!$E$3:$U$500,MATCH($A456&amp;$C456&amp;$D456,[3]Tabelle1!$A$3:$A$500&amp;[3]Tabelle1!$C$3:$C$500&amp;[3]Tabelle1!$D$3:$D$500,0),MATCH(X$2,[3]Tabelle1!$E$2:$U$2,0))),"")</f>
        <v/>
      </c>
      <c r="Y456" s="4"/>
      <c r="Z456" s="4"/>
      <c r="AA456" s="4"/>
      <c r="AB456" s="4"/>
      <c r="AC456" s="4"/>
      <c r="AD456" s="4"/>
      <c r="AE456" s="4"/>
      <c r="AF456" s="4"/>
    </row>
    <row r="457" spans="1:32" x14ac:dyDescent="0.2">
      <c r="A457" s="107" t="str">
        <f t="shared" si="43"/>
        <v>Luxembourg</v>
      </c>
      <c r="B457" s="97"/>
      <c r="C457" s="97" t="s">
        <v>88</v>
      </c>
      <c r="D457" s="227" t="s">
        <v>43</v>
      </c>
      <c r="E457" s="191"/>
      <c r="F457" s="191"/>
      <c r="G457" s="191"/>
      <c r="H457" s="192" t="str">
        <f t="array" ref="H457">IFERROR(IF(INDEX([3]Tabelle1!$E$3:$U$500,MATCH($A457&amp;$C457&amp;$D457,[3]Tabelle1!$A$3:$A$500&amp;[3]Tabelle1!$C$3:$C$500&amp;[3]Tabelle1!$D$3:$D$500,0),MATCH(H$2,[3]Tabelle1!$E$2:$U$2,0))=0,"",INDEX([3]Tabelle1!$E$3:$U$500,MATCH($A457&amp;$C457&amp;$D457,[3]Tabelle1!$A$3:$A$500&amp;[3]Tabelle1!$C$3:$C$500&amp;[3]Tabelle1!$D$3:$D$500,0),MATCH(H$2,[3]Tabelle1!$E$2:$U$2,0))),"")</f>
        <v/>
      </c>
      <c r="I457" s="192" t="str">
        <f t="array" ref="I457">IFERROR(IF(INDEX([3]Tabelle1!$E$3:$U$500,MATCH($A457&amp;$C457&amp;$D457,[3]Tabelle1!$A$3:$A$500&amp;[3]Tabelle1!$C$3:$C$500&amp;[3]Tabelle1!$D$3:$D$500,0),MATCH(I$2,[3]Tabelle1!$E$2:$U$2,0))=0,"",INDEX([3]Tabelle1!$E$3:$U$500,MATCH($A457&amp;$C457&amp;$D457,[3]Tabelle1!$A$3:$A$500&amp;[3]Tabelle1!$C$3:$C$500&amp;[3]Tabelle1!$D$3:$D$500,0),MATCH(I$2,[3]Tabelle1!$E$2:$U$2,0))),"")</f>
        <v/>
      </c>
      <c r="J457" s="192" t="str">
        <f t="array" ref="J457">IFERROR(IF(INDEX([3]Tabelle1!$E$3:$U$500,MATCH($A457&amp;$C457&amp;$D457,[3]Tabelle1!$A$3:$A$500&amp;[3]Tabelle1!$C$3:$C$500&amp;[3]Tabelle1!$D$3:$D$500,0),MATCH(J$2,[3]Tabelle1!$E$2:$U$2,0))=0,"",INDEX([3]Tabelle1!$E$3:$U$500,MATCH($A457&amp;$C457&amp;$D457,[3]Tabelle1!$A$3:$A$500&amp;[3]Tabelle1!$C$3:$C$500&amp;[3]Tabelle1!$D$3:$D$500,0),MATCH(J$2,[3]Tabelle1!$E$2:$U$2,0))),"")</f>
        <v/>
      </c>
      <c r="K457" s="192" t="str">
        <f t="array" ref="K457">IFERROR(IF(INDEX([3]Tabelle1!$E$3:$U$500,MATCH($A457&amp;$C457&amp;$D457,[3]Tabelle1!$A$3:$A$500&amp;[3]Tabelle1!$C$3:$C$500&amp;[3]Tabelle1!$D$3:$D$500,0),MATCH(K$2,[3]Tabelle1!$E$2:$U$2,0))=0,"",INDEX([3]Tabelle1!$E$3:$U$500,MATCH($A457&amp;$C457&amp;$D457,[3]Tabelle1!$A$3:$A$500&amp;[3]Tabelle1!$C$3:$C$500&amp;[3]Tabelle1!$D$3:$D$500,0),MATCH(K$2,[3]Tabelle1!$E$2:$U$2,0))),"")</f>
        <v/>
      </c>
      <c r="L457" s="192" t="str">
        <f t="array" ref="L457">IFERROR(IF(INDEX([3]Tabelle1!$E$3:$U$500,MATCH($A457&amp;$C457&amp;$D457,[3]Tabelle1!$A$3:$A$500&amp;[3]Tabelle1!$C$3:$C$500&amp;[3]Tabelle1!$D$3:$D$500,0),MATCH(L$2,[3]Tabelle1!$E$2:$U$2,0))=0,"",INDEX([3]Tabelle1!$E$3:$U$500,MATCH($A457&amp;$C457&amp;$D457,[3]Tabelle1!$A$3:$A$500&amp;[3]Tabelle1!$C$3:$C$500&amp;[3]Tabelle1!$D$3:$D$500,0),MATCH(L$2,[3]Tabelle1!$E$2:$U$2,0))),"")</f>
        <v/>
      </c>
      <c r="M457" s="192" t="str">
        <f t="array" ref="M457">IFERROR(IF(INDEX([3]Tabelle1!$E$3:$U$500,MATCH($A457&amp;$C457&amp;$D457,[3]Tabelle1!$A$3:$A$500&amp;[3]Tabelle1!$C$3:$C$500&amp;[3]Tabelle1!$D$3:$D$500,0),MATCH(M$2,[3]Tabelle1!$E$2:$U$2,0))=0,"",INDEX([3]Tabelle1!$E$3:$U$500,MATCH($A457&amp;$C457&amp;$D457,[3]Tabelle1!$A$3:$A$500&amp;[3]Tabelle1!$C$3:$C$500&amp;[3]Tabelle1!$D$3:$D$500,0),MATCH(M$2,[3]Tabelle1!$E$2:$U$2,0))),"")</f>
        <v/>
      </c>
      <c r="N457" s="192" t="str">
        <f t="array" ref="N457">IFERROR(IF(INDEX([3]Tabelle1!$E$3:$U$500,MATCH($A457&amp;$C457&amp;$D457,[3]Tabelle1!$A$3:$A$500&amp;[3]Tabelle1!$C$3:$C$500&amp;[3]Tabelle1!$D$3:$D$500,0),MATCH(N$2,[3]Tabelle1!$E$2:$U$2,0))=0,"",INDEX([3]Tabelle1!$E$3:$U$500,MATCH($A457&amp;$C457&amp;$D457,[3]Tabelle1!$A$3:$A$500&amp;[3]Tabelle1!$C$3:$C$500&amp;[3]Tabelle1!$D$3:$D$500,0),MATCH(N$2,[3]Tabelle1!$E$2:$U$2,0))),"")</f>
        <v/>
      </c>
      <c r="O457" s="192" t="str">
        <f t="array" ref="O457">IFERROR(IF(INDEX([3]Tabelle1!$E$3:$U$500,MATCH($A457&amp;$C457&amp;$D457,[3]Tabelle1!$A$3:$A$500&amp;[3]Tabelle1!$C$3:$C$500&amp;[3]Tabelle1!$D$3:$D$500,0),MATCH(O$2,[3]Tabelle1!$E$2:$U$2,0))=0,"",INDEX([3]Tabelle1!$E$3:$U$500,MATCH($A457&amp;$C457&amp;$D457,[3]Tabelle1!$A$3:$A$500&amp;[3]Tabelle1!$C$3:$C$500&amp;[3]Tabelle1!$D$3:$D$500,0),MATCH(O$2,[3]Tabelle1!$E$2:$U$2,0))),"")</f>
        <v/>
      </c>
      <c r="P457" s="192" t="str">
        <f t="array" ref="P457">IFERROR(IF(INDEX([3]Tabelle1!$E$3:$U$500,MATCH($A457&amp;$C457&amp;$D457,[3]Tabelle1!$A$3:$A$500&amp;[3]Tabelle1!$C$3:$C$500&amp;[3]Tabelle1!$D$3:$D$500,0),MATCH(P$2,[3]Tabelle1!$E$2:$U$2,0))=0,"",INDEX([3]Tabelle1!$E$3:$U$500,MATCH($A457&amp;$C457&amp;$D457,[3]Tabelle1!$A$3:$A$500&amp;[3]Tabelle1!$C$3:$C$500&amp;[3]Tabelle1!$D$3:$D$500,0),MATCH(P$2,[3]Tabelle1!$E$2:$U$2,0))),"")</f>
        <v/>
      </c>
      <c r="Q457" s="192" t="str">
        <f t="array" ref="Q457">IFERROR(IF(INDEX([3]Tabelle1!$E$3:$U$500,MATCH($A457&amp;$C457&amp;$D457,[3]Tabelle1!$A$3:$A$500&amp;[3]Tabelle1!$C$3:$C$500&amp;[3]Tabelle1!$D$3:$D$500,0),MATCH(Q$2,[3]Tabelle1!$E$2:$U$2,0))=0,"",INDEX([3]Tabelle1!$E$3:$U$500,MATCH($A457&amp;$C457&amp;$D457,[3]Tabelle1!$A$3:$A$500&amp;[3]Tabelle1!$C$3:$C$500&amp;[3]Tabelle1!$D$3:$D$500,0),MATCH(Q$2,[3]Tabelle1!$E$2:$U$2,0))),"")</f>
        <v/>
      </c>
      <c r="R457" s="192" t="str">
        <f t="array" ref="R457">IFERROR(IF(INDEX([3]Tabelle1!$E$3:$U$500,MATCH($A457&amp;$C457&amp;$D457,[3]Tabelle1!$A$3:$A$500&amp;[3]Tabelle1!$C$3:$C$500&amp;[3]Tabelle1!$D$3:$D$500,0),MATCH(R$2,[3]Tabelle1!$E$2:$U$2,0))=0,"",INDEX([3]Tabelle1!$E$3:$U$500,MATCH($A457&amp;$C457&amp;$D457,[3]Tabelle1!$A$3:$A$500&amp;[3]Tabelle1!$C$3:$C$500&amp;[3]Tabelle1!$D$3:$D$500,0),MATCH(R$2,[3]Tabelle1!$E$2:$U$2,0))),"")</f>
        <v/>
      </c>
      <c r="S457" s="192" t="str">
        <f t="array" ref="S457">IFERROR(IF(INDEX([3]Tabelle1!$E$3:$U$500,MATCH($A457&amp;$C457&amp;$D457,[3]Tabelle1!$A$3:$A$500&amp;[3]Tabelle1!$C$3:$C$500&amp;[3]Tabelle1!$D$3:$D$500,0),MATCH(S$2,[3]Tabelle1!$E$2:$U$2,0))=0,"",INDEX([3]Tabelle1!$E$3:$U$500,MATCH($A457&amp;$C457&amp;$D457,[3]Tabelle1!$A$3:$A$500&amp;[3]Tabelle1!$C$3:$C$500&amp;[3]Tabelle1!$D$3:$D$500,0),MATCH(S$2,[3]Tabelle1!$E$2:$U$2,0))),"")</f>
        <v/>
      </c>
      <c r="T457" s="192" t="str">
        <f t="array" ref="T457">IFERROR(IF(INDEX([3]Tabelle1!$E$3:$U$500,MATCH($A457&amp;$C457&amp;$D457,[3]Tabelle1!$A$3:$A$500&amp;[3]Tabelle1!$C$3:$C$500&amp;[3]Tabelle1!$D$3:$D$500,0),MATCH(T$2,[3]Tabelle1!$E$2:$U$2,0))=0,"",INDEX([3]Tabelle1!$E$3:$U$500,MATCH($A457&amp;$C457&amp;$D457,[3]Tabelle1!$A$3:$A$500&amp;[3]Tabelle1!$C$3:$C$500&amp;[3]Tabelle1!$D$3:$D$500,0),MATCH(T$2,[3]Tabelle1!$E$2:$U$2,0))),"")</f>
        <v/>
      </c>
      <c r="U457" s="192" t="str">
        <f t="array" ref="U457">IFERROR(IF(INDEX([3]Tabelle1!$E$3:$U$500,MATCH($A457&amp;$C457&amp;$D457,[3]Tabelle1!$A$3:$A$500&amp;[3]Tabelle1!$C$3:$C$500&amp;[3]Tabelle1!$D$3:$D$500,0),MATCH(U$2,[3]Tabelle1!$E$2:$U$2,0))=0,"",INDEX([3]Tabelle1!$E$3:$U$500,MATCH($A457&amp;$C457&amp;$D457,[3]Tabelle1!$A$3:$A$500&amp;[3]Tabelle1!$C$3:$C$500&amp;[3]Tabelle1!$D$3:$D$500,0),MATCH(U$2,[3]Tabelle1!$E$2:$U$2,0))),"")</f>
        <v/>
      </c>
      <c r="V457" s="193" t="str">
        <f t="array" ref="V457">IFERROR(IF(INDEX([3]Tabelle1!$E$3:$U$500,MATCH($A457&amp;$C457&amp;$D457,[3]Tabelle1!$A$3:$A$500&amp;[3]Tabelle1!$C$3:$C$500&amp;[3]Tabelle1!$D$3:$D$500,0),MATCH(V$2,[3]Tabelle1!$E$2:$U$2,0))=0,"",INDEX([3]Tabelle1!$E$3:$U$500,MATCH($A457&amp;$C457&amp;$D457,[3]Tabelle1!$A$3:$A$500&amp;[3]Tabelle1!$C$3:$C$500&amp;[3]Tabelle1!$D$3:$D$500,0),MATCH(V$2,[3]Tabelle1!$E$2:$U$2,0))),"")</f>
        <v/>
      </c>
      <c r="W457" t="str">
        <f t="array" ref="W457">IFERROR(IF(INDEX([3]Tabelle1!$E$3:$U$500,MATCH($A457&amp;$C457&amp;$D457,[3]Tabelle1!$A$3:$A$500&amp;[3]Tabelle1!$C$3:$C$500&amp;[3]Tabelle1!$D$3:$D$500,0),MATCH(W$2,[3]Tabelle1!$E$2:$U$2,0))=0,"",INDEX([3]Tabelle1!$E$3:$U$500,MATCH($A457&amp;$C457&amp;$D457,[3]Tabelle1!$A$3:$A$500&amp;[3]Tabelle1!$C$3:$C$500&amp;[3]Tabelle1!$D$3:$D$500,0),MATCH(W$2,[3]Tabelle1!$E$2:$U$2,0))),"")</f>
        <v>Noch kein NECP vorhanden</v>
      </c>
      <c r="X457" t="str">
        <f t="array" ref="X457">IFERROR(IF(INDEX([3]Tabelle1!$E$3:$U$500,MATCH($A457&amp;$C457&amp;$D457,[3]Tabelle1!$A$3:$A$500&amp;[3]Tabelle1!$C$3:$C$500&amp;[3]Tabelle1!$D$3:$D$500,0),MATCH(X$2,[3]Tabelle1!$E$2:$U$2,0))=0,"",INDEX([3]Tabelle1!$E$3:$U$500,MATCH($A457&amp;$C457&amp;$D457,[3]Tabelle1!$A$3:$A$500&amp;[3]Tabelle1!$C$3:$C$500&amp;[3]Tabelle1!$D$3:$D$500,0),MATCH(X$2,[3]Tabelle1!$E$2:$U$2,0))),"")</f>
        <v/>
      </c>
      <c r="Y457" s="4"/>
      <c r="Z457" s="4"/>
      <c r="AA457" s="4"/>
      <c r="AB457" s="4"/>
      <c r="AC457" s="4"/>
      <c r="AD457" s="4"/>
      <c r="AE457" s="4"/>
      <c r="AF457" s="4"/>
    </row>
    <row r="458" spans="1:32" x14ac:dyDescent="0.2">
      <c r="A458" s="107" t="str">
        <f t="shared" si="43"/>
        <v>Luxembourg</v>
      </c>
      <c r="B458" s="97"/>
      <c r="C458" s="97" t="s">
        <v>88</v>
      </c>
      <c r="D458" s="227" t="s">
        <v>46</v>
      </c>
      <c r="E458" s="191"/>
      <c r="F458" s="191"/>
      <c r="G458" s="191"/>
      <c r="H458" s="192" t="str">
        <f t="array" ref="H458">IFERROR(IF(INDEX([3]Tabelle1!$E$3:$U$500,MATCH($A458&amp;$C458&amp;$D458,[3]Tabelle1!$A$3:$A$500&amp;[3]Tabelle1!$C$3:$C$500&amp;[3]Tabelle1!$D$3:$D$500,0),MATCH(H$2,[3]Tabelle1!$E$2:$U$2,0))=0,"",INDEX([3]Tabelle1!$E$3:$U$500,MATCH($A458&amp;$C458&amp;$D458,[3]Tabelle1!$A$3:$A$500&amp;[3]Tabelle1!$C$3:$C$500&amp;[3]Tabelle1!$D$3:$D$500,0),MATCH(H$2,[3]Tabelle1!$E$2:$U$2,0))),"")</f>
        <v/>
      </c>
      <c r="I458" s="192" t="str">
        <f t="array" ref="I458">IFERROR(IF(INDEX([3]Tabelle1!$E$3:$U$500,MATCH($A458&amp;$C458&amp;$D458,[3]Tabelle1!$A$3:$A$500&amp;[3]Tabelle1!$C$3:$C$500&amp;[3]Tabelle1!$D$3:$D$500,0),MATCH(I$2,[3]Tabelle1!$E$2:$U$2,0))=0,"",INDEX([3]Tabelle1!$E$3:$U$500,MATCH($A458&amp;$C458&amp;$D458,[3]Tabelle1!$A$3:$A$500&amp;[3]Tabelle1!$C$3:$C$500&amp;[3]Tabelle1!$D$3:$D$500,0),MATCH(I$2,[3]Tabelle1!$E$2:$U$2,0))),"")</f>
        <v/>
      </c>
      <c r="J458" s="192" t="str">
        <f t="array" ref="J458">IFERROR(IF(INDEX([3]Tabelle1!$E$3:$U$500,MATCH($A458&amp;$C458&amp;$D458,[3]Tabelle1!$A$3:$A$500&amp;[3]Tabelle1!$C$3:$C$500&amp;[3]Tabelle1!$D$3:$D$500,0),MATCH(J$2,[3]Tabelle1!$E$2:$U$2,0))=0,"",INDEX([3]Tabelle1!$E$3:$U$500,MATCH($A458&amp;$C458&amp;$D458,[3]Tabelle1!$A$3:$A$500&amp;[3]Tabelle1!$C$3:$C$500&amp;[3]Tabelle1!$D$3:$D$500,0),MATCH(J$2,[3]Tabelle1!$E$2:$U$2,0))),"")</f>
        <v/>
      </c>
      <c r="K458" s="192" t="str">
        <f t="array" ref="K458">IFERROR(IF(INDEX([3]Tabelle1!$E$3:$U$500,MATCH($A458&amp;$C458&amp;$D458,[3]Tabelle1!$A$3:$A$500&amp;[3]Tabelle1!$C$3:$C$500&amp;[3]Tabelle1!$D$3:$D$500,0),MATCH(K$2,[3]Tabelle1!$E$2:$U$2,0))=0,"",INDEX([3]Tabelle1!$E$3:$U$500,MATCH($A458&amp;$C458&amp;$D458,[3]Tabelle1!$A$3:$A$500&amp;[3]Tabelle1!$C$3:$C$500&amp;[3]Tabelle1!$D$3:$D$500,0),MATCH(K$2,[3]Tabelle1!$E$2:$U$2,0))),"")</f>
        <v/>
      </c>
      <c r="L458" s="192" t="str">
        <f t="array" ref="L458">IFERROR(IF(INDEX([3]Tabelle1!$E$3:$U$500,MATCH($A458&amp;$C458&amp;$D458,[3]Tabelle1!$A$3:$A$500&amp;[3]Tabelle1!$C$3:$C$500&amp;[3]Tabelle1!$D$3:$D$500,0),MATCH(L$2,[3]Tabelle1!$E$2:$U$2,0))=0,"",INDEX([3]Tabelle1!$E$3:$U$500,MATCH($A458&amp;$C458&amp;$D458,[3]Tabelle1!$A$3:$A$500&amp;[3]Tabelle1!$C$3:$C$500&amp;[3]Tabelle1!$D$3:$D$500,0),MATCH(L$2,[3]Tabelle1!$E$2:$U$2,0))),"")</f>
        <v/>
      </c>
      <c r="M458" s="192" t="str">
        <f t="array" ref="M458">IFERROR(IF(INDEX([3]Tabelle1!$E$3:$U$500,MATCH($A458&amp;$C458&amp;$D458,[3]Tabelle1!$A$3:$A$500&amp;[3]Tabelle1!$C$3:$C$500&amp;[3]Tabelle1!$D$3:$D$500,0),MATCH(M$2,[3]Tabelle1!$E$2:$U$2,0))=0,"",INDEX([3]Tabelle1!$E$3:$U$500,MATCH($A458&amp;$C458&amp;$D458,[3]Tabelle1!$A$3:$A$500&amp;[3]Tabelle1!$C$3:$C$500&amp;[3]Tabelle1!$D$3:$D$500,0),MATCH(M$2,[3]Tabelle1!$E$2:$U$2,0))),"")</f>
        <v/>
      </c>
      <c r="N458" s="192" t="str">
        <f t="array" ref="N458">IFERROR(IF(INDEX([3]Tabelle1!$E$3:$U$500,MATCH($A458&amp;$C458&amp;$D458,[3]Tabelle1!$A$3:$A$500&amp;[3]Tabelle1!$C$3:$C$500&amp;[3]Tabelle1!$D$3:$D$500,0),MATCH(N$2,[3]Tabelle1!$E$2:$U$2,0))=0,"",INDEX([3]Tabelle1!$E$3:$U$500,MATCH($A458&amp;$C458&amp;$D458,[3]Tabelle1!$A$3:$A$500&amp;[3]Tabelle1!$C$3:$C$500&amp;[3]Tabelle1!$D$3:$D$500,0),MATCH(N$2,[3]Tabelle1!$E$2:$U$2,0))),"")</f>
        <v/>
      </c>
      <c r="O458" s="192" t="str">
        <f t="array" ref="O458">IFERROR(IF(INDEX([3]Tabelle1!$E$3:$U$500,MATCH($A458&amp;$C458&amp;$D458,[3]Tabelle1!$A$3:$A$500&amp;[3]Tabelle1!$C$3:$C$500&amp;[3]Tabelle1!$D$3:$D$500,0),MATCH(O$2,[3]Tabelle1!$E$2:$U$2,0))=0,"",INDEX([3]Tabelle1!$E$3:$U$500,MATCH($A458&amp;$C458&amp;$D458,[3]Tabelle1!$A$3:$A$500&amp;[3]Tabelle1!$C$3:$C$500&amp;[3]Tabelle1!$D$3:$D$500,0),MATCH(O$2,[3]Tabelle1!$E$2:$U$2,0))),"")</f>
        <v/>
      </c>
      <c r="P458" s="192" t="str">
        <f t="array" ref="P458">IFERROR(IF(INDEX([3]Tabelle1!$E$3:$U$500,MATCH($A458&amp;$C458&amp;$D458,[3]Tabelle1!$A$3:$A$500&amp;[3]Tabelle1!$C$3:$C$500&amp;[3]Tabelle1!$D$3:$D$500,0),MATCH(P$2,[3]Tabelle1!$E$2:$U$2,0))=0,"",INDEX([3]Tabelle1!$E$3:$U$500,MATCH($A458&amp;$C458&amp;$D458,[3]Tabelle1!$A$3:$A$500&amp;[3]Tabelle1!$C$3:$C$500&amp;[3]Tabelle1!$D$3:$D$500,0),MATCH(P$2,[3]Tabelle1!$E$2:$U$2,0))),"")</f>
        <v/>
      </c>
      <c r="Q458" s="192" t="str">
        <f t="array" ref="Q458">IFERROR(IF(INDEX([3]Tabelle1!$E$3:$U$500,MATCH($A458&amp;$C458&amp;$D458,[3]Tabelle1!$A$3:$A$500&amp;[3]Tabelle1!$C$3:$C$500&amp;[3]Tabelle1!$D$3:$D$500,0),MATCH(Q$2,[3]Tabelle1!$E$2:$U$2,0))=0,"",INDEX([3]Tabelle1!$E$3:$U$500,MATCH($A458&amp;$C458&amp;$D458,[3]Tabelle1!$A$3:$A$500&amp;[3]Tabelle1!$C$3:$C$500&amp;[3]Tabelle1!$D$3:$D$500,0),MATCH(Q$2,[3]Tabelle1!$E$2:$U$2,0))),"")</f>
        <v/>
      </c>
      <c r="R458" s="192" t="str">
        <f t="array" ref="R458">IFERROR(IF(INDEX([3]Tabelle1!$E$3:$U$500,MATCH($A458&amp;$C458&amp;$D458,[3]Tabelle1!$A$3:$A$500&amp;[3]Tabelle1!$C$3:$C$500&amp;[3]Tabelle1!$D$3:$D$500,0),MATCH(R$2,[3]Tabelle1!$E$2:$U$2,0))=0,"",INDEX([3]Tabelle1!$E$3:$U$500,MATCH($A458&amp;$C458&amp;$D458,[3]Tabelle1!$A$3:$A$500&amp;[3]Tabelle1!$C$3:$C$500&amp;[3]Tabelle1!$D$3:$D$500,0),MATCH(R$2,[3]Tabelle1!$E$2:$U$2,0))),"")</f>
        <v/>
      </c>
      <c r="S458" s="192" t="str">
        <f t="array" ref="S458">IFERROR(IF(INDEX([3]Tabelle1!$E$3:$U$500,MATCH($A458&amp;$C458&amp;$D458,[3]Tabelle1!$A$3:$A$500&amp;[3]Tabelle1!$C$3:$C$500&amp;[3]Tabelle1!$D$3:$D$500,0),MATCH(S$2,[3]Tabelle1!$E$2:$U$2,0))=0,"",INDEX([3]Tabelle1!$E$3:$U$500,MATCH($A458&amp;$C458&amp;$D458,[3]Tabelle1!$A$3:$A$500&amp;[3]Tabelle1!$C$3:$C$500&amp;[3]Tabelle1!$D$3:$D$500,0),MATCH(S$2,[3]Tabelle1!$E$2:$U$2,0))),"")</f>
        <v/>
      </c>
      <c r="T458" s="192" t="str">
        <f t="array" ref="T458">IFERROR(IF(INDEX([3]Tabelle1!$E$3:$U$500,MATCH($A458&amp;$C458&amp;$D458,[3]Tabelle1!$A$3:$A$500&amp;[3]Tabelle1!$C$3:$C$500&amp;[3]Tabelle1!$D$3:$D$500,0),MATCH(T$2,[3]Tabelle1!$E$2:$U$2,0))=0,"",INDEX([3]Tabelle1!$E$3:$U$500,MATCH($A458&amp;$C458&amp;$D458,[3]Tabelle1!$A$3:$A$500&amp;[3]Tabelle1!$C$3:$C$500&amp;[3]Tabelle1!$D$3:$D$500,0),MATCH(T$2,[3]Tabelle1!$E$2:$U$2,0))),"")</f>
        <v/>
      </c>
      <c r="U458" s="192" t="str">
        <f t="array" ref="U458">IFERROR(IF(INDEX([3]Tabelle1!$E$3:$U$500,MATCH($A458&amp;$C458&amp;$D458,[3]Tabelle1!$A$3:$A$500&amp;[3]Tabelle1!$C$3:$C$500&amp;[3]Tabelle1!$D$3:$D$500,0),MATCH(U$2,[3]Tabelle1!$E$2:$U$2,0))=0,"",INDEX([3]Tabelle1!$E$3:$U$500,MATCH($A458&amp;$C458&amp;$D458,[3]Tabelle1!$A$3:$A$500&amp;[3]Tabelle1!$C$3:$C$500&amp;[3]Tabelle1!$D$3:$D$500,0),MATCH(U$2,[3]Tabelle1!$E$2:$U$2,0))),"")</f>
        <v/>
      </c>
      <c r="V458" s="193" t="str">
        <f t="array" ref="V458">IFERROR(IF(INDEX([3]Tabelle1!$E$3:$U$500,MATCH($A458&amp;$C458&amp;$D458,[3]Tabelle1!$A$3:$A$500&amp;[3]Tabelle1!$C$3:$C$500&amp;[3]Tabelle1!$D$3:$D$500,0),MATCH(V$2,[3]Tabelle1!$E$2:$U$2,0))=0,"",INDEX([3]Tabelle1!$E$3:$U$500,MATCH($A458&amp;$C458&amp;$D458,[3]Tabelle1!$A$3:$A$500&amp;[3]Tabelle1!$C$3:$C$500&amp;[3]Tabelle1!$D$3:$D$500,0),MATCH(V$2,[3]Tabelle1!$E$2:$U$2,0))),"")</f>
        <v/>
      </c>
      <c r="W458" t="str">
        <f t="array" ref="W458">IFERROR(IF(INDEX([3]Tabelle1!$E$3:$U$500,MATCH($A458&amp;$C458&amp;$D458,[3]Tabelle1!$A$3:$A$500&amp;[3]Tabelle1!$C$3:$C$500&amp;[3]Tabelle1!$D$3:$D$500,0),MATCH(W$2,[3]Tabelle1!$E$2:$U$2,0))=0,"",INDEX([3]Tabelle1!$E$3:$U$500,MATCH($A458&amp;$C458&amp;$D458,[3]Tabelle1!$A$3:$A$500&amp;[3]Tabelle1!$C$3:$C$500&amp;[3]Tabelle1!$D$3:$D$500,0),MATCH(W$2,[3]Tabelle1!$E$2:$U$2,0))),"")</f>
        <v>Noch kein NECP vorhanden</v>
      </c>
      <c r="X458" t="str">
        <f t="array" ref="X458">IFERROR(IF(INDEX([3]Tabelle1!$E$3:$U$500,MATCH($A458&amp;$C458&amp;$D458,[3]Tabelle1!$A$3:$A$500&amp;[3]Tabelle1!$C$3:$C$500&amp;[3]Tabelle1!$D$3:$D$500,0),MATCH(X$2,[3]Tabelle1!$E$2:$U$2,0))=0,"",INDEX([3]Tabelle1!$E$3:$U$500,MATCH($A458&amp;$C458&amp;$D458,[3]Tabelle1!$A$3:$A$500&amp;[3]Tabelle1!$C$3:$C$500&amp;[3]Tabelle1!$D$3:$D$500,0),MATCH(X$2,[3]Tabelle1!$E$2:$U$2,0))),"")</f>
        <v/>
      </c>
      <c r="Y458" s="4"/>
      <c r="Z458" s="4"/>
      <c r="AA458" s="4"/>
      <c r="AB458" s="4"/>
      <c r="AC458" s="4"/>
      <c r="AD458" s="4"/>
      <c r="AE458" s="4"/>
      <c r="AF458" s="4"/>
    </row>
    <row r="459" spans="1:32" x14ac:dyDescent="0.2">
      <c r="A459" s="107" t="str">
        <f t="shared" si="43"/>
        <v>Luxembourg</v>
      </c>
      <c r="B459" s="97"/>
      <c r="C459" s="97" t="s">
        <v>88</v>
      </c>
      <c r="D459" s="227" t="s">
        <v>5</v>
      </c>
      <c r="E459" s="191"/>
      <c r="F459" s="191"/>
      <c r="G459" s="191"/>
      <c r="H459" s="192" t="str">
        <f t="array" ref="H459">IFERROR(IF(INDEX([3]Tabelle1!$E$3:$U$500,MATCH($A459&amp;$C459&amp;$D459,[3]Tabelle1!$A$3:$A$500&amp;[3]Tabelle1!$C$3:$C$500&amp;[3]Tabelle1!$D$3:$D$500,0),MATCH(H$2,[3]Tabelle1!$E$2:$U$2,0))=0,"",INDEX([3]Tabelle1!$E$3:$U$500,MATCH($A459&amp;$C459&amp;$D459,[3]Tabelle1!$A$3:$A$500&amp;[3]Tabelle1!$C$3:$C$500&amp;[3]Tabelle1!$D$3:$D$500,0),MATCH(H$2,[3]Tabelle1!$E$2:$U$2,0))),"")</f>
        <v/>
      </c>
      <c r="I459" s="192" t="str">
        <f t="array" ref="I459">IFERROR(IF(INDEX([3]Tabelle1!$E$3:$U$500,MATCH($A459&amp;$C459&amp;$D459,[3]Tabelle1!$A$3:$A$500&amp;[3]Tabelle1!$C$3:$C$500&amp;[3]Tabelle1!$D$3:$D$500,0),MATCH(I$2,[3]Tabelle1!$E$2:$U$2,0))=0,"",INDEX([3]Tabelle1!$E$3:$U$500,MATCH($A459&amp;$C459&amp;$D459,[3]Tabelle1!$A$3:$A$500&amp;[3]Tabelle1!$C$3:$C$500&amp;[3]Tabelle1!$D$3:$D$500,0),MATCH(I$2,[3]Tabelle1!$E$2:$U$2,0))),"")</f>
        <v/>
      </c>
      <c r="J459" s="192" t="str">
        <f t="array" ref="J459">IFERROR(IF(INDEX([3]Tabelle1!$E$3:$U$500,MATCH($A459&amp;$C459&amp;$D459,[3]Tabelle1!$A$3:$A$500&amp;[3]Tabelle1!$C$3:$C$500&amp;[3]Tabelle1!$D$3:$D$500,0),MATCH(J$2,[3]Tabelle1!$E$2:$U$2,0))=0,"",INDEX([3]Tabelle1!$E$3:$U$500,MATCH($A459&amp;$C459&amp;$D459,[3]Tabelle1!$A$3:$A$500&amp;[3]Tabelle1!$C$3:$C$500&amp;[3]Tabelle1!$D$3:$D$500,0),MATCH(J$2,[3]Tabelle1!$E$2:$U$2,0))),"")</f>
        <v/>
      </c>
      <c r="K459" s="192" t="str">
        <f t="array" ref="K459">IFERROR(IF(INDEX([3]Tabelle1!$E$3:$U$500,MATCH($A459&amp;$C459&amp;$D459,[3]Tabelle1!$A$3:$A$500&amp;[3]Tabelle1!$C$3:$C$500&amp;[3]Tabelle1!$D$3:$D$500,0),MATCH(K$2,[3]Tabelle1!$E$2:$U$2,0))=0,"",INDEX([3]Tabelle1!$E$3:$U$500,MATCH($A459&amp;$C459&amp;$D459,[3]Tabelle1!$A$3:$A$500&amp;[3]Tabelle1!$C$3:$C$500&amp;[3]Tabelle1!$D$3:$D$500,0),MATCH(K$2,[3]Tabelle1!$E$2:$U$2,0))),"")</f>
        <v/>
      </c>
      <c r="L459" s="192" t="str">
        <f t="array" ref="L459">IFERROR(IF(INDEX([3]Tabelle1!$E$3:$U$500,MATCH($A459&amp;$C459&amp;$D459,[3]Tabelle1!$A$3:$A$500&amp;[3]Tabelle1!$C$3:$C$500&amp;[3]Tabelle1!$D$3:$D$500,0),MATCH(L$2,[3]Tabelle1!$E$2:$U$2,0))=0,"",INDEX([3]Tabelle1!$E$3:$U$500,MATCH($A459&amp;$C459&amp;$D459,[3]Tabelle1!$A$3:$A$500&amp;[3]Tabelle1!$C$3:$C$500&amp;[3]Tabelle1!$D$3:$D$500,0),MATCH(L$2,[3]Tabelle1!$E$2:$U$2,0))),"")</f>
        <v/>
      </c>
      <c r="M459" s="192" t="str">
        <f t="array" ref="M459">IFERROR(IF(INDEX([3]Tabelle1!$E$3:$U$500,MATCH($A459&amp;$C459&amp;$D459,[3]Tabelle1!$A$3:$A$500&amp;[3]Tabelle1!$C$3:$C$500&amp;[3]Tabelle1!$D$3:$D$500,0),MATCH(M$2,[3]Tabelle1!$E$2:$U$2,0))=0,"",INDEX([3]Tabelle1!$E$3:$U$500,MATCH($A459&amp;$C459&amp;$D459,[3]Tabelle1!$A$3:$A$500&amp;[3]Tabelle1!$C$3:$C$500&amp;[3]Tabelle1!$D$3:$D$500,0),MATCH(M$2,[3]Tabelle1!$E$2:$U$2,0))),"")</f>
        <v/>
      </c>
      <c r="N459" s="192" t="str">
        <f t="array" ref="N459">IFERROR(IF(INDEX([3]Tabelle1!$E$3:$U$500,MATCH($A459&amp;$C459&amp;$D459,[3]Tabelle1!$A$3:$A$500&amp;[3]Tabelle1!$C$3:$C$500&amp;[3]Tabelle1!$D$3:$D$500,0),MATCH(N$2,[3]Tabelle1!$E$2:$U$2,0))=0,"",INDEX([3]Tabelle1!$E$3:$U$500,MATCH($A459&amp;$C459&amp;$D459,[3]Tabelle1!$A$3:$A$500&amp;[3]Tabelle1!$C$3:$C$500&amp;[3]Tabelle1!$D$3:$D$500,0),MATCH(N$2,[3]Tabelle1!$E$2:$U$2,0))),"")</f>
        <v/>
      </c>
      <c r="O459" s="192" t="str">
        <f t="array" ref="O459">IFERROR(IF(INDEX([3]Tabelle1!$E$3:$U$500,MATCH($A459&amp;$C459&amp;$D459,[3]Tabelle1!$A$3:$A$500&amp;[3]Tabelle1!$C$3:$C$500&amp;[3]Tabelle1!$D$3:$D$500,0),MATCH(O$2,[3]Tabelle1!$E$2:$U$2,0))=0,"",INDEX([3]Tabelle1!$E$3:$U$500,MATCH($A459&amp;$C459&amp;$D459,[3]Tabelle1!$A$3:$A$500&amp;[3]Tabelle1!$C$3:$C$500&amp;[3]Tabelle1!$D$3:$D$500,0),MATCH(O$2,[3]Tabelle1!$E$2:$U$2,0))),"")</f>
        <v/>
      </c>
      <c r="P459" s="192" t="str">
        <f t="array" ref="P459">IFERROR(IF(INDEX([3]Tabelle1!$E$3:$U$500,MATCH($A459&amp;$C459&amp;$D459,[3]Tabelle1!$A$3:$A$500&amp;[3]Tabelle1!$C$3:$C$500&amp;[3]Tabelle1!$D$3:$D$500,0),MATCH(P$2,[3]Tabelle1!$E$2:$U$2,0))=0,"",INDEX([3]Tabelle1!$E$3:$U$500,MATCH($A459&amp;$C459&amp;$D459,[3]Tabelle1!$A$3:$A$500&amp;[3]Tabelle1!$C$3:$C$500&amp;[3]Tabelle1!$D$3:$D$500,0),MATCH(P$2,[3]Tabelle1!$E$2:$U$2,0))),"")</f>
        <v/>
      </c>
      <c r="Q459" s="192" t="str">
        <f t="array" ref="Q459">IFERROR(IF(INDEX([3]Tabelle1!$E$3:$U$500,MATCH($A459&amp;$C459&amp;$D459,[3]Tabelle1!$A$3:$A$500&amp;[3]Tabelle1!$C$3:$C$500&amp;[3]Tabelle1!$D$3:$D$500,0),MATCH(Q$2,[3]Tabelle1!$E$2:$U$2,0))=0,"",INDEX([3]Tabelle1!$E$3:$U$500,MATCH($A459&amp;$C459&amp;$D459,[3]Tabelle1!$A$3:$A$500&amp;[3]Tabelle1!$C$3:$C$500&amp;[3]Tabelle1!$D$3:$D$500,0),MATCH(Q$2,[3]Tabelle1!$E$2:$U$2,0))),"")</f>
        <v/>
      </c>
      <c r="R459" s="192" t="str">
        <f t="array" ref="R459">IFERROR(IF(INDEX([3]Tabelle1!$E$3:$U$500,MATCH($A459&amp;$C459&amp;$D459,[3]Tabelle1!$A$3:$A$500&amp;[3]Tabelle1!$C$3:$C$500&amp;[3]Tabelle1!$D$3:$D$500,0),MATCH(R$2,[3]Tabelle1!$E$2:$U$2,0))=0,"",INDEX([3]Tabelle1!$E$3:$U$500,MATCH($A459&amp;$C459&amp;$D459,[3]Tabelle1!$A$3:$A$500&amp;[3]Tabelle1!$C$3:$C$500&amp;[3]Tabelle1!$D$3:$D$500,0),MATCH(R$2,[3]Tabelle1!$E$2:$U$2,0))),"")</f>
        <v/>
      </c>
      <c r="S459" s="192" t="str">
        <f t="array" ref="S459">IFERROR(IF(INDEX([3]Tabelle1!$E$3:$U$500,MATCH($A459&amp;$C459&amp;$D459,[3]Tabelle1!$A$3:$A$500&amp;[3]Tabelle1!$C$3:$C$500&amp;[3]Tabelle1!$D$3:$D$500,0),MATCH(S$2,[3]Tabelle1!$E$2:$U$2,0))=0,"",INDEX([3]Tabelle1!$E$3:$U$500,MATCH($A459&amp;$C459&amp;$D459,[3]Tabelle1!$A$3:$A$500&amp;[3]Tabelle1!$C$3:$C$500&amp;[3]Tabelle1!$D$3:$D$500,0),MATCH(S$2,[3]Tabelle1!$E$2:$U$2,0))),"")</f>
        <v/>
      </c>
      <c r="T459" s="192" t="str">
        <f t="array" ref="T459">IFERROR(IF(INDEX([3]Tabelle1!$E$3:$U$500,MATCH($A459&amp;$C459&amp;$D459,[3]Tabelle1!$A$3:$A$500&amp;[3]Tabelle1!$C$3:$C$500&amp;[3]Tabelle1!$D$3:$D$500,0),MATCH(T$2,[3]Tabelle1!$E$2:$U$2,0))=0,"",INDEX([3]Tabelle1!$E$3:$U$500,MATCH($A459&amp;$C459&amp;$D459,[3]Tabelle1!$A$3:$A$500&amp;[3]Tabelle1!$C$3:$C$500&amp;[3]Tabelle1!$D$3:$D$500,0),MATCH(T$2,[3]Tabelle1!$E$2:$U$2,0))),"")</f>
        <v/>
      </c>
      <c r="U459" s="192" t="str">
        <f t="array" ref="U459">IFERROR(IF(INDEX([3]Tabelle1!$E$3:$U$500,MATCH($A459&amp;$C459&amp;$D459,[3]Tabelle1!$A$3:$A$500&amp;[3]Tabelle1!$C$3:$C$500&amp;[3]Tabelle1!$D$3:$D$500,0),MATCH(U$2,[3]Tabelle1!$E$2:$U$2,0))=0,"",INDEX([3]Tabelle1!$E$3:$U$500,MATCH($A459&amp;$C459&amp;$D459,[3]Tabelle1!$A$3:$A$500&amp;[3]Tabelle1!$C$3:$C$500&amp;[3]Tabelle1!$D$3:$D$500,0),MATCH(U$2,[3]Tabelle1!$E$2:$U$2,0))),"")</f>
        <v/>
      </c>
      <c r="V459" s="193" t="str">
        <f t="array" ref="V459">IFERROR(IF(INDEX([3]Tabelle1!$E$3:$U$500,MATCH($A459&amp;$C459&amp;$D459,[3]Tabelle1!$A$3:$A$500&amp;[3]Tabelle1!$C$3:$C$500&amp;[3]Tabelle1!$D$3:$D$500,0),MATCH(V$2,[3]Tabelle1!$E$2:$U$2,0))=0,"",INDEX([3]Tabelle1!$E$3:$U$500,MATCH($A459&amp;$C459&amp;$D459,[3]Tabelle1!$A$3:$A$500&amp;[3]Tabelle1!$C$3:$C$500&amp;[3]Tabelle1!$D$3:$D$500,0),MATCH(V$2,[3]Tabelle1!$E$2:$U$2,0))),"")</f>
        <v/>
      </c>
      <c r="W459" t="str">
        <f t="array" ref="W459">IFERROR(IF(INDEX([3]Tabelle1!$E$3:$U$500,MATCH($A459&amp;$C459&amp;$D459,[3]Tabelle1!$A$3:$A$500&amp;[3]Tabelle1!$C$3:$C$500&amp;[3]Tabelle1!$D$3:$D$500,0),MATCH(W$2,[3]Tabelle1!$E$2:$U$2,0))=0,"",INDEX([3]Tabelle1!$E$3:$U$500,MATCH($A459&amp;$C459&amp;$D459,[3]Tabelle1!$A$3:$A$500&amp;[3]Tabelle1!$C$3:$C$500&amp;[3]Tabelle1!$D$3:$D$500,0),MATCH(W$2,[3]Tabelle1!$E$2:$U$2,0))),"")</f>
        <v>Noch kein NECP vorhanden</v>
      </c>
      <c r="X459" t="str">
        <f t="array" ref="X459">IFERROR(IF(INDEX([3]Tabelle1!$E$3:$U$500,MATCH($A459&amp;$C459&amp;$D459,[3]Tabelle1!$A$3:$A$500&amp;[3]Tabelle1!$C$3:$C$500&amp;[3]Tabelle1!$D$3:$D$500,0),MATCH(X$2,[3]Tabelle1!$E$2:$U$2,0))=0,"",INDEX([3]Tabelle1!$E$3:$U$500,MATCH($A459&amp;$C459&amp;$D459,[3]Tabelle1!$A$3:$A$500&amp;[3]Tabelle1!$C$3:$C$500&amp;[3]Tabelle1!$D$3:$D$500,0),MATCH(X$2,[3]Tabelle1!$E$2:$U$2,0))),"")</f>
        <v/>
      </c>
      <c r="Y459" s="4"/>
      <c r="Z459" s="4"/>
      <c r="AA459" s="4"/>
      <c r="AB459" s="4"/>
      <c r="AC459" s="4"/>
      <c r="AD459" s="4"/>
      <c r="AE459" s="4"/>
      <c r="AF459" s="4"/>
    </row>
    <row r="460" spans="1:32" x14ac:dyDescent="0.2">
      <c r="A460" s="107" t="str">
        <f t="shared" si="43"/>
        <v>Luxembourg</v>
      </c>
      <c r="B460" s="97"/>
      <c r="C460" s="97" t="s">
        <v>88</v>
      </c>
      <c r="D460" s="227" t="s">
        <v>47</v>
      </c>
      <c r="E460" s="191"/>
      <c r="F460" s="191"/>
      <c r="G460" s="191"/>
      <c r="H460" s="192" t="str">
        <f t="array" ref="H460">IFERROR(IF(INDEX([3]Tabelle1!$E$3:$U$500,MATCH($A460&amp;$C460&amp;$D460,[3]Tabelle1!$A$3:$A$500&amp;[3]Tabelle1!$C$3:$C$500&amp;[3]Tabelle1!$D$3:$D$500,0),MATCH(H$2,[3]Tabelle1!$E$2:$U$2,0))=0,"",INDEX([3]Tabelle1!$E$3:$U$500,MATCH($A460&amp;$C460&amp;$D460,[3]Tabelle1!$A$3:$A$500&amp;[3]Tabelle1!$C$3:$C$500&amp;[3]Tabelle1!$D$3:$D$500,0),MATCH(H$2,[3]Tabelle1!$E$2:$U$2,0))),"")</f>
        <v/>
      </c>
      <c r="I460" s="192" t="str">
        <f t="array" ref="I460">IFERROR(IF(INDEX([3]Tabelle1!$E$3:$U$500,MATCH($A460&amp;$C460&amp;$D460,[3]Tabelle1!$A$3:$A$500&amp;[3]Tabelle1!$C$3:$C$500&amp;[3]Tabelle1!$D$3:$D$500,0),MATCH(I$2,[3]Tabelle1!$E$2:$U$2,0))=0,"",INDEX([3]Tabelle1!$E$3:$U$500,MATCH($A460&amp;$C460&amp;$D460,[3]Tabelle1!$A$3:$A$500&amp;[3]Tabelle1!$C$3:$C$500&amp;[3]Tabelle1!$D$3:$D$500,0),MATCH(I$2,[3]Tabelle1!$E$2:$U$2,0))),"")</f>
        <v/>
      </c>
      <c r="J460" s="192" t="str">
        <f t="array" ref="J460">IFERROR(IF(INDEX([3]Tabelle1!$E$3:$U$500,MATCH($A460&amp;$C460&amp;$D460,[3]Tabelle1!$A$3:$A$500&amp;[3]Tabelle1!$C$3:$C$500&amp;[3]Tabelle1!$D$3:$D$500,0),MATCH(J$2,[3]Tabelle1!$E$2:$U$2,0))=0,"",INDEX([3]Tabelle1!$E$3:$U$500,MATCH($A460&amp;$C460&amp;$D460,[3]Tabelle1!$A$3:$A$500&amp;[3]Tabelle1!$C$3:$C$500&amp;[3]Tabelle1!$D$3:$D$500,0),MATCH(J$2,[3]Tabelle1!$E$2:$U$2,0))),"")</f>
        <v/>
      </c>
      <c r="K460" s="192" t="str">
        <f t="array" ref="K460">IFERROR(IF(INDEX([3]Tabelle1!$E$3:$U$500,MATCH($A460&amp;$C460&amp;$D460,[3]Tabelle1!$A$3:$A$500&amp;[3]Tabelle1!$C$3:$C$500&amp;[3]Tabelle1!$D$3:$D$500,0),MATCH(K$2,[3]Tabelle1!$E$2:$U$2,0))=0,"",INDEX([3]Tabelle1!$E$3:$U$500,MATCH($A460&amp;$C460&amp;$D460,[3]Tabelle1!$A$3:$A$500&amp;[3]Tabelle1!$C$3:$C$500&amp;[3]Tabelle1!$D$3:$D$500,0),MATCH(K$2,[3]Tabelle1!$E$2:$U$2,0))),"")</f>
        <v/>
      </c>
      <c r="L460" s="192" t="str">
        <f t="array" ref="L460">IFERROR(IF(INDEX([3]Tabelle1!$E$3:$U$500,MATCH($A460&amp;$C460&amp;$D460,[3]Tabelle1!$A$3:$A$500&amp;[3]Tabelle1!$C$3:$C$500&amp;[3]Tabelle1!$D$3:$D$500,0),MATCH(L$2,[3]Tabelle1!$E$2:$U$2,0))=0,"",INDEX([3]Tabelle1!$E$3:$U$500,MATCH($A460&amp;$C460&amp;$D460,[3]Tabelle1!$A$3:$A$500&amp;[3]Tabelle1!$C$3:$C$500&amp;[3]Tabelle1!$D$3:$D$500,0),MATCH(L$2,[3]Tabelle1!$E$2:$U$2,0))),"")</f>
        <v/>
      </c>
      <c r="M460" s="192" t="str">
        <f t="array" ref="M460">IFERROR(IF(INDEX([3]Tabelle1!$E$3:$U$500,MATCH($A460&amp;$C460&amp;$D460,[3]Tabelle1!$A$3:$A$500&amp;[3]Tabelle1!$C$3:$C$500&amp;[3]Tabelle1!$D$3:$D$500,0),MATCH(M$2,[3]Tabelle1!$E$2:$U$2,0))=0,"",INDEX([3]Tabelle1!$E$3:$U$500,MATCH($A460&amp;$C460&amp;$D460,[3]Tabelle1!$A$3:$A$500&amp;[3]Tabelle1!$C$3:$C$500&amp;[3]Tabelle1!$D$3:$D$500,0),MATCH(M$2,[3]Tabelle1!$E$2:$U$2,0))),"")</f>
        <v/>
      </c>
      <c r="N460" s="192" t="str">
        <f t="array" ref="N460">IFERROR(IF(INDEX([3]Tabelle1!$E$3:$U$500,MATCH($A460&amp;$C460&amp;$D460,[3]Tabelle1!$A$3:$A$500&amp;[3]Tabelle1!$C$3:$C$500&amp;[3]Tabelle1!$D$3:$D$500,0),MATCH(N$2,[3]Tabelle1!$E$2:$U$2,0))=0,"",INDEX([3]Tabelle1!$E$3:$U$500,MATCH($A460&amp;$C460&amp;$D460,[3]Tabelle1!$A$3:$A$500&amp;[3]Tabelle1!$C$3:$C$500&amp;[3]Tabelle1!$D$3:$D$500,0),MATCH(N$2,[3]Tabelle1!$E$2:$U$2,0))),"")</f>
        <v/>
      </c>
      <c r="O460" s="192" t="str">
        <f t="array" ref="O460">IFERROR(IF(INDEX([3]Tabelle1!$E$3:$U$500,MATCH($A460&amp;$C460&amp;$D460,[3]Tabelle1!$A$3:$A$500&amp;[3]Tabelle1!$C$3:$C$500&amp;[3]Tabelle1!$D$3:$D$500,0),MATCH(O$2,[3]Tabelle1!$E$2:$U$2,0))=0,"",INDEX([3]Tabelle1!$E$3:$U$500,MATCH($A460&amp;$C460&amp;$D460,[3]Tabelle1!$A$3:$A$500&amp;[3]Tabelle1!$C$3:$C$500&amp;[3]Tabelle1!$D$3:$D$500,0),MATCH(O$2,[3]Tabelle1!$E$2:$U$2,0))),"")</f>
        <v/>
      </c>
      <c r="P460" s="192" t="str">
        <f t="array" ref="P460">IFERROR(IF(INDEX([3]Tabelle1!$E$3:$U$500,MATCH($A460&amp;$C460&amp;$D460,[3]Tabelle1!$A$3:$A$500&amp;[3]Tabelle1!$C$3:$C$500&amp;[3]Tabelle1!$D$3:$D$500,0),MATCH(P$2,[3]Tabelle1!$E$2:$U$2,0))=0,"",INDEX([3]Tabelle1!$E$3:$U$500,MATCH($A460&amp;$C460&amp;$D460,[3]Tabelle1!$A$3:$A$500&amp;[3]Tabelle1!$C$3:$C$500&amp;[3]Tabelle1!$D$3:$D$500,0),MATCH(P$2,[3]Tabelle1!$E$2:$U$2,0))),"")</f>
        <v/>
      </c>
      <c r="Q460" s="192" t="str">
        <f t="array" ref="Q460">IFERROR(IF(INDEX([3]Tabelle1!$E$3:$U$500,MATCH($A460&amp;$C460&amp;$D460,[3]Tabelle1!$A$3:$A$500&amp;[3]Tabelle1!$C$3:$C$500&amp;[3]Tabelle1!$D$3:$D$500,0),MATCH(Q$2,[3]Tabelle1!$E$2:$U$2,0))=0,"",INDEX([3]Tabelle1!$E$3:$U$500,MATCH($A460&amp;$C460&amp;$D460,[3]Tabelle1!$A$3:$A$500&amp;[3]Tabelle1!$C$3:$C$500&amp;[3]Tabelle1!$D$3:$D$500,0),MATCH(Q$2,[3]Tabelle1!$E$2:$U$2,0))),"")</f>
        <v/>
      </c>
      <c r="R460" s="192" t="str">
        <f t="array" ref="R460">IFERROR(IF(INDEX([3]Tabelle1!$E$3:$U$500,MATCH($A460&amp;$C460&amp;$D460,[3]Tabelle1!$A$3:$A$500&amp;[3]Tabelle1!$C$3:$C$500&amp;[3]Tabelle1!$D$3:$D$500,0),MATCH(R$2,[3]Tabelle1!$E$2:$U$2,0))=0,"",INDEX([3]Tabelle1!$E$3:$U$500,MATCH($A460&amp;$C460&amp;$D460,[3]Tabelle1!$A$3:$A$500&amp;[3]Tabelle1!$C$3:$C$500&amp;[3]Tabelle1!$D$3:$D$500,0),MATCH(R$2,[3]Tabelle1!$E$2:$U$2,0))),"")</f>
        <v/>
      </c>
      <c r="S460" s="192" t="str">
        <f t="array" ref="S460">IFERROR(IF(INDEX([3]Tabelle1!$E$3:$U$500,MATCH($A460&amp;$C460&amp;$D460,[3]Tabelle1!$A$3:$A$500&amp;[3]Tabelle1!$C$3:$C$500&amp;[3]Tabelle1!$D$3:$D$500,0),MATCH(S$2,[3]Tabelle1!$E$2:$U$2,0))=0,"",INDEX([3]Tabelle1!$E$3:$U$500,MATCH($A460&amp;$C460&amp;$D460,[3]Tabelle1!$A$3:$A$500&amp;[3]Tabelle1!$C$3:$C$500&amp;[3]Tabelle1!$D$3:$D$500,0),MATCH(S$2,[3]Tabelle1!$E$2:$U$2,0))),"")</f>
        <v/>
      </c>
      <c r="T460" s="192" t="str">
        <f t="array" ref="T460">IFERROR(IF(INDEX([3]Tabelle1!$E$3:$U$500,MATCH($A460&amp;$C460&amp;$D460,[3]Tabelle1!$A$3:$A$500&amp;[3]Tabelle1!$C$3:$C$500&amp;[3]Tabelle1!$D$3:$D$500,0),MATCH(T$2,[3]Tabelle1!$E$2:$U$2,0))=0,"",INDEX([3]Tabelle1!$E$3:$U$500,MATCH($A460&amp;$C460&amp;$D460,[3]Tabelle1!$A$3:$A$500&amp;[3]Tabelle1!$C$3:$C$500&amp;[3]Tabelle1!$D$3:$D$500,0),MATCH(T$2,[3]Tabelle1!$E$2:$U$2,0))),"")</f>
        <v/>
      </c>
      <c r="U460" s="192" t="str">
        <f t="array" ref="U460">IFERROR(IF(INDEX([3]Tabelle1!$E$3:$U$500,MATCH($A460&amp;$C460&amp;$D460,[3]Tabelle1!$A$3:$A$500&amp;[3]Tabelle1!$C$3:$C$500&amp;[3]Tabelle1!$D$3:$D$500,0),MATCH(U$2,[3]Tabelle1!$E$2:$U$2,0))=0,"",INDEX([3]Tabelle1!$E$3:$U$500,MATCH($A460&amp;$C460&amp;$D460,[3]Tabelle1!$A$3:$A$500&amp;[3]Tabelle1!$C$3:$C$500&amp;[3]Tabelle1!$D$3:$D$500,0),MATCH(U$2,[3]Tabelle1!$E$2:$U$2,0))),"")</f>
        <v/>
      </c>
      <c r="V460" s="193" t="str">
        <f t="array" ref="V460">IFERROR(IF(INDEX([3]Tabelle1!$E$3:$U$500,MATCH($A460&amp;$C460&amp;$D460,[3]Tabelle1!$A$3:$A$500&amp;[3]Tabelle1!$C$3:$C$500&amp;[3]Tabelle1!$D$3:$D$500,0),MATCH(V$2,[3]Tabelle1!$E$2:$U$2,0))=0,"",INDEX([3]Tabelle1!$E$3:$U$500,MATCH($A460&amp;$C460&amp;$D460,[3]Tabelle1!$A$3:$A$500&amp;[3]Tabelle1!$C$3:$C$500&amp;[3]Tabelle1!$D$3:$D$500,0),MATCH(V$2,[3]Tabelle1!$E$2:$U$2,0))),"")</f>
        <v/>
      </c>
      <c r="W460" t="str">
        <f t="array" ref="W460">IFERROR(IF(INDEX([3]Tabelle1!$E$3:$U$500,MATCH($A460&amp;$C460&amp;$D460,[3]Tabelle1!$A$3:$A$500&amp;[3]Tabelle1!$C$3:$C$500&amp;[3]Tabelle1!$D$3:$D$500,0),MATCH(W$2,[3]Tabelle1!$E$2:$U$2,0))=0,"",INDEX([3]Tabelle1!$E$3:$U$500,MATCH($A460&amp;$C460&amp;$D460,[3]Tabelle1!$A$3:$A$500&amp;[3]Tabelle1!$C$3:$C$500&amp;[3]Tabelle1!$D$3:$D$500,0),MATCH(W$2,[3]Tabelle1!$E$2:$U$2,0))),"")</f>
        <v>Noch kein NECP vorhanden</v>
      </c>
      <c r="X460" t="str">
        <f t="array" ref="X460">IFERROR(IF(INDEX([3]Tabelle1!$E$3:$U$500,MATCH($A460&amp;$C460&amp;$D460,[3]Tabelle1!$A$3:$A$500&amp;[3]Tabelle1!$C$3:$C$500&amp;[3]Tabelle1!$D$3:$D$500,0),MATCH(X$2,[3]Tabelle1!$E$2:$U$2,0))=0,"",INDEX([3]Tabelle1!$E$3:$U$500,MATCH($A460&amp;$C460&amp;$D460,[3]Tabelle1!$A$3:$A$500&amp;[3]Tabelle1!$C$3:$C$500&amp;[3]Tabelle1!$D$3:$D$500,0),MATCH(X$2,[3]Tabelle1!$E$2:$U$2,0))),"")</f>
        <v/>
      </c>
      <c r="Y460" s="4"/>
      <c r="Z460" s="4"/>
      <c r="AA460" s="4"/>
      <c r="AB460" s="4"/>
      <c r="AC460" s="4"/>
      <c r="AD460" s="4"/>
      <c r="AE460" s="4"/>
      <c r="AF460" s="4"/>
    </row>
    <row r="461" spans="1:32" x14ac:dyDescent="0.2">
      <c r="A461" s="107" t="str">
        <f t="shared" si="43"/>
        <v>Luxembourg</v>
      </c>
      <c r="B461" s="97"/>
      <c r="C461" s="97" t="s">
        <v>88</v>
      </c>
      <c r="D461" s="227" t="s">
        <v>93</v>
      </c>
      <c r="E461" s="191"/>
      <c r="F461" s="191"/>
      <c r="G461" s="191"/>
      <c r="H461" s="192" t="str">
        <f t="array" ref="H461">IFERROR(IF(INDEX([3]Tabelle1!$E$3:$U$500,MATCH($A461&amp;$C461&amp;$D461,[3]Tabelle1!$A$3:$A$500&amp;[3]Tabelle1!$C$3:$C$500&amp;[3]Tabelle1!$D$3:$D$500,0),MATCH(H$2,[3]Tabelle1!$E$2:$U$2,0))=0,"",INDEX([3]Tabelle1!$E$3:$U$500,MATCH($A461&amp;$C461&amp;$D461,[3]Tabelle1!$A$3:$A$500&amp;[3]Tabelle1!$C$3:$C$500&amp;[3]Tabelle1!$D$3:$D$500,0),MATCH(H$2,[3]Tabelle1!$E$2:$U$2,0))),"")</f>
        <v/>
      </c>
      <c r="I461" s="192" t="str">
        <f t="array" ref="I461">IFERROR(IF(INDEX([3]Tabelle1!$E$3:$U$500,MATCH($A461&amp;$C461&amp;$D461,[3]Tabelle1!$A$3:$A$500&amp;[3]Tabelle1!$C$3:$C$500&amp;[3]Tabelle1!$D$3:$D$500,0),MATCH(I$2,[3]Tabelle1!$E$2:$U$2,0))=0,"",INDEX([3]Tabelle1!$E$3:$U$500,MATCH($A461&amp;$C461&amp;$D461,[3]Tabelle1!$A$3:$A$500&amp;[3]Tabelle1!$C$3:$C$500&amp;[3]Tabelle1!$D$3:$D$500,0),MATCH(I$2,[3]Tabelle1!$E$2:$U$2,0))),"")</f>
        <v/>
      </c>
      <c r="J461" s="192" t="str">
        <f t="array" ref="J461">IFERROR(IF(INDEX([3]Tabelle1!$E$3:$U$500,MATCH($A461&amp;$C461&amp;$D461,[3]Tabelle1!$A$3:$A$500&amp;[3]Tabelle1!$C$3:$C$500&amp;[3]Tabelle1!$D$3:$D$500,0),MATCH(J$2,[3]Tabelle1!$E$2:$U$2,0))=0,"",INDEX([3]Tabelle1!$E$3:$U$500,MATCH($A461&amp;$C461&amp;$D461,[3]Tabelle1!$A$3:$A$500&amp;[3]Tabelle1!$C$3:$C$500&amp;[3]Tabelle1!$D$3:$D$500,0),MATCH(J$2,[3]Tabelle1!$E$2:$U$2,0))),"")</f>
        <v/>
      </c>
      <c r="K461" s="192" t="str">
        <f t="array" ref="K461">IFERROR(IF(INDEX([3]Tabelle1!$E$3:$U$500,MATCH($A461&amp;$C461&amp;$D461,[3]Tabelle1!$A$3:$A$500&amp;[3]Tabelle1!$C$3:$C$500&amp;[3]Tabelle1!$D$3:$D$500,0),MATCH(K$2,[3]Tabelle1!$E$2:$U$2,0))=0,"",INDEX([3]Tabelle1!$E$3:$U$500,MATCH($A461&amp;$C461&amp;$D461,[3]Tabelle1!$A$3:$A$500&amp;[3]Tabelle1!$C$3:$C$500&amp;[3]Tabelle1!$D$3:$D$500,0),MATCH(K$2,[3]Tabelle1!$E$2:$U$2,0))),"")</f>
        <v/>
      </c>
      <c r="L461" s="192" t="str">
        <f t="array" ref="L461">IFERROR(IF(INDEX([3]Tabelle1!$E$3:$U$500,MATCH($A461&amp;$C461&amp;$D461,[3]Tabelle1!$A$3:$A$500&amp;[3]Tabelle1!$C$3:$C$500&amp;[3]Tabelle1!$D$3:$D$500,0),MATCH(L$2,[3]Tabelle1!$E$2:$U$2,0))=0,"",INDEX([3]Tabelle1!$E$3:$U$500,MATCH($A461&amp;$C461&amp;$D461,[3]Tabelle1!$A$3:$A$500&amp;[3]Tabelle1!$C$3:$C$500&amp;[3]Tabelle1!$D$3:$D$500,0),MATCH(L$2,[3]Tabelle1!$E$2:$U$2,0))),"")</f>
        <v/>
      </c>
      <c r="M461" s="192" t="str">
        <f t="array" ref="M461">IFERROR(IF(INDEX([3]Tabelle1!$E$3:$U$500,MATCH($A461&amp;$C461&amp;$D461,[3]Tabelle1!$A$3:$A$500&amp;[3]Tabelle1!$C$3:$C$500&amp;[3]Tabelle1!$D$3:$D$500,0),MATCH(M$2,[3]Tabelle1!$E$2:$U$2,0))=0,"",INDEX([3]Tabelle1!$E$3:$U$500,MATCH($A461&amp;$C461&amp;$D461,[3]Tabelle1!$A$3:$A$500&amp;[3]Tabelle1!$C$3:$C$500&amp;[3]Tabelle1!$D$3:$D$500,0),MATCH(M$2,[3]Tabelle1!$E$2:$U$2,0))),"")</f>
        <v/>
      </c>
      <c r="N461" s="192" t="str">
        <f t="array" ref="N461">IFERROR(IF(INDEX([3]Tabelle1!$E$3:$U$500,MATCH($A461&amp;$C461&amp;$D461,[3]Tabelle1!$A$3:$A$500&amp;[3]Tabelle1!$C$3:$C$500&amp;[3]Tabelle1!$D$3:$D$500,0),MATCH(N$2,[3]Tabelle1!$E$2:$U$2,0))=0,"",INDEX([3]Tabelle1!$E$3:$U$500,MATCH($A461&amp;$C461&amp;$D461,[3]Tabelle1!$A$3:$A$500&amp;[3]Tabelle1!$C$3:$C$500&amp;[3]Tabelle1!$D$3:$D$500,0),MATCH(N$2,[3]Tabelle1!$E$2:$U$2,0))),"")</f>
        <v/>
      </c>
      <c r="O461" s="192" t="str">
        <f t="array" ref="O461">IFERROR(IF(INDEX([3]Tabelle1!$E$3:$U$500,MATCH($A461&amp;$C461&amp;$D461,[3]Tabelle1!$A$3:$A$500&amp;[3]Tabelle1!$C$3:$C$500&amp;[3]Tabelle1!$D$3:$D$500,0),MATCH(O$2,[3]Tabelle1!$E$2:$U$2,0))=0,"",INDEX([3]Tabelle1!$E$3:$U$500,MATCH($A461&amp;$C461&amp;$D461,[3]Tabelle1!$A$3:$A$500&amp;[3]Tabelle1!$C$3:$C$500&amp;[3]Tabelle1!$D$3:$D$500,0),MATCH(O$2,[3]Tabelle1!$E$2:$U$2,0))),"")</f>
        <v/>
      </c>
      <c r="P461" s="192" t="str">
        <f t="array" ref="P461">IFERROR(IF(INDEX([3]Tabelle1!$E$3:$U$500,MATCH($A461&amp;$C461&amp;$D461,[3]Tabelle1!$A$3:$A$500&amp;[3]Tabelle1!$C$3:$C$500&amp;[3]Tabelle1!$D$3:$D$500,0),MATCH(P$2,[3]Tabelle1!$E$2:$U$2,0))=0,"",INDEX([3]Tabelle1!$E$3:$U$500,MATCH($A461&amp;$C461&amp;$D461,[3]Tabelle1!$A$3:$A$500&amp;[3]Tabelle1!$C$3:$C$500&amp;[3]Tabelle1!$D$3:$D$500,0),MATCH(P$2,[3]Tabelle1!$E$2:$U$2,0))),"")</f>
        <v/>
      </c>
      <c r="Q461" s="192" t="str">
        <f t="array" ref="Q461">IFERROR(IF(INDEX([3]Tabelle1!$E$3:$U$500,MATCH($A461&amp;$C461&amp;$D461,[3]Tabelle1!$A$3:$A$500&amp;[3]Tabelle1!$C$3:$C$500&amp;[3]Tabelle1!$D$3:$D$500,0),MATCH(Q$2,[3]Tabelle1!$E$2:$U$2,0))=0,"",INDEX([3]Tabelle1!$E$3:$U$500,MATCH($A461&amp;$C461&amp;$D461,[3]Tabelle1!$A$3:$A$500&amp;[3]Tabelle1!$C$3:$C$500&amp;[3]Tabelle1!$D$3:$D$500,0),MATCH(Q$2,[3]Tabelle1!$E$2:$U$2,0))),"")</f>
        <v/>
      </c>
      <c r="R461" s="192" t="str">
        <f t="array" ref="R461">IFERROR(IF(INDEX([3]Tabelle1!$E$3:$U$500,MATCH($A461&amp;$C461&amp;$D461,[3]Tabelle1!$A$3:$A$500&amp;[3]Tabelle1!$C$3:$C$500&amp;[3]Tabelle1!$D$3:$D$500,0),MATCH(R$2,[3]Tabelle1!$E$2:$U$2,0))=0,"",INDEX([3]Tabelle1!$E$3:$U$500,MATCH($A461&amp;$C461&amp;$D461,[3]Tabelle1!$A$3:$A$500&amp;[3]Tabelle1!$C$3:$C$500&amp;[3]Tabelle1!$D$3:$D$500,0),MATCH(R$2,[3]Tabelle1!$E$2:$U$2,0))),"")</f>
        <v/>
      </c>
      <c r="S461" s="192" t="str">
        <f t="array" ref="S461">IFERROR(IF(INDEX([3]Tabelle1!$E$3:$U$500,MATCH($A461&amp;$C461&amp;$D461,[3]Tabelle1!$A$3:$A$500&amp;[3]Tabelle1!$C$3:$C$500&amp;[3]Tabelle1!$D$3:$D$500,0),MATCH(S$2,[3]Tabelle1!$E$2:$U$2,0))=0,"",INDEX([3]Tabelle1!$E$3:$U$500,MATCH($A461&amp;$C461&amp;$D461,[3]Tabelle1!$A$3:$A$500&amp;[3]Tabelle1!$C$3:$C$500&amp;[3]Tabelle1!$D$3:$D$500,0),MATCH(S$2,[3]Tabelle1!$E$2:$U$2,0))),"")</f>
        <v/>
      </c>
      <c r="T461" s="192" t="str">
        <f t="array" ref="T461">IFERROR(IF(INDEX([3]Tabelle1!$E$3:$U$500,MATCH($A461&amp;$C461&amp;$D461,[3]Tabelle1!$A$3:$A$500&amp;[3]Tabelle1!$C$3:$C$500&amp;[3]Tabelle1!$D$3:$D$500,0),MATCH(T$2,[3]Tabelle1!$E$2:$U$2,0))=0,"",INDEX([3]Tabelle1!$E$3:$U$500,MATCH($A461&amp;$C461&amp;$D461,[3]Tabelle1!$A$3:$A$500&amp;[3]Tabelle1!$C$3:$C$500&amp;[3]Tabelle1!$D$3:$D$500,0),MATCH(T$2,[3]Tabelle1!$E$2:$U$2,0))),"")</f>
        <v/>
      </c>
      <c r="U461" s="192" t="str">
        <f t="array" ref="U461">IFERROR(IF(INDEX([3]Tabelle1!$E$3:$U$500,MATCH($A461&amp;$C461&amp;$D461,[3]Tabelle1!$A$3:$A$500&amp;[3]Tabelle1!$C$3:$C$500&amp;[3]Tabelle1!$D$3:$D$500,0),MATCH(U$2,[3]Tabelle1!$E$2:$U$2,0))=0,"",INDEX([3]Tabelle1!$E$3:$U$500,MATCH($A461&amp;$C461&amp;$D461,[3]Tabelle1!$A$3:$A$500&amp;[3]Tabelle1!$C$3:$C$500&amp;[3]Tabelle1!$D$3:$D$500,0),MATCH(U$2,[3]Tabelle1!$E$2:$U$2,0))),"")</f>
        <v/>
      </c>
      <c r="V461" s="193" t="str">
        <f t="array" ref="V461">IFERROR(IF(INDEX([3]Tabelle1!$E$3:$U$500,MATCH($A461&amp;$C461&amp;$D461,[3]Tabelle1!$A$3:$A$500&amp;[3]Tabelle1!$C$3:$C$500&amp;[3]Tabelle1!$D$3:$D$500,0),MATCH(V$2,[3]Tabelle1!$E$2:$U$2,0))=0,"",INDEX([3]Tabelle1!$E$3:$U$500,MATCH($A461&amp;$C461&amp;$D461,[3]Tabelle1!$A$3:$A$500&amp;[3]Tabelle1!$C$3:$C$500&amp;[3]Tabelle1!$D$3:$D$500,0),MATCH(V$2,[3]Tabelle1!$E$2:$U$2,0))),"")</f>
        <v/>
      </c>
      <c r="W461" t="str">
        <f t="array" ref="W461">IFERROR(IF(INDEX([3]Tabelle1!$E$3:$U$500,MATCH($A461&amp;$C461&amp;$D461,[3]Tabelle1!$A$3:$A$500&amp;[3]Tabelle1!$C$3:$C$500&amp;[3]Tabelle1!$D$3:$D$500,0),MATCH(W$2,[3]Tabelle1!$E$2:$U$2,0))=0,"",INDEX([3]Tabelle1!$E$3:$U$500,MATCH($A461&amp;$C461&amp;$D461,[3]Tabelle1!$A$3:$A$500&amp;[3]Tabelle1!$C$3:$C$500&amp;[3]Tabelle1!$D$3:$D$500,0),MATCH(W$2,[3]Tabelle1!$E$2:$U$2,0))),"")</f>
        <v>Noch kein NECP vorhanden</v>
      </c>
      <c r="X461" t="str">
        <f t="array" ref="X461">IFERROR(IF(INDEX([3]Tabelle1!$E$3:$U$500,MATCH($A461&amp;$C461&amp;$D461,[3]Tabelle1!$A$3:$A$500&amp;[3]Tabelle1!$C$3:$C$500&amp;[3]Tabelle1!$D$3:$D$500,0),MATCH(X$2,[3]Tabelle1!$E$2:$U$2,0))=0,"",INDEX([3]Tabelle1!$E$3:$U$500,MATCH($A461&amp;$C461&amp;$D461,[3]Tabelle1!$A$3:$A$500&amp;[3]Tabelle1!$C$3:$C$500&amp;[3]Tabelle1!$D$3:$D$500,0),MATCH(X$2,[3]Tabelle1!$E$2:$U$2,0))),"")</f>
        <v/>
      </c>
      <c r="Y461" s="4"/>
      <c r="Z461" s="4"/>
      <c r="AA461" s="4"/>
      <c r="AB461" s="4"/>
      <c r="AC461" s="4"/>
      <c r="AD461" s="4"/>
      <c r="AE461" s="4"/>
      <c r="AF461" s="4"/>
    </row>
    <row r="462" spans="1:32" x14ac:dyDescent="0.2">
      <c r="A462" s="107" t="str">
        <f t="shared" si="43"/>
        <v>Luxembourg</v>
      </c>
      <c r="B462" s="97"/>
      <c r="C462" s="97" t="s">
        <v>88</v>
      </c>
      <c r="D462" s="227" t="s">
        <v>48</v>
      </c>
      <c r="E462" s="191"/>
      <c r="F462" s="191"/>
      <c r="G462" s="191"/>
      <c r="H462" s="192" t="str">
        <f t="array" ref="H462">IFERROR(IF(INDEX([3]Tabelle1!$E$3:$U$500,MATCH($A462&amp;$C462&amp;$D462,[3]Tabelle1!$A$3:$A$500&amp;[3]Tabelle1!$C$3:$C$500&amp;[3]Tabelle1!$D$3:$D$500,0),MATCH(H$2,[3]Tabelle1!$E$2:$U$2,0))=0,"",INDEX([3]Tabelle1!$E$3:$U$500,MATCH($A462&amp;$C462&amp;$D462,[3]Tabelle1!$A$3:$A$500&amp;[3]Tabelle1!$C$3:$C$500&amp;[3]Tabelle1!$D$3:$D$500,0),MATCH(H$2,[3]Tabelle1!$E$2:$U$2,0))),"")</f>
        <v/>
      </c>
      <c r="I462" s="192" t="str">
        <f t="array" ref="I462">IFERROR(IF(INDEX([3]Tabelle1!$E$3:$U$500,MATCH($A462&amp;$C462&amp;$D462,[3]Tabelle1!$A$3:$A$500&amp;[3]Tabelle1!$C$3:$C$500&amp;[3]Tabelle1!$D$3:$D$500,0),MATCH(I$2,[3]Tabelle1!$E$2:$U$2,0))=0,"",INDEX([3]Tabelle1!$E$3:$U$500,MATCH($A462&amp;$C462&amp;$D462,[3]Tabelle1!$A$3:$A$500&amp;[3]Tabelle1!$C$3:$C$500&amp;[3]Tabelle1!$D$3:$D$500,0),MATCH(I$2,[3]Tabelle1!$E$2:$U$2,0))),"")</f>
        <v/>
      </c>
      <c r="J462" s="192" t="str">
        <f t="array" ref="J462">IFERROR(IF(INDEX([3]Tabelle1!$E$3:$U$500,MATCH($A462&amp;$C462&amp;$D462,[3]Tabelle1!$A$3:$A$500&amp;[3]Tabelle1!$C$3:$C$500&amp;[3]Tabelle1!$D$3:$D$500,0),MATCH(J$2,[3]Tabelle1!$E$2:$U$2,0))=0,"",INDEX([3]Tabelle1!$E$3:$U$500,MATCH($A462&amp;$C462&amp;$D462,[3]Tabelle1!$A$3:$A$500&amp;[3]Tabelle1!$C$3:$C$500&amp;[3]Tabelle1!$D$3:$D$500,0),MATCH(J$2,[3]Tabelle1!$E$2:$U$2,0))),"")</f>
        <v/>
      </c>
      <c r="K462" s="192" t="str">
        <f t="array" ref="K462">IFERROR(IF(INDEX([3]Tabelle1!$E$3:$U$500,MATCH($A462&amp;$C462&amp;$D462,[3]Tabelle1!$A$3:$A$500&amp;[3]Tabelle1!$C$3:$C$500&amp;[3]Tabelle1!$D$3:$D$500,0),MATCH(K$2,[3]Tabelle1!$E$2:$U$2,0))=0,"",INDEX([3]Tabelle1!$E$3:$U$500,MATCH($A462&amp;$C462&amp;$D462,[3]Tabelle1!$A$3:$A$500&amp;[3]Tabelle1!$C$3:$C$500&amp;[3]Tabelle1!$D$3:$D$500,0),MATCH(K$2,[3]Tabelle1!$E$2:$U$2,0))),"")</f>
        <v/>
      </c>
      <c r="L462" s="192" t="str">
        <f t="array" ref="L462">IFERROR(IF(INDEX([3]Tabelle1!$E$3:$U$500,MATCH($A462&amp;$C462&amp;$D462,[3]Tabelle1!$A$3:$A$500&amp;[3]Tabelle1!$C$3:$C$500&amp;[3]Tabelle1!$D$3:$D$500,0),MATCH(L$2,[3]Tabelle1!$E$2:$U$2,0))=0,"",INDEX([3]Tabelle1!$E$3:$U$500,MATCH($A462&amp;$C462&amp;$D462,[3]Tabelle1!$A$3:$A$500&amp;[3]Tabelle1!$C$3:$C$500&amp;[3]Tabelle1!$D$3:$D$500,0),MATCH(L$2,[3]Tabelle1!$E$2:$U$2,0))),"")</f>
        <v/>
      </c>
      <c r="M462" s="192" t="str">
        <f t="array" ref="M462">IFERROR(IF(INDEX([3]Tabelle1!$E$3:$U$500,MATCH($A462&amp;$C462&amp;$D462,[3]Tabelle1!$A$3:$A$500&amp;[3]Tabelle1!$C$3:$C$500&amp;[3]Tabelle1!$D$3:$D$500,0),MATCH(M$2,[3]Tabelle1!$E$2:$U$2,0))=0,"",INDEX([3]Tabelle1!$E$3:$U$500,MATCH($A462&amp;$C462&amp;$D462,[3]Tabelle1!$A$3:$A$500&amp;[3]Tabelle1!$C$3:$C$500&amp;[3]Tabelle1!$D$3:$D$500,0),MATCH(M$2,[3]Tabelle1!$E$2:$U$2,0))),"")</f>
        <v/>
      </c>
      <c r="N462" s="192" t="str">
        <f t="array" ref="N462">IFERROR(IF(INDEX([3]Tabelle1!$E$3:$U$500,MATCH($A462&amp;$C462&amp;$D462,[3]Tabelle1!$A$3:$A$500&amp;[3]Tabelle1!$C$3:$C$500&amp;[3]Tabelle1!$D$3:$D$500,0),MATCH(N$2,[3]Tabelle1!$E$2:$U$2,0))=0,"",INDEX([3]Tabelle1!$E$3:$U$500,MATCH($A462&amp;$C462&amp;$D462,[3]Tabelle1!$A$3:$A$500&amp;[3]Tabelle1!$C$3:$C$500&amp;[3]Tabelle1!$D$3:$D$500,0),MATCH(N$2,[3]Tabelle1!$E$2:$U$2,0))),"")</f>
        <v/>
      </c>
      <c r="O462" s="192" t="str">
        <f t="array" ref="O462">IFERROR(IF(INDEX([3]Tabelle1!$E$3:$U$500,MATCH($A462&amp;$C462&amp;$D462,[3]Tabelle1!$A$3:$A$500&amp;[3]Tabelle1!$C$3:$C$500&amp;[3]Tabelle1!$D$3:$D$500,0),MATCH(O$2,[3]Tabelle1!$E$2:$U$2,0))=0,"",INDEX([3]Tabelle1!$E$3:$U$500,MATCH($A462&amp;$C462&amp;$D462,[3]Tabelle1!$A$3:$A$500&amp;[3]Tabelle1!$C$3:$C$500&amp;[3]Tabelle1!$D$3:$D$500,0),MATCH(O$2,[3]Tabelle1!$E$2:$U$2,0))),"")</f>
        <v/>
      </c>
      <c r="P462" s="192" t="str">
        <f t="array" ref="P462">IFERROR(IF(INDEX([3]Tabelle1!$E$3:$U$500,MATCH($A462&amp;$C462&amp;$D462,[3]Tabelle1!$A$3:$A$500&amp;[3]Tabelle1!$C$3:$C$500&amp;[3]Tabelle1!$D$3:$D$500,0),MATCH(P$2,[3]Tabelle1!$E$2:$U$2,0))=0,"",INDEX([3]Tabelle1!$E$3:$U$500,MATCH($A462&amp;$C462&amp;$D462,[3]Tabelle1!$A$3:$A$500&amp;[3]Tabelle1!$C$3:$C$500&amp;[3]Tabelle1!$D$3:$D$500,0),MATCH(P$2,[3]Tabelle1!$E$2:$U$2,0))),"")</f>
        <v/>
      </c>
      <c r="Q462" s="192" t="str">
        <f t="array" ref="Q462">IFERROR(IF(INDEX([3]Tabelle1!$E$3:$U$500,MATCH($A462&amp;$C462&amp;$D462,[3]Tabelle1!$A$3:$A$500&amp;[3]Tabelle1!$C$3:$C$500&amp;[3]Tabelle1!$D$3:$D$500,0),MATCH(Q$2,[3]Tabelle1!$E$2:$U$2,0))=0,"",INDEX([3]Tabelle1!$E$3:$U$500,MATCH($A462&amp;$C462&amp;$D462,[3]Tabelle1!$A$3:$A$500&amp;[3]Tabelle1!$C$3:$C$500&amp;[3]Tabelle1!$D$3:$D$500,0),MATCH(Q$2,[3]Tabelle1!$E$2:$U$2,0))),"")</f>
        <v/>
      </c>
      <c r="R462" s="192" t="str">
        <f t="array" ref="R462">IFERROR(IF(INDEX([3]Tabelle1!$E$3:$U$500,MATCH($A462&amp;$C462&amp;$D462,[3]Tabelle1!$A$3:$A$500&amp;[3]Tabelle1!$C$3:$C$500&amp;[3]Tabelle1!$D$3:$D$500,0),MATCH(R$2,[3]Tabelle1!$E$2:$U$2,0))=0,"",INDEX([3]Tabelle1!$E$3:$U$500,MATCH($A462&amp;$C462&amp;$D462,[3]Tabelle1!$A$3:$A$500&amp;[3]Tabelle1!$C$3:$C$500&amp;[3]Tabelle1!$D$3:$D$500,0),MATCH(R$2,[3]Tabelle1!$E$2:$U$2,0))),"")</f>
        <v/>
      </c>
      <c r="S462" s="192" t="str">
        <f t="array" ref="S462">IFERROR(IF(INDEX([3]Tabelle1!$E$3:$U$500,MATCH($A462&amp;$C462&amp;$D462,[3]Tabelle1!$A$3:$A$500&amp;[3]Tabelle1!$C$3:$C$500&amp;[3]Tabelle1!$D$3:$D$500,0),MATCH(S$2,[3]Tabelle1!$E$2:$U$2,0))=0,"",INDEX([3]Tabelle1!$E$3:$U$500,MATCH($A462&amp;$C462&amp;$D462,[3]Tabelle1!$A$3:$A$500&amp;[3]Tabelle1!$C$3:$C$500&amp;[3]Tabelle1!$D$3:$D$500,0),MATCH(S$2,[3]Tabelle1!$E$2:$U$2,0))),"")</f>
        <v/>
      </c>
      <c r="T462" s="192" t="str">
        <f t="array" ref="T462">IFERROR(IF(INDEX([3]Tabelle1!$E$3:$U$500,MATCH($A462&amp;$C462&amp;$D462,[3]Tabelle1!$A$3:$A$500&amp;[3]Tabelle1!$C$3:$C$500&amp;[3]Tabelle1!$D$3:$D$500,0),MATCH(T$2,[3]Tabelle1!$E$2:$U$2,0))=0,"",INDEX([3]Tabelle1!$E$3:$U$500,MATCH($A462&amp;$C462&amp;$D462,[3]Tabelle1!$A$3:$A$500&amp;[3]Tabelle1!$C$3:$C$500&amp;[3]Tabelle1!$D$3:$D$500,0),MATCH(T$2,[3]Tabelle1!$E$2:$U$2,0))),"")</f>
        <v/>
      </c>
      <c r="U462" s="192" t="str">
        <f t="array" ref="U462">IFERROR(IF(INDEX([3]Tabelle1!$E$3:$U$500,MATCH($A462&amp;$C462&amp;$D462,[3]Tabelle1!$A$3:$A$500&amp;[3]Tabelle1!$C$3:$C$500&amp;[3]Tabelle1!$D$3:$D$500,0),MATCH(U$2,[3]Tabelle1!$E$2:$U$2,0))=0,"",INDEX([3]Tabelle1!$E$3:$U$500,MATCH($A462&amp;$C462&amp;$D462,[3]Tabelle1!$A$3:$A$500&amp;[3]Tabelle1!$C$3:$C$500&amp;[3]Tabelle1!$D$3:$D$500,0),MATCH(U$2,[3]Tabelle1!$E$2:$U$2,0))),"")</f>
        <v/>
      </c>
      <c r="V462" s="193" t="str">
        <f t="array" ref="V462">IFERROR(IF(INDEX([3]Tabelle1!$E$3:$U$500,MATCH($A462&amp;$C462&amp;$D462,[3]Tabelle1!$A$3:$A$500&amp;[3]Tabelle1!$C$3:$C$500&amp;[3]Tabelle1!$D$3:$D$500,0),MATCH(V$2,[3]Tabelle1!$E$2:$U$2,0))=0,"",INDEX([3]Tabelle1!$E$3:$U$500,MATCH($A462&amp;$C462&amp;$D462,[3]Tabelle1!$A$3:$A$500&amp;[3]Tabelle1!$C$3:$C$500&amp;[3]Tabelle1!$D$3:$D$500,0),MATCH(V$2,[3]Tabelle1!$E$2:$U$2,0))),"")</f>
        <v/>
      </c>
      <c r="W462" t="str">
        <f t="array" ref="W462">IFERROR(IF(INDEX([3]Tabelle1!$E$3:$U$500,MATCH($A462&amp;$C462&amp;$D462,[3]Tabelle1!$A$3:$A$500&amp;[3]Tabelle1!$C$3:$C$500&amp;[3]Tabelle1!$D$3:$D$500,0),MATCH(W$2,[3]Tabelle1!$E$2:$U$2,0))=0,"",INDEX([3]Tabelle1!$E$3:$U$500,MATCH($A462&amp;$C462&amp;$D462,[3]Tabelle1!$A$3:$A$500&amp;[3]Tabelle1!$C$3:$C$500&amp;[3]Tabelle1!$D$3:$D$500,0),MATCH(W$2,[3]Tabelle1!$E$2:$U$2,0))),"")</f>
        <v>Noch kein NECP vorhanden</v>
      </c>
      <c r="X462" t="str">
        <f t="array" ref="X462">IFERROR(IF(INDEX([3]Tabelle1!$E$3:$U$500,MATCH($A462&amp;$C462&amp;$D462,[3]Tabelle1!$A$3:$A$500&amp;[3]Tabelle1!$C$3:$C$500&amp;[3]Tabelle1!$D$3:$D$500,0),MATCH(X$2,[3]Tabelle1!$E$2:$U$2,0))=0,"",INDEX([3]Tabelle1!$E$3:$U$500,MATCH($A462&amp;$C462&amp;$D462,[3]Tabelle1!$A$3:$A$500&amp;[3]Tabelle1!$C$3:$C$500&amp;[3]Tabelle1!$D$3:$D$500,0),MATCH(X$2,[3]Tabelle1!$E$2:$U$2,0))),"")</f>
        <v/>
      </c>
      <c r="Y462" s="4"/>
      <c r="Z462" s="4"/>
      <c r="AA462" s="4"/>
      <c r="AB462" s="4"/>
      <c r="AC462" s="4"/>
      <c r="AD462" s="4"/>
      <c r="AE462" s="4"/>
      <c r="AF462" s="4"/>
    </row>
    <row r="463" spans="1:32" ht="13.5" thickBot="1" x14ac:dyDescent="0.25">
      <c r="A463" s="107" t="str">
        <f t="shared" si="43"/>
        <v>Luxembourg</v>
      </c>
      <c r="B463" s="108"/>
      <c r="C463" s="108" t="s">
        <v>88</v>
      </c>
      <c r="D463" s="228" t="s">
        <v>44</v>
      </c>
      <c r="E463" s="191"/>
      <c r="F463" s="191"/>
      <c r="G463" s="191"/>
      <c r="H463" s="192" t="str">
        <f t="array" ref="H463">IFERROR(IF(INDEX([3]Tabelle1!$E$3:$U$500,MATCH($A463&amp;$C463&amp;$D463,[3]Tabelle1!$A$3:$A$500&amp;[3]Tabelle1!$C$3:$C$500&amp;[3]Tabelle1!$D$3:$D$500,0),MATCH(H$2,[3]Tabelle1!$E$2:$U$2,0))=0,"",INDEX([3]Tabelle1!$E$3:$U$500,MATCH($A463&amp;$C463&amp;$D463,[3]Tabelle1!$A$3:$A$500&amp;[3]Tabelle1!$C$3:$C$500&amp;[3]Tabelle1!$D$3:$D$500,0),MATCH(H$2,[3]Tabelle1!$E$2:$U$2,0))),"")</f>
        <v/>
      </c>
      <c r="I463" s="192" t="str">
        <f t="array" ref="I463">IFERROR(IF(INDEX([3]Tabelle1!$E$3:$U$500,MATCH($A463&amp;$C463&amp;$D463,[3]Tabelle1!$A$3:$A$500&amp;[3]Tabelle1!$C$3:$C$500&amp;[3]Tabelle1!$D$3:$D$500,0),MATCH(I$2,[3]Tabelle1!$E$2:$U$2,0))=0,"",INDEX([3]Tabelle1!$E$3:$U$500,MATCH($A463&amp;$C463&amp;$D463,[3]Tabelle1!$A$3:$A$500&amp;[3]Tabelle1!$C$3:$C$500&amp;[3]Tabelle1!$D$3:$D$500,0),MATCH(I$2,[3]Tabelle1!$E$2:$U$2,0))),"")</f>
        <v/>
      </c>
      <c r="J463" s="192" t="str">
        <f t="array" ref="J463">IFERROR(IF(INDEX([3]Tabelle1!$E$3:$U$500,MATCH($A463&amp;$C463&amp;$D463,[3]Tabelle1!$A$3:$A$500&amp;[3]Tabelle1!$C$3:$C$500&amp;[3]Tabelle1!$D$3:$D$500,0),MATCH(J$2,[3]Tabelle1!$E$2:$U$2,0))=0,"",INDEX([3]Tabelle1!$E$3:$U$500,MATCH($A463&amp;$C463&amp;$D463,[3]Tabelle1!$A$3:$A$500&amp;[3]Tabelle1!$C$3:$C$500&amp;[3]Tabelle1!$D$3:$D$500,0),MATCH(J$2,[3]Tabelle1!$E$2:$U$2,0))),"")</f>
        <v/>
      </c>
      <c r="K463" s="192" t="str">
        <f t="array" ref="K463">IFERROR(IF(INDEX([3]Tabelle1!$E$3:$U$500,MATCH($A463&amp;$C463&amp;$D463,[3]Tabelle1!$A$3:$A$500&amp;[3]Tabelle1!$C$3:$C$500&amp;[3]Tabelle1!$D$3:$D$500,0),MATCH(K$2,[3]Tabelle1!$E$2:$U$2,0))=0,"",INDEX([3]Tabelle1!$E$3:$U$500,MATCH($A463&amp;$C463&amp;$D463,[3]Tabelle1!$A$3:$A$500&amp;[3]Tabelle1!$C$3:$C$500&amp;[3]Tabelle1!$D$3:$D$500,0),MATCH(K$2,[3]Tabelle1!$E$2:$U$2,0))),"")</f>
        <v/>
      </c>
      <c r="L463" s="192" t="str">
        <f t="array" ref="L463">IFERROR(IF(INDEX([3]Tabelle1!$E$3:$U$500,MATCH($A463&amp;$C463&amp;$D463,[3]Tabelle1!$A$3:$A$500&amp;[3]Tabelle1!$C$3:$C$500&amp;[3]Tabelle1!$D$3:$D$500,0),MATCH(L$2,[3]Tabelle1!$E$2:$U$2,0))=0,"",INDEX([3]Tabelle1!$E$3:$U$500,MATCH($A463&amp;$C463&amp;$D463,[3]Tabelle1!$A$3:$A$500&amp;[3]Tabelle1!$C$3:$C$500&amp;[3]Tabelle1!$D$3:$D$500,0),MATCH(L$2,[3]Tabelle1!$E$2:$U$2,0))),"")</f>
        <v/>
      </c>
      <c r="M463" s="192" t="str">
        <f t="array" ref="M463">IFERROR(IF(INDEX([3]Tabelle1!$E$3:$U$500,MATCH($A463&amp;$C463&amp;$D463,[3]Tabelle1!$A$3:$A$500&amp;[3]Tabelle1!$C$3:$C$500&amp;[3]Tabelle1!$D$3:$D$500,0),MATCH(M$2,[3]Tabelle1!$E$2:$U$2,0))=0,"",INDEX([3]Tabelle1!$E$3:$U$500,MATCH($A463&amp;$C463&amp;$D463,[3]Tabelle1!$A$3:$A$500&amp;[3]Tabelle1!$C$3:$C$500&amp;[3]Tabelle1!$D$3:$D$500,0),MATCH(M$2,[3]Tabelle1!$E$2:$U$2,0))),"")</f>
        <v/>
      </c>
      <c r="N463" s="192" t="str">
        <f t="array" ref="N463">IFERROR(IF(INDEX([3]Tabelle1!$E$3:$U$500,MATCH($A463&amp;$C463&amp;$D463,[3]Tabelle1!$A$3:$A$500&amp;[3]Tabelle1!$C$3:$C$500&amp;[3]Tabelle1!$D$3:$D$500,0),MATCH(N$2,[3]Tabelle1!$E$2:$U$2,0))=0,"",INDEX([3]Tabelle1!$E$3:$U$500,MATCH($A463&amp;$C463&amp;$D463,[3]Tabelle1!$A$3:$A$500&amp;[3]Tabelle1!$C$3:$C$500&amp;[3]Tabelle1!$D$3:$D$500,0),MATCH(N$2,[3]Tabelle1!$E$2:$U$2,0))),"")</f>
        <v/>
      </c>
      <c r="O463" s="192" t="str">
        <f t="array" ref="O463">IFERROR(IF(INDEX([3]Tabelle1!$E$3:$U$500,MATCH($A463&amp;$C463&amp;$D463,[3]Tabelle1!$A$3:$A$500&amp;[3]Tabelle1!$C$3:$C$500&amp;[3]Tabelle1!$D$3:$D$500,0),MATCH(O$2,[3]Tabelle1!$E$2:$U$2,0))=0,"",INDEX([3]Tabelle1!$E$3:$U$500,MATCH($A463&amp;$C463&amp;$D463,[3]Tabelle1!$A$3:$A$500&amp;[3]Tabelle1!$C$3:$C$500&amp;[3]Tabelle1!$D$3:$D$500,0),MATCH(O$2,[3]Tabelle1!$E$2:$U$2,0))),"")</f>
        <v/>
      </c>
      <c r="P463" s="192" t="str">
        <f t="array" ref="P463">IFERROR(IF(INDEX([3]Tabelle1!$E$3:$U$500,MATCH($A463&amp;$C463&amp;$D463,[3]Tabelle1!$A$3:$A$500&amp;[3]Tabelle1!$C$3:$C$500&amp;[3]Tabelle1!$D$3:$D$500,0),MATCH(P$2,[3]Tabelle1!$E$2:$U$2,0))=0,"",INDEX([3]Tabelle1!$E$3:$U$500,MATCH($A463&amp;$C463&amp;$D463,[3]Tabelle1!$A$3:$A$500&amp;[3]Tabelle1!$C$3:$C$500&amp;[3]Tabelle1!$D$3:$D$500,0),MATCH(P$2,[3]Tabelle1!$E$2:$U$2,0))),"")</f>
        <v/>
      </c>
      <c r="Q463" s="192" t="str">
        <f t="array" ref="Q463">IFERROR(IF(INDEX([3]Tabelle1!$E$3:$U$500,MATCH($A463&amp;$C463&amp;$D463,[3]Tabelle1!$A$3:$A$500&amp;[3]Tabelle1!$C$3:$C$500&amp;[3]Tabelle1!$D$3:$D$500,0),MATCH(Q$2,[3]Tabelle1!$E$2:$U$2,0))=0,"",INDEX([3]Tabelle1!$E$3:$U$500,MATCH($A463&amp;$C463&amp;$D463,[3]Tabelle1!$A$3:$A$500&amp;[3]Tabelle1!$C$3:$C$500&amp;[3]Tabelle1!$D$3:$D$500,0),MATCH(Q$2,[3]Tabelle1!$E$2:$U$2,0))),"")</f>
        <v/>
      </c>
      <c r="R463" s="192" t="str">
        <f t="array" ref="R463">IFERROR(IF(INDEX([3]Tabelle1!$E$3:$U$500,MATCH($A463&amp;$C463&amp;$D463,[3]Tabelle1!$A$3:$A$500&amp;[3]Tabelle1!$C$3:$C$500&amp;[3]Tabelle1!$D$3:$D$500,0),MATCH(R$2,[3]Tabelle1!$E$2:$U$2,0))=0,"",INDEX([3]Tabelle1!$E$3:$U$500,MATCH($A463&amp;$C463&amp;$D463,[3]Tabelle1!$A$3:$A$500&amp;[3]Tabelle1!$C$3:$C$500&amp;[3]Tabelle1!$D$3:$D$500,0),MATCH(R$2,[3]Tabelle1!$E$2:$U$2,0))),"")</f>
        <v/>
      </c>
      <c r="S463" s="192" t="str">
        <f t="array" ref="S463">IFERROR(IF(INDEX([3]Tabelle1!$E$3:$U$500,MATCH($A463&amp;$C463&amp;$D463,[3]Tabelle1!$A$3:$A$500&amp;[3]Tabelle1!$C$3:$C$500&amp;[3]Tabelle1!$D$3:$D$500,0),MATCH(S$2,[3]Tabelle1!$E$2:$U$2,0))=0,"",INDEX([3]Tabelle1!$E$3:$U$500,MATCH($A463&amp;$C463&amp;$D463,[3]Tabelle1!$A$3:$A$500&amp;[3]Tabelle1!$C$3:$C$500&amp;[3]Tabelle1!$D$3:$D$500,0),MATCH(S$2,[3]Tabelle1!$E$2:$U$2,0))),"")</f>
        <v/>
      </c>
      <c r="T463" s="192" t="str">
        <f t="array" ref="T463">IFERROR(IF(INDEX([3]Tabelle1!$E$3:$U$500,MATCH($A463&amp;$C463&amp;$D463,[3]Tabelle1!$A$3:$A$500&amp;[3]Tabelle1!$C$3:$C$500&amp;[3]Tabelle1!$D$3:$D$500,0),MATCH(T$2,[3]Tabelle1!$E$2:$U$2,0))=0,"",INDEX([3]Tabelle1!$E$3:$U$500,MATCH($A463&amp;$C463&amp;$D463,[3]Tabelle1!$A$3:$A$500&amp;[3]Tabelle1!$C$3:$C$500&amp;[3]Tabelle1!$D$3:$D$500,0),MATCH(T$2,[3]Tabelle1!$E$2:$U$2,0))),"")</f>
        <v/>
      </c>
      <c r="U463" s="192" t="str">
        <f t="array" ref="U463">IFERROR(IF(INDEX([3]Tabelle1!$E$3:$U$500,MATCH($A463&amp;$C463&amp;$D463,[3]Tabelle1!$A$3:$A$500&amp;[3]Tabelle1!$C$3:$C$500&amp;[3]Tabelle1!$D$3:$D$500,0),MATCH(U$2,[3]Tabelle1!$E$2:$U$2,0))=0,"",INDEX([3]Tabelle1!$E$3:$U$500,MATCH($A463&amp;$C463&amp;$D463,[3]Tabelle1!$A$3:$A$500&amp;[3]Tabelle1!$C$3:$C$500&amp;[3]Tabelle1!$D$3:$D$500,0),MATCH(U$2,[3]Tabelle1!$E$2:$U$2,0))),"")</f>
        <v/>
      </c>
      <c r="V463" s="193" t="str">
        <f t="array" ref="V463">IFERROR(IF(INDEX([3]Tabelle1!$E$3:$U$500,MATCH($A463&amp;$C463&amp;$D463,[3]Tabelle1!$A$3:$A$500&amp;[3]Tabelle1!$C$3:$C$500&amp;[3]Tabelle1!$D$3:$D$500,0),MATCH(V$2,[3]Tabelle1!$E$2:$U$2,0))=0,"",INDEX([3]Tabelle1!$E$3:$U$500,MATCH($A463&amp;$C463&amp;$D463,[3]Tabelle1!$A$3:$A$500&amp;[3]Tabelle1!$C$3:$C$500&amp;[3]Tabelle1!$D$3:$D$500,0),MATCH(V$2,[3]Tabelle1!$E$2:$U$2,0))),"")</f>
        <v/>
      </c>
      <c r="W463" t="str">
        <f t="array" ref="W463">IFERROR(IF(INDEX([3]Tabelle1!$E$3:$U$500,MATCH($A463&amp;$C463&amp;$D463,[3]Tabelle1!$A$3:$A$500&amp;[3]Tabelle1!$C$3:$C$500&amp;[3]Tabelle1!$D$3:$D$500,0),MATCH(W$2,[3]Tabelle1!$E$2:$U$2,0))=0,"",INDEX([3]Tabelle1!$E$3:$U$500,MATCH($A463&amp;$C463&amp;$D463,[3]Tabelle1!$A$3:$A$500&amp;[3]Tabelle1!$C$3:$C$500&amp;[3]Tabelle1!$D$3:$D$500,0),MATCH(W$2,[3]Tabelle1!$E$2:$U$2,0))),"")</f>
        <v>Noch kein NECP vorhanden</v>
      </c>
      <c r="X463" t="str">
        <f t="array" ref="X463">IFERROR(IF(INDEX([3]Tabelle1!$E$3:$U$500,MATCH($A463&amp;$C463&amp;$D463,[3]Tabelle1!$A$3:$A$500&amp;[3]Tabelle1!$C$3:$C$500&amp;[3]Tabelle1!$D$3:$D$500,0),MATCH(X$2,[3]Tabelle1!$E$2:$U$2,0))=0,"",INDEX([3]Tabelle1!$E$3:$U$500,MATCH($A463&amp;$C463&amp;$D463,[3]Tabelle1!$A$3:$A$500&amp;[3]Tabelle1!$C$3:$C$500&amp;[3]Tabelle1!$D$3:$D$500,0),MATCH(X$2,[3]Tabelle1!$E$2:$U$2,0))),"")</f>
        <v/>
      </c>
      <c r="Y463" s="4"/>
      <c r="Z463" s="4"/>
      <c r="AA463" s="4"/>
      <c r="AB463" s="4"/>
      <c r="AC463" s="4"/>
      <c r="AD463" s="4"/>
      <c r="AE463" s="4"/>
      <c r="AF463" s="4"/>
    </row>
    <row r="464" spans="1:32" x14ac:dyDescent="0.2">
      <c r="A464" s="56" t="str">
        <f>B464</f>
        <v>Malta</v>
      </c>
      <c r="B464" s="158" t="s">
        <v>60</v>
      </c>
      <c r="C464" s="158" t="s">
        <v>212</v>
      </c>
      <c r="D464" s="229" t="s">
        <v>149</v>
      </c>
      <c r="E464" s="178"/>
      <c r="F464" s="178"/>
      <c r="G464" s="178"/>
      <c r="H464" s="178" t="str">
        <f t="array" ref="H464">IFERROR(IF(INDEX([3]Tabelle1!$E$3:$U$500,MATCH($A464&amp;$C464&amp;$D464,[3]Tabelle1!$A$3:$A$500&amp;[3]Tabelle1!$C$3:$C$500&amp;[3]Tabelle1!$D$3:$D$500,0),MATCH(H$2,[3]Tabelle1!$E$2:$U$2,0))=0,"",INDEX([3]Tabelle1!$E$3:$U$500,MATCH($A464&amp;$C464&amp;$D464,[3]Tabelle1!$A$3:$A$500&amp;[3]Tabelle1!$C$3:$C$500&amp;[3]Tabelle1!$D$3:$D$500,0),MATCH(H$2,[3]Tabelle1!$E$2:$U$2,0))),"")</f>
        <v/>
      </c>
      <c r="I464" s="185" t="str">
        <f t="array" ref="I464">IFERROR(IF(INDEX([3]Tabelle1!$E$3:$U$500,MATCH($A464&amp;$C464&amp;$D464,[3]Tabelle1!$A$3:$A$500&amp;[3]Tabelle1!$C$3:$C$500&amp;[3]Tabelle1!$D$3:$D$500,0),MATCH(I$2,[3]Tabelle1!$E$2:$U$2,0))=0,"",INDEX([3]Tabelle1!$E$3:$U$500,MATCH($A464&amp;$C464&amp;$D464,[3]Tabelle1!$A$3:$A$500&amp;[3]Tabelle1!$C$3:$C$500&amp;[3]Tabelle1!$D$3:$D$500,0),MATCH(I$2,[3]Tabelle1!$E$2:$U$2,0))),"")</f>
        <v/>
      </c>
      <c r="J464" s="165">
        <f t="array" ref="J464">IFERROR(IF(INDEX([3]Tabelle1!$E$3:$U$500,MATCH($A464&amp;$C464&amp;$D464,[3]Tabelle1!$A$3:$A$500&amp;[3]Tabelle1!$C$3:$C$500&amp;[3]Tabelle1!$D$3:$D$500,0),MATCH(J$2,[3]Tabelle1!$E$2:$U$2,0))=0,"",INDEX([3]Tabelle1!$E$3:$U$500,MATCH($A464&amp;$C464&amp;$D464,[3]Tabelle1!$A$3:$A$500&amp;[3]Tabelle1!$C$3:$C$500&amp;[3]Tabelle1!$D$3:$D$500,0),MATCH(J$2,[3]Tabelle1!$E$2:$U$2,0))),"")</f>
        <v>0.1</v>
      </c>
      <c r="K464" s="165">
        <f t="array" ref="K464">IFERROR(IF(INDEX([3]Tabelle1!$E$3:$U$500,MATCH($A464&amp;$C464&amp;$D464,[3]Tabelle1!$A$3:$A$500&amp;[3]Tabelle1!$C$3:$C$500&amp;[3]Tabelle1!$D$3:$D$500,0),MATCH(K$2,[3]Tabelle1!$E$2:$U$2,0))=0,"",INDEX([3]Tabelle1!$E$3:$U$500,MATCH($A464&amp;$C464&amp;$D464,[3]Tabelle1!$A$3:$A$500&amp;[3]Tabelle1!$C$3:$C$500&amp;[3]Tabelle1!$D$3:$D$500,0),MATCH(K$2,[3]Tabelle1!$E$2:$U$2,0))),"")</f>
        <v>0.10299999999999999</v>
      </c>
      <c r="L464" s="165">
        <f t="array" ref="L464">IFERROR(IF(INDEX([3]Tabelle1!$E$3:$U$500,MATCH($A464&amp;$C464&amp;$D464,[3]Tabelle1!$A$3:$A$500&amp;[3]Tabelle1!$C$3:$C$500&amp;[3]Tabelle1!$D$3:$D$500,0),MATCH(L$2,[3]Tabelle1!$E$2:$U$2,0))=0,"",INDEX([3]Tabelle1!$E$3:$U$500,MATCH($A464&amp;$C464&amp;$D464,[3]Tabelle1!$A$3:$A$500&amp;[3]Tabelle1!$C$3:$C$500&amp;[3]Tabelle1!$D$3:$D$500,0),MATCH(L$2,[3]Tabelle1!$E$2:$U$2,0))),"")</f>
        <v>0.105</v>
      </c>
      <c r="M464" s="165">
        <f t="array" ref="M464">IFERROR(IF(INDEX([3]Tabelle1!$E$3:$U$500,MATCH($A464&amp;$C464&amp;$D464,[3]Tabelle1!$A$3:$A$500&amp;[3]Tabelle1!$C$3:$C$500&amp;[3]Tabelle1!$D$3:$D$500,0),MATCH(M$2,[3]Tabelle1!$E$2:$U$2,0))=0,"",INDEX([3]Tabelle1!$E$3:$U$500,MATCH($A464&amp;$C464&amp;$D464,[3]Tabelle1!$A$3:$A$500&amp;[3]Tabelle1!$C$3:$C$500&amp;[3]Tabelle1!$D$3:$D$500,0),MATCH(M$2,[3]Tabelle1!$E$2:$U$2,0))),"")</f>
        <v>0.109</v>
      </c>
      <c r="N464" s="165">
        <f t="array" ref="N464">IFERROR(IF(INDEX([3]Tabelle1!$E$3:$U$500,MATCH($A464&amp;$C464&amp;$D464,[3]Tabelle1!$A$3:$A$500&amp;[3]Tabelle1!$C$3:$C$500&amp;[3]Tabelle1!$D$3:$D$500,0),MATCH(N$2,[3]Tabelle1!$E$2:$U$2,0))=0,"",INDEX([3]Tabelle1!$E$3:$U$500,MATCH($A464&amp;$C464&amp;$D464,[3]Tabelle1!$A$3:$A$500&amp;[3]Tabelle1!$C$3:$C$500&amp;[3]Tabelle1!$D$3:$D$500,0),MATCH(N$2,[3]Tabelle1!$E$2:$U$2,0))),"")</f>
        <v>0.11</v>
      </c>
      <c r="O464" s="165">
        <f t="array" ref="O464">IFERROR(IF(INDEX([3]Tabelle1!$E$3:$U$500,MATCH($A464&amp;$C464&amp;$D464,[3]Tabelle1!$A$3:$A$500&amp;[3]Tabelle1!$C$3:$C$500&amp;[3]Tabelle1!$D$3:$D$500,0),MATCH(O$2,[3]Tabelle1!$E$2:$U$2,0))=0,"",INDEX([3]Tabelle1!$E$3:$U$500,MATCH($A464&amp;$C464&amp;$D464,[3]Tabelle1!$A$3:$A$500&amp;[3]Tabelle1!$C$3:$C$500&amp;[3]Tabelle1!$D$3:$D$500,0),MATCH(O$2,[3]Tabelle1!$E$2:$U$2,0))),"")</f>
        <v>0.112</v>
      </c>
      <c r="P464" s="165">
        <f t="array" ref="P464">IFERROR(IF(INDEX([3]Tabelle1!$E$3:$U$500,MATCH($A464&amp;$C464&amp;$D464,[3]Tabelle1!$A$3:$A$500&amp;[3]Tabelle1!$C$3:$C$500&amp;[3]Tabelle1!$D$3:$D$500,0),MATCH(P$2,[3]Tabelle1!$E$2:$U$2,0))=0,"",INDEX([3]Tabelle1!$E$3:$U$500,MATCH($A464&amp;$C464&amp;$D464,[3]Tabelle1!$A$3:$A$500&amp;[3]Tabelle1!$C$3:$C$500&amp;[3]Tabelle1!$D$3:$D$500,0),MATCH(P$2,[3]Tabelle1!$E$2:$U$2,0))),"")</f>
        <v>0.11600000000000001</v>
      </c>
      <c r="Q464" s="165">
        <f t="array" ref="Q464">IFERROR(IF(INDEX([3]Tabelle1!$E$3:$U$500,MATCH($A464&amp;$C464&amp;$D464,[3]Tabelle1!$A$3:$A$500&amp;[3]Tabelle1!$C$3:$C$500&amp;[3]Tabelle1!$D$3:$D$500,0),MATCH(Q$2,[3]Tabelle1!$E$2:$U$2,0))=0,"",INDEX([3]Tabelle1!$E$3:$U$500,MATCH($A464&amp;$C464&amp;$D464,[3]Tabelle1!$A$3:$A$500&amp;[3]Tabelle1!$C$3:$C$500&amp;[3]Tabelle1!$D$3:$D$500,0),MATCH(Q$2,[3]Tabelle1!$E$2:$U$2,0))),"")</f>
        <v>0.115</v>
      </c>
      <c r="R464" s="165">
        <f t="array" ref="R464">IFERROR(IF(INDEX([3]Tabelle1!$E$3:$U$500,MATCH($A464&amp;$C464&amp;$D464,[3]Tabelle1!$A$3:$A$500&amp;[3]Tabelle1!$C$3:$C$500&amp;[3]Tabelle1!$D$3:$D$500,0),MATCH(R$2,[3]Tabelle1!$E$2:$U$2,0))=0,"",INDEX([3]Tabelle1!$E$3:$U$500,MATCH($A464&amp;$C464&amp;$D464,[3]Tabelle1!$A$3:$A$500&amp;[3]Tabelle1!$C$3:$C$500&amp;[3]Tabelle1!$D$3:$D$500,0),MATCH(R$2,[3]Tabelle1!$E$2:$U$2,0))),"")</f>
        <v>0.115</v>
      </c>
      <c r="S464" s="165">
        <f t="array" ref="S464">IFERROR(IF(INDEX([3]Tabelle1!$E$3:$U$500,MATCH($A464&amp;$C464&amp;$D464,[3]Tabelle1!$A$3:$A$500&amp;[3]Tabelle1!$C$3:$C$500&amp;[3]Tabelle1!$D$3:$D$500,0),MATCH(S$2,[3]Tabelle1!$E$2:$U$2,0))=0,"",INDEX([3]Tabelle1!$E$3:$U$500,MATCH($A464&amp;$C464&amp;$D464,[3]Tabelle1!$A$3:$A$500&amp;[3]Tabelle1!$C$3:$C$500&amp;[3]Tabelle1!$D$3:$D$500,0),MATCH(S$2,[3]Tabelle1!$E$2:$U$2,0))),"")</f>
        <v>0.115</v>
      </c>
      <c r="T464" s="187" t="str">
        <f t="array" ref="T464">IFERROR(IF(INDEX([3]Tabelle1!$E$3:$U$500,MATCH($A464&amp;$C464&amp;$D464,[3]Tabelle1!$A$3:$A$500&amp;[3]Tabelle1!$C$3:$C$500&amp;[3]Tabelle1!$D$3:$D$500,0),MATCH(T$2,[3]Tabelle1!$E$2:$U$2,0))=0,"",INDEX([3]Tabelle1!$E$3:$U$500,MATCH($A464&amp;$C464&amp;$D464,[3]Tabelle1!$A$3:$A$500&amp;[3]Tabelle1!$C$3:$C$500&amp;[3]Tabelle1!$D$3:$D$500,0),MATCH(T$2,[3]Tabelle1!$E$2:$U$2,0))),"")</f>
        <v/>
      </c>
      <c r="U464" s="187" t="str">
        <f t="array" ref="U464">IFERROR(IF(INDEX([3]Tabelle1!$E$3:$U$500,MATCH($A464&amp;$C464&amp;$D464,[3]Tabelle1!$A$3:$A$500&amp;[3]Tabelle1!$C$3:$C$500&amp;[3]Tabelle1!$D$3:$D$500,0),MATCH(U$2,[3]Tabelle1!$E$2:$U$2,0))=0,"",INDEX([3]Tabelle1!$E$3:$U$500,MATCH($A464&amp;$C464&amp;$D464,[3]Tabelle1!$A$3:$A$500&amp;[3]Tabelle1!$C$3:$C$500&amp;[3]Tabelle1!$D$3:$D$500,0),MATCH(U$2,[3]Tabelle1!$E$2:$U$2,0))),"")</f>
        <v/>
      </c>
      <c r="V464" s="188" t="str">
        <f t="array" ref="V464">IFERROR(IF(INDEX([3]Tabelle1!$E$3:$U$500,MATCH($A464&amp;$C464&amp;$D464,[3]Tabelle1!$A$3:$A$500&amp;[3]Tabelle1!$C$3:$C$500&amp;[3]Tabelle1!$D$3:$D$500,0),MATCH(V$2,[3]Tabelle1!$E$2:$U$2,0))=0,"",INDEX([3]Tabelle1!$E$3:$U$500,MATCH($A464&amp;$C464&amp;$D464,[3]Tabelle1!$A$3:$A$500&amp;[3]Tabelle1!$C$3:$C$500&amp;[3]Tabelle1!$D$3:$D$500,0),MATCH(V$2,[3]Tabelle1!$E$2:$U$2,0))),"")</f>
        <v/>
      </c>
      <c r="W464" t="str">
        <f t="array" ref="W464">IFERROR(IF(INDEX([3]Tabelle1!$E$3:$U$500,MATCH($A464&amp;$C464&amp;$D464,[3]Tabelle1!$A$3:$A$500&amp;[3]Tabelle1!$C$3:$C$500&amp;[3]Tabelle1!$D$3:$D$500,0),MATCH(W$2,[3]Tabelle1!$E$2:$U$2,0))=0,"",INDEX([3]Tabelle1!$E$3:$U$500,MATCH($A464&amp;$C464&amp;$D464,[3]Tabelle1!$A$3:$A$500&amp;[3]Tabelle1!$C$3:$C$500&amp;[3]Tabelle1!$D$3:$D$500,0),MATCH(W$2,[3]Tabelle1!$E$2:$U$2,0))),"")</f>
        <v/>
      </c>
      <c r="X464" t="str">
        <f t="array" ref="X464">IFERROR(IF(INDEX([3]Tabelle1!$E$3:$U$500,MATCH($A464&amp;$C464&amp;$D464,[3]Tabelle1!$A$3:$A$500&amp;[3]Tabelle1!$C$3:$C$500&amp;[3]Tabelle1!$D$3:$D$500,0),MATCH(X$2,[3]Tabelle1!$E$2:$U$2,0))=0,"",INDEX([3]Tabelle1!$E$3:$U$500,MATCH($A464&amp;$C464&amp;$D464,[3]Tabelle1!$A$3:$A$500&amp;[3]Tabelle1!$C$3:$C$500&amp;[3]Tabelle1!$D$3:$D$500,0),MATCH(X$2,[3]Tabelle1!$E$2:$U$2,0))),"")</f>
        <v>P. 50 Table 2</v>
      </c>
      <c r="Y464" s="174"/>
      <c r="Z464" s="174"/>
      <c r="AA464" s="174"/>
      <c r="AB464" s="174"/>
      <c r="AC464" s="174"/>
      <c r="AD464" s="174"/>
      <c r="AE464" s="174"/>
      <c r="AF464" s="174"/>
    </row>
    <row r="465" spans="1:32" x14ac:dyDescent="0.2">
      <c r="A465" s="107" t="str">
        <f>A464</f>
        <v>Malta</v>
      </c>
      <c r="B465" s="97"/>
      <c r="C465" s="97" t="s">
        <v>212</v>
      </c>
      <c r="D465" s="226" t="s">
        <v>148</v>
      </c>
      <c r="E465" s="125"/>
      <c r="F465" s="125"/>
      <c r="G465" s="125"/>
      <c r="H465" s="125" t="str">
        <f t="array" ref="H465">IFERROR(IF(INDEX([3]Tabelle1!$E$3:$U$500,MATCH($A465&amp;$C465&amp;$D465,[3]Tabelle1!$A$3:$A$500&amp;[3]Tabelle1!$C$3:$C$500&amp;[3]Tabelle1!$D$3:$D$500,0),MATCH(H$2,[3]Tabelle1!$E$2:$U$2,0))=0,"",INDEX([3]Tabelle1!$E$3:$U$500,MATCH($A465&amp;$C465&amp;$D465,[3]Tabelle1!$A$3:$A$500&amp;[3]Tabelle1!$C$3:$C$500&amp;[3]Tabelle1!$D$3:$D$500,0),MATCH(H$2,[3]Tabelle1!$E$2:$U$2,0))),"")</f>
        <v/>
      </c>
      <c r="I465" s="186" t="str">
        <f t="array" ref="I465">IFERROR(IF(INDEX([3]Tabelle1!$E$3:$U$500,MATCH($A465&amp;$C465&amp;$D465,[3]Tabelle1!$A$3:$A$500&amp;[3]Tabelle1!$C$3:$C$500&amp;[3]Tabelle1!$D$3:$D$500,0),MATCH(I$2,[3]Tabelle1!$E$2:$U$2,0))=0,"",INDEX([3]Tabelle1!$E$3:$U$500,MATCH($A465&amp;$C465&amp;$D465,[3]Tabelle1!$A$3:$A$500&amp;[3]Tabelle1!$C$3:$C$500&amp;[3]Tabelle1!$D$3:$D$500,0),MATCH(I$2,[3]Tabelle1!$E$2:$U$2,0))),"")</f>
        <v/>
      </c>
      <c r="J465" s="152">
        <f t="array" ref="J465">IFERROR(IF(INDEX([3]Tabelle1!$E$3:$U$500,MATCH($A465&amp;$C465&amp;$D465,[3]Tabelle1!$A$3:$A$500&amp;[3]Tabelle1!$C$3:$C$500&amp;[3]Tabelle1!$D$3:$D$500,0),MATCH(J$2,[3]Tabelle1!$E$2:$U$2,0))=0,"",INDEX([3]Tabelle1!$E$3:$U$500,MATCH($A465&amp;$C465&amp;$D465,[3]Tabelle1!$A$3:$A$500&amp;[3]Tabelle1!$C$3:$C$500&amp;[3]Tabelle1!$D$3:$D$500,0),MATCH(J$2,[3]Tabelle1!$E$2:$U$2,0))),"")</f>
        <v>0.1</v>
      </c>
      <c r="K465" s="152">
        <f t="array" ref="K465">IFERROR(IF(INDEX([3]Tabelle1!$E$3:$U$500,MATCH($A465&amp;$C465&amp;$D465,[3]Tabelle1!$A$3:$A$500&amp;[3]Tabelle1!$C$3:$C$500&amp;[3]Tabelle1!$D$3:$D$500,0),MATCH(K$2,[3]Tabelle1!$E$2:$U$2,0))=0,"",INDEX([3]Tabelle1!$E$3:$U$500,MATCH($A465&amp;$C465&amp;$D465,[3]Tabelle1!$A$3:$A$500&amp;[3]Tabelle1!$C$3:$C$500&amp;[3]Tabelle1!$D$3:$D$500,0),MATCH(K$2,[3]Tabelle1!$E$2:$U$2,0))),"")</f>
        <v>0.11</v>
      </c>
      <c r="L465" s="152">
        <f t="array" ref="L465">IFERROR(IF(INDEX([3]Tabelle1!$E$3:$U$500,MATCH($A465&amp;$C465&amp;$D465,[3]Tabelle1!$A$3:$A$500&amp;[3]Tabelle1!$C$3:$C$500&amp;[3]Tabelle1!$D$3:$D$500,0),MATCH(L$2,[3]Tabelle1!$E$2:$U$2,0))=0,"",INDEX([3]Tabelle1!$E$3:$U$500,MATCH($A465&amp;$C465&amp;$D465,[3]Tabelle1!$A$3:$A$500&amp;[3]Tabelle1!$C$3:$C$500&amp;[3]Tabelle1!$D$3:$D$500,0),MATCH(L$2,[3]Tabelle1!$E$2:$U$2,0))),"")</f>
        <v>0.11</v>
      </c>
      <c r="M465" s="152">
        <f t="array" ref="M465">IFERROR(IF(INDEX([3]Tabelle1!$E$3:$U$500,MATCH($A465&amp;$C465&amp;$D465,[3]Tabelle1!$A$3:$A$500&amp;[3]Tabelle1!$C$3:$C$500&amp;[3]Tabelle1!$D$3:$D$500,0),MATCH(M$2,[3]Tabelle1!$E$2:$U$2,0))=0,"",INDEX([3]Tabelle1!$E$3:$U$500,MATCH($A465&amp;$C465&amp;$D465,[3]Tabelle1!$A$3:$A$500&amp;[3]Tabelle1!$C$3:$C$500&amp;[3]Tabelle1!$D$3:$D$500,0),MATCH(M$2,[3]Tabelle1!$E$2:$U$2,0))),"")</f>
        <v>0.12</v>
      </c>
      <c r="N465" s="152">
        <f t="array" ref="N465">IFERROR(IF(INDEX([3]Tabelle1!$E$3:$U$500,MATCH($A465&amp;$C465&amp;$D465,[3]Tabelle1!$A$3:$A$500&amp;[3]Tabelle1!$C$3:$C$500&amp;[3]Tabelle1!$D$3:$D$500,0),MATCH(N$2,[3]Tabelle1!$E$2:$U$2,0))=0,"",INDEX([3]Tabelle1!$E$3:$U$500,MATCH($A465&amp;$C465&amp;$D465,[3]Tabelle1!$A$3:$A$500&amp;[3]Tabelle1!$C$3:$C$500&amp;[3]Tabelle1!$D$3:$D$500,0),MATCH(N$2,[3]Tabelle1!$E$2:$U$2,0))),"")</f>
        <v>0.12</v>
      </c>
      <c r="O465" s="152">
        <f t="array" ref="O465">IFERROR(IF(INDEX([3]Tabelle1!$E$3:$U$500,MATCH($A465&amp;$C465&amp;$D465,[3]Tabelle1!$A$3:$A$500&amp;[3]Tabelle1!$C$3:$C$500&amp;[3]Tabelle1!$D$3:$D$500,0),MATCH(O$2,[3]Tabelle1!$E$2:$U$2,0))=0,"",INDEX([3]Tabelle1!$E$3:$U$500,MATCH($A465&amp;$C465&amp;$D465,[3]Tabelle1!$A$3:$A$500&amp;[3]Tabelle1!$C$3:$C$500&amp;[3]Tabelle1!$D$3:$D$500,0),MATCH(O$2,[3]Tabelle1!$E$2:$U$2,0))),"")</f>
        <v>0.12</v>
      </c>
      <c r="P465" s="152">
        <f t="array" ref="P465">IFERROR(IF(INDEX([3]Tabelle1!$E$3:$U$500,MATCH($A465&amp;$C465&amp;$D465,[3]Tabelle1!$A$3:$A$500&amp;[3]Tabelle1!$C$3:$C$500&amp;[3]Tabelle1!$D$3:$D$500,0),MATCH(P$2,[3]Tabelle1!$E$2:$U$2,0))=0,"",INDEX([3]Tabelle1!$E$3:$U$500,MATCH($A465&amp;$C465&amp;$D465,[3]Tabelle1!$A$3:$A$500&amp;[3]Tabelle1!$C$3:$C$500&amp;[3]Tabelle1!$D$3:$D$500,0),MATCH(P$2,[3]Tabelle1!$E$2:$U$2,0))),"")</f>
        <v>0.12</v>
      </c>
      <c r="Q465" s="152">
        <f t="array" ref="Q465">IFERROR(IF(INDEX([3]Tabelle1!$E$3:$U$500,MATCH($A465&amp;$C465&amp;$D465,[3]Tabelle1!$A$3:$A$500&amp;[3]Tabelle1!$C$3:$C$500&amp;[3]Tabelle1!$D$3:$D$500,0),MATCH(Q$2,[3]Tabelle1!$E$2:$U$2,0))=0,"",INDEX([3]Tabelle1!$E$3:$U$500,MATCH($A465&amp;$C465&amp;$D465,[3]Tabelle1!$A$3:$A$500&amp;[3]Tabelle1!$C$3:$C$500&amp;[3]Tabelle1!$D$3:$D$500,0),MATCH(Q$2,[3]Tabelle1!$E$2:$U$2,0))),"")</f>
        <v>0.12</v>
      </c>
      <c r="R465" s="152">
        <f t="array" ref="R465">IFERROR(IF(INDEX([3]Tabelle1!$E$3:$U$500,MATCH($A465&amp;$C465&amp;$D465,[3]Tabelle1!$A$3:$A$500&amp;[3]Tabelle1!$C$3:$C$500&amp;[3]Tabelle1!$D$3:$D$500,0),MATCH(R$2,[3]Tabelle1!$E$2:$U$2,0))=0,"",INDEX([3]Tabelle1!$E$3:$U$500,MATCH($A465&amp;$C465&amp;$D465,[3]Tabelle1!$A$3:$A$500&amp;[3]Tabelle1!$C$3:$C$500&amp;[3]Tabelle1!$D$3:$D$500,0),MATCH(R$2,[3]Tabelle1!$E$2:$U$2,0))),"")</f>
        <v>0.12</v>
      </c>
      <c r="S465" s="152">
        <f t="array" ref="S465">IFERROR(IF(INDEX([3]Tabelle1!$E$3:$U$500,MATCH($A465&amp;$C465&amp;$D465,[3]Tabelle1!$A$3:$A$500&amp;[3]Tabelle1!$C$3:$C$500&amp;[3]Tabelle1!$D$3:$D$500,0),MATCH(S$2,[3]Tabelle1!$E$2:$U$2,0))=0,"",INDEX([3]Tabelle1!$E$3:$U$500,MATCH($A465&amp;$C465&amp;$D465,[3]Tabelle1!$A$3:$A$500&amp;[3]Tabelle1!$C$3:$C$500&amp;[3]Tabelle1!$D$3:$D$500,0),MATCH(S$2,[3]Tabelle1!$E$2:$U$2,0))),"")</f>
        <v>0.11</v>
      </c>
      <c r="T465" s="189" t="str">
        <f t="array" ref="T465">IFERROR(IF(INDEX([3]Tabelle1!$E$3:$U$500,MATCH($A465&amp;$C465&amp;$D465,[3]Tabelle1!$A$3:$A$500&amp;[3]Tabelle1!$C$3:$C$500&amp;[3]Tabelle1!$D$3:$D$500,0),MATCH(T$2,[3]Tabelle1!$E$2:$U$2,0))=0,"",INDEX([3]Tabelle1!$E$3:$U$500,MATCH($A465&amp;$C465&amp;$D465,[3]Tabelle1!$A$3:$A$500&amp;[3]Tabelle1!$C$3:$C$500&amp;[3]Tabelle1!$D$3:$D$500,0),MATCH(T$2,[3]Tabelle1!$E$2:$U$2,0))),"")</f>
        <v/>
      </c>
      <c r="U465" s="189" t="str">
        <f t="array" ref="U465">IFERROR(IF(INDEX([3]Tabelle1!$E$3:$U$500,MATCH($A465&amp;$C465&amp;$D465,[3]Tabelle1!$A$3:$A$500&amp;[3]Tabelle1!$C$3:$C$500&amp;[3]Tabelle1!$D$3:$D$500,0),MATCH(U$2,[3]Tabelle1!$E$2:$U$2,0))=0,"",INDEX([3]Tabelle1!$E$3:$U$500,MATCH($A465&amp;$C465&amp;$D465,[3]Tabelle1!$A$3:$A$500&amp;[3]Tabelle1!$C$3:$C$500&amp;[3]Tabelle1!$D$3:$D$500,0),MATCH(U$2,[3]Tabelle1!$E$2:$U$2,0))),"")</f>
        <v/>
      </c>
      <c r="V465" s="190" t="str">
        <f t="array" ref="V465">IFERROR(IF(INDEX([3]Tabelle1!$E$3:$U$500,MATCH($A465&amp;$C465&amp;$D465,[3]Tabelle1!$A$3:$A$500&amp;[3]Tabelle1!$C$3:$C$500&amp;[3]Tabelle1!$D$3:$D$500,0),MATCH(V$2,[3]Tabelle1!$E$2:$U$2,0))=0,"",INDEX([3]Tabelle1!$E$3:$U$500,MATCH($A465&amp;$C465&amp;$D465,[3]Tabelle1!$A$3:$A$500&amp;[3]Tabelle1!$C$3:$C$500&amp;[3]Tabelle1!$D$3:$D$500,0),MATCH(V$2,[3]Tabelle1!$E$2:$U$2,0))),"")</f>
        <v/>
      </c>
      <c r="W465" t="str">
        <f t="array" ref="W465">IFERROR(IF(INDEX([3]Tabelle1!$E$3:$U$500,MATCH($A465&amp;$C465&amp;$D465,[3]Tabelle1!$A$3:$A$500&amp;[3]Tabelle1!$C$3:$C$500&amp;[3]Tabelle1!$D$3:$D$500,0),MATCH(W$2,[3]Tabelle1!$E$2:$U$2,0))=0,"",INDEX([3]Tabelle1!$E$3:$U$500,MATCH($A465&amp;$C465&amp;$D465,[3]Tabelle1!$A$3:$A$500&amp;[3]Tabelle1!$C$3:$C$500&amp;[3]Tabelle1!$D$3:$D$500,0),MATCH(W$2,[3]Tabelle1!$E$2:$U$2,0))),"")</f>
        <v/>
      </c>
      <c r="X465" t="str">
        <f t="array" ref="X465">IFERROR(IF(INDEX([3]Tabelle1!$E$3:$U$500,MATCH($A465&amp;$C465&amp;$D465,[3]Tabelle1!$A$3:$A$500&amp;[3]Tabelle1!$C$3:$C$500&amp;[3]Tabelle1!$D$3:$D$500,0),MATCH(X$2,[3]Tabelle1!$E$2:$U$2,0))=0,"",INDEX([3]Tabelle1!$E$3:$U$500,MATCH($A465&amp;$C465&amp;$D465,[3]Tabelle1!$A$3:$A$500&amp;[3]Tabelle1!$C$3:$C$500&amp;[3]Tabelle1!$D$3:$D$500,0),MATCH(X$2,[3]Tabelle1!$E$2:$U$2,0))),"")</f>
        <v>P. 51 Table 3</v>
      </c>
      <c r="Y465" s="174"/>
      <c r="Z465" s="174"/>
      <c r="AA465" s="174"/>
      <c r="AB465" s="174"/>
      <c r="AC465" s="174"/>
      <c r="AD465" s="174"/>
      <c r="AE465" s="174"/>
      <c r="AF465" s="174"/>
    </row>
    <row r="466" spans="1:32" x14ac:dyDescent="0.2">
      <c r="A466" s="107" t="str">
        <f t="shared" ref="A466:A481" si="44">A465</f>
        <v>Malta</v>
      </c>
      <c r="B466" s="97"/>
      <c r="C466" s="97" t="s">
        <v>212</v>
      </c>
      <c r="D466" s="226" t="s">
        <v>146</v>
      </c>
      <c r="E466" s="125"/>
      <c r="F466" s="125"/>
      <c r="G466" s="125"/>
      <c r="H466" s="125" t="str">
        <f t="array" ref="H466">IFERROR(IF(INDEX([3]Tabelle1!$E$3:$U$500,MATCH($A466&amp;$C466&amp;$D466,[3]Tabelle1!$A$3:$A$500&amp;[3]Tabelle1!$C$3:$C$500&amp;[3]Tabelle1!$D$3:$D$500,0),MATCH(H$2,[3]Tabelle1!$E$2:$U$2,0))=0,"",INDEX([3]Tabelle1!$E$3:$U$500,MATCH($A466&amp;$C466&amp;$D466,[3]Tabelle1!$A$3:$A$500&amp;[3]Tabelle1!$C$3:$C$500&amp;[3]Tabelle1!$D$3:$D$500,0),MATCH(H$2,[3]Tabelle1!$E$2:$U$2,0))),"")</f>
        <v/>
      </c>
      <c r="I466" s="186" t="str">
        <f t="array" ref="I466">IFERROR(IF(INDEX([3]Tabelle1!$E$3:$U$500,MATCH($A466&amp;$C466&amp;$D466,[3]Tabelle1!$A$3:$A$500&amp;[3]Tabelle1!$C$3:$C$500&amp;[3]Tabelle1!$D$3:$D$500,0),MATCH(I$2,[3]Tabelle1!$E$2:$U$2,0))=0,"",INDEX([3]Tabelle1!$E$3:$U$500,MATCH($A466&amp;$C466&amp;$D466,[3]Tabelle1!$A$3:$A$500&amp;[3]Tabelle1!$C$3:$C$500&amp;[3]Tabelle1!$D$3:$D$500,0),MATCH(I$2,[3]Tabelle1!$E$2:$U$2,0))),"")</f>
        <v/>
      </c>
      <c r="J466" s="152">
        <f t="array" ref="J466">IFERROR(IF(INDEX([3]Tabelle1!$E$3:$U$500,MATCH($A466&amp;$C466&amp;$D466,[3]Tabelle1!$A$3:$A$500&amp;[3]Tabelle1!$C$3:$C$500&amp;[3]Tabelle1!$D$3:$D$500,0),MATCH(J$2,[3]Tabelle1!$E$2:$U$2,0))=0,"",INDEX([3]Tabelle1!$E$3:$U$500,MATCH($A466&amp;$C466&amp;$D466,[3]Tabelle1!$A$3:$A$500&amp;[3]Tabelle1!$C$3:$C$500&amp;[3]Tabelle1!$D$3:$D$500,0),MATCH(J$2,[3]Tabelle1!$E$2:$U$2,0))),"")</f>
        <v>0.23</v>
      </c>
      <c r="K466" s="152">
        <f t="array" ref="K466">IFERROR(IF(INDEX([3]Tabelle1!$E$3:$U$500,MATCH($A466&amp;$C466&amp;$D466,[3]Tabelle1!$A$3:$A$500&amp;[3]Tabelle1!$C$3:$C$500&amp;[3]Tabelle1!$D$3:$D$500,0),MATCH(K$2,[3]Tabelle1!$E$2:$U$2,0))=0,"",INDEX([3]Tabelle1!$E$3:$U$500,MATCH($A466&amp;$C466&amp;$D466,[3]Tabelle1!$A$3:$A$500&amp;[3]Tabelle1!$C$3:$C$500&amp;[3]Tabelle1!$D$3:$D$500,0),MATCH(K$2,[3]Tabelle1!$E$2:$U$2,0))),"")</f>
        <v>0.24</v>
      </c>
      <c r="L466" s="152">
        <f t="array" ref="L466">IFERROR(IF(INDEX([3]Tabelle1!$E$3:$U$500,MATCH($A466&amp;$C466&amp;$D466,[3]Tabelle1!$A$3:$A$500&amp;[3]Tabelle1!$C$3:$C$500&amp;[3]Tabelle1!$D$3:$D$500,0),MATCH(L$2,[3]Tabelle1!$E$2:$U$2,0))=0,"",INDEX([3]Tabelle1!$E$3:$U$500,MATCH($A466&amp;$C466&amp;$D466,[3]Tabelle1!$A$3:$A$500&amp;[3]Tabelle1!$C$3:$C$500&amp;[3]Tabelle1!$D$3:$D$500,0),MATCH(L$2,[3]Tabelle1!$E$2:$U$2,0))),"")</f>
        <v>0.24</v>
      </c>
      <c r="M466" s="152">
        <f t="array" ref="M466">IFERROR(IF(INDEX([3]Tabelle1!$E$3:$U$500,MATCH($A466&amp;$C466&amp;$D466,[3]Tabelle1!$A$3:$A$500&amp;[3]Tabelle1!$C$3:$C$500&amp;[3]Tabelle1!$D$3:$D$500,0),MATCH(M$2,[3]Tabelle1!$E$2:$U$2,0))=0,"",INDEX([3]Tabelle1!$E$3:$U$500,MATCH($A466&amp;$C466&amp;$D466,[3]Tabelle1!$A$3:$A$500&amp;[3]Tabelle1!$C$3:$C$500&amp;[3]Tabelle1!$D$3:$D$500,0),MATCH(M$2,[3]Tabelle1!$E$2:$U$2,0))),"")</f>
        <v>0.25</v>
      </c>
      <c r="N466" s="152">
        <f t="array" ref="N466">IFERROR(IF(INDEX([3]Tabelle1!$E$3:$U$500,MATCH($A466&amp;$C466&amp;$D466,[3]Tabelle1!$A$3:$A$500&amp;[3]Tabelle1!$C$3:$C$500&amp;[3]Tabelle1!$D$3:$D$500,0),MATCH(N$2,[3]Tabelle1!$E$2:$U$2,0))=0,"",INDEX([3]Tabelle1!$E$3:$U$500,MATCH($A466&amp;$C466&amp;$D466,[3]Tabelle1!$A$3:$A$500&amp;[3]Tabelle1!$C$3:$C$500&amp;[3]Tabelle1!$D$3:$D$500,0),MATCH(N$2,[3]Tabelle1!$E$2:$U$2,0))),"")</f>
        <v>0.25</v>
      </c>
      <c r="O466" s="152">
        <f t="array" ref="O466">IFERROR(IF(INDEX([3]Tabelle1!$E$3:$U$500,MATCH($A466&amp;$C466&amp;$D466,[3]Tabelle1!$A$3:$A$500&amp;[3]Tabelle1!$C$3:$C$500&amp;[3]Tabelle1!$D$3:$D$500,0),MATCH(O$2,[3]Tabelle1!$E$2:$U$2,0))=0,"",INDEX([3]Tabelle1!$E$3:$U$500,MATCH($A466&amp;$C466&amp;$D466,[3]Tabelle1!$A$3:$A$500&amp;[3]Tabelle1!$C$3:$C$500&amp;[3]Tabelle1!$D$3:$D$500,0),MATCH(O$2,[3]Tabelle1!$E$2:$U$2,0))),"")</f>
        <v>0.25</v>
      </c>
      <c r="P466" s="152">
        <f t="array" ref="P466">IFERROR(IF(INDEX([3]Tabelle1!$E$3:$U$500,MATCH($A466&amp;$C466&amp;$D466,[3]Tabelle1!$A$3:$A$500&amp;[3]Tabelle1!$C$3:$C$500&amp;[3]Tabelle1!$D$3:$D$500,0),MATCH(P$2,[3]Tabelle1!$E$2:$U$2,0))=0,"",INDEX([3]Tabelle1!$E$3:$U$500,MATCH($A466&amp;$C466&amp;$D466,[3]Tabelle1!$A$3:$A$500&amp;[3]Tabelle1!$C$3:$C$500&amp;[3]Tabelle1!$D$3:$D$500,0),MATCH(P$2,[3]Tabelle1!$E$2:$U$2,0))),"")</f>
        <v>0.25</v>
      </c>
      <c r="Q466" s="152">
        <f t="array" ref="Q466">IFERROR(IF(INDEX([3]Tabelle1!$E$3:$U$500,MATCH($A466&amp;$C466&amp;$D466,[3]Tabelle1!$A$3:$A$500&amp;[3]Tabelle1!$C$3:$C$500&amp;[3]Tabelle1!$D$3:$D$500,0),MATCH(Q$2,[3]Tabelle1!$E$2:$U$2,0))=0,"",INDEX([3]Tabelle1!$E$3:$U$500,MATCH($A466&amp;$C466&amp;$D466,[3]Tabelle1!$A$3:$A$500&amp;[3]Tabelle1!$C$3:$C$500&amp;[3]Tabelle1!$D$3:$D$500,0),MATCH(Q$2,[3]Tabelle1!$E$2:$U$2,0))),"")</f>
        <v>0.25</v>
      </c>
      <c r="R466" s="152">
        <f t="array" ref="R466">IFERROR(IF(INDEX([3]Tabelle1!$E$3:$U$500,MATCH($A466&amp;$C466&amp;$D466,[3]Tabelle1!$A$3:$A$500&amp;[3]Tabelle1!$C$3:$C$500&amp;[3]Tabelle1!$D$3:$D$500,0),MATCH(R$2,[3]Tabelle1!$E$2:$U$2,0))=0,"",INDEX([3]Tabelle1!$E$3:$U$500,MATCH($A466&amp;$C466&amp;$D466,[3]Tabelle1!$A$3:$A$500&amp;[3]Tabelle1!$C$3:$C$500&amp;[3]Tabelle1!$D$3:$D$500,0),MATCH(R$2,[3]Tabelle1!$E$2:$U$2,0))),"")</f>
        <v>0.26</v>
      </c>
      <c r="S466" s="152">
        <f t="array" ref="S466">IFERROR(IF(INDEX([3]Tabelle1!$E$3:$U$500,MATCH($A466&amp;$C466&amp;$D466,[3]Tabelle1!$A$3:$A$500&amp;[3]Tabelle1!$C$3:$C$500&amp;[3]Tabelle1!$D$3:$D$500,0),MATCH(S$2,[3]Tabelle1!$E$2:$U$2,0))=0,"",INDEX([3]Tabelle1!$E$3:$U$500,MATCH($A466&amp;$C466&amp;$D466,[3]Tabelle1!$A$3:$A$500&amp;[3]Tabelle1!$C$3:$C$500&amp;[3]Tabelle1!$D$3:$D$500,0),MATCH(S$2,[3]Tabelle1!$E$2:$U$2,0))),"")</f>
        <v>0.26</v>
      </c>
      <c r="T466" s="189" t="str">
        <f t="array" ref="T466">IFERROR(IF(INDEX([3]Tabelle1!$E$3:$U$500,MATCH($A466&amp;$C466&amp;$D466,[3]Tabelle1!$A$3:$A$500&amp;[3]Tabelle1!$C$3:$C$500&amp;[3]Tabelle1!$D$3:$D$500,0),MATCH(T$2,[3]Tabelle1!$E$2:$U$2,0))=0,"",INDEX([3]Tabelle1!$E$3:$U$500,MATCH($A466&amp;$C466&amp;$D466,[3]Tabelle1!$A$3:$A$500&amp;[3]Tabelle1!$C$3:$C$500&amp;[3]Tabelle1!$D$3:$D$500,0),MATCH(T$2,[3]Tabelle1!$E$2:$U$2,0))),"")</f>
        <v/>
      </c>
      <c r="U466" s="189" t="str">
        <f t="array" ref="U466">IFERROR(IF(INDEX([3]Tabelle1!$E$3:$U$500,MATCH($A466&amp;$C466&amp;$D466,[3]Tabelle1!$A$3:$A$500&amp;[3]Tabelle1!$C$3:$C$500&amp;[3]Tabelle1!$D$3:$D$500,0),MATCH(U$2,[3]Tabelle1!$E$2:$U$2,0))=0,"",INDEX([3]Tabelle1!$E$3:$U$500,MATCH($A466&amp;$C466&amp;$D466,[3]Tabelle1!$A$3:$A$500&amp;[3]Tabelle1!$C$3:$C$500&amp;[3]Tabelle1!$D$3:$D$500,0),MATCH(U$2,[3]Tabelle1!$E$2:$U$2,0))),"")</f>
        <v/>
      </c>
      <c r="V466" s="190" t="str">
        <f t="array" ref="V466">IFERROR(IF(INDEX([3]Tabelle1!$E$3:$U$500,MATCH($A466&amp;$C466&amp;$D466,[3]Tabelle1!$A$3:$A$500&amp;[3]Tabelle1!$C$3:$C$500&amp;[3]Tabelle1!$D$3:$D$500,0),MATCH(V$2,[3]Tabelle1!$E$2:$U$2,0))=0,"",INDEX([3]Tabelle1!$E$3:$U$500,MATCH($A466&amp;$C466&amp;$D466,[3]Tabelle1!$A$3:$A$500&amp;[3]Tabelle1!$C$3:$C$500&amp;[3]Tabelle1!$D$3:$D$500,0),MATCH(V$2,[3]Tabelle1!$E$2:$U$2,0))),"")</f>
        <v/>
      </c>
      <c r="W466" t="str">
        <f t="array" ref="W466">IFERROR(IF(INDEX([3]Tabelle1!$E$3:$U$500,MATCH($A466&amp;$C466&amp;$D466,[3]Tabelle1!$A$3:$A$500&amp;[3]Tabelle1!$C$3:$C$500&amp;[3]Tabelle1!$D$3:$D$500,0),MATCH(W$2,[3]Tabelle1!$E$2:$U$2,0))=0,"",INDEX([3]Tabelle1!$E$3:$U$500,MATCH($A466&amp;$C466&amp;$D466,[3]Tabelle1!$A$3:$A$500&amp;[3]Tabelle1!$C$3:$C$500&amp;[3]Tabelle1!$D$3:$D$500,0),MATCH(W$2,[3]Tabelle1!$E$2:$U$2,0))),"")</f>
        <v/>
      </c>
      <c r="X466" t="str">
        <f t="array" ref="X466">IFERROR(IF(INDEX([3]Tabelle1!$E$3:$U$500,MATCH($A466&amp;$C466&amp;$D466,[3]Tabelle1!$A$3:$A$500&amp;[3]Tabelle1!$C$3:$C$500&amp;[3]Tabelle1!$D$3:$D$500,0),MATCH(X$2,[3]Tabelle1!$E$2:$U$2,0))=0,"",INDEX([3]Tabelle1!$E$3:$U$500,MATCH($A466&amp;$C466&amp;$D466,[3]Tabelle1!$A$3:$A$500&amp;[3]Tabelle1!$C$3:$C$500&amp;[3]Tabelle1!$D$3:$D$500,0),MATCH(X$2,[3]Tabelle1!$E$2:$U$2,0))),"")</f>
        <v/>
      </c>
      <c r="Y466" s="174"/>
      <c r="Z466" s="174"/>
      <c r="AA466" s="174"/>
      <c r="AB466" s="174"/>
      <c r="AC466" s="174"/>
      <c r="AD466" s="174"/>
      <c r="AE466" s="174"/>
      <c r="AF466" s="174"/>
    </row>
    <row r="467" spans="1:32" x14ac:dyDescent="0.2">
      <c r="A467" s="107" t="str">
        <f t="shared" si="44"/>
        <v>Malta</v>
      </c>
      <c r="B467" s="97"/>
      <c r="C467" s="97" t="s">
        <v>212</v>
      </c>
      <c r="D467" s="226" t="s">
        <v>147</v>
      </c>
      <c r="E467" s="125"/>
      <c r="F467" s="125"/>
      <c r="G467" s="125"/>
      <c r="H467" s="125" t="str">
        <f t="array" ref="H467">IFERROR(IF(INDEX([3]Tabelle1!$E$3:$U$500,MATCH($A467&amp;$C467&amp;$D467,[3]Tabelle1!$A$3:$A$500&amp;[3]Tabelle1!$C$3:$C$500&amp;[3]Tabelle1!$D$3:$D$500,0),MATCH(H$2,[3]Tabelle1!$E$2:$U$2,0))=0,"",INDEX([3]Tabelle1!$E$3:$U$500,MATCH($A467&amp;$C467&amp;$D467,[3]Tabelle1!$A$3:$A$500&amp;[3]Tabelle1!$C$3:$C$500&amp;[3]Tabelle1!$D$3:$D$500,0),MATCH(H$2,[3]Tabelle1!$E$2:$U$2,0))),"")</f>
        <v/>
      </c>
      <c r="I467" s="186" t="str">
        <f t="array" ref="I467">IFERROR(IF(INDEX([3]Tabelle1!$E$3:$U$500,MATCH($A467&amp;$C467&amp;$D467,[3]Tabelle1!$A$3:$A$500&amp;[3]Tabelle1!$C$3:$C$500&amp;[3]Tabelle1!$D$3:$D$500,0),MATCH(I$2,[3]Tabelle1!$E$2:$U$2,0))=0,"",INDEX([3]Tabelle1!$E$3:$U$500,MATCH($A467&amp;$C467&amp;$D467,[3]Tabelle1!$A$3:$A$500&amp;[3]Tabelle1!$C$3:$C$500&amp;[3]Tabelle1!$D$3:$D$500,0),MATCH(I$2,[3]Tabelle1!$E$2:$U$2,0))),"")</f>
        <v/>
      </c>
      <c r="J467" s="152">
        <f t="array" ref="J467">IFERROR(IF(INDEX([3]Tabelle1!$E$3:$U$500,MATCH($A467&amp;$C467&amp;$D467,[3]Tabelle1!$A$3:$A$500&amp;[3]Tabelle1!$C$3:$C$500&amp;[3]Tabelle1!$D$3:$D$500,0),MATCH(J$2,[3]Tabelle1!$E$2:$U$2,0))=0,"",INDEX([3]Tabelle1!$E$3:$U$500,MATCH($A467&amp;$C467&amp;$D467,[3]Tabelle1!$A$3:$A$500&amp;[3]Tabelle1!$C$3:$C$500&amp;[3]Tabelle1!$D$3:$D$500,0),MATCH(J$2,[3]Tabelle1!$E$2:$U$2,0))),"")</f>
        <v>0.11</v>
      </c>
      <c r="K467" s="152">
        <f t="array" ref="K467">IFERROR(IF(INDEX([3]Tabelle1!$E$3:$U$500,MATCH($A467&amp;$C467&amp;$D467,[3]Tabelle1!$A$3:$A$500&amp;[3]Tabelle1!$C$3:$C$500&amp;[3]Tabelle1!$D$3:$D$500,0),MATCH(K$2,[3]Tabelle1!$E$2:$U$2,0))=0,"",INDEX([3]Tabelle1!$E$3:$U$500,MATCH($A467&amp;$C467&amp;$D467,[3]Tabelle1!$A$3:$A$500&amp;[3]Tabelle1!$C$3:$C$500&amp;[3]Tabelle1!$D$3:$D$500,0),MATCH(K$2,[3]Tabelle1!$E$2:$U$2,0))),"")</f>
        <v>0.11</v>
      </c>
      <c r="L467" s="152">
        <f t="array" ref="L467">IFERROR(IF(INDEX([3]Tabelle1!$E$3:$U$500,MATCH($A467&amp;$C467&amp;$D467,[3]Tabelle1!$A$3:$A$500&amp;[3]Tabelle1!$C$3:$C$500&amp;[3]Tabelle1!$D$3:$D$500,0),MATCH(L$2,[3]Tabelle1!$E$2:$U$2,0))=0,"",INDEX([3]Tabelle1!$E$3:$U$500,MATCH($A467&amp;$C467&amp;$D467,[3]Tabelle1!$A$3:$A$500&amp;[3]Tabelle1!$C$3:$C$500&amp;[3]Tabelle1!$D$3:$D$500,0),MATCH(L$2,[3]Tabelle1!$E$2:$U$2,0))),"")</f>
        <v>0.11</v>
      </c>
      <c r="M467" s="152">
        <f t="array" ref="M467">IFERROR(IF(INDEX([3]Tabelle1!$E$3:$U$500,MATCH($A467&amp;$C467&amp;$D467,[3]Tabelle1!$A$3:$A$500&amp;[3]Tabelle1!$C$3:$C$500&amp;[3]Tabelle1!$D$3:$D$500,0),MATCH(M$2,[3]Tabelle1!$E$2:$U$2,0))=0,"",INDEX([3]Tabelle1!$E$3:$U$500,MATCH($A467&amp;$C467&amp;$D467,[3]Tabelle1!$A$3:$A$500&amp;[3]Tabelle1!$C$3:$C$500&amp;[3]Tabelle1!$D$3:$D$500,0),MATCH(M$2,[3]Tabelle1!$E$2:$U$2,0))),"")</f>
        <v>0.12</v>
      </c>
      <c r="N467" s="152">
        <f t="array" ref="N467">IFERROR(IF(INDEX([3]Tabelle1!$E$3:$U$500,MATCH($A467&amp;$C467&amp;$D467,[3]Tabelle1!$A$3:$A$500&amp;[3]Tabelle1!$C$3:$C$500&amp;[3]Tabelle1!$D$3:$D$500,0),MATCH(N$2,[3]Tabelle1!$E$2:$U$2,0))=0,"",INDEX([3]Tabelle1!$E$3:$U$500,MATCH($A467&amp;$C467&amp;$D467,[3]Tabelle1!$A$3:$A$500&amp;[3]Tabelle1!$C$3:$C$500&amp;[3]Tabelle1!$D$3:$D$500,0),MATCH(N$2,[3]Tabelle1!$E$2:$U$2,0))),"")</f>
        <v>0.12</v>
      </c>
      <c r="O467" s="152">
        <f t="array" ref="O467">IFERROR(IF(INDEX([3]Tabelle1!$E$3:$U$500,MATCH($A467&amp;$C467&amp;$D467,[3]Tabelle1!$A$3:$A$500&amp;[3]Tabelle1!$C$3:$C$500&amp;[3]Tabelle1!$D$3:$D$500,0),MATCH(O$2,[3]Tabelle1!$E$2:$U$2,0))=0,"",INDEX([3]Tabelle1!$E$3:$U$500,MATCH($A467&amp;$C467&amp;$D467,[3]Tabelle1!$A$3:$A$500&amp;[3]Tabelle1!$C$3:$C$500&amp;[3]Tabelle1!$D$3:$D$500,0),MATCH(O$2,[3]Tabelle1!$E$2:$U$2,0))),"")</f>
        <v>0.12</v>
      </c>
      <c r="P467" s="152">
        <f t="array" ref="P467">IFERROR(IF(INDEX([3]Tabelle1!$E$3:$U$500,MATCH($A467&amp;$C467&amp;$D467,[3]Tabelle1!$A$3:$A$500&amp;[3]Tabelle1!$C$3:$C$500&amp;[3]Tabelle1!$D$3:$D$500,0),MATCH(P$2,[3]Tabelle1!$E$2:$U$2,0))=0,"",INDEX([3]Tabelle1!$E$3:$U$500,MATCH($A467&amp;$C467&amp;$D467,[3]Tabelle1!$A$3:$A$500&amp;[3]Tabelle1!$C$3:$C$500&amp;[3]Tabelle1!$D$3:$D$500,0),MATCH(P$2,[3]Tabelle1!$E$2:$U$2,0))),"")</f>
        <v>0.12</v>
      </c>
      <c r="Q467" s="152">
        <f t="array" ref="Q467">IFERROR(IF(INDEX([3]Tabelle1!$E$3:$U$500,MATCH($A467&amp;$C467&amp;$D467,[3]Tabelle1!$A$3:$A$500&amp;[3]Tabelle1!$C$3:$C$500&amp;[3]Tabelle1!$D$3:$D$500,0),MATCH(Q$2,[3]Tabelle1!$E$2:$U$2,0))=0,"",INDEX([3]Tabelle1!$E$3:$U$500,MATCH($A467&amp;$C467&amp;$D467,[3]Tabelle1!$A$3:$A$500&amp;[3]Tabelle1!$C$3:$C$500&amp;[3]Tabelle1!$D$3:$D$500,0),MATCH(Q$2,[3]Tabelle1!$E$2:$U$2,0))),"")</f>
        <v>0.12</v>
      </c>
      <c r="R467" s="152">
        <f t="array" ref="R467">IFERROR(IF(INDEX([3]Tabelle1!$E$3:$U$500,MATCH($A467&amp;$C467&amp;$D467,[3]Tabelle1!$A$3:$A$500&amp;[3]Tabelle1!$C$3:$C$500&amp;[3]Tabelle1!$D$3:$D$500,0),MATCH(R$2,[3]Tabelle1!$E$2:$U$2,0))=0,"",INDEX([3]Tabelle1!$E$3:$U$500,MATCH($A467&amp;$C467&amp;$D467,[3]Tabelle1!$A$3:$A$500&amp;[3]Tabelle1!$C$3:$C$500&amp;[3]Tabelle1!$D$3:$D$500,0),MATCH(R$2,[3]Tabelle1!$E$2:$U$2,0))),"")</f>
        <v>0.12</v>
      </c>
      <c r="S467" s="152">
        <f t="array" ref="S467">IFERROR(IF(INDEX([3]Tabelle1!$E$3:$U$500,MATCH($A467&amp;$C467&amp;$D467,[3]Tabelle1!$A$3:$A$500&amp;[3]Tabelle1!$C$3:$C$500&amp;[3]Tabelle1!$D$3:$D$500,0),MATCH(S$2,[3]Tabelle1!$E$2:$U$2,0))=0,"",INDEX([3]Tabelle1!$E$3:$U$500,MATCH($A467&amp;$C467&amp;$D467,[3]Tabelle1!$A$3:$A$500&amp;[3]Tabelle1!$C$3:$C$500&amp;[3]Tabelle1!$D$3:$D$500,0),MATCH(S$2,[3]Tabelle1!$E$2:$U$2,0))),"")</f>
        <v>0.11</v>
      </c>
      <c r="T467" s="189" t="str">
        <f t="array" ref="T467">IFERROR(IF(INDEX([3]Tabelle1!$E$3:$U$500,MATCH($A467&amp;$C467&amp;$D467,[3]Tabelle1!$A$3:$A$500&amp;[3]Tabelle1!$C$3:$C$500&amp;[3]Tabelle1!$D$3:$D$500,0),MATCH(T$2,[3]Tabelle1!$E$2:$U$2,0))=0,"",INDEX([3]Tabelle1!$E$3:$U$500,MATCH($A467&amp;$C467&amp;$D467,[3]Tabelle1!$A$3:$A$500&amp;[3]Tabelle1!$C$3:$C$500&amp;[3]Tabelle1!$D$3:$D$500,0),MATCH(T$2,[3]Tabelle1!$E$2:$U$2,0))),"")</f>
        <v/>
      </c>
      <c r="U467" s="189" t="str">
        <f t="array" ref="U467">IFERROR(IF(INDEX([3]Tabelle1!$E$3:$U$500,MATCH($A467&amp;$C467&amp;$D467,[3]Tabelle1!$A$3:$A$500&amp;[3]Tabelle1!$C$3:$C$500&amp;[3]Tabelle1!$D$3:$D$500,0),MATCH(U$2,[3]Tabelle1!$E$2:$U$2,0))=0,"",INDEX([3]Tabelle1!$E$3:$U$500,MATCH($A467&amp;$C467&amp;$D467,[3]Tabelle1!$A$3:$A$500&amp;[3]Tabelle1!$C$3:$C$500&amp;[3]Tabelle1!$D$3:$D$500,0),MATCH(U$2,[3]Tabelle1!$E$2:$U$2,0))),"")</f>
        <v/>
      </c>
      <c r="V467" s="190" t="str">
        <f t="array" ref="V467">IFERROR(IF(INDEX([3]Tabelle1!$E$3:$U$500,MATCH($A467&amp;$C467&amp;$D467,[3]Tabelle1!$A$3:$A$500&amp;[3]Tabelle1!$C$3:$C$500&amp;[3]Tabelle1!$D$3:$D$500,0),MATCH(V$2,[3]Tabelle1!$E$2:$U$2,0))=0,"",INDEX([3]Tabelle1!$E$3:$U$500,MATCH($A467&amp;$C467&amp;$D467,[3]Tabelle1!$A$3:$A$500&amp;[3]Tabelle1!$C$3:$C$500&amp;[3]Tabelle1!$D$3:$D$500,0),MATCH(V$2,[3]Tabelle1!$E$2:$U$2,0))),"")</f>
        <v/>
      </c>
      <c r="W467" t="str">
        <f t="array" ref="W467">IFERROR(IF(INDEX([3]Tabelle1!$E$3:$U$500,MATCH($A467&amp;$C467&amp;$D467,[3]Tabelle1!$A$3:$A$500&amp;[3]Tabelle1!$C$3:$C$500&amp;[3]Tabelle1!$D$3:$D$500,0),MATCH(W$2,[3]Tabelle1!$E$2:$U$2,0))=0,"",INDEX([3]Tabelle1!$E$3:$U$500,MATCH($A467&amp;$C467&amp;$D467,[3]Tabelle1!$A$3:$A$500&amp;[3]Tabelle1!$C$3:$C$500&amp;[3]Tabelle1!$D$3:$D$500,0),MATCH(W$2,[3]Tabelle1!$E$2:$U$2,0))),"")</f>
        <v/>
      </c>
      <c r="X467" t="str">
        <f t="array" ref="X467">IFERROR(IF(INDEX([3]Tabelle1!$E$3:$U$500,MATCH($A467&amp;$C467&amp;$D467,[3]Tabelle1!$A$3:$A$500&amp;[3]Tabelle1!$C$3:$C$500&amp;[3]Tabelle1!$D$3:$D$500,0),MATCH(X$2,[3]Tabelle1!$E$2:$U$2,0))=0,"",INDEX([3]Tabelle1!$E$3:$U$500,MATCH($A467&amp;$C467&amp;$D467,[3]Tabelle1!$A$3:$A$500&amp;[3]Tabelle1!$C$3:$C$500&amp;[3]Tabelle1!$D$3:$D$500,0),MATCH(X$2,[3]Tabelle1!$E$2:$U$2,0))),"")</f>
        <v/>
      </c>
      <c r="Y467" s="174"/>
      <c r="Z467" s="174"/>
      <c r="AA467" s="174"/>
      <c r="AB467" s="174"/>
      <c r="AC467" s="174"/>
      <c r="AD467" s="174"/>
      <c r="AE467" s="174"/>
      <c r="AF467" s="174"/>
    </row>
    <row r="468" spans="1:32" x14ac:dyDescent="0.2">
      <c r="A468" s="107" t="str">
        <f t="shared" si="44"/>
        <v>Malta</v>
      </c>
      <c r="B468" s="97"/>
      <c r="C468" s="97"/>
      <c r="D468" s="226" t="s">
        <v>73</v>
      </c>
      <c r="E468" s="194"/>
      <c r="F468" s="194"/>
      <c r="G468" s="194"/>
      <c r="H468" s="195" t="str">
        <f t="array" ref="H468">IFERROR(IF(INDEX([3]Tabelle1!$E$3:$U$500,MATCH($A468&amp;$C468&amp;$D468,[3]Tabelle1!$A$3:$A$500&amp;[3]Tabelle1!$C$3:$C$500&amp;[3]Tabelle1!$D$3:$D$500,0),MATCH(H$2,[3]Tabelle1!$E$2:$U$2,0))=0,"",INDEX([3]Tabelle1!$E$3:$U$500,MATCH($A468&amp;$C468&amp;$D468,[3]Tabelle1!$A$3:$A$500&amp;[3]Tabelle1!$C$3:$C$500&amp;[3]Tabelle1!$D$3:$D$500,0),MATCH(H$2,[3]Tabelle1!$E$2:$U$2,0))),"")</f>
        <v/>
      </c>
      <c r="I468" s="195" t="str">
        <f t="array" ref="I468">IFERROR(IF(INDEX([3]Tabelle1!$E$3:$U$500,MATCH($A468&amp;$C468&amp;$D468,[3]Tabelle1!$A$3:$A$500&amp;[3]Tabelle1!$C$3:$C$500&amp;[3]Tabelle1!$D$3:$D$500,0),MATCH(I$2,[3]Tabelle1!$E$2:$U$2,0))=0,"",INDEX([3]Tabelle1!$E$3:$U$500,MATCH($A468&amp;$C468&amp;$D468,[3]Tabelle1!$A$3:$A$500&amp;[3]Tabelle1!$C$3:$C$500&amp;[3]Tabelle1!$D$3:$D$500,0),MATCH(I$2,[3]Tabelle1!$E$2:$U$2,0))),"")</f>
        <v/>
      </c>
      <c r="J468" s="195" t="str">
        <f t="array" ref="J468">IFERROR(IF(INDEX([3]Tabelle1!$E$3:$U$500,MATCH($A468&amp;$C468&amp;$D468,[3]Tabelle1!$A$3:$A$500&amp;[3]Tabelle1!$C$3:$C$500&amp;[3]Tabelle1!$D$3:$D$500,0),MATCH(J$2,[3]Tabelle1!$E$2:$U$2,0))=0,"",INDEX([3]Tabelle1!$E$3:$U$500,MATCH($A468&amp;$C468&amp;$D468,[3]Tabelle1!$A$3:$A$500&amp;[3]Tabelle1!$C$3:$C$500&amp;[3]Tabelle1!$D$3:$D$500,0),MATCH(J$2,[3]Tabelle1!$E$2:$U$2,0))),"")</f>
        <v/>
      </c>
      <c r="K468" s="195" t="str">
        <f t="array" ref="K468">IFERROR(IF(INDEX([3]Tabelle1!$E$3:$U$500,MATCH($A468&amp;$C468&amp;$D468,[3]Tabelle1!$A$3:$A$500&amp;[3]Tabelle1!$C$3:$C$500&amp;[3]Tabelle1!$D$3:$D$500,0),MATCH(K$2,[3]Tabelle1!$E$2:$U$2,0))=0,"",INDEX([3]Tabelle1!$E$3:$U$500,MATCH($A468&amp;$C468&amp;$D468,[3]Tabelle1!$A$3:$A$500&amp;[3]Tabelle1!$C$3:$C$500&amp;[3]Tabelle1!$D$3:$D$500,0),MATCH(K$2,[3]Tabelle1!$E$2:$U$2,0))),"")</f>
        <v/>
      </c>
      <c r="L468" s="195" t="str">
        <f t="array" ref="L468">IFERROR(IF(INDEX([3]Tabelle1!$E$3:$U$500,MATCH($A468&amp;$C468&amp;$D468,[3]Tabelle1!$A$3:$A$500&amp;[3]Tabelle1!$C$3:$C$500&amp;[3]Tabelle1!$D$3:$D$500,0),MATCH(L$2,[3]Tabelle1!$E$2:$U$2,0))=0,"",INDEX([3]Tabelle1!$E$3:$U$500,MATCH($A468&amp;$C468&amp;$D468,[3]Tabelle1!$A$3:$A$500&amp;[3]Tabelle1!$C$3:$C$500&amp;[3]Tabelle1!$D$3:$D$500,0),MATCH(L$2,[3]Tabelle1!$E$2:$U$2,0))),"")</f>
        <v/>
      </c>
      <c r="M468" s="195" t="str">
        <f t="array" ref="M468">IFERROR(IF(INDEX([3]Tabelle1!$E$3:$U$500,MATCH($A468&amp;$C468&amp;$D468,[3]Tabelle1!$A$3:$A$500&amp;[3]Tabelle1!$C$3:$C$500&amp;[3]Tabelle1!$D$3:$D$500,0),MATCH(M$2,[3]Tabelle1!$E$2:$U$2,0))=0,"",INDEX([3]Tabelle1!$E$3:$U$500,MATCH($A468&amp;$C468&amp;$D468,[3]Tabelle1!$A$3:$A$500&amp;[3]Tabelle1!$C$3:$C$500&amp;[3]Tabelle1!$D$3:$D$500,0),MATCH(M$2,[3]Tabelle1!$E$2:$U$2,0))),"")</f>
        <v/>
      </c>
      <c r="N468" s="195" t="str">
        <f t="array" ref="N468">IFERROR(IF(INDEX([3]Tabelle1!$E$3:$U$500,MATCH($A468&amp;$C468&amp;$D468,[3]Tabelle1!$A$3:$A$500&amp;[3]Tabelle1!$C$3:$C$500&amp;[3]Tabelle1!$D$3:$D$500,0),MATCH(N$2,[3]Tabelle1!$E$2:$U$2,0))=0,"",INDEX([3]Tabelle1!$E$3:$U$500,MATCH($A468&amp;$C468&amp;$D468,[3]Tabelle1!$A$3:$A$500&amp;[3]Tabelle1!$C$3:$C$500&amp;[3]Tabelle1!$D$3:$D$500,0),MATCH(N$2,[3]Tabelle1!$E$2:$U$2,0))),"")</f>
        <v/>
      </c>
      <c r="O468" s="195" t="str">
        <f t="array" ref="O468">IFERROR(IF(INDEX([3]Tabelle1!$E$3:$U$500,MATCH($A468&amp;$C468&amp;$D468,[3]Tabelle1!$A$3:$A$500&amp;[3]Tabelle1!$C$3:$C$500&amp;[3]Tabelle1!$D$3:$D$500,0),MATCH(O$2,[3]Tabelle1!$E$2:$U$2,0))=0,"",INDEX([3]Tabelle1!$E$3:$U$500,MATCH($A468&amp;$C468&amp;$D468,[3]Tabelle1!$A$3:$A$500&amp;[3]Tabelle1!$C$3:$C$500&amp;[3]Tabelle1!$D$3:$D$500,0),MATCH(O$2,[3]Tabelle1!$E$2:$U$2,0))),"")</f>
        <v/>
      </c>
      <c r="P468" s="195" t="str">
        <f t="array" ref="P468">IFERROR(IF(INDEX([3]Tabelle1!$E$3:$U$500,MATCH($A468&amp;$C468&amp;$D468,[3]Tabelle1!$A$3:$A$500&amp;[3]Tabelle1!$C$3:$C$500&amp;[3]Tabelle1!$D$3:$D$500,0),MATCH(P$2,[3]Tabelle1!$E$2:$U$2,0))=0,"",INDEX([3]Tabelle1!$E$3:$U$500,MATCH($A468&amp;$C468&amp;$D468,[3]Tabelle1!$A$3:$A$500&amp;[3]Tabelle1!$C$3:$C$500&amp;[3]Tabelle1!$D$3:$D$500,0),MATCH(P$2,[3]Tabelle1!$E$2:$U$2,0))),"")</f>
        <v/>
      </c>
      <c r="Q468" s="195" t="str">
        <f t="array" ref="Q468">IFERROR(IF(INDEX([3]Tabelle1!$E$3:$U$500,MATCH($A468&amp;$C468&amp;$D468,[3]Tabelle1!$A$3:$A$500&amp;[3]Tabelle1!$C$3:$C$500&amp;[3]Tabelle1!$D$3:$D$500,0),MATCH(Q$2,[3]Tabelle1!$E$2:$U$2,0))=0,"",INDEX([3]Tabelle1!$E$3:$U$500,MATCH($A468&amp;$C468&amp;$D468,[3]Tabelle1!$A$3:$A$500&amp;[3]Tabelle1!$C$3:$C$500&amp;[3]Tabelle1!$D$3:$D$500,0),MATCH(Q$2,[3]Tabelle1!$E$2:$U$2,0))),"")</f>
        <v/>
      </c>
      <c r="R468" s="195" t="str">
        <f t="array" ref="R468">IFERROR(IF(INDEX([3]Tabelle1!$E$3:$U$500,MATCH($A468&amp;$C468&amp;$D468,[3]Tabelle1!$A$3:$A$500&amp;[3]Tabelle1!$C$3:$C$500&amp;[3]Tabelle1!$D$3:$D$500,0),MATCH(R$2,[3]Tabelle1!$E$2:$U$2,0))=0,"",INDEX([3]Tabelle1!$E$3:$U$500,MATCH($A468&amp;$C468&amp;$D468,[3]Tabelle1!$A$3:$A$500&amp;[3]Tabelle1!$C$3:$C$500&amp;[3]Tabelle1!$D$3:$D$500,0),MATCH(R$2,[3]Tabelle1!$E$2:$U$2,0))),"")</f>
        <v/>
      </c>
      <c r="S468" s="195" t="str">
        <f t="array" ref="S468">IFERROR(IF(INDEX([3]Tabelle1!$E$3:$U$500,MATCH($A468&amp;$C468&amp;$D468,[3]Tabelle1!$A$3:$A$500&amp;[3]Tabelle1!$C$3:$C$500&amp;[3]Tabelle1!$D$3:$D$500,0),MATCH(S$2,[3]Tabelle1!$E$2:$U$2,0))=0,"",INDEX([3]Tabelle1!$E$3:$U$500,MATCH($A468&amp;$C468&amp;$D468,[3]Tabelle1!$A$3:$A$500&amp;[3]Tabelle1!$C$3:$C$500&amp;[3]Tabelle1!$D$3:$D$500,0),MATCH(S$2,[3]Tabelle1!$E$2:$U$2,0))),"")</f>
        <v/>
      </c>
      <c r="T468" s="195" t="str">
        <f t="array" ref="T468">IFERROR(IF(INDEX([3]Tabelle1!$E$3:$U$500,MATCH($A468&amp;$C468&amp;$D468,[3]Tabelle1!$A$3:$A$500&amp;[3]Tabelle1!$C$3:$C$500&amp;[3]Tabelle1!$D$3:$D$500,0),MATCH(T$2,[3]Tabelle1!$E$2:$U$2,0))=0,"",INDEX([3]Tabelle1!$E$3:$U$500,MATCH($A468&amp;$C468&amp;$D468,[3]Tabelle1!$A$3:$A$500&amp;[3]Tabelle1!$C$3:$C$500&amp;[3]Tabelle1!$D$3:$D$500,0),MATCH(T$2,[3]Tabelle1!$E$2:$U$2,0))),"")</f>
        <v/>
      </c>
      <c r="U468" s="195" t="str">
        <f t="array" ref="U468">IFERROR(IF(INDEX([3]Tabelle1!$E$3:$U$500,MATCH($A468&amp;$C468&amp;$D468,[3]Tabelle1!$A$3:$A$500&amp;[3]Tabelle1!$C$3:$C$500&amp;[3]Tabelle1!$D$3:$D$500,0),MATCH(U$2,[3]Tabelle1!$E$2:$U$2,0))=0,"",INDEX([3]Tabelle1!$E$3:$U$500,MATCH($A468&amp;$C468&amp;$D468,[3]Tabelle1!$A$3:$A$500&amp;[3]Tabelle1!$C$3:$C$500&amp;[3]Tabelle1!$D$3:$D$500,0),MATCH(U$2,[3]Tabelle1!$E$2:$U$2,0))),"")</f>
        <v/>
      </c>
      <c r="V468" s="196" t="str">
        <f t="array" ref="V468">IFERROR(IF(INDEX([3]Tabelle1!$E$3:$U$500,MATCH($A468&amp;$C468&amp;$D468,[3]Tabelle1!$A$3:$A$500&amp;[3]Tabelle1!$C$3:$C$500&amp;[3]Tabelle1!$D$3:$D$500,0),MATCH(V$2,[3]Tabelle1!$E$2:$U$2,0))=0,"",INDEX([3]Tabelle1!$E$3:$U$500,MATCH($A468&amp;$C468&amp;$D468,[3]Tabelle1!$A$3:$A$500&amp;[3]Tabelle1!$C$3:$C$500&amp;[3]Tabelle1!$D$3:$D$500,0),MATCH(V$2,[3]Tabelle1!$E$2:$U$2,0))),"")</f>
        <v/>
      </c>
      <c r="W468" t="str">
        <f t="array" ref="W468">IFERROR(IF(INDEX([3]Tabelle1!$E$3:$U$500,MATCH($A468&amp;$C468&amp;$D468,[3]Tabelle1!$A$3:$A$500&amp;[3]Tabelle1!$C$3:$C$500&amp;[3]Tabelle1!$D$3:$D$500,0),MATCH(W$2,[3]Tabelle1!$E$2:$U$2,0))=0,"",INDEX([3]Tabelle1!$E$3:$U$500,MATCH($A468&amp;$C468&amp;$D468,[3]Tabelle1!$A$3:$A$500&amp;[3]Tabelle1!$C$3:$C$500&amp;[3]Tabelle1!$D$3:$D$500,0),MATCH(W$2,[3]Tabelle1!$E$2:$U$2,0))),"")</f>
        <v/>
      </c>
      <c r="X468" t="str">
        <f t="array" ref="X468">IFERROR(IF(INDEX([3]Tabelle1!$E$3:$U$500,MATCH($A468&amp;$C468&amp;$D468,[3]Tabelle1!$A$3:$A$500&amp;[3]Tabelle1!$C$3:$C$500&amp;[3]Tabelle1!$D$3:$D$500,0),MATCH(X$2,[3]Tabelle1!$E$2:$U$2,0))=0,"",INDEX([3]Tabelle1!$E$3:$U$500,MATCH($A468&amp;$C468&amp;$D468,[3]Tabelle1!$A$3:$A$500&amp;[3]Tabelle1!$C$3:$C$500&amp;[3]Tabelle1!$D$3:$D$500,0),MATCH(X$2,[3]Tabelle1!$E$2:$U$2,0))),"")</f>
        <v/>
      </c>
      <c r="Y468" s="4"/>
      <c r="Z468" s="4"/>
      <c r="AA468" s="4"/>
      <c r="AB468" s="4"/>
      <c r="AC468" s="4"/>
      <c r="AD468" s="4"/>
      <c r="AE468" s="4"/>
      <c r="AF468" s="4"/>
    </row>
    <row r="469" spans="1:32" x14ac:dyDescent="0.2">
      <c r="A469" s="107" t="str">
        <f t="shared" si="44"/>
        <v>Malta</v>
      </c>
      <c r="B469" s="97"/>
      <c r="C469" s="97" t="s">
        <v>88</v>
      </c>
      <c r="D469" s="227" t="s">
        <v>0</v>
      </c>
      <c r="E469" s="194"/>
      <c r="F469" s="194"/>
      <c r="G469" s="194"/>
      <c r="H469" s="195" t="str">
        <f t="array" ref="H469">IFERROR(IF(INDEX([3]Tabelle1!$E$3:$U$500,MATCH($A469&amp;$C469&amp;$D469,[3]Tabelle1!$A$3:$A$500&amp;[3]Tabelle1!$C$3:$C$500&amp;[3]Tabelle1!$D$3:$D$500,0),MATCH(H$2,[3]Tabelle1!$E$2:$U$2,0))=0,"",INDEX([3]Tabelle1!$E$3:$U$500,MATCH($A469&amp;$C469&amp;$D469,[3]Tabelle1!$A$3:$A$500&amp;[3]Tabelle1!$C$3:$C$500&amp;[3]Tabelle1!$D$3:$D$500,0),MATCH(H$2,[3]Tabelle1!$E$2:$U$2,0))),"")</f>
        <v/>
      </c>
      <c r="I469" s="195" t="str">
        <f t="array" ref="I469">IFERROR(IF(INDEX([3]Tabelle1!$E$3:$U$500,MATCH($A469&amp;$C469&amp;$D469,[3]Tabelle1!$A$3:$A$500&amp;[3]Tabelle1!$C$3:$C$500&amp;[3]Tabelle1!$D$3:$D$500,0),MATCH(I$2,[3]Tabelle1!$E$2:$U$2,0))=0,"",INDEX([3]Tabelle1!$E$3:$U$500,MATCH($A469&amp;$C469&amp;$D469,[3]Tabelle1!$A$3:$A$500&amp;[3]Tabelle1!$C$3:$C$500&amp;[3]Tabelle1!$D$3:$D$500,0),MATCH(I$2,[3]Tabelle1!$E$2:$U$2,0))),"")</f>
        <v/>
      </c>
      <c r="J469" s="195" t="str">
        <f t="array" ref="J469">IFERROR(IF(INDEX([3]Tabelle1!$E$3:$U$500,MATCH($A469&amp;$C469&amp;$D469,[3]Tabelle1!$A$3:$A$500&amp;[3]Tabelle1!$C$3:$C$500&amp;[3]Tabelle1!$D$3:$D$500,0),MATCH(J$2,[3]Tabelle1!$E$2:$U$2,0))=0,"",INDEX([3]Tabelle1!$E$3:$U$500,MATCH($A469&amp;$C469&amp;$D469,[3]Tabelle1!$A$3:$A$500&amp;[3]Tabelle1!$C$3:$C$500&amp;[3]Tabelle1!$D$3:$D$500,0),MATCH(J$2,[3]Tabelle1!$E$2:$U$2,0))),"")</f>
        <v/>
      </c>
      <c r="K469" s="195" t="str">
        <f t="array" ref="K469">IFERROR(IF(INDEX([3]Tabelle1!$E$3:$U$500,MATCH($A469&amp;$C469&amp;$D469,[3]Tabelle1!$A$3:$A$500&amp;[3]Tabelle1!$C$3:$C$500&amp;[3]Tabelle1!$D$3:$D$500,0),MATCH(K$2,[3]Tabelle1!$E$2:$U$2,0))=0,"",INDEX([3]Tabelle1!$E$3:$U$500,MATCH($A469&amp;$C469&amp;$D469,[3]Tabelle1!$A$3:$A$500&amp;[3]Tabelle1!$C$3:$C$500&amp;[3]Tabelle1!$D$3:$D$500,0),MATCH(K$2,[3]Tabelle1!$E$2:$U$2,0))),"")</f>
        <v/>
      </c>
      <c r="L469" s="195" t="str">
        <f t="array" ref="L469">IFERROR(IF(INDEX([3]Tabelle1!$E$3:$U$500,MATCH($A469&amp;$C469&amp;$D469,[3]Tabelle1!$A$3:$A$500&amp;[3]Tabelle1!$C$3:$C$500&amp;[3]Tabelle1!$D$3:$D$500,0),MATCH(L$2,[3]Tabelle1!$E$2:$U$2,0))=0,"",INDEX([3]Tabelle1!$E$3:$U$500,MATCH($A469&amp;$C469&amp;$D469,[3]Tabelle1!$A$3:$A$500&amp;[3]Tabelle1!$C$3:$C$500&amp;[3]Tabelle1!$D$3:$D$500,0),MATCH(L$2,[3]Tabelle1!$E$2:$U$2,0))),"")</f>
        <v/>
      </c>
      <c r="M469" s="195" t="str">
        <f t="array" ref="M469">IFERROR(IF(INDEX([3]Tabelle1!$E$3:$U$500,MATCH($A469&amp;$C469&amp;$D469,[3]Tabelle1!$A$3:$A$500&amp;[3]Tabelle1!$C$3:$C$500&amp;[3]Tabelle1!$D$3:$D$500,0),MATCH(M$2,[3]Tabelle1!$E$2:$U$2,0))=0,"",INDEX([3]Tabelle1!$E$3:$U$500,MATCH($A469&amp;$C469&amp;$D469,[3]Tabelle1!$A$3:$A$500&amp;[3]Tabelle1!$C$3:$C$500&amp;[3]Tabelle1!$D$3:$D$500,0),MATCH(M$2,[3]Tabelle1!$E$2:$U$2,0))),"")</f>
        <v/>
      </c>
      <c r="N469" s="195" t="str">
        <f t="array" ref="N469">IFERROR(IF(INDEX([3]Tabelle1!$E$3:$U$500,MATCH($A469&amp;$C469&amp;$D469,[3]Tabelle1!$A$3:$A$500&amp;[3]Tabelle1!$C$3:$C$500&amp;[3]Tabelle1!$D$3:$D$500,0),MATCH(N$2,[3]Tabelle1!$E$2:$U$2,0))=0,"",INDEX([3]Tabelle1!$E$3:$U$500,MATCH($A469&amp;$C469&amp;$D469,[3]Tabelle1!$A$3:$A$500&amp;[3]Tabelle1!$C$3:$C$500&amp;[3]Tabelle1!$D$3:$D$500,0),MATCH(N$2,[3]Tabelle1!$E$2:$U$2,0))),"")</f>
        <v/>
      </c>
      <c r="O469" s="195" t="str">
        <f t="array" ref="O469">IFERROR(IF(INDEX([3]Tabelle1!$E$3:$U$500,MATCH($A469&amp;$C469&amp;$D469,[3]Tabelle1!$A$3:$A$500&amp;[3]Tabelle1!$C$3:$C$500&amp;[3]Tabelle1!$D$3:$D$500,0),MATCH(O$2,[3]Tabelle1!$E$2:$U$2,0))=0,"",INDEX([3]Tabelle1!$E$3:$U$500,MATCH($A469&amp;$C469&amp;$D469,[3]Tabelle1!$A$3:$A$500&amp;[3]Tabelle1!$C$3:$C$500&amp;[3]Tabelle1!$D$3:$D$500,0),MATCH(O$2,[3]Tabelle1!$E$2:$U$2,0))),"")</f>
        <v/>
      </c>
      <c r="P469" s="195" t="str">
        <f t="array" ref="P469">IFERROR(IF(INDEX([3]Tabelle1!$E$3:$U$500,MATCH($A469&amp;$C469&amp;$D469,[3]Tabelle1!$A$3:$A$500&amp;[3]Tabelle1!$C$3:$C$500&amp;[3]Tabelle1!$D$3:$D$500,0),MATCH(P$2,[3]Tabelle1!$E$2:$U$2,0))=0,"",INDEX([3]Tabelle1!$E$3:$U$500,MATCH($A469&amp;$C469&amp;$D469,[3]Tabelle1!$A$3:$A$500&amp;[3]Tabelle1!$C$3:$C$500&amp;[3]Tabelle1!$D$3:$D$500,0),MATCH(P$2,[3]Tabelle1!$E$2:$U$2,0))),"")</f>
        <v/>
      </c>
      <c r="Q469" s="195" t="str">
        <f t="array" ref="Q469">IFERROR(IF(INDEX([3]Tabelle1!$E$3:$U$500,MATCH($A469&amp;$C469&amp;$D469,[3]Tabelle1!$A$3:$A$500&amp;[3]Tabelle1!$C$3:$C$500&amp;[3]Tabelle1!$D$3:$D$500,0),MATCH(Q$2,[3]Tabelle1!$E$2:$U$2,0))=0,"",INDEX([3]Tabelle1!$E$3:$U$500,MATCH($A469&amp;$C469&amp;$D469,[3]Tabelle1!$A$3:$A$500&amp;[3]Tabelle1!$C$3:$C$500&amp;[3]Tabelle1!$D$3:$D$500,0),MATCH(Q$2,[3]Tabelle1!$E$2:$U$2,0))),"")</f>
        <v/>
      </c>
      <c r="R469" s="195" t="str">
        <f t="array" ref="R469">IFERROR(IF(INDEX([3]Tabelle1!$E$3:$U$500,MATCH($A469&amp;$C469&amp;$D469,[3]Tabelle1!$A$3:$A$500&amp;[3]Tabelle1!$C$3:$C$500&amp;[3]Tabelle1!$D$3:$D$500,0),MATCH(R$2,[3]Tabelle1!$E$2:$U$2,0))=0,"",INDEX([3]Tabelle1!$E$3:$U$500,MATCH($A469&amp;$C469&amp;$D469,[3]Tabelle1!$A$3:$A$500&amp;[3]Tabelle1!$C$3:$C$500&amp;[3]Tabelle1!$D$3:$D$500,0),MATCH(R$2,[3]Tabelle1!$E$2:$U$2,0))),"")</f>
        <v/>
      </c>
      <c r="S469" s="195" t="str">
        <f t="array" ref="S469">IFERROR(IF(INDEX([3]Tabelle1!$E$3:$U$500,MATCH($A469&amp;$C469&amp;$D469,[3]Tabelle1!$A$3:$A$500&amp;[3]Tabelle1!$C$3:$C$500&amp;[3]Tabelle1!$D$3:$D$500,0),MATCH(S$2,[3]Tabelle1!$E$2:$U$2,0))=0,"",INDEX([3]Tabelle1!$E$3:$U$500,MATCH($A469&amp;$C469&amp;$D469,[3]Tabelle1!$A$3:$A$500&amp;[3]Tabelle1!$C$3:$C$500&amp;[3]Tabelle1!$D$3:$D$500,0),MATCH(S$2,[3]Tabelle1!$E$2:$U$2,0))),"")</f>
        <v/>
      </c>
      <c r="T469" s="195" t="str">
        <f t="array" ref="T469">IFERROR(IF(INDEX([3]Tabelle1!$E$3:$U$500,MATCH($A469&amp;$C469&amp;$D469,[3]Tabelle1!$A$3:$A$500&amp;[3]Tabelle1!$C$3:$C$500&amp;[3]Tabelle1!$D$3:$D$500,0),MATCH(T$2,[3]Tabelle1!$E$2:$U$2,0))=0,"",INDEX([3]Tabelle1!$E$3:$U$500,MATCH($A469&amp;$C469&amp;$D469,[3]Tabelle1!$A$3:$A$500&amp;[3]Tabelle1!$C$3:$C$500&amp;[3]Tabelle1!$D$3:$D$500,0),MATCH(T$2,[3]Tabelle1!$E$2:$U$2,0))),"")</f>
        <v/>
      </c>
      <c r="U469" s="195" t="str">
        <f t="array" ref="U469">IFERROR(IF(INDEX([3]Tabelle1!$E$3:$U$500,MATCH($A469&amp;$C469&amp;$D469,[3]Tabelle1!$A$3:$A$500&amp;[3]Tabelle1!$C$3:$C$500&amp;[3]Tabelle1!$D$3:$D$500,0),MATCH(U$2,[3]Tabelle1!$E$2:$U$2,0))=0,"",INDEX([3]Tabelle1!$E$3:$U$500,MATCH($A469&amp;$C469&amp;$D469,[3]Tabelle1!$A$3:$A$500&amp;[3]Tabelle1!$C$3:$C$500&amp;[3]Tabelle1!$D$3:$D$500,0),MATCH(U$2,[3]Tabelle1!$E$2:$U$2,0))),"")</f>
        <v/>
      </c>
      <c r="V469" s="196" t="str">
        <f t="array" ref="V469">IFERROR(IF(INDEX([3]Tabelle1!$E$3:$U$500,MATCH($A469&amp;$C469&amp;$D469,[3]Tabelle1!$A$3:$A$500&amp;[3]Tabelle1!$C$3:$C$500&amp;[3]Tabelle1!$D$3:$D$500,0),MATCH(V$2,[3]Tabelle1!$E$2:$U$2,0))=0,"",INDEX([3]Tabelle1!$E$3:$U$500,MATCH($A469&amp;$C469&amp;$D469,[3]Tabelle1!$A$3:$A$500&amp;[3]Tabelle1!$C$3:$C$500&amp;[3]Tabelle1!$D$3:$D$500,0),MATCH(V$2,[3]Tabelle1!$E$2:$U$2,0))),"")</f>
        <v/>
      </c>
      <c r="W469" t="str">
        <f t="array" ref="W469">IFERROR(IF(INDEX([3]Tabelle1!$E$3:$U$500,MATCH($A469&amp;$C469&amp;$D469,[3]Tabelle1!$A$3:$A$500&amp;[3]Tabelle1!$C$3:$C$500&amp;[3]Tabelle1!$D$3:$D$500,0),MATCH(W$2,[3]Tabelle1!$E$2:$U$2,0))=0,"",INDEX([3]Tabelle1!$E$3:$U$500,MATCH($A469&amp;$C469&amp;$D469,[3]Tabelle1!$A$3:$A$500&amp;[3]Tabelle1!$C$3:$C$500&amp;[3]Tabelle1!$D$3:$D$500,0),MATCH(W$2,[3]Tabelle1!$E$2:$U$2,0))),"")</f>
        <v/>
      </c>
      <c r="X469" t="str">
        <f t="array" ref="X469">IFERROR(IF(INDEX([3]Tabelle1!$E$3:$U$500,MATCH($A469&amp;$C469&amp;$D469,[3]Tabelle1!$A$3:$A$500&amp;[3]Tabelle1!$C$3:$C$500&amp;[3]Tabelle1!$D$3:$D$500,0),MATCH(X$2,[3]Tabelle1!$E$2:$U$2,0))=0,"",INDEX([3]Tabelle1!$E$3:$U$500,MATCH($A469&amp;$C469&amp;$D469,[3]Tabelle1!$A$3:$A$500&amp;[3]Tabelle1!$C$3:$C$500&amp;[3]Tabelle1!$D$3:$D$500,0),MATCH(X$2,[3]Tabelle1!$E$2:$U$2,0))),"")</f>
        <v/>
      </c>
      <c r="Y469" s="4"/>
      <c r="Z469" s="4"/>
      <c r="AA469" s="4"/>
      <c r="AB469" s="4"/>
      <c r="AC469" s="4"/>
      <c r="AD469" s="4"/>
      <c r="AE469" s="4"/>
      <c r="AF469" s="4"/>
    </row>
    <row r="470" spans="1:32" x14ac:dyDescent="0.2">
      <c r="A470" s="107" t="str">
        <f t="shared" si="44"/>
        <v>Malta</v>
      </c>
      <c r="B470" s="97"/>
      <c r="C470" s="97" t="s">
        <v>88</v>
      </c>
      <c r="D470" s="227" t="s">
        <v>6</v>
      </c>
      <c r="E470" s="194"/>
      <c r="F470" s="194"/>
      <c r="G470" s="194"/>
      <c r="H470" s="195" t="str">
        <f t="array" ref="H470">IFERROR(IF(INDEX([3]Tabelle1!$E$3:$U$500,MATCH($A470&amp;$C470&amp;$D470,[3]Tabelle1!$A$3:$A$500&amp;[3]Tabelle1!$C$3:$C$500&amp;[3]Tabelle1!$D$3:$D$500,0),MATCH(H$2,[3]Tabelle1!$E$2:$U$2,0))=0,"",INDEX([3]Tabelle1!$E$3:$U$500,MATCH($A470&amp;$C470&amp;$D470,[3]Tabelle1!$A$3:$A$500&amp;[3]Tabelle1!$C$3:$C$500&amp;[3]Tabelle1!$D$3:$D$500,0),MATCH(H$2,[3]Tabelle1!$E$2:$U$2,0))),"")</f>
        <v/>
      </c>
      <c r="I470" s="195" t="str">
        <f t="array" ref="I470">IFERROR(IF(INDEX([3]Tabelle1!$E$3:$U$500,MATCH($A470&amp;$C470&amp;$D470,[3]Tabelle1!$A$3:$A$500&amp;[3]Tabelle1!$C$3:$C$500&amp;[3]Tabelle1!$D$3:$D$500,0),MATCH(I$2,[3]Tabelle1!$E$2:$U$2,0))=0,"",INDEX([3]Tabelle1!$E$3:$U$500,MATCH($A470&amp;$C470&amp;$D470,[3]Tabelle1!$A$3:$A$500&amp;[3]Tabelle1!$C$3:$C$500&amp;[3]Tabelle1!$D$3:$D$500,0),MATCH(I$2,[3]Tabelle1!$E$2:$U$2,0))),"")</f>
        <v/>
      </c>
      <c r="J470" s="195" t="str">
        <f t="array" ref="J470">IFERROR(IF(INDEX([3]Tabelle1!$E$3:$U$500,MATCH($A470&amp;$C470&amp;$D470,[3]Tabelle1!$A$3:$A$500&amp;[3]Tabelle1!$C$3:$C$500&amp;[3]Tabelle1!$D$3:$D$500,0),MATCH(J$2,[3]Tabelle1!$E$2:$U$2,0))=0,"",INDEX([3]Tabelle1!$E$3:$U$500,MATCH($A470&amp;$C470&amp;$D470,[3]Tabelle1!$A$3:$A$500&amp;[3]Tabelle1!$C$3:$C$500&amp;[3]Tabelle1!$D$3:$D$500,0),MATCH(J$2,[3]Tabelle1!$E$2:$U$2,0))),"")</f>
        <v/>
      </c>
      <c r="K470" s="195" t="str">
        <f t="array" ref="K470">IFERROR(IF(INDEX([3]Tabelle1!$E$3:$U$500,MATCH($A470&amp;$C470&amp;$D470,[3]Tabelle1!$A$3:$A$500&amp;[3]Tabelle1!$C$3:$C$500&amp;[3]Tabelle1!$D$3:$D$500,0),MATCH(K$2,[3]Tabelle1!$E$2:$U$2,0))=0,"",INDEX([3]Tabelle1!$E$3:$U$500,MATCH($A470&amp;$C470&amp;$D470,[3]Tabelle1!$A$3:$A$500&amp;[3]Tabelle1!$C$3:$C$500&amp;[3]Tabelle1!$D$3:$D$500,0),MATCH(K$2,[3]Tabelle1!$E$2:$U$2,0))),"")</f>
        <v/>
      </c>
      <c r="L470" s="195" t="str">
        <f t="array" ref="L470">IFERROR(IF(INDEX([3]Tabelle1!$E$3:$U$500,MATCH($A470&amp;$C470&amp;$D470,[3]Tabelle1!$A$3:$A$500&amp;[3]Tabelle1!$C$3:$C$500&amp;[3]Tabelle1!$D$3:$D$500,0),MATCH(L$2,[3]Tabelle1!$E$2:$U$2,0))=0,"",INDEX([3]Tabelle1!$E$3:$U$500,MATCH($A470&amp;$C470&amp;$D470,[3]Tabelle1!$A$3:$A$500&amp;[3]Tabelle1!$C$3:$C$500&amp;[3]Tabelle1!$D$3:$D$500,0),MATCH(L$2,[3]Tabelle1!$E$2:$U$2,0))),"")</f>
        <v/>
      </c>
      <c r="M470" s="195" t="str">
        <f t="array" ref="M470">IFERROR(IF(INDEX([3]Tabelle1!$E$3:$U$500,MATCH($A470&amp;$C470&amp;$D470,[3]Tabelle1!$A$3:$A$500&amp;[3]Tabelle1!$C$3:$C$500&amp;[3]Tabelle1!$D$3:$D$500,0),MATCH(M$2,[3]Tabelle1!$E$2:$U$2,0))=0,"",INDEX([3]Tabelle1!$E$3:$U$500,MATCH($A470&amp;$C470&amp;$D470,[3]Tabelle1!$A$3:$A$500&amp;[3]Tabelle1!$C$3:$C$500&amp;[3]Tabelle1!$D$3:$D$500,0),MATCH(M$2,[3]Tabelle1!$E$2:$U$2,0))),"")</f>
        <v/>
      </c>
      <c r="N470" s="195" t="str">
        <f t="array" ref="N470">IFERROR(IF(INDEX([3]Tabelle1!$E$3:$U$500,MATCH($A470&amp;$C470&amp;$D470,[3]Tabelle1!$A$3:$A$500&amp;[3]Tabelle1!$C$3:$C$500&amp;[3]Tabelle1!$D$3:$D$500,0),MATCH(N$2,[3]Tabelle1!$E$2:$U$2,0))=0,"",INDEX([3]Tabelle1!$E$3:$U$500,MATCH($A470&amp;$C470&amp;$D470,[3]Tabelle1!$A$3:$A$500&amp;[3]Tabelle1!$C$3:$C$500&amp;[3]Tabelle1!$D$3:$D$500,0),MATCH(N$2,[3]Tabelle1!$E$2:$U$2,0))),"")</f>
        <v/>
      </c>
      <c r="O470" s="195" t="str">
        <f t="array" ref="O470">IFERROR(IF(INDEX([3]Tabelle1!$E$3:$U$500,MATCH($A470&amp;$C470&amp;$D470,[3]Tabelle1!$A$3:$A$500&amp;[3]Tabelle1!$C$3:$C$500&amp;[3]Tabelle1!$D$3:$D$500,0),MATCH(O$2,[3]Tabelle1!$E$2:$U$2,0))=0,"",INDEX([3]Tabelle1!$E$3:$U$500,MATCH($A470&amp;$C470&amp;$D470,[3]Tabelle1!$A$3:$A$500&amp;[3]Tabelle1!$C$3:$C$500&amp;[3]Tabelle1!$D$3:$D$500,0),MATCH(O$2,[3]Tabelle1!$E$2:$U$2,0))),"")</f>
        <v/>
      </c>
      <c r="P470" s="195" t="str">
        <f t="array" ref="P470">IFERROR(IF(INDEX([3]Tabelle1!$E$3:$U$500,MATCH($A470&amp;$C470&amp;$D470,[3]Tabelle1!$A$3:$A$500&amp;[3]Tabelle1!$C$3:$C$500&amp;[3]Tabelle1!$D$3:$D$500,0),MATCH(P$2,[3]Tabelle1!$E$2:$U$2,0))=0,"",INDEX([3]Tabelle1!$E$3:$U$500,MATCH($A470&amp;$C470&amp;$D470,[3]Tabelle1!$A$3:$A$500&amp;[3]Tabelle1!$C$3:$C$500&amp;[3]Tabelle1!$D$3:$D$500,0),MATCH(P$2,[3]Tabelle1!$E$2:$U$2,0))),"")</f>
        <v/>
      </c>
      <c r="Q470" s="195" t="str">
        <f t="array" ref="Q470">IFERROR(IF(INDEX([3]Tabelle1!$E$3:$U$500,MATCH($A470&amp;$C470&amp;$D470,[3]Tabelle1!$A$3:$A$500&amp;[3]Tabelle1!$C$3:$C$500&amp;[3]Tabelle1!$D$3:$D$500,0),MATCH(Q$2,[3]Tabelle1!$E$2:$U$2,0))=0,"",INDEX([3]Tabelle1!$E$3:$U$500,MATCH($A470&amp;$C470&amp;$D470,[3]Tabelle1!$A$3:$A$500&amp;[3]Tabelle1!$C$3:$C$500&amp;[3]Tabelle1!$D$3:$D$500,0),MATCH(Q$2,[3]Tabelle1!$E$2:$U$2,0))),"")</f>
        <v/>
      </c>
      <c r="R470" s="195" t="str">
        <f t="array" ref="R470">IFERROR(IF(INDEX([3]Tabelle1!$E$3:$U$500,MATCH($A470&amp;$C470&amp;$D470,[3]Tabelle1!$A$3:$A$500&amp;[3]Tabelle1!$C$3:$C$500&amp;[3]Tabelle1!$D$3:$D$500,0),MATCH(R$2,[3]Tabelle1!$E$2:$U$2,0))=0,"",INDEX([3]Tabelle1!$E$3:$U$500,MATCH($A470&amp;$C470&amp;$D470,[3]Tabelle1!$A$3:$A$500&amp;[3]Tabelle1!$C$3:$C$500&amp;[3]Tabelle1!$D$3:$D$500,0),MATCH(R$2,[3]Tabelle1!$E$2:$U$2,0))),"")</f>
        <v/>
      </c>
      <c r="S470" s="195" t="str">
        <f t="array" ref="S470">IFERROR(IF(INDEX([3]Tabelle1!$E$3:$U$500,MATCH($A470&amp;$C470&amp;$D470,[3]Tabelle1!$A$3:$A$500&amp;[3]Tabelle1!$C$3:$C$500&amp;[3]Tabelle1!$D$3:$D$500,0),MATCH(S$2,[3]Tabelle1!$E$2:$U$2,0))=0,"",INDEX([3]Tabelle1!$E$3:$U$500,MATCH($A470&amp;$C470&amp;$D470,[3]Tabelle1!$A$3:$A$500&amp;[3]Tabelle1!$C$3:$C$500&amp;[3]Tabelle1!$D$3:$D$500,0),MATCH(S$2,[3]Tabelle1!$E$2:$U$2,0))),"")</f>
        <v/>
      </c>
      <c r="T470" s="195" t="str">
        <f t="array" ref="T470">IFERROR(IF(INDEX([3]Tabelle1!$E$3:$U$500,MATCH($A470&amp;$C470&amp;$D470,[3]Tabelle1!$A$3:$A$500&amp;[3]Tabelle1!$C$3:$C$500&amp;[3]Tabelle1!$D$3:$D$500,0),MATCH(T$2,[3]Tabelle1!$E$2:$U$2,0))=0,"",INDEX([3]Tabelle1!$E$3:$U$500,MATCH($A470&amp;$C470&amp;$D470,[3]Tabelle1!$A$3:$A$500&amp;[3]Tabelle1!$C$3:$C$500&amp;[3]Tabelle1!$D$3:$D$500,0),MATCH(T$2,[3]Tabelle1!$E$2:$U$2,0))),"")</f>
        <v/>
      </c>
      <c r="U470" s="195" t="str">
        <f t="array" ref="U470">IFERROR(IF(INDEX([3]Tabelle1!$E$3:$U$500,MATCH($A470&amp;$C470&amp;$D470,[3]Tabelle1!$A$3:$A$500&amp;[3]Tabelle1!$C$3:$C$500&amp;[3]Tabelle1!$D$3:$D$500,0),MATCH(U$2,[3]Tabelle1!$E$2:$U$2,0))=0,"",INDEX([3]Tabelle1!$E$3:$U$500,MATCH($A470&amp;$C470&amp;$D470,[3]Tabelle1!$A$3:$A$500&amp;[3]Tabelle1!$C$3:$C$500&amp;[3]Tabelle1!$D$3:$D$500,0),MATCH(U$2,[3]Tabelle1!$E$2:$U$2,0))),"")</f>
        <v/>
      </c>
      <c r="V470" s="196" t="str">
        <f t="array" ref="V470">IFERROR(IF(INDEX([3]Tabelle1!$E$3:$U$500,MATCH($A470&amp;$C470&amp;$D470,[3]Tabelle1!$A$3:$A$500&amp;[3]Tabelle1!$C$3:$C$500&amp;[3]Tabelle1!$D$3:$D$500,0),MATCH(V$2,[3]Tabelle1!$E$2:$U$2,0))=0,"",INDEX([3]Tabelle1!$E$3:$U$500,MATCH($A470&amp;$C470&amp;$D470,[3]Tabelle1!$A$3:$A$500&amp;[3]Tabelle1!$C$3:$C$500&amp;[3]Tabelle1!$D$3:$D$500,0),MATCH(V$2,[3]Tabelle1!$E$2:$U$2,0))),"")</f>
        <v/>
      </c>
      <c r="W470" t="str">
        <f t="array" ref="W470">IFERROR(IF(INDEX([3]Tabelle1!$E$3:$U$500,MATCH($A470&amp;$C470&amp;$D470,[3]Tabelle1!$A$3:$A$500&amp;[3]Tabelle1!$C$3:$C$500&amp;[3]Tabelle1!$D$3:$D$500,0),MATCH(W$2,[3]Tabelle1!$E$2:$U$2,0))=0,"",INDEX([3]Tabelle1!$E$3:$U$500,MATCH($A470&amp;$C470&amp;$D470,[3]Tabelle1!$A$3:$A$500&amp;[3]Tabelle1!$C$3:$C$500&amp;[3]Tabelle1!$D$3:$D$500,0),MATCH(W$2,[3]Tabelle1!$E$2:$U$2,0))),"")</f>
        <v/>
      </c>
      <c r="X470" t="str">
        <f t="array" ref="X470">IFERROR(IF(INDEX([3]Tabelle1!$E$3:$U$500,MATCH($A470&amp;$C470&amp;$D470,[3]Tabelle1!$A$3:$A$500&amp;[3]Tabelle1!$C$3:$C$500&amp;[3]Tabelle1!$D$3:$D$500,0),MATCH(X$2,[3]Tabelle1!$E$2:$U$2,0))=0,"",INDEX([3]Tabelle1!$E$3:$U$500,MATCH($A470&amp;$C470&amp;$D470,[3]Tabelle1!$A$3:$A$500&amp;[3]Tabelle1!$C$3:$C$500&amp;[3]Tabelle1!$D$3:$D$500,0),MATCH(X$2,[3]Tabelle1!$E$2:$U$2,0))),"")</f>
        <v>No Onshore Wind planed due to high population density</v>
      </c>
      <c r="Y470" s="4"/>
      <c r="Z470" s="4"/>
      <c r="AA470" s="4"/>
      <c r="AB470" s="4"/>
      <c r="AC470" s="4"/>
      <c r="AD470" s="4"/>
      <c r="AE470" s="4"/>
      <c r="AF470" s="4"/>
    </row>
    <row r="471" spans="1:32" x14ac:dyDescent="0.2">
      <c r="A471" s="107" t="str">
        <f t="shared" si="44"/>
        <v>Malta</v>
      </c>
      <c r="B471" s="97"/>
      <c r="C471" s="97" t="s">
        <v>88</v>
      </c>
      <c r="D471" s="227" t="s">
        <v>1</v>
      </c>
      <c r="E471" s="194"/>
      <c r="F471" s="194"/>
      <c r="G471" s="194"/>
      <c r="H471" s="195" t="str">
        <f t="array" ref="H471">IFERROR(IF(INDEX([3]Tabelle1!$E$3:$U$500,MATCH($A471&amp;$C471&amp;$D471,[3]Tabelle1!$A$3:$A$500&amp;[3]Tabelle1!$C$3:$C$500&amp;[3]Tabelle1!$D$3:$D$500,0),MATCH(H$2,[3]Tabelle1!$E$2:$U$2,0))=0,"",INDEX([3]Tabelle1!$E$3:$U$500,MATCH($A471&amp;$C471&amp;$D471,[3]Tabelle1!$A$3:$A$500&amp;[3]Tabelle1!$C$3:$C$500&amp;[3]Tabelle1!$D$3:$D$500,0),MATCH(H$2,[3]Tabelle1!$E$2:$U$2,0))),"")</f>
        <v/>
      </c>
      <c r="I471" s="195" t="str">
        <f t="array" ref="I471">IFERROR(IF(INDEX([3]Tabelle1!$E$3:$U$500,MATCH($A471&amp;$C471&amp;$D471,[3]Tabelle1!$A$3:$A$500&amp;[3]Tabelle1!$C$3:$C$500&amp;[3]Tabelle1!$D$3:$D$500,0),MATCH(I$2,[3]Tabelle1!$E$2:$U$2,0))=0,"",INDEX([3]Tabelle1!$E$3:$U$500,MATCH($A471&amp;$C471&amp;$D471,[3]Tabelle1!$A$3:$A$500&amp;[3]Tabelle1!$C$3:$C$500&amp;[3]Tabelle1!$D$3:$D$500,0),MATCH(I$2,[3]Tabelle1!$E$2:$U$2,0))),"")</f>
        <v/>
      </c>
      <c r="J471" s="195" t="str">
        <f t="array" ref="J471">IFERROR(IF(INDEX([3]Tabelle1!$E$3:$U$500,MATCH($A471&amp;$C471&amp;$D471,[3]Tabelle1!$A$3:$A$500&amp;[3]Tabelle1!$C$3:$C$500&amp;[3]Tabelle1!$D$3:$D$500,0),MATCH(J$2,[3]Tabelle1!$E$2:$U$2,0))=0,"",INDEX([3]Tabelle1!$E$3:$U$500,MATCH($A471&amp;$C471&amp;$D471,[3]Tabelle1!$A$3:$A$500&amp;[3]Tabelle1!$C$3:$C$500&amp;[3]Tabelle1!$D$3:$D$500,0),MATCH(J$2,[3]Tabelle1!$E$2:$U$2,0))),"")</f>
        <v/>
      </c>
      <c r="K471" s="195" t="str">
        <f t="array" ref="K471">IFERROR(IF(INDEX([3]Tabelle1!$E$3:$U$500,MATCH($A471&amp;$C471&amp;$D471,[3]Tabelle1!$A$3:$A$500&amp;[3]Tabelle1!$C$3:$C$500&amp;[3]Tabelle1!$D$3:$D$500,0),MATCH(K$2,[3]Tabelle1!$E$2:$U$2,0))=0,"",INDEX([3]Tabelle1!$E$3:$U$500,MATCH($A471&amp;$C471&amp;$D471,[3]Tabelle1!$A$3:$A$500&amp;[3]Tabelle1!$C$3:$C$500&amp;[3]Tabelle1!$D$3:$D$500,0),MATCH(K$2,[3]Tabelle1!$E$2:$U$2,0))),"")</f>
        <v/>
      </c>
      <c r="L471" s="195" t="str">
        <f t="array" ref="L471">IFERROR(IF(INDEX([3]Tabelle1!$E$3:$U$500,MATCH($A471&amp;$C471&amp;$D471,[3]Tabelle1!$A$3:$A$500&amp;[3]Tabelle1!$C$3:$C$500&amp;[3]Tabelle1!$D$3:$D$500,0),MATCH(L$2,[3]Tabelle1!$E$2:$U$2,0))=0,"",INDEX([3]Tabelle1!$E$3:$U$500,MATCH($A471&amp;$C471&amp;$D471,[3]Tabelle1!$A$3:$A$500&amp;[3]Tabelle1!$C$3:$C$500&amp;[3]Tabelle1!$D$3:$D$500,0),MATCH(L$2,[3]Tabelle1!$E$2:$U$2,0))),"")</f>
        <v/>
      </c>
      <c r="M471" s="195" t="str">
        <f t="array" ref="M471">IFERROR(IF(INDEX([3]Tabelle1!$E$3:$U$500,MATCH($A471&amp;$C471&amp;$D471,[3]Tabelle1!$A$3:$A$500&amp;[3]Tabelle1!$C$3:$C$500&amp;[3]Tabelle1!$D$3:$D$500,0),MATCH(M$2,[3]Tabelle1!$E$2:$U$2,0))=0,"",INDEX([3]Tabelle1!$E$3:$U$500,MATCH($A471&amp;$C471&amp;$D471,[3]Tabelle1!$A$3:$A$500&amp;[3]Tabelle1!$C$3:$C$500&amp;[3]Tabelle1!$D$3:$D$500,0),MATCH(M$2,[3]Tabelle1!$E$2:$U$2,0))),"")</f>
        <v/>
      </c>
      <c r="N471" s="195" t="str">
        <f t="array" ref="N471">IFERROR(IF(INDEX([3]Tabelle1!$E$3:$U$500,MATCH($A471&amp;$C471&amp;$D471,[3]Tabelle1!$A$3:$A$500&amp;[3]Tabelle1!$C$3:$C$500&amp;[3]Tabelle1!$D$3:$D$500,0),MATCH(N$2,[3]Tabelle1!$E$2:$U$2,0))=0,"",INDEX([3]Tabelle1!$E$3:$U$500,MATCH($A471&amp;$C471&amp;$D471,[3]Tabelle1!$A$3:$A$500&amp;[3]Tabelle1!$C$3:$C$500&amp;[3]Tabelle1!$D$3:$D$500,0),MATCH(N$2,[3]Tabelle1!$E$2:$U$2,0))),"")</f>
        <v/>
      </c>
      <c r="O471" s="195" t="str">
        <f t="array" ref="O471">IFERROR(IF(INDEX([3]Tabelle1!$E$3:$U$500,MATCH($A471&amp;$C471&amp;$D471,[3]Tabelle1!$A$3:$A$500&amp;[3]Tabelle1!$C$3:$C$500&amp;[3]Tabelle1!$D$3:$D$500,0),MATCH(O$2,[3]Tabelle1!$E$2:$U$2,0))=0,"",INDEX([3]Tabelle1!$E$3:$U$500,MATCH($A471&amp;$C471&amp;$D471,[3]Tabelle1!$A$3:$A$500&amp;[3]Tabelle1!$C$3:$C$500&amp;[3]Tabelle1!$D$3:$D$500,0),MATCH(O$2,[3]Tabelle1!$E$2:$U$2,0))),"")</f>
        <v/>
      </c>
      <c r="P471" s="195" t="str">
        <f t="array" ref="P471">IFERROR(IF(INDEX([3]Tabelle1!$E$3:$U$500,MATCH($A471&amp;$C471&amp;$D471,[3]Tabelle1!$A$3:$A$500&amp;[3]Tabelle1!$C$3:$C$500&amp;[3]Tabelle1!$D$3:$D$500,0),MATCH(P$2,[3]Tabelle1!$E$2:$U$2,0))=0,"",INDEX([3]Tabelle1!$E$3:$U$500,MATCH($A471&amp;$C471&amp;$D471,[3]Tabelle1!$A$3:$A$500&amp;[3]Tabelle1!$C$3:$C$500&amp;[3]Tabelle1!$D$3:$D$500,0),MATCH(P$2,[3]Tabelle1!$E$2:$U$2,0))),"")</f>
        <v/>
      </c>
      <c r="Q471" s="195" t="str">
        <f t="array" ref="Q471">IFERROR(IF(INDEX([3]Tabelle1!$E$3:$U$500,MATCH($A471&amp;$C471&amp;$D471,[3]Tabelle1!$A$3:$A$500&amp;[3]Tabelle1!$C$3:$C$500&amp;[3]Tabelle1!$D$3:$D$500,0),MATCH(Q$2,[3]Tabelle1!$E$2:$U$2,0))=0,"",INDEX([3]Tabelle1!$E$3:$U$500,MATCH($A471&amp;$C471&amp;$D471,[3]Tabelle1!$A$3:$A$500&amp;[3]Tabelle1!$C$3:$C$500&amp;[3]Tabelle1!$D$3:$D$500,0),MATCH(Q$2,[3]Tabelle1!$E$2:$U$2,0))),"")</f>
        <v/>
      </c>
      <c r="R471" s="195" t="str">
        <f t="array" ref="R471">IFERROR(IF(INDEX([3]Tabelle1!$E$3:$U$500,MATCH($A471&amp;$C471&amp;$D471,[3]Tabelle1!$A$3:$A$500&amp;[3]Tabelle1!$C$3:$C$500&amp;[3]Tabelle1!$D$3:$D$500,0),MATCH(R$2,[3]Tabelle1!$E$2:$U$2,0))=0,"",INDEX([3]Tabelle1!$E$3:$U$500,MATCH($A471&amp;$C471&amp;$D471,[3]Tabelle1!$A$3:$A$500&amp;[3]Tabelle1!$C$3:$C$500&amp;[3]Tabelle1!$D$3:$D$500,0),MATCH(R$2,[3]Tabelle1!$E$2:$U$2,0))),"")</f>
        <v/>
      </c>
      <c r="S471" s="195" t="str">
        <f t="array" ref="S471">IFERROR(IF(INDEX([3]Tabelle1!$E$3:$U$500,MATCH($A471&amp;$C471&amp;$D471,[3]Tabelle1!$A$3:$A$500&amp;[3]Tabelle1!$C$3:$C$500&amp;[3]Tabelle1!$D$3:$D$500,0),MATCH(S$2,[3]Tabelle1!$E$2:$U$2,0))=0,"",INDEX([3]Tabelle1!$E$3:$U$500,MATCH($A471&amp;$C471&amp;$D471,[3]Tabelle1!$A$3:$A$500&amp;[3]Tabelle1!$C$3:$C$500&amp;[3]Tabelle1!$D$3:$D$500,0),MATCH(S$2,[3]Tabelle1!$E$2:$U$2,0))),"")</f>
        <v/>
      </c>
      <c r="T471" s="195" t="str">
        <f t="array" ref="T471">IFERROR(IF(INDEX([3]Tabelle1!$E$3:$U$500,MATCH($A471&amp;$C471&amp;$D471,[3]Tabelle1!$A$3:$A$500&amp;[3]Tabelle1!$C$3:$C$500&amp;[3]Tabelle1!$D$3:$D$500,0),MATCH(T$2,[3]Tabelle1!$E$2:$U$2,0))=0,"",INDEX([3]Tabelle1!$E$3:$U$500,MATCH($A471&amp;$C471&amp;$D471,[3]Tabelle1!$A$3:$A$500&amp;[3]Tabelle1!$C$3:$C$500&amp;[3]Tabelle1!$D$3:$D$500,0),MATCH(T$2,[3]Tabelle1!$E$2:$U$2,0))),"")</f>
        <v/>
      </c>
      <c r="U471" s="195" t="str">
        <f t="array" ref="U471">IFERROR(IF(INDEX([3]Tabelle1!$E$3:$U$500,MATCH($A471&amp;$C471&amp;$D471,[3]Tabelle1!$A$3:$A$500&amp;[3]Tabelle1!$C$3:$C$500&amp;[3]Tabelle1!$D$3:$D$500,0),MATCH(U$2,[3]Tabelle1!$E$2:$U$2,0))=0,"",INDEX([3]Tabelle1!$E$3:$U$500,MATCH($A471&amp;$C471&amp;$D471,[3]Tabelle1!$A$3:$A$500&amp;[3]Tabelle1!$C$3:$C$500&amp;[3]Tabelle1!$D$3:$D$500,0),MATCH(U$2,[3]Tabelle1!$E$2:$U$2,0))),"")</f>
        <v/>
      </c>
      <c r="V471" s="196" t="str">
        <f t="array" ref="V471">IFERROR(IF(INDEX([3]Tabelle1!$E$3:$U$500,MATCH($A471&amp;$C471&amp;$D471,[3]Tabelle1!$A$3:$A$500&amp;[3]Tabelle1!$C$3:$C$500&amp;[3]Tabelle1!$D$3:$D$500,0),MATCH(V$2,[3]Tabelle1!$E$2:$U$2,0))=0,"",INDEX([3]Tabelle1!$E$3:$U$500,MATCH($A471&amp;$C471&amp;$D471,[3]Tabelle1!$A$3:$A$500&amp;[3]Tabelle1!$C$3:$C$500&amp;[3]Tabelle1!$D$3:$D$500,0),MATCH(V$2,[3]Tabelle1!$E$2:$U$2,0))),"")</f>
        <v/>
      </c>
      <c r="W471" t="str">
        <f t="array" ref="W471">IFERROR(IF(INDEX([3]Tabelle1!$E$3:$U$500,MATCH($A471&amp;$C471&amp;$D471,[3]Tabelle1!$A$3:$A$500&amp;[3]Tabelle1!$C$3:$C$500&amp;[3]Tabelle1!$D$3:$D$500,0),MATCH(W$2,[3]Tabelle1!$E$2:$U$2,0))=0,"",INDEX([3]Tabelle1!$E$3:$U$500,MATCH($A471&amp;$C471&amp;$D471,[3]Tabelle1!$A$3:$A$500&amp;[3]Tabelle1!$C$3:$C$500&amp;[3]Tabelle1!$D$3:$D$500,0),MATCH(W$2,[3]Tabelle1!$E$2:$U$2,0))),"")</f>
        <v/>
      </c>
      <c r="X471" t="str">
        <f t="array" ref="X471">IFERROR(IF(INDEX([3]Tabelle1!$E$3:$U$500,MATCH($A471&amp;$C471&amp;$D471,[3]Tabelle1!$A$3:$A$500&amp;[3]Tabelle1!$C$3:$C$500&amp;[3]Tabelle1!$D$3:$D$500,0),MATCH(X$2,[3]Tabelle1!$E$2:$U$2,0))=0,"",INDEX([3]Tabelle1!$E$3:$U$500,MATCH($A471&amp;$C471&amp;$D471,[3]Tabelle1!$A$3:$A$500&amp;[3]Tabelle1!$C$3:$C$500&amp;[3]Tabelle1!$D$3:$D$500,0),MATCH(X$2,[3]Tabelle1!$E$2:$U$2,0))),"")</f>
        <v/>
      </c>
      <c r="Y471" s="4"/>
      <c r="Z471" s="4"/>
      <c r="AA471" s="4"/>
      <c r="AB471" s="4"/>
      <c r="AC471" s="4"/>
      <c r="AD471" s="4"/>
      <c r="AE471" s="4"/>
      <c r="AF471" s="4"/>
    </row>
    <row r="472" spans="1:32" x14ac:dyDescent="0.2">
      <c r="A472" s="107" t="str">
        <f t="shared" si="44"/>
        <v>Malta</v>
      </c>
      <c r="B472" s="97"/>
      <c r="C472" s="97" t="s">
        <v>88</v>
      </c>
      <c r="D472" s="227" t="s">
        <v>36</v>
      </c>
      <c r="E472" s="194"/>
      <c r="F472" s="194"/>
      <c r="G472" s="194"/>
      <c r="H472" s="195" t="str">
        <f t="array" ref="H472">IFERROR(IF(INDEX([3]Tabelle1!$E$3:$U$500,MATCH($A472&amp;$C472&amp;$D472,[3]Tabelle1!$A$3:$A$500&amp;[3]Tabelle1!$C$3:$C$500&amp;[3]Tabelle1!$D$3:$D$500,0),MATCH(H$2,[3]Tabelle1!$E$2:$U$2,0))=0,"",INDEX([3]Tabelle1!$E$3:$U$500,MATCH($A472&amp;$C472&amp;$D472,[3]Tabelle1!$A$3:$A$500&amp;[3]Tabelle1!$C$3:$C$500&amp;[3]Tabelle1!$D$3:$D$500,0),MATCH(H$2,[3]Tabelle1!$E$2:$U$2,0))),"")</f>
        <v/>
      </c>
      <c r="I472" s="195" t="str">
        <f t="array" ref="I472">IFERROR(IF(INDEX([3]Tabelle1!$E$3:$U$500,MATCH($A472&amp;$C472&amp;$D472,[3]Tabelle1!$A$3:$A$500&amp;[3]Tabelle1!$C$3:$C$500&amp;[3]Tabelle1!$D$3:$D$500,0),MATCH(I$2,[3]Tabelle1!$E$2:$U$2,0))=0,"",INDEX([3]Tabelle1!$E$3:$U$500,MATCH($A472&amp;$C472&amp;$D472,[3]Tabelle1!$A$3:$A$500&amp;[3]Tabelle1!$C$3:$C$500&amp;[3]Tabelle1!$D$3:$D$500,0),MATCH(I$2,[3]Tabelle1!$E$2:$U$2,0))),"")</f>
        <v/>
      </c>
      <c r="J472" s="195">
        <f t="array" ref="J472">IFERROR(IF(INDEX([3]Tabelle1!$E$3:$U$500,MATCH($A472&amp;$C472&amp;$D472,[3]Tabelle1!$A$3:$A$500&amp;[3]Tabelle1!$C$3:$C$500&amp;[3]Tabelle1!$D$3:$D$500,0),MATCH(J$2,[3]Tabelle1!$E$2:$U$2,0))=0,"",INDEX([3]Tabelle1!$E$3:$U$500,MATCH($A472&amp;$C472&amp;$D472,[3]Tabelle1!$A$3:$A$500&amp;[3]Tabelle1!$C$3:$C$500&amp;[3]Tabelle1!$D$3:$D$500,0),MATCH(J$2,[3]Tabelle1!$E$2:$U$2,0))),"")</f>
        <v>188.75838926174399</v>
      </c>
      <c r="K472" s="195">
        <f t="array" ref="K472">IFERROR(IF(INDEX([3]Tabelle1!$E$3:$U$500,MATCH($A472&amp;$C472&amp;$D472,[3]Tabelle1!$A$3:$A$500&amp;[3]Tabelle1!$C$3:$C$500&amp;[3]Tabelle1!$D$3:$D$500,0),MATCH(K$2,[3]Tabelle1!$E$2:$U$2,0))=0,"",INDEX([3]Tabelle1!$E$3:$U$500,MATCH($A472&amp;$C472&amp;$D472,[3]Tabelle1!$A$3:$A$500&amp;[3]Tabelle1!$C$3:$C$500&amp;[3]Tabelle1!$D$3:$D$500,0),MATCH(K$2,[3]Tabelle1!$E$2:$U$2,0))),"")</f>
        <v>199.32885906040201</v>
      </c>
      <c r="L472" s="195">
        <f t="array" ref="L472">IFERROR(IF(INDEX([3]Tabelle1!$E$3:$U$500,MATCH($A472&amp;$C472&amp;$D472,[3]Tabelle1!$A$3:$A$500&amp;[3]Tabelle1!$C$3:$C$500&amp;[3]Tabelle1!$D$3:$D$500,0),MATCH(L$2,[3]Tabelle1!$E$2:$U$2,0))=0,"",INDEX([3]Tabelle1!$E$3:$U$500,MATCH($A472&amp;$C472&amp;$D472,[3]Tabelle1!$A$3:$A$500&amp;[3]Tabelle1!$C$3:$C$500&amp;[3]Tabelle1!$D$3:$D$500,0),MATCH(L$2,[3]Tabelle1!$E$2:$U$2,0))),"")</f>
        <v>217.44966442953</v>
      </c>
      <c r="M472" s="195">
        <f t="array" ref="M472">IFERROR(IF(INDEX([3]Tabelle1!$E$3:$U$500,MATCH($A472&amp;$C472&amp;$D472,[3]Tabelle1!$A$3:$A$500&amp;[3]Tabelle1!$C$3:$C$500&amp;[3]Tabelle1!$D$3:$D$500,0),MATCH(M$2,[3]Tabelle1!$E$2:$U$2,0))=0,"",INDEX([3]Tabelle1!$E$3:$U$500,MATCH($A472&amp;$C472&amp;$D472,[3]Tabelle1!$A$3:$A$500&amp;[3]Tabelle1!$C$3:$C$500&amp;[3]Tabelle1!$D$3:$D$500,0),MATCH(M$2,[3]Tabelle1!$E$2:$U$2,0))),"")</f>
        <v>229.530201342281</v>
      </c>
      <c r="N472" s="195">
        <f t="array" ref="N472">IFERROR(IF(INDEX([3]Tabelle1!$E$3:$U$500,MATCH($A472&amp;$C472&amp;$D472,[3]Tabelle1!$A$3:$A$500&amp;[3]Tabelle1!$C$3:$C$500&amp;[3]Tabelle1!$D$3:$D$500,0),MATCH(N$2,[3]Tabelle1!$E$2:$U$2,0))=0,"",INDEX([3]Tabelle1!$E$3:$U$500,MATCH($A472&amp;$C472&amp;$D472,[3]Tabelle1!$A$3:$A$500&amp;[3]Tabelle1!$C$3:$C$500&amp;[3]Tabelle1!$D$3:$D$500,0),MATCH(N$2,[3]Tabelle1!$E$2:$U$2,0))),"")</f>
        <v>237.080536912751</v>
      </c>
      <c r="O472" s="195">
        <f t="array" ref="O472">IFERROR(IF(INDEX([3]Tabelle1!$E$3:$U$500,MATCH($A472&amp;$C472&amp;$D472,[3]Tabelle1!$A$3:$A$500&amp;[3]Tabelle1!$C$3:$C$500&amp;[3]Tabelle1!$D$3:$D$500,0),MATCH(O$2,[3]Tabelle1!$E$2:$U$2,0))=0,"",INDEX([3]Tabelle1!$E$3:$U$500,MATCH($A472&amp;$C472&amp;$D472,[3]Tabelle1!$A$3:$A$500&amp;[3]Tabelle1!$C$3:$C$500&amp;[3]Tabelle1!$D$3:$D$500,0),MATCH(O$2,[3]Tabelle1!$E$2:$U$2,0))),"")</f>
        <v>252.18120805369099</v>
      </c>
      <c r="P472" s="195">
        <f t="array" ref="P472">IFERROR(IF(INDEX([3]Tabelle1!$E$3:$U$500,MATCH($A472&amp;$C472&amp;$D472,[3]Tabelle1!$A$3:$A$500&amp;[3]Tabelle1!$C$3:$C$500&amp;[3]Tabelle1!$D$3:$D$500,0),MATCH(P$2,[3]Tabelle1!$E$2:$U$2,0))=0,"",INDEX([3]Tabelle1!$E$3:$U$500,MATCH($A472&amp;$C472&amp;$D472,[3]Tabelle1!$A$3:$A$500&amp;[3]Tabelle1!$C$3:$C$500&amp;[3]Tabelle1!$D$3:$D$500,0),MATCH(P$2,[3]Tabelle1!$E$2:$U$2,0))),"")</f>
        <v>261.24161073825502</v>
      </c>
      <c r="Q472" s="195">
        <f t="array" ref="Q472">IFERROR(IF(INDEX([3]Tabelle1!$E$3:$U$500,MATCH($A472&amp;$C472&amp;$D472,[3]Tabelle1!$A$3:$A$500&amp;[3]Tabelle1!$C$3:$C$500&amp;[3]Tabelle1!$D$3:$D$500,0),MATCH(Q$2,[3]Tabelle1!$E$2:$U$2,0))=0,"",INDEX([3]Tabelle1!$E$3:$U$500,MATCH($A472&amp;$C472&amp;$D472,[3]Tabelle1!$A$3:$A$500&amp;[3]Tabelle1!$C$3:$C$500&amp;[3]Tabelle1!$D$3:$D$500,0),MATCH(Q$2,[3]Tabelle1!$E$2:$U$2,0))),"")</f>
        <v>264.261744966442</v>
      </c>
      <c r="R472" s="195">
        <f t="array" ref="R472">IFERROR(IF(INDEX([3]Tabelle1!$E$3:$U$500,MATCH($A472&amp;$C472&amp;$D472,[3]Tabelle1!$A$3:$A$500&amp;[3]Tabelle1!$C$3:$C$500&amp;[3]Tabelle1!$D$3:$D$500,0),MATCH(R$2,[3]Tabelle1!$E$2:$U$2,0))=0,"",INDEX([3]Tabelle1!$E$3:$U$500,MATCH($A472&amp;$C472&amp;$D472,[3]Tabelle1!$A$3:$A$500&amp;[3]Tabelle1!$C$3:$C$500&amp;[3]Tabelle1!$D$3:$D$500,0),MATCH(R$2,[3]Tabelle1!$E$2:$U$2,0))),"")</f>
        <v>265.77181208053599</v>
      </c>
      <c r="S472" s="195">
        <f t="array" ref="S472">IFERROR(IF(INDEX([3]Tabelle1!$E$3:$U$500,MATCH($A472&amp;$C472&amp;$D472,[3]Tabelle1!$A$3:$A$500&amp;[3]Tabelle1!$C$3:$C$500&amp;[3]Tabelle1!$D$3:$D$500,0),MATCH(S$2,[3]Tabelle1!$E$2:$U$2,0))=0,"",INDEX([3]Tabelle1!$E$3:$U$500,MATCH($A472&amp;$C472&amp;$D472,[3]Tabelle1!$A$3:$A$500&amp;[3]Tabelle1!$C$3:$C$500&amp;[3]Tabelle1!$D$3:$D$500,0),MATCH(S$2,[3]Tabelle1!$E$2:$U$2,0))),"")</f>
        <v>265.77181208053599</v>
      </c>
      <c r="T472" s="195" t="str">
        <f t="array" ref="T472">IFERROR(IF(INDEX([3]Tabelle1!$E$3:$U$500,MATCH($A472&amp;$C472&amp;$D472,[3]Tabelle1!$A$3:$A$500&amp;[3]Tabelle1!$C$3:$C$500&amp;[3]Tabelle1!$D$3:$D$500,0),MATCH(T$2,[3]Tabelle1!$E$2:$U$2,0))=0,"",INDEX([3]Tabelle1!$E$3:$U$500,MATCH($A472&amp;$C472&amp;$D472,[3]Tabelle1!$A$3:$A$500&amp;[3]Tabelle1!$C$3:$C$500&amp;[3]Tabelle1!$D$3:$D$500,0),MATCH(T$2,[3]Tabelle1!$E$2:$U$2,0))),"")</f>
        <v/>
      </c>
      <c r="U472" s="195" t="str">
        <f t="array" ref="U472">IFERROR(IF(INDEX([3]Tabelle1!$E$3:$U$500,MATCH($A472&amp;$C472&amp;$D472,[3]Tabelle1!$A$3:$A$500&amp;[3]Tabelle1!$C$3:$C$500&amp;[3]Tabelle1!$D$3:$D$500,0),MATCH(U$2,[3]Tabelle1!$E$2:$U$2,0))=0,"",INDEX([3]Tabelle1!$E$3:$U$500,MATCH($A472&amp;$C472&amp;$D472,[3]Tabelle1!$A$3:$A$500&amp;[3]Tabelle1!$C$3:$C$500&amp;[3]Tabelle1!$D$3:$D$500,0),MATCH(U$2,[3]Tabelle1!$E$2:$U$2,0))),"")</f>
        <v/>
      </c>
      <c r="V472" s="196" t="str">
        <f t="array" ref="V472">IFERROR(IF(INDEX([3]Tabelle1!$E$3:$U$500,MATCH($A472&amp;$C472&amp;$D472,[3]Tabelle1!$A$3:$A$500&amp;[3]Tabelle1!$C$3:$C$500&amp;[3]Tabelle1!$D$3:$D$500,0),MATCH(V$2,[3]Tabelle1!$E$2:$U$2,0))=0,"",INDEX([3]Tabelle1!$E$3:$U$500,MATCH($A472&amp;$C472&amp;$D472,[3]Tabelle1!$A$3:$A$500&amp;[3]Tabelle1!$C$3:$C$500&amp;[3]Tabelle1!$D$3:$D$500,0),MATCH(V$2,[3]Tabelle1!$E$2:$U$2,0))),"")</f>
        <v/>
      </c>
      <c r="W472" t="str">
        <f t="array" ref="W472">IFERROR(IF(INDEX([3]Tabelle1!$E$3:$U$500,MATCH($A472&amp;$C472&amp;$D472,[3]Tabelle1!$A$3:$A$500&amp;[3]Tabelle1!$C$3:$C$500&amp;[3]Tabelle1!$D$3:$D$500,0),MATCH(W$2,[3]Tabelle1!$E$2:$U$2,0))=0,"",INDEX([3]Tabelle1!$E$3:$U$500,MATCH($A472&amp;$C472&amp;$D472,[3]Tabelle1!$A$3:$A$500&amp;[3]Tabelle1!$C$3:$C$500&amp;[3]Tabelle1!$D$3:$D$500,0),MATCH(W$2,[3]Tabelle1!$E$2:$U$2,0))),"")</f>
        <v/>
      </c>
      <c r="X472" t="str">
        <f t="array" ref="X472">IFERROR(IF(INDEX([3]Tabelle1!$E$3:$U$500,MATCH($A472&amp;$C472&amp;$D472,[3]Tabelle1!$A$3:$A$500&amp;[3]Tabelle1!$C$3:$C$500&amp;[3]Tabelle1!$D$3:$D$500,0),MATCH(X$2,[3]Tabelle1!$E$2:$U$2,0))=0,"",INDEX([3]Tabelle1!$E$3:$U$500,MATCH($A472&amp;$C472&amp;$D472,[3]Tabelle1!$A$3:$A$500&amp;[3]Tabelle1!$C$3:$C$500&amp;[3]Tabelle1!$D$3:$D$500,0),MATCH(X$2,[3]Tabelle1!$E$2:$U$2,0))),"")</f>
        <v>P. 52 Figure 10 - Data extracted from Figure</v>
      </c>
      <c r="Y472" s="4"/>
      <c r="Z472" s="4"/>
      <c r="AA472" s="4"/>
      <c r="AB472" s="4"/>
      <c r="AC472" s="4"/>
      <c r="AD472" s="4"/>
      <c r="AE472" s="4"/>
      <c r="AF472" s="4"/>
    </row>
    <row r="473" spans="1:32" x14ac:dyDescent="0.2">
      <c r="A473" s="107" t="str">
        <f t="shared" si="44"/>
        <v>Malta</v>
      </c>
      <c r="B473" s="97"/>
      <c r="C473" s="97" t="s">
        <v>88</v>
      </c>
      <c r="D473" s="227" t="s">
        <v>45</v>
      </c>
      <c r="E473" s="194"/>
      <c r="F473" s="194"/>
      <c r="G473" s="194"/>
      <c r="H473" s="195" t="str">
        <f t="array" ref="H473">IFERROR(IF(INDEX([3]Tabelle1!$E$3:$U$500,MATCH($A473&amp;$C473&amp;$D473,[3]Tabelle1!$A$3:$A$500&amp;[3]Tabelle1!$C$3:$C$500&amp;[3]Tabelle1!$D$3:$D$500,0),MATCH(H$2,[3]Tabelle1!$E$2:$U$2,0))=0,"",INDEX([3]Tabelle1!$E$3:$U$500,MATCH($A473&amp;$C473&amp;$D473,[3]Tabelle1!$A$3:$A$500&amp;[3]Tabelle1!$C$3:$C$500&amp;[3]Tabelle1!$D$3:$D$500,0),MATCH(H$2,[3]Tabelle1!$E$2:$U$2,0))),"")</f>
        <v/>
      </c>
      <c r="I473" s="195" t="str">
        <f t="array" ref="I473">IFERROR(IF(INDEX([3]Tabelle1!$E$3:$U$500,MATCH($A473&amp;$C473&amp;$D473,[3]Tabelle1!$A$3:$A$500&amp;[3]Tabelle1!$C$3:$C$500&amp;[3]Tabelle1!$D$3:$D$500,0),MATCH(I$2,[3]Tabelle1!$E$2:$U$2,0))=0,"",INDEX([3]Tabelle1!$E$3:$U$500,MATCH($A473&amp;$C473&amp;$D473,[3]Tabelle1!$A$3:$A$500&amp;[3]Tabelle1!$C$3:$C$500&amp;[3]Tabelle1!$D$3:$D$500,0),MATCH(I$2,[3]Tabelle1!$E$2:$U$2,0))),"")</f>
        <v/>
      </c>
      <c r="J473" s="195" t="str">
        <f t="array" ref="J473">IFERROR(IF(INDEX([3]Tabelle1!$E$3:$U$500,MATCH($A473&amp;$C473&amp;$D473,[3]Tabelle1!$A$3:$A$500&amp;[3]Tabelle1!$C$3:$C$500&amp;[3]Tabelle1!$D$3:$D$500,0),MATCH(J$2,[3]Tabelle1!$E$2:$U$2,0))=0,"",INDEX([3]Tabelle1!$E$3:$U$500,MATCH($A473&amp;$C473&amp;$D473,[3]Tabelle1!$A$3:$A$500&amp;[3]Tabelle1!$C$3:$C$500&amp;[3]Tabelle1!$D$3:$D$500,0),MATCH(J$2,[3]Tabelle1!$E$2:$U$2,0))),"")</f>
        <v/>
      </c>
      <c r="K473" s="195" t="str">
        <f t="array" ref="K473">IFERROR(IF(INDEX([3]Tabelle1!$E$3:$U$500,MATCH($A473&amp;$C473&amp;$D473,[3]Tabelle1!$A$3:$A$500&amp;[3]Tabelle1!$C$3:$C$500&amp;[3]Tabelle1!$D$3:$D$500,0),MATCH(K$2,[3]Tabelle1!$E$2:$U$2,0))=0,"",INDEX([3]Tabelle1!$E$3:$U$500,MATCH($A473&amp;$C473&amp;$D473,[3]Tabelle1!$A$3:$A$500&amp;[3]Tabelle1!$C$3:$C$500&amp;[3]Tabelle1!$D$3:$D$500,0),MATCH(K$2,[3]Tabelle1!$E$2:$U$2,0))),"")</f>
        <v/>
      </c>
      <c r="L473" s="195" t="str">
        <f t="array" ref="L473">IFERROR(IF(INDEX([3]Tabelle1!$E$3:$U$500,MATCH($A473&amp;$C473&amp;$D473,[3]Tabelle1!$A$3:$A$500&amp;[3]Tabelle1!$C$3:$C$500&amp;[3]Tabelle1!$D$3:$D$500,0),MATCH(L$2,[3]Tabelle1!$E$2:$U$2,0))=0,"",INDEX([3]Tabelle1!$E$3:$U$500,MATCH($A473&amp;$C473&amp;$D473,[3]Tabelle1!$A$3:$A$500&amp;[3]Tabelle1!$C$3:$C$500&amp;[3]Tabelle1!$D$3:$D$500,0),MATCH(L$2,[3]Tabelle1!$E$2:$U$2,0))),"")</f>
        <v/>
      </c>
      <c r="M473" s="195" t="str">
        <f t="array" ref="M473">IFERROR(IF(INDEX([3]Tabelle1!$E$3:$U$500,MATCH($A473&amp;$C473&amp;$D473,[3]Tabelle1!$A$3:$A$500&amp;[3]Tabelle1!$C$3:$C$500&amp;[3]Tabelle1!$D$3:$D$500,0),MATCH(M$2,[3]Tabelle1!$E$2:$U$2,0))=0,"",INDEX([3]Tabelle1!$E$3:$U$500,MATCH($A473&amp;$C473&amp;$D473,[3]Tabelle1!$A$3:$A$500&amp;[3]Tabelle1!$C$3:$C$500&amp;[3]Tabelle1!$D$3:$D$500,0),MATCH(M$2,[3]Tabelle1!$E$2:$U$2,0))),"")</f>
        <v/>
      </c>
      <c r="N473" s="195" t="str">
        <f t="array" ref="N473">IFERROR(IF(INDEX([3]Tabelle1!$E$3:$U$500,MATCH($A473&amp;$C473&amp;$D473,[3]Tabelle1!$A$3:$A$500&amp;[3]Tabelle1!$C$3:$C$500&amp;[3]Tabelle1!$D$3:$D$500,0),MATCH(N$2,[3]Tabelle1!$E$2:$U$2,0))=0,"",INDEX([3]Tabelle1!$E$3:$U$500,MATCH($A473&amp;$C473&amp;$D473,[3]Tabelle1!$A$3:$A$500&amp;[3]Tabelle1!$C$3:$C$500&amp;[3]Tabelle1!$D$3:$D$500,0),MATCH(N$2,[3]Tabelle1!$E$2:$U$2,0))),"")</f>
        <v/>
      </c>
      <c r="O473" s="195" t="str">
        <f t="array" ref="O473">IFERROR(IF(INDEX([3]Tabelle1!$E$3:$U$500,MATCH($A473&amp;$C473&amp;$D473,[3]Tabelle1!$A$3:$A$500&amp;[3]Tabelle1!$C$3:$C$500&amp;[3]Tabelle1!$D$3:$D$500,0),MATCH(O$2,[3]Tabelle1!$E$2:$U$2,0))=0,"",INDEX([3]Tabelle1!$E$3:$U$500,MATCH($A473&amp;$C473&amp;$D473,[3]Tabelle1!$A$3:$A$500&amp;[3]Tabelle1!$C$3:$C$500&amp;[3]Tabelle1!$D$3:$D$500,0),MATCH(O$2,[3]Tabelle1!$E$2:$U$2,0))),"")</f>
        <v/>
      </c>
      <c r="P473" s="195" t="str">
        <f t="array" ref="P473">IFERROR(IF(INDEX([3]Tabelle1!$E$3:$U$500,MATCH($A473&amp;$C473&amp;$D473,[3]Tabelle1!$A$3:$A$500&amp;[3]Tabelle1!$C$3:$C$500&amp;[3]Tabelle1!$D$3:$D$500,0),MATCH(P$2,[3]Tabelle1!$E$2:$U$2,0))=0,"",INDEX([3]Tabelle1!$E$3:$U$500,MATCH($A473&amp;$C473&amp;$D473,[3]Tabelle1!$A$3:$A$500&amp;[3]Tabelle1!$C$3:$C$500&amp;[3]Tabelle1!$D$3:$D$500,0),MATCH(P$2,[3]Tabelle1!$E$2:$U$2,0))),"")</f>
        <v/>
      </c>
      <c r="Q473" s="195" t="str">
        <f t="array" ref="Q473">IFERROR(IF(INDEX([3]Tabelle1!$E$3:$U$500,MATCH($A473&amp;$C473&amp;$D473,[3]Tabelle1!$A$3:$A$500&amp;[3]Tabelle1!$C$3:$C$500&amp;[3]Tabelle1!$D$3:$D$500,0),MATCH(Q$2,[3]Tabelle1!$E$2:$U$2,0))=0,"",INDEX([3]Tabelle1!$E$3:$U$500,MATCH($A473&amp;$C473&amp;$D473,[3]Tabelle1!$A$3:$A$500&amp;[3]Tabelle1!$C$3:$C$500&amp;[3]Tabelle1!$D$3:$D$500,0),MATCH(Q$2,[3]Tabelle1!$E$2:$U$2,0))),"")</f>
        <v/>
      </c>
      <c r="R473" s="195" t="str">
        <f t="array" ref="R473">IFERROR(IF(INDEX([3]Tabelle1!$E$3:$U$500,MATCH($A473&amp;$C473&amp;$D473,[3]Tabelle1!$A$3:$A$500&amp;[3]Tabelle1!$C$3:$C$500&amp;[3]Tabelle1!$D$3:$D$500,0),MATCH(R$2,[3]Tabelle1!$E$2:$U$2,0))=0,"",INDEX([3]Tabelle1!$E$3:$U$500,MATCH($A473&amp;$C473&amp;$D473,[3]Tabelle1!$A$3:$A$500&amp;[3]Tabelle1!$C$3:$C$500&amp;[3]Tabelle1!$D$3:$D$500,0),MATCH(R$2,[3]Tabelle1!$E$2:$U$2,0))),"")</f>
        <v/>
      </c>
      <c r="S473" s="195" t="str">
        <f t="array" ref="S473">IFERROR(IF(INDEX([3]Tabelle1!$E$3:$U$500,MATCH($A473&amp;$C473&amp;$D473,[3]Tabelle1!$A$3:$A$500&amp;[3]Tabelle1!$C$3:$C$500&amp;[3]Tabelle1!$D$3:$D$500,0),MATCH(S$2,[3]Tabelle1!$E$2:$U$2,0))=0,"",INDEX([3]Tabelle1!$E$3:$U$500,MATCH($A473&amp;$C473&amp;$D473,[3]Tabelle1!$A$3:$A$500&amp;[3]Tabelle1!$C$3:$C$500&amp;[3]Tabelle1!$D$3:$D$500,0),MATCH(S$2,[3]Tabelle1!$E$2:$U$2,0))),"")</f>
        <v/>
      </c>
      <c r="T473" s="195" t="str">
        <f t="array" ref="T473">IFERROR(IF(INDEX([3]Tabelle1!$E$3:$U$500,MATCH($A473&amp;$C473&amp;$D473,[3]Tabelle1!$A$3:$A$500&amp;[3]Tabelle1!$C$3:$C$500&amp;[3]Tabelle1!$D$3:$D$500,0),MATCH(T$2,[3]Tabelle1!$E$2:$U$2,0))=0,"",INDEX([3]Tabelle1!$E$3:$U$500,MATCH($A473&amp;$C473&amp;$D473,[3]Tabelle1!$A$3:$A$500&amp;[3]Tabelle1!$C$3:$C$500&amp;[3]Tabelle1!$D$3:$D$500,0),MATCH(T$2,[3]Tabelle1!$E$2:$U$2,0))),"")</f>
        <v/>
      </c>
      <c r="U473" s="195" t="str">
        <f t="array" ref="U473">IFERROR(IF(INDEX([3]Tabelle1!$E$3:$U$500,MATCH($A473&amp;$C473&amp;$D473,[3]Tabelle1!$A$3:$A$500&amp;[3]Tabelle1!$C$3:$C$500&amp;[3]Tabelle1!$D$3:$D$500,0),MATCH(U$2,[3]Tabelle1!$E$2:$U$2,0))=0,"",INDEX([3]Tabelle1!$E$3:$U$500,MATCH($A473&amp;$C473&amp;$D473,[3]Tabelle1!$A$3:$A$500&amp;[3]Tabelle1!$C$3:$C$500&amp;[3]Tabelle1!$D$3:$D$500,0),MATCH(U$2,[3]Tabelle1!$E$2:$U$2,0))),"")</f>
        <v/>
      </c>
      <c r="V473" s="196" t="str">
        <f t="array" ref="V473">IFERROR(IF(INDEX([3]Tabelle1!$E$3:$U$500,MATCH($A473&amp;$C473&amp;$D473,[3]Tabelle1!$A$3:$A$500&amp;[3]Tabelle1!$C$3:$C$500&amp;[3]Tabelle1!$D$3:$D$500,0),MATCH(V$2,[3]Tabelle1!$E$2:$U$2,0))=0,"",INDEX([3]Tabelle1!$E$3:$U$500,MATCH($A473&amp;$C473&amp;$D473,[3]Tabelle1!$A$3:$A$500&amp;[3]Tabelle1!$C$3:$C$500&amp;[3]Tabelle1!$D$3:$D$500,0),MATCH(V$2,[3]Tabelle1!$E$2:$U$2,0))),"")</f>
        <v/>
      </c>
      <c r="W473" t="str">
        <f t="array" ref="W473">IFERROR(IF(INDEX([3]Tabelle1!$E$3:$U$500,MATCH($A473&amp;$C473&amp;$D473,[3]Tabelle1!$A$3:$A$500&amp;[3]Tabelle1!$C$3:$C$500&amp;[3]Tabelle1!$D$3:$D$500,0),MATCH(W$2,[3]Tabelle1!$E$2:$U$2,0))=0,"",INDEX([3]Tabelle1!$E$3:$U$500,MATCH($A473&amp;$C473&amp;$D473,[3]Tabelle1!$A$3:$A$500&amp;[3]Tabelle1!$C$3:$C$500&amp;[3]Tabelle1!$D$3:$D$500,0),MATCH(W$2,[3]Tabelle1!$E$2:$U$2,0))),"")</f>
        <v/>
      </c>
      <c r="X473" t="str">
        <f t="array" ref="X473">IFERROR(IF(INDEX([3]Tabelle1!$E$3:$U$500,MATCH($A473&amp;$C473&amp;$D473,[3]Tabelle1!$A$3:$A$500&amp;[3]Tabelle1!$C$3:$C$500&amp;[3]Tabelle1!$D$3:$D$500,0),MATCH(X$2,[3]Tabelle1!$E$2:$U$2,0))=0,"",INDEX([3]Tabelle1!$E$3:$U$500,MATCH($A473&amp;$C473&amp;$D473,[3]Tabelle1!$A$3:$A$500&amp;[3]Tabelle1!$C$3:$C$500&amp;[3]Tabelle1!$D$3:$D$500,0),MATCH(X$2,[3]Tabelle1!$E$2:$U$2,0))),"")</f>
        <v/>
      </c>
      <c r="Y473" s="4"/>
      <c r="Z473" s="4"/>
      <c r="AA473" s="4"/>
      <c r="AB473" s="4"/>
      <c r="AC473" s="4"/>
      <c r="AD473" s="4"/>
      <c r="AE473" s="4"/>
      <c r="AF473" s="4"/>
    </row>
    <row r="474" spans="1:32" x14ac:dyDescent="0.2">
      <c r="A474" s="107" t="str">
        <f t="shared" si="44"/>
        <v>Malta</v>
      </c>
      <c r="B474" s="97"/>
      <c r="C474" s="97" t="s">
        <v>88</v>
      </c>
      <c r="D474" s="227" t="s">
        <v>42</v>
      </c>
      <c r="E474" s="194"/>
      <c r="F474" s="194"/>
      <c r="G474" s="194"/>
      <c r="H474" s="195" t="str">
        <f t="array" ref="H474">IFERROR(IF(INDEX([3]Tabelle1!$E$3:$U$500,MATCH($A474&amp;$C474&amp;$D474,[3]Tabelle1!$A$3:$A$500&amp;[3]Tabelle1!$C$3:$C$500&amp;[3]Tabelle1!$D$3:$D$500,0),MATCH(H$2,[3]Tabelle1!$E$2:$U$2,0))=0,"",INDEX([3]Tabelle1!$E$3:$U$500,MATCH($A474&amp;$C474&amp;$D474,[3]Tabelle1!$A$3:$A$500&amp;[3]Tabelle1!$C$3:$C$500&amp;[3]Tabelle1!$D$3:$D$500,0),MATCH(H$2,[3]Tabelle1!$E$2:$U$2,0))),"")</f>
        <v/>
      </c>
      <c r="I474" s="195" t="str">
        <f t="array" ref="I474">IFERROR(IF(INDEX([3]Tabelle1!$E$3:$U$500,MATCH($A474&amp;$C474&amp;$D474,[3]Tabelle1!$A$3:$A$500&amp;[3]Tabelle1!$C$3:$C$500&amp;[3]Tabelle1!$D$3:$D$500,0),MATCH(I$2,[3]Tabelle1!$E$2:$U$2,0))=0,"",INDEX([3]Tabelle1!$E$3:$U$500,MATCH($A474&amp;$C474&amp;$D474,[3]Tabelle1!$A$3:$A$500&amp;[3]Tabelle1!$C$3:$C$500&amp;[3]Tabelle1!$D$3:$D$500,0),MATCH(I$2,[3]Tabelle1!$E$2:$U$2,0))),"")</f>
        <v/>
      </c>
      <c r="J474" s="195" t="str">
        <f t="array" ref="J474">IFERROR(IF(INDEX([3]Tabelle1!$E$3:$U$500,MATCH($A474&amp;$C474&amp;$D474,[3]Tabelle1!$A$3:$A$500&amp;[3]Tabelle1!$C$3:$C$500&amp;[3]Tabelle1!$D$3:$D$500,0),MATCH(J$2,[3]Tabelle1!$E$2:$U$2,0))=0,"",INDEX([3]Tabelle1!$E$3:$U$500,MATCH($A474&amp;$C474&amp;$D474,[3]Tabelle1!$A$3:$A$500&amp;[3]Tabelle1!$C$3:$C$500&amp;[3]Tabelle1!$D$3:$D$500,0),MATCH(J$2,[3]Tabelle1!$E$2:$U$2,0))),"")</f>
        <v/>
      </c>
      <c r="K474" s="195" t="str">
        <f t="array" ref="K474">IFERROR(IF(INDEX([3]Tabelle1!$E$3:$U$500,MATCH($A474&amp;$C474&amp;$D474,[3]Tabelle1!$A$3:$A$500&amp;[3]Tabelle1!$C$3:$C$500&amp;[3]Tabelle1!$D$3:$D$500,0),MATCH(K$2,[3]Tabelle1!$E$2:$U$2,0))=0,"",INDEX([3]Tabelle1!$E$3:$U$500,MATCH($A474&amp;$C474&amp;$D474,[3]Tabelle1!$A$3:$A$500&amp;[3]Tabelle1!$C$3:$C$500&amp;[3]Tabelle1!$D$3:$D$500,0),MATCH(K$2,[3]Tabelle1!$E$2:$U$2,0))),"")</f>
        <v/>
      </c>
      <c r="L474" s="195" t="str">
        <f t="array" ref="L474">IFERROR(IF(INDEX([3]Tabelle1!$E$3:$U$500,MATCH($A474&amp;$C474&amp;$D474,[3]Tabelle1!$A$3:$A$500&amp;[3]Tabelle1!$C$3:$C$500&amp;[3]Tabelle1!$D$3:$D$500,0),MATCH(L$2,[3]Tabelle1!$E$2:$U$2,0))=0,"",INDEX([3]Tabelle1!$E$3:$U$500,MATCH($A474&amp;$C474&amp;$D474,[3]Tabelle1!$A$3:$A$500&amp;[3]Tabelle1!$C$3:$C$500&amp;[3]Tabelle1!$D$3:$D$500,0),MATCH(L$2,[3]Tabelle1!$E$2:$U$2,0))),"")</f>
        <v/>
      </c>
      <c r="M474" s="195" t="str">
        <f t="array" ref="M474">IFERROR(IF(INDEX([3]Tabelle1!$E$3:$U$500,MATCH($A474&amp;$C474&amp;$D474,[3]Tabelle1!$A$3:$A$500&amp;[3]Tabelle1!$C$3:$C$500&amp;[3]Tabelle1!$D$3:$D$500,0),MATCH(M$2,[3]Tabelle1!$E$2:$U$2,0))=0,"",INDEX([3]Tabelle1!$E$3:$U$500,MATCH($A474&amp;$C474&amp;$D474,[3]Tabelle1!$A$3:$A$500&amp;[3]Tabelle1!$C$3:$C$500&amp;[3]Tabelle1!$D$3:$D$500,0),MATCH(M$2,[3]Tabelle1!$E$2:$U$2,0))),"")</f>
        <v/>
      </c>
      <c r="N474" s="195" t="str">
        <f t="array" ref="N474">IFERROR(IF(INDEX([3]Tabelle1!$E$3:$U$500,MATCH($A474&amp;$C474&amp;$D474,[3]Tabelle1!$A$3:$A$500&amp;[3]Tabelle1!$C$3:$C$500&amp;[3]Tabelle1!$D$3:$D$500,0),MATCH(N$2,[3]Tabelle1!$E$2:$U$2,0))=0,"",INDEX([3]Tabelle1!$E$3:$U$500,MATCH($A474&amp;$C474&amp;$D474,[3]Tabelle1!$A$3:$A$500&amp;[3]Tabelle1!$C$3:$C$500&amp;[3]Tabelle1!$D$3:$D$500,0),MATCH(N$2,[3]Tabelle1!$E$2:$U$2,0))),"")</f>
        <v/>
      </c>
      <c r="O474" s="195" t="str">
        <f t="array" ref="O474">IFERROR(IF(INDEX([3]Tabelle1!$E$3:$U$500,MATCH($A474&amp;$C474&amp;$D474,[3]Tabelle1!$A$3:$A$500&amp;[3]Tabelle1!$C$3:$C$500&amp;[3]Tabelle1!$D$3:$D$500,0),MATCH(O$2,[3]Tabelle1!$E$2:$U$2,0))=0,"",INDEX([3]Tabelle1!$E$3:$U$500,MATCH($A474&amp;$C474&amp;$D474,[3]Tabelle1!$A$3:$A$500&amp;[3]Tabelle1!$C$3:$C$500&amp;[3]Tabelle1!$D$3:$D$500,0),MATCH(O$2,[3]Tabelle1!$E$2:$U$2,0))),"")</f>
        <v/>
      </c>
      <c r="P474" s="195" t="str">
        <f t="array" ref="P474">IFERROR(IF(INDEX([3]Tabelle1!$E$3:$U$500,MATCH($A474&amp;$C474&amp;$D474,[3]Tabelle1!$A$3:$A$500&amp;[3]Tabelle1!$C$3:$C$500&amp;[3]Tabelle1!$D$3:$D$500,0),MATCH(P$2,[3]Tabelle1!$E$2:$U$2,0))=0,"",INDEX([3]Tabelle1!$E$3:$U$500,MATCH($A474&amp;$C474&amp;$D474,[3]Tabelle1!$A$3:$A$500&amp;[3]Tabelle1!$C$3:$C$500&amp;[3]Tabelle1!$D$3:$D$500,0),MATCH(P$2,[3]Tabelle1!$E$2:$U$2,0))),"")</f>
        <v/>
      </c>
      <c r="Q474" s="195" t="str">
        <f t="array" ref="Q474">IFERROR(IF(INDEX([3]Tabelle1!$E$3:$U$500,MATCH($A474&amp;$C474&amp;$D474,[3]Tabelle1!$A$3:$A$500&amp;[3]Tabelle1!$C$3:$C$500&amp;[3]Tabelle1!$D$3:$D$500,0),MATCH(Q$2,[3]Tabelle1!$E$2:$U$2,0))=0,"",INDEX([3]Tabelle1!$E$3:$U$500,MATCH($A474&amp;$C474&amp;$D474,[3]Tabelle1!$A$3:$A$500&amp;[3]Tabelle1!$C$3:$C$500&amp;[3]Tabelle1!$D$3:$D$500,0),MATCH(Q$2,[3]Tabelle1!$E$2:$U$2,0))),"")</f>
        <v/>
      </c>
      <c r="R474" s="195" t="str">
        <f t="array" ref="R474">IFERROR(IF(INDEX([3]Tabelle1!$E$3:$U$500,MATCH($A474&amp;$C474&amp;$D474,[3]Tabelle1!$A$3:$A$500&amp;[3]Tabelle1!$C$3:$C$500&amp;[3]Tabelle1!$D$3:$D$500,0),MATCH(R$2,[3]Tabelle1!$E$2:$U$2,0))=0,"",INDEX([3]Tabelle1!$E$3:$U$500,MATCH($A474&amp;$C474&amp;$D474,[3]Tabelle1!$A$3:$A$500&amp;[3]Tabelle1!$C$3:$C$500&amp;[3]Tabelle1!$D$3:$D$500,0),MATCH(R$2,[3]Tabelle1!$E$2:$U$2,0))),"")</f>
        <v/>
      </c>
      <c r="S474" s="195" t="str">
        <f t="array" ref="S474">IFERROR(IF(INDEX([3]Tabelle1!$E$3:$U$500,MATCH($A474&amp;$C474&amp;$D474,[3]Tabelle1!$A$3:$A$500&amp;[3]Tabelle1!$C$3:$C$500&amp;[3]Tabelle1!$D$3:$D$500,0),MATCH(S$2,[3]Tabelle1!$E$2:$U$2,0))=0,"",INDEX([3]Tabelle1!$E$3:$U$500,MATCH($A474&amp;$C474&amp;$D474,[3]Tabelle1!$A$3:$A$500&amp;[3]Tabelle1!$C$3:$C$500&amp;[3]Tabelle1!$D$3:$D$500,0),MATCH(S$2,[3]Tabelle1!$E$2:$U$2,0))),"")</f>
        <v/>
      </c>
      <c r="T474" s="195" t="str">
        <f t="array" ref="T474">IFERROR(IF(INDEX([3]Tabelle1!$E$3:$U$500,MATCH($A474&amp;$C474&amp;$D474,[3]Tabelle1!$A$3:$A$500&amp;[3]Tabelle1!$C$3:$C$500&amp;[3]Tabelle1!$D$3:$D$500,0),MATCH(T$2,[3]Tabelle1!$E$2:$U$2,0))=0,"",INDEX([3]Tabelle1!$E$3:$U$500,MATCH($A474&amp;$C474&amp;$D474,[3]Tabelle1!$A$3:$A$500&amp;[3]Tabelle1!$C$3:$C$500&amp;[3]Tabelle1!$D$3:$D$500,0),MATCH(T$2,[3]Tabelle1!$E$2:$U$2,0))),"")</f>
        <v/>
      </c>
      <c r="U474" s="195" t="str">
        <f t="array" ref="U474">IFERROR(IF(INDEX([3]Tabelle1!$E$3:$U$500,MATCH($A474&amp;$C474&amp;$D474,[3]Tabelle1!$A$3:$A$500&amp;[3]Tabelle1!$C$3:$C$500&amp;[3]Tabelle1!$D$3:$D$500,0),MATCH(U$2,[3]Tabelle1!$E$2:$U$2,0))=0,"",INDEX([3]Tabelle1!$E$3:$U$500,MATCH($A474&amp;$C474&amp;$D474,[3]Tabelle1!$A$3:$A$500&amp;[3]Tabelle1!$C$3:$C$500&amp;[3]Tabelle1!$D$3:$D$500,0),MATCH(U$2,[3]Tabelle1!$E$2:$U$2,0))),"")</f>
        <v/>
      </c>
      <c r="V474" s="196" t="str">
        <f t="array" ref="V474">IFERROR(IF(INDEX([3]Tabelle1!$E$3:$U$500,MATCH($A474&amp;$C474&amp;$D474,[3]Tabelle1!$A$3:$A$500&amp;[3]Tabelle1!$C$3:$C$500&amp;[3]Tabelle1!$D$3:$D$500,0),MATCH(V$2,[3]Tabelle1!$E$2:$U$2,0))=0,"",INDEX([3]Tabelle1!$E$3:$U$500,MATCH($A474&amp;$C474&amp;$D474,[3]Tabelle1!$A$3:$A$500&amp;[3]Tabelle1!$C$3:$C$500&amp;[3]Tabelle1!$D$3:$D$500,0),MATCH(V$2,[3]Tabelle1!$E$2:$U$2,0))),"")</f>
        <v/>
      </c>
      <c r="W474" t="str">
        <f t="array" ref="W474">IFERROR(IF(INDEX([3]Tabelle1!$E$3:$U$500,MATCH($A474&amp;$C474&amp;$D474,[3]Tabelle1!$A$3:$A$500&amp;[3]Tabelle1!$C$3:$C$500&amp;[3]Tabelle1!$D$3:$D$500,0),MATCH(W$2,[3]Tabelle1!$E$2:$U$2,0))=0,"",INDEX([3]Tabelle1!$E$3:$U$500,MATCH($A474&amp;$C474&amp;$D474,[3]Tabelle1!$A$3:$A$500&amp;[3]Tabelle1!$C$3:$C$500&amp;[3]Tabelle1!$D$3:$D$500,0),MATCH(W$2,[3]Tabelle1!$E$2:$U$2,0))),"")</f>
        <v/>
      </c>
      <c r="X474" t="str">
        <f t="array" ref="X474">IFERROR(IF(INDEX([3]Tabelle1!$E$3:$U$500,MATCH($A474&amp;$C474&amp;$D474,[3]Tabelle1!$A$3:$A$500&amp;[3]Tabelle1!$C$3:$C$500&amp;[3]Tabelle1!$D$3:$D$500,0),MATCH(X$2,[3]Tabelle1!$E$2:$U$2,0))=0,"",INDEX([3]Tabelle1!$E$3:$U$500,MATCH($A474&amp;$C474&amp;$D474,[3]Tabelle1!$A$3:$A$500&amp;[3]Tabelle1!$C$3:$C$500&amp;[3]Tabelle1!$D$3:$D$500,0),MATCH(X$2,[3]Tabelle1!$E$2:$U$2,0))),"")</f>
        <v/>
      </c>
      <c r="Y474" s="4"/>
      <c r="Z474" s="4"/>
      <c r="AA474" s="4"/>
      <c r="AB474" s="4"/>
      <c r="AC474" s="4"/>
      <c r="AD474" s="4"/>
      <c r="AE474" s="4"/>
      <c r="AF474" s="4"/>
    </row>
    <row r="475" spans="1:32" x14ac:dyDescent="0.2">
      <c r="A475" s="107" t="str">
        <f t="shared" si="44"/>
        <v>Malta</v>
      </c>
      <c r="B475" s="97"/>
      <c r="C475" s="97" t="s">
        <v>88</v>
      </c>
      <c r="D475" s="227" t="s">
        <v>43</v>
      </c>
      <c r="E475" s="194"/>
      <c r="F475" s="194"/>
      <c r="G475" s="194"/>
      <c r="H475" s="195" t="str">
        <f t="array" ref="H475">IFERROR(IF(INDEX([3]Tabelle1!$E$3:$U$500,MATCH($A475&amp;$C475&amp;$D475,[3]Tabelle1!$A$3:$A$500&amp;[3]Tabelle1!$C$3:$C$500&amp;[3]Tabelle1!$D$3:$D$500,0),MATCH(H$2,[3]Tabelle1!$E$2:$U$2,0))=0,"",INDEX([3]Tabelle1!$E$3:$U$500,MATCH($A475&amp;$C475&amp;$D475,[3]Tabelle1!$A$3:$A$500&amp;[3]Tabelle1!$C$3:$C$500&amp;[3]Tabelle1!$D$3:$D$500,0),MATCH(H$2,[3]Tabelle1!$E$2:$U$2,0))),"")</f>
        <v/>
      </c>
      <c r="I475" s="195" t="str">
        <f t="array" ref="I475">IFERROR(IF(INDEX([3]Tabelle1!$E$3:$U$500,MATCH($A475&amp;$C475&amp;$D475,[3]Tabelle1!$A$3:$A$500&amp;[3]Tabelle1!$C$3:$C$500&amp;[3]Tabelle1!$D$3:$D$500,0),MATCH(I$2,[3]Tabelle1!$E$2:$U$2,0))=0,"",INDEX([3]Tabelle1!$E$3:$U$500,MATCH($A475&amp;$C475&amp;$D475,[3]Tabelle1!$A$3:$A$500&amp;[3]Tabelle1!$C$3:$C$500&amp;[3]Tabelle1!$D$3:$D$500,0),MATCH(I$2,[3]Tabelle1!$E$2:$U$2,0))),"")</f>
        <v/>
      </c>
      <c r="J475" s="195" t="str">
        <f t="array" ref="J475">IFERROR(IF(INDEX([3]Tabelle1!$E$3:$U$500,MATCH($A475&amp;$C475&amp;$D475,[3]Tabelle1!$A$3:$A$500&amp;[3]Tabelle1!$C$3:$C$500&amp;[3]Tabelle1!$D$3:$D$500,0),MATCH(J$2,[3]Tabelle1!$E$2:$U$2,0))=0,"",INDEX([3]Tabelle1!$E$3:$U$500,MATCH($A475&amp;$C475&amp;$D475,[3]Tabelle1!$A$3:$A$500&amp;[3]Tabelle1!$C$3:$C$500&amp;[3]Tabelle1!$D$3:$D$500,0),MATCH(J$2,[3]Tabelle1!$E$2:$U$2,0))),"")</f>
        <v/>
      </c>
      <c r="K475" s="195" t="str">
        <f t="array" ref="K475">IFERROR(IF(INDEX([3]Tabelle1!$E$3:$U$500,MATCH($A475&amp;$C475&amp;$D475,[3]Tabelle1!$A$3:$A$500&amp;[3]Tabelle1!$C$3:$C$500&amp;[3]Tabelle1!$D$3:$D$500,0),MATCH(K$2,[3]Tabelle1!$E$2:$U$2,0))=0,"",INDEX([3]Tabelle1!$E$3:$U$500,MATCH($A475&amp;$C475&amp;$D475,[3]Tabelle1!$A$3:$A$500&amp;[3]Tabelle1!$C$3:$C$500&amp;[3]Tabelle1!$D$3:$D$500,0),MATCH(K$2,[3]Tabelle1!$E$2:$U$2,0))),"")</f>
        <v/>
      </c>
      <c r="L475" s="195" t="str">
        <f t="array" ref="L475">IFERROR(IF(INDEX([3]Tabelle1!$E$3:$U$500,MATCH($A475&amp;$C475&amp;$D475,[3]Tabelle1!$A$3:$A$500&amp;[3]Tabelle1!$C$3:$C$500&amp;[3]Tabelle1!$D$3:$D$500,0),MATCH(L$2,[3]Tabelle1!$E$2:$U$2,0))=0,"",INDEX([3]Tabelle1!$E$3:$U$500,MATCH($A475&amp;$C475&amp;$D475,[3]Tabelle1!$A$3:$A$500&amp;[3]Tabelle1!$C$3:$C$500&amp;[3]Tabelle1!$D$3:$D$500,0),MATCH(L$2,[3]Tabelle1!$E$2:$U$2,0))),"")</f>
        <v/>
      </c>
      <c r="M475" s="195" t="str">
        <f t="array" ref="M475">IFERROR(IF(INDEX([3]Tabelle1!$E$3:$U$500,MATCH($A475&amp;$C475&amp;$D475,[3]Tabelle1!$A$3:$A$500&amp;[3]Tabelle1!$C$3:$C$500&amp;[3]Tabelle1!$D$3:$D$500,0),MATCH(M$2,[3]Tabelle1!$E$2:$U$2,0))=0,"",INDEX([3]Tabelle1!$E$3:$U$500,MATCH($A475&amp;$C475&amp;$D475,[3]Tabelle1!$A$3:$A$500&amp;[3]Tabelle1!$C$3:$C$500&amp;[3]Tabelle1!$D$3:$D$500,0),MATCH(M$2,[3]Tabelle1!$E$2:$U$2,0))),"")</f>
        <v/>
      </c>
      <c r="N475" s="195" t="str">
        <f t="array" ref="N475">IFERROR(IF(INDEX([3]Tabelle1!$E$3:$U$500,MATCH($A475&amp;$C475&amp;$D475,[3]Tabelle1!$A$3:$A$500&amp;[3]Tabelle1!$C$3:$C$500&amp;[3]Tabelle1!$D$3:$D$500,0),MATCH(N$2,[3]Tabelle1!$E$2:$U$2,0))=0,"",INDEX([3]Tabelle1!$E$3:$U$500,MATCH($A475&amp;$C475&amp;$D475,[3]Tabelle1!$A$3:$A$500&amp;[3]Tabelle1!$C$3:$C$500&amp;[3]Tabelle1!$D$3:$D$500,0),MATCH(N$2,[3]Tabelle1!$E$2:$U$2,0))),"")</f>
        <v/>
      </c>
      <c r="O475" s="195" t="str">
        <f t="array" ref="O475">IFERROR(IF(INDEX([3]Tabelle1!$E$3:$U$500,MATCH($A475&amp;$C475&amp;$D475,[3]Tabelle1!$A$3:$A$500&amp;[3]Tabelle1!$C$3:$C$500&amp;[3]Tabelle1!$D$3:$D$500,0),MATCH(O$2,[3]Tabelle1!$E$2:$U$2,0))=0,"",INDEX([3]Tabelle1!$E$3:$U$500,MATCH($A475&amp;$C475&amp;$D475,[3]Tabelle1!$A$3:$A$500&amp;[3]Tabelle1!$C$3:$C$500&amp;[3]Tabelle1!$D$3:$D$500,0),MATCH(O$2,[3]Tabelle1!$E$2:$U$2,0))),"")</f>
        <v/>
      </c>
      <c r="P475" s="195" t="str">
        <f t="array" ref="P475">IFERROR(IF(INDEX([3]Tabelle1!$E$3:$U$500,MATCH($A475&amp;$C475&amp;$D475,[3]Tabelle1!$A$3:$A$500&amp;[3]Tabelle1!$C$3:$C$500&amp;[3]Tabelle1!$D$3:$D$500,0),MATCH(P$2,[3]Tabelle1!$E$2:$U$2,0))=0,"",INDEX([3]Tabelle1!$E$3:$U$500,MATCH($A475&amp;$C475&amp;$D475,[3]Tabelle1!$A$3:$A$500&amp;[3]Tabelle1!$C$3:$C$500&amp;[3]Tabelle1!$D$3:$D$500,0),MATCH(P$2,[3]Tabelle1!$E$2:$U$2,0))),"")</f>
        <v/>
      </c>
      <c r="Q475" s="195" t="str">
        <f t="array" ref="Q475">IFERROR(IF(INDEX([3]Tabelle1!$E$3:$U$500,MATCH($A475&amp;$C475&amp;$D475,[3]Tabelle1!$A$3:$A$500&amp;[3]Tabelle1!$C$3:$C$500&amp;[3]Tabelle1!$D$3:$D$500,0),MATCH(Q$2,[3]Tabelle1!$E$2:$U$2,0))=0,"",INDEX([3]Tabelle1!$E$3:$U$500,MATCH($A475&amp;$C475&amp;$D475,[3]Tabelle1!$A$3:$A$500&amp;[3]Tabelle1!$C$3:$C$500&amp;[3]Tabelle1!$D$3:$D$500,0),MATCH(Q$2,[3]Tabelle1!$E$2:$U$2,0))),"")</f>
        <v/>
      </c>
      <c r="R475" s="195" t="str">
        <f t="array" ref="R475">IFERROR(IF(INDEX([3]Tabelle1!$E$3:$U$500,MATCH($A475&amp;$C475&amp;$D475,[3]Tabelle1!$A$3:$A$500&amp;[3]Tabelle1!$C$3:$C$500&amp;[3]Tabelle1!$D$3:$D$500,0),MATCH(R$2,[3]Tabelle1!$E$2:$U$2,0))=0,"",INDEX([3]Tabelle1!$E$3:$U$500,MATCH($A475&amp;$C475&amp;$D475,[3]Tabelle1!$A$3:$A$500&amp;[3]Tabelle1!$C$3:$C$500&amp;[3]Tabelle1!$D$3:$D$500,0),MATCH(R$2,[3]Tabelle1!$E$2:$U$2,0))),"")</f>
        <v/>
      </c>
      <c r="S475" s="195" t="str">
        <f t="array" ref="S475">IFERROR(IF(INDEX([3]Tabelle1!$E$3:$U$500,MATCH($A475&amp;$C475&amp;$D475,[3]Tabelle1!$A$3:$A$500&amp;[3]Tabelle1!$C$3:$C$500&amp;[3]Tabelle1!$D$3:$D$500,0),MATCH(S$2,[3]Tabelle1!$E$2:$U$2,0))=0,"",INDEX([3]Tabelle1!$E$3:$U$500,MATCH($A475&amp;$C475&amp;$D475,[3]Tabelle1!$A$3:$A$500&amp;[3]Tabelle1!$C$3:$C$500&amp;[3]Tabelle1!$D$3:$D$500,0),MATCH(S$2,[3]Tabelle1!$E$2:$U$2,0))),"")</f>
        <v/>
      </c>
      <c r="T475" s="195" t="str">
        <f t="array" ref="T475">IFERROR(IF(INDEX([3]Tabelle1!$E$3:$U$500,MATCH($A475&amp;$C475&amp;$D475,[3]Tabelle1!$A$3:$A$500&amp;[3]Tabelle1!$C$3:$C$500&amp;[3]Tabelle1!$D$3:$D$500,0),MATCH(T$2,[3]Tabelle1!$E$2:$U$2,0))=0,"",INDEX([3]Tabelle1!$E$3:$U$500,MATCH($A475&amp;$C475&amp;$D475,[3]Tabelle1!$A$3:$A$500&amp;[3]Tabelle1!$C$3:$C$500&amp;[3]Tabelle1!$D$3:$D$500,0),MATCH(T$2,[3]Tabelle1!$E$2:$U$2,0))),"")</f>
        <v/>
      </c>
      <c r="U475" s="195" t="str">
        <f t="array" ref="U475">IFERROR(IF(INDEX([3]Tabelle1!$E$3:$U$500,MATCH($A475&amp;$C475&amp;$D475,[3]Tabelle1!$A$3:$A$500&amp;[3]Tabelle1!$C$3:$C$500&amp;[3]Tabelle1!$D$3:$D$500,0),MATCH(U$2,[3]Tabelle1!$E$2:$U$2,0))=0,"",INDEX([3]Tabelle1!$E$3:$U$500,MATCH($A475&amp;$C475&amp;$D475,[3]Tabelle1!$A$3:$A$500&amp;[3]Tabelle1!$C$3:$C$500&amp;[3]Tabelle1!$D$3:$D$500,0),MATCH(U$2,[3]Tabelle1!$E$2:$U$2,0))),"")</f>
        <v/>
      </c>
      <c r="V475" s="196" t="str">
        <f t="array" ref="V475">IFERROR(IF(INDEX([3]Tabelle1!$E$3:$U$500,MATCH($A475&amp;$C475&amp;$D475,[3]Tabelle1!$A$3:$A$500&amp;[3]Tabelle1!$C$3:$C$500&amp;[3]Tabelle1!$D$3:$D$500,0),MATCH(V$2,[3]Tabelle1!$E$2:$U$2,0))=0,"",INDEX([3]Tabelle1!$E$3:$U$500,MATCH($A475&amp;$C475&amp;$D475,[3]Tabelle1!$A$3:$A$500&amp;[3]Tabelle1!$C$3:$C$500&amp;[3]Tabelle1!$D$3:$D$500,0),MATCH(V$2,[3]Tabelle1!$E$2:$U$2,0))),"")</f>
        <v/>
      </c>
      <c r="W475" t="str">
        <f t="array" ref="W475">IFERROR(IF(INDEX([3]Tabelle1!$E$3:$U$500,MATCH($A475&amp;$C475&amp;$D475,[3]Tabelle1!$A$3:$A$500&amp;[3]Tabelle1!$C$3:$C$500&amp;[3]Tabelle1!$D$3:$D$500,0),MATCH(W$2,[3]Tabelle1!$E$2:$U$2,0))=0,"",INDEX([3]Tabelle1!$E$3:$U$500,MATCH($A475&amp;$C475&amp;$D475,[3]Tabelle1!$A$3:$A$500&amp;[3]Tabelle1!$C$3:$C$500&amp;[3]Tabelle1!$D$3:$D$500,0),MATCH(W$2,[3]Tabelle1!$E$2:$U$2,0))),"")</f>
        <v/>
      </c>
      <c r="X475" t="str">
        <f t="array" ref="X475">IFERROR(IF(INDEX([3]Tabelle1!$E$3:$U$500,MATCH($A475&amp;$C475&amp;$D475,[3]Tabelle1!$A$3:$A$500&amp;[3]Tabelle1!$C$3:$C$500&amp;[3]Tabelle1!$D$3:$D$500,0),MATCH(X$2,[3]Tabelle1!$E$2:$U$2,0))=0,"",INDEX([3]Tabelle1!$E$3:$U$500,MATCH($A475&amp;$C475&amp;$D475,[3]Tabelle1!$A$3:$A$500&amp;[3]Tabelle1!$C$3:$C$500&amp;[3]Tabelle1!$D$3:$D$500,0),MATCH(X$2,[3]Tabelle1!$E$2:$U$2,0))),"")</f>
        <v/>
      </c>
      <c r="Y475" s="4"/>
      <c r="Z475" s="4"/>
      <c r="AA475" s="4"/>
      <c r="AB475" s="4"/>
      <c r="AC475" s="4"/>
      <c r="AD475" s="4"/>
      <c r="AE475" s="4"/>
      <c r="AF475" s="4"/>
    </row>
    <row r="476" spans="1:32" x14ac:dyDescent="0.2">
      <c r="A476" s="107" t="str">
        <f t="shared" si="44"/>
        <v>Malta</v>
      </c>
      <c r="B476" s="97"/>
      <c r="C476" s="97" t="s">
        <v>88</v>
      </c>
      <c r="D476" s="227" t="s">
        <v>46</v>
      </c>
      <c r="E476" s="194"/>
      <c r="F476" s="194"/>
      <c r="G476" s="194"/>
      <c r="H476" s="195" t="str">
        <f t="array" ref="H476">IFERROR(IF(INDEX([3]Tabelle1!$E$3:$U$500,MATCH($A476&amp;$C476&amp;$D476,[3]Tabelle1!$A$3:$A$500&amp;[3]Tabelle1!$C$3:$C$500&amp;[3]Tabelle1!$D$3:$D$500,0),MATCH(H$2,[3]Tabelle1!$E$2:$U$2,0))=0,"",INDEX([3]Tabelle1!$E$3:$U$500,MATCH($A476&amp;$C476&amp;$D476,[3]Tabelle1!$A$3:$A$500&amp;[3]Tabelle1!$C$3:$C$500&amp;[3]Tabelle1!$D$3:$D$500,0),MATCH(H$2,[3]Tabelle1!$E$2:$U$2,0))),"")</f>
        <v/>
      </c>
      <c r="I476" s="195" t="str">
        <f t="array" ref="I476">IFERROR(IF(INDEX([3]Tabelle1!$E$3:$U$500,MATCH($A476&amp;$C476&amp;$D476,[3]Tabelle1!$A$3:$A$500&amp;[3]Tabelle1!$C$3:$C$500&amp;[3]Tabelle1!$D$3:$D$500,0),MATCH(I$2,[3]Tabelle1!$E$2:$U$2,0))=0,"",INDEX([3]Tabelle1!$E$3:$U$500,MATCH($A476&amp;$C476&amp;$D476,[3]Tabelle1!$A$3:$A$500&amp;[3]Tabelle1!$C$3:$C$500&amp;[3]Tabelle1!$D$3:$D$500,0),MATCH(I$2,[3]Tabelle1!$E$2:$U$2,0))),"")</f>
        <v/>
      </c>
      <c r="J476" s="195" t="str">
        <f t="array" ref="J476">IFERROR(IF(INDEX([3]Tabelle1!$E$3:$U$500,MATCH($A476&amp;$C476&amp;$D476,[3]Tabelle1!$A$3:$A$500&amp;[3]Tabelle1!$C$3:$C$500&amp;[3]Tabelle1!$D$3:$D$500,0),MATCH(J$2,[3]Tabelle1!$E$2:$U$2,0))=0,"",INDEX([3]Tabelle1!$E$3:$U$500,MATCH($A476&amp;$C476&amp;$D476,[3]Tabelle1!$A$3:$A$500&amp;[3]Tabelle1!$C$3:$C$500&amp;[3]Tabelle1!$D$3:$D$500,0),MATCH(J$2,[3]Tabelle1!$E$2:$U$2,0))),"")</f>
        <v/>
      </c>
      <c r="K476" s="195" t="str">
        <f t="array" ref="K476">IFERROR(IF(INDEX([3]Tabelle1!$E$3:$U$500,MATCH($A476&amp;$C476&amp;$D476,[3]Tabelle1!$A$3:$A$500&amp;[3]Tabelle1!$C$3:$C$500&amp;[3]Tabelle1!$D$3:$D$500,0),MATCH(K$2,[3]Tabelle1!$E$2:$U$2,0))=0,"",INDEX([3]Tabelle1!$E$3:$U$500,MATCH($A476&amp;$C476&amp;$D476,[3]Tabelle1!$A$3:$A$500&amp;[3]Tabelle1!$C$3:$C$500&amp;[3]Tabelle1!$D$3:$D$500,0),MATCH(K$2,[3]Tabelle1!$E$2:$U$2,0))),"")</f>
        <v/>
      </c>
      <c r="L476" s="195" t="str">
        <f t="array" ref="L476">IFERROR(IF(INDEX([3]Tabelle1!$E$3:$U$500,MATCH($A476&amp;$C476&amp;$D476,[3]Tabelle1!$A$3:$A$500&amp;[3]Tabelle1!$C$3:$C$500&amp;[3]Tabelle1!$D$3:$D$500,0),MATCH(L$2,[3]Tabelle1!$E$2:$U$2,0))=0,"",INDEX([3]Tabelle1!$E$3:$U$500,MATCH($A476&amp;$C476&amp;$D476,[3]Tabelle1!$A$3:$A$500&amp;[3]Tabelle1!$C$3:$C$500&amp;[3]Tabelle1!$D$3:$D$500,0),MATCH(L$2,[3]Tabelle1!$E$2:$U$2,0))),"")</f>
        <v/>
      </c>
      <c r="M476" s="195" t="str">
        <f t="array" ref="M476">IFERROR(IF(INDEX([3]Tabelle1!$E$3:$U$500,MATCH($A476&amp;$C476&amp;$D476,[3]Tabelle1!$A$3:$A$500&amp;[3]Tabelle1!$C$3:$C$500&amp;[3]Tabelle1!$D$3:$D$500,0),MATCH(M$2,[3]Tabelle1!$E$2:$U$2,0))=0,"",INDEX([3]Tabelle1!$E$3:$U$500,MATCH($A476&amp;$C476&amp;$D476,[3]Tabelle1!$A$3:$A$500&amp;[3]Tabelle1!$C$3:$C$500&amp;[3]Tabelle1!$D$3:$D$500,0),MATCH(M$2,[3]Tabelle1!$E$2:$U$2,0))),"")</f>
        <v/>
      </c>
      <c r="N476" s="195" t="str">
        <f t="array" ref="N476">IFERROR(IF(INDEX([3]Tabelle1!$E$3:$U$500,MATCH($A476&amp;$C476&amp;$D476,[3]Tabelle1!$A$3:$A$500&amp;[3]Tabelle1!$C$3:$C$500&amp;[3]Tabelle1!$D$3:$D$500,0),MATCH(N$2,[3]Tabelle1!$E$2:$U$2,0))=0,"",INDEX([3]Tabelle1!$E$3:$U$500,MATCH($A476&amp;$C476&amp;$D476,[3]Tabelle1!$A$3:$A$500&amp;[3]Tabelle1!$C$3:$C$500&amp;[3]Tabelle1!$D$3:$D$500,0),MATCH(N$2,[3]Tabelle1!$E$2:$U$2,0))),"")</f>
        <v/>
      </c>
      <c r="O476" s="195" t="str">
        <f t="array" ref="O476">IFERROR(IF(INDEX([3]Tabelle1!$E$3:$U$500,MATCH($A476&amp;$C476&amp;$D476,[3]Tabelle1!$A$3:$A$500&amp;[3]Tabelle1!$C$3:$C$500&amp;[3]Tabelle1!$D$3:$D$500,0),MATCH(O$2,[3]Tabelle1!$E$2:$U$2,0))=0,"",INDEX([3]Tabelle1!$E$3:$U$500,MATCH($A476&amp;$C476&amp;$D476,[3]Tabelle1!$A$3:$A$500&amp;[3]Tabelle1!$C$3:$C$500&amp;[3]Tabelle1!$D$3:$D$500,0),MATCH(O$2,[3]Tabelle1!$E$2:$U$2,0))),"")</f>
        <v/>
      </c>
      <c r="P476" s="195" t="str">
        <f t="array" ref="P476">IFERROR(IF(INDEX([3]Tabelle1!$E$3:$U$500,MATCH($A476&amp;$C476&amp;$D476,[3]Tabelle1!$A$3:$A$500&amp;[3]Tabelle1!$C$3:$C$500&amp;[3]Tabelle1!$D$3:$D$500,0),MATCH(P$2,[3]Tabelle1!$E$2:$U$2,0))=0,"",INDEX([3]Tabelle1!$E$3:$U$500,MATCH($A476&amp;$C476&amp;$D476,[3]Tabelle1!$A$3:$A$500&amp;[3]Tabelle1!$C$3:$C$500&amp;[3]Tabelle1!$D$3:$D$500,0),MATCH(P$2,[3]Tabelle1!$E$2:$U$2,0))),"")</f>
        <v/>
      </c>
      <c r="Q476" s="195" t="str">
        <f t="array" ref="Q476">IFERROR(IF(INDEX([3]Tabelle1!$E$3:$U$500,MATCH($A476&amp;$C476&amp;$D476,[3]Tabelle1!$A$3:$A$500&amp;[3]Tabelle1!$C$3:$C$500&amp;[3]Tabelle1!$D$3:$D$500,0),MATCH(Q$2,[3]Tabelle1!$E$2:$U$2,0))=0,"",INDEX([3]Tabelle1!$E$3:$U$500,MATCH($A476&amp;$C476&amp;$D476,[3]Tabelle1!$A$3:$A$500&amp;[3]Tabelle1!$C$3:$C$500&amp;[3]Tabelle1!$D$3:$D$500,0),MATCH(Q$2,[3]Tabelle1!$E$2:$U$2,0))),"")</f>
        <v/>
      </c>
      <c r="R476" s="195" t="str">
        <f t="array" ref="R476">IFERROR(IF(INDEX([3]Tabelle1!$E$3:$U$500,MATCH($A476&amp;$C476&amp;$D476,[3]Tabelle1!$A$3:$A$500&amp;[3]Tabelle1!$C$3:$C$500&amp;[3]Tabelle1!$D$3:$D$500,0),MATCH(R$2,[3]Tabelle1!$E$2:$U$2,0))=0,"",INDEX([3]Tabelle1!$E$3:$U$500,MATCH($A476&amp;$C476&amp;$D476,[3]Tabelle1!$A$3:$A$500&amp;[3]Tabelle1!$C$3:$C$500&amp;[3]Tabelle1!$D$3:$D$500,0),MATCH(R$2,[3]Tabelle1!$E$2:$U$2,0))),"")</f>
        <v/>
      </c>
      <c r="S476" s="195" t="str">
        <f t="array" ref="S476">IFERROR(IF(INDEX([3]Tabelle1!$E$3:$U$500,MATCH($A476&amp;$C476&amp;$D476,[3]Tabelle1!$A$3:$A$500&amp;[3]Tabelle1!$C$3:$C$500&amp;[3]Tabelle1!$D$3:$D$500,0),MATCH(S$2,[3]Tabelle1!$E$2:$U$2,0))=0,"",INDEX([3]Tabelle1!$E$3:$U$500,MATCH($A476&amp;$C476&amp;$D476,[3]Tabelle1!$A$3:$A$500&amp;[3]Tabelle1!$C$3:$C$500&amp;[3]Tabelle1!$D$3:$D$500,0),MATCH(S$2,[3]Tabelle1!$E$2:$U$2,0))),"")</f>
        <v/>
      </c>
      <c r="T476" s="195" t="str">
        <f t="array" ref="T476">IFERROR(IF(INDEX([3]Tabelle1!$E$3:$U$500,MATCH($A476&amp;$C476&amp;$D476,[3]Tabelle1!$A$3:$A$500&amp;[3]Tabelle1!$C$3:$C$500&amp;[3]Tabelle1!$D$3:$D$500,0),MATCH(T$2,[3]Tabelle1!$E$2:$U$2,0))=0,"",INDEX([3]Tabelle1!$E$3:$U$500,MATCH($A476&amp;$C476&amp;$D476,[3]Tabelle1!$A$3:$A$500&amp;[3]Tabelle1!$C$3:$C$500&amp;[3]Tabelle1!$D$3:$D$500,0),MATCH(T$2,[3]Tabelle1!$E$2:$U$2,0))),"")</f>
        <v/>
      </c>
      <c r="U476" s="195" t="str">
        <f t="array" ref="U476">IFERROR(IF(INDEX([3]Tabelle1!$E$3:$U$500,MATCH($A476&amp;$C476&amp;$D476,[3]Tabelle1!$A$3:$A$500&amp;[3]Tabelle1!$C$3:$C$500&amp;[3]Tabelle1!$D$3:$D$500,0),MATCH(U$2,[3]Tabelle1!$E$2:$U$2,0))=0,"",INDEX([3]Tabelle1!$E$3:$U$500,MATCH($A476&amp;$C476&amp;$D476,[3]Tabelle1!$A$3:$A$500&amp;[3]Tabelle1!$C$3:$C$500&amp;[3]Tabelle1!$D$3:$D$500,0),MATCH(U$2,[3]Tabelle1!$E$2:$U$2,0))),"")</f>
        <v/>
      </c>
      <c r="V476" s="196" t="str">
        <f t="array" ref="V476">IFERROR(IF(INDEX([3]Tabelle1!$E$3:$U$500,MATCH($A476&amp;$C476&amp;$D476,[3]Tabelle1!$A$3:$A$500&amp;[3]Tabelle1!$C$3:$C$500&amp;[3]Tabelle1!$D$3:$D$500,0),MATCH(V$2,[3]Tabelle1!$E$2:$U$2,0))=0,"",INDEX([3]Tabelle1!$E$3:$U$500,MATCH($A476&amp;$C476&amp;$D476,[3]Tabelle1!$A$3:$A$500&amp;[3]Tabelle1!$C$3:$C$500&amp;[3]Tabelle1!$D$3:$D$500,0),MATCH(V$2,[3]Tabelle1!$E$2:$U$2,0))),"")</f>
        <v/>
      </c>
      <c r="W476" t="str">
        <f t="array" ref="W476">IFERROR(IF(INDEX([3]Tabelle1!$E$3:$U$500,MATCH($A476&amp;$C476&amp;$D476,[3]Tabelle1!$A$3:$A$500&amp;[3]Tabelle1!$C$3:$C$500&amp;[3]Tabelle1!$D$3:$D$500,0),MATCH(W$2,[3]Tabelle1!$E$2:$U$2,0))=0,"",INDEX([3]Tabelle1!$E$3:$U$500,MATCH($A476&amp;$C476&amp;$D476,[3]Tabelle1!$A$3:$A$500&amp;[3]Tabelle1!$C$3:$C$500&amp;[3]Tabelle1!$D$3:$D$500,0),MATCH(W$2,[3]Tabelle1!$E$2:$U$2,0))),"")</f>
        <v/>
      </c>
      <c r="X476" t="str">
        <f t="array" ref="X476">IFERROR(IF(INDEX([3]Tabelle1!$E$3:$U$500,MATCH($A476&amp;$C476&amp;$D476,[3]Tabelle1!$A$3:$A$500&amp;[3]Tabelle1!$C$3:$C$500&amp;[3]Tabelle1!$D$3:$D$500,0),MATCH(X$2,[3]Tabelle1!$E$2:$U$2,0))=0,"",INDEX([3]Tabelle1!$E$3:$U$500,MATCH($A476&amp;$C476&amp;$D476,[3]Tabelle1!$A$3:$A$500&amp;[3]Tabelle1!$C$3:$C$500&amp;[3]Tabelle1!$D$3:$D$500,0),MATCH(X$2,[3]Tabelle1!$E$2:$U$2,0))),"")</f>
        <v/>
      </c>
      <c r="Y476" s="4"/>
      <c r="Z476" s="4"/>
      <c r="AA476" s="4"/>
      <c r="AB476" s="4"/>
      <c r="AC476" s="4"/>
      <c r="AD476" s="4"/>
      <c r="AE476" s="4"/>
      <c r="AF476" s="4"/>
    </row>
    <row r="477" spans="1:32" x14ac:dyDescent="0.2">
      <c r="A477" s="107" t="str">
        <f t="shared" si="44"/>
        <v>Malta</v>
      </c>
      <c r="B477" s="97"/>
      <c r="C477" s="97" t="s">
        <v>88</v>
      </c>
      <c r="D477" s="227" t="s">
        <v>5</v>
      </c>
      <c r="E477" s="194"/>
      <c r="F477" s="194"/>
      <c r="G477" s="194"/>
      <c r="H477" s="195" t="str">
        <f t="array" ref="H477">IFERROR(IF(INDEX([3]Tabelle1!$E$3:$U$500,MATCH($A477&amp;$C477&amp;$D477,[3]Tabelle1!$A$3:$A$500&amp;[3]Tabelle1!$C$3:$C$500&amp;[3]Tabelle1!$D$3:$D$500,0),MATCH(H$2,[3]Tabelle1!$E$2:$U$2,0))=0,"",INDEX([3]Tabelle1!$E$3:$U$500,MATCH($A477&amp;$C477&amp;$D477,[3]Tabelle1!$A$3:$A$500&amp;[3]Tabelle1!$C$3:$C$500&amp;[3]Tabelle1!$D$3:$D$500,0),MATCH(H$2,[3]Tabelle1!$E$2:$U$2,0))),"")</f>
        <v/>
      </c>
      <c r="I477" s="195" t="str">
        <f t="array" ref="I477">IFERROR(IF(INDEX([3]Tabelle1!$E$3:$U$500,MATCH($A477&amp;$C477&amp;$D477,[3]Tabelle1!$A$3:$A$500&amp;[3]Tabelle1!$C$3:$C$500&amp;[3]Tabelle1!$D$3:$D$500,0),MATCH(I$2,[3]Tabelle1!$E$2:$U$2,0))=0,"",INDEX([3]Tabelle1!$E$3:$U$500,MATCH($A477&amp;$C477&amp;$D477,[3]Tabelle1!$A$3:$A$500&amp;[3]Tabelle1!$C$3:$C$500&amp;[3]Tabelle1!$D$3:$D$500,0),MATCH(I$2,[3]Tabelle1!$E$2:$U$2,0))),"")</f>
        <v/>
      </c>
      <c r="J477" s="195" t="str">
        <f t="array" ref="J477">IFERROR(IF(INDEX([3]Tabelle1!$E$3:$U$500,MATCH($A477&amp;$C477&amp;$D477,[3]Tabelle1!$A$3:$A$500&amp;[3]Tabelle1!$C$3:$C$500&amp;[3]Tabelle1!$D$3:$D$500,0),MATCH(J$2,[3]Tabelle1!$E$2:$U$2,0))=0,"",INDEX([3]Tabelle1!$E$3:$U$500,MATCH($A477&amp;$C477&amp;$D477,[3]Tabelle1!$A$3:$A$500&amp;[3]Tabelle1!$C$3:$C$500&amp;[3]Tabelle1!$D$3:$D$500,0),MATCH(J$2,[3]Tabelle1!$E$2:$U$2,0))),"")</f>
        <v/>
      </c>
      <c r="K477" s="195" t="str">
        <f t="array" ref="K477">IFERROR(IF(INDEX([3]Tabelle1!$E$3:$U$500,MATCH($A477&amp;$C477&amp;$D477,[3]Tabelle1!$A$3:$A$500&amp;[3]Tabelle1!$C$3:$C$500&amp;[3]Tabelle1!$D$3:$D$500,0),MATCH(K$2,[3]Tabelle1!$E$2:$U$2,0))=0,"",INDEX([3]Tabelle1!$E$3:$U$500,MATCH($A477&amp;$C477&amp;$D477,[3]Tabelle1!$A$3:$A$500&amp;[3]Tabelle1!$C$3:$C$500&amp;[3]Tabelle1!$D$3:$D$500,0),MATCH(K$2,[3]Tabelle1!$E$2:$U$2,0))),"")</f>
        <v/>
      </c>
      <c r="L477" s="195" t="str">
        <f t="array" ref="L477">IFERROR(IF(INDEX([3]Tabelle1!$E$3:$U$500,MATCH($A477&amp;$C477&amp;$D477,[3]Tabelle1!$A$3:$A$500&amp;[3]Tabelle1!$C$3:$C$500&amp;[3]Tabelle1!$D$3:$D$500,0),MATCH(L$2,[3]Tabelle1!$E$2:$U$2,0))=0,"",INDEX([3]Tabelle1!$E$3:$U$500,MATCH($A477&amp;$C477&amp;$D477,[3]Tabelle1!$A$3:$A$500&amp;[3]Tabelle1!$C$3:$C$500&amp;[3]Tabelle1!$D$3:$D$500,0),MATCH(L$2,[3]Tabelle1!$E$2:$U$2,0))),"")</f>
        <v/>
      </c>
      <c r="M477" s="195" t="str">
        <f t="array" ref="M477">IFERROR(IF(INDEX([3]Tabelle1!$E$3:$U$500,MATCH($A477&amp;$C477&amp;$D477,[3]Tabelle1!$A$3:$A$500&amp;[3]Tabelle1!$C$3:$C$500&amp;[3]Tabelle1!$D$3:$D$500,0),MATCH(M$2,[3]Tabelle1!$E$2:$U$2,0))=0,"",INDEX([3]Tabelle1!$E$3:$U$500,MATCH($A477&amp;$C477&amp;$D477,[3]Tabelle1!$A$3:$A$500&amp;[3]Tabelle1!$C$3:$C$500&amp;[3]Tabelle1!$D$3:$D$500,0),MATCH(M$2,[3]Tabelle1!$E$2:$U$2,0))),"")</f>
        <v/>
      </c>
      <c r="N477" s="195" t="str">
        <f t="array" ref="N477">IFERROR(IF(INDEX([3]Tabelle1!$E$3:$U$500,MATCH($A477&amp;$C477&amp;$D477,[3]Tabelle1!$A$3:$A$500&amp;[3]Tabelle1!$C$3:$C$500&amp;[3]Tabelle1!$D$3:$D$500,0),MATCH(N$2,[3]Tabelle1!$E$2:$U$2,0))=0,"",INDEX([3]Tabelle1!$E$3:$U$500,MATCH($A477&amp;$C477&amp;$D477,[3]Tabelle1!$A$3:$A$500&amp;[3]Tabelle1!$C$3:$C$500&amp;[3]Tabelle1!$D$3:$D$500,0),MATCH(N$2,[3]Tabelle1!$E$2:$U$2,0))),"")</f>
        <v/>
      </c>
      <c r="O477" s="195" t="str">
        <f t="array" ref="O477">IFERROR(IF(INDEX([3]Tabelle1!$E$3:$U$500,MATCH($A477&amp;$C477&amp;$D477,[3]Tabelle1!$A$3:$A$500&amp;[3]Tabelle1!$C$3:$C$500&amp;[3]Tabelle1!$D$3:$D$500,0),MATCH(O$2,[3]Tabelle1!$E$2:$U$2,0))=0,"",INDEX([3]Tabelle1!$E$3:$U$500,MATCH($A477&amp;$C477&amp;$D477,[3]Tabelle1!$A$3:$A$500&amp;[3]Tabelle1!$C$3:$C$500&amp;[3]Tabelle1!$D$3:$D$500,0),MATCH(O$2,[3]Tabelle1!$E$2:$U$2,0))),"")</f>
        <v/>
      </c>
      <c r="P477" s="195" t="str">
        <f t="array" ref="P477">IFERROR(IF(INDEX([3]Tabelle1!$E$3:$U$500,MATCH($A477&amp;$C477&amp;$D477,[3]Tabelle1!$A$3:$A$500&amp;[3]Tabelle1!$C$3:$C$500&amp;[3]Tabelle1!$D$3:$D$500,0),MATCH(P$2,[3]Tabelle1!$E$2:$U$2,0))=0,"",INDEX([3]Tabelle1!$E$3:$U$500,MATCH($A477&amp;$C477&amp;$D477,[3]Tabelle1!$A$3:$A$500&amp;[3]Tabelle1!$C$3:$C$500&amp;[3]Tabelle1!$D$3:$D$500,0),MATCH(P$2,[3]Tabelle1!$E$2:$U$2,0))),"")</f>
        <v/>
      </c>
      <c r="Q477" s="195" t="str">
        <f t="array" ref="Q477">IFERROR(IF(INDEX([3]Tabelle1!$E$3:$U$500,MATCH($A477&amp;$C477&amp;$D477,[3]Tabelle1!$A$3:$A$500&amp;[3]Tabelle1!$C$3:$C$500&amp;[3]Tabelle1!$D$3:$D$500,0),MATCH(Q$2,[3]Tabelle1!$E$2:$U$2,0))=0,"",INDEX([3]Tabelle1!$E$3:$U$500,MATCH($A477&amp;$C477&amp;$D477,[3]Tabelle1!$A$3:$A$500&amp;[3]Tabelle1!$C$3:$C$500&amp;[3]Tabelle1!$D$3:$D$500,0),MATCH(Q$2,[3]Tabelle1!$E$2:$U$2,0))),"")</f>
        <v/>
      </c>
      <c r="R477" s="195" t="str">
        <f t="array" ref="R477">IFERROR(IF(INDEX([3]Tabelle1!$E$3:$U$500,MATCH($A477&amp;$C477&amp;$D477,[3]Tabelle1!$A$3:$A$500&amp;[3]Tabelle1!$C$3:$C$500&amp;[3]Tabelle1!$D$3:$D$500,0),MATCH(R$2,[3]Tabelle1!$E$2:$U$2,0))=0,"",INDEX([3]Tabelle1!$E$3:$U$500,MATCH($A477&amp;$C477&amp;$D477,[3]Tabelle1!$A$3:$A$500&amp;[3]Tabelle1!$C$3:$C$500&amp;[3]Tabelle1!$D$3:$D$500,0),MATCH(R$2,[3]Tabelle1!$E$2:$U$2,0))),"")</f>
        <v/>
      </c>
      <c r="S477" s="195" t="str">
        <f t="array" ref="S477">IFERROR(IF(INDEX([3]Tabelle1!$E$3:$U$500,MATCH($A477&amp;$C477&amp;$D477,[3]Tabelle1!$A$3:$A$500&amp;[3]Tabelle1!$C$3:$C$500&amp;[3]Tabelle1!$D$3:$D$500,0),MATCH(S$2,[3]Tabelle1!$E$2:$U$2,0))=0,"",INDEX([3]Tabelle1!$E$3:$U$500,MATCH($A477&amp;$C477&amp;$D477,[3]Tabelle1!$A$3:$A$500&amp;[3]Tabelle1!$C$3:$C$500&amp;[3]Tabelle1!$D$3:$D$500,0),MATCH(S$2,[3]Tabelle1!$E$2:$U$2,0))),"")</f>
        <v/>
      </c>
      <c r="T477" s="195" t="str">
        <f t="array" ref="T477">IFERROR(IF(INDEX([3]Tabelle1!$E$3:$U$500,MATCH($A477&amp;$C477&amp;$D477,[3]Tabelle1!$A$3:$A$500&amp;[3]Tabelle1!$C$3:$C$500&amp;[3]Tabelle1!$D$3:$D$500,0),MATCH(T$2,[3]Tabelle1!$E$2:$U$2,0))=0,"",INDEX([3]Tabelle1!$E$3:$U$500,MATCH($A477&amp;$C477&amp;$D477,[3]Tabelle1!$A$3:$A$500&amp;[3]Tabelle1!$C$3:$C$500&amp;[3]Tabelle1!$D$3:$D$500,0),MATCH(T$2,[3]Tabelle1!$E$2:$U$2,0))),"")</f>
        <v/>
      </c>
      <c r="U477" s="195" t="str">
        <f t="array" ref="U477">IFERROR(IF(INDEX([3]Tabelle1!$E$3:$U$500,MATCH($A477&amp;$C477&amp;$D477,[3]Tabelle1!$A$3:$A$500&amp;[3]Tabelle1!$C$3:$C$500&amp;[3]Tabelle1!$D$3:$D$500,0),MATCH(U$2,[3]Tabelle1!$E$2:$U$2,0))=0,"",INDEX([3]Tabelle1!$E$3:$U$500,MATCH($A477&amp;$C477&amp;$D477,[3]Tabelle1!$A$3:$A$500&amp;[3]Tabelle1!$C$3:$C$500&amp;[3]Tabelle1!$D$3:$D$500,0),MATCH(U$2,[3]Tabelle1!$E$2:$U$2,0))),"")</f>
        <v/>
      </c>
      <c r="V477" s="196" t="str">
        <f t="array" ref="V477">IFERROR(IF(INDEX([3]Tabelle1!$E$3:$U$500,MATCH($A477&amp;$C477&amp;$D477,[3]Tabelle1!$A$3:$A$500&amp;[3]Tabelle1!$C$3:$C$500&amp;[3]Tabelle1!$D$3:$D$500,0),MATCH(V$2,[3]Tabelle1!$E$2:$U$2,0))=0,"",INDEX([3]Tabelle1!$E$3:$U$500,MATCH($A477&amp;$C477&amp;$D477,[3]Tabelle1!$A$3:$A$500&amp;[3]Tabelle1!$C$3:$C$500&amp;[3]Tabelle1!$D$3:$D$500,0),MATCH(V$2,[3]Tabelle1!$E$2:$U$2,0))),"")</f>
        <v/>
      </c>
      <c r="W477" t="str">
        <f t="array" ref="W477">IFERROR(IF(INDEX([3]Tabelle1!$E$3:$U$500,MATCH($A477&amp;$C477&amp;$D477,[3]Tabelle1!$A$3:$A$500&amp;[3]Tabelle1!$C$3:$C$500&amp;[3]Tabelle1!$D$3:$D$500,0),MATCH(W$2,[3]Tabelle1!$E$2:$U$2,0))=0,"",INDEX([3]Tabelle1!$E$3:$U$500,MATCH($A477&amp;$C477&amp;$D477,[3]Tabelle1!$A$3:$A$500&amp;[3]Tabelle1!$C$3:$C$500&amp;[3]Tabelle1!$D$3:$D$500,0),MATCH(W$2,[3]Tabelle1!$E$2:$U$2,0))),"")</f>
        <v/>
      </c>
      <c r="X477" t="str">
        <f t="array" ref="X477">IFERROR(IF(INDEX([3]Tabelle1!$E$3:$U$500,MATCH($A477&amp;$C477&amp;$D477,[3]Tabelle1!$A$3:$A$500&amp;[3]Tabelle1!$C$3:$C$500&amp;[3]Tabelle1!$D$3:$D$500,0),MATCH(X$2,[3]Tabelle1!$E$2:$U$2,0))=0,"",INDEX([3]Tabelle1!$E$3:$U$500,MATCH($A477&amp;$C477&amp;$D477,[3]Tabelle1!$A$3:$A$500&amp;[3]Tabelle1!$C$3:$C$500&amp;[3]Tabelle1!$D$3:$D$500,0),MATCH(X$2,[3]Tabelle1!$E$2:$U$2,0))),"")</f>
        <v/>
      </c>
      <c r="Y477" s="4"/>
      <c r="Z477" s="4"/>
      <c r="AA477" s="4"/>
      <c r="AB477" s="4"/>
      <c r="AC477" s="4"/>
      <c r="AD477" s="4"/>
      <c r="AE477" s="4"/>
      <c r="AF477" s="4"/>
    </row>
    <row r="478" spans="1:32" x14ac:dyDescent="0.2">
      <c r="A478" s="107" t="str">
        <f t="shared" si="44"/>
        <v>Malta</v>
      </c>
      <c r="B478" s="97"/>
      <c r="C478" s="97" t="s">
        <v>88</v>
      </c>
      <c r="D478" s="227" t="s">
        <v>47</v>
      </c>
      <c r="E478" s="194"/>
      <c r="F478" s="194"/>
      <c r="G478" s="194"/>
      <c r="H478" s="195" t="str">
        <f t="array" ref="H478">IFERROR(IF(INDEX([3]Tabelle1!$E$3:$U$500,MATCH($A478&amp;$C478&amp;$D478,[3]Tabelle1!$A$3:$A$500&amp;[3]Tabelle1!$C$3:$C$500&amp;[3]Tabelle1!$D$3:$D$500,0),MATCH(H$2,[3]Tabelle1!$E$2:$U$2,0))=0,"",INDEX([3]Tabelle1!$E$3:$U$500,MATCH($A478&amp;$C478&amp;$D478,[3]Tabelle1!$A$3:$A$500&amp;[3]Tabelle1!$C$3:$C$500&amp;[3]Tabelle1!$D$3:$D$500,0),MATCH(H$2,[3]Tabelle1!$E$2:$U$2,0))),"")</f>
        <v/>
      </c>
      <c r="I478" s="195" t="str">
        <f t="array" ref="I478">IFERROR(IF(INDEX([3]Tabelle1!$E$3:$U$500,MATCH($A478&amp;$C478&amp;$D478,[3]Tabelle1!$A$3:$A$500&amp;[3]Tabelle1!$C$3:$C$500&amp;[3]Tabelle1!$D$3:$D$500,0),MATCH(I$2,[3]Tabelle1!$E$2:$U$2,0))=0,"",INDEX([3]Tabelle1!$E$3:$U$500,MATCH($A478&amp;$C478&amp;$D478,[3]Tabelle1!$A$3:$A$500&amp;[3]Tabelle1!$C$3:$C$500&amp;[3]Tabelle1!$D$3:$D$500,0),MATCH(I$2,[3]Tabelle1!$E$2:$U$2,0))),"")</f>
        <v/>
      </c>
      <c r="J478" s="195" t="str">
        <f t="array" ref="J478">IFERROR(IF(INDEX([3]Tabelle1!$E$3:$U$500,MATCH($A478&amp;$C478&amp;$D478,[3]Tabelle1!$A$3:$A$500&amp;[3]Tabelle1!$C$3:$C$500&amp;[3]Tabelle1!$D$3:$D$500,0),MATCH(J$2,[3]Tabelle1!$E$2:$U$2,0))=0,"",INDEX([3]Tabelle1!$E$3:$U$500,MATCH($A478&amp;$C478&amp;$D478,[3]Tabelle1!$A$3:$A$500&amp;[3]Tabelle1!$C$3:$C$500&amp;[3]Tabelle1!$D$3:$D$500,0),MATCH(J$2,[3]Tabelle1!$E$2:$U$2,0))),"")</f>
        <v/>
      </c>
      <c r="K478" s="195" t="str">
        <f t="array" ref="K478">IFERROR(IF(INDEX([3]Tabelle1!$E$3:$U$500,MATCH($A478&amp;$C478&amp;$D478,[3]Tabelle1!$A$3:$A$500&amp;[3]Tabelle1!$C$3:$C$500&amp;[3]Tabelle1!$D$3:$D$500,0),MATCH(K$2,[3]Tabelle1!$E$2:$U$2,0))=0,"",INDEX([3]Tabelle1!$E$3:$U$500,MATCH($A478&amp;$C478&amp;$D478,[3]Tabelle1!$A$3:$A$500&amp;[3]Tabelle1!$C$3:$C$500&amp;[3]Tabelle1!$D$3:$D$500,0),MATCH(K$2,[3]Tabelle1!$E$2:$U$2,0))),"")</f>
        <v/>
      </c>
      <c r="L478" s="195" t="str">
        <f t="array" ref="L478">IFERROR(IF(INDEX([3]Tabelle1!$E$3:$U$500,MATCH($A478&amp;$C478&amp;$D478,[3]Tabelle1!$A$3:$A$500&amp;[3]Tabelle1!$C$3:$C$500&amp;[3]Tabelle1!$D$3:$D$500,0),MATCH(L$2,[3]Tabelle1!$E$2:$U$2,0))=0,"",INDEX([3]Tabelle1!$E$3:$U$500,MATCH($A478&amp;$C478&amp;$D478,[3]Tabelle1!$A$3:$A$500&amp;[3]Tabelle1!$C$3:$C$500&amp;[3]Tabelle1!$D$3:$D$500,0),MATCH(L$2,[3]Tabelle1!$E$2:$U$2,0))),"")</f>
        <v/>
      </c>
      <c r="M478" s="195" t="str">
        <f t="array" ref="M478">IFERROR(IF(INDEX([3]Tabelle1!$E$3:$U$500,MATCH($A478&amp;$C478&amp;$D478,[3]Tabelle1!$A$3:$A$500&amp;[3]Tabelle1!$C$3:$C$500&amp;[3]Tabelle1!$D$3:$D$500,0),MATCH(M$2,[3]Tabelle1!$E$2:$U$2,0))=0,"",INDEX([3]Tabelle1!$E$3:$U$500,MATCH($A478&amp;$C478&amp;$D478,[3]Tabelle1!$A$3:$A$500&amp;[3]Tabelle1!$C$3:$C$500&amp;[3]Tabelle1!$D$3:$D$500,0),MATCH(M$2,[3]Tabelle1!$E$2:$U$2,0))),"")</f>
        <v/>
      </c>
      <c r="N478" s="195" t="str">
        <f t="array" ref="N478">IFERROR(IF(INDEX([3]Tabelle1!$E$3:$U$500,MATCH($A478&amp;$C478&amp;$D478,[3]Tabelle1!$A$3:$A$500&amp;[3]Tabelle1!$C$3:$C$500&amp;[3]Tabelle1!$D$3:$D$500,0),MATCH(N$2,[3]Tabelle1!$E$2:$U$2,0))=0,"",INDEX([3]Tabelle1!$E$3:$U$500,MATCH($A478&amp;$C478&amp;$D478,[3]Tabelle1!$A$3:$A$500&amp;[3]Tabelle1!$C$3:$C$500&amp;[3]Tabelle1!$D$3:$D$500,0),MATCH(N$2,[3]Tabelle1!$E$2:$U$2,0))),"")</f>
        <v/>
      </c>
      <c r="O478" s="195" t="str">
        <f t="array" ref="O478">IFERROR(IF(INDEX([3]Tabelle1!$E$3:$U$500,MATCH($A478&amp;$C478&amp;$D478,[3]Tabelle1!$A$3:$A$500&amp;[3]Tabelle1!$C$3:$C$500&amp;[3]Tabelle1!$D$3:$D$500,0),MATCH(O$2,[3]Tabelle1!$E$2:$U$2,0))=0,"",INDEX([3]Tabelle1!$E$3:$U$500,MATCH($A478&amp;$C478&amp;$D478,[3]Tabelle1!$A$3:$A$500&amp;[3]Tabelle1!$C$3:$C$500&amp;[3]Tabelle1!$D$3:$D$500,0),MATCH(O$2,[3]Tabelle1!$E$2:$U$2,0))),"")</f>
        <v/>
      </c>
      <c r="P478" s="195" t="str">
        <f t="array" ref="P478">IFERROR(IF(INDEX([3]Tabelle1!$E$3:$U$500,MATCH($A478&amp;$C478&amp;$D478,[3]Tabelle1!$A$3:$A$500&amp;[3]Tabelle1!$C$3:$C$500&amp;[3]Tabelle1!$D$3:$D$500,0),MATCH(P$2,[3]Tabelle1!$E$2:$U$2,0))=0,"",INDEX([3]Tabelle1!$E$3:$U$500,MATCH($A478&amp;$C478&amp;$D478,[3]Tabelle1!$A$3:$A$500&amp;[3]Tabelle1!$C$3:$C$500&amp;[3]Tabelle1!$D$3:$D$500,0),MATCH(P$2,[3]Tabelle1!$E$2:$U$2,0))),"")</f>
        <v/>
      </c>
      <c r="Q478" s="195" t="str">
        <f t="array" ref="Q478">IFERROR(IF(INDEX([3]Tabelle1!$E$3:$U$500,MATCH($A478&amp;$C478&amp;$D478,[3]Tabelle1!$A$3:$A$500&amp;[3]Tabelle1!$C$3:$C$500&amp;[3]Tabelle1!$D$3:$D$500,0),MATCH(Q$2,[3]Tabelle1!$E$2:$U$2,0))=0,"",INDEX([3]Tabelle1!$E$3:$U$500,MATCH($A478&amp;$C478&amp;$D478,[3]Tabelle1!$A$3:$A$500&amp;[3]Tabelle1!$C$3:$C$500&amp;[3]Tabelle1!$D$3:$D$500,0),MATCH(Q$2,[3]Tabelle1!$E$2:$U$2,0))),"")</f>
        <v/>
      </c>
      <c r="R478" s="195" t="str">
        <f t="array" ref="R478">IFERROR(IF(INDEX([3]Tabelle1!$E$3:$U$500,MATCH($A478&amp;$C478&amp;$D478,[3]Tabelle1!$A$3:$A$500&amp;[3]Tabelle1!$C$3:$C$500&amp;[3]Tabelle1!$D$3:$D$500,0),MATCH(R$2,[3]Tabelle1!$E$2:$U$2,0))=0,"",INDEX([3]Tabelle1!$E$3:$U$500,MATCH($A478&amp;$C478&amp;$D478,[3]Tabelle1!$A$3:$A$500&amp;[3]Tabelle1!$C$3:$C$500&amp;[3]Tabelle1!$D$3:$D$500,0),MATCH(R$2,[3]Tabelle1!$E$2:$U$2,0))),"")</f>
        <v/>
      </c>
      <c r="S478" s="195" t="str">
        <f t="array" ref="S478">IFERROR(IF(INDEX([3]Tabelle1!$E$3:$U$500,MATCH($A478&amp;$C478&amp;$D478,[3]Tabelle1!$A$3:$A$500&amp;[3]Tabelle1!$C$3:$C$500&amp;[3]Tabelle1!$D$3:$D$500,0),MATCH(S$2,[3]Tabelle1!$E$2:$U$2,0))=0,"",INDEX([3]Tabelle1!$E$3:$U$500,MATCH($A478&amp;$C478&amp;$D478,[3]Tabelle1!$A$3:$A$500&amp;[3]Tabelle1!$C$3:$C$500&amp;[3]Tabelle1!$D$3:$D$500,0),MATCH(S$2,[3]Tabelle1!$E$2:$U$2,0))),"")</f>
        <v/>
      </c>
      <c r="T478" s="195" t="str">
        <f t="array" ref="T478">IFERROR(IF(INDEX([3]Tabelle1!$E$3:$U$500,MATCH($A478&amp;$C478&amp;$D478,[3]Tabelle1!$A$3:$A$500&amp;[3]Tabelle1!$C$3:$C$500&amp;[3]Tabelle1!$D$3:$D$500,0),MATCH(T$2,[3]Tabelle1!$E$2:$U$2,0))=0,"",INDEX([3]Tabelle1!$E$3:$U$500,MATCH($A478&amp;$C478&amp;$D478,[3]Tabelle1!$A$3:$A$500&amp;[3]Tabelle1!$C$3:$C$500&amp;[3]Tabelle1!$D$3:$D$500,0),MATCH(T$2,[3]Tabelle1!$E$2:$U$2,0))),"")</f>
        <v/>
      </c>
      <c r="U478" s="195" t="str">
        <f t="array" ref="U478">IFERROR(IF(INDEX([3]Tabelle1!$E$3:$U$500,MATCH($A478&amp;$C478&amp;$D478,[3]Tabelle1!$A$3:$A$500&amp;[3]Tabelle1!$C$3:$C$500&amp;[3]Tabelle1!$D$3:$D$500,0),MATCH(U$2,[3]Tabelle1!$E$2:$U$2,0))=0,"",INDEX([3]Tabelle1!$E$3:$U$500,MATCH($A478&amp;$C478&amp;$D478,[3]Tabelle1!$A$3:$A$500&amp;[3]Tabelle1!$C$3:$C$500&amp;[3]Tabelle1!$D$3:$D$500,0),MATCH(U$2,[3]Tabelle1!$E$2:$U$2,0))),"")</f>
        <v/>
      </c>
      <c r="V478" s="196" t="str">
        <f t="array" ref="V478">IFERROR(IF(INDEX([3]Tabelle1!$E$3:$U$500,MATCH($A478&amp;$C478&amp;$D478,[3]Tabelle1!$A$3:$A$500&amp;[3]Tabelle1!$C$3:$C$500&amp;[3]Tabelle1!$D$3:$D$500,0),MATCH(V$2,[3]Tabelle1!$E$2:$U$2,0))=0,"",INDEX([3]Tabelle1!$E$3:$U$500,MATCH($A478&amp;$C478&amp;$D478,[3]Tabelle1!$A$3:$A$500&amp;[3]Tabelle1!$C$3:$C$500&amp;[3]Tabelle1!$D$3:$D$500,0),MATCH(V$2,[3]Tabelle1!$E$2:$U$2,0))),"")</f>
        <v/>
      </c>
      <c r="W478" t="str">
        <f t="array" ref="W478">IFERROR(IF(INDEX([3]Tabelle1!$E$3:$U$500,MATCH($A478&amp;$C478&amp;$D478,[3]Tabelle1!$A$3:$A$500&amp;[3]Tabelle1!$C$3:$C$500&amp;[3]Tabelle1!$D$3:$D$500,0),MATCH(W$2,[3]Tabelle1!$E$2:$U$2,0))=0,"",INDEX([3]Tabelle1!$E$3:$U$500,MATCH($A478&amp;$C478&amp;$D478,[3]Tabelle1!$A$3:$A$500&amp;[3]Tabelle1!$C$3:$C$500&amp;[3]Tabelle1!$D$3:$D$500,0),MATCH(W$2,[3]Tabelle1!$E$2:$U$2,0))),"")</f>
        <v/>
      </c>
      <c r="X478" t="str">
        <f t="array" ref="X478">IFERROR(IF(INDEX([3]Tabelle1!$E$3:$U$500,MATCH($A478&amp;$C478&amp;$D478,[3]Tabelle1!$A$3:$A$500&amp;[3]Tabelle1!$C$3:$C$500&amp;[3]Tabelle1!$D$3:$D$500,0),MATCH(X$2,[3]Tabelle1!$E$2:$U$2,0))=0,"",INDEX([3]Tabelle1!$E$3:$U$500,MATCH($A478&amp;$C478&amp;$D478,[3]Tabelle1!$A$3:$A$500&amp;[3]Tabelle1!$C$3:$C$500&amp;[3]Tabelle1!$D$3:$D$500,0),MATCH(X$2,[3]Tabelle1!$E$2:$U$2,0))),"")</f>
        <v/>
      </c>
      <c r="Y478" s="4"/>
      <c r="Z478" s="4"/>
      <c r="AA478" s="4"/>
      <c r="AB478" s="4"/>
      <c r="AC478" s="4"/>
      <c r="AD478" s="4"/>
      <c r="AE478" s="4"/>
      <c r="AF478" s="4"/>
    </row>
    <row r="479" spans="1:32" x14ac:dyDescent="0.2">
      <c r="A479" s="107" t="str">
        <f t="shared" si="44"/>
        <v>Malta</v>
      </c>
      <c r="B479" s="97"/>
      <c r="C479" s="97" t="s">
        <v>88</v>
      </c>
      <c r="D479" s="227" t="s">
        <v>93</v>
      </c>
      <c r="E479" s="194"/>
      <c r="F479" s="194"/>
      <c r="G479" s="194"/>
      <c r="H479" s="195" t="str">
        <f t="array" ref="H479">IFERROR(IF(INDEX([3]Tabelle1!$E$3:$U$500,MATCH($A479&amp;$C479&amp;$D479,[3]Tabelle1!$A$3:$A$500&amp;[3]Tabelle1!$C$3:$C$500&amp;[3]Tabelle1!$D$3:$D$500,0),MATCH(H$2,[3]Tabelle1!$E$2:$U$2,0))=0,"",INDEX([3]Tabelle1!$E$3:$U$500,MATCH($A479&amp;$C479&amp;$D479,[3]Tabelle1!$A$3:$A$500&amp;[3]Tabelle1!$C$3:$C$500&amp;[3]Tabelle1!$D$3:$D$500,0),MATCH(H$2,[3]Tabelle1!$E$2:$U$2,0))),"")</f>
        <v/>
      </c>
      <c r="I479" s="195" t="str">
        <f t="array" ref="I479">IFERROR(IF(INDEX([3]Tabelle1!$E$3:$U$500,MATCH($A479&amp;$C479&amp;$D479,[3]Tabelle1!$A$3:$A$500&amp;[3]Tabelle1!$C$3:$C$500&amp;[3]Tabelle1!$D$3:$D$500,0),MATCH(I$2,[3]Tabelle1!$E$2:$U$2,0))=0,"",INDEX([3]Tabelle1!$E$3:$U$500,MATCH($A479&amp;$C479&amp;$D479,[3]Tabelle1!$A$3:$A$500&amp;[3]Tabelle1!$C$3:$C$500&amp;[3]Tabelle1!$D$3:$D$500,0),MATCH(I$2,[3]Tabelle1!$E$2:$U$2,0))),"")</f>
        <v/>
      </c>
      <c r="J479" s="195" t="str">
        <f t="array" ref="J479">IFERROR(IF(INDEX([3]Tabelle1!$E$3:$U$500,MATCH($A479&amp;$C479&amp;$D479,[3]Tabelle1!$A$3:$A$500&amp;[3]Tabelle1!$C$3:$C$500&amp;[3]Tabelle1!$D$3:$D$500,0),MATCH(J$2,[3]Tabelle1!$E$2:$U$2,0))=0,"",INDEX([3]Tabelle1!$E$3:$U$500,MATCH($A479&amp;$C479&amp;$D479,[3]Tabelle1!$A$3:$A$500&amp;[3]Tabelle1!$C$3:$C$500&amp;[3]Tabelle1!$D$3:$D$500,0),MATCH(J$2,[3]Tabelle1!$E$2:$U$2,0))),"")</f>
        <v/>
      </c>
      <c r="K479" s="195" t="str">
        <f t="array" ref="K479">IFERROR(IF(INDEX([3]Tabelle1!$E$3:$U$500,MATCH($A479&amp;$C479&amp;$D479,[3]Tabelle1!$A$3:$A$500&amp;[3]Tabelle1!$C$3:$C$500&amp;[3]Tabelle1!$D$3:$D$500,0),MATCH(K$2,[3]Tabelle1!$E$2:$U$2,0))=0,"",INDEX([3]Tabelle1!$E$3:$U$500,MATCH($A479&amp;$C479&amp;$D479,[3]Tabelle1!$A$3:$A$500&amp;[3]Tabelle1!$C$3:$C$500&amp;[3]Tabelle1!$D$3:$D$500,0),MATCH(K$2,[3]Tabelle1!$E$2:$U$2,0))),"")</f>
        <v/>
      </c>
      <c r="L479" s="195" t="str">
        <f t="array" ref="L479">IFERROR(IF(INDEX([3]Tabelle1!$E$3:$U$500,MATCH($A479&amp;$C479&amp;$D479,[3]Tabelle1!$A$3:$A$500&amp;[3]Tabelle1!$C$3:$C$500&amp;[3]Tabelle1!$D$3:$D$500,0),MATCH(L$2,[3]Tabelle1!$E$2:$U$2,0))=0,"",INDEX([3]Tabelle1!$E$3:$U$500,MATCH($A479&amp;$C479&amp;$D479,[3]Tabelle1!$A$3:$A$500&amp;[3]Tabelle1!$C$3:$C$500&amp;[3]Tabelle1!$D$3:$D$500,0),MATCH(L$2,[3]Tabelle1!$E$2:$U$2,0))),"")</f>
        <v/>
      </c>
      <c r="M479" s="195" t="str">
        <f t="array" ref="M479">IFERROR(IF(INDEX([3]Tabelle1!$E$3:$U$500,MATCH($A479&amp;$C479&amp;$D479,[3]Tabelle1!$A$3:$A$500&amp;[3]Tabelle1!$C$3:$C$500&amp;[3]Tabelle1!$D$3:$D$500,0),MATCH(M$2,[3]Tabelle1!$E$2:$U$2,0))=0,"",INDEX([3]Tabelle1!$E$3:$U$500,MATCH($A479&amp;$C479&amp;$D479,[3]Tabelle1!$A$3:$A$500&amp;[3]Tabelle1!$C$3:$C$500&amp;[3]Tabelle1!$D$3:$D$500,0),MATCH(M$2,[3]Tabelle1!$E$2:$U$2,0))),"")</f>
        <v/>
      </c>
      <c r="N479" s="195" t="str">
        <f t="array" ref="N479">IFERROR(IF(INDEX([3]Tabelle1!$E$3:$U$500,MATCH($A479&amp;$C479&amp;$D479,[3]Tabelle1!$A$3:$A$500&amp;[3]Tabelle1!$C$3:$C$500&amp;[3]Tabelle1!$D$3:$D$500,0),MATCH(N$2,[3]Tabelle1!$E$2:$U$2,0))=0,"",INDEX([3]Tabelle1!$E$3:$U$500,MATCH($A479&amp;$C479&amp;$D479,[3]Tabelle1!$A$3:$A$500&amp;[3]Tabelle1!$C$3:$C$500&amp;[3]Tabelle1!$D$3:$D$500,0),MATCH(N$2,[3]Tabelle1!$E$2:$U$2,0))),"")</f>
        <v/>
      </c>
      <c r="O479" s="195" t="str">
        <f t="array" ref="O479">IFERROR(IF(INDEX([3]Tabelle1!$E$3:$U$500,MATCH($A479&amp;$C479&amp;$D479,[3]Tabelle1!$A$3:$A$500&amp;[3]Tabelle1!$C$3:$C$500&amp;[3]Tabelle1!$D$3:$D$500,0),MATCH(O$2,[3]Tabelle1!$E$2:$U$2,0))=0,"",INDEX([3]Tabelle1!$E$3:$U$500,MATCH($A479&amp;$C479&amp;$D479,[3]Tabelle1!$A$3:$A$500&amp;[3]Tabelle1!$C$3:$C$500&amp;[3]Tabelle1!$D$3:$D$500,0),MATCH(O$2,[3]Tabelle1!$E$2:$U$2,0))),"")</f>
        <v/>
      </c>
      <c r="P479" s="195" t="str">
        <f t="array" ref="P479">IFERROR(IF(INDEX([3]Tabelle1!$E$3:$U$500,MATCH($A479&amp;$C479&amp;$D479,[3]Tabelle1!$A$3:$A$500&amp;[3]Tabelle1!$C$3:$C$500&amp;[3]Tabelle1!$D$3:$D$500,0),MATCH(P$2,[3]Tabelle1!$E$2:$U$2,0))=0,"",INDEX([3]Tabelle1!$E$3:$U$500,MATCH($A479&amp;$C479&amp;$D479,[3]Tabelle1!$A$3:$A$500&amp;[3]Tabelle1!$C$3:$C$500&amp;[3]Tabelle1!$D$3:$D$500,0),MATCH(P$2,[3]Tabelle1!$E$2:$U$2,0))),"")</f>
        <v/>
      </c>
      <c r="Q479" s="195" t="str">
        <f t="array" ref="Q479">IFERROR(IF(INDEX([3]Tabelle1!$E$3:$U$500,MATCH($A479&amp;$C479&amp;$D479,[3]Tabelle1!$A$3:$A$500&amp;[3]Tabelle1!$C$3:$C$500&amp;[3]Tabelle1!$D$3:$D$500,0),MATCH(Q$2,[3]Tabelle1!$E$2:$U$2,0))=0,"",INDEX([3]Tabelle1!$E$3:$U$500,MATCH($A479&amp;$C479&amp;$D479,[3]Tabelle1!$A$3:$A$500&amp;[3]Tabelle1!$C$3:$C$500&amp;[3]Tabelle1!$D$3:$D$500,0),MATCH(Q$2,[3]Tabelle1!$E$2:$U$2,0))),"")</f>
        <v/>
      </c>
      <c r="R479" s="195" t="str">
        <f t="array" ref="R479">IFERROR(IF(INDEX([3]Tabelle1!$E$3:$U$500,MATCH($A479&amp;$C479&amp;$D479,[3]Tabelle1!$A$3:$A$500&amp;[3]Tabelle1!$C$3:$C$500&amp;[3]Tabelle1!$D$3:$D$500,0),MATCH(R$2,[3]Tabelle1!$E$2:$U$2,0))=0,"",INDEX([3]Tabelle1!$E$3:$U$500,MATCH($A479&amp;$C479&amp;$D479,[3]Tabelle1!$A$3:$A$500&amp;[3]Tabelle1!$C$3:$C$500&amp;[3]Tabelle1!$D$3:$D$500,0),MATCH(R$2,[3]Tabelle1!$E$2:$U$2,0))),"")</f>
        <v/>
      </c>
      <c r="S479" s="195" t="str">
        <f t="array" ref="S479">IFERROR(IF(INDEX([3]Tabelle1!$E$3:$U$500,MATCH($A479&amp;$C479&amp;$D479,[3]Tabelle1!$A$3:$A$500&amp;[3]Tabelle1!$C$3:$C$500&amp;[3]Tabelle1!$D$3:$D$500,0),MATCH(S$2,[3]Tabelle1!$E$2:$U$2,0))=0,"",INDEX([3]Tabelle1!$E$3:$U$500,MATCH($A479&amp;$C479&amp;$D479,[3]Tabelle1!$A$3:$A$500&amp;[3]Tabelle1!$C$3:$C$500&amp;[3]Tabelle1!$D$3:$D$500,0),MATCH(S$2,[3]Tabelle1!$E$2:$U$2,0))),"")</f>
        <v/>
      </c>
      <c r="T479" s="195" t="str">
        <f t="array" ref="T479">IFERROR(IF(INDEX([3]Tabelle1!$E$3:$U$500,MATCH($A479&amp;$C479&amp;$D479,[3]Tabelle1!$A$3:$A$500&amp;[3]Tabelle1!$C$3:$C$500&amp;[3]Tabelle1!$D$3:$D$500,0),MATCH(T$2,[3]Tabelle1!$E$2:$U$2,0))=0,"",INDEX([3]Tabelle1!$E$3:$U$500,MATCH($A479&amp;$C479&amp;$D479,[3]Tabelle1!$A$3:$A$500&amp;[3]Tabelle1!$C$3:$C$500&amp;[3]Tabelle1!$D$3:$D$500,0),MATCH(T$2,[3]Tabelle1!$E$2:$U$2,0))),"")</f>
        <v/>
      </c>
      <c r="U479" s="195" t="str">
        <f t="array" ref="U479">IFERROR(IF(INDEX([3]Tabelle1!$E$3:$U$500,MATCH($A479&amp;$C479&amp;$D479,[3]Tabelle1!$A$3:$A$500&amp;[3]Tabelle1!$C$3:$C$500&amp;[3]Tabelle1!$D$3:$D$500,0),MATCH(U$2,[3]Tabelle1!$E$2:$U$2,0))=0,"",INDEX([3]Tabelle1!$E$3:$U$500,MATCH($A479&amp;$C479&amp;$D479,[3]Tabelle1!$A$3:$A$500&amp;[3]Tabelle1!$C$3:$C$500&amp;[3]Tabelle1!$D$3:$D$500,0),MATCH(U$2,[3]Tabelle1!$E$2:$U$2,0))),"")</f>
        <v/>
      </c>
      <c r="V479" s="196" t="str">
        <f t="array" ref="V479">IFERROR(IF(INDEX([3]Tabelle1!$E$3:$U$500,MATCH($A479&amp;$C479&amp;$D479,[3]Tabelle1!$A$3:$A$500&amp;[3]Tabelle1!$C$3:$C$500&amp;[3]Tabelle1!$D$3:$D$500,0),MATCH(V$2,[3]Tabelle1!$E$2:$U$2,0))=0,"",INDEX([3]Tabelle1!$E$3:$U$500,MATCH($A479&amp;$C479&amp;$D479,[3]Tabelle1!$A$3:$A$500&amp;[3]Tabelle1!$C$3:$C$500&amp;[3]Tabelle1!$D$3:$D$500,0),MATCH(V$2,[3]Tabelle1!$E$2:$U$2,0))),"")</f>
        <v/>
      </c>
      <c r="W479" t="str">
        <f t="array" ref="W479">IFERROR(IF(INDEX([3]Tabelle1!$E$3:$U$500,MATCH($A479&amp;$C479&amp;$D479,[3]Tabelle1!$A$3:$A$500&amp;[3]Tabelle1!$C$3:$C$500&amp;[3]Tabelle1!$D$3:$D$500,0),MATCH(W$2,[3]Tabelle1!$E$2:$U$2,0))=0,"",INDEX([3]Tabelle1!$E$3:$U$500,MATCH($A479&amp;$C479&amp;$D479,[3]Tabelle1!$A$3:$A$500&amp;[3]Tabelle1!$C$3:$C$500&amp;[3]Tabelle1!$D$3:$D$500,0),MATCH(W$2,[3]Tabelle1!$E$2:$U$2,0))),"")</f>
        <v/>
      </c>
      <c r="X479" t="str">
        <f t="array" ref="X479">IFERROR(IF(INDEX([3]Tabelle1!$E$3:$U$500,MATCH($A479&amp;$C479&amp;$D479,[3]Tabelle1!$A$3:$A$500&amp;[3]Tabelle1!$C$3:$C$500&amp;[3]Tabelle1!$D$3:$D$500,0),MATCH(X$2,[3]Tabelle1!$E$2:$U$2,0))=0,"",INDEX([3]Tabelle1!$E$3:$U$500,MATCH($A479&amp;$C479&amp;$D479,[3]Tabelle1!$A$3:$A$500&amp;[3]Tabelle1!$C$3:$C$500&amp;[3]Tabelle1!$D$3:$D$500,0),MATCH(X$2,[3]Tabelle1!$E$2:$U$2,0))),"")</f>
        <v/>
      </c>
      <c r="Y479" s="4"/>
      <c r="Z479" s="4"/>
      <c r="AA479" s="4"/>
      <c r="AB479" s="4"/>
      <c r="AC479" s="4"/>
      <c r="AD479" s="4"/>
      <c r="AE479" s="4"/>
      <c r="AF479" s="4"/>
    </row>
    <row r="480" spans="1:32" x14ac:dyDescent="0.2">
      <c r="A480" s="107" t="str">
        <f t="shared" si="44"/>
        <v>Malta</v>
      </c>
      <c r="B480" s="97"/>
      <c r="C480" s="97" t="s">
        <v>88</v>
      </c>
      <c r="D480" s="227" t="s">
        <v>48</v>
      </c>
      <c r="E480" s="194"/>
      <c r="F480" s="194"/>
      <c r="G480" s="194"/>
      <c r="H480" s="195" t="str">
        <f t="array" ref="H480">IFERROR(IF(INDEX([3]Tabelle1!$E$3:$U$500,MATCH($A480&amp;$C480&amp;$D480,[3]Tabelle1!$A$3:$A$500&amp;[3]Tabelle1!$C$3:$C$500&amp;[3]Tabelle1!$D$3:$D$500,0),MATCH(H$2,[3]Tabelle1!$E$2:$U$2,0))=0,"",INDEX([3]Tabelle1!$E$3:$U$500,MATCH($A480&amp;$C480&amp;$D480,[3]Tabelle1!$A$3:$A$500&amp;[3]Tabelle1!$C$3:$C$500&amp;[3]Tabelle1!$D$3:$D$500,0),MATCH(H$2,[3]Tabelle1!$E$2:$U$2,0))),"")</f>
        <v/>
      </c>
      <c r="I480" s="195" t="str">
        <f t="array" ref="I480">IFERROR(IF(INDEX([3]Tabelle1!$E$3:$U$500,MATCH($A480&amp;$C480&amp;$D480,[3]Tabelle1!$A$3:$A$500&amp;[3]Tabelle1!$C$3:$C$500&amp;[3]Tabelle1!$D$3:$D$500,0),MATCH(I$2,[3]Tabelle1!$E$2:$U$2,0))=0,"",INDEX([3]Tabelle1!$E$3:$U$500,MATCH($A480&amp;$C480&amp;$D480,[3]Tabelle1!$A$3:$A$500&amp;[3]Tabelle1!$C$3:$C$500&amp;[3]Tabelle1!$D$3:$D$500,0),MATCH(I$2,[3]Tabelle1!$E$2:$U$2,0))),"")</f>
        <v/>
      </c>
      <c r="J480" s="195" t="str">
        <f t="array" ref="J480">IFERROR(IF(INDEX([3]Tabelle1!$E$3:$U$500,MATCH($A480&amp;$C480&amp;$D480,[3]Tabelle1!$A$3:$A$500&amp;[3]Tabelle1!$C$3:$C$500&amp;[3]Tabelle1!$D$3:$D$500,0),MATCH(J$2,[3]Tabelle1!$E$2:$U$2,0))=0,"",INDEX([3]Tabelle1!$E$3:$U$500,MATCH($A480&amp;$C480&amp;$D480,[3]Tabelle1!$A$3:$A$500&amp;[3]Tabelle1!$C$3:$C$500&amp;[3]Tabelle1!$D$3:$D$500,0),MATCH(J$2,[3]Tabelle1!$E$2:$U$2,0))),"")</f>
        <v/>
      </c>
      <c r="K480" s="195" t="str">
        <f t="array" ref="K480">IFERROR(IF(INDEX([3]Tabelle1!$E$3:$U$500,MATCH($A480&amp;$C480&amp;$D480,[3]Tabelle1!$A$3:$A$500&amp;[3]Tabelle1!$C$3:$C$500&amp;[3]Tabelle1!$D$3:$D$500,0),MATCH(K$2,[3]Tabelle1!$E$2:$U$2,0))=0,"",INDEX([3]Tabelle1!$E$3:$U$500,MATCH($A480&amp;$C480&amp;$D480,[3]Tabelle1!$A$3:$A$500&amp;[3]Tabelle1!$C$3:$C$500&amp;[3]Tabelle1!$D$3:$D$500,0),MATCH(K$2,[3]Tabelle1!$E$2:$U$2,0))),"")</f>
        <v/>
      </c>
      <c r="L480" s="195" t="str">
        <f t="array" ref="L480">IFERROR(IF(INDEX([3]Tabelle1!$E$3:$U$500,MATCH($A480&amp;$C480&amp;$D480,[3]Tabelle1!$A$3:$A$500&amp;[3]Tabelle1!$C$3:$C$500&amp;[3]Tabelle1!$D$3:$D$500,0),MATCH(L$2,[3]Tabelle1!$E$2:$U$2,0))=0,"",INDEX([3]Tabelle1!$E$3:$U$500,MATCH($A480&amp;$C480&amp;$D480,[3]Tabelle1!$A$3:$A$500&amp;[3]Tabelle1!$C$3:$C$500&amp;[3]Tabelle1!$D$3:$D$500,0),MATCH(L$2,[3]Tabelle1!$E$2:$U$2,0))),"")</f>
        <v/>
      </c>
      <c r="M480" s="195" t="str">
        <f t="array" ref="M480">IFERROR(IF(INDEX([3]Tabelle1!$E$3:$U$500,MATCH($A480&amp;$C480&amp;$D480,[3]Tabelle1!$A$3:$A$500&amp;[3]Tabelle1!$C$3:$C$500&amp;[3]Tabelle1!$D$3:$D$500,0),MATCH(M$2,[3]Tabelle1!$E$2:$U$2,0))=0,"",INDEX([3]Tabelle1!$E$3:$U$500,MATCH($A480&amp;$C480&amp;$D480,[3]Tabelle1!$A$3:$A$500&amp;[3]Tabelle1!$C$3:$C$500&amp;[3]Tabelle1!$D$3:$D$500,0),MATCH(M$2,[3]Tabelle1!$E$2:$U$2,0))),"")</f>
        <v/>
      </c>
      <c r="N480" s="195" t="str">
        <f t="array" ref="N480">IFERROR(IF(INDEX([3]Tabelle1!$E$3:$U$500,MATCH($A480&amp;$C480&amp;$D480,[3]Tabelle1!$A$3:$A$500&amp;[3]Tabelle1!$C$3:$C$500&amp;[3]Tabelle1!$D$3:$D$500,0),MATCH(N$2,[3]Tabelle1!$E$2:$U$2,0))=0,"",INDEX([3]Tabelle1!$E$3:$U$500,MATCH($A480&amp;$C480&amp;$D480,[3]Tabelle1!$A$3:$A$500&amp;[3]Tabelle1!$C$3:$C$500&amp;[3]Tabelle1!$D$3:$D$500,0),MATCH(N$2,[3]Tabelle1!$E$2:$U$2,0))),"")</f>
        <v/>
      </c>
      <c r="O480" s="195" t="str">
        <f t="array" ref="O480">IFERROR(IF(INDEX([3]Tabelle1!$E$3:$U$500,MATCH($A480&amp;$C480&amp;$D480,[3]Tabelle1!$A$3:$A$500&amp;[3]Tabelle1!$C$3:$C$500&amp;[3]Tabelle1!$D$3:$D$500,0),MATCH(O$2,[3]Tabelle1!$E$2:$U$2,0))=0,"",INDEX([3]Tabelle1!$E$3:$U$500,MATCH($A480&amp;$C480&amp;$D480,[3]Tabelle1!$A$3:$A$500&amp;[3]Tabelle1!$C$3:$C$500&amp;[3]Tabelle1!$D$3:$D$500,0),MATCH(O$2,[3]Tabelle1!$E$2:$U$2,0))),"")</f>
        <v/>
      </c>
      <c r="P480" s="195" t="str">
        <f t="array" ref="P480">IFERROR(IF(INDEX([3]Tabelle1!$E$3:$U$500,MATCH($A480&amp;$C480&amp;$D480,[3]Tabelle1!$A$3:$A$500&amp;[3]Tabelle1!$C$3:$C$500&amp;[3]Tabelle1!$D$3:$D$500,0),MATCH(P$2,[3]Tabelle1!$E$2:$U$2,0))=0,"",INDEX([3]Tabelle1!$E$3:$U$500,MATCH($A480&amp;$C480&amp;$D480,[3]Tabelle1!$A$3:$A$500&amp;[3]Tabelle1!$C$3:$C$500&amp;[3]Tabelle1!$D$3:$D$500,0),MATCH(P$2,[3]Tabelle1!$E$2:$U$2,0))),"")</f>
        <v/>
      </c>
      <c r="Q480" s="195" t="str">
        <f t="array" ref="Q480">IFERROR(IF(INDEX([3]Tabelle1!$E$3:$U$500,MATCH($A480&amp;$C480&amp;$D480,[3]Tabelle1!$A$3:$A$500&amp;[3]Tabelle1!$C$3:$C$500&amp;[3]Tabelle1!$D$3:$D$500,0),MATCH(Q$2,[3]Tabelle1!$E$2:$U$2,0))=0,"",INDEX([3]Tabelle1!$E$3:$U$500,MATCH($A480&amp;$C480&amp;$D480,[3]Tabelle1!$A$3:$A$500&amp;[3]Tabelle1!$C$3:$C$500&amp;[3]Tabelle1!$D$3:$D$500,0),MATCH(Q$2,[3]Tabelle1!$E$2:$U$2,0))),"")</f>
        <v/>
      </c>
      <c r="R480" s="195" t="str">
        <f t="array" ref="R480">IFERROR(IF(INDEX([3]Tabelle1!$E$3:$U$500,MATCH($A480&amp;$C480&amp;$D480,[3]Tabelle1!$A$3:$A$500&amp;[3]Tabelle1!$C$3:$C$500&amp;[3]Tabelle1!$D$3:$D$500,0),MATCH(R$2,[3]Tabelle1!$E$2:$U$2,0))=0,"",INDEX([3]Tabelle1!$E$3:$U$500,MATCH($A480&amp;$C480&amp;$D480,[3]Tabelle1!$A$3:$A$500&amp;[3]Tabelle1!$C$3:$C$500&amp;[3]Tabelle1!$D$3:$D$500,0),MATCH(R$2,[3]Tabelle1!$E$2:$U$2,0))),"")</f>
        <v/>
      </c>
      <c r="S480" s="195" t="str">
        <f t="array" ref="S480">IFERROR(IF(INDEX([3]Tabelle1!$E$3:$U$500,MATCH($A480&amp;$C480&amp;$D480,[3]Tabelle1!$A$3:$A$500&amp;[3]Tabelle1!$C$3:$C$500&amp;[3]Tabelle1!$D$3:$D$500,0),MATCH(S$2,[3]Tabelle1!$E$2:$U$2,0))=0,"",INDEX([3]Tabelle1!$E$3:$U$500,MATCH($A480&amp;$C480&amp;$D480,[3]Tabelle1!$A$3:$A$500&amp;[3]Tabelle1!$C$3:$C$500&amp;[3]Tabelle1!$D$3:$D$500,0),MATCH(S$2,[3]Tabelle1!$E$2:$U$2,0))),"")</f>
        <v/>
      </c>
      <c r="T480" s="195" t="str">
        <f t="array" ref="T480">IFERROR(IF(INDEX([3]Tabelle1!$E$3:$U$500,MATCH($A480&amp;$C480&amp;$D480,[3]Tabelle1!$A$3:$A$500&amp;[3]Tabelle1!$C$3:$C$500&amp;[3]Tabelle1!$D$3:$D$500,0),MATCH(T$2,[3]Tabelle1!$E$2:$U$2,0))=0,"",INDEX([3]Tabelle1!$E$3:$U$500,MATCH($A480&amp;$C480&amp;$D480,[3]Tabelle1!$A$3:$A$500&amp;[3]Tabelle1!$C$3:$C$500&amp;[3]Tabelle1!$D$3:$D$500,0),MATCH(T$2,[3]Tabelle1!$E$2:$U$2,0))),"")</f>
        <v/>
      </c>
      <c r="U480" s="195" t="str">
        <f t="array" ref="U480">IFERROR(IF(INDEX([3]Tabelle1!$E$3:$U$500,MATCH($A480&amp;$C480&amp;$D480,[3]Tabelle1!$A$3:$A$500&amp;[3]Tabelle1!$C$3:$C$500&amp;[3]Tabelle1!$D$3:$D$500,0),MATCH(U$2,[3]Tabelle1!$E$2:$U$2,0))=0,"",INDEX([3]Tabelle1!$E$3:$U$500,MATCH($A480&amp;$C480&amp;$D480,[3]Tabelle1!$A$3:$A$500&amp;[3]Tabelle1!$C$3:$C$500&amp;[3]Tabelle1!$D$3:$D$500,0),MATCH(U$2,[3]Tabelle1!$E$2:$U$2,0))),"")</f>
        <v/>
      </c>
      <c r="V480" s="196" t="str">
        <f t="array" ref="V480">IFERROR(IF(INDEX([3]Tabelle1!$E$3:$U$500,MATCH($A480&amp;$C480&amp;$D480,[3]Tabelle1!$A$3:$A$500&amp;[3]Tabelle1!$C$3:$C$500&amp;[3]Tabelle1!$D$3:$D$500,0),MATCH(V$2,[3]Tabelle1!$E$2:$U$2,0))=0,"",INDEX([3]Tabelle1!$E$3:$U$500,MATCH($A480&amp;$C480&amp;$D480,[3]Tabelle1!$A$3:$A$500&amp;[3]Tabelle1!$C$3:$C$500&amp;[3]Tabelle1!$D$3:$D$500,0),MATCH(V$2,[3]Tabelle1!$E$2:$U$2,0))),"")</f>
        <v/>
      </c>
      <c r="W480" t="str">
        <f t="array" ref="W480">IFERROR(IF(INDEX([3]Tabelle1!$E$3:$U$500,MATCH($A480&amp;$C480&amp;$D480,[3]Tabelle1!$A$3:$A$500&amp;[3]Tabelle1!$C$3:$C$500&amp;[3]Tabelle1!$D$3:$D$500,0),MATCH(W$2,[3]Tabelle1!$E$2:$U$2,0))=0,"",INDEX([3]Tabelle1!$E$3:$U$500,MATCH($A480&amp;$C480&amp;$D480,[3]Tabelle1!$A$3:$A$500&amp;[3]Tabelle1!$C$3:$C$500&amp;[3]Tabelle1!$D$3:$D$500,0),MATCH(W$2,[3]Tabelle1!$E$2:$U$2,0))),"")</f>
        <v/>
      </c>
      <c r="X480" t="str">
        <f t="array" ref="X480">IFERROR(IF(INDEX([3]Tabelle1!$E$3:$U$500,MATCH($A480&amp;$C480&amp;$D480,[3]Tabelle1!$A$3:$A$500&amp;[3]Tabelle1!$C$3:$C$500&amp;[3]Tabelle1!$D$3:$D$500,0),MATCH(X$2,[3]Tabelle1!$E$2:$U$2,0))=0,"",INDEX([3]Tabelle1!$E$3:$U$500,MATCH($A480&amp;$C480&amp;$D480,[3]Tabelle1!$A$3:$A$500&amp;[3]Tabelle1!$C$3:$C$500&amp;[3]Tabelle1!$D$3:$D$500,0),MATCH(X$2,[3]Tabelle1!$E$2:$U$2,0))),"")</f>
        <v/>
      </c>
      <c r="Y480" s="4"/>
      <c r="Z480" s="4"/>
      <c r="AA480" s="4"/>
      <c r="AB480" s="4"/>
      <c r="AC480" s="4"/>
      <c r="AD480" s="4"/>
      <c r="AE480" s="4"/>
      <c r="AF480" s="4"/>
    </row>
    <row r="481" spans="1:32" ht="13.5" thickBot="1" x14ac:dyDescent="0.25">
      <c r="A481" s="107" t="str">
        <f t="shared" si="44"/>
        <v>Malta</v>
      </c>
      <c r="B481" s="108"/>
      <c r="C481" s="108" t="s">
        <v>88</v>
      </c>
      <c r="D481" s="228" t="s">
        <v>44</v>
      </c>
      <c r="E481" s="194"/>
      <c r="F481" s="194"/>
      <c r="G481" s="194"/>
      <c r="H481" s="195" t="str">
        <f t="array" ref="H481">IFERROR(IF(INDEX([3]Tabelle1!$E$3:$U$500,MATCH($A481&amp;$C481&amp;$D481,[3]Tabelle1!$A$3:$A$500&amp;[3]Tabelle1!$C$3:$C$500&amp;[3]Tabelle1!$D$3:$D$500,0),MATCH(H$2,[3]Tabelle1!$E$2:$U$2,0))=0,"",INDEX([3]Tabelle1!$E$3:$U$500,MATCH($A481&amp;$C481&amp;$D481,[3]Tabelle1!$A$3:$A$500&amp;[3]Tabelle1!$C$3:$C$500&amp;[3]Tabelle1!$D$3:$D$500,0),MATCH(H$2,[3]Tabelle1!$E$2:$U$2,0))),"")</f>
        <v/>
      </c>
      <c r="I481" s="195" t="str">
        <f t="array" ref="I481">IFERROR(IF(INDEX([3]Tabelle1!$E$3:$U$500,MATCH($A481&amp;$C481&amp;$D481,[3]Tabelle1!$A$3:$A$500&amp;[3]Tabelle1!$C$3:$C$500&amp;[3]Tabelle1!$D$3:$D$500,0),MATCH(I$2,[3]Tabelle1!$E$2:$U$2,0))=0,"",INDEX([3]Tabelle1!$E$3:$U$500,MATCH($A481&amp;$C481&amp;$D481,[3]Tabelle1!$A$3:$A$500&amp;[3]Tabelle1!$C$3:$C$500&amp;[3]Tabelle1!$D$3:$D$500,0),MATCH(I$2,[3]Tabelle1!$E$2:$U$2,0))),"")</f>
        <v/>
      </c>
      <c r="J481" s="195" t="str">
        <f t="array" ref="J481">IFERROR(IF(INDEX([3]Tabelle1!$E$3:$U$500,MATCH($A481&amp;$C481&amp;$D481,[3]Tabelle1!$A$3:$A$500&amp;[3]Tabelle1!$C$3:$C$500&amp;[3]Tabelle1!$D$3:$D$500,0),MATCH(J$2,[3]Tabelle1!$E$2:$U$2,0))=0,"",INDEX([3]Tabelle1!$E$3:$U$500,MATCH($A481&amp;$C481&amp;$D481,[3]Tabelle1!$A$3:$A$500&amp;[3]Tabelle1!$C$3:$C$500&amp;[3]Tabelle1!$D$3:$D$500,0),MATCH(J$2,[3]Tabelle1!$E$2:$U$2,0))),"")</f>
        <v/>
      </c>
      <c r="K481" s="195" t="str">
        <f t="array" ref="K481">IFERROR(IF(INDEX([3]Tabelle1!$E$3:$U$500,MATCH($A481&amp;$C481&amp;$D481,[3]Tabelle1!$A$3:$A$500&amp;[3]Tabelle1!$C$3:$C$500&amp;[3]Tabelle1!$D$3:$D$500,0),MATCH(K$2,[3]Tabelle1!$E$2:$U$2,0))=0,"",INDEX([3]Tabelle1!$E$3:$U$500,MATCH($A481&amp;$C481&amp;$D481,[3]Tabelle1!$A$3:$A$500&amp;[3]Tabelle1!$C$3:$C$500&amp;[3]Tabelle1!$D$3:$D$500,0),MATCH(K$2,[3]Tabelle1!$E$2:$U$2,0))),"")</f>
        <v/>
      </c>
      <c r="L481" s="195" t="str">
        <f t="array" ref="L481">IFERROR(IF(INDEX([3]Tabelle1!$E$3:$U$500,MATCH($A481&amp;$C481&amp;$D481,[3]Tabelle1!$A$3:$A$500&amp;[3]Tabelle1!$C$3:$C$500&amp;[3]Tabelle1!$D$3:$D$500,0),MATCH(L$2,[3]Tabelle1!$E$2:$U$2,0))=0,"",INDEX([3]Tabelle1!$E$3:$U$500,MATCH($A481&amp;$C481&amp;$D481,[3]Tabelle1!$A$3:$A$500&amp;[3]Tabelle1!$C$3:$C$500&amp;[3]Tabelle1!$D$3:$D$500,0),MATCH(L$2,[3]Tabelle1!$E$2:$U$2,0))),"")</f>
        <v/>
      </c>
      <c r="M481" s="195" t="str">
        <f t="array" ref="M481">IFERROR(IF(INDEX([3]Tabelle1!$E$3:$U$500,MATCH($A481&amp;$C481&amp;$D481,[3]Tabelle1!$A$3:$A$500&amp;[3]Tabelle1!$C$3:$C$500&amp;[3]Tabelle1!$D$3:$D$500,0),MATCH(M$2,[3]Tabelle1!$E$2:$U$2,0))=0,"",INDEX([3]Tabelle1!$E$3:$U$500,MATCH($A481&amp;$C481&amp;$D481,[3]Tabelle1!$A$3:$A$500&amp;[3]Tabelle1!$C$3:$C$500&amp;[3]Tabelle1!$D$3:$D$500,0),MATCH(M$2,[3]Tabelle1!$E$2:$U$2,0))),"")</f>
        <v/>
      </c>
      <c r="N481" s="195" t="str">
        <f t="array" ref="N481">IFERROR(IF(INDEX([3]Tabelle1!$E$3:$U$500,MATCH($A481&amp;$C481&amp;$D481,[3]Tabelle1!$A$3:$A$500&amp;[3]Tabelle1!$C$3:$C$500&amp;[3]Tabelle1!$D$3:$D$500,0),MATCH(N$2,[3]Tabelle1!$E$2:$U$2,0))=0,"",INDEX([3]Tabelle1!$E$3:$U$500,MATCH($A481&amp;$C481&amp;$D481,[3]Tabelle1!$A$3:$A$500&amp;[3]Tabelle1!$C$3:$C$500&amp;[3]Tabelle1!$D$3:$D$500,0),MATCH(N$2,[3]Tabelle1!$E$2:$U$2,0))),"")</f>
        <v/>
      </c>
      <c r="O481" s="195" t="str">
        <f t="array" ref="O481">IFERROR(IF(INDEX([3]Tabelle1!$E$3:$U$500,MATCH($A481&amp;$C481&amp;$D481,[3]Tabelle1!$A$3:$A$500&amp;[3]Tabelle1!$C$3:$C$500&amp;[3]Tabelle1!$D$3:$D$500,0),MATCH(O$2,[3]Tabelle1!$E$2:$U$2,0))=0,"",INDEX([3]Tabelle1!$E$3:$U$500,MATCH($A481&amp;$C481&amp;$D481,[3]Tabelle1!$A$3:$A$500&amp;[3]Tabelle1!$C$3:$C$500&amp;[3]Tabelle1!$D$3:$D$500,0),MATCH(O$2,[3]Tabelle1!$E$2:$U$2,0))),"")</f>
        <v/>
      </c>
      <c r="P481" s="195" t="str">
        <f t="array" ref="P481">IFERROR(IF(INDEX([3]Tabelle1!$E$3:$U$500,MATCH($A481&amp;$C481&amp;$D481,[3]Tabelle1!$A$3:$A$500&amp;[3]Tabelle1!$C$3:$C$500&amp;[3]Tabelle1!$D$3:$D$500,0),MATCH(P$2,[3]Tabelle1!$E$2:$U$2,0))=0,"",INDEX([3]Tabelle1!$E$3:$U$500,MATCH($A481&amp;$C481&amp;$D481,[3]Tabelle1!$A$3:$A$500&amp;[3]Tabelle1!$C$3:$C$500&amp;[3]Tabelle1!$D$3:$D$500,0),MATCH(P$2,[3]Tabelle1!$E$2:$U$2,0))),"")</f>
        <v/>
      </c>
      <c r="Q481" s="195" t="str">
        <f t="array" ref="Q481">IFERROR(IF(INDEX([3]Tabelle1!$E$3:$U$500,MATCH($A481&amp;$C481&amp;$D481,[3]Tabelle1!$A$3:$A$500&amp;[3]Tabelle1!$C$3:$C$500&amp;[3]Tabelle1!$D$3:$D$500,0),MATCH(Q$2,[3]Tabelle1!$E$2:$U$2,0))=0,"",INDEX([3]Tabelle1!$E$3:$U$500,MATCH($A481&amp;$C481&amp;$D481,[3]Tabelle1!$A$3:$A$500&amp;[3]Tabelle1!$C$3:$C$500&amp;[3]Tabelle1!$D$3:$D$500,0),MATCH(Q$2,[3]Tabelle1!$E$2:$U$2,0))),"")</f>
        <v/>
      </c>
      <c r="R481" s="195" t="str">
        <f t="array" ref="R481">IFERROR(IF(INDEX([3]Tabelle1!$E$3:$U$500,MATCH($A481&amp;$C481&amp;$D481,[3]Tabelle1!$A$3:$A$500&amp;[3]Tabelle1!$C$3:$C$500&amp;[3]Tabelle1!$D$3:$D$500,0),MATCH(R$2,[3]Tabelle1!$E$2:$U$2,0))=0,"",INDEX([3]Tabelle1!$E$3:$U$500,MATCH($A481&amp;$C481&amp;$D481,[3]Tabelle1!$A$3:$A$500&amp;[3]Tabelle1!$C$3:$C$500&amp;[3]Tabelle1!$D$3:$D$500,0),MATCH(R$2,[3]Tabelle1!$E$2:$U$2,0))),"")</f>
        <v/>
      </c>
      <c r="S481" s="195" t="str">
        <f t="array" ref="S481">IFERROR(IF(INDEX([3]Tabelle1!$E$3:$U$500,MATCH($A481&amp;$C481&amp;$D481,[3]Tabelle1!$A$3:$A$500&amp;[3]Tabelle1!$C$3:$C$500&amp;[3]Tabelle1!$D$3:$D$500,0),MATCH(S$2,[3]Tabelle1!$E$2:$U$2,0))=0,"",INDEX([3]Tabelle1!$E$3:$U$500,MATCH($A481&amp;$C481&amp;$D481,[3]Tabelle1!$A$3:$A$500&amp;[3]Tabelle1!$C$3:$C$500&amp;[3]Tabelle1!$D$3:$D$500,0),MATCH(S$2,[3]Tabelle1!$E$2:$U$2,0))),"")</f>
        <v/>
      </c>
      <c r="T481" s="195" t="str">
        <f t="array" ref="T481">IFERROR(IF(INDEX([3]Tabelle1!$E$3:$U$500,MATCH($A481&amp;$C481&amp;$D481,[3]Tabelle1!$A$3:$A$500&amp;[3]Tabelle1!$C$3:$C$500&amp;[3]Tabelle1!$D$3:$D$500,0),MATCH(T$2,[3]Tabelle1!$E$2:$U$2,0))=0,"",INDEX([3]Tabelle1!$E$3:$U$500,MATCH($A481&amp;$C481&amp;$D481,[3]Tabelle1!$A$3:$A$500&amp;[3]Tabelle1!$C$3:$C$500&amp;[3]Tabelle1!$D$3:$D$500,0),MATCH(T$2,[3]Tabelle1!$E$2:$U$2,0))),"")</f>
        <v/>
      </c>
      <c r="U481" s="195" t="str">
        <f t="array" ref="U481">IFERROR(IF(INDEX([3]Tabelle1!$E$3:$U$500,MATCH($A481&amp;$C481&amp;$D481,[3]Tabelle1!$A$3:$A$500&amp;[3]Tabelle1!$C$3:$C$500&amp;[3]Tabelle1!$D$3:$D$500,0),MATCH(U$2,[3]Tabelle1!$E$2:$U$2,0))=0,"",INDEX([3]Tabelle1!$E$3:$U$500,MATCH($A481&amp;$C481&amp;$D481,[3]Tabelle1!$A$3:$A$500&amp;[3]Tabelle1!$C$3:$C$500&amp;[3]Tabelle1!$D$3:$D$500,0),MATCH(U$2,[3]Tabelle1!$E$2:$U$2,0))),"")</f>
        <v/>
      </c>
      <c r="V481" s="196" t="str">
        <f t="array" ref="V481">IFERROR(IF(INDEX([3]Tabelle1!$E$3:$U$500,MATCH($A481&amp;$C481&amp;$D481,[3]Tabelle1!$A$3:$A$500&amp;[3]Tabelle1!$C$3:$C$500&amp;[3]Tabelle1!$D$3:$D$500,0),MATCH(V$2,[3]Tabelle1!$E$2:$U$2,0))=0,"",INDEX([3]Tabelle1!$E$3:$U$500,MATCH($A481&amp;$C481&amp;$D481,[3]Tabelle1!$A$3:$A$500&amp;[3]Tabelle1!$C$3:$C$500&amp;[3]Tabelle1!$D$3:$D$500,0),MATCH(V$2,[3]Tabelle1!$E$2:$U$2,0))),"")</f>
        <v/>
      </c>
      <c r="W481" t="str">
        <f t="array" ref="W481">IFERROR(IF(INDEX([3]Tabelle1!$E$3:$U$500,MATCH($A481&amp;$C481&amp;$D481,[3]Tabelle1!$A$3:$A$500&amp;[3]Tabelle1!$C$3:$C$500&amp;[3]Tabelle1!$D$3:$D$500,0),MATCH(W$2,[3]Tabelle1!$E$2:$U$2,0))=0,"",INDEX([3]Tabelle1!$E$3:$U$500,MATCH($A481&amp;$C481&amp;$D481,[3]Tabelle1!$A$3:$A$500&amp;[3]Tabelle1!$C$3:$C$500&amp;[3]Tabelle1!$D$3:$D$500,0),MATCH(W$2,[3]Tabelle1!$E$2:$U$2,0))),"")</f>
        <v/>
      </c>
      <c r="X481" t="str">
        <f t="array" ref="X481">IFERROR(IF(INDEX([3]Tabelle1!$E$3:$U$500,MATCH($A481&amp;$C481&amp;$D481,[3]Tabelle1!$A$3:$A$500&amp;[3]Tabelle1!$C$3:$C$500&amp;[3]Tabelle1!$D$3:$D$500,0),MATCH(X$2,[3]Tabelle1!$E$2:$U$2,0))=0,"",INDEX([3]Tabelle1!$E$3:$U$500,MATCH($A481&amp;$C481&amp;$D481,[3]Tabelle1!$A$3:$A$500&amp;[3]Tabelle1!$C$3:$C$500&amp;[3]Tabelle1!$D$3:$D$500,0),MATCH(X$2,[3]Tabelle1!$E$2:$U$2,0))),"")</f>
        <v/>
      </c>
      <c r="Y481" s="4"/>
      <c r="Z481" s="4"/>
      <c r="AA481" s="4"/>
      <c r="AB481" s="4"/>
      <c r="AC481" s="4"/>
      <c r="AD481" s="4"/>
      <c r="AE481" s="4"/>
      <c r="AF481" s="4"/>
    </row>
    <row r="482" spans="1:32" x14ac:dyDescent="0.2">
      <c r="A482" s="56" t="str">
        <f>B482</f>
        <v>Netherlands</v>
      </c>
      <c r="B482" s="158" t="s">
        <v>61</v>
      </c>
      <c r="C482" s="158" t="s">
        <v>212</v>
      </c>
      <c r="D482" s="229" t="s">
        <v>149</v>
      </c>
      <c r="E482" s="178"/>
      <c r="F482" s="178"/>
      <c r="G482" s="178"/>
      <c r="H482" s="178" t="str">
        <f t="array" ref="H482">IFERROR(IF(INDEX([3]Tabelle1!$E$3:$U$500,MATCH($A482&amp;$C482&amp;$D482,[3]Tabelle1!$A$3:$A$500&amp;[3]Tabelle1!$C$3:$C$500&amp;[3]Tabelle1!$D$3:$D$500,0),MATCH(H$2,[3]Tabelle1!$E$2:$U$2,0))=0,"",INDEX([3]Tabelle1!$E$3:$U$500,MATCH($A482&amp;$C482&amp;$D482,[3]Tabelle1!$A$3:$A$500&amp;[3]Tabelle1!$C$3:$C$500&amp;[3]Tabelle1!$D$3:$D$500,0),MATCH(H$2,[3]Tabelle1!$E$2:$U$2,0))),"")</f>
        <v/>
      </c>
      <c r="I482" s="185" t="str">
        <f t="array" ref="I482">IFERROR(IF(INDEX([3]Tabelle1!$E$3:$U$500,MATCH($A482&amp;$C482&amp;$D482,[3]Tabelle1!$A$3:$A$500&amp;[3]Tabelle1!$C$3:$C$500&amp;[3]Tabelle1!$D$3:$D$500,0),MATCH(I$2,[3]Tabelle1!$E$2:$U$2,0))=0,"",INDEX([3]Tabelle1!$E$3:$U$500,MATCH($A482&amp;$C482&amp;$D482,[3]Tabelle1!$A$3:$A$500&amp;[3]Tabelle1!$C$3:$C$500&amp;[3]Tabelle1!$D$3:$D$500,0),MATCH(I$2,[3]Tabelle1!$E$2:$U$2,0))),"")</f>
        <v/>
      </c>
      <c r="J482" s="165" t="str">
        <f t="array" ref="J482">IFERROR(IF(INDEX([3]Tabelle1!$E$3:$U$500,MATCH($A482&amp;$C482&amp;$D482,[3]Tabelle1!$A$3:$A$500&amp;[3]Tabelle1!$C$3:$C$500&amp;[3]Tabelle1!$D$3:$D$500,0),MATCH(J$2,[3]Tabelle1!$E$2:$U$2,0))=0,"",INDEX([3]Tabelle1!$E$3:$U$500,MATCH($A482&amp;$C482&amp;$D482,[3]Tabelle1!$A$3:$A$500&amp;[3]Tabelle1!$C$3:$C$500&amp;[3]Tabelle1!$D$3:$D$500,0),MATCH(J$2,[3]Tabelle1!$E$2:$U$2,0))),"")</f>
        <v/>
      </c>
      <c r="K482" s="165" t="str">
        <f t="array" ref="K482">IFERROR(IF(INDEX([3]Tabelle1!$E$3:$U$500,MATCH($A482&amp;$C482&amp;$D482,[3]Tabelle1!$A$3:$A$500&amp;[3]Tabelle1!$C$3:$C$500&amp;[3]Tabelle1!$D$3:$D$500,0),MATCH(K$2,[3]Tabelle1!$E$2:$U$2,0))=0,"",INDEX([3]Tabelle1!$E$3:$U$500,MATCH($A482&amp;$C482&amp;$D482,[3]Tabelle1!$A$3:$A$500&amp;[3]Tabelle1!$C$3:$C$500&amp;[3]Tabelle1!$D$3:$D$500,0),MATCH(K$2,[3]Tabelle1!$E$2:$U$2,0))),"")</f>
        <v/>
      </c>
      <c r="L482" s="165" t="str">
        <f t="array" ref="L482">IFERROR(IF(INDEX([3]Tabelle1!$E$3:$U$500,MATCH($A482&amp;$C482&amp;$D482,[3]Tabelle1!$A$3:$A$500&amp;[3]Tabelle1!$C$3:$C$500&amp;[3]Tabelle1!$D$3:$D$500,0),MATCH(L$2,[3]Tabelle1!$E$2:$U$2,0))=0,"",INDEX([3]Tabelle1!$E$3:$U$500,MATCH($A482&amp;$C482&amp;$D482,[3]Tabelle1!$A$3:$A$500&amp;[3]Tabelle1!$C$3:$C$500&amp;[3]Tabelle1!$D$3:$D$500,0),MATCH(L$2,[3]Tabelle1!$E$2:$U$2,0))),"")</f>
        <v/>
      </c>
      <c r="M482" s="165" t="str">
        <f t="array" ref="M482">IFERROR(IF(INDEX([3]Tabelle1!$E$3:$U$500,MATCH($A482&amp;$C482&amp;$D482,[3]Tabelle1!$A$3:$A$500&amp;[3]Tabelle1!$C$3:$C$500&amp;[3]Tabelle1!$D$3:$D$500,0),MATCH(M$2,[3]Tabelle1!$E$2:$U$2,0))=0,"",INDEX([3]Tabelle1!$E$3:$U$500,MATCH($A482&amp;$C482&amp;$D482,[3]Tabelle1!$A$3:$A$500&amp;[3]Tabelle1!$C$3:$C$500&amp;[3]Tabelle1!$D$3:$D$500,0),MATCH(M$2,[3]Tabelle1!$E$2:$U$2,0))),"")</f>
        <v/>
      </c>
      <c r="N482" s="165" t="str">
        <f t="array" ref="N482">IFERROR(IF(INDEX([3]Tabelle1!$E$3:$U$500,MATCH($A482&amp;$C482&amp;$D482,[3]Tabelle1!$A$3:$A$500&amp;[3]Tabelle1!$C$3:$C$500&amp;[3]Tabelle1!$D$3:$D$500,0),MATCH(N$2,[3]Tabelle1!$E$2:$U$2,0))=0,"",INDEX([3]Tabelle1!$E$3:$U$500,MATCH($A482&amp;$C482&amp;$D482,[3]Tabelle1!$A$3:$A$500&amp;[3]Tabelle1!$C$3:$C$500&amp;[3]Tabelle1!$D$3:$D$500,0),MATCH(N$2,[3]Tabelle1!$E$2:$U$2,0))),"")</f>
        <v/>
      </c>
      <c r="O482" s="165" t="str">
        <f t="array" ref="O482">IFERROR(IF(INDEX([3]Tabelle1!$E$3:$U$500,MATCH($A482&amp;$C482&amp;$D482,[3]Tabelle1!$A$3:$A$500&amp;[3]Tabelle1!$C$3:$C$500&amp;[3]Tabelle1!$D$3:$D$500,0),MATCH(O$2,[3]Tabelle1!$E$2:$U$2,0))=0,"",INDEX([3]Tabelle1!$E$3:$U$500,MATCH($A482&amp;$C482&amp;$D482,[3]Tabelle1!$A$3:$A$500&amp;[3]Tabelle1!$C$3:$C$500&amp;[3]Tabelle1!$D$3:$D$500,0),MATCH(O$2,[3]Tabelle1!$E$2:$U$2,0))),"")</f>
        <v/>
      </c>
      <c r="P482" s="165" t="str">
        <f t="array" ref="P482">IFERROR(IF(INDEX([3]Tabelle1!$E$3:$U$500,MATCH($A482&amp;$C482&amp;$D482,[3]Tabelle1!$A$3:$A$500&amp;[3]Tabelle1!$C$3:$C$500&amp;[3]Tabelle1!$D$3:$D$500,0),MATCH(P$2,[3]Tabelle1!$E$2:$U$2,0))=0,"",INDEX([3]Tabelle1!$E$3:$U$500,MATCH($A482&amp;$C482&amp;$D482,[3]Tabelle1!$A$3:$A$500&amp;[3]Tabelle1!$C$3:$C$500&amp;[3]Tabelle1!$D$3:$D$500,0),MATCH(P$2,[3]Tabelle1!$E$2:$U$2,0))),"")</f>
        <v/>
      </c>
      <c r="Q482" s="165" t="str">
        <f t="array" ref="Q482">IFERROR(IF(INDEX([3]Tabelle1!$E$3:$U$500,MATCH($A482&amp;$C482&amp;$D482,[3]Tabelle1!$A$3:$A$500&amp;[3]Tabelle1!$C$3:$C$500&amp;[3]Tabelle1!$D$3:$D$500,0),MATCH(Q$2,[3]Tabelle1!$E$2:$U$2,0))=0,"",INDEX([3]Tabelle1!$E$3:$U$500,MATCH($A482&amp;$C482&amp;$D482,[3]Tabelle1!$A$3:$A$500&amp;[3]Tabelle1!$C$3:$C$500&amp;[3]Tabelle1!$D$3:$D$500,0),MATCH(Q$2,[3]Tabelle1!$E$2:$U$2,0))),"")</f>
        <v/>
      </c>
      <c r="R482" s="165" t="str">
        <f t="array" ref="R482">IFERROR(IF(INDEX([3]Tabelle1!$E$3:$U$500,MATCH($A482&amp;$C482&amp;$D482,[3]Tabelle1!$A$3:$A$500&amp;[3]Tabelle1!$C$3:$C$500&amp;[3]Tabelle1!$D$3:$D$500,0),MATCH(R$2,[3]Tabelle1!$E$2:$U$2,0))=0,"",INDEX([3]Tabelle1!$E$3:$U$500,MATCH($A482&amp;$C482&amp;$D482,[3]Tabelle1!$A$3:$A$500&amp;[3]Tabelle1!$C$3:$C$500&amp;[3]Tabelle1!$D$3:$D$500,0),MATCH(R$2,[3]Tabelle1!$E$2:$U$2,0))),"")</f>
        <v/>
      </c>
      <c r="S482" s="165">
        <f t="array" ref="S482">IFERROR(IF(INDEX([3]Tabelle1!$E$3:$U$500,MATCH($A482&amp;$C482&amp;$D482,[3]Tabelle1!$A$3:$A$500&amp;[3]Tabelle1!$C$3:$C$500&amp;[3]Tabelle1!$D$3:$D$500,0),MATCH(S$2,[3]Tabelle1!$E$2:$U$2,0))=0,"",INDEX([3]Tabelle1!$E$3:$U$500,MATCH($A482&amp;$C482&amp;$D482,[3]Tabelle1!$A$3:$A$500&amp;[3]Tabelle1!$C$3:$C$500&amp;[3]Tabelle1!$D$3:$D$500,0),MATCH(S$2,[3]Tabelle1!$E$2:$U$2,0))),"")</f>
        <v>0.27</v>
      </c>
      <c r="T482" s="187" t="str">
        <f t="array" ref="T482">IFERROR(IF(INDEX([3]Tabelle1!$E$3:$U$500,MATCH($A482&amp;$C482&amp;$D482,[3]Tabelle1!$A$3:$A$500&amp;[3]Tabelle1!$C$3:$C$500&amp;[3]Tabelle1!$D$3:$D$500,0),MATCH(T$2,[3]Tabelle1!$E$2:$U$2,0))=0,"",INDEX([3]Tabelle1!$E$3:$U$500,MATCH($A482&amp;$C482&amp;$D482,[3]Tabelle1!$A$3:$A$500&amp;[3]Tabelle1!$C$3:$C$500&amp;[3]Tabelle1!$D$3:$D$500,0),MATCH(T$2,[3]Tabelle1!$E$2:$U$2,0))),"")</f>
        <v/>
      </c>
      <c r="U482" s="187" t="str">
        <f t="array" ref="U482">IFERROR(IF(INDEX([3]Tabelle1!$E$3:$U$500,MATCH($A482&amp;$C482&amp;$D482,[3]Tabelle1!$A$3:$A$500&amp;[3]Tabelle1!$C$3:$C$500&amp;[3]Tabelle1!$D$3:$D$500,0),MATCH(U$2,[3]Tabelle1!$E$2:$U$2,0))=0,"",INDEX([3]Tabelle1!$E$3:$U$500,MATCH($A482&amp;$C482&amp;$D482,[3]Tabelle1!$A$3:$A$500&amp;[3]Tabelle1!$C$3:$C$500&amp;[3]Tabelle1!$D$3:$D$500,0),MATCH(U$2,[3]Tabelle1!$E$2:$U$2,0))),"")</f>
        <v/>
      </c>
      <c r="V482" s="188" t="str">
        <f t="array" ref="V482">IFERROR(IF(INDEX([3]Tabelle1!$E$3:$U$500,MATCH($A482&amp;$C482&amp;$D482,[3]Tabelle1!$A$3:$A$500&amp;[3]Tabelle1!$C$3:$C$500&amp;[3]Tabelle1!$D$3:$D$500,0),MATCH(V$2,[3]Tabelle1!$E$2:$U$2,0))=0,"",INDEX([3]Tabelle1!$E$3:$U$500,MATCH($A482&amp;$C482&amp;$D482,[3]Tabelle1!$A$3:$A$500&amp;[3]Tabelle1!$C$3:$C$500&amp;[3]Tabelle1!$D$3:$D$500,0),MATCH(V$2,[3]Tabelle1!$E$2:$U$2,0))),"")</f>
        <v/>
      </c>
      <c r="W482" t="str">
        <f t="array" ref="W482">IFERROR(IF(INDEX([3]Tabelle1!$E$3:$U$500,MATCH($A482&amp;$C482&amp;$D482,[3]Tabelle1!$A$3:$A$500&amp;[3]Tabelle1!$C$3:$C$500&amp;[3]Tabelle1!$D$3:$D$500,0),MATCH(W$2,[3]Tabelle1!$E$2:$U$2,0))=0,"",INDEX([3]Tabelle1!$E$3:$U$500,MATCH($A482&amp;$C482&amp;$D482,[3]Tabelle1!$A$3:$A$500&amp;[3]Tabelle1!$C$3:$C$500&amp;[3]Tabelle1!$D$3:$D$500,0),MATCH(W$2,[3]Tabelle1!$E$2:$U$2,0))),"")</f>
        <v>Keine Daten im NECP</v>
      </c>
      <c r="X482" t="str">
        <f t="array" ref="X482">IFERROR(IF(INDEX([3]Tabelle1!$E$3:$U$500,MATCH($A482&amp;$C482&amp;$D482,[3]Tabelle1!$A$3:$A$500&amp;[3]Tabelle1!$C$3:$C$500&amp;[3]Tabelle1!$D$3:$D$500,0),MATCH(X$2,[3]Tabelle1!$E$2:$U$2,0))=0,"",INDEX([3]Tabelle1!$E$3:$U$500,MATCH($A482&amp;$C482&amp;$D482,[3]Tabelle1!$A$3:$A$500&amp;[3]Tabelle1!$C$3:$C$500&amp;[3]Tabelle1!$D$3:$D$500,0),MATCH(X$2,[3]Tabelle1!$E$2:$U$2,0))),"")</f>
        <v>Law on Energy Efficiency</v>
      </c>
      <c r="Y482" s="174"/>
      <c r="Z482" s="174"/>
      <c r="AA482" s="174"/>
      <c r="AB482" s="174"/>
      <c r="AC482" s="174"/>
      <c r="AD482" s="174"/>
      <c r="AE482" s="174"/>
      <c r="AF482" s="174"/>
    </row>
    <row r="483" spans="1:32" x14ac:dyDescent="0.2">
      <c r="A483" s="107" t="str">
        <f>A482</f>
        <v>Netherlands</v>
      </c>
      <c r="B483" s="97"/>
      <c r="C483" s="97" t="s">
        <v>212</v>
      </c>
      <c r="D483" s="226" t="s">
        <v>148</v>
      </c>
      <c r="E483" s="125"/>
      <c r="F483" s="125"/>
      <c r="G483" s="125"/>
      <c r="H483" s="125" t="str">
        <f t="array" ref="H483">IFERROR(IF(INDEX([3]Tabelle1!$E$3:$U$500,MATCH($A483&amp;$C483&amp;$D483,[3]Tabelle1!$A$3:$A$500&amp;[3]Tabelle1!$C$3:$C$500&amp;[3]Tabelle1!$D$3:$D$500,0),MATCH(H$2,[3]Tabelle1!$E$2:$U$2,0))=0,"",INDEX([3]Tabelle1!$E$3:$U$500,MATCH($A483&amp;$C483&amp;$D483,[3]Tabelle1!$A$3:$A$500&amp;[3]Tabelle1!$C$3:$C$500&amp;[3]Tabelle1!$D$3:$D$500,0),MATCH(H$2,[3]Tabelle1!$E$2:$U$2,0))),"")</f>
        <v/>
      </c>
      <c r="I483" s="186" t="str">
        <f t="array" ref="I483">IFERROR(IF(INDEX([3]Tabelle1!$E$3:$U$500,MATCH($A483&amp;$C483&amp;$D483,[3]Tabelle1!$A$3:$A$500&amp;[3]Tabelle1!$C$3:$C$500&amp;[3]Tabelle1!$D$3:$D$500,0),MATCH(I$2,[3]Tabelle1!$E$2:$U$2,0))=0,"",INDEX([3]Tabelle1!$E$3:$U$500,MATCH($A483&amp;$C483&amp;$D483,[3]Tabelle1!$A$3:$A$500&amp;[3]Tabelle1!$C$3:$C$500&amp;[3]Tabelle1!$D$3:$D$500,0),MATCH(I$2,[3]Tabelle1!$E$2:$U$2,0))),"")</f>
        <v/>
      </c>
      <c r="J483" s="152" t="str">
        <f t="array" ref="J483">IFERROR(IF(INDEX([3]Tabelle1!$E$3:$U$500,MATCH($A483&amp;$C483&amp;$D483,[3]Tabelle1!$A$3:$A$500&amp;[3]Tabelle1!$C$3:$C$500&amp;[3]Tabelle1!$D$3:$D$500,0),MATCH(J$2,[3]Tabelle1!$E$2:$U$2,0))=0,"",INDEX([3]Tabelle1!$E$3:$U$500,MATCH($A483&amp;$C483&amp;$D483,[3]Tabelle1!$A$3:$A$500&amp;[3]Tabelle1!$C$3:$C$500&amp;[3]Tabelle1!$D$3:$D$500,0),MATCH(J$2,[3]Tabelle1!$E$2:$U$2,0))),"")</f>
        <v/>
      </c>
      <c r="K483" s="152" t="str">
        <f t="array" ref="K483">IFERROR(IF(INDEX([3]Tabelle1!$E$3:$U$500,MATCH($A483&amp;$C483&amp;$D483,[3]Tabelle1!$A$3:$A$500&amp;[3]Tabelle1!$C$3:$C$500&amp;[3]Tabelle1!$D$3:$D$500,0),MATCH(K$2,[3]Tabelle1!$E$2:$U$2,0))=0,"",INDEX([3]Tabelle1!$E$3:$U$500,MATCH($A483&amp;$C483&amp;$D483,[3]Tabelle1!$A$3:$A$500&amp;[3]Tabelle1!$C$3:$C$500&amp;[3]Tabelle1!$D$3:$D$500,0),MATCH(K$2,[3]Tabelle1!$E$2:$U$2,0))),"")</f>
        <v/>
      </c>
      <c r="L483" s="152" t="str">
        <f t="array" ref="L483">IFERROR(IF(INDEX([3]Tabelle1!$E$3:$U$500,MATCH($A483&amp;$C483&amp;$D483,[3]Tabelle1!$A$3:$A$500&amp;[3]Tabelle1!$C$3:$C$500&amp;[3]Tabelle1!$D$3:$D$500,0),MATCH(L$2,[3]Tabelle1!$E$2:$U$2,0))=0,"",INDEX([3]Tabelle1!$E$3:$U$500,MATCH($A483&amp;$C483&amp;$D483,[3]Tabelle1!$A$3:$A$500&amp;[3]Tabelle1!$C$3:$C$500&amp;[3]Tabelle1!$D$3:$D$500,0),MATCH(L$2,[3]Tabelle1!$E$2:$U$2,0))),"")</f>
        <v/>
      </c>
      <c r="M483" s="152" t="str">
        <f t="array" ref="M483">IFERROR(IF(INDEX([3]Tabelle1!$E$3:$U$500,MATCH($A483&amp;$C483&amp;$D483,[3]Tabelle1!$A$3:$A$500&amp;[3]Tabelle1!$C$3:$C$500&amp;[3]Tabelle1!$D$3:$D$500,0),MATCH(M$2,[3]Tabelle1!$E$2:$U$2,0))=0,"",INDEX([3]Tabelle1!$E$3:$U$500,MATCH($A483&amp;$C483&amp;$D483,[3]Tabelle1!$A$3:$A$500&amp;[3]Tabelle1!$C$3:$C$500&amp;[3]Tabelle1!$D$3:$D$500,0),MATCH(M$2,[3]Tabelle1!$E$2:$U$2,0))),"")</f>
        <v/>
      </c>
      <c r="N483" s="152" t="str">
        <f t="array" ref="N483">IFERROR(IF(INDEX([3]Tabelle1!$E$3:$U$500,MATCH($A483&amp;$C483&amp;$D483,[3]Tabelle1!$A$3:$A$500&amp;[3]Tabelle1!$C$3:$C$500&amp;[3]Tabelle1!$D$3:$D$500,0),MATCH(N$2,[3]Tabelle1!$E$2:$U$2,0))=0,"",INDEX([3]Tabelle1!$E$3:$U$500,MATCH($A483&amp;$C483&amp;$D483,[3]Tabelle1!$A$3:$A$500&amp;[3]Tabelle1!$C$3:$C$500&amp;[3]Tabelle1!$D$3:$D$500,0),MATCH(N$2,[3]Tabelle1!$E$2:$U$2,0))),"")</f>
        <v/>
      </c>
      <c r="O483" s="152" t="str">
        <f t="array" ref="O483">IFERROR(IF(INDEX([3]Tabelle1!$E$3:$U$500,MATCH($A483&amp;$C483&amp;$D483,[3]Tabelle1!$A$3:$A$500&amp;[3]Tabelle1!$C$3:$C$500&amp;[3]Tabelle1!$D$3:$D$500,0),MATCH(O$2,[3]Tabelle1!$E$2:$U$2,0))=0,"",INDEX([3]Tabelle1!$E$3:$U$500,MATCH($A483&amp;$C483&amp;$D483,[3]Tabelle1!$A$3:$A$500&amp;[3]Tabelle1!$C$3:$C$500&amp;[3]Tabelle1!$D$3:$D$500,0),MATCH(O$2,[3]Tabelle1!$E$2:$U$2,0))),"")</f>
        <v/>
      </c>
      <c r="P483" s="152" t="str">
        <f t="array" ref="P483">IFERROR(IF(INDEX([3]Tabelle1!$E$3:$U$500,MATCH($A483&amp;$C483&amp;$D483,[3]Tabelle1!$A$3:$A$500&amp;[3]Tabelle1!$C$3:$C$500&amp;[3]Tabelle1!$D$3:$D$500,0),MATCH(P$2,[3]Tabelle1!$E$2:$U$2,0))=0,"",INDEX([3]Tabelle1!$E$3:$U$500,MATCH($A483&amp;$C483&amp;$D483,[3]Tabelle1!$A$3:$A$500&amp;[3]Tabelle1!$C$3:$C$500&amp;[3]Tabelle1!$D$3:$D$500,0),MATCH(P$2,[3]Tabelle1!$E$2:$U$2,0))),"")</f>
        <v/>
      </c>
      <c r="Q483" s="152" t="str">
        <f t="array" ref="Q483">IFERROR(IF(INDEX([3]Tabelle1!$E$3:$U$500,MATCH($A483&amp;$C483&amp;$D483,[3]Tabelle1!$A$3:$A$500&amp;[3]Tabelle1!$C$3:$C$500&amp;[3]Tabelle1!$D$3:$D$500,0),MATCH(Q$2,[3]Tabelle1!$E$2:$U$2,0))=0,"",INDEX([3]Tabelle1!$E$3:$U$500,MATCH($A483&amp;$C483&amp;$D483,[3]Tabelle1!$A$3:$A$500&amp;[3]Tabelle1!$C$3:$C$500&amp;[3]Tabelle1!$D$3:$D$500,0),MATCH(Q$2,[3]Tabelle1!$E$2:$U$2,0))),"")</f>
        <v/>
      </c>
      <c r="R483" s="152" t="str">
        <f t="array" ref="R483">IFERROR(IF(INDEX([3]Tabelle1!$E$3:$U$500,MATCH($A483&amp;$C483&amp;$D483,[3]Tabelle1!$A$3:$A$500&amp;[3]Tabelle1!$C$3:$C$500&amp;[3]Tabelle1!$D$3:$D$500,0),MATCH(R$2,[3]Tabelle1!$E$2:$U$2,0))=0,"",INDEX([3]Tabelle1!$E$3:$U$500,MATCH($A483&amp;$C483&amp;$D483,[3]Tabelle1!$A$3:$A$500&amp;[3]Tabelle1!$C$3:$C$500&amp;[3]Tabelle1!$D$3:$D$500,0),MATCH(R$2,[3]Tabelle1!$E$2:$U$2,0))),"")</f>
        <v/>
      </c>
      <c r="S483" s="152" t="str">
        <f t="array" ref="S483">IFERROR(IF(INDEX([3]Tabelle1!$E$3:$U$500,MATCH($A483&amp;$C483&amp;$D483,[3]Tabelle1!$A$3:$A$500&amp;[3]Tabelle1!$C$3:$C$500&amp;[3]Tabelle1!$D$3:$D$500,0),MATCH(S$2,[3]Tabelle1!$E$2:$U$2,0))=0,"",INDEX([3]Tabelle1!$E$3:$U$500,MATCH($A483&amp;$C483&amp;$D483,[3]Tabelle1!$A$3:$A$500&amp;[3]Tabelle1!$C$3:$C$500&amp;[3]Tabelle1!$D$3:$D$500,0),MATCH(S$2,[3]Tabelle1!$E$2:$U$2,0))),"")</f>
        <v/>
      </c>
      <c r="T483" s="189" t="str">
        <f t="array" ref="T483">IFERROR(IF(INDEX([3]Tabelle1!$E$3:$U$500,MATCH($A483&amp;$C483&amp;$D483,[3]Tabelle1!$A$3:$A$500&amp;[3]Tabelle1!$C$3:$C$500&amp;[3]Tabelle1!$D$3:$D$500,0),MATCH(T$2,[3]Tabelle1!$E$2:$U$2,0))=0,"",INDEX([3]Tabelle1!$E$3:$U$500,MATCH($A483&amp;$C483&amp;$D483,[3]Tabelle1!$A$3:$A$500&amp;[3]Tabelle1!$C$3:$C$500&amp;[3]Tabelle1!$D$3:$D$500,0),MATCH(T$2,[3]Tabelle1!$E$2:$U$2,0))),"")</f>
        <v/>
      </c>
      <c r="U483" s="189" t="str">
        <f t="array" ref="U483">IFERROR(IF(INDEX([3]Tabelle1!$E$3:$U$500,MATCH($A483&amp;$C483&amp;$D483,[3]Tabelle1!$A$3:$A$500&amp;[3]Tabelle1!$C$3:$C$500&amp;[3]Tabelle1!$D$3:$D$500,0),MATCH(U$2,[3]Tabelle1!$E$2:$U$2,0))=0,"",INDEX([3]Tabelle1!$E$3:$U$500,MATCH($A483&amp;$C483&amp;$D483,[3]Tabelle1!$A$3:$A$500&amp;[3]Tabelle1!$C$3:$C$500&amp;[3]Tabelle1!$D$3:$D$500,0),MATCH(U$2,[3]Tabelle1!$E$2:$U$2,0))),"")</f>
        <v/>
      </c>
      <c r="V483" s="190" t="str">
        <f t="array" ref="V483">IFERROR(IF(INDEX([3]Tabelle1!$E$3:$U$500,MATCH($A483&amp;$C483&amp;$D483,[3]Tabelle1!$A$3:$A$500&amp;[3]Tabelle1!$C$3:$C$500&amp;[3]Tabelle1!$D$3:$D$500,0),MATCH(V$2,[3]Tabelle1!$E$2:$U$2,0))=0,"",INDEX([3]Tabelle1!$E$3:$U$500,MATCH($A483&amp;$C483&amp;$D483,[3]Tabelle1!$A$3:$A$500&amp;[3]Tabelle1!$C$3:$C$500&amp;[3]Tabelle1!$D$3:$D$500,0),MATCH(V$2,[3]Tabelle1!$E$2:$U$2,0))),"")</f>
        <v/>
      </c>
      <c r="W483" t="str">
        <f t="array" ref="W483">IFERROR(IF(INDEX([3]Tabelle1!$E$3:$U$500,MATCH($A483&amp;$C483&amp;$D483,[3]Tabelle1!$A$3:$A$500&amp;[3]Tabelle1!$C$3:$C$500&amp;[3]Tabelle1!$D$3:$D$500,0),MATCH(W$2,[3]Tabelle1!$E$2:$U$2,0))=0,"",INDEX([3]Tabelle1!$E$3:$U$500,MATCH($A483&amp;$C483&amp;$D483,[3]Tabelle1!$A$3:$A$500&amp;[3]Tabelle1!$C$3:$C$500&amp;[3]Tabelle1!$D$3:$D$500,0),MATCH(W$2,[3]Tabelle1!$E$2:$U$2,0))),"")</f>
        <v/>
      </c>
      <c r="X483" t="str">
        <f t="array" ref="X483">IFERROR(IF(INDEX([3]Tabelle1!$E$3:$U$500,MATCH($A483&amp;$C483&amp;$D483,[3]Tabelle1!$A$3:$A$500&amp;[3]Tabelle1!$C$3:$C$500&amp;[3]Tabelle1!$D$3:$D$500,0),MATCH(X$2,[3]Tabelle1!$E$2:$U$2,0))=0,"",INDEX([3]Tabelle1!$E$3:$U$500,MATCH($A483&amp;$C483&amp;$D483,[3]Tabelle1!$A$3:$A$500&amp;[3]Tabelle1!$C$3:$C$500&amp;[3]Tabelle1!$D$3:$D$500,0),MATCH(X$2,[3]Tabelle1!$E$2:$U$2,0))),"")</f>
        <v/>
      </c>
      <c r="Y483" s="174"/>
      <c r="Z483" s="174"/>
      <c r="AA483" s="174"/>
      <c r="AB483" s="174"/>
      <c r="AC483" s="174"/>
      <c r="AD483" s="174"/>
      <c r="AE483" s="174"/>
      <c r="AF483" s="174"/>
    </row>
    <row r="484" spans="1:32" x14ac:dyDescent="0.2">
      <c r="A484" s="107" t="str">
        <f t="shared" ref="A484:A499" si="45">A483</f>
        <v>Netherlands</v>
      </c>
      <c r="B484" s="97"/>
      <c r="C484" s="97" t="s">
        <v>212</v>
      </c>
      <c r="D484" s="226" t="s">
        <v>146</v>
      </c>
      <c r="E484" s="125"/>
      <c r="F484" s="125"/>
      <c r="G484" s="125"/>
      <c r="H484" s="125" t="str">
        <f t="array" ref="H484">IFERROR(IF(INDEX([3]Tabelle1!$E$3:$U$500,MATCH($A484&amp;$C484&amp;$D484,[3]Tabelle1!$A$3:$A$500&amp;[3]Tabelle1!$C$3:$C$500&amp;[3]Tabelle1!$D$3:$D$500,0),MATCH(H$2,[3]Tabelle1!$E$2:$U$2,0))=0,"",INDEX([3]Tabelle1!$E$3:$U$500,MATCH($A484&amp;$C484&amp;$D484,[3]Tabelle1!$A$3:$A$500&amp;[3]Tabelle1!$C$3:$C$500&amp;[3]Tabelle1!$D$3:$D$500,0),MATCH(H$2,[3]Tabelle1!$E$2:$U$2,0))),"")</f>
        <v/>
      </c>
      <c r="I484" s="186" t="str">
        <f t="array" ref="I484">IFERROR(IF(INDEX([3]Tabelle1!$E$3:$U$500,MATCH($A484&amp;$C484&amp;$D484,[3]Tabelle1!$A$3:$A$500&amp;[3]Tabelle1!$C$3:$C$500&amp;[3]Tabelle1!$D$3:$D$500,0),MATCH(I$2,[3]Tabelle1!$E$2:$U$2,0))=0,"",INDEX([3]Tabelle1!$E$3:$U$500,MATCH($A484&amp;$C484&amp;$D484,[3]Tabelle1!$A$3:$A$500&amp;[3]Tabelle1!$C$3:$C$500&amp;[3]Tabelle1!$D$3:$D$500,0),MATCH(I$2,[3]Tabelle1!$E$2:$U$2,0))),"")</f>
        <v/>
      </c>
      <c r="J484" s="152" t="str">
        <f t="array" ref="J484">IFERROR(IF(INDEX([3]Tabelle1!$E$3:$U$500,MATCH($A484&amp;$C484&amp;$D484,[3]Tabelle1!$A$3:$A$500&amp;[3]Tabelle1!$C$3:$C$500&amp;[3]Tabelle1!$D$3:$D$500,0),MATCH(J$2,[3]Tabelle1!$E$2:$U$2,0))=0,"",INDEX([3]Tabelle1!$E$3:$U$500,MATCH($A484&amp;$C484&amp;$D484,[3]Tabelle1!$A$3:$A$500&amp;[3]Tabelle1!$C$3:$C$500&amp;[3]Tabelle1!$D$3:$D$500,0),MATCH(J$2,[3]Tabelle1!$E$2:$U$2,0))),"")</f>
        <v/>
      </c>
      <c r="K484" s="152" t="str">
        <f t="array" ref="K484">IFERROR(IF(INDEX([3]Tabelle1!$E$3:$U$500,MATCH($A484&amp;$C484&amp;$D484,[3]Tabelle1!$A$3:$A$500&amp;[3]Tabelle1!$C$3:$C$500&amp;[3]Tabelle1!$D$3:$D$500,0),MATCH(K$2,[3]Tabelle1!$E$2:$U$2,0))=0,"",INDEX([3]Tabelle1!$E$3:$U$500,MATCH($A484&amp;$C484&amp;$D484,[3]Tabelle1!$A$3:$A$500&amp;[3]Tabelle1!$C$3:$C$500&amp;[3]Tabelle1!$D$3:$D$500,0),MATCH(K$2,[3]Tabelle1!$E$2:$U$2,0))),"")</f>
        <v/>
      </c>
      <c r="L484" s="152" t="str">
        <f t="array" ref="L484">IFERROR(IF(INDEX([3]Tabelle1!$E$3:$U$500,MATCH($A484&amp;$C484&amp;$D484,[3]Tabelle1!$A$3:$A$500&amp;[3]Tabelle1!$C$3:$C$500&amp;[3]Tabelle1!$D$3:$D$500,0),MATCH(L$2,[3]Tabelle1!$E$2:$U$2,0))=0,"",INDEX([3]Tabelle1!$E$3:$U$500,MATCH($A484&amp;$C484&amp;$D484,[3]Tabelle1!$A$3:$A$500&amp;[3]Tabelle1!$C$3:$C$500&amp;[3]Tabelle1!$D$3:$D$500,0),MATCH(L$2,[3]Tabelle1!$E$2:$U$2,0))),"")</f>
        <v/>
      </c>
      <c r="M484" s="152" t="str">
        <f t="array" ref="M484">IFERROR(IF(INDEX([3]Tabelle1!$E$3:$U$500,MATCH($A484&amp;$C484&amp;$D484,[3]Tabelle1!$A$3:$A$500&amp;[3]Tabelle1!$C$3:$C$500&amp;[3]Tabelle1!$D$3:$D$500,0),MATCH(M$2,[3]Tabelle1!$E$2:$U$2,0))=0,"",INDEX([3]Tabelle1!$E$3:$U$500,MATCH($A484&amp;$C484&amp;$D484,[3]Tabelle1!$A$3:$A$500&amp;[3]Tabelle1!$C$3:$C$500&amp;[3]Tabelle1!$D$3:$D$500,0),MATCH(M$2,[3]Tabelle1!$E$2:$U$2,0))),"")</f>
        <v/>
      </c>
      <c r="N484" s="152" t="str">
        <f t="array" ref="N484">IFERROR(IF(INDEX([3]Tabelle1!$E$3:$U$500,MATCH($A484&amp;$C484&amp;$D484,[3]Tabelle1!$A$3:$A$500&amp;[3]Tabelle1!$C$3:$C$500&amp;[3]Tabelle1!$D$3:$D$500,0),MATCH(N$2,[3]Tabelle1!$E$2:$U$2,0))=0,"",INDEX([3]Tabelle1!$E$3:$U$500,MATCH($A484&amp;$C484&amp;$D484,[3]Tabelle1!$A$3:$A$500&amp;[3]Tabelle1!$C$3:$C$500&amp;[3]Tabelle1!$D$3:$D$500,0),MATCH(N$2,[3]Tabelle1!$E$2:$U$2,0))),"")</f>
        <v/>
      </c>
      <c r="O484" s="152" t="str">
        <f t="array" ref="O484">IFERROR(IF(INDEX([3]Tabelle1!$E$3:$U$500,MATCH($A484&amp;$C484&amp;$D484,[3]Tabelle1!$A$3:$A$500&amp;[3]Tabelle1!$C$3:$C$500&amp;[3]Tabelle1!$D$3:$D$500,0),MATCH(O$2,[3]Tabelle1!$E$2:$U$2,0))=0,"",INDEX([3]Tabelle1!$E$3:$U$500,MATCH($A484&amp;$C484&amp;$D484,[3]Tabelle1!$A$3:$A$500&amp;[3]Tabelle1!$C$3:$C$500&amp;[3]Tabelle1!$D$3:$D$500,0),MATCH(O$2,[3]Tabelle1!$E$2:$U$2,0))),"")</f>
        <v/>
      </c>
      <c r="P484" s="152" t="str">
        <f t="array" ref="P484">IFERROR(IF(INDEX([3]Tabelle1!$E$3:$U$500,MATCH($A484&amp;$C484&amp;$D484,[3]Tabelle1!$A$3:$A$500&amp;[3]Tabelle1!$C$3:$C$500&amp;[3]Tabelle1!$D$3:$D$500,0),MATCH(P$2,[3]Tabelle1!$E$2:$U$2,0))=0,"",INDEX([3]Tabelle1!$E$3:$U$500,MATCH($A484&amp;$C484&amp;$D484,[3]Tabelle1!$A$3:$A$500&amp;[3]Tabelle1!$C$3:$C$500&amp;[3]Tabelle1!$D$3:$D$500,0),MATCH(P$2,[3]Tabelle1!$E$2:$U$2,0))),"")</f>
        <v/>
      </c>
      <c r="Q484" s="152" t="str">
        <f t="array" ref="Q484">IFERROR(IF(INDEX([3]Tabelle1!$E$3:$U$500,MATCH($A484&amp;$C484&amp;$D484,[3]Tabelle1!$A$3:$A$500&amp;[3]Tabelle1!$C$3:$C$500&amp;[3]Tabelle1!$D$3:$D$500,0),MATCH(Q$2,[3]Tabelle1!$E$2:$U$2,0))=0,"",INDEX([3]Tabelle1!$E$3:$U$500,MATCH($A484&amp;$C484&amp;$D484,[3]Tabelle1!$A$3:$A$500&amp;[3]Tabelle1!$C$3:$C$500&amp;[3]Tabelle1!$D$3:$D$500,0),MATCH(Q$2,[3]Tabelle1!$E$2:$U$2,0))),"")</f>
        <v/>
      </c>
      <c r="R484" s="152" t="str">
        <f t="array" ref="R484">IFERROR(IF(INDEX([3]Tabelle1!$E$3:$U$500,MATCH($A484&amp;$C484&amp;$D484,[3]Tabelle1!$A$3:$A$500&amp;[3]Tabelle1!$C$3:$C$500&amp;[3]Tabelle1!$D$3:$D$500,0),MATCH(R$2,[3]Tabelle1!$E$2:$U$2,0))=0,"",INDEX([3]Tabelle1!$E$3:$U$500,MATCH($A484&amp;$C484&amp;$D484,[3]Tabelle1!$A$3:$A$500&amp;[3]Tabelle1!$C$3:$C$500&amp;[3]Tabelle1!$D$3:$D$500,0),MATCH(R$2,[3]Tabelle1!$E$2:$U$2,0))),"")</f>
        <v/>
      </c>
      <c r="S484" s="152" t="str">
        <f t="array" ref="S484">IFERROR(IF(INDEX([3]Tabelle1!$E$3:$U$500,MATCH($A484&amp;$C484&amp;$D484,[3]Tabelle1!$A$3:$A$500&amp;[3]Tabelle1!$C$3:$C$500&amp;[3]Tabelle1!$D$3:$D$500,0),MATCH(S$2,[3]Tabelle1!$E$2:$U$2,0))=0,"",INDEX([3]Tabelle1!$E$3:$U$500,MATCH($A484&amp;$C484&amp;$D484,[3]Tabelle1!$A$3:$A$500&amp;[3]Tabelle1!$C$3:$C$500&amp;[3]Tabelle1!$D$3:$D$500,0),MATCH(S$2,[3]Tabelle1!$E$2:$U$2,0))),"")</f>
        <v/>
      </c>
      <c r="T484" s="189" t="str">
        <f t="array" ref="T484">IFERROR(IF(INDEX([3]Tabelle1!$E$3:$U$500,MATCH($A484&amp;$C484&amp;$D484,[3]Tabelle1!$A$3:$A$500&amp;[3]Tabelle1!$C$3:$C$500&amp;[3]Tabelle1!$D$3:$D$500,0),MATCH(T$2,[3]Tabelle1!$E$2:$U$2,0))=0,"",INDEX([3]Tabelle1!$E$3:$U$500,MATCH($A484&amp;$C484&amp;$D484,[3]Tabelle1!$A$3:$A$500&amp;[3]Tabelle1!$C$3:$C$500&amp;[3]Tabelle1!$D$3:$D$500,0),MATCH(T$2,[3]Tabelle1!$E$2:$U$2,0))),"")</f>
        <v/>
      </c>
      <c r="U484" s="189" t="str">
        <f t="array" ref="U484">IFERROR(IF(INDEX([3]Tabelle1!$E$3:$U$500,MATCH($A484&amp;$C484&amp;$D484,[3]Tabelle1!$A$3:$A$500&amp;[3]Tabelle1!$C$3:$C$500&amp;[3]Tabelle1!$D$3:$D$500,0),MATCH(U$2,[3]Tabelle1!$E$2:$U$2,0))=0,"",INDEX([3]Tabelle1!$E$3:$U$500,MATCH($A484&amp;$C484&amp;$D484,[3]Tabelle1!$A$3:$A$500&amp;[3]Tabelle1!$C$3:$C$500&amp;[3]Tabelle1!$D$3:$D$500,0),MATCH(U$2,[3]Tabelle1!$E$2:$U$2,0))),"")</f>
        <v/>
      </c>
      <c r="V484" s="190" t="str">
        <f t="array" ref="V484">IFERROR(IF(INDEX([3]Tabelle1!$E$3:$U$500,MATCH($A484&amp;$C484&amp;$D484,[3]Tabelle1!$A$3:$A$500&amp;[3]Tabelle1!$C$3:$C$500&amp;[3]Tabelle1!$D$3:$D$500,0),MATCH(V$2,[3]Tabelle1!$E$2:$U$2,0))=0,"",INDEX([3]Tabelle1!$E$3:$U$500,MATCH($A484&amp;$C484&amp;$D484,[3]Tabelle1!$A$3:$A$500&amp;[3]Tabelle1!$C$3:$C$500&amp;[3]Tabelle1!$D$3:$D$500,0),MATCH(V$2,[3]Tabelle1!$E$2:$U$2,0))),"")</f>
        <v/>
      </c>
      <c r="W484" t="str">
        <f t="array" ref="W484">IFERROR(IF(INDEX([3]Tabelle1!$E$3:$U$500,MATCH($A484&amp;$C484&amp;$D484,[3]Tabelle1!$A$3:$A$500&amp;[3]Tabelle1!$C$3:$C$500&amp;[3]Tabelle1!$D$3:$D$500,0),MATCH(W$2,[3]Tabelle1!$E$2:$U$2,0))=0,"",INDEX([3]Tabelle1!$E$3:$U$500,MATCH($A484&amp;$C484&amp;$D484,[3]Tabelle1!$A$3:$A$500&amp;[3]Tabelle1!$C$3:$C$500&amp;[3]Tabelle1!$D$3:$D$500,0),MATCH(W$2,[3]Tabelle1!$E$2:$U$2,0))),"")</f>
        <v/>
      </c>
      <c r="X484" t="str">
        <f t="array" ref="X484">IFERROR(IF(INDEX([3]Tabelle1!$E$3:$U$500,MATCH($A484&amp;$C484&amp;$D484,[3]Tabelle1!$A$3:$A$500&amp;[3]Tabelle1!$C$3:$C$500&amp;[3]Tabelle1!$D$3:$D$500,0),MATCH(X$2,[3]Tabelle1!$E$2:$U$2,0))=0,"",INDEX([3]Tabelle1!$E$3:$U$500,MATCH($A484&amp;$C484&amp;$D484,[3]Tabelle1!$A$3:$A$500&amp;[3]Tabelle1!$C$3:$C$500&amp;[3]Tabelle1!$D$3:$D$500,0),MATCH(X$2,[3]Tabelle1!$E$2:$U$2,0))),"")</f>
        <v/>
      </c>
      <c r="Y484" s="174"/>
      <c r="Z484" s="174"/>
      <c r="AA484" s="174"/>
      <c r="AB484" s="174"/>
      <c r="AC484" s="174"/>
      <c r="AD484" s="174"/>
      <c r="AE484" s="174"/>
      <c r="AF484" s="174"/>
    </row>
    <row r="485" spans="1:32" x14ac:dyDescent="0.2">
      <c r="A485" s="107" t="str">
        <f t="shared" si="45"/>
        <v>Netherlands</v>
      </c>
      <c r="B485" s="97"/>
      <c r="C485" s="97" t="s">
        <v>212</v>
      </c>
      <c r="D485" s="226" t="s">
        <v>147</v>
      </c>
      <c r="E485" s="125"/>
      <c r="F485" s="125"/>
      <c r="G485" s="125"/>
      <c r="H485" s="125" t="str">
        <f t="array" ref="H485">IFERROR(IF(INDEX([3]Tabelle1!$E$3:$U$500,MATCH($A485&amp;$C485&amp;$D485,[3]Tabelle1!$A$3:$A$500&amp;[3]Tabelle1!$C$3:$C$500&amp;[3]Tabelle1!$D$3:$D$500,0),MATCH(H$2,[3]Tabelle1!$E$2:$U$2,0))=0,"",INDEX([3]Tabelle1!$E$3:$U$500,MATCH($A485&amp;$C485&amp;$D485,[3]Tabelle1!$A$3:$A$500&amp;[3]Tabelle1!$C$3:$C$500&amp;[3]Tabelle1!$D$3:$D$500,0),MATCH(H$2,[3]Tabelle1!$E$2:$U$2,0))),"")</f>
        <v/>
      </c>
      <c r="I485" s="186" t="str">
        <f t="array" ref="I485">IFERROR(IF(INDEX([3]Tabelle1!$E$3:$U$500,MATCH($A485&amp;$C485&amp;$D485,[3]Tabelle1!$A$3:$A$500&amp;[3]Tabelle1!$C$3:$C$500&amp;[3]Tabelle1!$D$3:$D$500,0),MATCH(I$2,[3]Tabelle1!$E$2:$U$2,0))=0,"",INDEX([3]Tabelle1!$E$3:$U$500,MATCH($A485&amp;$C485&amp;$D485,[3]Tabelle1!$A$3:$A$500&amp;[3]Tabelle1!$C$3:$C$500&amp;[3]Tabelle1!$D$3:$D$500,0),MATCH(I$2,[3]Tabelle1!$E$2:$U$2,0))),"")</f>
        <v/>
      </c>
      <c r="J485" s="152" t="str">
        <f t="array" ref="J485">IFERROR(IF(INDEX([3]Tabelle1!$E$3:$U$500,MATCH($A485&amp;$C485&amp;$D485,[3]Tabelle1!$A$3:$A$500&amp;[3]Tabelle1!$C$3:$C$500&amp;[3]Tabelle1!$D$3:$D$500,0),MATCH(J$2,[3]Tabelle1!$E$2:$U$2,0))=0,"",INDEX([3]Tabelle1!$E$3:$U$500,MATCH($A485&amp;$C485&amp;$D485,[3]Tabelle1!$A$3:$A$500&amp;[3]Tabelle1!$C$3:$C$500&amp;[3]Tabelle1!$D$3:$D$500,0),MATCH(J$2,[3]Tabelle1!$E$2:$U$2,0))),"")</f>
        <v/>
      </c>
      <c r="K485" s="152" t="str">
        <f t="array" ref="K485">IFERROR(IF(INDEX([3]Tabelle1!$E$3:$U$500,MATCH($A485&amp;$C485&amp;$D485,[3]Tabelle1!$A$3:$A$500&amp;[3]Tabelle1!$C$3:$C$500&amp;[3]Tabelle1!$D$3:$D$500,0),MATCH(K$2,[3]Tabelle1!$E$2:$U$2,0))=0,"",INDEX([3]Tabelle1!$E$3:$U$500,MATCH($A485&amp;$C485&amp;$D485,[3]Tabelle1!$A$3:$A$500&amp;[3]Tabelle1!$C$3:$C$500&amp;[3]Tabelle1!$D$3:$D$500,0),MATCH(K$2,[3]Tabelle1!$E$2:$U$2,0))),"")</f>
        <v/>
      </c>
      <c r="L485" s="152" t="str">
        <f t="array" ref="L485">IFERROR(IF(INDEX([3]Tabelle1!$E$3:$U$500,MATCH($A485&amp;$C485&amp;$D485,[3]Tabelle1!$A$3:$A$500&amp;[3]Tabelle1!$C$3:$C$500&amp;[3]Tabelle1!$D$3:$D$500,0),MATCH(L$2,[3]Tabelle1!$E$2:$U$2,0))=0,"",INDEX([3]Tabelle1!$E$3:$U$500,MATCH($A485&amp;$C485&amp;$D485,[3]Tabelle1!$A$3:$A$500&amp;[3]Tabelle1!$C$3:$C$500&amp;[3]Tabelle1!$D$3:$D$500,0),MATCH(L$2,[3]Tabelle1!$E$2:$U$2,0))),"")</f>
        <v/>
      </c>
      <c r="M485" s="152" t="str">
        <f t="array" ref="M485">IFERROR(IF(INDEX([3]Tabelle1!$E$3:$U$500,MATCH($A485&amp;$C485&amp;$D485,[3]Tabelle1!$A$3:$A$500&amp;[3]Tabelle1!$C$3:$C$500&amp;[3]Tabelle1!$D$3:$D$500,0),MATCH(M$2,[3]Tabelle1!$E$2:$U$2,0))=0,"",INDEX([3]Tabelle1!$E$3:$U$500,MATCH($A485&amp;$C485&amp;$D485,[3]Tabelle1!$A$3:$A$500&amp;[3]Tabelle1!$C$3:$C$500&amp;[3]Tabelle1!$D$3:$D$500,0),MATCH(M$2,[3]Tabelle1!$E$2:$U$2,0))),"")</f>
        <v/>
      </c>
      <c r="N485" s="152" t="str">
        <f t="array" ref="N485">IFERROR(IF(INDEX([3]Tabelle1!$E$3:$U$500,MATCH($A485&amp;$C485&amp;$D485,[3]Tabelle1!$A$3:$A$500&amp;[3]Tabelle1!$C$3:$C$500&amp;[3]Tabelle1!$D$3:$D$500,0),MATCH(N$2,[3]Tabelle1!$E$2:$U$2,0))=0,"",INDEX([3]Tabelle1!$E$3:$U$500,MATCH($A485&amp;$C485&amp;$D485,[3]Tabelle1!$A$3:$A$500&amp;[3]Tabelle1!$C$3:$C$500&amp;[3]Tabelle1!$D$3:$D$500,0),MATCH(N$2,[3]Tabelle1!$E$2:$U$2,0))),"")</f>
        <v/>
      </c>
      <c r="O485" s="152" t="str">
        <f t="array" ref="O485">IFERROR(IF(INDEX([3]Tabelle1!$E$3:$U$500,MATCH($A485&amp;$C485&amp;$D485,[3]Tabelle1!$A$3:$A$500&amp;[3]Tabelle1!$C$3:$C$500&amp;[3]Tabelle1!$D$3:$D$500,0),MATCH(O$2,[3]Tabelle1!$E$2:$U$2,0))=0,"",INDEX([3]Tabelle1!$E$3:$U$500,MATCH($A485&amp;$C485&amp;$D485,[3]Tabelle1!$A$3:$A$500&amp;[3]Tabelle1!$C$3:$C$500&amp;[3]Tabelle1!$D$3:$D$500,0),MATCH(O$2,[3]Tabelle1!$E$2:$U$2,0))),"")</f>
        <v/>
      </c>
      <c r="P485" s="152" t="str">
        <f t="array" ref="P485">IFERROR(IF(INDEX([3]Tabelle1!$E$3:$U$500,MATCH($A485&amp;$C485&amp;$D485,[3]Tabelle1!$A$3:$A$500&amp;[3]Tabelle1!$C$3:$C$500&amp;[3]Tabelle1!$D$3:$D$500,0),MATCH(P$2,[3]Tabelle1!$E$2:$U$2,0))=0,"",INDEX([3]Tabelle1!$E$3:$U$500,MATCH($A485&amp;$C485&amp;$D485,[3]Tabelle1!$A$3:$A$500&amp;[3]Tabelle1!$C$3:$C$500&amp;[3]Tabelle1!$D$3:$D$500,0),MATCH(P$2,[3]Tabelle1!$E$2:$U$2,0))),"")</f>
        <v/>
      </c>
      <c r="Q485" s="152" t="str">
        <f t="array" ref="Q485">IFERROR(IF(INDEX([3]Tabelle1!$E$3:$U$500,MATCH($A485&amp;$C485&amp;$D485,[3]Tabelle1!$A$3:$A$500&amp;[3]Tabelle1!$C$3:$C$500&amp;[3]Tabelle1!$D$3:$D$500,0),MATCH(Q$2,[3]Tabelle1!$E$2:$U$2,0))=0,"",INDEX([3]Tabelle1!$E$3:$U$500,MATCH($A485&amp;$C485&amp;$D485,[3]Tabelle1!$A$3:$A$500&amp;[3]Tabelle1!$C$3:$C$500&amp;[3]Tabelle1!$D$3:$D$500,0),MATCH(Q$2,[3]Tabelle1!$E$2:$U$2,0))),"")</f>
        <v/>
      </c>
      <c r="R485" s="152" t="str">
        <f t="array" ref="R485">IFERROR(IF(INDEX([3]Tabelle1!$E$3:$U$500,MATCH($A485&amp;$C485&amp;$D485,[3]Tabelle1!$A$3:$A$500&amp;[3]Tabelle1!$C$3:$C$500&amp;[3]Tabelle1!$D$3:$D$500,0),MATCH(R$2,[3]Tabelle1!$E$2:$U$2,0))=0,"",INDEX([3]Tabelle1!$E$3:$U$500,MATCH($A485&amp;$C485&amp;$D485,[3]Tabelle1!$A$3:$A$500&amp;[3]Tabelle1!$C$3:$C$500&amp;[3]Tabelle1!$D$3:$D$500,0),MATCH(R$2,[3]Tabelle1!$E$2:$U$2,0))),"")</f>
        <v/>
      </c>
      <c r="S485" s="152" t="str">
        <f t="array" ref="S485">IFERROR(IF(INDEX([3]Tabelle1!$E$3:$U$500,MATCH($A485&amp;$C485&amp;$D485,[3]Tabelle1!$A$3:$A$500&amp;[3]Tabelle1!$C$3:$C$500&amp;[3]Tabelle1!$D$3:$D$500,0),MATCH(S$2,[3]Tabelle1!$E$2:$U$2,0))=0,"",INDEX([3]Tabelle1!$E$3:$U$500,MATCH($A485&amp;$C485&amp;$D485,[3]Tabelle1!$A$3:$A$500&amp;[3]Tabelle1!$C$3:$C$500&amp;[3]Tabelle1!$D$3:$D$500,0),MATCH(S$2,[3]Tabelle1!$E$2:$U$2,0))),"")</f>
        <v/>
      </c>
      <c r="T485" s="189" t="str">
        <f t="array" ref="T485">IFERROR(IF(INDEX([3]Tabelle1!$E$3:$U$500,MATCH($A485&amp;$C485&amp;$D485,[3]Tabelle1!$A$3:$A$500&amp;[3]Tabelle1!$C$3:$C$500&amp;[3]Tabelle1!$D$3:$D$500,0),MATCH(T$2,[3]Tabelle1!$E$2:$U$2,0))=0,"",INDEX([3]Tabelle1!$E$3:$U$500,MATCH($A485&amp;$C485&amp;$D485,[3]Tabelle1!$A$3:$A$500&amp;[3]Tabelle1!$C$3:$C$500&amp;[3]Tabelle1!$D$3:$D$500,0),MATCH(T$2,[3]Tabelle1!$E$2:$U$2,0))),"")</f>
        <v/>
      </c>
      <c r="U485" s="189" t="str">
        <f t="array" ref="U485">IFERROR(IF(INDEX([3]Tabelle1!$E$3:$U$500,MATCH($A485&amp;$C485&amp;$D485,[3]Tabelle1!$A$3:$A$500&amp;[3]Tabelle1!$C$3:$C$500&amp;[3]Tabelle1!$D$3:$D$500,0),MATCH(U$2,[3]Tabelle1!$E$2:$U$2,0))=0,"",INDEX([3]Tabelle1!$E$3:$U$500,MATCH($A485&amp;$C485&amp;$D485,[3]Tabelle1!$A$3:$A$500&amp;[3]Tabelle1!$C$3:$C$500&amp;[3]Tabelle1!$D$3:$D$500,0),MATCH(U$2,[3]Tabelle1!$E$2:$U$2,0))),"")</f>
        <v/>
      </c>
      <c r="V485" s="190" t="str">
        <f t="array" ref="V485">IFERROR(IF(INDEX([3]Tabelle1!$E$3:$U$500,MATCH($A485&amp;$C485&amp;$D485,[3]Tabelle1!$A$3:$A$500&amp;[3]Tabelle1!$C$3:$C$500&amp;[3]Tabelle1!$D$3:$D$500,0),MATCH(V$2,[3]Tabelle1!$E$2:$U$2,0))=0,"",INDEX([3]Tabelle1!$E$3:$U$500,MATCH($A485&amp;$C485&amp;$D485,[3]Tabelle1!$A$3:$A$500&amp;[3]Tabelle1!$C$3:$C$500&amp;[3]Tabelle1!$D$3:$D$500,0),MATCH(V$2,[3]Tabelle1!$E$2:$U$2,0))),"")</f>
        <v/>
      </c>
      <c r="W485" t="str">
        <f t="array" ref="W485">IFERROR(IF(INDEX([3]Tabelle1!$E$3:$U$500,MATCH($A485&amp;$C485&amp;$D485,[3]Tabelle1!$A$3:$A$500&amp;[3]Tabelle1!$C$3:$C$500&amp;[3]Tabelle1!$D$3:$D$500,0),MATCH(W$2,[3]Tabelle1!$E$2:$U$2,0))=0,"",INDEX([3]Tabelle1!$E$3:$U$500,MATCH($A485&amp;$C485&amp;$D485,[3]Tabelle1!$A$3:$A$500&amp;[3]Tabelle1!$C$3:$C$500&amp;[3]Tabelle1!$D$3:$D$500,0),MATCH(W$2,[3]Tabelle1!$E$2:$U$2,0))),"")</f>
        <v/>
      </c>
      <c r="X485" t="str">
        <f t="array" ref="X485">IFERROR(IF(INDEX([3]Tabelle1!$E$3:$U$500,MATCH($A485&amp;$C485&amp;$D485,[3]Tabelle1!$A$3:$A$500&amp;[3]Tabelle1!$C$3:$C$500&amp;[3]Tabelle1!$D$3:$D$500,0),MATCH(X$2,[3]Tabelle1!$E$2:$U$2,0))=0,"",INDEX([3]Tabelle1!$E$3:$U$500,MATCH($A485&amp;$C485&amp;$D485,[3]Tabelle1!$A$3:$A$500&amp;[3]Tabelle1!$C$3:$C$500&amp;[3]Tabelle1!$D$3:$D$500,0),MATCH(X$2,[3]Tabelle1!$E$2:$U$2,0))),"")</f>
        <v/>
      </c>
      <c r="Y485" s="174"/>
      <c r="Z485" s="174"/>
      <c r="AA485" s="174"/>
      <c r="AB485" s="174"/>
      <c r="AC485" s="174"/>
      <c r="AD485" s="174"/>
      <c r="AE485" s="174"/>
      <c r="AF485" s="174"/>
    </row>
    <row r="486" spans="1:32" x14ac:dyDescent="0.2">
      <c r="A486" s="107" t="str">
        <f t="shared" si="45"/>
        <v>Netherlands</v>
      </c>
      <c r="B486" s="97"/>
      <c r="C486" s="97"/>
      <c r="D486" s="226" t="s">
        <v>73</v>
      </c>
      <c r="E486" s="191"/>
      <c r="F486" s="191"/>
      <c r="G486" s="191"/>
      <c r="H486" s="192" t="str">
        <f t="array" ref="H486">IFERROR(IF(INDEX([3]Tabelle1!$E$3:$U$500,MATCH($A486&amp;$C486&amp;$D486,[3]Tabelle1!$A$3:$A$500&amp;[3]Tabelle1!$C$3:$C$500&amp;[3]Tabelle1!$D$3:$D$500,0),MATCH(H$2,[3]Tabelle1!$E$2:$U$2,0))=0,"",INDEX([3]Tabelle1!$E$3:$U$500,MATCH($A486&amp;$C486&amp;$D486,[3]Tabelle1!$A$3:$A$500&amp;[3]Tabelle1!$C$3:$C$500&amp;[3]Tabelle1!$D$3:$D$500,0),MATCH(H$2,[3]Tabelle1!$E$2:$U$2,0))),"")</f>
        <v/>
      </c>
      <c r="I486" s="192" t="str">
        <f t="array" ref="I486">IFERROR(IF(INDEX([3]Tabelle1!$E$3:$U$500,MATCH($A486&amp;$C486&amp;$D486,[3]Tabelle1!$A$3:$A$500&amp;[3]Tabelle1!$C$3:$C$500&amp;[3]Tabelle1!$D$3:$D$500,0),MATCH(I$2,[3]Tabelle1!$E$2:$U$2,0))=0,"",INDEX([3]Tabelle1!$E$3:$U$500,MATCH($A486&amp;$C486&amp;$D486,[3]Tabelle1!$A$3:$A$500&amp;[3]Tabelle1!$C$3:$C$500&amp;[3]Tabelle1!$D$3:$D$500,0),MATCH(I$2,[3]Tabelle1!$E$2:$U$2,0))),"")</f>
        <v/>
      </c>
      <c r="J486" s="192" t="str">
        <f t="array" ref="J486">IFERROR(IF(INDEX([3]Tabelle1!$E$3:$U$500,MATCH($A486&amp;$C486&amp;$D486,[3]Tabelle1!$A$3:$A$500&amp;[3]Tabelle1!$C$3:$C$500&amp;[3]Tabelle1!$D$3:$D$500,0),MATCH(J$2,[3]Tabelle1!$E$2:$U$2,0))=0,"",INDEX([3]Tabelle1!$E$3:$U$500,MATCH($A486&amp;$C486&amp;$D486,[3]Tabelle1!$A$3:$A$500&amp;[3]Tabelle1!$C$3:$C$500&amp;[3]Tabelle1!$D$3:$D$500,0),MATCH(J$2,[3]Tabelle1!$E$2:$U$2,0))),"")</f>
        <v/>
      </c>
      <c r="K486" s="192" t="str">
        <f t="array" ref="K486">IFERROR(IF(INDEX([3]Tabelle1!$E$3:$U$500,MATCH($A486&amp;$C486&amp;$D486,[3]Tabelle1!$A$3:$A$500&amp;[3]Tabelle1!$C$3:$C$500&amp;[3]Tabelle1!$D$3:$D$500,0),MATCH(K$2,[3]Tabelle1!$E$2:$U$2,0))=0,"",INDEX([3]Tabelle1!$E$3:$U$500,MATCH($A486&amp;$C486&amp;$D486,[3]Tabelle1!$A$3:$A$500&amp;[3]Tabelle1!$C$3:$C$500&amp;[3]Tabelle1!$D$3:$D$500,0),MATCH(K$2,[3]Tabelle1!$E$2:$U$2,0))),"")</f>
        <v/>
      </c>
      <c r="L486" s="192" t="str">
        <f t="array" ref="L486">IFERROR(IF(INDEX([3]Tabelle1!$E$3:$U$500,MATCH($A486&amp;$C486&amp;$D486,[3]Tabelle1!$A$3:$A$500&amp;[3]Tabelle1!$C$3:$C$500&amp;[3]Tabelle1!$D$3:$D$500,0),MATCH(L$2,[3]Tabelle1!$E$2:$U$2,0))=0,"",INDEX([3]Tabelle1!$E$3:$U$500,MATCH($A486&amp;$C486&amp;$D486,[3]Tabelle1!$A$3:$A$500&amp;[3]Tabelle1!$C$3:$C$500&amp;[3]Tabelle1!$D$3:$D$500,0),MATCH(L$2,[3]Tabelle1!$E$2:$U$2,0))),"")</f>
        <v/>
      </c>
      <c r="M486" s="192" t="str">
        <f t="array" ref="M486">IFERROR(IF(INDEX([3]Tabelle1!$E$3:$U$500,MATCH($A486&amp;$C486&amp;$D486,[3]Tabelle1!$A$3:$A$500&amp;[3]Tabelle1!$C$3:$C$500&amp;[3]Tabelle1!$D$3:$D$500,0),MATCH(M$2,[3]Tabelle1!$E$2:$U$2,0))=0,"",INDEX([3]Tabelle1!$E$3:$U$500,MATCH($A486&amp;$C486&amp;$D486,[3]Tabelle1!$A$3:$A$500&amp;[3]Tabelle1!$C$3:$C$500&amp;[3]Tabelle1!$D$3:$D$500,0),MATCH(M$2,[3]Tabelle1!$E$2:$U$2,0))),"")</f>
        <v/>
      </c>
      <c r="N486" s="192" t="str">
        <f t="array" ref="N486">IFERROR(IF(INDEX([3]Tabelle1!$E$3:$U$500,MATCH($A486&amp;$C486&amp;$D486,[3]Tabelle1!$A$3:$A$500&amp;[3]Tabelle1!$C$3:$C$500&amp;[3]Tabelle1!$D$3:$D$500,0),MATCH(N$2,[3]Tabelle1!$E$2:$U$2,0))=0,"",INDEX([3]Tabelle1!$E$3:$U$500,MATCH($A486&amp;$C486&amp;$D486,[3]Tabelle1!$A$3:$A$500&amp;[3]Tabelle1!$C$3:$C$500&amp;[3]Tabelle1!$D$3:$D$500,0),MATCH(N$2,[3]Tabelle1!$E$2:$U$2,0))),"")</f>
        <v/>
      </c>
      <c r="O486" s="192" t="str">
        <f t="array" ref="O486">IFERROR(IF(INDEX([3]Tabelle1!$E$3:$U$500,MATCH($A486&amp;$C486&amp;$D486,[3]Tabelle1!$A$3:$A$500&amp;[3]Tabelle1!$C$3:$C$500&amp;[3]Tabelle1!$D$3:$D$500,0),MATCH(O$2,[3]Tabelle1!$E$2:$U$2,0))=0,"",INDEX([3]Tabelle1!$E$3:$U$500,MATCH($A486&amp;$C486&amp;$D486,[3]Tabelle1!$A$3:$A$500&amp;[3]Tabelle1!$C$3:$C$500&amp;[3]Tabelle1!$D$3:$D$500,0),MATCH(O$2,[3]Tabelle1!$E$2:$U$2,0))),"")</f>
        <v/>
      </c>
      <c r="P486" s="192" t="str">
        <f t="array" ref="P486">IFERROR(IF(INDEX([3]Tabelle1!$E$3:$U$500,MATCH($A486&amp;$C486&amp;$D486,[3]Tabelle1!$A$3:$A$500&amp;[3]Tabelle1!$C$3:$C$500&amp;[3]Tabelle1!$D$3:$D$500,0),MATCH(P$2,[3]Tabelle1!$E$2:$U$2,0))=0,"",INDEX([3]Tabelle1!$E$3:$U$500,MATCH($A486&amp;$C486&amp;$D486,[3]Tabelle1!$A$3:$A$500&amp;[3]Tabelle1!$C$3:$C$500&amp;[3]Tabelle1!$D$3:$D$500,0),MATCH(P$2,[3]Tabelle1!$E$2:$U$2,0))),"")</f>
        <v/>
      </c>
      <c r="Q486" s="192" t="str">
        <f t="array" ref="Q486">IFERROR(IF(INDEX([3]Tabelle1!$E$3:$U$500,MATCH($A486&amp;$C486&amp;$D486,[3]Tabelle1!$A$3:$A$500&amp;[3]Tabelle1!$C$3:$C$500&amp;[3]Tabelle1!$D$3:$D$500,0),MATCH(Q$2,[3]Tabelle1!$E$2:$U$2,0))=0,"",INDEX([3]Tabelle1!$E$3:$U$500,MATCH($A486&amp;$C486&amp;$D486,[3]Tabelle1!$A$3:$A$500&amp;[3]Tabelle1!$C$3:$C$500&amp;[3]Tabelle1!$D$3:$D$500,0),MATCH(Q$2,[3]Tabelle1!$E$2:$U$2,0))),"")</f>
        <v/>
      </c>
      <c r="R486" s="192" t="str">
        <f t="array" ref="R486">IFERROR(IF(INDEX([3]Tabelle1!$E$3:$U$500,MATCH($A486&amp;$C486&amp;$D486,[3]Tabelle1!$A$3:$A$500&amp;[3]Tabelle1!$C$3:$C$500&amp;[3]Tabelle1!$D$3:$D$500,0),MATCH(R$2,[3]Tabelle1!$E$2:$U$2,0))=0,"",INDEX([3]Tabelle1!$E$3:$U$500,MATCH($A486&amp;$C486&amp;$D486,[3]Tabelle1!$A$3:$A$500&amp;[3]Tabelle1!$C$3:$C$500&amp;[3]Tabelle1!$D$3:$D$500,0),MATCH(R$2,[3]Tabelle1!$E$2:$U$2,0))),"")</f>
        <v/>
      </c>
      <c r="S486" s="192" t="str">
        <f t="array" ref="S486">IFERROR(IF(INDEX([3]Tabelle1!$E$3:$U$500,MATCH($A486&amp;$C486&amp;$D486,[3]Tabelle1!$A$3:$A$500&amp;[3]Tabelle1!$C$3:$C$500&amp;[3]Tabelle1!$D$3:$D$500,0),MATCH(S$2,[3]Tabelle1!$E$2:$U$2,0))=0,"",INDEX([3]Tabelle1!$E$3:$U$500,MATCH($A486&amp;$C486&amp;$D486,[3]Tabelle1!$A$3:$A$500&amp;[3]Tabelle1!$C$3:$C$500&amp;[3]Tabelle1!$D$3:$D$500,0),MATCH(S$2,[3]Tabelle1!$E$2:$U$2,0))),"")</f>
        <v/>
      </c>
      <c r="T486" s="192" t="str">
        <f t="array" ref="T486">IFERROR(IF(INDEX([3]Tabelle1!$E$3:$U$500,MATCH($A486&amp;$C486&amp;$D486,[3]Tabelle1!$A$3:$A$500&amp;[3]Tabelle1!$C$3:$C$500&amp;[3]Tabelle1!$D$3:$D$500,0),MATCH(T$2,[3]Tabelle1!$E$2:$U$2,0))=0,"",INDEX([3]Tabelle1!$E$3:$U$500,MATCH($A486&amp;$C486&amp;$D486,[3]Tabelle1!$A$3:$A$500&amp;[3]Tabelle1!$C$3:$C$500&amp;[3]Tabelle1!$D$3:$D$500,0),MATCH(T$2,[3]Tabelle1!$E$2:$U$2,0))),"")</f>
        <v/>
      </c>
      <c r="U486" s="192" t="str">
        <f t="array" ref="U486">IFERROR(IF(INDEX([3]Tabelle1!$E$3:$U$500,MATCH($A486&amp;$C486&amp;$D486,[3]Tabelle1!$A$3:$A$500&amp;[3]Tabelle1!$C$3:$C$500&amp;[3]Tabelle1!$D$3:$D$500,0),MATCH(U$2,[3]Tabelle1!$E$2:$U$2,0))=0,"",INDEX([3]Tabelle1!$E$3:$U$500,MATCH($A486&amp;$C486&amp;$D486,[3]Tabelle1!$A$3:$A$500&amp;[3]Tabelle1!$C$3:$C$500&amp;[3]Tabelle1!$D$3:$D$500,0),MATCH(U$2,[3]Tabelle1!$E$2:$U$2,0))),"")</f>
        <v/>
      </c>
      <c r="V486" s="193" t="str">
        <f t="array" ref="V486">IFERROR(IF(INDEX([3]Tabelle1!$E$3:$U$500,MATCH($A486&amp;$C486&amp;$D486,[3]Tabelle1!$A$3:$A$500&amp;[3]Tabelle1!$C$3:$C$500&amp;[3]Tabelle1!$D$3:$D$500,0),MATCH(V$2,[3]Tabelle1!$E$2:$U$2,0))=0,"",INDEX([3]Tabelle1!$E$3:$U$500,MATCH($A486&amp;$C486&amp;$D486,[3]Tabelle1!$A$3:$A$500&amp;[3]Tabelle1!$C$3:$C$500&amp;[3]Tabelle1!$D$3:$D$500,0),MATCH(V$2,[3]Tabelle1!$E$2:$U$2,0))),"")</f>
        <v/>
      </c>
      <c r="W486" t="str">
        <f t="array" ref="W486">IFERROR(IF(INDEX([3]Tabelle1!$E$3:$U$500,MATCH($A486&amp;$C486&amp;$D486,[3]Tabelle1!$A$3:$A$500&amp;[3]Tabelle1!$C$3:$C$500&amp;[3]Tabelle1!$D$3:$D$500,0),MATCH(W$2,[3]Tabelle1!$E$2:$U$2,0))=0,"",INDEX([3]Tabelle1!$E$3:$U$500,MATCH($A486&amp;$C486&amp;$D486,[3]Tabelle1!$A$3:$A$500&amp;[3]Tabelle1!$C$3:$C$500&amp;[3]Tabelle1!$D$3:$D$500,0),MATCH(W$2,[3]Tabelle1!$E$2:$U$2,0))),"")</f>
        <v/>
      </c>
      <c r="X486" t="str">
        <f t="array" ref="X486">IFERROR(IF(INDEX([3]Tabelle1!$E$3:$U$500,MATCH($A486&amp;$C486&amp;$D486,[3]Tabelle1!$A$3:$A$500&amp;[3]Tabelle1!$C$3:$C$500&amp;[3]Tabelle1!$D$3:$D$500,0),MATCH(X$2,[3]Tabelle1!$E$2:$U$2,0))=0,"",INDEX([3]Tabelle1!$E$3:$U$500,MATCH($A486&amp;$C486&amp;$D486,[3]Tabelle1!$A$3:$A$500&amp;[3]Tabelle1!$C$3:$C$500&amp;[3]Tabelle1!$D$3:$D$500,0),MATCH(X$2,[3]Tabelle1!$E$2:$U$2,0))),"")</f>
        <v/>
      </c>
      <c r="Y486" s="4"/>
      <c r="Z486" s="4"/>
      <c r="AA486" s="4"/>
      <c r="AB486" s="4"/>
      <c r="AC486" s="4"/>
      <c r="AD486" s="4"/>
      <c r="AE486" s="4"/>
      <c r="AF486" s="4"/>
    </row>
    <row r="487" spans="1:32" x14ac:dyDescent="0.2">
      <c r="A487" s="107" t="str">
        <f t="shared" si="45"/>
        <v>Netherlands</v>
      </c>
      <c r="B487" s="97"/>
      <c r="C487" s="97" t="s">
        <v>88</v>
      </c>
      <c r="D487" s="227" t="s">
        <v>0</v>
      </c>
      <c r="E487" s="194"/>
      <c r="F487" s="194"/>
      <c r="G487" s="194"/>
      <c r="H487" s="195" t="str">
        <f t="array" ref="H487">IFERROR(IF(INDEX([3]Tabelle1!$E$3:$U$500,MATCH($A487&amp;$C487&amp;$D487,[3]Tabelle1!$A$3:$A$500&amp;[3]Tabelle1!$C$3:$C$500&amp;[3]Tabelle1!$D$3:$D$500,0),MATCH(H$2,[3]Tabelle1!$E$2:$U$2,0))=0,"",INDEX([3]Tabelle1!$E$3:$U$500,MATCH($A487&amp;$C487&amp;$D487,[3]Tabelle1!$A$3:$A$500&amp;[3]Tabelle1!$C$3:$C$500&amp;[3]Tabelle1!$D$3:$D$500,0),MATCH(H$2,[3]Tabelle1!$E$2:$U$2,0))),"")</f>
        <v/>
      </c>
      <c r="I487" s="195" t="str">
        <f t="array" ref="I487">IFERROR(IF(INDEX([3]Tabelle1!$E$3:$U$500,MATCH($A487&amp;$C487&amp;$D487,[3]Tabelle1!$A$3:$A$500&amp;[3]Tabelle1!$C$3:$C$500&amp;[3]Tabelle1!$D$3:$D$500,0),MATCH(I$2,[3]Tabelle1!$E$2:$U$2,0))=0,"",INDEX([3]Tabelle1!$E$3:$U$500,MATCH($A487&amp;$C487&amp;$D487,[3]Tabelle1!$A$3:$A$500&amp;[3]Tabelle1!$C$3:$C$500&amp;[3]Tabelle1!$D$3:$D$500,0),MATCH(I$2,[3]Tabelle1!$E$2:$U$2,0))),"")</f>
        <v/>
      </c>
      <c r="J487" s="195" t="str">
        <f t="array" ref="J487">IFERROR(IF(INDEX([3]Tabelle1!$E$3:$U$500,MATCH($A487&amp;$C487&amp;$D487,[3]Tabelle1!$A$3:$A$500&amp;[3]Tabelle1!$C$3:$C$500&amp;[3]Tabelle1!$D$3:$D$500,0),MATCH(J$2,[3]Tabelle1!$E$2:$U$2,0))=0,"",INDEX([3]Tabelle1!$E$3:$U$500,MATCH($A487&amp;$C487&amp;$D487,[3]Tabelle1!$A$3:$A$500&amp;[3]Tabelle1!$C$3:$C$500&amp;[3]Tabelle1!$D$3:$D$500,0),MATCH(J$2,[3]Tabelle1!$E$2:$U$2,0))),"")</f>
        <v/>
      </c>
      <c r="K487" s="195" t="str">
        <f t="array" ref="K487">IFERROR(IF(INDEX([3]Tabelle1!$E$3:$U$500,MATCH($A487&amp;$C487&amp;$D487,[3]Tabelle1!$A$3:$A$500&amp;[3]Tabelle1!$C$3:$C$500&amp;[3]Tabelle1!$D$3:$D$500,0),MATCH(K$2,[3]Tabelle1!$E$2:$U$2,0))=0,"",INDEX([3]Tabelle1!$E$3:$U$500,MATCH($A487&amp;$C487&amp;$D487,[3]Tabelle1!$A$3:$A$500&amp;[3]Tabelle1!$C$3:$C$500&amp;[3]Tabelle1!$D$3:$D$500,0),MATCH(K$2,[3]Tabelle1!$E$2:$U$2,0))),"")</f>
        <v/>
      </c>
      <c r="L487" s="195" t="str">
        <f t="array" ref="L487">IFERROR(IF(INDEX([3]Tabelle1!$E$3:$U$500,MATCH($A487&amp;$C487&amp;$D487,[3]Tabelle1!$A$3:$A$500&amp;[3]Tabelle1!$C$3:$C$500&amp;[3]Tabelle1!$D$3:$D$500,0),MATCH(L$2,[3]Tabelle1!$E$2:$U$2,0))=0,"",INDEX([3]Tabelle1!$E$3:$U$500,MATCH($A487&amp;$C487&amp;$D487,[3]Tabelle1!$A$3:$A$500&amp;[3]Tabelle1!$C$3:$C$500&amp;[3]Tabelle1!$D$3:$D$500,0),MATCH(L$2,[3]Tabelle1!$E$2:$U$2,0))),"")</f>
        <v/>
      </c>
      <c r="M487" s="195" t="str">
        <f t="array" ref="M487">IFERROR(IF(INDEX([3]Tabelle1!$E$3:$U$500,MATCH($A487&amp;$C487&amp;$D487,[3]Tabelle1!$A$3:$A$500&amp;[3]Tabelle1!$C$3:$C$500&amp;[3]Tabelle1!$D$3:$D$500,0),MATCH(M$2,[3]Tabelle1!$E$2:$U$2,0))=0,"",INDEX([3]Tabelle1!$E$3:$U$500,MATCH($A487&amp;$C487&amp;$D487,[3]Tabelle1!$A$3:$A$500&amp;[3]Tabelle1!$C$3:$C$500&amp;[3]Tabelle1!$D$3:$D$500,0),MATCH(M$2,[3]Tabelle1!$E$2:$U$2,0))),"")</f>
        <v/>
      </c>
      <c r="N487" s="195" t="str">
        <f t="array" ref="N487">IFERROR(IF(INDEX([3]Tabelle1!$E$3:$U$500,MATCH($A487&amp;$C487&amp;$D487,[3]Tabelle1!$A$3:$A$500&amp;[3]Tabelle1!$C$3:$C$500&amp;[3]Tabelle1!$D$3:$D$500,0),MATCH(N$2,[3]Tabelle1!$E$2:$U$2,0))=0,"",INDEX([3]Tabelle1!$E$3:$U$500,MATCH($A487&amp;$C487&amp;$D487,[3]Tabelle1!$A$3:$A$500&amp;[3]Tabelle1!$C$3:$C$500&amp;[3]Tabelle1!$D$3:$D$500,0),MATCH(N$2,[3]Tabelle1!$E$2:$U$2,0))),"")</f>
        <v/>
      </c>
      <c r="O487" s="195" t="str">
        <f t="array" ref="O487">IFERROR(IF(INDEX([3]Tabelle1!$E$3:$U$500,MATCH($A487&amp;$C487&amp;$D487,[3]Tabelle1!$A$3:$A$500&amp;[3]Tabelle1!$C$3:$C$500&amp;[3]Tabelle1!$D$3:$D$500,0),MATCH(O$2,[3]Tabelle1!$E$2:$U$2,0))=0,"",INDEX([3]Tabelle1!$E$3:$U$500,MATCH($A487&amp;$C487&amp;$D487,[3]Tabelle1!$A$3:$A$500&amp;[3]Tabelle1!$C$3:$C$500&amp;[3]Tabelle1!$D$3:$D$500,0),MATCH(O$2,[3]Tabelle1!$E$2:$U$2,0))),"")</f>
        <v/>
      </c>
      <c r="P487" s="195" t="str">
        <f t="array" ref="P487">IFERROR(IF(INDEX([3]Tabelle1!$E$3:$U$500,MATCH($A487&amp;$C487&amp;$D487,[3]Tabelle1!$A$3:$A$500&amp;[3]Tabelle1!$C$3:$C$500&amp;[3]Tabelle1!$D$3:$D$500,0),MATCH(P$2,[3]Tabelle1!$E$2:$U$2,0))=0,"",INDEX([3]Tabelle1!$E$3:$U$500,MATCH($A487&amp;$C487&amp;$D487,[3]Tabelle1!$A$3:$A$500&amp;[3]Tabelle1!$C$3:$C$500&amp;[3]Tabelle1!$D$3:$D$500,0),MATCH(P$2,[3]Tabelle1!$E$2:$U$2,0))),"")</f>
        <v/>
      </c>
      <c r="Q487" s="195" t="str">
        <f t="array" ref="Q487">IFERROR(IF(INDEX([3]Tabelle1!$E$3:$U$500,MATCH($A487&amp;$C487&amp;$D487,[3]Tabelle1!$A$3:$A$500&amp;[3]Tabelle1!$C$3:$C$500&amp;[3]Tabelle1!$D$3:$D$500,0),MATCH(Q$2,[3]Tabelle1!$E$2:$U$2,0))=0,"",INDEX([3]Tabelle1!$E$3:$U$500,MATCH($A487&amp;$C487&amp;$D487,[3]Tabelle1!$A$3:$A$500&amp;[3]Tabelle1!$C$3:$C$500&amp;[3]Tabelle1!$D$3:$D$500,0),MATCH(Q$2,[3]Tabelle1!$E$2:$U$2,0))),"")</f>
        <v/>
      </c>
      <c r="R487" s="195" t="str">
        <f t="array" ref="R487">IFERROR(IF(INDEX([3]Tabelle1!$E$3:$U$500,MATCH($A487&amp;$C487&amp;$D487,[3]Tabelle1!$A$3:$A$500&amp;[3]Tabelle1!$C$3:$C$500&amp;[3]Tabelle1!$D$3:$D$500,0),MATCH(R$2,[3]Tabelle1!$E$2:$U$2,0))=0,"",INDEX([3]Tabelle1!$E$3:$U$500,MATCH($A487&amp;$C487&amp;$D487,[3]Tabelle1!$A$3:$A$500&amp;[3]Tabelle1!$C$3:$C$500&amp;[3]Tabelle1!$D$3:$D$500,0),MATCH(R$2,[3]Tabelle1!$E$2:$U$2,0))),"")</f>
        <v/>
      </c>
      <c r="S487" s="195" t="str">
        <f t="array" ref="S487">IFERROR(IF(INDEX([3]Tabelle1!$E$3:$U$500,MATCH($A487&amp;$C487&amp;$D487,[3]Tabelle1!$A$3:$A$500&amp;[3]Tabelle1!$C$3:$C$500&amp;[3]Tabelle1!$D$3:$D$500,0),MATCH(S$2,[3]Tabelle1!$E$2:$U$2,0))=0,"",INDEX([3]Tabelle1!$E$3:$U$500,MATCH($A487&amp;$C487&amp;$D487,[3]Tabelle1!$A$3:$A$500&amp;[3]Tabelle1!$C$3:$C$500&amp;[3]Tabelle1!$D$3:$D$500,0),MATCH(S$2,[3]Tabelle1!$E$2:$U$2,0))),"")</f>
        <v/>
      </c>
      <c r="T487" s="195" t="str">
        <f t="array" ref="T487">IFERROR(IF(INDEX([3]Tabelle1!$E$3:$U$500,MATCH($A487&amp;$C487&amp;$D487,[3]Tabelle1!$A$3:$A$500&amp;[3]Tabelle1!$C$3:$C$500&amp;[3]Tabelle1!$D$3:$D$500,0),MATCH(T$2,[3]Tabelle1!$E$2:$U$2,0))=0,"",INDEX([3]Tabelle1!$E$3:$U$500,MATCH($A487&amp;$C487&amp;$D487,[3]Tabelle1!$A$3:$A$500&amp;[3]Tabelle1!$C$3:$C$500&amp;[3]Tabelle1!$D$3:$D$500,0),MATCH(T$2,[3]Tabelle1!$E$2:$U$2,0))),"")</f>
        <v/>
      </c>
      <c r="U487" s="195" t="str">
        <f t="array" ref="U487">IFERROR(IF(INDEX([3]Tabelle1!$E$3:$U$500,MATCH($A487&amp;$C487&amp;$D487,[3]Tabelle1!$A$3:$A$500&amp;[3]Tabelle1!$C$3:$C$500&amp;[3]Tabelle1!$D$3:$D$500,0),MATCH(U$2,[3]Tabelle1!$E$2:$U$2,0))=0,"",INDEX([3]Tabelle1!$E$3:$U$500,MATCH($A487&amp;$C487&amp;$D487,[3]Tabelle1!$A$3:$A$500&amp;[3]Tabelle1!$C$3:$C$500&amp;[3]Tabelle1!$D$3:$D$500,0),MATCH(U$2,[3]Tabelle1!$E$2:$U$2,0))),"")</f>
        <v/>
      </c>
      <c r="V487" s="196" t="str">
        <f t="array" ref="V487">IFERROR(IF(INDEX([3]Tabelle1!$E$3:$U$500,MATCH($A487&amp;$C487&amp;$D487,[3]Tabelle1!$A$3:$A$500&amp;[3]Tabelle1!$C$3:$C$500&amp;[3]Tabelle1!$D$3:$D$500,0),MATCH(V$2,[3]Tabelle1!$E$2:$U$2,0))=0,"",INDEX([3]Tabelle1!$E$3:$U$500,MATCH($A487&amp;$C487&amp;$D487,[3]Tabelle1!$A$3:$A$500&amp;[3]Tabelle1!$C$3:$C$500&amp;[3]Tabelle1!$D$3:$D$500,0),MATCH(V$2,[3]Tabelle1!$E$2:$U$2,0))),"")</f>
        <v/>
      </c>
      <c r="W487" t="str">
        <f t="array" ref="W487">IFERROR(IF(INDEX([3]Tabelle1!$E$3:$U$500,MATCH($A487&amp;$C487&amp;$D487,[3]Tabelle1!$A$3:$A$500&amp;[3]Tabelle1!$C$3:$C$500&amp;[3]Tabelle1!$D$3:$D$500,0),MATCH(W$2,[3]Tabelle1!$E$2:$U$2,0))=0,"",INDEX([3]Tabelle1!$E$3:$U$500,MATCH($A487&amp;$C487&amp;$D487,[3]Tabelle1!$A$3:$A$500&amp;[3]Tabelle1!$C$3:$C$500&amp;[3]Tabelle1!$D$3:$D$500,0),MATCH(W$2,[3]Tabelle1!$E$2:$U$2,0))),"")</f>
        <v/>
      </c>
      <c r="X487" t="str">
        <f t="array" ref="X487">IFERROR(IF(INDEX([3]Tabelle1!$E$3:$U$500,MATCH($A487&amp;$C487&amp;$D487,[3]Tabelle1!$A$3:$A$500&amp;[3]Tabelle1!$C$3:$C$500&amp;[3]Tabelle1!$D$3:$D$500,0),MATCH(X$2,[3]Tabelle1!$E$2:$U$2,0))=0,"",INDEX([3]Tabelle1!$E$3:$U$500,MATCH($A487&amp;$C487&amp;$D487,[3]Tabelle1!$A$3:$A$500&amp;[3]Tabelle1!$C$3:$C$500&amp;[3]Tabelle1!$D$3:$D$500,0),MATCH(X$2,[3]Tabelle1!$E$2:$U$2,0))),"")</f>
        <v/>
      </c>
      <c r="Y487" s="4"/>
      <c r="Z487" s="4"/>
      <c r="AA487" s="4"/>
      <c r="AB487" s="4"/>
      <c r="AC487" s="4"/>
      <c r="AD487" s="4"/>
      <c r="AE487" s="4"/>
      <c r="AF487" s="4"/>
    </row>
    <row r="488" spans="1:32" x14ac:dyDescent="0.2">
      <c r="A488" s="107" t="str">
        <f t="shared" si="45"/>
        <v>Netherlands</v>
      </c>
      <c r="B488" s="97"/>
      <c r="C488" s="97" t="s">
        <v>88</v>
      </c>
      <c r="D488" s="227" t="s">
        <v>6</v>
      </c>
      <c r="E488" s="194"/>
      <c r="F488" s="194"/>
      <c r="G488" s="194"/>
      <c r="H488" s="195" t="str">
        <f t="array" ref="H488">IFERROR(IF(INDEX([3]Tabelle1!$E$3:$U$500,MATCH($A488&amp;$C488&amp;$D488,[3]Tabelle1!$A$3:$A$500&amp;[3]Tabelle1!$C$3:$C$500&amp;[3]Tabelle1!$D$3:$D$500,0),MATCH(H$2,[3]Tabelle1!$E$2:$U$2,0))=0,"",INDEX([3]Tabelle1!$E$3:$U$500,MATCH($A488&amp;$C488&amp;$D488,[3]Tabelle1!$A$3:$A$500&amp;[3]Tabelle1!$C$3:$C$500&amp;[3]Tabelle1!$D$3:$D$500,0),MATCH(H$2,[3]Tabelle1!$E$2:$U$2,0))),"")</f>
        <v/>
      </c>
      <c r="I488" s="195" t="str">
        <f t="array" ref="I488">IFERROR(IF(INDEX([3]Tabelle1!$E$3:$U$500,MATCH($A488&amp;$C488&amp;$D488,[3]Tabelle1!$A$3:$A$500&amp;[3]Tabelle1!$C$3:$C$500&amp;[3]Tabelle1!$D$3:$D$500,0),MATCH(I$2,[3]Tabelle1!$E$2:$U$2,0))=0,"",INDEX([3]Tabelle1!$E$3:$U$500,MATCH($A488&amp;$C488&amp;$D488,[3]Tabelle1!$A$3:$A$500&amp;[3]Tabelle1!$C$3:$C$500&amp;[3]Tabelle1!$D$3:$D$500,0),MATCH(I$2,[3]Tabelle1!$E$2:$U$2,0))),"")</f>
        <v/>
      </c>
      <c r="J488" s="195" t="str">
        <f t="array" ref="J488">IFERROR(IF(INDEX([3]Tabelle1!$E$3:$U$500,MATCH($A488&amp;$C488&amp;$D488,[3]Tabelle1!$A$3:$A$500&amp;[3]Tabelle1!$C$3:$C$500&amp;[3]Tabelle1!$D$3:$D$500,0),MATCH(J$2,[3]Tabelle1!$E$2:$U$2,0))=0,"",INDEX([3]Tabelle1!$E$3:$U$500,MATCH($A488&amp;$C488&amp;$D488,[3]Tabelle1!$A$3:$A$500&amp;[3]Tabelle1!$C$3:$C$500&amp;[3]Tabelle1!$D$3:$D$500,0),MATCH(J$2,[3]Tabelle1!$E$2:$U$2,0))),"")</f>
        <v/>
      </c>
      <c r="K488" s="195" t="str">
        <f t="array" ref="K488">IFERROR(IF(INDEX([3]Tabelle1!$E$3:$U$500,MATCH($A488&amp;$C488&amp;$D488,[3]Tabelle1!$A$3:$A$500&amp;[3]Tabelle1!$C$3:$C$500&amp;[3]Tabelle1!$D$3:$D$500,0),MATCH(K$2,[3]Tabelle1!$E$2:$U$2,0))=0,"",INDEX([3]Tabelle1!$E$3:$U$500,MATCH($A488&amp;$C488&amp;$D488,[3]Tabelle1!$A$3:$A$500&amp;[3]Tabelle1!$C$3:$C$500&amp;[3]Tabelle1!$D$3:$D$500,0),MATCH(K$2,[3]Tabelle1!$E$2:$U$2,0))),"")</f>
        <v/>
      </c>
      <c r="L488" s="195">
        <f t="array" ref="L488">IFERROR(IF(INDEX([3]Tabelle1!$E$3:$U$500,MATCH($A488&amp;$C488&amp;$D488,[3]Tabelle1!$A$3:$A$500&amp;[3]Tabelle1!$C$3:$C$500&amp;[3]Tabelle1!$D$3:$D$500,0),MATCH(L$2,[3]Tabelle1!$E$2:$U$2,0))=0,"",INDEX([3]Tabelle1!$E$3:$U$500,MATCH($A488&amp;$C488&amp;$D488,[3]Tabelle1!$A$3:$A$500&amp;[3]Tabelle1!$C$3:$C$500&amp;[3]Tabelle1!$D$3:$D$500,0),MATCH(L$2,[3]Tabelle1!$E$2:$U$2,0))),"")</f>
        <v>6500</v>
      </c>
      <c r="M488" s="195" t="str">
        <f t="array" ref="M488">IFERROR(IF(INDEX([3]Tabelle1!$E$3:$U$500,MATCH($A488&amp;$C488&amp;$D488,[3]Tabelle1!$A$3:$A$500&amp;[3]Tabelle1!$C$3:$C$500&amp;[3]Tabelle1!$D$3:$D$500,0),MATCH(M$2,[3]Tabelle1!$E$2:$U$2,0))=0,"",INDEX([3]Tabelle1!$E$3:$U$500,MATCH($A488&amp;$C488&amp;$D488,[3]Tabelle1!$A$3:$A$500&amp;[3]Tabelle1!$C$3:$C$500&amp;[3]Tabelle1!$D$3:$D$500,0),MATCH(M$2,[3]Tabelle1!$E$2:$U$2,0))),"")</f>
        <v/>
      </c>
      <c r="N488" s="195" t="str">
        <f t="array" ref="N488">IFERROR(IF(INDEX([3]Tabelle1!$E$3:$U$500,MATCH($A488&amp;$C488&amp;$D488,[3]Tabelle1!$A$3:$A$500&amp;[3]Tabelle1!$C$3:$C$500&amp;[3]Tabelle1!$D$3:$D$500,0),MATCH(N$2,[3]Tabelle1!$E$2:$U$2,0))=0,"",INDEX([3]Tabelle1!$E$3:$U$500,MATCH($A488&amp;$C488&amp;$D488,[3]Tabelle1!$A$3:$A$500&amp;[3]Tabelle1!$C$3:$C$500&amp;[3]Tabelle1!$D$3:$D$500,0),MATCH(N$2,[3]Tabelle1!$E$2:$U$2,0))),"")</f>
        <v/>
      </c>
      <c r="O488" s="195" t="str">
        <f t="array" ref="O488">IFERROR(IF(INDEX([3]Tabelle1!$E$3:$U$500,MATCH($A488&amp;$C488&amp;$D488,[3]Tabelle1!$A$3:$A$500&amp;[3]Tabelle1!$C$3:$C$500&amp;[3]Tabelle1!$D$3:$D$500,0),MATCH(O$2,[3]Tabelle1!$E$2:$U$2,0))=0,"",INDEX([3]Tabelle1!$E$3:$U$500,MATCH($A488&amp;$C488&amp;$D488,[3]Tabelle1!$A$3:$A$500&amp;[3]Tabelle1!$C$3:$C$500&amp;[3]Tabelle1!$D$3:$D$500,0),MATCH(O$2,[3]Tabelle1!$E$2:$U$2,0))),"")</f>
        <v/>
      </c>
      <c r="P488" s="195" t="str">
        <f t="array" ref="P488">IFERROR(IF(INDEX([3]Tabelle1!$E$3:$U$500,MATCH($A488&amp;$C488&amp;$D488,[3]Tabelle1!$A$3:$A$500&amp;[3]Tabelle1!$C$3:$C$500&amp;[3]Tabelle1!$D$3:$D$500,0),MATCH(P$2,[3]Tabelle1!$E$2:$U$2,0))=0,"",INDEX([3]Tabelle1!$E$3:$U$500,MATCH($A488&amp;$C488&amp;$D488,[3]Tabelle1!$A$3:$A$500&amp;[3]Tabelle1!$C$3:$C$500&amp;[3]Tabelle1!$D$3:$D$500,0),MATCH(P$2,[3]Tabelle1!$E$2:$U$2,0))),"")</f>
        <v/>
      </c>
      <c r="Q488" s="195" t="str">
        <f t="array" ref="Q488">IFERROR(IF(INDEX([3]Tabelle1!$E$3:$U$500,MATCH($A488&amp;$C488&amp;$D488,[3]Tabelle1!$A$3:$A$500&amp;[3]Tabelle1!$C$3:$C$500&amp;[3]Tabelle1!$D$3:$D$500,0),MATCH(Q$2,[3]Tabelle1!$E$2:$U$2,0))=0,"",INDEX([3]Tabelle1!$E$3:$U$500,MATCH($A488&amp;$C488&amp;$D488,[3]Tabelle1!$A$3:$A$500&amp;[3]Tabelle1!$C$3:$C$500&amp;[3]Tabelle1!$D$3:$D$500,0),MATCH(Q$2,[3]Tabelle1!$E$2:$U$2,0))),"")</f>
        <v/>
      </c>
      <c r="R488" s="195" t="str">
        <f t="array" ref="R488">IFERROR(IF(INDEX([3]Tabelle1!$E$3:$U$500,MATCH($A488&amp;$C488&amp;$D488,[3]Tabelle1!$A$3:$A$500&amp;[3]Tabelle1!$C$3:$C$500&amp;[3]Tabelle1!$D$3:$D$500,0),MATCH(R$2,[3]Tabelle1!$E$2:$U$2,0))=0,"",INDEX([3]Tabelle1!$E$3:$U$500,MATCH($A488&amp;$C488&amp;$D488,[3]Tabelle1!$A$3:$A$500&amp;[3]Tabelle1!$C$3:$C$500&amp;[3]Tabelle1!$D$3:$D$500,0),MATCH(R$2,[3]Tabelle1!$E$2:$U$2,0))),"")</f>
        <v/>
      </c>
      <c r="S488" s="195" t="str">
        <f t="array" ref="S488">IFERROR(IF(INDEX([3]Tabelle1!$E$3:$U$500,MATCH($A488&amp;$C488&amp;$D488,[3]Tabelle1!$A$3:$A$500&amp;[3]Tabelle1!$C$3:$C$500&amp;[3]Tabelle1!$D$3:$D$500,0),MATCH(S$2,[3]Tabelle1!$E$2:$U$2,0))=0,"",INDEX([3]Tabelle1!$E$3:$U$500,MATCH($A488&amp;$C488&amp;$D488,[3]Tabelle1!$A$3:$A$500&amp;[3]Tabelle1!$C$3:$C$500&amp;[3]Tabelle1!$D$3:$D$500,0),MATCH(S$2,[3]Tabelle1!$E$2:$U$2,0))),"")</f>
        <v/>
      </c>
      <c r="T488" s="195" t="str">
        <f t="array" ref="T488">IFERROR(IF(INDEX([3]Tabelle1!$E$3:$U$500,MATCH($A488&amp;$C488&amp;$D488,[3]Tabelle1!$A$3:$A$500&amp;[3]Tabelle1!$C$3:$C$500&amp;[3]Tabelle1!$D$3:$D$500,0),MATCH(T$2,[3]Tabelle1!$E$2:$U$2,0))=0,"",INDEX([3]Tabelle1!$E$3:$U$500,MATCH($A488&amp;$C488&amp;$D488,[3]Tabelle1!$A$3:$A$500&amp;[3]Tabelle1!$C$3:$C$500&amp;[3]Tabelle1!$D$3:$D$500,0),MATCH(T$2,[3]Tabelle1!$E$2:$U$2,0))),"")</f>
        <v/>
      </c>
      <c r="U488" s="195" t="str">
        <f t="array" ref="U488">IFERROR(IF(INDEX([3]Tabelle1!$E$3:$U$500,MATCH($A488&amp;$C488&amp;$D488,[3]Tabelle1!$A$3:$A$500&amp;[3]Tabelle1!$C$3:$C$500&amp;[3]Tabelle1!$D$3:$D$500,0),MATCH(U$2,[3]Tabelle1!$E$2:$U$2,0))=0,"",INDEX([3]Tabelle1!$E$3:$U$500,MATCH($A488&amp;$C488&amp;$D488,[3]Tabelle1!$A$3:$A$500&amp;[3]Tabelle1!$C$3:$C$500&amp;[3]Tabelle1!$D$3:$D$500,0),MATCH(U$2,[3]Tabelle1!$E$2:$U$2,0))),"")</f>
        <v/>
      </c>
      <c r="V488" s="196" t="str">
        <f t="array" ref="V488">IFERROR(IF(INDEX([3]Tabelle1!$E$3:$U$500,MATCH($A488&amp;$C488&amp;$D488,[3]Tabelle1!$A$3:$A$500&amp;[3]Tabelle1!$C$3:$C$500&amp;[3]Tabelle1!$D$3:$D$500,0),MATCH(V$2,[3]Tabelle1!$E$2:$U$2,0))=0,"",INDEX([3]Tabelle1!$E$3:$U$500,MATCH($A488&amp;$C488&amp;$D488,[3]Tabelle1!$A$3:$A$500&amp;[3]Tabelle1!$C$3:$C$500&amp;[3]Tabelle1!$D$3:$D$500,0),MATCH(V$2,[3]Tabelle1!$E$2:$U$2,0))),"")</f>
        <v/>
      </c>
      <c r="W488" t="str">
        <f t="array" ref="W488">IFERROR(IF(INDEX([3]Tabelle1!$E$3:$U$500,MATCH($A488&amp;$C488&amp;$D488,[3]Tabelle1!$A$3:$A$500&amp;[3]Tabelle1!$C$3:$C$500&amp;[3]Tabelle1!$D$3:$D$500,0),MATCH(W$2,[3]Tabelle1!$E$2:$U$2,0))=0,"",INDEX([3]Tabelle1!$E$3:$U$500,MATCH($A488&amp;$C488&amp;$D488,[3]Tabelle1!$A$3:$A$500&amp;[3]Tabelle1!$C$3:$C$500&amp;[3]Tabelle1!$D$3:$D$500,0),MATCH(W$2,[3]Tabelle1!$E$2:$U$2,0))),"")</f>
        <v/>
      </c>
      <c r="X488" t="str">
        <f t="array" ref="X488">IFERROR(IF(INDEX([3]Tabelle1!$E$3:$U$500,MATCH($A488&amp;$C488&amp;$D488,[3]Tabelle1!$A$3:$A$500&amp;[3]Tabelle1!$C$3:$C$500&amp;[3]Tabelle1!$D$3:$D$500,0),MATCH(X$2,[3]Tabelle1!$E$2:$U$2,0))=0,"",INDEX([3]Tabelle1!$E$3:$U$500,MATCH($A488&amp;$C488&amp;$D488,[3]Tabelle1!$A$3:$A$500&amp;[3]Tabelle1!$C$3:$C$500&amp;[3]Tabelle1!$D$3:$D$500,0),MATCH(X$2,[3]Tabelle1!$E$2:$U$2,0))),"")</f>
        <v>https://www.rijksoverheid.nl/onderwerpen/duurzame-energie/windenergie-op-land</v>
      </c>
      <c r="Y488" s="4"/>
      <c r="Z488" s="4"/>
      <c r="AA488" s="4"/>
      <c r="AB488" s="4"/>
      <c r="AC488" s="4"/>
      <c r="AD488" s="4"/>
      <c r="AE488" s="4"/>
      <c r="AF488" s="4"/>
    </row>
    <row r="489" spans="1:32" x14ac:dyDescent="0.2">
      <c r="A489" s="107" t="str">
        <f t="shared" si="45"/>
        <v>Netherlands</v>
      </c>
      <c r="B489" s="97"/>
      <c r="C489" s="97" t="s">
        <v>88</v>
      </c>
      <c r="D489" s="227" t="s">
        <v>1</v>
      </c>
      <c r="E489" s="194"/>
      <c r="F489" s="194"/>
      <c r="G489" s="194"/>
      <c r="H489" s="195" t="str">
        <f t="array" ref="H489">IFERROR(IF(INDEX([3]Tabelle1!$E$3:$U$500,MATCH($A489&amp;$C489&amp;$D489,[3]Tabelle1!$A$3:$A$500&amp;[3]Tabelle1!$C$3:$C$500&amp;[3]Tabelle1!$D$3:$D$500,0),MATCH(H$2,[3]Tabelle1!$E$2:$U$2,0))=0,"",INDEX([3]Tabelle1!$E$3:$U$500,MATCH($A489&amp;$C489&amp;$D489,[3]Tabelle1!$A$3:$A$500&amp;[3]Tabelle1!$C$3:$C$500&amp;[3]Tabelle1!$D$3:$D$500,0),MATCH(H$2,[3]Tabelle1!$E$2:$U$2,0))),"")</f>
        <v/>
      </c>
      <c r="I489" s="195" t="str">
        <f t="array" ref="I489">IFERROR(IF(INDEX([3]Tabelle1!$E$3:$U$500,MATCH($A489&amp;$C489&amp;$D489,[3]Tabelle1!$A$3:$A$500&amp;[3]Tabelle1!$C$3:$C$500&amp;[3]Tabelle1!$D$3:$D$500,0),MATCH(I$2,[3]Tabelle1!$E$2:$U$2,0))=0,"",INDEX([3]Tabelle1!$E$3:$U$500,MATCH($A489&amp;$C489&amp;$D489,[3]Tabelle1!$A$3:$A$500&amp;[3]Tabelle1!$C$3:$C$500&amp;[3]Tabelle1!$D$3:$D$500,0),MATCH(I$2,[3]Tabelle1!$E$2:$U$2,0))),"")</f>
        <v/>
      </c>
      <c r="J489" s="195" t="str">
        <f t="array" ref="J489">IFERROR(IF(INDEX([3]Tabelle1!$E$3:$U$500,MATCH($A489&amp;$C489&amp;$D489,[3]Tabelle1!$A$3:$A$500&amp;[3]Tabelle1!$C$3:$C$500&amp;[3]Tabelle1!$D$3:$D$500,0),MATCH(J$2,[3]Tabelle1!$E$2:$U$2,0))=0,"",INDEX([3]Tabelle1!$E$3:$U$500,MATCH($A489&amp;$C489&amp;$D489,[3]Tabelle1!$A$3:$A$500&amp;[3]Tabelle1!$C$3:$C$500&amp;[3]Tabelle1!$D$3:$D$500,0),MATCH(J$2,[3]Tabelle1!$E$2:$U$2,0))),"")</f>
        <v/>
      </c>
      <c r="K489" s="195" t="str">
        <f t="array" ref="K489">IFERROR(IF(INDEX([3]Tabelle1!$E$3:$U$500,MATCH($A489&amp;$C489&amp;$D489,[3]Tabelle1!$A$3:$A$500&amp;[3]Tabelle1!$C$3:$C$500&amp;[3]Tabelle1!$D$3:$D$500,0),MATCH(K$2,[3]Tabelle1!$E$2:$U$2,0))=0,"",INDEX([3]Tabelle1!$E$3:$U$500,MATCH($A489&amp;$C489&amp;$D489,[3]Tabelle1!$A$3:$A$500&amp;[3]Tabelle1!$C$3:$C$500&amp;[3]Tabelle1!$D$3:$D$500,0),MATCH(K$2,[3]Tabelle1!$E$2:$U$2,0))),"")</f>
        <v/>
      </c>
      <c r="L489" s="195">
        <f t="array" ref="L489">IFERROR(IF(INDEX([3]Tabelle1!$E$3:$U$500,MATCH($A489&amp;$C489&amp;$D489,[3]Tabelle1!$A$3:$A$500&amp;[3]Tabelle1!$C$3:$C$500&amp;[3]Tabelle1!$D$3:$D$500,0),MATCH(L$2,[3]Tabelle1!$E$2:$U$2,0))=0,"",INDEX([3]Tabelle1!$E$3:$U$500,MATCH($A489&amp;$C489&amp;$D489,[3]Tabelle1!$A$3:$A$500&amp;[3]Tabelle1!$C$3:$C$500&amp;[3]Tabelle1!$D$3:$D$500,0),MATCH(L$2,[3]Tabelle1!$E$2:$U$2,0))),"")</f>
        <v>4450</v>
      </c>
      <c r="M489" s="195" t="str">
        <f t="array" ref="M489">IFERROR(IF(INDEX([3]Tabelle1!$E$3:$U$500,MATCH($A489&amp;$C489&amp;$D489,[3]Tabelle1!$A$3:$A$500&amp;[3]Tabelle1!$C$3:$C$500&amp;[3]Tabelle1!$D$3:$D$500,0),MATCH(M$2,[3]Tabelle1!$E$2:$U$2,0))=0,"",INDEX([3]Tabelle1!$E$3:$U$500,MATCH($A489&amp;$C489&amp;$D489,[3]Tabelle1!$A$3:$A$500&amp;[3]Tabelle1!$C$3:$C$500&amp;[3]Tabelle1!$D$3:$D$500,0),MATCH(M$2,[3]Tabelle1!$E$2:$U$2,0))),"")</f>
        <v/>
      </c>
      <c r="N489" s="195" t="str">
        <f t="array" ref="N489">IFERROR(IF(INDEX([3]Tabelle1!$E$3:$U$500,MATCH($A489&amp;$C489&amp;$D489,[3]Tabelle1!$A$3:$A$500&amp;[3]Tabelle1!$C$3:$C$500&amp;[3]Tabelle1!$D$3:$D$500,0),MATCH(N$2,[3]Tabelle1!$E$2:$U$2,0))=0,"",INDEX([3]Tabelle1!$E$3:$U$500,MATCH($A489&amp;$C489&amp;$D489,[3]Tabelle1!$A$3:$A$500&amp;[3]Tabelle1!$C$3:$C$500&amp;[3]Tabelle1!$D$3:$D$500,0),MATCH(N$2,[3]Tabelle1!$E$2:$U$2,0))),"")</f>
        <v/>
      </c>
      <c r="O489" s="195" t="str">
        <f t="array" ref="O489">IFERROR(IF(INDEX([3]Tabelle1!$E$3:$U$500,MATCH($A489&amp;$C489&amp;$D489,[3]Tabelle1!$A$3:$A$500&amp;[3]Tabelle1!$C$3:$C$500&amp;[3]Tabelle1!$D$3:$D$500,0),MATCH(O$2,[3]Tabelle1!$E$2:$U$2,0))=0,"",INDEX([3]Tabelle1!$E$3:$U$500,MATCH($A489&amp;$C489&amp;$D489,[3]Tabelle1!$A$3:$A$500&amp;[3]Tabelle1!$C$3:$C$500&amp;[3]Tabelle1!$D$3:$D$500,0),MATCH(O$2,[3]Tabelle1!$E$2:$U$2,0))),"")</f>
        <v/>
      </c>
      <c r="P489" s="195" t="str">
        <f t="array" ref="P489">IFERROR(IF(INDEX([3]Tabelle1!$E$3:$U$500,MATCH($A489&amp;$C489&amp;$D489,[3]Tabelle1!$A$3:$A$500&amp;[3]Tabelle1!$C$3:$C$500&amp;[3]Tabelle1!$D$3:$D$500,0),MATCH(P$2,[3]Tabelle1!$E$2:$U$2,0))=0,"",INDEX([3]Tabelle1!$E$3:$U$500,MATCH($A489&amp;$C489&amp;$D489,[3]Tabelle1!$A$3:$A$500&amp;[3]Tabelle1!$C$3:$C$500&amp;[3]Tabelle1!$D$3:$D$500,0),MATCH(P$2,[3]Tabelle1!$E$2:$U$2,0))),"")</f>
        <v/>
      </c>
      <c r="Q489" s="195" t="str">
        <f t="array" ref="Q489">IFERROR(IF(INDEX([3]Tabelle1!$E$3:$U$500,MATCH($A489&amp;$C489&amp;$D489,[3]Tabelle1!$A$3:$A$500&amp;[3]Tabelle1!$C$3:$C$500&amp;[3]Tabelle1!$D$3:$D$500,0),MATCH(Q$2,[3]Tabelle1!$E$2:$U$2,0))=0,"",INDEX([3]Tabelle1!$E$3:$U$500,MATCH($A489&amp;$C489&amp;$D489,[3]Tabelle1!$A$3:$A$500&amp;[3]Tabelle1!$C$3:$C$500&amp;[3]Tabelle1!$D$3:$D$500,0),MATCH(Q$2,[3]Tabelle1!$E$2:$U$2,0))),"")</f>
        <v/>
      </c>
      <c r="R489" s="195" t="str">
        <f t="array" ref="R489">IFERROR(IF(INDEX([3]Tabelle1!$E$3:$U$500,MATCH($A489&amp;$C489&amp;$D489,[3]Tabelle1!$A$3:$A$500&amp;[3]Tabelle1!$C$3:$C$500&amp;[3]Tabelle1!$D$3:$D$500,0),MATCH(R$2,[3]Tabelle1!$E$2:$U$2,0))=0,"",INDEX([3]Tabelle1!$E$3:$U$500,MATCH($A489&amp;$C489&amp;$D489,[3]Tabelle1!$A$3:$A$500&amp;[3]Tabelle1!$C$3:$C$500&amp;[3]Tabelle1!$D$3:$D$500,0),MATCH(R$2,[3]Tabelle1!$E$2:$U$2,0))),"")</f>
        <v/>
      </c>
      <c r="S489" s="195">
        <f t="array" ref="S489">IFERROR(IF(INDEX([3]Tabelle1!$E$3:$U$500,MATCH($A489&amp;$C489&amp;$D489,[3]Tabelle1!$A$3:$A$500&amp;[3]Tabelle1!$C$3:$C$500&amp;[3]Tabelle1!$D$3:$D$500,0),MATCH(S$2,[3]Tabelle1!$E$2:$U$2,0))=0,"",INDEX([3]Tabelle1!$E$3:$U$500,MATCH($A489&amp;$C489&amp;$D489,[3]Tabelle1!$A$3:$A$500&amp;[3]Tabelle1!$C$3:$C$500&amp;[3]Tabelle1!$D$3:$D$500,0),MATCH(S$2,[3]Tabelle1!$E$2:$U$2,0))),"")</f>
        <v>11000</v>
      </c>
      <c r="T489" s="195" t="str">
        <f t="array" ref="T489">IFERROR(IF(INDEX([3]Tabelle1!$E$3:$U$500,MATCH($A489&amp;$C489&amp;$D489,[3]Tabelle1!$A$3:$A$500&amp;[3]Tabelle1!$C$3:$C$500&amp;[3]Tabelle1!$D$3:$D$500,0),MATCH(T$2,[3]Tabelle1!$E$2:$U$2,0))=0,"",INDEX([3]Tabelle1!$E$3:$U$500,MATCH($A489&amp;$C489&amp;$D489,[3]Tabelle1!$A$3:$A$500&amp;[3]Tabelle1!$C$3:$C$500&amp;[3]Tabelle1!$D$3:$D$500,0),MATCH(T$2,[3]Tabelle1!$E$2:$U$2,0))),"")</f>
        <v/>
      </c>
      <c r="U489" s="195" t="str">
        <f t="array" ref="U489">IFERROR(IF(INDEX([3]Tabelle1!$E$3:$U$500,MATCH($A489&amp;$C489&amp;$D489,[3]Tabelle1!$A$3:$A$500&amp;[3]Tabelle1!$C$3:$C$500&amp;[3]Tabelle1!$D$3:$D$500,0),MATCH(U$2,[3]Tabelle1!$E$2:$U$2,0))=0,"",INDEX([3]Tabelle1!$E$3:$U$500,MATCH($A489&amp;$C489&amp;$D489,[3]Tabelle1!$A$3:$A$500&amp;[3]Tabelle1!$C$3:$C$500&amp;[3]Tabelle1!$D$3:$D$500,0),MATCH(U$2,[3]Tabelle1!$E$2:$U$2,0))),"")</f>
        <v/>
      </c>
      <c r="V489" s="196" t="str">
        <f t="array" ref="V489">IFERROR(IF(INDEX([3]Tabelle1!$E$3:$U$500,MATCH($A489&amp;$C489&amp;$D489,[3]Tabelle1!$A$3:$A$500&amp;[3]Tabelle1!$C$3:$C$500&amp;[3]Tabelle1!$D$3:$D$500,0),MATCH(V$2,[3]Tabelle1!$E$2:$U$2,0))=0,"",INDEX([3]Tabelle1!$E$3:$U$500,MATCH($A489&amp;$C489&amp;$D489,[3]Tabelle1!$A$3:$A$500&amp;[3]Tabelle1!$C$3:$C$500&amp;[3]Tabelle1!$D$3:$D$500,0),MATCH(V$2,[3]Tabelle1!$E$2:$U$2,0))),"")</f>
        <v/>
      </c>
      <c r="W489" t="str">
        <f t="array" ref="W489">IFERROR(IF(INDEX([3]Tabelle1!$E$3:$U$500,MATCH($A489&amp;$C489&amp;$D489,[3]Tabelle1!$A$3:$A$500&amp;[3]Tabelle1!$C$3:$C$500&amp;[3]Tabelle1!$D$3:$D$500,0),MATCH(W$2,[3]Tabelle1!$E$2:$U$2,0))=0,"",INDEX([3]Tabelle1!$E$3:$U$500,MATCH($A489&amp;$C489&amp;$D489,[3]Tabelle1!$A$3:$A$500&amp;[3]Tabelle1!$C$3:$C$500&amp;[3]Tabelle1!$D$3:$D$500,0),MATCH(W$2,[3]Tabelle1!$E$2:$U$2,0))),"")</f>
        <v/>
      </c>
      <c r="X489" t="str">
        <f t="array" ref="X489">IFERROR(IF(INDEX([3]Tabelle1!$E$3:$U$500,MATCH($A489&amp;$C489&amp;$D489,[3]Tabelle1!$A$3:$A$500&amp;[3]Tabelle1!$C$3:$C$500&amp;[3]Tabelle1!$D$3:$D$500,0),MATCH(X$2,[3]Tabelle1!$E$2:$U$2,0))=0,"",INDEX([3]Tabelle1!$E$3:$U$500,MATCH($A489&amp;$C489&amp;$D489,[3]Tabelle1!$A$3:$A$500&amp;[3]Tabelle1!$C$3:$C$500&amp;[3]Tabelle1!$D$3:$D$500,0),MATCH(X$2,[3]Tabelle1!$E$2:$U$2,0))),"")</f>
        <v>Klimagesetz, Klimaabkommen</v>
      </c>
      <c r="Y489" s="4"/>
      <c r="Z489" s="4"/>
      <c r="AA489" s="4"/>
      <c r="AB489" s="4"/>
      <c r="AC489" s="4"/>
      <c r="AD489" s="4"/>
      <c r="AE489" s="4"/>
      <c r="AF489" s="4"/>
    </row>
    <row r="490" spans="1:32" x14ac:dyDescent="0.2">
      <c r="A490" s="107" t="str">
        <f t="shared" si="45"/>
        <v>Netherlands</v>
      </c>
      <c r="B490" s="97"/>
      <c r="C490" s="97" t="s">
        <v>88</v>
      </c>
      <c r="D490" s="227" t="s">
        <v>36</v>
      </c>
      <c r="E490" s="194"/>
      <c r="F490" s="194"/>
      <c r="G490" s="194"/>
      <c r="H490" s="195" t="str">
        <f t="array" ref="H490">IFERROR(IF(INDEX([3]Tabelle1!$E$3:$U$500,MATCH($A490&amp;$C490&amp;$D490,[3]Tabelle1!$A$3:$A$500&amp;[3]Tabelle1!$C$3:$C$500&amp;[3]Tabelle1!$D$3:$D$500,0),MATCH(H$2,[3]Tabelle1!$E$2:$U$2,0))=0,"",INDEX([3]Tabelle1!$E$3:$U$500,MATCH($A490&amp;$C490&amp;$D490,[3]Tabelle1!$A$3:$A$500&amp;[3]Tabelle1!$C$3:$C$500&amp;[3]Tabelle1!$D$3:$D$500,0),MATCH(H$2,[3]Tabelle1!$E$2:$U$2,0))),"")</f>
        <v/>
      </c>
      <c r="I490" s="195" t="str">
        <f t="array" ref="I490">IFERROR(IF(INDEX([3]Tabelle1!$E$3:$U$500,MATCH($A490&amp;$C490&amp;$D490,[3]Tabelle1!$A$3:$A$500&amp;[3]Tabelle1!$C$3:$C$500&amp;[3]Tabelle1!$D$3:$D$500,0),MATCH(I$2,[3]Tabelle1!$E$2:$U$2,0))=0,"",INDEX([3]Tabelle1!$E$3:$U$500,MATCH($A490&amp;$C490&amp;$D490,[3]Tabelle1!$A$3:$A$500&amp;[3]Tabelle1!$C$3:$C$500&amp;[3]Tabelle1!$D$3:$D$500,0),MATCH(I$2,[3]Tabelle1!$E$2:$U$2,0))),"")</f>
        <v/>
      </c>
      <c r="J490" s="195" t="str">
        <f t="array" ref="J490">IFERROR(IF(INDEX([3]Tabelle1!$E$3:$U$500,MATCH($A490&amp;$C490&amp;$D490,[3]Tabelle1!$A$3:$A$500&amp;[3]Tabelle1!$C$3:$C$500&amp;[3]Tabelle1!$D$3:$D$500,0),MATCH(J$2,[3]Tabelle1!$E$2:$U$2,0))=0,"",INDEX([3]Tabelle1!$E$3:$U$500,MATCH($A490&amp;$C490&amp;$D490,[3]Tabelle1!$A$3:$A$500&amp;[3]Tabelle1!$C$3:$C$500&amp;[3]Tabelle1!$D$3:$D$500,0),MATCH(J$2,[3]Tabelle1!$E$2:$U$2,0))),"")</f>
        <v/>
      </c>
      <c r="K490" s="195" t="str">
        <f t="array" ref="K490">IFERROR(IF(INDEX([3]Tabelle1!$E$3:$U$500,MATCH($A490&amp;$C490&amp;$D490,[3]Tabelle1!$A$3:$A$500&amp;[3]Tabelle1!$C$3:$C$500&amp;[3]Tabelle1!$D$3:$D$500,0),MATCH(K$2,[3]Tabelle1!$E$2:$U$2,0))=0,"",INDEX([3]Tabelle1!$E$3:$U$500,MATCH($A490&amp;$C490&amp;$D490,[3]Tabelle1!$A$3:$A$500&amp;[3]Tabelle1!$C$3:$C$500&amp;[3]Tabelle1!$D$3:$D$500,0),MATCH(K$2,[3]Tabelle1!$E$2:$U$2,0))),"")</f>
        <v/>
      </c>
      <c r="L490" s="195" t="str">
        <f t="array" ref="L490">IFERROR(IF(INDEX([3]Tabelle1!$E$3:$U$500,MATCH($A490&amp;$C490&amp;$D490,[3]Tabelle1!$A$3:$A$500&amp;[3]Tabelle1!$C$3:$C$500&amp;[3]Tabelle1!$D$3:$D$500,0),MATCH(L$2,[3]Tabelle1!$E$2:$U$2,0))=0,"",INDEX([3]Tabelle1!$E$3:$U$500,MATCH($A490&amp;$C490&amp;$D490,[3]Tabelle1!$A$3:$A$500&amp;[3]Tabelle1!$C$3:$C$500&amp;[3]Tabelle1!$D$3:$D$500,0),MATCH(L$2,[3]Tabelle1!$E$2:$U$2,0))),"")</f>
        <v/>
      </c>
      <c r="M490" s="195" t="str">
        <f t="array" ref="M490">IFERROR(IF(INDEX([3]Tabelle1!$E$3:$U$500,MATCH($A490&amp;$C490&amp;$D490,[3]Tabelle1!$A$3:$A$500&amp;[3]Tabelle1!$C$3:$C$500&amp;[3]Tabelle1!$D$3:$D$500,0),MATCH(M$2,[3]Tabelle1!$E$2:$U$2,0))=0,"",INDEX([3]Tabelle1!$E$3:$U$500,MATCH($A490&amp;$C490&amp;$D490,[3]Tabelle1!$A$3:$A$500&amp;[3]Tabelle1!$C$3:$C$500&amp;[3]Tabelle1!$D$3:$D$500,0),MATCH(M$2,[3]Tabelle1!$E$2:$U$2,0))),"")</f>
        <v/>
      </c>
      <c r="N490" s="195" t="str">
        <f t="array" ref="N490">IFERROR(IF(INDEX([3]Tabelle1!$E$3:$U$500,MATCH($A490&amp;$C490&amp;$D490,[3]Tabelle1!$A$3:$A$500&amp;[3]Tabelle1!$C$3:$C$500&amp;[3]Tabelle1!$D$3:$D$500,0),MATCH(N$2,[3]Tabelle1!$E$2:$U$2,0))=0,"",INDEX([3]Tabelle1!$E$3:$U$500,MATCH($A490&amp;$C490&amp;$D490,[3]Tabelle1!$A$3:$A$500&amp;[3]Tabelle1!$C$3:$C$500&amp;[3]Tabelle1!$D$3:$D$500,0),MATCH(N$2,[3]Tabelle1!$E$2:$U$2,0))),"")</f>
        <v/>
      </c>
      <c r="O490" s="195" t="str">
        <f t="array" ref="O490">IFERROR(IF(INDEX([3]Tabelle1!$E$3:$U$500,MATCH($A490&amp;$C490&amp;$D490,[3]Tabelle1!$A$3:$A$500&amp;[3]Tabelle1!$C$3:$C$500&amp;[3]Tabelle1!$D$3:$D$500,0),MATCH(O$2,[3]Tabelle1!$E$2:$U$2,0))=0,"",INDEX([3]Tabelle1!$E$3:$U$500,MATCH($A490&amp;$C490&amp;$D490,[3]Tabelle1!$A$3:$A$500&amp;[3]Tabelle1!$C$3:$C$500&amp;[3]Tabelle1!$D$3:$D$500,0),MATCH(O$2,[3]Tabelle1!$E$2:$U$2,0))),"")</f>
        <v/>
      </c>
      <c r="P490" s="195" t="str">
        <f t="array" ref="P490">IFERROR(IF(INDEX([3]Tabelle1!$E$3:$U$500,MATCH($A490&amp;$C490&amp;$D490,[3]Tabelle1!$A$3:$A$500&amp;[3]Tabelle1!$C$3:$C$500&amp;[3]Tabelle1!$D$3:$D$500,0),MATCH(P$2,[3]Tabelle1!$E$2:$U$2,0))=0,"",INDEX([3]Tabelle1!$E$3:$U$500,MATCH($A490&amp;$C490&amp;$D490,[3]Tabelle1!$A$3:$A$500&amp;[3]Tabelle1!$C$3:$C$500&amp;[3]Tabelle1!$D$3:$D$500,0),MATCH(P$2,[3]Tabelle1!$E$2:$U$2,0))),"")</f>
        <v/>
      </c>
      <c r="Q490" s="195" t="str">
        <f t="array" ref="Q490">IFERROR(IF(INDEX([3]Tabelle1!$E$3:$U$500,MATCH($A490&amp;$C490&amp;$D490,[3]Tabelle1!$A$3:$A$500&amp;[3]Tabelle1!$C$3:$C$500&amp;[3]Tabelle1!$D$3:$D$500,0),MATCH(Q$2,[3]Tabelle1!$E$2:$U$2,0))=0,"",INDEX([3]Tabelle1!$E$3:$U$500,MATCH($A490&amp;$C490&amp;$D490,[3]Tabelle1!$A$3:$A$500&amp;[3]Tabelle1!$C$3:$C$500&amp;[3]Tabelle1!$D$3:$D$500,0),MATCH(Q$2,[3]Tabelle1!$E$2:$U$2,0))),"")</f>
        <v/>
      </c>
      <c r="R490" s="195" t="str">
        <f t="array" ref="R490">IFERROR(IF(INDEX([3]Tabelle1!$E$3:$U$500,MATCH($A490&amp;$C490&amp;$D490,[3]Tabelle1!$A$3:$A$500&amp;[3]Tabelle1!$C$3:$C$500&amp;[3]Tabelle1!$D$3:$D$500,0),MATCH(R$2,[3]Tabelle1!$E$2:$U$2,0))=0,"",INDEX([3]Tabelle1!$E$3:$U$500,MATCH($A490&amp;$C490&amp;$D490,[3]Tabelle1!$A$3:$A$500&amp;[3]Tabelle1!$C$3:$C$500&amp;[3]Tabelle1!$D$3:$D$500,0),MATCH(R$2,[3]Tabelle1!$E$2:$U$2,0))),"")</f>
        <v/>
      </c>
      <c r="S490" s="195">
        <f t="array" ref="S490">IFERROR(IF(INDEX([3]Tabelle1!$E$3:$U$500,MATCH($A490&amp;$C490&amp;$D490,[3]Tabelle1!$A$3:$A$500&amp;[3]Tabelle1!$C$3:$C$500&amp;[3]Tabelle1!$D$3:$D$500,0),MATCH(S$2,[3]Tabelle1!$E$2:$U$2,0))=0,"",INDEX([3]Tabelle1!$E$3:$U$500,MATCH($A490&amp;$C490&amp;$D490,[3]Tabelle1!$A$3:$A$500&amp;[3]Tabelle1!$C$3:$C$500&amp;[3]Tabelle1!$D$3:$D$500,0),MATCH(S$2,[3]Tabelle1!$E$2:$U$2,0))),"")</f>
        <v>22000</v>
      </c>
      <c r="T490" s="195" t="str">
        <f t="array" ref="T490">IFERROR(IF(INDEX([3]Tabelle1!$E$3:$U$500,MATCH($A490&amp;$C490&amp;$D490,[3]Tabelle1!$A$3:$A$500&amp;[3]Tabelle1!$C$3:$C$500&amp;[3]Tabelle1!$D$3:$D$500,0),MATCH(T$2,[3]Tabelle1!$E$2:$U$2,0))=0,"",INDEX([3]Tabelle1!$E$3:$U$500,MATCH($A490&amp;$C490&amp;$D490,[3]Tabelle1!$A$3:$A$500&amp;[3]Tabelle1!$C$3:$C$500&amp;[3]Tabelle1!$D$3:$D$500,0),MATCH(T$2,[3]Tabelle1!$E$2:$U$2,0))),"")</f>
        <v/>
      </c>
      <c r="U490" s="195" t="str">
        <f t="array" ref="U490">IFERROR(IF(INDEX([3]Tabelle1!$E$3:$U$500,MATCH($A490&amp;$C490&amp;$D490,[3]Tabelle1!$A$3:$A$500&amp;[3]Tabelle1!$C$3:$C$500&amp;[3]Tabelle1!$D$3:$D$500,0),MATCH(U$2,[3]Tabelle1!$E$2:$U$2,0))=0,"",INDEX([3]Tabelle1!$E$3:$U$500,MATCH($A490&amp;$C490&amp;$D490,[3]Tabelle1!$A$3:$A$500&amp;[3]Tabelle1!$C$3:$C$500&amp;[3]Tabelle1!$D$3:$D$500,0),MATCH(U$2,[3]Tabelle1!$E$2:$U$2,0))),"")</f>
        <v/>
      </c>
      <c r="V490" s="196" t="str">
        <f t="array" ref="V490">IFERROR(IF(INDEX([3]Tabelle1!$E$3:$U$500,MATCH($A490&amp;$C490&amp;$D490,[3]Tabelle1!$A$3:$A$500&amp;[3]Tabelle1!$C$3:$C$500&amp;[3]Tabelle1!$D$3:$D$500,0),MATCH(V$2,[3]Tabelle1!$E$2:$U$2,0))=0,"",INDEX([3]Tabelle1!$E$3:$U$500,MATCH($A490&amp;$C490&amp;$D490,[3]Tabelle1!$A$3:$A$500&amp;[3]Tabelle1!$C$3:$C$500&amp;[3]Tabelle1!$D$3:$D$500,0),MATCH(V$2,[3]Tabelle1!$E$2:$U$2,0))),"")</f>
        <v/>
      </c>
      <c r="W490" t="str">
        <f t="array" ref="W490">IFERROR(IF(INDEX([3]Tabelle1!$E$3:$U$500,MATCH($A490&amp;$C490&amp;$D490,[3]Tabelle1!$A$3:$A$500&amp;[3]Tabelle1!$C$3:$C$500&amp;[3]Tabelle1!$D$3:$D$500,0),MATCH(W$2,[3]Tabelle1!$E$2:$U$2,0))=0,"",INDEX([3]Tabelle1!$E$3:$U$500,MATCH($A490&amp;$C490&amp;$D490,[3]Tabelle1!$A$3:$A$500&amp;[3]Tabelle1!$C$3:$C$500&amp;[3]Tabelle1!$D$3:$D$500,0),MATCH(W$2,[3]Tabelle1!$E$2:$U$2,0))),"")</f>
        <v/>
      </c>
      <c r="X490" t="str">
        <f t="array" ref="X490">IFERROR(IF(INDEX([3]Tabelle1!$E$3:$U$500,MATCH($A490&amp;$C490&amp;$D490,[3]Tabelle1!$A$3:$A$500&amp;[3]Tabelle1!$C$3:$C$500&amp;[3]Tabelle1!$D$3:$D$500,0),MATCH(X$2,[3]Tabelle1!$E$2:$U$2,0))=0,"",INDEX([3]Tabelle1!$E$3:$U$500,MATCH($A490&amp;$C490&amp;$D490,[3]Tabelle1!$A$3:$A$500&amp;[3]Tabelle1!$C$3:$C$500&amp;[3]Tabelle1!$D$3:$D$500,0),MATCH(X$2,[3]Tabelle1!$E$2:$U$2,0))),"")</f>
        <v>Klimaabkommen</v>
      </c>
      <c r="Y490" s="4"/>
      <c r="Z490" s="4"/>
      <c r="AA490" s="4"/>
      <c r="AB490" s="4"/>
      <c r="AC490" s="4"/>
      <c r="AD490" s="4"/>
      <c r="AE490" s="4"/>
      <c r="AF490" s="4"/>
    </row>
    <row r="491" spans="1:32" x14ac:dyDescent="0.2">
      <c r="A491" s="107" t="str">
        <f t="shared" si="45"/>
        <v>Netherlands</v>
      </c>
      <c r="B491" s="97"/>
      <c r="C491" s="97" t="s">
        <v>88</v>
      </c>
      <c r="D491" s="227" t="s">
        <v>45</v>
      </c>
      <c r="E491" s="194"/>
      <c r="F491" s="194"/>
      <c r="G491" s="194"/>
      <c r="H491" s="195" t="str">
        <f t="array" ref="H491">IFERROR(IF(INDEX([3]Tabelle1!$E$3:$U$500,MATCH($A491&amp;$C491&amp;$D491,[3]Tabelle1!$A$3:$A$500&amp;[3]Tabelle1!$C$3:$C$500&amp;[3]Tabelle1!$D$3:$D$500,0),MATCH(H$2,[3]Tabelle1!$E$2:$U$2,0))=0,"",INDEX([3]Tabelle1!$E$3:$U$500,MATCH($A491&amp;$C491&amp;$D491,[3]Tabelle1!$A$3:$A$500&amp;[3]Tabelle1!$C$3:$C$500&amp;[3]Tabelle1!$D$3:$D$500,0),MATCH(H$2,[3]Tabelle1!$E$2:$U$2,0))),"")</f>
        <v/>
      </c>
      <c r="I491" s="195" t="str">
        <f t="array" ref="I491">IFERROR(IF(INDEX([3]Tabelle1!$E$3:$U$500,MATCH($A491&amp;$C491&amp;$D491,[3]Tabelle1!$A$3:$A$500&amp;[3]Tabelle1!$C$3:$C$500&amp;[3]Tabelle1!$D$3:$D$500,0),MATCH(I$2,[3]Tabelle1!$E$2:$U$2,0))=0,"",INDEX([3]Tabelle1!$E$3:$U$500,MATCH($A491&amp;$C491&amp;$D491,[3]Tabelle1!$A$3:$A$500&amp;[3]Tabelle1!$C$3:$C$500&amp;[3]Tabelle1!$D$3:$D$500,0),MATCH(I$2,[3]Tabelle1!$E$2:$U$2,0))),"")</f>
        <v/>
      </c>
      <c r="J491" s="195" t="str">
        <f t="array" ref="J491">IFERROR(IF(INDEX([3]Tabelle1!$E$3:$U$500,MATCH($A491&amp;$C491&amp;$D491,[3]Tabelle1!$A$3:$A$500&amp;[3]Tabelle1!$C$3:$C$500&amp;[3]Tabelle1!$D$3:$D$500,0),MATCH(J$2,[3]Tabelle1!$E$2:$U$2,0))=0,"",INDEX([3]Tabelle1!$E$3:$U$500,MATCH($A491&amp;$C491&amp;$D491,[3]Tabelle1!$A$3:$A$500&amp;[3]Tabelle1!$C$3:$C$500&amp;[3]Tabelle1!$D$3:$D$500,0),MATCH(J$2,[3]Tabelle1!$E$2:$U$2,0))),"")</f>
        <v/>
      </c>
      <c r="K491" s="195" t="str">
        <f t="array" ref="K491">IFERROR(IF(INDEX([3]Tabelle1!$E$3:$U$500,MATCH($A491&amp;$C491&amp;$D491,[3]Tabelle1!$A$3:$A$500&amp;[3]Tabelle1!$C$3:$C$500&amp;[3]Tabelle1!$D$3:$D$500,0),MATCH(K$2,[3]Tabelle1!$E$2:$U$2,0))=0,"",INDEX([3]Tabelle1!$E$3:$U$500,MATCH($A491&amp;$C491&amp;$D491,[3]Tabelle1!$A$3:$A$500&amp;[3]Tabelle1!$C$3:$C$500&amp;[3]Tabelle1!$D$3:$D$500,0),MATCH(K$2,[3]Tabelle1!$E$2:$U$2,0))),"")</f>
        <v/>
      </c>
      <c r="L491" s="195" t="str">
        <f t="array" ref="L491">IFERROR(IF(INDEX([3]Tabelle1!$E$3:$U$500,MATCH($A491&amp;$C491&amp;$D491,[3]Tabelle1!$A$3:$A$500&amp;[3]Tabelle1!$C$3:$C$500&amp;[3]Tabelle1!$D$3:$D$500,0),MATCH(L$2,[3]Tabelle1!$E$2:$U$2,0))=0,"",INDEX([3]Tabelle1!$E$3:$U$500,MATCH($A491&amp;$C491&amp;$D491,[3]Tabelle1!$A$3:$A$500&amp;[3]Tabelle1!$C$3:$C$500&amp;[3]Tabelle1!$D$3:$D$500,0),MATCH(L$2,[3]Tabelle1!$E$2:$U$2,0))),"")</f>
        <v/>
      </c>
      <c r="M491" s="195" t="str">
        <f t="array" ref="M491">IFERROR(IF(INDEX([3]Tabelle1!$E$3:$U$500,MATCH($A491&amp;$C491&amp;$D491,[3]Tabelle1!$A$3:$A$500&amp;[3]Tabelle1!$C$3:$C$500&amp;[3]Tabelle1!$D$3:$D$500,0),MATCH(M$2,[3]Tabelle1!$E$2:$U$2,0))=0,"",INDEX([3]Tabelle1!$E$3:$U$500,MATCH($A491&amp;$C491&amp;$D491,[3]Tabelle1!$A$3:$A$500&amp;[3]Tabelle1!$C$3:$C$500&amp;[3]Tabelle1!$D$3:$D$500,0),MATCH(M$2,[3]Tabelle1!$E$2:$U$2,0))),"")</f>
        <v/>
      </c>
      <c r="N491" s="195" t="str">
        <f t="array" ref="N491">IFERROR(IF(INDEX([3]Tabelle1!$E$3:$U$500,MATCH($A491&amp;$C491&amp;$D491,[3]Tabelle1!$A$3:$A$500&amp;[3]Tabelle1!$C$3:$C$500&amp;[3]Tabelle1!$D$3:$D$500,0),MATCH(N$2,[3]Tabelle1!$E$2:$U$2,0))=0,"",INDEX([3]Tabelle1!$E$3:$U$500,MATCH($A491&amp;$C491&amp;$D491,[3]Tabelle1!$A$3:$A$500&amp;[3]Tabelle1!$C$3:$C$500&amp;[3]Tabelle1!$D$3:$D$500,0),MATCH(N$2,[3]Tabelle1!$E$2:$U$2,0))),"")</f>
        <v/>
      </c>
      <c r="O491" s="195" t="str">
        <f t="array" ref="O491">IFERROR(IF(INDEX([3]Tabelle1!$E$3:$U$500,MATCH($A491&amp;$C491&amp;$D491,[3]Tabelle1!$A$3:$A$500&amp;[3]Tabelle1!$C$3:$C$500&amp;[3]Tabelle1!$D$3:$D$500,0),MATCH(O$2,[3]Tabelle1!$E$2:$U$2,0))=0,"",INDEX([3]Tabelle1!$E$3:$U$500,MATCH($A491&amp;$C491&amp;$D491,[3]Tabelle1!$A$3:$A$500&amp;[3]Tabelle1!$C$3:$C$500&amp;[3]Tabelle1!$D$3:$D$500,0),MATCH(O$2,[3]Tabelle1!$E$2:$U$2,0))),"")</f>
        <v/>
      </c>
      <c r="P491" s="195" t="str">
        <f t="array" ref="P491">IFERROR(IF(INDEX([3]Tabelle1!$E$3:$U$500,MATCH($A491&amp;$C491&amp;$D491,[3]Tabelle1!$A$3:$A$500&amp;[3]Tabelle1!$C$3:$C$500&amp;[3]Tabelle1!$D$3:$D$500,0),MATCH(P$2,[3]Tabelle1!$E$2:$U$2,0))=0,"",INDEX([3]Tabelle1!$E$3:$U$500,MATCH($A491&amp;$C491&amp;$D491,[3]Tabelle1!$A$3:$A$500&amp;[3]Tabelle1!$C$3:$C$500&amp;[3]Tabelle1!$D$3:$D$500,0),MATCH(P$2,[3]Tabelle1!$E$2:$U$2,0))),"")</f>
        <v/>
      </c>
      <c r="Q491" s="195" t="str">
        <f t="array" ref="Q491">IFERROR(IF(INDEX([3]Tabelle1!$E$3:$U$500,MATCH($A491&amp;$C491&amp;$D491,[3]Tabelle1!$A$3:$A$500&amp;[3]Tabelle1!$C$3:$C$500&amp;[3]Tabelle1!$D$3:$D$500,0),MATCH(Q$2,[3]Tabelle1!$E$2:$U$2,0))=0,"",INDEX([3]Tabelle1!$E$3:$U$500,MATCH($A491&amp;$C491&amp;$D491,[3]Tabelle1!$A$3:$A$500&amp;[3]Tabelle1!$C$3:$C$500&amp;[3]Tabelle1!$D$3:$D$500,0),MATCH(Q$2,[3]Tabelle1!$E$2:$U$2,0))),"")</f>
        <v/>
      </c>
      <c r="R491" s="195" t="str">
        <f t="array" ref="R491">IFERROR(IF(INDEX([3]Tabelle1!$E$3:$U$500,MATCH($A491&amp;$C491&amp;$D491,[3]Tabelle1!$A$3:$A$500&amp;[3]Tabelle1!$C$3:$C$500&amp;[3]Tabelle1!$D$3:$D$500,0),MATCH(R$2,[3]Tabelle1!$E$2:$U$2,0))=0,"",INDEX([3]Tabelle1!$E$3:$U$500,MATCH($A491&amp;$C491&amp;$D491,[3]Tabelle1!$A$3:$A$500&amp;[3]Tabelle1!$C$3:$C$500&amp;[3]Tabelle1!$D$3:$D$500,0),MATCH(R$2,[3]Tabelle1!$E$2:$U$2,0))),"")</f>
        <v/>
      </c>
      <c r="S491" s="195" t="str">
        <f t="array" ref="S491">IFERROR(IF(INDEX([3]Tabelle1!$E$3:$U$500,MATCH($A491&amp;$C491&amp;$D491,[3]Tabelle1!$A$3:$A$500&amp;[3]Tabelle1!$C$3:$C$500&amp;[3]Tabelle1!$D$3:$D$500,0),MATCH(S$2,[3]Tabelle1!$E$2:$U$2,0))=0,"",INDEX([3]Tabelle1!$E$3:$U$500,MATCH($A491&amp;$C491&amp;$D491,[3]Tabelle1!$A$3:$A$500&amp;[3]Tabelle1!$C$3:$C$500&amp;[3]Tabelle1!$D$3:$D$500,0),MATCH(S$2,[3]Tabelle1!$E$2:$U$2,0))),"")</f>
        <v/>
      </c>
      <c r="T491" s="195" t="str">
        <f t="array" ref="T491">IFERROR(IF(INDEX([3]Tabelle1!$E$3:$U$500,MATCH($A491&amp;$C491&amp;$D491,[3]Tabelle1!$A$3:$A$500&amp;[3]Tabelle1!$C$3:$C$500&amp;[3]Tabelle1!$D$3:$D$500,0),MATCH(T$2,[3]Tabelle1!$E$2:$U$2,0))=0,"",INDEX([3]Tabelle1!$E$3:$U$500,MATCH($A491&amp;$C491&amp;$D491,[3]Tabelle1!$A$3:$A$500&amp;[3]Tabelle1!$C$3:$C$500&amp;[3]Tabelle1!$D$3:$D$500,0),MATCH(T$2,[3]Tabelle1!$E$2:$U$2,0))),"")</f>
        <v/>
      </c>
      <c r="U491" s="195" t="str">
        <f t="array" ref="U491">IFERROR(IF(INDEX([3]Tabelle1!$E$3:$U$500,MATCH($A491&amp;$C491&amp;$D491,[3]Tabelle1!$A$3:$A$500&amp;[3]Tabelle1!$C$3:$C$500&amp;[3]Tabelle1!$D$3:$D$500,0),MATCH(U$2,[3]Tabelle1!$E$2:$U$2,0))=0,"",INDEX([3]Tabelle1!$E$3:$U$500,MATCH($A491&amp;$C491&amp;$D491,[3]Tabelle1!$A$3:$A$500&amp;[3]Tabelle1!$C$3:$C$500&amp;[3]Tabelle1!$D$3:$D$500,0),MATCH(U$2,[3]Tabelle1!$E$2:$U$2,0))),"")</f>
        <v/>
      </c>
      <c r="V491" s="196" t="str">
        <f t="array" ref="V491">IFERROR(IF(INDEX([3]Tabelle1!$E$3:$U$500,MATCH($A491&amp;$C491&amp;$D491,[3]Tabelle1!$A$3:$A$500&amp;[3]Tabelle1!$C$3:$C$500&amp;[3]Tabelle1!$D$3:$D$500,0),MATCH(V$2,[3]Tabelle1!$E$2:$U$2,0))=0,"",INDEX([3]Tabelle1!$E$3:$U$500,MATCH($A491&amp;$C491&amp;$D491,[3]Tabelle1!$A$3:$A$500&amp;[3]Tabelle1!$C$3:$C$500&amp;[3]Tabelle1!$D$3:$D$500,0),MATCH(V$2,[3]Tabelle1!$E$2:$U$2,0))),"")</f>
        <v/>
      </c>
      <c r="W491" t="str">
        <f t="array" ref="W491">IFERROR(IF(INDEX([3]Tabelle1!$E$3:$U$500,MATCH($A491&amp;$C491&amp;$D491,[3]Tabelle1!$A$3:$A$500&amp;[3]Tabelle1!$C$3:$C$500&amp;[3]Tabelle1!$D$3:$D$500,0),MATCH(W$2,[3]Tabelle1!$E$2:$U$2,0))=0,"",INDEX([3]Tabelle1!$E$3:$U$500,MATCH($A491&amp;$C491&amp;$D491,[3]Tabelle1!$A$3:$A$500&amp;[3]Tabelle1!$C$3:$C$500&amp;[3]Tabelle1!$D$3:$D$500,0),MATCH(W$2,[3]Tabelle1!$E$2:$U$2,0))),"")</f>
        <v/>
      </c>
      <c r="X491" t="str">
        <f t="array" ref="X491">IFERROR(IF(INDEX([3]Tabelle1!$E$3:$U$500,MATCH($A491&amp;$C491&amp;$D491,[3]Tabelle1!$A$3:$A$500&amp;[3]Tabelle1!$C$3:$C$500&amp;[3]Tabelle1!$D$3:$D$500,0),MATCH(X$2,[3]Tabelle1!$E$2:$U$2,0))=0,"",INDEX([3]Tabelle1!$E$3:$U$500,MATCH($A491&amp;$C491&amp;$D491,[3]Tabelle1!$A$3:$A$500&amp;[3]Tabelle1!$C$3:$C$500&amp;[3]Tabelle1!$D$3:$D$500,0),MATCH(X$2,[3]Tabelle1!$E$2:$U$2,0))),"")</f>
        <v/>
      </c>
      <c r="Y491" s="4"/>
      <c r="Z491" s="4"/>
      <c r="AA491" s="4"/>
      <c r="AB491" s="4"/>
      <c r="AC491" s="4"/>
      <c r="AD491" s="4"/>
      <c r="AE491" s="4"/>
      <c r="AF491" s="4"/>
    </row>
    <row r="492" spans="1:32" x14ac:dyDescent="0.2">
      <c r="A492" s="107" t="str">
        <f t="shared" si="45"/>
        <v>Netherlands</v>
      </c>
      <c r="B492" s="97"/>
      <c r="C492" s="97" t="s">
        <v>88</v>
      </c>
      <c r="D492" s="227" t="s">
        <v>42</v>
      </c>
      <c r="E492" s="194"/>
      <c r="F492" s="194"/>
      <c r="G492" s="194"/>
      <c r="H492" s="195" t="str">
        <f t="array" ref="H492">IFERROR(IF(INDEX([3]Tabelle1!$E$3:$U$500,MATCH($A492&amp;$C492&amp;$D492,[3]Tabelle1!$A$3:$A$500&amp;[3]Tabelle1!$C$3:$C$500&amp;[3]Tabelle1!$D$3:$D$500,0),MATCH(H$2,[3]Tabelle1!$E$2:$U$2,0))=0,"",INDEX([3]Tabelle1!$E$3:$U$500,MATCH($A492&amp;$C492&amp;$D492,[3]Tabelle1!$A$3:$A$500&amp;[3]Tabelle1!$C$3:$C$500&amp;[3]Tabelle1!$D$3:$D$500,0),MATCH(H$2,[3]Tabelle1!$E$2:$U$2,0))),"")</f>
        <v/>
      </c>
      <c r="I492" s="195" t="str">
        <f t="array" ref="I492">IFERROR(IF(INDEX([3]Tabelle1!$E$3:$U$500,MATCH($A492&amp;$C492&amp;$D492,[3]Tabelle1!$A$3:$A$500&amp;[3]Tabelle1!$C$3:$C$500&amp;[3]Tabelle1!$D$3:$D$500,0),MATCH(I$2,[3]Tabelle1!$E$2:$U$2,0))=0,"",INDEX([3]Tabelle1!$E$3:$U$500,MATCH($A492&amp;$C492&amp;$D492,[3]Tabelle1!$A$3:$A$500&amp;[3]Tabelle1!$C$3:$C$500&amp;[3]Tabelle1!$D$3:$D$500,0),MATCH(I$2,[3]Tabelle1!$E$2:$U$2,0))),"")</f>
        <v/>
      </c>
      <c r="J492" s="195" t="str">
        <f t="array" ref="J492">IFERROR(IF(INDEX([3]Tabelle1!$E$3:$U$500,MATCH($A492&amp;$C492&amp;$D492,[3]Tabelle1!$A$3:$A$500&amp;[3]Tabelle1!$C$3:$C$500&amp;[3]Tabelle1!$D$3:$D$500,0),MATCH(J$2,[3]Tabelle1!$E$2:$U$2,0))=0,"",INDEX([3]Tabelle1!$E$3:$U$500,MATCH($A492&amp;$C492&amp;$D492,[3]Tabelle1!$A$3:$A$500&amp;[3]Tabelle1!$C$3:$C$500&amp;[3]Tabelle1!$D$3:$D$500,0),MATCH(J$2,[3]Tabelle1!$E$2:$U$2,0))),"")</f>
        <v/>
      </c>
      <c r="K492" s="195" t="str">
        <f t="array" ref="K492">IFERROR(IF(INDEX([3]Tabelle1!$E$3:$U$500,MATCH($A492&amp;$C492&amp;$D492,[3]Tabelle1!$A$3:$A$500&amp;[3]Tabelle1!$C$3:$C$500&amp;[3]Tabelle1!$D$3:$D$500,0),MATCH(K$2,[3]Tabelle1!$E$2:$U$2,0))=0,"",INDEX([3]Tabelle1!$E$3:$U$500,MATCH($A492&amp;$C492&amp;$D492,[3]Tabelle1!$A$3:$A$500&amp;[3]Tabelle1!$C$3:$C$500&amp;[3]Tabelle1!$D$3:$D$500,0),MATCH(K$2,[3]Tabelle1!$E$2:$U$2,0))),"")</f>
        <v/>
      </c>
      <c r="L492" s="195" t="str">
        <f t="array" ref="L492">IFERROR(IF(INDEX([3]Tabelle1!$E$3:$U$500,MATCH($A492&amp;$C492&amp;$D492,[3]Tabelle1!$A$3:$A$500&amp;[3]Tabelle1!$C$3:$C$500&amp;[3]Tabelle1!$D$3:$D$500,0),MATCH(L$2,[3]Tabelle1!$E$2:$U$2,0))=0,"",INDEX([3]Tabelle1!$E$3:$U$500,MATCH($A492&amp;$C492&amp;$D492,[3]Tabelle1!$A$3:$A$500&amp;[3]Tabelle1!$C$3:$C$500&amp;[3]Tabelle1!$D$3:$D$500,0),MATCH(L$2,[3]Tabelle1!$E$2:$U$2,0))),"")</f>
        <v/>
      </c>
      <c r="M492" s="195" t="str">
        <f t="array" ref="M492">IFERROR(IF(INDEX([3]Tabelle1!$E$3:$U$500,MATCH($A492&amp;$C492&amp;$D492,[3]Tabelle1!$A$3:$A$500&amp;[3]Tabelle1!$C$3:$C$500&amp;[3]Tabelle1!$D$3:$D$500,0),MATCH(M$2,[3]Tabelle1!$E$2:$U$2,0))=0,"",INDEX([3]Tabelle1!$E$3:$U$500,MATCH($A492&amp;$C492&amp;$D492,[3]Tabelle1!$A$3:$A$500&amp;[3]Tabelle1!$C$3:$C$500&amp;[3]Tabelle1!$D$3:$D$500,0),MATCH(M$2,[3]Tabelle1!$E$2:$U$2,0))),"")</f>
        <v/>
      </c>
      <c r="N492" s="195" t="str">
        <f t="array" ref="N492">IFERROR(IF(INDEX([3]Tabelle1!$E$3:$U$500,MATCH($A492&amp;$C492&amp;$D492,[3]Tabelle1!$A$3:$A$500&amp;[3]Tabelle1!$C$3:$C$500&amp;[3]Tabelle1!$D$3:$D$500,0),MATCH(N$2,[3]Tabelle1!$E$2:$U$2,0))=0,"",INDEX([3]Tabelle1!$E$3:$U$500,MATCH($A492&amp;$C492&amp;$D492,[3]Tabelle1!$A$3:$A$500&amp;[3]Tabelle1!$C$3:$C$500&amp;[3]Tabelle1!$D$3:$D$500,0),MATCH(N$2,[3]Tabelle1!$E$2:$U$2,0))),"")</f>
        <v/>
      </c>
      <c r="O492" s="195" t="str">
        <f t="array" ref="O492">IFERROR(IF(INDEX([3]Tabelle1!$E$3:$U$500,MATCH($A492&amp;$C492&amp;$D492,[3]Tabelle1!$A$3:$A$500&amp;[3]Tabelle1!$C$3:$C$500&amp;[3]Tabelle1!$D$3:$D$500,0),MATCH(O$2,[3]Tabelle1!$E$2:$U$2,0))=0,"",INDEX([3]Tabelle1!$E$3:$U$500,MATCH($A492&amp;$C492&amp;$D492,[3]Tabelle1!$A$3:$A$500&amp;[3]Tabelle1!$C$3:$C$500&amp;[3]Tabelle1!$D$3:$D$500,0),MATCH(O$2,[3]Tabelle1!$E$2:$U$2,0))),"")</f>
        <v/>
      </c>
      <c r="P492" s="195" t="str">
        <f t="array" ref="P492">IFERROR(IF(INDEX([3]Tabelle1!$E$3:$U$500,MATCH($A492&amp;$C492&amp;$D492,[3]Tabelle1!$A$3:$A$500&amp;[3]Tabelle1!$C$3:$C$500&amp;[3]Tabelle1!$D$3:$D$500,0),MATCH(P$2,[3]Tabelle1!$E$2:$U$2,0))=0,"",INDEX([3]Tabelle1!$E$3:$U$500,MATCH($A492&amp;$C492&amp;$D492,[3]Tabelle1!$A$3:$A$500&amp;[3]Tabelle1!$C$3:$C$500&amp;[3]Tabelle1!$D$3:$D$500,0),MATCH(P$2,[3]Tabelle1!$E$2:$U$2,0))),"")</f>
        <v/>
      </c>
      <c r="Q492" s="195" t="str">
        <f t="array" ref="Q492">IFERROR(IF(INDEX([3]Tabelle1!$E$3:$U$500,MATCH($A492&amp;$C492&amp;$D492,[3]Tabelle1!$A$3:$A$500&amp;[3]Tabelle1!$C$3:$C$500&amp;[3]Tabelle1!$D$3:$D$500,0),MATCH(Q$2,[3]Tabelle1!$E$2:$U$2,0))=0,"",INDEX([3]Tabelle1!$E$3:$U$500,MATCH($A492&amp;$C492&amp;$D492,[3]Tabelle1!$A$3:$A$500&amp;[3]Tabelle1!$C$3:$C$500&amp;[3]Tabelle1!$D$3:$D$500,0),MATCH(Q$2,[3]Tabelle1!$E$2:$U$2,0))),"")</f>
        <v/>
      </c>
      <c r="R492" s="195" t="str">
        <f t="array" ref="R492">IFERROR(IF(INDEX([3]Tabelle1!$E$3:$U$500,MATCH($A492&amp;$C492&amp;$D492,[3]Tabelle1!$A$3:$A$500&amp;[3]Tabelle1!$C$3:$C$500&amp;[3]Tabelle1!$D$3:$D$500,0),MATCH(R$2,[3]Tabelle1!$E$2:$U$2,0))=0,"",INDEX([3]Tabelle1!$E$3:$U$500,MATCH($A492&amp;$C492&amp;$D492,[3]Tabelle1!$A$3:$A$500&amp;[3]Tabelle1!$C$3:$C$500&amp;[3]Tabelle1!$D$3:$D$500,0),MATCH(R$2,[3]Tabelle1!$E$2:$U$2,0))),"")</f>
        <v/>
      </c>
      <c r="S492" s="195" t="str">
        <f t="array" ref="S492">IFERROR(IF(INDEX([3]Tabelle1!$E$3:$U$500,MATCH($A492&amp;$C492&amp;$D492,[3]Tabelle1!$A$3:$A$500&amp;[3]Tabelle1!$C$3:$C$500&amp;[3]Tabelle1!$D$3:$D$500,0),MATCH(S$2,[3]Tabelle1!$E$2:$U$2,0))=0,"",INDEX([3]Tabelle1!$E$3:$U$500,MATCH($A492&amp;$C492&amp;$D492,[3]Tabelle1!$A$3:$A$500&amp;[3]Tabelle1!$C$3:$C$500&amp;[3]Tabelle1!$D$3:$D$500,0),MATCH(S$2,[3]Tabelle1!$E$2:$U$2,0))),"")</f>
        <v/>
      </c>
      <c r="T492" s="195" t="str">
        <f t="array" ref="T492">IFERROR(IF(INDEX([3]Tabelle1!$E$3:$U$500,MATCH($A492&amp;$C492&amp;$D492,[3]Tabelle1!$A$3:$A$500&amp;[3]Tabelle1!$C$3:$C$500&amp;[3]Tabelle1!$D$3:$D$500,0),MATCH(T$2,[3]Tabelle1!$E$2:$U$2,0))=0,"",INDEX([3]Tabelle1!$E$3:$U$500,MATCH($A492&amp;$C492&amp;$D492,[3]Tabelle1!$A$3:$A$500&amp;[3]Tabelle1!$C$3:$C$500&amp;[3]Tabelle1!$D$3:$D$500,0),MATCH(T$2,[3]Tabelle1!$E$2:$U$2,0))),"")</f>
        <v/>
      </c>
      <c r="U492" s="195" t="str">
        <f t="array" ref="U492">IFERROR(IF(INDEX([3]Tabelle1!$E$3:$U$500,MATCH($A492&amp;$C492&amp;$D492,[3]Tabelle1!$A$3:$A$500&amp;[3]Tabelle1!$C$3:$C$500&amp;[3]Tabelle1!$D$3:$D$500,0),MATCH(U$2,[3]Tabelle1!$E$2:$U$2,0))=0,"",INDEX([3]Tabelle1!$E$3:$U$500,MATCH($A492&amp;$C492&amp;$D492,[3]Tabelle1!$A$3:$A$500&amp;[3]Tabelle1!$C$3:$C$500&amp;[3]Tabelle1!$D$3:$D$500,0),MATCH(U$2,[3]Tabelle1!$E$2:$U$2,0))),"")</f>
        <v/>
      </c>
      <c r="V492" s="196" t="str">
        <f t="array" ref="V492">IFERROR(IF(INDEX([3]Tabelle1!$E$3:$U$500,MATCH($A492&amp;$C492&amp;$D492,[3]Tabelle1!$A$3:$A$500&amp;[3]Tabelle1!$C$3:$C$500&amp;[3]Tabelle1!$D$3:$D$500,0),MATCH(V$2,[3]Tabelle1!$E$2:$U$2,0))=0,"",INDEX([3]Tabelle1!$E$3:$U$500,MATCH($A492&amp;$C492&amp;$D492,[3]Tabelle1!$A$3:$A$500&amp;[3]Tabelle1!$C$3:$C$500&amp;[3]Tabelle1!$D$3:$D$500,0),MATCH(V$2,[3]Tabelle1!$E$2:$U$2,0))),"")</f>
        <v/>
      </c>
      <c r="W492" t="str">
        <f t="array" ref="W492">IFERROR(IF(INDEX([3]Tabelle1!$E$3:$U$500,MATCH($A492&amp;$C492&amp;$D492,[3]Tabelle1!$A$3:$A$500&amp;[3]Tabelle1!$C$3:$C$500&amp;[3]Tabelle1!$D$3:$D$500,0),MATCH(W$2,[3]Tabelle1!$E$2:$U$2,0))=0,"",INDEX([3]Tabelle1!$E$3:$U$500,MATCH($A492&amp;$C492&amp;$D492,[3]Tabelle1!$A$3:$A$500&amp;[3]Tabelle1!$C$3:$C$500&amp;[3]Tabelle1!$D$3:$D$500,0),MATCH(W$2,[3]Tabelle1!$E$2:$U$2,0))),"")</f>
        <v/>
      </c>
      <c r="X492" t="str">
        <f t="array" ref="X492">IFERROR(IF(INDEX([3]Tabelle1!$E$3:$U$500,MATCH($A492&amp;$C492&amp;$D492,[3]Tabelle1!$A$3:$A$500&amp;[3]Tabelle1!$C$3:$C$500&amp;[3]Tabelle1!$D$3:$D$500,0),MATCH(X$2,[3]Tabelle1!$E$2:$U$2,0))=0,"",INDEX([3]Tabelle1!$E$3:$U$500,MATCH($A492&amp;$C492&amp;$D492,[3]Tabelle1!$A$3:$A$500&amp;[3]Tabelle1!$C$3:$C$500&amp;[3]Tabelle1!$D$3:$D$500,0),MATCH(X$2,[3]Tabelle1!$E$2:$U$2,0))),"")</f>
        <v/>
      </c>
      <c r="Y492" s="4"/>
      <c r="Z492" s="4"/>
      <c r="AA492" s="4"/>
      <c r="AB492" s="4"/>
      <c r="AC492" s="4"/>
      <c r="AD492" s="4"/>
      <c r="AE492" s="4"/>
      <c r="AF492" s="4"/>
    </row>
    <row r="493" spans="1:32" x14ac:dyDescent="0.2">
      <c r="A493" s="107" t="str">
        <f t="shared" si="45"/>
        <v>Netherlands</v>
      </c>
      <c r="B493" s="97"/>
      <c r="C493" s="97" t="s">
        <v>88</v>
      </c>
      <c r="D493" s="227" t="s">
        <v>43</v>
      </c>
      <c r="E493" s="194"/>
      <c r="F493" s="194"/>
      <c r="G493" s="194"/>
      <c r="H493" s="195" t="str">
        <f t="array" ref="H493">IFERROR(IF(INDEX([3]Tabelle1!$E$3:$U$500,MATCH($A493&amp;$C493&amp;$D493,[3]Tabelle1!$A$3:$A$500&amp;[3]Tabelle1!$C$3:$C$500&amp;[3]Tabelle1!$D$3:$D$500,0),MATCH(H$2,[3]Tabelle1!$E$2:$U$2,0))=0,"",INDEX([3]Tabelle1!$E$3:$U$500,MATCH($A493&amp;$C493&amp;$D493,[3]Tabelle1!$A$3:$A$500&amp;[3]Tabelle1!$C$3:$C$500&amp;[3]Tabelle1!$D$3:$D$500,0),MATCH(H$2,[3]Tabelle1!$E$2:$U$2,0))),"")</f>
        <v/>
      </c>
      <c r="I493" s="195" t="str">
        <f t="array" ref="I493">IFERROR(IF(INDEX([3]Tabelle1!$E$3:$U$500,MATCH($A493&amp;$C493&amp;$D493,[3]Tabelle1!$A$3:$A$500&amp;[3]Tabelle1!$C$3:$C$500&amp;[3]Tabelle1!$D$3:$D$500,0),MATCH(I$2,[3]Tabelle1!$E$2:$U$2,0))=0,"",INDEX([3]Tabelle1!$E$3:$U$500,MATCH($A493&amp;$C493&amp;$D493,[3]Tabelle1!$A$3:$A$500&amp;[3]Tabelle1!$C$3:$C$500&amp;[3]Tabelle1!$D$3:$D$500,0),MATCH(I$2,[3]Tabelle1!$E$2:$U$2,0))),"")</f>
        <v/>
      </c>
      <c r="J493" s="195" t="str">
        <f t="array" ref="J493">IFERROR(IF(INDEX([3]Tabelle1!$E$3:$U$500,MATCH($A493&amp;$C493&amp;$D493,[3]Tabelle1!$A$3:$A$500&amp;[3]Tabelle1!$C$3:$C$500&amp;[3]Tabelle1!$D$3:$D$500,0),MATCH(J$2,[3]Tabelle1!$E$2:$U$2,0))=0,"",INDEX([3]Tabelle1!$E$3:$U$500,MATCH($A493&amp;$C493&amp;$D493,[3]Tabelle1!$A$3:$A$500&amp;[3]Tabelle1!$C$3:$C$500&amp;[3]Tabelle1!$D$3:$D$500,0),MATCH(J$2,[3]Tabelle1!$E$2:$U$2,0))),"")</f>
        <v/>
      </c>
      <c r="K493" s="195" t="str">
        <f t="array" ref="K493">IFERROR(IF(INDEX([3]Tabelle1!$E$3:$U$500,MATCH($A493&amp;$C493&amp;$D493,[3]Tabelle1!$A$3:$A$500&amp;[3]Tabelle1!$C$3:$C$500&amp;[3]Tabelle1!$D$3:$D$500,0),MATCH(K$2,[3]Tabelle1!$E$2:$U$2,0))=0,"",INDEX([3]Tabelle1!$E$3:$U$500,MATCH($A493&amp;$C493&amp;$D493,[3]Tabelle1!$A$3:$A$500&amp;[3]Tabelle1!$C$3:$C$500&amp;[3]Tabelle1!$D$3:$D$500,0),MATCH(K$2,[3]Tabelle1!$E$2:$U$2,0))),"")</f>
        <v/>
      </c>
      <c r="L493" s="195" t="str">
        <f t="array" ref="L493">IFERROR(IF(INDEX([3]Tabelle1!$E$3:$U$500,MATCH($A493&amp;$C493&amp;$D493,[3]Tabelle1!$A$3:$A$500&amp;[3]Tabelle1!$C$3:$C$500&amp;[3]Tabelle1!$D$3:$D$500,0),MATCH(L$2,[3]Tabelle1!$E$2:$U$2,0))=0,"",INDEX([3]Tabelle1!$E$3:$U$500,MATCH($A493&amp;$C493&amp;$D493,[3]Tabelle1!$A$3:$A$500&amp;[3]Tabelle1!$C$3:$C$500&amp;[3]Tabelle1!$D$3:$D$500,0),MATCH(L$2,[3]Tabelle1!$E$2:$U$2,0))),"")</f>
        <v/>
      </c>
      <c r="M493" s="195" t="str">
        <f t="array" ref="M493">IFERROR(IF(INDEX([3]Tabelle1!$E$3:$U$500,MATCH($A493&amp;$C493&amp;$D493,[3]Tabelle1!$A$3:$A$500&amp;[3]Tabelle1!$C$3:$C$500&amp;[3]Tabelle1!$D$3:$D$500,0),MATCH(M$2,[3]Tabelle1!$E$2:$U$2,0))=0,"",INDEX([3]Tabelle1!$E$3:$U$500,MATCH($A493&amp;$C493&amp;$D493,[3]Tabelle1!$A$3:$A$500&amp;[3]Tabelle1!$C$3:$C$500&amp;[3]Tabelle1!$D$3:$D$500,0),MATCH(M$2,[3]Tabelle1!$E$2:$U$2,0))),"")</f>
        <v/>
      </c>
      <c r="N493" s="195" t="str">
        <f t="array" ref="N493">IFERROR(IF(INDEX([3]Tabelle1!$E$3:$U$500,MATCH($A493&amp;$C493&amp;$D493,[3]Tabelle1!$A$3:$A$500&amp;[3]Tabelle1!$C$3:$C$500&amp;[3]Tabelle1!$D$3:$D$500,0),MATCH(N$2,[3]Tabelle1!$E$2:$U$2,0))=0,"",INDEX([3]Tabelle1!$E$3:$U$500,MATCH($A493&amp;$C493&amp;$D493,[3]Tabelle1!$A$3:$A$500&amp;[3]Tabelle1!$C$3:$C$500&amp;[3]Tabelle1!$D$3:$D$500,0),MATCH(N$2,[3]Tabelle1!$E$2:$U$2,0))),"")</f>
        <v/>
      </c>
      <c r="O493" s="195" t="str">
        <f t="array" ref="O493">IFERROR(IF(INDEX([3]Tabelle1!$E$3:$U$500,MATCH($A493&amp;$C493&amp;$D493,[3]Tabelle1!$A$3:$A$500&amp;[3]Tabelle1!$C$3:$C$500&amp;[3]Tabelle1!$D$3:$D$500,0),MATCH(O$2,[3]Tabelle1!$E$2:$U$2,0))=0,"",INDEX([3]Tabelle1!$E$3:$U$500,MATCH($A493&amp;$C493&amp;$D493,[3]Tabelle1!$A$3:$A$500&amp;[3]Tabelle1!$C$3:$C$500&amp;[3]Tabelle1!$D$3:$D$500,0),MATCH(O$2,[3]Tabelle1!$E$2:$U$2,0))),"")</f>
        <v/>
      </c>
      <c r="P493" s="195" t="str">
        <f t="array" ref="P493">IFERROR(IF(INDEX([3]Tabelle1!$E$3:$U$500,MATCH($A493&amp;$C493&amp;$D493,[3]Tabelle1!$A$3:$A$500&amp;[3]Tabelle1!$C$3:$C$500&amp;[3]Tabelle1!$D$3:$D$500,0),MATCH(P$2,[3]Tabelle1!$E$2:$U$2,0))=0,"",INDEX([3]Tabelle1!$E$3:$U$500,MATCH($A493&amp;$C493&amp;$D493,[3]Tabelle1!$A$3:$A$500&amp;[3]Tabelle1!$C$3:$C$500&amp;[3]Tabelle1!$D$3:$D$500,0),MATCH(P$2,[3]Tabelle1!$E$2:$U$2,0))),"")</f>
        <v/>
      </c>
      <c r="Q493" s="195" t="str">
        <f t="array" ref="Q493">IFERROR(IF(INDEX([3]Tabelle1!$E$3:$U$500,MATCH($A493&amp;$C493&amp;$D493,[3]Tabelle1!$A$3:$A$500&amp;[3]Tabelle1!$C$3:$C$500&amp;[3]Tabelle1!$D$3:$D$500,0),MATCH(Q$2,[3]Tabelle1!$E$2:$U$2,0))=0,"",INDEX([3]Tabelle1!$E$3:$U$500,MATCH($A493&amp;$C493&amp;$D493,[3]Tabelle1!$A$3:$A$500&amp;[3]Tabelle1!$C$3:$C$500&amp;[3]Tabelle1!$D$3:$D$500,0),MATCH(Q$2,[3]Tabelle1!$E$2:$U$2,0))),"")</f>
        <v/>
      </c>
      <c r="R493" s="195" t="str">
        <f t="array" ref="R493">IFERROR(IF(INDEX([3]Tabelle1!$E$3:$U$500,MATCH($A493&amp;$C493&amp;$D493,[3]Tabelle1!$A$3:$A$500&amp;[3]Tabelle1!$C$3:$C$500&amp;[3]Tabelle1!$D$3:$D$500,0),MATCH(R$2,[3]Tabelle1!$E$2:$U$2,0))=0,"",INDEX([3]Tabelle1!$E$3:$U$500,MATCH($A493&amp;$C493&amp;$D493,[3]Tabelle1!$A$3:$A$500&amp;[3]Tabelle1!$C$3:$C$500&amp;[3]Tabelle1!$D$3:$D$500,0),MATCH(R$2,[3]Tabelle1!$E$2:$U$2,0))),"")</f>
        <v/>
      </c>
      <c r="S493" s="195" t="str">
        <f t="array" ref="S493">IFERROR(IF(INDEX([3]Tabelle1!$E$3:$U$500,MATCH($A493&amp;$C493&amp;$D493,[3]Tabelle1!$A$3:$A$500&amp;[3]Tabelle1!$C$3:$C$500&amp;[3]Tabelle1!$D$3:$D$500,0),MATCH(S$2,[3]Tabelle1!$E$2:$U$2,0))=0,"",INDEX([3]Tabelle1!$E$3:$U$500,MATCH($A493&amp;$C493&amp;$D493,[3]Tabelle1!$A$3:$A$500&amp;[3]Tabelle1!$C$3:$C$500&amp;[3]Tabelle1!$D$3:$D$500,0),MATCH(S$2,[3]Tabelle1!$E$2:$U$2,0))),"")</f>
        <v/>
      </c>
      <c r="T493" s="195" t="str">
        <f t="array" ref="T493">IFERROR(IF(INDEX([3]Tabelle1!$E$3:$U$500,MATCH($A493&amp;$C493&amp;$D493,[3]Tabelle1!$A$3:$A$500&amp;[3]Tabelle1!$C$3:$C$500&amp;[3]Tabelle1!$D$3:$D$500,0),MATCH(T$2,[3]Tabelle1!$E$2:$U$2,0))=0,"",INDEX([3]Tabelle1!$E$3:$U$500,MATCH($A493&amp;$C493&amp;$D493,[3]Tabelle1!$A$3:$A$500&amp;[3]Tabelle1!$C$3:$C$500&amp;[3]Tabelle1!$D$3:$D$500,0),MATCH(T$2,[3]Tabelle1!$E$2:$U$2,0))),"")</f>
        <v/>
      </c>
      <c r="U493" s="195" t="str">
        <f t="array" ref="U493">IFERROR(IF(INDEX([3]Tabelle1!$E$3:$U$500,MATCH($A493&amp;$C493&amp;$D493,[3]Tabelle1!$A$3:$A$500&amp;[3]Tabelle1!$C$3:$C$500&amp;[3]Tabelle1!$D$3:$D$500,0),MATCH(U$2,[3]Tabelle1!$E$2:$U$2,0))=0,"",INDEX([3]Tabelle1!$E$3:$U$500,MATCH($A493&amp;$C493&amp;$D493,[3]Tabelle1!$A$3:$A$500&amp;[3]Tabelle1!$C$3:$C$500&amp;[3]Tabelle1!$D$3:$D$500,0),MATCH(U$2,[3]Tabelle1!$E$2:$U$2,0))),"")</f>
        <v/>
      </c>
      <c r="V493" s="196" t="str">
        <f t="array" ref="V493">IFERROR(IF(INDEX([3]Tabelle1!$E$3:$U$500,MATCH($A493&amp;$C493&amp;$D493,[3]Tabelle1!$A$3:$A$500&amp;[3]Tabelle1!$C$3:$C$500&amp;[3]Tabelle1!$D$3:$D$500,0),MATCH(V$2,[3]Tabelle1!$E$2:$U$2,0))=0,"",INDEX([3]Tabelle1!$E$3:$U$500,MATCH($A493&amp;$C493&amp;$D493,[3]Tabelle1!$A$3:$A$500&amp;[3]Tabelle1!$C$3:$C$500&amp;[3]Tabelle1!$D$3:$D$500,0),MATCH(V$2,[3]Tabelle1!$E$2:$U$2,0))),"")</f>
        <v/>
      </c>
      <c r="W493" t="str">
        <f t="array" ref="W493">IFERROR(IF(INDEX([3]Tabelle1!$E$3:$U$500,MATCH($A493&amp;$C493&amp;$D493,[3]Tabelle1!$A$3:$A$500&amp;[3]Tabelle1!$C$3:$C$500&amp;[3]Tabelle1!$D$3:$D$500,0),MATCH(W$2,[3]Tabelle1!$E$2:$U$2,0))=0,"",INDEX([3]Tabelle1!$E$3:$U$500,MATCH($A493&amp;$C493&amp;$D493,[3]Tabelle1!$A$3:$A$500&amp;[3]Tabelle1!$C$3:$C$500&amp;[3]Tabelle1!$D$3:$D$500,0),MATCH(W$2,[3]Tabelle1!$E$2:$U$2,0))),"")</f>
        <v/>
      </c>
      <c r="X493" t="str">
        <f t="array" ref="X493">IFERROR(IF(INDEX([3]Tabelle1!$E$3:$U$500,MATCH($A493&amp;$C493&amp;$D493,[3]Tabelle1!$A$3:$A$500&amp;[3]Tabelle1!$C$3:$C$500&amp;[3]Tabelle1!$D$3:$D$500,0),MATCH(X$2,[3]Tabelle1!$E$2:$U$2,0))=0,"",INDEX([3]Tabelle1!$E$3:$U$500,MATCH($A493&amp;$C493&amp;$D493,[3]Tabelle1!$A$3:$A$500&amp;[3]Tabelle1!$C$3:$C$500&amp;[3]Tabelle1!$D$3:$D$500,0),MATCH(X$2,[3]Tabelle1!$E$2:$U$2,0))),"")</f>
        <v/>
      </c>
      <c r="Y493" s="4"/>
      <c r="Z493" s="4"/>
      <c r="AA493" s="4"/>
      <c r="AB493" s="4"/>
      <c r="AC493" s="4"/>
      <c r="AD493" s="4"/>
      <c r="AE493" s="4"/>
      <c r="AF493" s="4"/>
    </row>
    <row r="494" spans="1:32" x14ac:dyDescent="0.2">
      <c r="A494" s="107" t="str">
        <f t="shared" si="45"/>
        <v>Netherlands</v>
      </c>
      <c r="B494" s="97"/>
      <c r="C494" s="97" t="s">
        <v>88</v>
      </c>
      <c r="D494" s="227" t="s">
        <v>46</v>
      </c>
      <c r="E494" s="194"/>
      <c r="F494" s="194"/>
      <c r="G494" s="194"/>
      <c r="H494" s="195" t="str">
        <f t="array" ref="H494">IFERROR(IF(INDEX([3]Tabelle1!$E$3:$U$500,MATCH($A494&amp;$C494&amp;$D494,[3]Tabelle1!$A$3:$A$500&amp;[3]Tabelle1!$C$3:$C$500&amp;[3]Tabelle1!$D$3:$D$500,0),MATCH(H$2,[3]Tabelle1!$E$2:$U$2,0))=0,"",INDEX([3]Tabelle1!$E$3:$U$500,MATCH($A494&amp;$C494&amp;$D494,[3]Tabelle1!$A$3:$A$500&amp;[3]Tabelle1!$C$3:$C$500&amp;[3]Tabelle1!$D$3:$D$500,0),MATCH(H$2,[3]Tabelle1!$E$2:$U$2,0))),"")</f>
        <v/>
      </c>
      <c r="I494" s="195" t="str">
        <f t="array" ref="I494">IFERROR(IF(INDEX([3]Tabelle1!$E$3:$U$500,MATCH($A494&amp;$C494&amp;$D494,[3]Tabelle1!$A$3:$A$500&amp;[3]Tabelle1!$C$3:$C$500&amp;[3]Tabelle1!$D$3:$D$500,0),MATCH(I$2,[3]Tabelle1!$E$2:$U$2,0))=0,"",INDEX([3]Tabelle1!$E$3:$U$500,MATCH($A494&amp;$C494&amp;$D494,[3]Tabelle1!$A$3:$A$500&amp;[3]Tabelle1!$C$3:$C$500&amp;[3]Tabelle1!$D$3:$D$500,0),MATCH(I$2,[3]Tabelle1!$E$2:$U$2,0))),"")</f>
        <v/>
      </c>
      <c r="J494" s="195" t="str">
        <f t="array" ref="J494">IFERROR(IF(INDEX([3]Tabelle1!$E$3:$U$500,MATCH($A494&amp;$C494&amp;$D494,[3]Tabelle1!$A$3:$A$500&amp;[3]Tabelle1!$C$3:$C$500&amp;[3]Tabelle1!$D$3:$D$500,0),MATCH(J$2,[3]Tabelle1!$E$2:$U$2,0))=0,"",INDEX([3]Tabelle1!$E$3:$U$500,MATCH($A494&amp;$C494&amp;$D494,[3]Tabelle1!$A$3:$A$500&amp;[3]Tabelle1!$C$3:$C$500&amp;[3]Tabelle1!$D$3:$D$500,0),MATCH(J$2,[3]Tabelle1!$E$2:$U$2,0))),"")</f>
        <v/>
      </c>
      <c r="K494" s="195" t="str">
        <f t="array" ref="K494">IFERROR(IF(INDEX([3]Tabelle1!$E$3:$U$500,MATCH($A494&amp;$C494&amp;$D494,[3]Tabelle1!$A$3:$A$500&amp;[3]Tabelle1!$C$3:$C$500&amp;[3]Tabelle1!$D$3:$D$500,0),MATCH(K$2,[3]Tabelle1!$E$2:$U$2,0))=0,"",INDEX([3]Tabelle1!$E$3:$U$500,MATCH($A494&amp;$C494&amp;$D494,[3]Tabelle1!$A$3:$A$500&amp;[3]Tabelle1!$C$3:$C$500&amp;[3]Tabelle1!$D$3:$D$500,0),MATCH(K$2,[3]Tabelle1!$E$2:$U$2,0))),"")</f>
        <v/>
      </c>
      <c r="L494" s="195" t="str">
        <f t="array" ref="L494">IFERROR(IF(INDEX([3]Tabelle1!$E$3:$U$500,MATCH($A494&amp;$C494&amp;$D494,[3]Tabelle1!$A$3:$A$500&amp;[3]Tabelle1!$C$3:$C$500&amp;[3]Tabelle1!$D$3:$D$500,0),MATCH(L$2,[3]Tabelle1!$E$2:$U$2,0))=0,"",INDEX([3]Tabelle1!$E$3:$U$500,MATCH($A494&amp;$C494&amp;$D494,[3]Tabelle1!$A$3:$A$500&amp;[3]Tabelle1!$C$3:$C$500&amp;[3]Tabelle1!$D$3:$D$500,0),MATCH(L$2,[3]Tabelle1!$E$2:$U$2,0))),"")</f>
        <v/>
      </c>
      <c r="M494" s="195" t="str">
        <f t="array" ref="M494">IFERROR(IF(INDEX([3]Tabelle1!$E$3:$U$500,MATCH($A494&amp;$C494&amp;$D494,[3]Tabelle1!$A$3:$A$500&amp;[3]Tabelle1!$C$3:$C$500&amp;[3]Tabelle1!$D$3:$D$500,0),MATCH(M$2,[3]Tabelle1!$E$2:$U$2,0))=0,"",INDEX([3]Tabelle1!$E$3:$U$500,MATCH($A494&amp;$C494&amp;$D494,[3]Tabelle1!$A$3:$A$500&amp;[3]Tabelle1!$C$3:$C$500&amp;[3]Tabelle1!$D$3:$D$500,0),MATCH(M$2,[3]Tabelle1!$E$2:$U$2,0))),"")</f>
        <v/>
      </c>
      <c r="N494" s="195" t="str">
        <f t="array" ref="N494">IFERROR(IF(INDEX([3]Tabelle1!$E$3:$U$500,MATCH($A494&amp;$C494&amp;$D494,[3]Tabelle1!$A$3:$A$500&amp;[3]Tabelle1!$C$3:$C$500&amp;[3]Tabelle1!$D$3:$D$500,0),MATCH(N$2,[3]Tabelle1!$E$2:$U$2,0))=0,"",INDEX([3]Tabelle1!$E$3:$U$500,MATCH($A494&amp;$C494&amp;$D494,[3]Tabelle1!$A$3:$A$500&amp;[3]Tabelle1!$C$3:$C$500&amp;[3]Tabelle1!$D$3:$D$500,0),MATCH(N$2,[3]Tabelle1!$E$2:$U$2,0))),"")</f>
        <v/>
      </c>
      <c r="O494" s="195" t="str">
        <f t="array" ref="O494">IFERROR(IF(INDEX([3]Tabelle1!$E$3:$U$500,MATCH($A494&amp;$C494&amp;$D494,[3]Tabelle1!$A$3:$A$500&amp;[3]Tabelle1!$C$3:$C$500&amp;[3]Tabelle1!$D$3:$D$500,0),MATCH(O$2,[3]Tabelle1!$E$2:$U$2,0))=0,"",INDEX([3]Tabelle1!$E$3:$U$500,MATCH($A494&amp;$C494&amp;$D494,[3]Tabelle1!$A$3:$A$500&amp;[3]Tabelle1!$C$3:$C$500&amp;[3]Tabelle1!$D$3:$D$500,0),MATCH(O$2,[3]Tabelle1!$E$2:$U$2,0))),"")</f>
        <v/>
      </c>
      <c r="P494" s="195" t="str">
        <f t="array" ref="P494">IFERROR(IF(INDEX([3]Tabelle1!$E$3:$U$500,MATCH($A494&amp;$C494&amp;$D494,[3]Tabelle1!$A$3:$A$500&amp;[3]Tabelle1!$C$3:$C$500&amp;[3]Tabelle1!$D$3:$D$500,0),MATCH(P$2,[3]Tabelle1!$E$2:$U$2,0))=0,"",INDEX([3]Tabelle1!$E$3:$U$500,MATCH($A494&amp;$C494&amp;$D494,[3]Tabelle1!$A$3:$A$500&amp;[3]Tabelle1!$C$3:$C$500&amp;[3]Tabelle1!$D$3:$D$500,0),MATCH(P$2,[3]Tabelle1!$E$2:$U$2,0))),"")</f>
        <v/>
      </c>
      <c r="Q494" s="195" t="str">
        <f t="array" ref="Q494">IFERROR(IF(INDEX([3]Tabelle1!$E$3:$U$500,MATCH($A494&amp;$C494&amp;$D494,[3]Tabelle1!$A$3:$A$500&amp;[3]Tabelle1!$C$3:$C$500&amp;[3]Tabelle1!$D$3:$D$500,0),MATCH(Q$2,[3]Tabelle1!$E$2:$U$2,0))=0,"",INDEX([3]Tabelle1!$E$3:$U$500,MATCH($A494&amp;$C494&amp;$D494,[3]Tabelle1!$A$3:$A$500&amp;[3]Tabelle1!$C$3:$C$500&amp;[3]Tabelle1!$D$3:$D$500,0),MATCH(Q$2,[3]Tabelle1!$E$2:$U$2,0))),"")</f>
        <v/>
      </c>
      <c r="R494" s="195" t="str">
        <f t="array" ref="R494">IFERROR(IF(INDEX([3]Tabelle1!$E$3:$U$500,MATCH($A494&amp;$C494&amp;$D494,[3]Tabelle1!$A$3:$A$500&amp;[3]Tabelle1!$C$3:$C$500&amp;[3]Tabelle1!$D$3:$D$500,0),MATCH(R$2,[3]Tabelle1!$E$2:$U$2,0))=0,"",INDEX([3]Tabelle1!$E$3:$U$500,MATCH($A494&amp;$C494&amp;$D494,[3]Tabelle1!$A$3:$A$500&amp;[3]Tabelle1!$C$3:$C$500&amp;[3]Tabelle1!$D$3:$D$500,0),MATCH(R$2,[3]Tabelle1!$E$2:$U$2,0))),"")</f>
        <v/>
      </c>
      <c r="S494" s="195" t="str">
        <f t="array" ref="S494">IFERROR(IF(INDEX([3]Tabelle1!$E$3:$U$500,MATCH($A494&amp;$C494&amp;$D494,[3]Tabelle1!$A$3:$A$500&amp;[3]Tabelle1!$C$3:$C$500&amp;[3]Tabelle1!$D$3:$D$500,0),MATCH(S$2,[3]Tabelle1!$E$2:$U$2,0))=0,"",INDEX([3]Tabelle1!$E$3:$U$500,MATCH($A494&amp;$C494&amp;$D494,[3]Tabelle1!$A$3:$A$500&amp;[3]Tabelle1!$C$3:$C$500&amp;[3]Tabelle1!$D$3:$D$500,0),MATCH(S$2,[3]Tabelle1!$E$2:$U$2,0))),"")</f>
        <v/>
      </c>
      <c r="T494" s="195" t="str">
        <f t="array" ref="T494">IFERROR(IF(INDEX([3]Tabelle1!$E$3:$U$500,MATCH($A494&amp;$C494&amp;$D494,[3]Tabelle1!$A$3:$A$500&amp;[3]Tabelle1!$C$3:$C$500&amp;[3]Tabelle1!$D$3:$D$500,0),MATCH(T$2,[3]Tabelle1!$E$2:$U$2,0))=0,"",INDEX([3]Tabelle1!$E$3:$U$500,MATCH($A494&amp;$C494&amp;$D494,[3]Tabelle1!$A$3:$A$500&amp;[3]Tabelle1!$C$3:$C$500&amp;[3]Tabelle1!$D$3:$D$500,0),MATCH(T$2,[3]Tabelle1!$E$2:$U$2,0))),"")</f>
        <v/>
      </c>
      <c r="U494" s="195" t="str">
        <f t="array" ref="U494">IFERROR(IF(INDEX([3]Tabelle1!$E$3:$U$500,MATCH($A494&amp;$C494&amp;$D494,[3]Tabelle1!$A$3:$A$500&amp;[3]Tabelle1!$C$3:$C$500&amp;[3]Tabelle1!$D$3:$D$500,0),MATCH(U$2,[3]Tabelle1!$E$2:$U$2,0))=0,"",INDEX([3]Tabelle1!$E$3:$U$500,MATCH($A494&amp;$C494&amp;$D494,[3]Tabelle1!$A$3:$A$500&amp;[3]Tabelle1!$C$3:$C$500&amp;[3]Tabelle1!$D$3:$D$500,0),MATCH(U$2,[3]Tabelle1!$E$2:$U$2,0))),"")</f>
        <v/>
      </c>
      <c r="V494" s="196" t="str">
        <f t="array" ref="V494">IFERROR(IF(INDEX([3]Tabelle1!$E$3:$U$500,MATCH($A494&amp;$C494&amp;$D494,[3]Tabelle1!$A$3:$A$500&amp;[3]Tabelle1!$C$3:$C$500&amp;[3]Tabelle1!$D$3:$D$500,0),MATCH(V$2,[3]Tabelle1!$E$2:$U$2,0))=0,"",INDEX([3]Tabelle1!$E$3:$U$500,MATCH($A494&amp;$C494&amp;$D494,[3]Tabelle1!$A$3:$A$500&amp;[3]Tabelle1!$C$3:$C$500&amp;[3]Tabelle1!$D$3:$D$500,0),MATCH(V$2,[3]Tabelle1!$E$2:$U$2,0))),"")</f>
        <v/>
      </c>
      <c r="W494" t="str">
        <f t="array" ref="W494">IFERROR(IF(INDEX([3]Tabelle1!$E$3:$U$500,MATCH($A494&amp;$C494&amp;$D494,[3]Tabelle1!$A$3:$A$500&amp;[3]Tabelle1!$C$3:$C$500&amp;[3]Tabelle1!$D$3:$D$500,0),MATCH(W$2,[3]Tabelle1!$E$2:$U$2,0))=0,"",INDEX([3]Tabelle1!$E$3:$U$500,MATCH($A494&amp;$C494&amp;$D494,[3]Tabelle1!$A$3:$A$500&amp;[3]Tabelle1!$C$3:$C$500&amp;[3]Tabelle1!$D$3:$D$500,0),MATCH(W$2,[3]Tabelle1!$E$2:$U$2,0))),"")</f>
        <v/>
      </c>
      <c r="X494" t="str">
        <f t="array" ref="X494">IFERROR(IF(INDEX([3]Tabelle1!$E$3:$U$500,MATCH($A494&amp;$C494&amp;$D494,[3]Tabelle1!$A$3:$A$500&amp;[3]Tabelle1!$C$3:$C$500&amp;[3]Tabelle1!$D$3:$D$500,0),MATCH(X$2,[3]Tabelle1!$E$2:$U$2,0))=0,"",INDEX([3]Tabelle1!$E$3:$U$500,MATCH($A494&amp;$C494&amp;$D494,[3]Tabelle1!$A$3:$A$500&amp;[3]Tabelle1!$C$3:$C$500&amp;[3]Tabelle1!$D$3:$D$500,0),MATCH(X$2,[3]Tabelle1!$E$2:$U$2,0))),"")</f>
        <v/>
      </c>
      <c r="Y494" s="4"/>
      <c r="Z494" s="4"/>
      <c r="AA494" s="4"/>
      <c r="AB494" s="4"/>
      <c r="AC494" s="4"/>
      <c r="AD494" s="4"/>
      <c r="AE494" s="4"/>
      <c r="AF494" s="4"/>
    </row>
    <row r="495" spans="1:32" x14ac:dyDescent="0.2">
      <c r="A495" s="107" t="str">
        <f t="shared" si="45"/>
        <v>Netherlands</v>
      </c>
      <c r="B495" s="97"/>
      <c r="C495" s="97" t="s">
        <v>88</v>
      </c>
      <c r="D495" s="227" t="s">
        <v>5</v>
      </c>
      <c r="E495" s="194"/>
      <c r="F495" s="194"/>
      <c r="G495" s="194"/>
      <c r="H495" s="195" t="str">
        <f t="array" ref="H495">IFERROR(IF(INDEX([3]Tabelle1!$E$3:$U$500,MATCH($A495&amp;$C495&amp;$D495,[3]Tabelle1!$A$3:$A$500&amp;[3]Tabelle1!$C$3:$C$500&amp;[3]Tabelle1!$D$3:$D$500,0),MATCH(H$2,[3]Tabelle1!$E$2:$U$2,0))=0,"",INDEX([3]Tabelle1!$E$3:$U$500,MATCH($A495&amp;$C495&amp;$D495,[3]Tabelle1!$A$3:$A$500&amp;[3]Tabelle1!$C$3:$C$500&amp;[3]Tabelle1!$D$3:$D$500,0),MATCH(H$2,[3]Tabelle1!$E$2:$U$2,0))),"")</f>
        <v/>
      </c>
      <c r="I495" s="195" t="str">
        <f t="array" ref="I495">IFERROR(IF(INDEX([3]Tabelle1!$E$3:$U$500,MATCH($A495&amp;$C495&amp;$D495,[3]Tabelle1!$A$3:$A$500&amp;[3]Tabelle1!$C$3:$C$500&amp;[3]Tabelle1!$D$3:$D$500,0),MATCH(I$2,[3]Tabelle1!$E$2:$U$2,0))=0,"",INDEX([3]Tabelle1!$E$3:$U$500,MATCH($A495&amp;$C495&amp;$D495,[3]Tabelle1!$A$3:$A$500&amp;[3]Tabelle1!$C$3:$C$500&amp;[3]Tabelle1!$D$3:$D$500,0),MATCH(I$2,[3]Tabelle1!$E$2:$U$2,0))),"")</f>
        <v/>
      </c>
      <c r="J495" s="195" t="str">
        <f t="array" ref="J495">IFERROR(IF(INDEX([3]Tabelle1!$E$3:$U$500,MATCH($A495&amp;$C495&amp;$D495,[3]Tabelle1!$A$3:$A$500&amp;[3]Tabelle1!$C$3:$C$500&amp;[3]Tabelle1!$D$3:$D$500,0),MATCH(J$2,[3]Tabelle1!$E$2:$U$2,0))=0,"",INDEX([3]Tabelle1!$E$3:$U$500,MATCH($A495&amp;$C495&amp;$D495,[3]Tabelle1!$A$3:$A$500&amp;[3]Tabelle1!$C$3:$C$500&amp;[3]Tabelle1!$D$3:$D$500,0),MATCH(J$2,[3]Tabelle1!$E$2:$U$2,0))),"")</f>
        <v/>
      </c>
      <c r="K495" s="195" t="str">
        <f t="array" ref="K495">IFERROR(IF(INDEX([3]Tabelle1!$E$3:$U$500,MATCH($A495&amp;$C495&amp;$D495,[3]Tabelle1!$A$3:$A$500&amp;[3]Tabelle1!$C$3:$C$500&amp;[3]Tabelle1!$D$3:$D$500,0),MATCH(K$2,[3]Tabelle1!$E$2:$U$2,0))=0,"",INDEX([3]Tabelle1!$E$3:$U$500,MATCH($A495&amp;$C495&amp;$D495,[3]Tabelle1!$A$3:$A$500&amp;[3]Tabelle1!$C$3:$C$500&amp;[3]Tabelle1!$D$3:$D$500,0),MATCH(K$2,[3]Tabelle1!$E$2:$U$2,0))),"")</f>
        <v/>
      </c>
      <c r="L495" s="195" t="str">
        <f t="array" ref="L495">IFERROR(IF(INDEX([3]Tabelle1!$E$3:$U$500,MATCH($A495&amp;$C495&amp;$D495,[3]Tabelle1!$A$3:$A$500&amp;[3]Tabelle1!$C$3:$C$500&amp;[3]Tabelle1!$D$3:$D$500,0),MATCH(L$2,[3]Tabelle1!$E$2:$U$2,0))=0,"",INDEX([3]Tabelle1!$E$3:$U$500,MATCH($A495&amp;$C495&amp;$D495,[3]Tabelle1!$A$3:$A$500&amp;[3]Tabelle1!$C$3:$C$500&amp;[3]Tabelle1!$D$3:$D$500,0),MATCH(L$2,[3]Tabelle1!$E$2:$U$2,0))),"")</f>
        <v/>
      </c>
      <c r="M495" s="195" t="str">
        <f t="array" ref="M495">IFERROR(IF(INDEX([3]Tabelle1!$E$3:$U$500,MATCH($A495&amp;$C495&amp;$D495,[3]Tabelle1!$A$3:$A$500&amp;[3]Tabelle1!$C$3:$C$500&amp;[3]Tabelle1!$D$3:$D$500,0),MATCH(M$2,[3]Tabelle1!$E$2:$U$2,0))=0,"",INDEX([3]Tabelle1!$E$3:$U$500,MATCH($A495&amp;$C495&amp;$D495,[3]Tabelle1!$A$3:$A$500&amp;[3]Tabelle1!$C$3:$C$500&amp;[3]Tabelle1!$D$3:$D$500,0),MATCH(M$2,[3]Tabelle1!$E$2:$U$2,0))),"")</f>
        <v/>
      </c>
      <c r="N495" s="195" t="str">
        <f t="array" ref="N495">IFERROR(IF(INDEX([3]Tabelle1!$E$3:$U$500,MATCH($A495&amp;$C495&amp;$D495,[3]Tabelle1!$A$3:$A$500&amp;[3]Tabelle1!$C$3:$C$500&amp;[3]Tabelle1!$D$3:$D$500,0),MATCH(N$2,[3]Tabelle1!$E$2:$U$2,0))=0,"",INDEX([3]Tabelle1!$E$3:$U$500,MATCH($A495&amp;$C495&amp;$D495,[3]Tabelle1!$A$3:$A$500&amp;[3]Tabelle1!$C$3:$C$500&amp;[3]Tabelle1!$D$3:$D$500,0),MATCH(N$2,[3]Tabelle1!$E$2:$U$2,0))),"")</f>
        <v/>
      </c>
      <c r="O495" s="195" t="str">
        <f t="array" ref="O495">IFERROR(IF(INDEX([3]Tabelle1!$E$3:$U$500,MATCH($A495&amp;$C495&amp;$D495,[3]Tabelle1!$A$3:$A$500&amp;[3]Tabelle1!$C$3:$C$500&amp;[3]Tabelle1!$D$3:$D$500,0),MATCH(O$2,[3]Tabelle1!$E$2:$U$2,0))=0,"",INDEX([3]Tabelle1!$E$3:$U$500,MATCH($A495&amp;$C495&amp;$D495,[3]Tabelle1!$A$3:$A$500&amp;[3]Tabelle1!$C$3:$C$500&amp;[3]Tabelle1!$D$3:$D$500,0),MATCH(O$2,[3]Tabelle1!$E$2:$U$2,0))),"")</f>
        <v/>
      </c>
      <c r="P495" s="195" t="str">
        <f t="array" ref="P495">IFERROR(IF(INDEX([3]Tabelle1!$E$3:$U$500,MATCH($A495&amp;$C495&amp;$D495,[3]Tabelle1!$A$3:$A$500&amp;[3]Tabelle1!$C$3:$C$500&amp;[3]Tabelle1!$D$3:$D$500,0),MATCH(P$2,[3]Tabelle1!$E$2:$U$2,0))=0,"",INDEX([3]Tabelle1!$E$3:$U$500,MATCH($A495&amp;$C495&amp;$D495,[3]Tabelle1!$A$3:$A$500&amp;[3]Tabelle1!$C$3:$C$500&amp;[3]Tabelle1!$D$3:$D$500,0),MATCH(P$2,[3]Tabelle1!$E$2:$U$2,0))),"")</f>
        <v/>
      </c>
      <c r="Q495" s="195" t="str">
        <f t="array" ref="Q495">IFERROR(IF(INDEX([3]Tabelle1!$E$3:$U$500,MATCH($A495&amp;$C495&amp;$D495,[3]Tabelle1!$A$3:$A$500&amp;[3]Tabelle1!$C$3:$C$500&amp;[3]Tabelle1!$D$3:$D$500,0),MATCH(Q$2,[3]Tabelle1!$E$2:$U$2,0))=0,"",INDEX([3]Tabelle1!$E$3:$U$500,MATCH($A495&amp;$C495&amp;$D495,[3]Tabelle1!$A$3:$A$500&amp;[3]Tabelle1!$C$3:$C$500&amp;[3]Tabelle1!$D$3:$D$500,0),MATCH(Q$2,[3]Tabelle1!$E$2:$U$2,0))),"")</f>
        <v/>
      </c>
      <c r="R495" s="195" t="str">
        <f t="array" ref="R495">IFERROR(IF(INDEX([3]Tabelle1!$E$3:$U$500,MATCH($A495&amp;$C495&amp;$D495,[3]Tabelle1!$A$3:$A$500&amp;[3]Tabelle1!$C$3:$C$500&amp;[3]Tabelle1!$D$3:$D$500,0),MATCH(R$2,[3]Tabelle1!$E$2:$U$2,0))=0,"",INDEX([3]Tabelle1!$E$3:$U$500,MATCH($A495&amp;$C495&amp;$D495,[3]Tabelle1!$A$3:$A$500&amp;[3]Tabelle1!$C$3:$C$500&amp;[3]Tabelle1!$D$3:$D$500,0),MATCH(R$2,[3]Tabelle1!$E$2:$U$2,0))),"")</f>
        <v/>
      </c>
      <c r="S495" s="195" t="str">
        <f t="array" ref="S495">IFERROR(IF(INDEX([3]Tabelle1!$E$3:$U$500,MATCH($A495&amp;$C495&amp;$D495,[3]Tabelle1!$A$3:$A$500&amp;[3]Tabelle1!$C$3:$C$500&amp;[3]Tabelle1!$D$3:$D$500,0),MATCH(S$2,[3]Tabelle1!$E$2:$U$2,0))=0,"",INDEX([3]Tabelle1!$E$3:$U$500,MATCH($A495&amp;$C495&amp;$D495,[3]Tabelle1!$A$3:$A$500&amp;[3]Tabelle1!$C$3:$C$500&amp;[3]Tabelle1!$D$3:$D$500,0),MATCH(S$2,[3]Tabelle1!$E$2:$U$2,0))),"")</f>
        <v/>
      </c>
      <c r="T495" s="195" t="str">
        <f t="array" ref="T495">IFERROR(IF(INDEX([3]Tabelle1!$E$3:$U$500,MATCH($A495&amp;$C495&amp;$D495,[3]Tabelle1!$A$3:$A$500&amp;[3]Tabelle1!$C$3:$C$500&amp;[3]Tabelle1!$D$3:$D$500,0),MATCH(T$2,[3]Tabelle1!$E$2:$U$2,0))=0,"",INDEX([3]Tabelle1!$E$3:$U$500,MATCH($A495&amp;$C495&amp;$D495,[3]Tabelle1!$A$3:$A$500&amp;[3]Tabelle1!$C$3:$C$500&amp;[3]Tabelle1!$D$3:$D$500,0),MATCH(T$2,[3]Tabelle1!$E$2:$U$2,0))),"")</f>
        <v/>
      </c>
      <c r="U495" s="195" t="str">
        <f t="array" ref="U495">IFERROR(IF(INDEX([3]Tabelle1!$E$3:$U$500,MATCH($A495&amp;$C495&amp;$D495,[3]Tabelle1!$A$3:$A$500&amp;[3]Tabelle1!$C$3:$C$500&amp;[3]Tabelle1!$D$3:$D$500,0),MATCH(U$2,[3]Tabelle1!$E$2:$U$2,0))=0,"",INDEX([3]Tabelle1!$E$3:$U$500,MATCH($A495&amp;$C495&amp;$D495,[3]Tabelle1!$A$3:$A$500&amp;[3]Tabelle1!$C$3:$C$500&amp;[3]Tabelle1!$D$3:$D$500,0),MATCH(U$2,[3]Tabelle1!$E$2:$U$2,0))),"")</f>
        <v/>
      </c>
      <c r="V495" s="196" t="str">
        <f t="array" ref="V495">IFERROR(IF(INDEX([3]Tabelle1!$E$3:$U$500,MATCH($A495&amp;$C495&amp;$D495,[3]Tabelle1!$A$3:$A$500&amp;[3]Tabelle1!$C$3:$C$500&amp;[3]Tabelle1!$D$3:$D$500,0),MATCH(V$2,[3]Tabelle1!$E$2:$U$2,0))=0,"",INDEX([3]Tabelle1!$E$3:$U$500,MATCH($A495&amp;$C495&amp;$D495,[3]Tabelle1!$A$3:$A$500&amp;[3]Tabelle1!$C$3:$C$500&amp;[3]Tabelle1!$D$3:$D$500,0),MATCH(V$2,[3]Tabelle1!$E$2:$U$2,0))),"")</f>
        <v/>
      </c>
      <c r="W495" t="str">
        <f t="array" ref="W495">IFERROR(IF(INDEX([3]Tabelle1!$E$3:$U$500,MATCH($A495&amp;$C495&amp;$D495,[3]Tabelle1!$A$3:$A$500&amp;[3]Tabelle1!$C$3:$C$500&amp;[3]Tabelle1!$D$3:$D$500,0),MATCH(W$2,[3]Tabelle1!$E$2:$U$2,0))=0,"",INDEX([3]Tabelle1!$E$3:$U$500,MATCH($A495&amp;$C495&amp;$D495,[3]Tabelle1!$A$3:$A$500&amp;[3]Tabelle1!$C$3:$C$500&amp;[3]Tabelle1!$D$3:$D$500,0),MATCH(W$2,[3]Tabelle1!$E$2:$U$2,0))),"")</f>
        <v/>
      </c>
      <c r="X495" t="str">
        <f t="array" ref="X495">IFERROR(IF(INDEX([3]Tabelle1!$E$3:$U$500,MATCH($A495&amp;$C495&amp;$D495,[3]Tabelle1!$A$3:$A$500&amp;[3]Tabelle1!$C$3:$C$500&amp;[3]Tabelle1!$D$3:$D$500,0),MATCH(X$2,[3]Tabelle1!$E$2:$U$2,0))=0,"",INDEX([3]Tabelle1!$E$3:$U$500,MATCH($A495&amp;$C495&amp;$D495,[3]Tabelle1!$A$3:$A$500&amp;[3]Tabelle1!$C$3:$C$500&amp;[3]Tabelle1!$D$3:$D$500,0),MATCH(X$2,[3]Tabelle1!$E$2:$U$2,0))),"")</f>
        <v/>
      </c>
      <c r="Y495" s="4"/>
      <c r="Z495" s="4"/>
      <c r="AA495" s="4"/>
      <c r="AB495" s="4"/>
      <c r="AC495" s="4"/>
      <c r="AD495" s="4"/>
      <c r="AE495" s="4"/>
      <c r="AF495" s="4"/>
    </row>
    <row r="496" spans="1:32" x14ac:dyDescent="0.2">
      <c r="A496" s="107" t="str">
        <f t="shared" si="45"/>
        <v>Netherlands</v>
      </c>
      <c r="B496" s="97"/>
      <c r="C496" s="97" t="s">
        <v>88</v>
      </c>
      <c r="D496" s="227" t="s">
        <v>47</v>
      </c>
      <c r="E496" s="194"/>
      <c r="F496" s="194"/>
      <c r="G496" s="194"/>
      <c r="H496" s="195" t="str">
        <f t="array" ref="H496">IFERROR(IF(INDEX([3]Tabelle1!$E$3:$U$500,MATCH($A496&amp;$C496&amp;$D496,[3]Tabelle1!$A$3:$A$500&amp;[3]Tabelle1!$C$3:$C$500&amp;[3]Tabelle1!$D$3:$D$500,0),MATCH(H$2,[3]Tabelle1!$E$2:$U$2,0))=0,"",INDEX([3]Tabelle1!$E$3:$U$500,MATCH($A496&amp;$C496&amp;$D496,[3]Tabelle1!$A$3:$A$500&amp;[3]Tabelle1!$C$3:$C$500&amp;[3]Tabelle1!$D$3:$D$500,0),MATCH(H$2,[3]Tabelle1!$E$2:$U$2,0))),"")</f>
        <v/>
      </c>
      <c r="I496" s="195" t="str">
        <f t="array" ref="I496">IFERROR(IF(INDEX([3]Tabelle1!$E$3:$U$500,MATCH($A496&amp;$C496&amp;$D496,[3]Tabelle1!$A$3:$A$500&amp;[3]Tabelle1!$C$3:$C$500&amp;[3]Tabelle1!$D$3:$D$500,0),MATCH(I$2,[3]Tabelle1!$E$2:$U$2,0))=0,"",INDEX([3]Tabelle1!$E$3:$U$500,MATCH($A496&amp;$C496&amp;$D496,[3]Tabelle1!$A$3:$A$500&amp;[3]Tabelle1!$C$3:$C$500&amp;[3]Tabelle1!$D$3:$D$500,0),MATCH(I$2,[3]Tabelle1!$E$2:$U$2,0))),"")</f>
        <v/>
      </c>
      <c r="J496" s="195" t="str">
        <f t="array" ref="J496">IFERROR(IF(INDEX([3]Tabelle1!$E$3:$U$500,MATCH($A496&amp;$C496&amp;$D496,[3]Tabelle1!$A$3:$A$500&amp;[3]Tabelle1!$C$3:$C$500&amp;[3]Tabelle1!$D$3:$D$500,0),MATCH(J$2,[3]Tabelle1!$E$2:$U$2,0))=0,"",INDEX([3]Tabelle1!$E$3:$U$500,MATCH($A496&amp;$C496&amp;$D496,[3]Tabelle1!$A$3:$A$500&amp;[3]Tabelle1!$C$3:$C$500&amp;[3]Tabelle1!$D$3:$D$500,0),MATCH(J$2,[3]Tabelle1!$E$2:$U$2,0))),"")</f>
        <v/>
      </c>
      <c r="K496" s="195" t="str">
        <f t="array" ref="K496">IFERROR(IF(INDEX([3]Tabelle1!$E$3:$U$500,MATCH($A496&amp;$C496&amp;$D496,[3]Tabelle1!$A$3:$A$500&amp;[3]Tabelle1!$C$3:$C$500&amp;[3]Tabelle1!$D$3:$D$500,0),MATCH(K$2,[3]Tabelle1!$E$2:$U$2,0))=0,"",INDEX([3]Tabelle1!$E$3:$U$500,MATCH($A496&amp;$C496&amp;$D496,[3]Tabelle1!$A$3:$A$500&amp;[3]Tabelle1!$C$3:$C$500&amp;[3]Tabelle1!$D$3:$D$500,0),MATCH(K$2,[3]Tabelle1!$E$2:$U$2,0))),"")</f>
        <v/>
      </c>
      <c r="L496" s="195" t="str">
        <f t="array" ref="L496">IFERROR(IF(INDEX([3]Tabelle1!$E$3:$U$500,MATCH($A496&amp;$C496&amp;$D496,[3]Tabelle1!$A$3:$A$500&amp;[3]Tabelle1!$C$3:$C$500&amp;[3]Tabelle1!$D$3:$D$500,0),MATCH(L$2,[3]Tabelle1!$E$2:$U$2,0))=0,"",INDEX([3]Tabelle1!$E$3:$U$500,MATCH($A496&amp;$C496&amp;$D496,[3]Tabelle1!$A$3:$A$500&amp;[3]Tabelle1!$C$3:$C$500&amp;[3]Tabelle1!$D$3:$D$500,0),MATCH(L$2,[3]Tabelle1!$E$2:$U$2,0))),"")</f>
        <v/>
      </c>
      <c r="M496" s="195" t="str">
        <f t="array" ref="M496">IFERROR(IF(INDEX([3]Tabelle1!$E$3:$U$500,MATCH($A496&amp;$C496&amp;$D496,[3]Tabelle1!$A$3:$A$500&amp;[3]Tabelle1!$C$3:$C$500&amp;[3]Tabelle1!$D$3:$D$500,0),MATCH(M$2,[3]Tabelle1!$E$2:$U$2,0))=0,"",INDEX([3]Tabelle1!$E$3:$U$500,MATCH($A496&amp;$C496&amp;$D496,[3]Tabelle1!$A$3:$A$500&amp;[3]Tabelle1!$C$3:$C$500&amp;[3]Tabelle1!$D$3:$D$500,0),MATCH(M$2,[3]Tabelle1!$E$2:$U$2,0))),"")</f>
        <v/>
      </c>
      <c r="N496" s="195" t="str">
        <f t="array" ref="N496">IFERROR(IF(INDEX([3]Tabelle1!$E$3:$U$500,MATCH($A496&amp;$C496&amp;$D496,[3]Tabelle1!$A$3:$A$500&amp;[3]Tabelle1!$C$3:$C$500&amp;[3]Tabelle1!$D$3:$D$500,0),MATCH(N$2,[3]Tabelle1!$E$2:$U$2,0))=0,"",INDEX([3]Tabelle1!$E$3:$U$500,MATCH($A496&amp;$C496&amp;$D496,[3]Tabelle1!$A$3:$A$500&amp;[3]Tabelle1!$C$3:$C$500&amp;[3]Tabelle1!$D$3:$D$500,0),MATCH(N$2,[3]Tabelle1!$E$2:$U$2,0))),"")</f>
        <v/>
      </c>
      <c r="O496" s="195" t="str">
        <f t="array" ref="O496">IFERROR(IF(INDEX([3]Tabelle1!$E$3:$U$500,MATCH($A496&amp;$C496&amp;$D496,[3]Tabelle1!$A$3:$A$500&amp;[3]Tabelle1!$C$3:$C$500&amp;[3]Tabelle1!$D$3:$D$500,0),MATCH(O$2,[3]Tabelle1!$E$2:$U$2,0))=0,"",INDEX([3]Tabelle1!$E$3:$U$500,MATCH($A496&amp;$C496&amp;$D496,[3]Tabelle1!$A$3:$A$500&amp;[3]Tabelle1!$C$3:$C$500&amp;[3]Tabelle1!$D$3:$D$500,0),MATCH(O$2,[3]Tabelle1!$E$2:$U$2,0))),"")</f>
        <v/>
      </c>
      <c r="P496" s="195" t="str">
        <f t="array" ref="P496">IFERROR(IF(INDEX([3]Tabelle1!$E$3:$U$500,MATCH($A496&amp;$C496&amp;$D496,[3]Tabelle1!$A$3:$A$500&amp;[3]Tabelle1!$C$3:$C$500&amp;[3]Tabelle1!$D$3:$D$500,0),MATCH(P$2,[3]Tabelle1!$E$2:$U$2,0))=0,"",INDEX([3]Tabelle1!$E$3:$U$500,MATCH($A496&amp;$C496&amp;$D496,[3]Tabelle1!$A$3:$A$500&amp;[3]Tabelle1!$C$3:$C$500&amp;[3]Tabelle1!$D$3:$D$500,0),MATCH(P$2,[3]Tabelle1!$E$2:$U$2,0))),"")</f>
        <v/>
      </c>
      <c r="Q496" s="195" t="str">
        <f t="array" ref="Q496">IFERROR(IF(INDEX([3]Tabelle1!$E$3:$U$500,MATCH($A496&amp;$C496&amp;$D496,[3]Tabelle1!$A$3:$A$500&amp;[3]Tabelle1!$C$3:$C$500&amp;[3]Tabelle1!$D$3:$D$500,0),MATCH(Q$2,[3]Tabelle1!$E$2:$U$2,0))=0,"",INDEX([3]Tabelle1!$E$3:$U$500,MATCH($A496&amp;$C496&amp;$D496,[3]Tabelle1!$A$3:$A$500&amp;[3]Tabelle1!$C$3:$C$500&amp;[3]Tabelle1!$D$3:$D$500,0),MATCH(Q$2,[3]Tabelle1!$E$2:$U$2,0))),"")</f>
        <v/>
      </c>
      <c r="R496" s="195" t="str">
        <f t="array" ref="R496">IFERROR(IF(INDEX([3]Tabelle1!$E$3:$U$500,MATCH($A496&amp;$C496&amp;$D496,[3]Tabelle1!$A$3:$A$500&amp;[3]Tabelle1!$C$3:$C$500&amp;[3]Tabelle1!$D$3:$D$500,0),MATCH(R$2,[3]Tabelle1!$E$2:$U$2,0))=0,"",INDEX([3]Tabelle1!$E$3:$U$500,MATCH($A496&amp;$C496&amp;$D496,[3]Tabelle1!$A$3:$A$500&amp;[3]Tabelle1!$C$3:$C$500&amp;[3]Tabelle1!$D$3:$D$500,0),MATCH(R$2,[3]Tabelle1!$E$2:$U$2,0))),"")</f>
        <v/>
      </c>
      <c r="S496" s="195" t="str">
        <f t="array" ref="S496">IFERROR(IF(INDEX([3]Tabelle1!$E$3:$U$500,MATCH($A496&amp;$C496&amp;$D496,[3]Tabelle1!$A$3:$A$500&amp;[3]Tabelle1!$C$3:$C$500&amp;[3]Tabelle1!$D$3:$D$500,0),MATCH(S$2,[3]Tabelle1!$E$2:$U$2,0))=0,"",INDEX([3]Tabelle1!$E$3:$U$500,MATCH($A496&amp;$C496&amp;$D496,[3]Tabelle1!$A$3:$A$500&amp;[3]Tabelle1!$C$3:$C$500&amp;[3]Tabelle1!$D$3:$D$500,0),MATCH(S$2,[3]Tabelle1!$E$2:$U$2,0))),"")</f>
        <v/>
      </c>
      <c r="T496" s="195" t="str">
        <f t="array" ref="T496">IFERROR(IF(INDEX([3]Tabelle1!$E$3:$U$500,MATCH($A496&amp;$C496&amp;$D496,[3]Tabelle1!$A$3:$A$500&amp;[3]Tabelle1!$C$3:$C$500&amp;[3]Tabelle1!$D$3:$D$500,0),MATCH(T$2,[3]Tabelle1!$E$2:$U$2,0))=0,"",INDEX([3]Tabelle1!$E$3:$U$500,MATCH($A496&amp;$C496&amp;$D496,[3]Tabelle1!$A$3:$A$500&amp;[3]Tabelle1!$C$3:$C$500&amp;[3]Tabelle1!$D$3:$D$500,0),MATCH(T$2,[3]Tabelle1!$E$2:$U$2,0))),"")</f>
        <v/>
      </c>
      <c r="U496" s="195" t="str">
        <f t="array" ref="U496">IFERROR(IF(INDEX([3]Tabelle1!$E$3:$U$500,MATCH($A496&amp;$C496&amp;$D496,[3]Tabelle1!$A$3:$A$500&amp;[3]Tabelle1!$C$3:$C$500&amp;[3]Tabelle1!$D$3:$D$500,0),MATCH(U$2,[3]Tabelle1!$E$2:$U$2,0))=0,"",INDEX([3]Tabelle1!$E$3:$U$500,MATCH($A496&amp;$C496&amp;$D496,[3]Tabelle1!$A$3:$A$500&amp;[3]Tabelle1!$C$3:$C$500&amp;[3]Tabelle1!$D$3:$D$500,0),MATCH(U$2,[3]Tabelle1!$E$2:$U$2,0))),"")</f>
        <v/>
      </c>
      <c r="V496" s="196" t="str">
        <f t="array" ref="V496">IFERROR(IF(INDEX([3]Tabelle1!$E$3:$U$500,MATCH($A496&amp;$C496&amp;$D496,[3]Tabelle1!$A$3:$A$500&amp;[3]Tabelle1!$C$3:$C$500&amp;[3]Tabelle1!$D$3:$D$500,0),MATCH(V$2,[3]Tabelle1!$E$2:$U$2,0))=0,"",INDEX([3]Tabelle1!$E$3:$U$500,MATCH($A496&amp;$C496&amp;$D496,[3]Tabelle1!$A$3:$A$500&amp;[3]Tabelle1!$C$3:$C$500&amp;[3]Tabelle1!$D$3:$D$500,0),MATCH(V$2,[3]Tabelle1!$E$2:$U$2,0))),"")</f>
        <v/>
      </c>
      <c r="W496" t="str">
        <f t="array" ref="W496">IFERROR(IF(INDEX([3]Tabelle1!$E$3:$U$500,MATCH($A496&amp;$C496&amp;$D496,[3]Tabelle1!$A$3:$A$500&amp;[3]Tabelle1!$C$3:$C$500&amp;[3]Tabelle1!$D$3:$D$500,0),MATCH(W$2,[3]Tabelle1!$E$2:$U$2,0))=0,"",INDEX([3]Tabelle1!$E$3:$U$500,MATCH($A496&amp;$C496&amp;$D496,[3]Tabelle1!$A$3:$A$500&amp;[3]Tabelle1!$C$3:$C$500&amp;[3]Tabelle1!$D$3:$D$500,0),MATCH(W$2,[3]Tabelle1!$E$2:$U$2,0))),"")</f>
        <v/>
      </c>
      <c r="X496" t="str">
        <f t="array" ref="X496">IFERROR(IF(INDEX([3]Tabelle1!$E$3:$U$500,MATCH($A496&amp;$C496&amp;$D496,[3]Tabelle1!$A$3:$A$500&amp;[3]Tabelle1!$C$3:$C$500&amp;[3]Tabelle1!$D$3:$D$500,0),MATCH(X$2,[3]Tabelle1!$E$2:$U$2,0))=0,"",INDEX([3]Tabelle1!$E$3:$U$500,MATCH($A496&amp;$C496&amp;$D496,[3]Tabelle1!$A$3:$A$500&amp;[3]Tabelle1!$C$3:$C$500&amp;[3]Tabelle1!$D$3:$D$500,0),MATCH(X$2,[3]Tabelle1!$E$2:$U$2,0))),"")</f>
        <v/>
      </c>
      <c r="Y496" s="4"/>
      <c r="Z496" s="4"/>
      <c r="AA496" s="4"/>
      <c r="AB496" s="4"/>
      <c r="AC496" s="4"/>
      <c r="AD496" s="4"/>
      <c r="AE496" s="4"/>
      <c r="AF496" s="4"/>
    </row>
    <row r="497" spans="1:32" x14ac:dyDescent="0.2">
      <c r="A497" s="107" t="str">
        <f t="shared" si="45"/>
        <v>Netherlands</v>
      </c>
      <c r="B497" s="97"/>
      <c r="C497" s="97" t="s">
        <v>88</v>
      </c>
      <c r="D497" s="227" t="s">
        <v>93</v>
      </c>
      <c r="E497" s="194"/>
      <c r="F497" s="194"/>
      <c r="G497" s="194"/>
      <c r="H497" s="195" t="str">
        <f t="array" ref="H497">IFERROR(IF(INDEX([3]Tabelle1!$E$3:$U$500,MATCH($A497&amp;$C497&amp;$D497,[3]Tabelle1!$A$3:$A$500&amp;[3]Tabelle1!$C$3:$C$500&amp;[3]Tabelle1!$D$3:$D$500,0),MATCH(H$2,[3]Tabelle1!$E$2:$U$2,0))=0,"",INDEX([3]Tabelle1!$E$3:$U$500,MATCH($A497&amp;$C497&amp;$D497,[3]Tabelle1!$A$3:$A$500&amp;[3]Tabelle1!$C$3:$C$500&amp;[3]Tabelle1!$D$3:$D$500,0),MATCH(H$2,[3]Tabelle1!$E$2:$U$2,0))),"")</f>
        <v/>
      </c>
      <c r="I497" s="195" t="str">
        <f t="array" ref="I497">IFERROR(IF(INDEX([3]Tabelle1!$E$3:$U$500,MATCH($A497&amp;$C497&amp;$D497,[3]Tabelle1!$A$3:$A$500&amp;[3]Tabelle1!$C$3:$C$500&amp;[3]Tabelle1!$D$3:$D$500,0),MATCH(I$2,[3]Tabelle1!$E$2:$U$2,0))=0,"",INDEX([3]Tabelle1!$E$3:$U$500,MATCH($A497&amp;$C497&amp;$D497,[3]Tabelle1!$A$3:$A$500&amp;[3]Tabelle1!$C$3:$C$500&amp;[3]Tabelle1!$D$3:$D$500,0),MATCH(I$2,[3]Tabelle1!$E$2:$U$2,0))),"")</f>
        <v/>
      </c>
      <c r="J497" s="195" t="str">
        <f t="array" ref="J497">IFERROR(IF(INDEX([3]Tabelle1!$E$3:$U$500,MATCH($A497&amp;$C497&amp;$D497,[3]Tabelle1!$A$3:$A$500&amp;[3]Tabelle1!$C$3:$C$500&amp;[3]Tabelle1!$D$3:$D$500,0),MATCH(J$2,[3]Tabelle1!$E$2:$U$2,0))=0,"",INDEX([3]Tabelle1!$E$3:$U$500,MATCH($A497&amp;$C497&amp;$D497,[3]Tabelle1!$A$3:$A$500&amp;[3]Tabelle1!$C$3:$C$500&amp;[3]Tabelle1!$D$3:$D$500,0),MATCH(J$2,[3]Tabelle1!$E$2:$U$2,0))),"")</f>
        <v/>
      </c>
      <c r="K497" s="195" t="str">
        <f t="array" ref="K497">IFERROR(IF(INDEX([3]Tabelle1!$E$3:$U$500,MATCH($A497&amp;$C497&amp;$D497,[3]Tabelle1!$A$3:$A$500&amp;[3]Tabelle1!$C$3:$C$500&amp;[3]Tabelle1!$D$3:$D$500,0),MATCH(K$2,[3]Tabelle1!$E$2:$U$2,0))=0,"",INDEX([3]Tabelle1!$E$3:$U$500,MATCH($A497&amp;$C497&amp;$D497,[3]Tabelle1!$A$3:$A$500&amp;[3]Tabelle1!$C$3:$C$500&amp;[3]Tabelle1!$D$3:$D$500,0),MATCH(K$2,[3]Tabelle1!$E$2:$U$2,0))),"")</f>
        <v/>
      </c>
      <c r="L497" s="195" t="str">
        <f t="array" ref="L497">IFERROR(IF(INDEX([3]Tabelle1!$E$3:$U$500,MATCH($A497&amp;$C497&amp;$D497,[3]Tabelle1!$A$3:$A$500&amp;[3]Tabelle1!$C$3:$C$500&amp;[3]Tabelle1!$D$3:$D$500,0),MATCH(L$2,[3]Tabelle1!$E$2:$U$2,0))=0,"",INDEX([3]Tabelle1!$E$3:$U$500,MATCH($A497&amp;$C497&amp;$D497,[3]Tabelle1!$A$3:$A$500&amp;[3]Tabelle1!$C$3:$C$500&amp;[3]Tabelle1!$D$3:$D$500,0),MATCH(L$2,[3]Tabelle1!$E$2:$U$2,0))),"")</f>
        <v/>
      </c>
      <c r="M497" s="195" t="str">
        <f t="array" ref="M497">IFERROR(IF(INDEX([3]Tabelle1!$E$3:$U$500,MATCH($A497&amp;$C497&amp;$D497,[3]Tabelle1!$A$3:$A$500&amp;[3]Tabelle1!$C$3:$C$500&amp;[3]Tabelle1!$D$3:$D$500,0),MATCH(M$2,[3]Tabelle1!$E$2:$U$2,0))=0,"",INDEX([3]Tabelle1!$E$3:$U$500,MATCH($A497&amp;$C497&amp;$D497,[3]Tabelle1!$A$3:$A$500&amp;[3]Tabelle1!$C$3:$C$500&amp;[3]Tabelle1!$D$3:$D$500,0),MATCH(M$2,[3]Tabelle1!$E$2:$U$2,0))),"")</f>
        <v/>
      </c>
      <c r="N497" s="195" t="str">
        <f t="array" ref="N497">IFERROR(IF(INDEX([3]Tabelle1!$E$3:$U$500,MATCH($A497&amp;$C497&amp;$D497,[3]Tabelle1!$A$3:$A$500&amp;[3]Tabelle1!$C$3:$C$500&amp;[3]Tabelle1!$D$3:$D$500,0),MATCH(N$2,[3]Tabelle1!$E$2:$U$2,0))=0,"",INDEX([3]Tabelle1!$E$3:$U$500,MATCH($A497&amp;$C497&amp;$D497,[3]Tabelle1!$A$3:$A$500&amp;[3]Tabelle1!$C$3:$C$500&amp;[3]Tabelle1!$D$3:$D$500,0),MATCH(N$2,[3]Tabelle1!$E$2:$U$2,0))),"")</f>
        <v/>
      </c>
      <c r="O497" s="195" t="str">
        <f t="array" ref="O497">IFERROR(IF(INDEX([3]Tabelle1!$E$3:$U$500,MATCH($A497&amp;$C497&amp;$D497,[3]Tabelle1!$A$3:$A$500&amp;[3]Tabelle1!$C$3:$C$500&amp;[3]Tabelle1!$D$3:$D$500,0),MATCH(O$2,[3]Tabelle1!$E$2:$U$2,0))=0,"",INDEX([3]Tabelle1!$E$3:$U$500,MATCH($A497&amp;$C497&amp;$D497,[3]Tabelle1!$A$3:$A$500&amp;[3]Tabelle1!$C$3:$C$500&amp;[3]Tabelle1!$D$3:$D$500,0),MATCH(O$2,[3]Tabelle1!$E$2:$U$2,0))),"")</f>
        <v/>
      </c>
      <c r="P497" s="195" t="str">
        <f t="array" ref="P497">IFERROR(IF(INDEX([3]Tabelle1!$E$3:$U$500,MATCH($A497&amp;$C497&amp;$D497,[3]Tabelle1!$A$3:$A$500&amp;[3]Tabelle1!$C$3:$C$500&amp;[3]Tabelle1!$D$3:$D$500,0),MATCH(P$2,[3]Tabelle1!$E$2:$U$2,0))=0,"",INDEX([3]Tabelle1!$E$3:$U$500,MATCH($A497&amp;$C497&amp;$D497,[3]Tabelle1!$A$3:$A$500&amp;[3]Tabelle1!$C$3:$C$500&amp;[3]Tabelle1!$D$3:$D$500,0),MATCH(P$2,[3]Tabelle1!$E$2:$U$2,0))),"")</f>
        <v/>
      </c>
      <c r="Q497" s="195" t="str">
        <f t="array" ref="Q497">IFERROR(IF(INDEX([3]Tabelle1!$E$3:$U$500,MATCH($A497&amp;$C497&amp;$D497,[3]Tabelle1!$A$3:$A$500&amp;[3]Tabelle1!$C$3:$C$500&amp;[3]Tabelle1!$D$3:$D$500,0),MATCH(Q$2,[3]Tabelle1!$E$2:$U$2,0))=0,"",INDEX([3]Tabelle1!$E$3:$U$500,MATCH($A497&amp;$C497&amp;$D497,[3]Tabelle1!$A$3:$A$500&amp;[3]Tabelle1!$C$3:$C$500&amp;[3]Tabelle1!$D$3:$D$500,0),MATCH(Q$2,[3]Tabelle1!$E$2:$U$2,0))),"")</f>
        <v/>
      </c>
      <c r="R497" s="195" t="str">
        <f t="array" ref="R497">IFERROR(IF(INDEX([3]Tabelle1!$E$3:$U$500,MATCH($A497&amp;$C497&amp;$D497,[3]Tabelle1!$A$3:$A$500&amp;[3]Tabelle1!$C$3:$C$500&amp;[3]Tabelle1!$D$3:$D$500,0),MATCH(R$2,[3]Tabelle1!$E$2:$U$2,0))=0,"",INDEX([3]Tabelle1!$E$3:$U$500,MATCH($A497&amp;$C497&amp;$D497,[3]Tabelle1!$A$3:$A$500&amp;[3]Tabelle1!$C$3:$C$500&amp;[3]Tabelle1!$D$3:$D$500,0),MATCH(R$2,[3]Tabelle1!$E$2:$U$2,0))),"")</f>
        <v/>
      </c>
      <c r="S497" s="195" t="str">
        <f t="array" ref="S497">IFERROR(IF(INDEX([3]Tabelle1!$E$3:$U$500,MATCH($A497&amp;$C497&amp;$D497,[3]Tabelle1!$A$3:$A$500&amp;[3]Tabelle1!$C$3:$C$500&amp;[3]Tabelle1!$D$3:$D$500,0),MATCH(S$2,[3]Tabelle1!$E$2:$U$2,0))=0,"",INDEX([3]Tabelle1!$E$3:$U$500,MATCH($A497&amp;$C497&amp;$D497,[3]Tabelle1!$A$3:$A$500&amp;[3]Tabelle1!$C$3:$C$500&amp;[3]Tabelle1!$D$3:$D$500,0),MATCH(S$2,[3]Tabelle1!$E$2:$U$2,0))),"")</f>
        <v/>
      </c>
      <c r="T497" s="195" t="str">
        <f t="array" ref="T497">IFERROR(IF(INDEX([3]Tabelle1!$E$3:$U$500,MATCH($A497&amp;$C497&amp;$D497,[3]Tabelle1!$A$3:$A$500&amp;[3]Tabelle1!$C$3:$C$500&amp;[3]Tabelle1!$D$3:$D$500,0),MATCH(T$2,[3]Tabelle1!$E$2:$U$2,0))=0,"",INDEX([3]Tabelle1!$E$3:$U$500,MATCH($A497&amp;$C497&amp;$D497,[3]Tabelle1!$A$3:$A$500&amp;[3]Tabelle1!$C$3:$C$500&amp;[3]Tabelle1!$D$3:$D$500,0),MATCH(T$2,[3]Tabelle1!$E$2:$U$2,0))),"")</f>
        <v/>
      </c>
      <c r="U497" s="195" t="str">
        <f t="array" ref="U497">IFERROR(IF(INDEX([3]Tabelle1!$E$3:$U$500,MATCH($A497&amp;$C497&amp;$D497,[3]Tabelle1!$A$3:$A$500&amp;[3]Tabelle1!$C$3:$C$500&amp;[3]Tabelle1!$D$3:$D$500,0),MATCH(U$2,[3]Tabelle1!$E$2:$U$2,0))=0,"",INDEX([3]Tabelle1!$E$3:$U$500,MATCH($A497&amp;$C497&amp;$D497,[3]Tabelle1!$A$3:$A$500&amp;[3]Tabelle1!$C$3:$C$500&amp;[3]Tabelle1!$D$3:$D$500,0),MATCH(U$2,[3]Tabelle1!$E$2:$U$2,0))),"")</f>
        <v/>
      </c>
      <c r="V497" s="196" t="str">
        <f t="array" ref="V497">IFERROR(IF(INDEX([3]Tabelle1!$E$3:$U$500,MATCH($A497&amp;$C497&amp;$D497,[3]Tabelle1!$A$3:$A$500&amp;[3]Tabelle1!$C$3:$C$500&amp;[3]Tabelle1!$D$3:$D$500,0),MATCH(V$2,[3]Tabelle1!$E$2:$U$2,0))=0,"",INDEX([3]Tabelle1!$E$3:$U$500,MATCH($A497&amp;$C497&amp;$D497,[3]Tabelle1!$A$3:$A$500&amp;[3]Tabelle1!$C$3:$C$500&amp;[3]Tabelle1!$D$3:$D$500,0),MATCH(V$2,[3]Tabelle1!$E$2:$U$2,0))),"")</f>
        <v/>
      </c>
      <c r="W497" t="str">
        <f t="array" ref="W497">IFERROR(IF(INDEX([3]Tabelle1!$E$3:$U$500,MATCH($A497&amp;$C497&amp;$D497,[3]Tabelle1!$A$3:$A$500&amp;[3]Tabelle1!$C$3:$C$500&amp;[3]Tabelle1!$D$3:$D$500,0),MATCH(W$2,[3]Tabelle1!$E$2:$U$2,0))=0,"",INDEX([3]Tabelle1!$E$3:$U$500,MATCH($A497&amp;$C497&amp;$D497,[3]Tabelle1!$A$3:$A$500&amp;[3]Tabelle1!$C$3:$C$500&amp;[3]Tabelle1!$D$3:$D$500,0),MATCH(W$2,[3]Tabelle1!$E$2:$U$2,0))),"")</f>
        <v/>
      </c>
      <c r="X497" t="str">
        <f t="array" ref="X497">IFERROR(IF(INDEX([3]Tabelle1!$E$3:$U$500,MATCH($A497&amp;$C497&amp;$D497,[3]Tabelle1!$A$3:$A$500&amp;[3]Tabelle1!$C$3:$C$500&amp;[3]Tabelle1!$D$3:$D$500,0),MATCH(X$2,[3]Tabelle1!$E$2:$U$2,0))=0,"",INDEX([3]Tabelle1!$E$3:$U$500,MATCH($A497&amp;$C497&amp;$D497,[3]Tabelle1!$A$3:$A$500&amp;[3]Tabelle1!$C$3:$C$500&amp;[3]Tabelle1!$D$3:$D$500,0),MATCH(X$2,[3]Tabelle1!$E$2:$U$2,0))),"")</f>
        <v/>
      </c>
      <c r="Y497" s="4"/>
      <c r="Z497" s="4"/>
      <c r="AA497" s="4"/>
      <c r="AB497" s="4"/>
      <c r="AC497" s="4"/>
      <c r="AD497" s="4"/>
      <c r="AE497" s="4"/>
      <c r="AF497" s="4"/>
    </row>
    <row r="498" spans="1:32" x14ac:dyDescent="0.2">
      <c r="A498" s="107" t="str">
        <f t="shared" si="45"/>
        <v>Netherlands</v>
      </c>
      <c r="B498" s="97"/>
      <c r="C498" s="97" t="s">
        <v>88</v>
      </c>
      <c r="D498" s="227" t="s">
        <v>48</v>
      </c>
      <c r="E498" s="194"/>
      <c r="F498" s="194"/>
      <c r="G498" s="194"/>
      <c r="H498" s="195" t="str">
        <f t="array" ref="H498">IFERROR(IF(INDEX([3]Tabelle1!$E$3:$U$500,MATCH($A498&amp;$C498&amp;$D498,[3]Tabelle1!$A$3:$A$500&amp;[3]Tabelle1!$C$3:$C$500&amp;[3]Tabelle1!$D$3:$D$500,0),MATCH(H$2,[3]Tabelle1!$E$2:$U$2,0))=0,"",INDEX([3]Tabelle1!$E$3:$U$500,MATCH($A498&amp;$C498&amp;$D498,[3]Tabelle1!$A$3:$A$500&amp;[3]Tabelle1!$C$3:$C$500&amp;[3]Tabelle1!$D$3:$D$500,0),MATCH(H$2,[3]Tabelle1!$E$2:$U$2,0))),"")</f>
        <v/>
      </c>
      <c r="I498" s="195" t="str">
        <f t="array" ref="I498">IFERROR(IF(INDEX([3]Tabelle1!$E$3:$U$500,MATCH($A498&amp;$C498&amp;$D498,[3]Tabelle1!$A$3:$A$500&amp;[3]Tabelle1!$C$3:$C$500&amp;[3]Tabelle1!$D$3:$D$500,0),MATCH(I$2,[3]Tabelle1!$E$2:$U$2,0))=0,"",INDEX([3]Tabelle1!$E$3:$U$500,MATCH($A498&amp;$C498&amp;$D498,[3]Tabelle1!$A$3:$A$500&amp;[3]Tabelle1!$C$3:$C$500&amp;[3]Tabelle1!$D$3:$D$500,0),MATCH(I$2,[3]Tabelle1!$E$2:$U$2,0))),"")</f>
        <v/>
      </c>
      <c r="J498" s="195" t="str">
        <f t="array" ref="J498">IFERROR(IF(INDEX([3]Tabelle1!$E$3:$U$500,MATCH($A498&amp;$C498&amp;$D498,[3]Tabelle1!$A$3:$A$500&amp;[3]Tabelle1!$C$3:$C$500&amp;[3]Tabelle1!$D$3:$D$500,0),MATCH(J$2,[3]Tabelle1!$E$2:$U$2,0))=0,"",INDEX([3]Tabelle1!$E$3:$U$500,MATCH($A498&amp;$C498&amp;$D498,[3]Tabelle1!$A$3:$A$500&amp;[3]Tabelle1!$C$3:$C$500&amp;[3]Tabelle1!$D$3:$D$500,0),MATCH(J$2,[3]Tabelle1!$E$2:$U$2,0))),"")</f>
        <v/>
      </c>
      <c r="K498" s="195" t="str">
        <f t="array" ref="K498">IFERROR(IF(INDEX([3]Tabelle1!$E$3:$U$500,MATCH($A498&amp;$C498&amp;$D498,[3]Tabelle1!$A$3:$A$500&amp;[3]Tabelle1!$C$3:$C$500&amp;[3]Tabelle1!$D$3:$D$500,0),MATCH(K$2,[3]Tabelle1!$E$2:$U$2,0))=0,"",INDEX([3]Tabelle1!$E$3:$U$500,MATCH($A498&amp;$C498&amp;$D498,[3]Tabelle1!$A$3:$A$500&amp;[3]Tabelle1!$C$3:$C$500&amp;[3]Tabelle1!$D$3:$D$500,0),MATCH(K$2,[3]Tabelle1!$E$2:$U$2,0))),"")</f>
        <v/>
      </c>
      <c r="L498" s="195" t="str">
        <f t="array" ref="L498">IFERROR(IF(INDEX([3]Tabelle1!$E$3:$U$500,MATCH($A498&amp;$C498&amp;$D498,[3]Tabelle1!$A$3:$A$500&amp;[3]Tabelle1!$C$3:$C$500&amp;[3]Tabelle1!$D$3:$D$500,0),MATCH(L$2,[3]Tabelle1!$E$2:$U$2,0))=0,"",INDEX([3]Tabelle1!$E$3:$U$500,MATCH($A498&amp;$C498&amp;$D498,[3]Tabelle1!$A$3:$A$500&amp;[3]Tabelle1!$C$3:$C$500&amp;[3]Tabelle1!$D$3:$D$500,0),MATCH(L$2,[3]Tabelle1!$E$2:$U$2,0))),"")</f>
        <v/>
      </c>
      <c r="M498" s="195" t="str">
        <f t="array" ref="M498">IFERROR(IF(INDEX([3]Tabelle1!$E$3:$U$500,MATCH($A498&amp;$C498&amp;$D498,[3]Tabelle1!$A$3:$A$500&amp;[3]Tabelle1!$C$3:$C$500&amp;[3]Tabelle1!$D$3:$D$500,0),MATCH(M$2,[3]Tabelle1!$E$2:$U$2,0))=0,"",INDEX([3]Tabelle1!$E$3:$U$500,MATCH($A498&amp;$C498&amp;$D498,[3]Tabelle1!$A$3:$A$500&amp;[3]Tabelle1!$C$3:$C$500&amp;[3]Tabelle1!$D$3:$D$500,0),MATCH(M$2,[3]Tabelle1!$E$2:$U$2,0))),"")</f>
        <v/>
      </c>
      <c r="N498" s="195" t="str">
        <f t="array" ref="N498">IFERROR(IF(INDEX([3]Tabelle1!$E$3:$U$500,MATCH($A498&amp;$C498&amp;$D498,[3]Tabelle1!$A$3:$A$500&amp;[3]Tabelle1!$C$3:$C$500&amp;[3]Tabelle1!$D$3:$D$500,0),MATCH(N$2,[3]Tabelle1!$E$2:$U$2,0))=0,"",INDEX([3]Tabelle1!$E$3:$U$500,MATCH($A498&amp;$C498&amp;$D498,[3]Tabelle1!$A$3:$A$500&amp;[3]Tabelle1!$C$3:$C$500&amp;[3]Tabelle1!$D$3:$D$500,0),MATCH(N$2,[3]Tabelle1!$E$2:$U$2,0))),"")</f>
        <v/>
      </c>
      <c r="O498" s="195" t="str">
        <f t="array" ref="O498">IFERROR(IF(INDEX([3]Tabelle1!$E$3:$U$500,MATCH($A498&amp;$C498&amp;$D498,[3]Tabelle1!$A$3:$A$500&amp;[3]Tabelle1!$C$3:$C$500&amp;[3]Tabelle1!$D$3:$D$500,0),MATCH(O$2,[3]Tabelle1!$E$2:$U$2,0))=0,"",INDEX([3]Tabelle1!$E$3:$U$500,MATCH($A498&amp;$C498&amp;$D498,[3]Tabelle1!$A$3:$A$500&amp;[3]Tabelle1!$C$3:$C$500&amp;[3]Tabelle1!$D$3:$D$500,0),MATCH(O$2,[3]Tabelle1!$E$2:$U$2,0))),"")</f>
        <v/>
      </c>
      <c r="P498" s="195" t="str">
        <f t="array" ref="P498">IFERROR(IF(INDEX([3]Tabelle1!$E$3:$U$500,MATCH($A498&amp;$C498&amp;$D498,[3]Tabelle1!$A$3:$A$500&amp;[3]Tabelle1!$C$3:$C$500&amp;[3]Tabelle1!$D$3:$D$500,0),MATCH(P$2,[3]Tabelle1!$E$2:$U$2,0))=0,"",INDEX([3]Tabelle1!$E$3:$U$500,MATCH($A498&amp;$C498&amp;$D498,[3]Tabelle1!$A$3:$A$500&amp;[3]Tabelle1!$C$3:$C$500&amp;[3]Tabelle1!$D$3:$D$500,0),MATCH(P$2,[3]Tabelle1!$E$2:$U$2,0))),"")</f>
        <v/>
      </c>
      <c r="Q498" s="195" t="str">
        <f t="array" ref="Q498">IFERROR(IF(INDEX([3]Tabelle1!$E$3:$U$500,MATCH($A498&amp;$C498&amp;$D498,[3]Tabelle1!$A$3:$A$500&amp;[3]Tabelle1!$C$3:$C$500&amp;[3]Tabelle1!$D$3:$D$500,0),MATCH(Q$2,[3]Tabelle1!$E$2:$U$2,0))=0,"",INDEX([3]Tabelle1!$E$3:$U$500,MATCH($A498&amp;$C498&amp;$D498,[3]Tabelle1!$A$3:$A$500&amp;[3]Tabelle1!$C$3:$C$500&amp;[3]Tabelle1!$D$3:$D$500,0),MATCH(Q$2,[3]Tabelle1!$E$2:$U$2,0))),"")</f>
        <v/>
      </c>
      <c r="R498" s="195" t="str">
        <f t="array" ref="R498">IFERROR(IF(INDEX([3]Tabelle1!$E$3:$U$500,MATCH($A498&amp;$C498&amp;$D498,[3]Tabelle1!$A$3:$A$500&amp;[3]Tabelle1!$C$3:$C$500&amp;[3]Tabelle1!$D$3:$D$500,0),MATCH(R$2,[3]Tabelle1!$E$2:$U$2,0))=0,"",INDEX([3]Tabelle1!$E$3:$U$500,MATCH($A498&amp;$C498&amp;$D498,[3]Tabelle1!$A$3:$A$500&amp;[3]Tabelle1!$C$3:$C$500&amp;[3]Tabelle1!$D$3:$D$500,0),MATCH(R$2,[3]Tabelle1!$E$2:$U$2,0))),"")</f>
        <v/>
      </c>
      <c r="S498" s="195" t="str">
        <f t="array" ref="S498">IFERROR(IF(INDEX([3]Tabelle1!$E$3:$U$500,MATCH($A498&amp;$C498&amp;$D498,[3]Tabelle1!$A$3:$A$500&amp;[3]Tabelle1!$C$3:$C$500&amp;[3]Tabelle1!$D$3:$D$500,0),MATCH(S$2,[3]Tabelle1!$E$2:$U$2,0))=0,"",INDEX([3]Tabelle1!$E$3:$U$500,MATCH($A498&amp;$C498&amp;$D498,[3]Tabelle1!$A$3:$A$500&amp;[3]Tabelle1!$C$3:$C$500&amp;[3]Tabelle1!$D$3:$D$500,0),MATCH(S$2,[3]Tabelle1!$E$2:$U$2,0))),"")</f>
        <v/>
      </c>
      <c r="T498" s="195" t="str">
        <f t="array" ref="T498">IFERROR(IF(INDEX([3]Tabelle1!$E$3:$U$500,MATCH($A498&amp;$C498&amp;$D498,[3]Tabelle1!$A$3:$A$500&amp;[3]Tabelle1!$C$3:$C$500&amp;[3]Tabelle1!$D$3:$D$500,0),MATCH(T$2,[3]Tabelle1!$E$2:$U$2,0))=0,"",INDEX([3]Tabelle1!$E$3:$U$500,MATCH($A498&amp;$C498&amp;$D498,[3]Tabelle1!$A$3:$A$500&amp;[3]Tabelle1!$C$3:$C$500&amp;[3]Tabelle1!$D$3:$D$500,0),MATCH(T$2,[3]Tabelle1!$E$2:$U$2,0))),"")</f>
        <v/>
      </c>
      <c r="U498" s="195" t="str">
        <f t="array" ref="U498">IFERROR(IF(INDEX([3]Tabelle1!$E$3:$U$500,MATCH($A498&amp;$C498&amp;$D498,[3]Tabelle1!$A$3:$A$500&amp;[3]Tabelle1!$C$3:$C$500&amp;[3]Tabelle1!$D$3:$D$500,0),MATCH(U$2,[3]Tabelle1!$E$2:$U$2,0))=0,"",INDEX([3]Tabelle1!$E$3:$U$500,MATCH($A498&amp;$C498&amp;$D498,[3]Tabelle1!$A$3:$A$500&amp;[3]Tabelle1!$C$3:$C$500&amp;[3]Tabelle1!$D$3:$D$500,0),MATCH(U$2,[3]Tabelle1!$E$2:$U$2,0))),"")</f>
        <v/>
      </c>
      <c r="V498" s="196" t="str">
        <f t="array" ref="V498">IFERROR(IF(INDEX([3]Tabelle1!$E$3:$U$500,MATCH($A498&amp;$C498&amp;$D498,[3]Tabelle1!$A$3:$A$500&amp;[3]Tabelle1!$C$3:$C$500&amp;[3]Tabelle1!$D$3:$D$500,0),MATCH(V$2,[3]Tabelle1!$E$2:$U$2,0))=0,"",INDEX([3]Tabelle1!$E$3:$U$500,MATCH($A498&amp;$C498&amp;$D498,[3]Tabelle1!$A$3:$A$500&amp;[3]Tabelle1!$C$3:$C$500&amp;[3]Tabelle1!$D$3:$D$500,0),MATCH(V$2,[3]Tabelle1!$E$2:$U$2,0))),"")</f>
        <v/>
      </c>
      <c r="W498" t="str">
        <f t="array" ref="W498">IFERROR(IF(INDEX([3]Tabelle1!$E$3:$U$500,MATCH($A498&amp;$C498&amp;$D498,[3]Tabelle1!$A$3:$A$500&amp;[3]Tabelle1!$C$3:$C$500&amp;[3]Tabelle1!$D$3:$D$500,0),MATCH(W$2,[3]Tabelle1!$E$2:$U$2,0))=0,"",INDEX([3]Tabelle1!$E$3:$U$500,MATCH($A498&amp;$C498&amp;$D498,[3]Tabelle1!$A$3:$A$500&amp;[3]Tabelle1!$C$3:$C$500&amp;[3]Tabelle1!$D$3:$D$500,0),MATCH(W$2,[3]Tabelle1!$E$2:$U$2,0))),"")</f>
        <v/>
      </c>
      <c r="X498" t="str">
        <f t="array" ref="X498">IFERROR(IF(INDEX([3]Tabelle1!$E$3:$U$500,MATCH($A498&amp;$C498&amp;$D498,[3]Tabelle1!$A$3:$A$500&amp;[3]Tabelle1!$C$3:$C$500&amp;[3]Tabelle1!$D$3:$D$500,0),MATCH(X$2,[3]Tabelle1!$E$2:$U$2,0))=0,"",INDEX([3]Tabelle1!$E$3:$U$500,MATCH($A498&amp;$C498&amp;$D498,[3]Tabelle1!$A$3:$A$500&amp;[3]Tabelle1!$C$3:$C$500&amp;[3]Tabelle1!$D$3:$D$500,0),MATCH(X$2,[3]Tabelle1!$E$2:$U$2,0))),"")</f>
        <v/>
      </c>
      <c r="Y498" s="4"/>
      <c r="Z498" s="4"/>
      <c r="AA498" s="4"/>
      <c r="AB498" s="4"/>
      <c r="AC498" s="4"/>
      <c r="AD498" s="4"/>
      <c r="AE498" s="4"/>
      <c r="AF498" s="4"/>
    </row>
    <row r="499" spans="1:32" ht="13.5" thickBot="1" x14ac:dyDescent="0.25">
      <c r="A499" s="107" t="str">
        <f t="shared" si="45"/>
        <v>Netherlands</v>
      </c>
      <c r="B499" s="108"/>
      <c r="C499" s="108" t="s">
        <v>88</v>
      </c>
      <c r="D499" s="228" t="s">
        <v>44</v>
      </c>
      <c r="E499" s="194"/>
      <c r="F499" s="194"/>
      <c r="G499" s="194"/>
      <c r="H499" s="195" t="str">
        <f t="array" ref="H499">IFERROR(IF(INDEX([3]Tabelle1!$E$3:$U$500,MATCH($A499&amp;$C499&amp;$D499,[3]Tabelle1!$A$3:$A$500&amp;[3]Tabelle1!$C$3:$C$500&amp;[3]Tabelle1!$D$3:$D$500,0),MATCH(H$2,[3]Tabelle1!$E$2:$U$2,0))=0,"",INDEX([3]Tabelle1!$E$3:$U$500,MATCH($A499&amp;$C499&amp;$D499,[3]Tabelle1!$A$3:$A$500&amp;[3]Tabelle1!$C$3:$C$500&amp;[3]Tabelle1!$D$3:$D$500,0),MATCH(H$2,[3]Tabelle1!$E$2:$U$2,0))),"")</f>
        <v/>
      </c>
      <c r="I499" s="195" t="str">
        <f t="array" ref="I499">IFERROR(IF(INDEX([3]Tabelle1!$E$3:$U$500,MATCH($A499&amp;$C499&amp;$D499,[3]Tabelle1!$A$3:$A$500&amp;[3]Tabelle1!$C$3:$C$500&amp;[3]Tabelle1!$D$3:$D$500,0),MATCH(I$2,[3]Tabelle1!$E$2:$U$2,0))=0,"",INDEX([3]Tabelle1!$E$3:$U$500,MATCH($A499&amp;$C499&amp;$D499,[3]Tabelle1!$A$3:$A$500&amp;[3]Tabelle1!$C$3:$C$500&amp;[3]Tabelle1!$D$3:$D$500,0),MATCH(I$2,[3]Tabelle1!$E$2:$U$2,0))),"")</f>
        <v/>
      </c>
      <c r="J499" s="195" t="str">
        <f t="array" ref="J499">IFERROR(IF(INDEX([3]Tabelle1!$E$3:$U$500,MATCH($A499&amp;$C499&amp;$D499,[3]Tabelle1!$A$3:$A$500&amp;[3]Tabelle1!$C$3:$C$500&amp;[3]Tabelle1!$D$3:$D$500,0),MATCH(J$2,[3]Tabelle1!$E$2:$U$2,0))=0,"",INDEX([3]Tabelle1!$E$3:$U$500,MATCH($A499&amp;$C499&amp;$D499,[3]Tabelle1!$A$3:$A$500&amp;[3]Tabelle1!$C$3:$C$500&amp;[3]Tabelle1!$D$3:$D$500,0),MATCH(J$2,[3]Tabelle1!$E$2:$U$2,0))),"")</f>
        <v/>
      </c>
      <c r="K499" s="195" t="str">
        <f t="array" ref="K499">IFERROR(IF(INDEX([3]Tabelle1!$E$3:$U$500,MATCH($A499&amp;$C499&amp;$D499,[3]Tabelle1!$A$3:$A$500&amp;[3]Tabelle1!$C$3:$C$500&amp;[3]Tabelle1!$D$3:$D$500,0),MATCH(K$2,[3]Tabelle1!$E$2:$U$2,0))=0,"",INDEX([3]Tabelle1!$E$3:$U$500,MATCH($A499&amp;$C499&amp;$D499,[3]Tabelle1!$A$3:$A$500&amp;[3]Tabelle1!$C$3:$C$500&amp;[3]Tabelle1!$D$3:$D$500,0),MATCH(K$2,[3]Tabelle1!$E$2:$U$2,0))),"")</f>
        <v/>
      </c>
      <c r="L499" s="195" t="str">
        <f t="array" ref="L499">IFERROR(IF(INDEX([3]Tabelle1!$E$3:$U$500,MATCH($A499&amp;$C499&amp;$D499,[3]Tabelle1!$A$3:$A$500&amp;[3]Tabelle1!$C$3:$C$500&amp;[3]Tabelle1!$D$3:$D$500,0),MATCH(L$2,[3]Tabelle1!$E$2:$U$2,0))=0,"",INDEX([3]Tabelle1!$E$3:$U$500,MATCH($A499&amp;$C499&amp;$D499,[3]Tabelle1!$A$3:$A$500&amp;[3]Tabelle1!$C$3:$C$500&amp;[3]Tabelle1!$D$3:$D$500,0),MATCH(L$2,[3]Tabelle1!$E$2:$U$2,0))),"")</f>
        <v/>
      </c>
      <c r="M499" s="195" t="str">
        <f t="array" ref="M499">IFERROR(IF(INDEX([3]Tabelle1!$E$3:$U$500,MATCH($A499&amp;$C499&amp;$D499,[3]Tabelle1!$A$3:$A$500&amp;[3]Tabelle1!$C$3:$C$500&amp;[3]Tabelle1!$D$3:$D$500,0),MATCH(M$2,[3]Tabelle1!$E$2:$U$2,0))=0,"",INDEX([3]Tabelle1!$E$3:$U$500,MATCH($A499&amp;$C499&amp;$D499,[3]Tabelle1!$A$3:$A$500&amp;[3]Tabelle1!$C$3:$C$500&amp;[3]Tabelle1!$D$3:$D$500,0),MATCH(M$2,[3]Tabelle1!$E$2:$U$2,0))),"")</f>
        <v/>
      </c>
      <c r="N499" s="195" t="str">
        <f t="array" ref="N499">IFERROR(IF(INDEX([3]Tabelle1!$E$3:$U$500,MATCH($A499&amp;$C499&amp;$D499,[3]Tabelle1!$A$3:$A$500&amp;[3]Tabelle1!$C$3:$C$500&amp;[3]Tabelle1!$D$3:$D$500,0),MATCH(N$2,[3]Tabelle1!$E$2:$U$2,0))=0,"",INDEX([3]Tabelle1!$E$3:$U$500,MATCH($A499&amp;$C499&amp;$D499,[3]Tabelle1!$A$3:$A$500&amp;[3]Tabelle1!$C$3:$C$500&amp;[3]Tabelle1!$D$3:$D$500,0),MATCH(N$2,[3]Tabelle1!$E$2:$U$2,0))),"")</f>
        <v/>
      </c>
      <c r="O499" s="195" t="str">
        <f t="array" ref="O499">IFERROR(IF(INDEX([3]Tabelle1!$E$3:$U$500,MATCH($A499&amp;$C499&amp;$D499,[3]Tabelle1!$A$3:$A$500&amp;[3]Tabelle1!$C$3:$C$500&amp;[3]Tabelle1!$D$3:$D$500,0),MATCH(O$2,[3]Tabelle1!$E$2:$U$2,0))=0,"",INDEX([3]Tabelle1!$E$3:$U$500,MATCH($A499&amp;$C499&amp;$D499,[3]Tabelle1!$A$3:$A$500&amp;[3]Tabelle1!$C$3:$C$500&amp;[3]Tabelle1!$D$3:$D$500,0),MATCH(O$2,[3]Tabelle1!$E$2:$U$2,0))),"")</f>
        <v/>
      </c>
      <c r="P499" s="195" t="str">
        <f t="array" ref="P499">IFERROR(IF(INDEX([3]Tabelle1!$E$3:$U$500,MATCH($A499&amp;$C499&amp;$D499,[3]Tabelle1!$A$3:$A$500&amp;[3]Tabelle1!$C$3:$C$500&amp;[3]Tabelle1!$D$3:$D$500,0),MATCH(P$2,[3]Tabelle1!$E$2:$U$2,0))=0,"",INDEX([3]Tabelle1!$E$3:$U$500,MATCH($A499&amp;$C499&amp;$D499,[3]Tabelle1!$A$3:$A$500&amp;[3]Tabelle1!$C$3:$C$500&amp;[3]Tabelle1!$D$3:$D$500,0),MATCH(P$2,[3]Tabelle1!$E$2:$U$2,0))),"")</f>
        <v/>
      </c>
      <c r="Q499" s="195" t="str">
        <f t="array" ref="Q499">IFERROR(IF(INDEX([3]Tabelle1!$E$3:$U$500,MATCH($A499&amp;$C499&amp;$D499,[3]Tabelle1!$A$3:$A$500&amp;[3]Tabelle1!$C$3:$C$500&amp;[3]Tabelle1!$D$3:$D$500,0),MATCH(Q$2,[3]Tabelle1!$E$2:$U$2,0))=0,"",INDEX([3]Tabelle1!$E$3:$U$500,MATCH($A499&amp;$C499&amp;$D499,[3]Tabelle1!$A$3:$A$500&amp;[3]Tabelle1!$C$3:$C$500&amp;[3]Tabelle1!$D$3:$D$500,0),MATCH(Q$2,[3]Tabelle1!$E$2:$U$2,0))),"")</f>
        <v/>
      </c>
      <c r="R499" s="195" t="str">
        <f t="array" ref="R499">IFERROR(IF(INDEX([3]Tabelle1!$E$3:$U$500,MATCH($A499&amp;$C499&amp;$D499,[3]Tabelle1!$A$3:$A$500&amp;[3]Tabelle1!$C$3:$C$500&amp;[3]Tabelle1!$D$3:$D$500,0),MATCH(R$2,[3]Tabelle1!$E$2:$U$2,0))=0,"",INDEX([3]Tabelle1!$E$3:$U$500,MATCH($A499&amp;$C499&amp;$D499,[3]Tabelle1!$A$3:$A$500&amp;[3]Tabelle1!$C$3:$C$500&amp;[3]Tabelle1!$D$3:$D$500,0),MATCH(R$2,[3]Tabelle1!$E$2:$U$2,0))),"")</f>
        <v/>
      </c>
      <c r="S499" s="195" t="str">
        <f t="array" ref="S499">IFERROR(IF(INDEX([3]Tabelle1!$E$3:$U$500,MATCH($A499&amp;$C499&amp;$D499,[3]Tabelle1!$A$3:$A$500&amp;[3]Tabelle1!$C$3:$C$500&amp;[3]Tabelle1!$D$3:$D$500,0),MATCH(S$2,[3]Tabelle1!$E$2:$U$2,0))=0,"",INDEX([3]Tabelle1!$E$3:$U$500,MATCH($A499&amp;$C499&amp;$D499,[3]Tabelle1!$A$3:$A$500&amp;[3]Tabelle1!$C$3:$C$500&amp;[3]Tabelle1!$D$3:$D$500,0),MATCH(S$2,[3]Tabelle1!$E$2:$U$2,0))),"")</f>
        <v/>
      </c>
      <c r="T499" s="195" t="str">
        <f t="array" ref="T499">IFERROR(IF(INDEX([3]Tabelle1!$E$3:$U$500,MATCH($A499&amp;$C499&amp;$D499,[3]Tabelle1!$A$3:$A$500&amp;[3]Tabelle1!$C$3:$C$500&amp;[3]Tabelle1!$D$3:$D$500,0),MATCH(T$2,[3]Tabelle1!$E$2:$U$2,0))=0,"",INDEX([3]Tabelle1!$E$3:$U$500,MATCH($A499&amp;$C499&amp;$D499,[3]Tabelle1!$A$3:$A$500&amp;[3]Tabelle1!$C$3:$C$500&amp;[3]Tabelle1!$D$3:$D$500,0),MATCH(T$2,[3]Tabelle1!$E$2:$U$2,0))),"")</f>
        <v/>
      </c>
      <c r="U499" s="195" t="str">
        <f t="array" ref="U499">IFERROR(IF(INDEX([3]Tabelle1!$E$3:$U$500,MATCH($A499&amp;$C499&amp;$D499,[3]Tabelle1!$A$3:$A$500&amp;[3]Tabelle1!$C$3:$C$500&amp;[3]Tabelle1!$D$3:$D$500,0),MATCH(U$2,[3]Tabelle1!$E$2:$U$2,0))=0,"",INDEX([3]Tabelle1!$E$3:$U$500,MATCH($A499&amp;$C499&amp;$D499,[3]Tabelle1!$A$3:$A$500&amp;[3]Tabelle1!$C$3:$C$500&amp;[3]Tabelle1!$D$3:$D$500,0),MATCH(U$2,[3]Tabelle1!$E$2:$U$2,0))),"")</f>
        <v/>
      </c>
      <c r="V499" s="196" t="str">
        <f t="array" ref="V499">IFERROR(IF(INDEX([3]Tabelle1!$E$3:$U$500,MATCH($A499&amp;$C499&amp;$D499,[3]Tabelle1!$A$3:$A$500&amp;[3]Tabelle1!$C$3:$C$500&amp;[3]Tabelle1!$D$3:$D$500,0),MATCH(V$2,[3]Tabelle1!$E$2:$U$2,0))=0,"",INDEX([3]Tabelle1!$E$3:$U$500,MATCH($A499&amp;$C499&amp;$D499,[3]Tabelle1!$A$3:$A$500&amp;[3]Tabelle1!$C$3:$C$500&amp;[3]Tabelle1!$D$3:$D$500,0),MATCH(V$2,[3]Tabelle1!$E$2:$U$2,0))),"")</f>
        <v/>
      </c>
      <c r="W499" t="str">
        <f t="array" ref="W499">IFERROR(IF(INDEX([3]Tabelle1!$E$3:$U$500,MATCH($A499&amp;$C499&amp;$D499,[3]Tabelle1!$A$3:$A$500&amp;[3]Tabelle1!$C$3:$C$500&amp;[3]Tabelle1!$D$3:$D$500,0),MATCH(W$2,[3]Tabelle1!$E$2:$U$2,0))=0,"",INDEX([3]Tabelle1!$E$3:$U$500,MATCH($A499&amp;$C499&amp;$D499,[3]Tabelle1!$A$3:$A$500&amp;[3]Tabelle1!$C$3:$C$500&amp;[3]Tabelle1!$D$3:$D$500,0),MATCH(W$2,[3]Tabelle1!$E$2:$U$2,0))),"")</f>
        <v/>
      </c>
      <c r="X499" t="str">
        <f t="array" ref="X499">IFERROR(IF(INDEX([3]Tabelle1!$E$3:$U$500,MATCH($A499&amp;$C499&amp;$D499,[3]Tabelle1!$A$3:$A$500&amp;[3]Tabelle1!$C$3:$C$500&amp;[3]Tabelle1!$D$3:$D$500,0),MATCH(X$2,[3]Tabelle1!$E$2:$U$2,0))=0,"",INDEX([3]Tabelle1!$E$3:$U$500,MATCH($A499&amp;$C499&amp;$D499,[3]Tabelle1!$A$3:$A$500&amp;[3]Tabelle1!$C$3:$C$500&amp;[3]Tabelle1!$D$3:$D$500,0),MATCH(X$2,[3]Tabelle1!$E$2:$U$2,0))),"")</f>
        <v/>
      </c>
      <c r="Y499" s="4"/>
      <c r="Z499" s="4"/>
      <c r="AA499" s="4"/>
      <c r="AB499" s="4"/>
      <c r="AC499" s="4"/>
      <c r="AD499" s="4"/>
      <c r="AE499" s="4"/>
      <c r="AF499" s="4"/>
    </row>
    <row r="500" spans="1:32" x14ac:dyDescent="0.2">
      <c r="A500" s="56" t="str">
        <f>B500</f>
        <v>Poland</v>
      </c>
      <c r="B500" s="158" t="s">
        <v>14</v>
      </c>
      <c r="C500" s="158" t="s">
        <v>212</v>
      </c>
      <c r="D500" s="229" t="s">
        <v>149</v>
      </c>
      <c r="E500" s="178"/>
      <c r="F500" s="178"/>
      <c r="G500" s="178"/>
      <c r="H500" s="178" t="str">
        <f t="array" ref="H500">IFERROR(IF(INDEX([3]Tabelle1!$E$3:$U$500,MATCH($A500&amp;$C500&amp;$D500,[3]Tabelle1!$A$3:$A$500&amp;[3]Tabelle1!$C$3:$C$500&amp;[3]Tabelle1!$D$3:$D$500,0),MATCH(H$2,[3]Tabelle1!$E$2:$U$2,0))=0,"",INDEX([3]Tabelle1!$E$3:$U$500,MATCH($A500&amp;$C500&amp;$D500,[3]Tabelle1!$A$3:$A$500&amp;[3]Tabelle1!$C$3:$C$500&amp;[3]Tabelle1!$D$3:$D$500,0),MATCH(H$2,[3]Tabelle1!$E$2:$U$2,0))),"")</f>
        <v/>
      </c>
      <c r="I500" s="185" t="str">
        <f t="array" ref="I500">IFERROR(IF(INDEX([3]Tabelle1!$E$3:$U$500,MATCH($A500&amp;$C500&amp;$D500,[3]Tabelle1!$A$3:$A$500&amp;[3]Tabelle1!$C$3:$C$500&amp;[3]Tabelle1!$D$3:$D$500,0),MATCH(I$2,[3]Tabelle1!$E$2:$U$2,0))=0,"",INDEX([3]Tabelle1!$E$3:$U$500,MATCH($A500&amp;$C500&amp;$D500,[3]Tabelle1!$A$3:$A$500&amp;[3]Tabelle1!$C$3:$C$500&amp;[3]Tabelle1!$D$3:$D$500,0),MATCH(I$2,[3]Tabelle1!$E$2:$U$2,0))),"")</f>
        <v/>
      </c>
      <c r="J500" s="165" t="str">
        <f t="array" ref="J500">IFERROR(IF(INDEX([3]Tabelle1!$E$3:$U$500,MATCH($A500&amp;$C500&amp;$D500,[3]Tabelle1!$A$3:$A$500&amp;[3]Tabelle1!$C$3:$C$500&amp;[3]Tabelle1!$D$3:$D$500,0),MATCH(J$2,[3]Tabelle1!$E$2:$U$2,0))=0,"",INDEX([3]Tabelle1!$E$3:$U$500,MATCH($A500&amp;$C500&amp;$D500,[3]Tabelle1!$A$3:$A$500&amp;[3]Tabelle1!$C$3:$C$500&amp;[3]Tabelle1!$D$3:$D$500,0),MATCH(J$2,[3]Tabelle1!$E$2:$U$2,0))),"")</f>
        <v/>
      </c>
      <c r="K500" s="165">
        <f t="array" ref="K500">IFERROR(IF(INDEX([3]Tabelle1!$E$3:$U$500,MATCH($A500&amp;$C500&amp;$D500,[3]Tabelle1!$A$3:$A$500&amp;[3]Tabelle1!$C$3:$C$500&amp;[3]Tabelle1!$D$3:$D$500,0),MATCH(K$2,[3]Tabelle1!$E$2:$U$2,0))=0,"",INDEX([3]Tabelle1!$E$3:$U$500,MATCH($A500&amp;$C500&amp;$D500,[3]Tabelle1!$A$3:$A$500&amp;[3]Tabelle1!$C$3:$C$500&amp;[3]Tabelle1!$D$3:$D$500,0),MATCH(K$2,[3]Tabelle1!$E$2:$U$2,0))),"")</f>
        <v>0.16400000000000001</v>
      </c>
      <c r="L500" s="165" t="str">
        <f t="array" ref="L500">IFERROR(IF(INDEX([3]Tabelle1!$E$3:$U$500,MATCH($A500&amp;$C500&amp;$D500,[3]Tabelle1!$A$3:$A$500&amp;[3]Tabelle1!$C$3:$C$500&amp;[3]Tabelle1!$D$3:$D$500,0),MATCH(L$2,[3]Tabelle1!$E$2:$U$2,0))=0,"",INDEX([3]Tabelle1!$E$3:$U$500,MATCH($A500&amp;$C500&amp;$D500,[3]Tabelle1!$A$3:$A$500&amp;[3]Tabelle1!$C$3:$C$500&amp;[3]Tabelle1!$D$3:$D$500,0),MATCH(L$2,[3]Tabelle1!$E$2:$U$2,0))),"")</f>
        <v/>
      </c>
      <c r="M500" s="165" t="str">
        <f t="array" ref="M500">IFERROR(IF(INDEX([3]Tabelle1!$E$3:$U$500,MATCH($A500&amp;$C500&amp;$D500,[3]Tabelle1!$A$3:$A$500&amp;[3]Tabelle1!$C$3:$C$500&amp;[3]Tabelle1!$D$3:$D$500,0),MATCH(M$2,[3]Tabelle1!$E$2:$U$2,0))=0,"",INDEX([3]Tabelle1!$E$3:$U$500,MATCH($A500&amp;$C500&amp;$D500,[3]Tabelle1!$A$3:$A$500&amp;[3]Tabelle1!$C$3:$C$500&amp;[3]Tabelle1!$D$3:$D$500,0),MATCH(M$2,[3]Tabelle1!$E$2:$U$2,0))),"")</f>
        <v/>
      </c>
      <c r="N500" s="165">
        <f t="array" ref="N500">IFERROR(IF(INDEX([3]Tabelle1!$E$3:$U$500,MATCH($A500&amp;$C500&amp;$D500,[3]Tabelle1!$A$3:$A$500&amp;[3]Tabelle1!$C$3:$C$500&amp;[3]Tabelle1!$D$3:$D$500,0),MATCH(N$2,[3]Tabelle1!$E$2:$U$2,0))=0,"",INDEX([3]Tabelle1!$E$3:$U$500,MATCH($A500&amp;$C500&amp;$D500,[3]Tabelle1!$A$3:$A$500&amp;[3]Tabelle1!$C$3:$C$500&amp;[3]Tabelle1!$D$3:$D$500,0),MATCH(N$2,[3]Tabelle1!$E$2:$U$2,0))),"")</f>
        <v>0.184</v>
      </c>
      <c r="O500" s="165" t="str">
        <f t="array" ref="O500">IFERROR(IF(INDEX([3]Tabelle1!$E$3:$U$500,MATCH($A500&amp;$C500&amp;$D500,[3]Tabelle1!$A$3:$A$500&amp;[3]Tabelle1!$C$3:$C$500&amp;[3]Tabelle1!$D$3:$D$500,0),MATCH(O$2,[3]Tabelle1!$E$2:$U$2,0))=0,"",INDEX([3]Tabelle1!$E$3:$U$500,MATCH($A500&amp;$C500&amp;$D500,[3]Tabelle1!$A$3:$A$500&amp;[3]Tabelle1!$C$3:$C$500&amp;[3]Tabelle1!$D$3:$D$500,0),MATCH(O$2,[3]Tabelle1!$E$2:$U$2,0))),"")</f>
        <v/>
      </c>
      <c r="P500" s="165">
        <f t="array" ref="P500">IFERROR(IF(INDEX([3]Tabelle1!$E$3:$U$500,MATCH($A500&amp;$C500&amp;$D500,[3]Tabelle1!$A$3:$A$500&amp;[3]Tabelle1!$C$3:$C$500&amp;[3]Tabelle1!$D$3:$D$500,0),MATCH(P$2,[3]Tabelle1!$E$2:$U$2,0))=0,"",INDEX([3]Tabelle1!$E$3:$U$500,MATCH($A500&amp;$C500&amp;$D500,[3]Tabelle1!$A$3:$A$500&amp;[3]Tabelle1!$C$3:$C$500&amp;[3]Tabelle1!$D$3:$D$500,0),MATCH(P$2,[3]Tabelle1!$E$2:$U$2,0))),"")</f>
        <v>0.20200000000000001</v>
      </c>
      <c r="Q500" s="165" t="str">
        <f t="array" ref="Q500">IFERROR(IF(INDEX([3]Tabelle1!$E$3:$U$500,MATCH($A500&amp;$C500&amp;$D500,[3]Tabelle1!$A$3:$A$500&amp;[3]Tabelle1!$C$3:$C$500&amp;[3]Tabelle1!$D$3:$D$500,0),MATCH(Q$2,[3]Tabelle1!$E$2:$U$2,0))=0,"",INDEX([3]Tabelle1!$E$3:$U$500,MATCH($A500&amp;$C500&amp;$D500,[3]Tabelle1!$A$3:$A$500&amp;[3]Tabelle1!$C$3:$C$500&amp;[3]Tabelle1!$D$3:$D$500,0),MATCH(Q$2,[3]Tabelle1!$E$2:$U$2,0))),"")</f>
        <v/>
      </c>
      <c r="R500" s="165" t="str">
        <f t="array" ref="R500">IFERROR(IF(INDEX([3]Tabelle1!$E$3:$U$500,MATCH($A500&amp;$C500&amp;$D500,[3]Tabelle1!$A$3:$A$500&amp;[3]Tabelle1!$C$3:$C$500&amp;[3]Tabelle1!$D$3:$D$500,0),MATCH(R$2,[3]Tabelle1!$E$2:$U$2,0))=0,"",INDEX([3]Tabelle1!$E$3:$U$500,MATCH($A500&amp;$C500&amp;$D500,[3]Tabelle1!$A$3:$A$500&amp;[3]Tabelle1!$C$3:$C$500&amp;[3]Tabelle1!$D$3:$D$500,0),MATCH(R$2,[3]Tabelle1!$E$2:$U$2,0))),"")</f>
        <v/>
      </c>
      <c r="S500" s="165" t="str">
        <f t="array" ref="S500">IFERROR(IF(INDEX([3]Tabelle1!$E$3:$U$500,MATCH($A500&amp;$C500&amp;$D500,[3]Tabelle1!$A$3:$A$500&amp;[3]Tabelle1!$C$3:$C$500&amp;[3]Tabelle1!$D$3:$D$500,0),MATCH(S$2,[3]Tabelle1!$E$2:$U$2,0))=0,"",INDEX([3]Tabelle1!$E$3:$U$500,MATCH($A500&amp;$C500&amp;$D500,[3]Tabelle1!$A$3:$A$500&amp;[3]Tabelle1!$C$3:$C$500&amp;[3]Tabelle1!$D$3:$D$500,0),MATCH(S$2,[3]Tabelle1!$E$2:$U$2,0))),"")</f>
        <v>21-23%</v>
      </c>
      <c r="T500" s="187" t="str">
        <f t="array" ref="T500">IFERROR(IF(INDEX([3]Tabelle1!$E$3:$U$500,MATCH($A500&amp;$C500&amp;$D500,[3]Tabelle1!$A$3:$A$500&amp;[3]Tabelle1!$C$3:$C$500&amp;[3]Tabelle1!$D$3:$D$500,0),MATCH(T$2,[3]Tabelle1!$E$2:$U$2,0))=0,"",INDEX([3]Tabelle1!$E$3:$U$500,MATCH($A500&amp;$C500&amp;$D500,[3]Tabelle1!$A$3:$A$500&amp;[3]Tabelle1!$C$3:$C$500&amp;[3]Tabelle1!$D$3:$D$500,0),MATCH(T$2,[3]Tabelle1!$E$2:$U$2,0))),"")</f>
        <v/>
      </c>
      <c r="U500" s="187" t="str">
        <f t="array" ref="U500">IFERROR(IF(INDEX([3]Tabelle1!$E$3:$U$500,MATCH($A500&amp;$C500&amp;$D500,[3]Tabelle1!$A$3:$A$500&amp;[3]Tabelle1!$C$3:$C$500&amp;[3]Tabelle1!$D$3:$D$500,0),MATCH(U$2,[3]Tabelle1!$E$2:$U$2,0))=0,"",INDEX([3]Tabelle1!$E$3:$U$500,MATCH($A500&amp;$C500&amp;$D500,[3]Tabelle1!$A$3:$A$500&amp;[3]Tabelle1!$C$3:$C$500&amp;[3]Tabelle1!$D$3:$D$500,0),MATCH(U$2,[3]Tabelle1!$E$2:$U$2,0))),"")</f>
        <v/>
      </c>
      <c r="V500" s="188" t="str">
        <f t="array" ref="V500">IFERROR(IF(INDEX([3]Tabelle1!$E$3:$U$500,MATCH($A500&amp;$C500&amp;$D500,[3]Tabelle1!$A$3:$A$500&amp;[3]Tabelle1!$C$3:$C$500&amp;[3]Tabelle1!$D$3:$D$500,0),MATCH(V$2,[3]Tabelle1!$E$2:$U$2,0))=0,"",INDEX([3]Tabelle1!$E$3:$U$500,MATCH($A500&amp;$C500&amp;$D500,[3]Tabelle1!$A$3:$A$500&amp;[3]Tabelle1!$C$3:$C$500&amp;[3]Tabelle1!$D$3:$D$500,0),MATCH(V$2,[3]Tabelle1!$E$2:$U$2,0))),"")</f>
        <v/>
      </c>
      <c r="W500" t="str">
        <f t="array" ref="W500">IFERROR(IF(INDEX([3]Tabelle1!$E$3:$U$500,MATCH($A500&amp;$C500&amp;$D500,[3]Tabelle1!$A$3:$A$500&amp;[3]Tabelle1!$C$3:$C$500&amp;[3]Tabelle1!$D$3:$D$500,0),MATCH(W$2,[3]Tabelle1!$E$2:$U$2,0))=0,"",INDEX([3]Tabelle1!$E$3:$U$500,MATCH($A500&amp;$C500&amp;$D500,[3]Tabelle1!$A$3:$A$500&amp;[3]Tabelle1!$C$3:$C$500&amp;[3]Tabelle1!$D$3:$D$500,0),MATCH(W$2,[3]Tabelle1!$E$2:$U$2,0))),"")</f>
        <v/>
      </c>
      <c r="X500" t="str">
        <f t="array" ref="X500">IFERROR(IF(INDEX([3]Tabelle1!$E$3:$U$500,MATCH($A500&amp;$C500&amp;$D500,[3]Tabelle1!$A$3:$A$500&amp;[3]Tabelle1!$C$3:$C$500&amp;[3]Tabelle1!$D$3:$D$500,0),MATCH(X$2,[3]Tabelle1!$E$2:$U$2,0))=0,"",INDEX([3]Tabelle1!$E$3:$U$500,MATCH($A500&amp;$C500&amp;$D500,[3]Tabelle1!$A$3:$A$500&amp;[3]Tabelle1!$C$3:$C$500&amp;[3]Tabelle1!$D$3:$D$500,0),MATCH(X$2,[3]Tabelle1!$E$2:$U$2,0))),"")</f>
        <v>P.32 (2.1.2. a))</v>
      </c>
      <c r="Y500" s="174"/>
      <c r="Z500" s="174"/>
      <c r="AA500" s="174"/>
      <c r="AB500" s="174"/>
      <c r="AC500" s="174"/>
      <c r="AD500" s="174"/>
      <c r="AE500" s="174"/>
      <c r="AF500" s="174"/>
    </row>
    <row r="501" spans="1:32" x14ac:dyDescent="0.2">
      <c r="A501" s="107" t="str">
        <f>A500</f>
        <v>Poland</v>
      </c>
      <c r="B501" s="97"/>
      <c r="C501" s="97" t="s">
        <v>212</v>
      </c>
      <c r="D501" s="226" t="s">
        <v>148</v>
      </c>
      <c r="E501" s="125"/>
      <c r="F501" s="125"/>
      <c r="G501" s="125"/>
      <c r="H501" s="125" t="str">
        <f t="array" ref="H501">IFERROR(IF(INDEX([3]Tabelle1!$E$3:$U$500,MATCH($A501&amp;$C501&amp;$D501,[3]Tabelle1!$A$3:$A$500&amp;[3]Tabelle1!$C$3:$C$500&amp;[3]Tabelle1!$D$3:$D$500,0),MATCH(H$2,[3]Tabelle1!$E$2:$U$2,0))=0,"",INDEX([3]Tabelle1!$E$3:$U$500,MATCH($A501&amp;$C501&amp;$D501,[3]Tabelle1!$A$3:$A$500&amp;[3]Tabelle1!$C$3:$C$500&amp;[3]Tabelle1!$D$3:$D$500,0),MATCH(H$2,[3]Tabelle1!$E$2:$U$2,0))),"")</f>
        <v/>
      </c>
      <c r="I501" s="186" t="str">
        <f t="array" ref="I501">IFERROR(IF(INDEX([3]Tabelle1!$E$3:$U$500,MATCH($A501&amp;$C501&amp;$D501,[3]Tabelle1!$A$3:$A$500&amp;[3]Tabelle1!$C$3:$C$500&amp;[3]Tabelle1!$D$3:$D$500,0),MATCH(I$2,[3]Tabelle1!$E$2:$U$2,0))=0,"",INDEX([3]Tabelle1!$E$3:$U$500,MATCH($A501&amp;$C501&amp;$D501,[3]Tabelle1!$A$3:$A$500&amp;[3]Tabelle1!$C$3:$C$500&amp;[3]Tabelle1!$D$3:$D$500,0),MATCH(I$2,[3]Tabelle1!$E$2:$U$2,0))),"")</f>
        <v/>
      </c>
      <c r="J501" s="152" t="str">
        <f t="array" ref="J501">IFERROR(IF(INDEX([3]Tabelle1!$E$3:$U$500,MATCH($A501&amp;$C501&amp;$D501,[3]Tabelle1!$A$3:$A$500&amp;[3]Tabelle1!$C$3:$C$500&amp;[3]Tabelle1!$D$3:$D$500,0),MATCH(J$2,[3]Tabelle1!$E$2:$U$2,0))=0,"",INDEX([3]Tabelle1!$E$3:$U$500,MATCH($A501&amp;$C501&amp;$D501,[3]Tabelle1!$A$3:$A$500&amp;[3]Tabelle1!$C$3:$C$500&amp;[3]Tabelle1!$D$3:$D$500,0),MATCH(J$2,[3]Tabelle1!$E$2:$U$2,0))),"")</f>
        <v/>
      </c>
      <c r="K501" s="152" t="str">
        <f t="array" ref="K501">IFERROR(IF(INDEX([3]Tabelle1!$E$3:$U$500,MATCH($A501&amp;$C501&amp;$D501,[3]Tabelle1!$A$3:$A$500&amp;[3]Tabelle1!$C$3:$C$500&amp;[3]Tabelle1!$D$3:$D$500,0),MATCH(K$2,[3]Tabelle1!$E$2:$U$2,0))=0,"",INDEX([3]Tabelle1!$E$3:$U$500,MATCH($A501&amp;$C501&amp;$D501,[3]Tabelle1!$A$3:$A$500&amp;[3]Tabelle1!$C$3:$C$500&amp;[3]Tabelle1!$D$3:$D$500,0),MATCH(K$2,[3]Tabelle1!$E$2:$U$2,0))),"")</f>
        <v/>
      </c>
      <c r="L501" s="152" t="str">
        <f t="array" ref="L501">IFERROR(IF(INDEX([3]Tabelle1!$E$3:$U$500,MATCH($A501&amp;$C501&amp;$D501,[3]Tabelle1!$A$3:$A$500&amp;[3]Tabelle1!$C$3:$C$500&amp;[3]Tabelle1!$D$3:$D$500,0),MATCH(L$2,[3]Tabelle1!$E$2:$U$2,0))=0,"",INDEX([3]Tabelle1!$E$3:$U$500,MATCH($A501&amp;$C501&amp;$D501,[3]Tabelle1!$A$3:$A$500&amp;[3]Tabelle1!$C$3:$C$500&amp;[3]Tabelle1!$D$3:$D$500,0),MATCH(L$2,[3]Tabelle1!$E$2:$U$2,0))),"")</f>
        <v/>
      </c>
      <c r="M501" s="152" t="str">
        <f t="array" ref="M501">IFERROR(IF(INDEX([3]Tabelle1!$E$3:$U$500,MATCH($A501&amp;$C501&amp;$D501,[3]Tabelle1!$A$3:$A$500&amp;[3]Tabelle1!$C$3:$C$500&amp;[3]Tabelle1!$D$3:$D$500,0),MATCH(M$2,[3]Tabelle1!$E$2:$U$2,0))=0,"",INDEX([3]Tabelle1!$E$3:$U$500,MATCH($A501&amp;$C501&amp;$D501,[3]Tabelle1!$A$3:$A$500&amp;[3]Tabelle1!$C$3:$C$500&amp;[3]Tabelle1!$D$3:$D$500,0),MATCH(M$2,[3]Tabelle1!$E$2:$U$2,0))),"")</f>
        <v/>
      </c>
      <c r="N501" s="152" t="str">
        <f t="array" ref="N501">IFERROR(IF(INDEX([3]Tabelle1!$E$3:$U$500,MATCH($A501&amp;$C501&amp;$D501,[3]Tabelle1!$A$3:$A$500&amp;[3]Tabelle1!$C$3:$C$500&amp;[3]Tabelle1!$D$3:$D$500,0),MATCH(N$2,[3]Tabelle1!$E$2:$U$2,0))=0,"",INDEX([3]Tabelle1!$E$3:$U$500,MATCH($A501&amp;$C501&amp;$D501,[3]Tabelle1!$A$3:$A$500&amp;[3]Tabelle1!$C$3:$C$500&amp;[3]Tabelle1!$D$3:$D$500,0),MATCH(N$2,[3]Tabelle1!$E$2:$U$2,0))),"")</f>
        <v/>
      </c>
      <c r="O501" s="152" t="str">
        <f t="array" ref="O501">IFERROR(IF(INDEX([3]Tabelle1!$E$3:$U$500,MATCH($A501&amp;$C501&amp;$D501,[3]Tabelle1!$A$3:$A$500&amp;[3]Tabelle1!$C$3:$C$500&amp;[3]Tabelle1!$D$3:$D$500,0),MATCH(O$2,[3]Tabelle1!$E$2:$U$2,0))=0,"",INDEX([3]Tabelle1!$E$3:$U$500,MATCH($A501&amp;$C501&amp;$D501,[3]Tabelle1!$A$3:$A$500&amp;[3]Tabelle1!$C$3:$C$500&amp;[3]Tabelle1!$D$3:$D$500,0),MATCH(O$2,[3]Tabelle1!$E$2:$U$2,0))),"")</f>
        <v/>
      </c>
      <c r="P501" s="152" t="str">
        <f t="array" ref="P501">IFERROR(IF(INDEX([3]Tabelle1!$E$3:$U$500,MATCH($A501&amp;$C501&amp;$D501,[3]Tabelle1!$A$3:$A$500&amp;[3]Tabelle1!$C$3:$C$500&amp;[3]Tabelle1!$D$3:$D$500,0),MATCH(P$2,[3]Tabelle1!$E$2:$U$2,0))=0,"",INDEX([3]Tabelle1!$E$3:$U$500,MATCH($A501&amp;$C501&amp;$D501,[3]Tabelle1!$A$3:$A$500&amp;[3]Tabelle1!$C$3:$C$500&amp;[3]Tabelle1!$D$3:$D$500,0),MATCH(P$2,[3]Tabelle1!$E$2:$U$2,0))),"")</f>
        <v/>
      </c>
      <c r="Q501" s="152" t="str">
        <f t="array" ref="Q501">IFERROR(IF(INDEX([3]Tabelle1!$E$3:$U$500,MATCH($A501&amp;$C501&amp;$D501,[3]Tabelle1!$A$3:$A$500&amp;[3]Tabelle1!$C$3:$C$500&amp;[3]Tabelle1!$D$3:$D$500,0),MATCH(Q$2,[3]Tabelle1!$E$2:$U$2,0))=0,"",INDEX([3]Tabelle1!$E$3:$U$500,MATCH($A501&amp;$C501&amp;$D501,[3]Tabelle1!$A$3:$A$500&amp;[3]Tabelle1!$C$3:$C$500&amp;[3]Tabelle1!$D$3:$D$500,0),MATCH(Q$2,[3]Tabelle1!$E$2:$U$2,0))),"")</f>
        <v/>
      </c>
      <c r="R501" s="152" t="str">
        <f t="array" ref="R501">IFERROR(IF(INDEX([3]Tabelle1!$E$3:$U$500,MATCH($A501&amp;$C501&amp;$D501,[3]Tabelle1!$A$3:$A$500&amp;[3]Tabelle1!$C$3:$C$500&amp;[3]Tabelle1!$D$3:$D$500,0),MATCH(R$2,[3]Tabelle1!$E$2:$U$2,0))=0,"",INDEX([3]Tabelle1!$E$3:$U$500,MATCH($A501&amp;$C501&amp;$D501,[3]Tabelle1!$A$3:$A$500&amp;[3]Tabelle1!$C$3:$C$500&amp;[3]Tabelle1!$D$3:$D$500,0),MATCH(R$2,[3]Tabelle1!$E$2:$U$2,0))),"")</f>
        <v/>
      </c>
      <c r="S501" s="152">
        <f t="array" ref="S501">IFERROR(IF(INDEX([3]Tabelle1!$E$3:$U$500,MATCH($A501&amp;$C501&amp;$D501,[3]Tabelle1!$A$3:$A$500&amp;[3]Tabelle1!$C$3:$C$500&amp;[3]Tabelle1!$D$3:$D$500,0),MATCH(S$2,[3]Tabelle1!$E$2:$U$2,0))=0,"",INDEX([3]Tabelle1!$E$3:$U$500,MATCH($A501&amp;$C501&amp;$D501,[3]Tabelle1!$A$3:$A$500&amp;[3]Tabelle1!$C$3:$C$500&amp;[3]Tabelle1!$D$3:$D$500,0),MATCH(S$2,[3]Tabelle1!$E$2:$U$2,0))),"")</f>
        <v>0.32</v>
      </c>
      <c r="T501" s="189" t="str">
        <f t="array" ref="T501">IFERROR(IF(INDEX([3]Tabelle1!$E$3:$U$500,MATCH($A501&amp;$C501&amp;$D501,[3]Tabelle1!$A$3:$A$500&amp;[3]Tabelle1!$C$3:$C$500&amp;[3]Tabelle1!$D$3:$D$500,0),MATCH(T$2,[3]Tabelle1!$E$2:$U$2,0))=0,"",INDEX([3]Tabelle1!$E$3:$U$500,MATCH($A501&amp;$C501&amp;$D501,[3]Tabelle1!$A$3:$A$500&amp;[3]Tabelle1!$C$3:$C$500&amp;[3]Tabelle1!$D$3:$D$500,0),MATCH(T$2,[3]Tabelle1!$E$2:$U$2,0))),"")</f>
        <v/>
      </c>
      <c r="U501" s="189" t="str">
        <f t="array" ref="U501">IFERROR(IF(INDEX([3]Tabelle1!$E$3:$U$500,MATCH($A501&amp;$C501&amp;$D501,[3]Tabelle1!$A$3:$A$500&amp;[3]Tabelle1!$C$3:$C$500&amp;[3]Tabelle1!$D$3:$D$500,0),MATCH(U$2,[3]Tabelle1!$E$2:$U$2,0))=0,"",INDEX([3]Tabelle1!$E$3:$U$500,MATCH($A501&amp;$C501&amp;$D501,[3]Tabelle1!$A$3:$A$500&amp;[3]Tabelle1!$C$3:$C$500&amp;[3]Tabelle1!$D$3:$D$500,0),MATCH(U$2,[3]Tabelle1!$E$2:$U$2,0))),"")</f>
        <v/>
      </c>
      <c r="V501" s="190" t="str">
        <f t="array" ref="V501">IFERROR(IF(INDEX([3]Tabelle1!$E$3:$U$500,MATCH($A501&amp;$C501&amp;$D501,[3]Tabelle1!$A$3:$A$500&amp;[3]Tabelle1!$C$3:$C$500&amp;[3]Tabelle1!$D$3:$D$500,0),MATCH(V$2,[3]Tabelle1!$E$2:$U$2,0))=0,"",INDEX([3]Tabelle1!$E$3:$U$500,MATCH($A501&amp;$C501&amp;$D501,[3]Tabelle1!$A$3:$A$500&amp;[3]Tabelle1!$C$3:$C$500&amp;[3]Tabelle1!$D$3:$D$500,0),MATCH(V$2,[3]Tabelle1!$E$2:$U$2,0))),"")</f>
        <v/>
      </c>
      <c r="W501" t="str">
        <f t="array" ref="W501">IFERROR(IF(INDEX([3]Tabelle1!$E$3:$U$500,MATCH($A501&amp;$C501&amp;$D501,[3]Tabelle1!$A$3:$A$500&amp;[3]Tabelle1!$C$3:$C$500&amp;[3]Tabelle1!$D$3:$D$500,0),MATCH(W$2,[3]Tabelle1!$E$2:$U$2,0))=0,"",INDEX([3]Tabelle1!$E$3:$U$500,MATCH($A501&amp;$C501&amp;$D501,[3]Tabelle1!$A$3:$A$500&amp;[3]Tabelle1!$C$3:$C$500&amp;[3]Tabelle1!$D$3:$D$500,0),MATCH(W$2,[3]Tabelle1!$E$2:$U$2,0))),"")</f>
        <v/>
      </c>
      <c r="X501" t="str">
        <f t="array" ref="X501">IFERROR(IF(INDEX([3]Tabelle1!$E$3:$U$500,MATCH($A501&amp;$C501&amp;$D501,[3]Tabelle1!$A$3:$A$500&amp;[3]Tabelle1!$C$3:$C$500&amp;[3]Tabelle1!$D$3:$D$500,0),MATCH(X$2,[3]Tabelle1!$E$2:$U$2,0))=0,"",INDEX([3]Tabelle1!$E$3:$U$500,MATCH($A501&amp;$C501&amp;$D501,[3]Tabelle1!$A$3:$A$500&amp;[3]Tabelle1!$C$3:$C$500&amp;[3]Tabelle1!$D$3:$D$500,0),MATCH(X$2,[3]Tabelle1!$E$2:$U$2,0))),"")</f>
        <v/>
      </c>
      <c r="Y501" s="174"/>
      <c r="Z501" s="174"/>
      <c r="AA501" s="174"/>
      <c r="AB501" s="174"/>
      <c r="AC501" s="174"/>
      <c r="AD501" s="174"/>
      <c r="AE501" s="174"/>
      <c r="AF501" s="174"/>
    </row>
    <row r="502" spans="1:32" x14ac:dyDescent="0.2">
      <c r="A502" s="107" t="str">
        <f t="shared" ref="A502:A517" si="46">A501</f>
        <v>Poland</v>
      </c>
      <c r="B502" s="97"/>
      <c r="C502" s="97" t="s">
        <v>212</v>
      </c>
      <c r="D502" s="226" t="s">
        <v>146</v>
      </c>
      <c r="E502" s="125"/>
      <c r="F502" s="125"/>
      <c r="G502" s="125"/>
      <c r="H502" s="125">
        <f t="array" ref="H502">IFERROR(IF(INDEX([3]Tabelle1!$E$3:$U$500,MATCH($A502&amp;$C502&amp;$D502,[3]Tabelle1!$A$3:$A$500&amp;[3]Tabelle1!$C$3:$C$500&amp;[3]Tabelle1!$D$3:$D$500,0),MATCH(H$2,[3]Tabelle1!$E$2:$U$2,0))=0,"",INDEX([3]Tabelle1!$E$3:$U$500,MATCH($A502&amp;$C502&amp;$D502,[3]Tabelle1!$A$3:$A$500&amp;[3]Tabelle1!$C$3:$C$500&amp;[3]Tabelle1!$D$3:$D$500,0),MATCH(H$2,[3]Tabelle1!$E$2:$U$2,0))),"")</f>
        <v>0.16299999999999987</v>
      </c>
      <c r="I502" s="186">
        <f t="array" ref="I502">IFERROR(IF(INDEX([3]Tabelle1!$E$3:$U$500,MATCH($A502&amp;$C502&amp;$D502,[3]Tabelle1!$A$3:$A$500&amp;[3]Tabelle1!$C$3:$C$500&amp;[3]Tabelle1!$D$3:$D$500,0),MATCH(I$2,[3]Tabelle1!$E$2:$U$2,0))=0,"",INDEX([3]Tabelle1!$E$3:$U$500,MATCH($A502&amp;$C502&amp;$D502,[3]Tabelle1!$A$3:$A$500&amp;[3]Tabelle1!$C$3:$C$500&amp;[3]Tabelle1!$D$3:$D$500,0),MATCH(I$2,[3]Tabelle1!$E$2:$U$2,0))),"")</f>
        <v>0.17399999999999988</v>
      </c>
      <c r="J502" s="152">
        <f t="array" ref="J502">IFERROR(IF(INDEX([3]Tabelle1!$E$3:$U$500,MATCH($A502&amp;$C502&amp;$D502,[3]Tabelle1!$A$3:$A$500&amp;[3]Tabelle1!$C$3:$C$500&amp;[3]Tabelle1!$D$3:$D$500,0),MATCH(J$2,[3]Tabelle1!$E$2:$U$2,0))=0,"",INDEX([3]Tabelle1!$E$3:$U$500,MATCH($A502&amp;$C502&amp;$D502,[3]Tabelle1!$A$3:$A$500&amp;[3]Tabelle1!$C$3:$C$500&amp;[3]Tabelle1!$D$3:$D$500,0),MATCH(J$2,[3]Tabelle1!$E$2:$U$2,0))),"")</f>
        <v>0.18499999999999989</v>
      </c>
      <c r="K502" s="152">
        <f t="array" ref="K502">IFERROR(IF(INDEX([3]Tabelle1!$E$3:$U$500,MATCH($A502&amp;$C502&amp;$D502,[3]Tabelle1!$A$3:$A$500&amp;[3]Tabelle1!$C$3:$C$500&amp;[3]Tabelle1!$D$3:$D$500,0),MATCH(K$2,[3]Tabelle1!$E$2:$U$2,0))=0,"",INDEX([3]Tabelle1!$E$3:$U$500,MATCH($A502&amp;$C502&amp;$D502,[3]Tabelle1!$A$3:$A$500&amp;[3]Tabelle1!$C$3:$C$500&amp;[3]Tabelle1!$D$3:$D$500,0),MATCH(K$2,[3]Tabelle1!$E$2:$U$2,0))),"")</f>
        <v>0.1959999999999999</v>
      </c>
      <c r="L502" s="152">
        <f t="array" ref="L502">IFERROR(IF(INDEX([3]Tabelle1!$E$3:$U$500,MATCH($A502&amp;$C502&amp;$D502,[3]Tabelle1!$A$3:$A$500&amp;[3]Tabelle1!$C$3:$C$500&amp;[3]Tabelle1!$D$3:$D$500,0),MATCH(L$2,[3]Tabelle1!$E$2:$U$2,0))=0,"",INDEX([3]Tabelle1!$E$3:$U$500,MATCH($A502&amp;$C502&amp;$D502,[3]Tabelle1!$A$3:$A$500&amp;[3]Tabelle1!$C$3:$C$500&amp;[3]Tabelle1!$D$3:$D$500,0),MATCH(L$2,[3]Tabelle1!$E$2:$U$2,0))),"")</f>
        <v>0.20699999999999991</v>
      </c>
      <c r="M502" s="152">
        <f t="array" ref="M502">IFERROR(IF(INDEX([3]Tabelle1!$E$3:$U$500,MATCH($A502&amp;$C502&amp;$D502,[3]Tabelle1!$A$3:$A$500&amp;[3]Tabelle1!$C$3:$C$500&amp;[3]Tabelle1!$D$3:$D$500,0),MATCH(M$2,[3]Tabelle1!$E$2:$U$2,0))=0,"",INDEX([3]Tabelle1!$E$3:$U$500,MATCH($A502&amp;$C502&amp;$D502,[3]Tabelle1!$A$3:$A$500&amp;[3]Tabelle1!$C$3:$C$500&amp;[3]Tabelle1!$D$3:$D$500,0),MATCH(M$2,[3]Tabelle1!$E$2:$U$2,0))),"")</f>
        <v>0.21799999999999992</v>
      </c>
      <c r="N502" s="152">
        <f t="array" ref="N502">IFERROR(IF(INDEX([3]Tabelle1!$E$3:$U$500,MATCH($A502&amp;$C502&amp;$D502,[3]Tabelle1!$A$3:$A$500&amp;[3]Tabelle1!$C$3:$C$500&amp;[3]Tabelle1!$D$3:$D$500,0),MATCH(N$2,[3]Tabelle1!$E$2:$U$2,0))=0,"",INDEX([3]Tabelle1!$E$3:$U$500,MATCH($A502&amp;$C502&amp;$D502,[3]Tabelle1!$A$3:$A$500&amp;[3]Tabelle1!$C$3:$C$500&amp;[3]Tabelle1!$D$3:$D$500,0),MATCH(N$2,[3]Tabelle1!$E$2:$U$2,0))),"")</f>
        <v>0.22899999999999993</v>
      </c>
      <c r="O502" s="152">
        <f t="array" ref="O502">IFERROR(IF(INDEX([3]Tabelle1!$E$3:$U$500,MATCH($A502&amp;$C502&amp;$D502,[3]Tabelle1!$A$3:$A$500&amp;[3]Tabelle1!$C$3:$C$500&amp;[3]Tabelle1!$D$3:$D$500,0),MATCH(O$2,[3]Tabelle1!$E$2:$U$2,0))=0,"",INDEX([3]Tabelle1!$E$3:$U$500,MATCH($A502&amp;$C502&amp;$D502,[3]Tabelle1!$A$3:$A$500&amp;[3]Tabelle1!$C$3:$C$500&amp;[3]Tabelle1!$D$3:$D$500,0),MATCH(O$2,[3]Tabelle1!$E$2:$U$2,0))),"")</f>
        <v>0.23999999999999994</v>
      </c>
      <c r="P502" s="152">
        <f t="array" ref="P502">IFERROR(IF(INDEX([3]Tabelle1!$E$3:$U$500,MATCH($A502&amp;$C502&amp;$D502,[3]Tabelle1!$A$3:$A$500&amp;[3]Tabelle1!$C$3:$C$500&amp;[3]Tabelle1!$D$3:$D$500,0),MATCH(P$2,[3]Tabelle1!$E$2:$U$2,0))=0,"",INDEX([3]Tabelle1!$E$3:$U$500,MATCH($A502&amp;$C502&amp;$D502,[3]Tabelle1!$A$3:$A$500&amp;[3]Tabelle1!$C$3:$C$500&amp;[3]Tabelle1!$D$3:$D$500,0),MATCH(P$2,[3]Tabelle1!$E$2:$U$2,0))),"")</f>
        <v>0.25099999999999995</v>
      </c>
      <c r="Q502" s="152">
        <f t="array" ref="Q502">IFERROR(IF(INDEX([3]Tabelle1!$E$3:$U$500,MATCH($A502&amp;$C502&amp;$D502,[3]Tabelle1!$A$3:$A$500&amp;[3]Tabelle1!$C$3:$C$500&amp;[3]Tabelle1!$D$3:$D$500,0),MATCH(Q$2,[3]Tabelle1!$E$2:$U$2,0))=0,"",INDEX([3]Tabelle1!$E$3:$U$500,MATCH($A502&amp;$C502&amp;$D502,[3]Tabelle1!$A$3:$A$500&amp;[3]Tabelle1!$C$3:$C$500&amp;[3]Tabelle1!$D$3:$D$500,0),MATCH(Q$2,[3]Tabelle1!$E$2:$U$2,0))),"")</f>
        <v>0.26199999999999996</v>
      </c>
      <c r="R502" s="152">
        <f t="array" ref="R502">IFERROR(IF(INDEX([3]Tabelle1!$E$3:$U$500,MATCH($A502&amp;$C502&amp;$D502,[3]Tabelle1!$A$3:$A$500&amp;[3]Tabelle1!$C$3:$C$500&amp;[3]Tabelle1!$D$3:$D$500,0),MATCH(R$2,[3]Tabelle1!$E$2:$U$2,0))=0,"",INDEX([3]Tabelle1!$E$3:$U$500,MATCH($A502&amp;$C502&amp;$D502,[3]Tabelle1!$A$3:$A$500&amp;[3]Tabelle1!$C$3:$C$500&amp;[3]Tabelle1!$D$3:$D$500,0),MATCH(R$2,[3]Tabelle1!$E$2:$U$2,0))),"")</f>
        <v>0.27299999999999996</v>
      </c>
      <c r="S502" s="152">
        <f t="array" ref="S502">IFERROR(IF(INDEX([3]Tabelle1!$E$3:$U$500,MATCH($A502&amp;$C502&amp;$D502,[3]Tabelle1!$A$3:$A$500&amp;[3]Tabelle1!$C$3:$C$500&amp;[3]Tabelle1!$D$3:$D$500,0),MATCH(S$2,[3]Tabelle1!$E$2:$U$2,0))=0,"",INDEX([3]Tabelle1!$E$3:$U$500,MATCH($A502&amp;$C502&amp;$D502,[3]Tabelle1!$A$3:$A$500&amp;[3]Tabelle1!$C$3:$C$500&amp;[3]Tabelle1!$D$3:$D$500,0),MATCH(S$2,[3]Tabelle1!$E$2:$U$2,0))),"")</f>
        <v>0.28399999999999997</v>
      </c>
      <c r="T502" s="189" t="str">
        <f t="array" ref="T502">IFERROR(IF(INDEX([3]Tabelle1!$E$3:$U$500,MATCH($A502&amp;$C502&amp;$D502,[3]Tabelle1!$A$3:$A$500&amp;[3]Tabelle1!$C$3:$C$500&amp;[3]Tabelle1!$D$3:$D$500,0),MATCH(T$2,[3]Tabelle1!$E$2:$U$2,0))=0,"",INDEX([3]Tabelle1!$E$3:$U$500,MATCH($A502&amp;$C502&amp;$D502,[3]Tabelle1!$A$3:$A$500&amp;[3]Tabelle1!$C$3:$C$500&amp;[3]Tabelle1!$D$3:$D$500,0),MATCH(T$2,[3]Tabelle1!$E$2:$U$2,0))),"")</f>
        <v/>
      </c>
      <c r="U502" s="189" t="str">
        <f t="array" ref="U502">IFERROR(IF(INDEX([3]Tabelle1!$E$3:$U$500,MATCH($A502&amp;$C502&amp;$D502,[3]Tabelle1!$A$3:$A$500&amp;[3]Tabelle1!$C$3:$C$500&amp;[3]Tabelle1!$D$3:$D$500,0),MATCH(U$2,[3]Tabelle1!$E$2:$U$2,0))=0,"",INDEX([3]Tabelle1!$E$3:$U$500,MATCH($A502&amp;$C502&amp;$D502,[3]Tabelle1!$A$3:$A$500&amp;[3]Tabelle1!$C$3:$C$500&amp;[3]Tabelle1!$D$3:$D$500,0),MATCH(U$2,[3]Tabelle1!$E$2:$U$2,0))),"")</f>
        <v/>
      </c>
      <c r="V502" s="190" t="str">
        <f t="array" ref="V502">IFERROR(IF(INDEX([3]Tabelle1!$E$3:$U$500,MATCH($A502&amp;$C502&amp;$D502,[3]Tabelle1!$A$3:$A$500&amp;[3]Tabelle1!$C$3:$C$500&amp;[3]Tabelle1!$D$3:$D$500,0),MATCH(V$2,[3]Tabelle1!$E$2:$U$2,0))=0,"",INDEX([3]Tabelle1!$E$3:$U$500,MATCH($A502&amp;$C502&amp;$D502,[3]Tabelle1!$A$3:$A$500&amp;[3]Tabelle1!$C$3:$C$500&amp;[3]Tabelle1!$D$3:$D$500,0),MATCH(V$2,[3]Tabelle1!$E$2:$U$2,0))),"")</f>
        <v/>
      </c>
      <c r="W502" t="str">
        <f t="array" ref="W502">IFERROR(IF(INDEX([3]Tabelle1!$E$3:$U$500,MATCH($A502&amp;$C502&amp;$D502,[3]Tabelle1!$A$3:$A$500&amp;[3]Tabelle1!$C$3:$C$500&amp;[3]Tabelle1!$D$3:$D$500,0),MATCH(W$2,[3]Tabelle1!$E$2:$U$2,0))=0,"",INDEX([3]Tabelle1!$E$3:$U$500,MATCH($A502&amp;$C502&amp;$D502,[3]Tabelle1!$A$3:$A$500&amp;[3]Tabelle1!$C$3:$C$500&amp;[3]Tabelle1!$D$3:$D$500,0),MATCH(W$2,[3]Tabelle1!$E$2:$U$2,0))),"")</f>
        <v>1,1% anstieg wird p.a. angegeben mit einem Ziel wert von 28,4% in 2030</v>
      </c>
      <c r="X502" t="str">
        <f t="array" ref="X502">IFERROR(IF(INDEX([3]Tabelle1!$E$3:$U$500,MATCH($A502&amp;$C502&amp;$D502,[3]Tabelle1!$A$3:$A$500&amp;[3]Tabelle1!$C$3:$C$500&amp;[3]Tabelle1!$D$3:$D$500,0),MATCH(X$2,[3]Tabelle1!$E$2:$U$2,0))=0,"",INDEX([3]Tabelle1!$E$3:$U$500,MATCH($A502&amp;$C502&amp;$D502,[3]Tabelle1!$A$3:$A$500&amp;[3]Tabelle1!$C$3:$C$500&amp;[3]Tabelle1!$D$3:$D$500,0),MATCH(X$2,[3]Tabelle1!$E$2:$U$2,0))),"")</f>
        <v/>
      </c>
      <c r="Y502" s="174"/>
      <c r="Z502" s="174"/>
      <c r="AA502" s="174"/>
      <c r="AB502" s="174"/>
      <c r="AC502" s="174"/>
      <c r="AD502" s="174"/>
      <c r="AE502" s="174"/>
      <c r="AF502" s="174"/>
    </row>
    <row r="503" spans="1:32" x14ac:dyDescent="0.2">
      <c r="A503" s="107" t="str">
        <f t="shared" si="46"/>
        <v>Poland</v>
      </c>
      <c r="B503" s="97"/>
      <c r="C503" s="97" t="s">
        <v>212</v>
      </c>
      <c r="D503" s="226" t="s">
        <v>147</v>
      </c>
      <c r="E503" s="125"/>
      <c r="F503" s="125"/>
      <c r="G503" s="125"/>
      <c r="H503" s="125" t="str">
        <f t="array" ref="H503">IFERROR(IF(INDEX([3]Tabelle1!$E$3:$U$500,MATCH($A503&amp;$C503&amp;$D503,[3]Tabelle1!$A$3:$A$500&amp;[3]Tabelle1!$C$3:$C$500&amp;[3]Tabelle1!$D$3:$D$500,0),MATCH(H$2,[3]Tabelle1!$E$2:$U$2,0))=0,"",INDEX([3]Tabelle1!$E$3:$U$500,MATCH($A503&amp;$C503&amp;$D503,[3]Tabelle1!$A$3:$A$500&amp;[3]Tabelle1!$C$3:$C$500&amp;[3]Tabelle1!$D$3:$D$500,0),MATCH(H$2,[3]Tabelle1!$E$2:$U$2,0))),"")</f>
        <v/>
      </c>
      <c r="I503" s="186" t="str">
        <f t="array" ref="I503">IFERROR(IF(INDEX([3]Tabelle1!$E$3:$U$500,MATCH($A503&amp;$C503&amp;$D503,[3]Tabelle1!$A$3:$A$500&amp;[3]Tabelle1!$C$3:$C$500&amp;[3]Tabelle1!$D$3:$D$500,0),MATCH(I$2,[3]Tabelle1!$E$2:$U$2,0))=0,"",INDEX([3]Tabelle1!$E$3:$U$500,MATCH($A503&amp;$C503&amp;$D503,[3]Tabelle1!$A$3:$A$500&amp;[3]Tabelle1!$C$3:$C$500&amp;[3]Tabelle1!$D$3:$D$500,0),MATCH(I$2,[3]Tabelle1!$E$2:$U$2,0))),"")</f>
        <v/>
      </c>
      <c r="J503" s="152" t="str">
        <f t="array" ref="J503">IFERROR(IF(INDEX([3]Tabelle1!$E$3:$U$500,MATCH($A503&amp;$C503&amp;$D503,[3]Tabelle1!$A$3:$A$500&amp;[3]Tabelle1!$C$3:$C$500&amp;[3]Tabelle1!$D$3:$D$500,0),MATCH(J$2,[3]Tabelle1!$E$2:$U$2,0))=0,"",INDEX([3]Tabelle1!$E$3:$U$500,MATCH($A503&amp;$C503&amp;$D503,[3]Tabelle1!$A$3:$A$500&amp;[3]Tabelle1!$C$3:$C$500&amp;[3]Tabelle1!$D$3:$D$500,0),MATCH(J$2,[3]Tabelle1!$E$2:$U$2,0))),"")</f>
        <v/>
      </c>
      <c r="K503" s="152" t="str">
        <f t="array" ref="K503">IFERROR(IF(INDEX([3]Tabelle1!$E$3:$U$500,MATCH($A503&amp;$C503&amp;$D503,[3]Tabelle1!$A$3:$A$500&amp;[3]Tabelle1!$C$3:$C$500&amp;[3]Tabelle1!$D$3:$D$500,0),MATCH(K$2,[3]Tabelle1!$E$2:$U$2,0))=0,"",INDEX([3]Tabelle1!$E$3:$U$500,MATCH($A503&amp;$C503&amp;$D503,[3]Tabelle1!$A$3:$A$500&amp;[3]Tabelle1!$C$3:$C$500&amp;[3]Tabelle1!$D$3:$D$500,0),MATCH(K$2,[3]Tabelle1!$E$2:$U$2,0))),"")</f>
        <v/>
      </c>
      <c r="L503" s="152" t="str">
        <f t="array" ref="L503">IFERROR(IF(INDEX([3]Tabelle1!$E$3:$U$500,MATCH($A503&amp;$C503&amp;$D503,[3]Tabelle1!$A$3:$A$500&amp;[3]Tabelle1!$C$3:$C$500&amp;[3]Tabelle1!$D$3:$D$500,0),MATCH(L$2,[3]Tabelle1!$E$2:$U$2,0))=0,"",INDEX([3]Tabelle1!$E$3:$U$500,MATCH($A503&amp;$C503&amp;$D503,[3]Tabelle1!$A$3:$A$500&amp;[3]Tabelle1!$C$3:$C$500&amp;[3]Tabelle1!$D$3:$D$500,0),MATCH(L$2,[3]Tabelle1!$E$2:$U$2,0))),"")</f>
        <v/>
      </c>
      <c r="M503" s="152" t="str">
        <f t="array" ref="M503">IFERROR(IF(INDEX([3]Tabelle1!$E$3:$U$500,MATCH($A503&amp;$C503&amp;$D503,[3]Tabelle1!$A$3:$A$500&amp;[3]Tabelle1!$C$3:$C$500&amp;[3]Tabelle1!$D$3:$D$500,0),MATCH(M$2,[3]Tabelle1!$E$2:$U$2,0))=0,"",INDEX([3]Tabelle1!$E$3:$U$500,MATCH($A503&amp;$C503&amp;$D503,[3]Tabelle1!$A$3:$A$500&amp;[3]Tabelle1!$C$3:$C$500&amp;[3]Tabelle1!$D$3:$D$500,0),MATCH(M$2,[3]Tabelle1!$E$2:$U$2,0))),"")</f>
        <v/>
      </c>
      <c r="N503" s="152" t="str">
        <f t="array" ref="N503">IFERROR(IF(INDEX([3]Tabelle1!$E$3:$U$500,MATCH($A503&amp;$C503&amp;$D503,[3]Tabelle1!$A$3:$A$500&amp;[3]Tabelle1!$C$3:$C$500&amp;[3]Tabelle1!$D$3:$D$500,0),MATCH(N$2,[3]Tabelle1!$E$2:$U$2,0))=0,"",INDEX([3]Tabelle1!$E$3:$U$500,MATCH($A503&amp;$C503&amp;$D503,[3]Tabelle1!$A$3:$A$500&amp;[3]Tabelle1!$C$3:$C$500&amp;[3]Tabelle1!$D$3:$D$500,0),MATCH(N$2,[3]Tabelle1!$E$2:$U$2,0))),"")</f>
        <v/>
      </c>
      <c r="O503" s="152" t="str">
        <f t="array" ref="O503">IFERROR(IF(INDEX([3]Tabelle1!$E$3:$U$500,MATCH($A503&amp;$C503&amp;$D503,[3]Tabelle1!$A$3:$A$500&amp;[3]Tabelle1!$C$3:$C$500&amp;[3]Tabelle1!$D$3:$D$500,0),MATCH(O$2,[3]Tabelle1!$E$2:$U$2,0))=0,"",INDEX([3]Tabelle1!$E$3:$U$500,MATCH($A503&amp;$C503&amp;$D503,[3]Tabelle1!$A$3:$A$500&amp;[3]Tabelle1!$C$3:$C$500&amp;[3]Tabelle1!$D$3:$D$500,0),MATCH(O$2,[3]Tabelle1!$E$2:$U$2,0))),"")</f>
        <v/>
      </c>
      <c r="P503" s="152" t="str">
        <f t="array" ref="P503">IFERROR(IF(INDEX([3]Tabelle1!$E$3:$U$500,MATCH($A503&amp;$C503&amp;$D503,[3]Tabelle1!$A$3:$A$500&amp;[3]Tabelle1!$C$3:$C$500&amp;[3]Tabelle1!$D$3:$D$500,0),MATCH(P$2,[3]Tabelle1!$E$2:$U$2,0))=0,"",INDEX([3]Tabelle1!$E$3:$U$500,MATCH($A503&amp;$C503&amp;$D503,[3]Tabelle1!$A$3:$A$500&amp;[3]Tabelle1!$C$3:$C$500&amp;[3]Tabelle1!$D$3:$D$500,0),MATCH(P$2,[3]Tabelle1!$E$2:$U$2,0))),"")</f>
        <v/>
      </c>
      <c r="Q503" s="152" t="str">
        <f t="array" ref="Q503">IFERROR(IF(INDEX([3]Tabelle1!$E$3:$U$500,MATCH($A503&amp;$C503&amp;$D503,[3]Tabelle1!$A$3:$A$500&amp;[3]Tabelle1!$C$3:$C$500&amp;[3]Tabelle1!$D$3:$D$500,0),MATCH(Q$2,[3]Tabelle1!$E$2:$U$2,0))=0,"",INDEX([3]Tabelle1!$E$3:$U$500,MATCH($A503&amp;$C503&amp;$D503,[3]Tabelle1!$A$3:$A$500&amp;[3]Tabelle1!$C$3:$C$500&amp;[3]Tabelle1!$D$3:$D$500,0),MATCH(Q$2,[3]Tabelle1!$E$2:$U$2,0))),"")</f>
        <v/>
      </c>
      <c r="R503" s="152" t="str">
        <f t="array" ref="R503">IFERROR(IF(INDEX([3]Tabelle1!$E$3:$U$500,MATCH($A503&amp;$C503&amp;$D503,[3]Tabelle1!$A$3:$A$500&amp;[3]Tabelle1!$C$3:$C$500&amp;[3]Tabelle1!$D$3:$D$500,0),MATCH(R$2,[3]Tabelle1!$E$2:$U$2,0))=0,"",INDEX([3]Tabelle1!$E$3:$U$500,MATCH($A503&amp;$C503&amp;$D503,[3]Tabelle1!$A$3:$A$500&amp;[3]Tabelle1!$C$3:$C$500&amp;[3]Tabelle1!$D$3:$D$500,0),MATCH(R$2,[3]Tabelle1!$E$2:$U$2,0))),"")</f>
        <v/>
      </c>
      <c r="S503" s="152">
        <f t="array" ref="S503">IFERROR(IF(INDEX([3]Tabelle1!$E$3:$U$500,MATCH($A503&amp;$C503&amp;$D503,[3]Tabelle1!$A$3:$A$500&amp;[3]Tabelle1!$C$3:$C$500&amp;[3]Tabelle1!$D$3:$D$500,0),MATCH(S$2,[3]Tabelle1!$E$2:$U$2,0))=0,"",INDEX([3]Tabelle1!$E$3:$U$500,MATCH($A503&amp;$C503&amp;$D503,[3]Tabelle1!$A$3:$A$500&amp;[3]Tabelle1!$C$3:$C$500&amp;[3]Tabelle1!$D$3:$D$500,0),MATCH(S$2,[3]Tabelle1!$E$2:$U$2,0))),"")</f>
        <v>0.14000000000000001</v>
      </c>
      <c r="T503" s="189" t="str">
        <f t="array" ref="T503">IFERROR(IF(INDEX([3]Tabelle1!$E$3:$U$500,MATCH($A503&amp;$C503&amp;$D503,[3]Tabelle1!$A$3:$A$500&amp;[3]Tabelle1!$C$3:$C$500&amp;[3]Tabelle1!$D$3:$D$500,0),MATCH(T$2,[3]Tabelle1!$E$2:$U$2,0))=0,"",INDEX([3]Tabelle1!$E$3:$U$500,MATCH($A503&amp;$C503&amp;$D503,[3]Tabelle1!$A$3:$A$500&amp;[3]Tabelle1!$C$3:$C$500&amp;[3]Tabelle1!$D$3:$D$500,0),MATCH(T$2,[3]Tabelle1!$E$2:$U$2,0))),"")</f>
        <v/>
      </c>
      <c r="U503" s="189" t="str">
        <f t="array" ref="U503">IFERROR(IF(INDEX([3]Tabelle1!$E$3:$U$500,MATCH($A503&amp;$C503&amp;$D503,[3]Tabelle1!$A$3:$A$500&amp;[3]Tabelle1!$C$3:$C$500&amp;[3]Tabelle1!$D$3:$D$500,0),MATCH(U$2,[3]Tabelle1!$E$2:$U$2,0))=0,"",INDEX([3]Tabelle1!$E$3:$U$500,MATCH($A503&amp;$C503&amp;$D503,[3]Tabelle1!$A$3:$A$500&amp;[3]Tabelle1!$C$3:$C$500&amp;[3]Tabelle1!$D$3:$D$500,0),MATCH(U$2,[3]Tabelle1!$E$2:$U$2,0))),"")</f>
        <v/>
      </c>
      <c r="V503" s="190" t="str">
        <f t="array" ref="V503">IFERROR(IF(INDEX([3]Tabelle1!$E$3:$U$500,MATCH($A503&amp;$C503&amp;$D503,[3]Tabelle1!$A$3:$A$500&amp;[3]Tabelle1!$C$3:$C$500&amp;[3]Tabelle1!$D$3:$D$500,0),MATCH(V$2,[3]Tabelle1!$E$2:$U$2,0))=0,"",INDEX([3]Tabelle1!$E$3:$U$500,MATCH($A503&amp;$C503&amp;$D503,[3]Tabelle1!$A$3:$A$500&amp;[3]Tabelle1!$C$3:$C$500&amp;[3]Tabelle1!$D$3:$D$500,0),MATCH(V$2,[3]Tabelle1!$E$2:$U$2,0))),"")</f>
        <v/>
      </c>
      <c r="W503" t="str">
        <f t="array" ref="W503">IFERROR(IF(INDEX([3]Tabelle1!$E$3:$U$500,MATCH($A503&amp;$C503&amp;$D503,[3]Tabelle1!$A$3:$A$500&amp;[3]Tabelle1!$C$3:$C$500&amp;[3]Tabelle1!$D$3:$D$500,0),MATCH(W$2,[3]Tabelle1!$E$2:$U$2,0))=0,"",INDEX([3]Tabelle1!$E$3:$U$500,MATCH($A503&amp;$C503&amp;$D503,[3]Tabelle1!$A$3:$A$500&amp;[3]Tabelle1!$C$3:$C$500&amp;[3]Tabelle1!$D$3:$D$500,0),MATCH(W$2,[3]Tabelle1!$E$2:$U$2,0))),"")</f>
        <v/>
      </c>
      <c r="X503" t="str">
        <f t="array" ref="X503">IFERROR(IF(INDEX([3]Tabelle1!$E$3:$U$500,MATCH($A503&amp;$C503&amp;$D503,[3]Tabelle1!$A$3:$A$500&amp;[3]Tabelle1!$C$3:$C$500&amp;[3]Tabelle1!$D$3:$D$500,0),MATCH(X$2,[3]Tabelle1!$E$2:$U$2,0))=0,"",INDEX([3]Tabelle1!$E$3:$U$500,MATCH($A503&amp;$C503&amp;$D503,[3]Tabelle1!$A$3:$A$500&amp;[3]Tabelle1!$C$3:$C$500&amp;[3]Tabelle1!$D$3:$D$500,0),MATCH(X$2,[3]Tabelle1!$E$2:$U$2,0))),"")</f>
        <v/>
      </c>
      <c r="Y503" s="174"/>
      <c r="Z503" s="174"/>
      <c r="AA503" s="174"/>
      <c r="AB503" s="174"/>
      <c r="AC503" s="174"/>
      <c r="AD503" s="174"/>
      <c r="AE503" s="174"/>
      <c r="AF503" s="174"/>
    </row>
    <row r="504" spans="1:32" x14ac:dyDescent="0.2">
      <c r="A504" s="107" t="str">
        <f t="shared" si="46"/>
        <v>Poland</v>
      </c>
      <c r="B504" s="97"/>
      <c r="C504" s="97"/>
      <c r="D504" s="226" t="s">
        <v>73</v>
      </c>
      <c r="E504" s="191"/>
      <c r="F504" s="191"/>
      <c r="G504" s="191"/>
      <c r="H504" s="192" t="str">
        <f t="array" ref="H504">IFERROR(IF(INDEX([3]Tabelle1!$E$3:$U$500,MATCH($A504&amp;$C504&amp;$D504,[3]Tabelle1!$A$3:$A$500&amp;[3]Tabelle1!$C$3:$C$500&amp;[3]Tabelle1!$D$3:$D$500,0),MATCH(H$2,[3]Tabelle1!$E$2:$U$2,0))=0,"",INDEX([3]Tabelle1!$E$3:$U$500,MATCH($A504&amp;$C504&amp;$D504,[3]Tabelle1!$A$3:$A$500&amp;[3]Tabelle1!$C$3:$C$500&amp;[3]Tabelle1!$D$3:$D$500,0),MATCH(H$2,[3]Tabelle1!$E$2:$U$2,0))),"")</f>
        <v/>
      </c>
      <c r="I504" s="192">
        <f t="array" ref="I504">IFERROR(IF(INDEX([3]Tabelle1!$E$3:$U$500,MATCH($A504&amp;$C504&amp;$D504,[3]Tabelle1!$A$3:$A$500&amp;[3]Tabelle1!$C$3:$C$500&amp;[3]Tabelle1!$D$3:$D$500,0),MATCH(I$2,[3]Tabelle1!$E$2:$U$2,0))=0,"",INDEX([3]Tabelle1!$E$3:$U$500,MATCH($A504&amp;$C504&amp;$D504,[3]Tabelle1!$A$3:$A$500&amp;[3]Tabelle1!$C$3:$C$500&amp;[3]Tabelle1!$D$3:$D$500,0),MATCH(I$2,[3]Tabelle1!$E$2:$U$2,0))),"")</f>
        <v>13777</v>
      </c>
      <c r="J504" s="192" t="str">
        <f t="array" ref="J504">IFERROR(IF(INDEX([3]Tabelle1!$E$3:$U$500,MATCH($A504&amp;$C504&amp;$D504,[3]Tabelle1!$A$3:$A$500&amp;[3]Tabelle1!$C$3:$C$500&amp;[3]Tabelle1!$D$3:$D$500,0),MATCH(J$2,[3]Tabelle1!$E$2:$U$2,0))=0,"",INDEX([3]Tabelle1!$E$3:$U$500,MATCH($A504&amp;$C504&amp;$D504,[3]Tabelle1!$A$3:$A$500&amp;[3]Tabelle1!$C$3:$C$500&amp;[3]Tabelle1!$D$3:$D$500,0),MATCH(J$2,[3]Tabelle1!$E$2:$U$2,0))),"")</f>
        <v/>
      </c>
      <c r="K504" s="192" t="str">
        <f t="array" ref="K504">IFERROR(IF(INDEX([3]Tabelle1!$E$3:$U$500,MATCH($A504&amp;$C504&amp;$D504,[3]Tabelle1!$A$3:$A$500&amp;[3]Tabelle1!$C$3:$C$500&amp;[3]Tabelle1!$D$3:$D$500,0),MATCH(K$2,[3]Tabelle1!$E$2:$U$2,0))=0,"",INDEX([3]Tabelle1!$E$3:$U$500,MATCH($A504&amp;$C504&amp;$D504,[3]Tabelle1!$A$3:$A$500&amp;[3]Tabelle1!$C$3:$C$500&amp;[3]Tabelle1!$D$3:$D$500,0),MATCH(K$2,[3]Tabelle1!$E$2:$U$2,0))),"")</f>
        <v/>
      </c>
      <c r="L504" s="192" t="str">
        <f t="array" ref="L504">IFERROR(IF(INDEX([3]Tabelle1!$E$3:$U$500,MATCH($A504&amp;$C504&amp;$D504,[3]Tabelle1!$A$3:$A$500&amp;[3]Tabelle1!$C$3:$C$500&amp;[3]Tabelle1!$D$3:$D$500,0),MATCH(L$2,[3]Tabelle1!$E$2:$U$2,0))=0,"",INDEX([3]Tabelle1!$E$3:$U$500,MATCH($A504&amp;$C504&amp;$D504,[3]Tabelle1!$A$3:$A$500&amp;[3]Tabelle1!$C$3:$C$500&amp;[3]Tabelle1!$D$3:$D$500,0),MATCH(L$2,[3]Tabelle1!$E$2:$U$2,0))),"")</f>
        <v/>
      </c>
      <c r="M504" s="192" t="str">
        <f t="array" ref="M504">IFERROR(IF(INDEX([3]Tabelle1!$E$3:$U$500,MATCH($A504&amp;$C504&amp;$D504,[3]Tabelle1!$A$3:$A$500&amp;[3]Tabelle1!$C$3:$C$500&amp;[3]Tabelle1!$D$3:$D$500,0),MATCH(M$2,[3]Tabelle1!$E$2:$U$2,0))=0,"",INDEX([3]Tabelle1!$E$3:$U$500,MATCH($A504&amp;$C504&amp;$D504,[3]Tabelle1!$A$3:$A$500&amp;[3]Tabelle1!$C$3:$C$500&amp;[3]Tabelle1!$D$3:$D$500,0),MATCH(M$2,[3]Tabelle1!$E$2:$U$2,0))),"")</f>
        <v/>
      </c>
      <c r="N504" s="192">
        <f t="array" ref="N504">IFERROR(IF(INDEX([3]Tabelle1!$E$3:$U$500,MATCH($A504&amp;$C504&amp;$D504,[3]Tabelle1!$A$3:$A$500&amp;[3]Tabelle1!$C$3:$C$500&amp;[3]Tabelle1!$D$3:$D$500,0),MATCH(N$2,[3]Tabelle1!$E$2:$U$2,0))=0,"",INDEX([3]Tabelle1!$E$3:$U$500,MATCH($A504&amp;$C504&amp;$D504,[3]Tabelle1!$A$3:$A$500&amp;[3]Tabelle1!$C$3:$C$500&amp;[3]Tabelle1!$D$3:$D$500,0),MATCH(N$2,[3]Tabelle1!$E$2:$U$2,0))),"")</f>
        <v>18223</v>
      </c>
      <c r="O504" s="192" t="str">
        <f t="array" ref="O504">IFERROR(IF(INDEX([3]Tabelle1!$E$3:$U$500,MATCH($A504&amp;$C504&amp;$D504,[3]Tabelle1!$A$3:$A$500&amp;[3]Tabelle1!$C$3:$C$500&amp;[3]Tabelle1!$D$3:$D$500,0),MATCH(O$2,[3]Tabelle1!$E$2:$U$2,0))=0,"",INDEX([3]Tabelle1!$E$3:$U$500,MATCH($A504&amp;$C504&amp;$D504,[3]Tabelle1!$A$3:$A$500&amp;[3]Tabelle1!$C$3:$C$500&amp;[3]Tabelle1!$D$3:$D$500,0),MATCH(O$2,[3]Tabelle1!$E$2:$U$2,0))),"")</f>
        <v/>
      </c>
      <c r="P504" s="192" t="str">
        <f t="array" ref="P504">IFERROR(IF(INDEX([3]Tabelle1!$E$3:$U$500,MATCH($A504&amp;$C504&amp;$D504,[3]Tabelle1!$A$3:$A$500&amp;[3]Tabelle1!$C$3:$C$500&amp;[3]Tabelle1!$D$3:$D$500,0),MATCH(P$2,[3]Tabelle1!$E$2:$U$2,0))=0,"",INDEX([3]Tabelle1!$E$3:$U$500,MATCH($A504&amp;$C504&amp;$D504,[3]Tabelle1!$A$3:$A$500&amp;[3]Tabelle1!$C$3:$C$500&amp;[3]Tabelle1!$D$3:$D$500,0),MATCH(P$2,[3]Tabelle1!$E$2:$U$2,0))),"")</f>
        <v/>
      </c>
      <c r="Q504" s="192" t="str">
        <f t="array" ref="Q504">IFERROR(IF(INDEX([3]Tabelle1!$E$3:$U$500,MATCH($A504&amp;$C504&amp;$D504,[3]Tabelle1!$A$3:$A$500&amp;[3]Tabelle1!$C$3:$C$500&amp;[3]Tabelle1!$D$3:$D$500,0),MATCH(Q$2,[3]Tabelle1!$E$2:$U$2,0))=0,"",INDEX([3]Tabelle1!$E$3:$U$500,MATCH($A504&amp;$C504&amp;$D504,[3]Tabelle1!$A$3:$A$500&amp;[3]Tabelle1!$C$3:$C$500&amp;[3]Tabelle1!$D$3:$D$500,0),MATCH(Q$2,[3]Tabelle1!$E$2:$U$2,0))),"")</f>
        <v/>
      </c>
      <c r="R504" s="192" t="str">
        <f t="array" ref="R504">IFERROR(IF(INDEX([3]Tabelle1!$E$3:$U$500,MATCH($A504&amp;$C504&amp;$D504,[3]Tabelle1!$A$3:$A$500&amp;[3]Tabelle1!$C$3:$C$500&amp;[3]Tabelle1!$D$3:$D$500,0),MATCH(R$2,[3]Tabelle1!$E$2:$U$2,0))=0,"",INDEX([3]Tabelle1!$E$3:$U$500,MATCH($A504&amp;$C504&amp;$D504,[3]Tabelle1!$A$3:$A$500&amp;[3]Tabelle1!$C$3:$C$500&amp;[3]Tabelle1!$D$3:$D$500,0),MATCH(R$2,[3]Tabelle1!$E$2:$U$2,0))),"")</f>
        <v/>
      </c>
      <c r="S504" s="192">
        <f t="array" ref="S504">IFERROR(IF(INDEX([3]Tabelle1!$E$3:$U$500,MATCH($A504&amp;$C504&amp;$D504,[3]Tabelle1!$A$3:$A$500&amp;[3]Tabelle1!$C$3:$C$500&amp;[3]Tabelle1!$D$3:$D$500,0),MATCH(S$2,[3]Tabelle1!$E$2:$U$2,0))=0,"",INDEX([3]Tabelle1!$E$3:$U$500,MATCH($A504&amp;$C504&amp;$D504,[3]Tabelle1!$A$3:$A$500&amp;[3]Tabelle1!$C$3:$C$500&amp;[3]Tabelle1!$D$3:$D$500,0),MATCH(S$2,[3]Tabelle1!$E$2:$U$2,0))),"")</f>
        <v>24149</v>
      </c>
      <c r="T504" s="192">
        <f t="array" ref="T504">IFERROR(IF(INDEX([3]Tabelle1!$E$3:$U$500,MATCH($A504&amp;$C504&amp;$D504,[3]Tabelle1!$A$3:$A$500&amp;[3]Tabelle1!$C$3:$C$500&amp;[3]Tabelle1!$D$3:$D$500,0),MATCH(T$2,[3]Tabelle1!$E$2:$U$2,0))=0,"",INDEX([3]Tabelle1!$E$3:$U$500,MATCH($A504&amp;$C504&amp;$D504,[3]Tabelle1!$A$3:$A$500&amp;[3]Tabelle1!$C$3:$C$500&amp;[3]Tabelle1!$D$3:$D$500,0),MATCH(T$2,[3]Tabelle1!$E$2:$U$2,0))),"")</f>
        <v>30666</v>
      </c>
      <c r="U504" s="192">
        <f t="array" ref="U504">IFERROR(IF(INDEX([3]Tabelle1!$E$3:$U$500,MATCH($A504&amp;$C504&amp;$D504,[3]Tabelle1!$A$3:$A$500&amp;[3]Tabelle1!$C$3:$C$500&amp;[3]Tabelle1!$D$3:$D$500,0),MATCH(U$2,[3]Tabelle1!$E$2:$U$2,0))=0,"",INDEX([3]Tabelle1!$E$3:$U$500,MATCH($A504&amp;$C504&amp;$D504,[3]Tabelle1!$A$3:$A$500&amp;[3]Tabelle1!$C$3:$C$500&amp;[3]Tabelle1!$D$3:$D$500,0),MATCH(U$2,[3]Tabelle1!$E$2:$U$2,0))),"")</f>
        <v>37629</v>
      </c>
      <c r="V504" s="193" t="str">
        <f t="array" ref="V504">IFERROR(IF(INDEX([3]Tabelle1!$E$3:$U$500,MATCH($A504&amp;$C504&amp;$D504,[3]Tabelle1!$A$3:$A$500&amp;[3]Tabelle1!$C$3:$C$500&amp;[3]Tabelle1!$D$3:$D$500,0),MATCH(V$2,[3]Tabelle1!$E$2:$U$2,0))=0,"",INDEX([3]Tabelle1!$E$3:$U$500,MATCH($A504&amp;$C504&amp;$D504,[3]Tabelle1!$A$3:$A$500&amp;[3]Tabelle1!$C$3:$C$500&amp;[3]Tabelle1!$D$3:$D$500,0),MATCH(V$2,[3]Tabelle1!$E$2:$U$2,0))),"")</f>
        <v/>
      </c>
      <c r="W504" t="str">
        <f t="array" ref="W504">IFERROR(IF(INDEX([3]Tabelle1!$E$3:$U$500,MATCH($A504&amp;$C504&amp;$D504,[3]Tabelle1!$A$3:$A$500&amp;[3]Tabelle1!$C$3:$C$500&amp;[3]Tabelle1!$D$3:$D$500,0),MATCH(W$2,[3]Tabelle1!$E$2:$U$2,0))=0,"",INDEX([3]Tabelle1!$E$3:$U$500,MATCH($A504&amp;$C504&amp;$D504,[3]Tabelle1!$A$3:$A$500&amp;[3]Tabelle1!$C$3:$C$500&amp;[3]Tabelle1!$D$3:$D$500,0),MATCH(W$2,[3]Tabelle1!$E$2:$U$2,0))),"")</f>
        <v/>
      </c>
      <c r="X504" t="str">
        <f t="array" ref="X504">IFERROR(IF(INDEX([3]Tabelle1!$E$3:$U$500,MATCH($A504&amp;$C504&amp;$D504,[3]Tabelle1!$A$3:$A$500&amp;[3]Tabelle1!$C$3:$C$500&amp;[3]Tabelle1!$D$3:$D$500,0),MATCH(X$2,[3]Tabelle1!$E$2:$U$2,0))=0,"",INDEX([3]Tabelle1!$E$3:$U$500,MATCH($A504&amp;$C504&amp;$D504,[3]Tabelle1!$A$3:$A$500&amp;[3]Tabelle1!$C$3:$C$500&amp;[3]Tabelle1!$D$3:$D$500,0),MATCH(X$2,[3]Tabelle1!$E$2:$U$2,0))),"")</f>
        <v>Aus Summary Datei, Picture 6</v>
      </c>
      <c r="Y504" s="4"/>
      <c r="Z504" s="4"/>
      <c r="AA504" s="4"/>
      <c r="AB504" s="4"/>
      <c r="AC504" s="4"/>
      <c r="AD504" s="4"/>
      <c r="AE504" s="4"/>
      <c r="AF504" s="4"/>
    </row>
    <row r="505" spans="1:32" x14ac:dyDescent="0.2">
      <c r="A505" s="107" t="str">
        <f t="shared" si="46"/>
        <v>Poland</v>
      </c>
      <c r="B505" s="97"/>
      <c r="C505" s="97" t="s">
        <v>88</v>
      </c>
      <c r="D505" s="227" t="s">
        <v>0</v>
      </c>
      <c r="E505" s="194"/>
      <c r="F505" s="194"/>
      <c r="G505" s="194"/>
      <c r="H505" s="195" t="str">
        <f t="array" ref="H505">IFERROR(IF(INDEX([3]Tabelle1!$E$3:$U$500,MATCH($A505&amp;$C505&amp;$D505,[3]Tabelle1!$A$3:$A$500&amp;[3]Tabelle1!$C$3:$C$500&amp;[3]Tabelle1!$D$3:$D$500,0),MATCH(H$2,[3]Tabelle1!$E$2:$U$2,0))=0,"",INDEX([3]Tabelle1!$E$3:$U$500,MATCH($A505&amp;$C505&amp;$D505,[3]Tabelle1!$A$3:$A$500&amp;[3]Tabelle1!$C$3:$C$500&amp;[3]Tabelle1!$D$3:$D$500,0),MATCH(H$2,[3]Tabelle1!$E$2:$U$2,0))),"")</f>
        <v/>
      </c>
      <c r="I505" s="195">
        <f t="array" ref="I505">IFERROR(IF(INDEX([3]Tabelle1!$E$3:$U$500,MATCH($A505&amp;$C505&amp;$D505,[3]Tabelle1!$A$3:$A$500&amp;[3]Tabelle1!$C$3:$C$500&amp;[3]Tabelle1!$D$3:$D$500,0),MATCH(I$2,[3]Tabelle1!$E$2:$U$2,0))=0,"",INDEX([3]Tabelle1!$E$3:$U$500,MATCH($A505&amp;$C505&amp;$D505,[3]Tabelle1!$A$3:$A$500&amp;[3]Tabelle1!$C$3:$C$500&amp;[3]Tabelle1!$D$3:$D$500,0),MATCH(I$2,[3]Tabelle1!$E$2:$U$2,0))),"")</f>
        <v>2370</v>
      </c>
      <c r="J505" s="195" t="str">
        <f t="array" ref="J505">IFERROR(IF(INDEX([3]Tabelle1!$E$3:$U$500,MATCH($A505&amp;$C505&amp;$D505,[3]Tabelle1!$A$3:$A$500&amp;[3]Tabelle1!$C$3:$C$500&amp;[3]Tabelle1!$D$3:$D$500,0),MATCH(J$2,[3]Tabelle1!$E$2:$U$2,0))=0,"",INDEX([3]Tabelle1!$E$3:$U$500,MATCH($A505&amp;$C505&amp;$D505,[3]Tabelle1!$A$3:$A$500&amp;[3]Tabelle1!$C$3:$C$500&amp;[3]Tabelle1!$D$3:$D$500,0),MATCH(J$2,[3]Tabelle1!$E$2:$U$2,0))),"")</f>
        <v/>
      </c>
      <c r="K505" s="195" t="str">
        <f t="array" ref="K505">IFERROR(IF(INDEX([3]Tabelle1!$E$3:$U$500,MATCH($A505&amp;$C505&amp;$D505,[3]Tabelle1!$A$3:$A$500&amp;[3]Tabelle1!$C$3:$C$500&amp;[3]Tabelle1!$D$3:$D$500,0),MATCH(K$2,[3]Tabelle1!$E$2:$U$2,0))=0,"",INDEX([3]Tabelle1!$E$3:$U$500,MATCH($A505&amp;$C505&amp;$D505,[3]Tabelle1!$A$3:$A$500&amp;[3]Tabelle1!$C$3:$C$500&amp;[3]Tabelle1!$D$3:$D$500,0),MATCH(K$2,[3]Tabelle1!$E$2:$U$2,0))),"")</f>
        <v/>
      </c>
      <c r="L505" s="195" t="str">
        <f t="array" ref="L505">IFERROR(IF(INDEX([3]Tabelle1!$E$3:$U$500,MATCH($A505&amp;$C505&amp;$D505,[3]Tabelle1!$A$3:$A$500&amp;[3]Tabelle1!$C$3:$C$500&amp;[3]Tabelle1!$D$3:$D$500,0),MATCH(L$2,[3]Tabelle1!$E$2:$U$2,0))=0,"",INDEX([3]Tabelle1!$E$3:$U$500,MATCH($A505&amp;$C505&amp;$D505,[3]Tabelle1!$A$3:$A$500&amp;[3]Tabelle1!$C$3:$C$500&amp;[3]Tabelle1!$D$3:$D$500,0),MATCH(L$2,[3]Tabelle1!$E$2:$U$2,0))),"")</f>
        <v/>
      </c>
      <c r="M505" s="195" t="str">
        <f t="array" ref="M505">IFERROR(IF(INDEX([3]Tabelle1!$E$3:$U$500,MATCH($A505&amp;$C505&amp;$D505,[3]Tabelle1!$A$3:$A$500&amp;[3]Tabelle1!$C$3:$C$500&amp;[3]Tabelle1!$D$3:$D$500,0),MATCH(M$2,[3]Tabelle1!$E$2:$U$2,0))=0,"",INDEX([3]Tabelle1!$E$3:$U$500,MATCH($A505&amp;$C505&amp;$D505,[3]Tabelle1!$A$3:$A$500&amp;[3]Tabelle1!$C$3:$C$500&amp;[3]Tabelle1!$D$3:$D$500,0),MATCH(M$2,[3]Tabelle1!$E$2:$U$2,0))),"")</f>
        <v/>
      </c>
      <c r="N505" s="195">
        <f t="array" ref="N505">IFERROR(IF(INDEX([3]Tabelle1!$E$3:$U$500,MATCH($A505&amp;$C505&amp;$D505,[3]Tabelle1!$A$3:$A$500&amp;[3]Tabelle1!$C$3:$C$500&amp;[3]Tabelle1!$D$3:$D$500,0),MATCH(N$2,[3]Tabelle1!$E$2:$U$2,0))=0,"",INDEX([3]Tabelle1!$E$3:$U$500,MATCH($A505&amp;$C505&amp;$D505,[3]Tabelle1!$A$3:$A$500&amp;[3]Tabelle1!$C$3:$C$500&amp;[3]Tabelle1!$D$3:$D$500,0),MATCH(N$2,[3]Tabelle1!$E$2:$U$2,0))),"")</f>
        <v>5778</v>
      </c>
      <c r="O505" s="195" t="str">
        <f t="array" ref="O505">IFERROR(IF(INDEX([3]Tabelle1!$E$3:$U$500,MATCH($A505&amp;$C505&amp;$D505,[3]Tabelle1!$A$3:$A$500&amp;[3]Tabelle1!$C$3:$C$500&amp;[3]Tabelle1!$D$3:$D$500,0),MATCH(O$2,[3]Tabelle1!$E$2:$U$2,0))=0,"",INDEX([3]Tabelle1!$E$3:$U$500,MATCH($A505&amp;$C505&amp;$D505,[3]Tabelle1!$A$3:$A$500&amp;[3]Tabelle1!$C$3:$C$500&amp;[3]Tabelle1!$D$3:$D$500,0),MATCH(O$2,[3]Tabelle1!$E$2:$U$2,0))),"")</f>
        <v/>
      </c>
      <c r="P505" s="195" t="str">
        <f t="array" ref="P505">IFERROR(IF(INDEX([3]Tabelle1!$E$3:$U$500,MATCH($A505&amp;$C505&amp;$D505,[3]Tabelle1!$A$3:$A$500&amp;[3]Tabelle1!$C$3:$C$500&amp;[3]Tabelle1!$D$3:$D$500,0),MATCH(P$2,[3]Tabelle1!$E$2:$U$2,0))=0,"",INDEX([3]Tabelle1!$E$3:$U$500,MATCH($A505&amp;$C505&amp;$D505,[3]Tabelle1!$A$3:$A$500&amp;[3]Tabelle1!$C$3:$C$500&amp;[3]Tabelle1!$D$3:$D$500,0),MATCH(P$2,[3]Tabelle1!$E$2:$U$2,0))),"")</f>
        <v/>
      </c>
      <c r="Q505" s="195" t="str">
        <f t="array" ref="Q505">IFERROR(IF(INDEX([3]Tabelle1!$E$3:$U$500,MATCH($A505&amp;$C505&amp;$D505,[3]Tabelle1!$A$3:$A$500&amp;[3]Tabelle1!$C$3:$C$500&amp;[3]Tabelle1!$D$3:$D$500,0),MATCH(Q$2,[3]Tabelle1!$E$2:$U$2,0))=0,"",INDEX([3]Tabelle1!$E$3:$U$500,MATCH($A505&amp;$C505&amp;$D505,[3]Tabelle1!$A$3:$A$500&amp;[3]Tabelle1!$C$3:$C$500&amp;[3]Tabelle1!$D$3:$D$500,0),MATCH(Q$2,[3]Tabelle1!$E$2:$U$2,0))),"")</f>
        <v/>
      </c>
      <c r="R505" s="195" t="str">
        <f t="array" ref="R505">IFERROR(IF(INDEX([3]Tabelle1!$E$3:$U$500,MATCH($A505&amp;$C505&amp;$D505,[3]Tabelle1!$A$3:$A$500&amp;[3]Tabelle1!$C$3:$C$500&amp;[3]Tabelle1!$D$3:$D$500,0),MATCH(R$2,[3]Tabelle1!$E$2:$U$2,0))=0,"",INDEX([3]Tabelle1!$E$3:$U$500,MATCH($A505&amp;$C505&amp;$D505,[3]Tabelle1!$A$3:$A$500&amp;[3]Tabelle1!$C$3:$C$500&amp;[3]Tabelle1!$D$3:$D$500,0),MATCH(R$2,[3]Tabelle1!$E$2:$U$2,0))),"")</f>
        <v/>
      </c>
      <c r="S505" s="195">
        <f t="array" ref="S505">IFERROR(IF(INDEX([3]Tabelle1!$E$3:$U$500,MATCH($A505&amp;$C505&amp;$D505,[3]Tabelle1!$A$3:$A$500&amp;[3]Tabelle1!$C$3:$C$500&amp;[3]Tabelle1!$D$3:$D$500,0),MATCH(S$2,[3]Tabelle1!$E$2:$U$2,0))=0,"",INDEX([3]Tabelle1!$E$3:$U$500,MATCH($A505&amp;$C505&amp;$D505,[3]Tabelle1!$A$3:$A$500&amp;[3]Tabelle1!$C$3:$C$500&amp;[3]Tabelle1!$D$3:$D$500,0),MATCH(S$2,[3]Tabelle1!$E$2:$U$2,0))),"")</f>
        <v>10963</v>
      </c>
      <c r="T505" s="195">
        <f t="array" ref="T505">IFERROR(IF(INDEX([3]Tabelle1!$E$3:$U$500,MATCH($A505&amp;$C505&amp;$D505,[3]Tabelle1!$A$3:$A$500&amp;[3]Tabelle1!$C$3:$C$500&amp;[3]Tabelle1!$D$3:$D$500,0),MATCH(T$2,[3]Tabelle1!$E$2:$U$2,0))=0,"",INDEX([3]Tabelle1!$E$3:$U$500,MATCH($A505&amp;$C505&amp;$D505,[3]Tabelle1!$A$3:$A$500&amp;[3]Tabelle1!$C$3:$C$500&amp;[3]Tabelle1!$D$3:$D$500,0),MATCH(T$2,[3]Tabelle1!$E$2:$U$2,0))),"")</f>
        <v>17185</v>
      </c>
      <c r="U505" s="195">
        <f t="array" ref="U505">IFERROR(IF(INDEX([3]Tabelle1!$E$3:$U$500,MATCH($A505&amp;$C505&amp;$D505,[3]Tabelle1!$A$3:$A$500&amp;[3]Tabelle1!$C$3:$C$500&amp;[3]Tabelle1!$D$3:$D$500,0),MATCH(U$2,[3]Tabelle1!$E$2:$U$2,0))=0,"",INDEX([3]Tabelle1!$E$3:$U$500,MATCH($A505&amp;$C505&amp;$D505,[3]Tabelle1!$A$3:$A$500&amp;[3]Tabelle1!$C$3:$C$500&amp;[3]Tabelle1!$D$3:$D$500,0),MATCH(U$2,[3]Tabelle1!$E$2:$U$2,0))),"")</f>
        <v>24000</v>
      </c>
      <c r="V505" s="196" t="str">
        <f t="array" ref="V505">IFERROR(IF(INDEX([3]Tabelle1!$E$3:$U$500,MATCH($A505&amp;$C505&amp;$D505,[3]Tabelle1!$A$3:$A$500&amp;[3]Tabelle1!$C$3:$C$500&amp;[3]Tabelle1!$D$3:$D$500,0),MATCH(V$2,[3]Tabelle1!$E$2:$U$2,0))=0,"",INDEX([3]Tabelle1!$E$3:$U$500,MATCH($A505&amp;$C505&amp;$D505,[3]Tabelle1!$A$3:$A$500&amp;[3]Tabelle1!$C$3:$C$500&amp;[3]Tabelle1!$D$3:$D$500,0),MATCH(V$2,[3]Tabelle1!$E$2:$U$2,0))),"")</f>
        <v/>
      </c>
      <c r="W505" t="str">
        <f t="array" ref="W505">IFERROR(IF(INDEX([3]Tabelle1!$E$3:$U$500,MATCH($A505&amp;$C505&amp;$D505,[3]Tabelle1!$A$3:$A$500&amp;[3]Tabelle1!$C$3:$C$500&amp;[3]Tabelle1!$D$3:$D$500,0),MATCH(W$2,[3]Tabelle1!$E$2:$U$2,0))=0,"",INDEX([3]Tabelle1!$E$3:$U$500,MATCH($A505&amp;$C505&amp;$D505,[3]Tabelle1!$A$3:$A$500&amp;[3]Tabelle1!$C$3:$C$500&amp;[3]Tabelle1!$D$3:$D$500,0),MATCH(W$2,[3]Tabelle1!$E$2:$U$2,0))),"")</f>
        <v/>
      </c>
      <c r="X505" t="str">
        <f t="array" ref="X505">IFERROR(IF(INDEX([3]Tabelle1!$E$3:$U$500,MATCH($A505&amp;$C505&amp;$D505,[3]Tabelle1!$A$3:$A$500&amp;[3]Tabelle1!$C$3:$C$500&amp;[3]Tabelle1!$D$3:$D$500,0),MATCH(X$2,[3]Tabelle1!$E$2:$U$2,0))=0,"",INDEX([3]Tabelle1!$E$3:$U$500,MATCH($A505&amp;$C505&amp;$D505,[3]Tabelle1!$A$3:$A$500&amp;[3]Tabelle1!$C$3:$C$500&amp;[3]Tabelle1!$D$3:$D$500,0),MATCH(X$2,[3]Tabelle1!$E$2:$U$2,0))),"")</f>
        <v/>
      </c>
      <c r="Y505" s="4"/>
      <c r="Z505" s="4"/>
      <c r="AA505" s="4"/>
      <c r="AB505" s="4"/>
      <c r="AC505" s="4"/>
      <c r="AD505" s="4"/>
      <c r="AE505" s="4"/>
      <c r="AF505" s="4"/>
    </row>
    <row r="506" spans="1:32" x14ac:dyDescent="0.2">
      <c r="A506" s="107" t="str">
        <f t="shared" si="46"/>
        <v>Poland</v>
      </c>
      <c r="B506" s="97"/>
      <c r="C506" s="97" t="s">
        <v>88</v>
      </c>
      <c r="D506" s="227" t="s">
        <v>6</v>
      </c>
      <c r="E506" s="194"/>
      <c r="F506" s="194"/>
      <c r="G506" s="194"/>
      <c r="H506" s="195" t="str">
        <f t="array" ref="H506">IFERROR(IF(INDEX([3]Tabelle1!$E$3:$U$500,MATCH($A506&amp;$C506&amp;$D506,[3]Tabelle1!$A$3:$A$500&amp;[3]Tabelle1!$C$3:$C$500&amp;[3]Tabelle1!$D$3:$D$500,0),MATCH(H$2,[3]Tabelle1!$E$2:$U$2,0))=0,"",INDEX([3]Tabelle1!$E$3:$U$500,MATCH($A506&amp;$C506&amp;$D506,[3]Tabelle1!$A$3:$A$500&amp;[3]Tabelle1!$C$3:$C$500&amp;[3]Tabelle1!$D$3:$D$500,0),MATCH(H$2,[3]Tabelle1!$E$2:$U$2,0))),"")</f>
        <v/>
      </c>
      <c r="I506" s="195">
        <f t="array" ref="I506">IFERROR(IF(INDEX([3]Tabelle1!$E$3:$U$500,MATCH($A506&amp;$C506&amp;$D506,[3]Tabelle1!$A$3:$A$500&amp;[3]Tabelle1!$C$3:$C$500&amp;[3]Tabelle1!$D$3:$D$500,0),MATCH(I$2,[3]Tabelle1!$E$2:$U$2,0))=0,"",INDEX([3]Tabelle1!$E$3:$U$500,MATCH($A506&amp;$C506&amp;$D506,[3]Tabelle1!$A$3:$A$500&amp;[3]Tabelle1!$C$3:$C$500&amp;[3]Tabelle1!$D$3:$D$500,0),MATCH(I$2,[3]Tabelle1!$E$2:$U$2,0))),"")</f>
        <v>9481</v>
      </c>
      <c r="J506" s="195" t="str">
        <f t="array" ref="J506">IFERROR(IF(INDEX([3]Tabelle1!$E$3:$U$500,MATCH($A506&amp;$C506&amp;$D506,[3]Tabelle1!$A$3:$A$500&amp;[3]Tabelle1!$C$3:$C$500&amp;[3]Tabelle1!$D$3:$D$500,0),MATCH(J$2,[3]Tabelle1!$E$2:$U$2,0))=0,"",INDEX([3]Tabelle1!$E$3:$U$500,MATCH($A506&amp;$C506&amp;$D506,[3]Tabelle1!$A$3:$A$500&amp;[3]Tabelle1!$C$3:$C$500&amp;[3]Tabelle1!$D$3:$D$500,0),MATCH(J$2,[3]Tabelle1!$E$2:$U$2,0))),"")</f>
        <v/>
      </c>
      <c r="K506" s="195" t="str">
        <f t="array" ref="K506">IFERROR(IF(INDEX([3]Tabelle1!$E$3:$U$500,MATCH($A506&amp;$C506&amp;$D506,[3]Tabelle1!$A$3:$A$500&amp;[3]Tabelle1!$C$3:$C$500&amp;[3]Tabelle1!$D$3:$D$500,0),MATCH(K$2,[3]Tabelle1!$E$2:$U$2,0))=0,"",INDEX([3]Tabelle1!$E$3:$U$500,MATCH($A506&amp;$C506&amp;$D506,[3]Tabelle1!$A$3:$A$500&amp;[3]Tabelle1!$C$3:$C$500&amp;[3]Tabelle1!$D$3:$D$500,0),MATCH(K$2,[3]Tabelle1!$E$2:$U$2,0))),"")</f>
        <v/>
      </c>
      <c r="L506" s="195" t="str">
        <f t="array" ref="L506">IFERROR(IF(INDEX([3]Tabelle1!$E$3:$U$500,MATCH($A506&amp;$C506&amp;$D506,[3]Tabelle1!$A$3:$A$500&amp;[3]Tabelle1!$C$3:$C$500&amp;[3]Tabelle1!$D$3:$D$500,0),MATCH(L$2,[3]Tabelle1!$E$2:$U$2,0))=0,"",INDEX([3]Tabelle1!$E$3:$U$500,MATCH($A506&amp;$C506&amp;$D506,[3]Tabelle1!$A$3:$A$500&amp;[3]Tabelle1!$C$3:$C$500&amp;[3]Tabelle1!$D$3:$D$500,0),MATCH(L$2,[3]Tabelle1!$E$2:$U$2,0))),"")</f>
        <v/>
      </c>
      <c r="M506" s="195" t="str">
        <f t="array" ref="M506">IFERROR(IF(INDEX([3]Tabelle1!$E$3:$U$500,MATCH($A506&amp;$C506&amp;$D506,[3]Tabelle1!$A$3:$A$500&amp;[3]Tabelle1!$C$3:$C$500&amp;[3]Tabelle1!$D$3:$D$500,0),MATCH(M$2,[3]Tabelle1!$E$2:$U$2,0))=0,"",INDEX([3]Tabelle1!$E$3:$U$500,MATCH($A506&amp;$C506&amp;$D506,[3]Tabelle1!$A$3:$A$500&amp;[3]Tabelle1!$C$3:$C$500&amp;[3]Tabelle1!$D$3:$D$500,0),MATCH(M$2,[3]Tabelle1!$E$2:$U$2,0))),"")</f>
        <v/>
      </c>
      <c r="N506" s="195">
        <f t="array" ref="N506">IFERROR(IF(INDEX([3]Tabelle1!$E$3:$U$500,MATCH($A506&amp;$C506&amp;$D506,[3]Tabelle1!$A$3:$A$500&amp;[3]Tabelle1!$C$3:$C$500&amp;[3]Tabelle1!$D$3:$D$500,0),MATCH(N$2,[3]Tabelle1!$E$2:$U$2,0))=0,"",INDEX([3]Tabelle1!$E$3:$U$500,MATCH($A506&amp;$C506&amp;$D506,[3]Tabelle1!$A$3:$A$500&amp;[3]Tabelle1!$C$3:$C$500&amp;[3]Tabelle1!$D$3:$D$500,0),MATCH(N$2,[3]Tabelle1!$E$2:$U$2,0))),"")</f>
        <v>9630</v>
      </c>
      <c r="O506" s="195" t="str">
        <f t="array" ref="O506">IFERROR(IF(INDEX([3]Tabelle1!$E$3:$U$500,MATCH($A506&amp;$C506&amp;$D506,[3]Tabelle1!$A$3:$A$500&amp;[3]Tabelle1!$C$3:$C$500&amp;[3]Tabelle1!$D$3:$D$500,0),MATCH(O$2,[3]Tabelle1!$E$2:$U$2,0))=0,"",INDEX([3]Tabelle1!$E$3:$U$500,MATCH($A506&amp;$C506&amp;$D506,[3]Tabelle1!$A$3:$A$500&amp;[3]Tabelle1!$C$3:$C$500&amp;[3]Tabelle1!$D$3:$D$500,0),MATCH(O$2,[3]Tabelle1!$E$2:$U$2,0))),"")</f>
        <v/>
      </c>
      <c r="P506" s="195" t="str">
        <f t="array" ref="P506">IFERROR(IF(INDEX([3]Tabelle1!$E$3:$U$500,MATCH($A506&amp;$C506&amp;$D506,[3]Tabelle1!$A$3:$A$500&amp;[3]Tabelle1!$C$3:$C$500&amp;[3]Tabelle1!$D$3:$D$500,0),MATCH(P$2,[3]Tabelle1!$E$2:$U$2,0))=0,"",INDEX([3]Tabelle1!$E$3:$U$500,MATCH($A506&amp;$C506&amp;$D506,[3]Tabelle1!$A$3:$A$500&amp;[3]Tabelle1!$C$3:$C$500&amp;[3]Tabelle1!$D$3:$D$500,0),MATCH(P$2,[3]Tabelle1!$E$2:$U$2,0))),"")</f>
        <v/>
      </c>
      <c r="Q506" s="195" t="str">
        <f t="array" ref="Q506">IFERROR(IF(INDEX([3]Tabelle1!$E$3:$U$500,MATCH($A506&amp;$C506&amp;$D506,[3]Tabelle1!$A$3:$A$500&amp;[3]Tabelle1!$C$3:$C$500&amp;[3]Tabelle1!$D$3:$D$500,0),MATCH(Q$2,[3]Tabelle1!$E$2:$U$2,0))=0,"",INDEX([3]Tabelle1!$E$3:$U$500,MATCH($A506&amp;$C506&amp;$D506,[3]Tabelle1!$A$3:$A$500&amp;[3]Tabelle1!$C$3:$C$500&amp;[3]Tabelle1!$D$3:$D$500,0),MATCH(Q$2,[3]Tabelle1!$E$2:$U$2,0))),"")</f>
        <v/>
      </c>
      <c r="R506" s="195" t="str">
        <f t="array" ref="R506">IFERROR(IF(INDEX([3]Tabelle1!$E$3:$U$500,MATCH($A506&amp;$C506&amp;$D506,[3]Tabelle1!$A$3:$A$500&amp;[3]Tabelle1!$C$3:$C$500&amp;[3]Tabelle1!$D$3:$D$500,0),MATCH(R$2,[3]Tabelle1!$E$2:$U$2,0))=0,"",INDEX([3]Tabelle1!$E$3:$U$500,MATCH($A506&amp;$C506&amp;$D506,[3]Tabelle1!$A$3:$A$500&amp;[3]Tabelle1!$C$3:$C$500&amp;[3]Tabelle1!$D$3:$D$500,0),MATCH(R$2,[3]Tabelle1!$E$2:$U$2,0))),"")</f>
        <v/>
      </c>
      <c r="S506" s="195">
        <f t="array" ref="S506">IFERROR(IF(INDEX([3]Tabelle1!$E$3:$U$500,MATCH($A506&amp;$C506&amp;$D506,[3]Tabelle1!$A$3:$A$500&amp;[3]Tabelle1!$C$3:$C$500&amp;[3]Tabelle1!$D$3:$D$500,0),MATCH(S$2,[3]Tabelle1!$E$2:$U$2,0))=0,"",INDEX([3]Tabelle1!$E$3:$U$500,MATCH($A506&amp;$C506&amp;$D506,[3]Tabelle1!$A$3:$A$500&amp;[3]Tabelle1!$C$3:$C$500&amp;[3]Tabelle1!$D$3:$D$500,0),MATCH(S$2,[3]Tabelle1!$E$2:$U$2,0))),"")</f>
        <v>9630</v>
      </c>
      <c r="T506" s="195">
        <f t="array" ref="T506">IFERROR(IF(INDEX([3]Tabelle1!$E$3:$U$500,MATCH($A506&amp;$C506&amp;$D506,[3]Tabelle1!$A$3:$A$500&amp;[3]Tabelle1!$C$3:$C$500&amp;[3]Tabelle1!$D$3:$D$500,0),MATCH(T$2,[3]Tabelle1!$E$2:$U$2,0))=0,"",INDEX([3]Tabelle1!$E$3:$U$500,MATCH($A506&amp;$C506&amp;$D506,[3]Tabelle1!$A$3:$A$500&amp;[3]Tabelle1!$C$3:$C$500&amp;[3]Tabelle1!$D$3:$D$500,0),MATCH(T$2,[3]Tabelle1!$E$2:$U$2,0))),"")</f>
        <v>9778</v>
      </c>
      <c r="U506" s="195">
        <f t="array" ref="U506">IFERROR(IF(INDEX([3]Tabelle1!$E$3:$U$500,MATCH($A506&amp;$C506&amp;$D506,[3]Tabelle1!$A$3:$A$500&amp;[3]Tabelle1!$C$3:$C$500&amp;[3]Tabelle1!$D$3:$D$500,0),MATCH(U$2,[3]Tabelle1!$E$2:$U$2,0))=0,"",INDEX([3]Tabelle1!$E$3:$U$500,MATCH($A506&amp;$C506&amp;$D506,[3]Tabelle1!$A$3:$A$500&amp;[3]Tabelle1!$C$3:$C$500&amp;[3]Tabelle1!$D$3:$D$500,0),MATCH(U$2,[3]Tabelle1!$E$2:$U$2,0))),"")</f>
        <v>9926</v>
      </c>
      <c r="V506" s="196" t="str">
        <f t="array" ref="V506">IFERROR(IF(INDEX([3]Tabelle1!$E$3:$U$500,MATCH($A506&amp;$C506&amp;$D506,[3]Tabelle1!$A$3:$A$500&amp;[3]Tabelle1!$C$3:$C$500&amp;[3]Tabelle1!$D$3:$D$500,0),MATCH(V$2,[3]Tabelle1!$E$2:$U$2,0))=0,"",INDEX([3]Tabelle1!$E$3:$U$500,MATCH($A506&amp;$C506&amp;$D506,[3]Tabelle1!$A$3:$A$500&amp;[3]Tabelle1!$C$3:$C$500&amp;[3]Tabelle1!$D$3:$D$500,0),MATCH(V$2,[3]Tabelle1!$E$2:$U$2,0))),"")</f>
        <v/>
      </c>
      <c r="W506" t="str">
        <f t="array" ref="W506">IFERROR(IF(INDEX([3]Tabelle1!$E$3:$U$500,MATCH($A506&amp;$C506&amp;$D506,[3]Tabelle1!$A$3:$A$500&amp;[3]Tabelle1!$C$3:$C$500&amp;[3]Tabelle1!$D$3:$D$500,0),MATCH(W$2,[3]Tabelle1!$E$2:$U$2,0))=0,"",INDEX([3]Tabelle1!$E$3:$U$500,MATCH($A506&amp;$C506&amp;$D506,[3]Tabelle1!$A$3:$A$500&amp;[3]Tabelle1!$C$3:$C$500&amp;[3]Tabelle1!$D$3:$D$500,0),MATCH(W$2,[3]Tabelle1!$E$2:$U$2,0))),"")</f>
        <v/>
      </c>
      <c r="X506" t="str">
        <f t="array" ref="X506">IFERROR(IF(INDEX([3]Tabelle1!$E$3:$U$500,MATCH($A506&amp;$C506&amp;$D506,[3]Tabelle1!$A$3:$A$500&amp;[3]Tabelle1!$C$3:$C$500&amp;[3]Tabelle1!$D$3:$D$500,0),MATCH(X$2,[3]Tabelle1!$E$2:$U$2,0))=0,"",INDEX([3]Tabelle1!$E$3:$U$500,MATCH($A506&amp;$C506&amp;$D506,[3]Tabelle1!$A$3:$A$500&amp;[3]Tabelle1!$C$3:$C$500&amp;[3]Tabelle1!$D$3:$D$500,0),MATCH(X$2,[3]Tabelle1!$E$2:$U$2,0))),"")</f>
        <v/>
      </c>
      <c r="Y506" s="4"/>
      <c r="Z506" s="4"/>
      <c r="AA506" s="4"/>
      <c r="AB506" s="4"/>
      <c r="AC506" s="4"/>
      <c r="AD506" s="4"/>
      <c r="AE506" s="4"/>
      <c r="AF506" s="4"/>
    </row>
    <row r="507" spans="1:32" x14ac:dyDescent="0.2">
      <c r="A507" s="107" t="str">
        <f t="shared" si="46"/>
        <v>Poland</v>
      </c>
      <c r="B507" s="97"/>
      <c r="C507" s="97" t="s">
        <v>88</v>
      </c>
      <c r="D507" s="227" t="s">
        <v>1</v>
      </c>
      <c r="E507" s="194"/>
      <c r="F507" s="194"/>
      <c r="G507" s="194"/>
      <c r="H507" s="195" t="str">
        <f t="array" ref="H507">IFERROR(IF(INDEX([3]Tabelle1!$E$3:$U$500,MATCH($A507&amp;$C507&amp;$D507,[3]Tabelle1!$A$3:$A$500&amp;[3]Tabelle1!$C$3:$C$500&amp;[3]Tabelle1!$D$3:$D$500,0),MATCH(H$2,[3]Tabelle1!$E$2:$U$2,0))=0,"",INDEX([3]Tabelle1!$E$3:$U$500,MATCH($A507&amp;$C507&amp;$D507,[3]Tabelle1!$A$3:$A$500&amp;[3]Tabelle1!$C$3:$C$500&amp;[3]Tabelle1!$D$3:$D$500,0),MATCH(H$2,[3]Tabelle1!$E$2:$U$2,0))),"")</f>
        <v/>
      </c>
      <c r="I507" s="195" t="str">
        <f t="array" ref="I507">IFERROR(IF(INDEX([3]Tabelle1!$E$3:$U$500,MATCH($A507&amp;$C507&amp;$D507,[3]Tabelle1!$A$3:$A$500&amp;[3]Tabelle1!$C$3:$C$500&amp;[3]Tabelle1!$D$3:$D$500,0),MATCH(I$2,[3]Tabelle1!$E$2:$U$2,0))=0,"",INDEX([3]Tabelle1!$E$3:$U$500,MATCH($A507&amp;$C507&amp;$D507,[3]Tabelle1!$A$3:$A$500&amp;[3]Tabelle1!$C$3:$C$500&amp;[3]Tabelle1!$D$3:$D$500,0),MATCH(I$2,[3]Tabelle1!$E$2:$U$2,0))),"")</f>
        <v/>
      </c>
      <c r="J507" s="195" t="str">
        <f t="array" ref="J507">IFERROR(IF(INDEX([3]Tabelle1!$E$3:$U$500,MATCH($A507&amp;$C507&amp;$D507,[3]Tabelle1!$A$3:$A$500&amp;[3]Tabelle1!$C$3:$C$500&amp;[3]Tabelle1!$D$3:$D$500,0),MATCH(J$2,[3]Tabelle1!$E$2:$U$2,0))=0,"",INDEX([3]Tabelle1!$E$3:$U$500,MATCH($A507&amp;$C507&amp;$D507,[3]Tabelle1!$A$3:$A$500&amp;[3]Tabelle1!$C$3:$C$500&amp;[3]Tabelle1!$D$3:$D$500,0),MATCH(J$2,[3]Tabelle1!$E$2:$U$2,0))),"")</f>
        <v/>
      </c>
      <c r="K507" s="195" t="str">
        <f t="array" ref="K507">IFERROR(IF(INDEX([3]Tabelle1!$E$3:$U$500,MATCH($A507&amp;$C507&amp;$D507,[3]Tabelle1!$A$3:$A$500&amp;[3]Tabelle1!$C$3:$C$500&amp;[3]Tabelle1!$D$3:$D$500,0),MATCH(K$2,[3]Tabelle1!$E$2:$U$2,0))=0,"",INDEX([3]Tabelle1!$E$3:$U$500,MATCH($A507&amp;$C507&amp;$D507,[3]Tabelle1!$A$3:$A$500&amp;[3]Tabelle1!$C$3:$C$500&amp;[3]Tabelle1!$D$3:$D$500,0),MATCH(K$2,[3]Tabelle1!$E$2:$U$2,0))),"")</f>
        <v/>
      </c>
      <c r="L507" s="195" t="str">
        <f t="array" ref="L507">IFERROR(IF(INDEX([3]Tabelle1!$E$3:$U$500,MATCH($A507&amp;$C507&amp;$D507,[3]Tabelle1!$A$3:$A$500&amp;[3]Tabelle1!$C$3:$C$500&amp;[3]Tabelle1!$D$3:$D$500,0),MATCH(L$2,[3]Tabelle1!$E$2:$U$2,0))=0,"",INDEX([3]Tabelle1!$E$3:$U$500,MATCH($A507&amp;$C507&amp;$D507,[3]Tabelle1!$A$3:$A$500&amp;[3]Tabelle1!$C$3:$C$500&amp;[3]Tabelle1!$D$3:$D$500,0),MATCH(L$2,[3]Tabelle1!$E$2:$U$2,0))),"")</f>
        <v/>
      </c>
      <c r="M507" s="195" t="str">
        <f t="array" ref="M507">IFERROR(IF(INDEX([3]Tabelle1!$E$3:$U$500,MATCH($A507&amp;$C507&amp;$D507,[3]Tabelle1!$A$3:$A$500&amp;[3]Tabelle1!$C$3:$C$500&amp;[3]Tabelle1!$D$3:$D$500,0),MATCH(M$2,[3]Tabelle1!$E$2:$U$2,0))=0,"",INDEX([3]Tabelle1!$E$3:$U$500,MATCH($A507&amp;$C507&amp;$D507,[3]Tabelle1!$A$3:$A$500&amp;[3]Tabelle1!$C$3:$C$500&amp;[3]Tabelle1!$D$3:$D$500,0),MATCH(M$2,[3]Tabelle1!$E$2:$U$2,0))),"")</f>
        <v/>
      </c>
      <c r="N507" s="195">
        <f t="array" ref="N507">IFERROR(IF(INDEX([3]Tabelle1!$E$3:$U$500,MATCH($A507&amp;$C507&amp;$D507,[3]Tabelle1!$A$3:$A$500&amp;[3]Tabelle1!$C$3:$C$500&amp;[3]Tabelle1!$D$3:$D$500,0),MATCH(N$2,[3]Tabelle1!$E$2:$U$2,0))=0,"",INDEX([3]Tabelle1!$E$3:$U$500,MATCH($A507&amp;$C507&amp;$D507,[3]Tabelle1!$A$3:$A$500&amp;[3]Tabelle1!$C$3:$C$500&amp;[3]Tabelle1!$D$3:$D$500,0),MATCH(N$2,[3]Tabelle1!$E$2:$U$2,0))),"")</f>
        <v>593</v>
      </c>
      <c r="O507" s="195" t="str">
        <f t="array" ref="O507">IFERROR(IF(INDEX([3]Tabelle1!$E$3:$U$500,MATCH($A507&amp;$C507&amp;$D507,[3]Tabelle1!$A$3:$A$500&amp;[3]Tabelle1!$C$3:$C$500&amp;[3]Tabelle1!$D$3:$D$500,0),MATCH(O$2,[3]Tabelle1!$E$2:$U$2,0))=0,"",INDEX([3]Tabelle1!$E$3:$U$500,MATCH($A507&amp;$C507&amp;$D507,[3]Tabelle1!$A$3:$A$500&amp;[3]Tabelle1!$C$3:$C$500&amp;[3]Tabelle1!$D$3:$D$500,0),MATCH(O$2,[3]Tabelle1!$E$2:$U$2,0))),"")</f>
        <v/>
      </c>
      <c r="P507" s="195" t="str">
        <f t="array" ref="P507">IFERROR(IF(INDEX([3]Tabelle1!$E$3:$U$500,MATCH($A507&amp;$C507&amp;$D507,[3]Tabelle1!$A$3:$A$500&amp;[3]Tabelle1!$C$3:$C$500&amp;[3]Tabelle1!$D$3:$D$500,0),MATCH(P$2,[3]Tabelle1!$E$2:$U$2,0))=0,"",INDEX([3]Tabelle1!$E$3:$U$500,MATCH($A507&amp;$C507&amp;$D507,[3]Tabelle1!$A$3:$A$500&amp;[3]Tabelle1!$C$3:$C$500&amp;[3]Tabelle1!$D$3:$D$500,0),MATCH(P$2,[3]Tabelle1!$E$2:$U$2,0))),"")</f>
        <v/>
      </c>
      <c r="Q507" s="195" t="str">
        <f t="array" ref="Q507">IFERROR(IF(INDEX([3]Tabelle1!$E$3:$U$500,MATCH($A507&amp;$C507&amp;$D507,[3]Tabelle1!$A$3:$A$500&amp;[3]Tabelle1!$C$3:$C$500&amp;[3]Tabelle1!$D$3:$D$500,0),MATCH(Q$2,[3]Tabelle1!$E$2:$U$2,0))=0,"",INDEX([3]Tabelle1!$E$3:$U$500,MATCH($A507&amp;$C507&amp;$D507,[3]Tabelle1!$A$3:$A$500&amp;[3]Tabelle1!$C$3:$C$500&amp;[3]Tabelle1!$D$3:$D$500,0),MATCH(Q$2,[3]Tabelle1!$E$2:$U$2,0))),"")</f>
        <v/>
      </c>
      <c r="R507" s="195" t="str">
        <f t="array" ref="R507">IFERROR(IF(INDEX([3]Tabelle1!$E$3:$U$500,MATCH($A507&amp;$C507&amp;$D507,[3]Tabelle1!$A$3:$A$500&amp;[3]Tabelle1!$C$3:$C$500&amp;[3]Tabelle1!$D$3:$D$500,0),MATCH(R$2,[3]Tabelle1!$E$2:$U$2,0))=0,"",INDEX([3]Tabelle1!$E$3:$U$500,MATCH($A507&amp;$C507&amp;$D507,[3]Tabelle1!$A$3:$A$500&amp;[3]Tabelle1!$C$3:$C$500&amp;[3]Tabelle1!$D$3:$D$500,0),MATCH(R$2,[3]Tabelle1!$E$2:$U$2,0))),"")</f>
        <v/>
      </c>
      <c r="S507" s="195">
        <f t="array" ref="S507">IFERROR(IF(INDEX([3]Tabelle1!$E$3:$U$500,MATCH($A507&amp;$C507&amp;$D507,[3]Tabelle1!$A$3:$A$500&amp;[3]Tabelle1!$C$3:$C$500&amp;[3]Tabelle1!$D$3:$D$500,0),MATCH(S$2,[3]Tabelle1!$E$2:$U$2,0))=0,"",INDEX([3]Tabelle1!$E$3:$U$500,MATCH($A507&amp;$C507&amp;$D507,[3]Tabelle1!$A$3:$A$500&amp;[3]Tabelle1!$C$3:$C$500&amp;[3]Tabelle1!$D$3:$D$500,0),MATCH(S$2,[3]Tabelle1!$E$2:$U$2,0))),"")</f>
        <v>3704</v>
      </c>
      <c r="T507" s="195">
        <f t="array" ref="T507">IFERROR(IF(INDEX([3]Tabelle1!$E$3:$U$500,MATCH($A507&amp;$C507&amp;$D507,[3]Tabelle1!$A$3:$A$500&amp;[3]Tabelle1!$C$3:$C$500&amp;[3]Tabelle1!$D$3:$D$500,0),MATCH(T$2,[3]Tabelle1!$E$2:$U$2,0))=0,"",INDEX([3]Tabelle1!$E$3:$U$500,MATCH($A507&amp;$C507&amp;$D507,[3]Tabelle1!$A$3:$A$500&amp;[3]Tabelle1!$C$3:$C$500&amp;[3]Tabelle1!$D$3:$D$500,0),MATCH(T$2,[3]Tabelle1!$E$2:$U$2,0))),"")</f>
        <v>5481</v>
      </c>
      <c r="U507" s="195">
        <f t="array" ref="U507">IFERROR(IF(INDEX([3]Tabelle1!$E$3:$U$500,MATCH($A507&amp;$C507&amp;$D507,[3]Tabelle1!$A$3:$A$500&amp;[3]Tabelle1!$C$3:$C$500&amp;[3]Tabelle1!$D$3:$D$500,0),MATCH(U$2,[3]Tabelle1!$E$2:$U$2,0))=0,"",INDEX([3]Tabelle1!$E$3:$U$500,MATCH($A507&amp;$C507&amp;$D507,[3]Tabelle1!$A$3:$A$500&amp;[3]Tabelle1!$C$3:$C$500&amp;[3]Tabelle1!$D$3:$D$500,0),MATCH(U$2,[3]Tabelle1!$E$2:$U$2,0))),"")</f>
        <v>7852</v>
      </c>
      <c r="V507" s="196" t="str">
        <f t="array" ref="V507">IFERROR(IF(INDEX([3]Tabelle1!$E$3:$U$500,MATCH($A507&amp;$C507&amp;$D507,[3]Tabelle1!$A$3:$A$500&amp;[3]Tabelle1!$C$3:$C$500&amp;[3]Tabelle1!$D$3:$D$500,0),MATCH(V$2,[3]Tabelle1!$E$2:$U$2,0))=0,"",INDEX([3]Tabelle1!$E$3:$U$500,MATCH($A507&amp;$C507&amp;$D507,[3]Tabelle1!$A$3:$A$500&amp;[3]Tabelle1!$C$3:$C$500&amp;[3]Tabelle1!$D$3:$D$500,0),MATCH(V$2,[3]Tabelle1!$E$2:$U$2,0))),"")</f>
        <v/>
      </c>
      <c r="W507" t="str">
        <f t="array" ref="W507">IFERROR(IF(INDEX([3]Tabelle1!$E$3:$U$500,MATCH($A507&amp;$C507&amp;$D507,[3]Tabelle1!$A$3:$A$500&amp;[3]Tabelle1!$C$3:$C$500&amp;[3]Tabelle1!$D$3:$D$500,0),MATCH(W$2,[3]Tabelle1!$E$2:$U$2,0))=0,"",INDEX([3]Tabelle1!$E$3:$U$500,MATCH($A507&amp;$C507&amp;$D507,[3]Tabelle1!$A$3:$A$500&amp;[3]Tabelle1!$C$3:$C$500&amp;[3]Tabelle1!$D$3:$D$500,0),MATCH(W$2,[3]Tabelle1!$E$2:$U$2,0))),"")</f>
        <v/>
      </c>
      <c r="X507" t="str">
        <f t="array" ref="X507">IFERROR(IF(INDEX([3]Tabelle1!$E$3:$U$500,MATCH($A507&amp;$C507&amp;$D507,[3]Tabelle1!$A$3:$A$500&amp;[3]Tabelle1!$C$3:$C$500&amp;[3]Tabelle1!$D$3:$D$500,0),MATCH(X$2,[3]Tabelle1!$E$2:$U$2,0))=0,"",INDEX([3]Tabelle1!$E$3:$U$500,MATCH($A507&amp;$C507&amp;$D507,[3]Tabelle1!$A$3:$A$500&amp;[3]Tabelle1!$C$3:$C$500&amp;[3]Tabelle1!$D$3:$D$500,0),MATCH(X$2,[3]Tabelle1!$E$2:$U$2,0))),"")</f>
        <v/>
      </c>
      <c r="Y507" s="4"/>
      <c r="Z507" s="4"/>
      <c r="AA507" s="4"/>
      <c r="AB507" s="4"/>
      <c r="AC507" s="4"/>
      <c r="AD507" s="4"/>
      <c r="AE507" s="4"/>
      <c r="AF507" s="4"/>
    </row>
    <row r="508" spans="1:32" x14ac:dyDescent="0.2">
      <c r="A508" s="107" t="str">
        <f t="shared" si="46"/>
        <v>Poland</v>
      </c>
      <c r="B508" s="97"/>
      <c r="C508" s="97" t="s">
        <v>88</v>
      </c>
      <c r="D508" s="227" t="s">
        <v>36</v>
      </c>
      <c r="E508" s="194"/>
      <c r="F508" s="194"/>
      <c r="G508" s="194"/>
      <c r="H508" s="195" t="str">
        <f t="array" ref="H508">IFERROR(IF(INDEX([3]Tabelle1!$E$3:$U$500,MATCH($A508&amp;$C508&amp;$D508,[3]Tabelle1!$A$3:$A$500&amp;[3]Tabelle1!$C$3:$C$500&amp;[3]Tabelle1!$D$3:$D$500,0),MATCH(H$2,[3]Tabelle1!$E$2:$U$2,0))=0,"",INDEX([3]Tabelle1!$E$3:$U$500,MATCH($A508&amp;$C508&amp;$D508,[3]Tabelle1!$A$3:$A$500&amp;[3]Tabelle1!$C$3:$C$500&amp;[3]Tabelle1!$D$3:$D$500,0),MATCH(H$2,[3]Tabelle1!$E$2:$U$2,0))),"")</f>
        <v/>
      </c>
      <c r="I508" s="195">
        <f t="array" ref="I508">IFERROR(IF(INDEX([3]Tabelle1!$E$3:$U$500,MATCH($A508&amp;$C508&amp;$D508,[3]Tabelle1!$A$3:$A$500&amp;[3]Tabelle1!$C$3:$C$500&amp;[3]Tabelle1!$D$3:$D$500,0),MATCH(I$2,[3]Tabelle1!$E$2:$U$2,0))=0,"",INDEX([3]Tabelle1!$E$3:$U$500,MATCH($A508&amp;$C508&amp;$D508,[3]Tabelle1!$A$3:$A$500&amp;[3]Tabelle1!$C$3:$C$500&amp;[3]Tabelle1!$D$3:$D$500,0),MATCH(I$2,[3]Tabelle1!$E$2:$U$2,0))),"")</f>
        <v>2370</v>
      </c>
      <c r="J508" s="195" t="str">
        <f t="array" ref="J508">IFERROR(IF(INDEX([3]Tabelle1!$E$3:$U$500,MATCH($A508&amp;$C508&amp;$D508,[3]Tabelle1!$A$3:$A$500&amp;[3]Tabelle1!$C$3:$C$500&amp;[3]Tabelle1!$D$3:$D$500,0),MATCH(J$2,[3]Tabelle1!$E$2:$U$2,0))=0,"",INDEX([3]Tabelle1!$E$3:$U$500,MATCH($A508&amp;$C508&amp;$D508,[3]Tabelle1!$A$3:$A$500&amp;[3]Tabelle1!$C$3:$C$500&amp;[3]Tabelle1!$D$3:$D$500,0),MATCH(J$2,[3]Tabelle1!$E$2:$U$2,0))),"")</f>
        <v/>
      </c>
      <c r="K508" s="195" t="str">
        <f t="array" ref="K508">IFERROR(IF(INDEX([3]Tabelle1!$E$3:$U$500,MATCH($A508&amp;$C508&amp;$D508,[3]Tabelle1!$A$3:$A$500&amp;[3]Tabelle1!$C$3:$C$500&amp;[3]Tabelle1!$D$3:$D$500,0),MATCH(K$2,[3]Tabelle1!$E$2:$U$2,0))=0,"",INDEX([3]Tabelle1!$E$3:$U$500,MATCH($A508&amp;$C508&amp;$D508,[3]Tabelle1!$A$3:$A$500&amp;[3]Tabelle1!$C$3:$C$500&amp;[3]Tabelle1!$D$3:$D$500,0),MATCH(K$2,[3]Tabelle1!$E$2:$U$2,0))),"")</f>
        <v/>
      </c>
      <c r="L508" s="195" t="str">
        <f t="array" ref="L508">IFERROR(IF(INDEX([3]Tabelle1!$E$3:$U$500,MATCH($A508&amp;$C508&amp;$D508,[3]Tabelle1!$A$3:$A$500&amp;[3]Tabelle1!$C$3:$C$500&amp;[3]Tabelle1!$D$3:$D$500,0),MATCH(L$2,[3]Tabelle1!$E$2:$U$2,0))=0,"",INDEX([3]Tabelle1!$E$3:$U$500,MATCH($A508&amp;$C508&amp;$D508,[3]Tabelle1!$A$3:$A$500&amp;[3]Tabelle1!$C$3:$C$500&amp;[3]Tabelle1!$D$3:$D$500,0),MATCH(L$2,[3]Tabelle1!$E$2:$U$2,0))),"")</f>
        <v/>
      </c>
      <c r="M508" s="195" t="str">
        <f t="array" ref="M508">IFERROR(IF(INDEX([3]Tabelle1!$E$3:$U$500,MATCH($A508&amp;$C508&amp;$D508,[3]Tabelle1!$A$3:$A$500&amp;[3]Tabelle1!$C$3:$C$500&amp;[3]Tabelle1!$D$3:$D$500,0),MATCH(M$2,[3]Tabelle1!$E$2:$U$2,0))=0,"",INDEX([3]Tabelle1!$E$3:$U$500,MATCH($A508&amp;$C508&amp;$D508,[3]Tabelle1!$A$3:$A$500&amp;[3]Tabelle1!$C$3:$C$500&amp;[3]Tabelle1!$D$3:$D$500,0),MATCH(M$2,[3]Tabelle1!$E$2:$U$2,0))),"")</f>
        <v/>
      </c>
      <c r="N508" s="195">
        <f t="array" ref="N508">IFERROR(IF(INDEX([3]Tabelle1!$E$3:$U$500,MATCH($A508&amp;$C508&amp;$D508,[3]Tabelle1!$A$3:$A$500&amp;[3]Tabelle1!$C$3:$C$500&amp;[3]Tabelle1!$D$3:$D$500,0),MATCH(N$2,[3]Tabelle1!$E$2:$U$2,0))=0,"",INDEX([3]Tabelle1!$E$3:$U$500,MATCH($A508&amp;$C508&amp;$D508,[3]Tabelle1!$A$3:$A$500&amp;[3]Tabelle1!$C$3:$C$500&amp;[3]Tabelle1!$D$3:$D$500,0),MATCH(N$2,[3]Tabelle1!$E$2:$U$2,0))),"")</f>
        <v>5185</v>
      </c>
      <c r="O508" s="195" t="str">
        <f t="array" ref="O508">IFERROR(IF(INDEX([3]Tabelle1!$E$3:$U$500,MATCH($A508&amp;$C508&amp;$D508,[3]Tabelle1!$A$3:$A$500&amp;[3]Tabelle1!$C$3:$C$500&amp;[3]Tabelle1!$D$3:$D$500,0),MATCH(O$2,[3]Tabelle1!$E$2:$U$2,0))=0,"",INDEX([3]Tabelle1!$E$3:$U$500,MATCH($A508&amp;$C508&amp;$D508,[3]Tabelle1!$A$3:$A$500&amp;[3]Tabelle1!$C$3:$C$500&amp;[3]Tabelle1!$D$3:$D$500,0),MATCH(O$2,[3]Tabelle1!$E$2:$U$2,0))),"")</f>
        <v/>
      </c>
      <c r="P508" s="195" t="str">
        <f t="array" ref="P508">IFERROR(IF(INDEX([3]Tabelle1!$E$3:$U$500,MATCH($A508&amp;$C508&amp;$D508,[3]Tabelle1!$A$3:$A$500&amp;[3]Tabelle1!$C$3:$C$500&amp;[3]Tabelle1!$D$3:$D$500,0),MATCH(P$2,[3]Tabelle1!$E$2:$U$2,0))=0,"",INDEX([3]Tabelle1!$E$3:$U$500,MATCH($A508&amp;$C508&amp;$D508,[3]Tabelle1!$A$3:$A$500&amp;[3]Tabelle1!$C$3:$C$500&amp;[3]Tabelle1!$D$3:$D$500,0),MATCH(P$2,[3]Tabelle1!$E$2:$U$2,0))),"")</f>
        <v/>
      </c>
      <c r="Q508" s="195" t="str">
        <f t="array" ref="Q508">IFERROR(IF(INDEX([3]Tabelle1!$E$3:$U$500,MATCH($A508&amp;$C508&amp;$D508,[3]Tabelle1!$A$3:$A$500&amp;[3]Tabelle1!$C$3:$C$500&amp;[3]Tabelle1!$D$3:$D$500,0),MATCH(Q$2,[3]Tabelle1!$E$2:$U$2,0))=0,"",INDEX([3]Tabelle1!$E$3:$U$500,MATCH($A508&amp;$C508&amp;$D508,[3]Tabelle1!$A$3:$A$500&amp;[3]Tabelle1!$C$3:$C$500&amp;[3]Tabelle1!$D$3:$D$500,0),MATCH(Q$2,[3]Tabelle1!$E$2:$U$2,0))),"")</f>
        <v/>
      </c>
      <c r="R508" s="195" t="str">
        <f t="array" ref="R508">IFERROR(IF(INDEX([3]Tabelle1!$E$3:$U$500,MATCH($A508&amp;$C508&amp;$D508,[3]Tabelle1!$A$3:$A$500&amp;[3]Tabelle1!$C$3:$C$500&amp;[3]Tabelle1!$D$3:$D$500,0),MATCH(R$2,[3]Tabelle1!$E$2:$U$2,0))=0,"",INDEX([3]Tabelle1!$E$3:$U$500,MATCH($A508&amp;$C508&amp;$D508,[3]Tabelle1!$A$3:$A$500&amp;[3]Tabelle1!$C$3:$C$500&amp;[3]Tabelle1!$D$3:$D$500,0),MATCH(R$2,[3]Tabelle1!$E$2:$U$2,0))),"")</f>
        <v/>
      </c>
      <c r="S508" s="195">
        <f t="array" ref="S508">IFERROR(IF(INDEX([3]Tabelle1!$E$3:$U$500,MATCH($A508&amp;$C508&amp;$D508,[3]Tabelle1!$A$3:$A$500&amp;[3]Tabelle1!$C$3:$C$500&amp;[3]Tabelle1!$D$3:$D$500,0),MATCH(S$2,[3]Tabelle1!$E$2:$U$2,0))=0,"",INDEX([3]Tabelle1!$E$3:$U$500,MATCH($A508&amp;$C508&amp;$D508,[3]Tabelle1!$A$3:$A$500&amp;[3]Tabelle1!$C$3:$C$500&amp;[3]Tabelle1!$D$3:$D$500,0),MATCH(S$2,[3]Tabelle1!$E$2:$U$2,0))),"")</f>
        <v>7259</v>
      </c>
      <c r="T508" s="195">
        <f t="array" ref="T508">IFERROR(IF(INDEX([3]Tabelle1!$E$3:$U$500,MATCH($A508&amp;$C508&amp;$D508,[3]Tabelle1!$A$3:$A$500&amp;[3]Tabelle1!$C$3:$C$500&amp;[3]Tabelle1!$D$3:$D$500,0),MATCH(T$2,[3]Tabelle1!$E$2:$U$2,0))=0,"",INDEX([3]Tabelle1!$E$3:$U$500,MATCH($A508&amp;$C508&amp;$D508,[3]Tabelle1!$A$3:$A$500&amp;[3]Tabelle1!$C$3:$C$500&amp;[3]Tabelle1!$D$3:$D$500,0),MATCH(T$2,[3]Tabelle1!$E$2:$U$2,0))),"")</f>
        <v>11704</v>
      </c>
      <c r="U508" s="195">
        <f t="array" ref="U508">IFERROR(IF(INDEX([3]Tabelle1!$E$3:$U$500,MATCH($A508&amp;$C508&amp;$D508,[3]Tabelle1!$A$3:$A$500&amp;[3]Tabelle1!$C$3:$C$500&amp;[3]Tabelle1!$D$3:$D$500,0),MATCH(U$2,[3]Tabelle1!$E$2:$U$2,0))=0,"",INDEX([3]Tabelle1!$E$3:$U$500,MATCH($A508&amp;$C508&amp;$D508,[3]Tabelle1!$A$3:$A$500&amp;[3]Tabelle1!$C$3:$C$500&amp;[3]Tabelle1!$D$3:$D$500,0),MATCH(U$2,[3]Tabelle1!$E$2:$U$2,0))),"")</f>
        <v>16148</v>
      </c>
      <c r="V508" s="196" t="str">
        <f t="array" ref="V508">IFERROR(IF(INDEX([3]Tabelle1!$E$3:$U$500,MATCH($A508&amp;$C508&amp;$D508,[3]Tabelle1!$A$3:$A$500&amp;[3]Tabelle1!$C$3:$C$500&amp;[3]Tabelle1!$D$3:$D$500,0),MATCH(V$2,[3]Tabelle1!$E$2:$U$2,0))=0,"",INDEX([3]Tabelle1!$E$3:$U$500,MATCH($A508&amp;$C508&amp;$D508,[3]Tabelle1!$A$3:$A$500&amp;[3]Tabelle1!$C$3:$C$500&amp;[3]Tabelle1!$D$3:$D$500,0),MATCH(V$2,[3]Tabelle1!$E$2:$U$2,0))),"")</f>
        <v/>
      </c>
      <c r="W508" t="str">
        <f t="array" ref="W508">IFERROR(IF(INDEX([3]Tabelle1!$E$3:$U$500,MATCH($A508&amp;$C508&amp;$D508,[3]Tabelle1!$A$3:$A$500&amp;[3]Tabelle1!$C$3:$C$500&amp;[3]Tabelle1!$D$3:$D$500,0),MATCH(W$2,[3]Tabelle1!$E$2:$U$2,0))=0,"",INDEX([3]Tabelle1!$E$3:$U$500,MATCH($A508&amp;$C508&amp;$D508,[3]Tabelle1!$A$3:$A$500&amp;[3]Tabelle1!$C$3:$C$500&amp;[3]Tabelle1!$D$3:$D$500,0),MATCH(W$2,[3]Tabelle1!$E$2:$U$2,0))),"")</f>
        <v/>
      </c>
      <c r="X508" t="str">
        <f t="array" ref="X508">IFERROR(IF(INDEX([3]Tabelle1!$E$3:$U$500,MATCH($A508&amp;$C508&amp;$D508,[3]Tabelle1!$A$3:$A$500&amp;[3]Tabelle1!$C$3:$C$500&amp;[3]Tabelle1!$D$3:$D$500,0),MATCH(X$2,[3]Tabelle1!$E$2:$U$2,0))=0,"",INDEX([3]Tabelle1!$E$3:$U$500,MATCH($A508&amp;$C508&amp;$D508,[3]Tabelle1!$A$3:$A$500&amp;[3]Tabelle1!$C$3:$C$500&amp;[3]Tabelle1!$D$3:$D$500,0),MATCH(X$2,[3]Tabelle1!$E$2:$U$2,0))),"")</f>
        <v/>
      </c>
      <c r="Y508" s="4"/>
      <c r="Z508" s="4"/>
      <c r="AA508" s="4"/>
      <c r="AB508" s="4"/>
      <c r="AC508" s="4"/>
      <c r="AD508" s="4"/>
      <c r="AE508" s="4"/>
      <c r="AF508" s="4"/>
    </row>
    <row r="509" spans="1:32" x14ac:dyDescent="0.2">
      <c r="A509" s="107" t="str">
        <f t="shared" si="46"/>
        <v>Poland</v>
      </c>
      <c r="B509" s="97"/>
      <c r="C509" s="97" t="s">
        <v>88</v>
      </c>
      <c r="D509" s="227" t="s">
        <v>45</v>
      </c>
      <c r="E509" s="194"/>
      <c r="F509" s="194"/>
      <c r="G509" s="194"/>
      <c r="H509" s="195" t="str">
        <f t="array" ref="H509">IFERROR(IF(INDEX([3]Tabelle1!$E$3:$U$500,MATCH($A509&amp;$C509&amp;$D509,[3]Tabelle1!$A$3:$A$500&amp;[3]Tabelle1!$C$3:$C$500&amp;[3]Tabelle1!$D$3:$D$500,0),MATCH(H$2,[3]Tabelle1!$E$2:$U$2,0))=0,"",INDEX([3]Tabelle1!$E$3:$U$500,MATCH($A509&amp;$C509&amp;$D509,[3]Tabelle1!$A$3:$A$500&amp;[3]Tabelle1!$C$3:$C$500&amp;[3]Tabelle1!$D$3:$D$500,0),MATCH(H$2,[3]Tabelle1!$E$2:$U$2,0))),"")</f>
        <v/>
      </c>
      <c r="I509" s="195" t="str">
        <f t="array" ref="I509">IFERROR(IF(INDEX([3]Tabelle1!$E$3:$U$500,MATCH($A509&amp;$C509&amp;$D509,[3]Tabelle1!$A$3:$A$500&amp;[3]Tabelle1!$C$3:$C$500&amp;[3]Tabelle1!$D$3:$D$500,0),MATCH(I$2,[3]Tabelle1!$E$2:$U$2,0))=0,"",INDEX([3]Tabelle1!$E$3:$U$500,MATCH($A509&amp;$C509&amp;$D509,[3]Tabelle1!$A$3:$A$500&amp;[3]Tabelle1!$C$3:$C$500&amp;[3]Tabelle1!$D$3:$D$500,0),MATCH(I$2,[3]Tabelle1!$E$2:$U$2,0))),"")</f>
        <v/>
      </c>
      <c r="J509" s="195" t="str">
        <f t="array" ref="J509">IFERROR(IF(INDEX([3]Tabelle1!$E$3:$U$500,MATCH($A509&amp;$C509&amp;$D509,[3]Tabelle1!$A$3:$A$500&amp;[3]Tabelle1!$C$3:$C$500&amp;[3]Tabelle1!$D$3:$D$500,0),MATCH(J$2,[3]Tabelle1!$E$2:$U$2,0))=0,"",INDEX([3]Tabelle1!$E$3:$U$500,MATCH($A509&amp;$C509&amp;$D509,[3]Tabelle1!$A$3:$A$500&amp;[3]Tabelle1!$C$3:$C$500&amp;[3]Tabelle1!$D$3:$D$500,0),MATCH(J$2,[3]Tabelle1!$E$2:$U$2,0))),"")</f>
        <v/>
      </c>
      <c r="K509" s="195" t="str">
        <f t="array" ref="K509">IFERROR(IF(INDEX([3]Tabelle1!$E$3:$U$500,MATCH($A509&amp;$C509&amp;$D509,[3]Tabelle1!$A$3:$A$500&amp;[3]Tabelle1!$C$3:$C$500&amp;[3]Tabelle1!$D$3:$D$500,0),MATCH(K$2,[3]Tabelle1!$E$2:$U$2,0))=0,"",INDEX([3]Tabelle1!$E$3:$U$500,MATCH($A509&amp;$C509&amp;$D509,[3]Tabelle1!$A$3:$A$500&amp;[3]Tabelle1!$C$3:$C$500&amp;[3]Tabelle1!$D$3:$D$500,0),MATCH(K$2,[3]Tabelle1!$E$2:$U$2,0))),"")</f>
        <v/>
      </c>
      <c r="L509" s="195" t="str">
        <f t="array" ref="L509">IFERROR(IF(INDEX([3]Tabelle1!$E$3:$U$500,MATCH($A509&amp;$C509&amp;$D509,[3]Tabelle1!$A$3:$A$500&amp;[3]Tabelle1!$C$3:$C$500&amp;[3]Tabelle1!$D$3:$D$500,0),MATCH(L$2,[3]Tabelle1!$E$2:$U$2,0))=0,"",INDEX([3]Tabelle1!$E$3:$U$500,MATCH($A509&amp;$C509&amp;$D509,[3]Tabelle1!$A$3:$A$500&amp;[3]Tabelle1!$C$3:$C$500&amp;[3]Tabelle1!$D$3:$D$500,0),MATCH(L$2,[3]Tabelle1!$E$2:$U$2,0))),"")</f>
        <v/>
      </c>
      <c r="M509" s="195" t="str">
        <f t="array" ref="M509">IFERROR(IF(INDEX([3]Tabelle1!$E$3:$U$500,MATCH($A509&amp;$C509&amp;$D509,[3]Tabelle1!$A$3:$A$500&amp;[3]Tabelle1!$C$3:$C$500&amp;[3]Tabelle1!$D$3:$D$500,0),MATCH(M$2,[3]Tabelle1!$E$2:$U$2,0))=0,"",INDEX([3]Tabelle1!$E$3:$U$500,MATCH($A509&amp;$C509&amp;$D509,[3]Tabelle1!$A$3:$A$500&amp;[3]Tabelle1!$C$3:$C$500&amp;[3]Tabelle1!$D$3:$D$500,0),MATCH(M$2,[3]Tabelle1!$E$2:$U$2,0))),"")</f>
        <v/>
      </c>
      <c r="N509" s="195" t="str">
        <f t="array" ref="N509">IFERROR(IF(INDEX([3]Tabelle1!$E$3:$U$500,MATCH($A509&amp;$C509&amp;$D509,[3]Tabelle1!$A$3:$A$500&amp;[3]Tabelle1!$C$3:$C$500&amp;[3]Tabelle1!$D$3:$D$500,0),MATCH(N$2,[3]Tabelle1!$E$2:$U$2,0))=0,"",INDEX([3]Tabelle1!$E$3:$U$500,MATCH($A509&amp;$C509&amp;$D509,[3]Tabelle1!$A$3:$A$500&amp;[3]Tabelle1!$C$3:$C$500&amp;[3]Tabelle1!$D$3:$D$500,0),MATCH(N$2,[3]Tabelle1!$E$2:$U$2,0))),"")</f>
        <v/>
      </c>
      <c r="O509" s="195" t="str">
        <f t="array" ref="O509">IFERROR(IF(INDEX([3]Tabelle1!$E$3:$U$500,MATCH($A509&amp;$C509&amp;$D509,[3]Tabelle1!$A$3:$A$500&amp;[3]Tabelle1!$C$3:$C$500&amp;[3]Tabelle1!$D$3:$D$500,0),MATCH(O$2,[3]Tabelle1!$E$2:$U$2,0))=0,"",INDEX([3]Tabelle1!$E$3:$U$500,MATCH($A509&amp;$C509&amp;$D509,[3]Tabelle1!$A$3:$A$500&amp;[3]Tabelle1!$C$3:$C$500&amp;[3]Tabelle1!$D$3:$D$500,0),MATCH(O$2,[3]Tabelle1!$E$2:$U$2,0))),"")</f>
        <v/>
      </c>
      <c r="P509" s="195" t="str">
        <f t="array" ref="P509">IFERROR(IF(INDEX([3]Tabelle1!$E$3:$U$500,MATCH($A509&amp;$C509&amp;$D509,[3]Tabelle1!$A$3:$A$500&amp;[3]Tabelle1!$C$3:$C$500&amp;[3]Tabelle1!$D$3:$D$500,0),MATCH(P$2,[3]Tabelle1!$E$2:$U$2,0))=0,"",INDEX([3]Tabelle1!$E$3:$U$500,MATCH($A509&amp;$C509&amp;$D509,[3]Tabelle1!$A$3:$A$500&amp;[3]Tabelle1!$C$3:$C$500&amp;[3]Tabelle1!$D$3:$D$500,0),MATCH(P$2,[3]Tabelle1!$E$2:$U$2,0))),"")</f>
        <v/>
      </c>
      <c r="Q509" s="195" t="str">
        <f t="array" ref="Q509">IFERROR(IF(INDEX([3]Tabelle1!$E$3:$U$500,MATCH($A509&amp;$C509&amp;$D509,[3]Tabelle1!$A$3:$A$500&amp;[3]Tabelle1!$C$3:$C$500&amp;[3]Tabelle1!$D$3:$D$500,0),MATCH(Q$2,[3]Tabelle1!$E$2:$U$2,0))=0,"",INDEX([3]Tabelle1!$E$3:$U$500,MATCH($A509&amp;$C509&amp;$D509,[3]Tabelle1!$A$3:$A$500&amp;[3]Tabelle1!$C$3:$C$500&amp;[3]Tabelle1!$D$3:$D$500,0),MATCH(Q$2,[3]Tabelle1!$E$2:$U$2,0))),"")</f>
        <v/>
      </c>
      <c r="R509" s="195" t="str">
        <f t="array" ref="R509">IFERROR(IF(INDEX([3]Tabelle1!$E$3:$U$500,MATCH($A509&amp;$C509&amp;$D509,[3]Tabelle1!$A$3:$A$500&amp;[3]Tabelle1!$C$3:$C$500&amp;[3]Tabelle1!$D$3:$D$500,0),MATCH(R$2,[3]Tabelle1!$E$2:$U$2,0))=0,"",INDEX([3]Tabelle1!$E$3:$U$500,MATCH($A509&amp;$C509&amp;$D509,[3]Tabelle1!$A$3:$A$500&amp;[3]Tabelle1!$C$3:$C$500&amp;[3]Tabelle1!$D$3:$D$500,0),MATCH(R$2,[3]Tabelle1!$E$2:$U$2,0))),"")</f>
        <v/>
      </c>
      <c r="S509" s="195" t="str">
        <f t="array" ref="S509">IFERROR(IF(INDEX([3]Tabelle1!$E$3:$U$500,MATCH($A509&amp;$C509&amp;$D509,[3]Tabelle1!$A$3:$A$500&amp;[3]Tabelle1!$C$3:$C$500&amp;[3]Tabelle1!$D$3:$D$500,0),MATCH(S$2,[3]Tabelle1!$E$2:$U$2,0))=0,"",INDEX([3]Tabelle1!$E$3:$U$500,MATCH($A509&amp;$C509&amp;$D509,[3]Tabelle1!$A$3:$A$500&amp;[3]Tabelle1!$C$3:$C$500&amp;[3]Tabelle1!$D$3:$D$500,0),MATCH(S$2,[3]Tabelle1!$E$2:$U$2,0))),"")</f>
        <v/>
      </c>
      <c r="T509" s="195" t="str">
        <f t="array" ref="T509">IFERROR(IF(INDEX([3]Tabelle1!$E$3:$U$500,MATCH($A509&amp;$C509&amp;$D509,[3]Tabelle1!$A$3:$A$500&amp;[3]Tabelle1!$C$3:$C$500&amp;[3]Tabelle1!$D$3:$D$500,0),MATCH(T$2,[3]Tabelle1!$E$2:$U$2,0))=0,"",INDEX([3]Tabelle1!$E$3:$U$500,MATCH($A509&amp;$C509&amp;$D509,[3]Tabelle1!$A$3:$A$500&amp;[3]Tabelle1!$C$3:$C$500&amp;[3]Tabelle1!$D$3:$D$500,0),MATCH(T$2,[3]Tabelle1!$E$2:$U$2,0))),"")</f>
        <v/>
      </c>
      <c r="U509" s="195" t="str">
        <f t="array" ref="U509">IFERROR(IF(INDEX([3]Tabelle1!$E$3:$U$500,MATCH($A509&amp;$C509&amp;$D509,[3]Tabelle1!$A$3:$A$500&amp;[3]Tabelle1!$C$3:$C$500&amp;[3]Tabelle1!$D$3:$D$500,0),MATCH(U$2,[3]Tabelle1!$E$2:$U$2,0))=0,"",INDEX([3]Tabelle1!$E$3:$U$500,MATCH($A509&amp;$C509&amp;$D509,[3]Tabelle1!$A$3:$A$500&amp;[3]Tabelle1!$C$3:$C$500&amp;[3]Tabelle1!$D$3:$D$500,0),MATCH(U$2,[3]Tabelle1!$E$2:$U$2,0))),"")</f>
        <v/>
      </c>
      <c r="V509" s="196" t="str">
        <f t="array" ref="V509">IFERROR(IF(INDEX([3]Tabelle1!$E$3:$U$500,MATCH($A509&amp;$C509&amp;$D509,[3]Tabelle1!$A$3:$A$500&amp;[3]Tabelle1!$C$3:$C$500&amp;[3]Tabelle1!$D$3:$D$500,0),MATCH(V$2,[3]Tabelle1!$E$2:$U$2,0))=0,"",INDEX([3]Tabelle1!$E$3:$U$500,MATCH($A509&amp;$C509&amp;$D509,[3]Tabelle1!$A$3:$A$500&amp;[3]Tabelle1!$C$3:$C$500&amp;[3]Tabelle1!$D$3:$D$500,0),MATCH(V$2,[3]Tabelle1!$E$2:$U$2,0))),"")</f>
        <v/>
      </c>
      <c r="W509" t="str">
        <f t="array" ref="W509">IFERROR(IF(INDEX([3]Tabelle1!$E$3:$U$500,MATCH($A509&amp;$C509&amp;$D509,[3]Tabelle1!$A$3:$A$500&amp;[3]Tabelle1!$C$3:$C$500&amp;[3]Tabelle1!$D$3:$D$500,0),MATCH(W$2,[3]Tabelle1!$E$2:$U$2,0))=0,"",INDEX([3]Tabelle1!$E$3:$U$500,MATCH($A509&amp;$C509&amp;$D509,[3]Tabelle1!$A$3:$A$500&amp;[3]Tabelle1!$C$3:$C$500&amp;[3]Tabelle1!$D$3:$D$500,0),MATCH(W$2,[3]Tabelle1!$E$2:$U$2,0))),"")</f>
        <v/>
      </c>
      <c r="X509" t="str">
        <f t="array" ref="X509">IFERROR(IF(INDEX([3]Tabelle1!$E$3:$U$500,MATCH($A509&amp;$C509&amp;$D509,[3]Tabelle1!$A$3:$A$500&amp;[3]Tabelle1!$C$3:$C$500&amp;[3]Tabelle1!$D$3:$D$500,0),MATCH(X$2,[3]Tabelle1!$E$2:$U$2,0))=0,"",INDEX([3]Tabelle1!$E$3:$U$500,MATCH($A509&amp;$C509&amp;$D509,[3]Tabelle1!$A$3:$A$500&amp;[3]Tabelle1!$C$3:$C$500&amp;[3]Tabelle1!$D$3:$D$500,0),MATCH(X$2,[3]Tabelle1!$E$2:$U$2,0))),"")</f>
        <v/>
      </c>
      <c r="Y509" s="4"/>
      <c r="Z509" s="4"/>
      <c r="AA509" s="4"/>
      <c r="AB509" s="4"/>
      <c r="AC509" s="4"/>
      <c r="AD509" s="4"/>
      <c r="AE509" s="4"/>
      <c r="AF509" s="4"/>
    </row>
    <row r="510" spans="1:32" x14ac:dyDescent="0.2">
      <c r="A510" s="107" t="str">
        <f t="shared" si="46"/>
        <v>Poland</v>
      </c>
      <c r="B510" s="97"/>
      <c r="C510" s="97" t="s">
        <v>88</v>
      </c>
      <c r="D510" s="227" t="s">
        <v>42</v>
      </c>
      <c r="E510" s="194"/>
      <c r="F510" s="194"/>
      <c r="G510" s="194"/>
      <c r="H510" s="195" t="str">
        <f t="array" ref="H510">IFERROR(IF(INDEX([3]Tabelle1!$E$3:$U$500,MATCH($A510&amp;$C510&amp;$D510,[3]Tabelle1!$A$3:$A$500&amp;[3]Tabelle1!$C$3:$C$500&amp;[3]Tabelle1!$D$3:$D$500,0),MATCH(H$2,[3]Tabelle1!$E$2:$U$2,0))=0,"",INDEX([3]Tabelle1!$E$3:$U$500,MATCH($A510&amp;$C510&amp;$D510,[3]Tabelle1!$A$3:$A$500&amp;[3]Tabelle1!$C$3:$C$500&amp;[3]Tabelle1!$D$3:$D$500,0),MATCH(H$2,[3]Tabelle1!$E$2:$U$2,0))),"")</f>
        <v/>
      </c>
      <c r="I510" s="195">
        <f t="array" ref="I510">IFERROR(IF(INDEX([3]Tabelle1!$E$3:$U$500,MATCH($A510&amp;$C510&amp;$D510,[3]Tabelle1!$A$3:$A$500&amp;[3]Tabelle1!$C$3:$C$500&amp;[3]Tabelle1!$D$3:$D$500,0),MATCH(I$2,[3]Tabelle1!$E$2:$U$2,0))=0,"",INDEX([3]Tabelle1!$E$3:$U$500,MATCH($A510&amp;$C510&amp;$D510,[3]Tabelle1!$A$3:$A$500&amp;[3]Tabelle1!$C$3:$C$500&amp;[3]Tabelle1!$D$3:$D$500,0),MATCH(I$2,[3]Tabelle1!$E$2:$U$2,0))),"")</f>
        <v>889</v>
      </c>
      <c r="J510" s="195" t="str">
        <f t="array" ref="J510">IFERROR(IF(INDEX([3]Tabelle1!$E$3:$U$500,MATCH($A510&amp;$C510&amp;$D510,[3]Tabelle1!$A$3:$A$500&amp;[3]Tabelle1!$C$3:$C$500&amp;[3]Tabelle1!$D$3:$D$500,0),MATCH(J$2,[3]Tabelle1!$E$2:$U$2,0))=0,"",INDEX([3]Tabelle1!$E$3:$U$500,MATCH($A510&amp;$C510&amp;$D510,[3]Tabelle1!$A$3:$A$500&amp;[3]Tabelle1!$C$3:$C$500&amp;[3]Tabelle1!$D$3:$D$500,0),MATCH(J$2,[3]Tabelle1!$E$2:$U$2,0))),"")</f>
        <v/>
      </c>
      <c r="K510" s="195" t="str">
        <f t="array" ref="K510">IFERROR(IF(INDEX([3]Tabelle1!$E$3:$U$500,MATCH($A510&amp;$C510&amp;$D510,[3]Tabelle1!$A$3:$A$500&amp;[3]Tabelle1!$C$3:$C$500&amp;[3]Tabelle1!$D$3:$D$500,0),MATCH(K$2,[3]Tabelle1!$E$2:$U$2,0))=0,"",INDEX([3]Tabelle1!$E$3:$U$500,MATCH($A510&amp;$C510&amp;$D510,[3]Tabelle1!$A$3:$A$500&amp;[3]Tabelle1!$C$3:$C$500&amp;[3]Tabelle1!$D$3:$D$500,0),MATCH(K$2,[3]Tabelle1!$E$2:$U$2,0))),"")</f>
        <v/>
      </c>
      <c r="L510" s="195" t="str">
        <f t="array" ref="L510">IFERROR(IF(INDEX([3]Tabelle1!$E$3:$U$500,MATCH($A510&amp;$C510&amp;$D510,[3]Tabelle1!$A$3:$A$500&amp;[3]Tabelle1!$C$3:$C$500&amp;[3]Tabelle1!$D$3:$D$500,0),MATCH(L$2,[3]Tabelle1!$E$2:$U$2,0))=0,"",INDEX([3]Tabelle1!$E$3:$U$500,MATCH($A510&amp;$C510&amp;$D510,[3]Tabelle1!$A$3:$A$500&amp;[3]Tabelle1!$C$3:$C$500&amp;[3]Tabelle1!$D$3:$D$500,0),MATCH(L$2,[3]Tabelle1!$E$2:$U$2,0))),"")</f>
        <v/>
      </c>
      <c r="M510" s="195" t="str">
        <f t="array" ref="M510">IFERROR(IF(INDEX([3]Tabelle1!$E$3:$U$500,MATCH($A510&amp;$C510&amp;$D510,[3]Tabelle1!$A$3:$A$500&amp;[3]Tabelle1!$C$3:$C$500&amp;[3]Tabelle1!$D$3:$D$500,0),MATCH(M$2,[3]Tabelle1!$E$2:$U$2,0))=0,"",INDEX([3]Tabelle1!$E$3:$U$500,MATCH($A510&amp;$C510&amp;$D510,[3]Tabelle1!$A$3:$A$500&amp;[3]Tabelle1!$C$3:$C$500&amp;[3]Tabelle1!$D$3:$D$500,0),MATCH(M$2,[3]Tabelle1!$E$2:$U$2,0))),"")</f>
        <v/>
      </c>
      <c r="N510" s="195">
        <f t="array" ref="N510">IFERROR(IF(INDEX([3]Tabelle1!$E$3:$U$500,MATCH($A510&amp;$C510&amp;$D510,[3]Tabelle1!$A$3:$A$500&amp;[3]Tabelle1!$C$3:$C$500&amp;[3]Tabelle1!$D$3:$D$500,0),MATCH(N$2,[3]Tabelle1!$E$2:$U$2,0))=0,"",INDEX([3]Tabelle1!$E$3:$U$500,MATCH($A510&amp;$C510&amp;$D510,[3]Tabelle1!$A$3:$A$500&amp;[3]Tabelle1!$C$3:$C$500&amp;[3]Tabelle1!$D$3:$D$500,0),MATCH(N$2,[3]Tabelle1!$E$2:$U$2,0))),"")</f>
        <v>1037</v>
      </c>
      <c r="O510" s="195" t="str">
        <f t="array" ref="O510">IFERROR(IF(INDEX([3]Tabelle1!$E$3:$U$500,MATCH($A510&amp;$C510&amp;$D510,[3]Tabelle1!$A$3:$A$500&amp;[3]Tabelle1!$C$3:$C$500&amp;[3]Tabelle1!$D$3:$D$500,0),MATCH(O$2,[3]Tabelle1!$E$2:$U$2,0))=0,"",INDEX([3]Tabelle1!$E$3:$U$500,MATCH($A510&amp;$C510&amp;$D510,[3]Tabelle1!$A$3:$A$500&amp;[3]Tabelle1!$C$3:$C$500&amp;[3]Tabelle1!$D$3:$D$500,0),MATCH(O$2,[3]Tabelle1!$E$2:$U$2,0))),"")</f>
        <v/>
      </c>
      <c r="P510" s="195" t="str">
        <f t="array" ref="P510">IFERROR(IF(INDEX([3]Tabelle1!$E$3:$U$500,MATCH($A510&amp;$C510&amp;$D510,[3]Tabelle1!$A$3:$A$500&amp;[3]Tabelle1!$C$3:$C$500&amp;[3]Tabelle1!$D$3:$D$500,0),MATCH(P$2,[3]Tabelle1!$E$2:$U$2,0))=0,"",INDEX([3]Tabelle1!$E$3:$U$500,MATCH($A510&amp;$C510&amp;$D510,[3]Tabelle1!$A$3:$A$500&amp;[3]Tabelle1!$C$3:$C$500&amp;[3]Tabelle1!$D$3:$D$500,0),MATCH(P$2,[3]Tabelle1!$E$2:$U$2,0))),"")</f>
        <v/>
      </c>
      <c r="Q510" s="195" t="str">
        <f t="array" ref="Q510">IFERROR(IF(INDEX([3]Tabelle1!$E$3:$U$500,MATCH($A510&amp;$C510&amp;$D510,[3]Tabelle1!$A$3:$A$500&amp;[3]Tabelle1!$C$3:$C$500&amp;[3]Tabelle1!$D$3:$D$500,0),MATCH(Q$2,[3]Tabelle1!$E$2:$U$2,0))=0,"",INDEX([3]Tabelle1!$E$3:$U$500,MATCH($A510&amp;$C510&amp;$D510,[3]Tabelle1!$A$3:$A$500&amp;[3]Tabelle1!$C$3:$C$500&amp;[3]Tabelle1!$D$3:$D$500,0),MATCH(Q$2,[3]Tabelle1!$E$2:$U$2,0))),"")</f>
        <v/>
      </c>
      <c r="R510" s="195" t="str">
        <f t="array" ref="R510">IFERROR(IF(INDEX([3]Tabelle1!$E$3:$U$500,MATCH($A510&amp;$C510&amp;$D510,[3]Tabelle1!$A$3:$A$500&amp;[3]Tabelle1!$C$3:$C$500&amp;[3]Tabelle1!$D$3:$D$500,0),MATCH(R$2,[3]Tabelle1!$E$2:$U$2,0))=0,"",INDEX([3]Tabelle1!$E$3:$U$500,MATCH($A510&amp;$C510&amp;$D510,[3]Tabelle1!$A$3:$A$500&amp;[3]Tabelle1!$C$3:$C$500&amp;[3]Tabelle1!$D$3:$D$500,0),MATCH(R$2,[3]Tabelle1!$E$2:$U$2,0))),"")</f>
        <v/>
      </c>
      <c r="S510" s="195">
        <f t="array" ref="S510">IFERROR(IF(INDEX([3]Tabelle1!$E$3:$U$500,MATCH($A510&amp;$C510&amp;$D510,[3]Tabelle1!$A$3:$A$500&amp;[3]Tabelle1!$C$3:$C$500&amp;[3]Tabelle1!$D$3:$D$500,0),MATCH(S$2,[3]Tabelle1!$E$2:$U$2,0))=0,"",INDEX([3]Tabelle1!$E$3:$U$500,MATCH($A510&amp;$C510&amp;$D510,[3]Tabelle1!$A$3:$A$500&amp;[3]Tabelle1!$C$3:$C$500&amp;[3]Tabelle1!$D$3:$D$500,0),MATCH(S$2,[3]Tabelle1!$E$2:$U$2,0))),"")</f>
        <v>1185</v>
      </c>
      <c r="T510" s="195">
        <f t="array" ref="T510">IFERROR(IF(INDEX([3]Tabelle1!$E$3:$U$500,MATCH($A510&amp;$C510&amp;$D510,[3]Tabelle1!$A$3:$A$500&amp;[3]Tabelle1!$C$3:$C$500&amp;[3]Tabelle1!$D$3:$D$500,0),MATCH(T$2,[3]Tabelle1!$E$2:$U$2,0))=0,"",INDEX([3]Tabelle1!$E$3:$U$500,MATCH($A510&amp;$C510&amp;$D510,[3]Tabelle1!$A$3:$A$500&amp;[3]Tabelle1!$C$3:$C$500&amp;[3]Tabelle1!$D$3:$D$500,0),MATCH(T$2,[3]Tabelle1!$E$2:$U$2,0))),"")</f>
        <v>1185</v>
      </c>
      <c r="U510" s="195">
        <f t="array" ref="U510">IFERROR(IF(INDEX([3]Tabelle1!$E$3:$U$500,MATCH($A510&amp;$C510&amp;$D510,[3]Tabelle1!$A$3:$A$500&amp;[3]Tabelle1!$C$3:$C$500&amp;[3]Tabelle1!$D$3:$D$500,0),MATCH(U$2,[3]Tabelle1!$E$2:$U$2,0))=0,"",INDEX([3]Tabelle1!$E$3:$U$500,MATCH($A510&amp;$C510&amp;$D510,[3]Tabelle1!$A$3:$A$500&amp;[3]Tabelle1!$C$3:$C$500&amp;[3]Tabelle1!$D$3:$D$500,0),MATCH(U$2,[3]Tabelle1!$E$2:$U$2,0))),"")</f>
        <v>1185</v>
      </c>
      <c r="V510" s="196" t="str">
        <f t="array" ref="V510">IFERROR(IF(INDEX([3]Tabelle1!$E$3:$U$500,MATCH($A510&amp;$C510&amp;$D510,[3]Tabelle1!$A$3:$A$500&amp;[3]Tabelle1!$C$3:$C$500&amp;[3]Tabelle1!$D$3:$D$500,0),MATCH(V$2,[3]Tabelle1!$E$2:$U$2,0))=0,"",INDEX([3]Tabelle1!$E$3:$U$500,MATCH($A510&amp;$C510&amp;$D510,[3]Tabelle1!$A$3:$A$500&amp;[3]Tabelle1!$C$3:$C$500&amp;[3]Tabelle1!$D$3:$D$500,0),MATCH(V$2,[3]Tabelle1!$E$2:$U$2,0))),"")</f>
        <v/>
      </c>
      <c r="W510" t="str">
        <f t="array" ref="W510">IFERROR(IF(INDEX([3]Tabelle1!$E$3:$U$500,MATCH($A510&amp;$C510&amp;$D510,[3]Tabelle1!$A$3:$A$500&amp;[3]Tabelle1!$C$3:$C$500&amp;[3]Tabelle1!$D$3:$D$500,0),MATCH(W$2,[3]Tabelle1!$E$2:$U$2,0))=0,"",INDEX([3]Tabelle1!$E$3:$U$500,MATCH($A510&amp;$C510&amp;$D510,[3]Tabelle1!$A$3:$A$500&amp;[3]Tabelle1!$C$3:$C$500&amp;[3]Tabelle1!$D$3:$D$500,0),MATCH(W$2,[3]Tabelle1!$E$2:$U$2,0))),"")</f>
        <v/>
      </c>
      <c r="X510" t="str">
        <f t="array" ref="X510">IFERROR(IF(INDEX([3]Tabelle1!$E$3:$U$500,MATCH($A510&amp;$C510&amp;$D510,[3]Tabelle1!$A$3:$A$500&amp;[3]Tabelle1!$C$3:$C$500&amp;[3]Tabelle1!$D$3:$D$500,0),MATCH(X$2,[3]Tabelle1!$E$2:$U$2,0))=0,"",INDEX([3]Tabelle1!$E$3:$U$500,MATCH($A510&amp;$C510&amp;$D510,[3]Tabelle1!$A$3:$A$500&amp;[3]Tabelle1!$C$3:$C$500&amp;[3]Tabelle1!$D$3:$D$500,0),MATCH(X$2,[3]Tabelle1!$E$2:$U$2,0))),"")</f>
        <v/>
      </c>
      <c r="Y510" s="4"/>
      <c r="Z510" s="4"/>
      <c r="AA510" s="4"/>
      <c r="AB510" s="4"/>
      <c r="AC510" s="4"/>
      <c r="AD510" s="4"/>
      <c r="AE510" s="4"/>
      <c r="AF510" s="4"/>
    </row>
    <row r="511" spans="1:32" x14ac:dyDescent="0.2">
      <c r="A511" s="107" t="str">
        <f t="shared" si="46"/>
        <v>Poland</v>
      </c>
      <c r="B511" s="97"/>
      <c r="C511" s="97" t="s">
        <v>88</v>
      </c>
      <c r="D511" s="227" t="s">
        <v>43</v>
      </c>
      <c r="E511" s="194"/>
      <c r="F511" s="194"/>
      <c r="G511" s="194"/>
      <c r="H511" s="195" t="str">
        <f t="array" ref="H511">IFERROR(IF(INDEX([3]Tabelle1!$E$3:$U$500,MATCH($A511&amp;$C511&amp;$D511,[3]Tabelle1!$A$3:$A$500&amp;[3]Tabelle1!$C$3:$C$500&amp;[3]Tabelle1!$D$3:$D$500,0),MATCH(H$2,[3]Tabelle1!$E$2:$U$2,0))=0,"",INDEX([3]Tabelle1!$E$3:$U$500,MATCH($A511&amp;$C511&amp;$D511,[3]Tabelle1!$A$3:$A$500&amp;[3]Tabelle1!$C$3:$C$500&amp;[3]Tabelle1!$D$3:$D$500,0),MATCH(H$2,[3]Tabelle1!$E$2:$U$2,0))),"")</f>
        <v/>
      </c>
      <c r="I511" s="195">
        <f t="array" ref="I511">IFERROR(IF(INDEX([3]Tabelle1!$E$3:$U$500,MATCH($A511&amp;$C511&amp;$D511,[3]Tabelle1!$A$3:$A$500&amp;[3]Tabelle1!$C$3:$C$500&amp;[3]Tabelle1!$D$3:$D$500,0),MATCH(I$2,[3]Tabelle1!$E$2:$U$2,0))=0,"",INDEX([3]Tabelle1!$E$3:$U$500,MATCH($A511&amp;$C511&amp;$D511,[3]Tabelle1!$A$3:$A$500&amp;[3]Tabelle1!$C$3:$C$500&amp;[3]Tabelle1!$D$3:$D$500,0),MATCH(I$2,[3]Tabelle1!$E$2:$U$2,0))),"")</f>
        <v>1481</v>
      </c>
      <c r="J511" s="195" t="str">
        <f t="array" ref="J511">IFERROR(IF(INDEX([3]Tabelle1!$E$3:$U$500,MATCH($A511&amp;$C511&amp;$D511,[3]Tabelle1!$A$3:$A$500&amp;[3]Tabelle1!$C$3:$C$500&amp;[3]Tabelle1!$D$3:$D$500,0),MATCH(J$2,[3]Tabelle1!$E$2:$U$2,0))=0,"",INDEX([3]Tabelle1!$E$3:$U$500,MATCH($A511&amp;$C511&amp;$D511,[3]Tabelle1!$A$3:$A$500&amp;[3]Tabelle1!$C$3:$C$500&amp;[3]Tabelle1!$D$3:$D$500,0),MATCH(J$2,[3]Tabelle1!$E$2:$U$2,0))),"")</f>
        <v/>
      </c>
      <c r="K511" s="195" t="str">
        <f t="array" ref="K511">IFERROR(IF(INDEX([3]Tabelle1!$E$3:$U$500,MATCH($A511&amp;$C511&amp;$D511,[3]Tabelle1!$A$3:$A$500&amp;[3]Tabelle1!$C$3:$C$500&amp;[3]Tabelle1!$D$3:$D$500,0),MATCH(K$2,[3]Tabelle1!$E$2:$U$2,0))=0,"",INDEX([3]Tabelle1!$E$3:$U$500,MATCH($A511&amp;$C511&amp;$D511,[3]Tabelle1!$A$3:$A$500&amp;[3]Tabelle1!$C$3:$C$500&amp;[3]Tabelle1!$D$3:$D$500,0),MATCH(K$2,[3]Tabelle1!$E$2:$U$2,0))),"")</f>
        <v/>
      </c>
      <c r="L511" s="195" t="str">
        <f t="array" ref="L511">IFERROR(IF(INDEX([3]Tabelle1!$E$3:$U$500,MATCH($A511&amp;$C511&amp;$D511,[3]Tabelle1!$A$3:$A$500&amp;[3]Tabelle1!$C$3:$C$500&amp;[3]Tabelle1!$D$3:$D$500,0),MATCH(L$2,[3]Tabelle1!$E$2:$U$2,0))=0,"",INDEX([3]Tabelle1!$E$3:$U$500,MATCH($A511&amp;$C511&amp;$D511,[3]Tabelle1!$A$3:$A$500&amp;[3]Tabelle1!$C$3:$C$500&amp;[3]Tabelle1!$D$3:$D$500,0),MATCH(L$2,[3]Tabelle1!$E$2:$U$2,0))),"")</f>
        <v/>
      </c>
      <c r="M511" s="195" t="str">
        <f t="array" ref="M511">IFERROR(IF(INDEX([3]Tabelle1!$E$3:$U$500,MATCH($A511&amp;$C511&amp;$D511,[3]Tabelle1!$A$3:$A$500&amp;[3]Tabelle1!$C$3:$C$500&amp;[3]Tabelle1!$D$3:$D$500,0),MATCH(M$2,[3]Tabelle1!$E$2:$U$2,0))=0,"",INDEX([3]Tabelle1!$E$3:$U$500,MATCH($A511&amp;$C511&amp;$D511,[3]Tabelle1!$A$3:$A$500&amp;[3]Tabelle1!$C$3:$C$500&amp;[3]Tabelle1!$D$3:$D$500,0),MATCH(M$2,[3]Tabelle1!$E$2:$U$2,0))),"")</f>
        <v/>
      </c>
      <c r="N511" s="195">
        <f t="array" ref="N511">IFERROR(IF(INDEX([3]Tabelle1!$E$3:$U$500,MATCH($A511&amp;$C511&amp;$D511,[3]Tabelle1!$A$3:$A$500&amp;[3]Tabelle1!$C$3:$C$500&amp;[3]Tabelle1!$D$3:$D$500,0),MATCH(N$2,[3]Tabelle1!$E$2:$U$2,0))=0,"",INDEX([3]Tabelle1!$E$3:$U$500,MATCH($A511&amp;$C511&amp;$D511,[3]Tabelle1!$A$3:$A$500&amp;[3]Tabelle1!$C$3:$C$500&amp;[3]Tabelle1!$D$3:$D$500,0),MATCH(N$2,[3]Tabelle1!$E$2:$U$2,0))),"")</f>
        <v>1333</v>
      </c>
      <c r="O511" s="195" t="str">
        <f t="array" ref="O511">IFERROR(IF(INDEX([3]Tabelle1!$E$3:$U$500,MATCH($A511&amp;$C511&amp;$D511,[3]Tabelle1!$A$3:$A$500&amp;[3]Tabelle1!$C$3:$C$500&amp;[3]Tabelle1!$D$3:$D$500,0),MATCH(O$2,[3]Tabelle1!$E$2:$U$2,0))=0,"",INDEX([3]Tabelle1!$E$3:$U$500,MATCH($A511&amp;$C511&amp;$D511,[3]Tabelle1!$A$3:$A$500&amp;[3]Tabelle1!$C$3:$C$500&amp;[3]Tabelle1!$D$3:$D$500,0),MATCH(O$2,[3]Tabelle1!$E$2:$U$2,0))),"")</f>
        <v/>
      </c>
      <c r="P511" s="195" t="str">
        <f t="array" ref="P511">IFERROR(IF(INDEX([3]Tabelle1!$E$3:$U$500,MATCH($A511&amp;$C511&amp;$D511,[3]Tabelle1!$A$3:$A$500&amp;[3]Tabelle1!$C$3:$C$500&amp;[3]Tabelle1!$D$3:$D$500,0),MATCH(P$2,[3]Tabelle1!$E$2:$U$2,0))=0,"",INDEX([3]Tabelle1!$E$3:$U$500,MATCH($A511&amp;$C511&amp;$D511,[3]Tabelle1!$A$3:$A$500&amp;[3]Tabelle1!$C$3:$C$500&amp;[3]Tabelle1!$D$3:$D$500,0),MATCH(P$2,[3]Tabelle1!$E$2:$U$2,0))),"")</f>
        <v/>
      </c>
      <c r="Q511" s="195" t="str">
        <f t="array" ref="Q511">IFERROR(IF(INDEX([3]Tabelle1!$E$3:$U$500,MATCH($A511&amp;$C511&amp;$D511,[3]Tabelle1!$A$3:$A$500&amp;[3]Tabelle1!$C$3:$C$500&amp;[3]Tabelle1!$D$3:$D$500,0),MATCH(Q$2,[3]Tabelle1!$E$2:$U$2,0))=0,"",INDEX([3]Tabelle1!$E$3:$U$500,MATCH($A511&amp;$C511&amp;$D511,[3]Tabelle1!$A$3:$A$500&amp;[3]Tabelle1!$C$3:$C$500&amp;[3]Tabelle1!$D$3:$D$500,0),MATCH(Q$2,[3]Tabelle1!$E$2:$U$2,0))),"")</f>
        <v/>
      </c>
      <c r="R511" s="195" t="str">
        <f t="array" ref="R511">IFERROR(IF(INDEX([3]Tabelle1!$E$3:$U$500,MATCH($A511&amp;$C511&amp;$D511,[3]Tabelle1!$A$3:$A$500&amp;[3]Tabelle1!$C$3:$C$500&amp;[3]Tabelle1!$D$3:$D$500,0),MATCH(R$2,[3]Tabelle1!$E$2:$U$2,0))=0,"",INDEX([3]Tabelle1!$E$3:$U$500,MATCH($A511&amp;$C511&amp;$D511,[3]Tabelle1!$A$3:$A$500&amp;[3]Tabelle1!$C$3:$C$500&amp;[3]Tabelle1!$D$3:$D$500,0),MATCH(R$2,[3]Tabelle1!$E$2:$U$2,0))),"")</f>
        <v/>
      </c>
      <c r="S511" s="195">
        <f t="array" ref="S511">IFERROR(IF(INDEX([3]Tabelle1!$E$3:$U$500,MATCH($A511&amp;$C511&amp;$D511,[3]Tabelle1!$A$3:$A$500&amp;[3]Tabelle1!$C$3:$C$500&amp;[3]Tabelle1!$D$3:$D$500,0),MATCH(S$2,[3]Tabelle1!$E$2:$U$2,0))=0,"",INDEX([3]Tabelle1!$E$3:$U$500,MATCH($A511&amp;$C511&amp;$D511,[3]Tabelle1!$A$3:$A$500&amp;[3]Tabelle1!$C$3:$C$500&amp;[3]Tabelle1!$D$3:$D$500,0),MATCH(S$2,[3]Tabelle1!$E$2:$U$2,0))),"")</f>
        <v>1333</v>
      </c>
      <c r="T511" s="195">
        <f t="array" ref="T511">IFERROR(IF(INDEX([3]Tabelle1!$E$3:$U$500,MATCH($A511&amp;$C511&amp;$D511,[3]Tabelle1!$A$3:$A$500&amp;[3]Tabelle1!$C$3:$C$500&amp;[3]Tabelle1!$D$3:$D$500,0),MATCH(T$2,[3]Tabelle1!$E$2:$U$2,0))=0,"",INDEX([3]Tabelle1!$E$3:$U$500,MATCH($A511&amp;$C511&amp;$D511,[3]Tabelle1!$A$3:$A$500&amp;[3]Tabelle1!$C$3:$C$500&amp;[3]Tabelle1!$D$3:$D$500,0),MATCH(T$2,[3]Tabelle1!$E$2:$U$2,0))),"")</f>
        <v>1333</v>
      </c>
      <c r="U511" s="195">
        <f t="array" ref="U511">IFERROR(IF(INDEX([3]Tabelle1!$E$3:$U$500,MATCH($A511&amp;$C511&amp;$D511,[3]Tabelle1!$A$3:$A$500&amp;[3]Tabelle1!$C$3:$C$500&amp;[3]Tabelle1!$D$3:$D$500,0),MATCH(U$2,[3]Tabelle1!$E$2:$U$2,0))=0,"",INDEX([3]Tabelle1!$E$3:$U$500,MATCH($A511&amp;$C511&amp;$D511,[3]Tabelle1!$A$3:$A$500&amp;[3]Tabelle1!$C$3:$C$500&amp;[3]Tabelle1!$D$3:$D$500,0),MATCH(U$2,[3]Tabelle1!$E$2:$U$2,0))),"")</f>
        <v>1333</v>
      </c>
      <c r="V511" s="196" t="str">
        <f t="array" ref="V511">IFERROR(IF(INDEX([3]Tabelle1!$E$3:$U$500,MATCH($A511&amp;$C511&amp;$D511,[3]Tabelle1!$A$3:$A$500&amp;[3]Tabelle1!$C$3:$C$500&amp;[3]Tabelle1!$D$3:$D$500,0),MATCH(V$2,[3]Tabelle1!$E$2:$U$2,0))=0,"",INDEX([3]Tabelle1!$E$3:$U$500,MATCH($A511&amp;$C511&amp;$D511,[3]Tabelle1!$A$3:$A$500&amp;[3]Tabelle1!$C$3:$C$500&amp;[3]Tabelle1!$D$3:$D$500,0),MATCH(V$2,[3]Tabelle1!$E$2:$U$2,0))),"")</f>
        <v/>
      </c>
      <c r="W511" t="str">
        <f t="array" ref="W511">IFERROR(IF(INDEX([3]Tabelle1!$E$3:$U$500,MATCH($A511&amp;$C511&amp;$D511,[3]Tabelle1!$A$3:$A$500&amp;[3]Tabelle1!$C$3:$C$500&amp;[3]Tabelle1!$D$3:$D$500,0),MATCH(W$2,[3]Tabelle1!$E$2:$U$2,0))=0,"",INDEX([3]Tabelle1!$E$3:$U$500,MATCH($A511&amp;$C511&amp;$D511,[3]Tabelle1!$A$3:$A$500&amp;[3]Tabelle1!$C$3:$C$500&amp;[3]Tabelle1!$D$3:$D$500,0),MATCH(W$2,[3]Tabelle1!$E$2:$U$2,0))),"")</f>
        <v/>
      </c>
      <c r="X511" t="str">
        <f t="array" ref="X511">IFERROR(IF(INDEX([3]Tabelle1!$E$3:$U$500,MATCH($A511&amp;$C511&amp;$D511,[3]Tabelle1!$A$3:$A$500&amp;[3]Tabelle1!$C$3:$C$500&amp;[3]Tabelle1!$D$3:$D$500,0),MATCH(X$2,[3]Tabelle1!$E$2:$U$2,0))=0,"",INDEX([3]Tabelle1!$E$3:$U$500,MATCH($A511&amp;$C511&amp;$D511,[3]Tabelle1!$A$3:$A$500&amp;[3]Tabelle1!$C$3:$C$500&amp;[3]Tabelle1!$D$3:$D$500,0),MATCH(X$2,[3]Tabelle1!$E$2:$U$2,0))),"")</f>
        <v/>
      </c>
      <c r="Y511" s="4"/>
      <c r="Z511" s="4"/>
      <c r="AA511" s="4"/>
      <c r="AB511" s="4"/>
      <c r="AC511" s="4"/>
      <c r="AD511" s="4"/>
      <c r="AE511" s="4"/>
      <c r="AF511" s="4"/>
    </row>
    <row r="512" spans="1:32" x14ac:dyDescent="0.2">
      <c r="A512" s="107" t="str">
        <f t="shared" si="46"/>
        <v>Poland</v>
      </c>
      <c r="B512" s="97"/>
      <c r="C512" s="97" t="s">
        <v>88</v>
      </c>
      <c r="D512" s="227" t="s">
        <v>46</v>
      </c>
      <c r="E512" s="194"/>
      <c r="F512" s="194"/>
      <c r="G512" s="194"/>
      <c r="H512" s="195" t="str">
        <f t="array" ref="H512">IFERROR(IF(INDEX([3]Tabelle1!$E$3:$U$500,MATCH($A512&amp;$C512&amp;$D512,[3]Tabelle1!$A$3:$A$500&amp;[3]Tabelle1!$C$3:$C$500&amp;[3]Tabelle1!$D$3:$D$500,0),MATCH(H$2,[3]Tabelle1!$E$2:$U$2,0))=0,"",INDEX([3]Tabelle1!$E$3:$U$500,MATCH($A512&amp;$C512&amp;$D512,[3]Tabelle1!$A$3:$A$500&amp;[3]Tabelle1!$C$3:$C$500&amp;[3]Tabelle1!$D$3:$D$500,0),MATCH(H$2,[3]Tabelle1!$E$2:$U$2,0))),"")</f>
        <v/>
      </c>
      <c r="I512" s="195" t="str">
        <f t="array" ref="I512">IFERROR(IF(INDEX([3]Tabelle1!$E$3:$U$500,MATCH($A512&amp;$C512&amp;$D512,[3]Tabelle1!$A$3:$A$500&amp;[3]Tabelle1!$C$3:$C$500&amp;[3]Tabelle1!$D$3:$D$500,0),MATCH(I$2,[3]Tabelle1!$E$2:$U$2,0))=0,"",INDEX([3]Tabelle1!$E$3:$U$500,MATCH($A512&amp;$C512&amp;$D512,[3]Tabelle1!$A$3:$A$500&amp;[3]Tabelle1!$C$3:$C$500&amp;[3]Tabelle1!$D$3:$D$500,0),MATCH(I$2,[3]Tabelle1!$E$2:$U$2,0))),"")</f>
        <v/>
      </c>
      <c r="J512" s="195" t="str">
        <f t="array" ref="J512">IFERROR(IF(INDEX([3]Tabelle1!$E$3:$U$500,MATCH($A512&amp;$C512&amp;$D512,[3]Tabelle1!$A$3:$A$500&amp;[3]Tabelle1!$C$3:$C$500&amp;[3]Tabelle1!$D$3:$D$500,0),MATCH(J$2,[3]Tabelle1!$E$2:$U$2,0))=0,"",INDEX([3]Tabelle1!$E$3:$U$500,MATCH($A512&amp;$C512&amp;$D512,[3]Tabelle1!$A$3:$A$500&amp;[3]Tabelle1!$C$3:$C$500&amp;[3]Tabelle1!$D$3:$D$500,0),MATCH(J$2,[3]Tabelle1!$E$2:$U$2,0))),"")</f>
        <v/>
      </c>
      <c r="K512" s="195" t="str">
        <f t="array" ref="K512">IFERROR(IF(INDEX([3]Tabelle1!$E$3:$U$500,MATCH($A512&amp;$C512&amp;$D512,[3]Tabelle1!$A$3:$A$500&amp;[3]Tabelle1!$C$3:$C$500&amp;[3]Tabelle1!$D$3:$D$500,0),MATCH(K$2,[3]Tabelle1!$E$2:$U$2,0))=0,"",INDEX([3]Tabelle1!$E$3:$U$500,MATCH($A512&amp;$C512&amp;$D512,[3]Tabelle1!$A$3:$A$500&amp;[3]Tabelle1!$C$3:$C$500&amp;[3]Tabelle1!$D$3:$D$500,0),MATCH(K$2,[3]Tabelle1!$E$2:$U$2,0))),"")</f>
        <v/>
      </c>
      <c r="L512" s="195" t="str">
        <f t="array" ref="L512">IFERROR(IF(INDEX([3]Tabelle1!$E$3:$U$500,MATCH($A512&amp;$C512&amp;$D512,[3]Tabelle1!$A$3:$A$500&amp;[3]Tabelle1!$C$3:$C$500&amp;[3]Tabelle1!$D$3:$D$500,0),MATCH(L$2,[3]Tabelle1!$E$2:$U$2,0))=0,"",INDEX([3]Tabelle1!$E$3:$U$500,MATCH($A512&amp;$C512&amp;$D512,[3]Tabelle1!$A$3:$A$500&amp;[3]Tabelle1!$C$3:$C$500&amp;[3]Tabelle1!$D$3:$D$500,0),MATCH(L$2,[3]Tabelle1!$E$2:$U$2,0))),"")</f>
        <v/>
      </c>
      <c r="M512" s="195" t="str">
        <f t="array" ref="M512">IFERROR(IF(INDEX([3]Tabelle1!$E$3:$U$500,MATCH($A512&amp;$C512&amp;$D512,[3]Tabelle1!$A$3:$A$500&amp;[3]Tabelle1!$C$3:$C$500&amp;[3]Tabelle1!$D$3:$D$500,0),MATCH(M$2,[3]Tabelle1!$E$2:$U$2,0))=0,"",INDEX([3]Tabelle1!$E$3:$U$500,MATCH($A512&amp;$C512&amp;$D512,[3]Tabelle1!$A$3:$A$500&amp;[3]Tabelle1!$C$3:$C$500&amp;[3]Tabelle1!$D$3:$D$500,0),MATCH(M$2,[3]Tabelle1!$E$2:$U$2,0))),"")</f>
        <v/>
      </c>
      <c r="N512" s="195" t="str">
        <f t="array" ref="N512">IFERROR(IF(INDEX([3]Tabelle1!$E$3:$U$500,MATCH($A512&amp;$C512&amp;$D512,[3]Tabelle1!$A$3:$A$500&amp;[3]Tabelle1!$C$3:$C$500&amp;[3]Tabelle1!$D$3:$D$500,0),MATCH(N$2,[3]Tabelle1!$E$2:$U$2,0))=0,"",INDEX([3]Tabelle1!$E$3:$U$500,MATCH($A512&amp;$C512&amp;$D512,[3]Tabelle1!$A$3:$A$500&amp;[3]Tabelle1!$C$3:$C$500&amp;[3]Tabelle1!$D$3:$D$500,0),MATCH(N$2,[3]Tabelle1!$E$2:$U$2,0))),"")</f>
        <v/>
      </c>
      <c r="O512" s="195" t="str">
        <f t="array" ref="O512">IFERROR(IF(INDEX([3]Tabelle1!$E$3:$U$500,MATCH($A512&amp;$C512&amp;$D512,[3]Tabelle1!$A$3:$A$500&amp;[3]Tabelle1!$C$3:$C$500&amp;[3]Tabelle1!$D$3:$D$500,0),MATCH(O$2,[3]Tabelle1!$E$2:$U$2,0))=0,"",INDEX([3]Tabelle1!$E$3:$U$500,MATCH($A512&amp;$C512&amp;$D512,[3]Tabelle1!$A$3:$A$500&amp;[3]Tabelle1!$C$3:$C$500&amp;[3]Tabelle1!$D$3:$D$500,0),MATCH(O$2,[3]Tabelle1!$E$2:$U$2,0))),"")</f>
        <v/>
      </c>
      <c r="P512" s="195" t="str">
        <f t="array" ref="P512">IFERROR(IF(INDEX([3]Tabelle1!$E$3:$U$500,MATCH($A512&amp;$C512&amp;$D512,[3]Tabelle1!$A$3:$A$500&amp;[3]Tabelle1!$C$3:$C$500&amp;[3]Tabelle1!$D$3:$D$500,0),MATCH(P$2,[3]Tabelle1!$E$2:$U$2,0))=0,"",INDEX([3]Tabelle1!$E$3:$U$500,MATCH($A512&amp;$C512&amp;$D512,[3]Tabelle1!$A$3:$A$500&amp;[3]Tabelle1!$C$3:$C$500&amp;[3]Tabelle1!$D$3:$D$500,0),MATCH(P$2,[3]Tabelle1!$E$2:$U$2,0))),"")</f>
        <v/>
      </c>
      <c r="Q512" s="195" t="str">
        <f t="array" ref="Q512">IFERROR(IF(INDEX([3]Tabelle1!$E$3:$U$500,MATCH($A512&amp;$C512&amp;$D512,[3]Tabelle1!$A$3:$A$500&amp;[3]Tabelle1!$C$3:$C$500&amp;[3]Tabelle1!$D$3:$D$500,0),MATCH(Q$2,[3]Tabelle1!$E$2:$U$2,0))=0,"",INDEX([3]Tabelle1!$E$3:$U$500,MATCH($A512&amp;$C512&amp;$D512,[3]Tabelle1!$A$3:$A$500&amp;[3]Tabelle1!$C$3:$C$500&amp;[3]Tabelle1!$D$3:$D$500,0),MATCH(Q$2,[3]Tabelle1!$E$2:$U$2,0))),"")</f>
        <v/>
      </c>
      <c r="R512" s="195" t="str">
        <f t="array" ref="R512">IFERROR(IF(INDEX([3]Tabelle1!$E$3:$U$500,MATCH($A512&amp;$C512&amp;$D512,[3]Tabelle1!$A$3:$A$500&amp;[3]Tabelle1!$C$3:$C$500&amp;[3]Tabelle1!$D$3:$D$500,0),MATCH(R$2,[3]Tabelle1!$E$2:$U$2,0))=0,"",INDEX([3]Tabelle1!$E$3:$U$500,MATCH($A512&amp;$C512&amp;$D512,[3]Tabelle1!$A$3:$A$500&amp;[3]Tabelle1!$C$3:$C$500&amp;[3]Tabelle1!$D$3:$D$500,0),MATCH(R$2,[3]Tabelle1!$E$2:$U$2,0))),"")</f>
        <v/>
      </c>
      <c r="S512" s="195" t="str">
        <f t="array" ref="S512">IFERROR(IF(INDEX([3]Tabelle1!$E$3:$U$500,MATCH($A512&amp;$C512&amp;$D512,[3]Tabelle1!$A$3:$A$500&amp;[3]Tabelle1!$C$3:$C$500&amp;[3]Tabelle1!$D$3:$D$500,0),MATCH(S$2,[3]Tabelle1!$E$2:$U$2,0))=0,"",INDEX([3]Tabelle1!$E$3:$U$500,MATCH($A512&amp;$C512&amp;$D512,[3]Tabelle1!$A$3:$A$500&amp;[3]Tabelle1!$C$3:$C$500&amp;[3]Tabelle1!$D$3:$D$500,0),MATCH(S$2,[3]Tabelle1!$E$2:$U$2,0))),"")</f>
        <v/>
      </c>
      <c r="T512" s="195" t="str">
        <f t="array" ref="T512">IFERROR(IF(INDEX([3]Tabelle1!$E$3:$U$500,MATCH($A512&amp;$C512&amp;$D512,[3]Tabelle1!$A$3:$A$500&amp;[3]Tabelle1!$C$3:$C$500&amp;[3]Tabelle1!$D$3:$D$500,0),MATCH(T$2,[3]Tabelle1!$E$2:$U$2,0))=0,"",INDEX([3]Tabelle1!$E$3:$U$500,MATCH($A512&amp;$C512&amp;$D512,[3]Tabelle1!$A$3:$A$500&amp;[3]Tabelle1!$C$3:$C$500&amp;[3]Tabelle1!$D$3:$D$500,0),MATCH(T$2,[3]Tabelle1!$E$2:$U$2,0))),"")</f>
        <v/>
      </c>
      <c r="U512" s="195" t="str">
        <f t="array" ref="U512">IFERROR(IF(INDEX([3]Tabelle1!$E$3:$U$500,MATCH($A512&amp;$C512&amp;$D512,[3]Tabelle1!$A$3:$A$500&amp;[3]Tabelle1!$C$3:$C$500&amp;[3]Tabelle1!$D$3:$D$500,0),MATCH(U$2,[3]Tabelle1!$E$2:$U$2,0))=0,"",INDEX([3]Tabelle1!$E$3:$U$500,MATCH($A512&amp;$C512&amp;$D512,[3]Tabelle1!$A$3:$A$500&amp;[3]Tabelle1!$C$3:$C$500&amp;[3]Tabelle1!$D$3:$D$500,0),MATCH(U$2,[3]Tabelle1!$E$2:$U$2,0))),"")</f>
        <v/>
      </c>
      <c r="V512" s="196" t="str">
        <f t="array" ref="V512">IFERROR(IF(INDEX([3]Tabelle1!$E$3:$U$500,MATCH($A512&amp;$C512&amp;$D512,[3]Tabelle1!$A$3:$A$500&amp;[3]Tabelle1!$C$3:$C$500&amp;[3]Tabelle1!$D$3:$D$500,0),MATCH(V$2,[3]Tabelle1!$E$2:$U$2,0))=0,"",INDEX([3]Tabelle1!$E$3:$U$500,MATCH($A512&amp;$C512&amp;$D512,[3]Tabelle1!$A$3:$A$500&amp;[3]Tabelle1!$C$3:$C$500&amp;[3]Tabelle1!$D$3:$D$500,0),MATCH(V$2,[3]Tabelle1!$E$2:$U$2,0))),"")</f>
        <v/>
      </c>
      <c r="W512" t="str">
        <f t="array" ref="W512">IFERROR(IF(INDEX([3]Tabelle1!$E$3:$U$500,MATCH($A512&amp;$C512&amp;$D512,[3]Tabelle1!$A$3:$A$500&amp;[3]Tabelle1!$C$3:$C$500&amp;[3]Tabelle1!$D$3:$D$500,0),MATCH(W$2,[3]Tabelle1!$E$2:$U$2,0))=0,"",INDEX([3]Tabelle1!$E$3:$U$500,MATCH($A512&amp;$C512&amp;$D512,[3]Tabelle1!$A$3:$A$500&amp;[3]Tabelle1!$C$3:$C$500&amp;[3]Tabelle1!$D$3:$D$500,0),MATCH(W$2,[3]Tabelle1!$E$2:$U$2,0))),"")</f>
        <v/>
      </c>
      <c r="X512" t="str">
        <f t="array" ref="X512">IFERROR(IF(INDEX([3]Tabelle1!$E$3:$U$500,MATCH($A512&amp;$C512&amp;$D512,[3]Tabelle1!$A$3:$A$500&amp;[3]Tabelle1!$C$3:$C$500&amp;[3]Tabelle1!$D$3:$D$500,0),MATCH(X$2,[3]Tabelle1!$E$2:$U$2,0))=0,"",INDEX([3]Tabelle1!$E$3:$U$500,MATCH($A512&amp;$C512&amp;$D512,[3]Tabelle1!$A$3:$A$500&amp;[3]Tabelle1!$C$3:$C$500&amp;[3]Tabelle1!$D$3:$D$500,0),MATCH(X$2,[3]Tabelle1!$E$2:$U$2,0))),"")</f>
        <v/>
      </c>
      <c r="Y512" s="4"/>
      <c r="Z512" s="4"/>
      <c r="AA512" s="4"/>
      <c r="AB512" s="4"/>
      <c r="AC512" s="4"/>
      <c r="AD512" s="4"/>
      <c r="AE512" s="4"/>
      <c r="AF512" s="4"/>
    </row>
    <row r="513" spans="1:32" x14ac:dyDescent="0.2">
      <c r="A513" s="107" t="str">
        <f t="shared" si="46"/>
        <v>Poland</v>
      </c>
      <c r="B513" s="97"/>
      <c r="C513" s="97" t="s">
        <v>88</v>
      </c>
      <c r="D513" s="227" t="s">
        <v>5</v>
      </c>
      <c r="E513" s="194"/>
      <c r="F513" s="194"/>
      <c r="G513" s="194"/>
      <c r="H513" s="195" t="str">
        <f t="array" ref="H513">IFERROR(IF(INDEX([3]Tabelle1!$E$3:$U$500,MATCH($A513&amp;$C513&amp;$D513,[3]Tabelle1!$A$3:$A$500&amp;[3]Tabelle1!$C$3:$C$500&amp;[3]Tabelle1!$D$3:$D$500,0),MATCH(H$2,[3]Tabelle1!$E$2:$U$2,0))=0,"",INDEX([3]Tabelle1!$E$3:$U$500,MATCH($A513&amp;$C513&amp;$D513,[3]Tabelle1!$A$3:$A$500&amp;[3]Tabelle1!$C$3:$C$500&amp;[3]Tabelle1!$D$3:$D$500,0),MATCH(H$2,[3]Tabelle1!$E$2:$U$2,0))),"")</f>
        <v/>
      </c>
      <c r="I513" s="195">
        <f t="array" ref="I513">IFERROR(IF(INDEX([3]Tabelle1!$E$3:$U$500,MATCH($A513&amp;$C513&amp;$D513,[3]Tabelle1!$A$3:$A$500&amp;[3]Tabelle1!$C$3:$C$500&amp;[3]Tabelle1!$D$3:$D$500,0),MATCH(I$2,[3]Tabelle1!$E$2:$U$2,0))=0,"",INDEX([3]Tabelle1!$E$3:$U$500,MATCH($A513&amp;$C513&amp;$D513,[3]Tabelle1!$A$3:$A$500&amp;[3]Tabelle1!$C$3:$C$500&amp;[3]Tabelle1!$D$3:$D$500,0),MATCH(I$2,[3]Tabelle1!$E$2:$U$2,0))),"")</f>
        <v>444</v>
      </c>
      <c r="J513" s="195" t="str">
        <f t="array" ref="J513">IFERROR(IF(INDEX([3]Tabelle1!$E$3:$U$500,MATCH($A513&amp;$C513&amp;$D513,[3]Tabelle1!$A$3:$A$500&amp;[3]Tabelle1!$C$3:$C$500&amp;[3]Tabelle1!$D$3:$D$500,0),MATCH(J$2,[3]Tabelle1!$E$2:$U$2,0))=0,"",INDEX([3]Tabelle1!$E$3:$U$500,MATCH($A513&amp;$C513&amp;$D513,[3]Tabelle1!$A$3:$A$500&amp;[3]Tabelle1!$C$3:$C$500&amp;[3]Tabelle1!$D$3:$D$500,0),MATCH(J$2,[3]Tabelle1!$E$2:$U$2,0))),"")</f>
        <v/>
      </c>
      <c r="K513" s="195" t="str">
        <f t="array" ref="K513">IFERROR(IF(INDEX([3]Tabelle1!$E$3:$U$500,MATCH($A513&amp;$C513&amp;$D513,[3]Tabelle1!$A$3:$A$500&amp;[3]Tabelle1!$C$3:$C$500&amp;[3]Tabelle1!$D$3:$D$500,0),MATCH(K$2,[3]Tabelle1!$E$2:$U$2,0))=0,"",INDEX([3]Tabelle1!$E$3:$U$500,MATCH($A513&amp;$C513&amp;$D513,[3]Tabelle1!$A$3:$A$500&amp;[3]Tabelle1!$C$3:$C$500&amp;[3]Tabelle1!$D$3:$D$500,0),MATCH(K$2,[3]Tabelle1!$E$2:$U$2,0))),"")</f>
        <v/>
      </c>
      <c r="L513" s="195" t="str">
        <f t="array" ref="L513">IFERROR(IF(INDEX([3]Tabelle1!$E$3:$U$500,MATCH($A513&amp;$C513&amp;$D513,[3]Tabelle1!$A$3:$A$500&amp;[3]Tabelle1!$C$3:$C$500&amp;[3]Tabelle1!$D$3:$D$500,0),MATCH(L$2,[3]Tabelle1!$E$2:$U$2,0))=0,"",INDEX([3]Tabelle1!$E$3:$U$500,MATCH($A513&amp;$C513&amp;$D513,[3]Tabelle1!$A$3:$A$500&amp;[3]Tabelle1!$C$3:$C$500&amp;[3]Tabelle1!$D$3:$D$500,0),MATCH(L$2,[3]Tabelle1!$E$2:$U$2,0))),"")</f>
        <v/>
      </c>
      <c r="M513" s="195" t="str">
        <f t="array" ref="M513">IFERROR(IF(INDEX([3]Tabelle1!$E$3:$U$500,MATCH($A513&amp;$C513&amp;$D513,[3]Tabelle1!$A$3:$A$500&amp;[3]Tabelle1!$C$3:$C$500&amp;[3]Tabelle1!$D$3:$D$500,0),MATCH(M$2,[3]Tabelle1!$E$2:$U$2,0))=0,"",INDEX([3]Tabelle1!$E$3:$U$500,MATCH($A513&amp;$C513&amp;$D513,[3]Tabelle1!$A$3:$A$500&amp;[3]Tabelle1!$C$3:$C$500&amp;[3]Tabelle1!$D$3:$D$500,0),MATCH(M$2,[3]Tabelle1!$E$2:$U$2,0))),"")</f>
        <v/>
      </c>
      <c r="N513" s="195">
        <f t="array" ref="N513">IFERROR(IF(INDEX([3]Tabelle1!$E$3:$U$500,MATCH($A513&amp;$C513&amp;$D513,[3]Tabelle1!$A$3:$A$500&amp;[3]Tabelle1!$C$3:$C$500&amp;[3]Tabelle1!$D$3:$D$500,0),MATCH(N$2,[3]Tabelle1!$E$2:$U$2,0))=0,"",INDEX([3]Tabelle1!$E$3:$U$500,MATCH($A513&amp;$C513&amp;$D513,[3]Tabelle1!$A$3:$A$500&amp;[3]Tabelle1!$C$3:$C$500&amp;[3]Tabelle1!$D$3:$D$500,0),MATCH(N$2,[3]Tabelle1!$E$2:$U$2,0))),"")</f>
        <v>1037</v>
      </c>
      <c r="O513" s="195" t="str">
        <f t="array" ref="O513">IFERROR(IF(INDEX([3]Tabelle1!$E$3:$U$500,MATCH($A513&amp;$C513&amp;$D513,[3]Tabelle1!$A$3:$A$500&amp;[3]Tabelle1!$C$3:$C$500&amp;[3]Tabelle1!$D$3:$D$500,0),MATCH(O$2,[3]Tabelle1!$E$2:$U$2,0))=0,"",INDEX([3]Tabelle1!$E$3:$U$500,MATCH($A513&amp;$C513&amp;$D513,[3]Tabelle1!$A$3:$A$500&amp;[3]Tabelle1!$C$3:$C$500&amp;[3]Tabelle1!$D$3:$D$500,0),MATCH(O$2,[3]Tabelle1!$E$2:$U$2,0))),"")</f>
        <v/>
      </c>
      <c r="P513" s="195" t="str">
        <f t="array" ref="P513">IFERROR(IF(INDEX([3]Tabelle1!$E$3:$U$500,MATCH($A513&amp;$C513&amp;$D513,[3]Tabelle1!$A$3:$A$500&amp;[3]Tabelle1!$C$3:$C$500&amp;[3]Tabelle1!$D$3:$D$500,0),MATCH(P$2,[3]Tabelle1!$E$2:$U$2,0))=0,"",INDEX([3]Tabelle1!$E$3:$U$500,MATCH($A513&amp;$C513&amp;$D513,[3]Tabelle1!$A$3:$A$500&amp;[3]Tabelle1!$C$3:$C$500&amp;[3]Tabelle1!$D$3:$D$500,0),MATCH(P$2,[3]Tabelle1!$E$2:$U$2,0))),"")</f>
        <v/>
      </c>
      <c r="Q513" s="195" t="str">
        <f t="array" ref="Q513">IFERROR(IF(INDEX([3]Tabelle1!$E$3:$U$500,MATCH($A513&amp;$C513&amp;$D513,[3]Tabelle1!$A$3:$A$500&amp;[3]Tabelle1!$C$3:$C$500&amp;[3]Tabelle1!$D$3:$D$500,0),MATCH(Q$2,[3]Tabelle1!$E$2:$U$2,0))=0,"",INDEX([3]Tabelle1!$E$3:$U$500,MATCH($A513&amp;$C513&amp;$D513,[3]Tabelle1!$A$3:$A$500&amp;[3]Tabelle1!$C$3:$C$500&amp;[3]Tabelle1!$D$3:$D$500,0),MATCH(Q$2,[3]Tabelle1!$E$2:$U$2,0))),"")</f>
        <v/>
      </c>
      <c r="R513" s="195" t="str">
        <f t="array" ref="R513">IFERROR(IF(INDEX([3]Tabelle1!$E$3:$U$500,MATCH($A513&amp;$C513&amp;$D513,[3]Tabelle1!$A$3:$A$500&amp;[3]Tabelle1!$C$3:$C$500&amp;[3]Tabelle1!$D$3:$D$500,0),MATCH(R$2,[3]Tabelle1!$E$2:$U$2,0))=0,"",INDEX([3]Tabelle1!$E$3:$U$500,MATCH($A513&amp;$C513&amp;$D513,[3]Tabelle1!$A$3:$A$500&amp;[3]Tabelle1!$C$3:$C$500&amp;[3]Tabelle1!$D$3:$D$500,0),MATCH(R$2,[3]Tabelle1!$E$2:$U$2,0))),"")</f>
        <v/>
      </c>
      <c r="S513" s="195">
        <f t="array" ref="S513">IFERROR(IF(INDEX([3]Tabelle1!$E$3:$U$500,MATCH($A513&amp;$C513&amp;$D513,[3]Tabelle1!$A$3:$A$500&amp;[3]Tabelle1!$C$3:$C$500&amp;[3]Tabelle1!$D$3:$D$500,0),MATCH(S$2,[3]Tabelle1!$E$2:$U$2,0))=0,"",INDEX([3]Tabelle1!$E$3:$U$500,MATCH($A513&amp;$C513&amp;$D513,[3]Tabelle1!$A$3:$A$500&amp;[3]Tabelle1!$C$3:$C$500&amp;[3]Tabelle1!$D$3:$D$500,0),MATCH(S$2,[3]Tabelle1!$E$2:$U$2,0))),"")</f>
        <v>1630</v>
      </c>
      <c r="T513" s="195">
        <f t="array" ref="T513">IFERROR(IF(INDEX([3]Tabelle1!$E$3:$U$500,MATCH($A513&amp;$C513&amp;$D513,[3]Tabelle1!$A$3:$A$500&amp;[3]Tabelle1!$C$3:$C$500&amp;[3]Tabelle1!$D$3:$D$500,0),MATCH(T$2,[3]Tabelle1!$E$2:$U$2,0))=0,"",INDEX([3]Tabelle1!$E$3:$U$500,MATCH($A513&amp;$C513&amp;$D513,[3]Tabelle1!$A$3:$A$500&amp;[3]Tabelle1!$C$3:$C$500&amp;[3]Tabelle1!$D$3:$D$500,0),MATCH(T$2,[3]Tabelle1!$E$2:$U$2,0))),"")</f>
        <v>1481</v>
      </c>
      <c r="U513" s="195">
        <f t="array" ref="U513">IFERROR(IF(INDEX([3]Tabelle1!$E$3:$U$500,MATCH($A513&amp;$C513&amp;$D513,[3]Tabelle1!$A$3:$A$500&amp;[3]Tabelle1!$C$3:$C$500&amp;[3]Tabelle1!$D$3:$D$500,0),MATCH(U$2,[3]Tabelle1!$E$2:$U$2,0))=0,"",INDEX([3]Tabelle1!$E$3:$U$500,MATCH($A513&amp;$C513&amp;$D513,[3]Tabelle1!$A$3:$A$500&amp;[3]Tabelle1!$C$3:$C$500&amp;[3]Tabelle1!$D$3:$D$500,0),MATCH(U$2,[3]Tabelle1!$E$2:$U$2,0))),"")</f>
        <v>1185</v>
      </c>
      <c r="V513" s="196" t="str">
        <f t="array" ref="V513">IFERROR(IF(INDEX([3]Tabelle1!$E$3:$U$500,MATCH($A513&amp;$C513&amp;$D513,[3]Tabelle1!$A$3:$A$500&amp;[3]Tabelle1!$C$3:$C$500&amp;[3]Tabelle1!$D$3:$D$500,0),MATCH(V$2,[3]Tabelle1!$E$2:$U$2,0))=0,"",INDEX([3]Tabelle1!$E$3:$U$500,MATCH($A513&amp;$C513&amp;$D513,[3]Tabelle1!$A$3:$A$500&amp;[3]Tabelle1!$C$3:$C$500&amp;[3]Tabelle1!$D$3:$D$500,0),MATCH(V$2,[3]Tabelle1!$E$2:$U$2,0))),"")</f>
        <v/>
      </c>
      <c r="W513" t="str">
        <f t="array" ref="W513">IFERROR(IF(INDEX([3]Tabelle1!$E$3:$U$500,MATCH($A513&amp;$C513&amp;$D513,[3]Tabelle1!$A$3:$A$500&amp;[3]Tabelle1!$C$3:$C$500&amp;[3]Tabelle1!$D$3:$D$500,0),MATCH(W$2,[3]Tabelle1!$E$2:$U$2,0))=0,"",INDEX([3]Tabelle1!$E$3:$U$500,MATCH($A513&amp;$C513&amp;$D513,[3]Tabelle1!$A$3:$A$500&amp;[3]Tabelle1!$C$3:$C$500&amp;[3]Tabelle1!$D$3:$D$500,0),MATCH(W$2,[3]Tabelle1!$E$2:$U$2,0))),"")</f>
        <v/>
      </c>
      <c r="X513" t="str">
        <f t="array" ref="X513">IFERROR(IF(INDEX([3]Tabelle1!$E$3:$U$500,MATCH($A513&amp;$C513&amp;$D513,[3]Tabelle1!$A$3:$A$500&amp;[3]Tabelle1!$C$3:$C$500&amp;[3]Tabelle1!$D$3:$D$500,0),MATCH(X$2,[3]Tabelle1!$E$2:$U$2,0))=0,"",INDEX([3]Tabelle1!$E$3:$U$500,MATCH($A513&amp;$C513&amp;$D513,[3]Tabelle1!$A$3:$A$500&amp;[3]Tabelle1!$C$3:$C$500&amp;[3]Tabelle1!$D$3:$D$500,0),MATCH(X$2,[3]Tabelle1!$E$2:$U$2,0))),"")</f>
        <v/>
      </c>
      <c r="Y513" s="4"/>
      <c r="Z513" s="4"/>
      <c r="AA513" s="4"/>
      <c r="AB513" s="4"/>
      <c r="AC513" s="4"/>
      <c r="AD513" s="4"/>
      <c r="AE513" s="4"/>
      <c r="AF513" s="4"/>
    </row>
    <row r="514" spans="1:32" x14ac:dyDescent="0.2">
      <c r="A514" s="107" t="str">
        <f t="shared" si="46"/>
        <v>Poland</v>
      </c>
      <c r="B514" s="97"/>
      <c r="C514" s="97" t="s">
        <v>88</v>
      </c>
      <c r="D514" s="227" t="s">
        <v>47</v>
      </c>
      <c r="E514" s="194"/>
      <c r="F514" s="194"/>
      <c r="G514" s="194"/>
      <c r="H514" s="195" t="str">
        <f t="array" ref="H514">IFERROR(IF(INDEX([3]Tabelle1!$E$3:$U$500,MATCH($A514&amp;$C514&amp;$D514,[3]Tabelle1!$A$3:$A$500&amp;[3]Tabelle1!$C$3:$C$500&amp;[3]Tabelle1!$D$3:$D$500,0),MATCH(H$2,[3]Tabelle1!$E$2:$U$2,0))=0,"",INDEX([3]Tabelle1!$E$3:$U$500,MATCH($A514&amp;$C514&amp;$D514,[3]Tabelle1!$A$3:$A$500&amp;[3]Tabelle1!$C$3:$C$500&amp;[3]Tabelle1!$D$3:$D$500,0),MATCH(H$2,[3]Tabelle1!$E$2:$U$2,0))),"")</f>
        <v/>
      </c>
      <c r="I514" s="195">
        <f t="array" ref="I514">IFERROR(IF(INDEX([3]Tabelle1!$E$3:$U$500,MATCH($A514&amp;$C514&amp;$D514,[3]Tabelle1!$A$3:$A$500&amp;[3]Tabelle1!$C$3:$C$500&amp;[3]Tabelle1!$D$3:$D$500,0),MATCH(I$2,[3]Tabelle1!$E$2:$U$2,0))=0,"",INDEX([3]Tabelle1!$E$3:$U$500,MATCH($A514&amp;$C514&amp;$D514,[3]Tabelle1!$A$3:$A$500&amp;[3]Tabelle1!$C$3:$C$500&amp;[3]Tabelle1!$D$3:$D$500,0),MATCH(I$2,[3]Tabelle1!$E$2:$U$2,0))),"")</f>
        <v>593</v>
      </c>
      <c r="J514" s="195" t="str">
        <f t="array" ref="J514">IFERROR(IF(INDEX([3]Tabelle1!$E$3:$U$500,MATCH($A514&amp;$C514&amp;$D514,[3]Tabelle1!$A$3:$A$500&amp;[3]Tabelle1!$C$3:$C$500&amp;[3]Tabelle1!$D$3:$D$500,0),MATCH(J$2,[3]Tabelle1!$E$2:$U$2,0))=0,"",INDEX([3]Tabelle1!$E$3:$U$500,MATCH($A514&amp;$C514&amp;$D514,[3]Tabelle1!$A$3:$A$500&amp;[3]Tabelle1!$C$3:$C$500&amp;[3]Tabelle1!$D$3:$D$500,0),MATCH(J$2,[3]Tabelle1!$E$2:$U$2,0))),"")</f>
        <v/>
      </c>
      <c r="K514" s="195" t="str">
        <f t="array" ref="K514">IFERROR(IF(INDEX([3]Tabelle1!$E$3:$U$500,MATCH($A514&amp;$C514&amp;$D514,[3]Tabelle1!$A$3:$A$500&amp;[3]Tabelle1!$C$3:$C$500&amp;[3]Tabelle1!$D$3:$D$500,0),MATCH(K$2,[3]Tabelle1!$E$2:$U$2,0))=0,"",INDEX([3]Tabelle1!$E$3:$U$500,MATCH($A514&amp;$C514&amp;$D514,[3]Tabelle1!$A$3:$A$500&amp;[3]Tabelle1!$C$3:$C$500&amp;[3]Tabelle1!$D$3:$D$500,0),MATCH(K$2,[3]Tabelle1!$E$2:$U$2,0))),"")</f>
        <v/>
      </c>
      <c r="L514" s="195" t="str">
        <f t="array" ref="L514">IFERROR(IF(INDEX([3]Tabelle1!$E$3:$U$500,MATCH($A514&amp;$C514&amp;$D514,[3]Tabelle1!$A$3:$A$500&amp;[3]Tabelle1!$C$3:$C$500&amp;[3]Tabelle1!$D$3:$D$500,0),MATCH(L$2,[3]Tabelle1!$E$2:$U$2,0))=0,"",INDEX([3]Tabelle1!$E$3:$U$500,MATCH($A514&amp;$C514&amp;$D514,[3]Tabelle1!$A$3:$A$500&amp;[3]Tabelle1!$C$3:$C$500&amp;[3]Tabelle1!$D$3:$D$500,0),MATCH(L$2,[3]Tabelle1!$E$2:$U$2,0))),"")</f>
        <v/>
      </c>
      <c r="M514" s="195" t="str">
        <f t="array" ref="M514">IFERROR(IF(INDEX([3]Tabelle1!$E$3:$U$500,MATCH($A514&amp;$C514&amp;$D514,[3]Tabelle1!$A$3:$A$500&amp;[3]Tabelle1!$C$3:$C$500&amp;[3]Tabelle1!$D$3:$D$500,0),MATCH(M$2,[3]Tabelle1!$E$2:$U$2,0))=0,"",INDEX([3]Tabelle1!$E$3:$U$500,MATCH($A514&amp;$C514&amp;$D514,[3]Tabelle1!$A$3:$A$500&amp;[3]Tabelle1!$C$3:$C$500&amp;[3]Tabelle1!$D$3:$D$500,0),MATCH(M$2,[3]Tabelle1!$E$2:$U$2,0))),"")</f>
        <v/>
      </c>
      <c r="N514" s="195">
        <f t="array" ref="N514">IFERROR(IF(INDEX([3]Tabelle1!$E$3:$U$500,MATCH($A514&amp;$C514&amp;$D514,[3]Tabelle1!$A$3:$A$500&amp;[3]Tabelle1!$C$3:$C$500&amp;[3]Tabelle1!$D$3:$D$500,0),MATCH(N$2,[3]Tabelle1!$E$2:$U$2,0))=0,"",INDEX([3]Tabelle1!$E$3:$U$500,MATCH($A514&amp;$C514&amp;$D514,[3]Tabelle1!$A$3:$A$500&amp;[3]Tabelle1!$C$3:$C$500&amp;[3]Tabelle1!$D$3:$D$500,0),MATCH(N$2,[3]Tabelle1!$E$2:$U$2,0))),"")</f>
        <v>741</v>
      </c>
      <c r="O514" s="195" t="str">
        <f t="array" ref="O514">IFERROR(IF(INDEX([3]Tabelle1!$E$3:$U$500,MATCH($A514&amp;$C514&amp;$D514,[3]Tabelle1!$A$3:$A$500&amp;[3]Tabelle1!$C$3:$C$500&amp;[3]Tabelle1!$D$3:$D$500,0),MATCH(O$2,[3]Tabelle1!$E$2:$U$2,0))=0,"",INDEX([3]Tabelle1!$E$3:$U$500,MATCH($A514&amp;$C514&amp;$D514,[3]Tabelle1!$A$3:$A$500&amp;[3]Tabelle1!$C$3:$C$500&amp;[3]Tabelle1!$D$3:$D$500,0),MATCH(O$2,[3]Tabelle1!$E$2:$U$2,0))),"")</f>
        <v/>
      </c>
      <c r="P514" s="195" t="str">
        <f t="array" ref="P514">IFERROR(IF(INDEX([3]Tabelle1!$E$3:$U$500,MATCH($A514&amp;$C514&amp;$D514,[3]Tabelle1!$A$3:$A$500&amp;[3]Tabelle1!$C$3:$C$500&amp;[3]Tabelle1!$D$3:$D$500,0),MATCH(P$2,[3]Tabelle1!$E$2:$U$2,0))=0,"",INDEX([3]Tabelle1!$E$3:$U$500,MATCH($A514&amp;$C514&amp;$D514,[3]Tabelle1!$A$3:$A$500&amp;[3]Tabelle1!$C$3:$C$500&amp;[3]Tabelle1!$D$3:$D$500,0),MATCH(P$2,[3]Tabelle1!$E$2:$U$2,0))),"")</f>
        <v/>
      </c>
      <c r="Q514" s="195" t="str">
        <f t="array" ref="Q514">IFERROR(IF(INDEX([3]Tabelle1!$E$3:$U$500,MATCH($A514&amp;$C514&amp;$D514,[3]Tabelle1!$A$3:$A$500&amp;[3]Tabelle1!$C$3:$C$500&amp;[3]Tabelle1!$D$3:$D$500,0),MATCH(Q$2,[3]Tabelle1!$E$2:$U$2,0))=0,"",INDEX([3]Tabelle1!$E$3:$U$500,MATCH($A514&amp;$C514&amp;$D514,[3]Tabelle1!$A$3:$A$500&amp;[3]Tabelle1!$C$3:$C$500&amp;[3]Tabelle1!$D$3:$D$500,0),MATCH(Q$2,[3]Tabelle1!$E$2:$U$2,0))),"")</f>
        <v/>
      </c>
      <c r="R514" s="195" t="str">
        <f t="array" ref="R514">IFERROR(IF(INDEX([3]Tabelle1!$E$3:$U$500,MATCH($A514&amp;$C514&amp;$D514,[3]Tabelle1!$A$3:$A$500&amp;[3]Tabelle1!$C$3:$C$500&amp;[3]Tabelle1!$D$3:$D$500,0),MATCH(R$2,[3]Tabelle1!$E$2:$U$2,0))=0,"",INDEX([3]Tabelle1!$E$3:$U$500,MATCH($A514&amp;$C514&amp;$D514,[3]Tabelle1!$A$3:$A$500&amp;[3]Tabelle1!$C$3:$C$500&amp;[3]Tabelle1!$D$3:$D$500,0),MATCH(R$2,[3]Tabelle1!$E$2:$U$2,0))),"")</f>
        <v/>
      </c>
      <c r="S514" s="195">
        <f t="array" ref="S514">IFERROR(IF(INDEX([3]Tabelle1!$E$3:$U$500,MATCH($A514&amp;$C514&amp;$D514,[3]Tabelle1!$A$3:$A$500&amp;[3]Tabelle1!$C$3:$C$500&amp;[3]Tabelle1!$D$3:$D$500,0),MATCH(S$2,[3]Tabelle1!$E$2:$U$2,0))=0,"",INDEX([3]Tabelle1!$E$3:$U$500,MATCH($A514&amp;$C514&amp;$D514,[3]Tabelle1!$A$3:$A$500&amp;[3]Tabelle1!$C$3:$C$500&amp;[3]Tabelle1!$D$3:$D$500,0),MATCH(S$2,[3]Tabelle1!$E$2:$U$2,0))),"")</f>
        <v>741</v>
      </c>
      <c r="T514" s="195">
        <f t="array" ref="T514">IFERROR(IF(INDEX([3]Tabelle1!$E$3:$U$500,MATCH($A514&amp;$C514&amp;$D514,[3]Tabelle1!$A$3:$A$500&amp;[3]Tabelle1!$C$3:$C$500&amp;[3]Tabelle1!$D$3:$D$500,0),MATCH(T$2,[3]Tabelle1!$E$2:$U$2,0))=0,"",INDEX([3]Tabelle1!$E$3:$U$500,MATCH($A514&amp;$C514&amp;$D514,[3]Tabelle1!$A$3:$A$500&amp;[3]Tabelle1!$C$3:$C$500&amp;[3]Tabelle1!$D$3:$D$500,0),MATCH(T$2,[3]Tabelle1!$E$2:$U$2,0))),"")</f>
        <v>1037</v>
      </c>
      <c r="U514" s="195">
        <f t="array" ref="U514">IFERROR(IF(INDEX([3]Tabelle1!$E$3:$U$500,MATCH($A514&amp;$C514&amp;$D514,[3]Tabelle1!$A$3:$A$500&amp;[3]Tabelle1!$C$3:$C$500&amp;[3]Tabelle1!$D$3:$D$500,0),MATCH(U$2,[3]Tabelle1!$E$2:$U$2,0))=0,"",INDEX([3]Tabelle1!$E$3:$U$500,MATCH($A514&amp;$C514&amp;$D514,[3]Tabelle1!$A$3:$A$500&amp;[3]Tabelle1!$C$3:$C$500&amp;[3]Tabelle1!$D$3:$D$500,0),MATCH(U$2,[3]Tabelle1!$E$2:$U$2,0))),"")</f>
        <v>1333</v>
      </c>
      <c r="V514" s="196" t="str">
        <f t="array" ref="V514">IFERROR(IF(INDEX([3]Tabelle1!$E$3:$U$500,MATCH($A514&amp;$C514&amp;$D514,[3]Tabelle1!$A$3:$A$500&amp;[3]Tabelle1!$C$3:$C$500&amp;[3]Tabelle1!$D$3:$D$500,0),MATCH(V$2,[3]Tabelle1!$E$2:$U$2,0))=0,"",INDEX([3]Tabelle1!$E$3:$U$500,MATCH($A514&amp;$C514&amp;$D514,[3]Tabelle1!$A$3:$A$500&amp;[3]Tabelle1!$C$3:$C$500&amp;[3]Tabelle1!$D$3:$D$500,0),MATCH(V$2,[3]Tabelle1!$E$2:$U$2,0))),"")</f>
        <v/>
      </c>
      <c r="W514" t="str">
        <f t="array" ref="W514">IFERROR(IF(INDEX([3]Tabelle1!$E$3:$U$500,MATCH($A514&amp;$C514&amp;$D514,[3]Tabelle1!$A$3:$A$500&amp;[3]Tabelle1!$C$3:$C$500&amp;[3]Tabelle1!$D$3:$D$500,0),MATCH(W$2,[3]Tabelle1!$E$2:$U$2,0))=0,"",INDEX([3]Tabelle1!$E$3:$U$500,MATCH($A514&amp;$C514&amp;$D514,[3]Tabelle1!$A$3:$A$500&amp;[3]Tabelle1!$C$3:$C$500&amp;[3]Tabelle1!$D$3:$D$500,0),MATCH(W$2,[3]Tabelle1!$E$2:$U$2,0))),"")</f>
        <v/>
      </c>
      <c r="X514" t="str">
        <f t="array" ref="X514">IFERROR(IF(INDEX([3]Tabelle1!$E$3:$U$500,MATCH($A514&amp;$C514&amp;$D514,[3]Tabelle1!$A$3:$A$500&amp;[3]Tabelle1!$C$3:$C$500&amp;[3]Tabelle1!$D$3:$D$500,0),MATCH(X$2,[3]Tabelle1!$E$2:$U$2,0))=0,"",INDEX([3]Tabelle1!$E$3:$U$500,MATCH($A514&amp;$C514&amp;$D514,[3]Tabelle1!$A$3:$A$500&amp;[3]Tabelle1!$C$3:$C$500&amp;[3]Tabelle1!$D$3:$D$500,0),MATCH(X$2,[3]Tabelle1!$E$2:$U$2,0))),"")</f>
        <v/>
      </c>
      <c r="Y514" s="4"/>
      <c r="Z514" s="4"/>
      <c r="AA514" s="4"/>
      <c r="AB514" s="4"/>
      <c r="AC514" s="4"/>
      <c r="AD514" s="4"/>
      <c r="AE514" s="4"/>
      <c r="AF514" s="4"/>
    </row>
    <row r="515" spans="1:32" x14ac:dyDescent="0.2">
      <c r="A515" s="107" t="str">
        <f t="shared" si="46"/>
        <v>Poland</v>
      </c>
      <c r="B515" s="97"/>
      <c r="C515" s="97" t="s">
        <v>88</v>
      </c>
      <c r="D515" s="227" t="s">
        <v>93</v>
      </c>
      <c r="E515" s="194"/>
      <c r="F515" s="194"/>
      <c r="G515" s="194"/>
      <c r="H515" s="195" t="str">
        <f t="array" ref="H515">IFERROR(IF(INDEX([3]Tabelle1!$E$3:$U$500,MATCH($A515&amp;$C515&amp;$D515,[3]Tabelle1!$A$3:$A$500&amp;[3]Tabelle1!$C$3:$C$500&amp;[3]Tabelle1!$D$3:$D$500,0),MATCH(H$2,[3]Tabelle1!$E$2:$U$2,0))=0,"",INDEX([3]Tabelle1!$E$3:$U$500,MATCH($A515&amp;$C515&amp;$D515,[3]Tabelle1!$A$3:$A$500&amp;[3]Tabelle1!$C$3:$C$500&amp;[3]Tabelle1!$D$3:$D$500,0),MATCH(H$2,[3]Tabelle1!$E$2:$U$2,0))),"")</f>
        <v/>
      </c>
      <c r="I515" s="195" t="str">
        <f t="array" ref="I515">IFERROR(IF(INDEX([3]Tabelle1!$E$3:$U$500,MATCH($A515&amp;$C515&amp;$D515,[3]Tabelle1!$A$3:$A$500&amp;[3]Tabelle1!$C$3:$C$500&amp;[3]Tabelle1!$D$3:$D$500,0),MATCH(I$2,[3]Tabelle1!$E$2:$U$2,0))=0,"",INDEX([3]Tabelle1!$E$3:$U$500,MATCH($A515&amp;$C515&amp;$D515,[3]Tabelle1!$A$3:$A$500&amp;[3]Tabelle1!$C$3:$C$500&amp;[3]Tabelle1!$D$3:$D$500,0),MATCH(I$2,[3]Tabelle1!$E$2:$U$2,0))),"")</f>
        <v/>
      </c>
      <c r="J515" s="195" t="str">
        <f t="array" ref="J515">IFERROR(IF(INDEX([3]Tabelle1!$E$3:$U$500,MATCH($A515&amp;$C515&amp;$D515,[3]Tabelle1!$A$3:$A$500&amp;[3]Tabelle1!$C$3:$C$500&amp;[3]Tabelle1!$D$3:$D$500,0),MATCH(J$2,[3]Tabelle1!$E$2:$U$2,0))=0,"",INDEX([3]Tabelle1!$E$3:$U$500,MATCH($A515&amp;$C515&amp;$D515,[3]Tabelle1!$A$3:$A$500&amp;[3]Tabelle1!$C$3:$C$500&amp;[3]Tabelle1!$D$3:$D$500,0),MATCH(J$2,[3]Tabelle1!$E$2:$U$2,0))),"")</f>
        <v/>
      </c>
      <c r="K515" s="195" t="str">
        <f t="array" ref="K515">IFERROR(IF(INDEX([3]Tabelle1!$E$3:$U$500,MATCH($A515&amp;$C515&amp;$D515,[3]Tabelle1!$A$3:$A$500&amp;[3]Tabelle1!$C$3:$C$500&amp;[3]Tabelle1!$D$3:$D$500,0),MATCH(K$2,[3]Tabelle1!$E$2:$U$2,0))=0,"",INDEX([3]Tabelle1!$E$3:$U$500,MATCH($A515&amp;$C515&amp;$D515,[3]Tabelle1!$A$3:$A$500&amp;[3]Tabelle1!$C$3:$C$500&amp;[3]Tabelle1!$D$3:$D$500,0),MATCH(K$2,[3]Tabelle1!$E$2:$U$2,0))),"")</f>
        <v/>
      </c>
      <c r="L515" s="195" t="str">
        <f t="array" ref="L515">IFERROR(IF(INDEX([3]Tabelle1!$E$3:$U$500,MATCH($A515&amp;$C515&amp;$D515,[3]Tabelle1!$A$3:$A$500&amp;[3]Tabelle1!$C$3:$C$500&amp;[3]Tabelle1!$D$3:$D$500,0),MATCH(L$2,[3]Tabelle1!$E$2:$U$2,0))=0,"",INDEX([3]Tabelle1!$E$3:$U$500,MATCH($A515&amp;$C515&amp;$D515,[3]Tabelle1!$A$3:$A$500&amp;[3]Tabelle1!$C$3:$C$500&amp;[3]Tabelle1!$D$3:$D$500,0),MATCH(L$2,[3]Tabelle1!$E$2:$U$2,0))),"")</f>
        <v/>
      </c>
      <c r="M515" s="195" t="str">
        <f t="array" ref="M515">IFERROR(IF(INDEX([3]Tabelle1!$E$3:$U$500,MATCH($A515&amp;$C515&amp;$D515,[3]Tabelle1!$A$3:$A$500&amp;[3]Tabelle1!$C$3:$C$500&amp;[3]Tabelle1!$D$3:$D$500,0),MATCH(M$2,[3]Tabelle1!$E$2:$U$2,0))=0,"",INDEX([3]Tabelle1!$E$3:$U$500,MATCH($A515&amp;$C515&amp;$D515,[3]Tabelle1!$A$3:$A$500&amp;[3]Tabelle1!$C$3:$C$500&amp;[3]Tabelle1!$D$3:$D$500,0),MATCH(M$2,[3]Tabelle1!$E$2:$U$2,0))),"")</f>
        <v/>
      </c>
      <c r="N515" s="195" t="str">
        <f t="array" ref="N515">IFERROR(IF(INDEX([3]Tabelle1!$E$3:$U$500,MATCH($A515&amp;$C515&amp;$D515,[3]Tabelle1!$A$3:$A$500&amp;[3]Tabelle1!$C$3:$C$500&amp;[3]Tabelle1!$D$3:$D$500,0),MATCH(N$2,[3]Tabelle1!$E$2:$U$2,0))=0,"",INDEX([3]Tabelle1!$E$3:$U$500,MATCH($A515&amp;$C515&amp;$D515,[3]Tabelle1!$A$3:$A$500&amp;[3]Tabelle1!$C$3:$C$500&amp;[3]Tabelle1!$D$3:$D$500,0),MATCH(N$2,[3]Tabelle1!$E$2:$U$2,0))),"")</f>
        <v/>
      </c>
      <c r="O515" s="195" t="str">
        <f t="array" ref="O515">IFERROR(IF(INDEX([3]Tabelle1!$E$3:$U$500,MATCH($A515&amp;$C515&amp;$D515,[3]Tabelle1!$A$3:$A$500&amp;[3]Tabelle1!$C$3:$C$500&amp;[3]Tabelle1!$D$3:$D$500,0),MATCH(O$2,[3]Tabelle1!$E$2:$U$2,0))=0,"",INDEX([3]Tabelle1!$E$3:$U$500,MATCH($A515&amp;$C515&amp;$D515,[3]Tabelle1!$A$3:$A$500&amp;[3]Tabelle1!$C$3:$C$500&amp;[3]Tabelle1!$D$3:$D$500,0),MATCH(O$2,[3]Tabelle1!$E$2:$U$2,0))),"")</f>
        <v/>
      </c>
      <c r="P515" s="195" t="str">
        <f t="array" ref="P515">IFERROR(IF(INDEX([3]Tabelle1!$E$3:$U$500,MATCH($A515&amp;$C515&amp;$D515,[3]Tabelle1!$A$3:$A$500&amp;[3]Tabelle1!$C$3:$C$500&amp;[3]Tabelle1!$D$3:$D$500,0),MATCH(P$2,[3]Tabelle1!$E$2:$U$2,0))=0,"",INDEX([3]Tabelle1!$E$3:$U$500,MATCH($A515&amp;$C515&amp;$D515,[3]Tabelle1!$A$3:$A$500&amp;[3]Tabelle1!$C$3:$C$500&amp;[3]Tabelle1!$D$3:$D$500,0),MATCH(P$2,[3]Tabelle1!$E$2:$U$2,0))),"")</f>
        <v/>
      </c>
      <c r="Q515" s="195" t="str">
        <f t="array" ref="Q515">IFERROR(IF(INDEX([3]Tabelle1!$E$3:$U$500,MATCH($A515&amp;$C515&amp;$D515,[3]Tabelle1!$A$3:$A$500&amp;[3]Tabelle1!$C$3:$C$500&amp;[3]Tabelle1!$D$3:$D$500,0),MATCH(Q$2,[3]Tabelle1!$E$2:$U$2,0))=0,"",INDEX([3]Tabelle1!$E$3:$U$500,MATCH($A515&amp;$C515&amp;$D515,[3]Tabelle1!$A$3:$A$500&amp;[3]Tabelle1!$C$3:$C$500&amp;[3]Tabelle1!$D$3:$D$500,0),MATCH(Q$2,[3]Tabelle1!$E$2:$U$2,0))),"")</f>
        <v/>
      </c>
      <c r="R515" s="195" t="str">
        <f t="array" ref="R515">IFERROR(IF(INDEX([3]Tabelle1!$E$3:$U$500,MATCH($A515&amp;$C515&amp;$D515,[3]Tabelle1!$A$3:$A$500&amp;[3]Tabelle1!$C$3:$C$500&amp;[3]Tabelle1!$D$3:$D$500,0),MATCH(R$2,[3]Tabelle1!$E$2:$U$2,0))=0,"",INDEX([3]Tabelle1!$E$3:$U$500,MATCH($A515&amp;$C515&amp;$D515,[3]Tabelle1!$A$3:$A$500&amp;[3]Tabelle1!$C$3:$C$500&amp;[3]Tabelle1!$D$3:$D$500,0),MATCH(R$2,[3]Tabelle1!$E$2:$U$2,0))),"")</f>
        <v/>
      </c>
      <c r="S515" s="195" t="str">
        <f t="array" ref="S515">IFERROR(IF(INDEX([3]Tabelle1!$E$3:$U$500,MATCH($A515&amp;$C515&amp;$D515,[3]Tabelle1!$A$3:$A$500&amp;[3]Tabelle1!$C$3:$C$500&amp;[3]Tabelle1!$D$3:$D$500,0),MATCH(S$2,[3]Tabelle1!$E$2:$U$2,0))=0,"",INDEX([3]Tabelle1!$E$3:$U$500,MATCH($A515&amp;$C515&amp;$D515,[3]Tabelle1!$A$3:$A$500&amp;[3]Tabelle1!$C$3:$C$500&amp;[3]Tabelle1!$D$3:$D$500,0),MATCH(S$2,[3]Tabelle1!$E$2:$U$2,0))),"")</f>
        <v/>
      </c>
      <c r="T515" s="195" t="str">
        <f t="array" ref="T515">IFERROR(IF(INDEX([3]Tabelle1!$E$3:$U$500,MATCH($A515&amp;$C515&amp;$D515,[3]Tabelle1!$A$3:$A$500&amp;[3]Tabelle1!$C$3:$C$500&amp;[3]Tabelle1!$D$3:$D$500,0),MATCH(T$2,[3]Tabelle1!$E$2:$U$2,0))=0,"",INDEX([3]Tabelle1!$E$3:$U$500,MATCH($A515&amp;$C515&amp;$D515,[3]Tabelle1!$A$3:$A$500&amp;[3]Tabelle1!$C$3:$C$500&amp;[3]Tabelle1!$D$3:$D$500,0),MATCH(T$2,[3]Tabelle1!$E$2:$U$2,0))),"")</f>
        <v/>
      </c>
      <c r="U515" s="195" t="str">
        <f t="array" ref="U515">IFERROR(IF(INDEX([3]Tabelle1!$E$3:$U$500,MATCH($A515&amp;$C515&amp;$D515,[3]Tabelle1!$A$3:$A$500&amp;[3]Tabelle1!$C$3:$C$500&amp;[3]Tabelle1!$D$3:$D$500,0),MATCH(U$2,[3]Tabelle1!$E$2:$U$2,0))=0,"",INDEX([3]Tabelle1!$E$3:$U$500,MATCH($A515&amp;$C515&amp;$D515,[3]Tabelle1!$A$3:$A$500&amp;[3]Tabelle1!$C$3:$C$500&amp;[3]Tabelle1!$D$3:$D$500,0),MATCH(U$2,[3]Tabelle1!$E$2:$U$2,0))),"")</f>
        <v/>
      </c>
      <c r="V515" s="196" t="str">
        <f t="array" ref="V515">IFERROR(IF(INDEX([3]Tabelle1!$E$3:$U$500,MATCH($A515&amp;$C515&amp;$D515,[3]Tabelle1!$A$3:$A$500&amp;[3]Tabelle1!$C$3:$C$500&amp;[3]Tabelle1!$D$3:$D$500,0),MATCH(V$2,[3]Tabelle1!$E$2:$U$2,0))=0,"",INDEX([3]Tabelle1!$E$3:$U$500,MATCH($A515&amp;$C515&amp;$D515,[3]Tabelle1!$A$3:$A$500&amp;[3]Tabelle1!$C$3:$C$500&amp;[3]Tabelle1!$D$3:$D$500,0),MATCH(V$2,[3]Tabelle1!$E$2:$U$2,0))),"")</f>
        <v/>
      </c>
      <c r="W515" t="str">
        <f t="array" ref="W515">IFERROR(IF(INDEX([3]Tabelle1!$E$3:$U$500,MATCH($A515&amp;$C515&amp;$D515,[3]Tabelle1!$A$3:$A$500&amp;[3]Tabelle1!$C$3:$C$500&amp;[3]Tabelle1!$D$3:$D$500,0),MATCH(W$2,[3]Tabelle1!$E$2:$U$2,0))=0,"",INDEX([3]Tabelle1!$E$3:$U$500,MATCH($A515&amp;$C515&amp;$D515,[3]Tabelle1!$A$3:$A$500&amp;[3]Tabelle1!$C$3:$C$500&amp;[3]Tabelle1!$D$3:$D$500,0),MATCH(W$2,[3]Tabelle1!$E$2:$U$2,0))),"")</f>
        <v/>
      </c>
      <c r="X515" t="str">
        <f t="array" ref="X515">IFERROR(IF(INDEX([3]Tabelle1!$E$3:$U$500,MATCH($A515&amp;$C515&amp;$D515,[3]Tabelle1!$A$3:$A$500&amp;[3]Tabelle1!$C$3:$C$500&amp;[3]Tabelle1!$D$3:$D$500,0),MATCH(X$2,[3]Tabelle1!$E$2:$U$2,0))=0,"",INDEX([3]Tabelle1!$E$3:$U$500,MATCH($A515&amp;$C515&amp;$D515,[3]Tabelle1!$A$3:$A$500&amp;[3]Tabelle1!$C$3:$C$500&amp;[3]Tabelle1!$D$3:$D$500,0),MATCH(X$2,[3]Tabelle1!$E$2:$U$2,0))),"")</f>
        <v/>
      </c>
      <c r="Y515" s="4"/>
      <c r="Z515" s="4"/>
      <c r="AA515" s="4"/>
      <c r="AB515" s="4"/>
      <c r="AC515" s="4"/>
      <c r="AD515" s="4"/>
      <c r="AE515" s="4"/>
      <c r="AF515" s="4"/>
    </row>
    <row r="516" spans="1:32" x14ac:dyDescent="0.2">
      <c r="A516" s="107" t="str">
        <f t="shared" si="46"/>
        <v>Poland</v>
      </c>
      <c r="B516" s="97"/>
      <c r="C516" s="97" t="s">
        <v>88</v>
      </c>
      <c r="D516" s="227" t="s">
        <v>48</v>
      </c>
      <c r="E516" s="194"/>
      <c r="F516" s="194"/>
      <c r="G516" s="194"/>
      <c r="H516" s="195" t="str">
        <f t="array" ref="H516">IFERROR(IF(INDEX([3]Tabelle1!$E$3:$U$500,MATCH($A516&amp;$C516&amp;$D516,[3]Tabelle1!$A$3:$A$500&amp;[3]Tabelle1!$C$3:$C$500&amp;[3]Tabelle1!$D$3:$D$500,0),MATCH(H$2,[3]Tabelle1!$E$2:$U$2,0))=0,"",INDEX([3]Tabelle1!$E$3:$U$500,MATCH($A516&amp;$C516&amp;$D516,[3]Tabelle1!$A$3:$A$500&amp;[3]Tabelle1!$C$3:$C$500&amp;[3]Tabelle1!$D$3:$D$500,0),MATCH(H$2,[3]Tabelle1!$E$2:$U$2,0))),"")</f>
        <v/>
      </c>
      <c r="I516" s="195" t="str">
        <f t="array" ref="I516">IFERROR(IF(INDEX([3]Tabelle1!$E$3:$U$500,MATCH($A516&amp;$C516&amp;$D516,[3]Tabelle1!$A$3:$A$500&amp;[3]Tabelle1!$C$3:$C$500&amp;[3]Tabelle1!$D$3:$D$500,0),MATCH(I$2,[3]Tabelle1!$E$2:$U$2,0))=0,"",INDEX([3]Tabelle1!$E$3:$U$500,MATCH($A516&amp;$C516&amp;$D516,[3]Tabelle1!$A$3:$A$500&amp;[3]Tabelle1!$C$3:$C$500&amp;[3]Tabelle1!$D$3:$D$500,0),MATCH(I$2,[3]Tabelle1!$E$2:$U$2,0))),"")</f>
        <v/>
      </c>
      <c r="J516" s="195" t="str">
        <f t="array" ref="J516">IFERROR(IF(INDEX([3]Tabelle1!$E$3:$U$500,MATCH($A516&amp;$C516&amp;$D516,[3]Tabelle1!$A$3:$A$500&amp;[3]Tabelle1!$C$3:$C$500&amp;[3]Tabelle1!$D$3:$D$500,0),MATCH(J$2,[3]Tabelle1!$E$2:$U$2,0))=0,"",INDEX([3]Tabelle1!$E$3:$U$500,MATCH($A516&amp;$C516&amp;$D516,[3]Tabelle1!$A$3:$A$500&amp;[3]Tabelle1!$C$3:$C$500&amp;[3]Tabelle1!$D$3:$D$500,0),MATCH(J$2,[3]Tabelle1!$E$2:$U$2,0))),"")</f>
        <v/>
      </c>
      <c r="K516" s="195" t="str">
        <f t="array" ref="K516">IFERROR(IF(INDEX([3]Tabelle1!$E$3:$U$500,MATCH($A516&amp;$C516&amp;$D516,[3]Tabelle1!$A$3:$A$500&amp;[3]Tabelle1!$C$3:$C$500&amp;[3]Tabelle1!$D$3:$D$500,0),MATCH(K$2,[3]Tabelle1!$E$2:$U$2,0))=0,"",INDEX([3]Tabelle1!$E$3:$U$500,MATCH($A516&amp;$C516&amp;$D516,[3]Tabelle1!$A$3:$A$500&amp;[3]Tabelle1!$C$3:$C$500&amp;[3]Tabelle1!$D$3:$D$500,0),MATCH(K$2,[3]Tabelle1!$E$2:$U$2,0))),"")</f>
        <v/>
      </c>
      <c r="L516" s="195" t="str">
        <f t="array" ref="L516">IFERROR(IF(INDEX([3]Tabelle1!$E$3:$U$500,MATCH($A516&amp;$C516&amp;$D516,[3]Tabelle1!$A$3:$A$500&amp;[3]Tabelle1!$C$3:$C$500&amp;[3]Tabelle1!$D$3:$D$500,0),MATCH(L$2,[3]Tabelle1!$E$2:$U$2,0))=0,"",INDEX([3]Tabelle1!$E$3:$U$500,MATCH($A516&amp;$C516&amp;$D516,[3]Tabelle1!$A$3:$A$500&amp;[3]Tabelle1!$C$3:$C$500&amp;[3]Tabelle1!$D$3:$D$500,0),MATCH(L$2,[3]Tabelle1!$E$2:$U$2,0))),"")</f>
        <v/>
      </c>
      <c r="M516" s="195" t="str">
        <f t="array" ref="M516">IFERROR(IF(INDEX([3]Tabelle1!$E$3:$U$500,MATCH($A516&amp;$C516&amp;$D516,[3]Tabelle1!$A$3:$A$500&amp;[3]Tabelle1!$C$3:$C$500&amp;[3]Tabelle1!$D$3:$D$500,0),MATCH(M$2,[3]Tabelle1!$E$2:$U$2,0))=0,"",INDEX([3]Tabelle1!$E$3:$U$500,MATCH($A516&amp;$C516&amp;$D516,[3]Tabelle1!$A$3:$A$500&amp;[3]Tabelle1!$C$3:$C$500&amp;[3]Tabelle1!$D$3:$D$500,0),MATCH(M$2,[3]Tabelle1!$E$2:$U$2,0))),"")</f>
        <v/>
      </c>
      <c r="N516" s="195" t="str">
        <f t="array" ref="N516">IFERROR(IF(INDEX([3]Tabelle1!$E$3:$U$500,MATCH($A516&amp;$C516&amp;$D516,[3]Tabelle1!$A$3:$A$500&amp;[3]Tabelle1!$C$3:$C$500&amp;[3]Tabelle1!$D$3:$D$500,0),MATCH(N$2,[3]Tabelle1!$E$2:$U$2,0))=0,"",INDEX([3]Tabelle1!$E$3:$U$500,MATCH($A516&amp;$C516&amp;$D516,[3]Tabelle1!$A$3:$A$500&amp;[3]Tabelle1!$C$3:$C$500&amp;[3]Tabelle1!$D$3:$D$500,0),MATCH(N$2,[3]Tabelle1!$E$2:$U$2,0))),"")</f>
        <v/>
      </c>
      <c r="O516" s="195" t="str">
        <f t="array" ref="O516">IFERROR(IF(INDEX([3]Tabelle1!$E$3:$U$500,MATCH($A516&amp;$C516&amp;$D516,[3]Tabelle1!$A$3:$A$500&amp;[3]Tabelle1!$C$3:$C$500&amp;[3]Tabelle1!$D$3:$D$500,0),MATCH(O$2,[3]Tabelle1!$E$2:$U$2,0))=0,"",INDEX([3]Tabelle1!$E$3:$U$500,MATCH($A516&amp;$C516&amp;$D516,[3]Tabelle1!$A$3:$A$500&amp;[3]Tabelle1!$C$3:$C$500&amp;[3]Tabelle1!$D$3:$D$500,0),MATCH(O$2,[3]Tabelle1!$E$2:$U$2,0))),"")</f>
        <v/>
      </c>
      <c r="P516" s="195" t="str">
        <f t="array" ref="P516">IFERROR(IF(INDEX([3]Tabelle1!$E$3:$U$500,MATCH($A516&amp;$C516&amp;$D516,[3]Tabelle1!$A$3:$A$500&amp;[3]Tabelle1!$C$3:$C$500&amp;[3]Tabelle1!$D$3:$D$500,0),MATCH(P$2,[3]Tabelle1!$E$2:$U$2,0))=0,"",INDEX([3]Tabelle1!$E$3:$U$500,MATCH($A516&amp;$C516&amp;$D516,[3]Tabelle1!$A$3:$A$500&amp;[3]Tabelle1!$C$3:$C$500&amp;[3]Tabelle1!$D$3:$D$500,0),MATCH(P$2,[3]Tabelle1!$E$2:$U$2,0))),"")</f>
        <v/>
      </c>
      <c r="Q516" s="195" t="str">
        <f t="array" ref="Q516">IFERROR(IF(INDEX([3]Tabelle1!$E$3:$U$500,MATCH($A516&amp;$C516&amp;$D516,[3]Tabelle1!$A$3:$A$500&amp;[3]Tabelle1!$C$3:$C$500&amp;[3]Tabelle1!$D$3:$D$500,0),MATCH(Q$2,[3]Tabelle1!$E$2:$U$2,0))=0,"",INDEX([3]Tabelle1!$E$3:$U$500,MATCH($A516&amp;$C516&amp;$D516,[3]Tabelle1!$A$3:$A$500&amp;[3]Tabelle1!$C$3:$C$500&amp;[3]Tabelle1!$D$3:$D$500,0),MATCH(Q$2,[3]Tabelle1!$E$2:$U$2,0))),"")</f>
        <v/>
      </c>
      <c r="R516" s="195" t="str">
        <f t="array" ref="R516">IFERROR(IF(INDEX([3]Tabelle1!$E$3:$U$500,MATCH($A516&amp;$C516&amp;$D516,[3]Tabelle1!$A$3:$A$500&amp;[3]Tabelle1!$C$3:$C$500&amp;[3]Tabelle1!$D$3:$D$500,0),MATCH(R$2,[3]Tabelle1!$E$2:$U$2,0))=0,"",INDEX([3]Tabelle1!$E$3:$U$500,MATCH($A516&amp;$C516&amp;$D516,[3]Tabelle1!$A$3:$A$500&amp;[3]Tabelle1!$C$3:$C$500&amp;[3]Tabelle1!$D$3:$D$500,0),MATCH(R$2,[3]Tabelle1!$E$2:$U$2,0))),"")</f>
        <v/>
      </c>
      <c r="S516" s="195" t="str">
        <f t="array" ref="S516">IFERROR(IF(INDEX([3]Tabelle1!$E$3:$U$500,MATCH($A516&amp;$C516&amp;$D516,[3]Tabelle1!$A$3:$A$500&amp;[3]Tabelle1!$C$3:$C$500&amp;[3]Tabelle1!$D$3:$D$500,0),MATCH(S$2,[3]Tabelle1!$E$2:$U$2,0))=0,"",INDEX([3]Tabelle1!$E$3:$U$500,MATCH($A516&amp;$C516&amp;$D516,[3]Tabelle1!$A$3:$A$500&amp;[3]Tabelle1!$C$3:$C$500&amp;[3]Tabelle1!$D$3:$D$500,0),MATCH(S$2,[3]Tabelle1!$E$2:$U$2,0))),"")</f>
        <v/>
      </c>
      <c r="T516" s="195" t="str">
        <f t="array" ref="T516">IFERROR(IF(INDEX([3]Tabelle1!$E$3:$U$500,MATCH($A516&amp;$C516&amp;$D516,[3]Tabelle1!$A$3:$A$500&amp;[3]Tabelle1!$C$3:$C$500&amp;[3]Tabelle1!$D$3:$D$500,0),MATCH(T$2,[3]Tabelle1!$E$2:$U$2,0))=0,"",INDEX([3]Tabelle1!$E$3:$U$500,MATCH($A516&amp;$C516&amp;$D516,[3]Tabelle1!$A$3:$A$500&amp;[3]Tabelle1!$C$3:$C$500&amp;[3]Tabelle1!$D$3:$D$500,0),MATCH(T$2,[3]Tabelle1!$E$2:$U$2,0))),"")</f>
        <v/>
      </c>
      <c r="U516" s="195" t="str">
        <f t="array" ref="U516">IFERROR(IF(INDEX([3]Tabelle1!$E$3:$U$500,MATCH($A516&amp;$C516&amp;$D516,[3]Tabelle1!$A$3:$A$500&amp;[3]Tabelle1!$C$3:$C$500&amp;[3]Tabelle1!$D$3:$D$500,0),MATCH(U$2,[3]Tabelle1!$E$2:$U$2,0))=0,"",INDEX([3]Tabelle1!$E$3:$U$500,MATCH($A516&amp;$C516&amp;$D516,[3]Tabelle1!$A$3:$A$500&amp;[3]Tabelle1!$C$3:$C$500&amp;[3]Tabelle1!$D$3:$D$500,0),MATCH(U$2,[3]Tabelle1!$E$2:$U$2,0))),"")</f>
        <v/>
      </c>
      <c r="V516" s="196" t="str">
        <f t="array" ref="V516">IFERROR(IF(INDEX([3]Tabelle1!$E$3:$U$500,MATCH($A516&amp;$C516&amp;$D516,[3]Tabelle1!$A$3:$A$500&amp;[3]Tabelle1!$C$3:$C$500&amp;[3]Tabelle1!$D$3:$D$500,0),MATCH(V$2,[3]Tabelle1!$E$2:$U$2,0))=0,"",INDEX([3]Tabelle1!$E$3:$U$500,MATCH($A516&amp;$C516&amp;$D516,[3]Tabelle1!$A$3:$A$500&amp;[3]Tabelle1!$C$3:$C$500&amp;[3]Tabelle1!$D$3:$D$500,0),MATCH(V$2,[3]Tabelle1!$E$2:$U$2,0))),"")</f>
        <v/>
      </c>
      <c r="W516" t="str">
        <f t="array" ref="W516">IFERROR(IF(INDEX([3]Tabelle1!$E$3:$U$500,MATCH($A516&amp;$C516&amp;$D516,[3]Tabelle1!$A$3:$A$500&amp;[3]Tabelle1!$C$3:$C$500&amp;[3]Tabelle1!$D$3:$D$500,0),MATCH(W$2,[3]Tabelle1!$E$2:$U$2,0))=0,"",INDEX([3]Tabelle1!$E$3:$U$500,MATCH($A516&amp;$C516&amp;$D516,[3]Tabelle1!$A$3:$A$500&amp;[3]Tabelle1!$C$3:$C$500&amp;[3]Tabelle1!$D$3:$D$500,0),MATCH(W$2,[3]Tabelle1!$E$2:$U$2,0))),"")</f>
        <v/>
      </c>
      <c r="X516" t="str">
        <f t="array" ref="X516">IFERROR(IF(INDEX([3]Tabelle1!$E$3:$U$500,MATCH($A516&amp;$C516&amp;$D516,[3]Tabelle1!$A$3:$A$500&amp;[3]Tabelle1!$C$3:$C$500&amp;[3]Tabelle1!$D$3:$D$500,0),MATCH(X$2,[3]Tabelle1!$E$2:$U$2,0))=0,"",INDEX([3]Tabelle1!$E$3:$U$500,MATCH($A516&amp;$C516&amp;$D516,[3]Tabelle1!$A$3:$A$500&amp;[3]Tabelle1!$C$3:$C$500&amp;[3]Tabelle1!$D$3:$D$500,0),MATCH(X$2,[3]Tabelle1!$E$2:$U$2,0))),"")</f>
        <v/>
      </c>
      <c r="Y516" s="4"/>
      <c r="Z516" s="4"/>
      <c r="AA516" s="4"/>
      <c r="AB516" s="4"/>
      <c r="AC516" s="4"/>
      <c r="AD516" s="4"/>
      <c r="AE516" s="4"/>
      <c r="AF516" s="4"/>
    </row>
    <row r="517" spans="1:32" ht="13.5" thickBot="1" x14ac:dyDescent="0.25">
      <c r="A517" s="107" t="str">
        <f t="shared" si="46"/>
        <v>Poland</v>
      </c>
      <c r="B517" s="108"/>
      <c r="C517" s="108" t="s">
        <v>88</v>
      </c>
      <c r="D517" s="228" t="s">
        <v>44</v>
      </c>
      <c r="E517" s="194"/>
      <c r="F517" s="194"/>
      <c r="G517" s="194"/>
      <c r="H517" s="195" t="str">
        <f t="array" ref="H517">IFERROR(IF(INDEX([3]Tabelle1!$E$3:$U$500,MATCH($A517&amp;$C517&amp;$D517,[3]Tabelle1!$A$3:$A$500&amp;[3]Tabelle1!$C$3:$C$500&amp;[3]Tabelle1!$D$3:$D$500,0),MATCH(H$2,[3]Tabelle1!$E$2:$U$2,0))=0,"",INDEX([3]Tabelle1!$E$3:$U$500,MATCH($A517&amp;$C517&amp;$D517,[3]Tabelle1!$A$3:$A$500&amp;[3]Tabelle1!$C$3:$C$500&amp;[3]Tabelle1!$D$3:$D$500,0),MATCH(H$2,[3]Tabelle1!$E$2:$U$2,0))),"")</f>
        <v/>
      </c>
      <c r="I517" s="195" t="str">
        <f t="array" ref="I517">IFERROR(IF(INDEX([3]Tabelle1!$E$3:$U$500,MATCH($A517&amp;$C517&amp;$D517,[3]Tabelle1!$A$3:$A$500&amp;[3]Tabelle1!$C$3:$C$500&amp;[3]Tabelle1!$D$3:$D$500,0),MATCH(I$2,[3]Tabelle1!$E$2:$U$2,0))=0,"",INDEX([3]Tabelle1!$E$3:$U$500,MATCH($A517&amp;$C517&amp;$D517,[3]Tabelle1!$A$3:$A$500&amp;[3]Tabelle1!$C$3:$C$500&amp;[3]Tabelle1!$D$3:$D$500,0),MATCH(I$2,[3]Tabelle1!$E$2:$U$2,0))),"")</f>
        <v/>
      </c>
      <c r="J517" s="195" t="str">
        <f t="array" ref="J517">IFERROR(IF(INDEX([3]Tabelle1!$E$3:$U$500,MATCH($A517&amp;$C517&amp;$D517,[3]Tabelle1!$A$3:$A$500&amp;[3]Tabelle1!$C$3:$C$500&amp;[3]Tabelle1!$D$3:$D$500,0),MATCH(J$2,[3]Tabelle1!$E$2:$U$2,0))=0,"",INDEX([3]Tabelle1!$E$3:$U$500,MATCH($A517&amp;$C517&amp;$D517,[3]Tabelle1!$A$3:$A$500&amp;[3]Tabelle1!$C$3:$C$500&amp;[3]Tabelle1!$D$3:$D$500,0),MATCH(J$2,[3]Tabelle1!$E$2:$U$2,0))),"")</f>
        <v/>
      </c>
      <c r="K517" s="195" t="str">
        <f t="array" ref="K517">IFERROR(IF(INDEX([3]Tabelle1!$E$3:$U$500,MATCH($A517&amp;$C517&amp;$D517,[3]Tabelle1!$A$3:$A$500&amp;[3]Tabelle1!$C$3:$C$500&amp;[3]Tabelle1!$D$3:$D$500,0),MATCH(K$2,[3]Tabelle1!$E$2:$U$2,0))=0,"",INDEX([3]Tabelle1!$E$3:$U$500,MATCH($A517&amp;$C517&amp;$D517,[3]Tabelle1!$A$3:$A$500&amp;[3]Tabelle1!$C$3:$C$500&amp;[3]Tabelle1!$D$3:$D$500,0),MATCH(K$2,[3]Tabelle1!$E$2:$U$2,0))),"")</f>
        <v/>
      </c>
      <c r="L517" s="195" t="str">
        <f t="array" ref="L517">IFERROR(IF(INDEX([3]Tabelle1!$E$3:$U$500,MATCH($A517&amp;$C517&amp;$D517,[3]Tabelle1!$A$3:$A$500&amp;[3]Tabelle1!$C$3:$C$500&amp;[3]Tabelle1!$D$3:$D$500,0),MATCH(L$2,[3]Tabelle1!$E$2:$U$2,0))=0,"",INDEX([3]Tabelle1!$E$3:$U$500,MATCH($A517&amp;$C517&amp;$D517,[3]Tabelle1!$A$3:$A$500&amp;[3]Tabelle1!$C$3:$C$500&amp;[3]Tabelle1!$D$3:$D$500,0),MATCH(L$2,[3]Tabelle1!$E$2:$U$2,0))),"")</f>
        <v/>
      </c>
      <c r="M517" s="195" t="str">
        <f t="array" ref="M517">IFERROR(IF(INDEX([3]Tabelle1!$E$3:$U$500,MATCH($A517&amp;$C517&amp;$D517,[3]Tabelle1!$A$3:$A$500&amp;[3]Tabelle1!$C$3:$C$500&amp;[3]Tabelle1!$D$3:$D$500,0),MATCH(M$2,[3]Tabelle1!$E$2:$U$2,0))=0,"",INDEX([3]Tabelle1!$E$3:$U$500,MATCH($A517&amp;$C517&amp;$D517,[3]Tabelle1!$A$3:$A$500&amp;[3]Tabelle1!$C$3:$C$500&amp;[3]Tabelle1!$D$3:$D$500,0),MATCH(M$2,[3]Tabelle1!$E$2:$U$2,0))),"")</f>
        <v/>
      </c>
      <c r="N517" s="195" t="str">
        <f t="array" ref="N517">IFERROR(IF(INDEX([3]Tabelle1!$E$3:$U$500,MATCH($A517&amp;$C517&amp;$D517,[3]Tabelle1!$A$3:$A$500&amp;[3]Tabelle1!$C$3:$C$500&amp;[3]Tabelle1!$D$3:$D$500,0),MATCH(N$2,[3]Tabelle1!$E$2:$U$2,0))=0,"",INDEX([3]Tabelle1!$E$3:$U$500,MATCH($A517&amp;$C517&amp;$D517,[3]Tabelle1!$A$3:$A$500&amp;[3]Tabelle1!$C$3:$C$500&amp;[3]Tabelle1!$D$3:$D$500,0),MATCH(N$2,[3]Tabelle1!$E$2:$U$2,0))),"")</f>
        <v/>
      </c>
      <c r="O517" s="195" t="str">
        <f t="array" ref="O517">IFERROR(IF(INDEX([3]Tabelle1!$E$3:$U$500,MATCH($A517&amp;$C517&amp;$D517,[3]Tabelle1!$A$3:$A$500&amp;[3]Tabelle1!$C$3:$C$500&amp;[3]Tabelle1!$D$3:$D$500,0),MATCH(O$2,[3]Tabelle1!$E$2:$U$2,0))=0,"",INDEX([3]Tabelle1!$E$3:$U$500,MATCH($A517&amp;$C517&amp;$D517,[3]Tabelle1!$A$3:$A$500&amp;[3]Tabelle1!$C$3:$C$500&amp;[3]Tabelle1!$D$3:$D$500,0),MATCH(O$2,[3]Tabelle1!$E$2:$U$2,0))),"")</f>
        <v/>
      </c>
      <c r="P517" s="195" t="str">
        <f t="array" ref="P517">IFERROR(IF(INDEX([3]Tabelle1!$E$3:$U$500,MATCH($A517&amp;$C517&amp;$D517,[3]Tabelle1!$A$3:$A$500&amp;[3]Tabelle1!$C$3:$C$500&amp;[3]Tabelle1!$D$3:$D$500,0),MATCH(P$2,[3]Tabelle1!$E$2:$U$2,0))=0,"",INDEX([3]Tabelle1!$E$3:$U$500,MATCH($A517&amp;$C517&amp;$D517,[3]Tabelle1!$A$3:$A$500&amp;[3]Tabelle1!$C$3:$C$500&amp;[3]Tabelle1!$D$3:$D$500,0),MATCH(P$2,[3]Tabelle1!$E$2:$U$2,0))),"")</f>
        <v/>
      </c>
      <c r="Q517" s="195" t="str">
        <f t="array" ref="Q517">IFERROR(IF(INDEX([3]Tabelle1!$E$3:$U$500,MATCH($A517&amp;$C517&amp;$D517,[3]Tabelle1!$A$3:$A$500&amp;[3]Tabelle1!$C$3:$C$500&amp;[3]Tabelle1!$D$3:$D$500,0),MATCH(Q$2,[3]Tabelle1!$E$2:$U$2,0))=0,"",INDEX([3]Tabelle1!$E$3:$U$500,MATCH($A517&amp;$C517&amp;$D517,[3]Tabelle1!$A$3:$A$500&amp;[3]Tabelle1!$C$3:$C$500&amp;[3]Tabelle1!$D$3:$D$500,0),MATCH(Q$2,[3]Tabelle1!$E$2:$U$2,0))),"")</f>
        <v/>
      </c>
      <c r="R517" s="195" t="str">
        <f t="array" ref="R517">IFERROR(IF(INDEX([3]Tabelle1!$E$3:$U$500,MATCH($A517&amp;$C517&amp;$D517,[3]Tabelle1!$A$3:$A$500&amp;[3]Tabelle1!$C$3:$C$500&amp;[3]Tabelle1!$D$3:$D$500,0),MATCH(R$2,[3]Tabelle1!$E$2:$U$2,0))=0,"",INDEX([3]Tabelle1!$E$3:$U$500,MATCH($A517&amp;$C517&amp;$D517,[3]Tabelle1!$A$3:$A$500&amp;[3]Tabelle1!$C$3:$C$500&amp;[3]Tabelle1!$D$3:$D$500,0),MATCH(R$2,[3]Tabelle1!$E$2:$U$2,0))),"")</f>
        <v/>
      </c>
      <c r="S517" s="195" t="str">
        <f t="array" ref="S517">IFERROR(IF(INDEX([3]Tabelle1!$E$3:$U$500,MATCH($A517&amp;$C517&amp;$D517,[3]Tabelle1!$A$3:$A$500&amp;[3]Tabelle1!$C$3:$C$500&amp;[3]Tabelle1!$D$3:$D$500,0),MATCH(S$2,[3]Tabelle1!$E$2:$U$2,0))=0,"",INDEX([3]Tabelle1!$E$3:$U$500,MATCH($A517&amp;$C517&amp;$D517,[3]Tabelle1!$A$3:$A$500&amp;[3]Tabelle1!$C$3:$C$500&amp;[3]Tabelle1!$D$3:$D$500,0),MATCH(S$2,[3]Tabelle1!$E$2:$U$2,0))),"")</f>
        <v/>
      </c>
      <c r="T517" s="195" t="str">
        <f t="array" ref="T517">IFERROR(IF(INDEX([3]Tabelle1!$E$3:$U$500,MATCH($A517&amp;$C517&amp;$D517,[3]Tabelle1!$A$3:$A$500&amp;[3]Tabelle1!$C$3:$C$500&amp;[3]Tabelle1!$D$3:$D$500,0),MATCH(T$2,[3]Tabelle1!$E$2:$U$2,0))=0,"",INDEX([3]Tabelle1!$E$3:$U$500,MATCH($A517&amp;$C517&amp;$D517,[3]Tabelle1!$A$3:$A$500&amp;[3]Tabelle1!$C$3:$C$500&amp;[3]Tabelle1!$D$3:$D$500,0),MATCH(T$2,[3]Tabelle1!$E$2:$U$2,0))),"")</f>
        <v/>
      </c>
      <c r="U517" s="195" t="str">
        <f t="array" ref="U517">IFERROR(IF(INDEX([3]Tabelle1!$E$3:$U$500,MATCH($A517&amp;$C517&amp;$D517,[3]Tabelle1!$A$3:$A$500&amp;[3]Tabelle1!$C$3:$C$500&amp;[3]Tabelle1!$D$3:$D$500,0),MATCH(U$2,[3]Tabelle1!$E$2:$U$2,0))=0,"",INDEX([3]Tabelle1!$E$3:$U$500,MATCH($A517&amp;$C517&amp;$D517,[3]Tabelle1!$A$3:$A$500&amp;[3]Tabelle1!$C$3:$C$500&amp;[3]Tabelle1!$D$3:$D$500,0),MATCH(U$2,[3]Tabelle1!$E$2:$U$2,0))),"")</f>
        <v/>
      </c>
      <c r="V517" s="196" t="str">
        <f t="array" ref="V517">IFERROR(IF(INDEX([3]Tabelle1!$E$3:$U$500,MATCH($A517&amp;$C517&amp;$D517,[3]Tabelle1!$A$3:$A$500&amp;[3]Tabelle1!$C$3:$C$500&amp;[3]Tabelle1!$D$3:$D$500,0),MATCH(V$2,[3]Tabelle1!$E$2:$U$2,0))=0,"",INDEX([3]Tabelle1!$E$3:$U$500,MATCH($A517&amp;$C517&amp;$D517,[3]Tabelle1!$A$3:$A$500&amp;[3]Tabelle1!$C$3:$C$500&amp;[3]Tabelle1!$D$3:$D$500,0),MATCH(V$2,[3]Tabelle1!$E$2:$U$2,0))),"")</f>
        <v/>
      </c>
      <c r="W517" t="str">
        <f t="array" ref="W517">IFERROR(IF(INDEX([3]Tabelle1!$E$3:$U$500,MATCH($A517&amp;$C517&amp;$D517,[3]Tabelle1!$A$3:$A$500&amp;[3]Tabelle1!$C$3:$C$500&amp;[3]Tabelle1!$D$3:$D$500,0),MATCH(W$2,[3]Tabelle1!$E$2:$U$2,0))=0,"",INDEX([3]Tabelle1!$E$3:$U$500,MATCH($A517&amp;$C517&amp;$D517,[3]Tabelle1!$A$3:$A$500&amp;[3]Tabelle1!$C$3:$C$500&amp;[3]Tabelle1!$D$3:$D$500,0),MATCH(W$2,[3]Tabelle1!$E$2:$U$2,0))),"")</f>
        <v/>
      </c>
      <c r="X517" t="str">
        <f t="array" ref="X517">IFERROR(IF(INDEX([3]Tabelle1!$E$3:$U$500,MATCH($A517&amp;$C517&amp;$D517,[3]Tabelle1!$A$3:$A$500&amp;[3]Tabelle1!$C$3:$C$500&amp;[3]Tabelle1!$D$3:$D$500,0),MATCH(X$2,[3]Tabelle1!$E$2:$U$2,0))=0,"",INDEX([3]Tabelle1!$E$3:$U$500,MATCH($A517&amp;$C517&amp;$D517,[3]Tabelle1!$A$3:$A$500&amp;[3]Tabelle1!$C$3:$C$500&amp;[3]Tabelle1!$D$3:$D$500,0),MATCH(X$2,[3]Tabelle1!$E$2:$U$2,0))),"")</f>
        <v/>
      </c>
      <c r="Y517" s="4"/>
      <c r="Z517" s="4"/>
      <c r="AA517" s="4"/>
      <c r="AB517" s="4"/>
      <c r="AC517" s="4"/>
      <c r="AD517" s="4"/>
      <c r="AE517" s="4"/>
      <c r="AF517" s="4"/>
    </row>
    <row r="518" spans="1:32" x14ac:dyDescent="0.2">
      <c r="A518" s="56" t="str">
        <f>B518</f>
        <v>Portugal</v>
      </c>
      <c r="B518" s="158" t="s">
        <v>2</v>
      </c>
      <c r="C518" s="158" t="s">
        <v>212</v>
      </c>
      <c r="D518" s="229" t="s">
        <v>149</v>
      </c>
      <c r="E518" s="178"/>
      <c r="F518" s="178"/>
      <c r="G518" s="178"/>
      <c r="H518" s="178" t="str">
        <f t="array" ref="H518">IFERROR(IF(INDEX([3]Tabelle1!$E$3:$U$500,MATCH($A518&amp;$C518&amp;$D518,[3]Tabelle1!$A$3:$A$500&amp;[3]Tabelle1!$C$3:$C$500&amp;[3]Tabelle1!$D$3:$D$500,0),MATCH(H$2,[3]Tabelle1!$E$2:$U$2,0))=0,"",INDEX([3]Tabelle1!$E$3:$U$500,MATCH($A518&amp;$C518&amp;$D518,[3]Tabelle1!$A$3:$A$500&amp;[3]Tabelle1!$C$3:$C$500&amp;[3]Tabelle1!$D$3:$D$500,0),MATCH(H$2,[3]Tabelle1!$E$2:$U$2,0))),"")</f>
        <v/>
      </c>
      <c r="I518" s="185">
        <f t="array" ref="I518">IFERROR(IF(INDEX([3]Tabelle1!$E$3:$U$500,MATCH($A518&amp;$C518&amp;$D518,[3]Tabelle1!$A$3:$A$500&amp;[3]Tabelle1!$C$3:$C$500&amp;[3]Tabelle1!$D$3:$D$500,0),MATCH(I$2,[3]Tabelle1!$E$2:$U$2,0))=0,"",INDEX([3]Tabelle1!$E$3:$U$500,MATCH($A518&amp;$C518&amp;$D518,[3]Tabelle1!$A$3:$A$500&amp;[3]Tabelle1!$C$3:$C$500&amp;[3]Tabelle1!$D$3:$D$500,0),MATCH(I$2,[3]Tabelle1!$E$2:$U$2,0))),"")</f>
        <v>0.31</v>
      </c>
      <c r="J518" s="165" t="str">
        <f t="array" ref="J518">IFERROR(IF(INDEX([3]Tabelle1!$E$3:$U$500,MATCH($A518&amp;$C518&amp;$D518,[3]Tabelle1!$A$3:$A$500&amp;[3]Tabelle1!$C$3:$C$500&amp;[3]Tabelle1!$D$3:$D$500,0),MATCH(J$2,[3]Tabelle1!$E$2:$U$2,0))=0,"",INDEX([3]Tabelle1!$E$3:$U$500,MATCH($A518&amp;$C518&amp;$D518,[3]Tabelle1!$A$3:$A$500&amp;[3]Tabelle1!$C$3:$C$500&amp;[3]Tabelle1!$D$3:$D$500,0),MATCH(J$2,[3]Tabelle1!$E$2:$U$2,0))),"")</f>
        <v/>
      </c>
      <c r="K518" s="165">
        <f t="array" ref="K518">IFERROR(IF(INDEX([3]Tabelle1!$E$3:$U$500,MATCH($A518&amp;$C518&amp;$D518,[3]Tabelle1!$A$3:$A$500&amp;[3]Tabelle1!$C$3:$C$500&amp;[3]Tabelle1!$D$3:$D$500,0),MATCH(K$2,[3]Tabelle1!$E$2:$U$2,0))=0,"",INDEX([3]Tabelle1!$E$3:$U$500,MATCH($A518&amp;$C518&amp;$D518,[3]Tabelle1!$A$3:$A$500&amp;[3]Tabelle1!$C$3:$C$500&amp;[3]Tabelle1!$D$3:$D$500,0),MATCH(K$2,[3]Tabelle1!$E$2:$U$2,0))),"")</f>
        <v>0.34</v>
      </c>
      <c r="L518" s="165" t="str">
        <f t="array" ref="L518">IFERROR(IF(INDEX([3]Tabelle1!$E$3:$U$500,MATCH($A518&amp;$C518&amp;$D518,[3]Tabelle1!$A$3:$A$500&amp;[3]Tabelle1!$C$3:$C$500&amp;[3]Tabelle1!$D$3:$D$500,0),MATCH(L$2,[3]Tabelle1!$E$2:$U$2,0))=0,"",INDEX([3]Tabelle1!$E$3:$U$500,MATCH($A518&amp;$C518&amp;$D518,[3]Tabelle1!$A$3:$A$500&amp;[3]Tabelle1!$C$3:$C$500&amp;[3]Tabelle1!$D$3:$D$500,0),MATCH(L$2,[3]Tabelle1!$E$2:$U$2,0))),"")</f>
        <v/>
      </c>
      <c r="M518" s="165" t="str">
        <f t="array" ref="M518">IFERROR(IF(INDEX([3]Tabelle1!$E$3:$U$500,MATCH($A518&amp;$C518&amp;$D518,[3]Tabelle1!$A$3:$A$500&amp;[3]Tabelle1!$C$3:$C$500&amp;[3]Tabelle1!$D$3:$D$500,0),MATCH(M$2,[3]Tabelle1!$E$2:$U$2,0))=0,"",INDEX([3]Tabelle1!$E$3:$U$500,MATCH($A518&amp;$C518&amp;$D518,[3]Tabelle1!$A$3:$A$500&amp;[3]Tabelle1!$C$3:$C$500&amp;[3]Tabelle1!$D$3:$D$500,0),MATCH(M$2,[3]Tabelle1!$E$2:$U$2,0))),"")</f>
        <v/>
      </c>
      <c r="N518" s="165">
        <f t="array" ref="N518">IFERROR(IF(INDEX([3]Tabelle1!$E$3:$U$500,MATCH($A518&amp;$C518&amp;$D518,[3]Tabelle1!$A$3:$A$500&amp;[3]Tabelle1!$C$3:$C$500&amp;[3]Tabelle1!$D$3:$D$500,0),MATCH(N$2,[3]Tabelle1!$E$2:$U$2,0))=0,"",INDEX([3]Tabelle1!$E$3:$U$500,MATCH($A518&amp;$C518&amp;$D518,[3]Tabelle1!$A$3:$A$500&amp;[3]Tabelle1!$C$3:$C$500&amp;[3]Tabelle1!$D$3:$D$500,0),MATCH(N$2,[3]Tabelle1!$E$2:$U$2,0))),"")</f>
        <v>0.38</v>
      </c>
      <c r="O518" s="165" t="str">
        <f t="array" ref="O518">IFERROR(IF(INDEX([3]Tabelle1!$E$3:$U$500,MATCH($A518&amp;$C518&amp;$D518,[3]Tabelle1!$A$3:$A$500&amp;[3]Tabelle1!$C$3:$C$500&amp;[3]Tabelle1!$D$3:$D$500,0),MATCH(O$2,[3]Tabelle1!$E$2:$U$2,0))=0,"",INDEX([3]Tabelle1!$E$3:$U$500,MATCH($A518&amp;$C518&amp;$D518,[3]Tabelle1!$A$3:$A$500&amp;[3]Tabelle1!$C$3:$C$500&amp;[3]Tabelle1!$D$3:$D$500,0),MATCH(O$2,[3]Tabelle1!$E$2:$U$2,0))),"")</f>
        <v/>
      </c>
      <c r="P518" s="165">
        <f t="array" ref="P518">IFERROR(IF(INDEX([3]Tabelle1!$E$3:$U$500,MATCH($A518&amp;$C518&amp;$D518,[3]Tabelle1!$A$3:$A$500&amp;[3]Tabelle1!$C$3:$C$500&amp;[3]Tabelle1!$D$3:$D$500,0),MATCH(P$2,[3]Tabelle1!$E$2:$U$2,0))=0,"",INDEX([3]Tabelle1!$E$3:$U$500,MATCH($A518&amp;$C518&amp;$D518,[3]Tabelle1!$A$3:$A$500&amp;[3]Tabelle1!$C$3:$C$500&amp;[3]Tabelle1!$D$3:$D$500,0),MATCH(P$2,[3]Tabelle1!$E$2:$U$2,0))),"")</f>
        <v>0.41</v>
      </c>
      <c r="Q518" s="165" t="str">
        <f t="array" ref="Q518">IFERROR(IF(INDEX([3]Tabelle1!$E$3:$U$500,MATCH($A518&amp;$C518&amp;$D518,[3]Tabelle1!$A$3:$A$500&amp;[3]Tabelle1!$C$3:$C$500&amp;[3]Tabelle1!$D$3:$D$500,0),MATCH(Q$2,[3]Tabelle1!$E$2:$U$2,0))=0,"",INDEX([3]Tabelle1!$E$3:$U$500,MATCH($A518&amp;$C518&amp;$D518,[3]Tabelle1!$A$3:$A$500&amp;[3]Tabelle1!$C$3:$C$500&amp;[3]Tabelle1!$D$3:$D$500,0),MATCH(Q$2,[3]Tabelle1!$E$2:$U$2,0))),"")</f>
        <v/>
      </c>
      <c r="R518" s="165" t="str">
        <f t="array" ref="R518">IFERROR(IF(INDEX([3]Tabelle1!$E$3:$U$500,MATCH($A518&amp;$C518&amp;$D518,[3]Tabelle1!$A$3:$A$500&amp;[3]Tabelle1!$C$3:$C$500&amp;[3]Tabelle1!$D$3:$D$500,0),MATCH(R$2,[3]Tabelle1!$E$2:$U$2,0))=0,"",INDEX([3]Tabelle1!$E$3:$U$500,MATCH($A518&amp;$C518&amp;$D518,[3]Tabelle1!$A$3:$A$500&amp;[3]Tabelle1!$C$3:$C$500&amp;[3]Tabelle1!$D$3:$D$500,0),MATCH(R$2,[3]Tabelle1!$E$2:$U$2,0))),"")</f>
        <v/>
      </c>
      <c r="S518" s="165">
        <f t="array" ref="S518">IFERROR(IF(INDEX([3]Tabelle1!$E$3:$U$500,MATCH($A518&amp;$C518&amp;$D518,[3]Tabelle1!$A$3:$A$500&amp;[3]Tabelle1!$C$3:$C$500&amp;[3]Tabelle1!$D$3:$D$500,0),MATCH(S$2,[3]Tabelle1!$E$2:$U$2,0))=0,"",INDEX([3]Tabelle1!$E$3:$U$500,MATCH($A518&amp;$C518&amp;$D518,[3]Tabelle1!$A$3:$A$500&amp;[3]Tabelle1!$C$3:$C$500&amp;[3]Tabelle1!$D$3:$D$500,0),MATCH(S$2,[3]Tabelle1!$E$2:$U$2,0))),"")</f>
        <v>0.47</v>
      </c>
      <c r="T518" s="187" t="str">
        <f t="array" ref="T518">IFERROR(IF(INDEX([3]Tabelle1!$E$3:$U$500,MATCH($A518&amp;$C518&amp;$D518,[3]Tabelle1!$A$3:$A$500&amp;[3]Tabelle1!$C$3:$C$500&amp;[3]Tabelle1!$D$3:$D$500,0),MATCH(T$2,[3]Tabelle1!$E$2:$U$2,0))=0,"",INDEX([3]Tabelle1!$E$3:$U$500,MATCH($A518&amp;$C518&amp;$D518,[3]Tabelle1!$A$3:$A$500&amp;[3]Tabelle1!$C$3:$C$500&amp;[3]Tabelle1!$D$3:$D$500,0),MATCH(T$2,[3]Tabelle1!$E$2:$U$2,0))),"")</f>
        <v/>
      </c>
      <c r="U518" s="187" t="str">
        <f t="array" ref="U518">IFERROR(IF(INDEX([3]Tabelle1!$E$3:$U$500,MATCH($A518&amp;$C518&amp;$D518,[3]Tabelle1!$A$3:$A$500&amp;[3]Tabelle1!$C$3:$C$500&amp;[3]Tabelle1!$D$3:$D$500,0),MATCH(U$2,[3]Tabelle1!$E$2:$U$2,0))=0,"",INDEX([3]Tabelle1!$E$3:$U$500,MATCH($A518&amp;$C518&amp;$D518,[3]Tabelle1!$A$3:$A$500&amp;[3]Tabelle1!$C$3:$C$500&amp;[3]Tabelle1!$D$3:$D$500,0),MATCH(U$2,[3]Tabelle1!$E$2:$U$2,0))),"")</f>
        <v/>
      </c>
      <c r="V518" s="188" t="str">
        <f t="array" ref="V518">IFERROR(IF(INDEX([3]Tabelle1!$E$3:$U$500,MATCH($A518&amp;$C518&amp;$D518,[3]Tabelle1!$A$3:$A$500&amp;[3]Tabelle1!$C$3:$C$500&amp;[3]Tabelle1!$D$3:$D$500,0),MATCH(V$2,[3]Tabelle1!$E$2:$U$2,0))=0,"",INDEX([3]Tabelle1!$E$3:$U$500,MATCH($A518&amp;$C518&amp;$D518,[3]Tabelle1!$A$3:$A$500&amp;[3]Tabelle1!$C$3:$C$500&amp;[3]Tabelle1!$D$3:$D$500,0),MATCH(V$2,[3]Tabelle1!$E$2:$U$2,0))),"")</f>
        <v/>
      </c>
      <c r="W518" t="str">
        <f t="array" ref="W518">IFERROR(IF(INDEX([3]Tabelle1!$E$3:$U$500,MATCH($A518&amp;$C518&amp;$D518,[3]Tabelle1!$A$3:$A$500&amp;[3]Tabelle1!$C$3:$C$500&amp;[3]Tabelle1!$D$3:$D$500,0),MATCH(W$2,[3]Tabelle1!$E$2:$U$2,0))=0,"",INDEX([3]Tabelle1!$E$3:$U$500,MATCH($A518&amp;$C518&amp;$D518,[3]Tabelle1!$A$3:$A$500&amp;[3]Tabelle1!$C$3:$C$500&amp;[3]Tabelle1!$D$3:$D$500,0),MATCH(W$2,[3]Tabelle1!$E$2:$U$2,0))),"")</f>
        <v/>
      </c>
      <c r="X518" t="str">
        <f t="array" ref="X518">IFERROR(IF(INDEX([3]Tabelle1!$E$3:$U$500,MATCH($A518&amp;$C518&amp;$D518,[3]Tabelle1!$A$3:$A$500&amp;[3]Tabelle1!$C$3:$C$500&amp;[3]Tabelle1!$D$3:$D$500,0),MATCH(X$2,[3]Tabelle1!$E$2:$U$2,0))=0,"",INDEX([3]Tabelle1!$E$3:$U$500,MATCH($A518&amp;$C518&amp;$D518,[3]Tabelle1!$A$3:$A$500&amp;[3]Tabelle1!$C$3:$C$500&amp;[3]Tabelle1!$D$3:$D$500,0),MATCH(X$2,[3]Tabelle1!$E$2:$U$2,0))),"")</f>
        <v>Tabela 8</v>
      </c>
      <c r="Y518" s="174"/>
      <c r="Z518" s="174"/>
      <c r="AA518" s="174"/>
      <c r="AB518" s="174"/>
      <c r="AC518" s="174"/>
      <c r="AD518" s="174"/>
      <c r="AE518" s="174"/>
      <c r="AF518" s="174"/>
    </row>
    <row r="519" spans="1:32" x14ac:dyDescent="0.2">
      <c r="A519" s="107" t="str">
        <f>A518</f>
        <v>Portugal</v>
      </c>
      <c r="B519" s="97"/>
      <c r="C519" s="97" t="s">
        <v>212</v>
      </c>
      <c r="D519" s="226" t="s">
        <v>148</v>
      </c>
      <c r="E519" s="125"/>
      <c r="F519" s="125"/>
      <c r="G519" s="125"/>
      <c r="H519" s="125" t="str">
        <f t="array" ref="H519">IFERROR(IF(INDEX([3]Tabelle1!$E$3:$U$500,MATCH($A519&amp;$C519&amp;$D519,[3]Tabelle1!$A$3:$A$500&amp;[3]Tabelle1!$C$3:$C$500&amp;[3]Tabelle1!$D$3:$D$500,0),MATCH(H$2,[3]Tabelle1!$E$2:$U$2,0))=0,"",INDEX([3]Tabelle1!$E$3:$U$500,MATCH($A519&amp;$C519&amp;$D519,[3]Tabelle1!$A$3:$A$500&amp;[3]Tabelle1!$C$3:$C$500&amp;[3]Tabelle1!$D$3:$D$500,0),MATCH(H$2,[3]Tabelle1!$E$2:$U$2,0))),"")</f>
        <v/>
      </c>
      <c r="I519" s="186">
        <f t="array" ref="I519">IFERROR(IF(INDEX([3]Tabelle1!$E$3:$U$500,MATCH($A519&amp;$C519&amp;$D519,[3]Tabelle1!$A$3:$A$500&amp;[3]Tabelle1!$C$3:$C$500&amp;[3]Tabelle1!$D$3:$D$500,0),MATCH(I$2,[3]Tabelle1!$E$2:$U$2,0))=0,"",INDEX([3]Tabelle1!$E$3:$U$500,MATCH($A519&amp;$C519&amp;$D519,[3]Tabelle1!$A$3:$A$500&amp;[3]Tabelle1!$C$3:$C$500&amp;[3]Tabelle1!$D$3:$D$500,0),MATCH(I$2,[3]Tabelle1!$E$2:$U$2,0))),"")</f>
        <v>0.6</v>
      </c>
      <c r="J519" s="152" t="str">
        <f t="array" ref="J519">IFERROR(IF(INDEX([3]Tabelle1!$E$3:$U$500,MATCH($A519&amp;$C519&amp;$D519,[3]Tabelle1!$A$3:$A$500&amp;[3]Tabelle1!$C$3:$C$500&amp;[3]Tabelle1!$D$3:$D$500,0),MATCH(J$2,[3]Tabelle1!$E$2:$U$2,0))=0,"",INDEX([3]Tabelle1!$E$3:$U$500,MATCH($A519&amp;$C519&amp;$D519,[3]Tabelle1!$A$3:$A$500&amp;[3]Tabelle1!$C$3:$C$500&amp;[3]Tabelle1!$D$3:$D$500,0),MATCH(J$2,[3]Tabelle1!$E$2:$U$2,0))),"")</f>
        <v/>
      </c>
      <c r="K519" s="152" t="str">
        <f t="array" ref="K519">IFERROR(IF(INDEX([3]Tabelle1!$E$3:$U$500,MATCH($A519&amp;$C519&amp;$D519,[3]Tabelle1!$A$3:$A$500&amp;[3]Tabelle1!$C$3:$C$500&amp;[3]Tabelle1!$D$3:$D$500,0),MATCH(K$2,[3]Tabelle1!$E$2:$U$2,0))=0,"",INDEX([3]Tabelle1!$E$3:$U$500,MATCH($A519&amp;$C519&amp;$D519,[3]Tabelle1!$A$3:$A$500&amp;[3]Tabelle1!$C$3:$C$500&amp;[3]Tabelle1!$D$3:$D$500,0),MATCH(K$2,[3]Tabelle1!$E$2:$U$2,0))),"")</f>
        <v/>
      </c>
      <c r="L519" s="152" t="str">
        <f t="array" ref="L519">IFERROR(IF(INDEX([3]Tabelle1!$E$3:$U$500,MATCH($A519&amp;$C519&amp;$D519,[3]Tabelle1!$A$3:$A$500&amp;[3]Tabelle1!$C$3:$C$500&amp;[3]Tabelle1!$D$3:$D$500,0),MATCH(L$2,[3]Tabelle1!$E$2:$U$2,0))=0,"",INDEX([3]Tabelle1!$E$3:$U$500,MATCH($A519&amp;$C519&amp;$D519,[3]Tabelle1!$A$3:$A$500&amp;[3]Tabelle1!$C$3:$C$500&amp;[3]Tabelle1!$D$3:$D$500,0),MATCH(L$2,[3]Tabelle1!$E$2:$U$2,0))),"")</f>
        <v/>
      </c>
      <c r="M519" s="152" t="str">
        <f t="array" ref="M519">IFERROR(IF(INDEX([3]Tabelle1!$E$3:$U$500,MATCH($A519&amp;$C519&amp;$D519,[3]Tabelle1!$A$3:$A$500&amp;[3]Tabelle1!$C$3:$C$500&amp;[3]Tabelle1!$D$3:$D$500,0),MATCH(M$2,[3]Tabelle1!$E$2:$U$2,0))=0,"",INDEX([3]Tabelle1!$E$3:$U$500,MATCH($A519&amp;$C519&amp;$D519,[3]Tabelle1!$A$3:$A$500&amp;[3]Tabelle1!$C$3:$C$500&amp;[3]Tabelle1!$D$3:$D$500,0),MATCH(M$2,[3]Tabelle1!$E$2:$U$2,0))),"")</f>
        <v/>
      </c>
      <c r="N519" s="152">
        <f t="array" ref="N519">IFERROR(IF(INDEX([3]Tabelle1!$E$3:$U$500,MATCH($A519&amp;$C519&amp;$D519,[3]Tabelle1!$A$3:$A$500&amp;[3]Tabelle1!$C$3:$C$500&amp;[3]Tabelle1!$D$3:$D$500,0),MATCH(N$2,[3]Tabelle1!$E$2:$U$2,0))=0,"",INDEX([3]Tabelle1!$E$3:$U$500,MATCH($A519&amp;$C519&amp;$D519,[3]Tabelle1!$A$3:$A$500&amp;[3]Tabelle1!$C$3:$C$500&amp;[3]Tabelle1!$D$3:$D$500,0),MATCH(N$2,[3]Tabelle1!$E$2:$U$2,0))),"")</f>
        <v>0.69</v>
      </c>
      <c r="O519" s="152" t="str">
        <f t="array" ref="O519">IFERROR(IF(INDEX([3]Tabelle1!$E$3:$U$500,MATCH($A519&amp;$C519&amp;$D519,[3]Tabelle1!$A$3:$A$500&amp;[3]Tabelle1!$C$3:$C$500&amp;[3]Tabelle1!$D$3:$D$500,0),MATCH(O$2,[3]Tabelle1!$E$2:$U$2,0))=0,"",INDEX([3]Tabelle1!$E$3:$U$500,MATCH($A519&amp;$C519&amp;$D519,[3]Tabelle1!$A$3:$A$500&amp;[3]Tabelle1!$C$3:$C$500&amp;[3]Tabelle1!$D$3:$D$500,0),MATCH(O$2,[3]Tabelle1!$E$2:$U$2,0))),"")</f>
        <v/>
      </c>
      <c r="P519" s="152" t="str">
        <f t="array" ref="P519">IFERROR(IF(INDEX([3]Tabelle1!$E$3:$U$500,MATCH($A519&amp;$C519&amp;$D519,[3]Tabelle1!$A$3:$A$500&amp;[3]Tabelle1!$C$3:$C$500&amp;[3]Tabelle1!$D$3:$D$500,0),MATCH(P$2,[3]Tabelle1!$E$2:$U$2,0))=0,"",INDEX([3]Tabelle1!$E$3:$U$500,MATCH($A519&amp;$C519&amp;$D519,[3]Tabelle1!$A$3:$A$500&amp;[3]Tabelle1!$C$3:$C$500&amp;[3]Tabelle1!$D$3:$D$500,0),MATCH(P$2,[3]Tabelle1!$E$2:$U$2,0))),"")</f>
        <v/>
      </c>
      <c r="Q519" s="152" t="str">
        <f t="array" ref="Q519">IFERROR(IF(INDEX([3]Tabelle1!$E$3:$U$500,MATCH($A519&amp;$C519&amp;$D519,[3]Tabelle1!$A$3:$A$500&amp;[3]Tabelle1!$C$3:$C$500&amp;[3]Tabelle1!$D$3:$D$500,0),MATCH(Q$2,[3]Tabelle1!$E$2:$U$2,0))=0,"",INDEX([3]Tabelle1!$E$3:$U$500,MATCH($A519&amp;$C519&amp;$D519,[3]Tabelle1!$A$3:$A$500&amp;[3]Tabelle1!$C$3:$C$500&amp;[3]Tabelle1!$D$3:$D$500,0),MATCH(Q$2,[3]Tabelle1!$E$2:$U$2,0))),"")</f>
        <v/>
      </c>
      <c r="R519" s="152" t="str">
        <f t="array" ref="R519">IFERROR(IF(INDEX([3]Tabelle1!$E$3:$U$500,MATCH($A519&amp;$C519&amp;$D519,[3]Tabelle1!$A$3:$A$500&amp;[3]Tabelle1!$C$3:$C$500&amp;[3]Tabelle1!$D$3:$D$500,0),MATCH(R$2,[3]Tabelle1!$E$2:$U$2,0))=0,"",INDEX([3]Tabelle1!$E$3:$U$500,MATCH($A519&amp;$C519&amp;$D519,[3]Tabelle1!$A$3:$A$500&amp;[3]Tabelle1!$C$3:$C$500&amp;[3]Tabelle1!$D$3:$D$500,0),MATCH(R$2,[3]Tabelle1!$E$2:$U$2,0))),"")</f>
        <v/>
      </c>
      <c r="S519" s="152">
        <f t="array" ref="S519">IFERROR(IF(INDEX([3]Tabelle1!$E$3:$U$500,MATCH($A519&amp;$C519&amp;$D519,[3]Tabelle1!$A$3:$A$500&amp;[3]Tabelle1!$C$3:$C$500&amp;[3]Tabelle1!$D$3:$D$500,0),MATCH(S$2,[3]Tabelle1!$E$2:$U$2,0))=0,"",INDEX([3]Tabelle1!$E$3:$U$500,MATCH($A519&amp;$C519&amp;$D519,[3]Tabelle1!$A$3:$A$500&amp;[3]Tabelle1!$C$3:$C$500&amp;[3]Tabelle1!$D$3:$D$500,0),MATCH(S$2,[3]Tabelle1!$E$2:$U$2,0))),"")</f>
        <v>0.8</v>
      </c>
      <c r="T519" s="189" t="str">
        <f t="array" ref="T519">IFERROR(IF(INDEX([3]Tabelle1!$E$3:$U$500,MATCH($A519&amp;$C519&amp;$D519,[3]Tabelle1!$A$3:$A$500&amp;[3]Tabelle1!$C$3:$C$500&amp;[3]Tabelle1!$D$3:$D$500,0),MATCH(T$2,[3]Tabelle1!$E$2:$U$2,0))=0,"",INDEX([3]Tabelle1!$E$3:$U$500,MATCH($A519&amp;$C519&amp;$D519,[3]Tabelle1!$A$3:$A$500&amp;[3]Tabelle1!$C$3:$C$500&amp;[3]Tabelle1!$D$3:$D$500,0),MATCH(T$2,[3]Tabelle1!$E$2:$U$2,0))),"")</f>
        <v/>
      </c>
      <c r="U519" s="189" t="str">
        <f t="array" ref="U519">IFERROR(IF(INDEX([3]Tabelle1!$E$3:$U$500,MATCH($A519&amp;$C519&amp;$D519,[3]Tabelle1!$A$3:$A$500&amp;[3]Tabelle1!$C$3:$C$500&amp;[3]Tabelle1!$D$3:$D$500,0),MATCH(U$2,[3]Tabelle1!$E$2:$U$2,0))=0,"",INDEX([3]Tabelle1!$E$3:$U$500,MATCH($A519&amp;$C519&amp;$D519,[3]Tabelle1!$A$3:$A$500&amp;[3]Tabelle1!$C$3:$C$500&amp;[3]Tabelle1!$D$3:$D$500,0),MATCH(U$2,[3]Tabelle1!$E$2:$U$2,0))),"")</f>
        <v/>
      </c>
      <c r="V519" s="190" t="str">
        <f t="array" ref="V519">IFERROR(IF(INDEX([3]Tabelle1!$E$3:$U$500,MATCH($A519&amp;$C519&amp;$D519,[3]Tabelle1!$A$3:$A$500&amp;[3]Tabelle1!$C$3:$C$500&amp;[3]Tabelle1!$D$3:$D$500,0),MATCH(V$2,[3]Tabelle1!$E$2:$U$2,0))=0,"",INDEX([3]Tabelle1!$E$3:$U$500,MATCH($A519&amp;$C519&amp;$D519,[3]Tabelle1!$A$3:$A$500&amp;[3]Tabelle1!$C$3:$C$500&amp;[3]Tabelle1!$D$3:$D$500,0),MATCH(V$2,[3]Tabelle1!$E$2:$U$2,0))),"")</f>
        <v/>
      </c>
      <c r="W519" t="str">
        <f t="array" ref="W519">IFERROR(IF(INDEX([3]Tabelle1!$E$3:$U$500,MATCH($A519&amp;$C519&amp;$D519,[3]Tabelle1!$A$3:$A$500&amp;[3]Tabelle1!$C$3:$C$500&amp;[3]Tabelle1!$D$3:$D$500,0),MATCH(W$2,[3]Tabelle1!$E$2:$U$2,0))=0,"",INDEX([3]Tabelle1!$E$3:$U$500,MATCH($A519&amp;$C519&amp;$D519,[3]Tabelle1!$A$3:$A$500&amp;[3]Tabelle1!$C$3:$C$500&amp;[3]Tabelle1!$D$3:$D$500,0),MATCH(W$2,[3]Tabelle1!$E$2:$U$2,0))),"")</f>
        <v/>
      </c>
      <c r="X519" t="str">
        <f t="array" ref="X519">IFERROR(IF(INDEX([3]Tabelle1!$E$3:$U$500,MATCH($A519&amp;$C519&amp;$D519,[3]Tabelle1!$A$3:$A$500&amp;[3]Tabelle1!$C$3:$C$500&amp;[3]Tabelle1!$D$3:$D$500,0),MATCH(X$2,[3]Tabelle1!$E$2:$U$2,0))=0,"",INDEX([3]Tabelle1!$E$3:$U$500,MATCH($A519&amp;$C519&amp;$D519,[3]Tabelle1!$A$3:$A$500&amp;[3]Tabelle1!$C$3:$C$500&amp;[3]Tabelle1!$D$3:$D$500,0),MATCH(X$2,[3]Tabelle1!$E$2:$U$2,0))),"")</f>
        <v>tabela9</v>
      </c>
      <c r="Y519" s="174"/>
      <c r="Z519" s="174"/>
      <c r="AA519" s="174"/>
      <c r="AB519" s="174"/>
      <c r="AC519" s="174"/>
      <c r="AD519" s="174"/>
      <c r="AE519" s="174"/>
      <c r="AF519" s="174"/>
    </row>
    <row r="520" spans="1:32" x14ac:dyDescent="0.2">
      <c r="A520" s="107" t="str">
        <f t="shared" ref="A520:A535" si="47">A519</f>
        <v>Portugal</v>
      </c>
      <c r="B520" s="97"/>
      <c r="C520" s="97" t="s">
        <v>212</v>
      </c>
      <c r="D520" s="226" t="s">
        <v>146</v>
      </c>
      <c r="E520" s="125"/>
      <c r="F520" s="125"/>
      <c r="G520" s="125"/>
      <c r="H520" s="125" t="str">
        <f t="array" ref="H520">IFERROR(IF(INDEX([3]Tabelle1!$E$3:$U$500,MATCH($A520&amp;$C520&amp;$D520,[3]Tabelle1!$A$3:$A$500&amp;[3]Tabelle1!$C$3:$C$500&amp;[3]Tabelle1!$D$3:$D$500,0),MATCH(H$2,[3]Tabelle1!$E$2:$U$2,0))=0,"",INDEX([3]Tabelle1!$E$3:$U$500,MATCH($A520&amp;$C520&amp;$D520,[3]Tabelle1!$A$3:$A$500&amp;[3]Tabelle1!$C$3:$C$500&amp;[3]Tabelle1!$D$3:$D$500,0),MATCH(H$2,[3]Tabelle1!$E$2:$U$2,0))),"")</f>
        <v/>
      </c>
      <c r="I520" s="186">
        <f t="array" ref="I520">IFERROR(IF(INDEX([3]Tabelle1!$E$3:$U$500,MATCH($A520&amp;$C520&amp;$D520,[3]Tabelle1!$A$3:$A$500&amp;[3]Tabelle1!$C$3:$C$500&amp;[3]Tabelle1!$D$3:$D$500,0),MATCH(I$2,[3]Tabelle1!$E$2:$U$2,0))=0,"",INDEX([3]Tabelle1!$E$3:$U$500,MATCH($A520&amp;$C520&amp;$D520,[3]Tabelle1!$A$3:$A$500&amp;[3]Tabelle1!$C$3:$C$500&amp;[3]Tabelle1!$D$3:$D$500,0),MATCH(I$2,[3]Tabelle1!$E$2:$U$2,0))),"")</f>
        <v>0.34</v>
      </c>
      <c r="J520" s="152" t="str">
        <f t="array" ref="J520">IFERROR(IF(INDEX([3]Tabelle1!$E$3:$U$500,MATCH($A520&amp;$C520&amp;$D520,[3]Tabelle1!$A$3:$A$500&amp;[3]Tabelle1!$C$3:$C$500&amp;[3]Tabelle1!$D$3:$D$500,0),MATCH(J$2,[3]Tabelle1!$E$2:$U$2,0))=0,"",INDEX([3]Tabelle1!$E$3:$U$500,MATCH($A520&amp;$C520&amp;$D520,[3]Tabelle1!$A$3:$A$500&amp;[3]Tabelle1!$C$3:$C$500&amp;[3]Tabelle1!$D$3:$D$500,0),MATCH(J$2,[3]Tabelle1!$E$2:$U$2,0))),"")</f>
        <v/>
      </c>
      <c r="K520" s="152" t="str">
        <f t="array" ref="K520">IFERROR(IF(INDEX([3]Tabelle1!$E$3:$U$500,MATCH($A520&amp;$C520&amp;$D520,[3]Tabelle1!$A$3:$A$500&amp;[3]Tabelle1!$C$3:$C$500&amp;[3]Tabelle1!$D$3:$D$500,0),MATCH(K$2,[3]Tabelle1!$E$2:$U$2,0))=0,"",INDEX([3]Tabelle1!$E$3:$U$500,MATCH($A520&amp;$C520&amp;$D520,[3]Tabelle1!$A$3:$A$500&amp;[3]Tabelle1!$C$3:$C$500&amp;[3]Tabelle1!$D$3:$D$500,0),MATCH(K$2,[3]Tabelle1!$E$2:$U$2,0))),"")</f>
        <v/>
      </c>
      <c r="L520" s="152" t="str">
        <f t="array" ref="L520">IFERROR(IF(INDEX([3]Tabelle1!$E$3:$U$500,MATCH($A520&amp;$C520&amp;$D520,[3]Tabelle1!$A$3:$A$500&amp;[3]Tabelle1!$C$3:$C$500&amp;[3]Tabelle1!$D$3:$D$500,0),MATCH(L$2,[3]Tabelle1!$E$2:$U$2,0))=0,"",INDEX([3]Tabelle1!$E$3:$U$500,MATCH($A520&amp;$C520&amp;$D520,[3]Tabelle1!$A$3:$A$500&amp;[3]Tabelle1!$C$3:$C$500&amp;[3]Tabelle1!$D$3:$D$500,0),MATCH(L$2,[3]Tabelle1!$E$2:$U$2,0))),"")</f>
        <v/>
      </c>
      <c r="M520" s="152" t="str">
        <f t="array" ref="M520">IFERROR(IF(INDEX([3]Tabelle1!$E$3:$U$500,MATCH($A520&amp;$C520&amp;$D520,[3]Tabelle1!$A$3:$A$500&amp;[3]Tabelle1!$C$3:$C$500&amp;[3]Tabelle1!$D$3:$D$500,0),MATCH(M$2,[3]Tabelle1!$E$2:$U$2,0))=0,"",INDEX([3]Tabelle1!$E$3:$U$500,MATCH($A520&amp;$C520&amp;$D520,[3]Tabelle1!$A$3:$A$500&amp;[3]Tabelle1!$C$3:$C$500&amp;[3]Tabelle1!$D$3:$D$500,0),MATCH(M$2,[3]Tabelle1!$E$2:$U$2,0))),"")</f>
        <v/>
      </c>
      <c r="N520" s="152">
        <f t="array" ref="N520">IFERROR(IF(INDEX([3]Tabelle1!$E$3:$U$500,MATCH($A520&amp;$C520&amp;$D520,[3]Tabelle1!$A$3:$A$500&amp;[3]Tabelle1!$C$3:$C$500&amp;[3]Tabelle1!$D$3:$D$500,0),MATCH(N$2,[3]Tabelle1!$E$2:$U$2,0))=0,"",INDEX([3]Tabelle1!$E$3:$U$500,MATCH($A520&amp;$C520&amp;$D520,[3]Tabelle1!$A$3:$A$500&amp;[3]Tabelle1!$C$3:$C$500&amp;[3]Tabelle1!$D$3:$D$500,0),MATCH(N$2,[3]Tabelle1!$E$2:$U$2,0))),"")</f>
        <v>0.36</v>
      </c>
      <c r="O520" s="152" t="str">
        <f t="array" ref="O520">IFERROR(IF(INDEX([3]Tabelle1!$E$3:$U$500,MATCH($A520&amp;$C520&amp;$D520,[3]Tabelle1!$A$3:$A$500&amp;[3]Tabelle1!$C$3:$C$500&amp;[3]Tabelle1!$D$3:$D$500,0),MATCH(O$2,[3]Tabelle1!$E$2:$U$2,0))=0,"",INDEX([3]Tabelle1!$E$3:$U$500,MATCH($A520&amp;$C520&amp;$D520,[3]Tabelle1!$A$3:$A$500&amp;[3]Tabelle1!$C$3:$C$500&amp;[3]Tabelle1!$D$3:$D$500,0),MATCH(O$2,[3]Tabelle1!$E$2:$U$2,0))),"")</f>
        <v/>
      </c>
      <c r="P520" s="152" t="str">
        <f t="array" ref="P520">IFERROR(IF(INDEX([3]Tabelle1!$E$3:$U$500,MATCH($A520&amp;$C520&amp;$D520,[3]Tabelle1!$A$3:$A$500&amp;[3]Tabelle1!$C$3:$C$500&amp;[3]Tabelle1!$D$3:$D$500,0),MATCH(P$2,[3]Tabelle1!$E$2:$U$2,0))=0,"",INDEX([3]Tabelle1!$E$3:$U$500,MATCH($A520&amp;$C520&amp;$D520,[3]Tabelle1!$A$3:$A$500&amp;[3]Tabelle1!$C$3:$C$500&amp;[3]Tabelle1!$D$3:$D$500,0),MATCH(P$2,[3]Tabelle1!$E$2:$U$2,0))),"")</f>
        <v/>
      </c>
      <c r="Q520" s="152" t="str">
        <f t="array" ref="Q520">IFERROR(IF(INDEX([3]Tabelle1!$E$3:$U$500,MATCH($A520&amp;$C520&amp;$D520,[3]Tabelle1!$A$3:$A$500&amp;[3]Tabelle1!$C$3:$C$500&amp;[3]Tabelle1!$D$3:$D$500,0),MATCH(Q$2,[3]Tabelle1!$E$2:$U$2,0))=0,"",INDEX([3]Tabelle1!$E$3:$U$500,MATCH($A520&amp;$C520&amp;$D520,[3]Tabelle1!$A$3:$A$500&amp;[3]Tabelle1!$C$3:$C$500&amp;[3]Tabelle1!$D$3:$D$500,0),MATCH(Q$2,[3]Tabelle1!$E$2:$U$2,0))),"")</f>
        <v/>
      </c>
      <c r="R520" s="152" t="str">
        <f t="array" ref="R520">IFERROR(IF(INDEX([3]Tabelle1!$E$3:$U$500,MATCH($A520&amp;$C520&amp;$D520,[3]Tabelle1!$A$3:$A$500&amp;[3]Tabelle1!$C$3:$C$500&amp;[3]Tabelle1!$D$3:$D$500,0),MATCH(R$2,[3]Tabelle1!$E$2:$U$2,0))=0,"",INDEX([3]Tabelle1!$E$3:$U$500,MATCH($A520&amp;$C520&amp;$D520,[3]Tabelle1!$A$3:$A$500&amp;[3]Tabelle1!$C$3:$C$500&amp;[3]Tabelle1!$D$3:$D$500,0),MATCH(R$2,[3]Tabelle1!$E$2:$U$2,0))),"")</f>
        <v/>
      </c>
      <c r="S520" s="152">
        <f t="array" ref="S520">IFERROR(IF(INDEX([3]Tabelle1!$E$3:$U$500,MATCH($A520&amp;$C520&amp;$D520,[3]Tabelle1!$A$3:$A$500&amp;[3]Tabelle1!$C$3:$C$500&amp;[3]Tabelle1!$D$3:$D$500,0),MATCH(S$2,[3]Tabelle1!$E$2:$U$2,0))=0,"",INDEX([3]Tabelle1!$E$3:$U$500,MATCH($A520&amp;$C520&amp;$D520,[3]Tabelle1!$A$3:$A$500&amp;[3]Tabelle1!$C$3:$C$500&amp;[3]Tabelle1!$D$3:$D$500,0),MATCH(S$2,[3]Tabelle1!$E$2:$U$2,0))),"")</f>
        <v>0.38</v>
      </c>
      <c r="T520" s="189" t="str">
        <f t="array" ref="T520">IFERROR(IF(INDEX([3]Tabelle1!$E$3:$U$500,MATCH($A520&amp;$C520&amp;$D520,[3]Tabelle1!$A$3:$A$500&amp;[3]Tabelle1!$C$3:$C$500&amp;[3]Tabelle1!$D$3:$D$500,0),MATCH(T$2,[3]Tabelle1!$E$2:$U$2,0))=0,"",INDEX([3]Tabelle1!$E$3:$U$500,MATCH($A520&amp;$C520&amp;$D520,[3]Tabelle1!$A$3:$A$500&amp;[3]Tabelle1!$C$3:$C$500&amp;[3]Tabelle1!$D$3:$D$500,0),MATCH(T$2,[3]Tabelle1!$E$2:$U$2,0))),"")</f>
        <v/>
      </c>
      <c r="U520" s="189" t="str">
        <f t="array" ref="U520">IFERROR(IF(INDEX([3]Tabelle1!$E$3:$U$500,MATCH($A520&amp;$C520&amp;$D520,[3]Tabelle1!$A$3:$A$500&amp;[3]Tabelle1!$C$3:$C$500&amp;[3]Tabelle1!$D$3:$D$500,0),MATCH(U$2,[3]Tabelle1!$E$2:$U$2,0))=0,"",INDEX([3]Tabelle1!$E$3:$U$500,MATCH($A520&amp;$C520&amp;$D520,[3]Tabelle1!$A$3:$A$500&amp;[3]Tabelle1!$C$3:$C$500&amp;[3]Tabelle1!$D$3:$D$500,0),MATCH(U$2,[3]Tabelle1!$E$2:$U$2,0))),"")</f>
        <v/>
      </c>
      <c r="V520" s="190" t="str">
        <f t="array" ref="V520">IFERROR(IF(INDEX([3]Tabelle1!$E$3:$U$500,MATCH($A520&amp;$C520&amp;$D520,[3]Tabelle1!$A$3:$A$500&amp;[3]Tabelle1!$C$3:$C$500&amp;[3]Tabelle1!$D$3:$D$500,0),MATCH(V$2,[3]Tabelle1!$E$2:$U$2,0))=0,"",INDEX([3]Tabelle1!$E$3:$U$500,MATCH($A520&amp;$C520&amp;$D520,[3]Tabelle1!$A$3:$A$500&amp;[3]Tabelle1!$C$3:$C$500&amp;[3]Tabelle1!$D$3:$D$500,0),MATCH(V$2,[3]Tabelle1!$E$2:$U$2,0))),"")</f>
        <v/>
      </c>
      <c r="W520" t="str">
        <f t="array" ref="W520">IFERROR(IF(INDEX([3]Tabelle1!$E$3:$U$500,MATCH($A520&amp;$C520&amp;$D520,[3]Tabelle1!$A$3:$A$500&amp;[3]Tabelle1!$C$3:$C$500&amp;[3]Tabelle1!$D$3:$D$500,0),MATCH(W$2,[3]Tabelle1!$E$2:$U$2,0))=0,"",INDEX([3]Tabelle1!$E$3:$U$500,MATCH($A520&amp;$C520&amp;$D520,[3]Tabelle1!$A$3:$A$500&amp;[3]Tabelle1!$C$3:$C$500&amp;[3]Tabelle1!$D$3:$D$500,0),MATCH(W$2,[3]Tabelle1!$E$2:$U$2,0))),"")</f>
        <v>Tabela 22 macht andere angaben wahrscheinlich ein Zahlendreher….</v>
      </c>
      <c r="X520" t="str">
        <f t="array" ref="X520">IFERROR(IF(INDEX([3]Tabelle1!$E$3:$U$500,MATCH($A520&amp;$C520&amp;$D520,[3]Tabelle1!$A$3:$A$500&amp;[3]Tabelle1!$C$3:$C$500&amp;[3]Tabelle1!$D$3:$D$500,0),MATCH(X$2,[3]Tabelle1!$E$2:$U$2,0))=0,"",INDEX([3]Tabelle1!$E$3:$U$500,MATCH($A520&amp;$C520&amp;$D520,[3]Tabelle1!$A$3:$A$500&amp;[3]Tabelle1!$C$3:$C$500&amp;[3]Tabelle1!$D$3:$D$500,0),MATCH(X$2,[3]Tabelle1!$E$2:$U$2,0))),"")</f>
        <v>tabela9</v>
      </c>
      <c r="Y520" s="174"/>
      <c r="Z520" s="174"/>
      <c r="AA520" s="174"/>
      <c r="AB520" s="174"/>
      <c r="AC520" s="174"/>
      <c r="AD520" s="174"/>
      <c r="AE520" s="174"/>
      <c r="AF520" s="174"/>
    </row>
    <row r="521" spans="1:32" x14ac:dyDescent="0.2">
      <c r="A521" s="107" t="str">
        <f t="shared" si="47"/>
        <v>Portugal</v>
      </c>
      <c r="B521" s="97"/>
      <c r="C521" s="97" t="s">
        <v>212</v>
      </c>
      <c r="D521" s="226" t="s">
        <v>147</v>
      </c>
      <c r="E521" s="125"/>
      <c r="F521" s="125"/>
      <c r="G521" s="125"/>
      <c r="H521" s="125" t="str">
        <f t="array" ref="H521">IFERROR(IF(INDEX([3]Tabelle1!$E$3:$U$500,MATCH($A521&amp;$C521&amp;$D521,[3]Tabelle1!$A$3:$A$500&amp;[3]Tabelle1!$C$3:$C$500&amp;[3]Tabelle1!$D$3:$D$500,0),MATCH(H$2,[3]Tabelle1!$E$2:$U$2,0))=0,"",INDEX([3]Tabelle1!$E$3:$U$500,MATCH($A521&amp;$C521&amp;$D521,[3]Tabelle1!$A$3:$A$500&amp;[3]Tabelle1!$C$3:$C$500&amp;[3]Tabelle1!$D$3:$D$500,0),MATCH(H$2,[3]Tabelle1!$E$2:$U$2,0))),"")</f>
        <v/>
      </c>
      <c r="I521" s="186">
        <f t="array" ref="I521">IFERROR(IF(INDEX([3]Tabelle1!$E$3:$U$500,MATCH($A521&amp;$C521&amp;$D521,[3]Tabelle1!$A$3:$A$500&amp;[3]Tabelle1!$C$3:$C$500&amp;[3]Tabelle1!$D$3:$D$500,0),MATCH(I$2,[3]Tabelle1!$E$2:$U$2,0))=0,"",INDEX([3]Tabelle1!$E$3:$U$500,MATCH($A521&amp;$C521&amp;$D521,[3]Tabelle1!$A$3:$A$500&amp;[3]Tabelle1!$C$3:$C$500&amp;[3]Tabelle1!$D$3:$D$500,0),MATCH(I$2,[3]Tabelle1!$E$2:$U$2,0))),"")</f>
        <v>0.1</v>
      </c>
      <c r="J521" s="152" t="str">
        <f t="array" ref="J521">IFERROR(IF(INDEX([3]Tabelle1!$E$3:$U$500,MATCH($A521&amp;$C521&amp;$D521,[3]Tabelle1!$A$3:$A$500&amp;[3]Tabelle1!$C$3:$C$500&amp;[3]Tabelle1!$D$3:$D$500,0),MATCH(J$2,[3]Tabelle1!$E$2:$U$2,0))=0,"",INDEX([3]Tabelle1!$E$3:$U$500,MATCH($A521&amp;$C521&amp;$D521,[3]Tabelle1!$A$3:$A$500&amp;[3]Tabelle1!$C$3:$C$500&amp;[3]Tabelle1!$D$3:$D$500,0),MATCH(J$2,[3]Tabelle1!$E$2:$U$2,0))),"")</f>
        <v/>
      </c>
      <c r="K521" s="152" t="str">
        <f t="array" ref="K521">IFERROR(IF(INDEX([3]Tabelle1!$E$3:$U$500,MATCH($A521&amp;$C521&amp;$D521,[3]Tabelle1!$A$3:$A$500&amp;[3]Tabelle1!$C$3:$C$500&amp;[3]Tabelle1!$D$3:$D$500,0),MATCH(K$2,[3]Tabelle1!$E$2:$U$2,0))=0,"",INDEX([3]Tabelle1!$E$3:$U$500,MATCH($A521&amp;$C521&amp;$D521,[3]Tabelle1!$A$3:$A$500&amp;[3]Tabelle1!$C$3:$C$500&amp;[3]Tabelle1!$D$3:$D$500,0),MATCH(K$2,[3]Tabelle1!$E$2:$U$2,0))),"")</f>
        <v/>
      </c>
      <c r="L521" s="152" t="str">
        <f t="array" ref="L521">IFERROR(IF(INDEX([3]Tabelle1!$E$3:$U$500,MATCH($A521&amp;$C521&amp;$D521,[3]Tabelle1!$A$3:$A$500&amp;[3]Tabelle1!$C$3:$C$500&amp;[3]Tabelle1!$D$3:$D$500,0),MATCH(L$2,[3]Tabelle1!$E$2:$U$2,0))=0,"",INDEX([3]Tabelle1!$E$3:$U$500,MATCH($A521&amp;$C521&amp;$D521,[3]Tabelle1!$A$3:$A$500&amp;[3]Tabelle1!$C$3:$C$500&amp;[3]Tabelle1!$D$3:$D$500,0),MATCH(L$2,[3]Tabelle1!$E$2:$U$2,0))),"")</f>
        <v/>
      </c>
      <c r="M521" s="152" t="str">
        <f t="array" ref="M521">IFERROR(IF(INDEX([3]Tabelle1!$E$3:$U$500,MATCH($A521&amp;$C521&amp;$D521,[3]Tabelle1!$A$3:$A$500&amp;[3]Tabelle1!$C$3:$C$500&amp;[3]Tabelle1!$D$3:$D$500,0),MATCH(M$2,[3]Tabelle1!$E$2:$U$2,0))=0,"",INDEX([3]Tabelle1!$E$3:$U$500,MATCH($A521&amp;$C521&amp;$D521,[3]Tabelle1!$A$3:$A$500&amp;[3]Tabelle1!$C$3:$C$500&amp;[3]Tabelle1!$D$3:$D$500,0),MATCH(M$2,[3]Tabelle1!$E$2:$U$2,0))),"")</f>
        <v/>
      </c>
      <c r="N521" s="152">
        <f t="array" ref="N521">IFERROR(IF(INDEX([3]Tabelle1!$E$3:$U$500,MATCH($A521&amp;$C521&amp;$D521,[3]Tabelle1!$A$3:$A$500&amp;[3]Tabelle1!$C$3:$C$500&amp;[3]Tabelle1!$D$3:$D$500,0),MATCH(N$2,[3]Tabelle1!$E$2:$U$2,0))=0,"",INDEX([3]Tabelle1!$E$3:$U$500,MATCH($A521&amp;$C521&amp;$D521,[3]Tabelle1!$A$3:$A$500&amp;[3]Tabelle1!$C$3:$C$500&amp;[3]Tabelle1!$D$3:$D$500,0),MATCH(N$2,[3]Tabelle1!$E$2:$U$2,0))),"")</f>
        <v>0.13</v>
      </c>
      <c r="O521" s="152" t="str">
        <f t="array" ref="O521">IFERROR(IF(INDEX([3]Tabelle1!$E$3:$U$500,MATCH($A521&amp;$C521&amp;$D521,[3]Tabelle1!$A$3:$A$500&amp;[3]Tabelle1!$C$3:$C$500&amp;[3]Tabelle1!$D$3:$D$500,0),MATCH(O$2,[3]Tabelle1!$E$2:$U$2,0))=0,"",INDEX([3]Tabelle1!$E$3:$U$500,MATCH($A521&amp;$C521&amp;$D521,[3]Tabelle1!$A$3:$A$500&amp;[3]Tabelle1!$C$3:$C$500&amp;[3]Tabelle1!$D$3:$D$500,0),MATCH(O$2,[3]Tabelle1!$E$2:$U$2,0))),"")</f>
        <v/>
      </c>
      <c r="P521" s="152" t="str">
        <f t="array" ref="P521">IFERROR(IF(INDEX([3]Tabelle1!$E$3:$U$500,MATCH($A521&amp;$C521&amp;$D521,[3]Tabelle1!$A$3:$A$500&amp;[3]Tabelle1!$C$3:$C$500&amp;[3]Tabelle1!$D$3:$D$500,0),MATCH(P$2,[3]Tabelle1!$E$2:$U$2,0))=0,"",INDEX([3]Tabelle1!$E$3:$U$500,MATCH($A521&amp;$C521&amp;$D521,[3]Tabelle1!$A$3:$A$500&amp;[3]Tabelle1!$C$3:$C$500&amp;[3]Tabelle1!$D$3:$D$500,0),MATCH(P$2,[3]Tabelle1!$E$2:$U$2,0))),"")</f>
        <v/>
      </c>
      <c r="Q521" s="152" t="str">
        <f t="array" ref="Q521">IFERROR(IF(INDEX([3]Tabelle1!$E$3:$U$500,MATCH($A521&amp;$C521&amp;$D521,[3]Tabelle1!$A$3:$A$500&amp;[3]Tabelle1!$C$3:$C$500&amp;[3]Tabelle1!$D$3:$D$500,0),MATCH(Q$2,[3]Tabelle1!$E$2:$U$2,0))=0,"",INDEX([3]Tabelle1!$E$3:$U$500,MATCH($A521&amp;$C521&amp;$D521,[3]Tabelle1!$A$3:$A$500&amp;[3]Tabelle1!$C$3:$C$500&amp;[3]Tabelle1!$D$3:$D$500,0),MATCH(Q$2,[3]Tabelle1!$E$2:$U$2,0))),"")</f>
        <v/>
      </c>
      <c r="R521" s="152" t="str">
        <f t="array" ref="R521">IFERROR(IF(INDEX([3]Tabelle1!$E$3:$U$500,MATCH($A521&amp;$C521&amp;$D521,[3]Tabelle1!$A$3:$A$500&amp;[3]Tabelle1!$C$3:$C$500&amp;[3]Tabelle1!$D$3:$D$500,0),MATCH(R$2,[3]Tabelle1!$E$2:$U$2,0))=0,"",INDEX([3]Tabelle1!$E$3:$U$500,MATCH($A521&amp;$C521&amp;$D521,[3]Tabelle1!$A$3:$A$500&amp;[3]Tabelle1!$C$3:$C$500&amp;[3]Tabelle1!$D$3:$D$500,0),MATCH(R$2,[3]Tabelle1!$E$2:$U$2,0))),"")</f>
        <v/>
      </c>
      <c r="S521" s="152">
        <f t="array" ref="S521">IFERROR(IF(INDEX([3]Tabelle1!$E$3:$U$500,MATCH($A521&amp;$C521&amp;$D521,[3]Tabelle1!$A$3:$A$500&amp;[3]Tabelle1!$C$3:$C$500&amp;[3]Tabelle1!$D$3:$D$500,0),MATCH(S$2,[3]Tabelle1!$E$2:$U$2,0))=0,"",INDEX([3]Tabelle1!$E$3:$U$500,MATCH($A521&amp;$C521&amp;$D521,[3]Tabelle1!$A$3:$A$500&amp;[3]Tabelle1!$C$3:$C$500&amp;[3]Tabelle1!$D$3:$D$500,0),MATCH(S$2,[3]Tabelle1!$E$2:$U$2,0))),"")</f>
        <v>0.2</v>
      </c>
      <c r="T521" s="189" t="str">
        <f t="array" ref="T521">IFERROR(IF(INDEX([3]Tabelle1!$E$3:$U$500,MATCH($A521&amp;$C521&amp;$D521,[3]Tabelle1!$A$3:$A$500&amp;[3]Tabelle1!$C$3:$C$500&amp;[3]Tabelle1!$D$3:$D$500,0),MATCH(T$2,[3]Tabelle1!$E$2:$U$2,0))=0,"",INDEX([3]Tabelle1!$E$3:$U$500,MATCH($A521&amp;$C521&amp;$D521,[3]Tabelle1!$A$3:$A$500&amp;[3]Tabelle1!$C$3:$C$500&amp;[3]Tabelle1!$D$3:$D$500,0),MATCH(T$2,[3]Tabelle1!$E$2:$U$2,0))),"")</f>
        <v/>
      </c>
      <c r="U521" s="189" t="str">
        <f t="array" ref="U521">IFERROR(IF(INDEX([3]Tabelle1!$E$3:$U$500,MATCH($A521&amp;$C521&amp;$D521,[3]Tabelle1!$A$3:$A$500&amp;[3]Tabelle1!$C$3:$C$500&amp;[3]Tabelle1!$D$3:$D$500,0),MATCH(U$2,[3]Tabelle1!$E$2:$U$2,0))=0,"",INDEX([3]Tabelle1!$E$3:$U$500,MATCH($A521&amp;$C521&amp;$D521,[3]Tabelle1!$A$3:$A$500&amp;[3]Tabelle1!$C$3:$C$500&amp;[3]Tabelle1!$D$3:$D$500,0),MATCH(U$2,[3]Tabelle1!$E$2:$U$2,0))),"")</f>
        <v/>
      </c>
      <c r="V521" s="190" t="str">
        <f t="array" ref="V521">IFERROR(IF(INDEX([3]Tabelle1!$E$3:$U$500,MATCH($A521&amp;$C521&amp;$D521,[3]Tabelle1!$A$3:$A$500&amp;[3]Tabelle1!$C$3:$C$500&amp;[3]Tabelle1!$D$3:$D$500,0),MATCH(V$2,[3]Tabelle1!$E$2:$U$2,0))=0,"",INDEX([3]Tabelle1!$E$3:$U$500,MATCH($A521&amp;$C521&amp;$D521,[3]Tabelle1!$A$3:$A$500&amp;[3]Tabelle1!$C$3:$C$500&amp;[3]Tabelle1!$D$3:$D$500,0),MATCH(V$2,[3]Tabelle1!$E$2:$U$2,0))),"")</f>
        <v/>
      </c>
      <c r="W521" t="str">
        <f t="array" ref="W521">IFERROR(IF(INDEX([3]Tabelle1!$E$3:$U$500,MATCH($A521&amp;$C521&amp;$D521,[3]Tabelle1!$A$3:$A$500&amp;[3]Tabelle1!$C$3:$C$500&amp;[3]Tabelle1!$D$3:$D$500,0),MATCH(W$2,[3]Tabelle1!$E$2:$U$2,0))=0,"",INDEX([3]Tabelle1!$E$3:$U$500,MATCH($A521&amp;$C521&amp;$D521,[3]Tabelle1!$A$3:$A$500&amp;[3]Tabelle1!$C$3:$C$500&amp;[3]Tabelle1!$D$3:$D$500,0),MATCH(W$2,[3]Tabelle1!$E$2:$U$2,0))),"")</f>
        <v/>
      </c>
      <c r="X521" t="str">
        <f t="array" ref="X521">IFERROR(IF(INDEX([3]Tabelle1!$E$3:$U$500,MATCH($A521&amp;$C521&amp;$D521,[3]Tabelle1!$A$3:$A$500&amp;[3]Tabelle1!$C$3:$C$500&amp;[3]Tabelle1!$D$3:$D$500,0),MATCH(X$2,[3]Tabelle1!$E$2:$U$2,0))=0,"",INDEX([3]Tabelle1!$E$3:$U$500,MATCH($A521&amp;$C521&amp;$D521,[3]Tabelle1!$A$3:$A$500&amp;[3]Tabelle1!$C$3:$C$500&amp;[3]Tabelle1!$D$3:$D$500,0),MATCH(X$2,[3]Tabelle1!$E$2:$U$2,0))),"")</f>
        <v>tabela9</v>
      </c>
      <c r="Y521" s="174"/>
      <c r="Z521" s="174"/>
      <c r="AA521" s="174"/>
      <c r="AB521" s="174"/>
      <c r="AC521" s="174"/>
      <c r="AD521" s="174"/>
      <c r="AE521" s="174"/>
      <c r="AF521" s="174"/>
    </row>
    <row r="522" spans="1:32" x14ac:dyDescent="0.2">
      <c r="A522" s="107" t="str">
        <f t="shared" si="47"/>
        <v>Portugal</v>
      </c>
      <c r="B522" s="97"/>
      <c r="C522" s="97"/>
      <c r="D522" s="226" t="s">
        <v>73</v>
      </c>
      <c r="E522" s="191"/>
      <c r="F522" s="191"/>
      <c r="G522" s="191"/>
      <c r="H522" s="192" t="str">
        <f t="array" ref="H522">IFERROR(IF(INDEX([3]Tabelle1!$E$3:$U$500,MATCH($A522&amp;$C522&amp;$D522,[3]Tabelle1!$A$3:$A$500&amp;[3]Tabelle1!$C$3:$C$500&amp;[3]Tabelle1!$D$3:$D$500,0),MATCH(H$2,[3]Tabelle1!$E$2:$U$2,0))=0,"",INDEX([3]Tabelle1!$E$3:$U$500,MATCH($A522&amp;$C522&amp;$D522,[3]Tabelle1!$A$3:$A$500&amp;[3]Tabelle1!$C$3:$C$500&amp;[3]Tabelle1!$D$3:$D$500,0),MATCH(H$2,[3]Tabelle1!$E$2:$U$2,0))),"")</f>
        <v/>
      </c>
      <c r="I522" s="192">
        <f t="array" ref="I522">IFERROR(IF(INDEX([3]Tabelle1!$E$3:$U$500,MATCH($A522&amp;$C522&amp;$D522,[3]Tabelle1!$A$3:$A$500&amp;[3]Tabelle1!$C$3:$C$500&amp;[3]Tabelle1!$D$3:$D$500,0),MATCH(I$2,[3]Tabelle1!$E$2:$U$2,0))=0,"",INDEX([3]Tabelle1!$E$3:$U$500,MATCH($A522&amp;$C522&amp;$D522,[3]Tabelle1!$A$3:$A$500&amp;[3]Tabelle1!$C$3:$C$500&amp;[3]Tabelle1!$D$3:$D$500,0),MATCH(I$2,[3]Tabelle1!$E$2:$U$2,0))),"")</f>
        <v>14862</v>
      </c>
      <c r="J522" s="192" t="str">
        <f t="array" ref="J522">IFERROR(IF(INDEX([3]Tabelle1!$E$3:$U$500,MATCH($A522&amp;$C522&amp;$D522,[3]Tabelle1!$A$3:$A$500&amp;[3]Tabelle1!$C$3:$C$500&amp;[3]Tabelle1!$D$3:$D$500,0),MATCH(J$2,[3]Tabelle1!$E$2:$U$2,0))=0,"",INDEX([3]Tabelle1!$E$3:$U$500,MATCH($A522&amp;$C522&amp;$D522,[3]Tabelle1!$A$3:$A$500&amp;[3]Tabelle1!$C$3:$C$500&amp;[3]Tabelle1!$D$3:$D$500,0),MATCH(J$2,[3]Tabelle1!$E$2:$U$2,0))),"")</f>
        <v/>
      </c>
      <c r="K522" s="192" t="str">
        <f t="array" ref="K522">IFERROR(IF(INDEX([3]Tabelle1!$E$3:$U$500,MATCH($A522&amp;$C522&amp;$D522,[3]Tabelle1!$A$3:$A$500&amp;[3]Tabelle1!$C$3:$C$500&amp;[3]Tabelle1!$D$3:$D$500,0),MATCH(K$2,[3]Tabelle1!$E$2:$U$2,0))=0,"",INDEX([3]Tabelle1!$E$3:$U$500,MATCH($A522&amp;$C522&amp;$D522,[3]Tabelle1!$A$3:$A$500&amp;[3]Tabelle1!$C$3:$C$500&amp;[3]Tabelle1!$D$3:$D$500,0),MATCH(K$2,[3]Tabelle1!$E$2:$U$2,0))),"")</f>
        <v/>
      </c>
      <c r="L522" s="192" t="str">
        <f t="array" ref="L522">IFERROR(IF(INDEX([3]Tabelle1!$E$3:$U$500,MATCH($A522&amp;$C522&amp;$D522,[3]Tabelle1!$A$3:$A$500&amp;[3]Tabelle1!$C$3:$C$500&amp;[3]Tabelle1!$D$3:$D$500,0),MATCH(L$2,[3]Tabelle1!$E$2:$U$2,0))=0,"",INDEX([3]Tabelle1!$E$3:$U$500,MATCH($A522&amp;$C522&amp;$D522,[3]Tabelle1!$A$3:$A$500&amp;[3]Tabelle1!$C$3:$C$500&amp;[3]Tabelle1!$D$3:$D$500,0),MATCH(L$2,[3]Tabelle1!$E$2:$U$2,0))),"")</f>
        <v/>
      </c>
      <c r="M522" s="192" t="str">
        <f t="array" ref="M522">IFERROR(IF(INDEX([3]Tabelle1!$E$3:$U$500,MATCH($A522&amp;$C522&amp;$D522,[3]Tabelle1!$A$3:$A$500&amp;[3]Tabelle1!$C$3:$C$500&amp;[3]Tabelle1!$D$3:$D$500,0),MATCH(M$2,[3]Tabelle1!$E$2:$U$2,0))=0,"",INDEX([3]Tabelle1!$E$3:$U$500,MATCH($A522&amp;$C522&amp;$D522,[3]Tabelle1!$A$3:$A$500&amp;[3]Tabelle1!$C$3:$C$500&amp;[3]Tabelle1!$D$3:$D$500,0),MATCH(M$2,[3]Tabelle1!$E$2:$U$2,0))),"")</f>
        <v/>
      </c>
      <c r="N522" s="192">
        <f t="array" ref="N522">IFERROR(IF(INDEX([3]Tabelle1!$E$3:$U$500,MATCH($A522&amp;$C522&amp;$D522,[3]Tabelle1!$A$3:$A$500&amp;[3]Tabelle1!$C$3:$C$500&amp;[3]Tabelle1!$D$3:$D$500,0),MATCH(N$2,[3]Tabelle1!$E$2:$U$2,0))=0,"",INDEX([3]Tabelle1!$E$3:$U$500,MATCH($A522&amp;$C522&amp;$D522,[3]Tabelle1!$A$3:$A$500&amp;[3]Tabelle1!$C$3:$C$500&amp;[3]Tabelle1!$D$3:$D$500,0),MATCH(N$2,[3]Tabelle1!$E$2:$U$2,0))),"")</f>
        <v>22090</v>
      </c>
      <c r="O522" s="192" t="str">
        <f t="array" ref="O522">IFERROR(IF(INDEX([3]Tabelle1!$E$3:$U$500,MATCH($A522&amp;$C522&amp;$D522,[3]Tabelle1!$A$3:$A$500&amp;[3]Tabelle1!$C$3:$C$500&amp;[3]Tabelle1!$D$3:$D$500,0),MATCH(O$2,[3]Tabelle1!$E$2:$U$2,0))=0,"",INDEX([3]Tabelle1!$E$3:$U$500,MATCH($A522&amp;$C522&amp;$D522,[3]Tabelle1!$A$3:$A$500&amp;[3]Tabelle1!$C$3:$C$500&amp;[3]Tabelle1!$D$3:$D$500,0),MATCH(O$2,[3]Tabelle1!$E$2:$U$2,0))),"")</f>
        <v/>
      </c>
      <c r="P522" s="192" t="str">
        <f t="array" ref="P522">IFERROR(IF(INDEX([3]Tabelle1!$E$3:$U$500,MATCH($A522&amp;$C522&amp;$D522,[3]Tabelle1!$A$3:$A$500&amp;[3]Tabelle1!$C$3:$C$500&amp;[3]Tabelle1!$D$3:$D$500,0),MATCH(P$2,[3]Tabelle1!$E$2:$U$2,0))=0,"",INDEX([3]Tabelle1!$E$3:$U$500,MATCH($A522&amp;$C522&amp;$D522,[3]Tabelle1!$A$3:$A$500&amp;[3]Tabelle1!$C$3:$C$500&amp;[3]Tabelle1!$D$3:$D$500,0),MATCH(P$2,[3]Tabelle1!$E$2:$U$2,0))),"")</f>
        <v/>
      </c>
      <c r="Q522" s="192" t="str">
        <f t="array" ref="Q522">IFERROR(IF(INDEX([3]Tabelle1!$E$3:$U$500,MATCH($A522&amp;$C522&amp;$D522,[3]Tabelle1!$A$3:$A$500&amp;[3]Tabelle1!$C$3:$C$500&amp;[3]Tabelle1!$D$3:$D$500,0),MATCH(Q$2,[3]Tabelle1!$E$2:$U$2,0))=0,"",INDEX([3]Tabelle1!$E$3:$U$500,MATCH($A522&amp;$C522&amp;$D522,[3]Tabelle1!$A$3:$A$500&amp;[3]Tabelle1!$C$3:$C$500&amp;[3]Tabelle1!$D$3:$D$500,0),MATCH(Q$2,[3]Tabelle1!$E$2:$U$2,0))),"")</f>
        <v/>
      </c>
      <c r="R522" s="192" t="str">
        <f t="array" ref="R522">IFERROR(IF(INDEX([3]Tabelle1!$E$3:$U$500,MATCH($A522&amp;$C522&amp;$D522,[3]Tabelle1!$A$3:$A$500&amp;[3]Tabelle1!$C$3:$C$500&amp;[3]Tabelle1!$D$3:$D$500,0),MATCH(R$2,[3]Tabelle1!$E$2:$U$2,0))=0,"",INDEX([3]Tabelle1!$E$3:$U$500,MATCH($A522&amp;$C522&amp;$D522,[3]Tabelle1!$A$3:$A$500&amp;[3]Tabelle1!$C$3:$C$500&amp;[3]Tabelle1!$D$3:$D$500,0),MATCH(R$2,[3]Tabelle1!$E$2:$U$2,0))),"")</f>
        <v/>
      </c>
      <c r="S522" s="192" t="str">
        <f t="array" ref="S522">IFERROR(IF(INDEX([3]Tabelle1!$E$3:$U$500,MATCH($A522&amp;$C522&amp;$D522,[3]Tabelle1!$A$3:$A$500&amp;[3]Tabelle1!$C$3:$C$500&amp;[3]Tabelle1!$D$3:$D$500,0),MATCH(S$2,[3]Tabelle1!$E$2:$U$2,0))=0,"",INDEX([3]Tabelle1!$E$3:$U$500,MATCH($A522&amp;$C522&amp;$D522,[3]Tabelle1!$A$3:$A$500&amp;[3]Tabelle1!$C$3:$C$500&amp;[3]Tabelle1!$D$3:$D$500,0),MATCH(S$2,[3]Tabelle1!$E$2:$U$2,0))),"")</f>
        <v/>
      </c>
      <c r="T522" s="192" t="str">
        <f t="array" ref="T522">IFERROR(IF(INDEX([3]Tabelle1!$E$3:$U$500,MATCH($A522&amp;$C522&amp;$D522,[3]Tabelle1!$A$3:$A$500&amp;[3]Tabelle1!$C$3:$C$500&amp;[3]Tabelle1!$D$3:$D$500,0),MATCH(T$2,[3]Tabelle1!$E$2:$U$2,0))=0,"",INDEX([3]Tabelle1!$E$3:$U$500,MATCH($A522&amp;$C522&amp;$D522,[3]Tabelle1!$A$3:$A$500&amp;[3]Tabelle1!$C$3:$C$500&amp;[3]Tabelle1!$D$3:$D$500,0),MATCH(T$2,[3]Tabelle1!$E$2:$U$2,0))),"")</f>
        <v/>
      </c>
      <c r="U522" s="192" t="str">
        <f t="array" ref="U522">IFERROR(IF(INDEX([3]Tabelle1!$E$3:$U$500,MATCH($A522&amp;$C522&amp;$D522,[3]Tabelle1!$A$3:$A$500&amp;[3]Tabelle1!$C$3:$C$500&amp;[3]Tabelle1!$D$3:$D$500,0),MATCH(U$2,[3]Tabelle1!$E$2:$U$2,0))=0,"",INDEX([3]Tabelle1!$E$3:$U$500,MATCH($A522&amp;$C522&amp;$D522,[3]Tabelle1!$A$3:$A$500&amp;[3]Tabelle1!$C$3:$C$500&amp;[3]Tabelle1!$D$3:$D$500,0),MATCH(U$2,[3]Tabelle1!$E$2:$U$2,0))),"")</f>
        <v/>
      </c>
      <c r="V522" s="193" t="str">
        <f t="array" ref="V522">IFERROR(IF(INDEX([3]Tabelle1!$E$3:$U$500,MATCH($A522&amp;$C522&amp;$D522,[3]Tabelle1!$A$3:$A$500&amp;[3]Tabelle1!$C$3:$C$500&amp;[3]Tabelle1!$D$3:$D$500,0),MATCH(V$2,[3]Tabelle1!$E$2:$U$2,0))=0,"",INDEX([3]Tabelle1!$E$3:$U$500,MATCH($A522&amp;$C522&amp;$D522,[3]Tabelle1!$A$3:$A$500&amp;[3]Tabelle1!$C$3:$C$500&amp;[3]Tabelle1!$D$3:$D$500,0),MATCH(V$2,[3]Tabelle1!$E$2:$U$2,0))),"")</f>
        <v/>
      </c>
      <c r="W522" t="str">
        <f t="array" ref="W522">IFERROR(IF(INDEX([3]Tabelle1!$E$3:$U$500,MATCH($A522&amp;$C522&amp;$D522,[3]Tabelle1!$A$3:$A$500&amp;[3]Tabelle1!$C$3:$C$500&amp;[3]Tabelle1!$D$3:$D$500,0),MATCH(W$2,[3]Tabelle1!$E$2:$U$2,0))=0,"",INDEX([3]Tabelle1!$E$3:$U$500,MATCH($A522&amp;$C522&amp;$D522,[3]Tabelle1!$A$3:$A$500&amp;[3]Tabelle1!$C$3:$C$500&amp;[3]Tabelle1!$D$3:$D$500,0),MATCH(W$2,[3]Tabelle1!$E$2:$U$2,0))),"")</f>
        <v/>
      </c>
      <c r="X522" t="str">
        <f t="array" ref="X522">IFERROR(IF(INDEX([3]Tabelle1!$E$3:$U$500,MATCH($A522&amp;$C522&amp;$D522,[3]Tabelle1!$A$3:$A$500&amp;[3]Tabelle1!$C$3:$C$500&amp;[3]Tabelle1!$D$3:$D$500,0),MATCH(X$2,[3]Tabelle1!$E$2:$U$2,0))=0,"",INDEX([3]Tabelle1!$E$3:$U$500,MATCH($A522&amp;$C522&amp;$D522,[3]Tabelle1!$A$3:$A$500&amp;[3]Tabelle1!$C$3:$C$500&amp;[3]Tabelle1!$D$3:$D$500,0),MATCH(X$2,[3]Tabelle1!$E$2:$U$2,0))),"")</f>
        <v/>
      </c>
      <c r="Y522" s="4"/>
      <c r="Z522" s="4"/>
      <c r="AA522" s="4"/>
      <c r="AB522" s="4"/>
      <c r="AC522" s="4"/>
      <c r="AD522" s="4"/>
      <c r="AE522" s="4"/>
      <c r="AF522" s="4"/>
    </row>
    <row r="523" spans="1:32" x14ac:dyDescent="0.2">
      <c r="A523" s="107" t="str">
        <f t="shared" si="47"/>
        <v>Portugal</v>
      </c>
      <c r="B523" s="97"/>
      <c r="C523" s="97" t="s">
        <v>88</v>
      </c>
      <c r="D523" s="227" t="s">
        <v>0</v>
      </c>
      <c r="E523" s="194"/>
      <c r="F523" s="194"/>
      <c r="G523" s="194"/>
      <c r="H523" s="195" t="str">
        <f t="array" ref="H523">IFERROR(IF(INDEX([3]Tabelle1!$E$3:$U$500,MATCH($A523&amp;$C523&amp;$D523,[3]Tabelle1!$A$3:$A$500&amp;[3]Tabelle1!$C$3:$C$500&amp;[3]Tabelle1!$D$3:$D$500,0),MATCH(H$2,[3]Tabelle1!$E$2:$U$2,0))=0,"",INDEX([3]Tabelle1!$E$3:$U$500,MATCH($A523&amp;$C523&amp;$D523,[3]Tabelle1!$A$3:$A$500&amp;[3]Tabelle1!$C$3:$C$500&amp;[3]Tabelle1!$D$3:$D$500,0),MATCH(H$2,[3]Tabelle1!$E$2:$U$2,0))),"")</f>
        <v/>
      </c>
      <c r="I523" s="195">
        <f t="array" ref="I523">IFERROR(IF(INDEX([3]Tabelle1!$E$3:$U$500,MATCH($A523&amp;$C523&amp;$D523,[3]Tabelle1!$A$3:$A$500&amp;[3]Tabelle1!$C$3:$C$500&amp;[3]Tabelle1!$D$3:$D$500,0),MATCH(I$2,[3]Tabelle1!$E$2:$U$2,0))=0,"",INDEX([3]Tabelle1!$E$3:$U$500,MATCH($A523&amp;$C523&amp;$D523,[3]Tabelle1!$A$3:$A$500&amp;[3]Tabelle1!$C$3:$C$500&amp;[3]Tabelle1!$D$3:$D$500,0),MATCH(I$2,[3]Tabelle1!$E$2:$U$2,0))),"")</f>
        <v>5400</v>
      </c>
      <c r="J523" s="195" t="str">
        <f t="array" ref="J523">IFERROR(IF(INDEX([3]Tabelle1!$E$3:$U$500,MATCH($A523&amp;$C523&amp;$D523,[3]Tabelle1!$A$3:$A$500&amp;[3]Tabelle1!$C$3:$C$500&amp;[3]Tabelle1!$D$3:$D$500,0),MATCH(J$2,[3]Tabelle1!$E$2:$U$2,0))=0,"",INDEX([3]Tabelle1!$E$3:$U$500,MATCH($A523&amp;$C523&amp;$D523,[3]Tabelle1!$A$3:$A$500&amp;[3]Tabelle1!$C$3:$C$500&amp;[3]Tabelle1!$D$3:$D$500,0),MATCH(J$2,[3]Tabelle1!$E$2:$U$2,0))),"")</f>
        <v/>
      </c>
      <c r="K523" s="195" t="str">
        <f t="array" ref="K523">IFERROR(IF(INDEX([3]Tabelle1!$E$3:$U$500,MATCH($A523&amp;$C523&amp;$D523,[3]Tabelle1!$A$3:$A$500&amp;[3]Tabelle1!$C$3:$C$500&amp;[3]Tabelle1!$D$3:$D$500,0),MATCH(K$2,[3]Tabelle1!$E$2:$U$2,0))=0,"",INDEX([3]Tabelle1!$E$3:$U$500,MATCH($A523&amp;$C523&amp;$D523,[3]Tabelle1!$A$3:$A$500&amp;[3]Tabelle1!$C$3:$C$500&amp;[3]Tabelle1!$D$3:$D$500,0),MATCH(K$2,[3]Tabelle1!$E$2:$U$2,0))),"")</f>
        <v/>
      </c>
      <c r="L523" s="195" t="str">
        <f t="array" ref="L523">IFERROR(IF(INDEX([3]Tabelle1!$E$3:$U$500,MATCH($A523&amp;$C523&amp;$D523,[3]Tabelle1!$A$3:$A$500&amp;[3]Tabelle1!$C$3:$C$500&amp;[3]Tabelle1!$D$3:$D$500,0),MATCH(L$2,[3]Tabelle1!$E$2:$U$2,0))=0,"",INDEX([3]Tabelle1!$E$3:$U$500,MATCH($A523&amp;$C523&amp;$D523,[3]Tabelle1!$A$3:$A$500&amp;[3]Tabelle1!$C$3:$C$500&amp;[3]Tabelle1!$D$3:$D$500,0),MATCH(L$2,[3]Tabelle1!$E$2:$U$2,0))),"")</f>
        <v/>
      </c>
      <c r="M523" s="195" t="str">
        <f t="array" ref="M523">IFERROR(IF(INDEX([3]Tabelle1!$E$3:$U$500,MATCH($A523&amp;$C523&amp;$D523,[3]Tabelle1!$A$3:$A$500&amp;[3]Tabelle1!$C$3:$C$500&amp;[3]Tabelle1!$D$3:$D$500,0),MATCH(M$2,[3]Tabelle1!$E$2:$U$2,0))=0,"",INDEX([3]Tabelle1!$E$3:$U$500,MATCH($A523&amp;$C523&amp;$D523,[3]Tabelle1!$A$3:$A$500&amp;[3]Tabelle1!$C$3:$C$500&amp;[3]Tabelle1!$D$3:$D$500,0),MATCH(M$2,[3]Tabelle1!$E$2:$U$2,0))),"")</f>
        <v/>
      </c>
      <c r="N523" s="195">
        <f t="array" ref="N523">IFERROR(IF(INDEX([3]Tabelle1!$E$3:$U$500,MATCH($A523&amp;$C523&amp;$D523,[3]Tabelle1!$A$3:$A$500&amp;[3]Tabelle1!$C$3:$C$500&amp;[3]Tabelle1!$D$3:$D$500,0),MATCH(N$2,[3]Tabelle1!$E$2:$U$2,0))=0,"",INDEX([3]Tabelle1!$E$3:$U$500,MATCH($A523&amp;$C523&amp;$D523,[3]Tabelle1!$A$3:$A$500&amp;[3]Tabelle1!$C$3:$C$500&amp;[3]Tabelle1!$D$3:$D$500,0),MATCH(N$2,[3]Tabelle1!$E$2:$U$2,0))),"")</f>
        <v>6800</v>
      </c>
      <c r="O523" s="195" t="str">
        <f t="array" ref="O523">IFERROR(IF(INDEX([3]Tabelle1!$E$3:$U$500,MATCH($A523&amp;$C523&amp;$D523,[3]Tabelle1!$A$3:$A$500&amp;[3]Tabelle1!$C$3:$C$500&amp;[3]Tabelle1!$D$3:$D$500,0),MATCH(O$2,[3]Tabelle1!$E$2:$U$2,0))=0,"",INDEX([3]Tabelle1!$E$3:$U$500,MATCH($A523&amp;$C523&amp;$D523,[3]Tabelle1!$A$3:$A$500&amp;[3]Tabelle1!$C$3:$C$500&amp;[3]Tabelle1!$D$3:$D$500,0),MATCH(O$2,[3]Tabelle1!$E$2:$U$2,0))),"")</f>
        <v/>
      </c>
      <c r="P523" s="195" t="str">
        <f t="array" ref="P523">IFERROR(IF(INDEX([3]Tabelle1!$E$3:$U$500,MATCH($A523&amp;$C523&amp;$D523,[3]Tabelle1!$A$3:$A$500&amp;[3]Tabelle1!$C$3:$C$500&amp;[3]Tabelle1!$D$3:$D$500,0),MATCH(P$2,[3]Tabelle1!$E$2:$U$2,0))=0,"",INDEX([3]Tabelle1!$E$3:$U$500,MATCH($A523&amp;$C523&amp;$D523,[3]Tabelle1!$A$3:$A$500&amp;[3]Tabelle1!$C$3:$C$500&amp;[3]Tabelle1!$D$3:$D$500,0),MATCH(P$2,[3]Tabelle1!$E$2:$U$2,0))),"")</f>
        <v/>
      </c>
      <c r="Q523" s="195" t="str">
        <f t="array" ref="Q523">IFERROR(IF(INDEX([3]Tabelle1!$E$3:$U$500,MATCH($A523&amp;$C523&amp;$D523,[3]Tabelle1!$A$3:$A$500&amp;[3]Tabelle1!$C$3:$C$500&amp;[3]Tabelle1!$D$3:$D$500,0),MATCH(Q$2,[3]Tabelle1!$E$2:$U$2,0))=0,"",INDEX([3]Tabelle1!$E$3:$U$500,MATCH($A523&amp;$C523&amp;$D523,[3]Tabelle1!$A$3:$A$500&amp;[3]Tabelle1!$C$3:$C$500&amp;[3]Tabelle1!$D$3:$D$500,0),MATCH(Q$2,[3]Tabelle1!$E$2:$U$2,0))),"")</f>
        <v/>
      </c>
      <c r="R523" s="195" t="str">
        <f t="array" ref="R523">IFERROR(IF(INDEX([3]Tabelle1!$E$3:$U$500,MATCH($A523&amp;$C523&amp;$D523,[3]Tabelle1!$A$3:$A$500&amp;[3]Tabelle1!$C$3:$C$500&amp;[3]Tabelle1!$D$3:$D$500,0),MATCH(R$2,[3]Tabelle1!$E$2:$U$2,0))=0,"",INDEX([3]Tabelle1!$E$3:$U$500,MATCH($A523&amp;$C523&amp;$D523,[3]Tabelle1!$A$3:$A$500&amp;[3]Tabelle1!$C$3:$C$500&amp;[3]Tabelle1!$D$3:$D$500,0),MATCH(R$2,[3]Tabelle1!$E$2:$U$2,0))),"")</f>
        <v/>
      </c>
      <c r="S523" s="195">
        <f t="array" ref="S523">IFERROR(IF(INDEX([3]Tabelle1!$E$3:$U$500,MATCH($A523&amp;$C523&amp;$D523,[3]Tabelle1!$A$3:$A$500&amp;[3]Tabelle1!$C$3:$C$500&amp;[3]Tabelle1!$D$3:$D$500,0),MATCH(S$2,[3]Tabelle1!$E$2:$U$2,0))=0,"",INDEX([3]Tabelle1!$E$3:$U$500,MATCH($A523&amp;$C523&amp;$D523,[3]Tabelle1!$A$3:$A$500&amp;[3]Tabelle1!$C$3:$C$500&amp;[3]Tabelle1!$D$3:$D$500,0),MATCH(S$2,[3]Tabelle1!$E$2:$U$2,0))),"")</f>
        <v>9300</v>
      </c>
      <c r="T523" s="195" t="str">
        <f t="array" ref="T523">IFERROR(IF(INDEX([3]Tabelle1!$E$3:$U$500,MATCH($A523&amp;$C523&amp;$D523,[3]Tabelle1!$A$3:$A$500&amp;[3]Tabelle1!$C$3:$C$500&amp;[3]Tabelle1!$D$3:$D$500,0),MATCH(T$2,[3]Tabelle1!$E$2:$U$2,0))=0,"",INDEX([3]Tabelle1!$E$3:$U$500,MATCH($A523&amp;$C523&amp;$D523,[3]Tabelle1!$A$3:$A$500&amp;[3]Tabelle1!$C$3:$C$500&amp;[3]Tabelle1!$D$3:$D$500,0),MATCH(T$2,[3]Tabelle1!$E$2:$U$2,0))),"")</f>
        <v/>
      </c>
      <c r="U523" s="195" t="str">
        <f t="array" ref="U523">IFERROR(IF(INDEX([3]Tabelle1!$E$3:$U$500,MATCH($A523&amp;$C523&amp;$D523,[3]Tabelle1!$A$3:$A$500&amp;[3]Tabelle1!$C$3:$C$500&amp;[3]Tabelle1!$D$3:$D$500,0),MATCH(U$2,[3]Tabelle1!$E$2:$U$2,0))=0,"",INDEX([3]Tabelle1!$E$3:$U$500,MATCH($A523&amp;$C523&amp;$D523,[3]Tabelle1!$A$3:$A$500&amp;[3]Tabelle1!$C$3:$C$500&amp;[3]Tabelle1!$D$3:$D$500,0),MATCH(U$2,[3]Tabelle1!$E$2:$U$2,0))),"")</f>
        <v/>
      </c>
      <c r="V523" s="196" t="str">
        <f t="array" ref="V523">IFERROR(IF(INDEX([3]Tabelle1!$E$3:$U$500,MATCH($A523&amp;$C523&amp;$D523,[3]Tabelle1!$A$3:$A$500&amp;[3]Tabelle1!$C$3:$C$500&amp;[3]Tabelle1!$D$3:$D$500,0),MATCH(V$2,[3]Tabelle1!$E$2:$U$2,0))=0,"",INDEX([3]Tabelle1!$E$3:$U$500,MATCH($A523&amp;$C523&amp;$D523,[3]Tabelle1!$A$3:$A$500&amp;[3]Tabelle1!$C$3:$C$500&amp;[3]Tabelle1!$D$3:$D$500,0),MATCH(V$2,[3]Tabelle1!$E$2:$U$2,0))),"")</f>
        <v/>
      </c>
      <c r="W523" t="str">
        <f t="array" ref="W523">IFERROR(IF(INDEX([3]Tabelle1!$E$3:$U$500,MATCH($A523&amp;$C523&amp;$D523,[3]Tabelle1!$A$3:$A$500&amp;[3]Tabelle1!$C$3:$C$500&amp;[3]Tabelle1!$D$3:$D$500,0),MATCH(W$2,[3]Tabelle1!$E$2:$U$2,0))=0,"",INDEX([3]Tabelle1!$E$3:$U$500,MATCH($A523&amp;$C523&amp;$D523,[3]Tabelle1!$A$3:$A$500&amp;[3]Tabelle1!$C$3:$C$500&amp;[3]Tabelle1!$D$3:$D$500,0),MATCH(W$2,[3]Tabelle1!$E$2:$U$2,0))),"")</f>
        <v/>
      </c>
      <c r="X523" t="str">
        <f t="array" ref="X523">IFERROR(IF(INDEX([3]Tabelle1!$E$3:$U$500,MATCH($A523&amp;$C523&amp;$D523,[3]Tabelle1!$A$3:$A$500&amp;[3]Tabelle1!$C$3:$C$500&amp;[3]Tabelle1!$D$3:$D$500,0),MATCH(X$2,[3]Tabelle1!$E$2:$U$2,0))=0,"",INDEX([3]Tabelle1!$E$3:$U$500,MATCH($A523&amp;$C523&amp;$D523,[3]Tabelle1!$A$3:$A$500&amp;[3]Tabelle1!$C$3:$C$500&amp;[3]Tabelle1!$D$3:$D$500,0),MATCH(X$2,[3]Tabelle1!$E$2:$U$2,0))),"")</f>
        <v>tabela 10</v>
      </c>
      <c r="Y523" s="4"/>
      <c r="Z523" s="4"/>
      <c r="AA523" s="4"/>
      <c r="AB523" s="4"/>
      <c r="AC523" s="4"/>
      <c r="AD523" s="4"/>
      <c r="AE523" s="4"/>
      <c r="AF523" s="4"/>
    </row>
    <row r="524" spans="1:32" x14ac:dyDescent="0.2">
      <c r="A524" s="107" t="str">
        <f t="shared" si="47"/>
        <v>Portugal</v>
      </c>
      <c r="B524" s="97"/>
      <c r="C524" s="97" t="s">
        <v>88</v>
      </c>
      <c r="D524" s="227" t="s">
        <v>6</v>
      </c>
      <c r="E524" s="194"/>
      <c r="F524" s="194"/>
      <c r="G524" s="194"/>
      <c r="H524" s="195" t="str">
        <f t="array" ref="H524">IFERROR(IF(INDEX([3]Tabelle1!$E$3:$U$500,MATCH($A524&amp;$C524&amp;$D524,[3]Tabelle1!$A$3:$A$500&amp;[3]Tabelle1!$C$3:$C$500&amp;[3]Tabelle1!$D$3:$D$500,0),MATCH(H$2,[3]Tabelle1!$E$2:$U$2,0))=0,"",INDEX([3]Tabelle1!$E$3:$U$500,MATCH($A524&amp;$C524&amp;$D524,[3]Tabelle1!$A$3:$A$500&amp;[3]Tabelle1!$C$3:$C$500&amp;[3]Tabelle1!$D$3:$D$500,0),MATCH(H$2,[3]Tabelle1!$E$2:$U$2,0))),"")</f>
        <v/>
      </c>
      <c r="I524" s="195">
        <f t="array" ref="I524">IFERROR(IF(INDEX([3]Tabelle1!$E$3:$U$500,MATCH($A524&amp;$C524&amp;$D524,[3]Tabelle1!$A$3:$A$500&amp;[3]Tabelle1!$C$3:$C$500&amp;[3]Tabelle1!$D$3:$D$500,0),MATCH(I$2,[3]Tabelle1!$E$2:$U$2,0))=0,"",INDEX([3]Tabelle1!$E$3:$U$500,MATCH($A524&amp;$C524&amp;$D524,[3]Tabelle1!$A$3:$A$500&amp;[3]Tabelle1!$C$3:$C$500&amp;[3]Tabelle1!$D$3:$D$500,0),MATCH(I$2,[3]Tabelle1!$E$2:$U$2,0))),"")</f>
        <v>5400</v>
      </c>
      <c r="J524" s="195" t="str">
        <f t="array" ref="J524">IFERROR(IF(INDEX([3]Tabelle1!$E$3:$U$500,MATCH($A524&amp;$C524&amp;$D524,[3]Tabelle1!$A$3:$A$500&amp;[3]Tabelle1!$C$3:$C$500&amp;[3]Tabelle1!$D$3:$D$500,0),MATCH(J$2,[3]Tabelle1!$E$2:$U$2,0))=0,"",INDEX([3]Tabelle1!$E$3:$U$500,MATCH($A524&amp;$C524&amp;$D524,[3]Tabelle1!$A$3:$A$500&amp;[3]Tabelle1!$C$3:$C$500&amp;[3]Tabelle1!$D$3:$D$500,0),MATCH(J$2,[3]Tabelle1!$E$2:$U$2,0))),"")</f>
        <v/>
      </c>
      <c r="K524" s="195" t="str">
        <f t="array" ref="K524">IFERROR(IF(INDEX([3]Tabelle1!$E$3:$U$500,MATCH($A524&amp;$C524&amp;$D524,[3]Tabelle1!$A$3:$A$500&amp;[3]Tabelle1!$C$3:$C$500&amp;[3]Tabelle1!$D$3:$D$500,0),MATCH(K$2,[3]Tabelle1!$E$2:$U$2,0))=0,"",INDEX([3]Tabelle1!$E$3:$U$500,MATCH($A524&amp;$C524&amp;$D524,[3]Tabelle1!$A$3:$A$500&amp;[3]Tabelle1!$C$3:$C$500&amp;[3]Tabelle1!$D$3:$D$500,0),MATCH(K$2,[3]Tabelle1!$E$2:$U$2,0))),"")</f>
        <v/>
      </c>
      <c r="L524" s="195" t="str">
        <f t="array" ref="L524">IFERROR(IF(INDEX([3]Tabelle1!$E$3:$U$500,MATCH($A524&amp;$C524&amp;$D524,[3]Tabelle1!$A$3:$A$500&amp;[3]Tabelle1!$C$3:$C$500&amp;[3]Tabelle1!$D$3:$D$500,0),MATCH(L$2,[3]Tabelle1!$E$2:$U$2,0))=0,"",INDEX([3]Tabelle1!$E$3:$U$500,MATCH($A524&amp;$C524&amp;$D524,[3]Tabelle1!$A$3:$A$500&amp;[3]Tabelle1!$C$3:$C$500&amp;[3]Tabelle1!$D$3:$D$500,0),MATCH(L$2,[3]Tabelle1!$E$2:$U$2,0))),"")</f>
        <v/>
      </c>
      <c r="M524" s="195" t="str">
        <f t="array" ref="M524">IFERROR(IF(INDEX([3]Tabelle1!$E$3:$U$500,MATCH($A524&amp;$C524&amp;$D524,[3]Tabelle1!$A$3:$A$500&amp;[3]Tabelle1!$C$3:$C$500&amp;[3]Tabelle1!$D$3:$D$500,0),MATCH(M$2,[3]Tabelle1!$E$2:$U$2,0))=0,"",INDEX([3]Tabelle1!$E$3:$U$500,MATCH($A524&amp;$C524&amp;$D524,[3]Tabelle1!$A$3:$A$500&amp;[3]Tabelle1!$C$3:$C$500&amp;[3]Tabelle1!$D$3:$D$500,0),MATCH(M$2,[3]Tabelle1!$E$2:$U$2,0))),"")</f>
        <v/>
      </c>
      <c r="N524" s="195">
        <f t="array" ref="N524">IFERROR(IF(INDEX([3]Tabelle1!$E$3:$U$500,MATCH($A524&amp;$C524&amp;$D524,[3]Tabelle1!$A$3:$A$500&amp;[3]Tabelle1!$C$3:$C$500&amp;[3]Tabelle1!$D$3:$D$500,0),MATCH(N$2,[3]Tabelle1!$E$2:$U$2,0))=0,"",INDEX([3]Tabelle1!$E$3:$U$500,MATCH($A524&amp;$C524&amp;$D524,[3]Tabelle1!$A$3:$A$500&amp;[3]Tabelle1!$C$3:$C$500&amp;[3]Tabelle1!$D$3:$D$500,0),MATCH(N$2,[3]Tabelle1!$E$2:$U$2,0))),"")</f>
        <v>6700</v>
      </c>
      <c r="O524" s="195" t="str">
        <f t="array" ref="O524">IFERROR(IF(INDEX([3]Tabelle1!$E$3:$U$500,MATCH($A524&amp;$C524&amp;$D524,[3]Tabelle1!$A$3:$A$500&amp;[3]Tabelle1!$C$3:$C$500&amp;[3]Tabelle1!$D$3:$D$500,0),MATCH(O$2,[3]Tabelle1!$E$2:$U$2,0))=0,"",INDEX([3]Tabelle1!$E$3:$U$500,MATCH($A524&amp;$C524&amp;$D524,[3]Tabelle1!$A$3:$A$500&amp;[3]Tabelle1!$C$3:$C$500&amp;[3]Tabelle1!$D$3:$D$500,0),MATCH(O$2,[3]Tabelle1!$E$2:$U$2,0))),"")</f>
        <v/>
      </c>
      <c r="P524" s="195" t="str">
        <f t="array" ref="P524">IFERROR(IF(INDEX([3]Tabelle1!$E$3:$U$500,MATCH($A524&amp;$C524&amp;$D524,[3]Tabelle1!$A$3:$A$500&amp;[3]Tabelle1!$C$3:$C$500&amp;[3]Tabelle1!$D$3:$D$500,0),MATCH(P$2,[3]Tabelle1!$E$2:$U$2,0))=0,"",INDEX([3]Tabelle1!$E$3:$U$500,MATCH($A524&amp;$C524&amp;$D524,[3]Tabelle1!$A$3:$A$500&amp;[3]Tabelle1!$C$3:$C$500&amp;[3]Tabelle1!$D$3:$D$500,0),MATCH(P$2,[3]Tabelle1!$E$2:$U$2,0))),"")</f>
        <v/>
      </c>
      <c r="Q524" s="195" t="str">
        <f t="array" ref="Q524">IFERROR(IF(INDEX([3]Tabelle1!$E$3:$U$500,MATCH($A524&amp;$C524&amp;$D524,[3]Tabelle1!$A$3:$A$500&amp;[3]Tabelle1!$C$3:$C$500&amp;[3]Tabelle1!$D$3:$D$500,0),MATCH(Q$2,[3]Tabelle1!$E$2:$U$2,0))=0,"",INDEX([3]Tabelle1!$E$3:$U$500,MATCH($A524&amp;$C524&amp;$D524,[3]Tabelle1!$A$3:$A$500&amp;[3]Tabelle1!$C$3:$C$500&amp;[3]Tabelle1!$D$3:$D$500,0),MATCH(Q$2,[3]Tabelle1!$E$2:$U$2,0))),"")</f>
        <v/>
      </c>
      <c r="R524" s="195" t="str">
        <f t="array" ref="R524">IFERROR(IF(INDEX([3]Tabelle1!$E$3:$U$500,MATCH($A524&amp;$C524&amp;$D524,[3]Tabelle1!$A$3:$A$500&amp;[3]Tabelle1!$C$3:$C$500&amp;[3]Tabelle1!$D$3:$D$500,0),MATCH(R$2,[3]Tabelle1!$E$2:$U$2,0))=0,"",INDEX([3]Tabelle1!$E$3:$U$500,MATCH($A524&amp;$C524&amp;$D524,[3]Tabelle1!$A$3:$A$500&amp;[3]Tabelle1!$C$3:$C$500&amp;[3]Tabelle1!$D$3:$D$500,0),MATCH(R$2,[3]Tabelle1!$E$2:$U$2,0))),"")</f>
        <v/>
      </c>
      <c r="S524" s="195">
        <f t="array" ref="S524">IFERROR(IF(INDEX([3]Tabelle1!$E$3:$U$500,MATCH($A524&amp;$C524&amp;$D524,[3]Tabelle1!$A$3:$A$500&amp;[3]Tabelle1!$C$3:$C$500&amp;[3]Tabelle1!$D$3:$D$500,0),MATCH(S$2,[3]Tabelle1!$E$2:$U$2,0))=0,"",INDEX([3]Tabelle1!$E$3:$U$500,MATCH($A524&amp;$C524&amp;$D524,[3]Tabelle1!$A$3:$A$500&amp;[3]Tabelle1!$C$3:$C$500&amp;[3]Tabelle1!$D$3:$D$500,0),MATCH(S$2,[3]Tabelle1!$E$2:$U$2,0))),"")</f>
        <v>9000</v>
      </c>
      <c r="T524" s="195" t="str">
        <f t="array" ref="T524">IFERROR(IF(INDEX([3]Tabelle1!$E$3:$U$500,MATCH($A524&amp;$C524&amp;$D524,[3]Tabelle1!$A$3:$A$500&amp;[3]Tabelle1!$C$3:$C$500&amp;[3]Tabelle1!$D$3:$D$500,0),MATCH(T$2,[3]Tabelle1!$E$2:$U$2,0))=0,"",INDEX([3]Tabelle1!$E$3:$U$500,MATCH($A524&amp;$C524&amp;$D524,[3]Tabelle1!$A$3:$A$500&amp;[3]Tabelle1!$C$3:$C$500&amp;[3]Tabelle1!$D$3:$D$500,0),MATCH(T$2,[3]Tabelle1!$E$2:$U$2,0))),"")</f>
        <v/>
      </c>
      <c r="U524" s="195" t="str">
        <f t="array" ref="U524">IFERROR(IF(INDEX([3]Tabelle1!$E$3:$U$500,MATCH($A524&amp;$C524&amp;$D524,[3]Tabelle1!$A$3:$A$500&amp;[3]Tabelle1!$C$3:$C$500&amp;[3]Tabelle1!$D$3:$D$500,0),MATCH(U$2,[3]Tabelle1!$E$2:$U$2,0))=0,"",INDEX([3]Tabelle1!$E$3:$U$500,MATCH($A524&amp;$C524&amp;$D524,[3]Tabelle1!$A$3:$A$500&amp;[3]Tabelle1!$C$3:$C$500&amp;[3]Tabelle1!$D$3:$D$500,0),MATCH(U$2,[3]Tabelle1!$E$2:$U$2,0))),"")</f>
        <v/>
      </c>
      <c r="V524" s="196" t="str">
        <f t="array" ref="V524">IFERROR(IF(INDEX([3]Tabelle1!$E$3:$U$500,MATCH($A524&amp;$C524&amp;$D524,[3]Tabelle1!$A$3:$A$500&amp;[3]Tabelle1!$C$3:$C$500&amp;[3]Tabelle1!$D$3:$D$500,0),MATCH(V$2,[3]Tabelle1!$E$2:$U$2,0))=0,"",INDEX([3]Tabelle1!$E$3:$U$500,MATCH($A524&amp;$C524&amp;$D524,[3]Tabelle1!$A$3:$A$500&amp;[3]Tabelle1!$C$3:$C$500&amp;[3]Tabelle1!$D$3:$D$500,0),MATCH(V$2,[3]Tabelle1!$E$2:$U$2,0))),"")</f>
        <v/>
      </c>
      <c r="W524" t="str">
        <f t="array" ref="W524">IFERROR(IF(INDEX([3]Tabelle1!$E$3:$U$500,MATCH($A524&amp;$C524&amp;$D524,[3]Tabelle1!$A$3:$A$500&amp;[3]Tabelle1!$C$3:$C$500&amp;[3]Tabelle1!$D$3:$D$500,0),MATCH(W$2,[3]Tabelle1!$E$2:$U$2,0))=0,"",INDEX([3]Tabelle1!$E$3:$U$500,MATCH($A524&amp;$C524&amp;$D524,[3]Tabelle1!$A$3:$A$500&amp;[3]Tabelle1!$C$3:$C$500&amp;[3]Tabelle1!$D$3:$D$500,0),MATCH(W$2,[3]Tabelle1!$E$2:$U$2,0))),"")</f>
        <v/>
      </c>
      <c r="X524" t="str">
        <f t="array" ref="X524">IFERROR(IF(INDEX([3]Tabelle1!$E$3:$U$500,MATCH($A524&amp;$C524&amp;$D524,[3]Tabelle1!$A$3:$A$500&amp;[3]Tabelle1!$C$3:$C$500&amp;[3]Tabelle1!$D$3:$D$500,0),MATCH(X$2,[3]Tabelle1!$E$2:$U$2,0))=0,"",INDEX([3]Tabelle1!$E$3:$U$500,MATCH($A524&amp;$C524&amp;$D524,[3]Tabelle1!$A$3:$A$500&amp;[3]Tabelle1!$C$3:$C$500&amp;[3]Tabelle1!$D$3:$D$500,0),MATCH(X$2,[3]Tabelle1!$E$2:$U$2,0))),"")</f>
        <v/>
      </c>
      <c r="Y524" s="4"/>
      <c r="Z524" s="4"/>
      <c r="AA524" s="4"/>
      <c r="AB524" s="4"/>
      <c r="AC524" s="4"/>
      <c r="AD524" s="4"/>
      <c r="AE524" s="4"/>
      <c r="AF524" s="4"/>
    </row>
    <row r="525" spans="1:32" x14ac:dyDescent="0.2">
      <c r="A525" s="107" t="str">
        <f t="shared" si="47"/>
        <v>Portugal</v>
      </c>
      <c r="B525" s="97"/>
      <c r="C525" s="97" t="s">
        <v>88</v>
      </c>
      <c r="D525" s="227" t="s">
        <v>1</v>
      </c>
      <c r="E525" s="194"/>
      <c r="F525" s="194"/>
      <c r="G525" s="194"/>
      <c r="H525" s="195" t="str">
        <f t="array" ref="H525">IFERROR(IF(INDEX([3]Tabelle1!$E$3:$U$500,MATCH($A525&amp;$C525&amp;$D525,[3]Tabelle1!$A$3:$A$500&amp;[3]Tabelle1!$C$3:$C$500&amp;[3]Tabelle1!$D$3:$D$500,0),MATCH(H$2,[3]Tabelle1!$E$2:$U$2,0))=0,"",INDEX([3]Tabelle1!$E$3:$U$500,MATCH($A525&amp;$C525&amp;$D525,[3]Tabelle1!$A$3:$A$500&amp;[3]Tabelle1!$C$3:$C$500&amp;[3]Tabelle1!$D$3:$D$500,0),MATCH(H$2,[3]Tabelle1!$E$2:$U$2,0))),"")</f>
        <v/>
      </c>
      <c r="I525" s="195">
        <f t="array" ref="I525">IFERROR(IF(INDEX([3]Tabelle1!$E$3:$U$500,MATCH($A525&amp;$C525&amp;$D525,[3]Tabelle1!$A$3:$A$500&amp;[3]Tabelle1!$C$3:$C$500&amp;[3]Tabelle1!$D$3:$D$500,0),MATCH(I$2,[3]Tabelle1!$E$2:$U$2,0))=0,"",INDEX([3]Tabelle1!$E$3:$U$500,MATCH($A525&amp;$C525&amp;$D525,[3]Tabelle1!$A$3:$A$500&amp;[3]Tabelle1!$C$3:$C$500&amp;[3]Tabelle1!$D$3:$D$500,0),MATCH(I$2,[3]Tabelle1!$E$2:$U$2,0))),"")</f>
        <v>30</v>
      </c>
      <c r="J525" s="195" t="str">
        <f t="array" ref="J525">IFERROR(IF(INDEX([3]Tabelle1!$E$3:$U$500,MATCH($A525&amp;$C525&amp;$D525,[3]Tabelle1!$A$3:$A$500&amp;[3]Tabelle1!$C$3:$C$500&amp;[3]Tabelle1!$D$3:$D$500,0),MATCH(J$2,[3]Tabelle1!$E$2:$U$2,0))=0,"",INDEX([3]Tabelle1!$E$3:$U$500,MATCH($A525&amp;$C525&amp;$D525,[3]Tabelle1!$A$3:$A$500&amp;[3]Tabelle1!$C$3:$C$500&amp;[3]Tabelle1!$D$3:$D$500,0),MATCH(J$2,[3]Tabelle1!$E$2:$U$2,0))),"")</f>
        <v/>
      </c>
      <c r="K525" s="195" t="str">
        <f t="array" ref="K525">IFERROR(IF(INDEX([3]Tabelle1!$E$3:$U$500,MATCH($A525&amp;$C525&amp;$D525,[3]Tabelle1!$A$3:$A$500&amp;[3]Tabelle1!$C$3:$C$500&amp;[3]Tabelle1!$D$3:$D$500,0),MATCH(K$2,[3]Tabelle1!$E$2:$U$2,0))=0,"",INDEX([3]Tabelle1!$E$3:$U$500,MATCH($A525&amp;$C525&amp;$D525,[3]Tabelle1!$A$3:$A$500&amp;[3]Tabelle1!$C$3:$C$500&amp;[3]Tabelle1!$D$3:$D$500,0),MATCH(K$2,[3]Tabelle1!$E$2:$U$2,0))),"")</f>
        <v/>
      </c>
      <c r="L525" s="195" t="str">
        <f t="array" ref="L525">IFERROR(IF(INDEX([3]Tabelle1!$E$3:$U$500,MATCH($A525&amp;$C525&amp;$D525,[3]Tabelle1!$A$3:$A$500&amp;[3]Tabelle1!$C$3:$C$500&amp;[3]Tabelle1!$D$3:$D$500,0),MATCH(L$2,[3]Tabelle1!$E$2:$U$2,0))=0,"",INDEX([3]Tabelle1!$E$3:$U$500,MATCH($A525&amp;$C525&amp;$D525,[3]Tabelle1!$A$3:$A$500&amp;[3]Tabelle1!$C$3:$C$500&amp;[3]Tabelle1!$D$3:$D$500,0),MATCH(L$2,[3]Tabelle1!$E$2:$U$2,0))),"")</f>
        <v/>
      </c>
      <c r="M525" s="195" t="str">
        <f t="array" ref="M525">IFERROR(IF(INDEX([3]Tabelle1!$E$3:$U$500,MATCH($A525&amp;$C525&amp;$D525,[3]Tabelle1!$A$3:$A$500&amp;[3]Tabelle1!$C$3:$C$500&amp;[3]Tabelle1!$D$3:$D$500,0),MATCH(M$2,[3]Tabelle1!$E$2:$U$2,0))=0,"",INDEX([3]Tabelle1!$E$3:$U$500,MATCH($A525&amp;$C525&amp;$D525,[3]Tabelle1!$A$3:$A$500&amp;[3]Tabelle1!$C$3:$C$500&amp;[3]Tabelle1!$D$3:$D$500,0),MATCH(M$2,[3]Tabelle1!$E$2:$U$2,0))),"")</f>
        <v/>
      </c>
      <c r="N525" s="195">
        <f t="array" ref="N525">IFERROR(IF(INDEX([3]Tabelle1!$E$3:$U$500,MATCH($A525&amp;$C525&amp;$D525,[3]Tabelle1!$A$3:$A$500&amp;[3]Tabelle1!$C$3:$C$500&amp;[3]Tabelle1!$D$3:$D$500,0),MATCH(N$2,[3]Tabelle1!$E$2:$U$2,0))=0,"",INDEX([3]Tabelle1!$E$3:$U$500,MATCH($A525&amp;$C525&amp;$D525,[3]Tabelle1!$A$3:$A$500&amp;[3]Tabelle1!$C$3:$C$500&amp;[3]Tabelle1!$D$3:$D$500,0),MATCH(N$2,[3]Tabelle1!$E$2:$U$2,0))),"")</f>
        <v>100</v>
      </c>
      <c r="O525" s="195" t="str">
        <f t="array" ref="O525">IFERROR(IF(INDEX([3]Tabelle1!$E$3:$U$500,MATCH($A525&amp;$C525&amp;$D525,[3]Tabelle1!$A$3:$A$500&amp;[3]Tabelle1!$C$3:$C$500&amp;[3]Tabelle1!$D$3:$D$500,0),MATCH(O$2,[3]Tabelle1!$E$2:$U$2,0))=0,"",INDEX([3]Tabelle1!$E$3:$U$500,MATCH($A525&amp;$C525&amp;$D525,[3]Tabelle1!$A$3:$A$500&amp;[3]Tabelle1!$C$3:$C$500&amp;[3]Tabelle1!$D$3:$D$500,0),MATCH(O$2,[3]Tabelle1!$E$2:$U$2,0))),"")</f>
        <v/>
      </c>
      <c r="P525" s="195" t="str">
        <f t="array" ref="P525">IFERROR(IF(INDEX([3]Tabelle1!$E$3:$U$500,MATCH($A525&amp;$C525&amp;$D525,[3]Tabelle1!$A$3:$A$500&amp;[3]Tabelle1!$C$3:$C$500&amp;[3]Tabelle1!$D$3:$D$500,0),MATCH(P$2,[3]Tabelle1!$E$2:$U$2,0))=0,"",INDEX([3]Tabelle1!$E$3:$U$500,MATCH($A525&amp;$C525&amp;$D525,[3]Tabelle1!$A$3:$A$500&amp;[3]Tabelle1!$C$3:$C$500&amp;[3]Tabelle1!$D$3:$D$500,0),MATCH(P$2,[3]Tabelle1!$E$2:$U$2,0))),"")</f>
        <v/>
      </c>
      <c r="Q525" s="195" t="str">
        <f t="array" ref="Q525">IFERROR(IF(INDEX([3]Tabelle1!$E$3:$U$500,MATCH($A525&amp;$C525&amp;$D525,[3]Tabelle1!$A$3:$A$500&amp;[3]Tabelle1!$C$3:$C$500&amp;[3]Tabelle1!$D$3:$D$500,0),MATCH(Q$2,[3]Tabelle1!$E$2:$U$2,0))=0,"",INDEX([3]Tabelle1!$E$3:$U$500,MATCH($A525&amp;$C525&amp;$D525,[3]Tabelle1!$A$3:$A$500&amp;[3]Tabelle1!$C$3:$C$500&amp;[3]Tabelle1!$D$3:$D$500,0),MATCH(Q$2,[3]Tabelle1!$E$2:$U$2,0))),"")</f>
        <v/>
      </c>
      <c r="R525" s="195" t="str">
        <f t="array" ref="R525">IFERROR(IF(INDEX([3]Tabelle1!$E$3:$U$500,MATCH($A525&amp;$C525&amp;$D525,[3]Tabelle1!$A$3:$A$500&amp;[3]Tabelle1!$C$3:$C$500&amp;[3]Tabelle1!$D$3:$D$500,0),MATCH(R$2,[3]Tabelle1!$E$2:$U$2,0))=0,"",INDEX([3]Tabelle1!$E$3:$U$500,MATCH($A525&amp;$C525&amp;$D525,[3]Tabelle1!$A$3:$A$500&amp;[3]Tabelle1!$C$3:$C$500&amp;[3]Tabelle1!$D$3:$D$500,0),MATCH(R$2,[3]Tabelle1!$E$2:$U$2,0))),"")</f>
        <v/>
      </c>
      <c r="S525" s="195">
        <f t="array" ref="S525">IFERROR(IF(INDEX([3]Tabelle1!$E$3:$U$500,MATCH($A525&amp;$C525&amp;$D525,[3]Tabelle1!$A$3:$A$500&amp;[3]Tabelle1!$C$3:$C$500&amp;[3]Tabelle1!$D$3:$D$500,0),MATCH(S$2,[3]Tabelle1!$E$2:$U$2,0))=0,"",INDEX([3]Tabelle1!$E$3:$U$500,MATCH($A525&amp;$C525&amp;$D525,[3]Tabelle1!$A$3:$A$500&amp;[3]Tabelle1!$C$3:$C$500&amp;[3]Tabelle1!$D$3:$D$500,0),MATCH(S$2,[3]Tabelle1!$E$2:$U$2,0))),"")</f>
        <v>300</v>
      </c>
      <c r="T525" s="195" t="str">
        <f t="array" ref="T525">IFERROR(IF(INDEX([3]Tabelle1!$E$3:$U$500,MATCH($A525&amp;$C525&amp;$D525,[3]Tabelle1!$A$3:$A$500&amp;[3]Tabelle1!$C$3:$C$500&amp;[3]Tabelle1!$D$3:$D$500,0),MATCH(T$2,[3]Tabelle1!$E$2:$U$2,0))=0,"",INDEX([3]Tabelle1!$E$3:$U$500,MATCH($A525&amp;$C525&amp;$D525,[3]Tabelle1!$A$3:$A$500&amp;[3]Tabelle1!$C$3:$C$500&amp;[3]Tabelle1!$D$3:$D$500,0),MATCH(T$2,[3]Tabelle1!$E$2:$U$2,0))),"")</f>
        <v/>
      </c>
      <c r="U525" s="195" t="str">
        <f t="array" ref="U525">IFERROR(IF(INDEX([3]Tabelle1!$E$3:$U$500,MATCH($A525&amp;$C525&amp;$D525,[3]Tabelle1!$A$3:$A$500&amp;[3]Tabelle1!$C$3:$C$500&amp;[3]Tabelle1!$D$3:$D$500,0),MATCH(U$2,[3]Tabelle1!$E$2:$U$2,0))=0,"",INDEX([3]Tabelle1!$E$3:$U$500,MATCH($A525&amp;$C525&amp;$D525,[3]Tabelle1!$A$3:$A$500&amp;[3]Tabelle1!$C$3:$C$500&amp;[3]Tabelle1!$D$3:$D$500,0),MATCH(U$2,[3]Tabelle1!$E$2:$U$2,0))),"")</f>
        <v/>
      </c>
      <c r="V525" s="196" t="str">
        <f t="array" ref="V525">IFERROR(IF(INDEX([3]Tabelle1!$E$3:$U$500,MATCH($A525&amp;$C525&amp;$D525,[3]Tabelle1!$A$3:$A$500&amp;[3]Tabelle1!$C$3:$C$500&amp;[3]Tabelle1!$D$3:$D$500,0),MATCH(V$2,[3]Tabelle1!$E$2:$U$2,0))=0,"",INDEX([3]Tabelle1!$E$3:$U$500,MATCH($A525&amp;$C525&amp;$D525,[3]Tabelle1!$A$3:$A$500&amp;[3]Tabelle1!$C$3:$C$500&amp;[3]Tabelle1!$D$3:$D$500,0),MATCH(V$2,[3]Tabelle1!$E$2:$U$2,0))),"")</f>
        <v/>
      </c>
      <c r="W525" t="str">
        <f t="array" ref="W525">IFERROR(IF(INDEX([3]Tabelle1!$E$3:$U$500,MATCH($A525&amp;$C525&amp;$D525,[3]Tabelle1!$A$3:$A$500&amp;[3]Tabelle1!$C$3:$C$500&amp;[3]Tabelle1!$D$3:$D$500,0),MATCH(W$2,[3]Tabelle1!$E$2:$U$2,0))=0,"",INDEX([3]Tabelle1!$E$3:$U$500,MATCH($A525&amp;$C525&amp;$D525,[3]Tabelle1!$A$3:$A$500&amp;[3]Tabelle1!$C$3:$C$500&amp;[3]Tabelle1!$D$3:$D$500,0),MATCH(W$2,[3]Tabelle1!$E$2:$U$2,0))),"")</f>
        <v/>
      </c>
      <c r="X525" t="str">
        <f t="array" ref="X525">IFERROR(IF(INDEX([3]Tabelle1!$E$3:$U$500,MATCH($A525&amp;$C525&amp;$D525,[3]Tabelle1!$A$3:$A$500&amp;[3]Tabelle1!$C$3:$C$500&amp;[3]Tabelle1!$D$3:$D$500,0),MATCH(X$2,[3]Tabelle1!$E$2:$U$2,0))=0,"",INDEX([3]Tabelle1!$E$3:$U$500,MATCH($A525&amp;$C525&amp;$D525,[3]Tabelle1!$A$3:$A$500&amp;[3]Tabelle1!$C$3:$C$500&amp;[3]Tabelle1!$D$3:$D$500,0),MATCH(X$2,[3]Tabelle1!$E$2:$U$2,0))),"")</f>
        <v/>
      </c>
      <c r="Y525" s="4"/>
      <c r="Z525" s="4"/>
      <c r="AA525" s="4"/>
      <c r="AB525" s="4"/>
      <c r="AC525" s="4"/>
      <c r="AD525" s="4"/>
      <c r="AE525" s="4"/>
      <c r="AF525" s="4"/>
    </row>
    <row r="526" spans="1:32" x14ac:dyDescent="0.2">
      <c r="A526" s="107" t="str">
        <f t="shared" si="47"/>
        <v>Portugal</v>
      </c>
      <c r="B526" s="97"/>
      <c r="C526" s="97" t="s">
        <v>88</v>
      </c>
      <c r="D526" s="227" t="s">
        <v>36</v>
      </c>
      <c r="E526" s="194"/>
      <c r="F526" s="194"/>
      <c r="G526" s="194"/>
      <c r="H526" s="195" t="str">
        <f t="array" ref="H526">IFERROR(IF(INDEX([3]Tabelle1!$E$3:$U$500,MATCH($A526&amp;$C526&amp;$D526,[3]Tabelle1!$A$3:$A$500&amp;[3]Tabelle1!$C$3:$C$500&amp;[3]Tabelle1!$D$3:$D$500,0),MATCH(H$2,[3]Tabelle1!$E$2:$U$2,0))=0,"",INDEX([3]Tabelle1!$E$3:$U$500,MATCH($A526&amp;$C526&amp;$D526,[3]Tabelle1!$A$3:$A$500&amp;[3]Tabelle1!$C$3:$C$500&amp;[3]Tabelle1!$D$3:$D$500,0),MATCH(H$2,[3]Tabelle1!$E$2:$U$2,0))),"")</f>
        <v/>
      </c>
      <c r="I526" s="195">
        <f t="array" ref="I526">IFERROR(IF(INDEX([3]Tabelle1!$E$3:$U$500,MATCH($A526&amp;$C526&amp;$D526,[3]Tabelle1!$A$3:$A$500&amp;[3]Tabelle1!$C$3:$C$500&amp;[3]Tabelle1!$D$3:$D$500,0),MATCH(I$2,[3]Tabelle1!$E$2:$U$2,0))=0,"",INDEX([3]Tabelle1!$E$3:$U$500,MATCH($A526&amp;$C526&amp;$D526,[3]Tabelle1!$A$3:$A$500&amp;[3]Tabelle1!$C$3:$C$500&amp;[3]Tabelle1!$D$3:$D$500,0),MATCH(I$2,[3]Tabelle1!$E$2:$U$2,0))),"")</f>
        <v>2000</v>
      </c>
      <c r="J526" s="195" t="str">
        <f t="array" ref="J526">IFERROR(IF(INDEX([3]Tabelle1!$E$3:$U$500,MATCH($A526&amp;$C526&amp;$D526,[3]Tabelle1!$A$3:$A$500&amp;[3]Tabelle1!$C$3:$C$500&amp;[3]Tabelle1!$D$3:$D$500,0),MATCH(J$2,[3]Tabelle1!$E$2:$U$2,0))=0,"",INDEX([3]Tabelle1!$E$3:$U$500,MATCH($A526&amp;$C526&amp;$D526,[3]Tabelle1!$A$3:$A$500&amp;[3]Tabelle1!$C$3:$C$500&amp;[3]Tabelle1!$D$3:$D$500,0),MATCH(J$2,[3]Tabelle1!$E$2:$U$2,0))),"")</f>
        <v/>
      </c>
      <c r="K526" s="195" t="str">
        <f t="array" ref="K526">IFERROR(IF(INDEX([3]Tabelle1!$E$3:$U$500,MATCH($A526&amp;$C526&amp;$D526,[3]Tabelle1!$A$3:$A$500&amp;[3]Tabelle1!$C$3:$C$500&amp;[3]Tabelle1!$D$3:$D$500,0),MATCH(K$2,[3]Tabelle1!$E$2:$U$2,0))=0,"",INDEX([3]Tabelle1!$E$3:$U$500,MATCH($A526&amp;$C526&amp;$D526,[3]Tabelle1!$A$3:$A$500&amp;[3]Tabelle1!$C$3:$C$500&amp;[3]Tabelle1!$D$3:$D$500,0),MATCH(K$2,[3]Tabelle1!$E$2:$U$2,0))),"")</f>
        <v/>
      </c>
      <c r="L526" s="195" t="str">
        <f t="array" ref="L526">IFERROR(IF(INDEX([3]Tabelle1!$E$3:$U$500,MATCH($A526&amp;$C526&amp;$D526,[3]Tabelle1!$A$3:$A$500&amp;[3]Tabelle1!$C$3:$C$500&amp;[3]Tabelle1!$D$3:$D$500,0),MATCH(L$2,[3]Tabelle1!$E$2:$U$2,0))=0,"",INDEX([3]Tabelle1!$E$3:$U$500,MATCH($A526&amp;$C526&amp;$D526,[3]Tabelle1!$A$3:$A$500&amp;[3]Tabelle1!$C$3:$C$500&amp;[3]Tabelle1!$D$3:$D$500,0),MATCH(L$2,[3]Tabelle1!$E$2:$U$2,0))),"")</f>
        <v/>
      </c>
      <c r="M526" s="195" t="str">
        <f t="array" ref="M526">IFERROR(IF(INDEX([3]Tabelle1!$E$3:$U$500,MATCH($A526&amp;$C526&amp;$D526,[3]Tabelle1!$A$3:$A$500&amp;[3]Tabelle1!$C$3:$C$500&amp;[3]Tabelle1!$D$3:$D$500,0),MATCH(M$2,[3]Tabelle1!$E$2:$U$2,0))=0,"",INDEX([3]Tabelle1!$E$3:$U$500,MATCH($A526&amp;$C526&amp;$D526,[3]Tabelle1!$A$3:$A$500&amp;[3]Tabelle1!$C$3:$C$500&amp;[3]Tabelle1!$D$3:$D$500,0),MATCH(M$2,[3]Tabelle1!$E$2:$U$2,0))),"")</f>
        <v/>
      </c>
      <c r="N526" s="195">
        <f t="array" ref="N526">IFERROR(IF(INDEX([3]Tabelle1!$E$3:$U$500,MATCH($A526&amp;$C526&amp;$D526,[3]Tabelle1!$A$3:$A$500&amp;[3]Tabelle1!$C$3:$C$500&amp;[3]Tabelle1!$D$3:$D$500,0),MATCH(N$2,[3]Tabelle1!$E$2:$U$2,0))=0,"",INDEX([3]Tabelle1!$E$3:$U$500,MATCH($A526&amp;$C526&amp;$D526,[3]Tabelle1!$A$3:$A$500&amp;[3]Tabelle1!$C$3:$C$500&amp;[3]Tabelle1!$D$3:$D$500,0),MATCH(N$2,[3]Tabelle1!$E$2:$U$2,0))),"")</f>
        <v>6600</v>
      </c>
      <c r="O526" s="195" t="str">
        <f t="array" ref="O526">IFERROR(IF(INDEX([3]Tabelle1!$E$3:$U$500,MATCH($A526&amp;$C526&amp;$D526,[3]Tabelle1!$A$3:$A$500&amp;[3]Tabelle1!$C$3:$C$500&amp;[3]Tabelle1!$D$3:$D$500,0),MATCH(O$2,[3]Tabelle1!$E$2:$U$2,0))=0,"",INDEX([3]Tabelle1!$E$3:$U$500,MATCH($A526&amp;$C526&amp;$D526,[3]Tabelle1!$A$3:$A$500&amp;[3]Tabelle1!$C$3:$C$500&amp;[3]Tabelle1!$D$3:$D$500,0),MATCH(O$2,[3]Tabelle1!$E$2:$U$2,0))),"")</f>
        <v/>
      </c>
      <c r="P526" s="195" t="str">
        <f t="array" ref="P526">IFERROR(IF(INDEX([3]Tabelle1!$E$3:$U$500,MATCH($A526&amp;$C526&amp;$D526,[3]Tabelle1!$A$3:$A$500&amp;[3]Tabelle1!$C$3:$C$500&amp;[3]Tabelle1!$D$3:$D$500,0),MATCH(P$2,[3]Tabelle1!$E$2:$U$2,0))=0,"",INDEX([3]Tabelle1!$E$3:$U$500,MATCH($A526&amp;$C526&amp;$D526,[3]Tabelle1!$A$3:$A$500&amp;[3]Tabelle1!$C$3:$C$500&amp;[3]Tabelle1!$D$3:$D$500,0),MATCH(P$2,[3]Tabelle1!$E$2:$U$2,0))),"")</f>
        <v/>
      </c>
      <c r="Q526" s="195" t="str">
        <f t="array" ref="Q526">IFERROR(IF(INDEX([3]Tabelle1!$E$3:$U$500,MATCH($A526&amp;$C526&amp;$D526,[3]Tabelle1!$A$3:$A$500&amp;[3]Tabelle1!$C$3:$C$500&amp;[3]Tabelle1!$D$3:$D$500,0),MATCH(Q$2,[3]Tabelle1!$E$2:$U$2,0))=0,"",INDEX([3]Tabelle1!$E$3:$U$500,MATCH($A526&amp;$C526&amp;$D526,[3]Tabelle1!$A$3:$A$500&amp;[3]Tabelle1!$C$3:$C$500&amp;[3]Tabelle1!$D$3:$D$500,0),MATCH(Q$2,[3]Tabelle1!$E$2:$U$2,0))),"")</f>
        <v/>
      </c>
      <c r="R526" s="195" t="str">
        <f t="array" ref="R526">IFERROR(IF(INDEX([3]Tabelle1!$E$3:$U$500,MATCH($A526&amp;$C526&amp;$D526,[3]Tabelle1!$A$3:$A$500&amp;[3]Tabelle1!$C$3:$C$500&amp;[3]Tabelle1!$D$3:$D$500,0),MATCH(R$2,[3]Tabelle1!$E$2:$U$2,0))=0,"",INDEX([3]Tabelle1!$E$3:$U$500,MATCH($A526&amp;$C526&amp;$D526,[3]Tabelle1!$A$3:$A$500&amp;[3]Tabelle1!$C$3:$C$500&amp;[3]Tabelle1!$D$3:$D$500,0),MATCH(R$2,[3]Tabelle1!$E$2:$U$2,0))),"")</f>
        <v/>
      </c>
      <c r="S526" s="195">
        <f t="array" ref="S526">IFERROR(IF(INDEX([3]Tabelle1!$E$3:$U$500,MATCH($A526&amp;$C526&amp;$D526,[3]Tabelle1!$A$3:$A$500&amp;[3]Tabelle1!$C$3:$C$500&amp;[3]Tabelle1!$D$3:$D$500,0),MATCH(S$2,[3]Tabelle1!$E$2:$U$2,0))=0,"",INDEX([3]Tabelle1!$E$3:$U$500,MATCH($A526&amp;$C526&amp;$D526,[3]Tabelle1!$A$3:$A$500&amp;[3]Tabelle1!$C$3:$C$500&amp;[3]Tabelle1!$D$3:$D$500,0),MATCH(S$2,[3]Tabelle1!$E$2:$U$2,0))),"")</f>
        <v>9000</v>
      </c>
      <c r="T526" s="195" t="str">
        <f t="array" ref="T526">IFERROR(IF(INDEX([3]Tabelle1!$E$3:$U$500,MATCH($A526&amp;$C526&amp;$D526,[3]Tabelle1!$A$3:$A$500&amp;[3]Tabelle1!$C$3:$C$500&amp;[3]Tabelle1!$D$3:$D$500,0),MATCH(T$2,[3]Tabelle1!$E$2:$U$2,0))=0,"",INDEX([3]Tabelle1!$E$3:$U$500,MATCH($A526&amp;$C526&amp;$D526,[3]Tabelle1!$A$3:$A$500&amp;[3]Tabelle1!$C$3:$C$500&amp;[3]Tabelle1!$D$3:$D$500,0),MATCH(T$2,[3]Tabelle1!$E$2:$U$2,0))),"")</f>
        <v/>
      </c>
      <c r="U526" s="195" t="str">
        <f t="array" ref="U526">IFERROR(IF(INDEX([3]Tabelle1!$E$3:$U$500,MATCH($A526&amp;$C526&amp;$D526,[3]Tabelle1!$A$3:$A$500&amp;[3]Tabelle1!$C$3:$C$500&amp;[3]Tabelle1!$D$3:$D$500,0),MATCH(U$2,[3]Tabelle1!$E$2:$U$2,0))=0,"",INDEX([3]Tabelle1!$E$3:$U$500,MATCH($A526&amp;$C526&amp;$D526,[3]Tabelle1!$A$3:$A$500&amp;[3]Tabelle1!$C$3:$C$500&amp;[3]Tabelle1!$D$3:$D$500,0),MATCH(U$2,[3]Tabelle1!$E$2:$U$2,0))),"")</f>
        <v/>
      </c>
      <c r="V526" s="196" t="str">
        <f t="array" ref="V526">IFERROR(IF(INDEX([3]Tabelle1!$E$3:$U$500,MATCH($A526&amp;$C526&amp;$D526,[3]Tabelle1!$A$3:$A$500&amp;[3]Tabelle1!$C$3:$C$500&amp;[3]Tabelle1!$D$3:$D$500,0),MATCH(V$2,[3]Tabelle1!$E$2:$U$2,0))=0,"",INDEX([3]Tabelle1!$E$3:$U$500,MATCH($A526&amp;$C526&amp;$D526,[3]Tabelle1!$A$3:$A$500&amp;[3]Tabelle1!$C$3:$C$500&amp;[3]Tabelle1!$D$3:$D$500,0),MATCH(V$2,[3]Tabelle1!$E$2:$U$2,0))),"")</f>
        <v/>
      </c>
      <c r="W526" t="str">
        <f t="array" ref="W526">IFERROR(IF(INDEX([3]Tabelle1!$E$3:$U$500,MATCH($A526&amp;$C526&amp;$D526,[3]Tabelle1!$A$3:$A$500&amp;[3]Tabelle1!$C$3:$C$500&amp;[3]Tabelle1!$D$3:$D$500,0),MATCH(W$2,[3]Tabelle1!$E$2:$U$2,0))=0,"",INDEX([3]Tabelle1!$E$3:$U$500,MATCH($A526&amp;$C526&amp;$D526,[3]Tabelle1!$A$3:$A$500&amp;[3]Tabelle1!$C$3:$C$500&amp;[3]Tabelle1!$D$3:$D$500,0),MATCH(W$2,[3]Tabelle1!$E$2:$U$2,0))),"")</f>
        <v/>
      </c>
      <c r="X526" t="str">
        <f t="array" ref="X526">IFERROR(IF(INDEX([3]Tabelle1!$E$3:$U$500,MATCH($A526&amp;$C526&amp;$D526,[3]Tabelle1!$A$3:$A$500&amp;[3]Tabelle1!$C$3:$C$500&amp;[3]Tabelle1!$D$3:$D$500,0),MATCH(X$2,[3]Tabelle1!$E$2:$U$2,0))=0,"",INDEX([3]Tabelle1!$E$3:$U$500,MATCH($A526&amp;$C526&amp;$D526,[3]Tabelle1!$A$3:$A$500&amp;[3]Tabelle1!$C$3:$C$500&amp;[3]Tabelle1!$D$3:$D$500,0),MATCH(X$2,[3]Tabelle1!$E$2:$U$2,0))),"")</f>
        <v/>
      </c>
      <c r="Y526" s="4"/>
      <c r="Z526" s="4"/>
      <c r="AA526" s="4"/>
      <c r="AB526" s="4"/>
      <c r="AC526" s="4"/>
      <c r="AD526" s="4"/>
      <c r="AE526" s="4"/>
      <c r="AF526" s="4"/>
    </row>
    <row r="527" spans="1:32" x14ac:dyDescent="0.2">
      <c r="A527" s="107" t="str">
        <f t="shared" si="47"/>
        <v>Portugal</v>
      </c>
      <c r="B527" s="97"/>
      <c r="C527" s="97" t="s">
        <v>88</v>
      </c>
      <c r="D527" s="227" t="s">
        <v>45</v>
      </c>
      <c r="E527" s="194"/>
      <c r="F527" s="194"/>
      <c r="G527" s="194"/>
      <c r="H527" s="195" t="str">
        <f t="array" ref="H527">IFERROR(IF(INDEX([3]Tabelle1!$E$3:$U$500,MATCH($A527&amp;$C527&amp;$D527,[3]Tabelle1!$A$3:$A$500&amp;[3]Tabelle1!$C$3:$C$500&amp;[3]Tabelle1!$D$3:$D$500,0),MATCH(H$2,[3]Tabelle1!$E$2:$U$2,0))=0,"",INDEX([3]Tabelle1!$E$3:$U$500,MATCH($A527&amp;$C527&amp;$D527,[3]Tabelle1!$A$3:$A$500&amp;[3]Tabelle1!$C$3:$C$500&amp;[3]Tabelle1!$D$3:$D$500,0),MATCH(H$2,[3]Tabelle1!$E$2:$U$2,0))),"")</f>
        <v/>
      </c>
      <c r="I527" s="195" t="str">
        <f t="array" ref="I527">IFERROR(IF(INDEX([3]Tabelle1!$E$3:$U$500,MATCH($A527&amp;$C527&amp;$D527,[3]Tabelle1!$A$3:$A$500&amp;[3]Tabelle1!$C$3:$C$500&amp;[3]Tabelle1!$D$3:$D$500,0),MATCH(I$2,[3]Tabelle1!$E$2:$U$2,0))=0,"",INDEX([3]Tabelle1!$E$3:$U$500,MATCH($A527&amp;$C527&amp;$D527,[3]Tabelle1!$A$3:$A$500&amp;[3]Tabelle1!$C$3:$C$500&amp;[3]Tabelle1!$D$3:$D$500,0),MATCH(I$2,[3]Tabelle1!$E$2:$U$2,0))),"")</f>
        <v/>
      </c>
      <c r="J527" s="195" t="str">
        <f t="array" ref="J527">IFERROR(IF(INDEX([3]Tabelle1!$E$3:$U$500,MATCH($A527&amp;$C527&amp;$D527,[3]Tabelle1!$A$3:$A$500&amp;[3]Tabelle1!$C$3:$C$500&amp;[3]Tabelle1!$D$3:$D$500,0),MATCH(J$2,[3]Tabelle1!$E$2:$U$2,0))=0,"",INDEX([3]Tabelle1!$E$3:$U$500,MATCH($A527&amp;$C527&amp;$D527,[3]Tabelle1!$A$3:$A$500&amp;[3]Tabelle1!$C$3:$C$500&amp;[3]Tabelle1!$D$3:$D$500,0),MATCH(J$2,[3]Tabelle1!$E$2:$U$2,0))),"")</f>
        <v/>
      </c>
      <c r="K527" s="195" t="str">
        <f t="array" ref="K527">IFERROR(IF(INDEX([3]Tabelle1!$E$3:$U$500,MATCH($A527&amp;$C527&amp;$D527,[3]Tabelle1!$A$3:$A$500&amp;[3]Tabelle1!$C$3:$C$500&amp;[3]Tabelle1!$D$3:$D$500,0),MATCH(K$2,[3]Tabelle1!$E$2:$U$2,0))=0,"",INDEX([3]Tabelle1!$E$3:$U$500,MATCH($A527&amp;$C527&amp;$D527,[3]Tabelle1!$A$3:$A$500&amp;[3]Tabelle1!$C$3:$C$500&amp;[3]Tabelle1!$D$3:$D$500,0),MATCH(K$2,[3]Tabelle1!$E$2:$U$2,0))),"")</f>
        <v/>
      </c>
      <c r="L527" s="195" t="str">
        <f t="array" ref="L527">IFERROR(IF(INDEX([3]Tabelle1!$E$3:$U$500,MATCH($A527&amp;$C527&amp;$D527,[3]Tabelle1!$A$3:$A$500&amp;[3]Tabelle1!$C$3:$C$500&amp;[3]Tabelle1!$D$3:$D$500,0),MATCH(L$2,[3]Tabelle1!$E$2:$U$2,0))=0,"",INDEX([3]Tabelle1!$E$3:$U$500,MATCH($A527&amp;$C527&amp;$D527,[3]Tabelle1!$A$3:$A$500&amp;[3]Tabelle1!$C$3:$C$500&amp;[3]Tabelle1!$D$3:$D$500,0),MATCH(L$2,[3]Tabelle1!$E$2:$U$2,0))),"")</f>
        <v/>
      </c>
      <c r="M527" s="195" t="str">
        <f t="array" ref="M527">IFERROR(IF(INDEX([3]Tabelle1!$E$3:$U$500,MATCH($A527&amp;$C527&amp;$D527,[3]Tabelle1!$A$3:$A$500&amp;[3]Tabelle1!$C$3:$C$500&amp;[3]Tabelle1!$D$3:$D$500,0),MATCH(M$2,[3]Tabelle1!$E$2:$U$2,0))=0,"",INDEX([3]Tabelle1!$E$3:$U$500,MATCH($A527&amp;$C527&amp;$D527,[3]Tabelle1!$A$3:$A$500&amp;[3]Tabelle1!$C$3:$C$500&amp;[3]Tabelle1!$D$3:$D$500,0),MATCH(M$2,[3]Tabelle1!$E$2:$U$2,0))),"")</f>
        <v/>
      </c>
      <c r="N527" s="195">
        <f t="array" ref="N527">IFERROR(IF(INDEX([3]Tabelle1!$E$3:$U$500,MATCH($A527&amp;$C527&amp;$D527,[3]Tabelle1!$A$3:$A$500&amp;[3]Tabelle1!$C$3:$C$500&amp;[3]Tabelle1!$D$3:$D$500,0),MATCH(N$2,[3]Tabelle1!$E$2:$U$2,0))=0,"",INDEX([3]Tabelle1!$E$3:$U$500,MATCH($A527&amp;$C527&amp;$D527,[3]Tabelle1!$A$3:$A$500&amp;[3]Tabelle1!$C$3:$C$500&amp;[3]Tabelle1!$D$3:$D$500,0),MATCH(N$2,[3]Tabelle1!$E$2:$U$2,0))),"")</f>
        <v>100</v>
      </c>
      <c r="O527" s="195" t="str">
        <f t="array" ref="O527">IFERROR(IF(INDEX([3]Tabelle1!$E$3:$U$500,MATCH($A527&amp;$C527&amp;$D527,[3]Tabelle1!$A$3:$A$500&amp;[3]Tabelle1!$C$3:$C$500&amp;[3]Tabelle1!$D$3:$D$500,0),MATCH(O$2,[3]Tabelle1!$E$2:$U$2,0))=0,"",INDEX([3]Tabelle1!$E$3:$U$500,MATCH($A527&amp;$C527&amp;$D527,[3]Tabelle1!$A$3:$A$500&amp;[3]Tabelle1!$C$3:$C$500&amp;[3]Tabelle1!$D$3:$D$500,0),MATCH(O$2,[3]Tabelle1!$E$2:$U$2,0))),"")</f>
        <v/>
      </c>
      <c r="P527" s="195" t="str">
        <f t="array" ref="P527">IFERROR(IF(INDEX([3]Tabelle1!$E$3:$U$500,MATCH($A527&amp;$C527&amp;$D527,[3]Tabelle1!$A$3:$A$500&amp;[3]Tabelle1!$C$3:$C$500&amp;[3]Tabelle1!$D$3:$D$500,0),MATCH(P$2,[3]Tabelle1!$E$2:$U$2,0))=0,"",INDEX([3]Tabelle1!$E$3:$U$500,MATCH($A527&amp;$C527&amp;$D527,[3]Tabelle1!$A$3:$A$500&amp;[3]Tabelle1!$C$3:$C$500&amp;[3]Tabelle1!$D$3:$D$500,0),MATCH(P$2,[3]Tabelle1!$E$2:$U$2,0))),"")</f>
        <v/>
      </c>
      <c r="Q527" s="195" t="str">
        <f t="array" ref="Q527">IFERROR(IF(INDEX([3]Tabelle1!$E$3:$U$500,MATCH($A527&amp;$C527&amp;$D527,[3]Tabelle1!$A$3:$A$500&amp;[3]Tabelle1!$C$3:$C$500&amp;[3]Tabelle1!$D$3:$D$500,0),MATCH(Q$2,[3]Tabelle1!$E$2:$U$2,0))=0,"",INDEX([3]Tabelle1!$E$3:$U$500,MATCH($A527&amp;$C527&amp;$D527,[3]Tabelle1!$A$3:$A$500&amp;[3]Tabelle1!$C$3:$C$500&amp;[3]Tabelle1!$D$3:$D$500,0),MATCH(Q$2,[3]Tabelle1!$E$2:$U$2,0))),"")</f>
        <v/>
      </c>
      <c r="R527" s="195" t="str">
        <f t="array" ref="R527">IFERROR(IF(INDEX([3]Tabelle1!$E$3:$U$500,MATCH($A527&amp;$C527&amp;$D527,[3]Tabelle1!$A$3:$A$500&amp;[3]Tabelle1!$C$3:$C$500&amp;[3]Tabelle1!$D$3:$D$500,0),MATCH(R$2,[3]Tabelle1!$E$2:$U$2,0))=0,"",INDEX([3]Tabelle1!$E$3:$U$500,MATCH($A527&amp;$C527&amp;$D527,[3]Tabelle1!$A$3:$A$500&amp;[3]Tabelle1!$C$3:$C$500&amp;[3]Tabelle1!$D$3:$D$500,0),MATCH(R$2,[3]Tabelle1!$E$2:$U$2,0))),"")</f>
        <v/>
      </c>
      <c r="S527" s="195">
        <f t="array" ref="S527">IFERROR(IF(INDEX([3]Tabelle1!$E$3:$U$500,MATCH($A527&amp;$C527&amp;$D527,[3]Tabelle1!$A$3:$A$500&amp;[3]Tabelle1!$C$3:$C$500&amp;[3]Tabelle1!$D$3:$D$500,0),MATCH(S$2,[3]Tabelle1!$E$2:$U$2,0))=0,"",INDEX([3]Tabelle1!$E$3:$U$500,MATCH($A527&amp;$C527&amp;$D527,[3]Tabelle1!$A$3:$A$500&amp;[3]Tabelle1!$C$3:$C$500&amp;[3]Tabelle1!$D$3:$D$500,0),MATCH(S$2,[3]Tabelle1!$E$2:$U$2,0))),"")</f>
        <v>300</v>
      </c>
      <c r="T527" s="195" t="str">
        <f t="array" ref="T527">IFERROR(IF(INDEX([3]Tabelle1!$E$3:$U$500,MATCH($A527&amp;$C527&amp;$D527,[3]Tabelle1!$A$3:$A$500&amp;[3]Tabelle1!$C$3:$C$500&amp;[3]Tabelle1!$D$3:$D$500,0),MATCH(T$2,[3]Tabelle1!$E$2:$U$2,0))=0,"",INDEX([3]Tabelle1!$E$3:$U$500,MATCH($A527&amp;$C527&amp;$D527,[3]Tabelle1!$A$3:$A$500&amp;[3]Tabelle1!$C$3:$C$500&amp;[3]Tabelle1!$D$3:$D$500,0),MATCH(T$2,[3]Tabelle1!$E$2:$U$2,0))),"")</f>
        <v/>
      </c>
      <c r="U527" s="195" t="str">
        <f t="array" ref="U527">IFERROR(IF(INDEX([3]Tabelle1!$E$3:$U$500,MATCH($A527&amp;$C527&amp;$D527,[3]Tabelle1!$A$3:$A$500&amp;[3]Tabelle1!$C$3:$C$500&amp;[3]Tabelle1!$D$3:$D$500,0),MATCH(U$2,[3]Tabelle1!$E$2:$U$2,0))=0,"",INDEX([3]Tabelle1!$E$3:$U$500,MATCH($A527&amp;$C527&amp;$D527,[3]Tabelle1!$A$3:$A$500&amp;[3]Tabelle1!$C$3:$C$500&amp;[3]Tabelle1!$D$3:$D$500,0),MATCH(U$2,[3]Tabelle1!$E$2:$U$2,0))),"")</f>
        <v/>
      </c>
      <c r="V527" s="196" t="str">
        <f t="array" ref="V527">IFERROR(IF(INDEX([3]Tabelle1!$E$3:$U$500,MATCH($A527&amp;$C527&amp;$D527,[3]Tabelle1!$A$3:$A$500&amp;[3]Tabelle1!$C$3:$C$500&amp;[3]Tabelle1!$D$3:$D$500,0),MATCH(V$2,[3]Tabelle1!$E$2:$U$2,0))=0,"",INDEX([3]Tabelle1!$E$3:$U$500,MATCH($A527&amp;$C527&amp;$D527,[3]Tabelle1!$A$3:$A$500&amp;[3]Tabelle1!$C$3:$C$500&amp;[3]Tabelle1!$D$3:$D$500,0),MATCH(V$2,[3]Tabelle1!$E$2:$U$2,0))),"")</f>
        <v/>
      </c>
      <c r="W527" t="str">
        <f t="array" ref="W527">IFERROR(IF(INDEX([3]Tabelle1!$E$3:$U$500,MATCH($A527&amp;$C527&amp;$D527,[3]Tabelle1!$A$3:$A$500&amp;[3]Tabelle1!$C$3:$C$500&amp;[3]Tabelle1!$D$3:$D$500,0),MATCH(W$2,[3]Tabelle1!$E$2:$U$2,0))=0,"",INDEX([3]Tabelle1!$E$3:$U$500,MATCH($A527&amp;$C527&amp;$D527,[3]Tabelle1!$A$3:$A$500&amp;[3]Tabelle1!$C$3:$C$500&amp;[3]Tabelle1!$D$3:$D$500,0),MATCH(W$2,[3]Tabelle1!$E$2:$U$2,0))),"")</f>
        <v/>
      </c>
      <c r="X527" t="str">
        <f t="array" ref="X527">IFERROR(IF(INDEX([3]Tabelle1!$E$3:$U$500,MATCH($A527&amp;$C527&amp;$D527,[3]Tabelle1!$A$3:$A$500&amp;[3]Tabelle1!$C$3:$C$500&amp;[3]Tabelle1!$D$3:$D$500,0),MATCH(X$2,[3]Tabelle1!$E$2:$U$2,0))=0,"",INDEX([3]Tabelle1!$E$3:$U$500,MATCH($A527&amp;$C527&amp;$D527,[3]Tabelle1!$A$3:$A$500&amp;[3]Tabelle1!$C$3:$C$500&amp;[3]Tabelle1!$D$3:$D$500,0),MATCH(X$2,[3]Tabelle1!$E$2:$U$2,0))),"")</f>
        <v/>
      </c>
      <c r="Y527" s="4"/>
      <c r="Z527" s="4"/>
      <c r="AA527" s="4"/>
      <c r="AB527" s="4"/>
      <c r="AC527" s="4"/>
      <c r="AD527" s="4"/>
      <c r="AE527" s="4"/>
      <c r="AF527" s="4"/>
    </row>
    <row r="528" spans="1:32" x14ac:dyDescent="0.2">
      <c r="A528" s="107" t="str">
        <f t="shared" si="47"/>
        <v>Portugal</v>
      </c>
      <c r="B528" s="97"/>
      <c r="C528" s="97" t="s">
        <v>88</v>
      </c>
      <c r="D528" s="227" t="s">
        <v>42</v>
      </c>
      <c r="E528" s="194"/>
      <c r="F528" s="194"/>
      <c r="G528" s="194"/>
      <c r="H528" s="195" t="str">
        <f t="array" ref="H528">IFERROR(IF(INDEX([3]Tabelle1!$E$3:$U$500,MATCH($A528&amp;$C528&amp;$D528,[3]Tabelle1!$A$3:$A$500&amp;[3]Tabelle1!$C$3:$C$500&amp;[3]Tabelle1!$D$3:$D$500,0),MATCH(H$2,[3]Tabelle1!$E$2:$U$2,0))=0,"",INDEX([3]Tabelle1!$E$3:$U$500,MATCH($A528&amp;$C528&amp;$D528,[3]Tabelle1!$A$3:$A$500&amp;[3]Tabelle1!$C$3:$C$500&amp;[3]Tabelle1!$D$3:$D$500,0),MATCH(H$2,[3]Tabelle1!$E$2:$U$2,0))),"")</f>
        <v/>
      </c>
      <c r="I528" s="195">
        <f t="array" ref="I528">IFERROR(IF(INDEX([3]Tabelle1!$E$3:$U$500,MATCH($A528&amp;$C528&amp;$D528,[3]Tabelle1!$A$3:$A$500&amp;[3]Tabelle1!$C$3:$C$500&amp;[3]Tabelle1!$D$3:$D$500,0),MATCH(I$2,[3]Tabelle1!$E$2:$U$2,0))=0,"",INDEX([3]Tabelle1!$E$3:$U$500,MATCH($A528&amp;$C528&amp;$D528,[3]Tabelle1!$A$3:$A$500&amp;[3]Tabelle1!$C$3:$C$500&amp;[3]Tabelle1!$D$3:$D$500,0),MATCH(I$2,[3]Tabelle1!$E$2:$U$2,0))),"")</f>
        <v>7000</v>
      </c>
      <c r="J528" s="195" t="str">
        <f t="array" ref="J528">IFERROR(IF(INDEX([3]Tabelle1!$E$3:$U$500,MATCH($A528&amp;$C528&amp;$D528,[3]Tabelle1!$A$3:$A$500&amp;[3]Tabelle1!$C$3:$C$500&amp;[3]Tabelle1!$D$3:$D$500,0),MATCH(J$2,[3]Tabelle1!$E$2:$U$2,0))=0,"",INDEX([3]Tabelle1!$E$3:$U$500,MATCH($A528&amp;$C528&amp;$D528,[3]Tabelle1!$A$3:$A$500&amp;[3]Tabelle1!$C$3:$C$500&amp;[3]Tabelle1!$D$3:$D$500,0),MATCH(J$2,[3]Tabelle1!$E$2:$U$2,0))),"")</f>
        <v/>
      </c>
      <c r="K528" s="195" t="str">
        <f t="array" ref="K528">IFERROR(IF(INDEX([3]Tabelle1!$E$3:$U$500,MATCH($A528&amp;$C528&amp;$D528,[3]Tabelle1!$A$3:$A$500&amp;[3]Tabelle1!$C$3:$C$500&amp;[3]Tabelle1!$D$3:$D$500,0),MATCH(K$2,[3]Tabelle1!$E$2:$U$2,0))=0,"",INDEX([3]Tabelle1!$E$3:$U$500,MATCH($A528&amp;$C528&amp;$D528,[3]Tabelle1!$A$3:$A$500&amp;[3]Tabelle1!$C$3:$C$500&amp;[3]Tabelle1!$D$3:$D$500,0),MATCH(K$2,[3]Tabelle1!$E$2:$U$2,0))),"")</f>
        <v/>
      </c>
      <c r="L528" s="195" t="str">
        <f t="array" ref="L528">IFERROR(IF(INDEX([3]Tabelle1!$E$3:$U$500,MATCH($A528&amp;$C528&amp;$D528,[3]Tabelle1!$A$3:$A$500&amp;[3]Tabelle1!$C$3:$C$500&amp;[3]Tabelle1!$D$3:$D$500,0),MATCH(L$2,[3]Tabelle1!$E$2:$U$2,0))=0,"",INDEX([3]Tabelle1!$E$3:$U$500,MATCH($A528&amp;$C528&amp;$D528,[3]Tabelle1!$A$3:$A$500&amp;[3]Tabelle1!$C$3:$C$500&amp;[3]Tabelle1!$D$3:$D$500,0),MATCH(L$2,[3]Tabelle1!$E$2:$U$2,0))),"")</f>
        <v/>
      </c>
      <c r="M528" s="195" t="str">
        <f t="array" ref="M528">IFERROR(IF(INDEX([3]Tabelle1!$E$3:$U$500,MATCH($A528&amp;$C528&amp;$D528,[3]Tabelle1!$A$3:$A$500&amp;[3]Tabelle1!$C$3:$C$500&amp;[3]Tabelle1!$D$3:$D$500,0),MATCH(M$2,[3]Tabelle1!$E$2:$U$2,0))=0,"",INDEX([3]Tabelle1!$E$3:$U$500,MATCH($A528&amp;$C528&amp;$D528,[3]Tabelle1!$A$3:$A$500&amp;[3]Tabelle1!$C$3:$C$500&amp;[3]Tabelle1!$D$3:$D$500,0),MATCH(M$2,[3]Tabelle1!$E$2:$U$2,0))),"")</f>
        <v/>
      </c>
      <c r="N528" s="195">
        <f t="array" ref="N528">IFERROR(IF(INDEX([3]Tabelle1!$E$3:$U$500,MATCH($A528&amp;$C528&amp;$D528,[3]Tabelle1!$A$3:$A$500&amp;[3]Tabelle1!$C$3:$C$500&amp;[3]Tabelle1!$D$3:$D$500,0),MATCH(N$2,[3]Tabelle1!$E$2:$U$2,0))=0,"",INDEX([3]Tabelle1!$E$3:$U$500,MATCH($A528&amp;$C528&amp;$D528,[3]Tabelle1!$A$3:$A$500&amp;[3]Tabelle1!$C$3:$C$500&amp;[3]Tabelle1!$D$3:$D$500,0),MATCH(N$2,[3]Tabelle1!$E$2:$U$2,0))),"")</f>
        <v>8200</v>
      </c>
      <c r="O528" s="195" t="str">
        <f t="array" ref="O528">IFERROR(IF(INDEX([3]Tabelle1!$E$3:$U$500,MATCH($A528&amp;$C528&amp;$D528,[3]Tabelle1!$A$3:$A$500&amp;[3]Tabelle1!$C$3:$C$500&amp;[3]Tabelle1!$D$3:$D$500,0),MATCH(O$2,[3]Tabelle1!$E$2:$U$2,0))=0,"",INDEX([3]Tabelle1!$E$3:$U$500,MATCH($A528&amp;$C528&amp;$D528,[3]Tabelle1!$A$3:$A$500&amp;[3]Tabelle1!$C$3:$C$500&amp;[3]Tabelle1!$D$3:$D$500,0),MATCH(O$2,[3]Tabelle1!$E$2:$U$2,0))),"")</f>
        <v/>
      </c>
      <c r="P528" s="195" t="str">
        <f t="array" ref="P528">IFERROR(IF(INDEX([3]Tabelle1!$E$3:$U$500,MATCH($A528&amp;$C528&amp;$D528,[3]Tabelle1!$A$3:$A$500&amp;[3]Tabelle1!$C$3:$C$500&amp;[3]Tabelle1!$D$3:$D$500,0),MATCH(P$2,[3]Tabelle1!$E$2:$U$2,0))=0,"",INDEX([3]Tabelle1!$E$3:$U$500,MATCH($A528&amp;$C528&amp;$D528,[3]Tabelle1!$A$3:$A$500&amp;[3]Tabelle1!$C$3:$C$500&amp;[3]Tabelle1!$D$3:$D$500,0),MATCH(P$2,[3]Tabelle1!$E$2:$U$2,0))),"")</f>
        <v/>
      </c>
      <c r="Q528" s="195" t="str">
        <f t="array" ref="Q528">IFERROR(IF(INDEX([3]Tabelle1!$E$3:$U$500,MATCH($A528&amp;$C528&amp;$D528,[3]Tabelle1!$A$3:$A$500&amp;[3]Tabelle1!$C$3:$C$500&amp;[3]Tabelle1!$D$3:$D$500,0),MATCH(Q$2,[3]Tabelle1!$E$2:$U$2,0))=0,"",INDEX([3]Tabelle1!$E$3:$U$500,MATCH($A528&amp;$C528&amp;$D528,[3]Tabelle1!$A$3:$A$500&amp;[3]Tabelle1!$C$3:$C$500&amp;[3]Tabelle1!$D$3:$D$500,0),MATCH(Q$2,[3]Tabelle1!$E$2:$U$2,0))),"")</f>
        <v/>
      </c>
      <c r="R528" s="195" t="str">
        <f t="array" ref="R528">IFERROR(IF(INDEX([3]Tabelle1!$E$3:$U$500,MATCH($A528&amp;$C528&amp;$D528,[3]Tabelle1!$A$3:$A$500&amp;[3]Tabelle1!$C$3:$C$500&amp;[3]Tabelle1!$D$3:$D$500,0),MATCH(R$2,[3]Tabelle1!$E$2:$U$2,0))=0,"",INDEX([3]Tabelle1!$E$3:$U$500,MATCH($A528&amp;$C528&amp;$D528,[3]Tabelle1!$A$3:$A$500&amp;[3]Tabelle1!$C$3:$C$500&amp;[3]Tabelle1!$D$3:$D$500,0),MATCH(R$2,[3]Tabelle1!$E$2:$U$2,0))),"")</f>
        <v/>
      </c>
      <c r="S528" s="195">
        <f t="array" ref="S528">IFERROR(IF(INDEX([3]Tabelle1!$E$3:$U$500,MATCH($A528&amp;$C528&amp;$D528,[3]Tabelle1!$A$3:$A$500&amp;[3]Tabelle1!$C$3:$C$500&amp;[3]Tabelle1!$D$3:$D$500,0),MATCH(S$2,[3]Tabelle1!$E$2:$U$2,0))=0,"",INDEX([3]Tabelle1!$E$3:$U$500,MATCH($A528&amp;$C528&amp;$D528,[3]Tabelle1!$A$3:$A$500&amp;[3]Tabelle1!$C$3:$C$500&amp;[3]Tabelle1!$D$3:$D$500,0),MATCH(S$2,[3]Tabelle1!$E$2:$U$2,0))),"")</f>
        <v>8450</v>
      </c>
      <c r="T528" s="195" t="str">
        <f t="array" ref="T528">IFERROR(IF(INDEX([3]Tabelle1!$E$3:$U$500,MATCH($A528&amp;$C528&amp;$D528,[3]Tabelle1!$A$3:$A$500&amp;[3]Tabelle1!$C$3:$C$500&amp;[3]Tabelle1!$D$3:$D$500,0),MATCH(T$2,[3]Tabelle1!$E$2:$U$2,0))=0,"",INDEX([3]Tabelle1!$E$3:$U$500,MATCH($A528&amp;$C528&amp;$D528,[3]Tabelle1!$A$3:$A$500&amp;[3]Tabelle1!$C$3:$C$500&amp;[3]Tabelle1!$D$3:$D$500,0),MATCH(T$2,[3]Tabelle1!$E$2:$U$2,0))),"")</f>
        <v/>
      </c>
      <c r="U528" s="195" t="str">
        <f t="array" ref="U528">IFERROR(IF(INDEX([3]Tabelle1!$E$3:$U$500,MATCH($A528&amp;$C528&amp;$D528,[3]Tabelle1!$A$3:$A$500&amp;[3]Tabelle1!$C$3:$C$500&amp;[3]Tabelle1!$D$3:$D$500,0),MATCH(U$2,[3]Tabelle1!$E$2:$U$2,0))=0,"",INDEX([3]Tabelle1!$E$3:$U$500,MATCH($A528&amp;$C528&amp;$D528,[3]Tabelle1!$A$3:$A$500&amp;[3]Tabelle1!$C$3:$C$500&amp;[3]Tabelle1!$D$3:$D$500,0),MATCH(U$2,[3]Tabelle1!$E$2:$U$2,0))),"")</f>
        <v/>
      </c>
      <c r="V528" s="196" t="str">
        <f t="array" ref="V528">IFERROR(IF(INDEX([3]Tabelle1!$E$3:$U$500,MATCH($A528&amp;$C528&amp;$D528,[3]Tabelle1!$A$3:$A$500&amp;[3]Tabelle1!$C$3:$C$500&amp;[3]Tabelle1!$D$3:$D$500,0),MATCH(V$2,[3]Tabelle1!$E$2:$U$2,0))=0,"",INDEX([3]Tabelle1!$E$3:$U$500,MATCH($A528&amp;$C528&amp;$D528,[3]Tabelle1!$A$3:$A$500&amp;[3]Tabelle1!$C$3:$C$500&amp;[3]Tabelle1!$D$3:$D$500,0),MATCH(V$2,[3]Tabelle1!$E$2:$U$2,0))),"")</f>
        <v/>
      </c>
      <c r="W528" t="str">
        <f t="array" ref="W528">IFERROR(IF(INDEX([3]Tabelle1!$E$3:$U$500,MATCH($A528&amp;$C528&amp;$D528,[3]Tabelle1!$A$3:$A$500&amp;[3]Tabelle1!$C$3:$C$500&amp;[3]Tabelle1!$D$3:$D$500,0),MATCH(W$2,[3]Tabelle1!$E$2:$U$2,0))=0,"",INDEX([3]Tabelle1!$E$3:$U$500,MATCH($A528&amp;$C528&amp;$D528,[3]Tabelle1!$A$3:$A$500&amp;[3]Tabelle1!$C$3:$C$500&amp;[3]Tabelle1!$D$3:$D$500,0),MATCH(W$2,[3]Tabelle1!$E$2:$U$2,0))),"")</f>
        <v>nur als Hídrica beschrieben, Pumped storage als Anteil hier von, Mittelwert von 8200 und 8700 in 2030</v>
      </c>
      <c r="X528" t="str">
        <f t="array" ref="X528">IFERROR(IF(INDEX([3]Tabelle1!$E$3:$U$500,MATCH($A528&amp;$C528&amp;$D528,[3]Tabelle1!$A$3:$A$500&amp;[3]Tabelle1!$C$3:$C$500&amp;[3]Tabelle1!$D$3:$D$500,0),MATCH(X$2,[3]Tabelle1!$E$2:$U$2,0))=0,"",INDEX([3]Tabelle1!$E$3:$U$500,MATCH($A528&amp;$C528&amp;$D528,[3]Tabelle1!$A$3:$A$500&amp;[3]Tabelle1!$C$3:$C$500&amp;[3]Tabelle1!$D$3:$D$500,0),MATCH(X$2,[3]Tabelle1!$E$2:$U$2,0))),"")</f>
        <v/>
      </c>
      <c r="Y528" s="4"/>
      <c r="Z528" s="4"/>
      <c r="AA528" s="4"/>
      <c r="AB528" s="4"/>
      <c r="AC528" s="4"/>
      <c r="AD528" s="4"/>
      <c r="AE528" s="4"/>
      <c r="AF528" s="4"/>
    </row>
    <row r="529" spans="1:32" x14ac:dyDescent="0.2">
      <c r="A529" s="107" t="str">
        <f t="shared" si="47"/>
        <v>Portugal</v>
      </c>
      <c r="B529" s="97"/>
      <c r="C529" s="97" t="s">
        <v>88</v>
      </c>
      <c r="D529" s="227" t="s">
        <v>43</v>
      </c>
      <c r="E529" s="194"/>
      <c r="F529" s="194"/>
      <c r="G529" s="194"/>
      <c r="H529" s="195" t="str">
        <f t="array" ref="H529">IFERROR(IF(INDEX([3]Tabelle1!$E$3:$U$500,MATCH($A529&amp;$C529&amp;$D529,[3]Tabelle1!$A$3:$A$500&amp;[3]Tabelle1!$C$3:$C$500&amp;[3]Tabelle1!$D$3:$D$500,0),MATCH(H$2,[3]Tabelle1!$E$2:$U$2,0))=0,"",INDEX([3]Tabelle1!$E$3:$U$500,MATCH($A529&amp;$C529&amp;$D529,[3]Tabelle1!$A$3:$A$500&amp;[3]Tabelle1!$C$3:$C$500&amp;[3]Tabelle1!$D$3:$D$500,0),MATCH(H$2,[3]Tabelle1!$E$2:$U$2,0))),"")</f>
        <v/>
      </c>
      <c r="I529" s="195">
        <f t="array" ref="I529">IFERROR(IF(INDEX([3]Tabelle1!$E$3:$U$500,MATCH($A529&amp;$C529&amp;$D529,[3]Tabelle1!$A$3:$A$500&amp;[3]Tabelle1!$C$3:$C$500&amp;[3]Tabelle1!$D$3:$D$500,0),MATCH(I$2,[3]Tabelle1!$E$2:$U$2,0))=0,"",INDEX([3]Tabelle1!$E$3:$U$500,MATCH($A529&amp;$C529&amp;$D529,[3]Tabelle1!$A$3:$A$500&amp;[3]Tabelle1!$C$3:$C$500&amp;[3]Tabelle1!$D$3:$D$500,0),MATCH(I$2,[3]Tabelle1!$E$2:$U$2,0))),"")</f>
        <v>2700</v>
      </c>
      <c r="J529" s="195" t="str">
        <f t="array" ref="J529">IFERROR(IF(INDEX([3]Tabelle1!$E$3:$U$500,MATCH($A529&amp;$C529&amp;$D529,[3]Tabelle1!$A$3:$A$500&amp;[3]Tabelle1!$C$3:$C$500&amp;[3]Tabelle1!$D$3:$D$500,0),MATCH(J$2,[3]Tabelle1!$E$2:$U$2,0))=0,"",INDEX([3]Tabelle1!$E$3:$U$500,MATCH($A529&amp;$C529&amp;$D529,[3]Tabelle1!$A$3:$A$500&amp;[3]Tabelle1!$C$3:$C$500&amp;[3]Tabelle1!$D$3:$D$500,0),MATCH(J$2,[3]Tabelle1!$E$2:$U$2,0))),"")</f>
        <v/>
      </c>
      <c r="K529" s="195" t="str">
        <f t="array" ref="K529">IFERROR(IF(INDEX([3]Tabelle1!$E$3:$U$500,MATCH($A529&amp;$C529&amp;$D529,[3]Tabelle1!$A$3:$A$500&amp;[3]Tabelle1!$C$3:$C$500&amp;[3]Tabelle1!$D$3:$D$500,0),MATCH(K$2,[3]Tabelle1!$E$2:$U$2,0))=0,"",INDEX([3]Tabelle1!$E$3:$U$500,MATCH($A529&amp;$C529&amp;$D529,[3]Tabelle1!$A$3:$A$500&amp;[3]Tabelle1!$C$3:$C$500&amp;[3]Tabelle1!$D$3:$D$500,0),MATCH(K$2,[3]Tabelle1!$E$2:$U$2,0))),"")</f>
        <v/>
      </c>
      <c r="L529" s="195" t="str">
        <f t="array" ref="L529">IFERROR(IF(INDEX([3]Tabelle1!$E$3:$U$500,MATCH($A529&amp;$C529&amp;$D529,[3]Tabelle1!$A$3:$A$500&amp;[3]Tabelle1!$C$3:$C$500&amp;[3]Tabelle1!$D$3:$D$500,0),MATCH(L$2,[3]Tabelle1!$E$2:$U$2,0))=0,"",INDEX([3]Tabelle1!$E$3:$U$500,MATCH($A529&amp;$C529&amp;$D529,[3]Tabelle1!$A$3:$A$500&amp;[3]Tabelle1!$C$3:$C$500&amp;[3]Tabelle1!$D$3:$D$500,0),MATCH(L$2,[3]Tabelle1!$E$2:$U$2,0))),"")</f>
        <v/>
      </c>
      <c r="M529" s="195" t="str">
        <f t="array" ref="M529">IFERROR(IF(INDEX([3]Tabelle1!$E$3:$U$500,MATCH($A529&amp;$C529&amp;$D529,[3]Tabelle1!$A$3:$A$500&amp;[3]Tabelle1!$C$3:$C$500&amp;[3]Tabelle1!$D$3:$D$500,0),MATCH(M$2,[3]Tabelle1!$E$2:$U$2,0))=0,"",INDEX([3]Tabelle1!$E$3:$U$500,MATCH($A529&amp;$C529&amp;$D529,[3]Tabelle1!$A$3:$A$500&amp;[3]Tabelle1!$C$3:$C$500&amp;[3]Tabelle1!$D$3:$D$500,0),MATCH(M$2,[3]Tabelle1!$E$2:$U$2,0))),"")</f>
        <v/>
      </c>
      <c r="N529" s="195">
        <f t="array" ref="N529">IFERROR(IF(INDEX([3]Tabelle1!$E$3:$U$500,MATCH($A529&amp;$C529&amp;$D529,[3]Tabelle1!$A$3:$A$500&amp;[3]Tabelle1!$C$3:$C$500&amp;[3]Tabelle1!$D$3:$D$500,0),MATCH(N$2,[3]Tabelle1!$E$2:$U$2,0))=0,"",INDEX([3]Tabelle1!$E$3:$U$500,MATCH($A529&amp;$C529&amp;$D529,[3]Tabelle1!$A$3:$A$500&amp;[3]Tabelle1!$C$3:$C$500&amp;[3]Tabelle1!$D$3:$D$500,0),MATCH(N$2,[3]Tabelle1!$E$2:$U$2,0))),"")</f>
        <v>3600</v>
      </c>
      <c r="O529" s="195" t="str">
        <f t="array" ref="O529">IFERROR(IF(INDEX([3]Tabelle1!$E$3:$U$500,MATCH($A529&amp;$C529&amp;$D529,[3]Tabelle1!$A$3:$A$500&amp;[3]Tabelle1!$C$3:$C$500&amp;[3]Tabelle1!$D$3:$D$500,0),MATCH(O$2,[3]Tabelle1!$E$2:$U$2,0))=0,"",INDEX([3]Tabelle1!$E$3:$U$500,MATCH($A529&amp;$C529&amp;$D529,[3]Tabelle1!$A$3:$A$500&amp;[3]Tabelle1!$C$3:$C$500&amp;[3]Tabelle1!$D$3:$D$500,0),MATCH(O$2,[3]Tabelle1!$E$2:$U$2,0))),"")</f>
        <v/>
      </c>
      <c r="P529" s="195" t="str">
        <f t="array" ref="P529">IFERROR(IF(INDEX([3]Tabelle1!$E$3:$U$500,MATCH($A529&amp;$C529&amp;$D529,[3]Tabelle1!$A$3:$A$500&amp;[3]Tabelle1!$C$3:$C$500&amp;[3]Tabelle1!$D$3:$D$500,0),MATCH(P$2,[3]Tabelle1!$E$2:$U$2,0))=0,"",INDEX([3]Tabelle1!$E$3:$U$500,MATCH($A529&amp;$C529&amp;$D529,[3]Tabelle1!$A$3:$A$500&amp;[3]Tabelle1!$C$3:$C$500&amp;[3]Tabelle1!$D$3:$D$500,0),MATCH(P$2,[3]Tabelle1!$E$2:$U$2,0))),"")</f>
        <v/>
      </c>
      <c r="Q529" s="195" t="str">
        <f t="array" ref="Q529">IFERROR(IF(INDEX([3]Tabelle1!$E$3:$U$500,MATCH($A529&amp;$C529&amp;$D529,[3]Tabelle1!$A$3:$A$500&amp;[3]Tabelle1!$C$3:$C$500&amp;[3]Tabelle1!$D$3:$D$500,0),MATCH(Q$2,[3]Tabelle1!$E$2:$U$2,0))=0,"",INDEX([3]Tabelle1!$E$3:$U$500,MATCH($A529&amp;$C529&amp;$D529,[3]Tabelle1!$A$3:$A$500&amp;[3]Tabelle1!$C$3:$C$500&amp;[3]Tabelle1!$D$3:$D$500,0),MATCH(Q$2,[3]Tabelle1!$E$2:$U$2,0))),"")</f>
        <v/>
      </c>
      <c r="R529" s="195" t="str">
        <f t="array" ref="R529">IFERROR(IF(INDEX([3]Tabelle1!$E$3:$U$500,MATCH($A529&amp;$C529&amp;$D529,[3]Tabelle1!$A$3:$A$500&amp;[3]Tabelle1!$C$3:$C$500&amp;[3]Tabelle1!$D$3:$D$500,0),MATCH(R$2,[3]Tabelle1!$E$2:$U$2,0))=0,"",INDEX([3]Tabelle1!$E$3:$U$500,MATCH($A529&amp;$C529&amp;$D529,[3]Tabelle1!$A$3:$A$500&amp;[3]Tabelle1!$C$3:$C$500&amp;[3]Tabelle1!$D$3:$D$500,0),MATCH(R$2,[3]Tabelle1!$E$2:$U$2,0))),"")</f>
        <v/>
      </c>
      <c r="S529" s="195">
        <f t="array" ref="S529">IFERROR(IF(INDEX([3]Tabelle1!$E$3:$U$500,MATCH($A529&amp;$C529&amp;$D529,[3]Tabelle1!$A$3:$A$500&amp;[3]Tabelle1!$C$3:$C$500&amp;[3]Tabelle1!$D$3:$D$500,0),MATCH(S$2,[3]Tabelle1!$E$2:$U$2,0))=0,"",INDEX([3]Tabelle1!$E$3:$U$500,MATCH($A529&amp;$C529&amp;$D529,[3]Tabelle1!$A$3:$A$500&amp;[3]Tabelle1!$C$3:$C$500&amp;[3]Tabelle1!$D$3:$D$500,0),MATCH(S$2,[3]Tabelle1!$E$2:$U$2,0))),"")</f>
        <v>3850</v>
      </c>
      <c r="T529" s="195" t="str">
        <f t="array" ref="T529">IFERROR(IF(INDEX([3]Tabelle1!$E$3:$U$500,MATCH($A529&amp;$C529&amp;$D529,[3]Tabelle1!$A$3:$A$500&amp;[3]Tabelle1!$C$3:$C$500&amp;[3]Tabelle1!$D$3:$D$500,0),MATCH(T$2,[3]Tabelle1!$E$2:$U$2,0))=0,"",INDEX([3]Tabelle1!$E$3:$U$500,MATCH($A529&amp;$C529&amp;$D529,[3]Tabelle1!$A$3:$A$500&amp;[3]Tabelle1!$C$3:$C$500&amp;[3]Tabelle1!$D$3:$D$500,0),MATCH(T$2,[3]Tabelle1!$E$2:$U$2,0))),"")</f>
        <v/>
      </c>
      <c r="U529" s="195" t="str">
        <f t="array" ref="U529">IFERROR(IF(INDEX([3]Tabelle1!$E$3:$U$500,MATCH($A529&amp;$C529&amp;$D529,[3]Tabelle1!$A$3:$A$500&amp;[3]Tabelle1!$C$3:$C$500&amp;[3]Tabelle1!$D$3:$D$500,0),MATCH(U$2,[3]Tabelle1!$E$2:$U$2,0))=0,"",INDEX([3]Tabelle1!$E$3:$U$500,MATCH($A529&amp;$C529&amp;$D529,[3]Tabelle1!$A$3:$A$500&amp;[3]Tabelle1!$C$3:$C$500&amp;[3]Tabelle1!$D$3:$D$500,0),MATCH(U$2,[3]Tabelle1!$E$2:$U$2,0))),"")</f>
        <v/>
      </c>
      <c r="V529" s="196" t="str">
        <f t="array" ref="V529">IFERROR(IF(INDEX([3]Tabelle1!$E$3:$U$500,MATCH($A529&amp;$C529&amp;$D529,[3]Tabelle1!$A$3:$A$500&amp;[3]Tabelle1!$C$3:$C$500&amp;[3]Tabelle1!$D$3:$D$500,0),MATCH(V$2,[3]Tabelle1!$E$2:$U$2,0))=0,"",INDEX([3]Tabelle1!$E$3:$U$500,MATCH($A529&amp;$C529&amp;$D529,[3]Tabelle1!$A$3:$A$500&amp;[3]Tabelle1!$C$3:$C$500&amp;[3]Tabelle1!$D$3:$D$500,0),MATCH(V$2,[3]Tabelle1!$E$2:$U$2,0))),"")</f>
        <v/>
      </c>
      <c r="W529" t="str">
        <f t="array" ref="W529">IFERROR(IF(INDEX([3]Tabelle1!$E$3:$U$500,MATCH($A529&amp;$C529&amp;$D529,[3]Tabelle1!$A$3:$A$500&amp;[3]Tabelle1!$C$3:$C$500&amp;[3]Tabelle1!$D$3:$D$500,0),MATCH(W$2,[3]Tabelle1!$E$2:$U$2,0))=0,"",INDEX([3]Tabelle1!$E$3:$U$500,MATCH($A529&amp;$C529&amp;$D529,[3]Tabelle1!$A$3:$A$500&amp;[3]Tabelle1!$C$3:$C$500&amp;[3]Tabelle1!$D$3:$D$500,0),MATCH(W$2,[3]Tabelle1!$E$2:$U$2,0))),"")</f>
        <v>Mittelwert von 3600 und 4100 in 2030</v>
      </c>
      <c r="X529" t="str">
        <f t="array" ref="X529">IFERROR(IF(INDEX([3]Tabelle1!$E$3:$U$500,MATCH($A529&amp;$C529&amp;$D529,[3]Tabelle1!$A$3:$A$500&amp;[3]Tabelle1!$C$3:$C$500&amp;[3]Tabelle1!$D$3:$D$500,0),MATCH(X$2,[3]Tabelle1!$E$2:$U$2,0))=0,"",INDEX([3]Tabelle1!$E$3:$U$500,MATCH($A529&amp;$C529&amp;$D529,[3]Tabelle1!$A$3:$A$500&amp;[3]Tabelle1!$C$3:$C$500&amp;[3]Tabelle1!$D$3:$D$500,0),MATCH(X$2,[3]Tabelle1!$E$2:$U$2,0))),"")</f>
        <v/>
      </c>
      <c r="Y529" s="4"/>
      <c r="Z529" s="4"/>
      <c r="AA529" s="4"/>
      <c r="AB529" s="4"/>
      <c r="AC529" s="4"/>
      <c r="AD529" s="4"/>
      <c r="AE529" s="4"/>
      <c r="AF529" s="4"/>
    </row>
    <row r="530" spans="1:32" x14ac:dyDescent="0.2">
      <c r="A530" s="107" t="str">
        <f t="shared" si="47"/>
        <v>Portugal</v>
      </c>
      <c r="B530" s="97"/>
      <c r="C530" s="97" t="s">
        <v>88</v>
      </c>
      <c r="D530" s="227" t="s">
        <v>46</v>
      </c>
      <c r="E530" s="194"/>
      <c r="F530" s="194"/>
      <c r="G530" s="194"/>
      <c r="H530" s="195" t="str">
        <f t="array" ref="H530">IFERROR(IF(INDEX([3]Tabelle1!$E$3:$U$500,MATCH($A530&amp;$C530&amp;$D530,[3]Tabelle1!$A$3:$A$500&amp;[3]Tabelle1!$C$3:$C$500&amp;[3]Tabelle1!$D$3:$D$500,0),MATCH(H$2,[3]Tabelle1!$E$2:$U$2,0))=0,"",INDEX([3]Tabelle1!$E$3:$U$500,MATCH($A530&amp;$C530&amp;$D530,[3]Tabelle1!$A$3:$A$500&amp;[3]Tabelle1!$C$3:$C$500&amp;[3]Tabelle1!$D$3:$D$500,0),MATCH(H$2,[3]Tabelle1!$E$2:$U$2,0))),"")</f>
        <v/>
      </c>
      <c r="I530" s="195" t="str">
        <f t="array" ref="I530">IFERROR(IF(INDEX([3]Tabelle1!$E$3:$U$500,MATCH($A530&amp;$C530&amp;$D530,[3]Tabelle1!$A$3:$A$500&amp;[3]Tabelle1!$C$3:$C$500&amp;[3]Tabelle1!$D$3:$D$500,0),MATCH(I$2,[3]Tabelle1!$E$2:$U$2,0))=0,"",INDEX([3]Tabelle1!$E$3:$U$500,MATCH($A530&amp;$C530&amp;$D530,[3]Tabelle1!$A$3:$A$500&amp;[3]Tabelle1!$C$3:$C$500&amp;[3]Tabelle1!$D$3:$D$500,0),MATCH(I$2,[3]Tabelle1!$E$2:$U$2,0))),"")</f>
        <v/>
      </c>
      <c r="J530" s="195" t="str">
        <f t="array" ref="J530">IFERROR(IF(INDEX([3]Tabelle1!$E$3:$U$500,MATCH($A530&amp;$C530&amp;$D530,[3]Tabelle1!$A$3:$A$500&amp;[3]Tabelle1!$C$3:$C$500&amp;[3]Tabelle1!$D$3:$D$500,0),MATCH(J$2,[3]Tabelle1!$E$2:$U$2,0))=0,"",INDEX([3]Tabelle1!$E$3:$U$500,MATCH($A530&amp;$C530&amp;$D530,[3]Tabelle1!$A$3:$A$500&amp;[3]Tabelle1!$C$3:$C$500&amp;[3]Tabelle1!$D$3:$D$500,0),MATCH(J$2,[3]Tabelle1!$E$2:$U$2,0))),"")</f>
        <v/>
      </c>
      <c r="K530" s="195" t="str">
        <f t="array" ref="K530">IFERROR(IF(INDEX([3]Tabelle1!$E$3:$U$500,MATCH($A530&amp;$C530&amp;$D530,[3]Tabelle1!$A$3:$A$500&amp;[3]Tabelle1!$C$3:$C$500&amp;[3]Tabelle1!$D$3:$D$500,0),MATCH(K$2,[3]Tabelle1!$E$2:$U$2,0))=0,"",INDEX([3]Tabelle1!$E$3:$U$500,MATCH($A530&amp;$C530&amp;$D530,[3]Tabelle1!$A$3:$A$500&amp;[3]Tabelle1!$C$3:$C$500&amp;[3]Tabelle1!$D$3:$D$500,0),MATCH(K$2,[3]Tabelle1!$E$2:$U$2,0))),"")</f>
        <v/>
      </c>
      <c r="L530" s="195" t="str">
        <f t="array" ref="L530">IFERROR(IF(INDEX([3]Tabelle1!$E$3:$U$500,MATCH($A530&amp;$C530&amp;$D530,[3]Tabelle1!$A$3:$A$500&amp;[3]Tabelle1!$C$3:$C$500&amp;[3]Tabelle1!$D$3:$D$500,0),MATCH(L$2,[3]Tabelle1!$E$2:$U$2,0))=0,"",INDEX([3]Tabelle1!$E$3:$U$500,MATCH($A530&amp;$C530&amp;$D530,[3]Tabelle1!$A$3:$A$500&amp;[3]Tabelle1!$C$3:$C$500&amp;[3]Tabelle1!$D$3:$D$500,0),MATCH(L$2,[3]Tabelle1!$E$2:$U$2,0))),"")</f>
        <v/>
      </c>
      <c r="M530" s="195" t="str">
        <f t="array" ref="M530">IFERROR(IF(INDEX([3]Tabelle1!$E$3:$U$500,MATCH($A530&amp;$C530&amp;$D530,[3]Tabelle1!$A$3:$A$500&amp;[3]Tabelle1!$C$3:$C$500&amp;[3]Tabelle1!$D$3:$D$500,0),MATCH(M$2,[3]Tabelle1!$E$2:$U$2,0))=0,"",INDEX([3]Tabelle1!$E$3:$U$500,MATCH($A530&amp;$C530&amp;$D530,[3]Tabelle1!$A$3:$A$500&amp;[3]Tabelle1!$C$3:$C$500&amp;[3]Tabelle1!$D$3:$D$500,0),MATCH(M$2,[3]Tabelle1!$E$2:$U$2,0))),"")</f>
        <v/>
      </c>
      <c r="N530" s="195" t="str">
        <f t="array" ref="N530">IFERROR(IF(INDEX([3]Tabelle1!$E$3:$U$500,MATCH($A530&amp;$C530&amp;$D530,[3]Tabelle1!$A$3:$A$500&amp;[3]Tabelle1!$C$3:$C$500&amp;[3]Tabelle1!$D$3:$D$500,0),MATCH(N$2,[3]Tabelle1!$E$2:$U$2,0))=0,"",INDEX([3]Tabelle1!$E$3:$U$500,MATCH($A530&amp;$C530&amp;$D530,[3]Tabelle1!$A$3:$A$500&amp;[3]Tabelle1!$C$3:$C$500&amp;[3]Tabelle1!$D$3:$D$500,0),MATCH(N$2,[3]Tabelle1!$E$2:$U$2,0))),"")</f>
        <v/>
      </c>
      <c r="O530" s="195" t="str">
        <f t="array" ref="O530">IFERROR(IF(INDEX([3]Tabelle1!$E$3:$U$500,MATCH($A530&amp;$C530&amp;$D530,[3]Tabelle1!$A$3:$A$500&amp;[3]Tabelle1!$C$3:$C$500&amp;[3]Tabelle1!$D$3:$D$500,0),MATCH(O$2,[3]Tabelle1!$E$2:$U$2,0))=0,"",INDEX([3]Tabelle1!$E$3:$U$500,MATCH($A530&amp;$C530&amp;$D530,[3]Tabelle1!$A$3:$A$500&amp;[3]Tabelle1!$C$3:$C$500&amp;[3]Tabelle1!$D$3:$D$500,0),MATCH(O$2,[3]Tabelle1!$E$2:$U$2,0))),"")</f>
        <v/>
      </c>
      <c r="P530" s="195" t="str">
        <f t="array" ref="P530">IFERROR(IF(INDEX([3]Tabelle1!$E$3:$U$500,MATCH($A530&amp;$C530&amp;$D530,[3]Tabelle1!$A$3:$A$500&amp;[3]Tabelle1!$C$3:$C$500&amp;[3]Tabelle1!$D$3:$D$500,0),MATCH(P$2,[3]Tabelle1!$E$2:$U$2,0))=0,"",INDEX([3]Tabelle1!$E$3:$U$500,MATCH($A530&amp;$C530&amp;$D530,[3]Tabelle1!$A$3:$A$500&amp;[3]Tabelle1!$C$3:$C$500&amp;[3]Tabelle1!$D$3:$D$500,0),MATCH(P$2,[3]Tabelle1!$E$2:$U$2,0))),"")</f>
        <v/>
      </c>
      <c r="Q530" s="195" t="str">
        <f t="array" ref="Q530">IFERROR(IF(INDEX([3]Tabelle1!$E$3:$U$500,MATCH($A530&amp;$C530&amp;$D530,[3]Tabelle1!$A$3:$A$500&amp;[3]Tabelle1!$C$3:$C$500&amp;[3]Tabelle1!$D$3:$D$500,0),MATCH(Q$2,[3]Tabelle1!$E$2:$U$2,0))=0,"",INDEX([3]Tabelle1!$E$3:$U$500,MATCH($A530&amp;$C530&amp;$D530,[3]Tabelle1!$A$3:$A$500&amp;[3]Tabelle1!$C$3:$C$500&amp;[3]Tabelle1!$D$3:$D$500,0),MATCH(Q$2,[3]Tabelle1!$E$2:$U$2,0))),"")</f>
        <v/>
      </c>
      <c r="R530" s="195" t="str">
        <f t="array" ref="R530">IFERROR(IF(INDEX([3]Tabelle1!$E$3:$U$500,MATCH($A530&amp;$C530&amp;$D530,[3]Tabelle1!$A$3:$A$500&amp;[3]Tabelle1!$C$3:$C$500&amp;[3]Tabelle1!$D$3:$D$500,0),MATCH(R$2,[3]Tabelle1!$E$2:$U$2,0))=0,"",INDEX([3]Tabelle1!$E$3:$U$500,MATCH($A530&amp;$C530&amp;$D530,[3]Tabelle1!$A$3:$A$500&amp;[3]Tabelle1!$C$3:$C$500&amp;[3]Tabelle1!$D$3:$D$500,0),MATCH(R$2,[3]Tabelle1!$E$2:$U$2,0))),"")</f>
        <v/>
      </c>
      <c r="S530" s="195" t="str">
        <f t="array" ref="S530">IFERROR(IF(INDEX([3]Tabelle1!$E$3:$U$500,MATCH($A530&amp;$C530&amp;$D530,[3]Tabelle1!$A$3:$A$500&amp;[3]Tabelle1!$C$3:$C$500&amp;[3]Tabelle1!$D$3:$D$500,0),MATCH(S$2,[3]Tabelle1!$E$2:$U$2,0))=0,"",INDEX([3]Tabelle1!$E$3:$U$500,MATCH($A530&amp;$C530&amp;$D530,[3]Tabelle1!$A$3:$A$500&amp;[3]Tabelle1!$C$3:$C$500&amp;[3]Tabelle1!$D$3:$D$500,0),MATCH(S$2,[3]Tabelle1!$E$2:$U$2,0))),"")</f>
        <v/>
      </c>
      <c r="T530" s="195" t="str">
        <f t="array" ref="T530">IFERROR(IF(INDEX([3]Tabelle1!$E$3:$U$500,MATCH($A530&amp;$C530&amp;$D530,[3]Tabelle1!$A$3:$A$500&amp;[3]Tabelle1!$C$3:$C$500&amp;[3]Tabelle1!$D$3:$D$500,0),MATCH(T$2,[3]Tabelle1!$E$2:$U$2,0))=0,"",INDEX([3]Tabelle1!$E$3:$U$500,MATCH($A530&amp;$C530&amp;$D530,[3]Tabelle1!$A$3:$A$500&amp;[3]Tabelle1!$C$3:$C$500&amp;[3]Tabelle1!$D$3:$D$500,0),MATCH(T$2,[3]Tabelle1!$E$2:$U$2,0))),"")</f>
        <v/>
      </c>
      <c r="U530" s="195" t="str">
        <f t="array" ref="U530">IFERROR(IF(INDEX([3]Tabelle1!$E$3:$U$500,MATCH($A530&amp;$C530&amp;$D530,[3]Tabelle1!$A$3:$A$500&amp;[3]Tabelle1!$C$3:$C$500&amp;[3]Tabelle1!$D$3:$D$500,0),MATCH(U$2,[3]Tabelle1!$E$2:$U$2,0))=0,"",INDEX([3]Tabelle1!$E$3:$U$500,MATCH($A530&amp;$C530&amp;$D530,[3]Tabelle1!$A$3:$A$500&amp;[3]Tabelle1!$C$3:$C$500&amp;[3]Tabelle1!$D$3:$D$500,0),MATCH(U$2,[3]Tabelle1!$E$2:$U$2,0))),"")</f>
        <v/>
      </c>
      <c r="V530" s="196" t="str">
        <f t="array" ref="V530">IFERROR(IF(INDEX([3]Tabelle1!$E$3:$U$500,MATCH($A530&amp;$C530&amp;$D530,[3]Tabelle1!$A$3:$A$500&amp;[3]Tabelle1!$C$3:$C$500&amp;[3]Tabelle1!$D$3:$D$500,0),MATCH(V$2,[3]Tabelle1!$E$2:$U$2,0))=0,"",INDEX([3]Tabelle1!$E$3:$U$500,MATCH($A530&amp;$C530&amp;$D530,[3]Tabelle1!$A$3:$A$500&amp;[3]Tabelle1!$C$3:$C$500&amp;[3]Tabelle1!$D$3:$D$500,0),MATCH(V$2,[3]Tabelle1!$E$2:$U$2,0))),"")</f>
        <v/>
      </c>
      <c r="W530" t="str">
        <f t="array" ref="W530">IFERROR(IF(INDEX([3]Tabelle1!$E$3:$U$500,MATCH($A530&amp;$C530&amp;$D530,[3]Tabelle1!$A$3:$A$500&amp;[3]Tabelle1!$C$3:$C$500&amp;[3]Tabelle1!$D$3:$D$500,0),MATCH(W$2,[3]Tabelle1!$E$2:$U$2,0))=0,"",INDEX([3]Tabelle1!$E$3:$U$500,MATCH($A530&amp;$C530&amp;$D530,[3]Tabelle1!$A$3:$A$500&amp;[3]Tabelle1!$C$3:$C$500&amp;[3]Tabelle1!$D$3:$D$500,0),MATCH(W$2,[3]Tabelle1!$E$2:$U$2,0))),"")</f>
        <v/>
      </c>
      <c r="X530" t="str">
        <f t="array" ref="X530">IFERROR(IF(INDEX([3]Tabelle1!$E$3:$U$500,MATCH($A530&amp;$C530&amp;$D530,[3]Tabelle1!$A$3:$A$500&amp;[3]Tabelle1!$C$3:$C$500&amp;[3]Tabelle1!$D$3:$D$500,0),MATCH(X$2,[3]Tabelle1!$E$2:$U$2,0))=0,"",INDEX([3]Tabelle1!$E$3:$U$500,MATCH($A530&amp;$C530&amp;$D530,[3]Tabelle1!$A$3:$A$500&amp;[3]Tabelle1!$C$3:$C$500&amp;[3]Tabelle1!$D$3:$D$500,0),MATCH(X$2,[3]Tabelle1!$E$2:$U$2,0))),"")</f>
        <v/>
      </c>
      <c r="Y530" s="4"/>
      <c r="Z530" s="4"/>
      <c r="AA530" s="4"/>
      <c r="AB530" s="4"/>
      <c r="AC530" s="4"/>
      <c r="AD530" s="4"/>
      <c r="AE530" s="4"/>
      <c r="AF530" s="4"/>
    </row>
    <row r="531" spans="1:32" x14ac:dyDescent="0.2">
      <c r="A531" s="107" t="str">
        <f t="shared" si="47"/>
        <v>Portugal</v>
      </c>
      <c r="B531" s="97"/>
      <c r="C531" s="97" t="s">
        <v>88</v>
      </c>
      <c r="D531" s="227" t="s">
        <v>5</v>
      </c>
      <c r="E531" s="194"/>
      <c r="F531" s="194"/>
      <c r="G531" s="194"/>
      <c r="H531" s="195" t="str">
        <f t="array" ref="H531">IFERROR(IF(INDEX([3]Tabelle1!$E$3:$U$500,MATCH($A531&amp;$C531&amp;$D531,[3]Tabelle1!$A$3:$A$500&amp;[3]Tabelle1!$C$3:$C$500&amp;[3]Tabelle1!$D$3:$D$500,0),MATCH(H$2,[3]Tabelle1!$E$2:$U$2,0))=0,"",INDEX([3]Tabelle1!$E$3:$U$500,MATCH($A531&amp;$C531&amp;$D531,[3]Tabelle1!$A$3:$A$500&amp;[3]Tabelle1!$C$3:$C$500&amp;[3]Tabelle1!$D$3:$D$500,0),MATCH(H$2,[3]Tabelle1!$E$2:$U$2,0))),"")</f>
        <v/>
      </c>
      <c r="I531" s="195">
        <f t="array" ref="I531">IFERROR(IF(INDEX([3]Tabelle1!$E$3:$U$500,MATCH($A531&amp;$C531&amp;$D531,[3]Tabelle1!$A$3:$A$500&amp;[3]Tabelle1!$C$3:$C$500&amp;[3]Tabelle1!$D$3:$D$500,0),MATCH(I$2,[3]Tabelle1!$E$2:$U$2,0))=0,"",INDEX([3]Tabelle1!$E$3:$U$500,MATCH($A531&amp;$C531&amp;$D531,[3]Tabelle1!$A$3:$A$500&amp;[3]Tabelle1!$C$3:$C$500&amp;[3]Tabelle1!$D$3:$D$500,0),MATCH(I$2,[3]Tabelle1!$E$2:$U$2,0))),"")</f>
        <v>400</v>
      </c>
      <c r="J531" s="195" t="str">
        <f t="array" ref="J531">IFERROR(IF(INDEX([3]Tabelle1!$E$3:$U$500,MATCH($A531&amp;$C531&amp;$D531,[3]Tabelle1!$A$3:$A$500&amp;[3]Tabelle1!$C$3:$C$500&amp;[3]Tabelle1!$D$3:$D$500,0),MATCH(J$2,[3]Tabelle1!$E$2:$U$2,0))=0,"",INDEX([3]Tabelle1!$E$3:$U$500,MATCH($A531&amp;$C531&amp;$D531,[3]Tabelle1!$A$3:$A$500&amp;[3]Tabelle1!$C$3:$C$500&amp;[3]Tabelle1!$D$3:$D$500,0),MATCH(J$2,[3]Tabelle1!$E$2:$U$2,0))),"")</f>
        <v/>
      </c>
      <c r="K531" s="195" t="str">
        <f t="array" ref="K531">IFERROR(IF(INDEX([3]Tabelle1!$E$3:$U$500,MATCH($A531&amp;$C531&amp;$D531,[3]Tabelle1!$A$3:$A$500&amp;[3]Tabelle1!$C$3:$C$500&amp;[3]Tabelle1!$D$3:$D$500,0),MATCH(K$2,[3]Tabelle1!$E$2:$U$2,0))=0,"",INDEX([3]Tabelle1!$E$3:$U$500,MATCH($A531&amp;$C531&amp;$D531,[3]Tabelle1!$A$3:$A$500&amp;[3]Tabelle1!$C$3:$C$500&amp;[3]Tabelle1!$D$3:$D$500,0),MATCH(K$2,[3]Tabelle1!$E$2:$U$2,0))),"")</f>
        <v/>
      </c>
      <c r="L531" s="195" t="str">
        <f t="array" ref="L531">IFERROR(IF(INDEX([3]Tabelle1!$E$3:$U$500,MATCH($A531&amp;$C531&amp;$D531,[3]Tabelle1!$A$3:$A$500&amp;[3]Tabelle1!$C$3:$C$500&amp;[3]Tabelle1!$D$3:$D$500,0),MATCH(L$2,[3]Tabelle1!$E$2:$U$2,0))=0,"",INDEX([3]Tabelle1!$E$3:$U$500,MATCH($A531&amp;$C531&amp;$D531,[3]Tabelle1!$A$3:$A$500&amp;[3]Tabelle1!$C$3:$C$500&amp;[3]Tabelle1!$D$3:$D$500,0),MATCH(L$2,[3]Tabelle1!$E$2:$U$2,0))),"")</f>
        <v/>
      </c>
      <c r="M531" s="195" t="str">
        <f t="array" ref="M531">IFERROR(IF(INDEX([3]Tabelle1!$E$3:$U$500,MATCH($A531&amp;$C531&amp;$D531,[3]Tabelle1!$A$3:$A$500&amp;[3]Tabelle1!$C$3:$C$500&amp;[3]Tabelle1!$D$3:$D$500,0),MATCH(M$2,[3]Tabelle1!$E$2:$U$2,0))=0,"",INDEX([3]Tabelle1!$E$3:$U$500,MATCH($A531&amp;$C531&amp;$D531,[3]Tabelle1!$A$3:$A$500&amp;[3]Tabelle1!$C$3:$C$500&amp;[3]Tabelle1!$D$3:$D$500,0),MATCH(M$2,[3]Tabelle1!$E$2:$U$2,0))),"")</f>
        <v/>
      </c>
      <c r="N531" s="195">
        <f t="array" ref="N531">IFERROR(IF(INDEX([3]Tabelle1!$E$3:$U$500,MATCH($A531&amp;$C531&amp;$D531,[3]Tabelle1!$A$3:$A$500&amp;[3]Tabelle1!$C$3:$C$500&amp;[3]Tabelle1!$D$3:$D$500,0),MATCH(N$2,[3]Tabelle1!$E$2:$U$2,0))=0,"",INDEX([3]Tabelle1!$E$3:$U$500,MATCH($A531&amp;$C531&amp;$D531,[3]Tabelle1!$A$3:$A$500&amp;[3]Tabelle1!$C$3:$C$500&amp;[3]Tabelle1!$D$3:$D$500,0),MATCH(N$2,[3]Tabelle1!$E$2:$U$2,0))),"")</f>
        <v>400</v>
      </c>
      <c r="O531" s="195" t="str">
        <f t="array" ref="O531">IFERROR(IF(INDEX([3]Tabelle1!$E$3:$U$500,MATCH($A531&amp;$C531&amp;$D531,[3]Tabelle1!$A$3:$A$500&amp;[3]Tabelle1!$C$3:$C$500&amp;[3]Tabelle1!$D$3:$D$500,0),MATCH(O$2,[3]Tabelle1!$E$2:$U$2,0))=0,"",INDEX([3]Tabelle1!$E$3:$U$500,MATCH($A531&amp;$C531&amp;$D531,[3]Tabelle1!$A$3:$A$500&amp;[3]Tabelle1!$C$3:$C$500&amp;[3]Tabelle1!$D$3:$D$500,0),MATCH(O$2,[3]Tabelle1!$E$2:$U$2,0))),"")</f>
        <v/>
      </c>
      <c r="P531" s="195" t="str">
        <f t="array" ref="P531">IFERROR(IF(INDEX([3]Tabelle1!$E$3:$U$500,MATCH($A531&amp;$C531&amp;$D531,[3]Tabelle1!$A$3:$A$500&amp;[3]Tabelle1!$C$3:$C$500&amp;[3]Tabelle1!$D$3:$D$500,0),MATCH(P$2,[3]Tabelle1!$E$2:$U$2,0))=0,"",INDEX([3]Tabelle1!$E$3:$U$500,MATCH($A531&amp;$C531&amp;$D531,[3]Tabelle1!$A$3:$A$500&amp;[3]Tabelle1!$C$3:$C$500&amp;[3]Tabelle1!$D$3:$D$500,0),MATCH(P$2,[3]Tabelle1!$E$2:$U$2,0))),"")</f>
        <v/>
      </c>
      <c r="Q531" s="195" t="str">
        <f t="array" ref="Q531">IFERROR(IF(INDEX([3]Tabelle1!$E$3:$U$500,MATCH($A531&amp;$C531&amp;$D531,[3]Tabelle1!$A$3:$A$500&amp;[3]Tabelle1!$C$3:$C$500&amp;[3]Tabelle1!$D$3:$D$500,0),MATCH(Q$2,[3]Tabelle1!$E$2:$U$2,0))=0,"",INDEX([3]Tabelle1!$E$3:$U$500,MATCH($A531&amp;$C531&amp;$D531,[3]Tabelle1!$A$3:$A$500&amp;[3]Tabelle1!$C$3:$C$500&amp;[3]Tabelle1!$D$3:$D$500,0),MATCH(Q$2,[3]Tabelle1!$E$2:$U$2,0))),"")</f>
        <v/>
      </c>
      <c r="R531" s="195" t="str">
        <f t="array" ref="R531">IFERROR(IF(INDEX([3]Tabelle1!$E$3:$U$500,MATCH($A531&amp;$C531&amp;$D531,[3]Tabelle1!$A$3:$A$500&amp;[3]Tabelle1!$C$3:$C$500&amp;[3]Tabelle1!$D$3:$D$500,0),MATCH(R$2,[3]Tabelle1!$E$2:$U$2,0))=0,"",INDEX([3]Tabelle1!$E$3:$U$500,MATCH($A531&amp;$C531&amp;$D531,[3]Tabelle1!$A$3:$A$500&amp;[3]Tabelle1!$C$3:$C$500&amp;[3]Tabelle1!$D$3:$D$500,0),MATCH(R$2,[3]Tabelle1!$E$2:$U$2,0))),"")</f>
        <v/>
      </c>
      <c r="S531" s="195">
        <f t="array" ref="S531">IFERROR(IF(INDEX([3]Tabelle1!$E$3:$U$500,MATCH($A531&amp;$C531&amp;$D531,[3]Tabelle1!$A$3:$A$500&amp;[3]Tabelle1!$C$3:$C$500&amp;[3]Tabelle1!$D$3:$D$500,0),MATCH(S$2,[3]Tabelle1!$E$2:$U$2,0))=0,"",INDEX([3]Tabelle1!$E$3:$U$500,MATCH($A531&amp;$C531&amp;$D531,[3]Tabelle1!$A$3:$A$500&amp;[3]Tabelle1!$C$3:$C$500&amp;[3]Tabelle1!$D$3:$D$500,0),MATCH(S$2,[3]Tabelle1!$E$2:$U$2,0))),"")</f>
        <v>500</v>
      </c>
      <c r="T531" s="195" t="str">
        <f t="array" ref="T531">IFERROR(IF(INDEX([3]Tabelle1!$E$3:$U$500,MATCH($A531&amp;$C531&amp;$D531,[3]Tabelle1!$A$3:$A$500&amp;[3]Tabelle1!$C$3:$C$500&amp;[3]Tabelle1!$D$3:$D$500,0),MATCH(T$2,[3]Tabelle1!$E$2:$U$2,0))=0,"",INDEX([3]Tabelle1!$E$3:$U$500,MATCH($A531&amp;$C531&amp;$D531,[3]Tabelle1!$A$3:$A$500&amp;[3]Tabelle1!$C$3:$C$500&amp;[3]Tabelle1!$D$3:$D$500,0),MATCH(T$2,[3]Tabelle1!$E$2:$U$2,0))),"")</f>
        <v/>
      </c>
      <c r="U531" s="195" t="str">
        <f t="array" ref="U531">IFERROR(IF(INDEX([3]Tabelle1!$E$3:$U$500,MATCH($A531&amp;$C531&amp;$D531,[3]Tabelle1!$A$3:$A$500&amp;[3]Tabelle1!$C$3:$C$500&amp;[3]Tabelle1!$D$3:$D$500,0),MATCH(U$2,[3]Tabelle1!$E$2:$U$2,0))=0,"",INDEX([3]Tabelle1!$E$3:$U$500,MATCH($A531&amp;$C531&amp;$D531,[3]Tabelle1!$A$3:$A$500&amp;[3]Tabelle1!$C$3:$C$500&amp;[3]Tabelle1!$D$3:$D$500,0),MATCH(U$2,[3]Tabelle1!$E$2:$U$2,0))),"")</f>
        <v/>
      </c>
      <c r="V531" s="196" t="str">
        <f t="array" ref="V531">IFERROR(IF(INDEX([3]Tabelle1!$E$3:$U$500,MATCH($A531&amp;$C531&amp;$D531,[3]Tabelle1!$A$3:$A$500&amp;[3]Tabelle1!$C$3:$C$500&amp;[3]Tabelle1!$D$3:$D$500,0),MATCH(V$2,[3]Tabelle1!$E$2:$U$2,0))=0,"",INDEX([3]Tabelle1!$E$3:$U$500,MATCH($A531&amp;$C531&amp;$D531,[3]Tabelle1!$A$3:$A$500&amp;[3]Tabelle1!$C$3:$C$500&amp;[3]Tabelle1!$D$3:$D$500,0),MATCH(V$2,[3]Tabelle1!$E$2:$U$2,0))),"")</f>
        <v/>
      </c>
      <c r="W531" t="str">
        <f t="array" ref="W531">IFERROR(IF(INDEX([3]Tabelle1!$E$3:$U$500,MATCH($A531&amp;$C531&amp;$D531,[3]Tabelle1!$A$3:$A$500&amp;[3]Tabelle1!$C$3:$C$500&amp;[3]Tabelle1!$D$3:$D$500,0),MATCH(W$2,[3]Tabelle1!$E$2:$U$2,0))=0,"",INDEX([3]Tabelle1!$E$3:$U$500,MATCH($A531&amp;$C531&amp;$D531,[3]Tabelle1!$A$3:$A$500&amp;[3]Tabelle1!$C$3:$C$500&amp;[3]Tabelle1!$D$3:$D$500,0),MATCH(W$2,[3]Tabelle1!$E$2:$U$2,0))),"")</f>
        <v/>
      </c>
      <c r="X531" t="str">
        <f t="array" ref="X531">IFERROR(IF(INDEX([3]Tabelle1!$E$3:$U$500,MATCH($A531&amp;$C531&amp;$D531,[3]Tabelle1!$A$3:$A$500&amp;[3]Tabelle1!$C$3:$C$500&amp;[3]Tabelle1!$D$3:$D$500,0),MATCH(X$2,[3]Tabelle1!$E$2:$U$2,0))=0,"",INDEX([3]Tabelle1!$E$3:$U$500,MATCH($A531&amp;$C531&amp;$D531,[3]Tabelle1!$A$3:$A$500&amp;[3]Tabelle1!$C$3:$C$500&amp;[3]Tabelle1!$D$3:$D$500,0),MATCH(X$2,[3]Tabelle1!$E$2:$U$2,0))),"")</f>
        <v/>
      </c>
      <c r="Y531" s="4"/>
      <c r="Z531" s="4"/>
      <c r="AA531" s="4"/>
      <c r="AB531" s="4"/>
      <c r="AC531" s="4"/>
      <c r="AD531" s="4"/>
      <c r="AE531" s="4"/>
      <c r="AF531" s="4"/>
    </row>
    <row r="532" spans="1:32" x14ac:dyDescent="0.2">
      <c r="A532" s="107" t="str">
        <f t="shared" si="47"/>
        <v>Portugal</v>
      </c>
      <c r="B532" s="97"/>
      <c r="C532" s="97" t="s">
        <v>88</v>
      </c>
      <c r="D532" s="227" t="s">
        <v>47</v>
      </c>
      <c r="E532" s="194"/>
      <c r="F532" s="194"/>
      <c r="G532" s="194"/>
      <c r="H532" s="195" t="str">
        <f t="array" ref="H532">IFERROR(IF(INDEX([3]Tabelle1!$E$3:$U$500,MATCH($A532&amp;$C532&amp;$D532,[3]Tabelle1!$A$3:$A$500&amp;[3]Tabelle1!$C$3:$C$500&amp;[3]Tabelle1!$D$3:$D$500,0),MATCH(H$2,[3]Tabelle1!$E$2:$U$2,0))=0,"",INDEX([3]Tabelle1!$E$3:$U$500,MATCH($A532&amp;$C532&amp;$D532,[3]Tabelle1!$A$3:$A$500&amp;[3]Tabelle1!$C$3:$C$500&amp;[3]Tabelle1!$D$3:$D$500,0),MATCH(H$2,[3]Tabelle1!$E$2:$U$2,0))),"")</f>
        <v/>
      </c>
      <c r="I532" s="195" t="str">
        <f t="array" ref="I532">IFERROR(IF(INDEX([3]Tabelle1!$E$3:$U$500,MATCH($A532&amp;$C532&amp;$D532,[3]Tabelle1!$A$3:$A$500&amp;[3]Tabelle1!$C$3:$C$500&amp;[3]Tabelle1!$D$3:$D$500,0),MATCH(I$2,[3]Tabelle1!$E$2:$U$2,0))=0,"",INDEX([3]Tabelle1!$E$3:$U$500,MATCH($A532&amp;$C532&amp;$D532,[3]Tabelle1!$A$3:$A$500&amp;[3]Tabelle1!$C$3:$C$500&amp;[3]Tabelle1!$D$3:$D$500,0),MATCH(I$2,[3]Tabelle1!$E$2:$U$2,0))),"")</f>
        <v/>
      </c>
      <c r="J532" s="195" t="str">
        <f t="array" ref="J532">IFERROR(IF(INDEX([3]Tabelle1!$E$3:$U$500,MATCH($A532&amp;$C532&amp;$D532,[3]Tabelle1!$A$3:$A$500&amp;[3]Tabelle1!$C$3:$C$500&amp;[3]Tabelle1!$D$3:$D$500,0),MATCH(J$2,[3]Tabelle1!$E$2:$U$2,0))=0,"",INDEX([3]Tabelle1!$E$3:$U$500,MATCH($A532&amp;$C532&amp;$D532,[3]Tabelle1!$A$3:$A$500&amp;[3]Tabelle1!$C$3:$C$500&amp;[3]Tabelle1!$D$3:$D$500,0),MATCH(J$2,[3]Tabelle1!$E$2:$U$2,0))),"")</f>
        <v/>
      </c>
      <c r="K532" s="195" t="str">
        <f t="array" ref="K532">IFERROR(IF(INDEX([3]Tabelle1!$E$3:$U$500,MATCH($A532&amp;$C532&amp;$D532,[3]Tabelle1!$A$3:$A$500&amp;[3]Tabelle1!$C$3:$C$500&amp;[3]Tabelle1!$D$3:$D$500,0),MATCH(K$2,[3]Tabelle1!$E$2:$U$2,0))=0,"",INDEX([3]Tabelle1!$E$3:$U$500,MATCH($A532&amp;$C532&amp;$D532,[3]Tabelle1!$A$3:$A$500&amp;[3]Tabelle1!$C$3:$C$500&amp;[3]Tabelle1!$D$3:$D$500,0),MATCH(K$2,[3]Tabelle1!$E$2:$U$2,0))),"")</f>
        <v/>
      </c>
      <c r="L532" s="195" t="str">
        <f t="array" ref="L532">IFERROR(IF(INDEX([3]Tabelle1!$E$3:$U$500,MATCH($A532&amp;$C532&amp;$D532,[3]Tabelle1!$A$3:$A$500&amp;[3]Tabelle1!$C$3:$C$500&amp;[3]Tabelle1!$D$3:$D$500,0),MATCH(L$2,[3]Tabelle1!$E$2:$U$2,0))=0,"",INDEX([3]Tabelle1!$E$3:$U$500,MATCH($A532&amp;$C532&amp;$D532,[3]Tabelle1!$A$3:$A$500&amp;[3]Tabelle1!$C$3:$C$500&amp;[3]Tabelle1!$D$3:$D$500,0),MATCH(L$2,[3]Tabelle1!$E$2:$U$2,0))),"")</f>
        <v/>
      </c>
      <c r="M532" s="195" t="str">
        <f t="array" ref="M532">IFERROR(IF(INDEX([3]Tabelle1!$E$3:$U$500,MATCH($A532&amp;$C532&amp;$D532,[3]Tabelle1!$A$3:$A$500&amp;[3]Tabelle1!$C$3:$C$500&amp;[3]Tabelle1!$D$3:$D$500,0),MATCH(M$2,[3]Tabelle1!$E$2:$U$2,0))=0,"",INDEX([3]Tabelle1!$E$3:$U$500,MATCH($A532&amp;$C532&amp;$D532,[3]Tabelle1!$A$3:$A$500&amp;[3]Tabelle1!$C$3:$C$500&amp;[3]Tabelle1!$D$3:$D$500,0),MATCH(M$2,[3]Tabelle1!$E$2:$U$2,0))),"")</f>
        <v/>
      </c>
      <c r="N532" s="195" t="str">
        <f t="array" ref="N532">IFERROR(IF(INDEX([3]Tabelle1!$E$3:$U$500,MATCH($A532&amp;$C532&amp;$D532,[3]Tabelle1!$A$3:$A$500&amp;[3]Tabelle1!$C$3:$C$500&amp;[3]Tabelle1!$D$3:$D$500,0),MATCH(N$2,[3]Tabelle1!$E$2:$U$2,0))=0,"",INDEX([3]Tabelle1!$E$3:$U$500,MATCH($A532&amp;$C532&amp;$D532,[3]Tabelle1!$A$3:$A$500&amp;[3]Tabelle1!$C$3:$C$500&amp;[3]Tabelle1!$D$3:$D$500,0),MATCH(N$2,[3]Tabelle1!$E$2:$U$2,0))),"")</f>
        <v/>
      </c>
      <c r="O532" s="195" t="str">
        <f t="array" ref="O532">IFERROR(IF(INDEX([3]Tabelle1!$E$3:$U$500,MATCH($A532&amp;$C532&amp;$D532,[3]Tabelle1!$A$3:$A$500&amp;[3]Tabelle1!$C$3:$C$500&amp;[3]Tabelle1!$D$3:$D$500,0),MATCH(O$2,[3]Tabelle1!$E$2:$U$2,0))=0,"",INDEX([3]Tabelle1!$E$3:$U$500,MATCH($A532&amp;$C532&amp;$D532,[3]Tabelle1!$A$3:$A$500&amp;[3]Tabelle1!$C$3:$C$500&amp;[3]Tabelle1!$D$3:$D$500,0),MATCH(O$2,[3]Tabelle1!$E$2:$U$2,0))),"")</f>
        <v/>
      </c>
      <c r="P532" s="195" t="str">
        <f t="array" ref="P532">IFERROR(IF(INDEX([3]Tabelle1!$E$3:$U$500,MATCH($A532&amp;$C532&amp;$D532,[3]Tabelle1!$A$3:$A$500&amp;[3]Tabelle1!$C$3:$C$500&amp;[3]Tabelle1!$D$3:$D$500,0),MATCH(P$2,[3]Tabelle1!$E$2:$U$2,0))=0,"",INDEX([3]Tabelle1!$E$3:$U$500,MATCH($A532&amp;$C532&amp;$D532,[3]Tabelle1!$A$3:$A$500&amp;[3]Tabelle1!$C$3:$C$500&amp;[3]Tabelle1!$D$3:$D$500,0),MATCH(P$2,[3]Tabelle1!$E$2:$U$2,0))),"")</f>
        <v/>
      </c>
      <c r="Q532" s="195" t="str">
        <f t="array" ref="Q532">IFERROR(IF(INDEX([3]Tabelle1!$E$3:$U$500,MATCH($A532&amp;$C532&amp;$D532,[3]Tabelle1!$A$3:$A$500&amp;[3]Tabelle1!$C$3:$C$500&amp;[3]Tabelle1!$D$3:$D$500,0),MATCH(Q$2,[3]Tabelle1!$E$2:$U$2,0))=0,"",INDEX([3]Tabelle1!$E$3:$U$500,MATCH($A532&amp;$C532&amp;$D532,[3]Tabelle1!$A$3:$A$500&amp;[3]Tabelle1!$C$3:$C$500&amp;[3]Tabelle1!$D$3:$D$500,0),MATCH(Q$2,[3]Tabelle1!$E$2:$U$2,0))),"")</f>
        <v/>
      </c>
      <c r="R532" s="195" t="str">
        <f t="array" ref="R532">IFERROR(IF(INDEX([3]Tabelle1!$E$3:$U$500,MATCH($A532&amp;$C532&amp;$D532,[3]Tabelle1!$A$3:$A$500&amp;[3]Tabelle1!$C$3:$C$500&amp;[3]Tabelle1!$D$3:$D$500,0),MATCH(R$2,[3]Tabelle1!$E$2:$U$2,0))=0,"",INDEX([3]Tabelle1!$E$3:$U$500,MATCH($A532&amp;$C532&amp;$D532,[3]Tabelle1!$A$3:$A$500&amp;[3]Tabelle1!$C$3:$C$500&amp;[3]Tabelle1!$D$3:$D$500,0),MATCH(R$2,[3]Tabelle1!$E$2:$U$2,0))),"")</f>
        <v/>
      </c>
      <c r="S532" s="195" t="str">
        <f t="array" ref="S532">IFERROR(IF(INDEX([3]Tabelle1!$E$3:$U$500,MATCH($A532&amp;$C532&amp;$D532,[3]Tabelle1!$A$3:$A$500&amp;[3]Tabelle1!$C$3:$C$500&amp;[3]Tabelle1!$D$3:$D$500,0),MATCH(S$2,[3]Tabelle1!$E$2:$U$2,0))=0,"",INDEX([3]Tabelle1!$E$3:$U$500,MATCH($A532&amp;$C532&amp;$D532,[3]Tabelle1!$A$3:$A$500&amp;[3]Tabelle1!$C$3:$C$500&amp;[3]Tabelle1!$D$3:$D$500,0),MATCH(S$2,[3]Tabelle1!$E$2:$U$2,0))),"")</f>
        <v/>
      </c>
      <c r="T532" s="195" t="str">
        <f t="array" ref="T532">IFERROR(IF(INDEX([3]Tabelle1!$E$3:$U$500,MATCH($A532&amp;$C532&amp;$D532,[3]Tabelle1!$A$3:$A$500&amp;[3]Tabelle1!$C$3:$C$500&amp;[3]Tabelle1!$D$3:$D$500,0),MATCH(T$2,[3]Tabelle1!$E$2:$U$2,0))=0,"",INDEX([3]Tabelle1!$E$3:$U$500,MATCH($A532&amp;$C532&amp;$D532,[3]Tabelle1!$A$3:$A$500&amp;[3]Tabelle1!$C$3:$C$500&amp;[3]Tabelle1!$D$3:$D$500,0),MATCH(T$2,[3]Tabelle1!$E$2:$U$2,0))),"")</f>
        <v/>
      </c>
      <c r="U532" s="195" t="str">
        <f t="array" ref="U532">IFERROR(IF(INDEX([3]Tabelle1!$E$3:$U$500,MATCH($A532&amp;$C532&amp;$D532,[3]Tabelle1!$A$3:$A$500&amp;[3]Tabelle1!$C$3:$C$500&amp;[3]Tabelle1!$D$3:$D$500,0),MATCH(U$2,[3]Tabelle1!$E$2:$U$2,0))=0,"",INDEX([3]Tabelle1!$E$3:$U$500,MATCH($A532&amp;$C532&amp;$D532,[3]Tabelle1!$A$3:$A$500&amp;[3]Tabelle1!$C$3:$C$500&amp;[3]Tabelle1!$D$3:$D$500,0),MATCH(U$2,[3]Tabelle1!$E$2:$U$2,0))),"")</f>
        <v/>
      </c>
      <c r="V532" s="196" t="str">
        <f t="array" ref="V532">IFERROR(IF(INDEX([3]Tabelle1!$E$3:$U$500,MATCH($A532&amp;$C532&amp;$D532,[3]Tabelle1!$A$3:$A$500&amp;[3]Tabelle1!$C$3:$C$500&amp;[3]Tabelle1!$D$3:$D$500,0),MATCH(V$2,[3]Tabelle1!$E$2:$U$2,0))=0,"",INDEX([3]Tabelle1!$E$3:$U$500,MATCH($A532&amp;$C532&amp;$D532,[3]Tabelle1!$A$3:$A$500&amp;[3]Tabelle1!$C$3:$C$500&amp;[3]Tabelle1!$D$3:$D$500,0),MATCH(V$2,[3]Tabelle1!$E$2:$U$2,0))),"")</f>
        <v/>
      </c>
      <c r="W532" t="str">
        <f t="array" ref="W532">IFERROR(IF(INDEX([3]Tabelle1!$E$3:$U$500,MATCH($A532&amp;$C532&amp;$D532,[3]Tabelle1!$A$3:$A$500&amp;[3]Tabelle1!$C$3:$C$500&amp;[3]Tabelle1!$D$3:$D$500,0),MATCH(W$2,[3]Tabelle1!$E$2:$U$2,0))=0,"",INDEX([3]Tabelle1!$E$3:$U$500,MATCH($A532&amp;$C532&amp;$D532,[3]Tabelle1!$A$3:$A$500&amp;[3]Tabelle1!$C$3:$C$500&amp;[3]Tabelle1!$D$3:$D$500,0),MATCH(W$2,[3]Tabelle1!$E$2:$U$2,0))),"")</f>
        <v/>
      </c>
      <c r="X532" t="str">
        <f t="array" ref="X532">IFERROR(IF(INDEX([3]Tabelle1!$E$3:$U$500,MATCH($A532&amp;$C532&amp;$D532,[3]Tabelle1!$A$3:$A$500&amp;[3]Tabelle1!$C$3:$C$500&amp;[3]Tabelle1!$D$3:$D$500,0),MATCH(X$2,[3]Tabelle1!$E$2:$U$2,0))=0,"",INDEX([3]Tabelle1!$E$3:$U$500,MATCH($A532&amp;$C532&amp;$D532,[3]Tabelle1!$A$3:$A$500&amp;[3]Tabelle1!$C$3:$C$500&amp;[3]Tabelle1!$D$3:$D$500,0),MATCH(X$2,[3]Tabelle1!$E$2:$U$2,0))),"")</f>
        <v/>
      </c>
      <c r="Y532" s="4"/>
      <c r="Z532" s="4"/>
      <c r="AA532" s="4"/>
      <c r="AB532" s="4"/>
      <c r="AC532" s="4"/>
      <c r="AD532" s="4"/>
      <c r="AE532" s="4"/>
      <c r="AF532" s="4"/>
    </row>
    <row r="533" spans="1:32" x14ac:dyDescent="0.2">
      <c r="A533" s="107" t="str">
        <f t="shared" si="47"/>
        <v>Portugal</v>
      </c>
      <c r="B533" s="97"/>
      <c r="C533" s="97" t="s">
        <v>88</v>
      </c>
      <c r="D533" s="227" t="s">
        <v>93</v>
      </c>
      <c r="E533" s="194"/>
      <c r="F533" s="194"/>
      <c r="G533" s="194"/>
      <c r="H533" s="195" t="str">
        <f t="array" ref="H533">IFERROR(IF(INDEX([3]Tabelle1!$E$3:$U$500,MATCH($A533&amp;$C533&amp;$D533,[3]Tabelle1!$A$3:$A$500&amp;[3]Tabelle1!$C$3:$C$500&amp;[3]Tabelle1!$D$3:$D$500,0),MATCH(H$2,[3]Tabelle1!$E$2:$U$2,0))=0,"",INDEX([3]Tabelle1!$E$3:$U$500,MATCH($A533&amp;$C533&amp;$D533,[3]Tabelle1!$A$3:$A$500&amp;[3]Tabelle1!$C$3:$C$500&amp;[3]Tabelle1!$D$3:$D$500,0),MATCH(H$2,[3]Tabelle1!$E$2:$U$2,0))),"")</f>
        <v/>
      </c>
      <c r="I533" s="195" t="str">
        <f t="array" ref="I533">IFERROR(IF(INDEX([3]Tabelle1!$E$3:$U$500,MATCH($A533&amp;$C533&amp;$D533,[3]Tabelle1!$A$3:$A$500&amp;[3]Tabelle1!$C$3:$C$500&amp;[3]Tabelle1!$D$3:$D$500,0),MATCH(I$2,[3]Tabelle1!$E$2:$U$2,0))=0,"",INDEX([3]Tabelle1!$E$3:$U$500,MATCH($A533&amp;$C533&amp;$D533,[3]Tabelle1!$A$3:$A$500&amp;[3]Tabelle1!$C$3:$C$500&amp;[3]Tabelle1!$D$3:$D$500,0),MATCH(I$2,[3]Tabelle1!$E$2:$U$2,0))),"")</f>
        <v/>
      </c>
      <c r="J533" s="195" t="str">
        <f t="array" ref="J533">IFERROR(IF(INDEX([3]Tabelle1!$E$3:$U$500,MATCH($A533&amp;$C533&amp;$D533,[3]Tabelle1!$A$3:$A$500&amp;[3]Tabelle1!$C$3:$C$500&amp;[3]Tabelle1!$D$3:$D$500,0),MATCH(J$2,[3]Tabelle1!$E$2:$U$2,0))=0,"",INDEX([3]Tabelle1!$E$3:$U$500,MATCH($A533&amp;$C533&amp;$D533,[3]Tabelle1!$A$3:$A$500&amp;[3]Tabelle1!$C$3:$C$500&amp;[3]Tabelle1!$D$3:$D$500,0),MATCH(J$2,[3]Tabelle1!$E$2:$U$2,0))),"")</f>
        <v/>
      </c>
      <c r="K533" s="195" t="str">
        <f t="array" ref="K533">IFERROR(IF(INDEX([3]Tabelle1!$E$3:$U$500,MATCH($A533&amp;$C533&amp;$D533,[3]Tabelle1!$A$3:$A$500&amp;[3]Tabelle1!$C$3:$C$500&amp;[3]Tabelle1!$D$3:$D$500,0),MATCH(K$2,[3]Tabelle1!$E$2:$U$2,0))=0,"",INDEX([3]Tabelle1!$E$3:$U$500,MATCH($A533&amp;$C533&amp;$D533,[3]Tabelle1!$A$3:$A$500&amp;[3]Tabelle1!$C$3:$C$500&amp;[3]Tabelle1!$D$3:$D$500,0),MATCH(K$2,[3]Tabelle1!$E$2:$U$2,0))),"")</f>
        <v/>
      </c>
      <c r="L533" s="195" t="str">
        <f t="array" ref="L533">IFERROR(IF(INDEX([3]Tabelle1!$E$3:$U$500,MATCH($A533&amp;$C533&amp;$D533,[3]Tabelle1!$A$3:$A$500&amp;[3]Tabelle1!$C$3:$C$500&amp;[3]Tabelle1!$D$3:$D$500,0),MATCH(L$2,[3]Tabelle1!$E$2:$U$2,0))=0,"",INDEX([3]Tabelle1!$E$3:$U$500,MATCH($A533&amp;$C533&amp;$D533,[3]Tabelle1!$A$3:$A$500&amp;[3]Tabelle1!$C$3:$C$500&amp;[3]Tabelle1!$D$3:$D$500,0),MATCH(L$2,[3]Tabelle1!$E$2:$U$2,0))),"")</f>
        <v/>
      </c>
      <c r="M533" s="195" t="str">
        <f t="array" ref="M533">IFERROR(IF(INDEX([3]Tabelle1!$E$3:$U$500,MATCH($A533&amp;$C533&amp;$D533,[3]Tabelle1!$A$3:$A$500&amp;[3]Tabelle1!$C$3:$C$500&amp;[3]Tabelle1!$D$3:$D$500,0),MATCH(M$2,[3]Tabelle1!$E$2:$U$2,0))=0,"",INDEX([3]Tabelle1!$E$3:$U$500,MATCH($A533&amp;$C533&amp;$D533,[3]Tabelle1!$A$3:$A$500&amp;[3]Tabelle1!$C$3:$C$500&amp;[3]Tabelle1!$D$3:$D$500,0),MATCH(M$2,[3]Tabelle1!$E$2:$U$2,0))),"")</f>
        <v/>
      </c>
      <c r="N533" s="195" t="str">
        <f t="array" ref="N533">IFERROR(IF(INDEX([3]Tabelle1!$E$3:$U$500,MATCH($A533&amp;$C533&amp;$D533,[3]Tabelle1!$A$3:$A$500&amp;[3]Tabelle1!$C$3:$C$500&amp;[3]Tabelle1!$D$3:$D$500,0),MATCH(N$2,[3]Tabelle1!$E$2:$U$2,0))=0,"",INDEX([3]Tabelle1!$E$3:$U$500,MATCH($A533&amp;$C533&amp;$D533,[3]Tabelle1!$A$3:$A$500&amp;[3]Tabelle1!$C$3:$C$500&amp;[3]Tabelle1!$D$3:$D$500,0),MATCH(N$2,[3]Tabelle1!$E$2:$U$2,0))),"")</f>
        <v/>
      </c>
      <c r="O533" s="195" t="str">
        <f t="array" ref="O533">IFERROR(IF(INDEX([3]Tabelle1!$E$3:$U$500,MATCH($A533&amp;$C533&amp;$D533,[3]Tabelle1!$A$3:$A$500&amp;[3]Tabelle1!$C$3:$C$500&amp;[3]Tabelle1!$D$3:$D$500,0),MATCH(O$2,[3]Tabelle1!$E$2:$U$2,0))=0,"",INDEX([3]Tabelle1!$E$3:$U$500,MATCH($A533&amp;$C533&amp;$D533,[3]Tabelle1!$A$3:$A$500&amp;[3]Tabelle1!$C$3:$C$500&amp;[3]Tabelle1!$D$3:$D$500,0),MATCH(O$2,[3]Tabelle1!$E$2:$U$2,0))),"")</f>
        <v/>
      </c>
      <c r="P533" s="195" t="str">
        <f t="array" ref="P533">IFERROR(IF(INDEX([3]Tabelle1!$E$3:$U$500,MATCH($A533&amp;$C533&amp;$D533,[3]Tabelle1!$A$3:$A$500&amp;[3]Tabelle1!$C$3:$C$500&amp;[3]Tabelle1!$D$3:$D$500,0),MATCH(P$2,[3]Tabelle1!$E$2:$U$2,0))=0,"",INDEX([3]Tabelle1!$E$3:$U$500,MATCH($A533&amp;$C533&amp;$D533,[3]Tabelle1!$A$3:$A$500&amp;[3]Tabelle1!$C$3:$C$500&amp;[3]Tabelle1!$D$3:$D$500,0),MATCH(P$2,[3]Tabelle1!$E$2:$U$2,0))),"")</f>
        <v/>
      </c>
      <c r="Q533" s="195" t="str">
        <f t="array" ref="Q533">IFERROR(IF(INDEX([3]Tabelle1!$E$3:$U$500,MATCH($A533&amp;$C533&amp;$D533,[3]Tabelle1!$A$3:$A$500&amp;[3]Tabelle1!$C$3:$C$500&amp;[3]Tabelle1!$D$3:$D$500,0),MATCH(Q$2,[3]Tabelle1!$E$2:$U$2,0))=0,"",INDEX([3]Tabelle1!$E$3:$U$500,MATCH($A533&amp;$C533&amp;$D533,[3]Tabelle1!$A$3:$A$500&amp;[3]Tabelle1!$C$3:$C$500&amp;[3]Tabelle1!$D$3:$D$500,0),MATCH(Q$2,[3]Tabelle1!$E$2:$U$2,0))),"")</f>
        <v/>
      </c>
      <c r="R533" s="195" t="str">
        <f t="array" ref="R533">IFERROR(IF(INDEX([3]Tabelle1!$E$3:$U$500,MATCH($A533&amp;$C533&amp;$D533,[3]Tabelle1!$A$3:$A$500&amp;[3]Tabelle1!$C$3:$C$500&amp;[3]Tabelle1!$D$3:$D$500,0),MATCH(R$2,[3]Tabelle1!$E$2:$U$2,0))=0,"",INDEX([3]Tabelle1!$E$3:$U$500,MATCH($A533&amp;$C533&amp;$D533,[3]Tabelle1!$A$3:$A$500&amp;[3]Tabelle1!$C$3:$C$500&amp;[3]Tabelle1!$D$3:$D$500,0),MATCH(R$2,[3]Tabelle1!$E$2:$U$2,0))),"")</f>
        <v/>
      </c>
      <c r="S533" s="195" t="str">
        <f t="array" ref="S533">IFERROR(IF(INDEX([3]Tabelle1!$E$3:$U$500,MATCH($A533&amp;$C533&amp;$D533,[3]Tabelle1!$A$3:$A$500&amp;[3]Tabelle1!$C$3:$C$500&amp;[3]Tabelle1!$D$3:$D$500,0),MATCH(S$2,[3]Tabelle1!$E$2:$U$2,0))=0,"",INDEX([3]Tabelle1!$E$3:$U$500,MATCH($A533&amp;$C533&amp;$D533,[3]Tabelle1!$A$3:$A$500&amp;[3]Tabelle1!$C$3:$C$500&amp;[3]Tabelle1!$D$3:$D$500,0),MATCH(S$2,[3]Tabelle1!$E$2:$U$2,0))),"")</f>
        <v/>
      </c>
      <c r="T533" s="195" t="str">
        <f t="array" ref="T533">IFERROR(IF(INDEX([3]Tabelle1!$E$3:$U$500,MATCH($A533&amp;$C533&amp;$D533,[3]Tabelle1!$A$3:$A$500&amp;[3]Tabelle1!$C$3:$C$500&amp;[3]Tabelle1!$D$3:$D$500,0),MATCH(T$2,[3]Tabelle1!$E$2:$U$2,0))=0,"",INDEX([3]Tabelle1!$E$3:$U$500,MATCH($A533&amp;$C533&amp;$D533,[3]Tabelle1!$A$3:$A$500&amp;[3]Tabelle1!$C$3:$C$500&amp;[3]Tabelle1!$D$3:$D$500,0),MATCH(T$2,[3]Tabelle1!$E$2:$U$2,0))),"")</f>
        <v/>
      </c>
      <c r="U533" s="195" t="str">
        <f t="array" ref="U533">IFERROR(IF(INDEX([3]Tabelle1!$E$3:$U$500,MATCH($A533&amp;$C533&amp;$D533,[3]Tabelle1!$A$3:$A$500&amp;[3]Tabelle1!$C$3:$C$500&amp;[3]Tabelle1!$D$3:$D$500,0),MATCH(U$2,[3]Tabelle1!$E$2:$U$2,0))=0,"",INDEX([3]Tabelle1!$E$3:$U$500,MATCH($A533&amp;$C533&amp;$D533,[3]Tabelle1!$A$3:$A$500&amp;[3]Tabelle1!$C$3:$C$500&amp;[3]Tabelle1!$D$3:$D$500,0),MATCH(U$2,[3]Tabelle1!$E$2:$U$2,0))),"")</f>
        <v/>
      </c>
      <c r="V533" s="196" t="str">
        <f t="array" ref="V533">IFERROR(IF(INDEX([3]Tabelle1!$E$3:$U$500,MATCH($A533&amp;$C533&amp;$D533,[3]Tabelle1!$A$3:$A$500&amp;[3]Tabelle1!$C$3:$C$500&amp;[3]Tabelle1!$D$3:$D$500,0),MATCH(V$2,[3]Tabelle1!$E$2:$U$2,0))=0,"",INDEX([3]Tabelle1!$E$3:$U$500,MATCH($A533&amp;$C533&amp;$D533,[3]Tabelle1!$A$3:$A$500&amp;[3]Tabelle1!$C$3:$C$500&amp;[3]Tabelle1!$D$3:$D$500,0),MATCH(V$2,[3]Tabelle1!$E$2:$U$2,0))),"")</f>
        <v/>
      </c>
      <c r="W533" t="str">
        <f t="array" ref="W533">IFERROR(IF(INDEX([3]Tabelle1!$E$3:$U$500,MATCH($A533&amp;$C533&amp;$D533,[3]Tabelle1!$A$3:$A$500&amp;[3]Tabelle1!$C$3:$C$500&amp;[3]Tabelle1!$D$3:$D$500,0),MATCH(W$2,[3]Tabelle1!$E$2:$U$2,0))=0,"",INDEX([3]Tabelle1!$E$3:$U$500,MATCH($A533&amp;$C533&amp;$D533,[3]Tabelle1!$A$3:$A$500&amp;[3]Tabelle1!$C$3:$C$500&amp;[3]Tabelle1!$D$3:$D$500,0),MATCH(W$2,[3]Tabelle1!$E$2:$U$2,0))),"")</f>
        <v/>
      </c>
      <c r="X533" t="str">
        <f t="array" ref="X533">IFERROR(IF(INDEX([3]Tabelle1!$E$3:$U$500,MATCH($A533&amp;$C533&amp;$D533,[3]Tabelle1!$A$3:$A$500&amp;[3]Tabelle1!$C$3:$C$500&amp;[3]Tabelle1!$D$3:$D$500,0),MATCH(X$2,[3]Tabelle1!$E$2:$U$2,0))=0,"",INDEX([3]Tabelle1!$E$3:$U$500,MATCH($A533&amp;$C533&amp;$D533,[3]Tabelle1!$A$3:$A$500&amp;[3]Tabelle1!$C$3:$C$500&amp;[3]Tabelle1!$D$3:$D$500,0),MATCH(X$2,[3]Tabelle1!$E$2:$U$2,0))),"")</f>
        <v/>
      </c>
      <c r="Y533" s="4"/>
      <c r="Z533" s="4"/>
      <c r="AA533" s="4"/>
      <c r="AB533" s="4"/>
      <c r="AC533" s="4"/>
      <c r="AD533" s="4"/>
      <c r="AE533" s="4"/>
      <c r="AF533" s="4"/>
    </row>
    <row r="534" spans="1:32" x14ac:dyDescent="0.2">
      <c r="A534" s="107" t="str">
        <f t="shared" si="47"/>
        <v>Portugal</v>
      </c>
      <c r="B534" s="97"/>
      <c r="C534" s="97" t="s">
        <v>88</v>
      </c>
      <c r="D534" s="227" t="s">
        <v>48</v>
      </c>
      <c r="E534" s="194"/>
      <c r="F534" s="194"/>
      <c r="G534" s="194"/>
      <c r="H534" s="195" t="str">
        <f t="array" ref="H534">IFERROR(IF(INDEX([3]Tabelle1!$E$3:$U$500,MATCH($A534&amp;$C534&amp;$D534,[3]Tabelle1!$A$3:$A$500&amp;[3]Tabelle1!$C$3:$C$500&amp;[3]Tabelle1!$D$3:$D$500,0),MATCH(H$2,[3]Tabelle1!$E$2:$U$2,0))=0,"",INDEX([3]Tabelle1!$E$3:$U$500,MATCH($A534&amp;$C534&amp;$D534,[3]Tabelle1!$A$3:$A$500&amp;[3]Tabelle1!$C$3:$C$500&amp;[3]Tabelle1!$D$3:$D$500,0),MATCH(H$2,[3]Tabelle1!$E$2:$U$2,0))),"")</f>
        <v/>
      </c>
      <c r="I534" s="195">
        <f t="array" ref="I534">IFERROR(IF(INDEX([3]Tabelle1!$E$3:$U$500,MATCH($A534&amp;$C534&amp;$D534,[3]Tabelle1!$A$3:$A$500&amp;[3]Tabelle1!$C$3:$C$500&amp;[3]Tabelle1!$D$3:$D$500,0),MATCH(I$2,[3]Tabelle1!$E$2:$U$2,0))=0,"",INDEX([3]Tabelle1!$E$3:$U$500,MATCH($A534&amp;$C534&amp;$D534,[3]Tabelle1!$A$3:$A$500&amp;[3]Tabelle1!$C$3:$C$500&amp;[3]Tabelle1!$D$3:$D$500,0),MATCH(I$2,[3]Tabelle1!$E$2:$U$2,0))),"")</f>
        <v>30</v>
      </c>
      <c r="J534" s="195" t="str">
        <f t="array" ref="J534">IFERROR(IF(INDEX([3]Tabelle1!$E$3:$U$500,MATCH($A534&amp;$C534&amp;$D534,[3]Tabelle1!$A$3:$A$500&amp;[3]Tabelle1!$C$3:$C$500&amp;[3]Tabelle1!$D$3:$D$500,0),MATCH(J$2,[3]Tabelle1!$E$2:$U$2,0))=0,"",INDEX([3]Tabelle1!$E$3:$U$500,MATCH($A534&amp;$C534&amp;$D534,[3]Tabelle1!$A$3:$A$500&amp;[3]Tabelle1!$C$3:$C$500&amp;[3]Tabelle1!$D$3:$D$500,0),MATCH(J$2,[3]Tabelle1!$E$2:$U$2,0))),"")</f>
        <v/>
      </c>
      <c r="K534" s="195" t="str">
        <f t="array" ref="K534">IFERROR(IF(INDEX([3]Tabelle1!$E$3:$U$500,MATCH($A534&amp;$C534&amp;$D534,[3]Tabelle1!$A$3:$A$500&amp;[3]Tabelle1!$C$3:$C$500&amp;[3]Tabelle1!$D$3:$D$500,0),MATCH(K$2,[3]Tabelle1!$E$2:$U$2,0))=0,"",INDEX([3]Tabelle1!$E$3:$U$500,MATCH($A534&amp;$C534&amp;$D534,[3]Tabelle1!$A$3:$A$500&amp;[3]Tabelle1!$C$3:$C$500&amp;[3]Tabelle1!$D$3:$D$500,0),MATCH(K$2,[3]Tabelle1!$E$2:$U$2,0))),"")</f>
        <v/>
      </c>
      <c r="L534" s="195" t="str">
        <f t="array" ref="L534">IFERROR(IF(INDEX([3]Tabelle1!$E$3:$U$500,MATCH($A534&amp;$C534&amp;$D534,[3]Tabelle1!$A$3:$A$500&amp;[3]Tabelle1!$C$3:$C$500&amp;[3]Tabelle1!$D$3:$D$500,0),MATCH(L$2,[3]Tabelle1!$E$2:$U$2,0))=0,"",INDEX([3]Tabelle1!$E$3:$U$500,MATCH($A534&amp;$C534&amp;$D534,[3]Tabelle1!$A$3:$A$500&amp;[3]Tabelle1!$C$3:$C$500&amp;[3]Tabelle1!$D$3:$D$500,0),MATCH(L$2,[3]Tabelle1!$E$2:$U$2,0))),"")</f>
        <v/>
      </c>
      <c r="M534" s="195" t="str">
        <f t="array" ref="M534">IFERROR(IF(INDEX([3]Tabelle1!$E$3:$U$500,MATCH($A534&amp;$C534&amp;$D534,[3]Tabelle1!$A$3:$A$500&amp;[3]Tabelle1!$C$3:$C$500&amp;[3]Tabelle1!$D$3:$D$500,0),MATCH(M$2,[3]Tabelle1!$E$2:$U$2,0))=0,"",INDEX([3]Tabelle1!$E$3:$U$500,MATCH($A534&amp;$C534&amp;$D534,[3]Tabelle1!$A$3:$A$500&amp;[3]Tabelle1!$C$3:$C$500&amp;[3]Tabelle1!$D$3:$D$500,0),MATCH(M$2,[3]Tabelle1!$E$2:$U$2,0))),"")</f>
        <v/>
      </c>
      <c r="N534" s="195">
        <f t="array" ref="N534">IFERROR(IF(INDEX([3]Tabelle1!$E$3:$U$500,MATCH($A534&amp;$C534&amp;$D534,[3]Tabelle1!$A$3:$A$500&amp;[3]Tabelle1!$C$3:$C$500&amp;[3]Tabelle1!$D$3:$D$500,0),MATCH(N$2,[3]Tabelle1!$E$2:$U$2,0))=0,"",INDEX([3]Tabelle1!$E$3:$U$500,MATCH($A534&amp;$C534&amp;$D534,[3]Tabelle1!$A$3:$A$500&amp;[3]Tabelle1!$C$3:$C$500&amp;[3]Tabelle1!$D$3:$D$500,0),MATCH(N$2,[3]Tabelle1!$E$2:$U$2,0))),"")</f>
        <v>30</v>
      </c>
      <c r="O534" s="195" t="str">
        <f t="array" ref="O534">IFERROR(IF(INDEX([3]Tabelle1!$E$3:$U$500,MATCH($A534&amp;$C534&amp;$D534,[3]Tabelle1!$A$3:$A$500&amp;[3]Tabelle1!$C$3:$C$500&amp;[3]Tabelle1!$D$3:$D$500,0),MATCH(O$2,[3]Tabelle1!$E$2:$U$2,0))=0,"",INDEX([3]Tabelle1!$E$3:$U$500,MATCH($A534&amp;$C534&amp;$D534,[3]Tabelle1!$A$3:$A$500&amp;[3]Tabelle1!$C$3:$C$500&amp;[3]Tabelle1!$D$3:$D$500,0),MATCH(O$2,[3]Tabelle1!$E$2:$U$2,0))),"")</f>
        <v/>
      </c>
      <c r="P534" s="195" t="str">
        <f t="array" ref="P534">IFERROR(IF(INDEX([3]Tabelle1!$E$3:$U$500,MATCH($A534&amp;$C534&amp;$D534,[3]Tabelle1!$A$3:$A$500&amp;[3]Tabelle1!$C$3:$C$500&amp;[3]Tabelle1!$D$3:$D$500,0),MATCH(P$2,[3]Tabelle1!$E$2:$U$2,0))=0,"",INDEX([3]Tabelle1!$E$3:$U$500,MATCH($A534&amp;$C534&amp;$D534,[3]Tabelle1!$A$3:$A$500&amp;[3]Tabelle1!$C$3:$C$500&amp;[3]Tabelle1!$D$3:$D$500,0),MATCH(P$2,[3]Tabelle1!$E$2:$U$2,0))),"")</f>
        <v/>
      </c>
      <c r="Q534" s="195" t="str">
        <f t="array" ref="Q534">IFERROR(IF(INDEX([3]Tabelle1!$E$3:$U$500,MATCH($A534&amp;$C534&amp;$D534,[3]Tabelle1!$A$3:$A$500&amp;[3]Tabelle1!$C$3:$C$500&amp;[3]Tabelle1!$D$3:$D$500,0),MATCH(Q$2,[3]Tabelle1!$E$2:$U$2,0))=0,"",INDEX([3]Tabelle1!$E$3:$U$500,MATCH($A534&amp;$C534&amp;$D534,[3]Tabelle1!$A$3:$A$500&amp;[3]Tabelle1!$C$3:$C$500&amp;[3]Tabelle1!$D$3:$D$500,0),MATCH(Q$2,[3]Tabelle1!$E$2:$U$2,0))),"")</f>
        <v/>
      </c>
      <c r="R534" s="195" t="str">
        <f t="array" ref="R534">IFERROR(IF(INDEX([3]Tabelle1!$E$3:$U$500,MATCH($A534&amp;$C534&amp;$D534,[3]Tabelle1!$A$3:$A$500&amp;[3]Tabelle1!$C$3:$C$500&amp;[3]Tabelle1!$D$3:$D$500,0),MATCH(R$2,[3]Tabelle1!$E$2:$U$2,0))=0,"",INDEX([3]Tabelle1!$E$3:$U$500,MATCH($A534&amp;$C534&amp;$D534,[3]Tabelle1!$A$3:$A$500&amp;[3]Tabelle1!$C$3:$C$500&amp;[3]Tabelle1!$D$3:$D$500,0),MATCH(R$2,[3]Tabelle1!$E$2:$U$2,0))),"")</f>
        <v/>
      </c>
      <c r="S534" s="195">
        <f t="array" ref="S534">IFERROR(IF(INDEX([3]Tabelle1!$E$3:$U$500,MATCH($A534&amp;$C534&amp;$D534,[3]Tabelle1!$A$3:$A$500&amp;[3]Tabelle1!$C$3:$C$500&amp;[3]Tabelle1!$D$3:$D$500,0),MATCH(S$2,[3]Tabelle1!$E$2:$U$2,0))=0,"",INDEX([3]Tabelle1!$E$3:$U$500,MATCH($A534&amp;$C534&amp;$D534,[3]Tabelle1!$A$3:$A$500&amp;[3]Tabelle1!$C$3:$C$500&amp;[3]Tabelle1!$D$3:$D$500,0),MATCH(S$2,[3]Tabelle1!$E$2:$U$2,0))),"")</f>
        <v>60</v>
      </c>
      <c r="T534" s="195" t="str">
        <f t="array" ref="T534">IFERROR(IF(INDEX([3]Tabelle1!$E$3:$U$500,MATCH($A534&amp;$C534&amp;$D534,[3]Tabelle1!$A$3:$A$500&amp;[3]Tabelle1!$C$3:$C$500&amp;[3]Tabelle1!$D$3:$D$500,0),MATCH(T$2,[3]Tabelle1!$E$2:$U$2,0))=0,"",INDEX([3]Tabelle1!$E$3:$U$500,MATCH($A534&amp;$C534&amp;$D534,[3]Tabelle1!$A$3:$A$500&amp;[3]Tabelle1!$C$3:$C$500&amp;[3]Tabelle1!$D$3:$D$500,0),MATCH(T$2,[3]Tabelle1!$E$2:$U$2,0))),"")</f>
        <v/>
      </c>
      <c r="U534" s="195" t="str">
        <f t="array" ref="U534">IFERROR(IF(INDEX([3]Tabelle1!$E$3:$U$500,MATCH($A534&amp;$C534&amp;$D534,[3]Tabelle1!$A$3:$A$500&amp;[3]Tabelle1!$C$3:$C$500&amp;[3]Tabelle1!$D$3:$D$500,0),MATCH(U$2,[3]Tabelle1!$E$2:$U$2,0))=0,"",INDEX([3]Tabelle1!$E$3:$U$500,MATCH($A534&amp;$C534&amp;$D534,[3]Tabelle1!$A$3:$A$500&amp;[3]Tabelle1!$C$3:$C$500&amp;[3]Tabelle1!$D$3:$D$500,0),MATCH(U$2,[3]Tabelle1!$E$2:$U$2,0))),"")</f>
        <v/>
      </c>
      <c r="V534" s="196" t="str">
        <f t="array" ref="V534">IFERROR(IF(INDEX([3]Tabelle1!$E$3:$U$500,MATCH($A534&amp;$C534&amp;$D534,[3]Tabelle1!$A$3:$A$500&amp;[3]Tabelle1!$C$3:$C$500&amp;[3]Tabelle1!$D$3:$D$500,0),MATCH(V$2,[3]Tabelle1!$E$2:$U$2,0))=0,"",INDEX([3]Tabelle1!$E$3:$U$500,MATCH($A534&amp;$C534&amp;$D534,[3]Tabelle1!$A$3:$A$500&amp;[3]Tabelle1!$C$3:$C$500&amp;[3]Tabelle1!$D$3:$D$500,0),MATCH(V$2,[3]Tabelle1!$E$2:$U$2,0))),"")</f>
        <v/>
      </c>
      <c r="W534" t="str">
        <f t="array" ref="W534">IFERROR(IF(INDEX([3]Tabelle1!$E$3:$U$500,MATCH($A534&amp;$C534&amp;$D534,[3]Tabelle1!$A$3:$A$500&amp;[3]Tabelle1!$C$3:$C$500&amp;[3]Tabelle1!$D$3:$D$500,0),MATCH(W$2,[3]Tabelle1!$E$2:$U$2,0))=0,"",INDEX([3]Tabelle1!$E$3:$U$500,MATCH($A534&amp;$C534&amp;$D534,[3]Tabelle1!$A$3:$A$500&amp;[3]Tabelle1!$C$3:$C$500&amp;[3]Tabelle1!$D$3:$D$500,0),MATCH(W$2,[3]Tabelle1!$E$2:$U$2,0))),"")</f>
        <v/>
      </c>
      <c r="X534" t="str">
        <f t="array" ref="X534">IFERROR(IF(INDEX([3]Tabelle1!$E$3:$U$500,MATCH($A534&amp;$C534&amp;$D534,[3]Tabelle1!$A$3:$A$500&amp;[3]Tabelle1!$C$3:$C$500&amp;[3]Tabelle1!$D$3:$D$500,0),MATCH(X$2,[3]Tabelle1!$E$2:$U$2,0))=0,"",INDEX([3]Tabelle1!$E$3:$U$500,MATCH($A534&amp;$C534&amp;$D534,[3]Tabelle1!$A$3:$A$500&amp;[3]Tabelle1!$C$3:$C$500&amp;[3]Tabelle1!$D$3:$D$500,0),MATCH(X$2,[3]Tabelle1!$E$2:$U$2,0))),"")</f>
        <v/>
      </c>
      <c r="Y534" s="4"/>
      <c r="Z534" s="4"/>
      <c r="AA534" s="4"/>
      <c r="AB534" s="4"/>
      <c r="AC534" s="4"/>
      <c r="AD534" s="4"/>
      <c r="AE534" s="4"/>
      <c r="AF534" s="4"/>
    </row>
    <row r="535" spans="1:32" ht="13.5" thickBot="1" x14ac:dyDescent="0.25">
      <c r="A535" s="107" t="str">
        <f t="shared" si="47"/>
        <v>Portugal</v>
      </c>
      <c r="B535" s="108"/>
      <c r="C535" s="108" t="s">
        <v>88</v>
      </c>
      <c r="D535" s="228" t="s">
        <v>44</v>
      </c>
      <c r="E535" s="194"/>
      <c r="F535" s="194"/>
      <c r="G535" s="194"/>
      <c r="H535" s="195" t="str">
        <f t="array" ref="H535">IFERROR(IF(INDEX([3]Tabelle1!$E$3:$U$500,MATCH($A535&amp;$C535&amp;$D535,[3]Tabelle1!$A$3:$A$500&amp;[3]Tabelle1!$C$3:$C$500&amp;[3]Tabelle1!$D$3:$D$500,0),MATCH(H$2,[3]Tabelle1!$E$2:$U$2,0))=0,"",INDEX([3]Tabelle1!$E$3:$U$500,MATCH($A535&amp;$C535&amp;$D535,[3]Tabelle1!$A$3:$A$500&amp;[3]Tabelle1!$C$3:$C$500&amp;[3]Tabelle1!$D$3:$D$500,0),MATCH(H$2,[3]Tabelle1!$E$2:$U$2,0))),"")</f>
        <v/>
      </c>
      <c r="I535" s="195">
        <f t="array" ref="I535">IFERROR(IF(INDEX([3]Tabelle1!$E$3:$U$500,MATCH($A535&amp;$C535&amp;$D535,[3]Tabelle1!$A$3:$A$500&amp;[3]Tabelle1!$C$3:$C$500&amp;[3]Tabelle1!$D$3:$D$500,0),MATCH(I$2,[3]Tabelle1!$E$2:$U$2,0))=0,"",INDEX([3]Tabelle1!$E$3:$U$500,MATCH($A535&amp;$C535&amp;$D535,[3]Tabelle1!$A$3:$A$500&amp;[3]Tabelle1!$C$3:$C$500&amp;[3]Tabelle1!$D$3:$D$500,0),MATCH(I$2,[3]Tabelle1!$E$2:$U$2,0))),"")</f>
        <v>1</v>
      </c>
      <c r="J535" s="195" t="str">
        <f t="array" ref="J535">IFERROR(IF(INDEX([3]Tabelle1!$E$3:$U$500,MATCH($A535&amp;$C535&amp;$D535,[3]Tabelle1!$A$3:$A$500&amp;[3]Tabelle1!$C$3:$C$500&amp;[3]Tabelle1!$D$3:$D$500,0),MATCH(J$2,[3]Tabelle1!$E$2:$U$2,0))=0,"",INDEX([3]Tabelle1!$E$3:$U$500,MATCH($A535&amp;$C535&amp;$D535,[3]Tabelle1!$A$3:$A$500&amp;[3]Tabelle1!$C$3:$C$500&amp;[3]Tabelle1!$D$3:$D$500,0),MATCH(J$2,[3]Tabelle1!$E$2:$U$2,0))),"")</f>
        <v/>
      </c>
      <c r="K535" s="195" t="str">
        <f t="array" ref="K535">IFERROR(IF(INDEX([3]Tabelle1!$E$3:$U$500,MATCH($A535&amp;$C535&amp;$D535,[3]Tabelle1!$A$3:$A$500&amp;[3]Tabelle1!$C$3:$C$500&amp;[3]Tabelle1!$D$3:$D$500,0),MATCH(K$2,[3]Tabelle1!$E$2:$U$2,0))=0,"",INDEX([3]Tabelle1!$E$3:$U$500,MATCH($A535&amp;$C535&amp;$D535,[3]Tabelle1!$A$3:$A$500&amp;[3]Tabelle1!$C$3:$C$500&amp;[3]Tabelle1!$D$3:$D$500,0),MATCH(K$2,[3]Tabelle1!$E$2:$U$2,0))),"")</f>
        <v/>
      </c>
      <c r="L535" s="195" t="str">
        <f t="array" ref="L535">IFERROR(IF(INDEX([3]Tabelle1!$E$3:$U$500,MATCH($A535&amp;$C535&amp;$D535,[3]Tabelle1!$A$3:$A$500&amp;[3]Tabelle1!$C$3:$C$500&amp;[3]Tabelle1!$D$3:$D$500,0),MATCH(L$2,[3]Tabelle1!$E$2:$U$2,0))=0,"",INDEX([3]Tabelle1!$E$3:$U$500,MATCH($A535&amp;$C535&amp;$D535,[3]Tabelle1!$A$3:$A$500&amp;[3]Tabelle1!$C$3:$C$500&amp;[3]Tabelle1!$D$3:$D$500,0),MATCH(L$2,[3]Tabelle1!$E$2:$U$2,0))),"")</f>
        <v/>
      </c>
      <c r="M535" s="195" t="str">
        <f t="array" ref="M535">IFERROR(IF(INDEX([3]Tabelle1!$E$3:$U$500,MATCH($A535&amp;$C535&amp;$D535,[3]Tabelle1!$A$3:$A$500&amp;[3]Tabelle1!$C$3:$C$500&amp;[3]Tabelle1!$D$3:$D$500,0),MATCH(M$2,[3]Tabelle1!$E$2:$U$2,0))=0,"",INDEX([3]Tabelle1!$E$3:$U$500,MATCH($A535&amp;$C535&amp;$D535,[3]Tabelle1!$A$3:$A$500&amp;[3]Tabelle1!$C$3:$C$500&amp;[3]Tabelle1!$D$3:$D$500,0),MATCH(M$2,[3]Tabelle1!$E$2:$U$2,0))),"")</f>
        <v/>
      </c>
      <c r="N535" s="195">
        <f t="array" ref="N535">IFERROR(IF(INDEX([3]Tabelle1!$E$3:$U$500,MATCH($A535&amp;$C535&amp;$D535,[3]Tabelle1!$A$3:$A$500&amp;[3]Tabelle1!$C$3:$C$500&amp;[3]Tabelle1!$D$3:$D$500,0),MATCH(N$2,[3]Tabelle1!$E$2:$U$2,0))=0,"",INDEX([3]Tabelle1!$E$3:$U$500,MATCH($A535&amp;$C535&amp;$D535,[3]Tabelle1!$A$3:$A$500&amp;[3]Tabelle1!$C$3:$C$500&amp;[3]Tabelle1!$D$3:$D$500,0),MATCH(N$2,[3]Tabelle1!$E$2:$U$2,0))),"")</f>
        <v>30</v>
      </c>
      <c r="O535" s="195" t="str">
        <f t="array" ref="O535">IFERROR(IF(INDEX([3]Tabelle1!$E$3:$U$500,MATCH($A535&amp;$C535&amp;$D535,[3]Tabelle1!$A$3:$A$500&amp;[3]Tabelle1!$C$3:$C$500&amp;[3]Tabelle1!$D$3:$D$500,0),MATCH(O$2,[3]Tabelle1!$E$2:$U$2,0))=0,"",INDEX([3]Tabelle1!$E$3:$U$500,MATCH($A535&amp;$C535&amp;$D535,[3]Tabelle1!$A$3:$A$500&amp;[3]Tabelle1!$C$3:$C$500&amp;[3]Tabelle1!$D$3:$D$500,0),MATCH(O$2,[3]Tabelle1!$E$2:$U$2,0))),"")</f>
        <v/>
      </c>
      <c r="P535" s="195" t="str">
        <f t="array" ref="P535">IFERROR(IF(INDEX([3]Tabelle1!$E$3:$U$500,MATCH($A535&amp;$C535&amp;$D535,[3]Tabelle1!$A$3:$A$500&amp;[3]Tabelle1!$C$3:$C$500&amp;[3]Tabelle1!$D$3:$D$500,0),MATCH(P$2,[3]Tabelle1!$E$2:$U$2,0))=0,"",INDEX([3]Tabelle1!$E$3:$U$500,MATCH($A535&amp;$C535&amp;$D535,[3]Tabelle1!$A$3:$A$500&amp;[3]Tabelle1!$C$3:$C$500&amp;[3]Tabelle1!$D$3:$D$500,0),MATCH(P$2,[3]Tabelle1!$E$2:$U$2,0))),"")</f>
        <v/>
      </c>
      <c r="Q535" s="195" t="str">
        <f t="array" ref="Q535">IFERROR(IF(INDEX([3]Tabelle1!$E$3:$U$500,MATCH($A535&amp;$C535&amp;$D535,[3]Tabelle1!$A$3:$A$500&amp;[3]Tabelle1!$C$3:$C$500&amp;[3]Tabelle1!$D$3:$D$500,0),MATCH(Q$2,[3]Tabelle1!$E$2:$U$2,0))=0,"",INDEX([3]Tabelle1!$E$3:$U$500,MATCH($A535&amp;$C535&amp;$D535,[3]Tabelle1!$A$3:$A$500&amp;[3]Tabelle1!$C$3:$C$500&amp;[3]Tabelle1!$D$3:$D$500,0),MATCH(Q$2,[3]Tabelle1!$E$2:$U$2,0))),"")</f>
        <v/>
      </c>
      <c r="R535" s="195" t="str">
        <f t="array" ref="R535">IFERROR(IF(INDEX([3]Tabelle1!$E$3:$U$500,MATCH($A535&amp;$C535&amp;$D535,[3]Tabelle1!$A$3:$A$500&amp;[3]Tabelle1!$C$3:$C$500&amp;[3]Tabelle1!$D$3:$D$500,0),MATCH(R$2,[3]Tabelle1!$E$2:$U$2,0))=0,"",INDEX([3]Tabelle1!$E$3:$U$500,MATCH($A535&amp;$C535&amp;$D535,[3]Tabelle1!$A$3:$A$500&amp;[3]Tabelle1!$C$3:$C$500&amp;[3]Tabelle1!$D$3:$D$500,0),MATCH(R$2,[3]Tabelle1!$E$2:$U$2,0))),"")</f>
        <v/>
      </c>
      <c r="S535" s="195">
        <f t="array" ref="S535">IFERROR(IF(INDEX([3]Tabelle1!$E$3:$U$500,MATCH($A535&amp;$C535&amp;$D535,[3]Tabelle1!$A$3:$A$500&amp;[3]Tabelle1!$C$3:$C$500&amp;[3]Tabelle1!$D$3:$D$500,0),MATCH(S$2,[3]Tabelle1!$E$2:$U$2,0))=0,"",INDEX([3]Tabelle1!$E$3:$U$500,MATCH($A535&amp;$C535&amp;$D535,[3]Tabelle1!$A$3:$A$500&amp;[3]Tabelle1!$C$3:$C$500&amp;[3]Tabelle1!$D$3:$D$500,0),MATCH(S$2,[3]Tabelle1!$E$2:$U$2,0))),"")</f>
        <v>70</v>
      </c>
      <c r="T535" s="195" t="str">
        <f t="array" ref="T535">IFERROR(IF(INDEX([3]Tabelle1!$E$3:$U$500,MATCH($A535&amp;$C535&amp;$D535,[3]Tabelle1!$A$3:$A$500&amp;[3]Tabelle1!$C$3:$C$500&amp;[3]Tabelle1!$D$3:$D$500,0),MATCH(T$2,[3]Tabelle1!$E$2:$U$2,0))=0,"",INDEX([3]Tabelle1!$E$3:$U$500,MATCH($A535&amp;$C535&amp;$D535,[3]Tabelle1!$A$3:$A$500&amp;[3]Tabelle1!$C$3:$C$500&amp;[3]Tabelle1!$D$3:$D$500,0),MATCH(T$2,[3]Tabelle1!$E$2:$U$2,0))),"")</f>
        <v/>
      </c>
      <c r="U535" s="195" t="str">
        <f t="array" ref="U535">IFERROR(IF(INDEX([3]Tabelle1!$E$3:$U$500,MATCH($A535&amp;$C535&amp;$D535,[3]Tabelle1!$A$3:$A$500&amp;[3]Tabelle1!$C$3:$C$500&amp;[3]Tabelle1!$D$3:$D$500,0),MATCH(U$2,[3]Tabelle1!$E$2:$U$2,0))=0,"",INDEX([3]Tabelle1!$E$3:$U$500,MATCH($A535&amp;$C535&amp;$D535,[3]Tabelle1!$A$3:$A$500&amp;[3]Tabelle1!$C$3:$C$500&amp;[3]Tabelle1!$D$3:$D$500,0),MATCH(U$2,[3]Tabelle1!$E$2:$U$2,0))),"")</f>
        <v/>
      </c>
      <c r="V535" s="196" t="str">
        <f t="array" ref="V535">IFERROR(IF(INDEX([3]Tabelle1!$E$3:$U$500,MATCH($A535&amp;$C535&amp;$D535,[3]Tabelle1!$A$3:$A$500&amp;[3]Tabelle1!$C$3:$C$500&amp;[3]Tabelle1!$D$3:$D$500,0),MATCH(V$2,[3]Tabelle1!$E$2:$U$2,0))=0,"",INDEX([3]Tabelle1!$E$3:$U$500,MATCH($A535&amp;$C535&amp;$D535,[3]Tabelle1!$A$3:$A$500&amp;[3]Tabelle1!$C$3:$C$500&amp;[3]Tabelle1!$D$3:$D$500,0),MATCH(V$2,[3]Tabelle1!$E$2:$U$2,0))),"")</f>
        <v/>
      </c>
      <c r="W535" t="str">
        <f t="array" ref="W535">IFERROR(IF(INDEX([3]Tabelle1!$E$3:$U$500,MATCH($A535&amp;$C535&amp;$D535,[3]Tabelle1!$A$3:$A$500&amp;[3]Tabelle1!$C$3:$C$500&amp;[3]Tabelle1!$D$3:$D$500,0),MATCH(W$2,[3]Tabelle1!$E$2:$U$2,0))=0,"",INDEX([3]Tabelle1!$E$3:$U$500,MATCH($A535&amp;$C535&amp;$D535,[3]Tabelle1!$A$3:$A$500&amp;[3]Tabelle1!$C$3:$C$500&amp;[3]Tabelle1!$D$3:$D$500,0),MATCH(W$2,[3]Tabelle1!$E$2:$U$2,0))),"")</f>
        <v>Wellen</v>
      </c>
      <c r="X535" t="str">
        <f t="array" ref="X535">IFERROR(IF(INDEX([3]Tabelle1!$E$3:$U$500,MATCH($A535&amp;$C535&amp;$D535,[3]Tabelle1!$A$3:$A$500&amp;[3]Tabelle1!$C$3:$C$500&amp;[3]Tabelle1!$D$3:$D$500,0),MATCH(X$2,[3]Tabelle1!$E$2:$U$2,0))=0,"",INDEX([3]Tabelle1!$E$3:$U$500,MATCH($A535&amp;$C535&amp;$D535,[3]Tabelle1!$A$3:$A$500&amp;[3]Tabelle1!$C$3:$C$500&amp;[3]Tabelle1!$D$3:$D$500,0),MATCH(X$2,[3]Tabelle1!$E$2:$U$2,0))),"")</f>
        <v/>
      </c>
      <c r="Y535" s="4"/>
      <c r="Z535" s="4"/>
      <c r="AA535" s="4"/>
      <c r="AB535" s="4"/>
      <c r="AC535" s="4"/>
      <c r="AD535" s="4"/>
      <c r="AE535" s="4"/>
      <c r="AF535" s="4"/>
    </row>
    <row r="536" spans="1:32" x14ac:dyDescent="0.2">
      <c r="A536" s="56" t="str">
        <f>B536</f>
        <v>Romania</v>
      </c>
      <c r="B536" s="158" t="s">
        <v>62</v>
      </c>
      <c r="C536" s="158" t="s">
        <v>212</v>
      </c>
      <c r="D536" s="229" t="s">
        <v>149</v>
      </c>
      <c r="E536" s="178"/>
      <c r="F536" s="178"/>
      <c r="G536" s="178"/>
      <c r="H536" s="178" t="str">
        <f t="array" ref="H536">IFERROR(IF(INDEX([3]Tabelle1!$E$3:$U$500,MATCH($A536&amp;$C536&amp;$D536,[3]Tabelle1!$A$3:$A$500&amp;[3]Tabelle1!$C$3:$C$500&amp;[3]Tabelle1!$D$3:$D$500,0),MATCH(H$2,[3]Tabelle1!$E$2:$U$2,0))=0,"",INDEX([3]Tabelle1!$E$3:$U$500,MATCH($A536&amp;$C536&amp;$D536,[3]Tabelle1!$A$3:$A$500&amp;[3]Tabelle1!$C$3:$C$500&amp;[3]Tabelle1!$D$3:$D$500,0),MATCH(H$2,[3]Tabelle1!$E$2:$U$2,0))),"")</f>
        <v/>
      </c>
      <c r="I536" s="185">
        <f t="array" ref="I536">IFERROR(IF(INDEX([3]Tabelle1!$E$3:$U$500,MATCH($A536&amp;$C536&amp;$D536,[3]Tabelle1!$A$3:$A$500&amp;[3]Tabelle1!$C$3:$C$500&amp;[3]Tabelle1!$D$3:$D$500,0),MATCH(I$2,[3]Tabelle1!$E$2:$U$2,0))=0,"",INDEX([3]Tabelle1!$E$3:$U$500,MATCH($A536&amp;$C536&amp;$D536,[3]Tabelle1!$A$3:$A$500&amp;[3]Tabelle1!$C$3:$C$500&amp;[3]Tabelle1!$D$3:$D$500,0),MATCH(I$2,[3]Tabelle1!$E$2:$U$2,0))),"")</f>
        <v>0.24399999999999999</v>
      </c>
      <c r="J536" s="165" t="str">
        <f t="array" ref="J536">IFERROR(IF(INDEX([3]Tabelle1!$E$3:$U$500,MATCH($A536&amp;$C536&amp;$D536,[3]Tabelle1!$A$3:$A$500&amp;[3]Tabelle1!$C$3:$C$500&amp;[3]Tabelle1!$D$3:$D$500,0),MATCH(J$2,[3]Tabelle1!$E$2:$U$2,0))=0,"",INDEX([3]Tabelle1!$E$3:$U$500,MATCH($A536&amp;$C536&amp;$D536,[3]Tabelle1!$A$3:$A$500&amp;[3]Tabelle1!$C$3:$C$500&amp;[3]Tabelle1!$D$3:$D$500,0),MATCH(J$2,[3]Tabelle1!$E$2:$U$2,0))),"")</f>
        <v/>
      </c>
      <c r="K536" s="165">
        <f t="array" ref="K536">IFERROR(IF(INDEX([3]Tabelle1!$E$3:$U$500,MATCH($A536&amp;$C536&amp;$D536,[3]Tabelle1!$A$3:$A$500&amp;[3]Tabelle1!$C$3:$C$500&amp;[3]Tabelle1!$D$3:$D$500,0),MATCH(K$2,[3]Tabelle1!$E$2:$U$2,0))=0,"",INDEX([3]Tabelle1!$E$3:$U$500,MATCH($A536&amp;$C536&amp;$D536,[3]Tabelle1!$A$3:$A$500&amp;[3]Tabelle1!$C$3:$C$500&amp;[3]Tabelle1!$D$3:$D$500,0),MATCH(K$2,[3]Tabelle1!$E$2:$U$2,0))),"")</f>
        <v>0.25700000000000001</v>
      </c>
      <c r="L536" s="165" t="str">
        <f t="array" ref="L536">IFERROR(IF(INDEX([3]Tabelle1!$E$3:$U$500,MATCH($A536&amp;$C536&amp;$D536,[3]Tabelle1!$A$3:$A$500&amp;[3]Tabelle1!$C$3:$C$500&amp;[3]Tabelle1!$D$3:$D$500,0),MATCH(L$2,[3]Tabelle1!$E$2:$U$2,0))=0,"",INDEX([3]Tabelle1!$E$3:$U$500,MATCH($A536&amp;$C536&amp;$D536,[3]Tabelle1!$A$3:$A$500&amp;[3]Tabelle1!$C$3:$C$500&amp;[3]Tabelle1!$D$3:$D$500,0),MATCH(L$2,[3]Tabelle1!$E$2:$U$2,0))),"")</f>
        <v/>
      </c>
      <c r="M536" s="165" t="str">
        <f t="array" ref="M536">IFERROR(IF(INDEX([3]Tabelle1!$E$3:$U$500,MATCH($A536&amp;$C536&amp;$D536,[3]Tabelle1!$A$3:$A$500&amp;[3]Tabelle1!$C$3:$C$500&amp;[3]Tabelle1!$D$3:$D$500,0),MATCH(M$2,[3]Tabelle1!$E$2:$U$2,0))=0,"",INDEX([3]Tabelle1!$E$3:$U$500,MATCH($A536&amp;$C536&amp;$D536,[3]Tabelle1!$A$3:$A$500&amp;[3]Tabelle1!$C$3:$C$500&amp;[3]Tabelle1!$D$3:$D$500,0),MATCH(M$2,[3]Tabelle1!$E$2:$U$2,0))),"")</f>
        <v/>
      </c>
      <c r="N536" s="165">
        <f t="array" ref="N536">IFERROR(IF(INDEX([3]Tabelle1!$E$3:$U$500,MATCH($A536&amp;$C536&amp;$D536,[3]Tabelle1!$A$3:$A$500&amp;[3]Tabelle1!$C$3:$C$500&amp;[3]Tabelle1!$D$3:$D$500,0),MATCH(N$2,[3]Tabelle1!$E$2:$U$2,0))=0,"",INDEX([3]Tabelle1!$E$3:$U$500,MATCH($A536&amp;$C536&amp;$D536,[3]Tabelle1!$A$3:$A$500&amp;[3]Tabelle1!$C$3:$C$500&amp;[3]Tabelle1!$D$3:$D$500,0),MATCH(N$2,[3]Tabelle1!$E$2:$U$2,0))),"")</f>
        <v>0.27400000000000002</v>
      </c>
      <c r="O536" s="165" t="str">
        <f t="array" ref="O536">IFERROR(IF(INDEX([3]Tabelle1!$E$3:$U$500,MATCH($A536&amp;$C536&amp;$D536,[3]Tabelle1!$A$3:$A$500&amp;[3]Tabelle1!$C$3:$C$500&amp;[3]Tabelle1!$D$3:$D$500,0),MATCH(O$2,[3]Tabelle1!$E$2:$U$2,0))=0,"",INDEX([3]Tabelle1!$E$3:$U$500,MATCH($A536&amp;$C536&amp;$D536,[3]Tabelle1!$A$3:$A$500&amp;[3]Tabelle1!$C$3:$C$500&amp;[3]Tabelle1!$D$3:$D$500,0),MATCH(O$2,[3]Tabelle1!$E$2:$U$2,0))),"")</f>
        <v/>
      </c>
      <c r="P536" s="165">
        <f t="array" ref="P536">IFERROR(IF(INDEX([3]Tabelle1!$E$3:$U$500,MATCH($A536&amp;$C536&amp;$D536,[3]Tabelle1!$A$3:$A$500&amp;[3]Tabelle1!$C$3:$C$500&amp;[3]Tabelle1!$D$3:$D$500,0),MATCH(P$2,[3]Tabelle1!$E$2:$U$2,0))=0,"",INDEX([3]Tabelle1!$E$3:$U$500,MATCH($A536&amp;$C536&amp;$D536,[3]Tabelle1!$A$3:$A$500&amp;[3]Tabelle1!$C$3:$C$500&amp;[3]Tabelle1!$D$3:$D$500,0),MATCH(P$2,[3]Tabelle1!$E$2:$U$2,0))),"")</f>
        <v>0.29299999999999998</v>
      </c>
      <c r="Q536" s="165" t="str">
        <f t="array" ref="Q536">IFERROR(IF(INDEX([3]Tabelle1!$E$3:$U$500,MATCH($A536&amp;$C536&amp;$D536,[3]Tabelle1!$A$3:$A$500&amp;[3]Tabelle1!$C$3:$C$500&amp;[3]Tabelle1!$D$3:$D$500,0),MATCH(Q$2,[3]Tabelle1!$E$2:$U$2,0))=0,"",INDEX([3]Tabelle1!$E$3:$U$500,MATCH($A536&amp;$C536&amp;$D536,[3]Tabelle1!$A$3:$A$500&amp;[3]Tabelle1!$C$3:$C$500&amp;[3]Tabelle1!$D$3:$D$500,0),MATCH(Q$2,[3]Tabelle1!$E$2:$U$2,0))),"")</f>
        <v/>
      </c>
      <c r="R536" s="165" t="str">
        <f t="array" ref="R536">IFERROR(IF(INDEX([3]Tabelle1!$E$3:$U$500,MATCH($A536&amp;$C536&amp;$D536,[3]Tabelle1!$A$3:$A$500&amp;[3]Tabelle1!$C$3:$C$500&amp;[3]Tabelle1!$D$3:$D$500,0),MATCH(R$2,[3]Tabelle1!$E$2:$U$2,0))=0,"",INDEX([3]Tabelle1!$E$3:$U$500,MATCH($A536&amp;$C536&amp;$D536,[3]Tabelle1!$A$3:$A$500&amp;[3]Tabelle1!$C$3:$C$500&amp;[3]Tabelle1!$D$3:$D$500,0),MATCH(R$2,[3]Tabelle1!$E$2:$U$2,0))),"")</f>
        <v/>
      </c>
      <c r="S536" s="165">
        <f t="array" ref="S536">IFERROR(IF(INDEX([3]Tabelle1!$E$3:$U$500,MATCH($A536&amp;$C536&amp;$D536,[3]Tabelle1!$A$3:$A$500&amp;[3]Tabelle1!$C$3:$C$500&amp;[3]Tabelle1!$D$3:$D$500,0),MATCH(S$2,[3]Tabelle1!$E$2:$U$2,0))=0,"",INDEX([3]Tabelle1!$E$3:$U$500,MATCH($A536&amp;$C536&amp;$D536,[3]Tabelle1!$A$3:$A$500&amp;[3]Tabelle1!$C$3:$C$500&amp;[3]Tabelle1!$D$3:$D$500,0),MATCH(S$2,[3]Tabelle1!$E$2:$U$2,0))),"")</f>
        <v>0.307</v>
      </c>
      <c r="T536" s="187" t="str">
        <f t="array" ref="T536">IFERROR(IF(INDEX([3]Tabelle1!$E$3:$U$500,MATCH($A536&amp;$C536&amp;$D536,[3]Tabelle1!$A$3:$A$500&amp;[3]Tabelle1!$C$3:$C$500&amp;[3]Tabelle1!$D$3:$D$500,0),MATCH(T$2,[3]Tabelle1!$E$2:$U$2,0))=0,"",INDEX([3]Tabelle1!$E$3:$U$500,MATCH($A536&amp;$C536&amp;$D536,[3]Tabelle1!$A$3:$A$500&amp;[3]Tabelle1!$C$3:$C$500&amp;[3]Tabelle1!$D$3:$D$500,0),MATCH(T$2,[3]Tabelle1!$E$2:$U$2,0))),"")</f>
        <v/>
      </c>
      <c r="U536" s="187" t="str">
        <f t="array" ref="U536">IFERROR(IF(INDEX([3]Tabelle1!$E$3:$U$500,MATCH($A536&amp;$C536&amp;$D536,[3]Tabelle1!$A$3:$A$500&amp;[3]Tabelle1!$C$3:$C$500&amp;[3]Tabelle1!$D$3:$D$500,0),MATCH(U$2,[3]Tabelle1!$E$2:$U$2,0))=0,"",INDEX([3]Tabelle1!$E$3:$U$500,MATCH($A536&amp;$C536&amp;$D536,[3]Tabelle1!$A$3:$A$500&amp;[3]Tabelle1!$C$3:$C$500&amp;[3]Tabelle1!$D$3:$D$500,0),MATCH(U$2,[3]Tabelle1!$E$2:$U$2,0))),"")</f>
        <v/>
      </c>
      <c r="V536" s="188" t="str">
        <f t="array" ref="V536">IFERROR(IF(INDEX([3]Tabelle1!$E$3:$U$500,MATCH($A536&amp;$C536&amp;$D536,[3]Tabelle1!$A$3:$A$500&amp;[3]Tabelle1!$C$3:$C$500&amp;[3]Tabelle1!$D$3:$D$500,0),MATCH(V$2,[3]Tabelle1!$E$2:$U$2,0))=0,"",INDEX([3]Tabelle1!$E$3:$U$500,MATCH($A536&amp;$C536&amp;$D536,[3]Tabelle1!$A$3:$A$500&amp;[3]Tabelle1!$C$3:$C$500&amp;[3]Tabelle1!$D$3:$D$500,0),MATCH(V$2,[3]Tabelle1!$E$2:$U$2,0))),"")</f>
        <v/>
      </c>
      <c r="W536" t="str">
        <f t="array" ref="W536">IFERROR(IF(INDEX([3]Tabelle1!$E$3:$U$500,MATCH($A536&amp;$C536&amp;$D536,[3]Tabelle1!$A$3:$A$500&amp;[3]Tabelle1!$C$3:$C$500&amp;[3]Tabelle1!$D$3:$D$500,0),MATCH(W$2,[3]Tabelle1!$E$2:$U$2,0))=0,"",INDEX([3]Tabelle1!$E$3:$U$500,MATCH($A536&amp;$C536&amp;$D536,[3]Tabelle1!$A$3:$A$500&amp;[3]Tabelle1!$C$3:$C$500&amp;[3]Tabelle1!$D$3:$D$500,0),MATCH(W$2,[3]Tabelle1!$E$2:$U$2,0))),"")</f>
        <v/>
      </c>
      <c r="X536" t="str">
        <f t="array" ref="X536">IFERROR(IF(INDEX([3]Tabelle1!$E$3:$U$500,MATCH($A536&amp;$C536&amp;$D536,[3]Tabelle1!$A$3:$A$500&amp;[3]Tabelle1!$C$3:$C$500&amp;[3]Tabelle1!$D$3:$D$500,0),MATCH(X$2,[3]Tabelle1!$E$2:$U$2,0))=0,"",INDEX([3]Tabelle1!$E$3:$U$500,MATCH($A536&amp;$C536&amp;$D536,[3]Tabelle1!$A$3:$A$500&amp;[3]Tabelle1!$C$3:$C$500&amp;[3]Tabelle1!$D$3:$D$500,0),MATCH(X$2,[3]Tabelle1!$E$2:$U$2,0))),"")</f>
        <v>P. 48 Grafic 2</v>
      </c>
      <c r="Y536" s="174"/>
      <c r="Z536" s="174"/>
      <c r="AA536" s="174"/>
      <c r="AB536" s="174"/>
      <c r="AC536" s="174"/>
      <c r="AD536" s="174"/>
      <c r="AE536" s="174"/>
      <c r="AF536" s="174"/>
    </row>
    <row r="537" spans="1:32" x14ac:dyDescent="0.2">
      <c r="A537" s="107" t="str">
        <f>A536</f>
        <v>Romania</v>
      </c>
      <c r="B537" s="97"/>
      <c r="C537" s="97" t="s">
        <v>212</v>
      </c>
      <c r="D537" s="226" t="s">
        <v>148</v>
      </c>
      <c r="E537" s="125"/>
      <c r="F537" s="125"/>
      <c r="G537" s="125"/>
      <c r="H537" s="125" t="str">
        <f t="array" ref="H537">IFERROR(IF(INDEX([3]Tabelle1!$E$3:$U$500,MATCH($A537&amp;$C537&amp;$D537,[3]Tabelle1!$A$3:$A$500&amp;[3]Tabelle1!$C$3:$C$500&amp;[3]Tabelle1!$D$3:$D$500,0),MATCH(H$2,[3]Tabelle1!$E$2:$U$2,0))=0,"",INDEX([3]Tabelle1!$E$3:$U$500,MATCH($A537&amp;$C537&amp;$D537,[3]Tabelle1!$A$3:$A$500&amp;[3]Tabelle1!$C$3:$C$500&amp;[3]Tabelle1!$D$3:$D$500,0),MATCH(H$2,[3]Tabelle1!$E$2:$U$2,0))),"")</f>
        <v/>
      </c>
      <c r="I537" s="186">
        <f t="array" ref="I537">IFERROR(IF(INDEX([3]Tabelle1!$E$3:$U$500,MATCH($A537&amp;$C537&amp;$D537,[3]Tabelle1!$A$3:$A$500&amp;[3]Tabelle1!$C$3:$C$500&amp;[3]Tabelle1!$D$3:$D$500,0),MATCH(I$2,[3]Tabelle1!$E$2:$U$2,0))=0,"",INDEX([3]Tabelle1!$E$3:$U$500,MATCH($A537&amp;$C537&amp;$D537,[3]Tabelle1!$A$3:$A$500&amp;[3]Tabelle1!$C$3:$C$500&amp;[3]Tabelle1!$D$3:$D$500,0),MATCH(I$2,[3]Tabelle1!$E$2:$U$2,0))),"")</f>
        <v>0.41</v>
      </c>
      <c r="J537" s="152" t="str">
        <f t="array" ref="J537">IFERROR(IF(INDEX([3]Tabelle1!$E$3:$U$500,MATCH($A537&amp;$C537&amp;$D537,[3]Tabelle1!$A$3:$A$500&amp;[3]Tabelle1!$C$3:$C$500&amp;[3]Tabelle1!$D$3:$D$500,0),MATCH(J$2,[3]Tabelle1!$E$2:$U$2,0))=0,"",INDEX([3]Tabelle1!$E$3:$U$500,MATCH($A537&amp;$C537&amp;$D537,[3]Tabelle1!$A$3:$A$500&amp;[3]Tabelle1!$C$3:$C$500&amp;[3]Tabelle1!$D$3:$D$500,0),MATCH(J$2,[3]Tabelle1!$E$2:$U$2,0))),"")</f>
        <v/>
      </c>
      <c r="K537" s="152" t="str">
        <f t="array" ref="K537">IFERROR(IF(INDEX([3]Tabelle1!$E$3:$U$500,MATCH($A537&amp;$C537&amp;$D537,[3]Tabelle1!$A$3:$A$500&amp;[3]Tabelle1!$C$3:$C$500&amp;[3]Tabelle1!$D$3:$D$500,0),MATCH(K$2,[3]Tabelle1!$E$2:$U$2,0))=0,"",INDEX([3]Tabelle1!$E$3:$U$500,MATCH($A537&amp;$C537&amp;$D537,[3]Tabelle1!$A$3:$A$500&amp;[3]Tabelle1!$C$3:$C$500&amp;[3]Tabelle1!$D$3:$D$500,0),MATCH(K$2,[3]Tabelle1!$E$2:$U$2,0))),"")</f>
        <v/>
      </c>
      <c r="L537" s="152" t="str">
        <f t="array" ref="L537">IFERROR(IF(INDEX([3]Tabelle1!$E$3:$U$500,MATCH($A537&amp;$C537&amp;$D537,[3]Tabelle1!$A$3:$A$500&amp;[3]Tabelle1!$C$3:$C$500&amp;[3]Tabelle1!$D$3:$D$500,0),MATCH(L$2,[3]Tabelle1!$E$2:$U$2,0))=0,"",INDEX([3]Tabelle1!$E$3:$U$500,MATCH($A537&amp;$C537&amp;$D537,[3]Tabelle1!$A$3:$A$500&amp;[3]Tabelle1!$C$3:$C$500&amp;[3]Tabelle1!$D$3:$D$500,0),MATCH(L$2,[3]Tabelle1!$E$2:$U$2,0))),"")</f>
        <v/>
      </c>
      <c r="M537" s="152" t="str">
        <f t="array" ref="M537">IFERROR(IF(INDEX([3]Tabelle1!$E$3:$U$500,MATCH($A537&amp;$C537&amp;$D537,[3]Tabelle1!$A$3:$A$500&amp;[3]Tabelle1!$C$3:$C$500&amp;[3]Tabelle1!$D$3:$D$500,0),MATCH(M$2,[3]Tabelle1!$E$2:$U$2,0))=0,"",INDEX([3]Tabelle1!$E$3:$U$500,MATCH($A537&amp;$C537&amp;$D537,[3]Tabelle1!$A$3:$A$500&amp;[3]Tabelle1!$C$3:$C$500&amp;[3]Tabelle1!$D$3:$D$500,0),MATCH(M$2,[3]Tabelle1!$E$2:$U$2,0))),"")</f>
        <v/>
      </c>
      <c r="N537" s="152">
        <f t="array" ref="N537">IFERROR(IF(INDEX([3]Tabelle1!$E$3:$U$500,MATCH($A537&amp;$C537&amp;$D537,[3]Tabelle1!$A$3:$A$500&amp;[3]Tabelle1!$C$3:$C$500&amp;[3]Tabelle1!$D$3:$D$500,0),MATCH(N$2,[3]Tabelle1!$E$2:$U$2,0))=0,"",INDEX([3]Tabelle1!$E$3:$U$500,MATCH($A537&amp;$C537&amp;$D537,[3]Tabelle1!$A$3:$A$500&amp;[3]Tabelle1!$C$3:$C$500&amp;[3]Tabelle1!$D$3:$D$500,0),MATCH(N$2,[3]Tabelle1!$E$2:$U$2,0))),"")</f>
        <v>0.45800000000000002</v>
      </c>
      <c r="O537" s="152" t="str">
        <f t="array" ref="O537">IFERROR(IF(INDEX([3]Tabelle1!$E$3:$U$500,MATCH($A537&amp;$C537&amp;$D537,[3]Tabelle1!$A$3:$A$500&amp;[3]Tabelle1!$C$3:$C$500&amp;[3]Tabelle1!$D$3:$D$500,0),MATCH(O$2,[3]Tabelle1!$E$2:$U$2,0))=0,"",INDEX([3]Tabelle1!$E$3:$U$500,MATCH($A537&amp;$C537&amp;$D537,[3]Tabelle1!$A$3:$A$500&amp;[3]Tabelle1!$C$3:$C$500&amp;[3]Tabelle1!$D$3:$D$500,0),MATCH(O$2,[3]Tabelle1!$E$2:$U$2,0))),"")</f>
        <v/>
      </c>
      <c r="P537" s="152" t="str">
        <f t="array" ref="P537">IFERROR(IF(INDEX([3]Tabelle1!$E$3:$U$500,MATCH($A537&amp;$C537&amp;$D537,[3]Tabelle1!$A$3:$A$500&amp;[3]Tabelle1!$C$3:$C$500&amp;[3]Tabelle1!$D$3:$D$500,0),MATCH(P$2,[3]Tabelle1!$E$2:$U$2,0))=0,"",INDEX([3]Tabelle1!$E$3:$U$500,MATCH($A537&amp;$C537&amp;$D537,[3]Tabelle1!$A$3:$A$500&amp;[3]Tabelle1!$C$3:$C$500&amp;[3]Tabelle1!$D$3:$D$500,0),MATCH(P$2,[3]Tabelle1!$E$2:$U$2,0))),"")</f>
        <v/>
      </c>
      <c r="Q537" s="152" t="str">
        <f t="array" ref="Q537">IFERROR(IF(INDEX([3]Tabelle1!$E$3:$U$500,MATCH($A537&amp;$C537&amp;$D537,[3]Tabelle1!$A$3:$A$500&amp;[3]Tabelle1!$C$3:$C$500&amp;[3]Tabelle1!$D$3:$D$500,0),MATCH(Q$2,[3]Tabelle1!$E$2:$U$2,0))=0,"",INDEX([3]Tabelle1!$E$3:$U$500,MATCH($A537&amp;$C537&amp;$D537,[3]Tabelle1!$A$3:$A$500&amp;[3]Tabelle1!$C$3:$C$500&amp;[3]Tabelle1!$D$3:$D$500,0),MATCH(Q$2,[3]Tabelle1!$E$2:$U$2,0))),"")</f>
        <v/>
      </c>
      <c r="R537" s="152" t="str">
        <f t="array" ref="R537">IFERROR(IF(INDEX([3]Tabelle1!$E$3:$U$500,MATCH($A537&amp;$C537&amp;$D537,[3]Tabelle1!$A$3:$A$500&amp;[3]Tabelle1!$C$3:$C$500&amp;[3]Tabelle1!$D$3:$D$500,0),MATCH(R$2,[3]Tabelle1!$E$2:$U$2,0))=0,"",INDEX([3]Tabelle1!$E$3:$U$500,MATCH($A537&amp;$C537&amp;$D537,[3]Tabelle1!$A$3:$A$500&amp;[3]Tabelle1!$C$3:$C$500&amp;[3]Tabelle1!$D$3:$D$500,0),MATCH(R$2,[3]Tabelle1!$E$2:$U$2,0))),"")</f>
        <v/>
      </c>
      <c r="S537" s="152">
        <f t="array" ref="S537">IFERROR(IF(INDEX([3]Tabelle1!$E$3:$U$500,MATCH($A537&amp;$C537&amp;$D537,[3]Tabelle1!$A$3:$A$500&amp;[3]Tabelle1!$C$3:$C$500&amp;[3]Tabelle1!$D$3:$D$500,0),MATCH(S$2,[3]Tabelle1!$E$2:$U$2,0))=0,"",INDEX([3]Tabelle1!$E$3:$U$500,MATCH($A537&amp;$C537&amp;$D537,[3]Tabelle1!$A$3:$A$500&amp;[3]Tabelle1!$C$3:$C$500&amp;[3]Tabelle1!$D$3:$D$500,0),MATCH(S$2,[3]Tabelle1!$E$2:$U$2,0))),"")</f>
        <v>0.49399999999999999</v>
      </c>
      <c r="T537" s="189" t="str">
        <f t="array" ref="T537">IFERROR(IF(INDEX([3]Tabelle1!$E$3:$U$500,MATCH($A537&amp;$C537&amp;$D537,[3]Tabelle1!$A$3:$A$500&amp;[3]Tabelle1!$C$3:$C$500&amp;[3]Tabelle1!$D$3:$D$500,0),MATCH(T$2,[3]Tabelle1!$E$2:$U$2,0))=0,"",INDEX([3]Tabelle1!$E$3:$U$500,MATCH($A537&amp;$C537&amp;$D537,[3]Tabelle1!$A$3:$A$500&amp;[3]Tabelle1!$C$3:$C$500&amp;[3]Tabelle1!$D$3:$D$500,0),MATCH(T$2,[3]Tabelle1!$E$2:$U$2,0))),"")</f>
        <v/>
      </c>
      <c r="U537" s="189" t="str">
        <f t="array" ref="U537">IFERROR(IF(INDEX([3]Tabelle1!$E$3:$U$500,MATCH($A537&amp;$C537&amp;$D537,[3]Tabelle1!$A$3:$A$500&amp;[3]Tabelle1!$C$3:$C$500&amp;[3]Tabelle1!$D$3:$D$500,0),MATCH(U$2,[3]Tabelle1!$E$2:$U$2,0))=0,"",INDEX([3]Tabelle1!$E$3:$U$500,MATCH($A537&amp;$C537&amp;$D537,[3]Tabelle1!$A$3:$A$500&amp;[3]Tabelle1!$C$3:$C$500&amp;[3]Tabelle1!$D$3:$D$500,0),MATCH(U$2,[3]Tabelle1!$E$2:$U$2,0))),"")</f>
        <v/>
      </c>
      <c r="V537" s="190" t="str">
        <f t="array" ref="V537">IFERROR(IF(INDEX([3]Tabelle1!$E$3:$U$500,MATCH($A537&amp;$C537&amp;$D537,[3]Tabelle1!$A$3:$A$500&amp;[3]Tabelle1!$C$3:$C$500&amp;[3]Tabelle1!$D$3:$D$500,0),MATCH(V$2,[3]Tabelle1!$E$2:$U$2,0))=0,"",INDEX([3]Tabelle1!$E$3:$U$500,MATCH($A537&amp;$C537&amp;$D537,[3]Tabelle1!$A$3:$A$500&amp;[3]Tabelle1!$C$3:$C$500&amp;[3]Tabelle1!$D$3:$D$500,0),MATCH(V$2,[3]Tabelle1!$E$2:$U$2,0))),"")</f>
        <v/>
      </c>
      <c r="W537" t="str">
        <f t="array" ref="W537">IFERROR(IF(INDEX([3]Tabelle1!$E$3:$U$500,MATCH($A537&amp;$C537&amp;$D537,[3]Tabelle1!$A$3:$A$500&amp;[3]Tabelle1!$C$3:$C$500&amp;[3]Tabelle1!$D$3:$D$500,0),MATCH(W$2,[3]Tabelle1!$E$2:$U$2,0))=0,"",INDEX([3]Tabelle1!$E$3:$U$500,MATCH($A537&amp;$C537&amp;$D537,[3]Tabelle1!$A$3:$A$500&amp;[3]Tabelle1!$C$3:$C$500&amp;[3]Tabelle1!$D$3:$D$500,0),MATCH(W$2,[3]Tabelle1!$E$2:$U$2,0))),"")</f>
        <v/>
      </c>
      <c r="X537" t="str">
        <f t="array" ref="X537">IFERROR(IF(INDEX([3]Tabelle1!$E$3:$U$500,MATCH($A537&amp;$C537&amp;$D537,[3]Tabelle1!$A$3:$A$500&amp;[3]Tabelle1!$C$3:$C$500&amp;[3]Tabelle1!$D$3:$D$500,0),MATCH(X$2,[3]Tabelle1!$E$2:$U$2,0))=0,"",INDEX([3]Tabelle1!$E$3:$U$500,MATCH($A537&amp;$C537&amp;$D537,[3]Tabelle1!$A$3:$A$500&amp;[3]Tabelle1!$C$3:$C$500&amp;[3]Tabelle1!$D$3:$D$500,0),MATCH(X$2,[3]Tabelle1!$E$2:$U$2,0))),"")</f>
        <v>P. 49 Grafic 3</v>
      </c>
      <c r="Y537" s="174"/>
      <c r="Z537" s="174"/>
      <c r="AA537" s="174"/>
      <c r="AB537" s="174"/>
      <c r="AC537" s="174"/>
      <c r="AD537" s="174"/>
      <c r="AE537" s="174"/>
      <c r="AF537" s="174"/>
    </row>
    <row r="538" spans="1:32" x14ac:dyDescent="0.2">
      <c r="A538" s="107" t="str">
        <f t="shared" ref="A538:A553" si="48">A537</f>
        <v>Romania</v>
      </c>
      <c r="B538" s="97"/>
      <c r="C538" s="97" t="s">
        <v>212</v>
      </c>
      <c r="D538" s="226" t="s">
        <v>146</v>
      </c>
      <c r="E538" s="125"/>
      <c r="F538" s="125"/>
      <c r="G538" s="125"/>
      <c r="H538" s="125" t="str">
        <f t="array" ref="H538">IFERROR(IF(INDEX([3]Tabelle1!$E$3:$U$500,MATCH($A538&amp;$C538&amp;$D538,[3]Tabelle1!$A$3:$A$500&amp;[3]Tabelle1!$C$3:$C$500&amp;[3]Tabelle1!$D$3:$D$500,0),MATCH(H$2,[3]Tabelle1!$E$2:$U$2,0))=0,"",INDEX([3]Tabelle1!$E$3:$U$500,MATCH($A538&amp;$C538&amp;$D538,[3]Tabelle1!$A$3:$A$500&amp;[3]Tabelle1!$C$3:$C$500&amp;[3]Tabelle1!$D$3:$D$500,0),MATCH(H$2,[3]Tabelle1!$E$2:$U$2,0))),"")</f>
        <v/>
      </c>
      <c r="I538" s="186">
        <f t="array" ref="I538">IFERROR(IF(INDEX([3]Tabelle1!$E$3:$U$500,MATCH($A538&amp;$C538&amp;$D538,[3]Tabelle1!$A$3:$A$500&amp;[3]Tabelle1!$C$3:$C$500&amp;[3]Tabelle1!$D$3:$D$500,0),MATCH(I$2,[3]Tabelle1!$E$2:$U$2,0))=0,"",INDEX([3]Tabelle1!$E$3:$U$500,MATCH($A538&amp;$C538&amp;$D538,[3]Tabelle1!$A$3:$A$500&amp;[3]Tabelle1!$C$3:$C$500&amp;[3]Tabelle1!$D$3:$D$500,0),MATCH(I$2,[3]Tabelle1!$E$2:$U$2,0))),"")</f>
        <v>0.252</v>
      </c>
      <c r="J538" s="152" t="str">
        <f t="array" ref="J538">IFERROR(IF(INDEX([3]Tabelle1!$E$3:$U$500,MATCH($A538&amp;$C538&amp;$D538,[3]Tabelle1!$A$3:$A$500&amp;[3]Tabelle1!$C$3:$C$500&amp;[3]Tabelle1!$D$3:$D$500,0),MATCH(J$2,[3]Tabelle1!$E$2:$U$2,0))=0,"",INDEX([3]Tabelle1!$E$3:$U$500,MATCH($A538&amp;$C538&amp;$D538,[3]Tabelle1!$A$3:$A$500&amp;[3]Tabelle1!$C$3:$C$500&amp;[3]Tabelle1!$D$3:$D$500,0),MATCH(J$2,[3]Tabelle1!$E$2:$U$2,0))),"")</f>
        <v/>
      </c>
      <c r="K538" s="152" t="str">
        <f t="array" ref="K538">IFERROR(IF(INDEX([3]Tabelle1!$E$3:$U$500,MATCH($A538&amp;$C538&amp;$D538,[3]Tabelle1!$A$3:$A$500&amp;[3]Tabelle1!$C$3:$C$500&amp;[3]Tabelle1!$D$3:$D$500,0),MATCH(K$2,[3]Tabelle1!$E$2:$U$2,0))=0,"",INDEX([3]Tabelle1!$E$3:$U$500,MATCH($A538&amp;$C538&amp;$D538,[3]Tabelle1!$A$3:$A$500&amp;[3]Tabelle1!$C$3:$C$500&amp;[3]Tabelle1!$D$3:$D$500,0),MATCH(K$2,[3]Tabelle1!$E$2:$U$2,0))),"")</f>
        <v/>
      </c>
      <c r="L538" s="152" t="str">
        <f t="array" ref="L538">IFERROR(IF(INDEX([3]Tabelle1!$E$3:$U$500,MATCH($A538&amp;$C538&amp;$D538,[3]Tabelle1!$A$3:$A$500&amp;[3]Tabelle1!$C$3:$C$500&amp;[3]Tabelle1!$D$3:$D$500,0),MATCH(L$2,[3]Tabelle1!$E$2:$U$2,0))=0,"",INDEX([3]Tabelle1!$E$3:$U$500,MATCH($A538&amp;$C538&amp;$D538,[3]Tabelle1!$A$3:$A$500&amp;[3]Tabelle1!$C$3:$C$500&amp;[3]Tabelle1!$D$3:$D$500,0),MATCH(L$2,[3]Tabelle1!$E$2:$U$2,0))),"")</f>
        <v/>
      </c>
      <c r="M538" s="152" t="str">
        <f t="array" ref="M538">IFERROR(IF(INDEX([3]Tabelle1!$E$3:$U$500,MATCH($A538&amp;$C538&amp;$D538,[3]Tabelle1!$A$3:$A$500&amp;[3]Tabelle1!$C$3:$C$500&amp;[3]Tabelle1!$D$3:$D$500,0),MATCH(M$2,[3]Tabelle1!$E$2:$U$2,0))=0,"",INDEX([3]Tabelle1!$E$3:$U$500,MATCH($A538&amp;$C538&amp;$D538,[3]Tabelle1!$A$3:$A$500&amp;[3]Tabelle1!$C$3:$C$500&amp;[3]Tabelle1!$D$3:$D$500,0),MATCH(M$2,[3]Tabelle1!$E$2:$U$2,0))),"")</f>
        <v/>
      </c>
      <c r="N538" s="152">
        <f t="array" ref="N538">IFERROR(IF(INDEX([3]Tabelle1!$E$3:$U$500,MATCH($A538&amp;$C538&amp;$D538,[3]Tabelle1!$A$3:$A$500&amp;[3]Tabelle1!$C$3:$C$500&amp;[3]Tabelle1!$D$3:$D$500,0),MATCH(N$2,[3]Tabelle1!$E$2:$U$2,0))=0,"",INDEX([3]Tabelle1!$E$3:$U$500,MATCH($A538&amp;$C538&amp;$D538,[3]Tabelle1!$A$3:$A$500&amp;[3]Tabelle1!$C$3:$C$500&amp;[3]Tabelle1!$D$3:$D$500,0),MATCH(N$2,[3]Tabelle1!$E$2:$U$2,0))),"")</f>
        <v>0.29299999999999998</v>
      </c>
      <c r="O538" s="152" t="str">
        <f t="array" ref="O538">IFERROR(IF(INDEX([3]Tabelle1!$E$3:$U$500,MATCH($A538&amp;$C538&amp;$D538,[3]Tabelle1!$A$3:$A$500&amp;[3]Tabelle1!$C$3:$C$500&amp;[3]Tabelle1!$D$3:$D$500,0),MATCH(O$2,[3]Tabelle1!$E$2:$U$2,0))=0,"",INDEX([3]Tabelle1!$E$3:$U$500,MATCH($A538&amp;$C538&amp;$D538,[3]Tabelle1!$A$3:$A$500&amp;[3]Tabelle1!$C$3:$C$500&amp;[3]Tabelle1!$D$3:$D$500,0),MATCH(O$2,[3]Tabelle1!$E$2:$U$2,0))),"")</f>
        <v/>
      </c>
      <c r="P538" s="152" t="str">
        <f t="array" ref="P538">IFERROR(IF(INDEX([3]Tabelle1!$E$3:$U$500,MATCH($A538&amp;$C538&amp;$D538,[3]Tabelle1!$A$3:$A$500&amp;[3]Tabelle1!$C$3:$C$500&amp;[3]Tabelle1!$D$3:$D$500,0),MATCH(P$2,[3]Tabelle1!$E$2:$U$2,0))=0,"",INDEX([3]Tabelle1!$E$3:$U$500,MATCH($A538&amp;$C538&amp;$D538,[3]Tabelle1!$A$3:$A$500&amp;[3]Tabelle1!$C$3:$C$500&amp;[3]Tabelle1!$D$3:$D$500,0),MATCH(P$2,[3]Tabelle1!$E$2:$U$2,0))),"")</f>
        <v/>
      </c>
      <c r="Q538" s="152" t="str">
        <f t="array" ref="Q538">IFERROR(IF(INDEX([3]Tabelle1!$E$3:$U$500,MATCH($A538&amp;$C538&amp;$D538,[3]Tabelle1!$A$3:$A$500&amp;[3]Tabelle1!$C$3:$C$500&amp;[3]Tabelle1!$D$3:$D$500,0),MATCH(Q$2,[3]Tabelle1!$E$2:$U$2,0))=0,"",INDEX([3]Tabelle1!$E$3:$U$500,MATCH($A538&amp;$C538&amp;$D538,[3]Tabelle1!$A$3:$A$500&amp;[3]Tabelle1!$C$3:$C$500&amp;[3]Tabelle1!$D$3:$D$500,0),MATCH(Q$2,[3]Tabelle1!$E$2:$U$2,0))),"")</f>
        <v/>
      </c>
      <c r="R538" s="152" t="str">
        <f t="array" ref="R538">IFERROR(IF(INDEX([3]Tabelle1!$E$3:$U$500,MATCH($A538&amp;$C538&amp;$D538,[3]Tabelle1!$A$3:$A$500&amp;[3]Tabelle1!$C$3:$C$500&amp;[3]Tabelle1!$D$3:$D$500,0),MATCH(R$2,[3]Tabelle1!$E$2:$U$2,0))=0,"",INDEX([3]Tabelle1!$E$3:$U$500,MATCH($A538&amp;$C538&amp;$D538,[3]Tabelle1!$A$3:$A$500&amp;[3]Tabelle1!$C$3:$C$500&amp;[3]Tabelle1!$D$3:$D$500,0),MATCH(R$2,[3]Tabelle1!$E$2:$U$2,0))),"")</f>
        <v/>
      </c>
      <c r="S538" s="152">
        <f t="array" ref="S538">IFERROR(IF(INDEX([3]Tabelle1!$E$3:$U$500,MATCH($A538&amp;$C538&amp;$D538,[3]Tabelle1!$A$3:$A$500&amp;[3]Tabelle1!$C$3:$C$500&amp;[3]Tabelle1!$D$3:$D$500,0),MATCH(S$2,[3]Tabelle1!$E$2:$U$2,0))=0,"",INDEX([3]Tabelle1!$E$3:$U$500,MATCH($A538&amp;$C538&amp;$D538,[3]Tabelle1!$A$3:$A$500&amp;[3]Tabelle1!$C$3:$C$500&amp;[3]Tabelle1!$D$3:$D$500,0),MATCH(S$2,[3]Tabelle1!$E$2:$U$2,0))),"")</f>
        <v>0.33</v>
      </c>
      <c r="T538" s="189" t="str">
        <f t="array" ref="T538">IFERROR(IF(INDEX([3]Tabelle1!$E$3:$U$500,MATCH($A538&amp;$C538&amp;$D538,[3]Tabelle1!$A$3:$A$500&amp;[3]Tabelle1!$C$3:$C$500&amp;[3]Tabelle1!$D$3:$D$500,0),MATCH(T$2,[3]Tabelle1!$E$2:$U$2,0))=0,"",INDEX([3]Tabelle1!$E$3:$U$500,MATCH($A538&amp;$C538&amp;$D538,[3]Tabelle1!$A$3:$A$500&amp;[3]Tabelle1!$C$3:$C$500&amp;[3]Tabelle1!$D$3:$D$500,0),MATCH(T$2,[3]Tabelle1!$E$2:$U$2,0))),"")</f>
        <v/>
      </c>
      <c r="U538" s="189" t="str">
        <f t="array" ref="U538">IFERROR(IF(INDEX([3]Tabelle1!$E$3:$U$500,MATCH($A538&amp;$C538&amp;$D538,[3]Tabelle1!$A$3:$A$500&amp;[3]Tabelle1!$C$3:$C$500&amp;[3]Tabelle1!$D$3:$D$500,0),MATCH(U$2,[3]Tabelle1!$E$2:$U$2,0))=0,"",INDEX([3]Tabelle1!$E$3:$U$500,MATCH($A538&amp;$C538&amp;$D538,[3]Tabelle1!$A$3:$A$500&amp;[3]Tabelle1!$C$3:$C$500&amp;[3]Tabelle1!$D$3:$D$500,0),MATCH(U$2,[3]Tabelle1!$E$2:$U$2,0))),"")</f>
        <v/>
      </c>
      <c r="V538" s="190" t="str">
        <f t="array" ref="V538">IFERROR(IF(INDEX([3]Tabelle1!$E$3:$U$500,MATCH($A538&amp;$C538&amp;$D538,[3]Tabelle1!$A$3:$A$500&amp;[3]Tabelle1!$C$3:$C$500&amp;[3]Tabelle1!$D$3:$D$500,0),MATCH(V$2,[3]Tabelle1!$E$2:$U$2,0))=0,"",INDEX([3]Tabelle1!$E$3:$U$500,MATCH($A538&amp;$C538&amp;$D538,[3]Tabelle1!$A$3:$A$500&amp;[3]Tabelle1!$C$3:$C$500&amp;[3]Tabelle1!$D$3:$D$500,0),MATCH(V$2,[3]Tabelle1!$E$2:$U$2,0))),"")</f>
        <v/>
      </c>
      <c r="W538" t="str">
        <f t="array" ref="W538">IFERROR(IF(INDEX([3]Tabelle1!$E$3:$U$500,MATCH($A538&amp;$C538&amp;$D538,[3]Tabelle1!$A$3:$A$500&amp;[3]Tabelle1!$C$3:$C$500&amp;[3]Tabelle1!$D$3:$D$500,0),MATCH(W$2,[3]Tabelle1!$E$2:$U$2,0))=0,"",INDEX([3]Tabelle1!$E$3:$U$500,MATCH($A538&amp;$C538&amp;$D538,[3]Tabelle1!$A$3:$A$500&amp;[3]Tabelle1!$C$3:$C$500&amp;[3]Tabelle1!$D$3:$D$500,0),MATCH(W$2,[3]Tabelle1!$E$2:$U$2,0))),"")</f>
        <v/>
      </c>
      <c r="X538" t="str">
        <f t="array" ref="X538">IFERROR(IF(INDEX([3]Tabelle1!$E$3:$U$500,MATCH($A538&amp;$C538&amp;$D538,[3]Tabelle1!$A$3:$A$500&amp;[3]Tabelle1!$C$3:$C$500&amp;[3]Tabelle1!$D$3:$D$500,0),MATCH(X$2,[3]Tabelle1!$E$2:$U$2,0))=0,"",INDEX([3]Tabelle1!$E$3:$U$500,MATCH($A538&amp;$C538&amp;$D538,[3]Tabelle1!$A$3:$A$500&amp;[3]Tabelle1!$C$3:$C$500&amp;[3]Tabelle1!$D$3:$D$500,0),MATCH(X$2,[3]Tabelle1!$E$2:$U$2,0))),"")</f>
        <v>P. 50 Grafic 4</v>
      </c>
      <c r="Y538" s="174"/>
      <c r="Z538" s="174"/>
      <c r="AA538" s="174"/>
      <c r="AB538" s="174"/>
      <c r="AC538" s="174"/>
      <c r="AD538" s="174"/>
      <c r="AE538" s="174"/>
      <c r="AF538" s="174"/>
    </row>
    <row r="539" spans="1:32" x14ac:dyDescent="0.2">
      <c r="A539" s="107" t="str">
        <f t="shared" si="48"/>
        <v>Romania</v>
      </c>
      <c r="B539" s="97"/>
      <c r="C539" s="97" t="s">
        <v>212</v>
      </c>
      <c r="D539" s="226" t="s">
        <v>147</v>
      </c>
      <c r="E539" s="125"/>
      <c r="F539" s="125"/>
      <c r="G539" s="125"/>
      <c r="H539" s="125" t="str">
        <f t="array" ref="H539">IFERROR(IF(INDEX([3]Tabelle1!$E$3:$U$500,MATCH($A539&amp;$C539&amp;$D539,[3]Tabelle1!$A$3:$A$500&amp;[3]Tabelle1!$C$3:$C$500&amp;[3]Tabelle1!$D$3:$D$500,0),MATCH(H$2,[3]Tabelle1!$E$2:$U$2,0))=0,"",INDEX([3]Tabelle1!$E$3:$U$500,MATCH($A539&amp;$C539&amp;$D539,[3]Tabelle1!$A$3:$A$500&amp;[3]Tabelle1!$C$3:$C$500&amp;[3]Tabelle1!$D$3:$D$500,0),MATCH(H$2,[3]Tabelle1!$E$2:$U$2,0))),"")</f>
        <v/>
      </c>
      <c r="I539" s="186">
        <f t="array" ref="I539">IFERROR(IF(INDEX([3]Tabelle1!$E$3:$U$500,MATCH($A539&amp;$C539&amp;$D539,[3]Tabelle1!$A$3:$A$500&amp;[3]Tabelle1!$C$3:$C$500&amp;[3]Tabelle1!$D$3:$D$500,0),MATCH(I$2,[3]Tabelle1!$E$2:$U$2,0))=0,"",INDEX([3]Tabelle1!$E$3:$U$500,MATCH($A539&amp;$C539&amp;$D539,[3]Tabelle1!$A$3:$A$500&amp;[3]Tabelle1!$C$3:$C$500&amp;[3]Tabelle1!$D$3:$D$500,0),MATCH(I$2,[3]Tabelle1!$E$2:$U$2,0))),"")</f>
        <v>0.1</v>
      </c>
      <c r="J539" s="152" t="str">
        <f t="array" ref="J539">IFERROR(IF(INDEX([3]Tabelle1!$E$3:$U$500,MATCH($A539&amp;$C539&amp;$D539,[3]Tabelle1!$A$3:$A$500&amp;[3]Tabelle1!$C$3:$C$500&amp;[3]Tabelle1!$D$3:$D$500,0),MATCH(J$2,[3]Tabelle1!$E$2:$U$2,0))=0,"",INDEX([3]Tabelle1!$E$3:$U$500,MATCH($A539&amp;$C539&amp;$D539,[3]Tabelle1!$A$3:$A$500&amp;[3]Tabelle1!$C$3:$C$500&amp;[3]Tabelle1!$D$3:$D$500,0),MATCH(J$2,[3]Tabelle1!$E$2:$U$2,0))),"")</f>
        <v/>
      </c>
      <c r="K539" s="152" t="str">
        <f t="array" ref="K539">IFERROR(IF(INDEX([3]Tabelle1!$E$3:$U$500,MATCH($A539&amp;$C539&amp;$D539,[3]Tabelle1!$A$3:$A$500&amp;[3]Tabelle1!$C$3:$C$500&amp;[3]Tabelle1!$D$3:$D$500,0),MATCH(K$2,[3]Tabelle1!$E$2:$U$2,0))=0,"",INDEX([3]Tabelle1!$E$3:$U$500,MATCH($A539&amp;$C539&amp;$D539,[3]Tabelle1!$A$3:$A$500&amp;[3]Tabelle1!$C$3:$C$500&amp;[3]Tabelle1!$D$3:$D$500,0),MATCH(K$2,[3]Tabelle1!$E$2:$U$2,0))),"")</f>
        <v/>
      </c>
      <c r="L539" s="152" t="str">
        <f t="array" ref="L539">IFERROR(IF(INDEX([3]Tabelle1!$E$3:$U$500,MATCH($A539&amp;$C539&amp;$D539,[3]Tabelle1!$A$3:$A$500&amp;[3]Tabelle1!$C$3:$C$500&amp;[3]Tabelle1!$D$3:$D$500,0),MATCH(L$2,[3]Tabelle1!$E$2:$U$2,0))=0,"",INDEX([3]Tabelle1!$E$3:$U$500,MATCH($A539&amp;$C539&amp;$D539,[3]Tabelle1!$A$3:$A$500&amp;[3]Tabelle1!$C$3:$C$500&amp;[3]Tabelle1!$D$3:$D$500,0),MATCH(L$2,[3]Tabelle1!$E$2:$U$2,0))),"")</f>
        <v/>
      </c>
      <c r="M539" s="152" t="str">
        <f t="array" ref="M539">IFERROR(IF(INDEX([3]Tabelle1!$E$3:$U$500,MATCH($A539&amp;$C539&amp;$D539,[3]Tabelle1!$A$3:$A$500&amp;[3]Tabelle1!$C$3:$C$500&amp;[3]Tabelle1!$D$3:$D$500,0),MATCH(M$2,[3]Tabelle1!$E$2:$U$2,0))=0,"",INDEX([3]Tabelle1!$E$3:$U$500,MATCH($A539&amp;$C539&amp;$D539,[3]Tabelle1!$A$3:$A$500&amp;[3]Tabelle1!$C$3:$C$500&amp;[3]Tabelle1!$D$3:$D$500,0),MATCH(M$2,[3]Tabelle1!$E$2:$U$2,0))),"")</f>
        <v/>
      </c>
      <c r="N539" s="152">
        <f t="array" ref="N539">IFERROR(IF(INDEX([3]Tabelle1!$E$3:$U$500,MATCH($A539&amp;$C539&amp;$D539,[3]Tabelle1!$A$3:$A$500&amp;[3]Tabelle1!$C$3:$C$500&amp;[3]Tabelle1!$D$3:$D$500,0),MATCH(N$2,[3]Tabelle1!$E$2:$U$2,0))=0,"",INDEX([3]Tabelle1!$E$3:$U$500,MATCH($A539&amp;$C539&amp;$D539,[3]Tabelle1!$A$3:$A$500&amp;[3]Tabelle1!$C$3:$C$500&amp;[3]Tabelle1!$D$3:$D$500,0),MATCH(N$2,[3]Tabelle1!$E$2:$U$2,0))),"")</f>
        <v>0.10100000000000001</v>
      </c>
      <c r="O539" s="152" t="str">
        <f t="array" ref="O539">IFERROR(IF(INDEX([3]Tabelle1!$E$3:$U$500,MATCH($A539&amp;$C539&amp;$D539,[3]Tabelle1!$A$3:$A$500&amp;[3]Tabelle1!$C$3:$C$500&amp;[3]Tabelle1!$D$3:$D$500,0),MATCH(O$2,[3]Tabelle1!$E$2:$U$2,0))=0,"",INDEX([3]Tabelle1!$E$3:$U$500,MATCH($A539&amp;$C539&amp;$D539,[3]Tabelle1!$A$3:$A$500&amp;[3]Tabelle1!$C$3:$C$500&amp;[3]Tabelle1!$D$3:$D$500,0),MATCH(O$2,[3]Tabelle1!$E$2:$U$2,0))),"")</f>
        <v/>
      </c>
      <c r="P539" s="152" t="str">
        <f t="array" ref="P539">IFERROR(IF(INDEX([3]Tabelle1!$E$3:$U$500,MATCH($A539&amp;$C539&amp;$D539,[3]Tabelle1!$A$3:$A$500&amp;[3]Tabelle1!$C$3:$C$500&amp;[3]Tabelle1!$D$3:$D$500,0),MATCH(P$2,[3]Tabelle1!$E$2:$U$2,0))=0,"",INDEX([3]Tabelle1!$E$3:$U$500,MATCH($A539&amp;$C539&amp;$D539,[3]Tabelle1!$A$3:$A$500&amp;[3]Tabelle1!$C$3:$C$500&amp;[3]Tabelle1!$D$3:$D$500,0),MATCH(P$2,[3]Tabelle1!$E$2:$U$2,0))),"")</f>
        <v/>
      </c>
      <c r="Q539" s="152" t="str">
        <f t="array" ref="Q539">IFERROR(IF(INDEX([3]Tabelle1!$E$3:$U$500,MATCH($A539&amp;$C539&amp;$D539,[3]Tabelle1!$A$3:$A$500&amp;[3]Tabelle1!$C$3:$C$500&amp;[3]Tabelle1!$D$3:$D$500,0),MATCH(Q$2,[3]Tabelle1!$E$2:$U$2,0))=0,"",INDEX([3]Tabelle1!$E$3:$U$500,MATCH($A539&amp;$C539&amp;$D539,[3]Tabelle1!$A$3:$A$500&amp;[3]Tabelle1!$C$3:$C$500&amp;[3]Tabelle1!$D$3:$D$500,0),MATCH(Q$2,[3]Tabelle1!$E$2:$U$2,0))),"")</f>
        <v/>
      </c>
      <c r="R539" s="152" t="str">
        <f t="array" ref="R539">IFERROR(IF(INDEX([3]Tabelle1!$E$3:$U$500,MATCH($A539&amp;$C539&amp;$D539,[3]Tabelle1!$A$3:$A$500&amp;[3]Tabelle1!$C$3:$C$500&amp;[3]Tabelle1!$D$3:$D$500,0),MATCH(R$2,[3]Tabelle1!$E$2:$U$2,0))=0,"",INDEX([3]Tabelle1!$E$3:$U$500,MATCH($A539&amp;$C539&amp;$D539,[3]Tabelle1!$A$3:$A$500&amp;[3]Tabelle1!$C$3:$C$500&amp;[3]Tabelle1!$D$3:$D$500,0),MATCH(R$2,[3]Tabelle1!$E$2:$U$2,0))),"")</f>
        <v/>
      </c>
      <c r="S539" s="152">
        <f t="array" ref="S539">IFERROR(IF(INDEX([3]Tabelle1!$E$3:$U$500,MATCH($A539&amp;$C539&amp;$D539,[3]Tabelle1!$A$3:$A$500&amp;[3]Tabelle1!$C$3:$C$500&amp;[3]Tabelle1!$D$3:$D$500,0),MATCH(S$2,[3]Tabelle1!$E$2:$U$2,0))=0,"",INDEX([3]Tabelle1!$E$3:$U$500,MATCH($A539&amp;$C539&amp;$D539,[3]Tabelle1!$A$3:$A$500&amp;[3]Tabelle1!$C$3:$C$500&amp;[3]Tabelle1!$D$3:$D$500,0),MATCH(S$2,[3]Tabelle1!$E$2:$U$2,0))),"")</f>
        <v>0.14199999999999999</v>
      </c>
      <c r="T539" s="189" t="str">
        <f t="array" ref="T539">IFERROR(IF(INDEX([3]Tabelle1!$E$3:$U$500,MATCH($A539&amp;$C539&amp;$D539,[3]Tabelle1!$A$3:$A$500&amp;[3]Tabelle1!$C$3:$C$500&amp;[3]Tabelle1!$D$3:$D$500,0),MATCH(T$2,[3]Tabelle1!$E$2:$U$2,0))=0,"",INDEX([3]Tabelle1!$E$3:$U$500,MATCH($A539&amp;$C539&amp;$D539,[3]Tabelle1!$A$3:$A$500&amp;[3]Tabelle1!$C$3:$C$500&amp;[3]Tabelle1!$D$3:$D$500,0),MATCH(T$2,[3]Tabelle1!$E$2:$U$2,0))),"")</f>
        <v/>
      </c>
      <c r="U539" s="189" t="str">
        <f t="array" ref="U539">IFERROR(IF(INDEX([3]Tabelle1!$E$3:$U$500,MATCH($A539&amp;$C539&amp;$D539,[3]Tabelle1!$A$3:$A$500&amp;[3]Tabelle1!$C$3:$C$500&amp;[3]Tabelle1!$D$3:$D$500,0),MATCH(U$2,[3]Tabelle1!$E$2:$U$2,0))=0,"",INDEX([3]Tabelle1!$E$3:$U$500,MATCH($A539&amp;$C539&amp;$D539,[3]Tabelle1!$A$3:$A$500&amp;[3]Tabelle1!$C$3:$C$500&amp;[3]Tabelle1!$D$3:$D$500,0),MATCH(U$2,[3]Tabelle1!$E$2:$U$2,0))),"")</f>
        <v/>
      </c>
      <c r="V539" s="190" t="str">
        <f t="array" ref="V539">IFERROR(IF(INDEX([3]Tabelle1!$E$3:$U$500,MATCH($A539&amp;$C539&amp;$D539,[3]Tabelle1!$A$3:$A$500&amp;[3]Tabelle1!$C$3:$C$500&amp;[3]Tabelle1!$D$3:$D$500,0),MATCH(V$2,[3]Tabelle1!$E$2:$U$2,0))=0,"",INDEX([3]Tabelle1!$E$3:$U$500,MATCH($A539&amp;$C539&amp;$D539,[3]Tabelle1!$A$3:$A$500&amp;[3]Tabelle1!$C$3:$C$500&amp;[3]Tabelle1!$D$3:$D$500,0),MATCH(V$2,[3]Tabelle1!$E$2:$U$2,0))),"")</f>
        <v/>
      </c>
      <c r="W539" t="str">
        <f t="array" ref="W539">IFERROR(IF(INDEX([3]Tabelle1!$E$3:$U$500,MATCH($A539&amp;$C539&amp;$D539,[3]Tabelle1!$A$3:$A$500&amp;[3]Tabelle1!$C$3:$C$500&amp;[3]Tabelle1!$D$3:$D$500,0),MATCH(W$2,[3]Tabelle1!$E$2:$U$2,0))=0,"",INDEX([3]Tabelle1!$E$3:$U$500,MATCH($A539&amp;$C539&amp;$D539,[3]Tabelle1!$A$3:$A$500&amp;[3]Tabelle1!$C$3:$C$500&amp;[3]Tabelle1!$D$3:$D$500,0),MATCH(W$2,[3]Tabelle1!$E$2:$U$2,0))),"")</f>
        <v/>
      </c>
      <c r="X539" t="str">
        <f t="array" ref="X539">IFERROR(IF(INDEX([3]Tabelle1!$E$3:$U$500,MATCH($A539&amp;$C539&amp;$D539,[3]Tabelle1!$A$3:$A$500&amp;[3]Tabelle1!$C$3:$C$500&amp;[3]Tabelle1!$D$3:$D$500,0),MATCH(X$2,[3]Tabelle1!$E$2:$U$2,0))=0,"",INDEX([3]Tabelle1!$E$3:$U$500,MATCH($A539&amp;$C539&amp;$D539,[3]Tabelle1!$A$3:$A$500&amp;[3]Tabelle1!$C$3:$C$500&amp;[3]Tabelle1!$D$3:$D$500,0),MATCH(X$2,[3]Tabelle1!$E$2:$U$2,0))),"")</f>
        <v>P. 51 Grafic 5</v>
      </c>
      <c r="Y539" s="174"/>
      <c r="Z539" s="174"/>
      <c r="AA539" s="174"/>
      <c r="AB539" s="174"/>
      <c r="AC539" s="174"/>
      <c r="AD539" s="174"/>
      <c r="AE539" s="174"/>
      <c r="AF539" s="174"/>
    </row>
    <row r="540" spans="1:32" x14ac:dyDescent="0.2">
      <c r="A540" s="107" t="str">
        <f t="shared" si="48"/>
        <v>Romania</v>
      </c>
      <c r="B540" s="97"/>
      <c r="C540" s="97"/>
      <c r="D540" s="226" t="s">
        <v>73</v>
      </c>
      <c r="E540" s="191"/>
      <c r="F540" s="191"/>
      <c r="G540" s="191"/>
      <c r="H540" s="192" t="str">
        <f t="array" ref="H540">IFERROR(IF(INDEX([3]Tabelle1!$E$3:$U$500,MATCH($A540&amp;$C540&amp;$D540,[3]Tabelle1!$A$3:$A$500&amp;[3]Tabelle1!$C$3:$C$500&amp;[3]Tabelle1!$D$3:$D$500,0),MATCH(H$2,[3]Tabelle1!$E$2:$U$2,0))=0,"",INDEX([3]Tabelle1!$E$3:$U$500,MATCH($A540&amp;$C540&amp;$D540,[3]Tabelle1!$A$3:$A$500&amp;[3]Tabelle1!$C$3:$C$500&amp;[3]Tabelle1!$D$3:$D$500,0),MATCH(H$2,[3]Tabelle1!$E$2:$U$2,0))),"")</f>
        <v/>
      </c>
      <c r="I540" s="192" t="str">
        <f t="array" ref="I540">IFERROR(IF(INDEX([3]Tabelle1!$E$3:$U$500,MATCH($A540&amp;$C540&amp;$D540,[3]Tabelle1!$A$3:$A$500&amp;[3]Tabelle1!$C$3:$C$500&amp;[3]Tabelle1!$D$3:$D$500,0),MATCH(I$2,[3]Tabelle1!$E$2:$U$2,0))=0,"",INDEX([3]Tabelle1!$E$3:$U$500,MATCH($A540&amp;$C540&amp;$D540,[3]Tabelle1!$A$3:$A$500&amp;[3]Tabelle1!$C$3:$C$500&amp;[3]Tabelle1!$D$3:$D$500,0),MATCH(I$2,[3]Tabelle1!$E$2:$U$2,0))),"")</f>
        <v/>
      </c>
      <c r="J540" s="192" t="str">
        <f t="array" ref="J540">IFERROR(IF(INDEX([3]Tabelle1!$E$3:$U$500,MATCH($A540&amp;$C540&amp;$D540,[3]Tabelle1!$A$3:$A$500&amp;[3]Tabelle1!$C$3:$C$500&amp;[3]Tabelle1!$D$3:$D$500,0),MATCH(J$2,[3]Tabelle1!$E$2:$U$2,0))=0,"",INDEX([3]Tabelle1!$E$3:$U$500,MATCH($A540&amp;$C540&amp;$D540,[3]Tabelle1!$A$3:$A$500&amp;[3]Tabelle1!$C$3:$C$500&amp;[3]Tabelle1!$D$3:$D$500,0),MATCH(J$2,[3]Tabelle1!$E$2:$U$2,0))),"")</f>
        <v/>
      </c>
      <c r="K540" s="192" t="str">
        <f t="array" ref="K540">IFERROR(IF(INDEX([3]Tabelle1!$E$3:$U$500,MATCH($A540&amp;$C540&amp;$D540,[3]Tabelle1!$A$3:$A$500&amp;[3]Tabelle1!$C$3:$C$500&amp;[3]Tabelle1!$D$3:$D$500,0),MATCH(K$2,[3]Tabelle1!$E$2:$U$2,0))=0,"",INDEX([3]Tabelle1!$E$3:$U$500,MATCH($A540&amp;$C540&amp;$D540,[3]Tabelle1!$A$3:$A$500&amp;[3]Tabelle1!$C$3:$C$500&amp;[3]Tabelle1!$D$3:$D$500,0),MATCH(K$2,[3]Tabelle1!$E$2:$U$2,0))),"")</f>
        <v/>
      </c>
      <c r="L540" s="192" t="str">
        <f t="array" ref="L540">IFERROR(IF(INDEX([3]Tabelle1!$E$3:$U$500,MATCH($A540&amp;$C540&amp;$D540,[3]Tabelle1!$A$3:$A$500&amp;[3]Tabelle1!$C$3:$C$500&amp;[3]Tabelle1!$D$3:$D$500,0),MATCH(L$2,[3]Tabelle1!$E$2:$U$2,0))=0,"",INDEX([3]Tabelle1!$E$3:$U$500,MATCH($A540&amp;$C540&amp;$D540,[3]Tabelle1!$A$3:$A$500&amp;[3]Tabelle1!$C$3:$C$500&amp;[3]Tabelle1!$D$3:$D$500,0),MATCH(L$2,[3]Tabelle1!$E$2:$U$2,0))),"")</f>
        <v/>
      </c>
      <c r="M540" s="192" t="str">
        <f t="array" ref="M540">IFERROR(IF(INDEX([3]Tabelle1!$E$3:$U$500,MATCH($A540&amp;$C540&amp;$D540,[3]Tabelle1!$A$3:$A$500&amp;[3]Tabelle1!$C$3:$C$500&amp;[3]Tabelle1!$D$3:$D$500,0),MATCH(M$2,[3]Tabelle1!$E$2:$U$2,0))=0,"",INDEX([3]Tabelle1!$E$3:$U$500,MATCH($A540&amp;$C540&amp;$D540,[3]Tabelle1!$A$3:$A$500&amp;[3]Tabelle1!$C$3:$C$500&amp;[3]Tabelle1!$D$3:$D$500,0),MATCH(M$2,[3]Tabelle1!$E$2:$U$2,0))),"")</f>
        <v/>
      </c>
      <c r="N540" s="192" t="str">
        <f t="array" ref="N540">IFERROR(IF(INDEX([3]Tabelle1!$E$3:$U$500,MATCH($A540&amp;$C540&amp;$D540,[3]Tabelle1!$A$3:$A$500&amp;[3]Tabelle1!$C$3:$C$500&amp;[3]Tabelle1!$D$3:$D$500,0),MATCH(N$2,[3]Tabelle1!$E$2:$U$2,0))=0,"",INDEX([3]Tabelle1!$E$3:$U$500,MATCH($A540&amp;$C540&amp;$D540,[3]Tabelle1!$A$3:$A$500&amp;[3]Tabelle1!$C$3:$C$500&amp;[3]Tabelle1!$D$3:$D$500,0),MATCH(N$2,[3]Tabelle1!$E$2:$U$2,0))),"")</f>
        <v/>
      </c>
      <c r="O540" s="192" t="str">
        <f t="array" ref="O540">IFERROR(IF(INDEX([3]Tabelle1!$E$3:$U$500,MATCH($A540&amp;$C540&amp;$D540,[3]Tabelle1!$A$3:$A$500&amp;[3]Tabelle1!$C$3:$C$500&amp;[3]Tabelle1!$D$3:$D$500,0),MATCH(O$2,[3]Tabelle1!$E$2:$U$2,0))=0,"",INDEX([3]Tabelle1!$E$3:$U$500,MATCH($A540&amp;$C540&amp;$D540,[3]Tabelle1!$A$3:$A$500&amp;[3]Tabelle1!$C$3:$C$500&amp;[3]Tabelle1!$D$3:$D$500,0),MATCH(O$2,[3]Tabelle1!$E$2:$U$2,0))),"")</f>
        <v/>
      </c>
      <c r="P540" s="192" t="str">
        <f t="array" ref="P540">IFERROR(IF(INDEX([3]Tabelle1!$E$3:$U$500,MATCH($A540&amp;$C540&amp;$D540,[3]Tabelle1!$A$3:$A$500&amp;[3]Tabelle1!$C$3:$C$500&amp;[3]Tabelle1!$D$3:$D$500,0),MATCH(P$2,[3]Tabelle1!$E$2:$U$2,0))=0,"",INDEX([3]Tabelle1!$E$3:$U$500,MATCH($A540&amp;$C540&amp;$D540,[3]Tabelle1!$A$3:$A$500&amp;[3]Tabelle1!$C$3:$C$500&amp;[3]Tabelle1!$D$3:$D$500,0),MATCH(P$2,[3]Tabelle1!$E$2:$U$2,0))),"")</f>
        <v/>
      </c>
      <c r="Q540" s="192" t="str">
        <f t="array" ref="Q540">IFERROR(IF(INDEX([3]Tabelle1!$E$3:$U$500,MATCH($A540&amp;$C540&amp;$D540,[3]Tabelle1!$A$3:$A$500&amp;[3]Tabelle1!$C$3:$C$500&amp;[3]Tabelle1!$D$3:$D$500,0),MATCH(Q$2,[3]Tabelle1!$E$2:$U$2,0))=0,"",INDEX([3]Tabelle1!$E$3:$U$500,MATCH($A540&amp;$C540&amp;$D540,[3]Tabelle1!$A$3:$A$500&amp;[3]Tabelle1!$C$3:$C$500&amp;[3]Tabelle1!$D$3:$D$500,0),MATCH(Q$2,[3]Tabelle1!$E$2:$U$2,0))),"")</f>
        <v/>
      </c>
      <c r="R540" s="192" t="str">
        <f t="array" ref="R540">IFERROR(IF(INDEX([3]Tabelle1!$E$3:$U$500,MATCH($A540&amp;$C540&amp;$D540,[3]Tabelle1!$A$3:$A$500&amp;[3]Tabelle1!$C$3:$C$500&amp;[3]Tabelle1!$D$3:$D$500,0),MATCH(R$2,[3]Tabelle1!$E$2:$U$2,0))=0,"",INDEX([3]Tabelle1!$E$3:$U$500,MATCH($A540&amp;$C540&amp;$D540,[3]Tabelle1!$A$3:$A$500&amp;[3]Tabelle1!$C$3:$C$500&amp;[3]Tabelle1!$D$3:$D$500,0),MATCH(R$2,[3]Tabelle1!$E$2:$U$2,0))),"")</f>
        <v/>
      </c>
      <c r="S540" s="192" t="str">
        <f t="array" ref="S540">IFERROR(IF(INDEX([3]Tabelle1!$E$3:$U$500,MATCH($A540&amp;$C540&amp;$D540,[3]Tabelle1!$A$3:$A$500&amp;[3]Tabelle1!$C$3:$C$500&amp;[3]Tabelle1!$D$3:$D$500,0),MATCH(S$2,[3]Tabelle1!$E$2:$U$2,0))=0,"",INDEX([3]Tabelle1!$E$3:$U$500,MATCH($A540&amp;$C540&amp;$D540,[3]Tabelle1!$A$3:$A$500&amp;[3]Tabelle1!$C$3:$C$500&amp;[3]Tabelle1!$D$3:$D$500,0),MATCH(S$2,[3]Tabelle1!$E$2:$U$2,0))),"")</f>
        <v/>
      </c>
      <c r="T540" s="192" t="str">
        <f t="array" ref="T540">IFERROR(IF(INDEX([3]Tabelle1!$E$3:$U$500,MATCH($A540&amp;$C540&amp;$D540,[3]Tabelle1!$A$3:$A$500&amp;[3]Tabelle1!$C$3:$C$500&amp;[3]Tabelle1!$D$3:$D$500,0),MATCH(T$2,[3]Tabelle1!$E$2:$U$2,0))=0,"",INDEX([3]Tabelle1!$E$3:$U$500,MATCH($A540&amp;$C540&amp;$D540,[3]Tabelle1!$A$3:$A$500&amp;[3]Tabelle1!$C$3:$C$500&amp;[3]Tabelle1!$D$3:$D$500,0),MATCH(T$2,[3]Tabelle1!$E$2:$U$2,0))),"")</f>
        <v/>
      </c>
      <c r="U540" s="192" t="str">
        <f t="array" ref="U540">IFERROR(IF(INDEX([3]Tabelle1!$E$3:$U$500,MATCH($A540&amp;$C540&amp;$D540,[3]Tabelle1!$A$3:$A$500&amp;[3]Tabelle1!$C$3:$C$500&amp;[3]Tabelle1!$D$3:$D$500,0),MATCH(U$2,[3]Tabelle1!$E$2:$U$2,0))=0,"",INDEX([3]Tabelle1!$E$3:$U$500,MATCH($A540&amp;$C540&amp;$D540,[3]Tabelle1!$A$3:$A$500&amp;[3]Tabelle1!$C$3:$C$500&amp;[3]Tabelle1!$D$3:$D$500,0),MATCH(U$2,[3]Tabelle1!$E$2:$U$2,0))),"")</f>
        <v/>
      </c>
      <c r="V540" s="193" t="str">
        <f t="array" ref="V540">IFERROR(IF(INDEX([3]Tabelle1!$E$3:$U$500,MATCH($A540&amp;$C540&amp;$D540,[3]Tabelle1!$A$3:$A$500&amp;[3]Tabelle1!$C$3:$C$500&amp;[3]Tabelle1!$D$3:$D$500,0),MATCH(V$2,[3]Tabelle1!$E$2:$U$2,0))=0,"",INDEX([3]Tabelle1!$E$3:$U$500,MATCH($A540&amp;$C540&amp;$D540,[3]Tabelle1!$A$3:$A$500&amp;[3]Tabelle1!$C$3:$C$500&amp;[3]Tabelle1!$D$3:$D$500,0),MATCH(V$2,[3]Tabelle1!$E$2:$U$2,0))),"")</f>
        <v/>
      </c>
      <c r="W540" t="str">
        <f t="array" ref="W540">IFERROR(IF(INDEX([3]Tabelle1!$E$3:$U$500,MATCH($A540&amp;$C540&amp;$D540,[3]Tabelle1!$A$3:$A$500&amp;[3]Tabelle1!$C$3:$C$500&amp;[3]Tabelle1!$D$3:$D$500,0),MATCH(W$2,[3]Tabelle1!$E$2:$U$2,0))=0,"",INDEX([3]Tabelle1!$E$3:$U$500,MATCH($A540&amp;$C540&amp;$D540,[3]Tabelle1!$A$3:$A$500&amp;[3]Tabelle1!$C$3:$C$500&amp;[3]Tabelle1!$D$3:$D$500,0),MATCH(W$2,[3]Tabelle1!$E$2:$U$2,0))),"")</f>
        <v/>
      </c>
      <c r="X540" t="str">
        <f t="array" ref="X540">IFERROR(IF(INDEX([3]Tabelle1!$E$3:$U$500,MATCH($A540&amp;$C540&amp;$D540,[3]Tabelle1!$A$3:$A$500&amp;[3]Tabelle1!$C$3:$C$500&amp;[3]Tabelle1!$D$3:$D$500,0),MATCH(X$2,[3]Tabelle1!$E$2:$U$2,0))=0,"",INDEX([3]Tabelle1!$E$3:$U$500,MATCH($A540&amp;$C540&amp;$D540,[3]Tabelle1!$A$3:$A$500&amp;[3]Tabelle1!$C$3:$C$500&amp;[3]Tabelle1!$D$3:$D$500,0),MATCH(X$2,[3]Tabelle1!$E$2:$U$2,0))),"")</f>
        <v>P. 62 Grafic 11</v>
      </c>
      <c r="Y540" s="4"/>
      <c r="Z540" s="4"/>
      <c r="AA540" s="4"/>
      <c r="AB540" s="4"/>
      <c r="AC540" s="4"/>
      <c r="AD540" s="4"/>
      <c r="AE540" s="4"/>
      <c r="AF540" s="4"/>
    </row>
    <row r="541" spans="1:32" x14ac:dyDescent="0.2">
      <c r="A541" s="107" t="str">
        <f t="shared" si="48"/>
        <v>Romania</v>
      </c>
      <c r="B541" s="97"/>
      <c r="C541" s="97" t="s">
        <v>88</v>
      </c>
      <c r="D541" s="227" t="s">
        <v>0</v>
      </c>
      <c r="E541" s="194"/>
      <c r="F541" s="194"/>
      <c r="G541" s="194"/>
      <c r="H541" s="195" t="str">
        <f t="array" ref="H541">IFERROR(IF(INDEX([3]Tabelle1!$E$3:$U$500,MATCH($A541&amp;$C541&amp;$D541,[3]Tabelle1!$A$3:$A$500&amp;[3]Tabelle1!$C$3:$C$500&amp;[3]Tabelle1!$D$3:$D$500,0),MATCH(H$2,[3]Tabelle1!$E$2:$U$2,0))=0,"",INDEX([3]Tabelle1!$E$3:$U$500,MATCH($A541&amp;$C541&amp;$D541,[3]Tabelle1!$A$3:$A$500&amp;[3]Tabelle1!$C$3:$C$500&amp;[3]Tabelle1!$D$3:$D$500,0),MATCH(H$2,[3]Tabelle1!$E$2:$U$2,0))),"")</f>
        <v/>
      </c>
      <c r="I541" s="195">
        <f t="array" ref="I541">IFERROR(IF(INDEX([3]Tabelle1!$E$3:$U$500,MATCH($A541&amp;$C541&amp;$D541,[3]Tabelle1!$A$3:$A$500&amp;[3]Tabelle1!$C$3:$C$500&amp;[3]Tabelle1!$D$3:$D$500,0),MATCH(I$2,[3]Tabelle1!$E$2:$U$2,0))=0,"",INDEX([3]Tabelle1!$E$3:$U$500,MATCH($A541&amp;$C541&amp;$D541,[3]Tabelle1!$A$3:$A$500&amp;[3]Tabelle1!$C$3:$C$500&amp;[3]Tabelle1!$D$3:$D$500,0),MATCH(I$2,[3]Tabelle1!$E$2:$U$2,0))),"")</f>
        <v>2953</v>
      </c>
      <c r="J541" s="195" t="str">
        <f t="array" ref="J541">IFERROR(IF(INDEX([3]Tabelle1!$E$3:$U$500,MATCH($A541&amp;$C541&amp;$D541,[3]Tabelle1!$A$3:$A$500&amp;[3]Tabelle1!$C$3:$C$500&amp;[3]Tabelle1!$D$3:$D$500,0),MATCH(J$2,[3]Tabelle1!$E$2:$U$2,0))=0,"",INDEX([3]Tabelle1!$E$3:$U$500,MATCH($A541&amp;$C541&amp;$D541,[3]Tabelle1!$A$3:$A$500&amp;[3]Tabelle1!$C$3:$C$500&amp;[3]Tabelle1!$D$3:$D$500,0),MATCH(J$2,[3]Tabelle1!$E$2:$U$2,0))),"")</f>
        <v/>
      </c>
      <c r="K541" s="195" t="str">
        <f t="array" ref="K541">IFERROR(IF(INDEX([3]Tabelle1!$E$3:$U$500,MATCH($A541&amp;$C541&amp;$D541,[3]Tabelle1!$A$3:$A$500&amp;[3]Tabelle1!$C$3:$C$500&amp;[3]Tabelle1!$D$3:$D$500,0),MATCH(K$2,[3]Tabelle1!$E$2:$U$2,0))=0,"",INDEX([3]Tabelle1!$E$3:$U$500,MATCH($A541&amp;$C541&amp;$D541,[3]Tabelle1!$A$3:$A$500&amp;[3]Tabelle1!$C$3:$C$500&amp;[3]Tabelle1!$D$3:$D$500,0),MATCH(K$2,[3]Tabelle1!$E$2:$U$2,0))),"")</f>
        <v/>
      </c>
      <c r="L541" s="195" t="str">
        <f t="array" ref="L541">IFERROR(IF(INDEX([3]Tabelle1!$E$3:$U$500,MATCH($A541&amp;$C541&amp;$D541,[3]Tabelle1!$A$3:$A$500&amp;[3]Tabelle1!$C$3:$C$500&amp;[3]Tabelle1!$D$3:$D$500,0),MATCH(L$2,[3]Tabelle1!$E$2:$U$2,0))=0,"",INDEX([3]Tabelle1!$E$3:$U$500,MATCH($A541&amp;$C541&amp;$D541,[3]Tabelle1!$A$3:$A$500&amp;[3]Tabelle1!$C$3:$C$500&amp;[3]Tabelle1!$D$3:$D$500,0),MATCH(L$2,[3]Tabelle1!$E$2:$U$2,0))),"")</f>
        <v/>
      </c>
      <c r="M541" s="195" t="str">
        <f t="array" ref="M541">IFERROR(IF(INDEX([3]Tabelle1!$E$3:$U$500,MATCH($A541&amp;$C541&amp;$D541,[3]Tabelle1!$A$3:$A$500&amp;[3]Tabelle1!$C$3:$C$500&amp;[3]Tabelle1!$D$3:$D$500,0),MATCH(M$2,[3]Tabelle1!$E$2:$U$2,0))=0,"",INDEX([3]Tabelle1!$E$3:$U$500,MATCH($A541&amp;$C541&amp;$D541,[3]Tabelle1!$A$3:$A$500&amp;[3]Tabelle1!$C$3:$C$500&amp;[3]Tabelle1!$D$3:$D$500,0),MATCH(M$2,[3]Tabelle1!$E$2:$U$2,0))),"")</f>
        <v/>
      </c>
      <c r="N541" s="195">
        <f t="array" ref="N541">IFERROR(IF(INDEX([3]Tabelle1!$E$3:$U$500,MATCH($A541&amp;$C541&amp;$D541,[3]Tabelle1!$A$3:$A$500&amp;[3]Tabelle1!$C$3:$C$500&amp;[3]Tabelle1!$D$3:$D$500,0),MATCH(N$2,[3]Tabelle1!$E$2:$U$2,0))=0,"",INDEX([3]Tabelle1!$E$3:$U$500,MATCH($A541&amp;$C541&amp;$D541,[3]Tabelle1!$A$3:$A$500&amp;[3]Tabelle1!$C$3:$C$500&amp;[3]Tabelle1!$D$3:$D$500,0),MATCH(N$2,[3]Tabelle1!$E$2:$U$2,0))),"")</f>
        <v>4334</v>
      </c>
      <c r="O541" s="195" t="str">
        <f t="array" ref="O541">IFERROR(IF(INDEX([3]Tabelle1!$E$3:$U$500,MATCH($A541&amp;$C541&amp;$D541,[3]Tabelle1!$A$3:$A$500&amp;[3]Tabelle1!$C$3:$C$500&amp;[3]Tabelle1!$D$3:$D$500,0),MATCH(O$2,[3]Tabelle1!$E$2:$U$2,0))=0,"",INDEX([3]Tabelle1!$E$3:$U$500,MATCH($A541&amp;$C541&amp;$D541,[3]Tabelle1!$A$3:$A$500&amp;[3]Tabelle1!$C$3:$C$500&amp;[3]Tabelle1!$D$3:$D$500,0),MATCH(O$2,[3]Tabelle1!$E$2:$U$2,0))),"")</f>
        <v/>
      </c>
      <c r="P541" s="195" t="str">
        <f t="array" ref="P541">IFERROR(IF(INDEX([3]Tabelle1!$E$3:$U$500,MATCH($A541&amp;$C541&amp;$D541,[3]Tabelle1!$A$3:$A$500&amp;[3]Tabelle1!$C$3:$C$500&amp;[3]Tabelle1!$D$3:$D$500,0),MATCH(P$2,[3]Tabelle1!$E$2:$U$2,0))=0,"",INDEX([3]Tabelle1!$E$3:$U$500,MATCH($A541&amp;$C541&amp;$D541,[3]Tabelle1!$A$3:$A$500&amp;[3]Tabelle1!$C$3:$C$500&amp;[3]Tabelle1!$D$3:$D$500,0),MATCH(P$2,[3]Tabelle1!$E$2:$U$2,0))),"")</f>
        <v/>
      </c>
      <c r="Q541" s="195" t="str">
        <f t="array" ref="Q541">IFERROR(IF(INDEX([3]Tabelle1!$E$3:$U$500,MATCH($A541&amp;$C541&amp;$D541,[3]Tabelle1!$A$3:$A$500&amp;[3]Tabelle1!$C$3:$C$500&amp;[3]Tabelle1!$D$3:$D$500,0),MATCH(Q$2,[3]Tabelle1!$E$2:$U$2,0))=0,"",INDEX([3]Tabelle1!$E$3:$U$500,MATCH($A541&amp;$C541&amp;$D541,[3]Tabelle1!$A$3:$A$500&amp;[3]Tabelle1!$C$3:$C$500&amp;[3]Tabelle1!$D$3:$D$500,0),MATCH(Q$2,[3]Tabelle1!$E$2:$U$2,0))),"")</f>
        <v/>
      </c>
      <c r="R541" s="195" t="str">
        <f t="array" ref="R541">IFERROR(IF(INDEX([3]Tabelle1!$E$3:$U$500,MATCH($A541&amp;$C541&amp;$D541,[3]Tabelle1!$A$3:$A$500&amp;[3]Tabelle1!$C$3:$C$500&amp;[3]Tabelle1!$D$3:$D$500,0),MATCH(R$2,[3]Tabelle1!$E$2:$U$2,0))=0,"",INDEX([3]Tabelle1!$E$3:$U$500,MATCH($A541&amp;$C541&amp;$D541,[3]Tabelle1!$A$3:$A$500&amp;[3]Tabelle1!$C$3:$C$500&amp;[3]Tabelle1!$D$3:$D$500,0),MATCH(R$2,[3]Tabelle1!$E$2:$U$2,0))),"")</f>
        <v/>
      </c>
      <c r="S541" s="195">
        <f t="array" ref="S541">IFERROR(IF(INDEX([3]Tabelle1!$E$3:$U$500,MATCH($A541&amp;$C541&amp;$D541,[3]Tabelle1!$A$3:$A$500&amp;[3]Tabelle1!$C$3:$C$500&amp;[3]Tabelle1!$D$3:$D$500,0),MATCH(S$2,[3]Tabelle1!$E$2:$U$2,0))=0,"",INDEX([3]Tabelle1!$E$3:$U$500,MATCH($A541&amp;$C541&amp;$D541,[3]Tabelle1!$A$3:$A$500&amp;[3]Tabelle1!$C$3:$C$500&amp;[3]Tabelle1!$D$3:$D$500,0),MATCH(S$2,[3]Tabelle1!$E$2:$U$2,0))),"")</f>
        <v>5255</v>
      </c>
      <c r="T541" s="195" t="str">
        <f t="array" ref="T541">IFERROR(IF(INDEX([3]Tabelle1!$E$3:$U$500,MATCH($A541&amp;$C541&amp;$D541,[3]Tabelle1!$A$3:$A$500&amp;[3]Tabelle1!$C$3:$C$500&amp;[3]Tabelle1!$D$3:$D$500,0),MATCH(T$2,[3]Tabelle1!$E$2:$U$2,0))=0,"",INDEX([3]Tabelle1!$E$3:$U$500,MATCH($A541&amp;$C541&amp;$D541,[3]Tabelle1!$A$3:$A$500&amp;[3]Tabelle1!$C$3:$C$500&amp;[3]Tabelle1!$D$3:$D$500,0),MATCH(T$2,[3]Tabelle1!$E$2:$U$2,0))),"")</f>
        <v/>
      </c>
      <c r="U541" s="195" t="str">
        <f t="array" ref="U541">IFERROR(IF(INDEX([3]Tabelle1!$E$3:$U$500,MATCH($A541&amp;$C541&amp;$D541,[3]Tabelle1!$A$3:$A$500&amp;[3]Tabelle1!$C$3:$C$500&amp;[3]Tabelle1!$D$3:$D$500,0),MATCH(U$2,[3]Tabelle1!$E$2:$U$2,0))=0,"",INDEX([3]Tabelle1!$E$3:$U$500,MATCH($A541&amp;$C541&amp;$D541,[3]Tabelle1!$A$3:$A$500&amp;[3]Tabelle1!$C$3:$C$500&amp;[3]Tabelle1!$D$3:$D$500,0),MATCH(U$2,[3]Tabelle1!$E$2:$U$2,0))),"")</f>
        <v/>
      </c>
      <c r="V541" s="196" t="str">
        <f t="array" ref="V541">IFERROR(IF(INDEX([3]Tabelle1!$E$3:$U$500,MATCH($A541&amp;$C541&amp;$D541,[3]Tabelle1!$A$3:$A$500&amp;[3]Tabelle1!$C$3:$C$500&amp;[3]Tabelle1!$D$3:$D$500,0),MATCH(V$2,[3]Tabelle1!$E$2:$U$2,0))=0,"",INDEX([3]Tabelle1!$E$3:$U$500,MATCH($A541&amp;$C541&amp;$D541,[3]Tabelle1!$A$3:$A$500&amp;[3]Tabelle1!$C$3:$C$500&amp;[3]Tabelle1!$D$3:$D$500,0),MATCH(V$2,[3]Tabelle1!$E$2:$U$2,0))),"")</f>
        <v/>
      </c>
      <c r="W541" t="str">
        <f t="array" ref="W541">IFERROR(IF(INDEX([3]Tabelle1!$E$3:$U$500,MATCH($A541&amp;$C541&amp;$D541,[3]Tabelle1!$A$3:$A$500&amp;[3]Tabelle1!$C$3:$C$500&amp;[3]Tabelle1!$D$3:$D$500,0),MATCH(W$2,[3]Tabelle1!$E$2:$U$2,0))=0,"",INDEX([3]Tabelle1!$E$3:$U$500,MATCH($A541&amp;$C541&amp;$D541,[3]Tabelle1!$A$3:$A$500&amp;[3]Tabelle1!$C$3:$C$500&amp;[3]Tabelle1!$D$3:$D$500,0),MATCH(W$2,[3]Tabelle1!$E$2:$U$2,0))),"")</f>
        <v/>
      </c>
      <c r="X541" t="str">
        <f t="array" ref="X541">IFERROR(IF(INDEX([3]Tabelle1!$E$3:$U$500,MATCH($A541&amp;$C541&amp;$D541,[3]Tabelle1!$A$3:$A$500&amp;[3]Tabelle1!$C$3:$C$500&amp;[3]Tabelle1!$D$3:$D$500,0),MATCH(X$2,[3]Tabelle1!$E$2:$U$2,0))=0,"",INDEX([3]Tabelle1!$E$3:$U$500,MATCH($A541&amp;$C541&amp;$D541,[3]Tabelle1!$A$3:$A$500&amp;[3]Tabelle1!$C$3:$C$500&amp;[3]Tabelle1!$D$3:$D$500,0),MATCH(X$2,[3]Tabelle1!$E$2:$U$2,0))),"")</f>
        <v/>
      </c>
      <c r="Y541" s="4"/>
      <c r="Z541" s="4"/>
      <c r="AA541" s="4"/>
      <c r="AB541" s="4"/>
      <c r="AC541" s="4"/>
      <c r="AD541" s="4"/>
      <c r="AE541" s="4"/>
      <c r="AF541" s="4"/>
    </row>
    <row r="542" spans="1:32" x14ac:dyDescent="0.2">
      <c r="A542" s="107" t="str">
        <f t="shared" si="48"/>
        <v>Romania</v>
      </c>
      <c r="B542" s="97"/>
      <c r="C542" s="97" t="s">
        <v>88</v>
      </c>
      <c r="D542" s="227" t="s">
        <v>6</v>
      </c>
      <c r="E542" s="194"/>
      <c r="F542" s="194"/>
      <c r="G542" s="194"/>
      <c r="H542" s="195" t="str">
        <f t="array" ref="H542">IFERROR(IF(INDEX([3]Tabelle1!$E$3:$U$500,MATCH($A542&amp;$C542&amp;$D542,[3]Tabelle1!$A$3:$A$500&amp;[3]Tabelle1!$C$3:$C$500&amp;[3]Tabelle1!$D$3:$D$500,0),MATCH(H$2,[3]Tabelle1!$E$2:$U$2,0))=0,"",INDEX([3]Tabelle1!$E$3:$U$500,MATCH($A542&amp;$C542&amp;$D542,[3]Tabelle1!$A$3:$A$500&amp;[3]Tabelle1!$C$3:$C$500&amp;[3]Tabelle1!$D$3:$D$500,0),MATCH(H$2,[3]Tabelle1!$E$2:$U$2,0))),"")</f>
        <v/>
      </c>
      <c r="I542" s="195">
        <f t="array" ref="I542">IFERROR(IF(INDEX([3]Tabelle1!$E$3:$U$500,MATCH($A542&amp;$C542&amp;$D542,[3]Tabelle1!$A$3:$A$500&amp;[3]Tabelle1!$C$3:$C$500&amp;[3]Tabelle1!$D$3:$D$500,0),MATCH(I$2,[3]Tabelle1!$E$2:$U$2,0))=0,"",INDEX([3]Tabelle1!$E$3:$U$500,MATCH($A542&amp;$C542&amp;$D542,[3]Tabelle1!$A$3:$A$500&amp;[3]Tabelle1!$C$3:$C$500&amp;[3]Tabelle1!$D$3:$D$500,0),MATCH(I$2,[3]Tabelle1!$E$2:$U$2,0))),"")</f>
        <v>2953</v>
      </c>
      <c r="J542" s="195" t="str">
        <f t="array" ref="J542">IFERROR(IF(INDEX([3]Tabelle1!$E$3:$U$500,MATCH($A542&amp;$C542&amp;$D542,[3]Tabelle1!$A$3:$A$500&amp;[3]Tabelle1!$C$3:$C$500&amp;[3]Tabelle1!$D$3:$D$500,0),MATCH(J$2,[3]Tabelle1!$E$2:$U$2,0))=0,"",INDEX([3]Tabelle1!$E$3:$U$500,MATCH($A542&amp;$C542&amp;$D542,[3]Tabelle1!$A$3:$A$500&amp;[3]Tabelle1!$C$3:$C$500&amp;[3]Tabelle1!$D$3:$D$500,0),MATCH(J$2,[3]Tabelle1!$E$2:$U$2,0))),"")</f>
        <v/>
      </c>
      <c r="K542" s="195" t="str">
        <f t="array" ref="K542">IFERROR(IF(INDEX([3]Tabelle1!$E$3:$U$500,MATCH($A542&amp;$C542&amp;$D542,[3]Tabelle1!$A$3:$A$500&amp;[3]Tabelle1!$C$3:$C$500&amp;[3]Tabelle1!$D$3:$D$500,0),MATCH(K$2,[3]Tabelle1!$E$2:$U$2,0))=0,"",INDEX([3]Tabelle1!$E$3:$U$500,MATCH($A542&amp;$C542&amp;$D542,[3]Tabelle1!$A$3:$A$500&amp;[3]Tabelle1!$C$3:$C$500&amp;[3]Tabelle1!$D$3:$D$500,0),MATCH(K$2,[3]Tabelle1!$E$2:$U$2,0))),"")</f>
        <v/>
      </c>
      <c r="L542" s="195" t="str">
        <f t="array" ref="L542">IFERROR(IF(INDEX([3]Tabelle1!$E$3:$U$500,MATCH($A542&amp;$C542&amp;$D542,[3]Tabelle1!$A$3:$A$500&amp;[3]Tabelle1!$C$3:$C$500&amp;[3]Tabelle1!$D$3:$D$500,0),MATCH(L$2,[3]Tabelle1!$E$2:$U$2,0))=0,"",INDEX([3]Tabelle1!$E$3:$U$500,MATCH($A542&amp;$C542&amp;$D542,[3]Tabelle1!$A$3:$A$500&amp;[3]Tabelle1!$C$3:$C$500&amp;[3]Tabelle1!$D$3:$D$500,0),MATCH(L$2,[3]Tabelle1!$E$2:$U$2,0))),"")</f>
        <v/>
      </c>
      <c r="M542" s="195" t="str">
        <f t="array" ref="M542">IFERROR(IF(INDEX([3]Tabelle1!$E$3:$U$500,MATCH($A542&amp;$C542&amp;$D542,[3]Tabelle1!$A$3:$A$500&amp;[3]Tabelle1!$C$3:$C$500&amp;[3]Tabelle1!$D$3:$D$500,0),MATCH(M$2,[3]Tabelle1!$E$2:$U$2,0))=0,"",INDEX([3]Tabelle1!$E$3:$U$500,MATCH($A542&amp;$C542&amp;$D542,[3]Tabelle1!$A$3:$A$500&amp;[3]Tabelle1!$C$3:$C$500&amp;[3]Tabelle1!$D$3:$D$500,0),MATCH(M$2,[3]Tabelle1!$E$2:$U$2,0))),"")</f>
        <v/>
      </c>
      <c r="N542" s="195">
        <f t="array" ref="N542">IFERROR(IF(INDEX([3]Tabelle1!$E$3:$U$500,MATCH($A542&amp;$C542&amp;$D542,[3]Tabelle1!$A$3:$A$500&amp;[3]Tabelle1!$C$3:$C$500&amp;[3]Tabelle1!$D$3:$D$500,0),MATCH(N$2,[3]Tabelle1!$E$2:$U$2,0))=0,"",INDEX([3]Tabelle1!$E$3:$U$500,MATCH($A542&amp;$C542&amp;$D542,[3]Tabelle1!$A$3:$A$500&amp;[3]Tabelle1!$C$3:$C$500&amp;[3]Tabelle1!$D$3:$D$500,0),MATCH(N$2,[3]Tabelle1!$E$2:$U$2,0))),"")</f>
        <v>4334</v>
      </c>
      <c r="O542" s="195" t="str">
        <f t="array" ref="O542">IFERROR(IF(INDEX([3]Tabelle1!$E$3:$U$500,MATCH($A542&amp;$C542&amp;$D542,[3]Tabelle1!$A$3:$A$500&amp;[3]Tabelle1!$C$3:$C$500&amp;[3]Tabelle1!$D$3:$D$500,0),MATCH(O$2,[3]Tabelle1!$E$2:$U$2,0))=0,"",INDEX([3]Tabelle1!$E$3:$U$500,MATCH($A542&amp;$C542&amp;$D542,[3]Tabelle1!$A$3:$A$500&amp;[3]Tabelle1!$C$3:$C$500&amp;[3]Tabelle1!$D$3:$D$500,0),MATCH(O$2,[3]Tabelle1!$E$2:$U$2,0))),"")</f>
        <v/>
      </c>
      <c r="P542" s="195" t="str">
        <f t="array" ref="P542">IFERROR(IF(INDEX([3]Tabelle1!$E$3:$U$500,MATCH($A542&amp;$C542&amp;$D542,[3]Tabelle1!$A$3:$A$500&amp;[3]Tabelle1!$C$3:$C$500&amp;[3]Tabelle1!$D$3:$D$500,0),MATCH(P$2,[3]Tabelle1!$E$2:$U$2,0))=0,"",INDEX([3]Tabelle1!$E$3:$U$500,MATCH($A542&amp;$C542&amp;$D542,[3]Tabelle1!$A$3:$A$500&amp;[3]Tabelle1!$C$3:$C$500&amp;[3]Tabelle1!$D$3:$D$500,0),MATCH(P$2,[3]Tabelle1!$E$2:$U$2,0))),"")</f>
        <v/>
      </c>
      <c r="Q542" s="195" t="str">
        <f t="array" ref="Q542">IFERROR(IF(INDEX([3]Tabelle1!$E$3:$U$500,MATCH($A542&amp;$C542&amp;$D542,[3]Tabelle1!$A$3:$A$500&amp;[3]Tabelle1!$C$3:$C$500&amp;[3]Tabelle1!$D$3:$D$500,0),MATCH(Q$2,[3]Tabelle1!$E$2:$U$2,0))=0,"",INDEX([3]Tabelle1!$E$3:$U$500,MATCH($A542&amp;$C542&amp;$D542,[3]Tabelle1!$A$3:$A$500&amp;[3]Tabelle1!$C$3:$C$500&amp;[3]Tabelle1!$D$3:$D$500,0),MATCH(Q$2,[3]Tabelle1!$E$2:$U$2,0))),"")</f>
        <v/>
      </c>
      <c r="R542" s="195" t="str">
        <f t="array" ref="R542">IFERROR(IF(INDEX([3]Tabelle1!$E$3:$U$500,MATCH($A542&amp;$C542&amp;$D542,[3]Tabelle1!$A$3:$A$500&amp;[3]Tabelle1!$C$3:$C$500&amp;[3]Tabelle1!$D$3:$D$500,0),MATCH(R$2,[3]Tabelle1!$E$2:$U$2,0))=0,"",INDEX([3]Tabelle1!$E$3:$U$500,MATCH($A542&amp;$C542&amp;$D542,[3]Tabelle1!$A$3:$A$500&amp;[3]Tabelle1!$C$3:$C$500&amp;[3]Tabelle1!$D$3:$D$500,0),MATCH(R$2,[3]Tabelle1!$E$2:$U$2,0))),"")</f>
        <v/>
      </c>
      <c r="S542" s="195">
        <f t="array" ref="S542">IFERROR(IF(INDEX([3]Tabelle1!$E$3:$U$500,MATCH($A542&amp;$C542&amp;$D542,[3]Tabelle1!$A$3:$A$500&amp;[3]Tabelle1!$C$3:$C$500&amp;[3]Tabelle1!$D$3:$D$500,0),MATCH(S$2,[3]Tabelle1!$E$2:$U$2,0))=0,"",INDEX([3]Tabelle1!$E$3:$U$500,MATCH($A542&amp;$C542&amp;$D542,[3]Tabelle1!$A$3:$A$500&amp;[3]Tabelle1!$C$3:$C$500&amp;[3]Tabelle1!$D$3:$D$500,0),MATCH(S$2,[3]Tabelle1!$E$2:$U$2,0))),"")</f>
        <v>5255</v>
      </c>
      <c r="T542" s="195" t="str">
        <f t="array" ref="T542">IFERROR(IF(INDEX([3]Tabelle1!$E$3:$U$500,MATCH($A542&amp;$C542&amp;$D542,[3]Tabelle1!$A$3:$A$500&amp;[3]Tabelle1!$C$3:$C$500&amp;[3]Tabelle1!$D$3:$D$500,0),MATCH(T$2,[3]Tabelle1!$E$2:$U$2,0))=0,"",INDEX([3]Tabelle1!$E$3:$U$500,MATCH($A542&amp;$C542&amp;$D542,[3]Tabelle1!$A$3:$A$500&amp;[3]Tabelle1!$C$3:$C$500&amp;[3]Tabelle1!$D$3:$D$500,0),MATCH(T$2,[3]Tabelle1!$E$2:$U$2,0))),"")</f>
        <v/>
      </c>
      <c r="U542" s="195" t="str">
        <f t="array" ref="U542">IFERROR(IF(INDEX([3]Tabelle1!$E$3:$U$500,MATCH($A542&amp;$C542&amp;$D542,[3]Tabelle1!$A$3:$A$500&amp;[3]Tabelle1!$C$3:$C$500&amp;[3]Tabelle1!$D$3:$D$500,0),MATCH(U$2,[3]Tabelle1!$E$2:$U$2,0))=0,"",INDEX([3]Tabelle1!$E$3:$U$500,MATCH($A542&amp;$C542&amp;$D542,[3]Tabelle1!$A$3:$A$500&amp;[3]Tabelle1!$C$3:$C$500&amp;[3]Tabelle1!$D$3:$D$500,0),MATCH(U$2,[3]Tabelle1!$E$2:$U$2,0))),"")</f>
        <v/>
      </c>
      <c r="V542" s="196" t="str">
        <f t="array" ref="V542">IFERROR(IF(INDEX([3]Tabelle1!$E$3:$U$500,MATCH($A542&amp;$C542&amp;$D542,[3]Tabelle1!$A$3:$A$500&amp;[3]Tabelle1!$C$3:$C$500&amp;[3]Tabelle1!$D$3:$D$500,0),MATCH(V$2,[3]Tabelle1!$E$2:$U$2,0))=0,"",INDEX([3]Tabelle1!$E$3:$U$500,MATCH($A542&amp;$C542&amp;$D542,[3]Tabelle1!$A$3:$A$500&amp;[3]Tabelle1!$C$3:$C$500&amp;[3]Tabelle1!$D$3:$D$500,0),MATCH(V$2,[3]Tabelle1!$E$2:$U$2,0))),"")</f>
        <v/>
      </c>
      <c r="W542" t="str">
        <f t="array" ref="W542">IFERROR(IF(INDEX([3]Tabelle1!$E$3:$U$500,MATCH($A542&amp;$C542&amp;$D542,[3]Tabelle1!$A$3:$A$500&amp;[3]Tabelle1!$C$3:$C$500&amp;[3]Tabelle1!$D$3:$D$500,0),MATCH(W$2,[3]Tabelle1!$E$2:$U$2,0))=0,"",INDEX([3]Tabelle1!$E$3:$U$500,MATCH($A542&amp;$C542&amp;$D542,[3]Tabelle1!$A$3:$A$500&amp;[3]Tabelle1!$C$3:$C$500&amp;[3]Tabelle1!$D$3:$D$500,0),MATCH(W$2,[3]Tabelle1!$E$2:$U$2,0))),"")</f>
        <v/>
      </c>
      <c r="X542" t="str">
        <f t="array" ref="X542">IFERROR(IF(INDEX([3]Tabelle1!$E$3:$U$500,MATCH($A542&amp;$C542&amp;$D542,[3]Tabelle1!$A$3:$A$500&amp;[3]Tabelle1!$C$3:$C$500&amp;[3]Tabelle1!$D$3:$D$500,0),MATCH(X$2,[3]Tabelle1!$E$2:$U$2,0))=0,"",INDEX([3]Tabelle1!$E$3:$U$500,MATCH($A542&amp;$C542&amp;$D542,[3]Tabelle1!$A$3:$A$500&amp;[3]Tabelle1!$C$3:$C$500&amp;[3]Tabelle1!$D$3:$D$500,0),MATCH(X$2,[3]Tabelle1!$E$2:$U$2,0))),"")</f>
        <v/>
      </c>
      <c r="Y542" s="4"/>
      <c r="Z542" s="4"/>
      <c r="AA542" s="4"/>
      <c r="AB542" s="4"/>
      <c r="AC542" s="4"/>
      <c r="AD542" s="4"/>
      <c r="AE542" s="4"/>
      <c r="AF542" s="4"/>
    </row>
    <row r="543" spans="1:32" x14ac:dyDescent="0.2">
      <c r="A543" s="107" t="str">
        <f t="shared" si="48"/>
        <v>Romania</v>
      </c>
      <c r="B543" s="97"/>
      <c r="C543" s="97" t="s">
        <v>88</v>
      </c>
      <c r="D543" s="227" t="s">
        <v>1</v>
      </c>
      <c r="E543" s="194"/>
      <c r="F543" s="194"/>
      <c r="G543" s="194"/>
      <c r="H543" s="195" t="str">
        <f t="array" ref="H543">IFERROR(IF(INDEX([3]Tabelle1!$E$3:$U$500,MATCH($A543&amp;$C543&amp;$D543,[3]Tabelle1!$A$3:$A$500&amp;[3]Tabelle1!$C$3:$C$500&amp;[3]Tabelle1!$D$3:$D$500,0),MATCH(H$2,[3]Tabelle1!$E$2:$U$2,0))=0,"",INDEX([3]Tabelle1!$E$3:$U$500,MATCH($A543&amp;$C543&amp;$D543,[3]Tabelle1!$A$3:$A$500&amp;[3]Tabelle1!$C$3:$C$500&amp;[3]Tabelle1!$D$3:$D$500,0),MATCH(H$2,[3]Tabelle1!$E$2:$U$2,0))),"")</f>
        <v/>
      </c>
      <c r="I543" s="195" t="str">
        <f t="array" ref="I543">IFERROR(IF(INDEX([3]Tabelle1!$E$3:$U$500,MATCH($A543&amp;$C543&amp;$D543,[3]Tabelle1!$A$3:$A$500&amp;[3]Tabelle1!$C$3:$C$500&amp;[3]Tabelle1!$D$3:$D$500,0),MATCH(I$2,[3]Tabelle1!$E$2:$U$2,0))=0,"",INDEX([3]Tabelle1!$E$3:$U$500,MATCH($A543&amp;$C543&amp;$D543,[3]Tabelle1!$A$3:$A$500&amp;[3]Tabelle1!$C$3:$C$500&amp;[3]Tabelle1!$D$3:$D$500,0),MATCH(I$2,[3]Tabelle1!$E$2:$U$2,0))),"")</f>
        <v/>
      </c>
      <c r="J543" s="195" t="str">
        <f t="array" ref="J543">IFERROR(IF(INDEX([3]Tabelle1!$E$3:$U$500,MATCH($A543&amp;$C543&amp;$D543,[3]Tabelle1!$A$3:$A$500&amp;[3]Tabelle1!$C$3:$C$500&amp;[3]Tabelle1!$D$3:$D$500,0),MATCH(J$2,[3]Tabelle1!$E$2:$U$2,0))=0,"",INDEX([3]Tabelle1!$E$3:$U$500,MATCH($A543&amp;$C543&amp;$D543,[3]Tabelle1!$A$3:$A$500&amp;[3]Tabelle1!$C$3:$C$500&amp;[3]Tabelle1!$D$3:$D$500,0),MATCH(J$2,[3]Tabelle1!$E$2:$U$2,0))),"")</f>
        <v/>
      </c>
      <c r="K543" s="195" t="str">
        <f t="array" ref="K543">IFERROR(IF(INDEX([3]Tabelle1!$E$3:$U$500,MATCH($A543&amp;$C543&amp;$D543,[3]Tabelle1!$A$3:$A$500&amp;[3]Tabelle1!$C$3:$C$500&amp;[3]Tabelle1!$D$3:$D$500,0),MATCH(K$2,[3]Tabelle1!$E$2:$U$2,0))=0,"",INDEX([3]Tabelle1!$E$3:$U$500,MATCH($A543&amp;$C543&amp;$D543,[3]Tabelle1!$A$3:$A$500&amp;[3]Tabelle1!$C$3:$C$500&amp;[3]Tabelle1!$D$3:$D$500,0),MATCH(K$2,[3]Tabelle1!$E$2:$U$2,0))),"")</f>
        <v/>
      </c>
      <c r="L543" s="195" t="str">
        <f t="array" ref="L543">IFERROR(IF(INDEX([3]Tabelle1!$E$3:$U$500,MATCH($A543&amp;$C543&amp;$D543,[3]Tabelle1!$A$3:$A$500&amp;[3]Tabelle1!$C$3:$C$500&amp;[3]Tabelle1!$D$3:$D$500,0),MATCH(L$2,[3]Tabelle1!$E$2:$U$2,0))=0,"",INDEX([3]Tabelle1!$E$3:$U$500,MATCH($A543&amp;$C543&amp;$D543,[3]Tabelle1!$A$3:$A$500&amp;[3]Tabelle1!$C$3:$C$500&amp;[3]Tabelle1!$D$3:$D$500,0),MATCH(L$2,[3]Tabelle1!$E$2:$U$2,0))),"")</f>
        <v/>
      </c>
      <c r="M543" s="195" t="str">
        <f t="array" ref="M543">IFERROR(IF(INDEX([3]Tabelle1!$E$3:$U$500,MATCH($A543&amp;$C543&amp;$D543,[3]Tabelle1!$A$3:$A$500&amp;[3]Tabelle1!$C$3:$C$500&amp;[3]Tabelle1!$D$3:$D$500,0),MATCH(M$2,[3]Tabelle1!$E$2:$U$2,0))=0,"",INDEX([3]Tabelle1!$E$3:$U$500,MATCH($A543&amp;$C543&amp;$D543,[3]Tabelle1!$A$3:$A$500&amp;[3]Tabelle1!$C$3:$C$500&amp;[3]Tabelle1!$D$3:$D$500,0),MATCH(M$2,[3]Tabelle1!$E$2:$U$2,0))),"")</f>
        <v/>
      </c>
      <c r="N543" s="195" t="str">
        <f t="array" ref="N543">IFERROR(IF(INDEX([3]Tabelle1!$E$3:$U$500,MATCH($A543&amp;$C543&amp;$D543,[3]Tabelle1!$A$3:$A$500&amp;[3]Tabelle1!$C$3:$C$500&amp;[3]Tabelle1!$D$3:$D$500,0),MATCH(N$2,[3]Tabelle1!$E$2:$U$2,0))=0,"",INDEX([3]Tabelle1!$E$3:$U$500,MATCH($A543&amp;$C543&amp;$D543,[3]Tabelle1!$A$3:$A$500&amp;[3]Tabelle1!$C$3:$C$500&amp;[3]Tabelle1!$D$3:$D$500,0),MATCH(N$2,[3]Tabelle1!$E$2:$U$2,0))),"")</f>
        <v/>
      </c>
      <c r="O543" s="195" t="str">
        <f t="array" ref="O543">IFERROR(IF(INDEX([3]Tabelle1!$E$3:$U$500,MATCH($A543&amp;$C543&amp;$D543,[3]Tabelle1!$A$3:$A$500&amp;[3]Tabelle1!$C$3:$C$500&amp;[3]Tabelle1!$D$3:$D$500,0),MATCH(O$2,[3]Tabelle1!$E$2:$U$2,0))=0,"",INDEX([3]Tabelle1!$E$3:$U$500,MATCH($A543&amp;$C543&amp;$D543,[3]Tabelle1!$A$3:$A$500&amp;[3]Tabelle1!$C$3:$C$500&amp;[3]Tabelle1!$D$3:$D$500,0),MATCH(O$2,[3]Tabelle1!$E$2:$U$2,0))),"")</f>
        <v/>
      </c>
      <c r="P543" s="195" t="str">
        <f t="array" ref="P543">IFERROR(IF(INDEX([3]Tabelle1!$E$3:$U$500,MATCH($A543&amp;$C543&amp;$D543,[3]Tabelle1!$A$3:$A$500&amp;[3]Tabelle1!$C$3:$C$500&amp;[3]Tabelle1!$D$3:$D$500,0),MATCH(P$2,[3]Tabelle1!$E$2:$U$2,0))=0,"",INDEX([3]Tabelle1!$E$3:$U$500,MATCH($A543&amp;$C543&amp;$D543,[3]Tabelle1!$A$3:$A$500&amp;[3]Tabelle1!$C$3:$C$500&amp;[3]Tabelle1!$D$3:$D$500,0),MATCH(P$2,[3]Tabelle1!$E$2:$U$2,0))),"")</f>
        <v/>
      </c>
      <c r="Q543" s="195" t="str">
        <f t="array" ref="Q543">IFERROR(IF(INDEX([3]Tabelle1!$E$3:$U$500,MATCH($A543&amp;$C543&amp;$D543,[3]Tabelle1!$A$3:$A$500&amp;[3]Tabelle1!$C$3:$C$500&amp;[3]Tabelle1!$D$3:$D$500,0),MATCH(Q$2,[3]Tabelle1!$E$2:$U$2,0))=0,"",INDEX([3]Tabelle1!$E$3:$U$500,MATCH($A543&amp;$C543&amp;$D543,[3]Tabelle1!$A$3:$A$500&amp;[3]Tabelle1!$C$3:$C$500&amp;[3]Tabelle1!$D$3:$D$500,0),MATCH(Q$2,[3]Tabelle1!$E$2:$U$2,0))),"")</f>
        <v/>
      </c>
      <c r="R543" s="195" t="str">
        <f t="array" ref="R543">IFERROR(IF(INDEX([3]Tabelle1!$E$3:$U$500,MATCH($A543&amp;$C543&amp;$D543,[3]Tabelle1!$A$3:$A$500&amp;[3]Tabelle1!$C$3:$C$500&amp;[3]Tabelle1!$D$3:$D$500,0),MATCH(R$2,[3]Tabelle1!$E$2:$U$2,0))=0,"",INDEX([3]Tabelle1!$E$3:$U$500,MATCH($A543&amp;$C543&amp;$D543,[3]Tabelle1!$A$3:$A$500&amp;[3]Tabelle1!$C$3:$C$500&amp;[3]Tabelle1!$D$3:$D$500,0),MATCH(R$2,[3]Tabelle1!$E$2:$U$2,0))),"")</f>
        <v/>
      </c>
      <c r="S543" s="195" t="str">
        <f t="array" ref="S543">IFERROR(IF(INDEX([3]Tabelle1!$E$3:$U$500,MATCH($A543&amp;$C543&amp;$D543,[3]Tabelle1!$A$3:$A$500&amp;[3]Tabelle1!$C$3:$C$500&amp;[3]Tabelle1!$D$3:$D$500,0),MATCH(S$2,[3]Tabelle1!$E$2:$U$2,0))=0,"",INDEX([3]Tabelle1!$E$3:$U$500,MATCH($A543&amp;$C543&amp;$D543,[3]Tabelle1!$A$3:$A$500&amp;[3]Tabelle1!$C$3:$C$500&amp;[3]Tabelle1!$D$3:$D$500,0),MATCH(S$2,[3]Tabelle1!$E$2:$U$2,0))),"")</f>
        <v/>
      </c>
      <c r="T543" s="195" t="str">
        <f t="array" ref="T543">IFERROR(IF(INDEX([3]Tabelle1!$E$3:$U$500,MATCH($A543&amp;$C543&amp;$D543,[3]Tabelle1!$A$3:$A$500&amp;[3]Tabelle1!$C$3:$C$500&amp;[3]Tabelle1!$D$3:$D$500,0),MATCH(T$2,[3]Tabelle1!$E$2:$U$2,0))=0,"",INDEX([3]Tabelle1!$E$3:$U$500,MATCH($A543&amp;$C543&amp;$D543,[3]Tabelle1!$A$3:$A$500&amp;[3]Tabelle1!$C$3:$C$500&amp;[3]Tabelle1!$D$3:$D$500,0),MATCH(T$2,[3]Tabelle1!$E$2:$U$2,0))),"")</f>
        <v/>
      </c>
      <c r="U543" s="195" t="str">
        <f t="array" ref="U543">IFERROR(IF(INDEX([3]Tabelle1!$E$3:$U$500,MATCH($A543&amp;$C543&amp;$D543,[3]Tabelle1!$A$3:$A$500&amp;[3]Tabelle1!$C$3:$C$500&amp;[3]Tabelle1!$D$3:$D$500,0),MATCH(U$2,[3]Tabelle1!$E$2:$U$2,0))=0,"",INDEX([3]Tabelle1!$E$3:$U$500,MATCH($A543&amp;$C543&amp;$D543,[3]Tabelle1!$A$3:$A$500&amp;[3]Tabelle1!$C$3:$C$500&amp;[3]Tabelle1!$D$3:$D$500,0),MATCH(U$2,[3]Tabelle1!$E$2:$U$2,0))),"")</f>
        <v/>
      </c>
      <c r="V543" s="196" t="str">
        <f t="array" ref="V543">IFERROR(IF(INDEX([3]Tabelle1!$E$3:$U$500,MATCH($A543&amp;$C543&amp;$D543,[3]Tabelle1!$A$3:$A$500&amp;[3]Tabelle1!$C$3:$C$500&amp;[3]Tabelle1!$D$3:$D$500,0),MATCH(V$2,[3]Tabelle1!$E$2:$U$2,0))=0,"",INDEX([3]Tabelle1!$E$3:$U$500,MATCH($A543&amp;$C543&amp;$D543,[3]Tabelle1!$A$3:$A$500&amp;[3]Tabelle1!$C$3:$C$500&amp;[3]Tabelle1!$D$3:$D$500,0),MATCH(V$2,[3]Tabelle1!$E$2:$U$2,0))),"")</f>
        <v/>
      </c>
      <c r="W543" t="str">
        <f t="array" ref="W543">IFERROR(IF(INDEX([3]Tabelle1!$E$3:$U$500,MATCH($A543&amp;$C543&amp;$D543,[3]Tabelle1!$A$3:$A$500&amp;[3]Tabelle1!$C$3:$C$500&amp;[3]Tabelle1!$D$3:$D$500,0),MATCH(W$2,[3]Tabelle1!$E$2:$U$2,0))=0,"",INDEX([3]Tabelle1!$E$3:$U$500,MATCH($A543&amp;$C543&amp;$D543,[3]Tabelle1!$A$3:$A$500&amp;[3]Tabelle1!$C$3:$C$500&amp;[3]Tabelle1!$D$3:$D$500,0),MATCH(W$2,[3]Tabelle1!$E$2:$U$2,0))),"")</f>
        <v/>
      </c>
      <c r="X543" t="str">
        <f t="array" ref="X543">IFERROR(IF(INDEX([3]Tabelle1!$E$3:$U$500,MATCH($A543&amp;$C543&amp;$D543,[3]Tabelle1!$A$3:$A$500&amp;[3]Tabelle1!$C$3:$C$500&amp;[3]Tabelle1!$D$3:$D$500,0),MATCH(X$2,[3]Tabelle1!$E$2:$U$2,0))=0,"",INDEX([3]Tabelle1!$E$3:$U$500,MATCH($A543&amp;$C543&amp;$D543,[3]Tabelle1!$A$3:$A$500&amp;[3]Tabelle1!$C$3:$C$500&amp;[3]Tabelle1!$D$3:$D$500,0),MATCH(X$2,[3]Tabelle1!$E$2:$U$2,0))),"")</f>
        <v/>
      </c>
      <c r="Y543" s="4"/>
      <c r="Z543" s="4"/>
      <c r="AA543" s="4"/>
      <c r="AB543" s="4"/>
      <c r="AC543" s="4"/>
      <c r="AD543" s="4"/>
      <c r="AE543" s="4"/>
      <c r="AF543" s="4"/>
    </row>
    <row r="544" spans="1:32" x14ac:dyDescent="0.2">
      <c r="A544" s="107" t="str">
        <f t="shared" si="48"/>
        <v>Romania</v>
      </c>
      <c r="B544" s="97"/>
      <c r="C544" s="97" t="s">
        <v>88</v>
      </c>
      <c r="D544" s="227" t="s">
        <v>36</v>
      </c>
      <c r="E544" s="194"/>
      <c r="F544" s="194"/>
      <c r="G544" s="194"/>
      <c r="H544" s="195" t="str">
        <f t="array" ref="H544">IFERROR(IF(INDEX([3]Tabelle1!$E$3:$U$500,MATCH($A544&amp;$C544&amp;$D544,[3]Tabelle1!$A$3:$A$500&amp;[3]Tabelle1!$C$3:$C$500&amp;[3]Tabelle1!$D$3:$D$500,0),MATCH(H$2,[3]Tabelle1!$E$2:$U$2,0))=0,"",INDEX([3]Tabelle1!$E$3:$U$500,MATCH($A544&amp;$C544&amp;$D544,[3]Tabelle1!$A$3:$A$500&amp;[3]Tabelle1!$C$3:$C$500&amp;[3]Tabelle1!$D$3:$D$500,0),MATCH(H$2,[3]Tabelle1!$E$2:$U$2,0))),"")</f>
        <v/>
      </c>
      <c r="I544" s="195">
        <f t="array" ref="I544">IFERROR(IF(INDEX([3]Tabelle1!$E$3:$U$500,MATCH($A544&amp;$C544&amp;$D544,[3]Tabelle1!$A$3:$A$500&amp;[3]Tabelle1!$C$3:$C$500&amp;[3]Tabelle1!$D$3:$D$500,0),MATCH(I$2,[3]Tabelle1!$E$2:$U$2,0))=0,"",INDEX([3]Tabelle1!$E$3:$U$500,MATCH($A544&amp;$C544&amp;$D544,[3]Tabelle1!$A$3:$A$500&amp;[3]Tabelle1!$C$3:$C$500&amp;[3]Tabelle1!$D$3:$D$500,0),MATCH(I$2,[3]Tabelle1!$E$2:$U$2,0))),"")</f>
        <v>1362</v>
      </c>
      <c r="J544" s="195" t="str">
        <f t="array" ref="J544">IFERROR(IF(INDEX([3]Tabelle1!$E$3:$U$500,MATCH($A544&amp;$C544&amp;$D544,[3]Tabelle1!$A$3:$A$500&amp;[3]Tabelle1!$C$3:$C$500&amp;[3]Tabelle1!$D$3:$D$500,0),MATCH(J$2,[3]Tabelle1!$E$2:$U$2,0))=0,"",INDEX([3]Tabelle1!$E$3:$U$500,MATCH($A544&amp;$C544&amp;$D544,[3]Tabelle1!$A$3:$A$500&amp;[3]Tabelle1!$C$3:$C$500&amp;[3]Tabelle1!$D$3:$D$500,0),MATCH(J$2,[3]Tabelle1!$E$2:$U$2,0))),"")</f>
        <v/>
      </c>
      <c r="K544" s="195" t="str">
        <f t="array" ref="K544">IFERROR(IF(INDEX([3]Tabelle1!$E$3:$U$500,MATCH($A544&amp;$C544&amp;$D544,[3]Tabelle1!$A$3:$A$500&amp;[3]Tabelle1!$C$3:$C$500&amp;[3]Tabelle1!$D$3:$D$500,0),MATCH(K$2,[3]Tabelle1!$E$2:$U$2,0))=0,"",INDEX([3]Tabelle1!$E$3:$U$500,MATCH($A544&amp;$C544&amp;$D544,[3]Tabelle1!$A$3:$A$500&amp;[3]Tabelle1!$C$3:$C$500&amp;[3]Tabelle1!$D$3:$D$500,0),MATCH(K$2,[3]Tabelle1!$E$2:$U$2,0))),"")</f>
        <v/>
      </c>
      <c r="L544" s="195" t="str">
        <f t="array" ref="L544">IFERROR(IF(INDEX([3]Tabelle1!$E$3:$U$500,MATCH($A544&amp;$C544&amp;$D544,[3]Tabelle1!$A$3:$A$500&amp;[3]Tabelle1!$C$3:$C$500&amp;[3]Tabelle1!$D$3:$D$500,0),MATCH(L$2,[3]Tabelle1!$E$2:$U$2,0))=0,"",INDEX([3]Tabelle1!$E$3:$U$500,MATCH($A544&amp;$C544&amp;$D544,[3]Tabelle1!$A$3:$A$500&amp;[3]Tabelle1!$C$3:$C$500&amp;[3]Tabelle1!$D$3:$D$500,0),MATCH(L$2,[3]Tabelle1!$E$2:$U$2,0))),"")</f>
        <v/>
      </c>
      <c r="M544" s="195" t="str">
        <f t="array" ref="M544">IFERROR(IF(INDEX([3]Tabelle1!$E$3:$U$500,MATCH($A544&amp;$C544&amp;$D544,[3]Tabelle1!$A$3:$A$500&amp;[3]Tabelle1!$C$3:$C$500&amp;[3]Tabelle1!$D$3:$D$500,0),MATCH(M$2,[3]Tabelle1!$E$2:$U$2,0))=0,"",INDEX([3]Tabelle1!$E$3:$U$500,MATCH($A544&amp;$C544&amp;$D544,[3]Tabelle1!$A$3:$A$500&amp;[3]Tabelle1!$C$3:$C$500&amp;[3]Tabelle1!$D$3:$D$500,0),MATCH(M$2,[3]Tabelle1!$E$2:$U$2,0))),"")</f>
        <v/>
      </c>
      <c r="N544" s="195">
        <f t="array" ref="N544">IFERROR(IF(INDEX([3]Tabelle1!$E$3:$U$500,MATCH($A544&amp;$C544&amp;$D544,[3]Tabelle1!$A$3:$A$500&amp;[3]Tabelle1!$C$3:$C$500&amp;[3]Tabelle1!$D$3:$D$500,0),MATCH(N$2,[3]Tabelle1!$E$2:$U$2,0))=0,"",INDEX([3]Tabelle1!$E$3:$U$500,MATCH($A544&amp;$C544&amp;$D544,[3]Tabelle1!$A$3:$A$500&amp;[3]Tabelle1!$C$3:$C$500&amp;[3]Tabelle1!$D$3:$D$500,0),MATCH(N$2,[3]Tabelle1!$E$2:$U$2,0))),"")</f>
        <v>3393</v>
      </c>
      <c r="O544" s="195" t="str">
        <f t="array" ref="O544">IFERROR(IF(INDEX([3]Tabelle1!$E$3:$U$500,MATCH($A544&amp;$C544&amp;$D544,[3]Tabelle1!$A$3:$A$500&amp;[3]Tabelle1!$C$3:$C$500&amp;[3]Tabelle1!$D$3:$D$500,0),MATCH(O$2,[3]Tabelle1!$E$2:$U$2,0))=0,"",INDEX([3]Tabelle1!$E$3:$U$500,MATCH($A544&amp;$C544&amp;$D544,[3]Tabelle1!$A$3:$A$500&amp;[3]Tabelle1!$C$3:$C$500&amp;[3]Tabelle1!$D$3:$D$500,0),MATCH(O$2,[3]Tabelle1!$E$2:$U$2,0))),"")</f>
        <v/>
      </c>
      <c r="P544" s="195" t="str">
        <f t="array" ref="P544">IFERROR(IF(INDEX([3]Tabelle1!$E$3:$U$500,MATCH($A544&amp;$C544&amp;$D544,[3]Tabelle1!$A$3:$A$500&amp;[3]Tabelle1!$C$3:$C$500&amp;[3]Tabelle1!$D$3:$D$500,0),MATCH(P$2,[3]Tabelle1!$E$2:$U$2,0))=0,"",INDEX([3]Tabelle1!$E$3:$U$500,MATCH($A544&amp;$C544&amp;$D544,[3]Tabelle1!$A$3:$A$500&amp;[3]Tabelle1!$C$3:$C$500&amp;[3]Tabelle1!$D$3:$D$500,0),MATCH(P$2,[3]Tabelle1!$E$2:$U$2,0))),"")</f>
        <v/>
      </c>
      <c r="Q544" s="195" t="str">
        <f t="array" ref="Q544">IFERROR(IF(INDEX([3]Tabelle1!$E$3:$U$500,MATCH($A544&amp;$C544&amp;$D544,[3]Tabelle1!$A$3:$A$500&amp;[3]Tabelle1!$C$3:$C$500&amp;[3]Tabelle1!$D$3:$D$500,0),MATCH(Q$2,[3]Tabelle1!$E$2:$U$2,0))=0,"",INDEX([3]Tabelle1!$E$3:$U$500,MATCH($A544&amp;$C544&amp;$D544,[3]Tabelle1!$A$3:$A$500&amp;[3]Tabelle1!$C$3:$C$500&amp;[3]Tabelle1!$D$3:$D$500,0),MATCH(Q$2,[3]Tabelle1!$E$2:$U$2,0))),"")</f>
        <v/>
      </c>
      <c r="R544" s="195" t="str">
        <f t="array" ref="R544">IFERROR(IF(INDEX([3]Tabelle1!$E$3:$U$500,MATCH($A544&amp;$C544&amp;$D544,[3]Tabelle1!$A$3:$A$500&amp;[3]Tabelle1!$C$3:$C$500&amp;[3]Tabelle1!$D$3:$D$500,0),MATCH(R$2,[3]Tabelle1!$E$2:$U$2,0))=0,"",INDEX([3]Tabelle1!$E$3:$U$500,MATCH($A544&amp;$C544&amp;$D544,[3]Tabelle1!$A$3:$A$500&amp;[3]Tabelle1!$C$3:$C$500&amp;[3]Tabelle1!$D$3:$D$500,0),MATCH(R$2,[3]Tabelle1!$E$2:$U$2,0))),"")</f>
        <v/>
      </c>
      <c r="S544" s="195">
        <f t="array" ref="S544">IFERROR(IF(INDEX([3]Tabelle1!$E$3:$U$500,MATCH($A544&amp;$C544&amp;$D544,[3]Tabelle1!$A$3:$A$500&amp;[3]Tabelle1!$C$3:$C$500&amp;[3]Tabelle1!$D$3:$D$500,0),MATCH(S$2,[3]Tabelle1!$E$2:$U$2,0))=0,"",INDEX([3]Tabelle1!$E$3:$U$500,MATCH($A544&amp;$C544&amp;$D544,[3]Tabelle1!$A$3:$A$500&amp;[3]Tabelle1!$C$3:$C$500&amp;[3]Tabelle1!$D$3:$D$500,0),MATCH(S$2,[3]Tabelle1!$E$2:$U$2,0))),"")</f>
        <v>5054</v>
      </c>
      <c r="T544" s="195" t="str">
        <f t="array" ref="T544">IFERROR(IF(INDEX([3]Tabelle1!$E$3:$U$500,MATCH($A544&amp;$C544&amp;$D544,[3]Tabelle1!$A$3:$A$500&amp;[3]Tabelle1!$C$3:$C$500&amp;[3]Tabelle1!$D$3:$D$500,0),MATCH(T$2,[3]Tabelle1!$E$2:$U$2,0))=0,"",INDEX([3]Tabelle1!$E$3:$U$500,MATCH($A544&amp;$C544&amp;$D544,[3]Tabelle1!$A$3:$A$500&amp;[3]Tabelle1!$C$3:$C$500&amp;[3]Tabelle1!$D$3:$D$500,0),MATCH(T$2,[3]Tabelle1!$E$2:$U$2,0))),"")</f>
        <v/>
      </c>
      <c r="U544" s="195" t="str">
        <f t="array" ref="U544">IFERROR(IF(INDEX([3]Tabelle1!$E$3:$U$500,MATCH($A544&amp;$C544&amp;$D544,[3]Tabelle1!$A$3:$A$500&amp;[3]Tabelle1!$C$3:$C$500&amp;[3]Tabelle1!$D$3:$D$500,0),MATCH(U$2,[3]Tabelle1!$E$2:$U$2,0))=0,"",INDEX([3]Tabelle1!$E$3:$U$500,MATCH($A544&amp;$C544&amp;$D544,[3]Tabelle1!$A$3:$A$500&amp;[3]Tabelle1!$C$3:$C$500&amp;[3]Tabelle1!$D$3:$D$500,0),MATCH(U$2,[3]Tabelle1!$E$2:$U$2,0))),"")</f>
        <v/>
      </c>
      <c r="V544" s="196" t="str">
        <f t="array" ref="V544">IFERROR(IF(INDEX([3]Tabelle1!$E$3:$U$500,MATCH($A544&amp;$C544&amp;$D544,[3]Tabelle1!$A$3:$A$500&amp;[3]Tabelle1!$C$3:$C$500&amp;[3]Tabelle1!$D$3:$D$500,0),MATCH(V$2,[3]Tabelle1!$E$2:$U$2,0))=0,"",INDEX([3]Tabelle1!$E$3:$U$500,MATCH($A544&amp;$C544&amp;$D544,[3]Tabelle1!$A$3:$A$500&amp;[3]Tabelle1!$C$3:$C$500&amp;[3]Tabelle1!$D$3:$D$500,0),MATCH(V$2,[3]Tabelle1!$E$2:$U$2,0))),"")</f>
        <v/>
      </c>
      <c r="W544" t="str">
        <f t="array" ref="W544">IFERROR(IF(INDEX([3]Tabelle1!$E$3:$U$500,MATCH($A544&amp;$C544&amp;$D544,[3]Tabelle1!$A$3:$A$500&amp;[3]Tabelle1!$C$3:$C$500&amp;[3]Tabelle1!$D$3:$D$500,0),MATCH(W$2,[3]Tabelle1!$E$2:$U$2,0))=0,"",INDEX([3]Tabelle1!$E$3:$U$500,MATCH($A544&amp;$C544&amp;$D544,[3]Tabelle1!$A$3:$A$500&amp;[3]Tabelle1!$C$3:$C$500&amp;[3]Tabelle1!$D$3:$D$500,0),MATCH(W$2,[3]Tabelle1!$E$2:$U$2,0))),"")</f>
        <v/>
      </c>
      <c r="X544" t="str">
        <f t="array" ref="X544">IFERROR(IF(INDEX([3]Tabelle1!$E$3:$U$500,MATCH($A544&amp;$C544&amp;$D544,[3]Tabelle1!$A$3:$A$500&amp;[3]Tabelle1!$C$3:$C$500&amp;[3]Tabelle1!$D$3:$D$500,0),MATCH(X$2,[3]Tabelle1!$E$2:$U$2,0))=0,"",INDEX([3]Tabelle1!$E$3:$U$500,MATCH($A544&amp;$C544&amp;$D544,[3]Tabelle1!$A$3:$A$500&amp;[3]Tabelle1!$C$3:$C$500&amp;[3]Tabelle1!$D$3:$D$500,0),MATCH(X$2,[3]Tabelle1!$E$2:$U$2,0))),"")</f>
        <v/>
      </c>
      <c r="Y544" s="4"/>
      <c r="Z544" s="4"/>
      <c r="AA544" s="4"/>
      <c r="AB544" s="4"/>
      <c r="AC544" s="4"/>
      <c r="AD544" s="4"/>
      <c r="AE544" s="4"/>
      <c r="AF544" s="4"/>
    </row>
    <row r="545" spans="1:32" x14ac:dyDescent="0.2">
      <c r="A545" s="107" t="str">
        <f t="shared" si="48"/>
        <v>Romania</v>
      </c>
      <c r="B545" s="97"/>
      <c r="C545" s="97" t="s">
        <v>88</v>
      </c>
      <c r="D545" s="227" t="s">
        <v>45</v>
      </c>
      <c r="E545" s="194"/>
      <c r="F545" s="194"/>
      <c r="G545" s="194"/>
      <c r="H545" s="195" t="str">
        <f t="array" ref="H545">IFERROR(IF(INDEX([3]Tabelle1!$E$3:$U$500,MATCH($A545&amp;$C545&amp;$D545,[3]Tabelle1!$A$3:$A$500&amp;[3]Tabelle1!$C$3:$C$500&amp;[3]Tabelle1!$D$3:$D$500,0),MATCH(H$2,[3]Tabelle1!$E$2:$U$2,0))=0,"",INDEX([3]Tabelle1!$E$3:$U$500,MATCH($A545&amp;$C545&amp;$D545,[3]Tabelle1!$A$3:$A$500&amp;[3]Tabelle1!$C$3:$C$500&amp;[3]Tabelle1!$D$3:$D$500,0),MATCH(H$2,[3]Tabelle1!$E$2:$U$2,0))),"")</f>
        <v/>
      </c>
      <c r="I545" s="195" t="str">
        <f t="array" ref="I545">IFERROR(IF(INDEX([3]Tabelle1!$E$3:$U$500,MATCH($A545&amp;$C545&amp;$D545,[3]Tabelle1!$A$3:$A$500&amp;[3]Tabelle1!$C$3:$C$500&amp;[3]Tabelle1!$D$3:$D$500,0),MATCH(I$2,[3]Tabelle1!$E$2:$U$2,0))=0,"",INDEX([3]Tabelle1!$E$3:$U$500,MATCH($A545&amp;$C545&amp;$D545,[3]Tabelle1!$A$3:$A$500&amp;[3]Tabelle1!$C$3:$C$500&amp;[3]Tabelle1!$D$3:$D$500,0),MATCH(I$2,[3]Tabelle1!$E$2:$U$2,0))),"")</f>
        <v/>
      </c>
      <c r="J545" s="195" t="str">
        <f t="array" ref="J545">IFERROR(IF(INDEX([3]Tabelle1!$E$3:$U$500,MATCH($A545&amp;$C545&amp;$D545,[3]Tabelle1!$A$3:$A$500&amp;[3]Tabelle1!$C$3:$C$500&amp;[3]Tabelle1!$D$3:$D$500,0),MATCH(J$2,[3]Tabelle1!$E$2:$U$2,0))=0,"",INDEX([3]Tabelle1!$E$3:$U$500,MATCH($A545&amp;$C545&amp;$D545,[3]Tabelle1!$A$3:$A$500&amp;[3]Tabelle1!$C$3:$C$500&amp;[3]Tabelle1!$D$3:$D$500,0),MATCH(J$2,[3]Tabelle1!$E$2:$U$2,0))),"")</f>
        <v/>
      </c>
      <c r="K545" s="195" t="str">
        <f t="array" ref="K545">IFERROR(IF(INDEX([3]Tabelle1!$E$3:$U$500,MATCH($A545&amp;$C545&amp;$D545,[3]Tabelle1!$A$3:$A$500&amp;[3]Tabelle1!$C$3:$C$500&amp;[3]Tabelle1!$D$3:$D$500,0),MATCH(K$2,[3]Tabelle1!$E$2:$U$2,0))=0,"",INDEX([3]Tabelle1!$E$3:$U$500,MATCH($A545&amp;$C545&amp;$D545,[3]Tabelle1!$A$3:$A$500&amp;[3]Tabelle1!$C$3:$C$500&amp;[3]Tabelle1!$D$3:$D$500,0),MATCH(K$2,[3]Tabelle1!$E$2:$U$2,0))),"")</f>
        <v/>
      </c>
      <c r="L545" s="195" t="str">
        <f t="array" ref="L545">IFERROR(IF(INDEX([3]Tabelle1!$E$3:$U$500,MATCH($A545&amp;$C545&amp;$D545,[3]Tabelle1!$A$3:$A$500&amp;[3]Tabelle1!$C$3:$C$500&amp;[3]Tabelle1!$D$3:$D$500,0),MATCH(L$2,[3]Tabelle1!$E$2:$U$2,0))=0,"",INDEX([3]Tabelle1!$E$3:$U$500,MATCH($A545&amp;$C545&amp;$D545,[3]Tabelle1!$A$3:$A$500&amp;[3]Tabelle1!$C$3:$C$500&amp;[3]Tabelle1!$D$3:$D$500,0),MATCH(L$2,[3]Tabelle1!$E$2:$U$2,0))),"")</f>
        <v/>
      </c>
      <c r="M545" s="195" t="str">
        <f t="array" ref="M545">IFERROR(IF(INDEX([3]Tabelle1!$E$3:$U$500,MATCH($A545&amp;$C545&amp;$D545,[3]Tabelle1!$A$3:$A$500&amp;[3]Tabelle1!$C$3:$C$500&amp;[3]Tabelle1!$D$3:$D$500,0),MATCH(M$2,[3]Tabelle1!$E$2:$U$2,0))=0,"",INDEX([3]Tabelle1!$E$3:$U$500,MATCH($A545&amp;$C545&amp;$D545,[3]Tabelle1!$A$3:$A$500&amp;[3]Tabelle1!$C$3:$C$500&amp;[3]Tabelle1!$D$3:$D$500,0),MATCH(M$2,[3]Tabelle1!$E$2:$U$2,0))),"")</f>
        <v/>
      </c>
      <c r="N545" s="195" t="str">
        <f t="array" ref="N545">IFERROR(IF(INDEX([3]Tabelle1!$E$3:$U$500,MATCH($A545&amp;$C545&amp;$D545,[3]Tabelle1!$A$3:$A$500&amp;[3]Tabelle1!$C$3:$C$500&amp;[3]Tabelle1!$D$3:$D$500,0),MATCH(N$2,[3]Tabelle1!$E$2:$U$2,0))=0,"",INDEX([3]Tabelle1!$E$3:$U$500,MATCH($A545&amp;$C545&amp;$D545,[3]Tabelle1!$A$3:$A$500&amp;[3]Tabelle1!$C$3:$C$500&amp;[3]Tabelle1!$D$3:$D$500,0),MATCH(N$2,[3]Tabelle1!$E$2:$U$2,0))),"")</f>
        <v/>
      </c>
      <c r="O545" s="195" t="str">
        <f t="array" ref="O545">IFERROR(IF(INDEX([3]Tabelle1!$E$3:$U$500,MATCH($A545&amp;$C545&amp;$D545,[3]Tabelle1!$A$3:$A$500&amp;[3]Tabelle1!$C$3:$C$500&amp;[3]Tabelle1!$D$3:$D$500,0),MATCH(O$2,[3]Tabelle1!$E$2:$U$2,0))=0,"",INDEX([3]Tabelle1!$E$3:$U$500,MATCH($A545&amp;$C545&amp;$D545,[3]Tabelle1!$A$3:$A$500&amp;[3]Tabelle1!$C$3:$C$500&amp;[3]Tabelle1!$D$3:$D$500,0),MATCH(O$2,[3]Tabelle1!$E$2:$U$2,0))),"")</f>
        <v/>
      </c>
      <c r="P545" s="195" t="str">
        <f t="array" ref="P545">IFERROR(IF(INDEX([3]Tabelle1!$E$3:$U$500,MATCH($A545&amp;$C545&amp;$D545,[3]Tabelle1!$A$3:$A$500&amp;[3]Tabelle1!$C$3:$C$500&amp;[3]Tabelle1!$D$3:$D$500,0),MATCH(P$2,[3]Tabelle1!$E$2:$U$2,0))=0,"",INDEX([3]Tabelle1!$E$3:$U$500,MATCH($A545&amp;$C545&amp;$D545,[3]Tabelle1!$A$3:$A$500&amp;[3]Tabelle1!$C$3:$C$500&amp;[3]Tabelle1!$D$3:$D$500,0),MATCH(P$2,[3]Tabelle1!$E$2:$U$2,0))),"")</f>
        <v/>
      </c>
      <c r="Q545" s="195" t="str">
        <f t="array" ref="Q545">IFERROR(IF(INDEX([3]Tabelle1!$E$3:$U$500,MATCH($A545&amp;$C545&amp;$D545,[3]Tabelle1!$A$3:$A$500&amp;[3]Tabelle1!$C$3:$C$500&amp;[3]Tabelle1!$D$3:$D$500,0),MATCH(Q$2,[3]Tabelle1!$E$2:$U$2,0))=0,"",INDEX([3]Tabelle1!$E$3:$U$500,MATCH($A545&amp;$C545&amp;$D545,[3]Tabelle1!$A$3:$A$500&amp;[3]Tabelle1!$C$3:$C$500&amp;[3]Tabelle1!$D$3:$D$500,0),MATCH(Q$2,[3]Tabelle1!$E$2:$U$2,0))),"")</f>
        <v/>
      </c>
      <c r="R545" s="195" t="str">
        <f t="array" ref="R545">IFERROR(IF(INDEX([3]Tabelle1!$E$3:$U$500,MATCH($A545&amp;$C545&amp;$D545,[3]Tabelle1!$A$3:$A$500&amp;[3]Tabelle1!$C$3:$C$500&amp;[3]Tabelle1!$D$3:$D$500,0),MATCH(R$2,[3]Tabelle1!$E$2:$U$2,0))=0,"",INDEX([3]Tabelle1!$E$3:$U$500,MATCH($A545&amp;$C545&amp;$D545,[3]Tabelle1!$A$3:$A$500&amp;[3]Tabelle1!$C$3:$C$500&amp;[3]Tabelle1!$D$3:$D$500,0),MATCH(R$2,[3]Tabelle1!$E$2:$U$2,0))),"")</f>
        <v/>
      </c>
      <c r="S545" s="195" t="str">
        <f t="array" ref="S545">IFERROR(IF(INDEX([3]Tabelle1!$E$3:$U$500,MATCH($A545&amp;$C545&amp;$D545,[3]Tabelle1!$A$3:$A$500&amp;[3]Tabelle1!$C$3:$C$500&amp;[3]Tabelle1!$D$3:$D$500,0),MATCH(S$2,[3]Tabelle1!$E$2:$U$2,0))=0,"",INDEX([3]Tabelle1!$E$3:$U$500,MATCH($A545&amp;$C545&amp;$D545,[3]Tabelle1!$A$3:$A$500&amp;[3]Tabelle1!$C$3:$C$500&amp;[3]Tabelle1!$D$3:$D$500,0),MATCH(S$2,[3]Tabelle1!$E$2:$U$2,0))),"")</f>
        <v/>
      </c>
      <c r="T545" s="195" t="str">
        <f t="array" ref="T545">IFERROR(IF(INDEX([3]Tabelle1!$E$3:$U$500,MATCH($A545&amp;$C545&amp;$D545,[3]Tabelle1!$A$3:$A$500&amp;[3]Tabelle1!$C$3:$C$500&amp;[3]Tabelle1!$D$3:$D$500,0),MATCH(T$2,[3]Tabelle1!$E$2:$U$2,0))=0,"",INDEX([3]Tabelle1!$E$3:$U$500,MATCH($A545&amp;$C545&amp;$D545,[3]Tabelle1!$A$3:$A$500&amp;[3]Tabelle1!$C$3:$C$500&amp;[3]Tabelle1!$D$3:$D$500,0),MATCH(T$2,[3]Tabelle1!$E$2:$U$2,0))),"")</f>
        <v/>
      </c>
      <c r="U545" s="195" t="str">
        <f t="array" ref="U545">IFERROR(IF(INDEX([3]Tabelle1!$E$3:$U$500,MATCH($A545&amp;$C545&amp;$D545,[3]Tabelle1!$A$3:$A$500&amp;[3]Tabelle1!$C$3:$C$500&amp;[3]Tabelle1!$D$3:$D$500,0),MATCH(U$2,[3]Tabelle1!$E$2:$U$2,0))=0,"",INDEX([3]Tabelle1!$E$3:$U$500,MATCH($A545&amp;$C545&amp;$D545,[3]Tabelle1!$A$3:$A$500&amp;[3]Tabelle1!$C$3:$C$500&amp;[3]Tabelle1!$D$3:$D$500,0),MATCH(U$2,[3]Tabelle1!$E$2:$U$2,0))),"")</f>
        <v/>
      </c>
      <c r="V545" s="196" t="str">
        <f t="array" ref="V545">IFERROR(IF(INDEX([3]Tabelle1!$E$3:$U$500,MATCH($A545&amp;$C545&amp;$D545,[3]Tabelle1!$A$3:$A$500&amp;[3]Tabelle1!$C$3:$C$500&amp;[3]Tabelle1!$D$3:$D$500,0),MATCH(V$2,[3]Tabelle1!$E$2:$U$2,0))=0,"",INDEX([3]Tabelle1!$E$3:$U$500,MATCH($A545&amp;$C545&amp;$D545,[3]Tabelle1!$A$3:$A$500&amp;[3]Tabelle1!$C$3:$C$500&amp;[3]Tabelle1!$D$3:$D$500,0),MATCH(V$2,[3]Tabelle1!$E$2:$U$2,0))),"")</f>
        <v/>
      </c>
      <c r="W545" t="str">
        <f t="array" ref="W545">IFERROR(IF(INDEX([3]Tabelle1!$E$3:$U$500,MATCH($A545&amp;$C545&amp;$D545,[3]Tabelle1!$A$3:$A$500&amp;[3]Tabelle1!$C$3:$C$500&amp;[3]Tabelle1!$D$3:$D$500,0),MATCH(W$2,[3]Tabelle1!$E$2:$U$2,0))=0,"",INDEX([3]Tabelle1!$E$3:$U$500,MATCH($A545&amp;$C545&amp;$D545,[3]Tabelle1!$A$3:$A$500&amp;[3]Tabelle1!$C$3:$C$500&amp;[3]Tabelle1!$D$3:$D$500,0),MATCH(W$2,[3]Tabelle1!$E$2:$U$2,0))),"")</f>
        <v/>
      </c>
      <c r="X545" t="str">
        <f t="array" ref="X545">IFERROR(IF(INDEX([3]Tabelle1!$E$3:$U$500,MATCH($A545&amp;$C545&amp;$D545,[3]Tabelle1!$A$3:$A$500&amp;[3]Tabelle1!$C$3:$C$500&amp;[3]Tabelle1!$D$3:$D$500,0),MATCH(X$2,[3]Tabelle1!$E$2:$U$2,0))=0,"",INDEX([3]Tabelle1!$E$3:$U$500,MATCH($A545&amp;$C545&amp;$D545,[3]Tabelle1!$A$3:$A$500&amp;[3]Tabelle1!$C$3:$C$500&amp;[3]Tabelle1!$D$3:$D$500,0),MATCH(X$2,[3]Tabelle1!$E$2:$U$2,0))),"")</f>
        <v/>
      </c>
      <c r="Y545" s="4"/>
      <c r="Z545" s="4"/>
      <c r="AA545" s="4"/>
      <c r="AB545" s="4"/>
      <c r="AC545" s="4"/>
      <c r="AD545" s="4"/>
      <c r="AE545" s="4"/>
      <c r="AF545" s="4"/>
    </row>
    <row r="546" spans="1:32" x14ac:dyDescent="0.2">
      <c r="A546" s="107" t="str">
        <f t="shared" si="48"/>
        <v>Romania</v>
      </c>
      <c r="B546" s="97"/>
      <c r="C546" s="97" t="s">
        <v>88</v>
      </c>
      <c r="D546" s="227" t="s">
        <v>42</v>
      </c>
      <c r="E546" s="194"/>
      <c r="F546" s="194"/>
      <c r="G546" s="194"/>
      <c r="H546" s="195" t="str">
        <f t="array" ref="H546">IFERROR(IF(INDEX([3]Tabelle1!$E$3:$U$500,MATCH($A546&amp;$C546&amp;$D546,[3]Tabelle1!$A$3:$A$500&amp;[3]Tabelle1!$C$3:$C$500&amp;[3]Tabelle1!$D$3:$D$500,0),MATCH(H$2,[3]Tabelle1!$E$2:$U$2,0))=0,"",INDEX([3]Tabelle1!$E$3:$U$500,MATCH($A546&amp;$C546&amp;$D546,[3]Tabelle1!$A$3:$A$500&amp;[3]Tabelle1!$C$3:$C$500&amp;[3]Tabelle1!$D$3:$D$500,0),MATCH(H$2,[3]Tabelle1!$E$2:$U$2,0))),"")</f>
        <v/>
      </c>
      <c r="I546" s="195">
        <f t="array" ref="I546">IFERROR(IF(INDEX([3]Tabelle1!$E$3:$U$500,MATCH($A546&amp;$C546&amp;$D546,[3]Tabelle1!$A$3:$A$500&amp;[3]Tabelle1!$C$3:$C$500&amp;[3]Tabelle1!$D$3:$D$500,0),MATCH(I$2,[3]Tabelle1!$E$2:$U$2,0))=0,"",INDEX([3]Tabelle1!$E$3:$U$500,MATCH($A546&amp;$C546&amp;$D546,[3]Tabelle1!$A$3:$A$500&amp;[3]Tabelle1!$C$3:$C$500&amp;[3]Tabelle1!$D$3:$D$500,0),MATCH(I$2,[3]Tabelle1!$E$2:$U$2,0))),"")</f>
        <v>6505</v>
      </c>
      <c r="J546" s="195" t="str">
        <f t="array" ref="J546">IFERROR(IF(INDEX([3]Tabelle1!$E$3:$U$500,MATCH($A546&amp;$C546&amp;$D546,[3]Tabelle1!$A$3:$A$500&amp;[3]Tabelle1!$C$3:$C$500&amp;[3]Tabelle1!$D$3:$D$500,0),MATCH(J$2,[3]Tabelle1!$E$2:$U$2,0))=0,"",INDEX([3]Tabelle1!$E$3:$U$500,MATCH($A546&amp;$C546&amp;$D546,[3]Tabelle1!$A$3:$A$500&amp;[3]Tabelle1!$C$3:$C$500&amp;[3]Tabelle1!$D$3:$D$500,0),MATCH(J$2,[3]Tabelle1!$E$2:$U$2,0))),"")</f>
        <v/>
      </c>
      <c r="K546" s="195" t="str">
        <f t="array" ref="K546">IFERROR(IF(INDEX([3]Tabelle1!$E$3:$U$500,MATCH($A546&amp;$C546&amp;$D546,[3]Tabelle1!$A$3:$A$500&amp;[3]Tabelle1!$C$3:$C$500&amp;[3]Tabelle1!$D$3:$D$500,0),MATCH(K$2,[3]Tabelle1!$E$2:$U$2,0))=0,"",INDEX([3]Tabelle1!$E$3:$U$500,MATCH($A546&amp;$C546&amp;$D546,[3]Tabelle1!$A$3:$A$500&amp;[3]Tabelle1!$C$3:$C$500&amp;[3]Tabelle1!$D$3:$D$500,0),MATCH(K$2,[3]Tabelle1!$E$2:$U$2,0))),"")</f>
        <v/>
      </c>
      <c r="L546" s="195" t="str">
        <f t="array" ref="L546">IFERROR(IF(INDEX([3]Tabelle1!$E$3:$U$500,MATCH($A546&amp;$C546&amp;$D546,[3]Tabelle1!$A$3:$A$500&amp;[3]Tabelle1!$C$3:$C$500&amp;[3]Tabelle1!$D$3:$D$500,0),MATCH(L$2,[3]Tabelle1!$E$2:$U$2,0))=0,"",INDEX([3]Tabelle1!$E$3:$U$500,MATCH($A546&amp;$C546&amp;$D546,[3]Tabelle1!$A$3:$A$500&amp;[3]Tabelle1!$C$3:$C$500&amp;[3]Tabelle1!$D$3:$D$500,0),MATCH(L$2,[3]Tabelle1!$E$2:$U$2,0))),"")</f>
        <v/>
      </c>
      <c r="M546" s="195" t="str">
        <f t="array" ref="M546">IFERROR(IF(INDEX([3]Tabelle1!$E$3:$U$500,MATCH($A546&amp;$C546&amp;$D546,[3]Tabelle1!$A$3:$A$500&amp;[3]Tabelle1!$C$3:$C$500&amp;[3]Tabelle1!$D$3:$D$500,0),MATCH(M$2,[3]Tabelle1!$E$2:$U$2,0))=0,"",INDEX([3]Tabelle1!$E$3:$U$500,MATCH($A546&amp;$C546&amp;$D546,[3]Tabelle1!$A$3:$A$500&amp;[3]Tabelle1!$C$3:$C$500&amp;[3]Tabelle1!$D$3:$D$500,0),MATCH(M$2,[3]Tabelle1!$E$2:$U$2,0))),"")</f>
        <v/>
      </c>
      <c r="N546" s="195">
        <f t="array" ref="N546">IFERROR(IF(INDEX([3]Tabelle1!$E$3:$U$500,MATCH($A546&amp;$C546&amp;$D546,[3]Tabelle1!$A$3:$A$500&amp;[3]Tabelle1!$C$3:$C$500&amp;[3]Tabelle1!$D$3:$D$500,0),MATCH(N$2,[3]Tabelle1!$E$2:$U$2,0))=0,"",INDEX([3]Tabelle1!$E$3:$U$500,MATCH($A546&amp;$C546&amp;$D546,[3]Tabelle1!$A$3:$A$500&amp;[3]Tabelle1!$C$3:$C$500&amp;[3]Tabelle1!$D$3:$D$500,0),MATCH(N$2,[3]Tabelle1!$E$2:$U$2,0))),"")</f>
        <v>7593</v>
      </c>
      <c r="O546" s="195" t="str">
        <f t="array" ref="O546">IFERROR(IF(INDEX([3]Tabelle1!$E$3:$U$500,MATCH($A546&amp;$C546&amp;$D546,[3]Tabelle1!$A$3:$A$500&amp;[3]Tabelle1!$C$3:$C$500&amp;[3]Tabelle1!$D$3:$D$500,0),MATCH(O$2,[3]Tabelle1!$E$2:$U$2,0))=0,"",INDEX([3]Tabelle1!$E$3:$U$500,MATCH($A546&amp;$C546&amp;$D546,[3]Tabelle1!$A$3:$A$500&amp;[3]Tabelle1!$C$3:$C$500&amp;[3]Tabelle1!$D$3:$D$500,0),MATCH(O$2,[3]Tabelle1!$E$2:$U$2,0))),"")</f>
        <v/>
      </c>
      <c r="P546" s="195" t="str">
        <f t="array" ref="P546">IFERROR(IF(INDEX([3]Tabelle1!$E$3:$U$500,MATCH($A546&amp;$C546&amp;$D546,[3]Tabelle1!$A$3:$A$500&amp;[3]Tabelle1!$C$3:$C$500&amp;[3]Tabelle1!$D$3:$D$500,0),MATCH(P$2,[3]Tabelle1!$E$2:$U$2,0))=0,"",INDEX([3]Tabelle1!$E$3:$U$500,MATCH($A546&amp;$C546&amp;$D546,[3]Tabelle1!$A$3:$A$500&amp;[3]Tabelle1!$C$3:$C$500&amp;[3]Tabelle1!$D$3:$D$500,0),MATCH(P$2,[3]Tabelle1!$E$2:$U$2,0))),"")</f>
        <v/>
      </c>
      <c r="Q546" s="195" t="str">
        <f t="array" ref="Q546">IFERROR(IF(INDEX([3]Tabelle1!$E$3:$U$500,MATCH($A546&amp;$C546&amp;$D546,[3]Tabelle1!$A$3:$A$500&amp;[3]Tabelle1!$C$3:$C$500&amp;[3]Tabelle1!$D$3:$D$500,0),MATCH(Q$2,[3]Tabelle1!$E$2:$U$2,0))=0,"",INDEX([3]Tabelle1!$E$3:$U$500,MATCH($A546&amp;$C546&amp;$D546,[3]Tabelle1!$A$3:$A$500&amp;[3]Tabelle1!$C$3:$C$500&amp;[3]Tabelle1!$D$3:$D$500,0),MATCH(Q$2,[3]Tabelle1!$E$2:$U$2,0))),"")</f>
        <v/>
      </c>
      <c r="R546" s="195" t="str">
        <f t="array" ref="R546">IFERROR(IF(INDEX([3]Tabelle1!$E$3:$U$500,MATCH($A546&amp;$C546&amp;$D546,[3]Tabelle1!$A$3:$A$500&amp;[3]Tabelle1!$C$3:$C$500&amp;[3]Tabelle1!$D$3:$D$500,0),MATCH(R$2,[3]Tabelle1!$E$2:$U$2,0))=0,"",INDEX([3]Tabelle1!$E$3:$U$500,MATCH($A546&amp;$C546&amp;$D546,[3]Tabelle1!$A$3:$A$500&amp;[3]Tabelle1!$C$3:$C$500&amp;[3]Tabelle1!$D$3:$D$500,0),MATCH(R$2,[3]Tabelle1!$E$2:$U$2,0))),"")</f>
        <v/>
      </c>
      <c r="S546" s="195">
        <f t="array" ref="S546">IFERROR(IF(INDEX([3]Tabelle1!$E$3:$U$500,MATCH($A546&amp;$C546&amp;$D546,[3]Tabelle1!$A$3:$A$500&amp;[3]Tabelle1!$C$3:$C$500&amp;[3]Tabelle1!$D$3:$D$500,0),MATCH(S$2,[3]Tabelle1!$E$2:$U$2,0))=0,"",INDEX([3]Tabelle1!$E$3:$U$500,MATCH($A546&amp;$C546&amp;$D546,[3]Tabelle1!$A$3:$A$500&amp;[3]Tabelle1!$C$3:$C$500&amp;[3]Tabelle1!$D$3:$D$500,0),MATCH(S$2,[3]Tabelle1!$E$2:$U$2,0))),"")</f>
        <v>7593</v>
      </c>
      <c r="T546" s="195" t="str">
        <f t="array" ref="T546">IFERROR(IF(INDEX([3]Tabelle1!$E$3:$U$500,MATCH($A546&amp;$C546&amp;$D546,[3]Tabelle1!$A$3:$A$500&amp;[3]Tabelle1!$C$3:$C$500&amp;[3]Tabelle1!$D$3:$D$500,0),MATCH(T$2,[3]Tabelle1!$E$2:$U$2,0))=0,"",INDEX([3]Tabelle1!$E$3:$U$500,MATCH($A546&amp;$C546&amp;$D546,[3]Tabelle1!$A$3:$A$500&amp;[3]Tabelle1!$C$3:$C$500&amp;[3]Tabelle1!$D$3:$D$500,0),MATCH(T$2,[3]Tabelle1!$E$2:$U$2,0))),"")</f>
        <v/>
      </c>
      <c r="U546" s="195" t="str">
        <f t="array" ref="U546">IFERROR(IF(INDEX([3]Tabelle1!$E$3:$U$500,MATCH($A546&amp;$C546&amp;$D546,[3]Tabelle1!$A$3:$A$500&amp;[3]Tabelle1!$C$3:$C$500&amp;[3]Tabelle1!$D$3:$D$500,0),MATCH(U$2,[3]Tabelle1!$E$2:$U$2,0))=0,"",INDEX([3]Tabelle1!$E$3:$U$500,MATCH($A546&amp;$C546&amp;$D546,[3]Tabelle1!$A$3:$A$500&amp;[3]Tabelle1!$C$3:$C$500&amp;[3]Tabelle1!$D$3:$D$500,0),MATCH(U$2,[3]Tabelle1!$E$2:$U$2,0))),"")</f>
        <v/>
      </c>
      <c r="V546" s="196" t="str">
        <f t="array" ref="V546">IFERROR(IF(INDEX([3]Tabelle1!$E$3:$U$500,MATCH($A546&amp;$C546&amp;$D546,[3]Tabelle1!$A$3:$A$500&amp;[3]Tabelle1!$C$3:$C$500&amp;[3]Tabelle1!$D$3:$D$500,0),MATCH(V$2,[3]Tabelle1!$E$2:$U$2,0))=0,"",INDEX([3]Tabelle1!$E$3:$U$500,MATCH($A546&amp;$C546&amp;$D546,[3]Tabelle1!$A$3:$A$500&amp;[3]Tabelle1!$C$3:$C$500&amp;[3]Tabelle1!$D$3:$D$500,0),MATCH(V$2,[3]Tabelle1!$E$2:$U$2,0))),"")</f>
        <v/>
      </c>
      <c r="W546" t="str">
        <f t="array" ref="W546">IFERROR(IF(INDEX([3]Tabelle1!$E$3:$U$500,MATCH($A546&amp;$C546&amp;$D546,[3]Tabelle1!$A$3:$A$500&amp;[3]Tabelle1!$C$3:$C$500&amp;[3]Tabelle1!$D$3:$D$500,0),MATCH(W$2,[3]Tabelle1!$E$2:$U$2,0))=0,"",INDEX([3]Tabelle1!$E$3:$U$500,MATCH($A546&amp;$C546&amp;$D546,[3]Tabelle1!$A$3:$A$500&amp;[3]Tabelle1!$C$3:$C$500&amp;[3]Tabelle1!$D$3:$D$500,0),MATCH(W$2,[3]Tabelle1!$E$2:$U$2,0))),"")</f>
        <v/>
      </c>
      <c r="X546" t="str">
        <f t="array" ref="X546">IFERROR(IF(INDEX([3]Tabelle1!$E$3:$U$500,MATCH($A546&amp;$C546&amp;$D546,[3]Tabelle1!$A$3:$A$500&amp;[3]Tabelle1!$C$3:$C$500&amp;[3]Tabelle1!$D$3:$D$500,0),MATCH(X$2,[3]Tabelle1!$E$2:$U$2,0))=0,"",INDEX([3]Tabelle1!$E$3:$U$500,MATCH($A546&amp;$C546&amp;$D546,[3]Tabelle1!$A$3:$A$500&amp;[3]Tabelle1!$C$3:$C$500&amp;[3]Tabelle1!$D$3:$D$500,0),MATCH(X$2,[3]Tabelle1!$E$2:$U$2,0))),"")</f>
        <v/>
      </c>
      <c r="Y546" s="4"/>
      <c r="Z546" s="4"/>
      <c r="AA546" s="4"/>
      <c r="AB546" s="4"/>
      <c r="AC546" s="4"/>
      <c r="AD546" s="4"/>
      <c r="AE546" s="4"/>
      <c r="AF546" s="4"/>
    </row>
    <row r="547" spans="1:32" x14ac:dyDescent="0.2">
      <c r="A547" s="107" t="str">
        <f t="shared" si="48"/>
        <v>Romania</v>
      </c>
      <c r="B547" s="97"/>
      <c r="C547" s="97" t="s">
        <v>88</v>
      </c>
      <c r="D547" s="227" t="s">
        <v>43</v>
      </c>
      <c r="E547" s="194"/>
      <c r="F547" s="194"/>
      <c r="G547" s="194"/>
      <c r="H547" s="195" t="str">
        <f t="array" ref="H547">IFERROR(IF(INDEX([3]Tabelle1!$E$3:$U$500,MATCH($A547&amp;$C547&amp;$D547,[3]Tabelle1!$A$3:$A$500&amp;[3]Tabelle1!$C$3:$C$500&amp;[3]Tabelle1!$D$3:$D$500,0),MATCH(H$2,[3]Tabelle1!$E$2:$U$2,0))=0,"",INDEX([3]Tabelle1!$E$3:$U$500,MATCH($A547&amp;$C547&amp;$D547,[3]Tabelle1!$A$3:$A$500&amp;[3]Tabelle1!$C$3:$C$500&amp;[3]Tabelle1!$D$3:$D$500,0),MATCH(H$2,[3]Tabelle1!$E$2:$U$2,0))),"")</f>
        <v/>
      </c>
      <c r="I547" s="195" t="str">
        <f t="array" ref="I547">IFERROR(IF(INDEX([3]Tabelle1!$E$3:$U$500,MATCH($A547&amp;$C547&amp;$D547,[3]Tabelle1!$A$3:$A$500&amp;[3]Tabelle1!$C$3:$C$500&amp;[3]Tabelle1!$D$3:$D$500,0),MATCH(I$2,[3]Tabelle1!$E$2:$U$2,0))=0,"",INDEX([3]Tabelle1!$E$3:$U$500,MATCH($A547&amp;$C547&amp;$D547,[3]Tabelle1!$A$3:$A$500&amp;[3]Tabelle1!$C$3:$C$500&amp;[3]Tabelle1!$D$3:$D$500,0),MATCH(I$2,[3]Tabelle1!$E$2:$U$2,0))),"")</f>
        <v/>
      </c>
      <c r="J547" s="195" t="str">
        <f t="array" ref="J547">IFERROR(IF(INDEX([3]Tabelle1!$E$3:$U$500,MATCH($A547&amp;$C547&amp;$D547,[3]Tabelle1!$A$3:$A$500&amp;[3]Tabelle1!$C$3:$C$500&amp;[3]Tabelle1!$D$3:$D$500,0),MATCH(J$2,[3]Tabelle1!$E$2:$U$2,0))=0,"",INDEX([3]Tabelle1!$E$3:$U$500,MATCH($A547&amp;$C547&amp;$D547,[3]Tabelle1!$A$3:$A$500&amp;[3]Tabelle1!$C$3:$C$500&amp;[3]Tabelle1!$D$3:$D$500,0),MATCH(J$2,[3]Tabelle1!$E$2:$U$2,0))),"")</f>
        <v/>
      </c>
      <c r="K547" s="195" t="str">
        <f t="array" ref="K547">IFERROR(IF(INDEX([3]Tabelle1!$E$3:$U$500,MATCH($A547&amp;$C547&amp;$D547,[3]Tabelle1!$A$3:$A$500&amp;[3]Tabelle1!$C$3:$C$500&amp;[3]Tabelle1!$D$3:$D$500,0),MATCH(K$2,[3]Tabelle1!$E$2:$U$2,0))=0,"",INDEX([3]Tabelle1!$E$3:$U$500,MATCH($A547&amp;$C547&amp;$D547,[3]Tabelle1!$A$3:$A$500&amp;[3]Tabelle1!$C$3:$C$500&amp;[3]Tabelle1!$D$3:$D$500,0),MATCH(K$2,[3]Tabelle1!$E$2:$U$2,0))),"")</f>
        <v/>
      </c>
      <c r="L547" s="195" t="str">
        <f t="array" ref="L547">IFERROR(IF(INDEX([3]Tabelle1!$E$3:$U$500,MATCH($A547&amp;$C547&amp;$D547,[3]Tabelle1!$A$3:$A$500&amp;[3]Tabelle1!$C$3:$C$500&amp;[3]Tabelle1!$D$3:$D$500,0),MATCH(L$2,[3]Tabelle1!$E$2:$U$2,0))=0,"",INDEX([3]Tabelle1!$E$3:$U$500,MATCH($A547&amp;$C547&amp;$D547,[3]Tabelle1!$A$3:$A$500&amp;[3]Tabelle1!$C$3:$C$500&amp;[3]Tabelle1!$D$3:$D$500,0),MATCH(L$2,[3]Tabelle1!$E$2:$U$2,0))),"")</f>
        <v/>
      </c>
      <c r="M547" s="195" t="str">
        <f t="array" ref="M547">IFERROR(IF(INDEX([3]Tabelle1!$E$3:$U$500,MATCH($A547&amp;$C547&amp;$D547,[3]Tabelle1!$A$3:$A$500&amp;[3]Tabelle1!$C$3:$C$500&amp;[3]Tabelle1!$D$3:$D$500,0),MATCH(M$2,[3]Tabelle1!$E$2:$U$2,0))=0,"",INDEX([3]Tabelle1!$E$3:$U$500,MATCH($A547&amp;$C547&amp;$D547,[3]Tabelle1!$A$3:$A$500&amp;[3]Tabelle1!$C$3:$C$500&amp;[3]Tabelle1!$D$3:$D$500,0),MATCH(M$2,[3]Tabelle1!$E$2:$U$2,0))),"")</f>
        <v/>
      </c>
      <c r="N547" s="195" t="str">
        <f t="array" ref="N547">IFERROR(IF(INDEX([3]Tabelle1!$E$3:$U$500,MATCH($A547&amp;$C547&amp;$D547,[3]Tabelle1!$A$3:$A$500&amp;[3]Tabelle1!$C$3:$C$500&amp;[3]Tabelle1!$D$3:$D$500,0),MATCH(N$2,[3]Tabelle1!$E$2:$U$2,0))=0,"",INDEX([3]Tabelle1!$E$3:$U$500,MATCH($A547&amp;$C547&amp;$D547,[3]Tabelle1!$A$3:$A$500&amp;[3]Tabelle1!$C$3:$C$500&amp;[3]Tabelle1!$D$3:$D$500,0),MATCH(N$2,[3]Tabelle1!$E$2:$U$2,0))),"")</f>
        <v/>
      </c>
      <c r="O547" s="195" t="str">
        <f t="array" ref="O547">IFERROR(IF(INDEX([3]Tabelle1!$E$3:$U$500,MATCH($A547&amp;$C547&amp;$D547,[3]Tabelle1!$A$3:$A$500&amp;[3]Tabelle1!$C$3:$C$500&amp;[3]Tabelle1!$D$3:$D$500,0),MATCH(O$2,[3]Tabelle1!$E$2:$U$2,0))=0,"",INDEX([3]Tabelle1!$E$3:$U$500,MATCH($A547&amp;$C547&amp;$D547,[3]Tabelle1!$A$3:$A$500&amp;[3]Tabelle1!$C$3:$C$500&amp;[3]Tabelle1!$D$3:$D$500,0),MATCH(O$2,[3]Tabelle1!$E$2:$U$2,0))),"")</f>
        <v/>
      </c>
      <c r="P547" s="195" t="str">
        <f t="array" ref="P547">IFERROR(IF(INDEX([3]Tabelle1!$E$3:$U$500,MATCH($A547&amp;$C547&amp;$D547,[3]Tabelle1!$A$3:$A$500&amp;[3]Tabelle1!$C$3:$C$500&amp;[3]Tabelle1!$D$3:$D$500,0),MATCH(P$2,[3]Tabelle1!$E$2:$U$2,0))=0,"",INDEX([3]Tabelle1!$E$3:$U$500,MATCH($A547&amp;$C547&amp;$D547,[3]Tabelle1!$A$3:$A$500&amp;[3]Tabelle1!$C$3:$C$500&amp;[3]Tabelle1!$D$3:$D$500,0),MATCH(P$2,[3]Tabelle1!$E$2:$U$2,0))),"")</f>
        <v/>
      </c>
      <c r="Q547" s="195" t="str">
        <f t="array" ref="Q547">IFERROR(IF(INDEX([3]Tabelle1!$E$3:$U$500,MATCH($A547&amp;$C547&amp;$D547,[3]Tabelle1!$A$3:$A$500&amp;[3]Tabelle1!$C$3:$C$500&amp;[3]Tabelle1!$D$3:$D$500,0),MATCH(Q$2,[3]Tabelle1!$E$2:$U$2,0))=0,"",INDEX([3]Tabelle1!$E$3:$U$500,MATCH($A547&amp;$C547&amp;$D547,[3]Tabelle1!$A$3:$A$500&amp;[3]Tabelle1!$C$3:$C$500&amp;[3]Tabelle1!$D$3:$D$500,0),MATCH(Q$2,[3]Tabelle1!$E$2:$U$2,0))),"")</f>
        <v/>
      </c>
      <c r="R547" s="195" t="str">
        <f t="array" ref="R547">IFERROR(IF(INDEX([3]Tabelle1!$E$3:$U$500,MATCH($A547&amp;$C547&amp;$D547,[3]Tabelle1!$A$3:$A$500&amp;[3]Tabelle1!$C$3:$C$500&amp;[3]Tabelle1!$D$3:$D$500,0),MATCH(R$2,[3]Tabelle1!$E$2:$U$2,0))=0,"",INDEX([3]Tabelle1!$E$3:$U$500,MATCH($A547&amp;$C547&amp;$D547,[3]Tabelle1!$A$3:$A$500&amp;[3]Tabelle1!$C$3:$C$500&amp;[3]Tabelle1!$D$3:$D$500,0),MATCH(R$2,[3]Tabelle1!$E$2:$U$2,0))),"")</f>
        <v/>
      </c>
      <c r="S547" s="195" t="str">
        <f t="array" ref="S547">IFERROR(IF(INDEX([3]Tabelle1!$E$3:$U$500,MATCH($A547&amp;$C547&amp;$D547,[3]Tabelle1!$A$3:$A$500&amp;[3]Tabelle1!$C$3:$C$500&amp;[3]Tabelle1!$D$3:$D$500,0),MATCH(S$2,[3]Tabelle1!$E$2:$U$2,0))=0,"",INDEX([3]Tabelle1!$E$3:$U$500,MATCH($A547&amp;$C547&amp;$D547,[3]Tabelle1!$A$3:$A$500&amp;[3]Tabelle1!$C$3:$C$500&amp;[3]Tabelle1!$D$3:$D$500,0),MATCH(S$2,[3]Tabelle1!$E$2:$U$2,0))),"")</f>
        <v/>
      </c>
      <c r="T547" s="195" t="str">
        <f t="array" ref="T547">IFERROR(IF(INDEX([3]Tabelle1!$E$3:$U$500,MATCH($A547&amp;$C547&amp;$D547,[3]Tabelle1!$A$3:$A$500&amp;[3]Tabelle1!$C$3:$C$500&amp;[3]Tabelle1!$D$3:$D$500,0),MATCH(T$2,[3]Tabelle1!$E$2:$U$2,0))=0,"",INDEX([3]Tabelle1!$E$3:$U$500,MATCH($A547&amp;$C547&amp;$D547,[3]Tabelle1!$A$3:$A$500&amp;[3]Tabelle1!$C$3:$C$500&amp;[3]Tabelle1!$D$3:$D$500,0),MATCH(T$2,[3]Tabelle1!$E$2:$U$2,0))),"")</f>
        <v/>
      </c>
      <c r="U547" s="195" t="str">
        <f t="array" ref="U547">IFERROR(IF(INDEX([3]Tabelle1!$E$3:$U$500,MATCH($A547&amp;$C547&amp;$D547,[3]Tabelle1!$A$3:$A$500&amp;[3]Tabelle1!$C$3:$C$500&amp;[3]Tabelle1!$D$3:$D$500,0),MATCH(U$2,[3]Tabelle1!$E$2:$U$2,0))=0,"",INDEX([3]Tabelle1!$E$3:$U$500,MATCH($A547&amp;$C547&amp;$D547,[3]Tabelle1!$A$3:$A$500&amp;[3]Tabelle1!$C$3:$C$500&amp;[3]Tabelle1!$D$3:$D$500,0),MATCH(U$2,[3]Tabelle1!$E$2:$U$2,0))),"")</f>
        <v/>
      </c>
      <c r="V547" s="196" t="str">
        <f t="array" ref="V547">IFERROR(IF(INDEX([3]Tabelle1!$E$3:$U$500,MATCH($A547&amp;$C547&amp;$D547,[3]Tabelle1!$A$3:$A$500&amp;[3]Tabelle1!$C$3:$C$500&amp;[3]Tabelle1!$D$3:$D$500,0),MATCH(V$2,[3]Tabelle1!$E$2:$U$2,0))=0,"",INDEX([3]Tabelle1!$E$3:$U$500,MATCH($A547&amp;$C547&amp;$D547,[3]Tabelle1!$A$3:$A$500&amp;[3]Tabelle1!$C$3:$C$500&amp;[3]Tabelle1!$D$3:$D$500,0),MATCH(V$2,[3]Tabelle1!$E$2:$U$2,0))),"")</f>
        <v/>
      </c>
      <c r="W547" t="str">
        <f t="array" ref="W547">IFERROR(IF(INDEX([3]Tabelle1!$E$3:$U$500,MATCH($A547&amp;$C547&amp;$D547,[3]Tabelle1!$A$3:$A$500&amp;[3]Tabelle1!$C$3:$C$500&amp;[3]Tabelle1!$D$3:$D$500,0),MATCH(W$2,[3]Tabelle1!$E$2:$U$2,0))=0,"",INDEX([3]Tabelle1!$E$3:$U$500,MATCH($A547&amp;$C547&amp;$D547,[3]Tabelle1!$A$3:$A$500&amp;[3]Tabelle1!$C$3:$C$500&amp;[3]Tabelle1!$D$3:$D$500,0),MATCH(W$2,[3]Tabelle1!$E$2:$U$2,0))),"")</f>
        <v/>
      </c>
      <c r="X547" t="str">
        <f t="array" ref="X547">IFERROR(IF(INDEX([3]Tabelle1!$E$3:$U$500,MATCH($A547&amp;$C547&amp;$D547,[3]Tabelle1!$A$3:$A$500&amp;[3]Tabelle1!$C$3:$C$500&amp;[3]Tabelle1!$D$3:$D$500,0),MATCH(X$2,[3]Tabelle1!$E$2:$U$2,0))=0,"",INDEX([3]Tabelle1!$E$3:$U$500,MATCH($A547&amp;$C547&amp;$D547,[3]Tabelle1!$A$3:$A$500&amp;[3]Tabelle1!$C$3:$C$500&amp;[3]Tabelle1!$D$3:$D$500,0),MATCH(X$2,[3]Tabelle1!$E$2:$U$2,0))),"")</f>
        <v/>
      </c>
      <c r="Y547" s="4"/>
      <c r="Z547" s="4"/>
      <c r="AA547" s="4"/>
      <c r="AB547" s="4"/>
      <c r="AC547" s="4"/>
      <c r="AD547" s="4"/>
      <c r="AE547" s="4"/>
      <c r="AF547" s="4"/>
    </row>
    <row r="548" spans="1:32" x14ac:dyDescent="0.2">
      <c r="A548" s="107" t="str">
        <f t="shared" si="48"/>
        <v>Romania</v>
      </c>
      <c r="B548" s="97"/>
      <c r="C548" s="97" t="s">
        <v>88</v>
      </c>
      <c r="D548" s="227" t="s">
        <v>46</v>
      </c>
      <c r="E548" s="194"/>
      <c r="F548" s="194"/>
      <c r="G548" s="194"/>
      <c r="H548" s="195" t="str">
        <f t="array" ref="H548">IFERROR(IF(INDEX([3]Tabelle1!$E$3:$U$500,MATCH($A548&amp;$C548&amp;$D548,[3]Tabelle1!$A$3:$A$500&amp;[3]Tabelle1!$C$3:$C$500&amp;[3]Tabelle1!$D$3:$D$500,0),MATCH(H$2,[3]Tabelle1!$E$2:$U$2,0))=0,"",INDEX([3]Tabelle1!$E$3:$U$500,MATCH($A548&amp;$C548&amp;$D548,[3]Tabelle1!$A$3:$A$500&amp;[3]Tabelle1!$C$3:$C$500&amp;[3]Tabelle1!$D$3:$D$500,0),MATCH(H$2,[3]Tabelle1!$E$2:$U$2,0))),"")</f>
        <v/>
      </c>
      <c r="I548" s="195">
        <f t="array" ref="I548">IFERROR(IF(INDEX([3]Tabelle1!$E$3:$U$500,MATCH($A548&amp;$C548&amp;$D548,[3]Tabelle1!$A$3:$A$500&amp;[3]Tabelle1!$C$3:$C$500&amp;[3]Tabelle1!$D$3:$D$500,0),MATCH(I$2,[3]Tabelle1!$E$2:$U$2,0))=0,"",INDEX([3]Tabelle1!$E$3:$U$500,MATCH($A548&amp;$C548&amp;$D548,[3]Tabelle1!$A$3:$A$500&amp;[3]Tabelle1!$C$3:$C$500&amp;[3]Tabelle1!$D$3:$D$500,0),MATCH(I$2,[3]Tabelle1!$E$2:$U$2,0))),"")</f>
        <v>180</v>
      </c>
      <c r="J548" s="195" t="str">
        <f t="array" ref="J548">IFERROR(IF(INDEX([3]Tabelle1!$E$3:$U$500,MATCH($A548&amp;$C548&amp;$D548,[3]Tabelle1!$A$3:$A$500&amp;[3]Tabelle1!$C$3:$C$500&amp;[3]Tabelle1!$D$3:$D$500,0),MATCH(J$2,[3]Tabelle1!$E$2:$U$2,0))=0,"",INDEX([3]Tabelle1!$E$3:$U$500,MATCH($A548&amp;$C548&amp;$D548,[3]Tabelle1!$A$3:$A$500&amp;[3]Tabelle1!$C$3:$C$500&amp;[3]Tabelle1!$D$3:$D$500,0),MATCH(J$2,[3]Tabelle1!$E$2:$U$2,0))),"")</f>
        <v/>
      </c>
      <c r="K548" s="195" t="str">
        <f t="array" ref="K548">IFERROR(IF(INDEX([3]Tabelle1!$E$3:$U$500,MATCH($A548&amp;$C548&amp;$D548,[3]Tabelle1!$A$3:$A$500&amp;[3]Tabelle1!$C$3:$C$500&amp;[3]Tabelle1!$D$3:$D$500,0),MATCH(K$2,[3]Tabelle1!$E$2:$U$2,0))=0,"",INDEX([3]Tabelle1!$E$3:$U$500,MATCH($A548&amp;$C548&amp;$D548,[3]Tabelle1!$A$3:$A$500&amp;[3]Tabelle1!$C$3:$C$500&amp;[3]Tabelle1!$D$3:$D$500,0),MATCH(K$2,[3]Tabelle1!$E$2:$U$2,0))),"")</f>
        <v/>
      </c>
      <c r="L548" s="195" t="str">
        <f t="array" ref="L548">IFERROR(IF(INDEX([3]Tabelle1!$E$3:$U$500,MATCH($A548&amp;$C548&amp;$D548,[3]Tabelle1!$A$3:$A$500&amp;[3]Tabelle1!$C$3:$C$500&amp;[3]Tabelle1!$D$3:$D$500,0),MATCH(L$2,[3]Tabelle1!$E$2:$U$2,0))=0,"",INDEX([3]Tabelle1!$E$3:$U$500,MATCH($A548&amp;$C548&amp;$D548,[3]Tabelle1!$A$3:$A$500&amp;[3]Tabelle1!$C$3:$C$500&amp;[3]Tabelle1!$D$3:$D$500,0),MATCH(L$2,[3]Tabelle1!$E$2:$U$2,0))),"")</f>
        <v/>
      </c>
      <c r="M548" s="195" t="str">
        <f t="array" ref="M548">IFERROR(IF(INDEX([3]Tabelle1!$E$3:$U$500,MATCH($A548&amp;$C548&amp;$D548,[3]Tabelle1!$A$3:$A$500&amp;[3]Tabelle1!$C$3:$C$500&amp;[3]Tabelle1!$D$3:$D$500,0),MATCH(M$2,[3]Tabelle1!$E$2:$U$2,0))=0,"",INDEX([3]Tabelle1!$E$3:$U$500,MATCH($A548&amp;$C548&amp;$D548,[3]Tabelle1!$A$3:$A$500&amp;[3]Tabelle1!$C$3:$C$500&amp;[3]Tabelle1!$D$3:$D$500,0),MATCH(M$2,[3]Tabelle1!$E$2:$U$2,0))),"")</f>
        <v/>
      </c>
      <c r="N548" s="195">
        <f t="array" ref="N548">IFERROR(IF(INDEX([3]Tabelle1!$E$3:$U$500,MATCH($A548&amp;$C548&amp;$D548,[3]Tabelle1!$A$3:$A$500&amp;[3]Tabelle1!$C$3:$C$500&amp;[3]Tabelle1!$D$3:$D$500,0),MATCH(N$2,[3]Tabelle1!$E$2:$U$2,0))=0,"",INDEX([3]Tabelle1!$E$3:$U$500,MATCH($A548&amp;$C548&amp;$D548,[3]Tabelle1!$A$3:$A$500&amp;[3]Tabelle1!$C$3:$C$500&amp;[3]Tabelle1!$D$3:$D$500,0),MATCH(N$2,[3]Tabelle1!$E$2:$U$2,0))),"")</f>
        <v>126</v>
      </c>
      <c r="O548" s="195" t="str">
        <f t="array" ref="O548">IFERROR(IF(INDEX([3]Tabelle1!$E$3:$U$500,MATCH($A548&amp;$C548&amp;$D548,[3]Tabelle1!$A$3:$A$500&amp;[3]Tabelle1!$C$3:$C$500&amp;[3]Tabelle1!$D$3:$D$500,0),MATCH(O$2,[3]Tabelle1!$E$2:$U$2,0))=0,"",INDEX([3]Tabelle1!$E$3:$U$500,MATCH($A548&amp;$C548&amp;$D548,[3]Tabelle1!$A$3:$A$500&amp;[3]Tabelle1!$C$3:$C$500&amp;[3]Tabelle1!$D$3:$D$500,0),MATCH(O$2,[3]Tabelle1!$E$2:$U$2,0))),"")</f>
        <v/>
      </c>
      <c r="P548" s="195" t="str">
        <f t="array" ref="P548">IFERROR(IF(INDEX([3]Tabelle1!$E$3:$U$500,MATCH($A548&amp;$C548&amp;$D548,[3]Tabelle1!$A$3:$A$500&amp;[3]Tabelle1!$C$3:$C$500&amp;[3]Tabelle1!$D$3:$D$500,0),MATCH(P$2,[3]Tabelle1!$E$2:$U$2,0))=0,"",INDEX([3]Tabelle1!$E$3:$U$500,MATCH($A548&amp;$C548&amp;$D548,[3]Tabelle1!$A$3:$A$500&amp;[3]Tabelle1!$C$3:$C$500&amp;[3]Tabelle1!$D$3:$D$500,0),MATCH(P$2,[3]Tabelle1!$E$2:$U$2,0))),"")</f>
        <v/>
      </c>
      <c r="Q548" s="195" t="str">
        <f t="array" ref="Q548">IFERROR(IF(INDEX([3]Tabelle1!$E$3:$U$500,MATCH($A548&amp;$C548&amp;$D548,[3]Tabelle1!$A$3:$A$500&amp;[3]Tabelle1!$C$3:$C$500&amp;[3]Tabelle1!$D$3:$D$500,0),MATCH(Q$2,[3]Tabelle1!$E$2:$U$2,0))=0,"",INDEX([3]Tabelle1!$E$3:$U$500,MATCH($A548&amp;$C548&amp;$D548,[3]Tabelle1!$A$3:$A$500&amp;[3]Tabelle1!$C$3:$C$500&amp;[3]Tabelle1!$D$3:$D$500,0),MATCH(Q$2,[3]Tabelle1!$E$2:$U$2,0))),"")</f>
        <v/>
      </c>
      <c r="R548" s="195" t="str">
        <f t="array" ref="R548">IFERROR(IF(INDEX([3]Tabelle1!$E$3:$U$500,MATCH($A548&amp;$C548&amp;$D548,[3]Tabelle1!$A$3:$A$500&amp;[3]Tabelle1!$C$3:$C$500&amp;[3]Tabelle1!$D$3:$D$500,0),MATCH(R$2,[3]Tabelle1!$E$2:$U$2,0))=0,"",INDEX([3]Tabelle1!$E$3:$U$500,MATCH($A548&amp;$C548&amp;$D548,[3]Tabelle1!$A$3:$A$500&amp;[3]Tabelle1!$C$3:$C$500&amp;[3]Tabelle1!$D$3:$D$500,0),MATCH(R$2,[3]Tabelle1!$E$2:$U$2,0))),"")</f>
        <v/>
      </c>
      <c r="S548" s="195">
        <f t="array" ref="S548">IFERROR(IF(INDEX([3]Tabelle1!$E$3:$U$500,MATCH($A548&amp;$C548&amp;$D548,[3]Tabelle1!$A$3:$A$500&amp;[3]Tabelle1!$C$3:$C$500&amp;[3]Tabelle1!$D$3:$D$500,0),MATCH(S$2,[3]Tabelle1!$E$2:$U$2,0))=0,"",INDEX([3]Tabelle1!$E$3:$U$500,MATCH($A548&amp;$C548&amp;$D548,[3]Tabelle1!$A$3:$A$500&amp;[3]Tabelle1!$C$3:$C$500&amp;[3]Tabelle1!$D$3:$D$500,0),MATCH(S$2,[3]Tabelle1!$E$2:$U$2,0))),"")</f>
        <v>137</v>
      </c>
      <c r="T548" s="195" t="str">
        <f t="array" ref="T548">IFERROR(IF(INDEX([3]Tabelle1!$E$3:$U$500,MATCH($A548&amp;$C548&amp;$D548,[3]Tabelle1!$A$3:$A$500&amp;[3]Tabelle1!$C$3:$C$500&amp;[3]Tabelle1!$D$3:$D$500,0),MATCH(T$2,[3]Tabelle1!$E$2:$U$2,0))=0,"",INDEX([3]Tabelle1!$E$3:$U$500,MATCH($A548&amp;$C548&amp;$D548,[3]Tabelle1!$A$3:$A$500&amp;[3]Tabelle1!$C$3:$C$500&amp;[3]Tabelle1!$D$3:$D$500,0),MATCH(T$2,[3]Tabelle1!$E$2:$U$2,0))),"")</f>
        <v/>
      </c>
      <c r="U548" s="195" t="str">
        <f t="array" ref="U548">IFERROR(IF(INDEX([3]Tabelle1!$E$3:$U$500,MATCH($A548&amp;$C548&amp;$D548,[3]Tabelle1!$A$3:$A$500&amp;[3]Tabelle1!$C$3:$C$500&amp;[3]Tabelle1!$D$3:$D$500,0),MATCH(U$2,[3]Tabelle1!$E$2:$U$2,0))=0,"",INDEX([3]Tabelle1!$E$3:$U$500,MATCH($A548&amp;$C548&amp;$D548,[3]Tabelle1!$A$3:$A$500&amp;[3]Tabelle1!$C$3:$C$500&amp;[3]Tabelle1!$D$3:$D$500,0),MATCH(U$2,[3]Tabelle1!$E$2:$U$2,0))),"")</f>
        <v/>
      </c>
      <c r="V548" s="196" t="str">
        <f t="array" ref="V548">IFERROR(IF(INDEX([3]Tabelle1!$E$3:$U$500,MATCH($A548&amp;$C548&amp;$D548,[3]Tabelle1!$A$3:$A$500&amp;[3]Tabelle1!$C$3:$C$500&amp;[3]Tabelle1!$D$3:$D$500,0),MATCH(V$2,[3]Tabelle1!$E$2:$U$2,0))=0,"",INDEX([3]Tabelle1!$E$3:$U$500,MATCH($A548&amp;$C548&amp;$D548,[3]Tabelle1!$A$3:$A$500&amp;[3]Tabelle1!$C$3:$C$500&amp;[3]Tabelle1!$D$3:$D$500,0),MATCH(V$2,[3]Tabelle1!$E$2:$U$2,0))),"")</f>
        <v/>
      </c>
      <c r="W548" t="str">
        <f t="array" ref="W548">IFERROR(IF(INDEX([3]Tabelle1!$E$3:$U$500,MATCH($A548&amp;$C548&amp;$D548,[3]Tabelle1!$A$3:$A$500&amp;[3]Tabelle1!$C$3:$C$500&amp;[3]Tabelle1!$D$3:$D$500,0),MATCH(W$2,[3]Tabelle1!$E$2:$U$2,0))=0,"",INDEX([3]Tabelle1!$E$3:$U$500,MATCH($A548&amp;$C548&amp;$D548,[3]Tabelle1!$A$3:$A$500&amp;[3]Tabelle1!$C$3:$C$500&amp;[3]Tabelle1!$D$3:$D$500,0),MATCH(W$2,[3]Tabelle1!$E$2:$U$2,0))),"")</f>
        <v/>
      </c>
      <c r="X548" t="str">
        <f t="array" ref="X548">IFERROR(IF(INDEX([3]Tabelle1!$E$3:$U$500,MATCH($A548&amp;$C548&amp;$D548,[3]Tabelle1!$A$3:$A$500&amp;[3]Tabelle1!$C$3:$C$500&amp;[3]Tabelle1!$D$3:$D$500,0),MATCH(X$2,[3]Tabelle1!$E$2:$U$2,0))=0,"",INDEX([3]Tabelle1!$E$3:$U$500,MATCH($A548&amp;$C548&amp;$D548,[3]Tabelle1!$A$3:$A$500&amp;[3]Tabelle1!$C$3:$C$500&amp;[3]Tabelle1!$D$3:$D$500,0),MATCH(X$2,[3]Tabelle1!$E$2:$U$2,0))),"")</f>
        <v/>
      </c>
      <c r="Y548" s="4"/>
      <c r="Z548" s="4"/>
      <c r="AA548" s="4"/>
      <c r="AB548" s="4"/>
      <c r="AC548" s="4"/>
      <c r="AD548" s="4"/>
      <c r="AE548" s="4"/>
      <c r="AF548" s="4"/>
    </row>
    <row r="549" spans="1:32" x14ac:dyDescent="0.2">
      <c r="A549" s="107" t="str">
        <f t="shared" si="48"/>
        <v>Romania</v>
      </c>
      <c r="B549" s="97"/>
      <c r="C549" s="97" t="s">
        <v>88</v>
      </c>
      <c r="D549" s="227" t="s">
        <v>5</v>
      </c>
      <c r="E549" s="194"/>
      <c r="F549" s="194"/>
      <c r="G549" s="194"/>
      <c r="H549" s="195" t="str">
        <f t="array" ref="H549">IFERROR(IF(INDEX([3]Tabelle1!$E$3:$U$500,MATCH($A549&amp;$C549&amp;$D549,[3]Tabelle1!$A$3:$A$500&amp;[3]Tabelle1!$C$3:$C$500&amp;[3]Tabelle1!$D$3:$D$500,0),MATCH(H$2,[3]Tabelle1!$E$2:$U$2,0))=0,"",INDEX([3]Tabelle1!$E$3:$U$500,MATCH($A549&amp;$C549&amp;$D549,[3]Tabelle1!$A$3:$A$500&amp;[3]Tabelle1!$C$3:$C$500&amp;[3]Tabelle1!$D$3:$D$500,0),MATCH(H$2,[3]Tabelle1!$E$2:$U$2,0))),"")</f>
        <v/>
      </c>
      <c r="I549" s="195" t="str">
        <f t="array" ref="I549">IFERROR(IF(INDEX([3]Tabelle1!$E$3:$U$500,MATCH($A549&amp;$C549&amp;$D549,[3]Tabelle1!$A$3:$A$500&amp;[3]Tabelle1!$C$3:$C$500&amp;[3]Tabelle1!$D$3:$D$500,0),MATCH(I$2,[3]Tabelle1!$E$2:$U$2,0))=0,"",INDEX([3]Tabelle1!$E$3:$U$500,MATCH($A549&amp;$C549&amp;$D549,[3]Tabelle1!$A$3:$A$500&amp;[3]Tabelle1!$C$3:$C$500&amp;[3]Tabelle1!$D$3:$D$500,0),MATCH(I$2,[3]Tabelle1!$E$2:$U$2,0))),"")</f>
        <v/>
      </c>
      <c r="J549" s="195" t="str">
        <f t="array" ref="J549">IFERROR(IF(INDEX([3]Tabelle1!$E$3:$U$500,MATCH($A549&amp;$C549&amp;$D549,[3]Tabelle1!$A$3:$A$500&amp;[3]Tabelle1!$C$3:$C$500&amp;[3]Tabelle1!$D$3:$D$500,0),MATCH(J$2,[3]Tabelle1!$E$2:$U$2,0))=0,"",INDEX([3]Tabelle1!$E$3:$U$500,MATCH($A549&amp;$C549&amp;$D549,[3]Tabelle1!$A$3:$A$500&amp;[3]Tabelle1!$C$3:$C$500&amp;[3]Tabelle1!$D$3:$D$500,0),MATCH(J$2,[3]Tabelle1!$E$2:$U$2,0))),"")</f>
        <v/>
      </c>
      <c r="K549" s="195" t="str">
        <f t="array" ref="K549">IFERROR(IF(INDEX([3]Tabelle1!$E$3:$U$500,MATCH($A549&amp;$C549&amp;$D549,[3]Tabelle1!$A$3:$A$500&amp;[3]Tabelle1!$C$3:$C$500&amp;[3]Tabelle1!$D$3:$D$500,0),MATCH(K$2,[3]Tabelle1!$E$2:$U$2,0))=0,"",INDEX([3]Tabelle1!$E$3:$U$500,MATCH($A549&amp;$C549&amp;$D549,[3]Tabelle1!$A$3:$A$500&amp;[3]Tabelle1!$C$3:$C$500&amp;[3]Tabelle1!$D$3:$D$500,0),MATCH(K$2,[3]Tabelle1!$E$2:$U$2,0))),"")</f>
        <v/>
      </c>
      <c r="L549" s="195" t="str">
        <f t="array" ref="L549">IFERROR(IF(INDEX([3]Tabelle1!$E$3:$U$500,MATCH($A549&amp;$C549&amp;$D549,[3]Tabelle1!$A$3:$A$500&amp;[3]Tabelle1!$C$3:$C$500&amp;[3]Tabelle1!$D$3:$D$500,0),MATCH(L$2,[3]Tabelle1!$E$2:$U$2,0))=0,"",INDEX([3]Tabelle1!$E$3:$U$500,MATCH($A549&amp;$C549&amp;$D549,[3]Tabelle1!$A$3:$A$500&amp;[3]Tabelle1!$C$3:$C$500&amp;[3]Tabelle1!$D$3:$D$500,0),MATCH(L$2,[3]Tabelle1!$E$2:$U$2,0))),"")</f>
        <v/>
      </c>
      <c r="M549" s="195" t="str">
        <f t="array" ref="M549">IFERROR(IF(INDEX([3]Tabelle1!$E$3:$U$500,MATCH($A549&amp;$C549&amp;$D549,[3]Tabelle1!$A$3:$A$500&amp;[3]Tabelle1!$C$3:$C$500&amp;[3]Tabelle1!$D$3:$D$500,0),MATCH(M$2,[3]Tabelle1!$E$2:$U$2,0))=0,"",INDEX([3]Tabelle1!$E$3:$U$500,MATCH($A549&amp;$C549&amp;$D549,[3]Tabelle1!$A$3:$A$500&amp;[3]Tabelle1!$C$3:$C$500&amp;[3]Tabelle1!$D$3:$D$500,0),MATCH(M$2,[3]Tabelle1!$E$2:$U$2,0))),"")</f>
        <v/>
      </c>
      <c r="N549" s="195" t="str">
        <f t="array" ref="N549">IFERROR(IF(INDEX([3]Tabelle1!$E$3:$U$500,MATCH($A549&amp;$C549&amp;$D549,[3]Tabelle1!$A$3:$A$500&amp;[3]Tabelle1!$C$3:$C$500&amp;[3]Tabelle1!$D$3:$D$500,0),MATCH(N$2,[3]Tabelle1!$E$2:$U$2,0))=0,"",INDEX([3]Tabelle1!$E$3:$U$500,MATCH($A549&amp;$C549&amp;$D549,[3]Tabelle1!$A$3:$A$500&amp;[3]Tabelle1!$C$3:$C$500&amp;[3]Tabelle1!$D$3:$D$500,0),MATCH(N$2,[3]Tabelle1!$E$2:$U$2,0))),"")</f>
        <v/>
      </c>
      <c r="O549" s="195" t="str">
        <f t="array" ref="O549">IFERROR(IF(INDEX([3]Tabelle1!$E$3:$U$500,MATCH($A549&amp;$C549&amp;$D549,[3]Tabelle1!$A$3:$A$500&amp;[3]Tabelle1!$C$3:$C$500&amp;[3]Tabelle1!$D$3:$D$500,0),MATCH(O$2,[3]Tabelle1!$E$2:$U$2,0))=0,"",INDEX([3]Tabelle1!$E$3:$U$500,MATCH($A549&amp;$C549&amp;$D549,[3]Tabelle1!$A$3:$A$500&amp;[3]Tabelle1!$C$3:$C$500&amp;[3]Tabelle1!$D$3:$D$500,0),MATCH(O$2,[3]Tabelle1!$E$2:$U$2,0))),"")</f>
        <v/>
      </c>
      <c r="P549" s="195" t="str">
        <f t="array" ref="P549">IFERROR(IF(INDEX([3]Tabelle1!$E$3:$U$500,MATCH($A549&amp;$C549&amp;$D549,[3]Tabelle1!$A$3:$A$500&amp;[3]Tabelle1!$C$3:$C$500&amp;[3]Tabelle1!$D$3:$D$500,0),MATCH(P$2,[3]Tabelle1!$E$2:$U$2,0))=0,"",INDEX([3]Tabelle1!$E$3:$U$500,MATCH($A549&amp;$C549&amp;$D549,[3]Tabelle1!$A$3:$A$500&amp;[3]Tabelle1!$C$3:$C$500&amp;[3]Tabelle1!$D$3:$D$500,0),MATCH(P$2,[3]Tabelle1!$E$2:$U$2,0))),"")</f>
        <v/>
      </c>
      <c r="Q549" s="195" t="str">
        <f t="array" ref="Q549">IFERROR(IF(INDEX([3]Tabelle1!$E$3:$U$500,MATCH($A549&amp;$C549&amp;$D549,[3]Tabelle1!$A$3:$A$500&amp;[3]Tabelle1!$C$3:$C$500&amp;[3]Tabelle1!$D$3:$D$500,0),MATCH(Q$2,[3]Tabelle1!$E$2:$U$2,0))=0,"",INDEX([3]Tabelle1!$E$3:$U$500,MATCH($A549&amp;$C549&amp;$D549,[3]Tabelle1!$A$3:$A$500&amp;[3]Tabelle1!$C$3:$C$500&amp;[3]Tabelle1!$D$3:$D$500,0),MATCH(Q$2,[3]Tabelle1!$E$2:$U$2,0))),"")</f>
        <v/>
      </c>
      <c r="R549" s="195" t="str">
        <f t="array" ref="R549">IFERROR(IF(INDEX([3]Tabelle1!$E$3:$U$500,MATCH($A549&amp;$C549&amp;$D549,[3]Tabelle1!$A$3:$A$500&amp;[3]Tabelle1!$C$3:$C$500&amp;[3]Tabelle1!$D$3:$D$500,0),MATCH(R$2,[3]Tabelle1!$E$2:$U$2,0))=0,"",INDEX([3]Tabelle1!$E$3:$U$500,MATCH($A549&amp;$C549&amp;$D549,[3]Tabelle1!$A$3:$A$500&amp;[3]Tabelle1!$C$3:$C$500&amp;[3]Tabelle1!$D$3:$D$500,0),MATCH(R$2,[3]Tabelle1!$E$2:$U$2,0))),"")</f>
        <v/>
      </c>
      <c r="S549" s="195" t="str">
        <f t="array" ref="S549">IFERROR(IF(INDEX([3]Tabelle1!$E$3:$U$500,MATCH($A549&amp;$C549&amp;$D549,[3]Tabelle1!$A$3:$A$500&amp;[3]Tabelle1!$C$3:$C$500&amp;[3]Tabelle1!$D$3:$D$500,0),MATCH(S$2,[3]Tabelle1!$E$2:$U$2,0))=0,"",INDEX([3]Tabelle1!$E$3:$U$500,MATCH($A549&amp;$C549&amp;$D549,[3]Tabelle1!$A$3:$A$500&amp;[3]Tabelle1!$C$3:$C$500&amp;[3]Tabelle1!$D$3:$D$500,0),MATCH(S$2,[3]Tabelle1!$E$2:$U$2,0))),"")</f>
        <v/>
      </c>
      <c r="T549" s="195" t="str">
        <f t="array" ref="T549">IFERROR(IF(INDEX([3]Tabelle1!$E$3:$U$500,MATCH($A549&amp;$C549&amp;$D549,[3]Tabelle1!$A$3:$A$500&amp;[3]Tabelle1!$C$3:$C$500&amp;[3]Tabelle1!$D$3:$D$500,0),MATCH(T$2,[3]Tabelle1!$E$2:$U$2,0))=0,"",INDEX([3]Tabelle1!$E$3:$U$500,MATCH($A549&amp;$C549&amp;$D549,[3]Tabelle1!$A$3:$A$500&amp;[3]Tabelle1!$C$3:$C$500&amp;[3]Tabelle1!$D$3:$D$500,0),MATCH(T$2,[3]Tabelle1!$E$2:$U$2,0))),"")</f>
        <v/>
      </c>
      <c r="U549" s="195" t="str">
        <f t="array" ref="U549">IFERROR(IF(INDEX([3]Tabelle1!$E$3:$U$500,MATCH($A549&amp;$C549&amp;$D549,[3]Tabelle1!$A$3:$A$500&amp;[3]Tabelle1!$C$3:$C$500&amp;[3]Tabelle1!$D$3:$D$500,0),MATCH(U$2,[3]Tabelle1!$E$2:$U$2,0))=0,"",INDEX([3]Tabelle1!$E$3:$U$500,MATCH($A549&amp;$C549&amp;$D549,[3]Tabelle1!$A$3:$A$500&amp;[3]Tabelle1!$C$3:$C$500&amp;[3]Tabelle1!$D$3:$D$500,0),MATCH(U$2,[3]Tabelle1!$E$2:$U$2,0))),"")</f>
        <v/>
      </c>
      <c r="V549" s="196" t="str">
        <f t="array" ref="V549">IFERROR(IF(INDEX([3]Tabelle1!$E$3:$U$500,MATCH($A549&amp;$C549&amp;$D549,[3]Tabelle1!$A$3:$A$500&amp;[3]Tabelle1!$C$3:$C$500&amp;[3]Tabelle1!$D$3:$D$500,0),MATCH(V$2,[3]Tabelle1!$E$2:$U$2,0))=0,"",INDEX([3]Tabelle1!$E$3:$U$500,MATCH($A549&amp;$C549&amp;$D549,[3]Tabelle1!$A$3:$A$500&amp;[3]Tabelle1!$C$3:$C$500&amp;[3]Tabelle1!$D$3:$D$500,0),MATCH(V$2,[3]Tabelle1!$E$2:$U$2,0))),"")</f>
        <v/>
      </c>
      <c r="W549" t="str">
        <f t="array" ref="W549">IFERROR(IF(INDEX([3]Tabelle1!$E$3:$U$500,MATCH($A549&amp;$C549&amp;$D549,[3]Tabelle1!$A$3:$A$500&amp;[3]Tabelle1!$C$3:$C$500&amp;[3]Tabelle1!$D$3:$D$500,0),MATCH(W$2,[3]Tabelle1!$E$2:$U$2,0))=0,"",INDEX([3]Tabelle1!$E$3:$U$500,MATCH($A549&amp;$C549&amp;$D549,[3]Tabelle1!$A$3:$A$500&amp;[3]Tabelle1!$C$3:$C$500&amp;[3]Tabelle1!$D$3:$D$500,0),MATCH(W$2,[3]Tabelle1!$E$2:$U$2,0))),"")</f>
        <v/>
      </c>
      <c r="X549" t="str">
        <f t="array" ref="X549">IFERROR(IF(INDEX([3]Tabelle1!$E$3:$U$500,MATCH($A549&amp;$C549&amp;$D549,[3]Tabelle1!$A$3:$A$500&amp;[3]Tabelle1!$C$3:$C$500&amp;[3]Tabelle1!$D$3:$D$500,0),MATCH(X$2,[3]Tabelle1!$E$2:$U$2,0))=0,"",INDEX([3]Tabelle1!$E$3:$U$500,MATCH($A549&amp;$C549&amp;$D549,[3]Tabelle1!$A$3:$A$500&amp;[3]Tabelle1!$C$3:$C$500&amp;[3]Tabelle1!$D$3:$D$500,0),MATCH(X$2,[3]Tabelle1!$E$2:$U$2,0))),"")</f>
        <v/>
      </c>
      <c r="Y549" s="4"/>
      <c r="Z549" s="4"/>
      <c r="AA549" s="4"/>
      <c r="AB549" s="4"/>
      <c r="AC549" s="4"/>
      <c r="AD549" s="4"/>
      <c r="AE549" s="4"/>
      <c r="AF549" s="4"/>
    </row>
    <row r="550" spans="1:32" x14ac:dyDescent="0.2">
      <c r="A550" s="107" t="str">
        <f t="shared" si="48"/>
        <v>Romania</v>
      </c>
      <c r="B550" s="97"/>
      <c r="C550" s="97" t="s">
        <v>88</v>
      </c>
      <c r="D550" s="227" t="s">
        <v>47</v>
      </c>
      <c r="E550" s="194"/>
      <c r="F550" s="194"/>
      <c r="G550" s="194"/>
      <c r="H550" s="195" t="str">
        <f t="array" ref="H550">IFERROR(IF(INDEX([3]Tabelle1!$E$3:$U$500,MATCH($A550&amp;$C550&amp;$D550,[3]Tabelle1!$A$3:$A$500&amp;[3]Tabelle1!$C$3:$C$500&amp;[3]Tabelle1!$D$3:$D$500,0),MATCH(H$2,[3]Tabelle1!$E$2:$U$2,0))=0,"",INDEX([3]Tabelle1!$E$3:$U$500,MATCH($A550&amp;$C550&amp;$D550,[3]Tabelle1!$A$3:$A$500&amp;[3]Tabelle1!$C$3:$C$500&amp;[3]Tabelle1!$D$3:$D$500,0),MATCH(H$2,[3]Tabelle1!$E$2:$U$2,0))),"")</f>
        <v/>
      </c>
      <c r="I550" s="195" t="str">
        <f t="array" ref="I550">IFERROR(IF(INDEX([3]Tabelle1!$E$3:$U$500,MATCH($A550&amp;$C550&amp;$D550,[3]Tabelle1!$A$3:$A$500&amp;[3]Tabelle1!$C$3:$C$500&amp;[3]Tabelle1!$D$3:$D$500,0),MATCH(I$2,[3]Tabelle1!$E$2:$U$2,0))=0,"",INDEX([3]Tabelle1!$E$3:$U$500,MATCH($A550&amp;$C550&amp;$D550,[3]Tabelle1!$A$3:$A$500&amp;[3]Tabelle1!$C$3:$C$500&amp;[3]Tabelle1!$D$3:$D$500,0),MATCH(I$2,[3]Tabelle1!$E$2:$U$2,0))),"")</f>
        <v/>
      </c>
      <c r="J550" s="195" t="str">
        <f t="array" ref="J550">IFERROR(IF(INDEX([3]Tabelle1!$E$3:$U$500,MATCH($A550&amp;$C550&amp;$D550,[3]Tabelle1!$A$3:$A$500&amp;[3]Tabelle1!$C$3:$C$500&amp;[3]Tabelle1!$D$3:$D$500,0),MATCH(J$2,[3]Tabelle1!$E$2:$U$2,0))=0,"",INDEX([3]Tabelle1!$E$3:$U$500,MATCH($A550&amp;$C550&amp;$D550,[3]Tabelle1!$A$3:$A$500&amp;[3]Tabelle1!$C$3:$C$500&amp;[3]Tabelle1!$D$3:$D$500,0),MATCH(J$2,[3]Tabelle1!$E$2:$U$2,0))),"")</f>
        <v/>
      </c>
      <c r="K550" s="195" t="str">
        <f t="array" ref="K550">IFERROR(IF(INDEX([3]Tabelle1!$E$3:$U$500,MATCH($A550&amp;$C550&amp;$D550,[3]Tabelle1!$A$3:$A$500&amp;[3]Tabelle1!$C$3:$C$500&amp;[3]Tabelle1!$D$3:$D$500,0),MATCH(K$2,[3]Tabelle1!$E$2:$U$2,0))=0,"",INDEX([3]Tabelle1!$E$3:$U$500,MATCH($A550&amp;$C550&amp;$D550,[3]Tabelle1!$A$3:$A$500&amp;[3]Tabelle1!$C$3:$C$500&amp;[3]Tabelle1!$D$3:$D$500,0),MATCH(K$2,[3]Tabelle1!$E$2:$U$2,0))),"")</f>
        <v/>
      </c>
      <c r="L550" s="195" t="str">
        <f t="array" ref="L550">IFERROR(IF(INDEX([3]Tabelle1!$E$3:$U$500,MATCH($A550&amp;$C550&amp;$D550,[3]Tabelle1!$A$3:$A$500&amp;[3]Tabelle1!$C$3:$C$500&amp;[3]Tabelle1!$D$3:$D$500,0),MATCH(L$2,[3]Tabelle1!$E$2:$U$2,0))=0,"",INDEX([3]Tabelle1!$E$3:$U$500,MATCH($A550&amp;$C550&amp;$D550,[3]Tabelle1!$A$3:$A$500&amp;[3]Tabelle1!$C$3:$C$500&amp;[3]Tabelle1!$D$3:$D$500,0),MATCH(L$2,[3]Tabelle1!$E$2:$U$2,0))),"")</f>
        <v/>
      </c>
      <c r="M550" s="195" t="str">
        <f t="array" ref="M550">IFERROR(IF(INDEX([3]Tabelle1!$E$3:$U$500,MATCH($A550&amp;$C550&amp;$D550,[3]Tabelle1!$A$3:$A$500&amp;[3]Tabelle1!$C$3:$C$500&amp;[3]Tabelle1!$D$3:$D$500,0),MATCH(M$2,[3]Tabelle1!$E$2:$U$2,0))=0,"",INDEX([3]Tabelle1!$E$3:$U$500,MATCH($A550&amp;$C550&amp;$D550,[3]Tabelle1!$A$3:$A$500&amp;[3]Tabelle1!$C$3:$C$500&amp;[3]Tabelle1!$D$3:$D$500,0),MATCH(M$2,[3]Tabelle1!$E$2:$U$2,0))),"")</f>
        <v/>
      </c>
      <c r="N550" s="195" t="str">
        <f t="array" ref="N550">IFERROR(IF(INDEX([3]Tabelle1!$E$3:$U$500,MATCH($A550&amp;$C550&amp;$D550,[3]Tabelle1!$A$3:$A$500&amp;[3]Tabelle1!$C$3:$C$500&amp;[3]Tabelle1!$D$3:$D$500,0),MATCH(N$2,[3]Tabelle1!$E$2:$U$2,0))=0,"",INDEX([3]Tabelle1!$E$3:$U$500,MATCH($A550&amp;$C550&amp;$D550,[3]Tabelle1!$A$3:$A$500&amp;[3]Tabelle1!$C$3:$C$500&amp;[3]Tabelle1!$D$3:$D$500,0),MATCH(N$2,[3]Tabelle1!$E$2:$U$2,0))),"")</f>
        <v/>
      </c>
      <c r="O550" s="195" t="str">
        <f t="array" ref="O550">IFERROR(IF(INDEX([3]Tabelle1!$E$3:$U$500,MATCH($A550&amp;$C550&amp;$D550,[3]Tabelle1!$A$3:$A$500&amp;[3]Tabelle1!$C$3:$C$500&amp;[3]Tabelle1!$D$3:$D$500,0),MATCH(O$2,[3]Tabelle1!$E$2:$U$2,0))=0,"",INDEX([3]Tabelle1!$E$3:$U$500,MATCH($A550&amp;$C550&amp;$D550,[3]Tabelle1!$A$3:$A$500&amp;[3]Tabelle1!$C$3:$C$500&amp;[3]Tabelle1!$D$3:$D$500,0),MATCH(O$2,[3]Tabelle1!$E$2:$U$2,0))),"")</f>
        <v/>
      </c>
      <c r="P550" s="195" t="str">
        <f t="array" ref="P550">IFERROR(IF(INDEX([3]Tabelle1!$E$3:$U$500,MATCH($A550&amp;$C550&amp;$D550,[3]Tabelle1!$A$3:$A$500&amp;[3]Tabelle1!$C$3:$C$500&amp;[3]Tabelle1!$D$3:$D$500,0),MATCH(P$2,[3]Tabelle1!$E$2:$U$2,0))=0,"",INDEX([3]Tabelle1!$E$3:$U$500,MATCH($A550&amp;$C550&amp;$D550,[3]Tabelle1!$A$3:$A$500&amp;[3]Tabelle1!$C$3:$C$500&amp;[3]Tabelle1!$D$3:$D$500,0),MATCH(P$2,[3]Tabelle1!$E$2:$U$2,0))),"")</f>
        <v/>
      </c>
      <c r="Q550" s="195" t="str">
        <f t="array" ref="Q550">IFERROR(IF(INDEX([3]Tabelle1!$E$3:$U$500,MATCH($A550&amp;$C550&amp;$D550,[3]Tabelle1!$A$3:$A$500&amp;[3]Tabelle1!$C$3:$C$500&amp;[3]Tabelle1!$D$3:$D$500,0),MATCH(Q$2,[3]Tabelle1!$E$2:$U$2,0))=0,"",INDEX([3]Tabelle1!$E$3:$U$500,MATCH($A550&amp;$C550&amp;$D550,[3]Tabelle1!$A$3:$A$500&amp;[3]Tabelle1!$C$3:$C$500&amp;[3]Tabelle1!$D$3:$D$500,0),MATCH(Q$2,[3]Tabelle1!$E$2:$U$2,0))),"")</f>
        <v/>
      </c>
      <c r="R550" s="195" t="str">
        <f t="array" ref="R550">IFERROR(IF(INDEX([3]Tabelle1!$E$3:$U$500,MATCH($A550&amp;$C550&amp;$D550,[3]Tabelle1!$A$3:$A$500&amp;[3]Tabelle1!$C$3:$C$500&amp;[3]Tabelle1!$D$3:$D$500,0),MATCH(R$2,[3]Tabelle1!$E$2:$U$2,0))=0,"",INDEX([3]Tabelle1!$E$3:$U$500,MATCH($A550&amp;$C550&amp;$D550,[3]Tabelle1!$A$3:$A$500&amp;[3]Tabelle1!$C$3:$C$500&amp;[3]Tabelle1!$D$3:$D$500,0),MATCH(R$2,[3]Tabelle1!$E$2:$U$2,0))),"")</f>
        <v/>
      </c>
      <c r="S550" s="195" t="str">
        <f t="array" ref="S550">IFERROR(IF(INDEX([3]Tabelle1!$E$3:$U$500,MATCH($A550&amp;$C550&amp;$D550,[3]Tabelle1!$A$3:$A$500&amp;[3]Tabelle1!$C$3:$C$500&amp;[3]Tabelle1!$D$3:$D$500,0),MATCH(S$2,[3]Tabelle1!$E$2:$U$2,0))=0,"",INDEX([3]Tabelle1!$E$3:$U$500,MATCH($A550&amp;$C550&amp;$D550,[3]Tabelle1!$A$3:$A$500&amp;[3]Tabelle1!$C$3:$C$500&amp;[3]Tabelle1!$D$3:$D$500,0),MATCH(S$2,[3]Tabelle1!$E$2:$U$2,0))),"")</f>
        <v/>
      </c>
      <c r="T550" s="195" t="str">
        <f t="array" ref="T550">IFERROR(IF(INDEX([3]Tabelle1!$E$3:$U$500,MATCH($A550&amp;$C550&amp;$D550,[3]Tabelle1!$A$3:$A$500&amp;[3]Tabelle1!$C$3:$C$500&amp;[3]Tabelle1!$D$3:$D$500,0),MATCH(T$2,[3]Tabelle1!$E$2:$U$2,0))=0,"",INDEX([3]Tabelle1!$E$3:$U$500,MATCH($A550&amp;$C550&amp;$D550,[3]Tabelle1!$A$3:$A$500&amp;[3]Tabelle1!$C$3:$C$500&amp;[3]Tabelle1!$D$3:$D$500,0),MATCH(T$2,[3]Tabelle1!$E$2:$U$2,0))),"")</f>
        <v/>
      </c>
      <c r="U550" s="195" t="str">
        <f t="array" ref="U550">IFERROR(IF(INDEX([3]Tabelle1!$E$3:$U$500,MATCH($A550&amp;$C550&amp;$D550,[3]Tabelle1!$A$3:$A$500&amp;[3]Tabelle1!$C$3:$C$500&amp;[3]Tabelle1!$D$3:$D$500,0),MATCH(U$2,[3]Tabelle1!$E$2:$U$2,0))=0,"",INDEX([3]Tabelle1!$E$3:$U$500,MATCH($A550&amp;$C550&amp;$D550,[3]Tabelle1!$A$3:$A$500&amp;[3]Tabelle1!$C$3:$C$500&amp;[3]Tabelle1!$D$3:$D$500,0),MATCH(U$2,[3]Tabelle1!$E$2:$U$2,0))),"")</f>
        <v/>
      </c>
      <c r="V550" s="196" t="str">
        <f t="array" ref="V550">IFERROR(IF(INDEX([3]Tabelle1!$E$3:$U$500,MATCH($A550&amp;$C550&amp;$D550,[3]Tabelle1!$A$3:$A$500&amp;[3]Tabelle1!$C$3:$C$500&amp;[3]Tabelle1!$D$3:$D$500,0),MATCH(V$2,[3]Tabelle1!$E$2:$U$2,0))=0,"",INDEX([3]Tabelle1!$E$3:$U$500,MATCH($A550&amp;$C550&amp;$D550,[3]Tabelle1!$A$3:$A$500&amp;[3]Tabelle1!$C$3:$C$500&amp;[3]Tabelle1!$D$3:$D$500,0),MATCH(V$2,[3]Tabelle1!$E$2:$U$2,0))),"")</f>
        <v/>
      </c>
      <c r="W550" t="str">
        <f t="array" ref="W550">IFERROR(IF(INDEX([3]Tabelle1!$E$3:$U$500,MATCH($A550&amp;$C550&amp;$D550,[3]Tabelle1!$A$3:$A$500&amp;[3]Tabelle1!$C$3:$C$500&amp;[3]Tabelle1!$D$3:$D$500,0),MATCH(W$2,[3]Tabelle1!$E$2:$U$2,0))=0,"",INDEX([3]Tabelle1!$E$3:$U$500,MATCH($A550&amp;$C550&amp;$D550,[3]Tabelle1!$A$3:$A$500&amp;[3]Tabelle1!$C$3:$C$500&amp;[3]Tabelle1!$D$3:$D$500,0),MATCH(W$2,[3]Tabelle1!$E$2:$U$2,0))),"")</f>
        <v/>
      </c>
      <c r="X550" t="str">
        <f t="array" ref="X550">IFERROR(IF(INDEX([3]Tabelle1!$E$3:$U$500,MATCH($A550&amp;$C550&amp;$D550,[3]Tabelle1!$A$3:$A$500&amp;[3]Tabelle1!$C$3:$C$500&amp;[3]Tabelle1!$D$3:$D$500,0),MATCH(X$2,[3]Tabelle1!$E$2:$U$2,0))=0,"",INDEX([3]Tabelle1!$E$3:$U$500,MATCH($A550&amp;$C550&amp;$D550,[3]Tabelle1!$A$3:$A$500&amp;[3]Tabelle1!$C$3:$C$500&amp;[3]Tabelle1!$D$3:$D$500,0),MATCH(X$2,[3]Tabelle1!$E$2:$U$2,0))),"")</f>
        <v/>
      </c>
      <c r="Y550" s="4"/>
      <c r="Z550" s="4"/>
      <c r="AA550" s="4"/>
      <c r="AB550" s="4"/>
      <c r="AC550" s="4"/>
      <c r="AD550" s="4"/>
      <c r="AE550" s="4"/>
      <c r="AF550" s="4"/>
    </row>
    <row r="551" spans="1:32" x14ac:dyDescent="0.2">
      <c r="A551" s="107" t="str">
        <f t="shared" si="48"/>
        <v>Romania</v>
      </c>
      <c r="B551" s="97"/>
      <c r="C551" s="97" t="s">
        <v>88</v>
      </c>
      <c r="D551" s="227" t="s">
        <v>93</v>
      </c>
      <c r="E551" s="194"/>
      <c r="F551" s="194"/>
      <c r="G551" s="194"/>
      <c r="H551" s="195" t="str">
        <f t="array" ref="H551">IFERROR(IF(INDEX([3]Tabelle1!$E$3:$U$500,MATCH($A551&amp;$C551&amp;$D551,[3]Tabelle1!$A$3:$A$500&amp;[3]Tabelle1!$C$3:$C$500&amp;[3]Tabelle1!$D$3:$D$500,0),MATCH(H$2,[3]Tabelle1!$E$2:$U$2,0))=0,"",INDEX([3]Tabelle1!$E$3:$U$500,MATCH($A551&amp;$C551&amp;$D551,[3]Tabelle1!$A$3:$A$500&amp;[3]Tabelle1!$C$3:$C$500&amp;[3]Tabelle1!$D$3:$D$500,0),MATCH(H$2,[3]Tabelle1!$E$2:$U$2,0))),"")</f>
        <v/>
      </c>
      <c r="I551" s="195" t="str">
        <f t="array" ref="I551">IFERROR(IF(INDEX([3]Tabelle1!$E$3:$U$500,MATCH($A551&amp;$C551&amp;$D551,[3]Tabelle1!$A$3:$A$500&amp;[3]Tabelle1!$C$3:$C$500&amp;[3]Tabelle1!$D$3:$D$500,0),MATCH(I$2,[3]Tabelle1!$E$2:$U$2,0))=0,"",INDEX([3]Tabelle1!$E$3:$U$500,MATCH($A551&amp;$C551&amp;$D551,[3]Tabelle1!$A$3:$A$500&amp;[3]Tabelle1!$C$3:$C$500&amp;[3]Tabelle1!$D$3:$D$500,0),MATCH(I$2,[3]Tabelle1!$E$2:$U$2,0))),"")</f>
        <v/>
      </c>
      <c r="J551" s="195" t="str">
        <f t="array" ref="J551">IFERROR(IF(INDEX([3]Tabelle1!$E$3:$U$500,MATCH($A551&amp;$C551&amp;$D551,[3]Tabelle1!$A$3:$A$500&amp;[3]Tabelle1!$C$3:$C$500&amp;[3]Tabelle1!$D$3:$D$500,0),MATCH(J$2,[3]Tabelle1!$E$2:$U$2,0))=0,"",INDEX([3]Tabelle1!$E$3:$U$500,MATCH($A551&amp;$C551&amp;$D551,[3]Tabelle1!$A$3:$A$500&amp;[3]Tabelle1!$C$3:$C$500&amp;[3]Tabelle1!$D$3:$D$500,0),MATCH(J$2,[3]Tabelle1!$E$2:$U$2,0))),"")</f>
        <v/>
      </c>
      <c r="K551" s="195" t="str">
        <f t="array" ref="K551">IFERROR(IF(INDEX([3]Tabelle1!$E$3:$U$500,MATCH($A551&amp;$C551&amp;$D551,[3]Tabelle1!$A$3:$A$500&amp;[3]Tabelle1!$C$3:$C$500&amp;[3]Tabelle1!$D$3:$D$500,0),MATCH(K$2,[3]Tabelle1!$E$2:$U$2,0))=0,"",INDEX([3]Tabelle1!$E$3:$U$500,MATCH($A551&amp;$C551&amp;$D551,[3]Tabelle1!$A$3:$A$500&amp;[3]Tabelle1!$C$3:$C$500&amp;[3]Tabelle1!$D$3:$D$500,0),MATCH(K$2,[3]Tabelle1!$E$2:$U$2,0))),"")</f>
        <v/>
      </c>
      <c r="L551" s="195" t="str">
        <f t="array" ref="L551">IFERROR(IF(INDEX([3]Tabelle1!$E$3:$U$500,MATCH($A551&amp;$C551&amp;$D551,[3]Tabelle1!$A$3:$A$500&amp;[3]Tabelle1!$C$3:$C$500&amp;[3]Tabelle1!$D$3:$D$500,0),MATCH(L$2,[3]Tabelle1!$E$2:$U$2,0))=0,"",INDEX([3]Tabelle1!$E$3:$U$500,MATCH($A551&amp;$C551&amp;$D551,[3]Tabelle1!$A$3:$A$500&amp;[3]Tabelle1!$C$3:$C$500&amp;[3]Tabelle1!$D$3:$D$500,0),MATCH(L$2,[3]Tabelle1!$E$2:$U$2,0))),"")</f>
        <v/>
      </c>
      <c r="M551" s="195" t="str">
        <f t="array" ref="M551">IFERROR(IF(INDEX([3]Tabelle1!$E$3:$U$500,MATCH($A551&amp;$C551&amp;$D551,[3]Tabelle1!$A$3:$A$500&amp;[3]Tabelle1!$C$3:$C$500&amp;[3]Tabelle1!$D$3:$D$500,0),MATCH(M$2,[3]Tabelle1!$E$2:$U$2,0))=0,"",INDEX([3]Tabelle1!$E$3:$U$500,MATCH($A551&amp;$C551&amp;$D551,[3]Tabelle1!$A$3:$A$500&amp;[3]Tabelle1!$C$3:$C$500&amp;[3]Tabelle1!$D$3:$D$500,0),MATCH(M$2,[3]Tabelle1!$E$2:$U$2,0))),"")</f>
        <v/>
      </c>
      <c r="N551" s="195" t="str">
        <f t="array" ref="N551">IFERROR(IF(INDEX([3]Tabelle1!$E$3:$U$500,MATCH($A551&amp;$C551&amp;$D551,[3]Tabelle1!$A$3:$A$500&amp;[3]Tabelle1!$C$3:$C$500&amp;[3]Tabelle1!$D$3:$D$500,0),MATCH(N$2,[3]Tabelle1!$E$2:$U$2,0))=0,"",INDEX([3]Tabelle1!$E$3:$U$500,MATCH($A551&amp;$C551&amp;$D551,[3]Tabelle1!$A$3:$A$500&amp;[3]Tabelle1!$C$3:$C$500&amp;[3]Tabelle1!$D$3:$D$500,0),MATCH(N$2,[3]Tabelle1!$E$2:$U$2,0))),"")</f>
        <v/>
      </c>
      <c r="O551" s="195" t="str">
        <f t="array" ref="O551">IFERROR(IF(INDEX([3]Tabelle1!$E$3:$U$500,MATCH($A551&amp;$C551&amp;$D551,[3]Tabelle1!$A$3:$A$500&amp;[3]Tabelle1!$C$3:$C$500&amp;[3]Tabelle1!$D$3:$D$500,0),MATCH(O$2,[3]Tabelle1!$E$2:$U$2,0))=0,"",INDEX([3]Tabelle1!$E$3:$U$500,MATCH($A551&amp;$C551&amp;$D551,[3]Tabelle1!$A$3:$A$500&amp;[3]Tabelle1!$C$3:$C$500&amp;[3]Tabelle1!$D$3:$D$500,0),MATCH(O$2,[3]Tabelle1!$E$2:$U$2,0))),"")</f>
        <v/>
      </c>
      <c r="P551" s="195" t="str">
        <f t="array" ref="P551">IFERROR(IF(INDEX([3]Tabelle1!$E$3:$U$500,MATCH($A551&amp;$C551&amp;$D551,[3]Tabelle1!$A$3:$A$500&amp;[3]Tabelle1!$C$3:$C$500&amp;[3]Tabelle1!$D$3:$D$500,0),MATCH(P$2,[3]Tabelle1!$E$2:$U$2,0))=0,"",INDEX([3]Tabelle1!$E$3:$U$500,MATCH($A551&amp;$C551&amp;$D551,[3]Tabelle1!$A$3:$A$500&amp;[3]Tabelle1!$C$3:$C$500&amp;[3]Tabelle1!$D$3:$D$500,0),MATCH(P$2,[3]Tabelle1!$E$2:$U$2,0))),"")</f>
        <v/>
      </c>
      <c r="Q551" s="195" t="str">
        <f t="array" ref="Q551">IFERROR(IF(INDEX([3]Tabelle1!$E$3:$U$500,MATCH($A551&amp;$C551&amp;$D551,[3]Tabelle1!$A$3:$A$500&amp;[3]Tabelle1!$C$3:$C$500&amp;[3]Tabelle1!$D$3:$D$500,0),MATCH(Q$2,[3]Tabelle1!$E$2:$U$2,0))=0,"",INDEX([3]Tabelle1!$E$3:$U$500,MATCH($A551&amp;$C551&amp;$D551,[3]Tabelle1!$A$3:$A$500&amp;[3]Tabelle1!$C$3:$C$500&amp;[3]Tabelle1!$D$3:$D$500,0),MATCH(Q$2,[3]Tabelle1!$E$2:$U$2,0))),"")</f>
        <v/>
      </c>
      <c r="R551" s="195" t="str">
        <f t="array" ref="R551">IFERROR(IF(INDEX([3]Tabelle1!$E$3:$U$500,MATCH($A551&amp;$C551&amp;$D551,[3]Tabelle1!$A$3:$A$500&amp;[3]Tabelle1!$C$3:$C$500&amp;[3]Tabelle1!$D$3:$D$500,0),MATCH(R$2,[3]Tabelle1!$E$2:$U$2,0))=0,"",INDEX([3]Tabelle1!$E$3:$U$500,MATCH($A551&amp;$C551&amp;$D551,[3]Tabelle1!$A$3:$A$500&amp;[3]Tabelle1!$C$3:$C$500&amp;[3]Tabelle1!$D$3:$D$500,0),MATCH(R$2,[3]Tabelle1!$E$2:$U$2,0))),"")</f>
        <v/>
      </c>
      <c r="S551" s="195" t="str">
        <f t="array" ref="S551">IFERROR(IF(INDEX([3]Tabelle1!$E$3:$U$500,MATCH($A551&amp;$C551&amp;$D551,[3]Tabelle1!$A$3:$A$500&amp;[3]Tabelle1!$C$3:$C$500&amp;[3]Tabelle1!$D$3:$D$500,0),MATCH(S$2,[3]Tabelle1!$E$2:$U$2,0))=0,"",INDEX([3]Tabelle1!$E$3:$U$500,MATCH($A551&amp;$C551&amp;$D551,[3]Tabelle1!$A$3:$A$500&amp;[3]Tabelle1!$C$3:$C$500&amp;[3]Tabelle1!$D$3:$D$500,0),MATCH(S$2,[3]Tabelle1!$E$2:$U$2,0))),"")</f>
        <v/>
      </c>
      <c r="T551" s="195" t="str">
        <f t="array" ref="T551">IFERROR(IF(INDEX([3]Tabelle1!$E$3:$U$500,MATCH($A551&amp;$C551&amp;$D551,[3]Tabelle1!$A$3:$A$500&amp;[3]Tabelle1!$C$3:$C$500&amp;[3]Tabelle1!$D$3:$D$500,0),MATCH(T$2,[3]Tabelle1!$E$2:$U$2,0))=0,"",INDEX([3]Tabelle1!$E$3:$U$500,MATCH($A551&amp;$C551&amp;$D551,[3]Tabelle1!$A$3:$A$500&amp;[3]Tabelle1!$C$3:$C$500&amp;[3]Tabelle1!$D$3:$D$500,0),MATCH(T$2,[3]Tabelle1!$E$2:$U$2,0))),"")</f>
        <v/>
      </c>
      <c r="U551" s="195" t="str">
        <f t="array" ref="U551">IFERROR(IF(INDEX([3]Tabelle1!$E$3:$U$500,MATCH($A551&amp;$C551&amp;$D551,[3]Tabelle1!$A$3:$A$500&amp;[3]Tabelle1!$C$3:$C$500&amp;[3]Tabelle1!$D$3:$D$500,0),MATCH(U$2,[3]Tabelle1!$E$2:$U$2,0))=0,"",INDEX([3]Tabelle1!$E$3:$U$500,MATCH($A551&amp;$C551&amp;$D551,[3]Tabelle1!$A$3:$A$500&amp;[3]Tabelle1!$C$3:$C$500&amp;[3]Tabelle1!$D$3:$D$500,0),MATCH(U$2,[3]Tabelle1!$E$2:$U$2,0))),"")</f>
        <v/>
      </c>
      <c r="V551" s="196" t="str">
        <f t="array" ref="V551">IFERROR(IF(INDEX([3]Tabelle1!$E$3:$U$500,MATCH($A551&amp;$C551&amp;$D551,[3]Tabelle1!$A$3:$A$500&amp;[3]Tabelle1!$C$3:$C$500&amp;[3]Tabelle1!$D$3:$D$500,0),MATCH(V$2,[3]Tabelle1!$E$2:$U$2,0))=0,"",INDEX([3]Tabelle1!$E$3:$U$500,MATCH($A551&amp;$C551&amp;$D551,[3]Tabelle1!$A$3:$A$500&amp;[3]Tabelle1!$C$3:$C$500&amp;[3]Tabelle1!$D$3:$D$500,0),MATCH(V$2,[3]Tabelle1!$E$2:$U$2,0))),"")</f>
        <v/>
      </c>
      <c r="W551" t="str">
        <f t="array" ref="W551">IFERROR(IF(INDEX([3]Tabelle1!$E$3:$U$500,MATCH($A551&amp;$C551&amp;$D551,[3]Tabelle1!$A$3:$A$500&amp;[3]Tabelle1!$C$3:$C$500&amp;[3]Tabelle1!$D$3:$D$500,0),MATCH(W$2,[3]Tabelle1!$E$2:$U$2,0))=0,"",INDEX([3]Tabelle1!$E$3:$U$500,MATCH($A551&amp;$C551&amp;$D551,[3]Tabelle1!$A$3:$A$500&amp;[3]Tabelle1!$C$3:$C$500&amp;[3]Tabelle1!$D$3:$D$500,0),MATCH(W$2,[3]Tabelle1!$E$2:$U$2,0))),"")</f>
        <v/>
      </c>
      <c r="X551" t="str">
        <f t="array" ref="X551">IFERROR(IF(INDEX([3]Tabelle1!$E$3:$U$500,MATCH($A551&amp;$C551&amp;$D551,[3]Tabelle1!$A$3:$A$500&amp;[3]Tabelle1!$C$3:$C$500&amp;[3]Tabelle1!$D$3:$D$500,0),MATCH(X$2,[3]Tabelle1!$E$2:$U$2,0))=0,"",INDEX([3]Tabelle1!$E$3:$U$500,MATCH($A551&amp;$C551&amp;$D551,[3]Tabelle1!$A$3:$A$500&amp;[3]Tabelle1!$C$3:$C$500&amp;[3]Tabelle1!$D$3:$D$500,0),MATCH(X$2,[3]Tabelle1!$E$2:$U$2,0))),"")</f>
        <v/>
      </c>
      <c r="Y551" s="4"/>
      <c r="Z551" s="4"/>
      <c r="AA551" s="4"/>
      <c r="AB551" s="4"/>
      <c r="AC551" s="4"/>
      <c r="AD551" s="4"/>
      <c r="AE551" s="4"/>
      <c r="AF551" s="4"/>
    </row>
    <row r="552" spans="1:32" x14ac:dyDescent="0.2">
      <c r="A552" s="107" t="str">
        <f t="shared" si="48"/>
        <v>Romania</v>
      </c>
      <c r="B552" s="97"/>
      <c r="C552" s="97" t="s">
        <v>88</v>
      </c>
      <c r="D552" s="227" t="s">
        <v>48</v>
      </c>
      <c r="E552" s="194"/>
      <c r="F552" s="194"/>
      <c r="G552" s="194"/>
      <c r="H552" s="195" t="str">
        <f t="array" ref="H552">IFERROR(IF(INDEX([3]Tabelle1!$E$3:$U$500,MATCH($A552&amp;$C552&amp;$D552,[3]Tabelle1!$A$3:$A$500&amp;[3]Tabelle1!$C$3:$C$500&amp;[3]Tabelle1!$D$3:$D$500,0),MATCH(H$2,[3]Tabelle1!$E$2:$U$2,0))=0,"",INDEX([3]Tabelle1!$E$3:$U$500,MATCH($A552&amp;$C552&amp;$D552,[3]Tabelle1!$A$3:$A$500&amp;[3]Tabelle1!$C$3:$C$500&amp;[3]Tabelle1!$D$3:$D$500,0),MATCH(H$2,[3]Tabelle1!$E$2:$U$2,0))),"")</f>
        <v/>
      </c>
      <c r="I552" s="195" t="str">
        <f t="array" ref="I552">IFERROR(IF(INDEX([3]Tabelle1!$E$3:$U$500,MATCH($A552&amp;$C552&amp;$D552,[3]Tabelle1!$A$3:$A$500&amp;[3]Tabelle1!$C$3:$C$500&amp;[3]Tabelle1!$D$3:$D$500,0),MATCH(I$2,[3]Tabelle1!$E$2:$U$2,0))=0,"",INDEX([3]Tabelle1!$E$3:$U$500,MATCH($A552&amp;$C552&amp;$D552,[3]Tabelle1!$A$3:$A$500&amp;[3]Tabelle1!$C$3:$C$500&amp;[3]Tabelle1!$D$3:$D$500,0),MATCH(I$2,[3]Tabelle1!$E$2:$U$2,0))),"")</f>
        <v/>
      </c>
      <c r="J552" s="195" t="str">
        <f t="array" ref="J552">IFERROR(IF(INDEX([3]Tabelle1!$E$3:$U$500,MATCH($A552&amp;$C552&amp;$D552,[3]Tabelle1!$A$3:$A$500&amp;[3]Tabelle1!$C$3:$C$500&amp;[3]Tabelle1!$D$3:$D$500,0),MATCH(J$2,[3]Tabelle1!$E$2:$U$2,0))=0,"",INDEX([3]Tabelle1!$E$3:$U$500,MATCH($A552&amp;$C552&amp;$D552,[3]Tabelle1!$A$3:$A$500&amp;[3]Tabelle1!$C$3:$C$500&amp;[3]Tabelle1!$D$3:$D$500,0),MATCH(J$2,[3]Tabelle1!$E$2:$U$2,0))),"")</f>
        <v/>
      </c>
      <c r="K552" s="195" t="str">
        <f t="array" ref="K552">IFERROR(IF(INDEX([3]Tabelle1!$E$3:$U$500,MATCH($A552&amp;$C552&amp;$D552,[3]Tabelle1!$A$3:$A$500&amp;[3]Tabelle1!$C$3:$C$500&amp;[3]Tabelle1!$D$3:$D$500,0),MATCH(K$2,[3]Tabelle1!$E$2:$U$2,0))=0,"",INDEX([3]Tabelle1!$E$3:$U$500,MATCH($A552&amp;$C552&amp;$D552,[3]Tabelle1!$A$3:$A$500&amp;[3]Tabelle1!$C$3:$C$500&amp;[3]Tabelle1!$D$3:$D$500,0),MATCH(K$2,[3]Tabelle1!$E$2:$U$2,0))),"")</f>
        <v/>
      </c>
      <c r="L552" s="195" t="str">
        <f t="array" ref="L552">IFERROR(IF(INDEX([3]Tabelle1!$E$3:$U$500,MATCH($A552&amp;$C552&amp;$D552,[3]Tabelle1!$A$3:$A$500&amp;[3]Tabelle1!$C$3:$C$500&amp;[3]Tabelle1!$D$3:$D$500,0),MATCH(L$2,[3]Tabelle1!$E$2:$U$2,0))=0,"",INDEX([3]Tabelle1!$E$3:$U$500,MATCH($A552&amp;$C552&amp;$D552,[3]Tabelle1!$A$3:$A$500&amp;[3]Tabelle1!$C$3:$C$500&amp;[3]Tabelle1!$D$3:$D$500,0),MATCH(L$2,[3]Tabelle1!$E$2:$U$2,0))),"")</f>
        <v/>
      </c>
      <c r="M552" s="195" t="str">
        <f t="array" ref="M552">IFERROR(IF(INDEX([3]Tabelle1!$E$3:$U$500,MATCH($A552&amp;$C552&amp;$D552,[3]Tabelle1!$A$3:$A$500&amp;[3]Tabelle1!$C$3:$C$500&amp;[3]Tabelle1!$D$3:$D$500,0),MATCH(M$2,[3]Tabelle1!$E$2:$U$2,0))=0,"",INDEX([3]Tabelle1!$E$3:$U$500,MATCH($A552&amp;$C552&amp;$D552,[3]Tabelle1!$A$3:$A$500&amp;[3]Tabelle1!$C$3:$C$500&amp;[3]Tabelle1!$D$3:$D$500,0),MATCH(M$2,[3]Tabelle1!$E$2:$U$2,0))),"")</f>
        <v/>
      </c>
      <c r="N552" s="195" t="str">
        <f t="array" ref="N552">IFERROR(IF(INDEX([3]Tabelle1!$E$3:$U$500,MATCH($A552&amp;$C552&amp;$D552,[3]Tabelle1!$A$3:$A$500&amp;[3]Tabelle1!$C$3:$C$500&amp;[3]Tabelle1!$D$3:$D$500,0),MATCH(N$2,[3]Tabelle1!$E$2:$U$2,0))=0,"",INDEX([3]Tabelle1!$E$3:$U$500,MATCH($A552&amp;$C552&amp;$D552,[3]Tabelle1!$A$3:$A$500&amp;[3]Tabelle1!$C$3:$C$500&amp;[3]Tabelle1!$D$3:$D$500,0),MATCH(N$2,[3]Tabelle1!$E$2:$U$2,0))),"")</f>
        <v/>
      </c>
      <c r="O552" s="195" t="str">
        <f t="array" ref="O552">IFERROR(IF(INDEX([3]Tabelle1!$E$3:$U$500,MATCH($A552&amp;$C552&amp;$D552,[3]Tabelle1!$A$3:$A$500&amp;[3]Tabelle1!$C$3:$C$500&amp;[3]Tabelle1!$D$3:$D$500,0),MATCH(O$2,[3]Tabelle1!$E$2:$U$2,0))=0,"",INDEX([3]Tabelle1!$E$3:$U$500,MATCH($A552&amp;$C552&amp;$D552,[3]Tabelle1!$A$3:$A$500&amp;[3]Tabelle1!$C$3:$C$500&amp;[3]Tabelle1!$D$3:$D$500,0),MATCH(O$2,[3]Tabelle1!$E$2:$U$2,0))),"")</f>
        <v/>
      </c>
      <c r="P552" s="195" t="str">
        <f t="array" ref="P552">IFERROR(IF(INDEX([3]Tabelle1!$E$3:$U$500,MATCH($A552&amp;$C552&amp;$D552,[3]Tabelle1!$A$3:$A$500&amp;[3]Tabelle1!$C$3:$C$500&amp;[3]Tabelle1!$D$3:$D$500,0),MATCH(P$2,[3]Tabelle1!$E$2:$U$2,0))=0,"",INDEX([3]Tabelle1!$E$3:$U$500,MATCH($A552&amp;$C552&amp;$D552,[3]Tabelle1!$A$3:$A$500&amp;[3]Tabelle1!$C$3:$C$500&amp;[3]Tabelle1!$D$3:$D$500,0),MATCH(P$2,[3]Tabelle1!$E$2:$U$2,0))),"")</f>
        <v/>
      </c>
      <c r="Q552" s="195" t="str">
        <f t="array" ref="Q552">IFERROR(IF(INDEX([3]Tabelle1!$E$3:$U$500,MATCH($A552&amp;$C552&amp;$D552,[3]Tabelle1!$A$3:$A$500&amp;[3]Tabelle1!$C$3:$C$500&amp;[3]Tabelle1!$D$3:$D$500,0),MATCH(Q$2,[3]Tabelle1!$E$2:$U$2,0))=0,"",INDEX([3]Tabelle1!$E$3:$U$500,MATCH($A552&amp;$C552&amp;$D552,[3]Tabelle1!$A$3:$A$500&amp;[3]Tabelle1!$C$3:$C$500&amp;[3]Tabelle1!$D$3:$D$500,0),MATCH(Q$2,[3]Tabelle1!$E$2:$U$2,0))),"")</f>
        <v/>
      </c>
      <c r="R552" s="195" t="str">
        <f t="array" ref="R552">IFERROR(IF(INDEX([3]Tabelle1!$E$3:$U$500,MATCH($A552&amp;$C552&amp;$D552,[3]Tabelle1!$A$3:$A$500&amp;[3]Tabelle1!$C$3:$C$500&amp;[3]Tabelle1!$D$3:$D$500,0),MATCH(R$2,[3]Tabelle1!$E$2:$U$2,0))=0,"",INDEX([3]Tabelle1!$E$3:$U$500,MATCH($A552&amp;$C552&amp;$D552,[3]Tabelle1!$A$3:$A$500&amp;[3]Tabelle1!$C$3:$C$500&amp;[3]Tabelle1!$D$3:$D$500,0),MATCH(R$2,[3]Tabelle1!$E$2:$U$2,0))),"")</f>
        <v/>
      </c>
      <c r="S552" s="195" t="str">
        <f t="array" ref="S552">IFERROR(IF(INDEX([3]Tabelle1!$E$3:$U$500,MATCH($A552&amp;$C552&amp;$D552,[3]Tabelle1!$A$3:$A$500&amp;[3]Tabelle1!$C$3:$C$500&amp;[3]Tabelle1!$D$3:$D$500,0),MATCH(S$2,[3]Tabelle1!$E$2:$U$2,0))=0,"",INDEX([3]Tabelle1!$E$3:$U$500,MATCH($A552&amp;$C552&amp;$D552,[3]Tabelle1!$A$3:$A$500&amp;[3]Tabelle1!$C$3:$C$500&amp;[3]Tabelle1!$D$3:$D$500,0),MATCH(S$2,[3]Tabelle1!$E$2:$U$2,0))),"")</f>
        <v/>
      </c>
      <c r="T552" s="195" t="str">
        <f t="array" ref="T552">IFERROR(IF(INDEX([3]Tabelle1!$E$3:$U$500,MATCH($A552&amp;$C552&amp;$D552,[3]Tabelle1!$A$3:$A$500&amp;[3]Tabelle1!$C$3:$C$500&amp;[3]Tabelle1!$D$3:$D$500,0),MATCH(T$2,[3]Tabelle1!$E$2:$U$2,0))=0,"",INDEX([3]Tabelle1!$E$3:$U$500,MATCH($A552&amp;$C552&amp;$D552,[3]Tabelle1!$A$3:$A$500&amp;[3]Tabelle1!$C$3:$C$500&amp;[3]Tabelle1!$D$3:$D$500,0),MATCH(T$2,[3]Tabelle1!$E$2:$U$2,0))),"")</f>
        <v/>
      </c>
      <c r="U552" s="195" t="str">
        <f t="array" ref="U552">IFERROR(IF(INDEX([3]Tabelle1!$E$3:$U$500,MATCH($A552&amp;$C552&amp;$D552,[3]Tabelle1!$A$3:$A$500&amp;[3]Tabelle1!$C$3:$C$500&amp;[3]Tabelle1!$D$3:$D$500,0),MATCH(U$2,[3]Tabelle1!$E$2:$U$2,0))=0,"",INDEX([3]Tabelle1!$E$3:$U$500,MATCH($A552&amp;$C552&amp;$D552,[3]Tabelle1!$A$3:$A$500&amp;[3]Tabelle1!$C$3:$C$500&amp;[3]Tabelle1!$D$3:$D$500,0),MATCH(U$2,[3]Tabelle1!$E$2:$U$2,0))),"")</f>
        <v/>
      </c>
      <c r="V552" s="196" t="str">
        <f t="array" ref="V552">IFERROR(IF(INDEX([3]Tabelle1!$E$3:$U$500,MATCH($A552&amp;$C552&amp;$D552,[3]Tabelle1!$A$3:$A$500&amp;[3]Tabelle1!$C$3:$C$500&amp;[3]Tabelle1!$D$3:$D$500,0),MATCH(V$2,[3]Tabelle1!$E$2:$U$2,0))=0,"",INDEX([3]Tabelle1!$E$3:$U$500,MATCH($A552&amp;$C552&amp;$D552,[3]Tabelle1!$A$3:$A$500&amp;[3]Tabelle1!$C$3:$C$500&amp;[3]Tabelle1!$D$3:$D$500,0),MATCH(V$2,[3]Tabelle1!$E$2:$U$2,0))),"")</f>
        <v/>
      </c>
      <c r="W552" t="str">
        <f t="array" ref="W552">IFERROR(IF(INDEX([3]Tabelle1!$E$3:$U$500,MATCH($A552&amp;$C552&amp;$D552,[3]Tabelle1!$A$3:$A$500&amp;[3]Tabelle1!$C$3:$C$500&amp;[3]Tabelle1!$D$3:$D$500,0),MATCH(W$2,[3]Tabelle1!$E$2:$U$2,0))=0,"",INDEX([3]Tabelle1!$E$3:$U$500,MATCH($A552&amp;$C552&amp;$D552,[3]Tabelle1!$A$3:$A$500&amp;[3]Tabelle1!$C$3:$C$500&amp;[3]Tabelle1!$D$3:$D$500,0),MATCH(W$2,[3]Tabelle1!$E$2:$U$2,0))),"")</f>
        <v/>
      </c>
      <c r="X552" t="str">
        <f t="array" ref="X552">IFERROR(IF(INDEX([3]Tabelle1!$E$3:$U$500,MATCH($A552&amp;$C552&amp;$D552,[3]Tabelle1!$A$3:$A$500&amp;[3]Tabelle1!$C$3:$C$500&amp;[3]Tabelle1!$D$3:$D$500,0),MATCH(X$2,[3]Tabelle1!$E$2:$U$2,0))=0,"",INDEX([3]Tabelle1!$E$3:$U$500,MATCH($A552&amp;$C552&amp;$D552,[3]Tabelle1!$A$3:$A$500&amp;[3]Tabelle1!$C$3:$C$500&amp;[3]Tabelle1!$D$3:$D$500,0),MATCH(X$2,[3]Tabelle1!$E$2:$U$2,0))),"")</f>
        <v/>
      </c>
      <c r="Y552" s="4"/>
      <c r="Z552" s="4"/>
      <c r="AA552" s="4"/>
      <c r="AB552" s="4"/>
      <c r="AC552" s="4"/>
      <c r="AD552" s="4"/>
      <c r="AE552" s="4"/>
      <c r="AF552" s="4"/>
    </row>
    <row r="553" spans="1:32" ht="13.5" thickBot="1" x14ac:dyDescent="0.25">
      <c r="A553" s="107" t="str">
        <f t="shared" si="48"/>
        <v>Romania</v>
      </c>
      <c r="B553" s="108"/>
      <c r="C553" s="108" t="s">
        <v>88</v>
      </c>
      <c r="D553" s="228" t="s">
        <v>44</v>
      </c>
      <c r="E553" s="194"/>
      <c r="F553" s="194"/>
      <c r="G553" s="194"/>
      <c r="H553" s="195" t="str">
        <f t="array" ref="H553">IFERROR(IF(INDEX([3]Tabelle1!$E$3:$U$500,MATCH($A553&amp;$C553&amp;$D553,[3]Tabelle1!$A$3:$A$500&amp;[3]Tabelle1!$C$3:$C$500&amp;[3]Tabelle1!$D$3:$D$500,0),MATCH(H$2,[3]Tabelle1!$E$2:$U$2,0))=0,"",INDEX([3]Tabelle1!$E$3:$U$500,MATCH($A553&amp;$C553&amp;$D553,[3]Tabelle1!$A$3:$A$500&amp;[3]Tabelle1!$C$3:$C$500&amp;[3]Tabelle1!$D$3:$D$500,0),MATCH(H$2,[3]Tabelle1!$E$2:$U$2,0))),"")</f>
        <v/>
      </c>
      <c r="I553" s="195" t="str">
        <f t="array" ref="I553">IFERROR(IF(INDEX([3]Tabelle1!$E$3:$U$500,MATCH($A553&amp;$C553&amp;$D553,[3]Tabelle1!$A$3:$A$500&amp;[3]Tabelle1!$C$3:$C$500&amp;[3]Tabelle1!$D$3:$D$500,0),MATCH(I$2,[3]Tabelle1!$E$2:$U$2,0))=0,"",INDEX([3]Tabelle1!$E$3:$U$500,MATCH($A553&amp;$C553&amp;$D553,[3]Tabelle1!$A$3:$A$500&amp;[3]Tabelle1!$C$3:$C$500&amp;[3]Tabelle1!$D$3:$D$500,0),MATCH(I$2,[3]Tabelle1!$E$2:$U$2,0))),"")</f>
        <v/>
      </c>
      <c r="J553" s="195" t="str">
        <f t="array" ref="J553">IFERROR(IF(INDEX([3]Tabelle1!$E$3:$U$500,MATCH($A553&amp;$C553&amp;$D553,[3]Tabelle1!$A$3:$A$500&amp;[3]Tabelle1!$C$3:$C$500&amp;[3]Tabelle1!$D$3:$D$500,0),MATCH(J$2,[3]Tabelle1!$E$2:$U$2,0))=0,"",INDEX([3]Tabelle1!$E$3:$U$500,MATCH($A553&amp;$C553&amp;$D553,[3]Tabelle1!$A$3:$A$500&amp;[3]Tabelle1!$C$3:$C$500&amp;[3]Tabelle1!$D$3:$D$500,0),MATCH(J$2,[3]Tabelle1!$E$2:$U$2,0))),"")</f>
        <v/>
      </c>
      <c r="K553" s="195" t="str">
        <f t="array" ref="K553">IFERROR(IF(INDEX([3]Tabelle1!$E$3:$U$500,MATCH($A553&amp;$C553&amp;$D553,[3]Tabelle1!$A$3:$A$500&amp;[3]Tabelle1!$C$3:$C$500&amp;[3]Tabelle1!$D$3:$D$500,0),MATCH(K$2,[3]Tabelle1!$E$2:$U$2,0))=0,"",INDEX([3]Tabelle1!$E$3:$U$500,MATCH($A553&amp;$C553&amp;$D553,[3]Tabelle1!$A$3:$A$500&amp;[3]Tabelle1!$C$3:$C$500&amp;[3]Tabelle1!$D$3:$D$500,0),MATCH(K$2,[3]Tabelle1!$E$2:$U$2,0))),"")</f>
        <v/>
      </c>
      <c r="L553" s="195" t="str">
        <f t="array" ref="L553">IFERROR(IF(INDEX([3]Tabelle1!$E$3:$U$500,MATCH($A553&amp;$C553&amp;$D553,[3]Tabelle1!$A$3:$A$500&amp;[3]Tabelle1!$C$3:$C$500&amp;[3]Tabelle1!$D$3:$D$500,0),MATCH(L$2,[3]Tabelle1!$E$2:$U$2,0))=0,"",INDEX([3]Tabelle1!$E$3:$U$500,MATCH($A553&amp;$C553&amp;$D553,[3]Tabelle1!$A$3:$A$500&amp;[3]Tabelle1!$C$3:$C$500&amp;[3]Tabelle1!$D$3:$D$500,0),MATCH(L$2,[3]Tabelle1!$E$2:$U$2,0))),"")</f>
        <v/>
      </c>
      <c r="M553" s="195" t="str">
        <f t="array" ref="M553">IFERROR(IF(INDEX([3]Tabelle1!$E$3:$U$500,MATCH($A553&amp;$C553&amp;$D553,[3]Tabelle1!$A$3:$A$500&amp;[3]Tabelle1!$C$3:$C$500&amp;[3]Tabelle1!$D$3:$D$500,0),MATCH(M$2,[3]Tabelle1!$E$2:$U$2,0))=0,"",INDEX([3]Tabelle1!$E$3:$U$500,MATCH($A553&amp;$C553&amp;$D553,[3]Tabelle1!$A$3:$A$500&amp;[3]Tabelle1!$C$3:$C$500&amp;[3]Tabelle1!$D$3:$D$500,0),MATCH(M$2,[3]Tabelle1!$E$2:$U$2,0))),"")</f>
        <v/>
      </c>
      <c r="N553" s="195" t="str">
        <f t="array" ref="N553">IFERROR(IF(INDEX([3]Tabelle1!$E$3:$U$500,MATCH($A553&amp;$C553&amp;$D553,[3]Tabelle1!$A$3:$A$500&amp;[3]Tabelle1!$C$3:$C$500&amp;[3]Tabelle1!$D$3:$D$500,0),MATCH(N$2,[3]Tabelle1!$E$2:$U$2,0))=0,"",INDEX([3]Tabelle1!$E$3:$U$500,MATCH($A553&amp;$C553&amp;$D553,[3]Tabelle1!$A$3:$A$500&amp;[3]Tabelle1!$C$3:$C$500&amp;[3]Tabelle1!$D$3:$D$500,0),MATCH(N$2,[3]Tabelle1!$E$2:$U$2,0))),"")</f>
        <v/>
      </c>
      <c r="O553" s="195" t="str">
        <f t="array" ref="O553">IFERROR(IF(INDEX([3]Tabelle1!$E$3:$U$500,MATCH($A553&amp;$C553&amp;$D553,[3]Tabelle1!$A$3:$A$500&amp;[3]Tabelle1!$C$3:$C$500&amp;[3]Tabelle1!$D$3:$D$500,0),MATCH(O$2,[3]Tabelle1!$E$2:$U$2,0))=0,"",INDEX([3]Tabelle1!$E$3:$U$500,MATCH($A553&amp;$C553&amp;$D553,[3]Tabelle1!$A$3:$A$500&amp;[3]Tabelle1!$C$3:$C$500&amp;[3]Tabelle1!$D$3:$D$500,0),MATCH(O$2,[3]Tabelle1!$E$2:$U$2,0))),"")</f>
        <v/>
      </c>
      <c r="P553" s="195" t="str">
        <f t="array" ref="P553">IFERROR(IF(INDEX([3]Tabelle1!$E$3:$U$500,MATCH($A553&amp;$C553&amp;$D553,[3]Tabelle1!$A$3:$A$500&amp;[3]Tabelle1!$C$3:$C$500&amp;[3]Tabelle1!$D$3:$D$500,0),MATCH(P$2,[3]Tabelle1!$E$2:$U$2,0))=0,"",INDEX([3]Tabelle1!$E$3:$U$500,MATCH($A553&amp;$C553&amp;$D553,[3]Tabelle1!$A$3:$A$500&amp;[3]Tabelle1!$C$3:$C$500&amp;[3]Tabelle1!$D$3:$D$500,0),MATCH(P$2,[3]Tabelle1!$E$2:$U$2,0))),"")</f>
        <v/>
      </c>
      <c r="Q553" s="195" t="str">
        <f t="array" ref="Q553">IFERROR(IF(INDEX([3]Tabelle1!$E$3:$U$500,MATCH($A553&amp;$C553&amp;$D553,[3]Tabelle1!$A$3:$A$500&amp;[3]Tabelle1!$C$3:$C$500&amp;[3]Tabelle1!$D$3:$D$500,0),MATCH(Q$2,[3]Tabelle1!$E$2:$U$2,0))=0,"",INDEX([3]Tabelle1!$E$3:$U$500,MATCH($A553&amp;$C553&amp;$D553,[3]Tabelle1!$A$3:$A$500&amp;[3]Tabelle1!$C$3:$C$500&amp;[3]Tabelle1!$D$3:$D$500,0),MATCH(Q$2,[3]Tabelle1!$E$2:$U$2,0))),"")</f>
        <v/>
      </c>
      <c r="R553" s="195" t="str">
        <f t="array" ref="R553">IFERROR(IF(INDEX([3]Tabelle1!$E$3:$U$500,MATCH($A553&amp;$C553&amp;$D553,[3]Tabelle1!$A$3:$A$500&amp;[3]Tabelle1!$C$3:$C$500&amp;[3]Tabelle1!$D$3:$D$500,0),MATCH(R$2,[3]Tabelle1!$E$2:$U$2,0))=0,"",INDEX([3]Tabelle1!$E$3:$U$500,MATCH($A553&amp;$C553&amp;$D553,[3]Tabelle1!$A$3:$A$500&amp;[3]Tabelle1!$C$3:$C$500&amp;[3]Tabelle1!$D$3:$D$500,0),MATCH(R$2,[3]Tabelle1!$E$2:$U$2,0))),"")</f>
        <v/>
      </c>
      <c r="S553" s="195" t="str">
        <f t="array" ref="S553">IFERROR(IF(INDEX([3]Tabelle1!$E$3:$U$500,MATCH($A553&amp;$C553&amp;$D553,[3]Tabelle1!$A$3:$A$500&amp;[3]Tabelle1!$C$3:$C$500&amp;[3]Tabelle1!$D$3:$D$500,0),MATCH(S$2,[3]Tabelle1!$E$2:$U$2,0))=0,"",INDEX([3]Tabelle1!$E$3:$U$500,MATCH($A553&amp;$C553&amp;$D553,[3]Tabelle1!$A$3:$A$500&amp;[3]Tabelle1!$C$3:$C$500&amp;[3]Tabelle1!$D$3:$D$500,0),MATCH(S$2,[3]Tabelle1!$E$2:$U$2,0))),"")</f>
        <v/>
      </c>
      <c r="T553" s="195" t="str">
        <f t="array" ref="T553">IFERROR(IF(INDEX([3]Tabelle1!$E$3:$U$500,MATCH($A553&amp;$C553&amp;$D553,[3]Tabelle1!$A$3:$A$500&amp;[3]Tabelle1!$C$3:$C$500&amp;[3]Tabelle1!$D$3:$D$500,0),MATCH(T$2,[3]Tabelle1!$E$2:$U$2,0))=0,"",INDEX([3]Tabelle1!$E$3:$U$500,MATCH($A553&amp;$C553&amp;$D553,[3]Tabelle1!$A$3:$A$500&amp;[3]Tabelle1!$C$3:$C$500&amp;[3]Tabelle1!$D$3:$D$500,0),MATCH(T$2,[3]Tabelle1!$E$2:$U$2,0))),"")</f>
        <v/>
      </c>
      <c r="U553" s="195" t="str">
        <f t="array" ref="U553">IFERROR(IF(INDEX([3]Tabelle1!$E$3:$U$500,MATCH($A553&amp;$C553&amp;$D553,[3]Tabelle1!$A$3:$A$500&amp;[3]Tabelle1!$C$3:$C$500&amp;[3]Tabelle1!$D$3:$D$500,0),MATCH(U$2,[3]Tabelle1!$E$2:$U$2,0))=0,"",INDEX([3]Tabelle1!$E$3:$U$500,MATCH($A553&amp;$C553&amp;$D553,[3]Tabelle1!$A$3:$A$500&amp;[3]Tabelle1!$C$3:$C$500&amp;[3]Tabelle1!$D$3:$D$500,0),MATCH(U$2,[3]Tabelle1!$E$2:$U$2,0))),"")</f>
        <v/>
      </c>
      <c r="V553" s="196" t="str">
        <f t="array" ref="V553">IFERROR(IF(INDEX([3]Tabelle1!$E$3:$U$500,MATCH($A553&amp;$C553&amp;$D553,[3]Tabelle1!$A$3:$A$500&amp;[3]Tabelle1!$C$3:$C$500&amp;[3]Tabelle1!$D$3:$D$500,0),MATCH(V$2,[3]Tabelle1!$E$2:$U$2,0))=0,"",INDEX([3]Tabelle1!$E$3:$U$500,MATCH($A553&amp;$C553&amp;$D553,[3]Tabelle1!$A$3:$A$500&amp;[3]Tabelle1!$C$3:$C$500&amp;[3]Tabelle1!$D$3:$D$500,0),MATCH(V$2,[3]Tabelle1!$E$2:$U$2,0))),"")</f>
        <v/>
      </c>
      <c r="W553" t="str">
        <f t="array" ref="W553">IFERROR(IF(INDEX([3]Tabelle1!$E$3:$U$500,MATCH($A553&amp;$C553&amp;$D553,[3]Tabelle1!$A$3:$A$500&amp;[3]Tabelle1!$C$3:$C$500&amp;[3]Tabelle1!$D$3:$D$500,0),MATCH(W$2,[3]Tabelle1!$E$2:$U$2,0))=0,"",INDEX([3]Tabelle1!$E$3:$U$500,MATCH($A553&amp;$C553&amp;$D553,[3]Tabelle1!$A$3:$A$500&amp;[3]Tabelle1!$C$3:$C$500&amp;[3]Tabelle1!$D$3:$D$500,0),MATCH(W$2,[3]Tabelle1!$E$2:$U$2,0))),"")</f>
        <v/>
      </c>
      <c r="X553" t="str">
        <f t="array" ref="X553">IFERROR(IF(INDEX([3]Tabelle1!$E$3:$U$500,MATCH($A553&amp;$C553&amp;$D553,[3]Tabelle1!$A$3:$A$500&amp;[3]Tabelle1!$C$3:$C$500&amp;[3]Tabelle1!$D$3:$D$500,0),MATCH(X$2,[3]Tabelle1!$E$2:$U$2,0))=0,"",INDEX([3]Tabelle1!$E$3:$U$500,MATCH($A553&amp;$C553&amp;$D553,[3]Tabelle1!$A$3:$A$500&amp;[3]Tabelle1!$C$3:$C$500&amp;[3]Tabelle1!$D$3:$D$500,0),MATCH(X$2,[3]Tabelle1!$E$2:$U$2,0))),"")</f>
        <v/>
      </c>
      <c r="Y553" s="4"/>
      <c r="Z553" s="4"/>
      <c r="AA553" s="4"/>
      <c r="AB553" s="4"/>
      <c r="AC553" s="4"/>
      <c r="AD553" s="4"/>
      <c r="AE553" s="4"/>
      <c r="AF553" s="4"/>
    </row>
    <row r="554" spans="1:32" x14ac:dyDescent="0.2">
      <c r="A554" s="56" t="s">
        <v>106</v>
      </c>
      <c r="B554" s="56" t="s">
        <v>106</v>
      </c>
      <c r="C554" s="158" t="s">
        <v>212</v>
      </c>
      <c r="D554" s="229" t="s">
        <v>149</v>
      </c>
      <c r="E554" s="178"/>
      <c r="F554" s="178"/>
      <c r="G554" s="178"/>
      <c r="H554" s="178" t="str">
        <f t="array" ref="H554">IFERROR(IF(INDEX([3]Tabelle1!$E$3:$U$500,MATCH($A554&amp;$C554&amp;$D554,[3]Tabelle1!$A$3:$A$500&amp;[3]Tabelle1!$C$3:$C$500&amp;[3]Tabelle1!$D$3:$D$500,0),MATCH(H$2,[3]Tabelle1!$E$2:$U$2,0))=0,"",INDEX([3]Tabelle1!$E$3:$U$500,MATCH($A554&amp;$C554&amp;$D554,[3]Tabelle1!$A$3:$A$500&amp;[3]Tabelle1!$C$3:$C$500&amp;[3]Tabelle1!$D$3:$D$500,0),MATCH(H$2,[3]Tabelle1!$E$2:$U$2,0))),"")</f>
        <v/>
      </c>
      <c r="I554" s="185" t="str">
        <f t="array" ref="I554">IFERROR(IF(INDEX([3]Tabelle1!$E$3:$U$500,MATCH($A554&amp;$C554&amp;$D554,[3]Tabelle1!$A$3:$A$500&amp;[3]Tabelle1!$C$3:$C$500&amp;[3]Tabelle1!$D$3:$D$500,0),MATCH(I$2,[3]Tabelle1!$E$2:$U$2,0))=0,"",INDEX([3]Tabelle1!$E$3:$U$500,MATCH($A554&amp;$C554&amp;$D554,[3]Tabelle1!$A$3:$A$500&amp;[3]Tabelle1!$C$3:$C$500&amp;[3]Tabelle1!$D$3:$D$500,0),MATCH(I$2,[3]Tabelle1!$E$2:$U$2,0))),"")</f>
        <v/>
      </c>
      <c r="J554" s="165">
        <f t="array" ref="J554">IFERROR(IF(INDEX([3]Tabelle1!$E$3:$U$500,MATCH($A554&amp;$C554&amp;$D554,[3]Tabelle1!$A$3:$A$500&amp;[3]Tabelle1!$C$3:$C$500&amp;[3]Tabelle1!$D$3:$D$500,0),MATCH(J$2,[3]Tabelle1!$E$2:$U$2,0))=0,"",INDEX([3]Tabelle1!$E$3:$U$500,MATCH($A554&amp;$C554&amp;$D554,[3]Tabelle1!$A$3:$A$500&amp;[3]Tabelle1!$C$3:$C$500&amp;[3]Tabelle1!$D$3:$D$500,0),MATCH(J$2,[3]Tabelle1!$E$2:$U$2,0))),"")</f>
        <v>0.14000000000000001</v>
      </c>
      <c r="K554" s="165">
        <f t="array" ref="K554">IFERROR(IF(INDEX([3]Tabelle1!$E$3:$U$500,MATCH($A554&amp;$C554&amp;$D554,[3]Tabelle1!$A$3:$A$500&amp;[3]Tabelle1!$C$3:$C$500&amp;[3]Tabelle1!$D$3:$D$500,0),MATCH(K$2,[3]Tabelle1!$E$2:$U$2,0))=0,"",INDEX([3]Tabelle1!$E$3:$U$500,MATCH($A554&amp;$C554&amp;$D554,[3]Tabelle1!$A$3:$A$500&amp;[3]Tabelle1!$C$3:$C$500&amp;[3]Tabelle1!$D$3:$D$500,0),MATCH(K$2,[3]Tabelle1!$E$2:$U$2,0))),"")</f>
        <v>0.15</v>
      </c>
      <c r="L554" s="165">
        <f t="array" ref="L554">IFERROR(IF(INDEX([3]Tabelle1!$E$3:$U$500,MATCH($A554&amp;$C554&amp;$D554,[3]Tabelle1!$A$3:$A$500&amp;[3]Tabelle1!$C$3:$C$500&amp;[3]Tabelle1!$D$3:$D$500,0),MATCH(L$2,[3]Tabelle1!$E$2:$U$2,0))=0,"",INDEX([3]Tabelle1!$E$3:$U$500,MATCH($A554&amp;$C554&amp;$D554,[3]Tabelle1!$A$3:$A$500&amp;[3]Tabelle1!$C$3:$C$500&amp;[3]Tabelle1!$D$3:$D$500,0),MATCH(L$2,[3]Tabelle1!$E$2:$U$2,0))),"")</f>
        <v>0.154</v>
      </c>
      <c r="M554" s="165">
        <f t="array" ref="M554">IFERROR(IF(INDEX([3]Tabelle1!$E$3:$U$500,MATCH($A554&amp;$C554&amp;$D554,[3]Tabelle1!$A$3:$A$500&amp;[3]Tabelle1!$C$3:$C$500&amp;[3]Tabelle1!$D$3:$D$500,0),MATCH(M$2,[3]Tabelle1!$E$2:$U$2,0))=0,"",INDEX([3]Tabelle1!$E$3:$U$500,MATCH($A554&amp;$C554&amp;$D554,[3]Tabelle1!$A$3:$A$500&amp;[3]Tabelle1!$C$3:$C$500&amp;[3]Tabelle1!$D$3:$D$500,0),MATCH(M$2,[3]Tabelle1!$E$2:$U$2,0))),"")</f>
        <v>0.158</v>
      </c>
      <c r="N554" s="165">
        <f t="array" ref="N554">IFERROR(IF(INDEX([3]Tabelle1!$E$3:$U$500,MATCH($A554&amp;$C554&amp;$D554,[3]Tabelle1!$A$3:$A$500&amp;[3]Tabelle1!$C$3:$C$500&amp;[3]Tabelle1!$D$3:$D$500,0),MATCH(N$2,[3]Tabelle1!$E$2:$U$2,0))=0,"",INDEX([3]Tabelle1!$E$3:$U$500,MATCH($A554&amp;$C554&amp;$D554,[3]Tabelle1!$A$3:$A$500&amp;[3]Tabelle1!$C$3:$C$500&amp;[3]Tabelle1!$D$3:$D$500,0),MATCH(N$2,[3]Tabelle1!$E$2:$U$2,0))),"")</f>
        <v>0.16400000000000001</v>
      </c>
      <c r="O554" s="165">
        <f t="array" ref="O554">IFERROR(IF(INDEX([3]Tabelle1!$E$3:$U$500,MATCH($A554&amp;$C554&amp;$D554,[3]Tabelle1!$A$3:$A$500&amp;[3]Tabelle1!$C$3:$C$500&amp;[3]Tabelle1!$D$3:$D$500,0),MATCH(O$2,[3]Tabelle1!$E$2:$U$2,0))=0,"",INDEX([3]Tabelle1!$E$3:$U$500,MATCH($A554&amp;$C554&amp;$D554,[3]Tabelle1!$A$3:$A$500&amp;[3]Tabelle1!$C$3:$C$500&amp;[3]Tabelle1!$D$3:$D$500,0),MATCH(O$2,[3]Tabelle1!$E$2:$U$2,0))),"")</f>
        <v>0.17100000000000001</v>
      </c>
      <c r="P554" s="165">
        <f t="array" ref="P554">IFERROR(IF(INDEX([3]Tabelle1!$E$3:$U$500,MATCH($A554&amp;$C554&amp;$D554,[3]Tabelle1!$A$3:$A$500&amp;[3]Tabelle1!$C$3:$C$500&amp;[3]Tabelle1!$D$3:$D$500,0),MATCH(P$2,[3]Tabelle1!$E$2:$U$2,0))=0,"",INDEX([3]Tabelle1!$E$3:$U$500,MATCH($A554&amp;$C554&amp;$D554,[3]Tabelle1!$A$3:$A$500&amp;[3]Tabelle1!$C$3:$C$500&amp;[3]Tabelle1!$D$3:$D$500,0),MATCH(P$2,[3]Tabelle1!$E$2:$U$2,0))),"")</f>
        <v>0.17799999999999999</v>
      </c>
      <c r="Q554" s="165">
        <f t="array" ref="Q554">IFERROR(IF(INDEX([3]Tabelle1!$E$3:$U$500,MATCH($A554&amp;$C554&amp;$D554,[3]Tabelle1!$A$3:$A$500&amp;[3]Tabelle1!$C$3:$C$500&amp;[3]Tabelle1!$D$3:$D$500,0),MATCH(Q$2,[3]Tabelle1!$E$2:$U$2,0))=0,"",INDEX([3]Tabelle1!$E$3:$U$500,MATCH($A554&amp;$C554&amp;$D554,[3]Tabelle1!$A$3:$A$500&amp;[3]Tabelle1!$C$3:$C$500&amp;[3]Tabelle1!$D$3:$D$500,0),MATCH(Q$2,[3]Tabelle1!$E$2:$U$2,0))),"")</f>
        <v>0.182</v>
      </c>
      <c r="R554" s="165">
        <f t="array" ref="R554">IFERROR(IF(INDEX([3]Tabelle1!$E$3:$U$500,MATCH($A554&amp;$C554&amp;$D554,[3]Tabelle1!$A$3:$A$500&amp;[3]Tabelle1!$C$3:$C$500&amp;[3]Tabelle1!$D$3:$D$500,0),MATCH(R$2,[3]Tabelle1!$E$2:$U$2,0))=0,"",INDEX([3]Tabelle1!$E$3:$U$500,MATCH($A554&amp;$C554&amp;$D554,[3]Tabelle1!$A$3:$A$500&amp;[3]Tabelle1!$C$3:$C$500&amp;[3]Tabelle1!$D$3:$D$500,0),MATCH(R$2,[3]Tabelle1!$E$2:$U$2,0))),"")</f>
        <v>0.187</v>
      </c>
      <c r="S554" s="165">
        <f t="array" ref="S554">IFERROR(IF(INDEX([3]Tabelle1!$E$3:$U$500,MATCH($A554&amp;$C554&amp;$D554,[3]Tabelle1!$A$3:$A$500&amp;[3]Tabelle1!$C$3:$C$500&amp;[3]Tabelle1!$D$3:$D$500,0),MATCH(S$2,[3]Tabelle1!$E$2:$U$2,0))=0,"",INDEX([3]Tabelle1!$E$3:$U$500,MATCH($A554&amp;$C554&amp;$D554,[3]Tabelle1!$A$3:$A$500&amp;[3]Tabelle1!$C$3:$C$500&amp;[3]Tabelle1!$D$3:$D$500,0),MATCH(S$2,[3]Tabelle1!$E$2:$U$2,0))),"")</f>
        <v>0.192</v>
      </c>
      <c r="T554" s="187" t="str">
        <f t="array" ref="T554">IFERROR(IF(INDEX([3]Tabelle1!$E$3:$U$500,MATCH($A554&amp;$C554&amp;$D554,[3]Tabelle1!$A$3:$A$500&amp;[3]Tabelle1!$C$3:$C$500&amp;[3]Tabelle1!$D$3:$D$500,0),MATCH(T$2,[3]Tabelle1!$E$2:$U$2,0))=0,"",INDEX([3]Tabelle1!$E$3:$U$500,MATCH($A554&amp;$C554&amp;$D554,[3]Tabelle1!$A$3:$A$500&amp;[3]Tabelle1!$C$3:$C$500&amp;[3]Tabelle1!$D$3:$D$500,0),MATCH(T$2,[3]Tabelle1!$E$2:$U$2,0))),"")</f>
        <v/>
      </c>
      <c r="U554" s="187" t="str">
        <f t="array" ref="U554">IFERROR(IF(INDEX([3]Tabelle1!$E$3:$U$500,MATCH($A554&amp;$C554&amp;$D554,[3]Tabelle1!$A$3:$A$500&amp;[3]Tabelle1!$C$3:$C$500&amp;[3]Tabelle1!$D$3:$D$500,0),MATCH(U$2,[3]Tabelle1!$E$2:$U$2,0))=0,"",INDEX([3]Tabelle1!$E$3:$U$500,MATCH($A554&amp;$C554&amp;$D554,[3]Tabelle1!$A$3:$A$500&amp;[3]Tabelle1!$C$3:$C$500&amp;[3]Tabelle1!$D$3:$D$500,0),MATCH(U$2,[3]Tabelle1!$E$2:$U$2,0))),"")</f>
        <v/>
      </c>
      <c r="V554" s="188" t="str">
        <f t="array" ref="V554">IFERROR(IF(INDEX([3]Tabelle1!$E$3:$U$500,MATCH($A554&amp;$C554&amp;$D554,[3]Tabelle1!$A$3:$A$500&amp;[3]Tabelle1!$C$3:$C$500&amp;[3]Tabelle1!$D$3:$D$500,0),MATCH(V$2,[3]Tabelle1!$E$2:$U$2,0))=0,"",INDEX([3]Tabelle1!$E$3:$U$500,MATCH($A554&amp;$C554&amp;$D554,[3]Tabelle1!$A$3:$A$500&amp;[3]Tabelle1!$C$3:$C$500&amp;[3]Tabelle1!$D$3:$D$500,0),MATCH(V$2,[3]Tabelle1!$E$2:$U$2,0))),"")</f>
        <v/>
      </c>
      <c r="W554" t="str">
        <f t="array" ref="W554">IFERROR(IF(INDEX([3]Tabelle1!$E$3:$U$500,MATCH($A554&amp;$C554&amp;$D554,[3]Tabelle1!$A$3:$A$500&amp;[3]Tabelle1!$C$3:$C$500&amp;[3]Tabelle1!$D$3:$D$500,0),MATCH(W$2,[3]Tabelle1!$E$2:$U$2,0))=0,"",INDEX([3]Tabelle1!$E$3:$U$500,MATCH($A554&amp;$C554&amp;$D554,[3]Tabelle1!$A$3:$A$500&amp;[3]Tabelle1!$C$3:$C$500&amp;[3]Tabelle1!$D$3:$D$500,0),MATCH(W$2,[3]Tabelle1!$E$2:$U$2,0))),"")</f>
        <v/>
      </c>
      <c r="X554" t="str">
        <f t="array" ref="X554">IFERROR(IF(INDEX([3]Tabelle1!$E$3:$U$500,MATCH($A554&amp;$C554&amp;$D554,[3]Tabelle1!$A$3:$A$500&amp;[3]Tabelle1!$C$3:$C$500&amp;[3]Tabelle1!$D$3:$D$500,0),MATCH(X$2,[3]Tabelle1!$E$2:$U$2,0))=0,"",INDEX([3]Tabelle1!$E$3:$U$500,MATCH($A554&amp;$C554&amp;$D554,[3]Tabelle1!$A$3:$A$500&amp;[3]Tabelle1!$C$3:$C$500&amp;[3]Tabelle1!$D$3:$D$500,0),MATCH(X$2,[3]Tabelle1!$E$2:$U$2,0))),"")</f>
        <v>Page 43, Table 10</v>
      </c>
      <c r="Y554" s="174"/>
      <c r="Z554" s="174"/>
      <c r="AA554" s="174"/>
      <c r="AB554" s="174"/>
      <c r="AC554" s="174"/>
      <c r="AD554" s="174"/>
      <c r="AE554" s="174"/>
      <c r="AF554" s="174"/>
    </row>
    <row r="555" spans="1:32" x14ac:dyDescent="0.2">
      <c r="A555" s="107" t="str">
        <f>A554</f>
        <v>Slovak Republic</v>
      </c>
      <c r="B555" s="97"/>
      <c r="C555" s="97" t="s">
        <v>212</v>
      </c>
      <c r="D555" s="226" t="s">
        <v>148</v>
      </c>
      <c r="E555" s="125"/>
      <c r="F555" s="125"/>
      <c r="G555" s="125"/>
      <c r="H555" s="125" t="str">
        <f t="array" ref="H555">IFERROR(IF(INDEX([3]Tabelle1!$E$3:$U$500,MATCH($A555&amp;$C555&amp;$D555,[3]Tabelle1!$A$3:$A$500&amp;[3]Tabelle1!$C$3:$C$500&amp;[3]Tabelle1!$D$3:$D$500,0),MATCH(H$2,[3]Tabelle1!$E$2:$U$2,0))=0,"",INDEX([3]Tabelle1!$E$3:$U$500,MATCH($A555&amp;$C555&amp;$D555,[3]Tabelle1!$A$3:$A$500&amp;[3]Tabelle1!$C$3:$C$500&amp;[3]Tabelle1!$D$3:$D$500,0),MATCH(H$2,[3]Tabelle1!$E$2:$U$2,0))),"")</f>
        <v/>
      </c>
      <c r="I555" s="186" t="str">
        <f t="array" ref="I555">IFERROR(IF(INDEX([3]Tabelle1!$E$3:$U$500,MATCH($A555&amp;$C555&amp;$D555,[3]Tabelle1!$A$3:$A$500&amp;[3]Tabelle1!$C$3:$C$500&amp;[3]Tabelle1!$D$3:$D$500,0),MATCH(I$2,[3]Tabelle1!$E$2:$U$2,0))=0,"",INDEX([3]Tabelle1!$E$3:$U$500,MATCH($A555&amp;$C555&amp;$D555,[3]Tabelle1!$A$3:$A$500&amp;[3]Tabelle1!$C$3:$C$500&amp;[3]Tabelle1!$D$3:$D$500,0),MATCH(I$2,[3]Tabelle1!$E$2:$U$2,0))),"")</f>
        <v/>
      </c>
      <c r="J555" s="152">
        <f t="array" ref="J555">IFERROR(IF(INDEX([3]Tabelle1!$E$3:$U$500,MATCH($A555&amp;$C555&amp;$D555,[3]Tabelle1!$A$3:$A$500&amp;[3]Tabelle1!$C$3:$C$500&amp;[3]Tabelle1!$D$3:$D$500,0),MATCH(J$2,[3]Tabelle1!$E$2:$U$2,0))=0,"",INDEX([3]Tabelle1!$E$3:$U$500,MATCH($A555&amp;$C555&amp;$D555,[3]Tabelle1!$A$3:$A$500&amp;[3]Tabelle1!$C$3:$C$500&amp;[3]Tabelle1!$D$3:$D$500,0),MATCH(J$2,[3]Tabelle1!$E$2:$U$2,0))),"")</f>
        <v>0.224</v>
      </c>
      <c r="K555" s="152">
        <f t="array" ref="K555">IFERROR(IF(INDEX([3]Tabelle1!$E$3:$U$500,MATCH($A555&amp;$C555&amp;$D555,[3]Tabelle1!$A$3:$A$500&amp;[3]Tabelle1!$C$3:$C$500&amp;[3]Tabelle1!$D$3:$D$500,0),MATCH(K$2,[3]Tabelle1!$E$2:$U$2,0))=0,"",INDEX([3]Tabelle1!$E$3:$U$500,MATCH($A555&amp;$C555&amp;$D555,[3]Tabelle1!$A$3:$A$500&amp;[3]Tabelle1!$C$3:$C$500&amp;[3]Tabelle1!$D$3:$D$500,0),MATCH(K$2,[3]Tabelle1!$E$2:$U$2,0))),"")</f>
        <v>0.23400000000000001</v>
      </c>
      <c r="L555" s="152">
        <f t="array" ref="L555">IFERROR(IF(INDEX([3]Tabelle1!$E$3:$U$500,MATCH($A555&amp;$C555&amp;$D555,[3]Tabelle1!$A$3:$A$500&amp;[3]Tabelle1!$C$3:$C$500&amp;[3]Tabelle1!$D$3:$D$500,0),MATCH(L$2,[3]Tabelle1!$E$2:$U$2,0))=0,"",INDEX([3]Tabelle1!$E$3:$U$500,MATCH($A555&amp;$C555&amp;$D555,[3]Tabelle1!$A$3:$A$500&amp;[3]Tabelle1!$C$3:$C$500&amp;[3]Tabelle1!$D$3:$D$500,0),MATCH(L$2,[3]Tabelle1!$E$2:$U$2,0))),"")</f>
        <v>0.23899999999999999</v>
      </c>
      <c r="M555" s="152">
        <f t="array" ref="M555">IFERROR(IF(INDEX([3]Tabelle1!$E$3:$U$500,MATCH($A555&amp;$C555&amp;$D555,[3]Tabelle1!$A$3:$A$500&amp;[3]Tabelle1!$C$3:$C$500&amp;[3]Tabelle1!$D$3:$D$500,0),MATCH(M$2,[3]Tabelle1!$E$2:$U$2,0))=0,"",INDEX([3]Tabelle1!$E$3:$U$500,MATCH($A555&amp;$C555&amp;$D555,[3]Tabelle1!$A$3:$A$500&amp;[3]Tabelle1!$C$3:$C$500&amp;[3]Tabelle1!$D$3:$D$500,0),MATCH(M$2,[3]Tabelle1!$E$2:$U$2,0))),"")</f>
        <v>0.24399999999999999</v>
      </c>
      <c r="N555" s="152">
        <f t="array" ref="N555">IFERROR(IF(INDEX([3]Tabelle1!$E$3:$U$500,MATCH($A555&amp;$C555&amp;$D555,[3]Tabelle1!$A$3:$A$500&amp;[3]Tabelle1!$C$3:$C$500&amp;[3]Tabelle1!$D$3:$D$500,0),MATCH(N$2,[3]Tabelle1!$E$2:$U$2,0))=0,"",INDEX([3]Tabelle1!$E$3:$U$500,MATCH($A555&amp;$C555&amp;$D555,[3]Tabelle1!$A$3:$A$500&amp;[3]Tabelle1!$C$3:$C$500&amp;[3]Tabelle1!$D$3:$D$500,0),MATCH(N$2,[3]Tabelle1!$E$2:$U$2,0))),"")</f>
        <v>0.248</v>
      </c>
      <c r="O555" s="152">
        <f t="array" ref="O555">IFERROR(IF(INDEX([3]Tabelle1!$E$3:$U$500,MATCH($A555&amp;$C555&amp;$D555,[3]Tabelle1!$A$3:$A$500&amp;[3]Tabelle1!$C$3:$C$500&amp;[3]Tabelle1!$D$3:$D$500,0),MATCH(O$2,[3]Tabelle1!$E$2:$U$2,0))=0,"",INDEX([3]Tabelle1!$E$3:$U$500,MATCH($A555&amp;$C555&amp;$D555,[3]Tabelle1!$A$3:$A$500&amp;[3]Tabelle1!$C$3:$C$500&amp;[3]Tabelle1!$D$3:$D$500,0),MATCH(O$2,[3]Tabelle1!$E$2:$U$2,0))),"")</f>
        <v>0.25900000000000001</v>
      </c>
      <c r="P555" s="152">
        <f t="array" ref="P555">IFERROR(IF(INDEX([3]Tabelle1!$E$3:$U$500,MATCH($A555&amp;$C555&amp;$D555,[3]Tabelle1!$A$3:$A$500&amp;[3]Tabelle1!$C$3:$C$500&amp;[3]Tabelle1!$D$3:$D$500,0),MATCH(P$2,[3]Tabelle1!$E$2:$U$2,0))=0,"",INDEX([3]Tabelle1!$E$3:$U$500,MATCH($A555&amp;$C555&amp;$D555,[3]Tabelle1!$A$3:$A$500&amp;[3]Tabelle1!$C$3:$C$500&amp;[3]Tabelle1!$D$3:$D$500,0),MATCH(P$2,[3]Tabelle1!$E$2:$U$2,0))),"")</f>
        <v>0.26400000000000001</v>
      </c>
      <c r="Q555" s="152">
        <f t="array" ref="Q555">IFERROR(IF(INDEX([3]Tabelle1!$E$3:$U$500,MATCH($A555&amp;$C555&amp;$D555,[3]Tabelle1!$A$3:$A$500&amp;[3]Tabelle1!$C$3:$C$500&amp;[3]Tabelle1!$D$3:$D$500,0),MATCH(Q$2,[3]Tabelle1!$E$2:$U$2,0))=0,"",INDEX([3]Tabelle1!$E$3:$U$500,MATCH($A555&amp;$C555&amp;$D555,[3]Tabelle1!$A$3:$A$500&amp;[3]Tabelle1!$C$3:$C$500&amp;[3]Tabelle1!$D$3:$D$500,0),MATCH(Q$2,[3]Tabelle1!$E$2:$U$2,0))),"")</f>
        <v>0.26700000000000002</v>
      </c>
      <c r="R555" s="152">
        <f t="array" ref="R555">IFERROR(IF(INDEX([3]Tabelle1!$E$3:$U$500,MATCH($A555&amp;$C555&amp;$D555,[3]Tabelle1!$A$3:$A$500&amp;[3]Tabelle1!$C$3:$C$500&amp;[3]Tabelle1!$D$3:$D$500,0),MATCH(R$2,[3]Tabelle1!$E$2:$U$2,0))=0,"",INDEX([3]Tabelle1!$E$3:$U$500,MATCH($A555&amp;$C555&amp;$D555,[3]Tabelle1!$A$3:$A$500&amp;[3]Tabelle1!$C$3:$C$500&amp;[3]Tabelle1!$D$3:$D$500,0),MATCH(R$2,[3]Tabelle1!$E$2:$U$2,0))),"")</f>
        <v>0.27</v>
      </c>
      <c r="S555" s="152">
        <f t="array" ref="S555">IFERROR(IF(INDEX([3]Tabelle1!$E$3:$U$500,MATCH($A555&amp;$C555&amp;$D555,[3]Tabelle1!$A$3:$A$500&amp;[3]Tabelle1!$C$3:$C$500&amp;[3]Tabelle1!$D$3:$D$500,0),MATCH(S$2,[3]Tabelle1!$E$2:$U$2,0))=0,"",INDEX([3]Tabelle1!$E$3:$U$500,MATCH($A555&amp;$C555&amp;$D555,[3]Tabelle1!$A$3:$A$500&amp;[3]Tabelle1!$C$3:$C$500&amp;[3]Tabelle1!$D$3:$D$500,0),MATCH(S$2,[3]Tabelle1!$E$2:$U$2,0))),"")</f>
        <v>0.27300000000000002</v>
      </c>
      <c r="T555" s="189" t="str">
        <f t="array" ref="T555">IFERROR(IF(INDEX([3]Tabelle1!$E$3:$U$500,MATCH($A555&amp;$C555&amp;$D555,[3]Tabelle1!$A$3:$A$500&amp;[3]Tabelle1!$C$3:$C$500&amp;[3]Tabelle1!$D$3:$D$500,0),MATCH(T$2,[3]Tabelle1!$E$2:$U$2,0))=0,"",INDEX([3]Tabelle1!$E$3:$U$500,MATCH($A555&amp;$C555&amp;$D555,[3]Tabelle1!$A$3:$A$500&amp;[3]Tabelle1!$C$3:$C$500&amp;[3]Tabelle1!$D$3:$D$500,0),MATCH(T$2,[3]Tabelle1!$E$2:$U$2,0))),"")</f>
        <v/>
      </c>
      <c r="U555" s="189" t="str">
        <f t="array" ref="U555">IFERROR(IF(INDEX([3]Tabelle1!$E$3:$U$500,MATCH($A555&amp;$C555&amp;$D555,[3]Tabelle1!$A$3:$A$500&amp;[3]Tabelle1!$C$3:$C$500&amp;[3]Tabelle1!$D$3:$D$500,0),MATCH(U$2,[3]Tabelle1!$E$2:$U$2,0))=0,"",INDEX([3]Tabelle1!$E$3:$U$500,MATCH($A555&amp;$C555&amp;$D555,[3]Tabelle1!$A$3:$A$500&amp;[3]Tabelle1!$C$3:$C$500&amp;[3]Tabelle1!$D$3:$D$500,0),MATCH(U$2,[3]Tabelle1!$E$2:$U$2,0))),"")</f>
        <v/>
      </c>
      <c r="V555" s="190" t="str">
        <f t="array" ref="V555">IFERROR(IF(INDEX([3]Tabelle1!$E$3:$U$500,MATCH($A555&amp;$C555&amp;$D555,[3]Tabelle1!$A$3:$A$500&amp;[3]Tabelle1!$C$3:$C$500&amp;[3]Tabelle1!$D$3:$D$500,0),MATCH(V$2,[3]Tabelle1!$E$2:$U$2,0))=0,"",INDEX([3]Tabelle1!$E$3:$U$500,MATCH($A555&amp;$C555&amp;$D555,[3]Tabelle1!$A$3:$A$500&amp;[3]Tabelle1!$C$3:$C$500&amp;[3]Tabelle1!$D$3:$D$500,0),MATCH(V$2,[3]Tabelle1!$E$2:$U$2,0))),"")</f>
        <v/>
      </c>
      <c r="W555" t="str">
        <f t="array" ref="W555">IFERROR(IF(INDEX([3]Tabelle1!$E$3:$U$500,MATCH($A555&amp;$C555&amp;$D555,[3]Tabelle1!$A$3:$A$500&amp;[3]Tabelle1!$C$3:$C$500&amp;[3]Tabelle1!$D$3:$D$500,0),MATCH(W$2,[3]Tabelle1!$E$2:$U$2,0))=0,"",INDEX([3]Tabelle1!$E$3:$U$500,MATCH($A555&amp;$C555&amp;$D555,[3]Tabelle1!$A$3:$A$500&amp;[3]Tabelle1!$C$3:$C$500&amp;[3]Tabelle1!$D$3:$D$500,0),MATCH(W$2,[3]Tabelle1!$E$2:$U$2,0))),"")</f>
        <v/>
      </c>
      <c r="X555" t="str">
        <f t="array" ref="X555">IFERROR(IF(INDEX([3]Tabelle1!$E$3:$U$500,MATCH($A555&amp;$C555&amp;$D555,[3]Tabelle1!$A$3:$A$500&amp;[3]Tabelle1!$C$3:$C$500&amp;[3]Tabelle1!$D$3:$D$500,0),MATCH(X$2,[3]Tabelle1!$E$2:$U$2,0))=0,"",INDEX([3]Tabelle1!$E$3:$U$500,MATCH($A555&amp;$C555&amp;$D555,[3]Tabelle1!$A$3:$A$500&amp;[3]Tabelle1!$C$3:$C$500&amp;[3]Tabelle1!$D$3:$D$500,0),MATCH(X$2,[3]Tabelle1!$E$2:$U$2,0))),"")</f>
        <v/>
      </c>
      <c r="Y555" s="174"/>
      <c r="Z555" s="174"/>
      <c r="AA555" s="174"/>
      <c r="AB555" s="174"/>
      <c r="AC555" s="174"/>
      <c r="AD555" s="174"/>
      <c r="AE555" s="174"/>
      <c r="AF555" s="174"/>
    </row>
    <row r="556" spans="1:32" x14ac:dyDescent="0.2">
      <c r="A556" s="107" t="str">
        <f t="shared" ref="A556:A571" si="49">A555</f>
        <v>Slovak Republic</v>
      </c>
      <c r="B556" s="97"/>
      <c r="C556" s="97" t="s">
        <v>212</v>
      </c>
      <c r="D556" s="226" t="s">
        <v>146</v>
      </c>
      <c r="E556" s="125"/>
      <c r="F556" s="125"/>
      <c r="G556" s="125"/>
      <c r="H556" s="125" t="str">
        <f t="array" ref="H556">IFERROR(IF(INDEX([3]Tabelle1!$E$3:$U$500,MATCH($A556&amp;$C556&amp;$D556,[3]Tabelle1!$A$3:$A$500&amp;[3]Tabelle1!$C$3:$C$500&amp;[3]Tabelle1!$D$3:$D$500,0),MATCH(H$2,[3]Tabelle1!$E$2:$U$2,0))=0,"",INDEX([3]Tabelle1!$E$3:$U$500,MATCH($A556&amp;$C556&amp;$D556,[3]Tabelle1!$A$3:$A$500&amp;[3]Tabelle1!$C$3:$C$500&amp;[3]Tabelle1!$D$3:$D$500,0),MATCH(H$2,[3]Tabelle1!$E$2:$U$2,0))),"")</f>
        <v/>
      </c>
      <c r="I556" s="186" t="str">
        <f t="array" ref="I556">IFERROR(IF(INDEX([3]Tabelle1!$E$3:$U$500,MATCH($A556&amp;$C556&amp;$D556,[3]Tabelle1!$A$3:$A$500&amp;[3]Tabelle1!$C$3:$C$500&amp;[3]Tabelle1!$D$3:$D$500,0),MATCH(I$2,[3]Tabelle1!$E$2:$U$2,0))=0,"",INDEX([3]Tabelle1!$E$3:$U$500,MATCH($A556&amp;$C556&amp;$D556,[3]Tabelle1!$A$3:$A$500&amp;[3]Tabelle1!$C$3:$C$500&amp;[3]Tabelle1!$D$3:$D$500,0),MATCH(I$2,[3]Tabelle1!$E$2:$U$2,0))),"")</f>
        <v/>
      </c>
      <c r="J556" s="152">
        <f t="array" ref="J556">IFERROR(IF(INDEX([3]Tabelle1!$E$3:$U$500,MATCH($A556&amp;$C556&amp;$D556,[3]Tabelle1!$A$3:$A$500&amp;[3]Tabelle1!$C$3:$C$500&amp;[3]Tabelle1!$D$3:$D$500,0),MATCH(J$2,[3]Tabelle1!$E$2:$U$2,0))=0,"",INDEX([3]Tabelle1!$E$3:$U$500,MATCH($A556&amp;$C556&amp;$D556,[3]Tabelle1!$A$3:$A$500&amp;[3]Tabelle1!$C$3:$C$500&amp;[3]Tabelle1!$D$3:$D$500,0),MATCH(J$2,[3]Tabelle1!$E$2:$U$2,0))),"")</f>
        <v>0.13</v>
      </c>
      <c r="K556" s="152">
        <f t="array" ref="K556">IFERROR(IF(INDEX([3]Tabelle1!$E$3:$U$500,MATCH($A556&amp;$C556&amp;$D556,[3]Tabelle1!$A$3:$A$500&amp;[3]Tabelle1!$C$3:$C$500&amp;[3]Tabelle1!$D$3:$D$500,0),MATCH(K$2,[3]Tabelle1!$E$2:$U$2,0))=0,"",INDEX([3]Tabelle1!$E$3:$U$500,MATCH($A556&amp;$C556&amp;$D556,[3]Tabelle1!$A$3:$A$500&amp;[3]Tabelle1!$C$3:$C$500&amp;[3]Tabelle1!$D$3:$D$500,0),MATCH(K$2,[3]Tabelle1!$E$2:$U$2,0))),"")</f>
        <v>0.14299999999999999</v>
      </c>
      <c r="L556" s="152">
        <f t="array" ref="L556">IFERROR(IF(INDEX([3]Tabelle1!$E$3:$U$500,MATCH($A556&amp;$C556&amp;$D556,[3]Tabelle1!$A$3:$A$500&amp;[3]Tabelle1!$C$3:$C$500&amp;[3]Tabelle1!$D$3:$D$500,0),MATCH(L$2,[3]Tabelle1!$E$2:$U$2,0))=0,"",INDEX([3]Tabelle1!$E$3:$U$500,MATCH($A556&amp;$C556&amp;$D556,[3]Tabelle1!$A$3:$A$500&amp;[3]Tabelle1!$C$3:$C$500&amp;[3]Tabelle1!$D$3:$D$500,0),MATCH(L$2,[3]Tabelle1!$E$2:$U$2,0))),"")</f>
        <v>0.14599999999999999</v>
      </c>
      <c r="M556" s="152">
        <f t="array" ref="M556">IFERROR(IF(INDEX([3]Tabelle1!$E$3:$U$500,MATCH($A556&amp;$C556&amp;$D556,[3]Tabelle1!$A$3:$A$500&amp;[3]Tabelle1!$C$3:$C$500&amp;[3]Tabelle1!$D$3:$D$500,0),MATCH(M$2,[3]Tabelle1!$E$2:$U$2,0))=0,"",INDEX([3]Tabelle1!$E$3:$U$500,MATCH($A556&amp;$C556&amp;$D556,[3]Tabelle1!$A$3:$A$500&amp;[3]Tabelle1!$C$3:$C$500&amp;[3]Tabelle1!$D$3:$D$500,0),MATCH(M$2,[3]Tabelle1!$E$2:$U$2,0))),"")</f>
        <v>0.152</v>
      </c>
      <c r="N556" s="152">
        <f t="array" ref="N556">IFERROR(IF(INDEX([3]Tabelle1!$E$3:$U$500,MATCH($A556&amp;$C556&amp;$D556,[3]Tabelle1!$A$3:$A$500&amp;[3]Tabelle1!$C$3:$C$500&amp;[3]Tabelle1!$D$3:$D$500,0),MATCH(N$2,[3]Tabelle1!$E$2:$U$2,0))=0,"",INDEX([3]Tabelle1!$E$3:$U$500,MATCH($A556&amp;$C556&amp;$D556,[3]Tabelle1!$A$3:$A$500&amp;[3]Tabelle1!$C$3:$C$500&amp;[3]Tabelle1!$D$3:$D$500,0),MATCH(N$2,[3]Tabelle1!$E$2:$U$2,0))),"")</f>
        <v>0.161</v>
      </c>
      <c r="O556" s="152">
        <f t="array" ref="O556">IFERROR(IF(INDEX([3]Tabelle1!$E$3:$U$500,MATCH($A556&amp;$C556&amp;$D556,[3]Tabelle1!$A$3:$A$500&amp;[3]Tabelle1!$C$3:$C$500&amp;[3]Tabelle1!$D$3:$D$500,0),MATCH(O$2,[3]Tabelle1!$E$2:$U$2,0))=0,"",INDEX([3]Tabelle1!$E$3:$U$500,MATCH($A556&amp;$C556&amp;$D556,[3]Tabelle1!$A$3:$A$500&amp;[3]Tabelle1!$C$3:$C$500&amp;[3]Tabelle1!$D$3:$D$500,0),MATCH(O$2,[3]Tabelle1!$E$2:$U$2,0))),"")</f>
        <v>0.16700000000000001</v>
      </c>
      <c r="P556" s="152">
        <f t="array" ref="P556">IFERROR(IF(INDEX([3]Tabelle1!$E$3:$U$500,MATCH($A556&amp;$C556&amp;$D556,[3]Tabelle1!$A$3:$A$500&amp;[3]Tabelle1!$C$3:$C$500&amp;[3]Tabelle1!$D$3:$D$500,0),MATCH(P$2,[3]Tabelle1!$E$2:$U$2,0))=0,"",INDEX([3]Tabelle1!$E$3:$U$500,MATCH($A556&amp;$C556&amp;$D556,[3]Tabelle1!$A$3:$A$500&amp;[3]Tabelle1!$C$3:$C$500&amp;[3]Tabelle1!$D$3:$D$500,0),MATCH(P$2,[3]Tabelle1!$E$2:$U$2,0))),"")</f>
        <v>0.17499999999999999</v>
      </c>
      <c r="Q556" s="152">
        <f t="array" ref="Q556">IFERROR(IF(INDEX([3]Tabelle1!$E$3:$U$500,MATCH($A556&amp;$C556&amp;$D556,[3]Tabelle1!$A$3:$A$500&amp;[3]Tabelle1!$C$3:$C$500&amp;[3]Tabelle1!$D$3:$D$500,0),MATCH(Q$2,[3]Tabelle1!$E$2:$U$2,0))=0,"",INDEX([3]Tabelle1!$E$3:$U$500,MATCH($A556&amp;$C556&amp;$D556,[3]Tabelle1!$A$3:$A$500&amp;[3]Tabelle1!$C$3:$C$500&amp;[3]Tabelle1!$D$3:$D$500,0),MATCH(Q$2,[3]Tabelle1!$E$2:$U$2,0))),"")</f>
        <v>0.18099999999999999</v>
      </c>
      <c r="R556" s="152">
        <f t="array" ref="R556">IFERROR(IF(INDEX([3]Tabelle1!$E$3:$U$500,MATCH($A556&amp;$C556&amp;$D556,[3]Tabelle1!$A$3:$A$500&amp;[3]Tabelle1!$C$3:$C$500&amp;[3]Tabelle1!$D$3:$D$500,0),MATCH(R$2,[3]Tabelle1!$E$2:$U$2,0))=0,"",INDEX([3]Tabelle1!$E$3:$U$500,MATCH($A556&amp;$C556&amp;$D556,[3]Tabelle1!$A$3:$A$500&amp;[3]Tabelle1!$C$3:$C$500&amp;[3]Tabelle1!$D$3:$D$500,0),MATCH(R$2,[3]Tabelle1!$E$2:$U$2,0))),"")</f>
        <v>0.185</v>
      </c>
      <c r="S556" s="152">
        <f t="array" ref="S556">IFERROR(IF(INDEX([3]Tabelle1!$E$3:$U$500,MATCH($A556&amp;$C556&amp;$D556,[3]Tabelle1!$A$3:$A$500&amp;[3]Tabelle1!$C$3:$C$500&amp;[3]Tabelle1!$D$3:$D$500,0),MATCH(S$2,[3]Tabelle1!$E$2:$U$2,0))=0,"",INDEX([3]Tabelle1!$E$3:$U$500,MATCH($A556&amp;$C556&amp;$D556,[3]Tabelle1!$A$3:$A$500&amp;[3]Tabelle1!$C$3:$C$500&amp;[3]Tabelle1!$D$3:$D$500,0),MATCH(S$2,[3]Tabelle1!$E$2:$U$2,0))),"")</f>
        <v>0.19</v>
      </c>
      <c r="T556" s="189" t="str">
        <f t="array" ref="T556">IFERROR(IF(INDEX([3]Tabelle1!$E$3:$U$500,MATCH($A556&amp;$C556&amp;$D556,[3]Tabelle1!$A$3:$A$500&amp;[3]Tabelle1!$C$3:$C$500&amp;[3]Tabelle1!$D$3:$D$500,0),MATCH(T$2,[3]Tabelle1!$E$2:$U$2,0))=0,"",INDEX([3]Tabelle1!$E$3:$U$500,MATCH($A556&amp;$C556&amp;$D556,[3]Tabelle1!$A$3:$A$500&amp;[3]Tabelle1!$C$3:$C$500&amp;[3]Tabelle1!$D$3:$D$500,0),MATCH(T$2,[3]Tabelle1!$E$2:$U$2,0))),"")</f>
        <v/>
      </c>
      <c r="U556" s="189" t="str">
        <f t="array" ref="U556">IFERROR(IF(INDEX([3]Tabelle1!$E$3:$U$500,MATCH($A556&amp;$C556&amp;$D556,[3]Tabelle1!$A$3:$A$500&amp;[3]Tabelle1!$C$3:$C$500&amp;[3]Tabelle1!$D$3:$D$500,0),MATCH(U$2,[3]Tabelle1!$E$2:$U$2,0))=0,"",INDEX([3]Tabelle1!$E$3:$U$500,MATCH($A556&amp;$C556&amp;$D556,[3]Tabelle1!$A$3:$A$500&amp;[3]Tabelle1!$C$3:$C$500&amp;[3]Tabelle1!$D$3:$D$500,0),MATCH(U$2,[3]Tabelle1!$E$2:$U$2,0))),"")</f>
        <v/>
      </c>
      <c r="V556" s="190" t="str">
        <f t="array" ref="V556">IFERROR(IF(INDEX([3]Tabelle1!$E$3:$U$500,MATCH($A556&amp;$C556&amp;$D556,[3]Tabelle1!$A$3:$A$500&amp;[3]Tabelle1!$C$3:$C$500&amp;[3]Tabelle1!$D$3:$D$500,0),MATCH(V$2,[3]Tabelle1!$E$2:$U$2,0))=0,"",INDEX([3]Tabelle1!$E$3:$U$500,MATCH($A556&amp;$C556&amp;$D556,[3]Tabelle1!$A$3:$A$500&amp;[3]Tabelle1!$C$3:$C$500&amp;[3]Tabelle1!$D$3:$D$500,0),MATCH(V$2,[3]Tabelle1!$E$2:$U$2,0))),"")</f>
        <v/>
      </c>
      <c r="W556" t="str">
        <f t="array" ref="W556">IFERROR(IF(INDEX([3]Tabelle1!$E$3:$U$500,MATCH($A556&amp;$C556&amp;$D556,[3]Tabelle1!$A$3:$A$500&amp;[3]Tabelle1!$C$3:$C$500&amp;[3]Tabelle1!$D$3:$D$500,0),MATCH(W$2,[3]Tabelle1!$E$2:$U$2,0))=0,"",INDEX([3]Tabelle1!$E$3:$U$500,MATCH($A556&amp;$C556&amp;$D556,[3]Tabelle1!$A$3:$A$500&amp;[3]Tabelle1!$C$3:$C$500&amp;[3]Tabelle1!$D$3:$D$500,0),MATCH(W$2,[3]Tabelle1!$E$2:$U$2,0))),"")</f>
        <v/>
      </c>
      <c r="X556" t="str">
        <f t="array" ref="X556">IFERROR(IF(INDEX([3]Tabelle1!$E$3:$U$500,MATCH($A556&amp;$C556&amp;$D556,[3]Tabelle1!$A$3:$A$500&amp;[3]Tabelle1!$C$3:$C$500&amp;[3]Tabelle1!$D$3:$D$500,0),MATCH(X$2,[3]Tabelle1!$E$2:$U$2,0))=0,"",INDEX([3]Tabelle1!$E$3:$U$500,MATCH($A556&amp;$C556&amp;$D556,[3]Tabelle1!$A$3:$A$500&amp;[3]Tabelle1!$C$3:$C$500&amp;[3]Tabelle1!$D$3:$D$500,0),MATCH(X$2,[3]Tabelle1!$E$2:$U$2,0))),"")</f>
        <v/>
      </c>
      <c r="Y556" s="174"/>
      <c r="Z556" s="174"/>
      <c r="AA556" s="174"/>
      <c r="AB556" s="174"/>
      <c r="AC556" s="174"/>
      <c r="AD556" s="174"/>
      <c r="AE556" s="174"/>
      <c r="AF556" s="174"/>
    </row>
    <row r="557" spans="1:32" x14ac:dyDescent="0.2">
      <c r="A557" s="107" t="str">
        <f t="shared" si="49"/>
        <v>Slovak Republic</v>
      </c>
      <c r="B557" s="97"/>
      <c r="C557" s="97" t="s">
        <v>212</v>
      </c>
      <c r="D557" s="226" t="s">
        <v>147</v>
      </c>
      <c r="E557" s="125"/>
      <c r="F557" s="125"/>
      <c r="G557" s="125"/>
      <c r="H557" s="125" t="str">
        <f t="array" ref="H557">IFERROR(IF(INDEX([3]Tabelle1!$E$3:$U$500,MATCH($A557&amp;$C557&amp;$D557,[3]Tabelle1!$A$3:$A$500&amp;[3]Tabelle1!$C$3:$C$500&amp;[3]Tabelle1!$D$3:$D$500,0),MATCH(H$2,[3]Tabelle1!$E$2:$U$2,0))=0,"",INDEX([3]Tabelle1!$E$3:$U$500,MATCH($A557&amp;$C557&amp;$D557,[3]Tabelle1!$A$3:$A$500&amp;[3]Tabelle1!$C$3:$C$500&amp;[3]Tabelle1!$D$3:$D$500,0),MATCH(H$2,[3]Tabelle1!$E$2:$U$2,0))),"")</f>
        <v/>
      </c>
      <c r="I557" s="186" t="str">
        <f t="array" ref="I557">IFERROR(IF(INDEX([3]Tabelle1!$E$3:$U$500,MATCH($A557&amp;$C557&amp;$D557,[3]Tabelle1!$A$3:$A$500&amp;[3]Tabelle1!$C$3:$C$500&amp;[3]Tabelle1!$D$3:$D$500,0),MATCH(I$2,[3]Tabelle1!$E$2:$U$2,0))=0,"",INDEX([3]Tabelle1!$E$3:$U$500,MATCH($A557&amp;$C557&amp;$D557,[3]Tabelle1!$A$3:$A$500&amp;[3]Tabelle1!$C$3:$C$500&amp;[3]Tabelle1!$D$3:$D$500,0),MATCH(I$2,[3]Tabelle1!$E$2:$U$2,0))),"")</f>
        <v/>
      </c>
      <c r="J557" s="152">
        <f t="array" ref="J557">IFERROR(IF(INDEX([3]Tabelle1!$E$3:$U$500,MATCH($A557&amp;$C557&amp;$D557,[3]Tabelle1!$A$3:$A$500&amp;[3]Tabelle1!$C$3:$C$500&amp;[3]Tabelle1!$D$3:$D$500,0),MATCH(J$2,[3]Tabelle1!$E$2:$U$2,0))=0,"",INDEX([3]Tabelle1!$E$3:$U$500,MATCH($A557&amp;$C557&amp;$D557,[3]Tabelle1!$A$3:$A$500&amp;[3]Tabelle1!$C$3:$C$500&amp;[3]Tabelle1!$D$3:$D$500,0),MATCH(J$2,[3]Tabelle1!$E$2:$U$2,0))),"")</f>
        <v>8.8999999999999996E-2</v>
      </c>
      <c r="K557" s="152">
        <f t="array" ref="K557">IFERROR(IF(INDEX([3]Tabelle1!$E$3:$U$500,MATCH($A557&amp;$C557&amp;$D557,[3]Tabelle1!$A$3:$A$500&amp;[3]Tabelle1!$C$3:$C$500&amp;[3]Tabelle1!$D$3:$D$500,0),MATCH(K$2,[3]Tabelle1!$E$2:$U$2,0))=0,"",INDEX([3]Tabelle1!$E$3:$U$500,MATCH($A557&amp;$C557&amp;$D557,[3]Tabelle1!$A$3:$A$500&amp;[3]Tabelle1!$C$3:$C$500&amp;[3]Tabelle1!$D$3:$D$500,0),MATCH(K$2,[3]Tabelle1!$E$2:$U$2,0))),"")</f>
        <v>9.1999999999999998E-2</v>
      </c>
      <c r="L557" s="152">
        <f t="array" ref="L557">IFERROR(IF(INDEX([3]Tabelle1!$E$3:$U$500,MATCH($A557&amp;$C557&amp;$D557,[3]Tabelle1!$A$3:$A$500&amp;[3]Tabelle1!$C$3:$C$500&amp;[3]Tabelle1!$D$3:$D$500,0),MATCH(L$2,[3]Tabelle1!$E$2:$U$2,0))=0,"",INDEX([3]Tabelle1!$E$3:$U$500,MATCH($A557&amp;$C557&amp;$D557,[3]Tabelle1!$A$3:$A$500&amp;[3]Tabelle1!$C$3:$C$500&amp;[3]Tabelle1!$D$3:$D$500,0),MATCH(L$2,[3]Tabelle1!$E$2:$U$2,0))),"")</f>
        <v>9.5000000000000001E-2</v>
      </c>
      <c r="M557" s="152">
        <f t="array" ref="M557">IFERROR(IF(INDEX([3]Tabelle1!$E$3:$U$500,MATCH($A557&amp;$C557&amp;$D557,[3]Tabelle1!$A$3:$A$500&amp;[3]Tabelle1!$C$3:$C$500&amp;[3]Tabelle1!$D$3:$D$500,0),MATCH(M$2,[3]Tabelle1!$E$2:$U$2,0))=0,"",INDEX([3]Tabelle1!$E$3:$U$500,MATCH($A557&amp;$C557&amp;$D557,[3]Tabelle1!$A$3:$A$500&amp;[3]Tabelle1!$C$3:$C$500&amp;[3]Tabelle1!$D$3:$D$500,0),MATCH(M$2,[3]Tabelle1!$E$2:$U$2,0))),"")</f>
        <v>9.7000000000000003E-2</v>
      </c>
      <c r="N557" s="152">
        <f t="array" ref="N557">IFERROR(IF(INDEX([3]Tabelle1!$E$3:$U$500,MATCH($A557&amp;$C557&amp;$D557,[3]Tabelle1!$A$3:$A$500&amp;[3]Tabelle1!$C$3:$C$500&amp;[3]Tabelle1!$D$3:$D$500,0),MATCH(N$2,[3]Tabelle1!$E$2:$U$2,0))=0,"",INDEX([3]Tabelle1!$E$3:$U$500,MATCH($A557&amp;$C557&amp;$D557,[3]Tabelle1!$A$3:$A$500&amp;[3]Tabelle1!$C$3:$C$500&amp;[3]Tabelle1!$D$3:$D$500,0),MATCH(N$2,[3]Tabelle1!$E$2:$U$2,0))),"")</f>
        <v>9.8000000000000004E-2</v>
      </c>
      <c r="O557" s="152">
        <f t="array" ref="O557">IFERROR(IF(INDEX([3]Tabelle1!$E$3:$U$500,MATCH($A557&amp;$C557&amp;$D557,[3]Tabelle1!$A$3:$A$500&amp;[3]Tabelle1!$C$3:$C$500&amp;[3]Tabelle1!$D$3:$D$500,0),MATCH(O$2,[3]Tabelle1!$E$2:$U$2,0))=0,"",INDEX([3]Tabelle1!$E$3:$U$500,MATCH($A557&amp;$C557&amp;$D557,[3]Tabelle1!$A$3:$A$500&amp;[3]Tabelle1!$C$3:$C$500&amp;[3]Tabelle1!$D$3:$D$500,0),MATCH(O$2,[3]Tabelle1!$E$2:$U$2,0))),"")</f>
        <v>0.104</v>
      </c>
      <c r="P557" s="152">
        <f t="array" ref="P557">IFERROR(IF(INDEX([3]Tabelle1!$E$3:$U$500,MATCH($A557&amp;$C557&amp;$D557,[3]Tabelle1!$A$3:$A$500&amp;[3]Tabelle1!$C$3:$C$500&amp;[3]Tabelle1!$D$3:$D$500,0),MATCH(P$2,[3]Tabelle1!$E$2:$U$2,0))=0,"",INDEX([3]Tabelle1!$E$3:$U$500,MATCH($A557&amp;$C557&amp;$D557,[3]Tabelle1!$A$3:$A$500&amp;[3]Tabelle1!$C$3:$C$500&amp;[3]Tabelle1!$D$3:$D$500,0),MATCH(P$2,[3]Tabelle1!$E$2:$U$2,0))),"")</f>
        <v>0.107</v>
      </c>
      <c r="Q557" s="152">
        <f t="array" ref="Q557">IFERROR(IF(INDEX([3]Tabelle1!$E$3:$U$500,MATCH($A557&amp;$C557&amp;$D557,[3]Tabelle1!$A$3:$A$500&amp;[3]Tabelle1!$C$3:$C$500&amp;[3]Tabelle1!$D$3:$D$500,0),MATCH(Q$2,[3]Tabelle1!$E$2:$U$2,0))=0,"",INDEX([3]Tabelle1!$E$3:$U$500,MATCH($A557&amp;$C557&amp;$D557,[3]Tabelle1!$A$3:$A$500&amp;[3]Tabelle1!$C$3:$C$500&amp;[3]Tabelle1!$D$3:$D$500,0),MATCH(Q$2,[3]Tabelle1!$E$2:$U$2,0))),"")</f>
        <v>0.112</v>
      </c>
      <c r="R557" s="152">
        <f t="array" ref="R557">IFERROR(IF(INDEX([3]Tabelle1!$E$3:$U$500,MATCH($A557&amp;$C557&amp;$D557,[3]Tabelle1!$A$3:$A$500&amp;[3]Tabelle1!$C$3:$C$500&amp;[3]Tabelle1!$D$3:$D$500,0),MATCH(R$2,[3]Tabelle1!$E$2:$U$2,0))=0,"",INDEX([3]Tabelle1!$E$3:$U$500,MATCH($A557&amp;$C557&amp;$D557,[3]Tabelle1!$A$3:$A$500&amp;[3]Tabelle1!$C$3:$C$500&amp;[3]Tabelle1!$D$3:$D$500,0),MATCH(R$2,[3]Tabelle1!$E$2:$U$2,0))),"")</f>
        <v>0.123</v>
      </c>
      <c r="S557" s="152">
        <f t="array" ref="S557">IFERROR(IF(INDEX([3]Tabelle1!$E$3:$U$500,MATCH($A557&amp;$C557&amp;$D557,[3]Tabelle1!$A$3:$A$500&amp;[3]Tabelle1!$C$3:$C$500&amp;[3]Tabelle1!$D$3:$D$500,0),MATCH(S$2,[3]Tabelle1!$E$2:$U$2,0))=0,"",INDEX([3]Tabelle1!$E$3:$U$500,MATCH($A557&amp;$C557&amp;$D557,[3]Tabelle1!$A$3:$A$500&amp;[3]Tabelle1!$C$3:$C$500&amp;[3]Tabelle1!$D$3:$D$500,0),MATCH(S$2,[3]Tabelle1!$E$2:$U$2,0))),"")</f>
        <v>0.14000000000000001</v>
      </c>
      <c r="T557" s="189" t="str">
        <f t="array" ref="T557">IFERROR(IF(INDEX([3]Tabelle1!$E$3:$U$500,MATCH($A557&amp;$C557&amp;$D557,[3]Tabelle1!$A$3:$A$500&amp;[3]Tabelle1!$C$3:$C$500&amp;[3]Tabelle1!$D$3:$D$500,0),MATCH(T$2,[3]Tabelle1!$E$2:$U$2,0))=0,"",INDEX([3]Tabelle1!$E$3:$U$500,MATCH($A557&amp;$C557&amp;$D557,[3]Tabelle1!$A$3:$A$500&amp;[3]Tabelle1!$C$3:$C$500&amp;[3]Tabelle1!$D$3:$D$500,0),MATCH(T$2,[3]Tabelle1!$E$2:$U$2,0))),"")</f>
        <v/>
      </c>
      <c r="U557" s="189" t="str">
        <f t="array" ref="U557">IFERROR(IF(INDEX([3]Tabelle1!$E$3:$U$500,MATCH($A557&amp;$C557&amp;$D557,[3]Tabelle1!$A$3:$A$500&amp;[3]Tabelle1!$C$3:$C$500&amp;[3]Tabelle1!$D$3:$D$500,0),MATCH(U$2,[3]Tabelle1!$E$2:$U$2,0))=0,"",INDEX([3]Tabelle1!$E$3:$U$500,MATCH($A557&amp;$C557&amp;$D557,[3]Tabelle1!$A$3:$A$500&amp;[3]Tabelle1!$C$3:$C$500&amp;[3]Tabelle1!$D$3:$D$500,0),MATCH(U$2,[3]Tabelle1!$E$2:$U$2,0))),"")</f>
        <v/>
      </c>
      <c r="V557" s="190" t="str">
        <f t="array" ref="V557">IFERROR(IF(INDEX([3]Tabelle1!$E$3:$U$500,MATCH($A557&amp;$C557&amp;$D557,[3]Tabelle1!$A$3:$A$500&amp;[3]Tabelle1!$C$3:$C$500&amp;[3]Tabelle1!$D$3:$D$500,0),MATCH(V$2,[3]Tabelle1!$E$2:$U$2,0))=0,"",INDEX([3]Tabelle1!$E$3:$U$500,MATCH($A557&amp;$C557&amp;$D557,[3]Tabelle1!$A$3:$A$500&amp;[3]Tabelle1!$C$3:$C$500&amp;[3]Tabelle1!$D$3:$D$500,0),MATCH(V$2,[3]Tabelle1!$E$2:$U$2,0))),"")</f>
        <v/>
      </c>
      <c r="W557" t="str">
        <f t="array" ref="W557">IFERROR(IF(INDEX([3]Tabelle1!$E$3:$U$500,MATCH($A557&amp;$C557&amp;$D557,[3]Tabelle1!$A$3:$A$500&amp;[3]Tabelle1!$C$3:$C$500&amp;[3]Tabelle1!$D$3:$D$500,0),MATCH(W$2,[3]Tabelle1!$E$2:$U$2,0))=0,"",INDEX([3]Tabelle1!$E$3:$U$500,MATCH($A557&amp;$C557&amp;$D557,[3]Tabelle1!$A$3:$A$500&amp;[3]Tabelle1!$C$3:$C$500&amp;[3]Tabelle1!$D$3:$D$500,0),MATCH(W$2,[3]Tabelle1!$E$2:$U$2,0))),"")</f>
        <v>including multiplication???</v>
      </c>
      <c r="X557" t="str">
        <f t="array" ref="X557">IFERROR(IF(INDEX([3]Tabelle1!$E$3:$U$500,MATCH($A557&amp;$C557&amp;$D557,[3]Tabelle1!$A$3:$A$500&amp;[3]Tabelle1!$C$3:$C$500&amp;[3]Tabelle1!$D$3:$D$500,0),MATCH(X$2,[3]Tabelle1!$E$2:$U$2,0))=0,"",INDEX([3]Tabelle1!$E$3:$U$500,MATCH($A557&amp;$C557&amp;$D557,[3]Tabelle1!$A$3:$A$500&amp;[3]Tabelle1!$C$3:$C$500&amp;[3]Tabelle1!$D$3:$D$500,0),MATCH(X$2,[3]Tabelle1!$E$2:$U$2,0))),"")</f>
        <v/>
      </c>
      <c r="Y557" s="174"/>
      <c r="Z557" s="174"/>
      <c r="AA557" s="174"/>
      <c r="AB557" s="174"/>
      <c r="AC557" s="174"/>
      <c r="AD557" s="174"/>
      <c r="AE557" s="174"/>
      <c r="AF557" s="174"/>
    </row>
    <row r="558" spans="1:32" x14ac:dyDescent="0.2">
      <c r="A558" s="107" t="str">
        <f t="shared" si="49"/>
        <v>Slovak Republic</v>
      </c>
      <c r="B558" s="97"/>
      <c r="C558" s="97"/>
      <c r="D558" s="226" t="s">
        <v>73</v>
      </c>
      <c r="E558" s="191"/>
      <c r="F558" s="191"/>
      <c r="G558" s="191"/>
      <c r="H558" s="192" t="str">
        <f t="array" ref="H558">IFERROR(IF(INDEX([3]Tabelle1!$E$3:$U$500,MATCH($A558&amp;$C558&amp;$D558,[3]Tabelle1!$A$3:$A$500&amp;[3]Tabelle1!$C$3:$C$500&amp;[3]Tabelle1!$D$3:$D$500,0),MATCH(H$2,[3]Tabelle1!$E$2:$U$2,0))=0,"",INDEX([3]Tabelle1!$E$3:$U$500,MATCH($A558&amp;$C558&amp;$D558,[3]Tabelle1!$A$3:$A$500&amp;[3]Tabelle1!$C$3:$C$500&amp;[3]Tabelle1!$D$3:$D$500,0),MATCH(H$2,[3]Tabelle1!$E$2:$U$2,0))),"")</f>
        <v/>
      </c>
      <c r="I558" s="192" t="str">
        <f t="array" ref="I558">IFERROR(IF(INDEX([3]Tabelle1!$E$3:$U$500,MATCH($A558&amp;$C558&amp;$D558,[3]Tabelle1!$A$3:$A$500&amp;[3]Tabelle1!$C$3:$C$500&amp;[3]Tabelle1!$D$3:$D$500,0),MATCH(I$2,[3]Tabelle1!$E$2:$U$2,0))=0,"",INDEX([3]Tabelle1!$E$3:$U$500,MATCH($A558&amp;$C558&amp;$D558,[3]Tabelle1!$A$3:$A$500&amp;[3]Tabelle1!$C$3:$C$500&amp;[3]Tabelle1!$D$3:$D$500,0),MATCH(I$2,[3]Tabelle1!$E$2:$U$2,0))),"")</f>
        <v/>
      </c>
      <c r="J558" s="192">
        <f t="array" ref="J558">IFERROR(IF(INDEX([3]Tabelle1!$E$3:$U$500,MATCH($A558&amp;$C558&amp;$D558,[3]Tabelle1!$A$3:$A$500&amp;[3]Tabelle1!$C$3:$C$500&amp;[3]Tabelle1!$D$3:$D$500,0),MATCH(J$2,[3]Tabelle1!$E$2:$U$2,0))=0,"",INDEX([3]Tabelle1!$E$3:$U$500,MATCH($A558&amp;$C558&amp;$D558,[3]Tabelle1!$A$3:$A$500&amp;[3]Tabelle1!$C$3:$C$500&amp;[3]Tabelle1!$D$3:$D$500,0),MATCH(J$2,[3]Tabelle1!$E$2:$U$2,0))),"")</f>
        <v>2657</v>
      </c>
      <c r="K558" s="192">
        <f t="array" ref="K558">IFERROR(IF(INDEX([3]Tabelle1!$E$3:$U$500,MATCH($A558&amp;$C558&amp;$D558,[3]Tabelle1!$A$3:$A$500&amp;[3]Tabelle1!$C$3:$C$500&amp;[3]Tabelle1!$D$3:$D$500,0),MATCH(K$2,[3]Tabelle1!$E$2:$U$2,0))=0,"",INDEX([3]Tabelle1!$E$3:$U$500,MATCH($A558&amp;$C558&amp;$D558,[3]Tabelle1!$A$3:$A$500&amp;[3]Tabelle1!$C$3:$C$500&amp;[3]Tabelle1!$D$3:$D$500,0),MATCH(K$2,[3]Tabelle1!$E$2:$U$2,0))),"")</f>
        <v>2808</v>
      </c>
      <c r="L558" s="192">
        <f t="array" ref="L558">IFERROR(IF(INDEX([3]Tabelle1!$E$3:$U$500,MATCH($A558&amp;$C558&amp;$D558,[3]Tabelle1!$A$3:$A$500&amp;[3]Tabelle1!$C$3:$C$500&amp;[3]Tabelle1!$D$3:$D$500,0),MATCH(L$2,[3]Tabelle1!$E$2:$U$2,0))=0,"",INDEX([3]Tabelle1!$E$3:$U$500,MATCH($A558&amp;$C558&amp;$D558,[3]Tabelle1!$A$3:$A$500&amp;[3]Tabelle1!$C$3:$C$500&amp;[3]Tabelle1!$D$3:$D$500,0),MATCH(L$2,[3]Tabelle1!$E$2:$U$2,0))),"")</f>
        <v>2929</v>
      </c>
      <c r="M558" s="192">
        <f t="array" ref="M558">IFERROR(IF(INDEX([3]Tabelle1!$E$3:$U$500,MATCH($A558&amp;$C558&amp;$D558,[3]Tabelle1!$A$3:$A$500&amp;[3]Tabelle1!$C$3:$C$500&amp;[3]Tabelle1!$D$3:$D$500,0),MATCH(M$2,[3]Tabelle1!$E$2:$U$2,0))=0,"",INDEX([3]Tabelle1!$E$3:$U$500,MATCH($A558&amp;$C558&amp;$D558,[3]Tabelle1!$A$3:$A$500&amp;[3]Tabelle1!$C$3:$C$500&amp;[3]Tabelle1!$D$3:$D$500,0),MATCH(M$2,[3]Tabelle1!$E$2:$U$2,0))),"")</f>
        <v>3054</v>
      </c>
      <c r="N558" s="192">
        <f t="array" ref="N558">IFERROR(IF(INDEX([3]Tabelle1!$E$3:$U$500,MATCH($A558&amp;$C558&amp;$D558,[3]Tabelle1!$A$3:$A$500&amp;[3]Tabelle1!$C$3:$C$500&amp;[3]Tabelle1!$D$3:$D$500,0),MATCH(N$2,[3]Tabelle1!$E$2:$U$2,0))=0,"",INDEX([3]Tabelle1!$E$3:$U$500,MATCH($A558&amp;$C558&amp;$D558,[3]Tabelle1!$A$3:$A$500&amp;[3]Tabelle1!$C$3:$C$500&amp;[3]Tabelle1!$D$3:$D$500,0),MATCH(N$2,[3]Tabelle1!$E$2:$U$2,0))),"")</f>
        <v>3145</v>
      </c>
      <c r="O558" s="192">
        <f t="array" ref="O558">IFERROR(IF(INDEX([3]Tabelle1!$E$3:$U$500,MATCH($A558&amp;$C558&amp;$D558,[3]Tabelle1!$A$3:$A$500&amp;[3]Tabelle1!$C$3:$C$500&amp;[3]Tabelle1!$D$3:$D$500,0),MATCH(O$2,[3]Tabelle1!$E$2:$U$2,0))=0,"",INDEX([3]Tabelle1!$E$3:$U$500,MATCH($A558&amp;$C558&amp;$D558,[3]Tabelle1!$A$3:$A$500&amp;[3]Tabelle1!$C$3:$C$500&amp;[3]Tabelle1!$D$3:$D$500,0),MATCH(O$2,[3]Tabelle1!$E$2:$U$2,0))),"")</f>
        <v>3325</v>
      </c>
      <c r="P558" s="192">
        <f t="array" ref="P558">IFERROR(IF(INDEX([3]Tabelle1!$E$3:$U$500,MATCH($A558&amp;$C558&amp;$D558,[3]Tabelle1!$A$3:$A$500&amp;[3]Tabelle1!$C$3:$C$500&amp;[3]Tabelle1!$D$3:$D$500,0),MATCH(P$2,[3]Tabelle1!$E$2:$U$2,0))=0,"",INDEX([3]Tabelle1!$E$3:$U$500,MATCH($A558&amp;$C558&amp;$D558,[3]Tabelle1!$A$3:$A$500&amp;[3]Tabelle1!$C$3:$C$500&amp;[3]Tabelle1!$D$3:$D$500,0),MATCH(P$2,[3]Tabelle1!$E$2:$U$2,0))),"")</f>
        <v>3446</v>
      </c>
      <c r="Q558" s="192">
        <f t="array" ref="Q558">IFERROR(IF(INDEX([3]Tabelle1!$E$3:$U$500,MATCH($A558&amp;$C558&amp;$D558,[3]Tabelle1!$A$3:$A$500&amp;[3]Tabelle1!$C$3:$C$500&amp;[3]Tabelle1!$D$3:$D$500,0),MATCH(Q$2,[3]Tabelle1!$E$2:$U$2,0))=0,"",INDEX([3]Tabelle1!$E$3:$U$500,MATCH($A558&amp;$C558&amp;$D558,[3]Tabelle1!$A$3:$A$500&amp;[3]Tabelle1!$C$3:$C$500&amp;[3]Tabelle1!$D$3:$D$500,0),MATCH(Q$2,[3]Tabelle1!$E$2:$U$2,0))),"")</f>
        <v>3557</v>
      </c>
      <c r="R558" s="192">
        <f t="array" ref="R558">IFERROR(IF(INDEX([3]Tabelle1!$E$3:$U$500,MATCH($A558&amp;$C558&amp;$D558,[3]Tabelle1!$A$3:$A$500&amp;[3]Tabelle1!$C$3:$C$500&amp;[3]Tabelle1!$D$3:$D$500,0),MATCH(R$2,[3]Tabelle1!$E$2:$U$2,0))=0,"",INDEX([3]Tabelle1!$E$3:$U$500,MATCH($A558&amp;$C558&amp;$D558,[3]Tabelle1!$A$3:$A$500&amp;[3]Tabelle1!$C$3:$C$500&amp;[3]Tabelle1!$D$3:$D$500,0),MATCH(R$2,[3]Tabelle1!$E$2:$U$2,0))),"")</f>
        <v>3708</v>
      </c>
      <c r="S558" s="192">
        <f t="array" ref="S558">IFERROR(IF(INDEX([3]Tabelle1!$E$3:$U$500,MATCH($A558&amp;$C558&amp;$D558,[3]Tabelle1!$A$3:$A$500&amp;[3]Tabelle1!$C$3:$C$500&amp;[3]Tabelle1!$D$3:$D$500,0),MATCH(S$2,[3]Tabelle1!$E$2:$U$2,0))=0,"",INDEX([3]Tabelle1!$E$3:$U$500,MATCH($A558&amp;$C558&amp;$D558,[3]Tabelle1!$A$3:$A$500&amp;[3]Tabelle1!$C$3:$C$500&amp;[3]Tabelle1!$D$3:$D$500,0),MATCH(S$2,[3]Tabelle1!$E$2:$U$2,0))),"")</f>
        <v>3859</v>
      </c>
      <c r="T558" s="192" t="str">
        <f t="array" ref="T558">IFERROR(IF(INDEX([3]Tabelle1!$E$3:$U$500,MATCH($A558&amp;$C558&amp;$D558,[3]Tabelle1!$A$3:$A$500&amp;[3]Tabelle1!$C$3:$C$500&amp;[3]Tabelle1!$D$3:$D$500,0),MATCH(T$2,[3]Tabelle1!$E$2:$U$2,0))=0,"",INDEX([3]Tabelle1!$E$3:$U$500,MATCH($A558&amp;$C558&amp;$D558,[3]Tabelle1!$A$3:$A$500&amp;[3]Tabelle1!$C$3:$C$500&amp;[3]Tabelle1!$D$3:$D$500,0),MATCH(T$2,[3]Tabelle1!$E$2:$U$2,0))),"")</f>
        <v/>
      </c>
      <c r="U558" s="192" t="str">
        <f t="array" ref="U558">IFERROR(IF(INDEX([3]Tabelle1!$E$3:$U$500,MATCH($A558&amp;$C558&amp;$D558,[3]Tabelle1!$A$3:$A$500&amp;[3]Tabelle1!$C$3:$C$500&amp;[3]Tabelle1!$D$3:$D$500,0),MATCH(U$2,[3]Tabelle1!$E$2:$U$2,0))=0,"",INDEX([3]Tabelle1!$E$3:$U$500,MATCH($A558&amp;$C558&amp;$D558,[3]Tabelle1!$A$3:$A$500&amp;[3]Tabelle1!$C$3:$C$500&amp;[3]Tabelle1!$D$3:$D$500,0),MATCH(U$2,[3]Tabelle1!$E$2:$U$2,0))),"")</f>
        <v/>
      </c>
      <c r="V558" s="193" t="str">
        <f t="array" ref="V558">IFERROR(IF(INDEX([3]Tabelle1!$E$3:$U$500,MATCH($A558&amp;$C558&amp;$D558,[3]Tabelle1!$A$3:$A$500&amp;[3]Tabelle1!$C$3:$C$500&amp;[3]Tabelle1!$D$3:$D$500,0),MATCH(V$2,[3]Tabelle1!$E$2:$U$2,0))=0,"",INDEX([3]Tabelle1!$E$3:$U$500,MATCH($A558&amp;$C558&amp;$D558,[3]Tabelle1!$A$3:$A$500&amp;[3]Tabelle1!$C$3:$C$500&amp;[3]Tabelle1!$D$3:$D$500,0),MATCH(V$2,[3]Tabelle1!$E$2:$U$2,0))),"")</f>
        <v/>
      </c>
      <c r="W558" t="str">
        <f t="array" ref="W558">IFERROR(IF(INDEX([3]Tabelle1!$E$3:$U$500,MATCH($A558&amp;$C558&amp;$D558,[3]Tabelle1!$A$3:$A$500&amp;[3]Tabelle1!$C$3:$C$500&amp;[3]Tabelle1!$D$3:$D$500,0),MATCH(W$2,[3]Tabelle1!$E$2:$U$2,0))=0,"",INDEX([3]Tabelle1!$E$3:$U$500,MATCH($A558&amp;$C558&amp;$D558,[3]Tabelle1!$A$3:$A$500&amp;[3]Tabelle1!$C$3:$C$500&amp;[3]Tabelle1!$D$3:$D$500,0),MATCH(W$2,[3]Tabelle1!$E$2:$U$2,0))),"")</f>
        <v>without pumped Hydro</v>
      </c>
      <c r="X558" t="str">
        <f t="array" ref="X558">IFERROR(IF(INDEX([3]Tabelle1!$E$3:$U$500,MATCH($A558&amp;$C558&amp;$D558,[3]Tabelle1!$A$3:$A$500&amp;[3]Tabelle1!$C$3:$C$500&amp;[3]Tabelle1!$D$3:$D$500,0),MATCH(X$2,[3]Tabelle1!$E$2:$U$2,0))=0,"",INDEX([3]Tabelle1!$E$3:$U$500,MATCH($A558&amp;$C558&amp;$D558,[3]Tabelle1!$A$3:$A$500&amp;[3]Tabelle1!$C$3:$C$500&amp;[3]Tabelle1!$D$3:$D$500,0),MATCH(X$2,[3]Tabelle1!$E$2:$U$2,0))),"")</f>
        <v/>
      </c>
      <c r="Y558" s="4"/>
      <c r="Z558" s="4"/>
      <c r="AA558" s="4"/>
      <c r="AB558" s="4"/>
      <c r="AC558" s="4"/>
      <c r="AD558" s="4"/>
      <c r="AE558" s="4"/>
      <c r="AF558" s="4"/>
    </row>
    <row r="559" spans="1:32" x14ac:dyDescent="0.2">
      <c r="A559" s="107" t="str">
        <f t="shared" si="49"/>
        <v>Slovak Republic</v>
      </c>
      <c r="B559" s="97"/>
      <c r="C559" s="97" t="s">
        <v>88</v>
      </c>
      <c r="D559" s="227" t="s">
        <v>0</v>
      </c>
      <c r="E559" s="194"/>
      <c r="F559" s="194"/>
      <c r="G559" s="194"/>
      <c r="H559" s="195" t="str">
        <f t="array" ref="H559">IFERROR(IF(INDEX([3]Tabelle1!$E$3:$U$500,MATCH($A559&amp;$C559&amp;$D559,[3]Tabelle1!$A$3:$A$500&amp;[3]Tabelle1!$C$3:$C$500&amp;[3]Tabelle1!$D$3:$D$500,0),MATCH(H$2,[3]Tabelle1!$E$2:$U$2,0))=0,"",INDEX([3]Tabelle1!$E$3:$U$500,MATCH($A559&amp;$C559&amp;$D559,[3]Tabelle1!$A$3:$A$500&amp;[3]Tabelle1!$C$3:$C$500&amp;[3]Tabelle1!$D$3:$D$500,0),MATCH(H$2,[3]Tabelle1!$E$2:$U$2,0))),"")</f>
        <v/>
      </c>
      <c r="I559" s="195" t="str">
        <f t="array" ref="I559">IFERROR(IF(INDEX([3]Tabelle1!$E$3:$U$500,MATCH($A559&amp;$C559&amp;$D559,[3]Tabelle1!$A$3:$A$500&amp;[3]Tabelle1!$C$3:$C$500&amp;[3]Tabelle1!$D$3:$D$500,0),MATCH(I$2,[3]Tabelle1!$E$2:$U$2,0))=0,"",INDEX([3]Tabelle1!$E$3:$U$500,MATCH($A559&amp;$C559&amp;$D559,[3]Tabelle1!$A$3:$A$500&amp;[3]Tabelle1!$C$3:$C$500&amp;[3]Tabelle1!$D$3:$D$500,0),MATCH(I$2,[3]Tabelle1!$E$2:$U$2,0))),"")</f>
        <v/>
      </c>
      <c r="J559" s="195" t="str">
        <f t="array" ref="J559">IFERROR(IF(INDEX([3]Tabelle1!$E$3:$U$500,MATCH($A559&amp;$C559&amp;$D559,[3]Tabelle1!$A$3:$A$500&amp;[3]Tabelle1!$C$3:$C$500&amp;[3]Tabelle1!$D$3:$D$500,0),MATCH(J$2,[3]Tabelle1!$E$2:$U$2,0))=0,"",INDEX([3]Tabelle1!$E$3:$U$500,MATCH($A559&amp;$C559&amp;$D559,[3]Tabelle1!$A$3:$A$500&amp;[3]Tabelle1!$C$3:$C$500&amp;[3]Tabelle1!$D$3:$D$500,0),MATCH(J$2,[3]Tabelle1!$E$2:$U$2,0))),"")</f>
        <v/>
      </c>
      <c r="K559" s="195" t="str">
        <f t="array" ref="K559">IFERROR(IF(INDEX([3]Tabelle1!$E$3:$U$500,MATCH($A559&amp;$C559&amp;$D559,[3]Tabelle1!$A$3:$A$500&amp;[3]Tabelle1!$C$3:$C$500&amp;[3]Tabelle1!$D$3:$D$500,0),MATCH(K$2,[3]Tabelle1!$E$2:$U$2,0))=0,"",INDEX([3]Tabelle1!$E$3:$U$500,MATCH($A559&amp;$C559&amp;$D559,[3]Tabelle1!$A$3:$A$500&amp;[3]Tabelle1!$C$3:$C$500&amp;[3]Tabelle1!$D$3:$D$500,0),MATCH(K$2,[3]Tabelle1!$E$2:$U$2,0))),"")</f>
        <v/>
      </c>
      <c r="L559" s="195" t="str">
        <f t="array" ref="L559">IFERROR(IF(INDEX([3]Tabelle1!$E$3:$U$500,MATCH($A559&amp;$C559&amp;$D559,[3]Tabelle1!$A$3:$A$500&amp;[3]Tabelle1!$C$3:$C$500&amp;[3]Tabelle1!$D$3:$D$500,0),MATCH(L$2,[3]Tabelle1!$E$2:$U$2,0))=0,"",INDEX([3]Tabelle1!$E$3:$U$500,MATCH($A559&amp;$C559&amp;$D559,[3]Tabelle1!$A$3:$A$500&amp;[3]Tabelle1!$C$3:$C$500&amp;[3]Tabelle1!$D$3:$D$500,0),MATCH(L$2,[3]Tabelle1!$E$2:$U$2,0))),"")</f>
        <v/>
      </c>
      <c r="M559" s="195" t="str">
        <f t="array" ref="M559">IFERROR(IF(INDEX([3]Tabelle1!$E$3:$U$500,MATCH($A559&amp;$C559&amp;$D559,[3]Tabelle1!$A$3:$A$500&amp;[3]Tabelle1!$C$3:$C$500&amp;[3]Tabelle1!$D$3:$D$500,0),MATCH(M$2,[3]Tabelle1!$E$2:$U$2,0))=0,"",INDEX([3]Tabelle1!$E$3:$U$500,MATCH($A559&amp;$C559&amp;$D559,[3]Tabelle1!$A$3:$A$500&amp;[3]Tabelle1!$C$3:$C$500&amp;[3]Tabelle1!$D$3:$D$500,0),MATCH(M$2,[3]Tabelle1!$E$2:$U$2,0))),"")</f>
        <v/>
      </c>
      <c r="N559" s="195" t="str">
        <f t="array" ref="N559">IFERROR(IF(INDEX([3]Tabelle1!$E$3:$U$500,MATCH($A559&amp;$C559&amp;$D559,[3]Tabelle1!$A$3:$A$500&amp;[3]Tabelle1!$C$3:$C$500&amp;[3]Tabelle1!$D$3:$D$500,0),MATCH(N$2,[3]Tabelle1!$E$2:$U$2,0))=0,"",INDEX([3]Tabelle1!$E$3:$U$500,MATCH($A559&amp;$C559&amp;$D559,[3]Tabelle1!$A$3:$A$500&amp;[3]Tabelle1!$C$3:$C$500&amp;[3]Tabelle1!$D$3:$D$500,0),MATCH(N$2,[3]Tabelle1!$E$2:$U$2,0))),"")</f>
        <v/>
      </c>
      <c r="O559" s="195" t="str">
        <f t="array" ref="O559">IFERROR(IF(INDEX([3]Tabelle1!$E$3:$U$500,MATCH($A559&amp;$C559&amp;$D559,[3]Tabelle1!$A$3:$A$500&amp;[3]Tabelle1!$C$3:$C$500&amp;[3]Tabelle1!$D$3:$D$500,0),MATCH(O$2,[3]Tabelle1!$E$2:$U$2,0))=0,"",INDEX([3]Tabelle1!$E$3:$U$500,MATCH($A559&amp;$C559&amp;$D559,[3]Tabelle1!$A$3:$A$500&amp;[3]Tabelle1!$C$3:$C$500&amp;[3]Tabelle1!$D$3:$D$500,0),MATCH(O$2,[3]Tabelle1!$E$2:$U$2,0))),"")</f>
        <v/>
      </c>
      <c r="P559" s="195" t="str">
        <f t="array" ref="P559">IFERROR(IF(INDEX([3]Tabelle1!$E$3:$U$500,MATCH($A559&amp;$C559&amp;$D559,[3]Tabelle1!$A$3:$A$500&amp;[3]Tabelle1!$C$3:$C$500&amp;[3]Tabelle1!$D$3:$D$500,0),MATCH(P$2,[3]Tabelle1!$E$2:$U$2,0))=0,"",INDEX([3]Tabelle1!$E$3:$U$500,MATCH($A559&amp;$C559&amp;$D559,[3]Tabelle1!$A$3:$A$500&amp;[3]Tabelle1!$C$3:$C$500&amp;[3]Tabelle1!$D$3:$D$500,0),MATCH(P$2,[3]Tabelle1!$E$2:$U$2,0))),"")</f>
        <v/>
      </c>
      <c r="Q559" s="195" t="str">
        <f t="array" ref="Q559">IFERROR(IF(INDEX([3]Tabelle1!$E$3:$U$500,MATCH($A559&amp;$C559&amp;$D559,[3]Tabelle1!$A$3:$A$500&amp;[3]Tabelle1!$C$3:$C$500&amp;[3]Tabelle1!$D$3:$D$500,0),MATCH(Q$2,[3]Tabelle1!$E$2:$U$2,0))=0,"",INDEX([3]Tabelle1!$E$3:$U$500,MATCH($A559&amp;$C559&amp;$D559,[3]Tabelle1!$A$3:$A$500&amp;[3]Tabelle1!$C$3:$C$500&amp;[3]Tabelle1!$D$3:$D$500,0),MATCH(Q$2,[3]Tabelle1!$E$2:$U$2,0))),"")</f>
        <v/>
      </c>
      <c r="R559" s="195" t="str">
        <f t="array" ref="R559">IFERROR(IF(INDEX([3]Tabelle1!$E$3:$U$500,MATCH($A559&amp;$C559&amp;$D559,[3]Tabelle1!$A$3:$A$500&amp;[3]Tabelle1!$C$3:$C$500&amp;[3]Tabelle1!$D$3:$D$500,0),MATCH(R$2,[3]Tabelle1!$E$2:$U$2,0))=0,"",INDEX([3]Tabelle1!$E$3:$U$500,MATCH($A559&amp;$C559&amp;$D559,[3]Tabelle1!$A$3:$A$500&amp;[3]Tabelle1!$C$3:$C$500&amp;[3]Tabelle1!$D$3:$D$500,0),MATCH(R$2,[3]Tabelle1!$E$2:$U$2,0))),"")</f>
        <v/>
      </c>
      <c r="S559" s="195" t="str">
        <f t="array" ref="S559">IFERROR(IF(INDEX([3]Tabelle1!$E$3:$U$500,MATCH($A559&amp;$C559&amp;$D559,[3]Tabelle1!$A$3:$A$500&amp;[3]Tabelle1!$C$3:$C$500&amp;[3]Tabelle1!$D$3:$D$500,0),MATCH(S$2,[3]Tabelle1!$E$2:$U$2,0))=0,"",INDEX([3]Tabelle1!$E$3:$U$500,MATCH($A559&amp;$C559&amp;$D559,[3]Tabelle1!$A$3:$A$500&amp;[3]Tabelle1!$C$3:$C$500&amp;[3]Tabelle1!$D$3:$D$500,0),MATCH(S$2,[3]Tabelle1!$E$2:$U$2,0))),"")</f>
        <v/>
      </c>
      <c r="T559" s="195" t="str">
        <f t="array" ref="T559">IFERROR(IF(INDEX([3]Tabelle1!$E$3:$U$500,MATCH($A559&amp;$C559&amp;$D559,[3]Tabelle1!$A$3:$A$500&amp;[3]Tabelle1!$C$3:$C$500&amp;[3]Tabelle1!$D$3:$D$500,0),MATCH(T$2,[3]Tabelle1!$E$2:$U$2,0))=0,"",INDEX([3]Tabelle1!$E$3:$U$500,MATCH($A559&amp;$C559&amp;$D559,[3]Tabelle1!$A$3:$A$500&amp;[3]Tabelle1!$C$3:$C$500&amp;[3]Tabelle1!$D$3:$D$500,0),MATCH(T$2,[3]Tabelle1!$E$2:$U$2,0))),"")</f>
        <v/>
      </c>
      <c r="U559" s="195" t="str">
        <f t="array" ref="U559">IFERROR(IF(INDEX([3]Tabelle1!$E$3:$U$500,MATCH($A559&amp;$C559&amp;$D559,[3]Tabelle1!$A$3:$A$500&amp;[3]Tabelle1!$C$3:$C$500&amp;[3]Tabelle1!$D$3:$D$500,0),MATCH(U$2,[3]Tabelle1!$E$2:$U$2,0))=0,"",INDEX([3]Tabelle1!$E$3:$U$500,MATCH($A559&amp;$C559&amp;$D559,[3]Tabelle1!$A$3:$A$500&amp;[3]Tabelle1!$C$3:$C$500&amp;[3]Tabelle1!$D$3:$D$500,0),MATCH(U$2,[3]Tabelle1!$E$2:$U$2,0))),"")</f>
        <v/>
      </c>
      <c r="V559" s="196" t="str">
        <f t="array" ref="V559">IFERROR(IF(INDEX([3]Tabelle1!$E$3:$U$500,MATCH($A559&amp;$C559&amp;$D559,[3]Tabelle1!$A$3:$A$500&amp;[3]Tabelle1!$C$3:$C$500&amp;[3]Tabelle1!$D$3:$D$500,0),MATCH(V$2,[3]Tabelle1!$E$2:$U$2,0))=0,"",INDEX([3]Tabelle1!$E$3:$U$500,MATCH($A559&amp;$C559&amp;$D559,[3]Tabelle1!$A$3:$A$500&amp;[3]Tabelle1!$C$3:$C$500&amp;[3]Tabelle1!$D$3:$D$500,0),MATCH(V$2,[3]Tabelle1!$E$2:$U$2,0))),"")</f>
        <v/>
      </c>
      <c r="W559" t="str">
        <f t="array" ref="W559">IFERROR(IF(INDEX([3]Tabelle1!$E$3:$U$500,MATCH($A559&amp;$C559&amp;$D559,[3]Tabelle1!$A$3:$A$500&amp;[3]Tabelle1!$C$3:$C$500&amp;[3]Tabelle1!$D$3:$D$500,0),MATCH(W$2,[3]Tabelle1!$E$2:$U$2,0))=0,"",INDEX([3]Tabelle1!$E$3:$U$500,MATCH($A559&amp;$C559&amp;$D559,[3]Tabelle1!$A$3:$A$500&amp;[3]Tabelle1!$C$3:$C$500&amp;[3]Tabelle1!$D$3:$D$500,0),MATCH(W$2,[3]Tabelle1!$E$2:$U$2,0))),"")</f>
        <v/>
      </c>
      <c r="X559" t="str">
        <f t="array" ref="X559">IFERROR(IF(INDEX([3]Tabelle1!$E$3:$U$500,MATCH($A559&amp;$C559&amp;$D559,[3]Tabelle1!$A$3:$A$500&amp;[3]Tabelle1!$C$3:$C$500&amp;[3]Tabelle1!$D$3:$D$500,0),MATCH(X$2,[3]Tabelle1!$E$2:$U$2,0))=0,"",INDEX([3]Tabelle1!$E$3:$U$500,MATCH($A559&amp;$C559&amp;$D559,[3]Tabelle1!$A$3:$A$500&amp;[3]Tabelle1!$C$3:$C$500&amp;[3]Tabelle1!$D$3:$D$500,0),MATCH(X$2,[3]Tabelle1!$E$2:$U$2,0))),"")</f>
        <v/>
      </c>
      <c r="Y559" s="4"/>
      <c r="Z559" s="4"/>
      <c r="AA559" s="4"/>
      <c r="AB559" s="4"/>
      <c r="AC559" s="4"/>
      <c r="AD559" s="4"/>
      <c r="AE559" s="4"/>
      <c r="AF559" s="4"/>
    </row>
    <row r="560" spans="1:32" x14ac:dyDescent="0.2">
      <c r="A560" s="107" t="str">
        <f t="shared" si="49"/>
        <v>Slovak Republic</v>
      </c>
      <c r="B560" s="97"/>
      <c r="C560" s="97" t="s">
        <v>88</v>
      </c>
      <c r="D560" s="227" t="s">
        <v>6</v>
      </c>
      <c r="E560" s="194"/>
      <c r="F560" s="194"/>
      <c r="G560" s="194"/>
      <c r="H560" s="195" t="str">
        <f t="array" ref="H560">IFERROR(IF(INDEX([3]Tabelle1!$E$3:$U$500,MATCH($A560&amp;$C560&amp;$D560,[3]Tabelle1!$A$3:$A$500&amp;[3]Tabelle1!$C$3:$C$500&amp;[3]Tabelle1!$D$3:$D$500,0),MATCH(H$2,[3]Tabelle1!$E$2:$U$2,0))=0,"",INDEX([3]Tabelle1!$E$3:$U$500,MATCH($A560&amp;$C560&amp;$D560,[3]Tabelle1!$A$3:$A$500&amp;[3]Tabelle1!$C$3:$C$500&amp;[3]Tabelle1!$D$3:$D$500,0),MATCH(H$2,[3]Tabelle1!$E$2:$U$2,0))),"")</f>
        <v/>
      </c>
      <c r="I560" s="195" t="str">
        <f t="array" ref="I560">IFERROR(IF(INDEX([3]Tabelle1!$E$3:$U$500,MATCH($A560&amp;$C560&amp;$D560,[3]Tabelle1!$A$3:$A$500&amp;[3]Tabelle1!$C$3:$C$500&amp;[3]Tabelle1!$D$3:$D$500,0),MATCH(I$2,[3]Tabelle1!$E$2:$U$2,0))=0,"",INDEX([3]Tabelle1!$E$3:$U$500,MATCH($A560&amp;$C560&amp;$D560,[3]Tabelle1!$A$3:$A$500&amp;[3]Tabelle1!$C$3:$C$500&amp;[3]Tabelle1!$D$3:$D$500,0),MATCH(I$2,[3]Tabelle1!$E$2:$U$2,0))),"")</f>
        <v/>
      </c>
      <c r="J560" s="195">
        <f t="array" ref="J560">IFERROR(IF(INDEX([3]Tabelle1!$E$3:$U$500,MATCH($A560&amp;$C560&amp;$D560,[3]Tabelle1!$A$3:$A$500&amp;[3]Tabelle1!$C$3:$C$500&amp;[3]Tabelle1!$D$3:$D$500,0),MATCH(J$2,[3]Tabelle1!$E$2:$U$2,0))=0,"",INDEX([3]Tabelle1!$E$3:$U$500,MATCH($A560&amp;$C560&amp;$D560,[3]Tabelle1!$A$3:$A$500&amp;[3]Tabelle1!$C$3:$C$500&amp;[3]Tabelle1!$D$3:$D$500,0),MATCH(J$2,[3]Tabelle1!$E$2:$U$2,0))),"")</f>
        <v>30</v>
      </c>
      <c r="K560" s="195">
        <f t="array" ref="K560">IFERROR(IF(INDEX([3]Tabelle1!$E$3:$U$500,MATCH($A560&amp;$C560&amp;$D560,[3]Tabelle1!$A$3:$A$500&amp;[3]Tabelle1!$C$3:$C$500&amp;[3]Tabelle1!$D$3:$D$500,0),MATCH(K$2,[3]Tabelle1!$E$2:$U$2,0))=0,"",INDEX([3]Tabelle1!$E$3:$U$500,MATCH($A560&amp;$C560&amp;$D560,[3]Tabelle1!$A$3:$A$500&amp;[3]Tabelle1!$C$3:$C$500&amp;[3]Tabelle1!$D$3:$D$500,0),MATCH(K$2,[3]Tabelle1!$E$2:$U$2,0))),"")</f>
        <v>100</v>
      </c>
      <c r="L560" s="195">
        <f t="array" ref="L560">IFERROR(IF(INDEX([3]Tabelle1!$E$3:$U$500,MATCH($A560&amp;$C560&amp;$D560,[3]Tabelle1!$A$3:$A$500&amp;[3]Tabelle1!$C$3:$C$500&amp;[3]Tabelle1!$D$3:$D$500,0),MATCH(L$2,[3]Tabelle1!$E$2:$U$2,0))=0,"",INDEX([3]Tabelle1!$E$3:$U$500,MATCH($A560&amp;$C560&amp;$D560,[3]Tabelle1!$A$3:$A$500&amp;[3]Tabelle1!$C$3:$C$500&amp;[3]Tabelle1!$D$3:$D$500,0),MATCH(L$2,[3]Tabelle1!$E$2:$U$2,0))),"")</f>
        <v>150</v>
      </c>
      <c r="M560" s="195">
        <f t="array" ref="M560">IFERROR(IF(INDEX([3]Tabelle1!$E$3:$U$500,MATCH($A560&amp;$C560&amp;$D560,[3]Tabelle1!$A$3:$A$500&amp;[3]Tabelle1!$C$3:$C$500&amp;[3]Tabelle1!$D$3:$D$500,0),MATCH(M$2,[3]Tabelle1!$E$2:$U$2,0))=0,"",INDEX([3]Tabelle1!$E$3:$U$500,MATCH($A560&amp;$C560&amp;$D560,[3]Tabelle1!$A$3:$A$500&amp;[3]Tabelle1!$C$3:$C$500&amp;[3]Tabelle1!$D$3:$D$500,0),MATCH(M$2,[3]Tabelle1!$E$2:$U$2,0))),"")</f>
        <v>200</v>
      </c>
      <c r="N560" s="195">
        <f t="array" ref="N560">IFERROR(IF(INDEX([3]Tabelle1!$E$3:$U$500,MATCH($A560&amp;$C560&amp;$D560,[3]Tabelle1!$A$3:$A$500&amp;[3]Tabelle1!$C$3:$C$500&amp;[3]Tabelle1!$D$3:$D$500,0),MATCH(N$2,[3]Tabelle1!$E$2:$U$2,0))=0,"",INDEX([3]Tabelle1!$E$3:$U$500,MATCH($A560&amp;$C560&amp;$D560,[3]Tabelle1!$A$3:$A$500&amp;[3]Tabelle1!$C$3:$C$500&amp;[3]Tabelle1!$D$3:$D$500,0),MATCH(N$2,[3]Tabelle1!$E$2:$U$2,0))),"")</f>
        <v>250</v>
      </c>
      <c r="O560" s="195">
        <f t="array" ref="O560">IFERROR(IF(INDEX([3]Tabelle1!$E$3:$U$500,MATCH($A560&amp;$C560&amp;$D560,[3]Tabelle1!$A$3:$A$500&amp;[3]Tabelle1!$C$3:$C$500&amp;[3]Tabelle1!$D$3:$D$500,0),MATCH(O$2,[3]Tabelle1!$E$2:$U$2,0))=0,"",INDEX([3]Tabelle1!$E$3:$U$500,MATCH($A560&amp;$C560&amp;$D560,[3]Tabelle1!$A$3:$A$500&amp;[3]Tabelle1!$C$3:$C$500&amp;[3]Tabelle1!$D$3:$D$500,0),MATCH(O$2,[3]Tabelle1!$E$2:$U$2,0))),"")</f>
        <v>300</v>
      </c>
      <c r="P560" s="195">
        <f t="array" ref="P560">IFERROR(IF(INDEX([3]Tabelle1!$E$3:$U$500,MATCH($A560&amp;$C560&amp;$D560,[3]Tabelle1!$A$3:$A$500&amp;[3]Tabelle1!$C$3:$C$500&amp;[3]Tabelle1!$D$3:$D$500,0),MATCH(P$2,[3]Tabelle1!$E$2:$U$2,0))=0,"",INDEX([3]Tabelle1!$E$3:$U$500,MATCH($A560&amp;$C560&amp;$D560,[3]Tabelle1!$A$3:$A$500&amp;[3]Tabelle1!$C$3:$C$500&amp;[3]Tabelle1!$D$3:$D$500,0),MATCH(P$2,[3]Tabelle1!$E$2:$U$2,0))),"")</f>
        <v>350</v>
      </c>
      <c r="Q560" s="195">
        <f t="array" ref="Q560">IFERROR(IF(INDEX([3]Tabelle1!$E$3:$U$500,MATCH($A560&amp;$C560&amp;$D560,[3]Tabelle1!$A$3:$A$500&amp;[3]Tabelle1!$C$3:$C$500&amp;[3]Tabelle1!$D$3:$D$500,0),MATCH(Q$2,[3]Tabelle1!$E$2:$U$2,0))=0,"",INDEX([3]Tabelle1!$E$3:$U$500,MATCH($A560&amp;$C560&amp;$D560,[3]Tabelle1!$A$3:$A$500&amp;[3]Tabelle1!$C$3:$C$500&amp;[3]Tabelle1!$D$3:$D$500,0),MATCH(Q$2,[3]Tabelle1!$E$2:$U$2,0))),"")</f>
        <v>400</v>
      </c>
      <c r="R560" s="195">
        <f t="array" ref="R560">IFERROR(IF(INDEX([3]Tabelle1!$E$3:$U$500,MATCH($A560&amp;$C560&amp;$D560,[3]Tabelle1!$A$3:$A$500&amp;[3]Tabelle1!$C$3:$C$500&amp;[3]Tabelle1!$D$3:$D$500,0),MATCH(R$2,[3]Tabelle1!$E$2:$U$2,0))=0,"",INDEX([3]Tabelle1!$E$3:$U$500,MATCH($A560&amp;$C560&amp;$D560,[3]Tabelle1!$A$3:$A$500&amp;[3]Tabelle1!$C$3:$C$500&amp;[3]Tabelle1!$D$3:$D$500,0),MATCH(R$2,[3]Tabelle1!$E$2:$U$2,0))),"")</f>
        <v>450</v>
      </c>
      <c r="S560" s="195">
        <f t="array" ref="S560">IFERROR(IF(INDEX([3]Tabelle1!$E$3:$U$500,MATCH($A560&amp;$C560&amp;$D560,[3]Tabelle1!$A$3:$A$500&amp;[3]Tabelle1!$C$3:$C$500&amp;[3]Tabelle1!$D$3:$D$500,0),MATCH(S$2,[3]Tabelle1!$E$2:$U$2,0))=0,"",INDEX([3]Tabelle1!$E$3:$U$500,MATCH($A560&amp;$C560&amp;$D560,[3]Tabelle1!$A$3:$A$500&amp;[3]Tabelle1!$C$3:$C$500&amp;[3]Tabelle1!$D$3:$D$500,0),MATCH(S$2,[3]Tabelle1!$E$2:$U$2,0))),"")</f>
        <v>500</v>
      </c>
      <c r="T560" s="195" t="str">
        <f t="array" ref="T560">IFERROR(IF(INDEX([3]Tabelle1!$E$3:$U$500,MATCH($A560&amp;$C560&amp;$D560,[3]Tabelle1!$A$3:$A$500&amp;[3]Tabelle1!$C$3:$C$500&amp;[3]Tabelle1!$D$3:$D$500,0),MATCH(T$2,[3]Tabelle1!$E$2:$U$2,0))=0,"",INDEX([3]Tabelle1!$E$3:$U$500,MATCH($A560&amp;$C560&amp;$D560,[3]Tabelle1!$A$3:$A$500&amp;[3]Tabelle1!$C$3:$C$500&amp;[3]Tabelle1!$D$3:$D$500,0),MATCH(T$2,[3]Tabelle1!$E$2:$U$2,0))),"")</f>
        <v/>
      </c>
      <c r="U560" s="195" t="str">
        <f t="array" ref="U560">IFERROR(IF(INDEX([3]Tabelle1!$E$3:$U$500,MATCH($A560&amp;$C560&amp;$D560,[3]Tabelle1!$A$3:$A$500&amp;[3]Tabelle1!$C$3:$C$500&amp;[3]Tabelle1!$D$3:$D$500,0),MATCH(U$2,[3]Tabelle1!$E$2:$U$2,0))=0,"",INDEX([3]Tabelle1!$E$3:$U$500,MATCH($A560&amp;$C560&amp;$D560,[3]Tabelle1!$A$3:$A$500&amp;[3]Tabelle1!$C$3:$C$500&amp;[3]Tabelle1!$D$3:$D$500,0),MATCH(U$2,[3]Tabelle1!$E$2:$U$2,0))),"")</f>
        <v/>
      </c>
      <c r="V560" s="196" t="str">
        <f t="array" ref="V560">IFERROR(IF(INDEX([3]Tabelle1!$E$3:$U$500,MATCH($A560&amp;$C560&amp;$D560,[3]Tabelle1!$A$3:$A$500&amp;[3]Tabelle1!$C$3:$C$500&amp;[3]Tabelle1!$D$3:$D$500,0),MATCH(V$2,[3]Tabelle1!$E$2:$U$2,0))=0,"",INDEX([3]Tabelle1!$E$3:$U$500,MATCH($A560&amp;$C560&amp;$D560,[3]Tabelle1!$A$3:$A$500&amp;[3]Tabelle1!$C$3:$C$500&amp;[3]Tabelle1!$D$3:$D$500,0),MATCH(V$2,[3]Tabelle1!$E$2:$U$2,0))),"")</f>
        <v/>
      </c>
      <c r="W560" t="str">
        <f t="array" ref="W560">IFERROR(IF(INDEX([3]Tabelle1!$E$3:$U$500,MATCH($A560&amp;$C560&amp;$D560,[3]Tabelle1!$A$3:$A$500&amp;[3]Tabelle1!$C$3:$C$500&amp;[3]Tabelle1!$D$3:$D$500,0),MATCH(W$2,[3]Tabelle1!$E$2:$U$2,0))=0,"",INDEX([3]Tabelle1!$E$3:$U$500,MATCH($A560&amp;$C560&amp;$D560,[3]Tabelle1!$A$3:$A$500&amp;[3]Tabelle1!$C$3:$C$500&amp;[3]Tabelle1!$D$3:$D$500,0),MATCH(W$2,[3]Tabelle1!$E$2:$U$2,0))),"")</f>
        <v/>
      </c>
      <c r="X560" t="str">
        <f t="array" ref="X560">IFERROR(IF(INDEX([3]Tabelle1!$E$3:$U$500,MATCH($A560&amp;$C560&amp;$D560,[3]Tabelle1!$A$3:$A$500&amp;[3]Tabelle1!$C$3:$C$500&amp;[3]Tabelle1!$D$3:$D$500,0),MATCH(X$2,[3]Tabelle1!$E$2:$U$2,0))=0,"",INDEX([3]Tabelle1!$E$3:$U$500,MATCH($A560&amp;$C560&amp;$D560,[3]Tabelle1!$A$3:$A$500&amp;[3]Tabelle1!$C$3:$C$500&amp;[3]Tabelle1!$D$3:$D$500,0),MATCH(X$2,[3]Tabelle1!$E$2:$U$2,0))),"")</f>
        <v>page 45 table 12</v>
      </c>
      <c r="Y560" s="4"/>
      <c r="Z560" s="4"/>
      <c r="AA560" s="4"/>
      <c r="AB560" s="4"/>
      <c r="AC560" s="4"/>
      <c r="AD560" s="4"/>
      <c r="AE560" s="4"/>
      <c r="AF560" s="4"/>
    </row>
    <row r="561" spans="1:32" x14ac:dyDescent="0.2">
      <c r="A561" s="107" t="str">
        <f t="shared" si="49"/>
        <v>Slovak Republic</v>
      </c>
      <c r="B561" s="97"/>
      <c r="C561" s="97" t="s">
        <v>88</v>
      </c>
      <c r="D561" s="227" t="s">
        <v>1</v>
      </c>
      <c r="E561" s="194"/>
      <c r="F561" s="194"/>
      <c r="G561" s="194"/>
      <c r="H561" s="195" t="str">
        <f t="array" ref="H561">IFERROR(IF(INDEX([3]Tabelle1!$E$3:$U$500,MATCH($A561&amp;$C561&amp;$D561,[3]Tabelle1!$A$3:$A$500&amp;[3]Tabelle1!$C$3:$C$500&amp;[3]Tabelle1!$D$3:$D$500,0),MATCH(H$2,[3]Tabelle1!$E$2:$U$2,0))=0,"",INDEX([3]Tabelle1!$E$3:$U$500,MATCH($A561&amp;$C561&amp;$D561,[3]Tabelle1!$A$3:$A$500&amp;[3]Tabelle1!$C$3:$C$500&amp;[3]Tabelle1!$D$3:$D$500,0),MATCH(H$2,[3]Tabelle1!$E$2:$U$2,0))),"")</f>
        <v/>
      </c>
      <c r="I561" s="195" t="str">
        <f t="array" ref="I561">IFERROR(IF(INDEX([3]Tabelle1!$E$3:$U$500,MATCH($A561&amp;$C561&amp;$D561,[3]Tabelle1!$A$3:$A$500&amp;[3]Tabelle1!$C$3:$C$500&amp;[3]Tabelle1!$D$3:$D$500,0),MATCH(I$2,[3]Tabelle1!$E$2:$U$2,0))=0,"",INDEX([3]Tabelle1!$E$3:$U$500,MATCH($A561&amp;$C561&amp;$D561,[3]Tabelle1!$A$3:$A$500&amp;[3]Tabelle1!$C$3:$C$500&amp;[3]Tabelle1!$D$3:$D$500,0),MATCH(I$2,[3]Tabelle1!$E$2:$U$2,0))),"")</f>
        <v/>
      </c>
      <c r="J561" s="195" t="str">
        <f t="array" ref="J561">IFERROR(IF(INDEX([3]Tabelle1!$E$3:$U$500,MATCH($A561&amp;$C561&amp;$D561,[3]Tabelle1!$A$3:$A$500&amp;[3]Tabelle1!$C$3:$C$500&amp;[3]Tabelle1!$D$3:$D$500,0),MATCH(J$2,[3]Tabelle1!$E$2:$U$2,0))=0,"",INDEX([3]Tabelle1!$E$3:$U$500,MATCH($A561&amp;$C561&amp;$D561,[3]Tabelle1!$A$3:$A$500&amp;[3]Tabelle1!$C$3:$C$500&amp;[3]Tabelle1!$D$3:$D$500,0),MATCH(J$2,[3]Tabelle1!$E$2:$U$2,0))),"")</f>
        <v/>
      </c>
      <c r="K561" s="195" t="str">
        <f t="array" ref="K561">IFERROR(IF(INDEX([3]Tabelle1!$E$3:$U$500,MATCH($A561&amp;$C561&amp;$D561,[3]Tabelle1!$A$3:$A$500&amp;[3]Tabelle1!$C$3:$C$500&amp;[3]Tabelle1!$D$3:$D$500,0),MATCH(K$2,[3]Tabelle1!$E$2:$U$2,0))=0,"",INDEX([3]Tabelle1!$E$3:$U$500,MATCH($A561&amp;$C561&amp;$D561,[3]Tabelle1!$A$3:$A$500&amp;[3]Tabelle1!$C$3:$C$500&amp;[3]Tabelle1!$D$3:$D$500,0),MATCH(K$2,[3]Tabelle1!$E$2:$U$2,0))),"")</f>
        <v/>
      </c>
      <c r="L561" s="195" t="str">
        <f t="array" ref="L561">IFERROR(IF(INDEX([3]Tabelle1!$E$3:$U$500,MATCH($A561&amp;$C561&amp;$D561,[3]Tabelle1!$A$3:$A$500&amp;[3]Tabelle1!$C$3:$C$500&amp;[3]Tabelle1!$D$3:$D$500,0),MATCH(L$2,[3]Tabelle1!$E$2:$U$2,0))=0,"",INDEX([3]Tabelle1!$E$3:$U$500,MATCH($A561&amp;$C561&amp;$D561,[3]Tabelle1!$A$3:$A$500&amp;[3]Tabelle1!$C$3:$C$500&amp;[3]Tabelle1!$D$3:$D$500,0),MATCH(L$2,[3]Tabelle1!$E$2:$U$2,0))),"")</f>
        <v/>
      </c>
      <c r="M561" s="195" t="str">
        <f t="array" ref="M561">IFERROR(IF(INDEX([3]Tabelle1!$E$3:$U$500,MATCH($A561&amp;$C561&amp;$D561,[3]Tabelle1!$A$3:$A$500&amp;[3]Tabelle1!$C$3:$C$500&amp;[3]Tabelle1!$D$3:$D$500,0),MATCH(M$2,[3]Tabelle1!$E$2:$U$2,0))=0,"",INDEX([3]Tabelle1!$E$3:$U$500,MATCH($A561&amp;$C561&amp;$D561,[3]Tabelle1!$A$3:$A$500&amp;[3]Tabelle1!$C$3:$C$500&amp;[3]Tabelle1!$D$3:$D$500,0),MATCH(M$2,[3]Tabelle1!$E$2:$U$2,0))),"")</f>
        <v/>
      </c>
      <c r="N561" s="195" t="str">
        <f t="array" ref="N561">IFERROR(IF(INDEX([3]Tabelle1!$E$3:$U$500,MATCH($A561&amp;$C561&amp;$D561,[3]Tabelle1!$A$3:$A$500&amp;[3]Tabelle1!$C$3:$C$500&amp;[3]Tabelle1!$D$3:$D$500,0),MATCH(N$2,[3]Tabelle1!$E$2:$U$2,0))=0,"",INDEX([3]Tabelle1!$E$3:$U$500,MATCH($A561&amp;$C561&amp;$D561,[3]Tabelle1!$A$3:$A$500&amp;[3]Tabelle1!$C$3:$C$500&amp;[3]Tabelle1!$D$3:$D$500,0),MATCH(N$2,[3]Tabelle1!$E$2:$U$2,0))),"")</f>
        <v/>
      </c>
      <c r="O561" s="195" t="str">
        <f t="array" ref="O561">IFERROR(IF(INDEX([3]Tabelle1!$E$3:$U$500,MATCH($A561&amp;$C561&amp;$D561,[3]Tabelle1!$A$3:$A$500&amp;[3]Tabelle1!$C$3:$C$500&amp;[3]Tabelle1!$D$3:$D$500,0),MATCH(O$2,[3]Tabelle1!$E$2:$U$2,0))=0,"",INDEX([3]Tabelle1!$E$3:$U$500,MATCH($A561&amp;$C561&amp;$D561,[3]Tabelle1!$A$3:$A$500&amp;[3]Tabelle1!$C$3:$C$500&amp;[3]Tabelle1!$D$3:$D$500,0),MATCH(O$2,[3]Tabelle1!$E$2:$U$2,0))),"")</f>
        <v/>
      </c>
      <c r="P561" s="195" t="str">
        <f t="array" ref="P561">IFERROR(IF(INDEX([3]Tabelle1!$E$3:$U$500,MATCH($A561&amp;$C561&amp;$D561,[3]Tabelle1!$A$3:$A$500&amp;[3]Tabelle1!$C$3:$C$500&amp;[3]Tabelle1!$D$3:$D$500,0),MATCH(P$2,[3]Tabelle1!$E$2:$U$2,0))=0,"",INDEX([3]Tabelle1!$E$3:$U$500,MATCH($A561&amp;$C561&amp;$D561,[3]Tabelle1!$A$3:$A$500&amp;[3]Tabelle1!$C$3:$C$500&amp;[3]Tabelle1!$D$3:$D$500,0),MATCH(P$2,[3]Tabelle1!$E$2:$U$2,0))),"")</f>
        <v/>
      </c>
      <c r="Q561" s="195" t="str">
        <f t="array" ref="Q561">IFERROR(IF(INDEX([3]Tabelle1!$E$3:$U$500,MATCH($A561&amp;$C561&amp;$D561,[3]Tabelle1!$A$3:$A$500&amp;[3]Tabelle1!$C$3:$C$500&amp;[3]Tabelle1!$D$3:$D$500,0),MATCH(Q$2,[3]Tabelle1!$E$2:$U$2,0))=0,"",INDEX([3]Tabelle1!$E$3:$U$500,MATCH($A561&amp;$C561&amp;$D561,[3]Tabelle1!$A$3:$A$500&amp;[3]Tabelle1!$C$3:$C$500&amp;[3]Tabelle1!$D$3:$D$500,0),MATCH(Q$2,[3]Tabelle1!$E$2:$U$2,0))),"")</f>
        <v/>
      </c>
      <c r="R561" s="195" t="str">
        <f t="array" ref="R561">IFERROR(IF(INDEX([3]Tabelle1!$E$3:$U$500,MATCH($A561&amp;$C561&amp;$D561,[3]Tabelle1!$A$3:$A$500&amp;[3]Tabelle1!$C$3:$C$500&amp;[3]Tabelle1!$D$3:$D$500,0),MATCH(R$2,[3]Tabelle1!$E$2:$U$2,0))=0,"",INDEX([3]Tabelle1!$E$3:$U$500,MATCH($A561&amp;$C561&amp;$D561,[3]Tabelle1!$A$3:$A$500&amp;[3]Tabelle1!$C$3:$C$500&amp;[3]Tabelle1!$D$3:$D$500,0),MATCH(R$2,[3]Tabelle1!$E$2:$U$2,0))),"")</f>
        <v/>
      </c>
      <c r="S561" s="195" t="str">
        <f t="array" ref="S561">IFERROR(IF(INDEX([3]Tabelle1!$E$3:$U$500,MATCH($A561&amp;$C561&amp;$D561,[3]Tabelle1!$A$3:$A$500&amp;[3]Tabelle1!$C$3:$C$500&amp;[3]Tabelle1!$D$3:$D$500,0),MATCH(S$2,[3]Tabelle1!$E$2:$U$2,0))=0,"",INDEX([3]Tabelle1!$E$3:$U$500,MATCH($A561&amp;$C561&amp;$D561,[3]Tabelle1!$A$3:$A$500&amp;[3]Tabelle1!$C$3:$C$500&amp;[3]Tabelle1!$D$3:$D$500,0),MATCH(S$2,[3]Tabelle1!$E$2:$U$2,0))),"")</f>
        <v/>
      </c>
      <c r="T561" s="195" t="str">
        <f t="array" ref="T561">IFERROR(IF(INDEX([3]Tabelle1!$E$3:$U$500,MATCH($A561&amp;$C561&amp;$D561,[3]Tabelle1!$A$3:$A$500&amp;[3]Tabelle1!$C$3:$C$500&amp;[3]Tabelle1!$D$3:$D$500,0),MATCH(T$2,[3]Tabelle1!$E$2:$U$2,0))=0,"",INDEX([3]Tabelle1!$E$3:$U$500,MATCH($A561&amp;$C561&amp;$D561,[3]Tabelle1!$A$3:$A$500&amp;[3]Tabelle1!$C$3:$C$500&amp;[3]Tabelle1!$D$3:$D$500,0),MATCH(T$2,[3]Tabelle1!$E$2:$U$2,0))),"")</f>
        <v/>
      </c>
      <c r="U561" s="195" t="str">
        <f t="array" ref="U561">IFERROR(IF(INDEX([3]Tabelle1!$E$3:$U$500,MATCH($A561&amp;$C561&amp;$D561,[3]Tabelle1!$A$3:$A$500&amp;[3]Tabelle1!$C$3:$C$500&amp;[3]Tabelle1!$D$3:$D$500,0),MATCH(U$2,[3]Tabelle1!$E$2:$U$2,0))=0,"",INDEX([3]Tabelle1!$E$3:$U$500,MATCH($A561&amp;$C561&amp;$D561,[3]Tabelle1!$A$3:$A$500&amp;[3]Tabelle1!$C$3:$C$500&amp;[3]Tabelle1!$D$3:$D$500,0),MATCH(U$2,[3]Tabelle1!$E$2:$U$2,0))),"")</f>
        <v/>
      </c>
      <c r="V561" s="196" t="str">
        <f t="array" ref="V561">IFERROR(IF(INDEX([3]Tabelle1!$E$3:$U$500,MATCH($A561&amp;$C561&amp;$D561,[3]Tabelle1!$A$3:$A$500&amp;[3]Tabelle1!$C$3:$C$500&amp;[3]Tabelle1!$D$3:$D$500,0),MATCH(V$2,[3]Tabelle1!$E$2:$U$2,0))=0,"",INDEX([3]Tabelle1!$E$3:$U$500,MATCH($A561&amp;$C561&amp;$D561,[3]Tabelle1!$A$3:$A$500&amp;[3]Tabelle1!$C$3:$C$500&amp;[3]Tabelle1!$D$3:$D$500,0),MATCH(V$2,[3]Tabelle1!$E$2:$U$2,0))),"")</f>
        <v/>
      </c>
      <c r="W561" t="str">
        <f t="array" ref="W561">IFERROR(IF(INDEX([3]Tabelle1!$E$3:$U$500,MATCH($A561&amp;$C561&amp;$D561,[3]Tabelle1!$A$3:$A$500&amp;[3]Tabelle1!$C$3:$C$500&amp;[3]Tabelle1!$D$3:$D$500,0),MATCH(W$2,[3]Tabelle1!$E$2:$U$2,0))=0,"",INDEX([3]Tabelle1!$E$3:$U$500,MATCH($A561&amp;$C561&amp;$D561,[3]Tabelle1!$A$3:$A$500&amp;[3]Tabelle1!$C$3:$C$500&amp;[3]Tabelle1!$D$3:$D$500,0),MATCH(W$2,[3]Tabelle1!$E$2:$U$2,0))),"")</f>
        <v/>
      </c>
      <c r="X561" t="str">
        <f t="array" ref="X561">IFERROR(IF(INDEX([3]Tabelle1!$E$3:$U$500,MATCH($A561&amp;$C561&amp;$D561,[3]Tabelle1!$A$3:$A$500&amp;[3]Tabelle1!$C$3:$C$500&amp;[3]Tabelle1!$D$3:$D$500,0),MATCH(X$2,[3]Tabelle1!$E$2:$U$2,0))=0,"",INDEX([3]Tabelle1!$E$3:$U$500,MATCH($A561&amp;$C561&amp;$D561,[3]Tabelle1!$A$3:$A$500&amp;[3]Tabelle1!$C$3:$C$500&amp;[3]Tabelle1!$D$3:$D$500,0),MATCH(X$2,[3]Tabelle1!$E$2:$U$2,0))),"")</f>
        <v/>
      </c>
      <c r="Y561" s="4"/>
      <c r="Z561" s="4"/>
      <c r="AA561" s="4"/>
      <c r="AB561" s="4"/>
      <c r="AC561" s="4"/>
      <c r="AD561" s="4"/>
      <c r="AE561" s="4"/>
      <c r="AF561" s="4"/>
    </row>
    <row r="562" spans="1:32" x14ac:dyDescent="0.2">
      <c r="A562" s="107" t="str">
        <f t="shared" si="49"/>
        <v>Slovak Republic</v>
      </c>
      <c r="B562" s="97"/>
      <c r="C562" s="97" t="s">
        <v>88</v>
      </c>
      <c r="D562" s="227" t="s">
        <v>36</v>
      </c>
      <c r="E562" s="194"/>
      <c r="F562" s="194"/>
      <c r="G562" s="194"/>
      <c r="H562" s="195" t="str">
        <f t="array" ref="H562">IFERROR(IF(INDEX([3]Tabelle1!$E$3:$U$500,MATCH($A562&amp;$C562&amp;$D562,[3]Tabelle1!$A$3:$A$500&amp;[3]Tabelle1!$C$3:$C$500&amp;[3]Tabelle1!$D$3:$D$500,0),MATCH(H$2,[3]Tabelle1!$E$2:$U$2,0))=0,"",INDEX([3]Tabelle1!$E$3:$U$500,MATCH($A562&amp;$C562&amp;$D562,[3]Tabelle1!$A$3:$A$500&amp;[3]Tabelle1!$C$3:$C$500&amp;[3]Tabelle1!$D$3:$D$500,0),MATCH(H$2,[3]Tabelle1!$E$2:$U$2,0))),"")</f>
        <v/>
      </c>
      <c r="I562" s="195" t="str">
        <f t="array" ref="I562">IFERROR(IF(INDEX([3]Tabelle1!$E$3:$U$500,MATCH($A562&amp;$C562&amp;$D562,[3]Tabelle1!$A$3:$A$500&amp;[3]Tabelle1!$C$3:$C$500&amp;[3]Tabelle1!$D$3:$D$500,0),MATCH(I$2,[3]Tabelle1!$E$2:$U$2,0))=0,"",INDEX([3]Tabelle1!$E$3:$U$500,MATCH($A562&amp;$C562&amp;$D562,[3]Tabelle1!$A$3:$A$500&amp;[3]Tabelle1!$C$3:$C$500&amp;[3]Tabelle1!$D$3:$D$500,0),MATCH(I$2,[3]Tabelle1!$E$2:$U$2,0))),"")</f>
        <v/>
      </c>
      <c r="J562" s="195">
        <f t="array" ref="J562">IFERROR(IF(INDEX([3]Tabelle1!$E$3:$U$500,MATCH($A562&amp;$C562&amp;$D562,[3]Tabelle1!$A$3:$A$500&amp;[3]Tabelle1!$C$3:$C$500&amp;[3]Tabelle1!$D$3:$D$500,0),MATCH(J$2,[3]Tabelle1!$E$2:$U$2,0))=0,"",INDEX([3]Tabelle1!$E$3:$U$500,MATCH($A562&amp;$C562&amp;$D562,[3]Tabelle1!$A$3:$A$500&amp;[3]Tabelle1!$C$3:$C$500&amp;[3]Tabelle1!$D$3:$D$500,0),MATCH(J$2,[3]Tabelle1!$E$2:$U$2,0))),"")</f>
        <v>680</v>
      </c>
      <c r="K562" s="195">
        <f t="array" ref="K562">IFERROR(IF(INDEX([3]Tabelle1!$E$3:$U$500,MATCH($A562&amp;$C562&amp;$D562,[3]Tabelle1!$A$3:$A$500&amp;[3]Tabelle1!$C$3:$C$500&amp;[3]Tabelle1!$D$3:$D$500,0),MATCH(K$2,[3]Tabelle1!$E$2:$U$2,0))=0,"",INDEX([3]Tabelle1!$E$3:$U$500,MATCH($A562&amp;$C562&amp;$D562,[3]Tabelle1!$A$3:$A$500&amp;[3]Tabelle1!$C$3:$C$500&amp;[3]Tabelle1!$D$3:$D$500,0),MATCH(K$2,[3]Tabelle1!$E$2:$U$2,0))),"")</f>
        <v>730</v>
      </c>
      <c r="L562" s="195">
        <f t="array" ref="L562">IFERROR(IF(INDEX([3]Tabelle1!$E$3:$U$500,MATCH($A562&amp;$C562&amp;$D562,[3]Tabelle1!$A$3:$A$500&amp;[3]Tabelle1!$C$3:$C$500&amp;[3]Tabelle1!$D$3:$D$500,0),MATCH(L$2,[3]Tabelle1!$E$2:$U$2,0))=0,"",INDEX([3]Tabelle1!$E$3:$U$500,MATCH($A562&amp;$C562&amp;$D562,[3]Tabelle1!$A$3:$A$500&amp;[3]Tabelle1!$C$3:$C$500&amp;[3]Tabelle1!$D$3:$D$500,0),MATCH(L$2,[3]Tabelle1!$E$2:$U$2,0))),"")</f>
        <v>790</v>
      </c>
      <c r="M562" s="195">
        <f t="array" ref="M562">IFERROR(IF(INDEX([3]Tabelle1!$E$3:$U$500,MATCH($A562&amp;$C562&amp;$D562,[3]Tabelle1!$A$3:$A$500&amp;[3]Tabelle1!$C$3:$C$500&amp;[3]Tabelle1!$D$3:$D$500,0),MATCH(M$2,[3]Tabelle1!$E$2:$U$2,0))=0,"",INDEX([3]Tabelle1!$E$3:$U$500,MATCH($A562&amp;$C562&amp;$D562,[3]Tabelle1!$A$3:$A$500&amp;[3]Tabelle1!$C$3:$C$500&amp;[3]Tabelle1!$D$3:$D$500,0),MATCH(M$2,[3]Tabelle1!$E$2:$U$2,0))),"")</f>
        <v>850</v>
      </c>
      <c r="N562" s="195">
        <f t="array" ref="N562">IFERROR(IF(INDEX([3]Tabelle1!$E$3:$U$500,MATCH($A562&amp;$C562&amp;$D562,[3]Tabelle1!$A$3:$A$500&amp;[3]Tabelle1!$C$3:$C$500&amp;[3]Tabelle1!$D$3:$D$500,0),MATCH(N$2,[3]Tabelle1!$E$2:$U$2,0))=0,"",INDEX([3]Tabelle1!$E$3:$U$500,MATCH($A562&amp;$C562&amp;$D562,[3]Tabelle1!$A$3:$A$500&amp;[3]Tabelle1!$C$3:$C$500&amp;[3]Tabelle1!$D$3:$D$500,0),MATCH(N$2,[3]Tabelle1!$E$2:$U$2,0))),"")</f>
        <v>870</v>
      </c>
      <c r="O562" s="195">
        <f t="array" ref="O562">IFERROR(IF(INDEX([3]Tabelle1!$E$3:$U$500,MATCH($A562&amp;$C562&amp;$D562,[3]Tabelle1!$A$3:$A$500&amp;[3]Tabelle1!$C$3:$C$500&amp;[3]Tabelle1!$D$3:$D$500,0),MATCH(O$2,[3]Tabelle1!$E$2:$U$2,0))=0,"",INDEX([3]Tabelle1!$E$3:$U$500,MATCH($A562&amp;$C562&amp;$D562,[3]Tabelle1!$A$3:$A$500&amp;[3]Tabelle1!$C$3:$C$500&amp;[3]Tabelle1!$D$3:$D$500,0),MATCH(O$2,[3]Tabelle1!$E$2:$U$2,0))),"")</f>
        <v>900</v>
      </c>
      <c r="P562" s="195">
        <f t="array" ref="P562">IFERROR(IF(INDEX([3]Tabelle1!$E$3:$U$500,MATCH($A562&amp;$C562&amp;$D562,[3]Tabelle1!$A$3:$A$500&amp;[3]Tabelle1!$C$3:$C$500&amp;[3]Tabelle1!$D$3:$D$500,0),MATCH(P$2,[3]Tabelle1!$E$2:$U$2,0))=0,"",INDEX([3]Tabelle1!$E$3:$U$500,MATCH($A562&amp;$C562&amp;$D562,[3]Tabelle1!$A$3:$A$500&amp;[3]Tabelle1!$C$3:$C$500&amp;[3]Tabelle1!$D$3:$D$500,0),MATCH(P$2,[3]Tabelle1!$E$2:$U$2,0))),"")</f>
        <v>950</v>
      </c>
      <c r="Q562" s="195">
        <f t="array" ref="Q562">IFERROR(IF(INDEX([3]Tabelle1!$E$3:$U$500,MATCH($A562&amp;$C562&amp;$D562,[3]Tabelle1!$A$3:$A$500&amp;[3]Tabelle1!$C$3:$C$500&amp;[3]Tabelle1!$D$3:$D$500,0),MATCH(Q$2,[3]Tabelle1!$E$2:$U$2,0))=0,"",INDEX([3]Tabelle1!$E$3:$U$500,MATCH($A562&amp;$C562&amp;$D562,[3]Tabelle1!$A$3:$A$500&amp;[3]Tabelle1!$C$3:$C$500&amp;[3]Tabelle1!$D$3:$D$500,0),MATCH(Q$2,[3]Tabelle1!$E$2:$U$2,0))),"")</f>
        <v>1000</v>
      </c>
      <c r="R562" s="195">
        <f t="array" ref="R562">IFERROR(IF(INDEX([3]Tabelle1!$E$3:$U$500,MATCH($A562&amp;$C562&amp;$D562,[3]Tabelle1!$A$3:$A$500&amp;[3]Tabelle1!$C$3:$C$500&amp;[3]Tabelle1!$D$3:$D$500,0),MATCH(R$2,[3]Tabelle1!$E$2:$U$2,0))=0,"",INDEX([3]Tabelle1!$E$3:$U$500,MATCH($A562&amp;$C562&amp;$D562,[3]Tabelle1!$A$3:$A$500&amp;[3]Tabelle1!$C$3:$C$500&amp;[3]Tabelle1!$D$3:$D$500,0),MATCH(R$2,[3]Tabelle1!$E$2:$U$2,0))),"")</f>
        <v>1100</v>
      </c>
      <c r="S562" s="195">
        <f t="array" ref="S562">IFERROR(IF(INDEX([3]Tabelle1!$E$3:$U$500,MATCH($A562&amp;$C562&amp;$D562,[3]Tabelle1!$A$3:$A$500&amp;[3]Tabelle1!$C$3:$C$500&amp;[3]Tabelle1!$D$3:$D$500,0),MATCH(S$2,[3]Tabelle1!$E$2:$U$2,0))=0,"",INDEX([3]Tabelle1!$E$3:$U$500,MATCH($A562&amp;$C562&amp;$D562,[3]Tabelle1!$A$3:$A$500&amp;[3]Tabelle1!$C$3:$C$500&amp;[3]Tabelle1!$D$3:$D$500,0),MATCH(S$2,[3]Tabelle1!$E$2:$U$2,0))),"")</f>
        <v>1200</v>
      </c>
      <c r="T562" s="195" t="str">
        <f t="array" ref="T562">IFERROR(IF(INDEX([3]Tabelle1!$E$3:$U$500,MATCH($A562&amp;$C562&amp;$D562,[3]Tabelle1!$A$3:$A$500&amp;[3]Tabelle1!$C$3:$C$500&amp;[3]Tabelle1!$D$3:$D$500,0),MATCH(T$2,[3]Tabelle1!$E$2:$U$2,0))=0,"",INDEX([3]Tabelle1!$E$3:$U$500,MATCH($A562&amp;$C562&amp;$D562,[3]Tabelle1!$A$3:$A$500&amp;[3]Tabelle1!$C$3:$C$500&amp;[3]Tabelle1!$D$3:$D$500,0),MATCH(T$2,[3]Tabelle1!$E$2:$U$2,0))),"")</f>
        <v/>
      </c>
      <c r="U562" s="195" t="str">
        <f t="array" ref="U562">IFERROR(IF(INDEX([3]Tabelle1!$E$3:$U$500,MATCH($A562&amp;$C562&amp;$D562,[3]Tabelle1!$A$3:$A$500&amp;[3]Tabelle1!$C$3:$C$500&amp;[3]Tabelle1!$D$3:$D$500,0),MATCH(U$2,[3]Tabelle1!$E$2:$U$2,0))=0,"",INDEX([3]Tabelle1!$E$3:$U$500,MATCH($A562&amp;$C562&amp;$D562,[3]Tabelle1!$A$3:$A$500&amp;[3]Tabelle1!$C$3:$C$500&amp;[3]Tabelle1!$D$3:$D$500,0),MATCH(U$2,[3]Tabelle1!$E$2:$U$2,0))),"")</f>
        <v/>
      </c>
      <c r="V562" s="196" t="str">
        <f t="array" ref="V562">IFERROR(IF(INDEX([3]Tabelle1!$E$3:$U$500,MATCH($A562&amp;$C562&amp;$D562,[3]Tabelle1!$A$3:$A$500&amp;[3]Tabelle1!$C$3:$C$500&amp;[3]Tabelle1!$D$3:$D$500,0),MATCH(V$2,[3]Tabelle1!$E$2:$U$2,0))=0,"",INDEX([3]Tabelle1!$E$3:$U$500,MATCH($A562&amp;$C562&amp;$D562,[3]Tabelle1!$A$3:$A$500&amp;[3]Tabelle1!$C$3:$C$500&amp;[3]Tabelle1!$D$3:$D$500,0),MATCH(V$2,[3]Tabelle1!$E$2:$U$2,0))),"")</f>
        <v/>
      </c>
      <c r="W562" t="str">
        <f t="array" ref="W562">IFERROR(IF(INDEX([3]Tabelle1!$E$3:$U$500,MATCH($A562&amp;$C562&amp;$D562,[3]Tabelle1!$A$3:$A$500&amp;[3]Tabelle1!$C$3:$C$500&amp;[3]Tabelle1!$D$3:$D$500,0),MATCH(W$2,[3]Tabelle1!$E$2:$U$2,0))=0,"",INDEX([3]Tabelle1!$E$3:$U$500,MATCH($A562&amp;$C562&amp;$D562,[3]Tabelle1!$A$3:$A$500&amp;[3]Tabelle1!$C$3:$C$500&amp;[3]Tabelle1!$D$3:$D$500,0),MATCH(W$2,[3]Tabelle1!$E$2:$U$2,0))),"")</f>
        <v/>
      </c>
      <c r="X562" t="str">
        <f t="array" ref="X562">IFERROR(IF(INDEX([3]Tabelle1!$E$3:$U$500,MATCH($A562&amp;$C562&amp;$D562,[3]Tabelle1!$A$3:$A$500&amp;[3]Tabelle1!$C$3:$C$500&amp;[3]Tabelle1!$D$3:$D$500,0),MATCH(X$2,[3]Tabelle1!$E$2:$U$2,0))=0,"",INDEX([3]Tabelle1!$E$3:$U$500,MATCH($A562&amp;$C562&amp;$D562,[3]Tabelle1!$A$3:$A$500&amp;[3]Tabelle1!$C$3:$C$500&amp;[3]Tabelle1!$D$3:$D$500,0),MATCH(X$2,[3]Tabelle1!$E$2:$U$2,0))),"")</f>
        <v/>
      </c>
      <c r="Y562" s="4"/>
      <c r="Z562" s="4"/>
      <c r="AA562" s="4"/>
      <c r="AB562" s="4"/>
      <c r="AC562" s="4"/>
      <c r="AD562" s="4"/>
      <c r="AE562" s="4"/>
      <c r="AF562" s="4"/>
    </row>
    <row r="563" spans="1:32" x14ac:dyDescent="0.2">
      <c r="A563" s="107" t="str">
        <f t="shared" si="49"/>
        <v>Slovak Republic</v>
      </c>
      <c r="B563" s="97"/>
      <c r="C563" s="97" t="s">
        <v>88</v>
      </c>
      <c r="D563" s="227" t="s">
        <v>45</v>
      </c>
      <c r="E563" s="194"/>
      <c r="F563" s="194"/>
      <c r="G563" s="194"/>
      <c r="H563" s="195" t="str">
        <f t="array" ref="H563">IFERROR(IF(INDEX([3]Tabelle1!$E$3:$U$500,MATCH($A563&amp;$C563&amp;$D563,[3]Tabelle1!$A$3:$A$500&amp;[3]Tabelle1!$C$3:$C$500&amp;[3]Tabelle1!$D$3:$D$500,0),MATCH(H$2,[3]Tabelle1!$E$2:$U$2,0))=0,"",INDEX([3]Tabelle1!$E$3:$U$500,MATCH($A563&amp;$C563&amp;$D563,[3]Tabelle1!$A$3:$A$500&amp;[3]Tabelle1!$C$3:$C$500&amp;[3]Tabelle1!$D$3:$D$500,0),MATCH(H$2,[3]Tabelle1!$E$2:$U$2,0))),"")</f>
        <v/>
      </c>
      <c r="I563" s="195" t="str">
        <f t="array" ref="I563">IFERROR(IF(INDEX([3]Tabelle1!$E$3:$U$500,MATCH($A563&amp;$C563&amp;$D563,[3]Tabelle1!$A$3:$A$500&amp;[3]Tabelle1!$C$3:$C$500&amp;[3]Tabelle1!$D$3:$D$500,0),MATCH(I$2,[3]Tabelle1!$E$2:$U$2,0))=0,"",INDEX([3]Tabelle1!$E$3:$U$500,MATCH($A563&amp;$C563&amp;$D563,[3]Tabelle1!$A$3:$A$500&amp;[3]Tabelle1!$C$3:$C$500&amp;[3]Tabelle1!$D$3:$D$500,0),MATCH(I$2,[3]Tabelle1!$E$2:$U$2,0))),"")</f>
        <v/>
      </c>
      <c r="J563" s="195" t="str">
        <f t="array" ref="J563">IFERROR(IF(INDEX([3]Tabelle1!$E$3:$U$500,MATCH($A563&amp;$C563&amp;$D563,[3]Tabelle1!$A$3:$A$500&amp;[3]Tabelle1!$C$3:$C$500&amp;[3]Tabelle1!$D$3:$D$500,0),MATCH(J$2,[3]Tabelle1!$E$2:$U$2,0))=0,"",INDEX([3]Tabelle1!$E$3:$U$500,MATCH($A563&amp;$C563&amp;$D563,[3]Tabelle1!$A$3:$A$500&amp;[3]Tabelle1!$C$3:$C$500&amp;[3]Tabelle1!$D$3:$D$500,0),MATCH(J$2,[3]Tabelle1!$E$2:$U$2,0))),"")</f>
        <v/>
      </c>
      <c r="K563" s="195" t="str">
        <f t="array" ref="K563">IFERROR(IF(INDEX([3]Tabelle1!$E$3:$U$500,MATCH($A563&amp;$C563&amp;$D563,[3]Tabelle1!$A$3:$A$500&amp;[3]Tabelle1!$C$3:$C$500&amp;[3]Tabelle1!$D$3:$D$500,0),MATCH(K$2,[3]Tabelle1!$E$2:$U$2,0))=0,"",INDEX([3]Tabelle1!$E$3:$U$500,MATCH($A563&amp;$C563&amp;$D563,[3]Tabelle1!$A$3:$A$500&amp;[3]Tabelle1!$C$3:$C$500&amp;[3]Tabelle1!$D$3:$D$500,0),MATCH(K$2,[3]Tabelle1!$E$2:$U$2,0))),"")</f>
        <v/>
      </c>
      <c r="L563" s="195" t="str">
        <f t="array" ref="L563">IFERROR(IF(INDEX([3]Tabelle1!$E$3:$U$500,MATCH($A563&amp;$C563&amp;$D563,[3]Tabelle1!$A$3:$A$500&amp;[3]Tabelle1!$C$3:$C$500&amp;[3]Tabelle1!$D$3:$D$500,0),MATCH(L$2,[3]Tabelle1!$E$2:$U$2,0))=0,"",INDEX([3]Tabelle1!$E$3:$U$500,MATCH($A563&amp;$C563&amp;$D563,[3]Tabelle1!$A$3:$A$500&amp;[3]Tabelle1!$C$3:$C$500&amp;[3]Tabelle1!$D$3:$D$500,0),MATCH(L$2,[3]Tabelle1!$E$2:$U$2,0))),"")</f>
        <v/>
      </c>
      <c r="M563" s="195" t="str">
        <f t="array" ref="M563">IFERROR(IF(INDEX([3]Tabelle1!$E$3:$U$500,MATCH($A563&amp;$C563&amp;$D563,[3]Tabelle1!$A$3:$A$500&amp;[3]Tabelle1!$C$3:$C$500&amp;[3]Tabelle1!$D$3:$D$500,0),MATCH(M$2,[3]Tabelle1!$E$2:$U$2,0))=0,"",INDEX([3]Tabelle1!$E$3:$U$500,MATCH($A563&amp;$C563&amp;$D563,[3]Tabelle1!$A$3:$A$500&amp;[3]Tabelle1!$C$3:$C$500&amp;[3]Tabelle1!$D$3:$D$500,0),MATCH(M$2,[3]Tabelle1!$E$2:$U$2,0))),"")</f>
        <v/>
      </c>
      <c r="N563" s="195" t="str">
        <f t="array" ref="N563">IFERROR(IF(INDEX([3]Tabelle1!$E$3:$U$500,MATCH($A563&amp;$C563&amp;$D563,[3]Tabelle1!$A$3:$A$500&amp;[3]Tabelle1!$C$3:$C$500&amp;[3]Tabelle1!$D$3:$D$500,0),MATCH(N$2,[3]Tabelle1!$E$2:$U$2,0))=0,"",INDEX([3]Tabelle1!$E$3:$U$500,MATCH($A563&amp;$C563&amp;$D563,[3]Tabelle1!$A$3:$A$500&amp;[3]Tabelle1!$C$3:$C$500&amp;[3]Tabelle1!$D$3:$D$500,0),MATCH(N$2,[3]Tabelle1!$E$2:$U$2,0))),"")</f>
        <v/>
      </c>
      <c r="O563" s="195" t="str">
        <f t="array" ref="O563">IFERROR(IF(INDEX([3]Tabelle1!$E$3:$U$500,MATCH($A563&amp;$C563&amp;$D563,[3]Tabelle1!$A$3:$A$500&amp;[3]Tabelle1!$C$3:$C$500&amp;[3]Tabelle1!$D$3:$D$500,0),MATCH(O$2,[3]Tabelle1!$E$2:$U$2,0))=0,"",INDEX([3]Tabelle1!$E$3:$U$500,MATCH($A563&amp;$C563&amp;$D563,[3]Tabelle1!$A$3:$A$500&amp;[3]Tabelle1!$C$3:$C$500&amp;[3]Tabelle1!$D$3:$D$500,0),MATCH(O$2,[3]Tabelle1!$E$2:$U$2,0))),"")</f>
        <v/>
      </c>
      <c r="P563" s="195" t="str">
        <f t="array" ref="P563">IFERROR(IF(INDEX([3]Tabelle1!$E$3:$U$500,MATCH($A563&amp;$C563&amp;$D563,[3]Tabelle1!$A$3:$A$500&amp;[3]Tabelle1!$C$3:$C$500&amp;[3]Tabelle1!$D$3:$D$500,0),MATCH(P$2,[3]Tabelle1!$E$2:$U$2,0))=0,"",INDEX([3]Tabelle1!$E$3:$U$500,MATCH($A563&amp;$C563&amp;$D563,[3]Tabelle1!$A$3:$A$500&amp;[3]Tabelle1!$C$3:$C$500&amp;[3]Tabelle1!$D$3:$D$500,0),MATCH(P$2,[3]Tabelle1!$E$2:$U$2,0))),"")</f>
        <v/>
      </c>
      <c r="Q563" s="195" t="str">
        <f t="array" ref="Q563">IFERROR(IF(INDEX([3]Tabelle1!$E$3:$U$500,MATCH($A563&amp;$C563&amp;$D563,[3]Tabelle1!$A$3:$A$500&amp;[3]Tabelle1!$C$3:$C$500&amp;[3]Tabelle1!$D$3:$D$500,0),MATCH(Q$2,[3]Tabelle1!$E$2:$U$2,0))=0,"",INDEX([3]Tabelle1!$E$3:$U$500,MATCH($A563&amp;$C563&amp;$D563,[3]Tabelle1!$A$3:$A$500&amp;[3]Tabelle1!$C$3:$C$500&amp;[3]Tabelle1!$D$3:$D$500,0),MATCH(Q$2,[3]Tabelle1!$E$2:$U$2,0))),"")</f>
        <v/>
      </c>
      <c r="R563" s="195" t="str">
        <f t="array" ref="R563">IFERROR(IF(INDEX([3]Tabelle1!$E$3:$U$500,MATCH($A563&amp;$C563&amp;$D563,[3]Tabelle1!$A$3:$A$500&amp;[3]Tabelle1!$C$3:$C$500&amp;[3]Tabelle1!$D$3:$D$500,0),MATCH(R$2,[3]Tabelle1!$E$2:$U$2,0))=0,"",INDEX([3]Tabelle1!$E$3:$U$500,MATCH($A563&amp;$C563&amp;$D563,[3]Tabelle1!$A$3:$A$500&amp;[3]Tabelle1!$C$3:$C$500&amp;[3]Tabelle1!$D$3:$D$500,0),MATCH(R$2,[3]Tabelle1!$E$2:$U$2,0))),"")</f>
        <v/>
      </c>
      <c r="S563" s="195" t="str">
        <f t="array" ref="S563">IFERROR(IF(INDEX([3]Tabelle1!$E$3:$U$500,MATCH($A563&amp;$C563&amp;$D563,[3]Tabelle1!$A$3:$A$500&amp;[3]Tabelle1!$C$3:$C$500&amp;[3]Tabelle1!$D$3:$D$500,0),MATCH(S$2,[3]Tabelle1!$E$2:$U$2,0))=0,"",INDEX([3]Tabelle1!$E$3:$U$500,MATCH($A563&amp;$C563&amp;$D563,[3]Tabelle1!$A$3:$A$500&amp;[3]Tabelle1!$C$3:$C$500&amp;[3]Tabelle1!$D$3:$D$500,0),MATCH(S$2,[3]Tabelle1!$E$2:$U$2,0))),"")</f>
        <v/>
      </c>
      <c r="T563" s="195" t="str">
        <f t="array" ref="T563">IFERROR(IF(INDEX([3]Tabelle1!$E$3:$U$500,MATCH($A563&amp;$C563&amp;$D563,[3]Tabelle1!$A$3:$A$500&amp;[3]Tabelle1!$C$3:$C$500&amp;[3]Tabelle1!$D$3:$D$500,0),MATCH(T$2,[3]Tabelle1!$E$2:$U$2,0))=0,"",INDEX([3]Tabelle1!$E$3:$U$500,MATCH($A563&amp;$C563&amp;$D563,[3]Tabelle1!$A$3:$A$500&amp;[3]Tabelle1!$C$3:$C$500&amp;[3]Tabelle1!$D$3:$D$500,0),MATCH(T$2,[3]Tabelle1!$E$2:$U$2,0))),"")</f>
        <v/>
      </c>
      <c r="U563" s="195" t="str">
        <f t="array" ref="U563">IFERROR(IF(INDEX([3]Tabelle1!$E$3:$U$500,MATCH($A563&amp;$C563&amp;$D563,[3]Tabelle1!$A$3:$A$500&amp;[3]Tabelle1!$C$3:$C$500&amp;[3]Tabelle1!$D$3:$D$500,0),MATCH(U$2,[3]Tabelle1!$E$2:$U$2,0))=0,"",INDEX([3]Tabelle1!$E$3:$U$500,MATCH($A563&amp;$C563&amp;$D563,[3]Tabelle1!$A$3:$A$500&amp;[3]Tabelle1!$C$3:$C$500&amp;[3]Tabelle1!$D$3:$D$500,0),MATCH(U$2,[3]Tabelle1!$E$2:$U$2,0))),"")</f>
        <v/>
      </c>
      <c r="V563" s="196" t="str">
        <f t="array" ref="V563">IFERROR(IF(INDEX([3]Tabelle1!$E$3:$U$500,MATCH($A563&amp;$C563&amp;$D563,[3]Tabelle1!$A$3:$A$500&amp;[3]Tabelle1!$C$3:$C$500&amp;[3]Tabelle1!$D$3:$D$500,0),MATCH(V$2,[3]Tabelle1!$E$2:$U$2,0))=0,"",INDEX([3]Tabelle1!$E$3:$U$500,MATCH($A563&amp;$C563&amp;$D563,[3]Tabelle1!$A$3:$A$500&amp;[3]Tabelle1!$C$3:$C$500&amp;[3]Tabelle1!$D$3:$D$500,0),MATCH(V$2,[3]Tabelle1!$E$2:$U$2,0))),"")</f>
        <v/>
      </c>
      <c r="W563" t="str">
        <f t="array" ref="W563">IFERROR(IF(INDEX([3]Tabelle1!$E$3:$U$500,MATCH($A563&amp;$C563&amp;$D563,[3]Tabelle1!$A$3:$A$500&amp;[3]Tabelle1!$C$3:$C$500&amp;[3]Tabelle1!$D$3:$D$500,0),MATCH(W$2,[3]Tabelle1!$E$2:$U$2,0))=0,"",INDEX([3]Tabelle1!$E$3:$U$500,MATCH($A563&amp;$C563&amp;$D563,[3]Tabelle1!$A$3:$A$500&amp;[3]Tabelle1!$C$3:$C$500&amp;[3]Tabelle1!$D$3:$D$500,0),MATCH(W$2,[3]Tabelle1!$E$2:$U$2,0))),"")</f>
        <v/>
      </c>
      <c r="X563" t="str">
        <f t="array" ref="X563">IFERROR(IF(INDEX([3]Tabelle1!$E$3:$U$500,MATCH($A563&amp;$C563&amp;$D563,[3]Tabelle1!$A$3:$A$500&amp;[3]Tabelle1!$C$3:$C$500&amp;[3]Tabelle1!$D$3:$D$500,0),MATCH(X$2,[3]Tabelle1!$E$2:$U$2,0))=0,"",INDEX([3]Tabelle1!$E$3:$U$500,MATCH($A563&amp;$C563&amp;$D563,[3]Tabelle1!$A$3:$A$500&amp;[3]Tabelle1!$C$3:$C$500&amp;[3]Tabelle1!$D$3:$D$500,0),MATCH(X$2,[3]Tabelle1!$E$2:$U$2,0))),"")</f>
        <v/>
      </c>
      <c r="Y563" s="4"/>
      <c r="Z563" s="4"/>
      <c r="AA563" s="4"/>
      <c r="AB563" s="4"/>
      <c r="AC563" s="4"/>
      <c r="AD563" s="4"/>
      <c r="AE563" s="4"/>
      <c r="AF563" s="4"/>
    </row>
    <row r="564" spans="1:32" x14ac:dyDescent="0.2">
      <c r="A564" s="107" t="str">
        <f t="shared" si="49"/>
        <v>Slovak Republic</v>
      </c>
      <c r="B564" s="97"/>
      <c r="C564" s="97" t="s">
        <v>88</v>
      </c>
      <c r="D564" s="227" t="s">
        <v>42</v>
      </c>
      <c r="E564" s="194"/>
      <c r="F564" s="194"/>
      <c r="G564" s="194"/>
      <c r="H564" s="195" t="str">
        <f t="array" ref="H564">IFERROR(IF(INDEX([3]Tabelle1!$E$3:$U$500,MATCH($A564&amp;$C564&amp;$D564,[3]Tabelle1!$A$3:$A$500&amp;[3]Tabelle1!$C$3:$C$500&amp;[3]Tabelle1!$D$3:$D$500,0),MATCH(H$2,[3]Tabelle1!$E$2:$U$2,0))=0,"",INDEX([3]Tabelle1!$E$3:$U$500,MATCH($A564&amp;$C564&amp;$D564,[3]Tabelle1!$A$3:$A$500&amp;[3]Tabelle1!$C$3:$C$500&amp;[3]Tabelle1!$D$3:$D$500,0),MATCH(H$2,[3]Tabelle1!$E$2:$U$2,0))),"")</f>
        <v/>
      </c>
      <c r="I564" s="195" t="str">
        <f t="array" ref="I564">IFERROR(IF(INDEX([3]Tabelle1!$E$3:$U$500,MATCH($A564&amp;$C564&amp;$D564,[3]Tabelle1!$A$3:$A$500&amp;[3]Tabelle1!$C$3:$C$500&amp;[3]Tabelle1!$D$3:$D$500,0),MATCH(I$2,[3]Tabelle1!$E$2:$U$2,0))=0,"",INDEX([3]Tabelle1!$E$3:$U$500,MATCH($A564&amp;$C564&amp;$D564,[3]Tabelle1!$A$3:$A$500&amp;[3]Tabelle1!$C$3:$C$500&amp;[3]Tabelle1!$D$3:$D$500,0),MATCH(I$2,[3]Tabelle1!$E$2:$U$2,0))),"")</f>
        <v/>
      </c>
      <c r="J564" s="195">
        <f t="array" ref="J564">IFERROR(IF(INDEX([3]Tabelle1!$E$3:$U$500,MATCH($A564&amp;$C564&amp;$D564,[3]Tabelle1!$A$3:$A$500&amp;[3]Tabelle1!$C$3:$C$500&amp;[3]Tabelle1!$D$3:$D$500,0),MATCH(J$2,[3]Tabelle1!$E$2:$U$2,0))=0,"",INDEX([3]Tabelle1!$E$3:$U$500,MATCH($A564&amp;$C564&amp;$D564,[3]Tabelle1!$A$3:$A$500&amp;[3]Tabelle1!$C$3:$C$500&amp;[3]Tabelle1!$D$3:$D$500,0),MATCH(J$2,[3]Tabelle1!$E$2:$U$2,0))),"")</f>
        <v>1627</v>
      </c>
      <c r="K564" s="195">
        <f t="array" ref="K564">IFERROR(IF(INDEX([3]Tabelle1!$E$3:$U$500,MATCH($A564&amp;$C564&amp;$D564,[3]Tabelle1!$A$3:$A$500&amp;[3]Tabelle1!$C$3:$C$500&amp;[3]Tabelle1!$D$3:$D$500,0),MATCH(K$2,[3]Tabelle1!$E$2:$U$2,0))=0,"",INDEX([3]Tabelle1!$E$3:$U$500,MATCH($A564&amp;$C564&amp;$D564,[3]Tabelle1!$A$3:$A$500&amp;[3]Tabelle1!$C$3:$C$500&amp;[3]Tabelle1!$D$3:$D$500,0),MATCH(K$2,[3]Tabelle1!$E$2:$U$2,0))),"")</f>
        <v>1628</v>
      </c>
      <c r="L564" s="195">
        <f t="array" ref="L564">IFERROR(IF(INDEX([3]Tabelle1!$E$3:$U$500,MATCH($A564&amp;$C564&amp;$D564,[3]Tabelle1!$A$3:$A$500&amp;[3]Tabelle1!$C$3:$C$500&amp;[3]Tabelle1!$D$3:$D$500,0),MATCH(L$2,[3]Tabelle1!$E$2:$U$2,0))=0,"",INDEX([3]Tabelle1!$E$3:$U$500,MATCH($A564&amp;$C564&amp;$D564,[3]Tabelle1!$A$3:$A$500&amp;[3]Tabelle1!$C$3:$C$500&amp;[3]Tabelle1!$D$3:$D$500,0),MATCH(L$2,[3]Tabelle1!$E$2:$U$2,0))),"")</f>
        <v>1629</v>
      </c>
      <c r="M564" s="195">
        <f t="array" ref="M564">IFERROR(IF(INDEX([3]Tabelle1!$E$3:$U$500,MATCH($A564&amp;$C564&amp;$D564,[3]Tabelle1!$A$3:$A$500&amp;[3]Tabelle1!$C$3:$C$500&amp;[3]Tabelle1!$D$3:$D$500,0),MATCH(M$2,[3]Tabelle1!$E$2:$U$2,0))=0,"",INDEX([3]Tabelle1!$E$3:$U$500,MATCH($A564&amp;$C564&amp;$D564,[3]Tabelle1!$A$3:$A$500&amp;[3]Tabelle1!$C$3:$C$500&amp;[3]Tabelle1!$D$3:$D$500,0),MATCH(M$2,[3]Tabelle1!$E$2:$U$2,0))),"")</f>
        <v>1630</v>
      </c>
      <c r="N564" s="195">
        <f t="array" ref="N564">IFERROR(IF(INDEX([3]Tabelle1!$E$3:$U$500,MATCH($A564&amp;$C564&amp;$D564,[3]Tabelle1!$A$3:$A$500&amp;[3]Tabelle1!$C$3:$C$500&amp;[3]Tabelle1!$D$3:$D$500,0),MATCH(N$2,[3]Tabelle1!$E$2:$U$2,0))=0,"",INDEX([3]Tabelle1!$E$3:$U$500,MATCH($A564&amp;$C564&amp;$D564,[3]Tabelle1!$A$3:$A$500&amp;[3]Tabelle1!$C$3:$C$500&amp;[3]Tabelle1!$D$3:$D$500,0),MATCH(N$2,[3]Tabelle1!$E$2:$U$2,0))),"")</f>
        <v>1641</v>
      </c>
      <c r="O564" s="195">
        <f t="array" ref="O564">IFERROR(IF(INDEX([3]Tabelle1!$E$3:$U$500,MATCH($A564&amp;$C564&amp;$D564,[3]Tabelle1!$A$3:$A$500&amp;[3]Tabelle1!$C$3:$C$500&amp;[3]Tabelle1!$D$3:$D$500,0),MATCH(O$2,[3]Tabelle1!$E$2:$U$2,0))=0,"",INDEX([3]Tabelle1!$E$3:$U$500,MATCH($A564&amp;$C564&amp;$D564,[3]Tabelle1!$A$3:$A$500&amp;[3]Tabelle1!$C$3:$C$500&amp;[3]Tabelle1!$D$3:$D$500,0),MATCH(O$2,[3]Tabelle1!$E$2:$U$2,0))),"")</f>
        <v>1731</v>
      </c>
      <c r="P564" s="195">
        <f t="array" ref="P564">IFERROR(IF(INDEX([3]Tabelle1!$E$3:$U$500,MATCH($A564&amp;$C564&amp;$D564,[3]Tabelle1!$A$3:$A$500&amp;[3]Tabelle1!$C$3:$C$500&amp;[3]Tabelle1!$D$3:$D$500,0),MATCH(P$2,[3]Tabelle1!$E$2:$U$2,0))=0,"",INDEX([3]Tabelle1!$E$3:$U$500,MATCH($A564&amp;$C564&amp;$D564,[3]Tabelle1!$A$3:$A$500&amp;[3]Tabelle1!$C$3:$C$500&amp;[3]Tabelle1!$D$3:$D$500,0),MATCH(P$2,[3]Tabelle1!$E$2:$U$2,0))),"")</f>
        <v>1742</v>
      </c>
      <c r="Q564" s="195">
        <f t="array" ref="Q564">IFERROR(IF(INDEX([3]Tabelle1!$E$3:$U$500,MATCH($A564&amp;$C564&amp;$D564,[3]Tabelle1!$A$3:$A$500&amp;[3]Tabelle1!$C$3:$C$500&amp;[3]Tabelle1!$D$3:$D$500,0),MATCH(Q$2,[3]Tabelle1!$E$2:$U$2,0))=0,"",INDEX([3]Tabelle1!$E$3:$U$500,MATCH($A564&amp;$C564&amp;$D564,[3]Tabelle1!$A$3:$A$500&amp;[3]Tabelle1!$C$3:$C$500&amp;[3]Tabelle1!$D$3:$D$500,0),MATCH(Q$2,[3]Tabelle1!$E$2:$U$2,0))),"")</f>
        <v>1753</v>
      </c>
      <c r="R564" s="195">
        <f t="array" ref="R564">IFERROR(IF(INDEX([3]Tabelle1!$E$3:$U$500,MATCH($A564&amp;$C564&amp;$D564,[3]Tabelle1!$A$3:$A$500&amp;[3]Tabelle1!$C$3:$C$500&amp;[3]Tabelle1!$D$3:$D$500,0),MATCH(R$2,[3]Tabelle1!$E$2:$U$2,0))=0,"",INDEX([3]Tabelle1!$E$3:$U$500,MATCH($A564&amp;$C564&amp;$D564,[3]Tabelle1!$A$3:$A$500&amp;[3]Tabelle1!$C$3:$C$500&amp;[3]Tabelle1!$D$3:$D$500,0),MATCH(R$2,[3]Tabelle1!$E$2:$U$2,0))),"")</f>
        <v>1754</v>
      </c>
      <c r="S564" s="195">
        <f t="array" ref="S564">IFERROR(IF(INDEX([3]Tabelle1!$E$3:$U$500,MATCH($A564&amp;$C564&amp;$D564,[3]Tabelle1!$A$3:$A$500&amp;[3]Tabelle1!$C$3:$C$500&amp;[3]Tabelle1!$D$3:$D$500,0),MATCH(S$2,[3]Tabelle1!$E$2:$U$2,0))=0,"",INDEX([3]Tabelle1!$E$3:$U$500,MATCH($A564&amp;$C564&amp;$D564,[3]Tabelle1!$A$3:$A$500&amp;[3]Tabelle1!$C$3:$C$500&amp;[3]Tabelle1!$D$3:$D$500,0),MATCH(S$2,[3]Tabelle1!$E$2:$U$2,0))),"")</f>
        <v>1755</v>
      </c>
      <c r="T564" s="195" t="str">
        <f t="array" ref="T564">IFERROR(IF(INDEX([3]Tabelle1!$E$3:$U$500,MATCH($A564&amp;$C564&amp;$D564,[3]Tabelle1!$A$3:$A$500&amp;[3]Tabelle1!$C$3:$C$500&amp;[3]Tabelle1!$D$3:$D$500,0),MATCH(T$2,[3]Tabelle1!$E$2:$U$2,0))=0,"",INDEX([3]Tabelle1!$E$3:$U$500,MATCH($A564&amp;$C564&amp;$D564,[3]Tabelle1!$A$3:$A$500&amp;[3]Tabelle1!$C$3:$C$500&amp;[3]Tabelle1!$D$3:$D$500,0),MATCH(T$2,[3]Tabelle1!$E$2:$U$2,0))),"")</f>
        <v/>
      </c>
      <c r="U564" s="195" t="str">
        <f t="array" ref="U564">IFERROR(IF(INDEX([3]Tabelle1!$E$3:$U$500,MATCH($A564&amp;$C564&amp;$D564,[3]Tabelle1!$A$3:$A$500&amp;[3]Tabelle1!$C$3:$C$500&amp;[3]Tabelle1!$D$3:$D$500,0),MATCH(U$2,[3]Tabelle1!$E$2:$U$2,0))=0,"",INDEX([3]Tabelle1!$E$3:$U$500,MATCH($A564&amp;$C564&amp;$D564,[3]Tabelle1!$A$3:$A$500&amp;[3]Tabelle1!$C$3:$C$500&amp;[3]Tabelle1!$D$3:$D$500,0),MATCH(U$2,[3]Tabelle1!$E$2:$U$2,0))),"")</f>
        <v/>
      </c>
      <c r="V564" s="196" t="str">
        <f t="array" ref="V564">IFERROR(IF(INDEX([3]Tabelle1!$E$3:$U$500,MATCH($A564&amp;$C564&amp;$D564,[3]Tabelle1!$A$3:$A$500&amp;[3]Tabelle1!$C$3:$C$500&amp;[3]Tabelle1!$D$3:$D$500,0),MATCH(V$2,[3]Tabelle1!$E$2:$U$2,0))=0,"",INDEX([3]Tabelle1!$E$3:$U$500,MATCH($A564&amp;$C564&amp;$D564,[3]Tabelle1!$A$3:$A$500&amp;[3]Tabelle1!$C$3:$C$500&amp;[3]Tabelle1!$D$3:$D$500,0),MATCH(V$2,[3]Tabelle1!$E$2:$U$2,0))),"")</f>
        <v/>
      </c>
      <c r="W564" t="str">
        <f t="array" ref="W564">IFERROR(IF(INDEX([3]Tabelle1!$E$3:$U$500,MATCH($A564&amp;$C564&amp;$D564,[3]Tabelle1!$A$3:$A$500&amp;[3]Tabelle1!$C$3:$C$500&amp;[3]Tabelle1!$D$3:$D$500,0),MATCH(W$2,[3]Tabelle1!$E$2:$U$2,0))=0,"",INDEX([3]Tabelle1!$E$3:$U$500,MATCH($A564&amp;$C564&amp;$D564,[3]Tabelle1!$A$3:$A$500&amp;[3]Tabelle1!$C$3:$C$500&amp;[3]Tabelle1!$D$3:$D$500,0),MATCH(W$2,[3]Tabelle1!$E$2:$U$2,0))),"")</f>
        <v/>
      </c>
      <c r="X564" t="str">
        <f t="array" ref="X564">IFERROR(IF(INDEX([3]Tabelle1!$E$3:$U$500,MATCH($A564&amp;$C564&amp;$D564,[3]Tabelle1!$A$3:$A$500&amp;[3]Tabelle1!$C$3:$C$500&amp;[3]Tabelle1!$D$3:$D$500,0),MATCH(X$2,[3]Tabelle1!$E$2:$U$2,0))=0,"",INDEX([3]Tabelle1!$E$3:$U$500,MATCH($A564&amp;$C564&amp;$D564,[3]Tabelle1!$A$3:$A$500&amp;[3]Tabelle1!$C$3:$C$500&amp;[3]Tabelle1!$D$3:$D$500,0),MATCH(X$2,[3]Tabelle1!$E$2:$U$2,0))),"")</f>
        <v/>
      </c>
      <c r="Y564" s="4"/>
      <c r="Z564" s="4"/>
      <c r="AA564" s="4"/>
      <c r="AB564" s="4"/>
      <c r="AC564" s="4"/>
      <c r="AD564" s="4"/>
      <c r="AE564" s="4"/>
      <c r="AF564" s="4"/>
    </row>
    <row r="565" spans="1:32" x14ac:dyDescent="0.2">
      <c r="A565" s="107" t="str">
        <f t="shared" si="49"/>
        <v>Slovak Republic</v>
      </c>
      <c r="B565" s="97"/>
      <c r="C565" s="97" t="s">
        <v>88</v>
      </c>
      <c r="D565" s="227" t="s">
        <v>43</v>
      </c>
      <c r="E565" s="194"/>
      <c r="F565" s="194"/>
      <c r="G565" s="194"/>
      <c r="H565" s="195" t="str">
        <f t="array" ref="H565">IFERROR(IF(INDEX([3]Tabelle1!$E$3:$U$500,MATCH($A565&amp;$C565&amp;$D565,[3]Tabelle1!$A$3:$A$500&amp;[3]Tabelle1!$C$3:$C$500&amp;[3]Tabelle1!$D$3:$D$500,0),MATCH(H$2,[3]Tabelle1!$E$2:$U$2,0))=0,"",INDEX([3]Tabelle1!$E$3:$U$500,MATCH($A565&amp;$C565&amp;$D565,[3]Tabelle1!$A$3:$A$500&amp;[3]Tabelle1!$C$3:$C$500&amp;[3]Tabelle1!$D$3:$D$500,0),MATCH(H$2,[3]Tabelle1!$E$2:$U$2,0))),"")</f>
        <v/>
      </c>
      <c r="I565" s="195" t="str">
        <f t="array" ref="I565">IFERROR(IF(INDEX([3]Tabelle1!$E$3:$U$500,MATCH($A565&amp;$C565&amp;$D565,[3]Tabelle1!$A$3:$A$500&amp;[3]Tabelle1!$C$3:$C$500&amp;[3]Tabelle1!$D$3:$D$500,0),MATCH(I$2,[3]Tabelle1!$E$2:$U$2,0))=0,"",INDEX([3]Tabelle1!$E$3:$U$500,MATCH($A565&amp;$C565&amp;$D565,[3]Tabelle1!$A$3:$A$500&amp;[3]Tabelle1!$C$3:$C$500&amp;[3]Tabelle1!$D$3:$D$500,0),MATCH(I$2,[3]Tabelle1!$E$2:$U$2,0))),"")</f>
        <v/>
      </c>
      <c r="J565" s="195">
        <f t="array" ref="J565">IFERROR(IF(INDEX([3]Tabelle1!$E$3:$U$500,MATCH($A565&amp;$C565&amp;$D565,[3]Tabelle1!$A$3:$A$500&amp;[3]Tabelle1!$C$3:$C$500&amp;[3]Tabelle1!$D$3:$D$500,0),MATCH(J$2,[3]Tabelle1!$E$2:$U$2,0))=0,"",INDEX([3]Tabelle1!$E$3:$U$500,MATCH($A565&amp;$C565&amp;$D565,[3]Tabelle1!$A$3:$A$500&amp;[3]Tabelle1!$C$3:$C$500&amp;[3]Tabelle1!$D$3:$D$500,0),MATCH(J$2,[3]Tabelle1!$E$2:$U$2,0))),"")</f>
        <v>916</v>
      </c>
      <c r="K565" s="195">
        <f t="array" ref="K565">IFERROR(IF(INDEX([3]Tabelle1!$E$3:$U$500,MATCH($A565&amp;$C565&amp;$D565,[3]Tabelle1!$A$3:$A$500&amp;[3]Tabelle1!$C$3:$C$500&amp;[3]Tabelle1!$D$3:$D$500,0),MATCH(K$2,[3]Tabelle1!$E$2:$U$2,0))=0,"",INDEX([3]Tabelle1!$E$3:$U$500,MATCH($A565&amp;$C565&amp;$D565,[3]Tabelle1!$A$3:$A$500&amp;[3]Tabelle1!$C$3:$C$500&amp;[3]Tabelle1!$D$3:$D$500,0),MATCH(K$2,[3]Tabelle1!$E$2:$U$2,0))),"")</f>
        <v>916</v>
      </c>
      <c r="L565" s="195">
        <f t="array" ref="L565">IFERROR(IF(INDEX([3]Tabelle1!$E$3:$U$500,MATCH($A565&amp;$C565&amp;$D565,[3]Tabelle1!$A$3:$A$500&amp;[3]Tabelle1!$C$3:$C$500&amp;[3]Tabelle1!$D$3:$D$500,0),MATCH(L$2,[3]Tabelle1!$E$2:$U$2,0))=0,"",INDEX([3]Tabelle1!$E$3:$U$500,MATCH($A565&amp;$C565&amp;$D565,[3]Tabelle1!$A$3:$A$500&amp;[3]Tabelle1!$C$3:$C$500&amp;[3]Tabelle1!$D$3:$D$500,0),MATCH(L$2,[3]Tabelle1!$E$2:$U$2,0))),"")</f>
        <v>916</v>
      </c>
      <c r="M565" s="195">
        <f t="array" ref="M565">IFERROR(IF(INDEX([3]Tabelle1!$E$3:$U$500,MATCH($A565&amp;$C565&amp;$D565,[3]Tabelle1!$A$3:$A$500&amp;[3]Tabelle1!$C$3:$C$500&amp;[3]Tabelle1!$D$3:$D$500,0),MATCH(M$2,[3]Tabelle1!$E$2:$U$2,0))=0,"",INDEX([3]Tabelle1!$E$3:$U$500,MATCH($A565&amp;$C565&amp;$D565,[3]Tabelle1!$A$3:$A$500&amp;[3]Tabelle1!$C$3:$C$500&amp;[3]Tabelle1!$D$3:$D$500,0),MATCH(M$2,[3]Tabelle1!$E$2:$U$2,0))),"")</f>
        <v>916</v>
      </c>
      <c r="N565" s="195">
        <f t="array" ref="N565">IFERROR(IF(INDEX([3]Tabelle1!$E$3:$U$500,MATCH($A565&amp;$C565&amp;$D565,[3]Tabelle1!$A$3:$A$500&amp;[3]Tabelle1!$C$3:$C$500&amp;[3]Tabelle1!$D$3:$D$500,0),MATCH(N$2,[3]Tabelle1!$E$2:$U$2,0))=0,"",INDEX([3]Tabelle1!$E$3:$U$500,MATCH($A565&amp;$C565&amp;$D565,[3]Tabelle1!$A$3:$A$500&amp;[3]Tabelle1!$C$3:$C$500&amp;[3]Tabelle1!$D$3:$D$500,0),MATCH(N$2,[3]Tabelle1!$E$2:$U$2,0))),"")</f>
        <v>916</v>
      </c>
      <c r="O565" s="195">
        <f t="array" ref="O565">IFERROR(IF(INDEX([3]Tabelle1!$E$3:$U$500,MATCH($A565&amp;$C565&amp;$D565,[3]Tabelle1!$A$3:$A$500&amp;[3]Tabelle1!$C$3:$C$500&amp;[3]Tabelle1!$D$3:$D$500,0),MATCH(O$2,[3]Tabelle1!$E$2:$U$2,0))=0,"",INDEX([3]Tabelle1!$E$3:$U$500,MATCH($A565&amp;$C565&amp;$D565,[3]Tabelle1!$A$3:$A$500&amp;[3]Tabelle1!$C$3:$C$500&amp;[3]Tabelle1!$D$3:$D$500,0),MATCH(O$2,[3]Tabelle1!$E$2:$U$2,0))),"")</f>
        <v>916</v>
      </c>
      <c r="P565" s="195">
        <f t="array" ref="P565">IFERROR(IF(INDEX([3]Tabelle1!$E$3:$U$500,MATCH($A565&amp;$C565&amp;$D565,[3]Tabelle1!$A$3:$A$500&amp;[3]Tabelle1!$C$3:$C$500&amp;[3]Tabelle1!$D$3:$D$500,0),MATCH(P$2,[3]Tabelle1!$E$2:$U$2,0))=0,"",INDEX([3]Tabelle1!$E$3:$U$500,MATCH($A565&amp;$C565&amp;$D565,[3]Tabelle1!$A$3:$A$500&amp;[3]Tabelle1!$C$3:$C$500&amp;[3]Tabelle1!$D$3:$D$500,0),MATCH(P$2,[3]Tabelle1!$E$2:$U$2,0))),"")</f>
        <v>916</v>
      </c>
      <c r="Q565" s="195">
        <f t="array" ref="Q565">IFERROR(IF(INDEX([3]Tabelle1!$E$3:$U$500,MATCH($A565&amp;$C565&amp;$D565,[3]Tabelle1!$A$3:$A$500&amp;[3]Tabelle1!$C$3:$C$500&amp;[3]Tabelle1!$D$3:$D$500,0),MATCH(Q$2,[3]Tabelle1!$E$2:$U$2,0))=0,"",INDEX([3]Tabelle1!$E$3:$U$500,MATCH($A565&amp;$C565&amp;$D565,[3]Tabelle1!$A$3:$A$500&amp;[3]Tabelle1!$C$3:$C$500&amp;[3]Tabelle1!$D$3:$D$500,0),MATCH(Q$2,[3]Tabelle1!$E$2:$U$2,0))),"")</f>
        <v>916</v>
      </c>
      <c r="R565" s="195">
        <f t="array" ref="R565">IFERROR(IF(INDEX([3]Tabelle1!$E$3:$U$500,MATCH($A565&amp;$C565&amp;$D565,[3]Tabelle1!$A$3:$A$500&amp;[3]Tabelle1!$C$3:$C$500&amp;[3]Tabelle1!$D$3:$D$500,0),MATCH(R$2,[3]Tabelle1!$E$2:$U$2,0))=0,"",INDEX([3]Tabelle1!$E$3:$U$500,MATCH($A565&amp;$C565&amp;$D565,[3]Tabelle1!$A$3:$A$500&amp;[3]Tabelle1!$C$3:$C$500&amp;[3]Tabelle1!$D$3:$D$500,0),MATCH(R$2,[3]Tabelle1!$E$2:$U$2,0))),"")</f>
        <v>916</v>
      </c>
      <c r="S565" s="195">
        <f t="array" ref="S565">IFERROR(IF(INDEX([3]Tabelle1!$E$3:$U$500,MATCH($A565&amp;$C565&amp;$D565,[3]Tabelle1!$A$3:$A$500&amp;[3]Tabelle1!$C$3:$C$500&amp;[3]Tabelle1!$D$3:$D$500,0),MATCH(S$2,[3]Tabelle1!$E$2:$U$2,0))=0,"",INDEX([3]Tabelle1!$E$3:$U$500,MATCH($A565&amp;$C565&amp;$D565,[3]Tabelle1!$A$3:$A$500&amp;[3]Tabelle1!$C$3:$C$500&amp;[3]Tabelle1!$D$3:$D$500,0),MATCH(S$2,[3]Tabelle1!$E$2:$U$2,0))),"")</f>
        <v>916</v>
      </c>
      <c r="T565" s="195" t="str">
        <f t="array" ref="T565">IFERROR(IF(INDEX([3]Tabelle1!$E$3:$U$500,MATCH($A565&amp;$C565&amp;$D565,[3]Tabelle1!$A$3:$A$500&amp;[3]Tabelle1!$C$3:$C$500&amp;[3]Tabelle1!$D$3:$D$500,0),MATCH(T$2,[3]Tabelle1!$E$2:$U$2,0))=0,"",INDEX([3]Tabelle1!$E$3:$U$500,MATCH($A565&amp;$C565&amp;$D565,[3]Tabelle1!$A$3:$A$500&amp;[3]Tabelle1!$C$3:$C$500&amp;[3]Tabelle1!$D$3:$D$500,0),MATCH(T$2,[3]Tabelle1!$E$2:$U$2,0))),"")</f>
        <v/>
      </c>
      <c r="U565" s="195" t="str">
        <f t="array" ref="U565">IFERROR(IF(INDEX([3]Tabelle1!$E$3:$U$500,MATCH($A565&amp;$C565&amp;$D565,[3]Tabelle1!$A$3:$A$500&amp;[3]Tabelle1!$C$3:$C$500&amp;[3]Tabelle1!$D$3:$D$500,0),MATCH(U$2,[3]Tabelle1!$E$2:$U$2,0))=0,"",INDEX([3]Tabelle1!$E$3:$U$500,MATCH($A565&amp;$C565&amp;$D565,[3]Tabelle1!$A$3:$A$500&amp;[3]Tabelle1!$C$3:$C$500&amp;[3]Tabelle1!$D$3:$D$500,0),MATCH(U$2,[3]Tabelle1!$E$2:$U$2,0))),"")</f>
        <v/>
      </c>
      <c r="V565" s="196" t="str">
        <f t="array" ref="V565">IFERROR(IF(INDEX([3]Tabelle1!$E$3:$U$500,MATCH($A565&amp;$C565&amp;$D565,[3]Tabelle1!$A$3:$A$500&amp;[3]Tabelle1!$C$3:$C$500&amp;[3]Tabelle1!$D$3:$D$500,0),MATCH(V$2,[3]Tabelle1!$E$2:$U$2,0))=0,"",INDEX([3]Tabelle1!$E$3:$U$500,MATCH($A565&amp;$C565&amp;$D565,[3]Tabelle1!$A$3:$A$500&amp;[3]Tabelle1!$C$3:$C$500&amp;[3]Tabelle1!$D$3:$D$500,0),MATCH(V$2,[3]Tabelle1!$E$2:$U$2,0))),"")</f>
        <v/>
      </c>
      <c r="W565" t="str">
        <f t="array" ref="W565">IFERROR(IF(INDEX([3]Tabelle1!$E$3:$U$500,MATCH($A565&amp;$C565&amp;$D565,[3]Tabelle1!$A$3:$A$500&amp;[3]Tabelle1!$C$3:$C$500&amp;[3]Tabelle1!$D$3:$D$500,0),MATCH(W$2,[3]Tabelle1!$E$2:$U$2,0))=0,"",INDEX([3]Tabelle1!$E$3:$U$500,MATCH($A565&amp;$C565&amp;$D565,[3]Tabelle1!$A$3:$A$500&amp;[3]Tabelle1!$C$3:$C$500&amp;[3]Tabelle1!$D$3:$D$500,0),MATCH(W$2,[3]Tabelle1!$E$2:$U$2,0))),"")</f>
        <v/>
      </c>
      <c r="X565" t="str">
        <f t="array" ref="X565">IFERROR(IF(INDEX([3]Tabelle1!$E$3:$U$500,MATCH($A565&amp;$C565&amp;$D565,[3]Tabelle1!$A$3:$A$500&amp;[3]Tabelle1!$C$3:$C$500&amp;[3]Tabelle1!$D$3:$D$500,0),MATCH(X$2,[3]Tabelle1!$E$2:$U$2,0))=0,"",INDEX([3]Tabelle1!$E$3:$U$500,MATCH($A565&amp;$C565&amp;$D565,[3]Tabelle1!$A$3:$A$500&amp;[3]Tabelle1!$C$3:$C$500&amp;[3]Tabelle1!$D$3:$D$500,0),MATCH(X$2,[3]Tabelle1!$E$2:$U$2,0))),"")</f>
        <v/>
      </c>
      <c r="Y565" s="4"/>
      <c r="Z565" s="4"/>
      <c r="AA565" s="4"/>
      <c r="AB565" s="4"/>
      <c r="AC565" s="4"/>
      <c r="AD565" s="4"/>
      <c r="AE565" s="4"/>
      <c r="AF565" s="4"/>
    </row>
    <row r="566" spans="1:32" x14ac:dyDescent="0.2">
      <c r="A566" s="107" t="str">
        <f t="shared" si="49"/>
        <v>Slovak Republic</v>
      </c>
      <c r="B566" s="97"/>
      <c r="C566" s="97" t="s">
        <v>88</v>
      </c>
      <c r="D566" s="227" t="s">
        <v>46</v>
      </c>
      <c r="E566" s="194"/>
      <c r="F566" s="194"/>
      <c r="G566" s="194"/>
      <c r="H566" s="195" t="str">
        <f t="array" ref="H566">IFERROR(IF(INDEX([3]Tabelle1!$E$3:$U$500,MATCH($A566&amp;$C566&amp;$D566,[3]Tabelle1!$A$3:$A$500&amp;[3]Tabelle1!$C$3:$C$500&amp;[3]Tabelle1!$D$3:$D$500,0),MATCH(H$2,[3]Tabelle1!$E$2:$U$2,0))=0,"",INDEX([3]Tabelle1!$E$3:$U$500,MATCH($A566&amp;$C566&amp;$D566,[3]Tabelle1!$A$3:$A$500&amp;[3]Tabelle1!$C$3:$C$500&amp;[3]Tabelle1!$D$3:$D$500,0),MATCH(H$2,[3]Tabelle1!$E$2:$U$2,0))),"")</f>
        <v/>
      </c>
      <c r="I566" s="195" t="str">
        <f t="array" ref="I566">IFERROR(IF(INDEX([3]Tabelle1!$E$3:$U$500,MATCH($A566&amp;$C566&amp;$D566,[3]Tabelle1!$A$3:$A$500&amp;[3]Tabelle1!$C$3:$C$500&amp;[3]Tabelle1!$D$3:$D$500,0),MATCH(I$2,[3]Tabelle1!$E$2:$U$2,0))=0,"",INDEX([3]Tabelle1!$E$3:$U$500,MATCH($A566&amp;$C566&amp;$D566,[3]Tabelle1!$A$3:$A$500&amp;[3]Tabelle1!$C$3:$C$500&amp;[3]Tabelle1!$D$3:$D$500,0),MATCH(I$2,[3]Tabelle1!$E$2:$U$2,0))),"")</f>
        <v/>
      </c>
      <c r="J566" s="195" t="str">
        <f t="array" ref="J566">IFERROR(IF(INDEX([3]Tabelle1!$E$3:$U$500,MATCH($A566&amp;$C566&amp;$D566,[3]Tabelle1!$A$3:$A$500&amp;[3]Tabelle1!$C$3:$C$500&amp;[3]Tabelle1!$D$3:$D$500,0),MATCH(J$2,[3]Tabelle1!$E$2:$U$2,0))=0,"",INDEX([3]Tabelle1!$E$3:$U$500,MATCH($A566&amp;$C566&amp;$D566,[3]Tabelle1!$A$3:$A$500&amp;[3]Tabelle1!$C$3:$C$500&amp;[3]Tabelle1!$D$3:$D$500,0),MATCH(J$2,[3]Tabelle1!$E$2:$U$2,0))),"")</f>
        <v/>
      </c>
      <c r="K566" s="195" t="str">
        <f t="array" ref="K566">IFERROR(IF(INDEX([3]Tabelle1!$E$3:$U$500,MATCH($A566&amp;$C566&amp;$D566,[3]Tabelle1!$A$3:$A$500&amp;[3]Tabelle1!$C$3:$C$500&amp;[3]Tabelle1!$D$3:$D$500,0),MATCH(K$2,[3]Tabelle1!$E$2:$U$2,0))=0,"",INDEX([3]Tabelle1!$E$3:$U$500,MATCH($A566&amp;$C566&amp;$D566,[3]Tabelle1!$A$3:$A$500&amp;[3]Tabelle1!$C$3:$C$500&amp;[3]Tabelle1!$D$3:$D$500,0),MATCH(K$2,[3]Tabelle1!$E$2:$U$2,0))),"")</f>
        <v/>
      </c>
      <c r="L566" s="195" t="str">
        <f t="array" ref="L566">IFERROR(IF(INDEX([3]Tabelle1!$E$3:$U$500,MATCH($A566&amp;$C566&amp;$D566,[3]Tabelle1!$A$3:$A$500&amp;[3]Tabelle1!$C$3:$C$500&amp;[3]Tabelle1!$D$3:$D$500,0),MATCH(L$2,[3]Tabelle1!$E$2:$U$2,0))=0,"",INDEX([3]Tabelle1!$E$3:$U$500,MATCH($A566&amp;$C566&amp;$D566,[3]Tabelle1!$A$3:$A$500&amp;[3]Tabelle1!$C$3:$C$500&amp;[3]Tabelle1!$D$3:$D$500,0),MATCH(L$2,[3]Tabelle1!$E$2:$U$2,0))),"")</f>
        <v/>
      </c>
      <c r="M566" s="195" t="str">
        <f t="array" ref="M566">IFERROR(IF(INDEX([3]Tabelle1!$E$3:$U$500,MATCH($A566&amp;$C566&amp;$D566,[3]Tabelle1!$A$3:$A$500&amp;[3]Tabelle1!$C$3:$C$500&amp;[3]Tabelle1!$D$3:$D$500,0),MATCH(M$2,[3]Tabelle1!$E$2:$U$2,0))=0,"",INDEX([3]Tabelle1!$E$3:$U$500,MATCH($A566&amp;$C566&amp;$D566,[3]Tabelle1!$A$3:$A$500&amp;[3]Tabelle1!$C$3:$C$500&amp;[3]Tabelle1!$D$3:$D$500,0),MATCH(M$2,[3]Tabelle1!$E$2:$U$2,0))),"")</f>
        <v/>
      </c>
      <c r="N566" s="195" t="str">
        <f t="array" ref="N566">IFERROR(IF(INDEX([3]Tabelle1!$E$3:$U$500,MATCH($A566&amp;$C566&amp;$D566,[3]Tabelle1!$A$3:$A$500&amp;[3]Tabelle1!$C$3:$C$500&amp;[3]Tabelle1!$D$3:$D$500,0),MATCH(N$2,[3]Tabelle1!$E$2:$U$2,0))=0,"",INDEX([3]Tabelle1!$E$3:$U$500,MATCH($A566&amp;$C566&amp;$D566,[3]Tabelle1!$A$3:$A$500&amp;[3]Tabelle1!$C$3:$C$500&amp;[3]Tabelle1!$D$3:$D$500,0),MATCH(N$2,[3]Tabelle1!$E$2:$U$2,0))),"")</f>
        <v/>
      </c>
      <c r="O566" s="195" t="str">
        <f t="array" ref="O566">IFERROR(IF(INDEX([3]Tabelle1!$E$3:$U$500,MATCH($A566&amp;$C566&amp;$D566,[3]Tabelle1!$A$3:$A$500&amp;[3]Tabelle1!$C$3:$C$500&amp;[3]Tabelle1!$D$3:$D$500,0),MATCH(O$2,[3]Tabelle1!$E$2:$U$2,0))=0,"",INDEX([3]Tabelle1!$E$3:$U$500,MATCH($A566&amp;$C566&amp;$D566,[3]Tabelle1!$A$3:$A$500&amp;[3]Tabelle1!$C$3:$C$500&amp;[3]Tabelle1!$D$3:$D$500,0),MATCH(O$2,[3]Tabelle1!$E$2:$U$2,0))),"")</f>
        <v/>
      </c>
      <c r="P566" s="195" t="str">
        <f t="array" ref="P566">IFERROR(IF(INDEX([3]Tabelle1!$E$3:$U$500,MATCH($A566&amp;$C566&amp;$D566,[3]Tabelle1!$A$3:$A$500&amp;[3]Tabelle1!$C$3:$C$500&amp;[3]Tabelle1!$D$3:$D$500,0),MATCH(P$2,[3]Tabelle1!$E$2:$U$2,0))=0,"",INDEX([3]Tabelle1!$E$3:$U$500,MATCH($A566&amp;$C566&amp;$D566,[3]Tabelle1!$A$3:$A$500&amp;[3]Tabelle1!$C$3:$C$500&amp;[3]Tabelle1!$D$3:$D$500,0),MATCH(P$2,[3]Tabelle1!$E$2:$U$2,0))),"")</f>
        <v/>
      </c>
      <c r="Q566" s="195" t="str">
        <f t="array" ref="Q566">IFERROR(IF(INDEX([3]Tabelle1!$E$3:$U$500,MATCH($A566&amp;$C566&amp;$D566,[3]Tabelle1!$A$3:$A$500&amp;[3]Tabelle1!$C$3:$C$500&amp;[3]Tabelle1!$D$3:$D$500,0),MATCH(Q$2,[3]Tabelle1!$E$2:$U$2,0))=0,"",INDEX([3]Tabelle1!$E$3:$U$500,MATCH($A566&amp;$C566&amp;$D566,[3]Tabelle1!$A$3:$A$500&amp;[3]Tabelle1!$C$3:$C$500&amp;[3]Tabelle1!$D$3:$D$500,0),MATCH(Q$2,[3]Tabelle1!$E$2:$U$2,0))),"")</f>
        <v/>
      </c>
      <c r="R566" s="195" t="str">
        <f t="array" ref="R566">IFERROR(IF(INDEX([3]Tabelle1!$E$3:$U$500,MATCH($A566&amp;$C566&amp;$D566,[3]Tabelle1!$A$3:$A$500&amp;[3]Tabelle1!$C$3:$C$500&amp;[3]Tabelle1!$D$3:$D$500,0),MATCH(R$2,[3]Tabelle1!$E$2:$U$2,0))=0,"",INDEX([3]Tabelle1!$E$3:$U$500,MATCH($A566&amp;$C566&amp;$D566,[3]Tabelle1!$A$3:$A$500&amp;[3]Tabelle1!$C$3:$C$500&amp;[3]Tabelle1!$D$3:$D$500,0),MATCH(R$2,[3]Tabelle1!$E$2:$U$2,0))),"")</f>
        <v/>
      </c>
      <c r="S566" s="195" t="str">
        <f t="array" ref="S566">IFERROR(IF(INDEX([3]Tabelle1!$E$3:$U$500,MATCH($A566&amp;$C566&amp;$D566,[3]Tabelle1!$A$3:$A$500&amp;[3]Tabelle1!$C$3:$C$500&amp;[3]Tabelle1!$D$3:$D$500,0),MATCH(S$2,[3]Tabelle1!$E$2:$U$2,0))=0,"",INDEX([3]Tabelle1!$E$3:$U$500,MATCH($A566&amp;$C566&amp;$D566,[3]Tabelle1!$A$3:$A$500&amp;[3]Tabelle1!$C$3:$C$500&amp;[3]Tabelle1!$D$3:$D$500,0),MATCH(S$2,[3]Tabelle1!$E$2:$U$2,0))),"")</f>
        <v/>
      </c>
      <c r="T566" s="195" t="str">
        <f t="array" ref="T566">IFERROR(IF(INDEX([3]Tabelle1!$E$3:$U$500,MATCH($A566&amp;$C566&amp;$D566,[3]Tabelle1!$A$3:$A$500&amp;[3]Tabelle1!$C$3:$C$500&amp;[3]Tabelle1!$D$3:$D$500,0),MATCH(T$2,[3]Tabelle1!$E$2:$U$2,0))=0,"",INDEX([3]Tabelle1!$E$3:$U$500,MATCH($A566&amp;$C566&amp;$D566,[3]Tabelle1!$A$3:$A$500&amp;[3]Tabelle1!$C$3:$C$500&amp;[3]Tabelle1!$D$3:$D$500,0),MATCH(T$2,[3]Tabelle1!$E$2:$U$2,0))),"")</f>
        <v/>
      </c>
      <c r="U566" s="195" t="str">
        <f t="array" ref="U566">IFERROR(IF(INDEX([3]Tabelle1!$E$3:$U$500,MATCH($A566&amp;$C566&amp;$D566,[3]Tabelle1!$A$3:$A$500&amp;[3]Tabelle1!$C$3:$C$500&amp;[3]Tabelle1!$D$3:$D$500,0),MATCH(U$2,[3]Tabelle1!$E$2:$U$2,0))=0,"",INDEX([3]Tabelle1!$E$3:$U$500,MATCH($A566&amp;$C566&amp;$D566,[3]Tabelle1!$A$3:$A$500&amp;[3]Tabelle1!$C$3:$C$500&amp;[3]Tabelle1!$D$3:$D$500,0),MATCH(U$2,[3]Tabelle1!$E$2:$U$2,0))),"")</f>
        <v/>
      </c>
      <c r="V566" s="196" t="str">
        <f t="array" ref="V566">IFERROR(IF(INDEX([3]Tabelle1!$E$3:$U$500,MATCH($A566&amp;$C566&amp;$D566,[3]Tabelle1!$A$3:$A$500&amp;[3]Tabelle1!$C$3:$C$500&amp;[3]Tabelle1!$D$3:$D$500,0),MATCH(V$2,[3]Tabelle1!$E$2:$U$2,0))=0,"",INDEX([3]Tabelle1!$E$3:$U$500,MATCH($A566&amp;$C566&amp;$D566,[3]Tabelle1!$A$3:$A$500&amp;[3]Tabelle1!$C$3:$C$500&amp;[3]Tabelle1!$D$3:$D$500,0),MATCH(V$2,[3]Tabelle1!$E$2:$U$2,0))),"")</f>
        <v/>
      </c>
      <c r="W566" t="str">
        <f t="array" ref="W566">IFERROR(IF(INDEX([3]Tabelle1!$E$3:$U$500,MATCH($A566&amp;$C566&amp;$D566,[3]Tabelle1!$A$3:$A$500&amp;[3]Tabelle1!$C$3:$C$500&amp;[3]Tabelle1!$D$3:$D$500,0),MATCH(W$2,[3]Tabelle1!$E$2:$U$2,0))=0,"",INDEX([3]Tabelle1!$E$3:$U$500,MATCH($A566&amp;$C566&amp;$D566,[3]Tabelle1!$A$3:$A$500&amp;[3]Tabelle1!$C$3:$C$500&amp;[3]Tabelle1!$D$3:$D$500,0),MATCH(W$2,[3]Tabelle1!$E$2:$U$2,0))),"")</f>
        <v/>
      </c>
      <c r="X566" t="str">
        <f t="array" ref="X566">IFERROR(IF(INDEX([3]Tabelle1!$E$3:$U$500,MATCH($A566&amp;$C566&amp;$D566,[3]Tabelle1!$A$3:$A$500&amp;[3]Tabelle1!$C$3:$C$500&amp;[3]Tabelle1!$D$3:$D$500,0),MATCH(X$2,[3]Tabelle1!$E$2:$U$2,0))=0,"",INDEX([3]Tabelle1!$E$3:$U$500,MATCH($A566&amp;$C566&amp;$D566,[3]Tabelle1!$A$3:$A$500&amp;[3]Tabelle1!$C$3:$C$500&amp;[3]Tabelle1!$D$3:$D$500,0),MATCH(X$2,[3]Tabelle1!$E$2:$U$2,0))),"")</f>
        <v/>
      </c>
      <c r="Y566" s="4"/>
      <c r="Z566" s="4"/>
      <c r="AA566" s="4"/>
      <c r="AB566" s="4"/>
      <c r="AC566" s="4"/>
      <c r="AD566" s="4"/>
      <c r="AE566" s="4"/>
      <c r="AF566" s="4"/>
    </row>
    <row r="567" spans="1:32" x14ac:dyDescent="0.2">
      <c r="A567" s="107" t="str">
        <f t="shared" si="49"/>
        <v>Slovak Republic</v>
      </c>
      <c r="B567" s="97"/>
      <c r="C567" s="97" t="s">
        <v>88</v>
      </c>
      <c r="D567" s="227" t="s">
        <v>5</v>
      </c>
      <c r="E567" s="194"/>
      <c r="F567" s="194"/>
      <c r="G567" s="194"/>
      <c r="H567" s="195" t="str">
        <f t="array" ref="H567">IFERROR(IF(INDEX([3]Tabelle1!$E$3:$U$500,MATCH($A567&amp;$C567&amp;$D567,[3]Tabelle1!$A$3:$A$500&amp;[3]Tabelle1!$C$3:$C$500&amp;[3]Tabelle1!$D$3:$D$500,0),MATCH(H$2,[3]Tabelle1!$E$2:$U$2,0))=0,"",INDEX([3]Tabelle1!$E$3:$U$500,MATCH($A567&amp;$C567&amp;$D567,[3]Tabelle1!$A$3:$A$500&amp;[3]Tabelle1!$C$3:$C$500&amp;[3]Tabelle1!$D$3:$D$500,0),MATCH(H$2,[3]Tabelle1!$E$2:$U$2,0))),"")</f>
        <v/>
      </c>
      <c r="I567" s="195" t="str">
        <f t="array" ref="I567">IFERROR(IF(INDEX([3]Tabelle1!$E$3:$U$500,MATCH($A567&amp;$C567&amp;$D567,[3]Tabelle1!$A$3:$A$500&amp;[3]Tabelle1!$C$3:$C$500&amp;[3]Tabelle1!$D$3:$D$500,0),MATCH(I$2,[3]Tabelle1!$E$2:$U$2,0))=0,"",INDEX([3]Tabelle1!$E$3:$U$500,MATCH($A567&amp;$C567&amp;$D567,[3]Tabelle1!$A$3:$A$500&amp;[3]Tabelle1!$C$3:$C$500&amp;[3]Tabelle1!$D$3:$D$500,0),MATCH(I$2,[3]Tabelle1!$E$2:$U$2,0))),"")</f>
        <v/>
      </c>
      <c r="J567" s="195">
        <f t="array" ref="J567">IFERROR(IF(INDEX([3]Tabelle1!$E$3:$U$500,MATCH($A567&amp;$C567&amp;$D567,[3]Tabelle1!$A$3:$A$500&amp;[3]Tabelle1!$C$3:$C$500&amp;[3]Tabelle1!$D$3:$D$500,0),MATCH(J$2,[3]Tabelle1!$E$2:$U$2,0))=0,"",INDEX([3]Tabelle1!$E$3:$U$500,MATCH($A567&amp;$C567&amp;$D567,[3]Tabelle1!$A$3:$A$500&amp;[3]Tabelle1!$C$3:$C$500&amp;[3]Tabelle1!$D$3:$D$500,0),MATCH(J$2,[3]Tabelle1!$E$2:$U$2,0))),"")</f>
        <v>190</v>
      </c>
      <c r="K567" s="195">
        <f t="array" ref="K567">IFERROR(IF(INDEX([3]Tabelle1!$E$3:$U$500,MATCH($A567&amp;$C567&amp;$D567,[3]Tabelle1!$A$3:$A$500&amp;[3]Tabelle1!$C$3:$C$500&amp;[3]Tabelle1!$D$3:$D$500,0),MATCH(K$2,[3]Tabelle1!$E$2:$U$2,0))=0,"",INDEX([3]Tabelle1!$E$3:$U$500,MATCH($A567&amp;$C567&amp;$D567,[3]Tabelle1!$A$3:$A$500&amp;[3]Tabelle1!$C$3:$C$500&amp;[3]Tabelle1!$D$3:$D$500,0),MATCH(K$2,[3]Tabelle1!$E$2:$U$2,0))),"")</f>
        <v>200</v>
      </c>
      <c r="L567" s="195">
        <f t="array" ref="L567">IFERROR(IF(INDEX([3]Tabelle1!$E$3:$U$500,MATCH($A567&amp;$C567&amp;$D567,[3]Tabelle1!$A$3:$A$500&amp;[3]Tabelle1!$C$3:$C$500&amp;[3]Tabelle1!$D$3:$D$500,0),MATCH(L$2,[3]Tabelle1!$E$2:$U$2,0))=0,"",INDEX([3]Tabelle1!$E$3:$U$500,MATCH($A567&amp;$C567&amp;$D567,[3]Tabelle1!$A$3:$A$500&amp;[3]Tabelle1!$C$3:$C$500&amp;[3]Tabelle1!$D$3:$D$500,0),MATCH(L$2,[3]Tabelle1!$E$2:$U$2,0))),"")</f>
        <v>200</v>
      </c>
      <c r="M567" s="195">
        <f t="array" ref="M567">IFERROR(IF(INDEX([3]Tabelle1!$E$3:$U$500,MATCH($A567&amp;$C567&amp;$D567,[3]Tabelle1!$A$3:$A$500&amp;[3]Tabelle1!$C$3:$C$500&amp;[3]Tabelle1!$D$3:$D$500,0),MATCH(M$2,[3]Tabelle1!$E$2:$U$2,0))=0,"",INDEX([3]Tabelle1!$E$3:$U$500,MATCH($A567&amp;$C567&amp;$D567,[3]Tabelle1!$A$3:$A$500&amp;[3]Tabelle1!$C$3:$C$500&amp;[3]Tabelle1!$D$3:$D$500,0),MATCH(M$2,[3]Tabelle1!$E$2:$U$2,0))),"")</f>
        <v>200</v>
      </c>
      <c r="N567" s="195">
        <f t="array" ref="N567">IFERROR(IF(INDEX([3]Tabelle1!$E$3:$U$500,MATCH($A567&amp;$C567&amp;$D567,[3]Tabelle1!$A$3:$A$500&amp;[3]Tabelle1!$C$3:$C$500&amp;[3]Tabelle1!$D$3:$D$500,0),MATCH(N$2,[3]Tabelle1!$E$2:$U$2,0))=0,"",INDEX([3]Tabelle1!$E$3:$U$500,MATCH($A567&amp;$C567&amp;$D567,[3]Tabelle1!$A$3:$A$500&amp;[3]Tabelle1!$C$3:$C$500&amp;[3]Tabelle1!$D$3:$D$500,0),MATCH(N$2,[3]Tabelle1!$E$2:$U$2,0))),"")</f>
        <v>200</v>
      </c>
      <c r="O567" s="195">
        <f t="array" ref="O567">IFERROR(IF(INDEX([3]Tabelle1!$E$3:$U$500,MATCH($A567&amp;$C567&amp;$D567,[3]Tabelle1!$A$3:$A$500&amp;[3]Tabelle1!$C$3:$C$500&amp;[3]Tabelle1!$D$3:$D$500,0),MATCH(O$2,[3]Tabelle1!$E$2:$U$2,0))=0,"",INDEX([3]Tabelle1!$E$3:$U$500,MATCH($A567&amp;$C567&amp;$D567,[3]Tabelle1!$A$3:$A$500&amp;[3]Tabelle1!$C$3:$C$500&amp;[3]Tabelle1!$D$3:$D$500,0),MATCH(O$2,[3]Tabelle1!$E$2:$U$2,0))),"")</f>
        <v>200</v>
      </c>
      <c r="P567" s="195">
        <f t="array" ref="P567">IFERROR(IF(INDEX([3]Tabelle1!$E$3:$U$500,MATCH($A567&amp;$C567&amp;$D567,[3]Tabelle1!$A$3:$A$500&amp;[3]Tabelle1!$C$3:$C$500&amp;[3]Tabelle1!$D$3:$D$500,0),MATCH(P$2,[3]Tabelle1!$E$2:$U$2,0))=0,"",INDEX([3]Tabelle1!$E$3:$U$500,MATCH($A567&amp;$C567&amp;$D567,[3]Tabelle1!$A$3:$A$500&amp;[3]Tabelle1!$C$3:$C$500&amp;[3]Tabelle1!$D$3:$D$500,0),MATCH(P$2,[3]Tabelle1!$E$2:$U$2,0))),"")</f>
        <v>200</v>
      </c>
      <c r="Q567" s="195">
        <f t="array" ref="Q567">IFERROR(IF(INDEX([3]Tabelle1!$E$3:$U$500,MATCH($A567&amp;$C567&amp;$D567,[3]Tabelle1!$A$3:$A$500&amp;[3]Tabelle1!$C$3:$C$500&amp;[3]Tabelle1!$D$3:$D$500,0),MATCH(Q$2,[3]Tabelle1!$E$2:$U$2,0))=0,"",INDEX([3]Tabelle1!$E$3:$U$500,MATCH($A567&amp;$C567&amp;$D567,[3]Tabelle1!$A$3:$A$500&amp;[3]Tabelle1!$C$3:$C$500&amp;[3]Tabelle1!$D$3:$D$500,0),MATCH(Q$2,[3]Tabelle1!$E$2:$U$2,0))),"")</f>
        <v>200</v>
      </c>
      <c r="R567" s="195">
        <f t="array" ref="R567">IFERROR(IF(INDEX([3]Tabelle1!$E$3:$U$500,MATCH($A567&amp;$C567&amp;$D567,[3]Tabelle1!$A$3:$A$500&amp;[3]Tabelle1!$C$3:$C$500&amp;[3]Tabelle1!$D$3:$D$500,0),MATCH(R$2,[3]Tabelle1!$E$2:$U$2,0))=0,"",INDEX([3]Tabelle1!$E$3:$U$500,MATCH($A567&amp;$C567&amp;$D567,[3]Tabelle1!$A$3:$A$500&amp;[3]Tabelle1!$C$3:$C$500&amp;[3]Tabelle1!$D$3:$D$500,0),MATCH(R$2,[3]Tabelle1!$E$2:$U$2,0))),"")</f>
        <v>200</v>
      </c>
      <c r="S567" s="195">
        <f t="array" ref="S567">IFERROR(IF(INDEX([3]Tabelle1!$E$3:$U$500,MATCH($A567&amp;$C567&amp;$D567,[3]Tabelle1!$A$3:$A$500&amp;[3]Tabelle1!$C$3:$C$500&amp;[3]Tabelle1!$D$3:$D$500,0),MATCH(S$2,[3]Tabelle1!$E$2:$U$2,0))=0,"",INDEX([3]Tabelle1!$E$3:$U$500,MATCH($A567&amp;$C567&amp;$D567,[3]Tabelle1!$A$3:$A$500&amp;[3]Tabelle1!$C$3:$C$500&amp;[3]Tabelle1!$D$3:$D$500,0),MATCH(S$2,[3]Tabelle1!$E$2:$U$2,0))),"")</f>
        <v>200</v>
      </c>
      <c r="T567" s="195" t="str">
        <f t="array" ref="T567">IFERROR(IF(INDEX([3]Tabelle1!$E$3:$U$500,MATCH($A567&amp;$C567&amp;$D567,[3]Tabelle1!$A$3:$A$500&amp;[3]Tabelle1!$C$3:$C$500&amp;[3]Tabelle1!$D$3:$D$500,0),MATCH(T$2,[3]Tabelle1!$E$2:$U$2,0))=0,"",INDEX([3]Tabelle1!$E$3:$U$500,MATCH($A567&amp;$C567&amp;$D567,[3]Tabelle1!$A$3:$A$500&amp;[3]Tabelle1!$C$3:$C$500&amp;[3]Tabelle1!$D$3:$D$500,0),MATCH(T$2,[3]Tabelle1!$E$2:$U$2,0))),"")</f>
        <v/>
      </c>
      <c r="U567" s="195" t="str">
        <f t="array" ref="U567">IFERROR(IF(INDEX([3]Tabelle1!$E$3:$U$500,MATCH($A567&amp;$C567&amp;$D567,[3]Tabelle1!$A$3:$A$500&amp;[3]Tabelle1!$C$3:$C$500&amp;[3]Tabelle1!$D$3:$D$500,0),MATCH(U$2,[3]Tabelle1!$E$2:$U$2,0))=0,"",INDEX([3]Tabelle1!$E$3:$U$500,MATCH($A567&amp;$C567&amp;$D567,[3]Tabelle1!$A$3:$A$500&amp;[3]Tabelle1!$C$3:$C$500&amp;[3]Tabelle1!$D$3:$D$500,0),MATCH(U$2,[3]Tabelle1!$E$2:$U$2,0))),"")</f>
        <v/>
      </c>
      <c r="V567" s="196" t="str">
        <f t="array" ref="V567">IFERROR(IF(INDEX([3]Tabelle1!$E$3:$U$500,MATCH($A567&amp;$C567&amp;$D567,[3]Tabelle1!$A$3:$A$500&amp;[3]Tabelle1!$C$3:$C$500&amp;[3]Tabelle1!$D$3:$D$500,0),MATCH(V$2,[3]Tabelle1!$E$2:$U$2,0))=0,"",INDEX([3]Tabelle1!$E$3:$U$500,MATCH($A567&amp;$C567&amp;$D567,[3]Tabelle1!$A$3:$A$500&amp;[3]Tabelle1!$C$3:$C$500&amp;[3]Tabelle1!$D$3:$D$500,0),MATCH(V$2,[3]Tabelle1!$E$2:$U$2,0))),"")</f>
        <v/>
      </c>
      <c r="W567" t="str">
        <f t="array" ref="W567">IFERROR(IF(INDEX([3]Tabelle1!$E$3:$U$500,MATCH($A567&amp;$C567&amp;$D567,[3]Tabelle1!$A$3:$A$500&amp;[3]Tabelle1!$C$3:$C$500&amp;[3]Tabelle1!$D$3:$D$500,0),MATCH(W$2,[3]Tabelle1!$E$2:$U$2,0))=0,"",INDEX([3]Tabelle1!$E$3:$U$500,MATCH($A567&amp;$C567&amp;$D567,[3]Tabelle1!$A$3:$A$500&amp;[3]Tabelle1!$C$3:$C$500&amp;[3]Tabelle1!$D$3:$D$500,0),MATCH(W$2,[3]Tabelle1!$E$2:$U$2,0))),"")</f>
        <v/>
      </c>
      <c r="X567" t="str">
        <f t="array" ref="X567">IFERROR(IF(INDEX([3]Tabelle1!$E$3:$U$500,MATCH($A567&amp;$C567&amp;$D567,[3]Tabelle1!$A$3:$A$500&amp;[3]Tabelle1!$C$3:$C$500&amp;[3]Tabelle1!$D$3:$D$500,0),MATCH(X$2,[3]Tabelle1!$E$2:$U$2,0))=0,"",INDEX([3]Tabelle1!$E$3:$U$500,MATCH($A567&amp;$C567&amp;$D567,[3]Tabelle1!$A$3:$A$500&amp;[3]Tabelle1!$C$3:$C$500&amp;[3]Tabelle1!$D$3:$D$500,0),MATCH(X$2,[3]Tabelle1!$E$2:$U$2,0))),"")</f>
        <v/>
      </c>
      <c r="Y567" s="4"/>
      <c r="Z567" s="4"/>
      <c r="AA567" s="4"/>
      <c r="AB567" s="4"/>
      <c r="AC567" s="4"/>
      <c r="AD567" s="4"/>
      <c r="AE567" s="4"/>
      <c r="AF567" s="4"/>
    </row>
    <row r="568" spans="1:32" x14ac:dyDescent="0.2">
      <c r="A568" s="107" t="str">
        <f t="shared" si="49"/>
        <v>Slovak Republic</v>
      </c>
      <c r="B568" s="97"/>
      <c r="C568" s="97" t="s">
        <v>88</v>
      </c>
      <c r="D568" s="227" t="s">
        <v>47</v>
      </c>
      <c r="E568" s="194"/>
      <c r="F568" s="194"/>
      <c r="G568" s="194"/>
      <c r="H568" s="195" t="str">
        <f t="array" ref="H568">IFERROR(IF(INDEX([3]Tabelle1!$E$3:$U$500,MATCH($A568&amp;$C568&amp;$D568,[3]Tabelle1!$A$3:$A$500&amp;[3]Tabelle1!$C$3:$C$500&amp;[3]Tabelle1!$D$3:$D$500,0),MATCH(H$2,[3]Tabelle1!$E$2:$U$2,0))=0,"",INDEX([3]Tabelle1!$E$3:$U$500,MATCH($A568&amp;$C568&amp;$D568,[3]Tabelle1!$A$3:$A$500&amp;[3]Tabelle1!$C$3:$C$500&amp;[3]Tabelle1!$D$3:$D$500,0),MATCH(H$2,[3]Tabelle1!$E$2:$U$2,0))),"")</f>
        <v/>
      </c>
      <c r="I568" s="195" t="str">
        <f t="array" ref="I568">IFERROR(IF(INDEX([3]Tabelle1!$E$3:$U$500,MATCH($A568&amp;$C568&amp;$D568,[3]Tabelle1!$A$3:$A$500&amp;[3]Tabelle1!$C$3:$C$500&amp;[3]Tabelle1!$D$3:$D$500,0),MATCH(I$2,[3]Tabelle1!$E$2:$U$2,0))=0,"",INDEX([3]Tabelle1!$E$3:$U$500,MATCH($A568&amp;$C568&amp;$D568,[3]Tabelle1!$A$3:$A$500&amp;[3]Tabelle1!$C$3:$C$500&amp;[3]Tabelle1!$D$3:$D$500,0),MATCH(I$2,[3]Tabelle1!$E$2:$U$2,0))),"")</f>
        <v/>
      </c>
      <c r="J568" s="195">
        <f t="array" ref="J568">IFERROR(IF(INDEX([3]Tabelle1!$E$3:$U$500,MATCH($A568&amp;$C568&amp;$D568,[3]Tabelle1!$A$3:$A$500&amp;[3]Tabelle1!$C$3:$C$500&amp;[3]Tabelle1!$D$3:$D$500,0),MATCH(J$2,[3]Tabelle1!$E$2:$U$2,0))=0,"",INDEX([3]Tabelle1!$E$3:$U$500,MATCH($A568&amp;$C568&amp;$D568,[3]Tabelle1!$A$3:$A$500&amp;[3]Tabelle1!$C$3:$C$500&amp;[3]Tabelle1!$D$3:$D$500,0),MATCH(J$2,[3]Tabelle1!$E$2:$U$2,0))),"")</f>
        <v>130</v>
      </c>
      <c r="K568" s="195">
        <f t="array" ref="K568">IFERROR(IF(INDEX([3]Tabelle1!$E$3:$U$500,MATCH($A568&amp;$C568&amp;$D568,[3]Tabelle1!$A$3:$A$500&amp;[3]Tabelle1!$C$3:$C$500&amp;[3]Tabelle1!$D$3:$D$500,0),MATCH(K$2,[3]Tabelle1!$E$2:$U$2,0))=0,"",INDEX([3]Tabelle1!$E$3:$U$500,MATCH($A568&amp;$C568&amp;$D568,[3]Tabelle1!$A$3:$A$500&amp;[3]Tabelle1!$C$3:$C$500&amp;[3]Tabelle1!$D$3:$D$500,0),MATCH(K$2,[3]Tabelle1!$E$2:$U$2,0))),"")</f>
        <v>150</v>
      </c>
      <c r="L568" s="195">
        <f t="array" ref="L568">IFERROR(IF(INDEX([3]Tabelle1!$E$3:$U$500,MATCH($A568&amp;$C568&amp;$D568,[3]Tabelle1!$A$3:$A$500&amp;[3]Tabelle1!$C$3:$C$500&amp;[3]Tabelle1!$D$3:$D$500,0),MATCH(L$2,[3]Tabelle1!$E$2:$U$2,0))=0,"",INDEX([3]Tabelle1!$E$3:$U$500,MATCH($A568&amp;$C568&amp;$D568,[3]Tabelle1!$A$3:$A$500&amp;[3]Tabelle1!$C$3:$C$500&amp;[3]Tabelle1!$D$3:$D$500,0),MATCH(L$2,[3]Tabelle1!$E$2:$U$2,0))),"")</f>
        <v>160</v>
      </c>
      <c r="M568" s="195">
        <f t="array" ref="M568">IFERROR(IF(INDEX([3]Tabelle1!$E$3:$U$500,MATCH($A568&amp;$C568&amp;$D568,[3]Tabelle1!$A$3:$A$500&amp;[3]Tabelle1!$C$3:$C$500&amp;[3]Tabelle1!$D$3:$D$500,0),MATCH(M$2,[3]Tabelle1!$E$2:$U$2,0))=0,"",INDEX([3]Tabelle1!$E$3:$U$500,MATCH($A568&amp;$C568&amp;$D568,[3]Tabelle1!$A$3:$A$500&amp;[3]Tabelle1!$C$3:$C$500&amp;[3]Tabelle1!$D$3:$D$500,0),MATCH(M$2,[3]Tabelle1!$E$2:$U$2,0))),"")</f>
        <v>170</v>
      </c>
      <c r="N568" s="195">
        <f t="array" ref="N568">IFERROR(IF(INDEX([3]Tabelle1!$E$3:$U$500,MATCH($A568&amp;$C568&amp;$D568,[3]Tabelle1!$A$3:$A$500&amp;[3]Tabelle1!$C$3:$C$500&amp;[3]Tabelle1!$D$3:$D$500,0),MATCH(N$2,[3]Tabelle1!$E$2:$U$2,0))=0,"",INDEX([3]Tabelle1!$E$3:$U$500,MATCH($A568&amp;$C568&amp;$D568,[3]Tabelle1!$A$3:$A$500&amp;[3]Tabelle1!$C$3:$C$500&amp;[3]Tabelle1!$D$3:$D$500,0),MATCH(N$2,[3]Tabelle1!$E$2:$U$2,0))),"")</f>
        <v>180</v>
      </c>
      <c r="O568" s="195">
        <f t="array" ref="O568">IFERROR(IF(INDEX([3]Tabelle1!$E$3:$U$500,MATCH($A568&amp;$C568&amp;$D568,[3]Tabelle1!$A$3:$A$500&amp;[3]Tabelle1!$C$3:$C$500&amp;[3]Tabelle1!$D$3:$D$500,0),MATCH(O$2,[3]Tabelle1!$E$2:$U$2,0))=0,"",INDEX([3]Tabelle1!$E$3:$U$500,MATCH($A568&amp;$C568&amp;$D568,[3]Tabelle1!$A$3:$A$500&amp;[3]Tabelle1!$C$3:$C$500&amp;[3]Tabelle1!$D$3:$D$500,0),MATCH(O$2,[3]Tabelle1!$E$2:$U$2,0))),"")</f>
        <v>190</v>
      </c>
      <c r="P568" s="195">
        <f t="array" ref="P568">IFERROR(IF(INDEX([3]Tabelle1!$E$3:$U$500,MATCH($A568&amp;$C568&amp;$D568,[3]Tabelle1!$A$3:$A$500&amp;[3]Tabelle1!$C$3:$C$500&amp;[3]Tabelle1!$D$3:$D$500,0),MATCH(P$2,[3]Tabelle1!$E$2:$U$2,0))=0,"",INDEX([3]Tabelle1!$E$3:$U$500,MATCH($A568&amp;$C568&amp;$D568,[3]Tabelle1!$A$3:$A$500&amp;[3]Tabelle1!$C$3:$C$500&amp;[3]Tabelle1!$D$3:$D$500,0),MATCH(P$2,[3]Tabelle1!$E$2:$U$2,0))),"")</f>
        <v>200</v>
      </c>
      <c r="Q568" s="195">
        <f t="array" ref="Q568">IFERROR(IF(INDEX([3]Tabelle1!$E$3:$U$500,MATCH($A568&amp;$C568&amp;$D568,[3]Tabelle1!$A$3:$A$500&amp;[3]Tabelle1!$C$3:$C$500&amp;[3]Tabelle1!$D$3:$D$500,0),MATCH(Q$2,[3]Tabelle1!$E$2:$U$2,0))=0,"",INDEX([3]Tabelle1!$E$3:$U$500,MATCH($A568&amp;$C568&amp;$D568,[3]Tabelle1!$A$3:$A$500&amp;[3]Tabelle1!$C$3:$C$500&amp;[3]Tabelle1!$D$3:$D$500,0),MATCH(Q$2,[3]Tabelle1!$E$2:$U$2,0))),"")</f>
        <v>200</v>
      </c>
      <c r="R568" s="195">
        <f t="array" ref="R568">IFERROR(IF(INDEX([3]Tabelle1!$E$3:$U$500,MATCH($A568&amp;$C568&amp;$D568,[3]Tabelle1!$A$3:$A$500&amp;[3]Tabelle1!$C$3:$C$500&amp;[3]Tabelle1!$D$3:$D$500,0),MATCH(R$2,[3]Tabelle1!$E$2:$U$2,0))=0,"",INDEX([3]Tabelle1!$E$3:$U$500,MATCH($A568&amp;$C568&amp;$D568,[3]Tabelle1!$A$3:$A$500&amp;[3]Tabelle1!$C$3:$C$500&amp;[3]Tabelle1!$D$3:$D$500,0),MATCH(R$2,[3]Tabelle1!$E$2:$U$2,0))),"")</f>
        <v>200</v>
      </c>
      <c r="S568" s="195">
        <f t="array" ref="S568">IFERROR(IF(INDEX([3]Tabelle1!$E$3:$U$500,MATCH($A568&amp;$C568&amp;$D568,[3]Tabelle1!$A$3:$A$500&amp;[3]Tabelle1!$C$3:$C$500&amp;[3]Tabelle1!$D$3:$D$500,0),MATCH(S$2,[3]Tabelle1!$E$2:$U$2,0))=0,"",INDEX([3]Tabelle1!$E$3:$U$500,MATCH($A568&amp;$C568&amp;$D568,[3]Tabelle1!$A$3:$A$500&amp;[3]Tabelle1!$C$3:$C$500&amp;[3]Tabelle1!$D$3:$D$500,0),MATCH(S$2,[3]Tabelle1!$E$2:$U$2,0))),"")</f>
        <v>200</v>
      </c>
      <c r="T568" s="195" t="str">
        <f t="array" ref="T568">IFERROR(IF(INDEX([3]Tabelle1!$E$3:$U$500,MATCH($A568&amp;$C568&amp;$D568,[3]Tabelle1!$A$3:$A$500&amp;[3]Tabelle1!$C$3:$C$500&amp;[3]Tabelle1!$D$3:$D$500,0),MATCH(T$2,[3]Tabelle1!$E$2:$U$2,0))=0,"",INDEX([3]Tabelle1!$E$3:$U$500,MATCH($A568&amp;$C568&amp;$D568,[3]Tabelle1!$A$3:$A$500&amp;[3]Tabelle1!$C$3:$C$500&amp;[3]Tabelle1!$D$3:$D$500,0),MATCH(T$2,[3]Tabelle1!$E$2:$U$2,0))),"")</f>
        <v/>
      </c>
      <c r="U568" s="195" t="str">
        <f t="array" ref="U568">IFERROR(IF(INDEX([3]Tabelle1!$E$3:$U$500,MATCH($A568&amp;$C568&amp;$D568,[3]Tabelle1!$A$3:$A$500&amp;[3]Tabelle1!$C$3:$C$500&amp;[3]Tabelle1!$D$3:$D$500,0),MATCH(U$2,[3]Tabelle1!$E$2:$U$2,0))=0,"",INDEX([3]Tabelle1!$E$3:$U$500,MATCH($A568&amp;$C568&amp;$D568,[3]Tabelle1!$A$3:$A$500&amp;[3]Tabelle1!$C$3:$C$500&amp;[3]Tabelle1!$D$3:$D$500,0),MATCH(U$2,[3]Tabelle1!$E$2:$U$2,0))),"")</f>
        <v/>
      </c>
      <c r="V568" s="196" t="str">
        <f t="array" ref="V568">IFERROR(IF(INDEX([3]Tabelle1!$E$3:$U$500,MATCH($A568&amp;$C568&amp;$D568,[3]Tabelle1!$A$3:$A$500&amp;[3]Tabelle1!$C$3:$C$500&amp;[3]Tabelle1!$D$3:$D$500,0),MATCH(V$2,[3]Tabelle1!$E$2:$U$2,0))=0,"",INDEX([3]Tabelle1!$E$3:$U$500,MATCH($A568&amp;$C568&amp;$D568,[3]Tabelle1!$A$3:$A$500&amp;[3]Tabelle1!$C$3:$C$500&amp;[3]Tabelle1!$D$3:$D$500,0),MATCH(V$2,[3]Tabelle1!$E$2:$U$2,0))),"")</f>
        <v/>
      </c>
      <c r="W568" t="str">
        <f t="array" ref="W568">IFERROR(IF(INDEX([3]Tabelle1!$E$3:$U$500,MATCH($A568&amp;$C568&amp;$D568,[3]Tabelle1!$A$3:$A$500&amp;[3]Tabelle1!$C$3:$C$500&amp;[3]Tabelle1!$D$3:$D$500,0),MATCH(W$2,[3]Tabelle1!$E$2:$U$2,0))=0,"",INDEX([3]Tabelle1!$E$3:$U$500,MATCH($A568&amp;$C568&amp;$D568,[3]Tabelle1!$A$3:$A$500&amp;[3]Tabelle1!$C$3:$C$500&amp;[3]Tabelle1!$D$3:$D$500,0),MATCH(W$2,[3]Tabelle1!$E$2:$U$2,0))),"")</f>
        <v/>
      </c>
      <c r="X568" t="str">
        <f t="array" ref="X568">IFERROR(IF(INDEX([3]Tabelle1!$E$3:$U$500,MATCH($A568&amp;$C568&amp;$D568,[3]Tabelle1!$A$3:$A$500&amp;[3]Tabelle1!$C$3:$C$500&amp;[3]Tabelle1!$D$3:$D$500,0),MATCH(X$2,[3]Tabelle1!$E$2:$U$2,0))=0,"",INDEX([3]Tabelle1!$E$3:$U$500,MATCH($A568&amp;$C568&amp;$D568,[3]Tabelle1!$A$3:$A$500&amp;[3]Tabelle1!$C$3:$C$500&amp;[3]Tabelle1!$D$3:$D$500,0),MATCH(X$2,[3]Tabelle1!$E$2:$U$2,0))),"")</f>
        <v/>
      </c>
      <c r="Y568" s="4"/>
      <c r="Z568" s="4"/>
      <c r="AA568" s="4"/>
      <c r="AB568" s="4"/>
      <c r="AC568" s="4"/>
      <c r="AD568" s="4"/>
      <c r="AE568" s="4"/>
      <c r="AF568" s="4"/>
    </row>
    <row r="569" spans="1:32" x14ac:dyDescent="0.2">
      <c r="A569" s="107" t="str">
        <f t="shared" si="49"/>
        <v>Slovak Republic</v>
      </c>
      <c r="B569" s="97"/>
      <c r="C569" s="97" t="s">
        <v>88</v>
      </c>
      <c r="D569" s="227" t="s">
        <v>93</v>
      </c>
      <c r="E569" s="194"/>
      <c r="F569" s="194"/>
      <c r="G569" s="194"/>
      <c r="H569" s="195" t="str">
        <f t="array" ref="H569">IFERROR(IF(INDEX([3]Tabelle1!$E$3:$U$500,MATCH($A569&amp;$C569&amp;$D569,[3]Tabelle1!$A$3:$A$500&amp;[3]Tabelle1!$C$3:$C$500&amp;[3]Tabelle1!$D$3:$D$500,0),MATCH(H$2,[3]Tabelle1!$E$2:$U$2,0))=0,"",INDEX([3]Tabelle1!$E$3:$U$500,MATCH($A569&amp;$C569&amp;$D569,[3]Tabelle1!$A$3:$A$500&amp;[3]Tabelle1!$C$3:$C$500&amp;[3]Tabelle1!$D$3:$D$500,0),MATCH(H$2,[3]Tabelle1!$E$2:$U$2,0))),"")</f>
        <v/>
      </c>
      <c r="I569" s="195" t="str">
        <f t="array" ref="I569">IFERROR(IF(INDEX([3]Tabelle1!$E$3:$U$500,MATCH($A569&amp;$C569&amp;$D569,[3]Tabelle1!$A$3:$A$500&amp;[3]Tabelle1!$C$3:$C$500&amp;[3]Tabelle1!$D$3:$D$500,0),MATCH(I$2,[3]Tabelle1!$E$2:$U$2,0))=0,"",INDEX([3]Tabelle1!$E$3:$U$500,MATCH($A569&amp;$C569&amp;$D569,[3]Tabelle1!$A$3:$A$500&amp;[3]Tabelle1!$C$3:$C$500&amp;[3]Tabelle1!$D$3:$D$500,0),MATCH(I$2,[3]Tabelle1!$E$2:$U$2,0))),"")</f>
        <v/>
      </c>
      <c r="J569" s="195" t="str">
        <f t="array" ref="J569">IFERROR(IF(INDEX([3]Tabelle1!$E$3:$U$500,MATCH($A569&amp;$C569&amp;$D569,[3]Tabelle1!$A$3:$A$500&amp;[3]Tabelle1!$C$3:$C$500&amp;[3]Tabelle1!$D$3:$D$500,0),MATCH(J$2,[3]Tabelle1!$E$2:$U$2,0))=0,"",INDEX([3]Tabelle1!$E$3:$U$500,MATCH($A569&amp;$C569&amp;$D569,[3]Tabelle1!$A$3:$A$500&amp;[3]Tabelle1!$C$3:$C$500&amp;[3]Tabelle1!$D$3:$D$500,0),MATCH(J$2,[3]Tabelle1!$E$2:$U$2,0))),"")</f>
        <v/>
      </c>
      <c r="K569" s="195" t="str">
        <f t="array" ref="K569">IFERROR(IF(INDEX([3]Tabelle1!$E$3:$U$500,MATCH($A569&amp;$C569&amp;$D569,[3]Tabelle1!$A$3:$A$500&amp;[3]Tabelle1!$C$3:$C$500&amp;[3]Tabelle1!$D$3:$D$500,0),MATCH(K$2,[3]Tabelle1!$E$2:$U$2,0))=0,"",INDEX([3]Tabelle1!$E$3:$U$500,MATCH($A569&amp;$C569&amp;$D569,[3]Tabelle1!$A$3:$A$500&amp;[3]Tabelle1!$C$3:$C$500&amp;[3]Tabelle1!$D$3:$D$500,0),MATCH(K$2,[3]Tabelle1!$E$2:$U$2,0))),"")</f>
        <v/>
      </c>
      <c r="L569" s="195" t="str">
        <f t="array" ref="L569">IFERROR(IF(INDEX([3]Tabelle1!$E$3:$U$500,MATCH($A569&amp;$C569&amp;$D569,[3]Tabelle1!$A$3:$A$500&amp;[3]Tabelle1!$C$3:$C$500&amp;[3]Tabelle1!$D$3:$D$500,0),MATCH(L$2,[3]Tabelle1!$E$2:$U$2,0))=0,"",INDEX([3]Tabelle1!$E$3:$U$500,MATCH($A569&amp;$C569&amp;$D569,[3]Tabelle1!$A$3:$A$500&amp;[3]Tabelle1!$C$3:$C$500&amp;[3]Tabelle1!$D$3:$D$500,0),MATCH(L$2,[3]Tabelle1!$E$2:$U$2,0))),"")</f>
        <v/>
      </c>
      <c r="M569" s="195" t="str">
        <f t="array" ref="M569">IFERROR(IF(INDEX([3]Tabelle1!$E$3:$U$500,MATCH($A569&amp;$C569&amp;$D569,[3]Tabelle1!$A$3:$A$500&amp;[3]Tabelle1!$C$3:$C$500&amp;[3]Tabelle1!$D$3:$D$500,0),MATCH(M$2,[3]Tabelle1!$E$2:$U$2,0))=0,"",INDEX([3]Tabelle1!$E$3:$U$500,MATCH($A569&amp;$C569&amp;$D569,[3]Tabelle1!$A$3:$A$500&amp;[3]Tabelle1!$C$3:$C$500&amp;[3]Tabelle1!$D$3:$D$500,0),MATCH(M$2,[3]Tabelle1!$E$2:$U$2,0))),"")</f>
        <v/>
      </c>
      <c r="N569" s="195" t="str">
        <f t="array" ref="N569">IFERROR(IF(INDEX([3]Tabelle1!$E$3:$U$500,MATCH($A569&amp;$C569&amp;$D569,[3]Tabelle1!$A$3:$A$500&amp;[3]Tabelle1!$C$3:$C$500&amp;[3]Tabelle1!$D$3:$D$500,0),MATCH(N$2,[3]Tabelle1!$E$2:$U$2,0))=0,"",INDEX([3]Tabelle1!$E$3:$U$500,MATCH($A569&amp;$C569&amp;$D569,[3]Tabelle1!$A$3:$A$500&amp;[3]Tabelle1!$C$3:$C$500&amp;[3]Tabelle1!$D$3:$D$500,0),MATCH(N$2,[3]Tabelle1!$E$2:$U$2,0))),"")</f>
        <v/>
      </c>
      <c r="O569" s="195" t="str">
        <f t="array" ref="O569">IFERROR(IF(INDEX([3]Tabelle1!$E$3:$U$500,MATCH($A569&amp;$C569&amp;$D569,[3]Tabelle1!$A$3:$A$500&amp;[3]Tabelle1!$C$3:$C$500&amp;[3]Tabelle1!$D$3:$D$500,0),MATCH(O$2,[3]Tabelle1!$E$2:$U$2,0))=0,"",INDEX([3]Tabelle1!$E$3:$U$500,MATCH($A569&amp;$C569&amp;$D569,[3]Tabelle1!$A$3:$A$500&amp;[3]Tabelle1!$C$3:$C$500&amp;[3]Tabelle1!$D$3:$D$500,0),MATCH(O$2,[3]Tabelle1!$E$2:$U$2,0))),"")</f>
        <v/>
      </c>
      <c r="P569" s="195" t="str">
        <f t="array" ref="P569">IFERROR(IF(INDEX([3]Tabelle1!$E$3:$U$500,MATCH($A569&amp;$C569&amp;$D569,[3]Tabelle1!$A$3:$A$500&amp;[3]Tabelle1!$C$3:$C$500&amp;[3]Tabelle1!$D$3:$D$500,0),MATCH(P$2,[3]Tabelle1!$E$2:$U$2,0))=0,"",INDEX([3]Tabelle1!$E$3:$U$500,MATCH($A569&amp;$C569&amp;$D569,[3]Tabelle1!$A$3:$A$500&amp;[3]Tabelle1!$C$3:$C$500&amp;[3]Tabelle1!$D$3:$D$500,0),MATCH(P$2,[3]Tabelle1!$E$2:$U$2,0))),"")</f>
        <v/>
      </c>
      <c r="Q569" s="195" t="str">
        <f t="array" ref="Q569">IFERROR(IF(INDEX([3]Tabelle1!$E$3:$U$500,MATCH($A569&amp;$C569&amp;$D569,[3]Tabelle1!$A$3:$A$500&amp;[3]Tabelle1!$C$3:$C$500&amp;[3]Tabelle1!$D$3:$D$500,0),MATCH(Q$2,[3]Tabelle1!$E$2:$U$2,0))=0,"",INDEX([3]Tabelle1!$E$3:$U$500,MATCH($A569&amp;$C569&amp;$D569,[3]Tabelle1!$A$3:$A$500&amp;[3]Tabelle1!$C$3:$C$500&amp;[3]Tabelle1!$D$3:$D$500,0),MATCH(Q$2,[3]Tabelle1!$E$2:$U$2,0))),"")</f>
        <v/>
      </c>
      <c r="R569" s="195" t="str">
        <f t="array" ref="R569">IFERROR(IF(INDEX([3]Tabelle1!$E$3:$U$500,MATCH($A569&amp;$C569&amp;$D569,[3]Tabelle1!$A$3:$A$500&amp;[3]Tabelle1!$C$3:$C$500&amp;[3]Tabelle1!$D$3:$D$500,0),MATCH(R$2,[3]Tabelle1!$E$2:$U$2,0))=0,"",INDEX([3]Tabelle1!$E$3:$U$500,MATCH($A569&amp;$C569&amp;$D569,[3]Tabelle1!$A$3:$A$500&amp;[3]Tabelle1!$C$3:$C$500&amp;[3]Tabelle1!$D$3:$D$500,0),MATCH(R$2,[3]Tabelle1!$E$2:$U$2,0))),"")</f>
        <v/>
      </c>
      <c r="S569" s="195" t="str">
        <f t="array" ref="S569">IFERROR(IF(INDEX([3]Tabelle1!$E$3:$U$500,MATCH($A569&amp;$C569&amp;$D569,[3]Tabelle1!$A$3:$A$500&amp;[3]Tabelle1!$C$3:$C$500&amp;[3]Tabelle1!$D$3:$D$500,0),MATCH(S$2,[3]Tabelle1!$E$2:$U$2,0))=0,"",INDEX([3]Tabelle1!$E$3:$U$500,MATCH($A569&amp;$C569&amp;$D569,[3]Tabelle1!$A$3:$A$500&amp;[3]Tabelle1!$C$3:$C$500&amp;[3]Tabelle1!$D$3:$D$500,0),MATCH(S$2,[3]Tabelle1!$E$2:$U$2,0))),"")</f>
        <v/>
      </c>
      <c r="T569" s="195" t="str">
        <f t="array" ref="T569">IFERROR(IF(INDEX([3]Tabelle1!$E$3:$U$500,MATCH($A569&amp;$C569&amp;$D569,[3]Tabelle1!$A$3:$A$500&amp;[3]Tabelle1!$C$3:$C$500&amp;[3]Tabelle1!$D$3:$D$500,0),MATCH(T$2,[3]Tabelle1!$E$2:$U$2,0))=0,"",INDEX([3]Tabelle1!$E$3:$U$500,MATCH($A569&amp;$C569&amp;$D569,[3]Tabelle1!$A$3:$A$500&amp;[3]Tabelle1!$C$3:$C$500&amp;[3]Tabelle1!$D$3:$D$500,0),MATCH(T$2,[3]Tabelle1!$E$2:$U$2,0))),"")</f>
        <v/>
      </c>
      <c r="U569" s="195" t="str">
        <f t="array" ref="U569">IFERROR(IF(INDEX([3]Tabelle1!$E$3:$U$500,MATCH($A569&amp;$C569&amp;$D569,[3]Tabelle1!$A$3:$A$500&amp;[3]Tabelle1!$C$3:$C$500&amp;[3]Tabelle1!$D$3:$D$500,0),MATCH(U$2,[3]Tabelle1!$E$2:$U$2,0))=0,"",INDEX([3]Tabelle1!$E$3:$U$500,MATCH($A569&amp;$C569&amp;$D569,[3]Tabelle1!$A$3:$A$500&amp;[3]Tabelle1!$C$3:$C$500&amp;[3]Tabelle1!$D$3:$D$500,0),MATCH(U$2,[3]Tabelle1!$E$2:$U$2,0))),"")</f>
        <v/>
      </c>
      <c r="V569" s="196" t="str">
        <f t="array" ref="V569">IFERROR(IF(INDEX([3]Tabelle1!$E$3:$U$500,MATCH($A569&amp;$C569&amp;$D569,[3]Tabelle1!$A$3:$A$500&amp;[3]Tabelle1!$C$3:$C$500&amp;[3]Tabelle1!$D$3:$D$500,0),MATCH(V$2,[3]Tabelle1!$E$2:$U$2,0))=0,"",INDEX([3]Tabelle1!$E$3:$U$500,MATCH($A569&amp;$C569&amp;$D569,[3]Tabelle1!$A$3:$A$500&amp;[3]Tabelle1!$C$3:$C$500&amp;[3]Tabelle1!$D$3:$D$500,0),MATCH(V$2,[3]Tabelle1!$E$2:$U$2,0))),"")</f>
        <v/>
      </c>
      <c r="W569" t="str">
        <f t="array" ref="W569">IFERROR(IF(INDEX([3]Tabelle1!$E$3:$U$500,MATCH($A569&amp;$C569&amp;$D569,[3]Tabelle1!$A$3:$A$500&amp;[3]Tabelle1!$C$3:$C$500&amp;[3]Tabelle1!$D$3:$D$500,0),MATCH(W$2,[3]Tabelle1!$E$2:$U$2,0))=0,"",INDEX([3]Tabelle1!$E$3:$U$500,MATCH($A569&amp;$C569&amp;$D569,[3]Tabelle1!$A$3:$A$500&amp;[3]Tabelle1!$C$3:$C$500&amp;[3]Tabelle1!$D$3:$D$500,0),MATCH(W$2,[3]Tabelle1!$E$2:$U$2,0))),"")</f>
        <v/>
      </c>
      <c r="X569" t="str">
        <f t="array" ref="X569">IFERROR(IF(INDEX([3]Tabelle1!$E$3:$U$500,MATCH($A569&amp;$C569&amp;$D569,[3]Tabelle1!$A$3:$A$500&amp;[3]Tabelle1!$C$3:$C$500&amp;[3]Tabelle1!$D$3:$D$500,0),MATCH(X$2,[3]Tabelle1!$E$2:$U$2,0))=0,"",INDEX([3]Tabelle1!$E$3:$U$500,MATCH($A569&amp;$C569&amp;$D569,[3]Tabelle1!$A$3:$A$500&amp;[3]Tabelle1!$C$3:$C$500&amp;[3]Tabelle1!$D$3:$D$500,0),MATCH(X$2,[3]Tabelle1!$E$2:$U$2,0))),"")</f>
        <v/>
      </c>
      <c r="Y569" s="4"/>
      <c r="Z569" s="4"/>
      <c r="AA569" s="4"/>
      <c r="AB569" s="4"/>
      <c r="AC569" s="4"/>
      <c r="AD569" s="4"/>
      <c r="AE569" s="4"/>
      <c r="AF569" s="4"/>
    </row>
    <row r="570" spans="1:32" x14ac:dyDescent="0.2">
      <c r="A570" s="107" t="str">
        <f t="shared" si="49"/>
        <v>Slovak Republic</v>
      </c>
      <c r="B570" s="97"/>
      <c r="C570" s="97" t="s">
        <v>88</v>
      </c>
      <c r="D570" s="227" t="s">
        <v>48</v>
      </c>
      <c r="E570" s="194"/>
      <c r="F570" s="194"/>
      <c r="G570" s="194"/>
      <c r="H570" s="195" t="str">
        <f t="array" ref="H570">IFERROR(IF(INDEX([3]Tabelle1!$E$3:$U$500,MATCH($A570&amp;$C570&amp;$D570,[3]Tabelle1!$A$3:$A$500&amp;[3]Tabelle1!$C$3:$C$500&amp;[3]Tabelle1!$D$3:$D$500,0),MATCH(H$2,[3]Tabelle1!$E$2:$U$2,0))=0,"",INDEX([3]Tabelle1!$E$3:$U$500,MATCH($A570&amp;$C570&amp;$D570,[3]Tabelle1!$A$3:$A$500&amp;[3]Tabelle1!$C$3:$C$500&amp;[3]Tabelle1!$D$3:$D$500,0),MATCH(H$2,[3]Tabelle1!$E$2:$U$2,0))),"")</f>
        <v/>
      </c>
      <c r="I570" s="195" t="str">
        <f t="array" ref="I570">IFERROR(IF(INDEX([3]Tabelle1!$E$3:$U$500,MATCH($A570&amp;$C570&amp;$D570,[3]Tabelle1!$A$3:$A$500&amp;[3]Tabelle1!$C$3:$C$500&amp;[3]Tabelle1!$D$3:$D$500,0),MATCH(I$2,[3]Tabelle1!$E$2:$U$2,0))=0,"",INDEX([3]Tabelle1!$E$3:$U$500,MATCH($A570&amp;$C570&amp;$D570,[3]Tabelle1!$A$3:$A$500&amp;[3]Tabelle1!$C$3:$C$500&amp;[3]Tabelle1!$D$3:$D$500,0),MATCH(I$2,[3]Tabelle1!$E$2:$U$2,0))),"")</f>
        <v/>
      </c>
      <c r="J570" s="195" t="str">
        <f t="array" ref="J570">IFERROR(IF(INDEX([3]Tabelle1!$E$3:$U$500,MATCH($A570&amp;$C570&amp;$D570,[3]Tabelle1!$A$3:$A$500&amp;[3]Tabelle1!$C$3:$C$500&amp;[3]Tabelle1!$D$3:$D$500,0),MATCH(J$2,[3]Tabelle1!$E$2:$U$2,0))=0,"",INDEX([3]Tabelle1!$E$3:$U$500,MATCH($A570&amp;$C570&amp;$D570,[3]Tabelle1!$A$3:$A$500&amp;[3]Tabelle1!$C$3:$C$500&amp;[3]Tabelle1!$D$3:$D$500,0),MATCH(J$2,[3]Tabelle1!$E$2:$U$2,0))),"")</f>
        <v/>
      </c>
      <c r="K570" s="195" t="str">
        <f t="array" ref="K570">IFERROR(IF(INDEX([3]Tabelle1!$E$3:$U$500,MATCH($A570&amp;$C570&amp;$D570,[3]Tabelle1!$A$3:$A$500&amp;[3]Tabelle1!$C$3:$C$500&amp;[3]Tabelle1!$D$3:$D$500,0),MATCH(K$2,[3]Tabelle1!$E$2:$U$2,0))=0,"",INDEX([3]Tabelle1!$E$3:$U$500,MATCH($A570&amp;$C570&amp;$D570,[3]Tabelle1!$A$3:$A$500&amp;[3]Tabelle1!$C$3:$C$500&amp;[3]Tabelle1!$D$3:$D$500,0),MATCH(K$2,[3]Tabelle1!$E$2:$U$2,0))),"")</f>
        <v/>
      </c>
      <c r="L570" s="195" t="str">
        <f t="array" ref="L570">IFERROR(IF(INDEX([3]Tabelle1!$E$3:$U$500,MATCH($A570&amp;$C570&amp;$D570,[3]Tabelle1!$A$3:$A$500&amp;[3]Tabelle1!$C$3:$C$500&amp;[3]Tabelle1!$D$3:$D$500,0),MATCH(L$2,[3]Tabelle1!$E$2:$U$2,0))=0,"",INDEX([3]Tabelle1!$E$3:$U$500,MATCH($A570&amp;$C570&amp;$D570,[3]Tabelle1!$A$3:$A$500&amp;[3]Tabelle1!$C$3:$C$500&amp;[3]Tabelle1!$D$3:$D$500,0),MATCH(L$2,[3]Tabelle1!$E$2:$U$2,0))),"")</f>
        <v/>
      </c>
      <c r="M570" s="195">
        <f t="array" ref="M570">IFERROR(IF(INDEX([3]Tabelle1!$E$3:$U$500,MATCH($A570&amp;$C570&amp;$D570,[3]Tabelle1!$A$3:$A$500&amp;[3]Tabelle1!$C$3:$C$500&amp;[3]Tabelle1!$D$3:$D$500,0),MATCH(M$2,[3]Tabelle1!$E$2:$U$2,0))=0,"",INDEX([3]Tabelle1!$E$3:$U$500,MATCH($A570&amp;$C570&amp;$D570,[3]Tabelle1!$A$3:$A$500&amp;[3]Tabelle1!$C$3:$C$500&amp;[3]Tabelle1!$D$3:$D$500,0),MATCH(M$2,[3]Tabelle1!$E$2:$U$2,0))),"")</f>
        <v>4</v>
      </c>
      <c r="N570" s="195">
        <f t="array" ref="N570">IFERROR(IF(INDEX([3]Tabelle1!$E$3:$U$500,MATCH($A570&amp;$C570&amp;$D570,[3]Tabelle1!$A$3:$A$500&amp;[3]Tabelle1!$C$3:$C$500&amp;[3]Tabelle1!$D$3:$D$500,0),MATCH(N$2,[3]Tabelle1!$E$2:$U$2,0))=0,"",INDEX([3]Tabelle1!$E$3:$U$500,MATCH($A570&amp;$C570&amp;$D570,[3]Tabelle1!$A$3:$A$500&amp;[3]Tabelle1!$C$3:$C$500&amp;[3]Tabelle1!$D$3:$D$500,0),MATCH(N$2,[3]Tabelle1!$E$2:$U$2,0))),"")</f>
        <v>4</v>
      </c>
      <c r="O570" s="195">
        <f t="array" ref="O570">IFERROR(IF(INDEX([3]Tabelle1!$E$3:$U$500,MATCH($A570&amp;$C570&amp;$D570,[3]Tabelle1!$A$3:$A$500&amp;[3]Tabelle1!$C$3:$C$500&amp;[3]Tabelle1!$D$3:$D$500,0),MATCH(O$2,[3]Tabelle1!$E$2:$U$2,0))=0,"",INDEX([3]Tabelle1!$E$3:$U$500,MATCH($A570&amp;$C570&amp;$D570,[3]Tabelle1!$A$3:$A$500&amp;[3]Tabelle1!$C$3:$C$500&amp;[3]Tabelle1!$D$3:$D$500,0),MATCH(O$2,[3]Tabelle1!$E$2:$U$2,0))),"")</f>
        <v>4</v>
      </c>
      <c r="P570" s="195">
        <f t="array" ref="P570">IFERROR(IF(INDEX([3]Tabelle1!$E$3:$U$500,MATCH($A570&amp;$C570&amp;$D570,[3]Tabelle1!$A$3:$A$500&amp;[3]Tabelle1!$C$3:$C$500&amp;[3]Tabelle1!$D$3:$D$500,0),MATCH(P$2,[3]Tabelle1!$E$2:$U$2,0))=0,"",INDEX([3]Tabelle1!$E$3:$U$500,MATCH($A570&amp;$C570&amp;$D570,[3]Tabelle1!$A$3:$A$500&amp;[3]Tabelle1!$C$3:$C$500&amp;[3]Tabelle1!$D$3:$D$500,0),MATCH(P$2,[3]Tabelle1!$E$2:$U$2,0))),"")</f>
        <v>4</v>
      </c>
      <c r="Q570" s="195">
        <f t="array" ref="Q570">IFERROR(IF(INDEX([3]Tabelle1!$E$3:$U$500,MATCH($A570&amp;$C570&amp;$D570,[3]Tabelle1!$A$3:$A$500&amp;[3]Tabelle1!$C$3:$C$500&amp;[3]Tabelle1!$D$3:$D$500,0),MATCH(Q$2,[3]Tabelle1!$E$2:$U$2,0))=0,"",INDEX([3]Tabelle1!$E$3:$U$500,MATCH($A570&amp;$C570&amp;$D570,[3]Tabelle1!$A$3:$A$500&amp;[3]Tabelle1!$C$3:$C$500&amp;[3]Tabelle1!$D$3:$D$500,0),MATCH(Q$2,[3]Tabelle1!$E$2:$U$2,0))),"")</f>
        <v>4</v>
      </c>
      <c r="R570" s="195">
        <f t="array" ref="R570">IFERROR(IF(INDEX([3]Tabelle1!$E$3:$U$500,MATCH($A570&amp;$C570&amp;$D570,[3]Tabelle1!$A$3:$A$500&amp;[3]Tabelle1!$C$3:$C$500&amp;[3]Tabelle1!$D$3:$D$500,0),MATCH(R$2,[3]Tabelle1!$E$2:$U$2,0))=0,"",INDEX([3]Tabelle1!$E$3:$U$500,MATCH($A570&amp;$C570&amp;$D570,[3]Tabelle1!$A$3:$A$500&amp;[3]Tabelle1!$C$3:$C$500&amp;[3]Tabelle1!$D$3:$D$500,0),MATCH(R$2,[3]Tabelle1!$E$2:$U$2,0))),"")</f>
        <v>4</v>
      </c>
      <c r="S570" s="195">
        <f t="array" ref="S570">IFERROR(IF(INDEX([3]Tabelle1!$E$3:$U$500,MATCH($A570&amp;$C570&amp;$D570,[3]Tabelle1!$A$3:$A$500&amp;[3]Tabelle1!$C$3:$C$500&amp;[3]Tabelle1!$D$3:$D$500,0),MATCH(S$2,[3]Tabelle1!$E$2:$U$2,0))=0,"",INDEX([3]Tabelle1!$E$3:$U$500,MATCH($A570&amp;$C570&amp;$D570,[3]Tabelle1!$A$3:$A$500&amp;[3]Tabelle1!$C$3:$C$500&amp;[3]Tabelle1!$D$3:$D$500,0),MATCH(S$2,[3]Tabelle1!$E$2:$U$2,0))),"")</f>
        <v>4</v>
      </c>
      <c r="T570" s="195" t="str">
        <f t="array" ref="T570">IFERROR(IF(INDEX([3]Tabelle1!$E$3:$U$500,MATCH($A570&amp;$C570&amp;$D570,[3]Tabelle1!$A$3:$A$500&amp;[3]Tabelle1!$C$3:$C$500&amp;[3]Tabelle1!$D$3:$D$500,0),MATCH(T$2,[3]Tabelle1!$E$2:$U$2,0))=0,"",INDEX([3]Tabelle1!$E$3:$U$500,MATCH($A570&amp;$C570&amp;$D570,[3]Tabelle1!$A$3:$A$500&amp;[3]Tabelle1!$C$3:$C$500&amp;[3]Tabelle1!$D$3:$D$500,0),MATCH(T$2,[3]Tabelle1!$E$2:$U$2,0))),"")</f>
        <v/>
      </c>
      <c r="U570" s="195" t="str">
        <f t="array" ref="U570">IFERROR(IF(INDEX([3]Tabelle1!$E$3:$U$500,MATCH($A570&amp;$C570&amp;$D570,[3]Tabelle1!$A$3:$A$500&amp;[3]Tabelle1!$C$3:$C$500&amp;[3]Tabelle1!$D$3:$D$500,0),MATCH(U$2,[3]Tabelle1!$E$2:$U$2,0))=0,"",INDEX([3]Tabelle1!$E$3:$U$500,MATCH($A570&amp;$C570&amp;$D570,[3]Tabelle1!$A$3:$A$500&amp;[3]Tabelle1!$C$3:$C$500&amp;[3]Tabelle1!$D$3:$D$500,0),MATCH(U$2,[3]Tabelle1!$E$2:$U$2,0))),"")</f>
        <v/>
      </c>
      <c r="V570" s="196" t="str">
        <f t="array" ref="V570">IFERROR(IF(INDEX([3]Tabelle1!$E$3:$U$500,MATCH($A570&amp;$C570&amp;$D570,[3]Tabelle1!$A$3:$A$500&amp;[3]Tabelle1!$C$3:$C$500&amp;[3]Tabelle1!$D$3:$D$500,0),MATCH(V$2,[3]Tabelle1!$E$2:$U$2,0))=0,"",INDEX([3]Tabelle1!$E$3:$U$500,MATCH($A570&amp;$C570&amp;$D570,[3]Tabelle1!$A$3:$A$500&amp;[3]Tabelle1!$C$3:$C$500&amp;[3]Tabelle1!$D$3:$D$500,0),MATCH(V$2,[3]Tabelle1!$E$2:$U$2,0))),"")</f>
        <v/>
      </c>
      <c r="W570" t="str">
        <f t="array" ref="W570">IFERROR(IF(INDEX([3]Tabelle1!$E$3:$U$500,MATCH($A570&amp;$C570&amp;$D570,[3]Tabelle1!$A$3:$A$500&amp;[3]Tabelle1!$C$3:$C$500&amp;[3]Tabelle1!$D$3:$D$500,0),MATCH(W$2,[3]Tabelle1!$E$2:$U$2,0))=0,"",INDEX([3]Tabelle1!$E$3:$U$500,MATCH($A570&amp;$C570&amp;$D570,[3]Tabelle1!$A$3:$A$500&amp;[3]Tabelle1!$C$3:$C$500&amp;[3]Tabelle1!$D$3:$D$500,0),MATCH(W$2,[3]Tabelle1!$E$2:$U$2,0))),"")</f>
        <v/>
      </c>
      <c r="X570" t="str">
        <f t="array" ref="X570">IFERROR(IF(INDEX([3]Tabelle1!$E$3:$U$500,MATCH($A570&amp;$C570&amp;$D570,[3]Tabelle1!$A$3:$A$500&amp;[3]Tabelle1!$C$3:$C$500&amp;[3]Tabelle1!$D$3:$D$500,0),MATCH(X$2,[3]Tabelle1!$E$2:$U$2,0))=0,"",INDEX([3]Tabelle1!$E$3:$U$500,MATCH($A570&amp;$C570&amp;$D570,[3]Tabelle1!$A$3:$A$500&amp;[3]Tabelle1!$C$3:$C$500&amp;[3]Tabelle1!$D$3:$D$500,0),MATCH(X$2,[3]Tabelle1!$E$2:$U$2,0))),"")</f>
        <v/>
      </c>
      <c r="Y570" s="4"/>
      <c r="Z570" s="4"/>
      <c r="AA570" s="4"/>
      <c r="AB570" s="4"/>
      <c r="AC570" s="4"/>
      <c r="AD570" s="4"/>
      <c r="AE570" s="4"/>
      <c r="AF570" s="4"/>
    </row>
    <row r="571" spans="1:32" ht="13.5" thickBot="1" x14ac:dyDescent="0.25">
      <c r="A571" s="107" t="str">
        <f t="shared" si="49"/>
        <v>Slovak Republic</v>
      </c>
      <c r="B571" s="108"/>
      <c r="C571" s="108" t="s">
        <v>88</v>
      </c>
      <c r="D571" s="228" t="s">
        <v>44</v>
      </c>
      <c r="E571" s="194"/>
      <c r="F571" s="194"/>
      <c r="G571" s="194"/>
      <c r="H571" s="195" t="str">
        <f t="array" ref="H571">IFERROR(IF(INDEX([3]Tabelle1!$E$3:$U$500,MATCH($A571&amp;$C571&amp;$D571,[3]Tabelle1!$A$3:$A$500&amp;[3]Tabelle1!$C$3:$C$500&amp;[3]Tabelle1!$D$3:$D$500,0),MATCH(H$2,[3]Tabelle1!$E$2:$U$2,0))=0,"",INDEX([3]Tabelle1!$E$3:$U$500,MATCH($A571&amp;$C571&amp;$D571,[3]Tabelle1!$A$3:$A$500&amp;[3]Tabelle1!$C$3:$C$500&amp;[3]Tabelle1!$D$3:$D$500,0),MATCH(H$2,[3]Tabelle1!$E$2:$U$2,0))),"")</f>
        <v/>
      </c>
      <c r="I571" s="195" t="str">
        <f t="array" ref="I571">IFERROR(IF(INDEX([3]Tabelle1!$E$3:$U$500,MATCH($A571&amp;$C571&amp;$D571,[3]Tabelle1!$A$3:$A$500&amp;[3]Tabelle1!$C$3:$C$500&amp;[3]Tabelle1!$D$3:$D$500,0),MATCH(I$2,[3]Tabelle1!$E$2:$U$2,0))=0,"",INDEX([3]Tabelle1!$E$3:$U$500,MATCH($A571&amp;$C571&amp;$D571,[3]Tabelle1!$A$3:$A$500&amp;[3]Tabelle1!$C$3:$C$500&amp;[3]Tabelle1!$D$3:$D$500,0),MATCH(I$2,[3]Tabelle1!$E$2:$U$2,0))),"")</f>
        <v/>
      </c>
      <c r="J571" s="195" t="str">
        <f t="array" ref="J571">IFERROR(IF(INDEX([3]Tabelle1!$E$3:$U$500,MATCH($A571&amp;$C571&amp;$D571,[3]Tabelle1!$A$3:$A$500&amp;[3]Tabelle1!$C$3:$C$500&amp;[3]Tabelle1!$D$3:$D$500,0),MATCH(J$2,[3]Tabelle1!$E$2:$U$2,0))=0,"",INDEX([3]Tabelle1!$E$3:$U$500,MATCH($A571&amp;$C571&amp;$D571,[3]Tabelle1!$A$3:$A$500&amp;[3]Tabelle1!$C$3:$C$500&amp;[3]Tabelle1!$D$3:$D$500,0),MATCH(J$2,[3]Tabelle1!$E$2:$U$2,0))),"")</f>
        <v/>
      </c>
      <c r="K571" s="195" t="str">
        <f t="array" ref="K571">IFERROR(IF(INDEX([3]Tabelle1!$E$3:$U$500,MATCH($A571&amp;$C571&amp;$D571,[3]Tabelle1!$A$3:$A$500&amp;[3]Tabelle1!$C$3:$C$500&amp;[3]Tabelle1!$D$3:$D$500,0),MATCH(K$2,[3]Tabelle1!$E$2:$U$2,0))=0,"",INDEX([3]Tabelle1!$E$3:$U$500,MATCH($A571&amp;$C571&amp;$D571,[3]Tabelle1!$A$3:$A$500&amp;[3]Tabelle1!$C$3:$C$500&amp;[3]Tabelle1!$D$3:$D$500,0),MATCH(K$2,[3]Tabelle1!$E$2:$U$2,0))),"")</f>
        <v/>
      </c>
      <c r="L571" s="195" t="str">
        <f t="array" ref="L571">IFERROR(IF(INDEX([3]Tabelle1!$E$3:$U$500,MATCH($A571&amp;$C571&amp;$D571,[3]Tabelle1!$A$3:$A$500&amp;[3]Tabelle1!$C$3:$C$500&amp;[3]Tabelle1!$D$3:$D$500,0),MATCH(L$2,[3]Tabelle1!$E$2:$U$2,0))=0,"",INDEX([3]Tabelle1!$E$3:$U$500,MATCH($A571&amp;$C571&amp;$D571,[3]Tabelle1!$A$3:$A$500&amp;[3]Tabelle1!$C$3:$C$500&amp;[3]Tabelle1!$D$3:$D$500,0),MATCH(L$2,[3]Tabelle1!$E$2:$U$2,0))),"")</f>
        <v/>
      </c>
      <c r="M571" s="195" t="str">
        <f t="array" ref="M571">IFERROR(IF(INDEX([3]Tabelle1!$E$3:$U$500,MATCH($A571&amp;$C571&amp;$D571,[3]Tabelle1!$A$3:$A$500&amp;[3]Tabelle1!$C$3:$C$500&amp;[3]Tabelle1!$D$3:$D$500,0),MATCH(M$2,[3]Tabelle1!$E$2:$U$2,0))=0,"",INDEX([3]Tabelle1!$E$3:$U$500,MATCH($A571&amp;$C571&amp;$D571,[3]Tabelle1!$A$3:$A$500&amp;[3]Tabelle1!$C$3:$C$500&amp;[3]Tabelle1!$D$3:$D$500,0),MATCH(M$2,[3]Tabelle1!$E$2:$U$2,0))),"")</f>
        <v/>
      </c>
      <c r="N571" s="195" t="str">
        <f t="array" ref="N571">IFERROR(IF(INDEX([3]Tabelle1!$E$3:$U$500,MATCH($A571&amp;$C571&amp;$D571,[3]Tabelle1!$A$3:$A$500&amp;[3]Tabelle1!$C$3:$C$500&amp;[3]Tabelle1!$D$3:$D$500,0),MATCH(N$2,[3]Tabelle1!$E$2:$U$2,0))=0,"",INDEX([3]Tabelle1!$E$3:$U$500,MATCH($A571&amp;$C571&amp;$D571,[3]Tabelle1!$A$3:$A$500&amp;[3]Tabelle1!$C$3:$C$500&amp;[3]Tabelle1!$D$3:$D$500,0),MATCH(N$2,[3]Tabelle1!$E$2:$U$2,0))),"")</f>
        <v/>
      </c>
      <c r="O571" s="195" t="str">
        <f t="array" ref="O571">IFERROR(IF(INDEX([3]Tabelle1!$E$3:$U$500,MATCH($A571&amp;$C571&amp;$D571,[3]Tabelle1!$A$3:$A$500&amp;[3]Tabelle1!$C$3:$C$500&amp;[3]Tabelle1!$D$3:$D$500,0),MATCH(O$2,[3]Tabelle1!$E$2:$U$2,0))=0,"",INDEX([3]Tabelle1!$E$3:$U$500,MATCH($A571&amp;$C571&amp;$D571,[3]Tabelle1!$A$3:$A$500&amp;[3]Tabelle1!$C$3:$C$500&amp;[3]Tabelle1!$D$3:$D$500,0),MATCH(O$2,[3]Tabelle1!$E$2:$U$2,0))),"")</f>
        <v/>
      </c>
      <c r="P571" s="195" t="str">
        <f t="array" ref="P571">IFERROR(IF(INDEX([3]Tabelle1!$E$3:$U$500,MATCH($A571&amp;$C571&amp;$D571,[3]Tabelle1!$A$3:$A$500&amp;[3]Tabelle1!$C$3:$C$500&amp;[3]Tabelle1!$D$3:$D$500,0),MATCH(P$2,[3]Tabelle1!$E$2:$U$2,0))=0,"",INDEX([3]Tabelle1!$E$3:$U$500,MATCH($A571&amp;$C571&amp;$D571,[3]Tabelle1!$A$3:$A$500&amp;[3]Tabelle1!$C$3:$C$500&amp;[3]Tabelle1!$D$3:$D$500,0),MATCH(P$2,[3]Tabelle1!$E$2:$U$2,0))),"")</f>
        <v/>
      </c>
      <c r="Q571" s="195" t="str">
        <f t="array" ref="Q571">IFERROR(IF(INDEX([3]Tabelle1!$E$3:$U$500,MATCH($A571&amp;$C571&amp;$D571,[3]Tabelle1!$A$3:$A$500&amp;[3]Tabelle1!$C$3:$C$500&amp;[3]Tabelle1!$D$3:$D$500,0),MATCH(Q$2,[3]Tabelle1!$E$2:$U$2,0))=0,"",INDEX([3]Tabelle1!$E$3:$U$500,MATCH($A571&amp;$C571&amp;$D571,[3]Tabelle1!$A$3:$A$500&amp;[3]Tabelle1!$C$3:$C$500&amp;[3]Tabelle1!$D$3:$D$500,0),MATCH(Q$2,[3]Tabelle1!$E$2:$U$2,0))),"")</f>
        <v/>
      </c>
      <c r="R571" s="195" t="str">
        <f t="array" ref="R571">IFERROR(IF(INDEX([3]Tabelle1!$E$3:$U$500,MATCH($A571&amp;$C571&amp;$D571,[3]Tabelle1!$A$3:$A$500&amp;[3]Tabelle1!$C$3:$C$500&amp;[3]Tabelle1!$D$3:$D$500,0),MATCH(R$2,[3]Tabelle1!$E$2:$U$2,0))=0,"",INDEX([3]Tabelle1!$E$3:$U$500,MATCH($A571&amp;$C571&amp;$D571,[3]Tabelle1!$A$3:$A$500&amp;[3]Tabelle1!$C$3:$C$500&amp;[3]Tabelle1!$D$3:$D$500,0),MATCH(R$2,[3]Tabelle1!$E$2:$U$2,0))),"")</f>
        <v/>
      </c>
      <c r="S571" s="195" t="str">
        <f t="array" ref="S571">IFERROR(IF(INDEX([3]Tabelle1!$E$3:$U$500,MATCH($A571&amp;$C571&amp;$D571,[3]Tabelle1!$A$3:$A$500&amp;[3]Tabelle1!$C$3:$C$500&amp;[3]Tabelle1!$D$3:$D$500,0),MATCH(S$2,[3]Tabelle1!$E$2:$U$2,0))=0,"",INDEX([3]Tabelle1!$E$3:$U$500,MATCH($A571&amp;$C571&amp;$D571,[3]Tabelle1!$A$3:$A$500&amp;[3]Tabelle1!$C$3:$C$500&amp;[3]Tabelle1!$D$3:$D$500,0),MATCH(S$2,[3]Tabelle1!$E$2:$U$2,0))),"")</f>
        <v/>
      </c>
      <c r="T571" s="195" t="str">
        <f t="array" ref="T571">IFERROR(IF(INDEX([3]Tabelle1!$E$3:$U$500,MATCH($A571&amp;$C571&amp;$D571,[3]Tabelle1!$A$3:$A$500&amp;[3]Tabelle1!$C$3:$C$500&amp;[3]Tabelle1!$D$3:$D$500,0),MATCH(T$2,[3]Tabelle1!$E$2:$U$2,0))=0,"",INDEX([3]Tabelle1!$E$3:$U$500,MATCH($A571&amp;$C571&amp;$D571,[3]Tabelle1!$A$3:$A$500&amp;[3]Tabelle1!$C$3:$C$500&amp;[3]Tabelle1!$D$3:$D$500,0),MATCH(T$2,[3]Tabelle1!$E$2:$U$2,0))),"")</f>
        <v/>
      </c>
      <c r="U571" s="195" t="str">
        <f t="array" ref="U571">IFERROR(IF(INDEX([3]Tabelle1!$E$3:$U$500,MATCH($A571&amp;$C571&amp;$D571,[3]Tabelle1!$A$3:$A$500&amp;[3]Tabelle1!$C$3:$C$500&amp;[3]Tabelle1!$D$3:$D$500,0),MATCH(U$2,[3]Tabelle1!$E$2:$U$2,0))=0,"",INDEX([3]Tabelle1!$E$3:$U$500,MATCH($A571&amp;$C571&amp;$D571,[3]Tabelle1!$A$3:$A$500&amp;[3]Tabelle1!$C$3:$C$500&amp;[3]Tabelle1!$D$3:$D$500,0),MATCH(U$2,[3]Tabelle1!$E$2:$U$2,0))),"")</f>
        <v/>
      </c>
      <c r="V571" s="196" t="str">
        <f t="array" ref="V571">IFERROR(IF(INDEX([3]Tabelle1!$E$3:$U$500,MATCH($A571&amp;$C571&amp;$D571,[3]Tabelle1!$A$3:$A$500&amp;[3]Tabelle1!$C$3:$C$500&amp;[3]Tabelle1!$D$3:$D$500,0),MATCH(V$2,[3]Tabelle1!$E$2:$U$2,0))=0,"",INDEX([3]Tabelle1!$E$3:$U$500,MATCH($A571&amp;$C571&amp;$D571,[3]Tabelle1!$A$3:$A$500&amp;[3]Tabelle1!$C$3:$C$500&amp;[3]Tabelle1!$D$3:$D$500,0),MATCH(V$2,[3]Tabelle1!$E$2:$U$2,0))),"")</f>
        <v/>
      </c>
      <c r="W571" t="str">
        <f t="array" ref="W571">IFERROR(IF(INDEX([3]Tabelle1!$E$3:$U$500,MATCH($A571&amp;$C571&amp;$D571,[3]Tabelle1!$A$3:$A$500&amp;[3]Tabelle1!$C$3:$C$500&amp;[3]Tabelle1!$D$3:$D$500,0),MATCH(W$2,[3]Tabelle1!$E$2:$U$2,0))=0,"",INDEX([3]Tabelle1!$E$3:$U$500,MATCH($A571&amp;$C571&amp;$D571,[3]Tabelle1!$A$3:$A$500&amp;[3]Tabelle1!$C$3:$C$500&amp;[3]Tabelle1!$D$3:$D$500,0),MATCH(W$2,[3]Tabelle1!$E$2:$U$2,0))),"")</f>
        <v/>
      </c>
      <c r="X571" t="str">
        <f t="array" ref="X571">IFERROR(IF(INDEX([3]Tabelle1!$E$3:$U$500,MATCH($A571&amp;$C571&amp;$D571,[3]Tabelle1!$A$3:$A$500&amp;[3]Tabelle1!$C$3:$C$500&amp;[3]Tabelle1!$D$3:$D$500,0),MATCH(X$2,[3]Tabelle1!$E$2:$U$2,0))=0,"",INDEX([3]Tabelle1!$E$3:$U$500,MATCH($A571&amp;$C571&amp;$D571,[3]Tabelle1!$A$3:$A$500&amp;[3]Tabelle1!$C$3:$C$500&amp;[3]Tabelle1!$D$3:$D$500,0),MATCH(X$2,[3]Tabelle1!$E$2:$U$2,0))),"")</f>
        <v/>
      </c>
      <c r="Y571" s="4"/>
      <c r="Z571" s="4"/>
      <c r="AA571" s="4"/>
      <c r="AB571" s="4"/>
      <c r="AC571" s="4"/>
      <c r="AD571" s="4"/>
      <c r="AE571" s="4"/>
      <c r="AF571" s="4"/>
    </row>
    <row r="572" spans="1:32" x14ac:dyDescent="0.2">
      <c r="A572" s="56" t="str">
        <f>B572</f>
        <v>Slovenia</v>
      </c>
      <c r="B572" s="158" t="s">
        <v>63</v>
      </c>
      <c r="C572" s="158" t="s">
        <v>212</v>
      </c>
      <c r="D572" s="229" t="s">
        <v>149</v>
      </c>
      <c r="E572" s="178"/>
      <c r="F572" s="178"/>
      <c r="G572" s="178"/>
      <c r="H572" s="178" t="str">
        <f t="array" ref="H572">IFERROR(IF(INDEX([3]Tabelle1!$E$3:$U$500,MATCH($A572&amp;$C572&amp;$D572,[3]Tabelle1!$A$3:$A$500&amp;[3]Tabelle1!$C$3:$C$500&amp;[3]Tabelle1!$D$3:$D$500,0),MATCH(H$2,[3]Tabelle1!$E$2:$U$2,0))=0,"",INDEX([3]Tabelle1!$E$3:$U$500,MATCH($A572&amp;$C572&amp;$D572,[3]Tabelle1!$A$3:$A$500&amp;[3]Tabelle1!$C$3:$C$500&amp;[3]Tabelle1!$D$3:$D$500,0),MATCH(H$2,[3]Tabelle1!$E$2:$U$2,0))),"")</f>
        <v/>
      </c>
      <c r="I572" s="185" t="str">
        <f t="array" ref="I572">IFERROR(IF(INDEX([3]Tabelle1!$E$3:$U$500,MATCH($A572&amp;$C572&amp;$D572,[3]Tabelle1!$A$3:$A$500&amp;[3]Tabelle1!$C$3:$C$500&amp;[3]Tabelle1!$D$3:$D$500,0),MATCH(I$2,[3]Tabelle1!$E$2:$U$2,0))=0,"",INDEX([3]Tabelle1!$E$3:$U$500,MATCH($A572&amp;$C572&amp;$D572,[3]Tabelle1!$A$3:$A$500&amp;[3]Tabelle1!$C$3:$C$500&amp;[3]Tabelle1!$D$3:$D$500,0),MATCH(I$2,[3]Tabelle1!$E$2:$U$2,0))),"")</f>
        <v/>
      </c>
      <c r="J572" s="165" t="str">
        <f t="array" ref="J572">IFERROR(IF(INDEX([3]Tabelle1!$E$3:$U$500,MATCH($A572&amp;$C572&amp;$D572,[3]Tabelle1!$A$3:$A$500&amp;[3]Tabelle1!$C$3:$C$500&amp;[3]Tabelle1!$D$3:$D$500,0),MATCH(J$2,[3]Tabelle1!$E$2:$U$2,0))=0,"",INDEX([3]Tabelle1!$E$3:$U$500,MATCH($A572&amp;$C572&amp;$D572,[3]Tabelle1!$A$3:$A$500&amp;[3]Tabelle1!$C$3:$C$500&amp;[3]Tabelle1!$D$3:$D$500,0),MATCH(J$2,[3]Tabelle1!$E$2:$U$2,0))),"")</f>
        <v/>
      </c>
      <c r="K572" s="165" t="str">
        <f t="array" ref="K572">IFERROR(IF(INDEX([3]Tabelle1!$E$3:$U$500,MATCH($A572&amp;$C572&amp;$D572,[3]Tabelle1!$A$3:$A$500&amp;[3]Tabelle1!$C$3:$C$500&amp;[3]Tabelle1!$D$3:$D$500,0),MATCH(K$2,[3]Tabelle1!$E$2:$U$2,0))=0,"",INDEX([3]Tabelle1!$E$3:$U$500,MATCH($A572&amp;$C572&amp;$D572,[3]Tabelle1!$A$3:$A$500&amp;[3]Tabelle1!$C$3:$C$500&amp;[3]Tabelle1!$D$3:$D$500,0),MATCH(K$2,[3]Tabelle1!$E$2:$U$2,0))),"")</f>
        <v/>
      </c>
      <c r="L572" s="165" t="str">
        <f t="array" ref="L572">IFERROR(IF(INDEX([3]Tabelle1!$E$3:$U$500,MATCH($A572&amp;$C572&amp;$D572,[3]Tabelle1!$A$3:$A$500&amp;[3]Tabelle1!$C$3:$C$500&amp;[3]Tabelle1!$D$3:$D$500,0),MATCH(L$2,[3]Tabelle1!$E$2:$U$2,0))=0,"",INDEX([3]Tabelle1!$E$3:$U$500,MATCH($A572&amp;$C572&amp;$D572,[3]Tabelle1!$A$3:$A$500&amp;[3]Tabelle1!$C$3:$C$500&amp;[3]Tabelle1!$D$3:$D$500,0),MATCH(L$2,[3]Tabelle1!$E$2:$U$2,0))),"")</f>
        <v/>
      </c>
      <c r="M572" s="165" t="str">
        <f t="array" ref="M572">IFERROR(IF(INDEX([3]Tabelle1!$E$3:$U$500,MATCH($A572&amp;$C572&amp;$D572,[3]Tabelle1!$A$3:$A$500&amp;[3]Tabelle1!$C$3:$C$500&amp;[3]Tabelle1!$D$3:$D$500,0),MATCH(M$2,[3]Tabelle1!$E$2:$U$2,0))=0,"",INDEX([3]Tabelle1!$E$3:$U$500,MATCH($A572&amp;$C572&amp;$D572,[3]Tabelle1!$A$3:$A$500&amp;[3]Tabelle1!$C$3:$C$500&amp;[3]Tabelle1!$D$3:$D$500,0),MATCH(M$2,[3]Tabelle1!$E$2:$U$2,0))),"")</f>
        <v/>
      </c>
      <c r="N572" s="165" t="str">
        <f t="array" ref="N572">IFERROR(IF(INDEX([3]Tabelle1!$E$3:$U$500,MATCH($A572&amp;$C572&amp;$D572,[3]Tabelle1!$A$3:$A$500&amp;[3]Tabelle1!$C$3:$C$500&amp;[3]Tabelle1!$D$3:$D$500,0),MATCH(N$2,[3]Tabelle1!$E$2:$U$2,0))=0,"",INDEX([3]Tabelle1!$E$3:$U$500,MATCH($A572&amp;$C572&amp;$D572,[3]Tabelle1!$A$3:$A$500&amp;[3]Tabelle1!$C$3:$C$500&amp;[3]Tabelle1!$D$3:$D$500,0),MATCH(N$2,[3]Tabelle1!$E$2:$U$2,0))),"")</f>
        <v/>
      </c>
      <c r="O572" s="165" t="str">
        <f t="array" ref="O572">IFERROR(IF(INDEX([3]Tabelle1!$E$3:$U$500,MATCH($A572&amp;$C572&amp;$D572,[3]Tabelle1!$A$3:$A$500&amp;[3]Tabelle1!$C$3:$C$500&amp;[3]Tabelle1!$D$3:$D$500,0),MATCH(O$2,[3]Tabelle1!$E$2:$U$2,0))=0,"",INDEX([3]Tabelle1!$E$3:$U$500,MATCH($A572&amp;$C572&amp;$D572,[3]Tabelle1!$A$3:$A$500&amp;[3]Tabelle1!$C$3:$C$500&amp;[3]Tabelle1!$D$3:$D$500,0),MATCH(O$2,[3]Tabelle1!$E$2:$U$2,0))),"")</f>
        <v/>
      </c>
      <c r="P572" s="165" t="str">
        <f t="array" ref="P572">IFERROR(IF(INDEX([3]Tabelle1!$E$3:$U$500,MATCH($A572&amp;$C572&amp;$D572,[3]Tabelle1!$A$3:$A$500&amp;[3]Tabelle1!$C$3:$C$500&amp;[3]Tabelle1!$D$3:$D$500,0),MATCH(P$2,[3]Tabelle1!$E$2:$U$2,0))=0,"",INDEX([3]Tabelle1!$E$3:$U$500,MATCH($A572&amp;$C572&amp;$D572,[3]Tabelle1!$A$3:$A$500&amp;[3]Tabelle1!$C$3:$C$500&amp;[3]Tabelle1!$D$3:$D$500,0),MATCH(P$2,[3]Tabelle1!$E$2:$U$2,0))),"")</f>
        <v/>
      </c>
      <c r="Q572" s="165" t="str">
        <f t="array" ref="Q572">IFERROR(IF(INDEX([3]Tabelle1!$E$3:$U$500,MATCH($A572&amp;$C572&amp;$D572,[3]Tabelle1!$A$3:$A$500&amp;[3]Tabelle1!$C$3:$C$500&amp;[3]Tabelle1!$D$3:$D$500,0),MATCH(Q$2,[3]Tabelle1!$E$2:$U$2,0))=0,"",INDEX([3]Tabelle1!$E$3:$U$500,MATCH($A572&amp;$C572&amp;$D572,[3]Tabelle1!$A$3:$A$500&amp;[3]Tabelle1!$C$3:$C$500&amp;[3]Tabelle1!$D$3:$D$500,0),MATCH(Q$2,[3]Tabelle1!$E$2:$U$2,0))),"")</f>
        <v/>
      </c>
      <c r="R572" s="165" t="str">
        <f t="array" ref="R572">IFERROR(IF(INDEX([3]Tabelle1!$E$3:$U$500,MATCH($A572&amp;$C572&amp;$D572,[3]Tabelle1!$A$3:$A$500&amp;[3]Tabelle1!$C$3:$C$500&amp;[3]Tabelle1!$D$3:$D$500,0),MATCH(R$2,[3]Tabelle1!$E$2:$U$2,0))=0,"",INDEX([3]Tabelle1!$E$3:$U$500,MATCH($A572&amp;$C572&amp;$D572,[3]Tabelle1!$A$3:$A$500&amp;[3]Tabelle1!$C$3:$C$500&amp;[3]Tabelle1!$D$3:$D$500,0),MATCH(R$2,[3]Tabelle1!$E$2:$U$2,0))),"")</f>
        <v/>
      </c>
      <c r="S572" s="165">
        <f t="array" ref="S572">IFERROR(IF(INDEX([3]Tabelle1!$E$3:$U$500,MATCH($A572&amp;$C572&amp;$D572,[3]Tabelle1!$A$3:$A$500&amp;[3]Tabelle1!$C$3:$C$500&amp;[3]Tabelle1!$D$3:$D$500,0),MATCH(S$2,[3]Tabelle1!$E$2:$U$2,0))=0,"",INDEX([3]Tabelle1!$E$3:$U$500,MATCH($A572&amp;$C572&amp;$D572,[3]Tabelle1!$A$3:$A$500&amp;[3]Tabelle1!$C$3:$C$500&amp;[3]Tabelle1!$D$3:$D$500,0),MATCH(S$2,[3]Tabelle1!$E$2:$U$2,0))),"")</f>
        <v>0.27</v>
      </c>
      <c r="T572" s="187" t="str">
        <f t="array" ref="T572">IFERROR(IF(INDEX([3]Tabelle1!$E$3:$U$500,MATCH($A572&amp;$C572&amp;$D572,[3]Tabelle1!$A$3:$A$500&amp;[3]Tabelle1!$C$3:$C$500&amp;[3]Tabelle1!$D$3:$D$500,0),MATCH(T$2,[3]Tabelle1!$E$2:$U$2,0))=0,"",INDEX([3]Tabelle1!$E$3:$U$500,MATCH($A572&amp;$C572&amp;$D572,[3]Tabelle1!$A$3:$A$500&amp;[3]Tabelle1!$C$3:$C$500&amp;[3]Tabelle1!$D$3:$D$500,0),MATCH(T$2,[3]Tabelle1!$E$2:$U$2,0))),"")</f>
        <v/>
      </c>
      <c r="U572" s="187" t="str">
        <f t="array" ref="U572">IFERROR(IF(INDEX([3]Tabelle1!$E$3:$U$500,MATCH($A572&amp;$C572&amp;$D572,[3]Tabelle1!$A$3:$A$500&amp;[3]Tabelle1!$C$3:$C$500&amp;[3]Tabelle1!$D$3:$D$500,0),MATCH(U$2,[3]Tabelle1!$E$2:$U$2,0))=0,"",INDEX([3]Tabelle1!$E$3:$U$500,MATCH($A572&amp;$C572&amp;$D572,[3]Tabelle1!$A$3:$A$500&amp;[3]Tabelle1!$C$3:$C$500&amp;[3]Tabelle1!$D$3:$D$500,0),MATCH(U$2,[3]Tabelle1!$E$2:$U$2,0))),"")</f>
        <v/>
      </c>
      <c r="V572" s="188" t="str">
        <f t="array" ref="V572">IFERROR(IF(INDEX([3]Tabelle1!$E$3:$U$500,MATCH($A572&amp;$C572&amp;$D572,[3]Tabelle1!$A$3:$A$500&amp;[3]Tabelle1!$C$3:$C$500&amp;[3]Tabelle1!$D$3:$D$500,0),MATCH(V$2,[3]Tabelle1!$E$2:$U$2,0))=0,"",INDEX([3]Tabelle1!$E$3:$U$500,MATCH($A572&amp;$C572&amp;$D572,[3]Tabelle1!$A$3:$A$500&amp;[3]Tabelle1!$C$3:$C$500&amp;[3]Tabelle1!$D$3:$D$500,0),MATCH(V$2,[3]Tabelle1!$E$2:$U$2,0))),"")</f>
        <v/>
      </c>
      <c r="W572" t="str">
        <f t="array" ref="W572">IFERROR(IF(INDEX([3]Tabelle1!$E$3:$U$500,MATCH($A572&amp;$C572&amp;$D572,[3]Tabelle1!$A$3:$A$500&amp;[3]Tabelle1!$C$3:$C$500&amp;[3]Tabelle1!$D$3:$D$500,0),MATCH(W$2,[3]Tabelle1!$E$2:$U$2,0))=0,"",INDEX([3]Tabelle1!$E$3:$U$500,MATCH($A572&amp;$C572&amp;$D572,[3]Tabelle1!$A$3:$A$500&amp;[3]Tabelle1!$C$3:$C$500&amp;[3]Tabelle1!$D$3:$D$500,0),MATCH(W$2,[3]Tabelle1!$E$2:$U$2,0))),"")</f>
        <v/>
      </c>
      <c r="X572" t="str">
        <f t="array" ref="X572">IFERROR(IF(INDEX([3]Tabelle1!$E$3:$U$500,MATCH($A572&amp;$C572&amp;$D572,[3]Tabelle1!$A$3:$A$500&amp;[3]Tabelle1!$C$3:$C$500&amp;[3]Tabelle1!$D$3:$D$500,0),MATCH(X$2,[3]Tabelle1!$E$2:$U$2,0))=0,"",INDEX([3]Tabelle1!$E$3:$U$500,MATCH($A572&amp;$C572&amp;$D572,[3]Tabelle1!$A$3:$A$500&amp;[3]Tabelle1!$C$3:$C$500&amp;[3]Tabelle1!$D$3:$D$500,0),MATCH(X$2,[3]Tabelle1!$E$2:$U$2,0))),"")</f>
        <v>P.22</v>
      </c>
      <c r="Y572" s="174"/>
      <c r="Z572" s="174"/>
      <c r="AA572" s="174"/>
      <c r="AB572" s="174"/>
      <c r="AC572" s="174"/>
      <c r="AD572" s="174"/>
      <c r="AE572" s="174"/>
      <c r="AF572" s="174"/>
    </row>
    <row r="573" spans="1:32" x14ac:dyDescent="0.2">
      <c r="A573" s="107" t="str">
        <f>A572</f>
        <v>Slovenia</v>
      </c>
      <c r="B573" s="97"/>
      <c r="C573" s="97" t="s">
        <v>212</v>
      </c>
      <c r="D573" s="226" t="s">
        <v>148</v>
      </c>
      <c r="E573" s="125"/>
      <c r="F573" s="125"/>
      <c r="G573" s="125"/>
      <c r="H573" s="125" t="str">
        <f t="array" ref="H573">IFERROR(IF(INDEX([3]Tabelle1!$E$3:$U$500,MATCH($A573&amp;$C573&amp;$D573,[3]Tabelle1!$A$3:$A$500&amp;[3]Tabelle1!$C$3:$C$500&amp;[3]Tabelle1!$D$3:$D$500,0),MATCH(H$2,[3]Tabelle1!$E$2:$U$2,0))=0,"",INDEX([3]Tabelle1!$E$3:$U$500,MATCH($A573&amp;$C573&amp;$D573,[3]Tabelle1!$A$3:$A$500&amp;[3]Tabelle1!$C$3:$C$500&amp;[3]Tabelle1!$D$3:$D$500,0),MATCH(H$2,[3]Tabelle1!$E$2:$U$2,0))),"")</f>
        <v/>
      </c>
      <c r="I573" s="186" t="str">
        <f t="array" ref="I573">IFERROR(IF(INDEX([3]Tabelle1!$E$3:$U$500,MATCH($A573&amp;$C573&amp;$D573,[3]Tabelle1!$A$3:$A$500&amp;[3]Tabelle1!$C$3:$C$500&amp;[3]Tabelle1!$D$3:$D$500,0),MATCH(I$2,[3]Tabelle1!$E$2:$U$2,0))=0,"",INDEX([3]Tabelle1!$E$3:$U$500,MATCH($A573&amp;$C573&amp;$D573,[3]Tabelle1!$A$3:$A$500&amp;[3]Tabelle1!$C$3:$C$500&amp;[3]Tabelle1!$D$3:$D$500,0),MATCH(I$2,[3]Tabelle1!$E$2:$U$2,0))),"")</f>
        <v/>
      </c>
      <c r="J573" s="152" t="str">
        <f t="array" ref="J573">IFERROR(IF(INDEX([3]Tabelle1!$E$3:$U$500,MATCH($A573&amp;$C573&amp;$D573,[3]Tabelle1!$A$3:$A$500&amp;[3]Tabelle1!$C$3:$C$500&amp;[3]Tabelle1!$D$3:$D$500,0),MATCH(J$2,[3]Tabelle1!$E$2:$U$2,0))=0,"",INDEX([3]Tabelle1!$E$3:$U$500,MATCH($A573&amp;$C573&amp;$D573,[3]Tabelle1!$A$3:$A$500&amp;[3]Tabelle1!$C$3:$C$500&amp;[3]Tabelle1!$D$3:$D$500,0),MATCH(J$2,[3]Tabelle1!$E$2:$U$2,0))),"")</f>
        <v/>
      </c>
      <c r="K573" s="152" t="str">
        <f t="array" ref="K573">IFERROR(IF(INDEX([3]Tabelle1!$E$3:$U$500,MATCH($A573&amp;$C573&amp;$D573,[3]Tabelle1!$A$3:$A$500&amp;[3]Tabelle1!$C$3:$C$500&amp;[3]Tabelle1!$D$3:$D$500,0),MATCH(K$2,[3]Tabelle1!$E$2:$U$2,0))=0,"",INDEX([3]Tabelle1!$E$3:$U$500,MATCH($A573&amp;$C573&amp;$D573,[3]Tabelle1!$A$3:$A$500&amp;[3]Tabelle1!$C$3:$C$500&amp;[3]Tabelle1!$D$3:$D$500,0),MATCH(K$2,[3]Tabelle1!$E$2:$U$2,0))),"")</f>
        <v/>
      </c>
      <c r="L573" s="152" t="str">
        <f t="array" ref="L573">IFERROR(IF(INDEX([3]Tabelle1!$E$3:$U$500,MATCH($A573&amp;$C573&amp;$D573,[3]Tabelle1!$A$3:$A$500&amp;[3]Tabelle1!$C$3:$C$500&amp;[3]Tabelle1!$D$3:$D$500,0),MATCH(L$2,[3]Tabelle1!$E$2:$U$2,0))=0,"",INDEX([3]Tabelle1!$E$3:$U$500,MATCH($A573&amp;$C573&amp;$D573,[3]Tabelle1!$A$3:$A$500&amp;[3]Tabelle1!$C$3:$C$500&amp;[3]Tabelle1!$D$3:$D$500,0),MATCH(L$2,[3]Tabelle1!$E$2:$U$2,0))),"")</f>
        <v/>
      </c>
      <c r="M573" s="152" t="str">
        <f t="array" ref="M573">IFERROR(IF(INDEX([3]Tabelle1!$E$3:$U$500,MATCH($A573&amp;$C573&amp;$D573,[3]Tabelle1!$A$3:$A$500&amp;[3]Tabelle1!$C$3:$C$500&amp;[3]Tabelle1!$D$3:$D$500,0),MATCH(M$2,[3]Tabelle1!$E$2:$U$2,0))=0,"",INDEX([3]Tabelle1!$E$3:$U$500,MATCH($A573&amp;$C573&amp;$D573,[3]Tabelle1!$A$3:$A$500&amp;[3]Tabelle1!$C$3:$C$500&amp;[3]Tabelle1!$D$3:$D$500,0),MATCH(M$2,[3]Tabelle1!$E$2:$U$2,0))),"")</f>
        <v/>
      </c>
      <c r="N573" s="152" t="str">
        <f t="array" ref="N573">IFERROR(IF(INDEX([3]Tabelle1!$E$3:$U$500,MATCH($A573&amp;$C573&amp;$D573,[3]Tabelle1!$A$3:$A$500&amp;[3]Tabelle1!$C$3:$C$500&amp;[3]Tabelle1!$D$3:$D$500,0),MATCH(N$2,[3]Tabelle1!$E$2:$U$2,0))=0,"",INDEX([3]Tabelle1!$E$3:$U$500,MATCH($A573&amp;$C573&amp;$D573,[3]Tabelle1!$A$3:$A$500&amp;[3]Tabelle1!$C$3:$C$500&amp;[3]Tabelle1!$D$3:$D$500,0),MATCH(N$2,[3]Tabelle1!$E$2:$U$2,0))),"")</f>
        <v/>
      </c>
      <c r="O573" s="152" t="str">
        <f t="array" ref="O573">IFERROR(IF(INDEX([3]Tabelle1!$E$3:$U$500,MATCH($A573&amp;$C573&amp;$D573,[3]Tabelle1!$A$3:$A$500&amp;[3]Tabelle1!$C$3:$C$500&amp;[3]Tabelle1!$D$3:$D$500,0),MATCH(O$2,[3]Tabelle1!$E$2:$U$2,0))=0,"",INDEX([3]Tabelle1!$E$3:$U$500,MATCH($A573&amp;$C573&amp;$D573,[3]Tabelle1!$A$3:$A$500&amp;[3]Tabelle1!$C$3:$C$500&amp;[3]Tabelle1!$D$3:$D$500,0),MATCH(O$2,[3]Tabelle1!$E$2:$U$2,0))),"")</f>
        <v/>
      </c>
      <c r="P573" s="152" t="str">
        <f t="array" ref="P573">IFERROR(IF(INDEX([3]Tabelle1!$E$3:$U$500,MATCH($A573&amp;$C573&amp;$D573,[3]Tabelle1!$A$3:$A$500&amp;[3]Tabelle1!$C$3:$C$500&amp;[3]Tabelle1!$D$3:$D$500,0),MATCH(P$2,[3]Tabelle1!$E$2:$U$2,0))=0,"",INDEX([3]Tabelle1!$E$3:$U$500,MATCH($A573&amp;$C573&amp;$D573,[3]Tabelle1!$A$3:$A$500&amp;[3]Tabelle1!$C$3:$C$500&amp;[3]Tabelle1!$D$3:$D$500,0),MATCH(P$2,[3]Tabelle1!$E$2:$U$2,0))),"")</f>
        <v/>
      </c>
      <c r="Q573" s="152" t="str">
        <f t="array" ref="Q573">IFERROR(IF(INDEX([3]Tabelle1!$E$3:$U$500,MATCH($A573&amp;$C573&amp;$D573,[3]Tabelle1!$A$3:$A$500&amp;[3]Tabelle1!$C$3:$C$500&amp;[3]Tabelle1!$D$3:$D$500,0),MATCH(Q$2,[3]Tabelle1!$E$2:$U$2,0))=0,"",INDEX([3]Tabelle1!$E$3:$U$500,MATCH($A573&amp;$C573&amp;$D573,[3]Tabelle1!$A$3:$A$500&amp;[3]Tabelle1!$C$3:$C$500&amp;[3]Tabelle1!$D$3:$D$500,0),MATCH(Q$2,[3]Tabelle1!$E$2:$U$2,0))),"")</f>
        <v/>
      </c>
      <c r="R573" s="152" t="str">
        <f t="array" ref="R573">IFERROR(IF(INDEX([3]Tabelle1!$E$3:$U$500,MATCH($A573&amp;$C573&amp;$D573,[3]Tabelle1!$A$3:$A$500&amp;[3]Tabelle1!$C$3:$C$500&amp;[3]Tabelle1!$D$3:$D$500,0),MATCH(R$2,[3]Tabelle1!$E$2:$U$2,0))=0,"",INDEX([3]Tabelle1!$E$3:$U$500,MATCH($A573&amp;$C573&amp;$D573,[3]Tabelle1!$A$3:$A$500&amp;[3]Tabelle1!$C$3:$C$500&amp;[3]Tabelle1!$D$3:$D$500,0),MATCH(R$2,[3]Tabelle1!$E$2:$U$2,0))),"")</f>
        <v/>
      </c>
      <c r="S573" s="152">
        <f t="array" ref="S573">IFERROR(IF(INDEX([3]Tabelle1!$E$3:$U$500,MATCH($A573&amp;$C573&amp;$D573,[3]Tabelle1!$A$3:$A$500&amp;[3]Tabelle1!$C$3:$C$500&amp;[3]Tabelle1!$D$3:$D$500,0),MATCH(S$2,[3]Tabelle1!$E$2:$U$2,0))=0,"",INDEX([3]Tabelle1!$E$3:$U$500,MATCH($A573&amp;$C573&amp;$D573,[3]Tabelle1!$A$3:$A$500&amp;[3]Tabelle1!$C$3:$C$500&amp;[3]Tabelle1!$D$3:$D$500,0),MATCH(S$2,[3]Tabelle1!$E$2:$U$2,0))),"")</f>
        <v>0.43</v>
      </c>
      <c r="T573" s="189" t="str">
        <f t="array" ref="T573">IFERROR(IF(INDEX([3]Tabelle1!$E$3:$U$500,MATCH($A573&amp;$C573&amp;$D573,[3]Tabelle1!$A$3:$A$500&amp;[3]Tabelle1!$C$3:$C$500&amp;[3]Tabelle1!$D$3:$D$500,0),MATCH(T$2,[3]Tabelle1!$E$2:$U$2,0))=0,"",INDEX([3]Tabelle1!$E$3:$U$500,MATCH($A573&amp;$C573&amp;$D573,[3]Tabelle1!$A$3:$A$500&amp;[3]Tabelle1!$C$3:$C$500&amp;[3]Tabelle1!$D$3:$D$500,0),MATCH(T$2,[3]Tabelle1!$E$2:$U$2,0))),"")</f>
        <v/>
      </c>
      <c r="U573" s="189" t="str">
        <f t="array" ref="U573">IFERROR(IF(INDEX([3]Tabelle1!$E$3:$U$500,MATCH($A573&amp;$C573&amp;$D573,[3]Tabelle1!$A$3:$A$500&amp;[3]Tabelle1!$C$3:$C$500&amp;[3]Tabelle1!$D$3:$D$500,0),MATCH(U$2,[3]Tabelle1!$E$2:$U$2,0))=0,"",INDEX([3]Tabelle1!$E$3:$U$500,MATCH($A573&amp;$C573&amp;$D573,[3]Tabelle1!$A$3:$A$500&amp;[3]Tabelle1!$C$3:$C$500&amp;[3]Tabelle1!$D$3:$D$500,0),MATCH(U$2,[3]Tabelle1!$E$2:$U$2,0))),"")</f>
        <v/>
      </c>
      <c r="V573" s="190" t="str">
        <f t="array" ref="V573">IFERROR(IF(INDEX([3]Tabelle1!$E$3:$U$500,MATCH($A573&amp;$C573&amp;$D573,[3]Tabelle1!$A$3:$A$500&amp;[3]Tabelle1!$C$3:$C$500&amp;[3]Tabelle1!$D$3:$D$500,0),MATCH(V$2,[3]Tabelle1!$E$2:$U$2,0))=0,"",INDEX([3]Tabelle1!$E$3:$U$500,MATCH($A573&amp;$C573&amp;$D573,[3]Tabelle1!$A$3:$A$500&amp;[3]Tabelle1!$C$3:$C$500&amp;[3]Tabelle1!$D$3:$D$500,0),MATCH(V$2,[3]Tabelle1!$E$2:$U$2,0))),"")</f>
        <v/>
      </c>
      <c r="W573" t="str">
        <f t="array" ref="W573">IFERROR(IF(INDEX([3]Tabelle1!$E$3:$U$500,MATCH($A573&amp;$C573&amp;$D573,[3]Tabelle1!$A$3:$A$500&amp;[3]Tabelle1!$C$3:$C$500&amp;[3]Tabelle1!$D$3:$D$500,0),MATCH(W$2,[3]Tabelle1!$E$2:$U$2,0))=0,"",INDEX([3]Tabelle1!$E$3:$U$500,MATCH($A573&amp;$C573&amp;$D573,[3]Tabelle1!$A$3:$A$500&amp;[3]Tabelle1!$C$3:$C$500&amp;[3]Tabelle1!$D$3:$D$500,0),MATCH(W$2,[3]Tabelle1!$E$2:$U$2,0))),"")</f>
        <v/>
      </c>
      <c r="X573" t="str">
        <f t="array" ref="X573">IFERROR(IF(INDEX([3]Tabelle1!$E$3:$U$500,MATCH($A573&amp;$C573&amp;$D573,[3]Tabelle1!$A$3:$A$500&amp;[3]Tabelle1!$C$3:$C$500&amp;[3]Tabelle1!$D$3:$D$500,0),MATCH(X$2,[3]Tabelle1!$E$2:$U$2,0))=0,"",INDEX([3]Tabelle1!$E$3:$U$500,MATCH($A573&amp;$C573&amp;$D573,[3]Tabelle1!$A$3:$A$500&amp;[3]Tabelle1!$C$3:$C$500&amp;[3]Tabelle1!$D$3:$D$500,0),MATCH(X$2,[3]Tabelle1!$E$2:$U$2,0))),"")</f>
        <v/>
      </c>
      <c r="Y573" s="174"/>
      <c r="Z573" s="174"/>
      <c r="AA573" s="174"/>
      <c r="AB573" s="174"/>
      <c r="AC573" s="174"/>
      <c r="AD573" s="174"/>
      <c r="AE573" s="174"/>
      <c r="AF573" s="174"/>
    </row>
    <row r="574" spans="1:32" x14ac:dyDescent="0.2">
      <c r="A574" s="107" t="str">
        <f t="shared" ref="A574:A589" si="50">A573</f>
        <v>Slovenia</v>
      </c>
      <c r="B574" s="97"/>
      <c r="C574" s="97" t="s">
        <v>212</v>
      </c>
      <c r="D574" s="226" t="s">
        <v>146</v>
      </c>
      <c r="E574" s="125"/>
      <c r="F574" s="125"/>
      <c r="G574" s="125"/>
      <c r="H574" s="125" t="str">
        <f t="array" ref="H574">IFERROR(IF(INDEX([3]Tabelle1!$E$3:$U$500,MATCH($A574&amp;$C574&amp;$D574,[3]Tabelle1!$A$3:$A$500&amp;[3]Tabelle1!$C$3:$C$500&amp;[3]Tabelle1!$D$3:$D$500,0),MATCH(H$2,[3]Tabelle1!$E$2:$U$2,0))=0,"",INDEX([3]Tabelle1!$E$3:$U$500,MATCH($A574&amp;$C574&amp;$D574,[3]Tabelle1!$A$3:$A$500&amp;[3]Tabelle1!$C$3:$C$500&amp;[3]Tabelle1!$D$3:$D$500,0),MATCH(H$2,[3]Tabelle1!$E$2:$U$2,0))),"")</f>
        <v/>
      </c>
      <c r="I574" s="186" t="str">
        <f t="array" ref="I574">IFERROR(IF(INDEX([3]Tabelle1!$E$3:$U$500,MATCH($A574&amp;$C574&amp;$D574,[3]Tabelle1!$A$3:$A$500&amp;[3]Tabelle1!$C$3:$C$500&amp;[3]Tabelle1!$D$3:$D$500,0),MATCH(I$2,[3]Tabelle1!$E$2:$U$2,0))=0,"",INDEX([3]Tabelle1!$E$3:$U$500,MATCH($A574&amp;$C574&amp;$D574,[3]Tabelle1!$A$3:$A$500&amp;[3]Tabelle1!$C$3:$C$500&amp;[3]Tabelle1!$D$3:$D$500,0),MATCH(I$2,[3]Tabelle1!$E$2:$U$2,0))),"")</f>
        <v/>
      </c>
      <c r="J574" s="152" t="str">
        <f t="array" ref="J574">IFERROR(IF(INDEX([3]Tabelle1!$E$3:$U$500,MATCH($A574&amp;$C574&amp;$D574,[3]Tabelle1!$A$3:$A$500&amp;[3]Tabelle1!$C$3:$C$500&amp;[3]Tabelle1!$D$3:$D$500,0),MATCH(J$2,[3]Tabelle1!$E$2:$U$2,0))=0,"",INDEX([3]Tabelle1!$E$3:$U$500,MATCH($A574&amp;$C574&amp;$D574,[3]Tabelle1!$A$3:$A$500&amp;[3]Tabelle1!$C$3:$C$500&amp;[3]Tabelle1!$D$3:$D$500,0),MATCH(J$2,[3]Tabelle1!$E$2:$U$2,0))),"")</f>
        <v/>
      </c>
      <c r="K574" s="152" t="str">
        <f t="array" ref="K574">IFERROR(IF(INDEX([3]Tabelle1!$E$3:$U$500,MATCH($A574&amp;$C574&amp;$D574,[3]Tabelle1!$A$3:$A$500&amp;[3]Tabelle1!$C$3:$C$500&amp;[3]Tabelle1!$D$3:$D$500,0),MATCH(K$2,[3]Tabelle1!$E$2:$U$2,0))=0,"",INDEX([3]Tabelle1!$E$3:$U$500,MATCH($A574&amp;$C574&amp;$D574,[3]Tabelle1!$A$3:$A$500&amp;[3]Tabelle1!$C$3:$C$500&amp;[3]Tabelle1!$D$3:$D$500,0),MATCH(K$2,[3]Tabelle1!$E$2:$U$2,0))),"")</f>
        <v/>
      </c>
      <c r="L574" s="152" t="str">
        <f t="array" ref="L574">IFERROR(IF(INDEX([3]Tabelle1!$E$3:$U$500,MATCH($A574&amp;$C574&amp;$D574,[3]Tabelle1!$A$3:$A$500&amp;[3]Tabelle1!$C$3:$C$500&amp;[3]Tabelle1!$D$3:$D$500,0),MATCH(L$2,[3]Tabelle1!$E$2:$U$2,0))=0,"",INDEX([3]Tabelle1!$E$3:$U$500,MATCH($A574&amp;$C574&amp;$D574,[3]Tabelle1!$A$3:$A$500&amp;[3]Tabelle1!$C$3:$C$500&amp;[3]Tabelle1!$D$3:$D$500,0),MATCH(L$2,[3]Tabelle1!$E$2:$U$2,0))),"")</f>
        <v/>
      </c>
      <c r="M574" s="152" t="str">
        <f t="array" ref="M574">IFERROR(IF(INDEX([3]Tabelle1!$E$3:$U$500,MATCH($A574&amp;$C574&amp;$D574,[3]Tabelle1!$A$3:$A$500&amp;[3]Tabelle1!$C$3:$C$500&amp;[3]Tabelle1!$D$3:$D$500,0),MATCH(M$2,[3]Tabelle1!$E$2:$U$2,0))=0,"",INDEX([3]Tabelle1!$E$3:$U$500,MATCH($A574&amp;$C574&amp;$D574,[3]Tabelle1!$A$3:$A$500&amp;[3]Tabelle1!$C$3:$C$500&amp;[3]Tabelle1!$D$3:$D$500,0),MATCH(M$2,[3]Tabelle1!$E$2:$U$2,0))),"")</f>
        <v/>
      </c>
      <c r="N574" s="152" t="str">
        <f t="array" ref="N574">IFERROR(IF(INDEX([3]Tabelle1!$E$3:$U$500,MATCH($A574&amp;$C574&amp;$D574,[3]Tabelle1!$A$3:$A$500&amp;[3]Tabelle1!$C$3:$C$500&amp;[3]Tabelle1!$D$3:$D$500,0),MATCH(N$2,[3]Tabelle1!$E$2:$U$2,0))=0,"",INDEX([3]Tabelle1!$E$3:$U$500,MATCH($A574&amp;$C574&amp;$D574,[3]Tabelle1!$A$3:$A$500&amp;[3]Tabelle1!$C$3:$C$500&amp;[3]Tabelle1!$D$3:$D$500,0),MATCH(N$2,[3]Tabelle1!$E$2:$U$2,0))),"")</f>
        <v/>
      </c>
      <c r="O574" s="152" t="str">
        <f t="array" ref="O574">IFERROR(IF(INDEX([3]Tabelle1!$E$3:$U$500,MATCH($A574&amp;$C574&amp;$D574,[3]Tabelle1!$A$3:$A$500&amp;[3]Tabelle1!$C$3:$C$500&amp;[3]Tabelle1!$D$3:$D$500,0),MATCH(O$2,[3]Tabelle1!$E$2:$U$2,0))=0,"",INDEX([3]Tabelle1!$E$3:$U$500,MATCH($A574&amp;$C574&amp;$D574,[3]Tabelle1!$A$3:$A$500&amp;[3]Tabelle1!$C$3:$C$500&amp;[3]Tabelle1!$D$3:$D$500,0),MATCH(O$2,[3]Tabelle1!$E$2:$U$2,0))),"")</f>
        <v/>
      </c>
      <c r="P574" s="152" t="str">
        <f t="array" ref="P574">IFERROR(IF(INDEX([3]Tabelle1!$E$3:$U$500,MATCH($A574&amp;$C574&amp;$D574,[3]Tabelle1!$A$3:$A$500&amp;[3]Tabelle1!$C$3:$C$500&amp;[3]Tabelle1!$D$3:$D$500,0),MATCH(P$2,[3]Tabelle1!$E$2:$U$2,0))=0,"",INDEX([3]Tabelle1!$E$3:$U$500,MATCH($A574&amp;$C574&amp;$D574,[3]Tabelle1!$A$3:$A$500&amp;[3]Tabelle1!$C$3:$C$500&amp;[3]Tabelle1!$D$3:$D$500,0),MATCH(P$2,[3]Tabelle1!$E$2:$U$2,0))),"")</f>
        <v/>
      </c>
      <c r="Q574" s="152" t="str">
        <f t="array" ref="Q574">IFERROR(IF(INDEX([3]Tabelle1!$E$3:$U$500,MATCH($A574&amp;$C574&amp;$D574,[3]Tabelle1!$A$3:$A$500&amp;[3]Tabelle1!$C$3:$C$500&amp;[3]Tabelle1!$D$3:$D$500,0),MATCH(Q$2,[3]Tabelle1!$E$2:$U$2,0))=0,"",INDEX([3]Tabelle1!$E$3:$U$500,MATCH($A574&amp;$C574&amp;$D574,[3]Tabelle1!$A$3:$A$500&amp;[3]Tabelle1!$C$3:$C$500&amp;[3]Tabelle1!$D$3:$D$500,0),MATCH(Q$2,[3]Tabelle1!$E$2:$U$2,0))),"")</f>
        <v/>
      </c>
      <c r="R574" s="152" t="str">
        <f t="array" ref="R574">IFERROR(IF(INDEX([3]Tabelle1!$E$3:$U$500,MATCH($A574&amp;$C574&amp;$D574,[3]Tabelle1!$A$3:$A$500&amp;[3]Tabelle1!$C$3:$C$500&amp;[3]Tabelle1!$D$3:$D$500,0),MATCH(R$2,[3]Tabelle1!$E$2:$U$2,0))=0,"",INDEX([3]Tabelle1!$E$3:$U$500,MATCH($A574&amp;$C574&amp;$D574,[3]Tabelle1!$A$3:$A$500&amp;[3]Tabelle1!$C$3:$C$500&amp;[3]Tabelle1!$D$3:$D$500,0),MATCH(R$2,[3]Tabelle1!$E$2:$U$2,0))),"")</f>
        <v/>
      </c>
      <c r="S574" s="152">
        <f t="array" ref="S574">IFERROR(IF(INDEX([3]Tabelle1!$E$3:$U$500,MATCH($A574&amp;$C574&amp;$D574,[3]Tabelle1!$A$3:$A$500&amp;[3]Tabelle1!$C$3:$C$500&amp;[3]Tabelle1!$D$3:$D$500,0),MATCH(S$2,[3]Tabelle1!$E$2:$U$2,0))=0,"",INDEX([3]Tabelle1!$E$3:$U$500,MATCH($A574&amp;$C574&amp;$D574,[3]Tabelle1!$A$3:$A$500&amp;[3]Tabelle1!$C$3:$C$500&amp;[3]Tabelle1!$D$3:$D$500,0),MATCH(S$2,[3]Tabelle1!$E$2:$U$2,0))),"")</f>
        <v>0.41</v>
      </c>
      <c r="T574" s="189" t="str">
        <f t="array" ref="T574">IFERROR(IF(INDEX([3]Tabelle1!$E$3:$U$500,MATCH($A574&amp;$C574&amp;$D574,[3]Tabelle1!$A$3:$A$500&amp;[3]Tabelle1!$C$3:$C$500&amp;[3]Tabelle1!$D$3:$D$500,0),MATCH(T$2,[3]Tabelle1!$E$2:$U$2,0))=0,"",INDEX([3]Tabelle1!$E$3:$U$500,MATCH($A574&amp;$C574&amp;$D574,[3]Tabelle1!$A$3:$A$500&amp;[3]Tabelle1!$C$3:$C$500&amp;[3]Tabelle1!$D$3:$D$500,0),MATCH(T$2,[3]Tabelle1!$E$2:$U$2,0))),"")</f>
        <v/>
      </c>
      <c r="U574" s="189" t="str">
        <f t="array" ref="U574">IFERROR(IF(INDEX([3]Tabelle1!$E$3:$U$500,MATCH($A574&amp;$C574&amp;$D574,[3]Tabelle1!$A$3:$A$500&amp;[3]Tabelle1!$C$3:$C$500&amp;[3]Tabelle1!$D$3:$D$500,0),MATCH(U$2,[3]Tabelle1!$E$2:$U$2,0))=0,"",INDEX([3]Tabelle1!$E$3:$U$500,MATCH($A574&amp;$C574&amp;$D574,[3]Tabelle1!$A$3:$A$500&amp;[3]Tabelle1!$C$3:$C$500&amp;[3]Tabelle1!$D$3:$D$500,0),MATCH(U$2,[3]Tabelle1!$E$2:$U$2,0))),"")</f>
        <v/>
      </c>
      <c r="V574" s="190" t="str">
        <f t="array" ref="V574">IFERROR(IF(INDEX([3]Tabelle1!$E$3:$U$500,MATCH($A574&amp;$C574&amp;$D574,[3]Tabelle1!$A$3:$A$500&amp;[3]Tabelle1!$C$3:$C$500&amp;[3]Tabelle1!$D$3:$D$500,0),MATCH(V$2,[3]Tabelle1!$E$2:$U$2,0))=0,"",INDEX([3]Tabelle1!$E$3:$U$500,MATCH($A574&amp;$C574&amp;$D574,[3]Tabelle1!$A$3:$A$500&amp;[3]Tabelle1!$C$3:$C$500&amp;[3]Tabelle1!$D$3:$D$500,0),MATCH(V$2,[3]Tabelle1!$E$2:$U$2,0))),"")</f>
        <v/>
      </c>
      <c r="W574" t="str">
        <f t="array" ref="W574">IFERROR(IF(INDEX([3]Tabelle1!$E$3:$U$500,MATCH($A574&amp;$C574&amp;$D574,[3]Tabelle1!$A$3:$A$500&amp;[3]Tabelle1!$C$3:$C$500&amp;[3]Tabelle1!$D$3:$D$500,0),MATCH(W$2,[3]Tabelle1!$E$2:$U$2,0))=0,"",INDEX([3]Tabelle1!$E$3:$U$500,MATCH($A574&amp;$C574&amp;$D574,[3]Tabelle1!$A$3:$A$500&amp;[3]Tabelle1!$C$3:$C$500&amp;[3]Tabelle1!$D$3:$D$500,0),MATCH(W$2,[3]Tabelle1!$E$2:$U$2,0))),"")</f>
        <v/>
      </c>
      <c r="X574" t="str">
        <f t="array" ref="X574">IFERROR(IF(INDEX([3]Tabelle1!$E$3:$U$500,MATCH($A574&amp;$C574&amp;$D574,[3]Tabelle1!$A$3:$A$500&amp;[3]Tabelle1!$C$3:$C$500&amp;[3]Tabelle1!$D$3:$D$500,0),MATCH(X$2,[3]Tabelle1!$E$2:$U$2,0))=0,"",INDEX([3]Tabelle1!$E$3:$U$500,MATCH($A574&amp;$C574&amp;$D574,[3]Tabelle1!$A$3:$A$500&amp;[3]Tabelle1!$C$3:$C$500&amp;[3]Tabelle1!$D$3:$D$500,0),MATCH(X$2,[3]Tabelle1!$E$2:$U$2,0))),"")</f>
        <v/>
      </c>
      <c r="Y574" s="174"/>
      <c r="Z574" s="174"/>
      <c r="AA574" s="174"/>
      <c r="AB574" s="174"/>
      <c r="AC574" s="174"/>
      <c r="AD574" s="174"/>
      <c r="AE574" s="174"/>
      <c r="AF574" s="174"/>
    </row>
    <row r="575" spans="1:32" x14ac:dyDescent="0.2">
      <c r="A575" s="107" t="str">
        <f t="shared" si="50"/>
        <v>Slovenia</v>
      </c>
      <c r="B575" s="97"/>
      <c r="C575" s="97" t="s">
        <v>212</v>
      </c>
      <c r="D575" s="226" t="s">
        <v>147</v>
      </c>
      <c r="E575" s="125"/>
      <c r="F575" s="125"/>
      <c r="G575" s="125"/>
      <c r="H575" s="125" t="str">
        <f t="array" ref="H575">IFERROR(IF(INDEX([3]Tabelle1!$E$3:$U$500,MATCH($A575&amp;$C575&amp;$D575,[3]Tabelle1!$A$3:$A$500&amp;[3]Tabelle1!$C$3:$C$500&amp;[3]Tabelle1!$D$3:$D$500,0),MATCH(H$2,[3]Tabelle1!$E$2:$U$2,0))=0,"",INDEX([3]Tabelle1!$E$3:$U$500,MATCH($A575&amp;$C575&amp;$D575,[3]Tabelle1!$A$3:$A$500&amp;[3]Tabelle1!$C$3:$C$500&amp;[3]Tabelle1!$D$3:$D$500,0),MATCH(H$2,[3]Tabelle1!$E$2:$U$2,0))),"")</f>
        <v/>
      </c>
      <c r="I575" s="186" t="str">
        <f t="array" ref="I575">IFERROR(IF(INDEX([3]Tabelle1!$E$3:$U$500,MATCH($A575&amp;$C575&amp;$D575,[3]Tabelle1!$A$3:$A$500&amp;[3]Tabelle1!$C$3:$C$500&amp;[3]Tabelle1!$D$3:$D$500,0),MATCH(I$2,[3]Tabelle1!$E$2:$U$2,0))=0,"",INDEX([3]Tabelle1!$E$3:$U$500,MATCH($A575&amp;$C575&amp;$D575,[3]Tabelle1!$A$3:$A$500&amp;[3]Tabelle1!$C$3:$C$500&amp;[3]Tabelle1!$D$3:$D$500,0),MATCH(I$2,[3]Tabelle1!$E$2:$U$2,0))),"")</f>
        <v/>
      </c>
      <c r="J575" s="152" t="str">
        <f t="array" ref="J575">IFERROR(IF(INDEX([3]Tabelle1!$E$3:$U$500,MATCH($A575&amp;$C575&amp;$D575,[3]Tabelle1!$A$3:$A$500&amp;[3]Tabelle1!$C$3:$C$500&amp;[3]Tabelle1!$D$3:$D$500,0),MATCH(J$2,[3]Tabelle1!$E$2:$U$2,0))=0,"",INDEX([3]Tabelle1!$E$3:$U$500,MATCH($A575&amp;$C575&amp;$D575,[3]Tabelle1!$A$3:$A$500&amp;[3]Tabelle1!$C$3:$C$500&amp;[3]Tabelle1!$D$3:$D$500,0),MATCH(J$2,[3]Tabelle1!$E$2:$U$2,0))),"")</f>
        <v/>
      </c>
      <c r="K575" s="152" t="str">
        <f t="array" ref="K575">IFERROR(IF(INDEX([3]Tabelle1!$E$3:$U$500,MATCH($A575&amp;$C575&amp;$D575,[3]Tabelle1!$A$3:$A$500&amp;[3]Tabelle1!$C$3:$C$500&amp;[3]Tabelle1!$D$3:$D$500,0),MATCH(K$2,[3]Tabelle1!$E$2:$U$2,0))=0,"",INDEX([3]Tabelle1!$E$3:$U$500,MATCH($A575&amp;$C575&amp;$D575,[3]Tabelle1!$A$3:$A$500&amp;[3]Tabelle1!$C$3:$C$500&amp;[3]Tabelle1!$D$3:$D$500,0),MATCH(K$2,[3]Tabelle1!$E$2:$U$2,0))),"")</f>
        <v/>
      </c>
      <c r="L575" s="152" t="str">
        <f t="array" ref="L575">IFERROR(IF(INDEX([3]Tabelle1!$E$3:$U$500,MATCH($A575&amp;$C575&amp;$D575,[3]Tabelle1!$A$3:$A$500&amp;[3]Tabelle1!$C$3:$C$500&amp;[3]Tabelle1!$D$3:$D$500,0),MATCH(L$2,[3]Tabelle1!$E$2:$U$2,0))=0,"",INDEX([3]Tabelle1!$E$3:$U$500,MATCH($A575&amp;$C575&amp;$D575,[3]Tabelle1!$A$3:$A$500&amp;[3]Tabelle1!$C$3:$C$500&amp;[3]Tabelle1!$D$3:$D$500,0),MATCH(L$2,[3]Tabelle1!$E$2:$U$2,0))),"")</f>
        <v/>
      </c>
      <c r="M575" s="152" t="str">
        <f t="array" ref="M575">IFERROR(IF(INDEX([3]Tabelle1!$E$3:$U$500,MATCH($A575&amp;$C575&amp;$D575,[3]Tabelle1!$A$3:$A$500&amp;[3]Tabelle1!$C$3:$C$500&amp;[3]Tabelle1!$D$3:$D$500,0),MATCH(M$2,[3]Tabelle1!$E$2:$U$2,0))=0,"",INDEX([3]Tabelle1!$E$3:$U$500,MATCH($A575&amp;$C575&amp;$D575,[3]Tabelle1!$A$3:$A$500&amp;[3]Tabelle1!$C$3:$C$500&amp;[3]Tabelle1!$D$3:$D$500,0),MATCH(M$2,[3]Tabelle1!$E$2:$U$2,0))),"")</f>
        <v/>
      </c>
      <c r="N575" s="152" t="str">
        <f t="array" ref="N575">IFERROR(IF(INDEX([3]Tabelle1!$E$3:$U$500,MATCH($A575&amp;$C575&amp;$D575,[3]Tabelle1!$A$3:$A$500&amp;[3]Tabelle1!$C$3:$C$500&amp;[3]Tabelle1!$D$3:$D$500,0),MATCH(N$2,[3]Tabelle1!$E$2:$U$2,0))=0,"",INDEX([3]Tabelle1!$E$3:$U$500,MATCH($A575&amp;$C575&amp;$D575,[3]Tabelle1!$A$3:$A$500&amp;[3]Tabelle1!$C$3:$C$500&amp;[3]Tabelle1!$D$3:$D$500,0),MATCH(N$2,[3]Tabelle1!$E$2:$U$2,0))),"")</f>
        <v/>
      </c>
      <c r="O575" s="152" t="str">
        <f t="array" ref="O575">IFERROR(IF(INDEX([3]Tabelle1!$E$3:$U$500,MATCH($A575&amp;$C575&amp;$D575,[3]Tabelle1!$A$3:$A$500&amp;[3]Tabelle1!$C$3:$C$500&amp;[3]Tabelle1!$D$3:$D$500,0),MATCH(O$2,[3]Tabelle1!$E$2:$U$2,0))=0,"",INDEX([3]Tabelle1!$E$3:$U$500,MATCH($A575&amp;$C575&amp;$D575,[3]Tabelle1!$A$3:$A$500&amp;[3]Tabelle1!$C$3:$C$500&amp;[3]Tabelle1!$D$3:$D$500,0),MATCH(O$2,[3]Tabelle1!$E$2:$U$2,0))),"")</f>
        <v/>
      </c>
      <c r="P575" s="152" t="str">
        <f t="array" ref="P575">IFERROR(IF(INDEX([3]Tabelle1!$E$3:$U$500,MATCH($A575&amp;$C575&amp;$D575,[3]Tabelle1!$A$3:$A$500&amp;[3]Tabelle1!$C$3:$C$500&amp;[3]Tabelle1!$D$3:$D$500,0),MATCH(P$2,[3]Tabelle1!$E$2:$U$2,0))=0,"",INDEX([3]Tabelle1!$E$3:$U$500,MATCH($A575&amp;$C575&amp;$D575,[3]Tabelle1!$A$3:$A$500&amp;[3]Tabelle1!$C$3:$C$500&amp;[3]Tabelle1!$D$3:$D$500,0),MATCH(P$2,[3]Tabelle1!$E$2:$U$2,0))),"")</f>
        <v/>
      </c>
      <c r="Q575" s="152" t="str">
        <f t="array" ref="Q575">IFERROR(IF(INDEX([3]Tabelle1!$E$3:$U$500,MATCH($A575&amp;$C575&amp;$D575,[3]Tabelle1!$A$3:$A$500&amp;[3]Tabelle1!$C$3:$C$500&amp;[3]Tabelle1!$D$3:$D$500,0),MATCH(Q$2,[3]Tabelle1!$E$2:$U$2,0))=0,"",INDEX([3]Tabelle1!$E$3:$U$500,MATCH($A575&amp;$C575&amp;$D575,[3]Tabelle1!$A$3:$A$500&amp;[3]Tabelle1!$C$3:$C$500&amp;[3]Tabelle1!$D$3:$D$500,0),MATCH(Q$2,[3]Tabelle1!$E$2:$U$2,0))),"")</f>
        <v/>
      </c>
      <c r="R575" s="152" t="str">
        <f t="array" ref="R575">IFERROR(IF(INDEX([3]Tabelle1!$E$3:$U$500,MATCH($A575&amp;$C575&amp;$D575,[3]Tabelle1!$A$3:$A$500&amp;[3]Tabelle1!$C$3:$C$500&amp;[3]Tabelle1!$D$3:$D$500,0),MATCH(R$2,[3]Tabelle1!$E$2:$U$2,0))=0,"",INDEX([3]Tabelle1!$E$3:$U$500,MATCH($A575&amp;$C575&amp;$D575,[3]Tabelle1!$A$3:$A$500&amp;[3]Tabelle1!$C$3:$C$500&amp;[3]Tabelle1!$D$3:$D$500,0),MATCH(R$2,[3]Tabelle1!$E$2:$U$2,0))),"")</f>
        <v/>
      </c>
      <c r="S575" s="152">
        <f t="array" ref="S575">IFERROR(IF(INDEX([3]Tabelle1!$E$3:$U$500,MATCH($A575&amp;$C575&amp;$D575,[3]Tabelle1!$A$3:$A$500&amp;[3]Tabelle1!$C$3:$C$500&amp;[3]Tabelle1!$D$3:$D$500,0),MATCH(S$2,[3]Tabelle1!$E$2:$U$2,0))=0,"",INDEX([3]Tabelle1!$E$3:$U$500,MATCH($A575&amp;$C575&amp;$D575,[3]Tabelle1!$A$3:$A$500&amp;[3]Tabelle1!$C$3:$C$500&amp;[3]Tabelle1!$D$3:$D$500,0),MATCH(S$2,[3]Tabelle1!$E$2:$U$2,0))),"")</f>
        <v>0.21</v>
      </c>
      <c r="T575" s="189" t="str">
        <f t="array" ref="T575">IFERROR(IF(INDEX([3]Tabelle1!$E$3:$U$500,MATCH($A575&amp;$C575&amp;$D575,[3]Tabelle1!$A$3:$A$500&amp;[3]Tabelle1!$C$3:$C$500&amp;[3]Tabelle1!$D$3:$D$500,0),MATCH(T$2,[3]Tabelle1!$E$2:$U$2,0))=0,"",INDEX([3]Tabelle1!$E$3:$U$500,MATCH($A575&amp;$C575&amp;$D575,[3]Tabelle1!$A$3:$A$500&amp;[3]Tabelle1!$C$3:$C$500&amp;[3]Tabelle1!$D$3:$D$500,0),MATCH(T$2,[3]Tabelle1!$E$2:$U$2,0))),"")</f>
        <v/>
      </c>
      <c r="U575" s="189" t="str">
        <f t="array" ref="U575">IFERROR(IF(INDEX([3]Tabelle1!$E$3:$U$500,MATCH($A575&amp;$C575&amp;$D575,[3]Tabelle1!$A$3:$A$500&amp;[3]Tabelle1!$C$3:$C$500&amp;[3]Tabelle1!$D$3:$D$500,0),MATCH(U$2,[3]Tabelle1!$E$2:$U$2,0))=0,"",INDEX([3]Tabelle1!$E$3:$U$500,MATCH($A575&amp;$C575&amp;$D575,[3]Tabelle1!$A$3:$A$500&amp;[3]Tabelle1!$C$3:$C$500&amp;[3]Tabelle1!$D$3:$D$500,0),MATCH(U$2,[3]Tabelle1!$E$2:$U$2,0))),"")</f>
        <v/>
      </c>
      <c r="V575" s="190" t="str">
        <f t="array" ref="V575">IFERROR(IF(INDEX([3]Tabelle1!$E$3:$U$500,MATCH($A575&amp;$C575&amp;$D575,[3]Tabelle1!$A$3:$A$500&amp;[3]Tabelle1!$C$3:$C$500&amp;[3]Tabelle1!$D$3:$D$500,0),MATCH(V$2,[3]Tabelle1!$E$2:$U$2,0))=0,"",INDEX([3]Tabelle1!$E$3:$U$500,MATCH($A575&amp;$C575&amp;$D575,[3]Tabelle1!$A$3:$A$500&amp;[3]Tabelle1!$C$3:$C$500&amp;[3]Tabelle1!$D$3:$D$500,0),MATCH(V$2,[3]Tabelle1!$E$2:$U$2,0))),"")</f>
        <v/>
      </c>
      <c r="W575" t="str">
        <f t="array" ref="W575">IFERROR(IF(INDEX([3]Tabelle1!$E$3:$U$500,MATCH($A575&amp;$C575&amp;$D575,[3]Tabelle1!$A$3:$A$500&amp;[3]Tabelle1!$C$3:$C$500&amp;[3]Tabelle1!$D$3:$D$500,0),MATCH(W$2,[3]Tabelle1!$E$2:$U$2,0))=0,"",INDEX([3]Tabelle1!$E$3:$U$500,MATCH($A575&amp;$C575&amp;$D575,[3]Tabelle1!$A$3:$A$500&amp;[3]Tabelle1!$C$3:$C$500&amp;[3]Tabelle1!$D$3:$D$500,0),MATCH(W$2,[3]Tabelle1!$E$2:$U$2,0))),"")</f>
        <v/>
      </c>
      <c r="X575" t="str">
        <f t="array" ref="X575">IFERROR(IF(INDEX([3]Tabelle1!$E$3:$U$500,MATCH($A575&amp;$C575&amp;$D575,[3]Tabelle1!$A$3:$A$500&amp;[3]Tabelle1!$C$3:$C$500&amp;[3]Tabelle1!$D$3:$D$500,0),MATCH(X$2,[3]Tabelle1!$E$2:$U$2,0))=0,"",INDEX([3]Tabelle1!$E$3:$U$500,MATCH($A575&amp;$C575&amp;$D575,[3]Tabelle1!$A$3:$A$500&amp;[3]Tabelle1!$C$3:$C$500&amp;[3]Tabelle1!$D$3:$D$500,0),MATCH(X$2,[3]Tabelle1!$E$2:$U$2,0))),"")</f>
        <v/>
      </c>
      <c r="Y575" s="174"/>
      <c r="Z575" s="174"/>
      <c r="AA575" s="174"/>
      <c r="AB575" s="174"/>
      <c r="AC575" s="174"/>
      <c r="AD575" s="174"/>
      <c r="AE575" s="174"/>
      <c r="AF575" s="174"/>
    </row>
    <row r="576" spans="1:32" x14ac:dyDescent="0.2">
      <c r="A576" s="107" t="str">
        <f t="shared" si="50"/>
        <v>Slovenia</v>
      </c>
      <c r="B576" s="97"/>
      <c r="C576" s="97"/>
      <c r="D576" s="226" t="s">
        <v>73</v>
      </c>
      <c r="E576" s="191"/>
      <c r="F576" s="191"/>
      <c r="G576" s="191"/>
      <c r="H576" s="192" t="str">
        <f t="array" ref="H576">IFERROR(IF(INDEX([3]Tabelle1!$E$3:$U$500,MATCH($A576&amp;$C576&amp;$D576,[3]Tabelle1!$A$3:$A$500&amp;[3]Tabelle1!$C$3:$C$500&amp;[3]Tabelle1!$D$3:$D$500,0),MATCH(H$2,[3]Tabelle1!$E$2:$U$2,0))=0,"",INDEX([3]Tabelle1!$E$3:$U$500,MATCH($A576&amp;$C576&amp;$D576,[3]Tabelle1!$A$3:$A$500&amp;[3]Tabelle1!$C$3:$C$500&amp;[3]Tabelle1!$D$3:$D$500,0),MATCH(H$2,[3]Tabelle1!$E$2:$U$2,0))),"")</f>
        <v/>
      </c>
      <c r="I576" s="192" t="str">
        <f t="array" ref="I576">IFERROR(IF(INDEX([3]Tabelle1!$E$3:$U$500,MATCH($A576&amp;$C576&amp;$D576,[3]Tabelle1!$A$3:$A$500&amp;[3]Tabelle1!$C$3:$C$500&amp;[3]Tabelle1!$D$3:$D$500,0),MATCH(I$2,[3]Tabelle1!$E$2:$U$2,0))=0,"",INDEX([3]Tabelle1!$E$3:$U$500,MATCH($A576&amp;$C576&amp;$D576,[3]Tabelle1!$A$3:$A$500&amp;[3]Tabelle1!$C$3:$C$500&amp;[3]Tabelle1!$D$3:$D$500,0),MATCH(I$2,[3]Tabelle1!$E$2:$U$2,0))),"")</f>
        <v/>
      </c>
      <c r="J576" s="192" t="str">
        <f t="array" ref="J576">IFERROR(IF(INDEX([3]Tabelle1!$E$3:$U$500,MATCH($A576&amp;$C576&amp;$D576,[3]Tabelle1!$A$3:$A$500&amp;[3]Tabelle1!$C$3:$C$500&amp;[3]Tabelle1!$D$3:$D$500,0),MATCH(J$2,[3]Tabelle1!$E$2:$U$2,0))=0,"",INDEX([3]Tabelle1!$E$3:$U$500,MATCH($A576&amp;$C576&amp;$D576,[3]Tabelle1!$A$3:$A$500&amp;[3]Tabelle1!$C$3:$C$500&amp;[3]Tabelle1!$D$3:$D$500,0),MATCH(J$2,[3]Tabelle1!$E$2:$U$2,0))),"")</f>
        <v/>
      </c>
      <c r="K576" s="192" t="str">
        <f t="array" ref="K576">IFERROR(IF(INDEX([3]Tabelle1!$E$3:$U$500,MATCH($A576&amp;$C576&amp;$D576,[3]Tabelle1!$A$3:$A$500&amp;[3]Tabelle1!$C$3:$C$500&amp;[3]Tabelle1!$D$3:$D$500,0),MATCH(K$2,[3]Tabelle1!$E$2:$U$2,0))=0,"",INDEX([3]Tabelle1!$E$3:$U$500,MATCH($A576&amp;$C576&amp;$D576,[3]Tabelle1!$A$3:$A$500&amp;[3]Tabelle1!$C$3:$C$500&amp;[3]Tabelle1!$D$3:$D$500,0),MATCH(K$2,[3]Tabelle1!$E$2:$U$2,0))),"")</f>
        <v/>
      </c>
      <c r="L576" s="192" t="str">
        <f t="array" ref="L576">IFERROR(IF(INDEX([3]Tabelle1!$E$3:$U$500,MATCH($A576&amp;$C576&amp;$D576,[3]Tabelle1!$A$3:$A$500&amp;[3]Tabelle1!$C$3:$C$500&amp;[3]Tabelle1!$D$3:$D$500,0),MATCH(L$2,[3]Tabelle1!$E$2:$U$2,0))=0,"",INDEX([3]Tabelle1!$E$3:$U$500,MATCH($A576&amp;$C576&amp;$D576,[3]Tabelle1!$A$3:$A$500&amp;[3]Tabelle1!$C$3:$C$500&amp;[3]Tabelle1!$D$3:$D$500,0),MATCH(L$2,[3]Tabelle1!$E$2:$U$2,0))),"")</f>
        <v/>
      </c>
      <c r="M576" s="192" t="str">
        <f t="array" ref="M576">IFERROR(IF(INDEX([3]Tabelle1!$E$3:$U$500,MATCH($A576&amp;$C576&amp;$D576,[3]Tabelle1!$A$3:$A$500&amp;[3]Tabelle1!$C$3:$C$500&amp;[3]Tabelle1!$D$3:$D$500,0),MATCH(M$2,[3]Tabelle1!$E$2:$U$2,0))=0,"",INDEX([3]Tabelle1!$E$3:$U$500,MATCH($A576&amp;$C576&amp;$D576,[3]Tabelle1!$A$3:$A$500&amp;[3]Tabelle1!$C$3:$C$500&amp;[3]Tabelle1!$D$3:$D$500,0),MATCH(M$2,[3]Tabelle1!$E$2:$U$2,0))),"")</f>
        <v/>
      </c>
      <c r="N576" s="192" t="str">
        <f t="array" ref="N576">IFERROR(IF(INDEX([3]Tabelle1!$E$3:$U$500,MATCH($A576&amp;$C576&amp;$D576,[3]Tabelle1!$A$3:$A$500&amp;[3]Tabelle1!$C$3:$C$500&amp;[3]Tabelle1!$D$3:$D$500,0),MATCH(N$2,[3]Tabelle1!$E$2:$U$2,0))=0,"",INDEX([3]Tabelle1!$E$3:$U$500,MATCH($A576&amp;$C576&amp;$D576,[3]Tabelle1!$A$3:$A$500&amp;[3]Tabelle1!$C$3:$C$500&amp;[3]Tabelle1!$D$3:$D$500,0),MATCH(N$2,[3]Tabelle1!$E$2:$U$2,0))),"")</f>
        <v/>
      </c>
      <c r="O576" s="192" t="str">
        <f t="array" ref="O576">IFERROR(IF(INDEX([3]Tabelle1!$E$3:$U$500,MATCH($A576&amp;$C576&amp;$D576,[3]Tabelle1!$A$3:$A$500&amp;[3]Tabelle1!$C$3:$C$500&amp;[3]Tabelle1!$D$3:$D$500,0),MATCH(O$2,[3]Tabelle1!$E$2:$U$2,0))=0,"",INDEX([3]Tabelle1!$E$3:$U$500,MATCH($A576&amp;$C576&amp;$D576,[3]Tabelle1!$A$3:$A$500&amp;[3]Tabelle1!$C$3:$C$500&amp;[3]Tabelle1!$D$3:$D$500,0),MATCH(O$2,[3]Tabelle1!$E$2:$U$2,0))),"")</f>
        <v/>
      </c>
      <c r="P576" s="192" t="str">
        <f t="array" ref="P576">IFERROR(IF(INDEX([3]Tabelle1!$E$3:$U$500,MATCH($A576&amp;$C576&amp;$D576,[3]Tabelle1!$A$3:$A$500&amp;[3]Tabelle1!$C$3:$C$500&amp;[3]Tabelle1!$D$3:$D$500,0),MATCH(P$2,[3]Tabelle1!$E$2:$U$2,0))=0,"",INDEX([3]Tabelle1!$E$3:$U$500,MATCH($A576&amp;$C576&amp;$D576,[3]Tabelle1!$A$3:$A$500&amp;[3]Tabelle1!$C$3:$C$500&amp;[3]Tabelle1!$D$3:$D$500,0),MATCH(P$2,[3]Tabelle1!$E$2:$U$2,0))),"")</f>
        <v/>
      </c>
      <c r="Q576" s="192" t="str">
        <f t="array" ref="Q576">IFERROR(IF(INDEX([3]Tabelle1!$E$3:$U$500,MATCH($A576&amp;$C576&amp;$D576,[3]Tabelle1!$A$3:$A$500&amp;[3]Tabelle1!$C$3:$C$500&amp;[3]Tabelle1!$D$3:$D$500,0),MATCH(Q$2,[3]Tabelle1!$E$2:$U$2,0))=0,"",INDEX([3]Tabelle1!$E$3:$U$500,MATCH($A576&amp;$C576&amp;$D576,[3]Tabelle1!$A$3:$A$500&amp;[3]Tabelle1!$C$3:$C$500&amp;[3]Tabelle1!$D$3:$D$500,0),MATCH(Q$2,[3]Tabelle1!$E$2:$U$2,0))),"")</f>
        <v/>
      </c>
      <c r="R576" s="192" t="str">
        <f t="array" ref="R576">IFERROR(IF(INDEX([3]Tabelle1!$E$3:$U$500,MATCH($A576&amp;$C576&amp;$D576,[3]Tabelle1!$A$3:$A$500&amp;[3]Tabelle1!$C$3:$C$500&amp;[3]Tabelle1!$D$3:$D$500,0),MATCH(R$2,[3]Tabelle1!$E$2:$U$2,0))=0,"",INDEX([3]Tabelle1!$E$3:$U$500,MATCH($A576&amp;$C576&amp;$D576,[3]Tabelle1!$A$3:$A$500&amp;[3]Tabelle1!$C$3:$C$500&amp;[3]Tabelle1!$D$3:$D$500,0),MATCH(R$2,[3]Tabelle1!$E$2:$U$2,0))),"")</f>
        <v/>
      </c>
      <c r="S576" s="192" t="str">
        <f t="array" ref="S576">IFERROR(IF(INDEX([3]Tabelle1!$E$3:$U$500,MATCH($A576&amp;$C576&amp;$D576,[3]Tabelle1!$A$3:$A$500&amp;[3]Tabelle1!$C$3:$C$500&amp;[3]Tabelle1!$D$3:$D$500,0),MATCH(S$2,[3]Tabelle1!$E$2:$U$2,0))=0,"",INDEX([3]Tabelle1!$E$3:$U$500,MATCH($A576&amp;$C576&amp;$D576,[3]Tabelle1!$A$3:$A$500&amp;[3]Tabelle1!$C$3:$C$500&amp;[3]Tabelle1!$D$3:$D$500,0),MATCH(S$2,[3]Tabelle1!$E$2:$U$2,0))),"")</f>
        <v/>
      </c>
      <c r="T576" s="192" t="str">
        <f t="array" ref="T576">IFERROR(IF(INDEX([3]Tabelle1!$E$3:$U$500,MATCH($A576&amp;$C576&amp;$D576,[3]Tabelle1!$A$3:$A$500&amp;[3]Tabelle1!$C$3:$C$500&amp;[3]Tabelle1!$D$3:$D$500,0),MATCH(T$2,[3]Tabelle1!$E$2:$U$2,0))=0,"",INDEX([3]Tabelle1!$E$3:$U$500,MATCH($A576&amp;$C576&amp;$D576,[3]Tabelle1!$A$3:$A$500&amp;[3]Tabelle1!$C$3:$C$500&amp;[3]Tabelle1!$D$3:$D$500,0),MATCH(T$2,[3]Tabelle1!$E$2:$U$2,0))),"")</f>
        <v/>
      </c>
      <c r="U576" s="192" t="str">
        <f t="array" ref="U576">IFERROR(IF(INDEX([3]Tabelle1!$E$3:$U$500,MATCH($A576&amp;$C576&amp;$D576,[3]Tabelle1!$A$3:$A$500&amp;[3]Tabelle1!$C$3:$C$500&amp;[3]Tabelle1!$D$3:$D$500,0),MATCH(U$2,[3]Tabelle1!$E$2:$U$2,0))=0,"",INDEX([3]Tabelle1!$E$3:$U$500,MATCH($A576&amp;$C576&amp;$D576,[3]Tabelle1!$A$3:$A$500&amp;[3]Tabelle1!$C$3:$C$500&amp;[3]Tabelle1!$D$3:$D$500,0),MATCH(U$2,[3]Tabelle1!$E$2:$U$2,0))),"")</f>
        <v/>
      </c>
      <c r="V576" s="193" t="str">
        <f t="array" ref="V576">IFERROR(IF(INDEX([3]Tabelle1!$E$3:$U$500,MATCH($A576&amp;$C576&amp;$D576,[3]Tabelle1!$A$3:$A$500&amp;[3]Tabelle1!$C$3:$C$500&amp;[3]Tabelle1!$D$3:$D$500,0),MATCH(V$2,[3]Tabelle1!$E$2:$U$2,0))=0,"",INDEX([3]Tabelle1!$E$3:$U$500,MATCH($A576&amp;$C576&amp;$D576,[3]Tabelle1!$A$3:$A$500&amp;[3]Tabelle1!$C$3:$C$500&amp;[3]Tabelle1!$D$3:$D$500,0),MATCH(V$2,[3]Tabelle1!$E$2:$U$2,0))),"")</f>
        <v/>
      </c>
      <c r="W576" t="str">
        <f t="array" ref="W576">IFERROR(IF(INDEX([3]Tabelle1!$E$3:$U$500,MATCH($A576&amp;$C576&amp;$D576,[3]Tabelle1!$A$3:$A$500&amp;[3]Tabelle1!$C$3:$C$500&amp;[3]Tabelle1!$D$3:$D$500,0),MATCH(W$2,[3]Tabelle1!$E$2:$U$2,0))=0,"",INDEX([3]Tabelle1!$E$3:$U$500,MATCH($A576&amp;$C576&amp;$D576,[3]Tabelle1!$A$3:$A$500&amp;[3]Tabelle1!$C$3:$C$500&amp;[3]Tabelle1!$D$3:$D$500,0),MATCH(W$2,[3]Tabelle1!$E$2:$U$2,0))),"")</f>
        <v/>
      </c>
      <c r="X576" t="str">
        <f t="array" ref="X576">IFERROR(IF(INDEX([3]Tabelle1!$E$3:$U$500,MATCH($A576&amp;$C576&amp;$D576,[3]Tabelle1!$A$3:$A$500&amp;[3]Tabelle1!$C$3:$C$500&amp;[3]Tabelle1!$D$3:$D$500,0),MATCH(X$2,[3]Tabelle1!$E$2:$U$2,0))=0,"",INDEX([3]Tabelle1!$E$3:$U$500,MATCH($A576&amp;$C576&amp;$D576,[3]Tabelle1!$A$3:$A$500&amp;[3]Tabelle1!$C$3:$C$500&amp;[3]Tabelle1!$D$3:$D$500,0),MATCH(X$2,[3]Tabelle1!$E$2:$U$2,0))),"")</f>
        <v/>
      </c>
      <c r="Y576" s="4"/>
      <c r="Z576" s="4"/>
      <c r="AA576" s="4"/>
      <c r="AB576" s="4"/>
      <c r="AC576" s="4"/>
      <c r="AD576" s="4"/>
      <c r="AE576" s="4"/>
      <c r="AF576" s="4"/>
    </row>
    <row r="577" spans="1:32" x14ac:dyDescent="0.2">
      <c r="A577" s="107" t="str">
        <f t="shared" si="50"/>
        <v>Slovenia</v>
      </c>
      <c r="B577" s="97"/>
      <c r="C577" s="97" t="s">
        <v>88</v>
      </c>
      <c r="D577" s="227" t="s">
        <v>0</v>
      </c>
      <c r="E577" s="194"/>
      <c r="F577" s="194"/>
      <c r="G577" s="194"/>
      <c r="H577" s="195" t="str">
        <f t="array" ref="H577">IFERROR(IF(INDEX([3]Tabelle1!$E$3:$U$500,MATCH($A577&amp;$C577&amp;$D577,[3]Tabelle1!$A$3:$A$500&amp;[3]Tabelle1!$C$3:$C$500&amp;[3]Tabelle1!$D$3:$D$500,0),MATCH(H$2,[3]Tabelle1!$E$2:$U$2,0))=0,"",INDEX([3]Tabelle1!$E$3:$U$500,MATCH($A577&amp;$C577&amp;$D577,[3]Tabelle1!$A$3:$A$500&amp;[3]Tabelle1!$C$3:$C$500&amp;[3]Tabelle1!$D$3:$D$500,0),MATCH(H$2,[3]Tabelle1!$E$2:$U$2,0))),"")</f>
        <v/>
      </c>
      <c r="I577" s="195">
        <f t="array" ref="I577">IFERROR(IF(INDEX([3]Tabelle1!$E$3:$U$500,MATCH($A577&amp;$C577&amp;$D577,[3]Tabelle1!$A$3:$A$500&amp;[3]Tabelle1!$C$3:$C$500&amp;[3]Tabelle1!$D$3:$D$500,0),MATCH(I$2,[3]Tabelle1!$E$2:$U$2,0))=0,"",INDEX([3]Tabelle1!$E$3:$U$500,MATCH($A577&amp;$C577&amp;$D577,[3]Tabelle1!$A$3:$A$500&amp;[3]Tabelle1!$C$3:$C$500&amp;[3]Tabelle1!$D$3:$D$500,0),MATCH(I$2,[3]Tabelle1!$E$2:$U$2,0))),"")</f>
        <v>10</v>
      </c>
      <c r="J577" s="195">
        <f t="array" ref="J577">IFERROR(IF(INDEX([3]Tabelle1!$E$3:$U$500,MATCH($A577&amp;$C577&amp;$D577,[3]Tabelle1!$A$3:$A$500&amp;[3]Tabelle1!$C$3:$C$500&amp;[3]Tabelle1!$D$3:$D$500,0),MATCH(J$2,[3]Tabelle1!$E$2:$U$2,0))=0,"",INDEX([3]Tabelle1!$E$3:$U$500,MATCH($A577&amp;$C577&amp;$D577,[3]Tabelle1!$A$3:$A$500&amp;[3]Tabelle1!$C$3:$C$500&amp;[3]Tabelle1!$D$3:$D$500,0),MATCH(J$2,[3]Tabelle1!$E$2:$U$2,0))),"")</f>
        <v>22</v>
      </c>
      <c r="K577" s="195">
        <f t="array" ref="K577">IFERROR(IF(INDEX([3]Tabelle1!$E$3:$U$500,MATCH($A577&amp;$C577&amp;$D577,[3]Tabelle1!$A$3:$A$500&amp;[3]Tabelle1!$C$3:$C$500&amp;[3]Tabelle1!$D$3:$D$500,0),MATCH(K$2,[3]Tabelle1!$E$2:$U$2,0))=0,"",INDEX([3]Tabelle1!$E$3:$U$500,MATCH($A577&amp;$C577&amp;$D577,[3]Tabelle1!$A$3:$A$500&amp;[3]Tabelle1!$C$3:$C$500&amp;[3]Tabelle1!$D$3:$D$500,0),MATCH(K$2,[3]Tabelle1!$E$2:$U$2,0))),"")</f>
        <v>34</v>
      </c>
      <c r="L577" s="195">
        <f t="array" ref="L577">IFERROR(IF(INDEX([3]Tabelle1!$E$3:$U$500,MATCH($A577&amp;$C577&amp;$D577,[3]Tabelle1!$A$3:$A$500&amp;[3]Tabelle1!$C$3:$C$500&amp;[3]Tabelle1!$D$3:$D$500,0),MATCH(L$2,[3]Tabelle1!$E$2:$U$2,0))=0,"",INDEX([3]Tabelle1!$E$3:$U$500,MATCH($A577&amp;$C577&amp;$D577,[3]Tabelle1!$A$3:$A$500&amp;[3]Tabelle1!$C$3:$C$500&amp;[3]Tabelle1!$D$3:$D$500,0),MATCH(L$2,[3]Tabelle1!$E$2:$U$2,0))),"")</f>
        <v>46</v>
      </c>
      <c r="M577" s="195">
        <f t="array" ref="M577">IFERROR(IF(INDEX([3]Tabelle1!$E$3:$U$500,MATCH($A577&amp;$C577&amp;$D577,[3]Tabelle1!$A$3:$A$500&amp;[3]Tabelle1!$C$3:$C$500&amp;[3]Tabelle1!$D$3:$D$500,0),MATCH(M$2,[3]Tabelle1!$E$2:$U$2,0))=0,"",INDEX([3]Tabelle1!$E$3:$U$500,MATCH($A577&amp;$C577&amp;$D577,[3]Tabelle1!$A$3:$A$500&amp;[3]Tabelle1!$C$3:$C$500&amp;[3]Tabelle1!$D$3:$D$500,0),MATCH(M$2,[3]Tabelle1!$E$2:$U$2,0))),"")</f>
        <v>58</v>
      </c>
      <c r="N577" s="195">
        <f t="array" ref="N577">IFERROR(IF(INDEX([3]Tabelle1!$E$3:$U$500,MATCH($A577&amp;$C577&amp;$D577,[3]Tabelle1!$A$3:$A$500&amp;[3]Tabelle1!$C$3:$C$500&amp;[3]Tabelle1!$D$3:$D$500,0),MATCH(N$2,[3]Tabelle1!$E$2:$U$2,0))=0,"",INDEX([3]Tabelle1!$E$3:$U$500,MATCH($A577&amp;$C577&amp;$D577,[3]Tabelle1!$A$3:$A$500&amp;[3]Tabelle1!$C$3:$C$500&amp;[3]Tabelle1!$D$3:$D$500,0),MATCH(N$2,[3]Tabelle1!$E$2:$U$2,0))),"")</f>
        <v>70</v>
      </c>
      <c r="O577" s="195">
        <f t="array" ref="O577">IFERROR(IF(INDEX([3]Tabelle1!$E$3:$U$500,MATCH($A577&amp;$C577&amp;$D577,[3]Tabelle1!$A$3:$A$500&amp;[3]Tabelle1!$C$3:$C$500&amp;[3]Tabelle1!$D$3:$D$500,0),MATCH(O$2,[3]Tabelle1!$E$2:$U$2,0))=0,"",INDEX([3]Tabelle1!$E$3:$U$500,MATCH($A577&amp;$C577&amp;$D577,[3]Tabelle1!$A$3:$A$500&amp;[3]Tabelle1!$C$3:$C$500&amp;[3]Tabelle1!$D$3:$D$500,0),MATCH(O$2,[3]Tabelle1!$E$2:$U$2,0))),"")</f>
        <v>86</v>
      </c>
      <c r="P577" s="195">
        <f t="array" ref="P577">IFERROR(IF(INDEX([3]Tabelle1!$E$3:$U$500,MATCH($A577&amp;$C577&amp;$D577,[3]Tabelle1!$A$3:$A$500&amp;[3]Tabelle1!$C$3:$C$500&amp;[3]Tabelle1!$D$3:$D$500,0),MATCH(P$2,[3]Tabelle1!$E$2:$U$2,0))=0,"",INDEX([3]Tabelle1!$E$3:$U$500,MATCH($A577&amp;$C577&amp;$D577,[3]Tabelle1!$A$3:$A$500&amp;[3]Tabelle1!$C$3:$C$500&amp;[3]Tabelle1!$D$3:$D$500,0),MATCH(P$2,[3]Tabelle1!$E$2:$U$2,0))),"")</f>
        <v>102</v>
      </c>
      <c r="Q577" s="195">
        <f t="array" ref="Q577">IFERROR(IF(INDEX([3]Tabelle1!$E$3:$U$500,MATCH($A577&amp;$C577&amp;$D577,[3]Tabelle1!$A$3:$A$500&amp;[3]Tabelle1!$C$3:$C$500&amp;[3]Tabelle1!$D$3:$D$500,0),MATCH(Q$2,[3]Tabelle1!$E$2:$U$2,0))=0,"",INDEX([3]Tabelle1!$E$3:$U$500,MATCH($A577&amp;$C577&amp;$D577,[3]Tabelle1!$A$3:$A$500&amp;[3]Tabelle1!$C$3:$C$500&amp;[3]Tabelle1!$D$3:$D$500,0),MATCH(Q$2,[3]Tabelle1!$E$2:$U$2,0))),"")</f>
        <v>118</v>
      </c>
      <c r="R577" s="195">
        <f t="array" ref="R577">IFERROR(IF(INDEX([3]Tabelle1!$E$3:$U$500,MATCH($A577&amp;$C577&amp;$D577,[3]Tabelle1!$A$3:$A$500&amp;[3]Tabelle1!$C$3:$C$500&amp;[3]Tabelle1!$D$3:$D$500,0),MATCH(R$2,[3]Tabelle1!$E$2:$U$2,0))=0,"",INDEX([3]Tabelle1!$E$3:$U$500,MATCH($A577&amp;$C577&amp;$D577,[3]Tabelle1!$A$3:$A$500&amp;[3]Tabelle1!$C$3:$C$500&amp;[3]Tabelle1!$D$3:$D$500,0),MATCH(R$2,[3]Tabelle1!$E$2:$U$2,0))),"")</f>
        <v>134</v>
      </c>
      <c r="S577" s="195">
        <f t="array" ref="S577">IFERROR(IF(INDEX([3]Tabelle1!$E$3:$U$500,MATCH($A577&amp;$C577&amp;$D577,[3]Tabelle1!$A$3:$A$500&amp;[3]Tabelle1!$C$3:$C$500&amp;[3]Tabelle1!$D$3:$D$500,0),MATCH(S$2,[3]Tabelle1!$E$2:$U$2,0))=0,"",INDEX([3]Tabelle1!$E$3:$U$500,MATCH($A577&amp;$C577&amp;$D577,[3]Tabelle1!$A$3:$A$500&amp;[3]Tabelle1!$C$3:$C$500&amp;[3]Tabelle1!$D$3:$D$500,0),MATCH(S$2,[3]Tabelle1!$E$2:$U$2,0))),"")</f>
        <v>150</v>
      </c>
      <c r="T577" s="195" t="str">
        <f t="array" ref="T577">IFERROR(IF(INDEX([3]Tabelle1!$E$3:$U$500,MATCH($A577&amp;$C577&amp;$D577,[3]Tabelle1!$A$3:$A$500&amp;[3]Tabelle1!$C$3:$C$500&amp;[3]Tabelle1!$D$3:$D$500,0),MATCH(T$2,[3]Tabelle1!$E$2:$U$2,0))=0,"",INDEX([3]Tabelle1!$E$3:$U$500,MATCH($A577&amp;$C577&amp;$D577,[3]Tabelle1!$A$3:$A$500&amp;[3]Tabelle1!$C$3:$C$500&amp;[3]Tabelle1!$D$3:$D$500,0),MATCH(T$2,[3]Tabelle1!$E$2:$U$2,0))),"")</f>
        <v/>
      </c>
      <c r="U577" s="195" t="str">
        <f t="array" ref="U577">IFERROR(IF(INDEX([3]Tabelle1!$E$3:$U$500,MATCH($A577&amp;$C577&amp;$D577,[3]Tabelle1!$A$3:$A$500&amp;[3]Tabelle1!$C$3:$C$500&amp;[3]Tabelle1!$D$3:$D$500,0),MATCH(U$2,[3]Tabelle1!$E$2:$U$2,0))=0,"",INDEX([3]Tabelle1!$E$3:$U$500,MATCH($A577&amp;$C577&amp;$D577,[3]Tabelle1!$A$3:$A$500&amp;[3]Tabelle1!$C$3:$C$500&amp;[3]Tabelle1!$D$3:$D$500,0),MATCH(U$2,[3]Tabelle1!$E$2:$U$2,0))),"")</f>
        <v/>
      </c>
      <c r="V577" s="196" t="str">
        <f t="array" ref="V577">IFERROR(IF(INDEX([3]Tabelle1!$E$3:$U$500,MATCH($A577&amp;$C577&amp;$D577,[3]Tabelle1!$A$3:$A$500&amp;[3]Tabelle1!$C$3:$C$500&amp;[3]Tabelle1!$D$3:$D$500,0),MATCH(V$2,[3]Tabelle1!$E$2:$U$2,0))=0,"",INDEX([3]Tabelle1!$E$3:$U$500,MATCH($A577&amp;$C577&amp;$D577,[3]Tabelle1!$A$3:$A$500&amp;[3]Tabelle1!$C$3:$C$500&amp;[3]Tabelle1!$D$3:$D$500,0),MATCH(V$2,[3]Tabelle1!$E$2:$U$2,0))),"")</f>
        <v/>
      </c>
      <c r="W577" t="str">
        <f t="array" ref="W577">IFERROR(IF(INDEX([3]Tabelle1!$E$3:$U$500,MATCH($A577&amp;$C577&amp;$D577,[3]Tabelle1!$A$3:$A$500&amp;[3]Tabelle1!$C$3:$C$500&amp;[3]Tabelle1!$D$3:$D$500,0),MATCH(W$2,[3]Tabelle1!$E$2:$U$2,0))=0,"",INDEX([3]Tabelle1!$E$3:$U$500,MATCH($A577&amp;$C577&amp;$D577,[3]Tabelle1!$A$3:$A$500&amp;[3]Tabelle1!$C$3:$C$500&amp;[3]Tabelle1!$D$3:$D$500,0),MATCH(W$2,[3]Tabelle1!$E$2:$U$2,0))),"")</f>
        <v/>
      </c>
      <c r="X577" t="str">
        <f t="array" ref="X577">IFERROR(IF(INDEX([3]Tabelle1!$E$3:$U$500,MATCH($A577&amp;$C577&amp;$D577,[3]Tabelle1!$A$3:$A$500&amp;[3]Tabelle1!$C$3:$C$500&amp;[3]Tabelle1!$D$3:$D$500,0),MATCH(X$2,[3]Tabelle1!$E$2:$U$2,0))=0,"",INDEX([3]Tabelle1!$E$3:$U$500,MATCH($A577&amp;$C577&amp;$D577,[3]Tabelle1!$A$3:$A$500&amp;[3]Tabelle1!$C$3:$C$500&amp;[3]Tabelle1!$D$3:$D$500,0),MATCH(X$2,[3]Tabelle1!$E$2:$U$2,0))),"")</f>
        <v/>
      </c>
      <c r="Y577" s="4"/>
      <c r="Z577" s="4"/>
      <c r="AA577" s="4"/>
      <c r="AB577" s="4"/>
      <c r="AC577" s="4"/>
      <c r="AD577" s="4"/>
      <c r="AE577" s="4"/>
      <c r="AF577" s="4"/>
    </row>
    <row r="578" spans="1:32" x14ac:dyDescent="0.2">
      <c r="A578" s="107" t="str">
        <f t="shared" si="50"/>
        <v>Slovenia</v>
      </c>
      <c r="B578" s="97"/>
      <c r="C578" s="97" t="s">
        <v>88</v>
      </c>
      <c r="D578" s="227" t="s">
        <v>6</v>
      </c>
      <c r="E578" s="194"/>
      <c r="F578" s="194"/>
      <c r="G578" s="194"/>
      <c r="H578" s="195" t="str">
        <f t="array" ref="H578">IFERROR(IF(INDEX([3]Tabelle1!$E$3:$U$500,MATCH($A578&amp;$C578&amp;$D578,[3]Tabelle1!$A$3:$A$500&amp;[3]Tabelle1!$C$3:$C$500&amp;[3]Tabelle1!$D$3:$D$500,0),MATCH(H$2,[3]Tabelle1!$E$2:$U$2,0))=0,"",INDEX([3]Tabelle1!$E$3:$U$500,MATCH($A578&amp;$C578&amp;$D578,[3]Tabelle1!$A$3:$A$500&amp;[3]Tabelle1!$C$3:$C$500&amp;[3]Tabelle1!$D$3:$D$500,0),MATCH(H$2,[3]Tabelle1!$E$2:$U$2,0))),"")</f>
        <v/>
      </c>
      <c r="I578" s="195">
        <f t="array" ref="I578">IFERROR(IF(INDEX([3]Tabelle1!$E$3:$U$500,MATCH($A578&amp;$C578&amp;$D578,[3]Tabelle1!$A$3:$A$500&amp;[3]Tabelle1!$C$3:$C$500&amp;[3]Tabelle1!$D$3:$D$500,0),MATCH(I$2,[3]Tabelle1!$E$2:$U$2,0))=0,"",INDEX([3]Tabelle1!$E$3:$U$500,MATCH($A578&amp;$C578&amp;$D578,[3]Tabelle1!$A$3:$A$500&amp;[3]Tabelle1!$C$3:$C$500&amp;[3]Tabelle1!$D$3:$D$500,0),MATCH(I$2,[3]Tabelle1!$E$2:$U$2,0))),"")</f>
        <v>10</v>
      </c>
      <c r="J578" s="195">
        <f t="array" ref="J578">IFERROR(IF(INDEX([3]Tabelle1!$E$3:$U$500,MATCH($A578&amp;$C578&amp;$D578,[3]Tabelle1!$A$3:$A$500&amp;[3]Tabelle1!$C$3:$C$500&amp;[3]Tabelle1!$D$3:$D$500,0),MATCH(J$2,[3]Tabelle1!$E$2:$U$2,0))=0,"",INDEX([3]Tabelle1!$E$3:$U$500,MATCH($A578&amp;$C578&amp;$D578,[3]Tabelle1!$A$3:$A$500&amp;[3]Tabelle1!$C$3:$C$500&amp;[3]Tabelle1!$D$3:$D$500,0),MATCH(J$2,[3]Tabelle1!$E$2:$U$2,0))),"")</f>
        <v>22</v>
      </c>
      <c r="K578" s="195">
        <f t="array" ref="K578">IFERROR(IF(INDEX([3]Tabelle1!$E$3:$U$500,MATCH($A578&amp;$C578&amp;$D578,[3]Tabelle1!$A$3:$A$500&amp;[3]Tabelle1!$C$3:$C$500&amp;[3]Tabelle1!$D$3:$D$500,0),MATCH(K$2,[3]Tabelle1!$E$2:$U$2,0))=0,"",INDEX([3]Tabelle1!$E$3:$U$500,MATCH($A578&amp;$C578&amp;$D578,[3]Tabelle1!$A$3:$A$500&amp;[3]Tabelle1!$C$3:$C$500&amp;[3]Tabelle1!$D$3:$D$500,0),MATCH(K$2,[3]Tabelle1!$E$2:$U$2,0))),"")</f>
        <v>34</v>
      </c>
      <c r="L578" s="195">
        <f t="array" ref="L578">IFERROR(IF(INDEX([3]Tabelle1!$E$3:$U$500,MATCH($A578&amp;$C578&amp;$D578,[3]Tabelle1!$A$3:$A$500&amp;[3]Tabelle1!$C$3:$C$500&amp;[3]Tabelle1!$D$3:$D$500,0),MATCH(L$2,[3]Tabelle1!$E$2:$U$2,0))=0,"",INDEX([3]Tabelle1!$E$3:$U$500,MATCH($A578&amp;$C578&amp;$D578,[3]Tabelle1!$A$3:$A$500&amp;[3]Tabelle1!$C$3:$C$500&amp;[3]Tabelle1!$D$3:$D$500,0),MATCH(L$2,[3]Tabelle1!$E$2:$U$2,0))),"")</f>
        <v>46</v>
      </c>
      <c r="M578" s="195">
        <f t="array" ref="M578">IFERROR(IF(INDEX([3]Tabelle1!$E$3:$U$500,MATCH($A578&amp;$C578&amp;$D578,[3]Tabelle1!$A$3:$A$500&amp;[3]Tabelle1!$C$3:$C$500&amp;[3]Tabelle1!$D$3:$D$500,0),MATCH(M$2,[3]Tabelle1!$E$2:$U$2,0))=0,"",INDEX([3]Tabelle1!$E$3:$U$500,MATCH($A578&amp;$C578&amp;$D578,[3]Tabelle1!$A$3:$A$500&amp;[3]Tabelle1!$C$3:$C$500&amp;[3]Tabelle1!$D$3:$D$500,0),MATCH(M$2,[3]Tabelle1!$E$2:$U$2,0))),"")</f>
        <v>58</v>
      </c>
      <c r="N578" s="195">
        <f t="array" ref="N578">IFERROR(IF(INDEX([3]Tabelle1!$E$3:$U$500,MATCH($A578&amp;$C578&amp;$D578,[3]Tabelle1!$A$3:$A$500&amp;[3]Tabelle1!$C$3:$C$500&amp;[3]Tabelle1!$D$3:$D$500,0),MATCH(N$2,[3]Tabelle1!$E$2:$U$2,0))=0,"",INDEX([3]Tabelle1!$E$3:$U$500,MATCH($A578&amp;$C578&amp;$D578,[3]Tabelle1!$A$3:$A$500&amp;[3]Tabelle1!$C$3:$C$500&amp;[3]Tabelle1!$D$3:$D$500,0),MATCH(N$2,[3]Tabelle1!$E$2:$U$2,0))),"")</f>
        <v>70</v>
      </c>
      <c r="O578" s="195">
        <f t="array" ref="O578">IFERROR(IF(INDEX([3]Tabelle1!$E$3:$U$500,MATCH($A578&amp;$C578&amp;$D578,[3]Tabelle1!$A$3:$A$500&amp;[3]Tabelle1!$C$3:$C$500&amp;[3]Tabelle1!$D$3:$D$500,0),MATCH(O$2,[3]Tabelle1!$E$2:$U$2,0))=0,"",INDEX([3]Tabelle1!$E$3:$U$500,MATCH($A578&amp;$C578&amp;$D578,[3]Tabelle1!$A$3:$A$500&amp;[3]Tabelle1!$C$3:$C$500&amp;[3]Tabelle1!$D$3:$D$500,0),MATCH(O$2,[3]Tabelle1!$E$2:$U$2,0))),"")</f>
        <v>86</v>
      </c>
      <c r="P578" s="195">
        <f t="array" ref="P578">IFERROR(IF(INDEX([3]Tabelle1!$E$3:$U$500,MATCH($A578&amp;$C578&amp;$D578,[3]Tabelle1!$A$3:$A$500&amp;[3]Tabelle1!$C$3:$C$500&amp;[3]Tabelle1!$D$3:$D$500,0),MATCH(P$2,[3]Tabelle1!$E$2:$U$2,0))=0,"",INDEX([3]Tabelle1!$E$3:$U$500,MATCH($A578&amp;$C578&amp;$D578,[3]Tabelle1!$A$3:$A$500&amp;[3]Tabelle1!$C$3:$C$500&amp;[3]Tabelle1!$D$3:$D$500,0),MATCH(P$2,[3]Tabelle1!$E$2:$U$2,0))),"")</f>
        <v>102</v>
      </c>
      <c r="Q578" s="195">
        <f t="array" ref="Q578">IFERROR(IF(INDEX([3]Tabelle1!$E$3:$U$500,MATCH($A578&amp;$C578&amp;$D578,[3]Tabelle1!$A$3:$A$500&amp;[3]Tabelle1!$C$3:$C$500&amp;[3]Tabelle1!$D$3:$D$500,0),MATCH(Q$2,[3]Tabelle1!$E$2:$U$2,0))=0,"",INDEX([3]Tabelle1!$E$3:$U$500,MATCH($A578&amp;$C578&amp;$D578,[3]Tabelle1!$A$3:$A$500&amp;[3]Tabelle1!$C$3:$C$500&amp;[3]Tabelle1!$D$3:$D$500,0),MATCH(Q$2,[3]Tabelle1!$E$2:$U$2,0))),"")</f>
        <v>118</v>
      </c>
      <c r="R578" s="195">
        <f t="array" ref="R578">IFERROR(IF(INDEX([3]Tabelle1!$E$3:$U$500,MATCH($A578&amp;$C578&amp;$D578,[3]Tabelle1!$A$3:$A$500&amp;[3]Tabelle1!$C$3:$C$500&amp;[3]Tabelle1!$D$3:$D$500,0),MATCH(R$2,[3]Tabelle1!$E$2:$U$2,0))=0,"",INDEX([3]Tabelle1!$E$3:$U$500,MATCH($A578&amp;$C578&amp;$D578,[3]Tabelle1!$A$3:$A$500&amp;[3]Tabelle1!$C$3:$C$500&amp;[3]Tabelle1!$D$3:$D$500,0),MATCH(R$2,[3]Tabelle1!$E$2:$U$2,0))),"")</f>
        <v>134</v>
      </c>
      <c r="S578" s="195">
        <f t="array" ref="S578">IFERROR(IF(INDEX([3]Tabelle1!$E$3:$U$500,MATCH($A578&amp;$C578&amp;$D578,[3]Tabelle1!$A$3:$A$500&amp;[3]Tabelle1!$C$3:$C$500&amp;[3]Tabelle1!$D$3:$D$500,0),MATCH(S$2,[3]Tabelle1!$E$2:$U$2,0))=0,"",INDEX([3]Tabelle1!$E$3:$U$500,MATCH($A578&amp;$C578&amp;$D578,[3]Tabelle1!$A$3:$A$500&amp;[3]Tabelle1!$C$3:$C$500&amp;[3]Tabelle1!$D$3:$D$500,0),MATCH(S$2,[3]Tabelle1!$E$2:$U$2,0))),"")</f>
        <v>150</v>
      </c>
      <c r="T578" s="195" t="str">
        <f t="array" ref="T578">IFERROR(IF(INDEX([3]Tabelle1!$E$3:$U$500,MATCH($A578&amp;$C578&amp;$D578,[3]Tabelle1!$A$3:$A$500&amp;[3]Tabelle1!$C$3:$C$500&amp;[3]Tabelle1!$D$3:$D$500,0),MATCH(T$2,[3]Tabelle1!$E$2:$U$2,0))=0,"",INDEX([3]Tabelle1!$E$3:$U$500,MATCH($A578&amp;$C578&amp;$D578,[3]Tabelle1!$A$3:$A$500&amp;[3]Tabelle1!$C$3:$C$500&amp;[3]Tabelle1!$D$3:$D$500,0),MATCH(T$2,[3]Tabelle1!$E$2:$U$2,0))),"")</f>
        <v/>
      </c>
      <c r="U578" s="195" t="str">
        <f t="array" ref="U578">IFERROR(IF(INDEX([3]Tabelle1!$E$3:$U$500,MATCH($A578&amp;$C578&amp;$D578,[3]Tabelle1!$A$3:$A$500&amp;[3]Tabelle1!$C$3:$C$500&amp;[3]Tabelle1!$D$3:$D$500,0),MATCH(U$2,[3]Tabelle1!$E$2:$U$2,0))=0,"",INDEX([3]Tabelle1!$E$3:$U$500,MATCH($A578&amp;$C578&amp;$D578,[3]Tabelle1!$A$3:$A$500&amp;[3]Tabelle1!$C$3:$C$500&amp;[3]Tabelle1!$D$3:$D$500,0),MATCH(U$2,[3]Tabelle1!$E$2:$U$2,0))),"")</f>
        <v/>
      </c>
      <c r="V578" s="196" t="str">
        <f t="array" ref="V578">IFERROR(IF(INDEX([3]Tabelle1!$E$3:$U$500,MATCH($A578&amp;$C578&amp;$D578,[3]Tabelle1!$A$3:$A$500&amp;[3]Tabelle1!$C$3:$C$500&amp;[3]Tabelle1!$D$3:$D$500,0),MATCH(V$2,[3]Tabelle1!$E$2:$U$2,0))=0,"",INDEX([3]Tabelle1!$E$3:$U$500,MATCH($A578&amp;$C578&amp;$D578,[3]Tabelle1!$A$3:$A$500&amp;[3]Tabelle1!$C$3:$C$500&amp;[3]Tabelle1!$D$3:$D$500,0),MATCH(V$2,[3]Tabelle1!$E$2:$U$2,0))),"")</f>
        <v/>
      </c>
      <c r="W578" t="str">
        <f t="array" ref="W578">IFERROR(IF(INDEX([3]Tabelle1!$E$3:$U$500,MATCH($A578&amp;$C578&amp;$D578,[3]Tabelle1!$A$3:$A$500&amp;[3]Tabelle1!$C$3:$C$500&amp;[3]Tabelle1!$D$3:$D$500,0),MATCH(W$2,[3]Tabelle1!$E$2:$U$2,0))=0,"",INDEX([3]Tabelle1!$E$3:$U$500,MATCH($A578&amp;$C578&amp;$D578,[3]Tabelle1!$A$3:$A$500&amp;[3]Tabelle1!$C$3:$C$500&amp;[3]Tabelle1!$D$3:$D$500,0),MATCH(W$2,[3]Tabelle1!$E$2:$U$2,0))),"")</f>
        <v/>
      </c>
      <c r="X578" t="str">
        <f t="array" ref="X578">IFERROR(IF(INDEX([3]Tabelle1!$E$3:$U$500,MATCH($A578&amp;$C578&amp;$D578,[3]Tabelle1!$A$3:$A$500&amp;[3]Tabelle1!$C$3:$C$500&amp;[3]Tabelle1!$D$3:$D$500,0),MATCH(X$2,[3]Tabelle1!$E$2:$U$2,0))=0,"",INDEX([3]Tabelle1!$E$3:$U$500,MATCH($A578&amp;$C578&amp;$D578,[3]Tabelle1!$A$3:$A$500&amp;[3]Tabelle1!$C$3:$C$500&amp;[3]Tabelle1!$D$3:$D$500,0),MATCH(X$2,[3]Tabelle1!$E$2:$U$2,0))),"")</f>
        <v/>
      </c>
      <c r="Y578" s="4"/>
      <c r="Z578" s="4"/>
      <c r="AA578" s="4"/>
      <c r="AB578" s="4"/>
      <c r="AC578" s="4"/>
      <c r="AD578" s="4"/>
      <c r="AE578" s="4"/>
      <c r="AF578" s="4"/>
    </row>
    <row r="579" spans="1:32" x14ac:dyDescent="0.2">
      <c r="A579" s="107" t="str">
        <f t="shared" si="50"/>
        <v>Slovenia</v>
      </c>
      <c r="B579" s="97"/>
      <c r="C579" s="97" t="s">
        <v>88</v>
      </c>
      <c r="D579" s="227" t="s">
        <v>1</v>
      </c>
      <c r="E579" s="194"/>
      <c r="F579" s="194"/>
      <c r="G579" s="194"/>
      <c r="H579" s="195" t="str">
        <f t="array" ref="H579">IFERROR(IF(INDEX([3]Tabelle1!$E$3:$U$500,MATCH($A579&amp;$C579&amp;$D579,[3]Tabelle1!$A$3:$A$500&amp;[3]Tabelle1!$C$3:$C$500&amp;[3]Tabelle1!$D$3:$D$500,0),MATCH(H$2,[3]Tabelle1!$E$2:$U$2,0))=0,"",INDEX([3]Tabelle1!$E$3:$U$500,MATCH($A579&amp;$C579&amp;$D579,[3]Tabelle1!$A$3:$A$500&amp;[3]Tabelle1!$C$3:$C$500&amp;[3]Tabelle1!$D$3:$D$500,0),MATCH(H$2,[3]Tabelle1!$E$2:$U$2,0))),"")</f>
        <v/>
      </c>
      <c r="I579" s="195" t="str">
        <f t="array" ref="I579">IFERROR(IF(INDEX([3]Tabelle1!$E$3:$U$500,MATCH($A579&amp;$C579&amp;$D579,[3]Tabelle1!$A$3:$A$500&amp;[3]Tabelle1!$C$3:$C$500&amp;[3]Tabelle1!$D$3:$D$500,0),MATCH(I$2,[3]Tabelle1!$E$2:$U$2,0))=0,"",INDEX([3]Tabelle1!$E$3:$U$500,MATCH($A579&amp;$C579&amp;$D579,[3]Tabelle1!$A$3:$A$500&amp;[3]Tabelle1!$C$3:$C$500&amp;[3]Tabelle1!$D$3:$D$500,0),MATCH(I$2,[3]Tabelle1!$E$2:$U$2,0))),"")</f>
        <v/>
      </c>
      <c r="J579" s="195" t="str">
        <f t="array" ref="J579">IFERROR(IF(INDEX([3]Tabelle1!$E$3:$U$500,MATCH($A579&amp;$C579&amp;$D579,[3]Tabelle1!$A$3:$A$500&amp;[3]Tabelle1!$C$3:$C$500&amp;[3]Tabelle1!$D$3:$D$500,0),MATCH(J$2,[3]Tabelle1!$E$2:$U$2,0))=0,"",INDEX([3]Tabelle1!$E$3:$U$500,MATCH($A579&amp;$C579&amp;$D579,[3]Tabelle1!$A$3:$A$500&amp;[3]Tabelle1!$C$3:$C$500&amp;[3]Tabelle1!$D$3:$D$500,0),MATCH(J$2,[3]Tabelle1!$E$2:$U$2,0))),"")</f>
        <v/>
      </c>
      <c r="K579" s="195" t="str">
        <f t="array" ref="K579">IFERROR(IF(INDEX([3]Tabelle1!$E$3:$U$500,MATCH($A579&amp;$C579&amp;$D579,[3]Tabelle1!$A$3:$A$500&amp;[3]Tabelle1!$C$3:$C$500&amp;[3]Tabelle1!$D$3:$D$500,0),MATCH(K$2,[3]Tabelle1!$E$2:$U$2,0))=0,"",INDEX([3]Tabelle1!$E$3:$U$500,MATCH($A579&amp;$C579&amp;$D579,[3]Tabelle1!$A$3:$A$500&amp;[3]Tabelle1!$C$3:$C$500&amp;[3]Tabelle1!$D$3:$D$500,0),MATCH(K$2,[3]Tabelle1!$E$2:$U$2,0))),"")</f>
        <v/>
      </c>
      <c r="L579" s="195" t="str">
        <f t="array" ref="L579">IFERROR(IF(INDEX([3]Tabelle1!$E$3:$U$500,MATCH($A579&amp;$C579&amp;$D579,[3]Tabelle1!$A$3:$A$500&amp;[3]Tabelle1!$C$3:$C$500&amp;[3]Tabelle1!$D$3:$D$500,0),MATCH(L$2,[3]Tabelle1!$E$2:$U$2,0))=0,"",INDEX([3]Tabelle1!$E$3:$U$500,MATCH($A579&amp;$C579&amp;$D579,[3]Tabelle1!$A$3:$A$500&amp;[3]Tabelle1!$C$3:$C$500&amp;[3]Tabelle1!$D$3:$D$500,0),MATCH(L$2,[3]Tabelle1!$E$2:$U$2,0))),"")</f>
        <v/>
      </c>
      <c r="M579" s="195" t="str">
        <f t="array" ref="M579">IFERROR(IF(INDEX([3]Tabelle1!$E$3:$U$500,MATCH($A579&amp;$C579&amp;$D579,[3]Tabelle1!$A$3:$A$500&amp;[3]Tabelle1!$C$3:$C$500&amp;[3]Tabelle1!$D$3:$D$500,0),MATCH(M$2,[3]Tabelle1!$E$2:$U$2,0))=0,"",INDEX([3]Tabelle1!$E$3:$U$500,MATCH($A579&amp;$C579&amp;$D579,[3]Tabelle1!$A$3:$A$500&amp;[3]Tabelle1!$C$3:$C$500&amp;[3]Tabelle1!$D$3:$D$500,0),MATCH(M$2,[3]Tabelle1!$E$2:$U$2,0))),"")</f>
        <v/>
      </c>
      <c r="N579" s="195" t="str">
        <f t="array" ref="N579">IFERROR(IF(INDEX([3]Tabelle1!$E$3:$U$500,MATCH($A579&amp;$C579&amp;$D579,[3]Tabelle1!$A$3:$A$500&amp;[3]Tabelle1!$C$3:$C$500&amp;[3]Tabelle1!$D$3:$D$500,0),MATCH(N$2,[3]Tabelle1!$E$2:$U$2,0))=0,"",INDEX([3]Tabelle1!$E$3:$U$500,MATCH($A579&amp;$C579&amp;$D579,[3]Tabelle1!$A$3:$A$500&amp;[3]Tabelle1!$C$3:$C$500&amp;[3]Tabelle1!$D$3:$D$500,0),MATCH(N$2,[3]Tabelle1!$E$2:$U$2,0))),"")</f>
        <v/>
      </c>
      <c r="O579" s="195" t="str">
        <f t="array" ref="O579">IFERROR(IF(INDEX([3]Tabelle1!$E$3:$U$500,MATCH($A579&amp;$C579&amp;$D579,[3]Tabelle1!$A$3:$A$500&amp;[3]Tabelle1!$C$3:$C$500&amp;[3]Tabelle1!$D$3:$D$500,0),MATCH(O$2,[3]Tabelle1!$E$2:$U$2,0))=0,"",INDEX([3]Tabelle1!$E$3:$U$500,MATCH($A579&amp;$C579&amp;$D579,[3]Tabelle1!$A$3:$A$500&amp;[3]Tabelle1!$C$3:$C$500&amp;[3]Tabelle1!$D$3:$D$500,0),MATCH(O$2,[3]Tabelle1!$E$2:$U$2,0))),"")</f>
        <v/>
      </c>
      <c r="P579" s="195" t="str">
        <f t="array" ref="P579">IFERROR(IF(INDEX([3]Tabelle1!$E$3:$U$500,MATCH($A579&amp;$C579&amp;$D579,[3]Tabelle1!$A$3:$A$500&amp;[3]Tabelle1!$C$3:$C$500&amp;[3]Tabelle1!$D$3:$D$500,0),MATCH(P$2,[3]Tabelle1!$E$2:$U$2,0))=0,"",INDEX([3]Tabelle1!$E$3:$U$500,MATCH($A579&amp;$C579&amp;$D579,[3]Tabelle1!$A$3:$A$500&amp;[3]Tabelle1!$C$3:$C$500&amp;[3]Tabelle1!$D$3:$D$500,0),MATCH(P$2,[3]Tabelle1!$E$2:$U$2,0))),"")</f>
        <v/>
      </c>
      <c r="Q579" s="195" t="str">
        <f t="array" ref="Q579">IFERROR(IF(INDEX([3]Tabelle1!$E$3:$U$500,MATCH($A579&amp;$C579&amp;$D579,[3]Tabelle1!$A$3:$A$500&amp;[3]Tabelle1!$C$3:$C$500&amp;[3]Tabelle1!$D$3:$D$500,0),MATCH(Q$2,[3]Tabelle1!$E$2:$U$2,0))=0,"",INDEX([3]Tabelle1!$E$3:$U$500,MATCH($A579&amp;$C579&amp;$D579,[3]Tabelle1!$A$3:$A$500&amp;[3]Tabelle1!$C$3:$C$500&amp;[3]Tabelle1!$D$3:$D$500,0),MATCH(Q$2,[3]Tabelle1!$E$2:$U$2,0))),"")</f>
        <v/>
      </c>
      <c r="R579" s="195" t="str">
        <f t="array" ref="R579">IFERROR(IF(INDEX([3]Tabelle1!$E$3:$U$500,MATCH($A579&amp;$C579&amp;$D579,[3]Tabelle1!$A$3:$A$500&amp;[3]Tabelle1!$C$3:$C$500&amp;[3]Tabelle1!$D$3:$D$500,0),MATCH(R$2,[3]Tabelle1!$E$2:$U$2,0))=0,"",INDEX([3]Tabelle1!$E$3:$U$500,MATCH($A579&amp;$C579&amp;$D579,[3]Tabelle1!$A$3:$A$500&amp;[3]Tabelle1!$C$3:$C$500&amp;[3]Tabelle1!$D$3:$D$500,0),MATCH(R$2,[3]Tabelle1!$E$2:$U$2,0))),"")</f>
        <v/>
      </c>
      <c r="S579" s="195" t="str">
        <f t="array" ref="S579">IFERROR(IF(INDEX([3]Tabelle1!$E$3:$U$500,MATCH($A579&amp;$C579&amp;$D579,[3]Tabelle1!$A$3:$A$500&amp;[3]Tabelle1!$C$3:$C$500&amp;[3]Tabelle1!$D$3:$D$500,0),MATCH(S$2,[3]Tabelle1!$E$2:$U$2,0))=0,"",INDEX([3]Tabelle1!$E$3:$U$500,MATCH($A579&amp;$C579&amp;$D579,[3]Tabelle1!$A$3:$A$500&amp;[3]Tabelle1!$C$3:$C$500&amp;[3]Tabelle1!$D$3:$D$500,0),MATCH(S$2,[3]Tabelle1!$E$2:$U$2,0))),"")</f>
        <v/>
      </c>
      <c r="T579" s="195" t="str">
        <f t="array" ref="T579">IFERROR(IF(INDEX([3]Tabelle1!$E$3:$U$500,MATCH($A579&amp;$C579&amp;$D579,[3]Tabelle1!$A$3:$A$500&amp;[3]Tabelle1!$C$3:$C$500&amp;[3]Tabelle1!$D$3:$D$500,0),MATCH(T$2,[3]Tabelle1!$E$2:$U$2,0))=0,"",INDEX([3]Tabelle1!$E$3:$U$500,MATCH($A579&amp;$C579&amp;$D579,[3]Tabelle1!$A$3:$A$500&amp;[3]Tabelle1!$C$3:$C$500&amp;[3]Tabelle1!$D$3:$D$500,0),MATCH(T$2,[3]Tabelle1!$E$2:$U$2,0))),"")</f>
        <v/>
      </c>
      <c r="U579" s="195" t="str">
        <f t="array" ref="U579">IFERROR(IF(INDEX([3]Tabelle1!$E$3:$U$500,MATCH($A579&amp;$C579&amp;$D579,[3]Tabelle1!$A$3:$A$500&amp;[3]Tabelle1!$C$3:$C$500&amp;[3]Tabelle1!$D$3:$D$500,0),MATCH(U$2,[3]Tabelle1!$E$2:$U$2,0))=0,"",INDEX([3]Tabelle1!$E$3:$U$500,MATCH($A579&amp;$C579&amp;$D579,[3]Tabelle1!$A$3:$A$500&amp;[3]Tabelle1!$C$3:$C$500&amp;[3]Tabelle1!$D$3:$D$500,0),MATCH(U$2,[3]Tabelle1!$E$2:$U$2,0))),"")</f>
        <v/>
      </c>
      <c r="V579" s="196" t="str">
        <f t="array" ref="V579">IFERROR(IF(INDEX([3]Tabelle1!$E$3:$U$500,MATCH($A579&amp;$C579&amp;$D579,[3]Tabelle1!$A$3:$A$500&amp;[3]Tabelle1!$C$3:$C$500&amp;[3]Tabelle1!$D$3:$D$500,0),MATCH(V$2,[3]Tabelle1!$E$2:$U$2,0))=0,"",INDEX([3]Tabelle1!$E$3:$U$500,MATCH($A579&amp;$C579&amp;$D579,[3]Tabelle1!$A$3:$A$500&amp;[3]Tabelle1!$C$3:$C$500&amp;[3]Tabelle1!$D$3:$D$500,0),MATCH(V$2,[3]Tabelle1!$E$2:$U$2,0))),"")</f>
        <v/>
      </c>
      <c r="W579" t="str">
        <f t="array" ref="W579">IFERROR(IF(INDEX([3]Tabelle1!$E$3:$U$500,MATCH($A579&amp;$C579&amp;$D579,[3]Tabelle1!$A$3:$A$500&amp;[3]Tabelle1!$C$3:$C$500&amp;[3]Tabelle1!$D$3:$D$500,0),MATCH(W$2,[3]Tabelle1!$E$2:$U$2,0))=0,"",INDEX([3]Tabelle1!$E$3:$U$500,MATCH($A579&amp;$C579&amp;$D579,[3]Tabelle1!$A$3:$A$500&amp;[3]Tabelle1!$C$3:$C$500&amp;[3]Tabelle1!$D$3:$D$500,0),MATCH(W$2,[3]Tabelle1!$E$2:$U$2,0))),"")</f>
        <v/>
      </c>
      <c r="X579" t="str">
        <f t="array" ref="X579">IFERROR(IF(INDEX([3]Tabelle1!$E$3:$U$500,MATCH($A579&amp;$C579&amp;$D579,[3]Tabelle1!$A$3:$A$500&amp;[3]Tabelle1!$C$3:$C$500&amp;[3]Tabelle1!$D$3:$D$500,0),MATCH(X$2,[3]Tabelle1!$E$2:$U$2,0))=0,"",INDEX([3]Tabelle1!$E$3:$U$500,MATCH($A579&amp;$C579&amp;$D579,[3]Tabelle1!$A$3:$A$500&amp;[3]Tabelle1!$C$3:$C$500&amp;[3]Tabelle1!$D$3:$D$500,0),MATCH(X$2,[3]Tabelle1!$E$2:$U$2,0))),"")</f>
        <v/>
      </c>
      <c r="Y579" s="4"/>
      <c r="Z579" s="4"/>
      <c r="AA579" s="4"/>
      <c r="AB579" s="4"/>
      <c r="AC579" s="4"/>
      <c r="AD579" s="4"/>
      <c r="AE579" s="4"/>
      <c r="AF579" s="4"/>
    </row>
    <row r="580" spans="1:32" x14ac:dyDescent="0.2">
      <c r="A580" s="107" t="str">
        <f t="shared" si="50"/>
        <v>Slovenia</v>
      </c>
      <c r="B580" s="97"/>
      <c r="C580" s="97" t="s">
        <v>88</v>
      </c>
      <c r="D580" s="227" t="s">
        <v>36</v>
      </c>
      <c r="E580" s="194"/>
      <c r="F580" s="194"/>
      <c r="G580" s="194"/>
      <c r="H580" s="195" t="str">
        <f t="array" ref="H580">IFERROR(IF(INDEX([3]Tabelle1!$E$3:$U$500,MATCH($A580&amp;$C580&amp;$D580,[3]Tabelle1!$A$3:$A$500&amp;[3]Tabelle1!$C$3:$C$500&amp;[3]Tabelle1!$D$3:$D$500,0),MATCH(H$2,[3]Tabelle1!$E$2:$U$2,0))=0,"",INDEX([3]Tabelle1!$E$3:$U$500,MATCH($A580&amp;$C580&amp;$D580,[3]Tabelle1!$A$3:$A$500&amp;[3]Tabelle1!$C$3:$C$500&amp;[3]Tabelle1!$D$3:$D$500,0),MATCH(H$2,[3]Tabelle1!$E$2:$U$2,0))),"")</f>
        <v/>
      </c>
      <c r="I580" s="195">
        <f t="array" ref="I580">IFERROR(IF(INDEX([3]Tabelle1!$E$3:$U$500,MATCH($A580&amp;$C580&amp;$D580,[3]Tabelle1!$A$3:$A$500&amp;[3]Tabelle1!$C$3:$C$500&amp;[3]Tabelle1!$D$3:$D$500,0),MATCH(I$2,[3]Tabelle1!$E$2:$U$2,0))=0,"",INDEX([3]Tabelle1!$E$3:$U$500,MATCH($A580&amp;$C580&amp;$D580,[3]Tabelle1!$A$3:$A$500&amp;[3]Tabelle1!$C$3:$C$500&amp;[3]Tabelle1!$D$3:$D$500,0),MATCH(I$2,[3]Tabelle1!$E$2:$U$2,0))),"")</f>
        <v>400</v>
      </c>
      <c r="J580" s="195">
        <f t="array" ref="J580">IFERROR(IF(INDEX([3]Tabelle1!$E$3:$U$500,MATCH($A580&amp;$C580&amp;$D580,[3]Tabelle1!$A$3:$A$500&amp;[3]Tabelle1!$C$3:$C$500&amp;[3]Tabelle1!$D$3:$D$500,0),MATCH(J$2,[3]Tabelle1!$E$2:$U$2,0))=0,"",INDEX([3]Tabelle1!$E$3:$U$500,MATCH($A580&amp;$C580&amp;$D580,[3]Tabelle1!$A$3:$A$500&amp;[3]Tabelle1!$C$3:$C$500&amp;[3]Tabelle1!$D$3:$D$500,0),MATCH(J$2,[3]Tabelle1!$E$2:$U$2,0))),"")</f>
        <v>500</v>
      </c>
      <c r="K580" s="195">
        <f t="array" ref="K580">IFERROR(IF(INDEX([3]Tabelle1!$E$3:$U$500,MATCH($A580&amp;$C580&amp;$D580,[3]Tabelle1!$A$3:$A$500&amp;[3]Tabelle1!$C$3:$C$500&amp;[3]Tabelle1!$D$3:$D$500,0),MATCH(K$2,[3]Tabelle1!$E$2:$U$2,0))=0,"",INDEX([3]Tabelle1!$E$3:$U$500,MATCH($A580&amp;$C580&amp;$D580,[3]Tabelle1!$A$3:$A$500&amp;[3]Tabelle1!$C$3:$C$500&amp;[3]Tabelle1!$D$3:$D$500,0),MATCH(K$2,[3]Tabelle1!$E$2:$U$2,0))),"")</f>
        <v>600</v>
      </c>
      <c r="L580" s="195">
        <f t="array" ref="L580">IFERROR(IF(INDEX([3]Tabelle1!$E$3:$U$500,MATCH($A580&amp;$C580&amp;$D580,[3]Tabelle1!$A$3:$A$500&amp;[3]Tabelle1!$C$3:$C$500&amp;[3]Tabelle1!$D$3:$D$500,0),MATCH(L$2,[3]Tabelle1!$E$2:$U$2,0))=0,"",INDEX([3]Tabelle1!$E$3:$U$500,MATCH($A580&amp;$C580&amp;$D580,[3]Tabelle1!$A$3:$A$500&amp;[3]Tabelle1!$C$3:$C$500&amp;[3]Tabelle1!$D$3:$D$500,0),MATCH(L$2,[3]Tabelle1!$E$2:$U$2,0))),"")</f>
        <v>700</v>
      </c>
      <c r="M580" s="195">
        <f t="array" ref="M580">IFERROR(IF(INDEX([3]Tabelle1!$E$3:$U$500,MATCH($A580&amp;$C580&amp;$D580,[3]Tabelle1!$A$3:$A$500&amp;[3]Tabelle1!$C$3:$C$500&amp;[3]Tabelle1!$D$3:$D$500,0),MATCH(M$2,[3]Tabelle1!$E$2:$U$2,0))=0,"",INDEX([3]Tabelle1!$E$3:$U$500,MATCH($A580&amp;$C580&amp;$D580,[3]Tabelle1!$A$3:$A$500&amp;[3]Tabelle1!$C$3:$C$500&amp;[3]Tabelle1!$D$3:$D$500,0),MATCH(M$2,[3]Tabelle1!$E$2:$U$2,0))),"")</f>
        <v>800</v>
      </c>
      <c r="N580" s="195">
        <f t="array" ref="N580">IFERROR(IF(INDEX([3]Tabelle1!$E$3:$U$500,MATCH($A580&amp;$C580&amp;$D580,[3]Tabelle1!$A$3:$A$500&amp;[3]Tabelle1!$C$3:$C$500&amp;[3]Tabelle1!$D$3:$D$500,0),MATCH(N$2,[3]Tabelle1!$E$2:$U$2,0))=0,"",INDEX([3]Tabelle1!$E$3:$U$500,MATCH($A580&amp;$C580&amp;$D580,[3]Tabelle1!$A$3:$A$500&amp;[3]Tabelle1!$C$3:$C$500&amp;[3]Tabelle1!$D$3:$D$500,0),MATCH(N$2,[3]Tabelle1!$E$2:$U$2,0))),"")</f>
        <v>900</v>
      </c>
      <c r="O580" s="195">
        <f t="array" ref="O580">IFERROR(IF(INDEX([3]Tabelle1!$E$3:$U$500,MATCH($A580&amp;$C580&amp;$D580,[3]Tabelle1!$A$3:$A$500&amp;[3]Tabelle1!$C$3:$C$500&amp;[3]Tabelle1!$D$3:$D$500,0),MATCH(O$2,[3]Tabelle1!$E$2:$U$2,0))=0,"",INDEX([3]Tabelle1!$E$3:$U$500,MATCH($A580&amp;$C580&amp;$D580,[3]Tabelle1!$A$3:$A$500&amp;[3]Tabelle1!$C$3:$C$500&amp;[3]Tabelle1!$D$3:$D$500,0),MATCH(O$2,[3]Tabelle1!$E$2:$U$2,0))),"")</f>
        <v>1050</v>
      </c>
      <c r="P580" s="195">
        <f t="array" ref="P580">IFERROR(IF(INDEX([3]Tabelle1!$E$3:$U$500,MATCH($A580&amp;$C580&amp;$D580,[3]Tabelle1!$A$3:$A$500&amp;[3]Tabelle1!$C$3:$C$500&amp;[3]Tabelle1!$D$3:$D$500,0),MATCH(P$2,[3]Tabelle1!$E$2:$U$2,0))=0,"",INDEX([3]Tabelle1!$E$3:$U$500,MATCH($A580&amp;$C580&amp;$D580,[3]Tabelle1!$A$3:$A$500&amp;[3]Tabelle1!$C$3:$C$500&amp;[3]Tabelle1!$D$3:$D$500,0),MATCH(P$2,[3]Tabelle1!$E$2:$U$2,0))),"")</f>
        <v>1200</v>
      </c>
      <c r="Q580" s="195">
        <f t="array" ref="Q580">IFERROR(IF(INDEX([3]Tabelle1!$E$3:$U$500,MATCH($A580&amp;$C580&amp;$D580,[3]Tabelle1!$A$3:$A$500&amp;[3]Tabelle1!$C$3:$C$500&amp;[3]Tabelle1!$D$3:$D$500,0),MATCH(Q$2,[3]Tabelle1!$E$2:$U$2,0))=0,"",INDEX([3]Tabelle1!$E$3:$U$500,MATCH($A580&amp;$C580&amp;$D580,[3]Tabelle1!$A$3:$A$500&amp;[3]Tabelle1!$C$3:$C$500&amp;[3]Tabelle1!$D$3:$D$500,0),MATCH(Q$2,[3]Tabelle1!$E$2:$U$2,0))),"")</f>
        <v>1350</v>
      </c>
      <c r="R580" s="195">
        <f t="array" ref="R580">IFERROR(IF(INDEX([3]Tabelle1!$E$3:$U$500,MATCH($A580&amp;$C580&amp;$D580,[3]Tabelle1!$A$3:$A$500&amp;[3]Tabelle1!$C$3:$C$500&amp;[3]Tabelle1!$D$3:$D$500,0),MATCH(R$2,[3]Tabelle1!$E$2:$U$2,0))=0,"",INDEX([3]Tabelle1!$E$3:$U$500,MATCH($A580&amp;$C580&amp;$D580,[3]Tabelle1!$A$3:$A$500&amp;[3]Tabelle1!$C$3:$C$500&amp;[3]Tabelle1!$D$3:$D$500,0),MATCH(R$2,[3]Tabelle1!$E$2:$U$2,0))),"")</f>
        <v>1500</v>
      </c>
      <c r="S580" s="195">
        <f t="array" ref="S580">IFERROR(IF(INDEX([3]Tabelle1!$E$3:$U$500,MATCH($A580&amp;$C580&amp;$D580,[3]Tabelle1!$A$3:$A$500&amp;[3]Tabelle1!$C$3:$C$500&amp;[3]Tabelle1!$D$3:$D$500,0),MATCH(S$2,[3]Tabelle1!$E$2:$U$2,0))=0,"",INDEX([3]Tabelle1!$E$3:$U$500,MATCH($A580&amp;$C580&amp;$D580,[3]Tabelle1!$A$3:$A$500&amp;[3]Tabelle1!$C$3:$C$500&amp;[3]Tabelle1!$D$3:$D$500,0),MATCH(S$2,[3]Tabelle1!$E$2:$U$2,0))),"")</f>
        <v>1650</v>
      </c>
      <c r="T580" s="195" t="str">
        <f t="array" ref="T580">IFERROR(IF(INDEX([3]Tabelle1!$E$3:$U$500,MATCH($A580&amp;$C580&amp;$D580,[3]Tabelle1!$A$3:$A$500&amp;[3]Tabelle1!$C$3:$C$500&amp;[3]Tabelle1!$D$3:$D$500,0),MATCH(T$2,[3]Tabelle1!$E$2:$U$2,0))=0,"",INDEX([3]Tabelle1!$E$3:$U$500,MATCH($A580&amp;$C580&amp;$D580,[3]Tabelle1!$A$3:$A$500&amp;[3]Tabelle1!$C$3:$C$500&amp;[3]Tabelle1!$D$3:$D$500,0),MATCH(T$2,[3]Tabelle1!$E$2:$U$2,0))),"")</f>
        <v/>
      </c>
      <c r="U580" s="195" t="str">
        <f t="array" ref="U580">IFERROR(IF(INDEX([3]Tabelle1!$E$3:$U$500,MATCH($A580&amp;$C580&amp;$D580,[3]Tabelle1!$A$3:$A$500&amp;[3]Tabelle1!$C$3:$C$500&amp;[3]Tabelle1!$D$3:$D$500,0),MATCH(U$2,[3]Tabelle1!$E$2:$U$2,0))=0,"",INDEX([3]Tabelle1!$E$3:$U$500,MATCH($A580&amp;$C580&amp;$D580,[3]Tabelle1!$A$3:$A$500&amp;[3]Tabelle1!$C$3:$C$500&amp;[3]Tabelle1!$D$3:$D$500,0),MATCH(U$2,[3]Tabelle1!$E$2:$U$2,0))),"")</f>
        <v/>
      </c>
      <c r="V580" s="196" t="str">
        <f t="array" ref="V580">IFERROR(IF(INDEX([3]Tabelle1!$E$3:$U$500,MATCH($A580&amp;$C580&amp;$D580,[3]Tabelle1!$A$3:$A$500&amp;[3]Tabelle1!$C$3:$C$500&amp;[3]Tabelle1!$D$3:$D$500,0),MATCH(V$2,[3]Tabelle1!$E$2:$U$2,0))=0,"",INDEX([3]Tabelle1!$E$3:$U$500,MATCH($A580&amp;$C580&amp;$D580,[3]Tabelle1!$A$3:$A$500&amp;[3]Tabelle1!$C$3:$C$500&amp;[3]Tabelle1!$D$3:$D$500,0),MATCH(V$2,[3]Tabelle1!$E$2:$U$2,0))),"")</f>
        <v/>
      </c>
      <c r="W580" t="str">
        <f t="array" ref="W580">IFERROR(IF(INDEX([3]Tabelle1!$E$3:$U$500,MATCH($A580&amp;$C580&amp;$D580,[3]Tabelle1!$A$3:$A$500&amp;[3]Tabelle1!$C$3:$C$500&amp;[3]Tabelle1!$D$3:$D$500,0),MATCH(W$2,[3]Tabelle1!$E$2:$U$2,0))=0,"",INDEX([3]Tabelle1!$E$3:$U$500,MATCH($A580&amp;$C580&amp;$D580,[3]Tabelle1!$A$3:$A$500&amp;[3]Tabelle1!$C$3:$C$500&amp;[3]Tabelle1!$D$3:$D$500,0),MATCH(W$2,[3]Tabelle1!$E$2:$U$2,0))),"")</f>
        <v/>
      </c>
      <c r="X580" t="str">
        <f t="array" ref="X580">IFERROR(IF(INDEX([3]Tabelle1!$E$3:$U$500,MATCH($A580&amp;$C580&amp;$D580,[3]Tabelle1!$A$3:$A$500&amp;[3]Tabelle1!$C$3:$C$500&amp;[3]Tabelle1!$D$3:$D$500,0),MATCH(X$2,[3]Tabelle1!$E$2:$U$2,0))=0,"",INDEX([3]Tabelle1!$E$3:$U$500,MATCH($A580&amp;$C580&amp;$D580,[3]Tabelle1!$A$3:$A$500&amp;[3]Tabelle1!$C$3:$C$500&amp;[3]Tabelle1!$D$3:$D$500,0),MATCH(X$2,[3]Tabelle1!$E$2:$U$2,0))),"")</f>
        <v>P. 44 Table 11</v>
      </c>
      <c r="Y580" s="4"/>
      <c r="Z580" s="4"/>
      <c r="AA580" s="4"/>
      <c r="AB580" s="4"/>
      <c r="AC580" s="4"/>
      <c r="AD580" s="4"/>
      <c r="AE580" s="4"/>
      <c r="AF580" s="4"/>
    </row>
    <row r="581" spans="1:32" x14ac:dyDescent="0.2">
      <c r="A581" s="107" t="str">
        <f t="shared" si="50"/>
        <v>Slovenia</v>
      </c>
      <c r="B581" s="97"/>
      <c r="C581" s="97" t="s">
        <v>88</v>
      </c>
      <c r="D581" s="227" t="s">
        <v>45</v>
      </c>
      <c r="E581" s="194"/>
      <c r="F581" s="194"/>
      <c r="G581" s="194"/>
      <c r="H581" s="195" t="str">
        <f t="array" ref="H581">IFERROR(IF(INDEX([3]Tabelle1!$E$3:$U$500,MATCH($A581&amp;$C581&amp;$D581,[3]Tabelle1!$A$3:$A$500&amp;[3]Tabelle1!$C$3:$C$500&amp;[3]Tabelle1!$D$3:$D$500,0),MATCH(H$2,[3]Tabelle1!$E$2:$U$2,0))=0,"",INDEX([3]Tabelle1!$E$3:$U$500,MATCH($A581&amp;$C581&amp;$D581,[3]Tabelle1!$A$3:$A$500&amp;[3]Tabelle1!$C$3:$C$500&amp;[3]Tabelle1!$D$3:$D$500,0),MATCH(H$2,[3]Tabelle1!$E$2:$U$2,0))),"")</f>
        <v/>
      </c>
      <c r="I581" s="195" t="str">
        <f t="array" ref="I581">IFERROR(IF(INDEX([3]Tabelle1!$E$3:$U$500,MATCH($A581&amp;$C581&amp;$D581,[3]Tabelle1!$A$3:$A$500&amp;[3]Tabelle1!$C$3:$C$500&amp;[3]Tabelle1!$D$3:$D$500,0),MATCH(I$2,[3]Tabelle1!$E$2:$U$2,0))=0,"",INDEX([3]Tabelle1!$E$3:$U$500,MATCH($A581&amp;$C581&amp;$D581,[3]Tabelle1!$A$3:$A$500&amp;[3]Tabelle1!$C$3:$C$500&amp;[3]Tabelle1!$D$3:$D$500,0),MATCH(I$2,[3]Tabelle1!$E$2:$U$2,0))),"")</f>
        <v/>
      </c>
      <c r="J581" s="195" t="str">
        <f t="array" ref="J581">IFERROR(IF(INDEX([3]Tabelle1!$E$3:$U$500,MATCH($A581&amp;$C581&amp;$D581,[3]Tabelle1!$A$3:$A$500&amp;[3]Tabelle1!$C$3:$C$500&amp;[3]Tabelle1!$D$3:$D$500,0),MATCH(J$2,[3]Tabelle1!$E$2:$U$2,0))=0,"",INDEX([3]Tabelle1!$E$3:$U$500,MATCH($A581&amp;$C581&amp;$D581,[3]Tabelle1!$A$3:$A$500&amp;[3]Tabelle1!$C$3:$C$500&amp;[3]Tabelle1!$D$3:$D$500,0),MATCH(J$2,[3]Tabelle1!$E$2:$U$2,0))),"")</f>
        <v/>
      </c>
      <c r="K581" s="195" t="str">
        <f t="array" ref="K581">IFERROR(IF(INDEX([3]Tabelle1!$E$3:$U$500,MATCH($A581&amp;$C581&amp;$D581,[3]Tabelle1!$A$3:$A$500&amp;[3]Tabelle1!$C$3:$C$500&amp;[3]Tabelle1!$D$3:$D$500,0),MATCH(K$2,[3]Tabelle1!$E$2:$U$2,0))=0,"",INDEX([3]Tabelle1!$E$3:$U$500,MATCH($A581&amp;$C581&amp;$D581,[3]Tabelle1!$A$3:$A$500&amp;[3]Tabelle1!$C$3:$C$500&amp;[3]Tabelle1!$D$3:$D$500,0),MATCH(K$2,[3]Tabelle1!$E$2:$U$2,0))),"")</f>
        <v/>
      </c>
      <c r="L581" s="195" t="str">
        <f t="array" ref="L581">IFERROR(IF(INDEX([3]Tabelle1!$E$3:$U$500,MATCH($A581&amp;$C581&amp;$D581,[3]Tabelle1!$A$3:$A$500&amp;[3]Tabelle1!$C$3:$C$500&amp;[3]Tabelle1!$D$3:$D$500,0),MATCH(L$2,[3]Tabelle1!$E$2:$U$2,0))=0,"",INDEX([3]Tabelle1!$E$3:$U$500,MATCH($A581&amp;$C581&amp;$D581,[3]Tabelle1!$A$3:$A$500&amp;[3]Tabelle1!$C$3:$C$500&amp;[3]Tabelle1!$D$3:$D$500,0),MATCH(L$2,[3]Tabelle1!$E$2:$U$2,0))),"")</f>
        <v/>
      </c>
      <c r="M581" s="195" t="str">
        <f t="array" ref="M581">IFERROR(IF(INDEX([3]Tabelle1!$E$3:$U$500,MATCH($A581&amp;$C581&amp;$D581,[3]Tabelle1!$A$3:$A$500&amp;[3]Tabelle1!$C$3:$C$500&amp;[3]Tabelle1!$D$3:$D$500,0),MATCH(M$2,[3]Tabelle1!$E$2:$U$2,0))=0,"",INDEX([3]Tabelle1!$E$3:$U$500,MATCH($A581&amp;$C581&amp;$D581,[3]Tabelle1!$A$3:$A$500&amp;[3]Tabelle1!$C$3:$C$500&amp;[3]Tabelle1!$D$3:$D$500,0),MATCH(M$2,[3]Tabelle1!$E$2:$U$2,0))),"")</f>
        <v/>
      </c>
      <c r="N581" s="195" t="str">
        <f t="array" ref="N581">IFERROR(IF(INDEX([3]Tabelle1!$E$3:$U$500,MATCH($A581&amp;$C581&amp;$D581,[3]Tabelle1!$A$3:$A$500&amp;[3]Tabelle1!$C$3:$C$500&amp;[3]Tabelle1!$D$3:$D$500,0),MATCH(N$2,[3]Tabelle1!$E$2:$U$2,0))=0,"",INDEX([3]Tabelle1!$E$3:$U$500,MATCH($A581&amp;$C581&amp;$D581,[3]Tabelle1!$A$3:$A$500&amp;[3]Tabelle1!$C$3:$C$500&amp;[3]Tabelle1!$D$3:$D$500,0),MATCH(N$2,[3]Tabelle1!$E$2:$U$2,0))),"")</f>
        <v/>
      </c>
      <c r="O581" s="195" t="str">
        <f t="array" ref="O581">IFERROR(IF(INDEX([3]Tabelle1!$E$3:$U$500,MATCH($A581&amp;$C581&amp;$D581,[3]Tabelle1!$A$3:$A$500&amp;[3]Tabelle1!$C$3:$C$500&amp;[3]Tabelle1!$D$3:$D$500,0),MATCH(O$2,[3]Tabelle1!$E$2:$U$2,0))=0,"",INDEX([3]Tabelle1!$E$3:$U$500,MATCH($A581&amp;$C581&amp;$D581,[3]Tabelle1!$A$3:$A$500&amp;[3]Tabelle1!$C$3:$C$500&amp;[3]Tabelle1!$D$3:$D$500,0),MATCH(O$2,[3]Tabelle1!$E$2:$U$2,0))),"")</f>
        <v/>
      </c>
      <c r="P581" s="195" t="str">
        <f t="array" ref="P581">IFERROR(IF(INDEX([3]Tabelle1!$E$3:$U$500,MATCH($A581&amp;$C581&amp;$D581,[3]Tabelle1!$A$3:$A$500&amp;[3]Tabelle1!$C$3:$C$500&amp;[3]Tabelle1!$D$3:$D$500,0),MATCH(P$2,[3]Tabelle1!$E$2:$U$2,0))=0,"",INDEX([3]Tabelle1!$E$3:$U$500,MATCH($A581&amp;$C581&amp;$D581,[3]Tabelle1!$A$3:$A$500&amp;[3]Tabelle1!$C$3:$C$500&amp;[3]Tabelle1!$D$3:$D$500,0),MATCH(P$2,[3]Tabelle1!$E$2:$U$2,0))),"")</f>
        <v/>
      </c>
      <c r="Q581" s="195" t="str">
        <f t="array" ref="Q581">IFERROR(IF(INDEX([3]Tabelle1!$E$3:$U$500,MATCH($A581&amp;$C581&amp;$D581,[3]Tabelle1!$A$3:$A$500&amp;[3]Tabelle1!$C$3:$C$500&amp;[3]Tabelle1!$D$3:$D$500,0),MATCH(Q$2,[3]Tabelle1!$E$2:$U$2,0))=0,"",INDEX([3]Tabelle1!$E$3:$U$500,MATCH($A581&amp;$C581&amp;$D581,[3]Tabelle1!$A$3:$A$500&amp;[3]Tabelle1!$C$3:$C$500&amp;[3]Tabelle1!$D$3:$D$500,0),MATCH(Q$2,[3]Tabelle1!$E$2:$U$2,0))),"")</f>
        <v/>
      </c>
      <c r="R581" s="195" t="str">
        <f t="array" ref="R581">IFERROR(IF(INDEX([3]Tabelle1!$E$3:$U$500,MATCH($A581&amp;$C581&amp;$D581,[3]Tabelle1!$A$3:$A$500&amp;[3]Tabelle1!$C$3:$C$500&amp;[3]Tabelle1!$D$3:$D$500,0),MATCH(R$2,[3]Tabelle1!$E$2:$U$2,0))=0,"",INDEX([3]Tabelle1!$E$3:$U$500,MATCH($A581&amp;$C581&amp;$D581,[3]Tabelle1!$A$3:$A$500&amp;[3]Tabelle1!$C$3:$C$500&amp;[3]Tabelle1!$D$3:$D$500,0),MATCH(R$2,[3]Tabelle1!$E$2:$U$2,0))),"")</f>
        <v/>
      </c>
      <c r="S581" s="195" t="str">
        <f t="array" ref="S581">IFERROR(IF(INDEX([3]Tabelle1!$E$3:$U$500,MATCH($A581&amp;$C581&amp;$D581,[3]Tabelle1!$A$3:$A$500&amp;[3]Tabelle1!$C$3:$C$500&amp;[3]Tabelle1!$D$3:$D$500,0),MATCH(S$2,[3]Tabelle1!$E$2:$U$2,0))=0,"",INDEX([3]Tabelle1!$E$3:$U$500,MATCH($A581&amp;$C581&amp;$D581,[3]Tabelle1!$A$3:$A$500&amp;[3]Tabelle1!$C$3:$C$500&amp;[3]Tabelle1!$D$3:$D$500,0),MATCH(S$2,[3]Tabelle1!$E$2:$U$2,0))),"")</f>
        <v/>
      </c>
      <c r="T581" s="195" t="str">
        <f t="array" ref="T581">IFERROR(IF(INDEX([3]Tabelle1!$E$3:$U$500,MATCH($A581&amp;$C581&amp;$D581,[3]Tabelle1!$A$3:$A$500&amp;[3]Tabelle1!$C$3:$C$500&amp;[3]Tabelle1!$D$3:$D$500,0),MATCH(T$2,[3]Tabelle1!$E$2:$U$2,0))=0,"",INDEX([3]Tabelle1!$E$3:$U$500,MATCH($A581&amp;$C581&amp;$D581,[3]Tabelle1!$A$3:$A$500&amp;[3]Tabelle1!$C$3:$C$500&amp;[3]Tabelle1!$D$3:$D$500,0),MATCH(T$2,[3]Tabelle1!$E$2:$U$2,0))),"")</f>
        <v/>
      </c>
      <c r="U581" s="195" t="str">
        <f t="array" ref="U581">IFERROR(IF(INDEX([3]Tabelle1!$E$3:$U$500,MATCH($A581&amp;$C581&amp;$D581,[3]Tabelle1!$A$3:$A$500&amp;[3]Tabelle1!$C$3:$C$500&amp;[3]Tabelle1!$D$3:$D$500,0),MATCH(U$2,[3]Tabelle1!$E$2:$U$2,0))=0,"",INDEX([3]Tabelle1!$E$3:$U$500,MATCH($A581&amp;$C581&amp;$D581,[3]Tabelle1!$A$3:$A$500&amp;[3]Tabelle1!$C$3:$C$500&amp;[3]Tabelle1!$D$3:$D$500,0),MATCH(U$2,[3]Tabelle1!$E$2:$U$2,0))),"")</f>
        <v/>
      </c>
      <c r="V581" s="196" t="str">
        <f t="array" ref="V581">IFERROR(IF(INDEX([3]Tabelle1!$E$3:$U$500,MATCH($A581&amp;$C581&amp;$D581,[3]Tabelle1!$A$3:$A$500&amp;[3]Tabelle1!$C$3:$C$500&amp;[3]Tabelle1!$D$3:$D$500,0),MATCH(V$2,[3]Tabelle1!$E$2:$U$2,0))=0,"",INDEX([3]Tabelle1!$E$3:$U$500,MATCH($A581&amp;$C581&amp;$D581,[3]Tabelle1!$A$3:$A$500&amp;[3]Tabelle1!$C$3:$C$500&amp;[3]Tabelle1!$D$3:$D$500,0),MATCH(V$2,[3]Tabelle1!$E$2:$U$2,0))),"")</f>
        <v/>
      </c>
      <c r="W581" t="str">
        <f t="array" ref="W581">IFERROR(IF(INDEX([3]Tabelle1!$E$3:$U$500,MATCH($A581&amp;$C581&amp;$D581,[3]Tabelle1!$A$3:$A$500&amp;[3]Tabelle1!$C$3:$C$500&amp;[3]Tabelle1!$D$3:$D$500,0),MATCH(W$2,[3]Tabelle1!$E$2:$U$2,0))=0,"",INDEX([3]Tabelle1!$E$3:$U$500,MATCH($A581&amp;$C581&amp;$D581,[3]Tabelle1!$A$3:$A$500&amp;[3]Tabelle1!$C$3:$C$500&amp;[3]Tabelle1!$D$3:$D$500,0),MATCH(W$2,[3]Tabelle1!$E$2:$U$2,0))),"")</f>
        <v/>
      </c>
      <c r="X581" t="str">
        <f t="array" ref="X581">IFERROR(IF(INDEX([3]Tabelle1!$E$3:$U$500,MATCH($A581&amp;$C581&amp;$D581,[3]Tabelle1!$A$3:$A$500&amp;[3]Tabelle1!$C$3:$C$500&amp;[3]Tabelle1!$D$3:$D$500,0),MATCH(X$2,[3]Tabelle1!$E$2:$U$2,0))=0,"",INDEX([3]Tabelle1!$E$3:$U$500,MATCH($A581&amp;$C581&amp;$D581,[3]Tabelle1!$A$3:$A$500&amp;[3]Tabelle1!$C$3:$C$500&amp;[3]Tabelle1!$D$3:$D$500,0),MATCH(X$2,[3]Tabelle1!$E$2:$U$2,0))),"")</f>
        <v/>
      </c>
      <c r="Y581" s="4"/>
      <c r="Z581" s="4"/>
      <c r="AA581" s="4"/>
      <c r="AB581" s="4"/>
      <c r="AC581" s="4"/>
      <c r="AD581" s="4"/>
      <c r="AE581" s="4"/>
      <c r="AF581" s="4"/>
    </row>
    <row r="582" spans="1:32" x14ac:dyDescent="0.2">
      <c r="A582" s="107" t="str">
        <f t="shared" si="50"/>
        <v>Slovenia</v>
      </c>
      <c r="B582" s="97"/>
      <c r="C582" s="97" t="s">
        <v>88</v>
      </c>
      <c r="D582" s="227" t="s">
        <v>42</v>
      </c>
      <c r="E582" s="194"/>
      <c r="F582" s="194"/>
      <c r="G582" s="194"/>
      <c r="H582" s="195" t="str">
        <f t="array" ref="H582">IFERROR(IF(INDEX([3]Tabelle1!$E$3:$U$500,MATCH($A582&amp;$C582&amp;$D582,[3]Tabelle1!$A$3:$A$500&amp;[3]Tabelle1!$C$3:$C$500&amp;[3]Tabelle1!$D$3:$D$500,0),MATCH(H$2,[3]Tabelle1!$E$2:$U$2,0))=0,"",INDEX([3]Tabelle1!$E$3:$U$500,MATCH($A582&amp;$C582&amp;$D582,[3]Tabelle1!$A$3:$A$500&amp;[3]Tabelle1!$C$3:$C$500&amp;[3]Tabelle1!$D$3:$D$500,0),MATCH(H$2,[3]Tabelle1!$E$2:$U$2,0))),"")</f>
        <v/>
      </c>
      <c r="I582" s="195">
        <f t="array" ref="I582">IFERROR(IF(INDEX([3]Tabelle1!$E$3:$U$500,MATCH($A582&amp;$C582&amp;$D582,[3]Tabelle1!$A$3:$A$500&amp;[3]Tabelle1!$C$3:$C$500&amp;[3]Tabelle1!$D$3:$D$500,0),MATCH(I$2,[3]Tabelle1!$E$2:$U$2,0))=0,"",INDEX([3]Tabelle1!$E$3:$U$500,MATCH($A582&amp;$C582&amp;$D582,[3]Tabelle1!$A$3:$A$500&amp;[3]Tabelle1!$C$3:$C$500&amp;[3]Tabelle1!$D$3:$D$500,0),MATCH(I$2,[3]Tabelle1!$E$2:$U$2,0))),"")</f>
        <v>1167</v>
      </c>
      <c r="J582" s="195">
        <f t="array" ref="J582">IFERROR(IF(INDEX([3]Tabelle1!$E$3:$U$500,MATCH($A582&amp;$C582&amp;$D582,[3]Tabelle1!$A$3:$A$500&amp;[3]Tabelle1!$C$3:$C$500&amp;[3]Tabelle1!$D$3:$D$500,0),MATCH(J$2,[3]Tabelle1!$E$2:$U$2,0))=0,"",INDEX([3]Tabelle1!$E$3:$U$500,MATCH($A582&amp;$C582&amp;$D582,[3]Tabelle1!$A$3:$A$500&amp;[3]Tabelle1!$C$3:$C$500&amp;[3]Tabelle1!$D$3:$D$500,0),MATCH(J$2,[3]Tabelle1!$E$2:$U$2,0))),"")</f>
        <v>1168</v>
      </c>
      <c r="K582" s="195">
        <f t="array" ref="K582">IFERROR(IF(INDEX([3]Tabelle1!$E$3:$U$500,MATCH($A582&amp;$C582&amp;$D582,[3]Tabelle1!$A$3:$A$500&amp;[3]Tabelle1!$C$3:$C$500&amp;[3]Tabelle1!$D$3:$D$500,0),MATCH(K$2,[3]Tabelle1!$E$2:$U$2,0))=0,"",INDEX([3]Tabelle1!$E$3:$U$500,MATCH($A582&amp;$C582&amp;$D582,[3]Tabelle1!$A$3:$A$500&amp;[3]Tabelle1!$C$3:$C$500&amp;[3]Tabelle1!$D$3:$D$500,0),MATCH(K$2,[3]Tabelle1!$E$2:$U$2,0))),"")</f>
        <v>1168</v>
      </c>
      <c r="L582" s="195">
        <f t="array" ref="L582">IFERROR(IF(INDEX([3]Tabelle1!$E$3:$U$500,MATCH($A582&amp;$C582&amp;$D582,[3]Tabelle1!$A$3:$A$500&amp;[3]Tabelle1!$C$3:$C$500&amp;[3]Tabelle1!$D$3:$D$500,0),MATCH(L$2,[3]Tabelle1!$E$2:$U$2,0))=0,"",INDEX([3]Tabelle1!$E$3:$U$500,MATCH($A582&amp;$C582&amp;$D582,[3]Tabelle1!$A$3:$A$500&amp;[3]Tabelle1!$C$3:$C$500&amp;[3]Tabelle1!$D$3:$D$500,0),MATCH(L$2,[3]Tabelle1!$E$2:$U$2,0))),"")</f>
        <v>1168</v>
      </c>
      <c r="M582" s="195">
        <f t="array" ref="M582">IFERROR(IF(INDEX([3]Tabelle1!$E$3:$U$500,MATCH($A582&amp;$C582&amp;$D582,[3]Tabelle1!$A$3:$A$500&amp;[3]Tabelle1!$C$3:$C$500&amp;[3]Tabelle1!$D$3:$D$500,0),MATCH(M$2,[3]Tabelle1!$E$2:$U$2,0))=0,"",INDEX([3]Tabelle1!$E$3:$U$500,MATCH($A582&amp;$C582&amp;$D582,[3]Tabelle1!$A$3:$A$500&amp;[3]Tabelle1!$C$3:$C$500&amp;[3]Tabelle1!$D$3:$D$500,0),MATCH(M$2,[3]Tabelle1!$E$2:$U$2,0))),"")</f>
        <v>1168</v>
      </c>
      <c r="N582" s="195">
        <f t="array" ref="N582">IFERROR(IF(INDEX([3]Tabelle1!$E$3:$U$500,MATCH($A582&amp;$C582&amp;$D582,[3]Tabelle1!$A$3:$A$500&amp;[3]Tabelle1!$C$3:$C$500&amp;[3]Tabelle1!$D$3:$D$500,0),MATCH(N$2,[3]Tabelle1!$E$2:$U$2,0))=0,"",INDEX([3]Tabelle1!$E$3:$U$500,MATCH($A582&amp;$C582&amp;$D582,[3]Tabelle1!$A$3:$A$500&amp;[3]Tabelle1!$C$3:$C$500&amp;[3]Tabelle1!$D$3:$D$500,0),MATCH(N$2,[3]Tabelle1!$E$2:$U$2,0))),"")</f>
        <v>1169</v>
      </c>
      <c r="O582" s="195">
        <f t="array" ref="O582">IFERROR(IF(INDEX([3]Tabelle1!$E$3:$U$500,MATCH($A582&amp;$C582&amp;$D582,[3]Tabelle1!$A$3:$A$500&amp;[3]Tabelle1!$C$3:$C$500&amp;[3]Tabelle1!$D$3:$D$500,0),MATCH(O$2,[3]Tabelle1!$E$2:$U$2,0))=0,"",INDEX([3]Tabelle1!$E$3:$U$500,MATCH($A582&amp;$C582&amp;$D582,[3]Tabelle1!$A$3:$A$500&amp;[3]Tabelle1!$C$3:$C$500&amp;[3]Tabelle1!$D$3:$D$500,0),MATCH(O$2,[3]Tabelle1!$E$2:$U$2,0))),"")</f>
        <v>1169</v>
      </c>
      <c r="P582" s="195">
        <f t="array" ref="P582">IFERROR(IF(INDEX([3]Tabelle1!$E$3:$U$500,MATCH($A582&amp;$C582&amp;$D582,[3]Tabelle1!$A$3:$A$500&amp;[3]Tabelle1!$C$3:$C$500&amp;[3]Tabelle1!$D$3:$D$500,0),MATCH(P$2,[3]Tabelle1!$E$2:$U$2,0))=0,"",INDEX([3]Tabelle1!$E$3:$U$500,MATCH($A582&amp;$C582&amp;$D582,[3]Tabelle1!$A$3:$A$500&amp;[3]Tabelle1!$C$3:$C$500&amp;[3]Tabelle1!$D$3:$D$500,0),MATCH(P$2,[3]Tabelle1!$E$2:$U$2,0))),"")</f>
        <v>1170</v>
      </c>
      <c r="Q582" s="195">
        <f t="array" ref="Q582">IFERROR(IF(INDEX([3]Tabelle1!$E$3:$U$500,MATCH($A582&amp;$C582&amp;$D582,[3]Tabelle1!$A$3:$A$500&amp;[3]Tabelle1!$C$3:$C$500&amp;[3]Tabelle1!$D$3:$D$500,0),MATCH(Q$2,[3]Tabelle1!$E$2:$U$2,0))=0,"",INDEX([3]Tabelle1!$E$3:$U$500,MATCH($A582&amp;$C582&amp;$D582,[3]Tabelle1!$A$3:$A$500&amp;[3]Tabelle1!$C$3:$C$500&amp;[3]Tabelle1!$D$3:$D$500,0),MATCH(Q$2,[3]Tabelle1!$E$2:$U$2,0))),"")</f>
        <v>1198</v>
      </c>
      <c r="R582" s="195">
        <f t="array" ref="R582">IFERROR(IF(INDEX([3]Tabelle1!$E$3:$U$500,MATCH($A582&amp;$C582&amp;$D582,[3]Tabelle1!$A$3:$A$500&amp;[3]Tabelle1!$C$3:$C$500&amp;[3]Tabelle1!$D$3:$D$500,0),MATCH(R$2,[3]Tabelle1!$E$2:$U$2,0))=0,"",INDEX([3]Tabelle1!$E$3:$U$500,MATCH($A582&amp;$C582&amp;$D582,[3]Tabelle1!$A$3:$A$500&amp;[3]Tabelle1!$C$3:$C$500&amp;[3]Tabelle1!$D$3:$D$500,0),MATCH(R$2,[3]Tabelle1!$E$2:$U$2,0))),"")</f>
        <v>1199</v>
      </c>
      <c r="S582" s="195">
        <f t="array" ref="S582">IFERROR(IF(INDEX([3]Tabelle1!$E$3:$U$500,MATCH($A582&amp;$C582&amp;$D582,[3]Tabelle1!$A$3:$A$500&amp;[3]Tabelle1!$C$3:$C$500&amp;[3]Tabelle1!$D$3:$D$500,0),MATCH(S$2,[3]Tabelle1!$E$2:$U$2,0))=0,"",INDEX([3]Tabelle1!$E$3:$U$500,MATCH($A582&amp;$C582&amp;$D582,[3]Tabelle1!$A$3:$A$500&amp;[3]Tabelle1!$C$3:$C$500&amp;[3]Tabelle1!$D$3:$D$500,0),MATCH(S$2,[3]Tabelle1!$E$2:$U$2,0))),"")</f>
        <v>1199</v>
      </c>
      <c r="T582" s="195" t="str">
        <f t="array" ref="T582">IFERROR(IF(INDEX([3]Tabelle1!$E$3:$U$500,MATCH($A582&amp;$C582&amp;$D582,[3]Tabelle1!$A$3:$A$500&amp;[3]Tabelle1!$C$3:$C$500&amp;[3]Tabelle1!$D$3:$D$500,0),MATCH(T$2,[3]Tabelle1!$E$2:$U$2,0))=0,"",INDEX([3]Tabelle1!$E$3:$U$500,MATCH($A582&amp;$C582&amp;$D582,[3]Tabelle1!$A$3:$A$500&amp;[3]Tabelle1!$C$3:$C$500&amp;[3]Tabelle1!$D$3:$D$500,0),MATCH(T$2,[3]Tabelle1!$E$2:$U$2,0))),"")</f>
        <v/>
      </c>
      <c r="U582" s="195" t="str">
        <f t="array" ref="U582">IFERROR(IF(INDEX([3]Tabelle1!$E$3:$U$500,MATCH($A582&amp;$C582&amp;$D582,[3]Tabelle1!$A$3:$A$500&amp;[3]Tabelle1!$C$3:$C$500&amp;[3]Tabelle1!$D$3:$D$500,0),MATCH(U$2,[3]Tabelle1!$E$2:$U$2,0))=0,"",INDEX([3]Tabelle1!$E$3:$U$500,MATCH($A582&amp;$C582&amp;$D582,[3]Tabelle1!$A$3:$A$500&amp;[3]Tabelle1!$C$3:$C$500&amp;[3]Tabelle1!$D$3:$D$500,0),MATCH(U$2,[3]Tabelle1!$E$2:$U$2,0))),"")</f>
        <v/>
      </c>
      <c r="V582" s="196" t="str">
        <f t="array" ref="V582">IFERROR(IF(INDEX([3]Tabelle1!$E$3:$U$500,MATCH($A582&amp;$C582&amp;$D582,[3]Tabelle1!$A$3:$A$500&amp;[3]Tabelle1!$C$3:$C$500&amp;[3]Tabelle1!$D$3:$D$500,0),MATCH(V$2,[3]Tabelle1!$E$2:$U$2,0))=0,"",INDEX([3]Tabelle1!$E$3:$U$500,MATCH($A582&amp;$C582&amp;$D582,[3]Tabelle1!$A$3:$A$500&amp;[3]Tabelle1!$C$3:$C$500&amp;[3]Tabelle1!$D$3:$D$500,0),MATCH(V$2,[3]Tabelle1!$E$2:$U$2,0))),"")</f>
        <v/>
      </c>
      <c r="W582" t="str">
        <f t="array" ref="W582">IFERROR(IF(INDEX([3]Tabelle1!$E$3:$U$500,MATCH($A582&amp;$C582&amp;$D582,[3]Tabelle1!$A$3:$A$500&amp;[3]Tabelle1!$C$3:$C$500&amp;[3]Tabelle1!$D$3:$D$500,0),MATCH(W$2,[3]Tabelle1!$E$2:$U$2,0))=0,"",INDEX([3]Tabelle1!$E$3:$U$500,MATCH($A582&amp;$C582&amp;$D582,[3]Tabelle1!$A$3:$A$500&amp;[3]Tabelle1!$C$3:$C$500&amp;[3]Tabelle1!$D$3:$D$500,0),MATCH(W$2,[3]Tabelle1!$E$2:$U$2,0))),"")</f>
        <v/>
      </c>
      <c r="X582" t="str">
        <f t="array" ref="X582">IFERROR(IF(INDEX([3]Tabelle1!$E$3:$U$500,MATCH($A582&amp;$C582&amp;$D582,[3]Tabelle1!$A$3:$A$500&amp;[3]Tabelle1!$C$3:$C$500&amp;[3]Tabelle1!$D$3:$D$500,0),MATCH(X$2,[3]Tabelle1!$E$2:$U$2,0))=0,"",INDEX([3]Tabelle1!$E$3:$U$500,MATCH($A582&amp;$C582&amp;$D582,[3]Tabelle1!$A$3:$A$500&amp;[3]Tabelle1!$C$3:$C$500&amp;[3]Tabelle1!$D$3:$D$500,0),MATCH(X$2,[3]Tabelle1!$E$2:$U$2,0))),"")</f>
        <v/>
      </c>
      <c r="Y582" s="4"/>
      <c r="Z582" s="4"/>
      <c r="AA582" s="4"/>
      <c r="AB582" s="4"/>
      <c r="AC582" s="4"/>
      <c r="AD582" s="4"/>
      <c r="AE582" s="4"/>
      <c r="AF582" s="4"/>
    </row>
    <row r="583" spans="1:32" x14ac:dyDescent="0.2">
      <c r="A583" s="107" t="str">
        <f t="shared" si="50"/>
        <v>Slovenia</v>
      </c>
      <c r="B583" s="97"/>
      <c r="C583" s="97" t="s">
        <v>88</v>
      </c>
      <c r="D583" s="227" t="s">
        <v>43</v>
      </c>
      <c r="E583" s="194"/>
      <c r="F583" s="194"/>
      <c r="G583" s="194"/>
      <c r="H583" s="195" t="str">
        <f t="array" ref="H583">IFERROR(IF(INDEX([3]Tabelle1!$E$3:$U$500,MATCH($A583&amp;$C583&amp;$D583,[3]Tabelle1!$A$3:$A$500&amp;[3]Tabelle1!$C$3:$C$500&amp;[3]Tabelle1!$D$3:$D$500,0),MATCH(H$2,[3]Tabelle1!$E$2:$U$2,0))=0,"",INDEX([3]Tabelle1!$E$3:$U$500,MATCH($A583&amp;$C583&amp;$D583,[3]Tabelle1!$A$3:$A$500&amp;[3]Tabelle1!$C$3:$C$500&amp;[3]Tabelle1!$D$3:$D$500,0),MATCH(H$2,[3]Tabelle1!$E$2:$U$2,0))),"")</f>
        <v/>
      </c>
      <c r="I583" s="195" t="str">
        <f t="array" ref="I583">IFERROR(IF(INDEX([3]Tabelle1!$E$3:$U$500,MATCH($A583&amp;$C583&amp;$D583,[3]Tabelle1!$A$3:$A$500&amp;[3]Tabelle1!$C$3:$C$500&amp;[3]Tabelle1!$D$3:$D$500,0),MATCH(I$2,[3]Tabelle1!$E$2:$U$2,0))=0,"",INDEX([3]Tabelle1!$E$3:$U$500,MATCH($A583&amp;$C583&amp;$D583,[3]Tabelle1!$A$3:$A$500&amp;[3]Tabelle1!$C$3:$C$500&amp;[3]Tabelle1!$D$3:$D$500,0),MATCH(I$2,[3]Tabelle1!$E$2:$U$2,0))),"")</f>
        <v/>
      </c>
      <c r="J583" s="195" t="str">
        <f t="array" ref="J583">IFERROR(IF(INDEX([3]Tabelle1!$E$3:$U$500,MATCH($A583&amp;$C583&amp;$D583,[3]Tabelle1!$A$3:$A$500&amp;[3]Tabelle1!$C$3:$C$500&amp;[3]Tabelle1!$D$3:$D$500,0),MATCH(J$2,[3]Tabelle1!$E$2:$U$2,0))=0,"",INDEX([3]Tabelle1!$E$3:$U$500,MATCH($A583&amp;$C583&amp;$D583,[3]Tabelle1!$A$3:$A$500&amp;[3]Tabelle1!$C$3:$C$500&amp;[3]Tabelle1!$D$3:$D$500,0),MATCH(J$2,[3]Tabelle1!$E$2:$U$2,0))),"")</f>
        <v/>
      </c>
      <c r="K583" s="195" t="str">
        <f t="array" ref="K583">IFERROR(IF(INDEX([3]Tabelle1!$E$3:$U$500,MATCH($A583&amp;$C583&amp;$D583,[3]Tabelle1!$A$3:$A$500&amp;[3]Tabelle1!$C$3:$C$500&amp;[3]Tabelle1!$D$3:$D$500,0),MATCH(K$2,[3]Tabelle1!$E$2:$U$2,0))=0,"",INDEX([3]Tabelle1!$E$3:$U$500,MATCH($A583&amp;$C583&amp;$D583,[3]Tabelle1!$A$3:$A$500&amp;[3]Tabelle1!$C$3:$C$500&amp;[3]Tabelle1!$D$3:$D$500,0),MATCH(K$2,[3]Tabelle1!$E$2:$U$2,0))),"")</f>
        <v/>
      </c>
      <c r="L583" s="195" t="str">
        <f t="array" ref="L583">IFERROR(IF(INDEX([3]Tabelle1!$E$3:$U$500,MATCH($A583&amp;$C583&amp;$D583,[3]Tabelle1!$A$3:$A$500&amp;[3]Tabelle1!$C$3:$C$500&amp;[3]Tabelle1!$D$3:$D$500,0),MATCH(L$2,[3]Tabelle1!$E$2:$U$2,0))=0,"",INDEX([3]Tabelle1!$E$3:$U$500,MATCH($A583&amp;$C583&amp;$D583,[3]Tabelle1!$A$3:$A$500&amp;[3]Tabelle1!$C$3:$C$500&amp;[3]Tabelle1!$D$3:$D$500,0),MATCH(L$2,[3]Tabelle1!$E$2:$U$2,0))),"")</f>
        <v/>
      </c>
      <c r="M583" s="195" t="str">
        <f t="array" ref="M583">IFERROR(IF(INDEX([3]Tabelle1!$E$3:$U$500,MATCH($A583&amp;$C583&amp;$D583,[3]Tabelle1!$A$3:$A$500&amp;[3]Tabelle1!$C$3:$C$500&amp;[3]Tabelle1!$D$3:$D$500,0),MATCH(M$2,[3]Tabelle1!$E$2:$U$2,0))=0,"",INDEX([3]Tabelle1!$E$3:$U$500,MATCH($A583&amp;$C583&amp;$D583,[3]Tabelle1!$A$3:$A$500&amp;[3]Tabelle1!$C$3:$C$500&amp;[3]Tabelle1!$D$3:$D$500,0),MATCH(M$2,[3]Tabelle1!$E$2:$U$2,0))),"")</f>
        <v/>
      </c>
      <c r="N583" s="195" t="str">
        <f t="array" ref="N583">IFERROR(IF(INDEX([3]Tabelle1!$E$3:$U$500,MATCH($A583&amp;$C583&amp;$D583,[3]Tabelle1!$A$3:$A$500&amp;[3]Tabelle1!$C$3:$C$500&amp;[3]Tabelle1!$D$3:$D$500,0),MATCH(N$2,[3]Tabelle1!$E$2:$U$2,0))=0,"",INDEX([3]Tabelle1!$E$3:$U$500,MATCH($A583&amp;$C583&amp;$D583,[3]Tabelle1!$A$3:$A$500&amp;[3]Tabelle1!$C$3:$C$500&amp;[3]Tabelle1!$D$3:$D$500,0),MATCH(N$2,[3]Tabelle1!$E$2:$U$2,0))),"")</f>
        <v/>
      </c>
      <c r="O583" s="195" t="str">
        <f t="array" ref="O583">IFERROR(IF(INDEX([3]Tabelle1!$E$3:$U$500,MATCH($A583&amp;$C583&amp;$D583,[3]Tabelle1!$A$3:$A$500&amp;[3]Tabelle1!$C$3:$C$500&amp;[3]Tabelle1!$D$3:$D$500,0),MATCH(O$2,[3]Tabelle1!$E$2:$U$2,0))=0,"",INDEX([3]Tabelle1!$E$3:$U$500,MATCH($A583&amp;$C583&amp;$D583,[3]Tabelle1!$A$3:$A$500&amp;[3]Tabelle1!$C$3:$C$500&amp;[3]Tabelle1!$D$3:$D$500,0),MATCH(O$2,[3]Tabelle1!$E$2:$U$2,0))),"")</f>
        <v/>
      </c>
      <c r="P583" s="195" t="str">
        <f t="array" ref="P583">IFERROR(IF(INDEX([3]Tabelle1!$E$3:$U$500,MATCH($A583&amp;$C583&amp;$D583,[3]Tabelle1!$A$3:$A$500&amp;[3]Tabelle1!$C$3:$C$500&amp;[3]Tabelle1!$D$3:$D$500,0),MATCH(P$2,[3]Tabelle1!$E$2:$U$2,0))=0,"",INDEX([3]Tabelle1!$E$3:$U$500,MATCH($A583&amp;$C583&amp;$D583,[3]Tabelle1!$A$3:$A$500&amp;[3]Tabelle1!$C$3:$C$500&amp;[3]Tabelle1!$D$3:$D$500,0),MATCH(P$2,[3]Tabelle1!$E$2:$U$2,0))),"")</f>
        <v/>
      </c>
      <c r="Q583" s="195" t="str">
        <f t="array" ref="Q583">IFERROR(IF(INDEX([3]Tabelle1!$E$3:$U$500,MATCH($A583&amp;$C583&amp;$D583,[3]Tabelle1!$A$3:$A$500&amp;[3]Tabelle1!$C$3:$C$500&amp;[3]Tabelle1!$D$3:$D$500,0),MATCH(Q$2,[3]Tabelle1!$E$2:$U$2,0))=0,"",INDEX([3]Tabelle1!$E$3:$U$500,MATCH($A583&amp;$C583&amp;$D583,[3]Tabelle1!$A$3:$A$500&amp;[3]Tabelle1!$C$3:$C$500&amp;[3]Tabelle1!$D$3:$D$500,0),MATCH(Q$2,[3]Tabelle1!$E$2:$U$2,0))),"")</f>
        <v/>
      </c>
      <c r="R583" s="195" t="str">
        <f t="array" ref="R583">IFERROR(IF(INDEX([3]Tabelle1!$E$3:$U$500,MATCH($A583&amp;$C583&amp;$D583,[3]Tabelle1!$A$3:$A$500&amp;[3]Tabelle1!$C$3:$C$500&amp;[3]Tabelle1!$D$3:$D$500,0),MATCH(R$2,[3]Tabelle1!$E$2:$U$2,0))=0,"",INDEX([3]Tabelle1!$E$3:$U$500,MATCH($A583&amp;$C583&amp;$D583,[3]Tabelle1!$A$3:$A$500&amp;[3]Tabelle1!$C$3:$C$500&amp;[3]Tabelle1!$D$3:$D$500,0),MATCH(R$2,[3]Tabelle1!$E$2:$U$2,0))),"")</f>
        <v/>
      </c>
      <c r="S583" s="195" t="str">
        <f t="array" ref="S583">IFERROR(IF(INDEX([3]Tabelle1!$E$3:$U$500,MATCH($A583&amp;$C583&amp;$D583,[3]Tabelle1!$A$3:$A$500&amp;[3]Tabelle1!$C$3:$C$500&amp;[3]Tabelle1!$D$3:$D$500,0),MATCH(S$2,[3]Tabelle1!$E$2:$U$2,0))=0,"",INDEX([3]Tabelle1!$E$3:$U$500,MATCH($A583&amp;$C583&amp;$D583,[3]Tabelle1!$A$3:$A$500&amp;[3]Tabelle1!$C$3:$C$500&amp;[3]Tabelle1!$D$3:$D$500,0),MATCH(S$2,[3]Tabelle1!$E$2:$U$2,0))),"")</f>
        <v/>
      </c>
      <c r="T583" s="195" t="str">
        <f t="array" ref="T583">IFERROR(IF(INDEX([3]Tabelle1!$E$3:$U$500,MATCH($A583&amp;$C583&amp;$D583,[3]Tabelle1!$A$3:$A$500&amp;[3]Tabelle1!$C$3:$C$500&amp;[3]Tabelle1!$D$3:$D$500,0),MATCH(T$2,[3]Tabelle1!$E$2:$U$2,0))=0,"",INDEX([3]Tabelle1!$E$3:$U$500,MATCH($A583&amp;$C583&amp;$D583,[3]Tabelle1!$A$3:$A$500&amp;[3]Tabelle1!$C$3:$C$500&amp;[3]Tabelle1!$D$3:$D$500,0),MATCH(T$2,[3]Tabelle1!$E$2:$U$2,0))),"")</f>
        <v/>
      </c>
      <c r="U583" s="195" t="str">
        <f t="array" ref="U583">IFERROR(IF(INDEX([3]Tabelle1!$E$3:$U$500,MATCH($A583&amp;$C583&amp;$D583,[3]Tabelle1!$A$3:$A$500&amp;[3]Tabelle1!$C$3:$C$500&amp;[3]Tabelle1!$D$3:$D$500,0),MATCH(U$2,[3]Tabelle1!$E$2:$U$2,0))=0,"",INDEX([3]Tabelle1!$E$3:$U$500,MATCH($A583&amp;$C583&amp;$D583,[3]Tabelle1!$A$3:$A$500&amp;[3]Tabelle1!$C$3:$C$500&amp;[3]Tabelle1!$D$3:$D$500,0),MATCH(U$2,[3]Tabelle1!$E$2:$U$2,0))),"")</f>
        <v/>
      </c>
      <c r="V583" s="196" t="str">
        <f t="array" ref="V583">IFERROR(IF(INDEX([3]Tabelle1!$E$3:$U$500,MATCH($A583&amp;$C583&amp;$D583,[3]Tabelle1!$A$3:$A$500&amp;[3]Tabelle1!$C$3:$C$500&amp;[3]Tabelle1!$D$3:$D$500,0),MATCH(V$2,[3]Tabelle1!$E$2:$U$2,0))=0,"",INDEX([3]Tabelle1!$E$3:$U$500,MATCH($A583&amp;$C583&amp;$D583,[3]Tabelle1!$A$3:$A$500&amp;[3]Tabelle1!$C$3:$C$500&amp;[3]Tabelle1!$D$3:$D$500,0),MATCH(V$2,[3]Tabelle1!$E$2:$U$2,0))),"")</f>
        <v/>
      </c>
      <c r="W583" t="str">
        <f t="array" ref="W583">IFERROR(IF(INDEX([3]Tabelle1!$E$3:$U$500,MATCH($A583&amp;$C583&amp;$D583,[3]Tabelle1!$A$3:$A$500&amp;[3]Tabelle1!$C$3:$C$500&amp;[3]Tabelle1!$D$3:$D$500,0),MATCH(W$2,[3]Tabelle1!$E$2:$U$2,0))=0,"",INDEX([3]Tabelle1!$E$3:$U$500,MATCH($A583&amp;$C583&amp;$D583,[3]Tabelle1!$A$3:$A$500&amp;[3]Tabelle1!$C$3:$C$500&amp;[3]Tabelle1!$D$3:$D$500,0),MATCH(W$2,[3]Tabelle1!$E$2:$U$2,0))),"")</f>
        <v/>
      </c>
      <c r="X583" t="str">
        <f t="array" ref="X583">IFERROR(IF(INDEX([3]Tabelle1!$E$3:$U$500,MATCH($A583&amp;$C583&amp;$D583,[3]Tabelle1!$A$3:$A$500&amp;[3]Tabelle1!$C$3:$C$500&amp;[3]Tabelle1!$D$3:$D$500,0),MATCH(X$2,[3]Tabelle1!$E$2:$U$2,0))=0,"",INDEX([3]Tabelle1!$E$3:$U$500,MATCH($A583&amp;$C583&amp;$D583,[3]Tabelle1!$A$3:$A$500&amp;[3]Tabelle1!$C$3:$C$500&amp;[3]Tabelle1!$D$3:$D$500,0),MATCH(X$2,[3]Tabelle1!$E$2:$U$2,0))),"")</f>
        <v/>
      </c>
      <c r="Y583" s="4"/>
      <c r="Z583" s="4"/>
      <c r="AA583" s="4"/>
      <c r="AB583" s="4"/>
      <c r="AC583" s="4"/>
      <c r="AD583" s="4"/>
      <c r="AE583" s="4"/>
      <c r="AF583" s="4"/>
    </row>
    <row r="584" spans="1:32" x14ac:dyDescent="0.2">
      <c r="A584" s="107" t="str">
        <f t="shared" si="50"/>
        <v>Slovenia</v>
      </c>
      <c r="B584" s="97"/>
      <c r="C584" s="97" t="s">
        <v>88</v>
      </c>
      <c r="D584" s="227" t="s">
        <v>46</v>
      </c>
      <c r="E584" s="194"/>
      <c r="F584" s="194"/>
      <c r="G584" s="194"/>
      <c r="H584" s="195" t="str">
        <f t="array" ref="H584">IFERROR(IF(INDEX([3]Tabelle1!$E$3:$U$500,MATCH($A584&amp;$C584&amp;$D584,[3]Tabelle1!$A$3:$A$500&amp;[3]Tabelle1!$C$3:$C$500&amp;[3]Tabelle1!$D$3:$D$500,0),MATCH(H$2,[3]Tabelle1!$E$2:$U$2,0))=0,"",INDEX([3]Tabelle1!$E$3:$U$500,MATCH($A584&amp;$C584&amp;$D584,[3]Tabelle1!$A$3:$A$500&amp;[3]Tabelle1!$C$3:$C$500&amp;[3]Tabelle1!$D$3:$D$500,0),MATCH(H$2,[3]Tabelle1!$E$2:$U$2,0))),"")</f>
        <v/>
      </c>
      <c r="I584" s="195" t="str">
        <f t="array" ref="I584">IFERROR(IF(INDEX([3]Tabelle1!$E$3:$U$500,MATCH($A584&amp;$C584&amp;$D584,[3]Tabelle1!$A$3:$A$500&amp;[3]Tabelle1!$C$3:$C$500&amp;[3]Tabelle1!$D$3:$D$500,0),MATCH(I$2,[3]Tabelle1!$E$2:$U$2,0))=0,"",INDEX([3]Tabelle1!$E$3:$U$500,MATCH($A584&amp;$C584&amp;$D584,[3]Tabelle1!$A$3:$A$500&amp;[3]Tabelle1!$C$3:$C$500&amp;[3]Tabelle1!$D$3:$D$500,0),MATCH(I$2,[3]Tabelle1!$E$2:$U$2,0))),"")</f>
        <v/>
      </c>
      <c r="J584" s="195" t="str">
        <f t="array" ref="J584">IFERROR(IF(INDEX([3]Tabelle1!$E$3:$U$500,MATCH($A584&amp;$C584&amp;$D584,[3]Tabelle1!$A$3:$A$500&amp;[3]Tabelle1!$C$3:$C$500&amp;[3]Tabelle1!$D$3:$D$500,0),MATCH(J$2,[3]Tabelle1!$E$2:$U$2,0))=0,"",INDEX([3]Tabelle1!$E$3:$U$500,MATCH($A584&amp;$C584&amp;$D584,[3]Tabelle1!$A$3:$A$500&amp;[3]Tabelle1!$C$3:$C$500&amp;[3]Tabelle1!$D$3:$D$500,0),MATCH(J$2,[3]Tabelle1!$E$2:$U$2,0))),"")</f>
        <v/>
      </c>
      <c r="K584" s="195" t="str">
        <f t="array" ref="K584">IFERROR(IF(INDEX([3]Tabelle1!$E$3:$U$500,MATCH($A584&amp;$C584&amp;$D584,[3]Tabelle1!$A$3:$A$500&amp;[3]Tabelle1!$C$3:$C$500&amp;[3]Tabelle1!$D$3:$D$500,0),MATCH(K$2,[3]Tabelle1!$E$2:$U$2,0))=0,"",INDEX([3]Tabelle1!$E$3:$U$500,MATCH($A584&amp;$C584&amp;$D584,[3]Tabelle1!$A$3:$A$500&amp;[3]Tabelle1!$C$3:$C$500&amp;[3]Tabelle1!$D$3:$D$500,0),MATCH(K$2,[3]Tabelle1!$E$2:$U$2,0))),"")</f>
        <v/>
      </c>
      <c r="L584" s="195" t="str">
        <f t="array" ref="L584">IFERROR(IF(INDEX([3]Tabelle1!$E$3:$U$500,MATCH($A584&amp;$C584&amp;$D584,[3]Tabelle1!$A$3:$A$500&amp;[3]Tabelle1!$C$3:$C$500&amp;[3]Tabelle1!$D$3:$D$500,0),MATCH(L$2,[3]Tabelle1!$E$2:$U$2,0))=0,"",INDEX([3]Tabelle1!$E$3:$U$500,MATCH($A584&amp;$C584&amp;$D584,[3]Tabelle1!$A$3:$A$500&amp;[3]Tabelle1!$C$3:$C$500&amp;[3]Tabelle1!$D$3:$D$500,0),MATCH(L$2,[3]Tabelle1!$E$2:$U$2,0))),"")</f>
        <v/>
      </c>
      <c r="M584" s="195" t="str">
        <f t="array" ref="M584">IFERROR(IF(INDEX([3]Tabelle1!$E$3:$U$500,MATCH($A584&amp;$C584&amp;$D584,[3]Tabelle1!$A$3:$A$500&amp;[3]Tabelle1!$C$3:$C$500&amp;[3]Tabelle1!$D$3:$D$500,0),MATCH(M$2,[3]Tabelle1!$E$2:$U$2,0))=0,"",INDEX([3]Tabelle1!$E$3:$U$500,MATCH($A584&amp;$C584&amp;$D584,[3]Tabelle1!$A$3:$A$500&amp;[3]Tabelle1!$C$3:$C$500&amp;[3]Tabelle1!$D$3:$D$500,0),MATCH(M$2,[3]Tabelle1!$E$2:$U$2,0))),"")</f>
        <v/>
      </c>
      <c r="N584" s="195" t="str">
        <f t="array" ref="N584">IFERROR(IF(INDEX([3]Tabelle1!$E$3:$U$500,MATCH($A584&amp;$C584&amp;$D584,[3]Tabelle1!$A$3:$A$500&amp;[3]Tabelle1!$C$3:$C$500&amp;[3]Tabelle1!$D$3:$D$500,0),MATCH(N$2,[3]Tabelle1!$E$2:$U$2,0))=0,"",INDEX([3]Tabelle1!$E$3:$U$500,MATCH($A584&amp;$C584&amp;$D584,[3]Tabelle1!$A$3:$A$500&amp;[3]Tabelle1!$C$3:$C$500&amp;[3]Tabelle1!$D$3:$D$500,0),MATCH(N$2,[3]Tabelle1!$E$2:$U$2,0))),"")</f>
        <v/>
      </c>
      <c r="O584" s="195" t="str">
        <f t="array" ref="O584">IFERROR(IF(INDEX([3]Tabelle1!$E$3:$U$500,MATCH($A584&amp;$C584&amp;$D584,[3]Tabelle1!$A$3:$A$500&amp;[3]Tabelle1!$C$3:$C$500&amp;[3]Tabelle1!$D$3:$D$500,0),MATCH(O$2,[3]Tabelle1!$E$2:$U$2,0))=0,"",INDEX([3]Tabelle1!$E$3:$U$500,MATCH($A584&amp;$C584&amp;$D584,[3]Tabelle1!$A$3:$A$500&amp;[3]Tabelle1!$C$3:$C$500&amp;[3]Tabelle1!$D$3:$D$500,0),MATCH(O$2,[3]Tabelle1!$E$2:$U$2,0))),"")</f>
        <v/>
      </c>
      <c r="P584" s="195" t="str">
        <f t="array" ref="P584">IFERROR(IF(INDEX([3]Tabelle1!$E$3:$U$500,MATCH($A584&amp;$C584&amp;$D584,[3]Tabelle1!$A$3:$A$500&amp;[3]Tabelle1!$C$3:$C$500&amp;[3]Tabelle1!$D$3:$D$500,0),MATCH(P$2,[3]Tabelle1!$E$2:$U$2,0))=0,"",INDEX([3]Tabelle1!$E$3:$U$500,MATCH($A584&amp;$C584&amp;$D584,[3]Tabelle1!$A$3:$A$500&amp;[3]Tabelle1!$C$3:$C$500&amp;[3]Tabelle1!$D$3:$D$500,0),MATCH(P$2,[3]Tabelle1!$E$2:$U$2,0))),"")</f>
        <v/>
      </c>
      <c r="Q584" s="195" t="str">
        <f t="array" ref="Q584">IFERROR(IF(INDEX([3]Tabelle1!$E$3:$U$500,MATCH($A584&amp;$C584&amp;$D584,[3]Tabelle1!$A$3:$A$500&amp;[3]Tabelle1!$C$3:$C$500&amp;[3]Tabelle1!$D$3:$D$500,0),MATCH(Q$2,[3]Tabelle1!$E$2:$U$2,0))=0,"",INDEX([3]Tabelle1!$E$3:$U$500,MATCH($A584&amp;$C584&amp;$D584,[3]Tabelle1!$A$3:$A$500&amp;[3]Tabelle1!$C$3:$C$500&amp;[3]Tabelle1!$D$3:$D$500,0),MATCH(Q$2,[3]Tabelle1!$E$2:$U$2,0))),"")</f>
        <v/>
      </c>
      <c r="R584" s="195" t="str">
        <f t="array" ref="R584">IFERROR(IF(INDEX([3]Tabelle1!$E$3:$U$500,MATCH($A584&amp;$C584&amp;$D584,[3]Tabelle1!$A$3:$A$500&amp;[3]Tabelle1!$C$3:$C$500&amp;[3]Tabelle1!$D$3:$D$500,0),MATCH(R$2,[3]Tabelle1!$E$2:$U$2,0))=0,"",INDEX([3]Tabelle1!$E$3:$U$500,MATCH($A584&amp;$C584&amp;$D584,[3]Tabelle1!$A$3:$A$500&amp;[3]Tabelle1!$C$3:$C$500&amp;[3]Tabelle1!$D$3:$D$500,0),MATCH(R$2,[3]Tabelle1!$E$2:$U$2,0))),"")</f>
        <v/>
      </c>
      <c r="S584" s="195" t="str">
        <f t="array" ref="S584">IFERROR(IF(INDEX([3]Tabelle1!$E$3:$U$500,MATCH($A584&amp;$C584&amp;$D584,[3]Tabelle1!$A$3:$A$500&amp;[3]Tabelle1!$C$3:$C$500&amp;[3]Tabelle1!$D$3:$D$500,0),MATCH(S$2,[3]Tabelle1!$E$2:$U$2,0))=0,"",INDEX([3]Tabelle1!$E$3:$U$500,MATCH($A584&amp;$C584&amp;$D584,[3]Tabelle1!$A$3:$A$500&amp;[3]Tabelle1!$C$3:$C$500&amp;[3]Tabelle1!$D$3:$D$500,0),MATCH(S$2,[3]Tabelle1!$E$2:$U$2,0))),"")</f>
        <v/>
      </c>
      <c r="T584" s="195" t="str">
        <f t="array" ref="T584">IFERROR(IF(INDEX([3]Tabelle1!$E$3:$U$500,MATCH($A584&amp;$C584&amp;$D584,[3]Tabelle1!$A$3:$A$500&amp;[3]Tabelle1!$C$3:$C$500&amp;[3]Tabelle1!$D$3:$D$500,0),MATCH(T$2,[3]Tabelle1!$E$2:$U$2,0))=0,"",INDEX([3]Tabelle1!$E$3:$U$500,MATCH($A584&amp;$C584&amp;$D584,[3]Tabelle1!$A$3:$A$500&amp;[3]Tabelle1!$C$3:$C$500&amp;[3]Tabelle1!$D$3:$D$500,0),MATCH(T$2,[3]Tabelle1!$E$2:$U$2,0))),"")</f>
        <v/>
      </c>
      <c r="U584" s="195" t="str">
        <f t="array" ref="U584">IFERROR(IF(INDEX([3]Tabelle1!$E$3:$U$500,MATCH($A584&amp;$C584&amp;$D584,[3]Tabelle1!$A$3:$A$500&amp;[3]Tabelle1!$C$3:$C$500&amp;[3]Tabelle1!$D$3:$D$500,0),MATCH(U$2,[3]Tabelle1!$E$2:$U$2,0))=0,"",INDEX([3]Tabelle1!$E$3:$U$500,MATCH($A584&amp;$C584&amp;$D584,[3]Tabelle1!$A$3:$A$500&amp;[3]Tabelle1!$C$3:$C$500&amp;[3]Tabelle1!$D$3:$D$500,0),MATCH(U$2,[3]Tabelle1!$E$2:$U$2,0))),"")</f>
        <v/>
      </c>
      <c r="V584" s="196" t="str">
        <f t="array" ref="V584">IFERROR(IF(INDEX([3]Tabelle1!$E$3:$U$500,MATCH($A584&amp;$C584&amp;$D584,[3]Tabelle1!$A$3:$A$500&amp;[3]Tabelle1!$C$3:$C$500&amp;[3]Tabelle1!$D$3:$D$500,0),MATCH(V$2,[3]Tabelle1!$E$2:$U$2,0))=0,"",INDEX([3]Tabelle1!$E$3:$U$500,MATCH($A584&amp;$C584&amp;$D584,[3]Tabelle1!$A$3:$A$500&amp;[3]Tabelle1!$C$3:$C$500&amp;[3]Tabelle1!$D$3:$D$500,0),MATCH(V$2,[3]Tabelle1!$E$2:$U$2,0))),"")</f>
        <v/>
      </c>
      <c r="W584" t="str">
        <f t="array" ref="W584">IFERROR(IF(INDEX([3]Tabelle1!$E$3:$U$500,MATCH($A584&amp;$C584&amp;$D584,[3]Tabelle1!$A$3:$A$500&amp;[3]Tabelle1!$C$3:$C$500&amp;[3]Tabelle1!$D$3:$D$500,0),MATCH(W$2,[3]Tabelle1!$E$2:$U$2,0))=0,"",INDEX([3]Tabelle1!$E$3:$U$500,MATCH($A584&amp;$C584&amp;$D584,[3]Tabelle1!$A$3:$A$500&amp;[3]Tabelle1!$C$3:$C$500&amp;[3]Tabelle1!$D$3:$D$500,0),MATCH(W$2,[3]Tabelle1!$E$2:$U$2,0))),"")</f>
        <v/>
      </c>
      <c r="X584" t="str">
        <f t="array" ref="X584">IFERROR(IF(INDEX([3]Tabelle1!$E$3:$U$500,MATCH($A584&amp;$C584&amp;$D584,[3]Tabelle1!$A$3:$A$500&amp;[3]Tabelle1!$C$3:$C$500&amp;[3]Tabelle1!$D$3:$D$500,0),MATCH(X$2,[3]Tabelle1!$E$2:$U$2,0))=0,"",INDEX([3]Tabelle1!$E$3:$U$500,MATCH($A584&amp;$C584&amp;$D584,[3]Tabelle1!$A$3:$A$500&amp;[3]Tabelle1!$C$3:$C$500&amp;[3]Tabelle1!$D$3:$D$500,0),MATCH(X$2,[3]Tabelle1!$E$2:$U$2,0))),"")</f>
        <v/>
      </c>
      <c r="Y584" s="4"/>
      <c r="Z584" s="4"/>
      <c r="AA584" s="4"/>
      <c r="AB584" s="4"/>
      <c r="AC584" s="4"/>
      <c r="AD584" s="4"/>
      <c r="AE584" s="4"/>
      <c r="AF584" s="4"/>
    </row>
    <row r="585" spans="1:32" x14ac:dyDescent="0.2">
      <c r="A585" s="107" t="str">
        <f t="shared" si="50"/>
        <v>Slovenia</v>
      </c>
      <c r="B585" s="97"/>
      <c r="C585" s="97" t="s">
        <v>88</v>
      </c>
      <c r="D585" s="227" t="s">
        <v>5</v>
      </c>
      <c r="E585" s="194"/>
      <c r="F585" s="194"/>
      <c r="G585" s="194"/>
      <c r="H585" s="195" t="str">
        <f t="array" ref="H585">IFERROR(IF(INDEX([3]Tabelle1!$E$3:$U$500,MATCH($A585&amp;$C585&amp;$D585,[3]Tabelle1!$A$3:$A$500&amp;[3]Tabelle1!$C$3:$C$500&amp;[3]Tabelle1!$D$3:$D$500,0),MATCH(H$2,[3]Tabelle1!$E$2:$U$2,0))=0,"",INDEX([3]Tabelle1!$E$3:$U$500,MATCH($A585&amp;$C585&amp;$D585,[3]Tabelle1!$A$3:$A$500&amp;[3]Tabelle1!$C$3:$C$500&amp;[3]Tabelle1!$D$3:$D$500,0),MATCH(H$2,[3]Tabelle1!$E$2:$U$2,0))),"")</f>
        <v/>
      </c>
      <c r="I585" s="195">
        <f t="array" ref="I585">IFERROR(IF(INDEX([3]Tabelle1!$E$3:$U$500,MATCH($A585&amp;$C585&amp;$D585,[3]Tabelle1!$A$3:$A$500&amp;[3]Tabelle1!$C$3:$C$500&amp;[3]Tabelle1!$D$3:$D$500,0),MATCH(I$2,[3]Tabelle1!$E$2:$U$2,0))=0,"",INDEX([3]Tabelle1!$E$3:$U$500,MATCH($A585&amp;$C585&amp;$D585,[3]Tabelle1!$A$3:$A$500&amp;[3]Tabelle1!$C$3:$C$500&amp;[3]Tabelle1!$D$3:$D$500,0),MATCH(I$2,[3]Tabelle1!$E$2:$U$2,0))),"")</f>
        <v>33</v>
      </c>
      <c r="J585" s="195">
        <f t="array" ref="J585">IFERROR(IF(INDEX([3]Tabelle1!$E$3:$U$500,MATCH($A585&amp;$C585&amp;$D585,[3]Tabelle1!$A$3:$A$500&amp;[3]Tabelle1!$C$3:$C$500&amp;[3]Tabelle1!$D$3:$D$500,0),MATCH(J$2,[3]Tabelle1!$E$2:$U$2,0))=0,"",INDEX([3]Tabelle1!$E$3:$U$500,MATCH($A585&amp;$C585&amp;$D585,[3]Tabelle1!$A$3:$A$500&amp;[3]Tabelle1!$C$3:$C$500&amp;[3]Tabelle1!$D$3:$D$500,0),MATCH(J$2,[3]Tabelle1!$E$2:$U$2,0))),"")</f>
        <v>34</v>
      </c>
      <c r="K585" s="195">
        <f t="array" ref="K585">IFERROR(IF(INDEX([3]Tabelle1!$E$3:$U$500,MATCH($A585&amp;$C585&amp;$D585,[3]Tabelle1!$A$3:$A$500&amp;[3]Tabelle1!$C$3:$C$500&amp;[3]Tabelle1!$D$3:$D$500,0),MATCH(K$2,[3]Tabelle1!$E$2:$U$2,0))=0,"",INDEX([3]Tabelle1!$E$3:$U$500,MATCH($A585&amp;$C585&amp;$D585,[3]Tabelle1!$A$3:$A$500&amp;[3]Tabelle1!$C$3:$C$500&amp;[3]Tabelle1!$D$3:$D$500,0),MATCH(K$2,[3]Tabelle1!$E$2:$U$2,0))),"")</f>
        <v>36</v>
      </c>
      <c r="L585" s="195">
        <f t="array" ref="L585">IFERROR(IF(INDEX([3]Tabelle1!$E$3:$U$500,MATCH($A585&amp;$C585&amp;$D585,[3]Tabelle1!$A$3:$A$500&amp;[3]Tabelle1!$C$3:$C$500&amp;[3]Tabelle1!$D$3:$D$500,0),MATCH(L$2,[3]Tabelle1!$E$2:$U$2,0))=0,"",INDEX([3]Tabelle1!$E$3:$U$500,MATCH($A585&amp;$C585&amp;$D585,[3]Tabelle1!$A$3:$A$500&amp;[3]Tabelle1!$C$3:$C$500&amp;[3]Tabelle1!$D$3:$D$500,0),MATCH(L$2,[3]Tabelle1!$E$2:$U$2,0))),"")</f>
        <v>37</v>
      </c>
      <c r="M585" s="195">
        <f t="array" ref="M585">IFERROR(IF(INDEX([3]Tabelle1!$E$3:$U$500,MATCH($A585&amp;$C585&amp;$D585,[3]Tabelle1!$A$3:$A$500&amp;[3]Tabelle1!$C$3:$C$500&amp;[3]Tabelle1!$D$3:$D$500,0),MATCH(M$2,[3]Tabelle1!$E$2:$U$2,0))=0,"",INDEX([3]Tabelle1!$E$3:$U$500,MATCH($A585&amp;$C585&amp;$D585,[3]Tabelle1!$A$3:$A$500&amp;[3]Tabelle1!$C$3:$C$500&amp;[3]Tabelle1!$D$3:$D$500,0),MATCH(M$2,[3]Tabelle1!$E$2:$U$2,0))),"")</f>
        <v>38</v>
      </c>
      <c r="N585" s="195">
        <f t="array" ref="N585">IFERROR(IF(INDEX([3]Tabelle1!$E$3:$U$500,MATCH($A585&amp;$C585&amp;$D585,[3]Tabelle1!$A$3:$A$500&amp;[3]Tabelle1!$C$3:$C$500&amp;[3]Tabelle1!$D$3:$D$500,0),MATCH(N$2,[3]Tabelle1!$E$2:$U$2,0))=0,"",INDEX([3]Tabelle1!$E$3:$U$500,MATCH($A585&amp;$C585&amp;$D585,[3]Tabelle1!$A$3:$A$500&amp;[3]Tabelle1!$C$3:$C$500&amp;[3]Tabelle1!$D$3:$D$500,0),MATCH(N$2,[3]Tabelle1!$E$2:$U$2,0))),"")</f>
        <v>40</v>
      </c>
      <c r="O585" s="195">
        <f t="array" ref="O585">IFERROR(IF(INDEX([3]Tabelle1!$E$3:$U$500,MATCH($A585&amp;$C585&amp;$D585,[3]Tabelle1!$A$3:$A$500&amp;[3]Tabelle1!$C$3:$C$500&amp;[3]Tabelle1!$D$3:$D$500,0),MATCH(O$2,[3]Tabelle1!$E$2:$U$2,0))=0,"",INDEX([3]Tabelle1!$E$3:$U$500,MATCH($A585&amp;$C585&amp;$D585,[3]Tabelle1!$A$3:$A$500&amp;[3]Tabelle1!$C$3:$C$500&amp;[3]Tabelle1!$D$3:$D$500,0),MATCH(O$2,[3]Tabelle1!$E$2:$U$2,0))),"")</f>
        <v>45</v>
      </c>
      <c r="P585" s="195">
        <f t="array" ref="P585">IFERROR(IF(INDEX([3]Tabelle1!$E$3:$U$500,MATCH($A585&amp;$C585&amp;$D585,[3]Tabelle1!$A$3:$A$500&amp;[3]Tabelle1!$C$3:$C$500&amp;[3]Tabelle1!$D$3:$D$500,0),MATCH(P$2,[3]Tabelle1!$E$2:$U$2,0))=0,"",INDEX([3]Tabelle1!$E$3:$U$500,MATCH($A585&amp;$C585&amp;$D585,[3]Tabelle1!$A$3:$A$500&amp;[3]Tabelle1!$C$3:$C$500&amp;[3]Tabelle1!$D$3:$D$500,0),MATCH(P$2,[3]Tabelle1!$E$2:$U$2,0))),"")</f>
        <v>50</v>
      </c>
      <c r="Q585" s="195">
        <f t="array" ref="Q585">IFERROR(IF(INDEX([3]Tabelle1!$E$3:$U$500,MATCH($A585&amp;$C585&amp;$D585,[3]Tabelle1!$A$3:$A$500&amp;[3]Tabelle1!$C$3:$C$500&amp;[3]Tabelle1!$D$3:$D$500,0),MATCH(Q$2,[3]Tabelle1!$E$2:$U$2,0))=0,"",INDEX([3]Tabelle1!$E$3:$U$500,MATCH($A585&amp;$C585&amp;$D585,[3]Tabelle1!$A$3:$A$500&amp;[3]Tabelle1!$C$3:$C$500&amp;[3]Tabelle1!$D$3:$D$500,0),MATCH(Q$2,[3]Tabelle1!$E$2:$U$2,0))),"")</f>
        <v>55</v>
      </c>
      <c r="R585" s="195">
        <f t="array" ref="R585">IFERROR(IF(INDEX([3]Tabelle1!$E$3:$U$500,MATCH($A585&amp;$C585&amp;$D585,[3]Tabelle1!$A$3:$A$500&amp;[3]Tabelle1!$C$3:$C$500&amp;[3]Tabelle1!$D$3:$D$500,0),MATCH(R$2,[3]Tabelle1!$E$2:$U$2,0))=0,"",INDEX([3]Tabelle1!$E$3:$U$500,MATCH($A585&amp;$C585&amp;$D585,[3]Tabelle1!$A$3:$A$500&amp;[3]Tabelle1!$C$3:$C$500&amp;[3]Tabelle1!$D$3:$D$500,0),MATCH(R$2,[3]Tabelle1!$E$2:$U$2,0))),"")</f>
        <v>60</v>
      </c>
      <c r="S585" s="195">
        <f t="array" ref="S585">IFERROR(IF(INDEX([3]Tabelle1!$E$3:$U$500,MATCH($A585&amp;$C585&amp;$D585,[3]Tabelle1!$A$3:$A$500&amp;[3]Tabelle1!$C$3:$C$500&amp;[3]Tabelle1!$D$3:$D$500,0),MATCH(S$2,[3]Tabelle1!$E$2:$U$2,0))=0,"",INDEX([3]Tabelle1!$E$3:$U$500,MATCH($A585&amp;$C585&amp;$D585,[3]Tabelle1!$A$3:$A$500&amp;[3]Tabelle1!$C$3:$C$500&amp;[3]Tabelle1!$D$3:$D$500,0),MATCH(S$2,[3]Tabelle1!$E$2:$U$2,0))),"")</f>
        <v>90</v>
      </c>
      <c r="T585" s="195" t="str">
        <f t="array" ref="T585">IFERROR(IF(INDEX([3]Tabelle1!$E$3:$U$500,MATCH($A585&amp;$C585&amp;$D585,[3]Tabelle1!$A$3:$A$500&amp;[3]Tabelle1!$C$3:$C$500&amp;[3]Tabelle1!$D$3:$D$500,0),MATCH(T$2,[3]Tabelle1!$E$2:$U$2,0))=0,"",INDEX([3]Tabelle1!$E$3:$U$500,MATCH($A585&amp;$C585&amp;$D585,[3]Tabelle1!$A$3:$A$500&amp;[3]Tabelle1!$C$3:$C$500&amp;[3]Tabelle1!$D$3:$D$500,0),MATCH(T$2,[3]Tabelle1!$E$2:$U$2,0))),"")</f>
        <v/>
      </c>
      <c r="U585" s="195" t="str">
        <f t="array" ref="U585">IFERROR(IF(INDEX([3]Tabelle1!$E$3:$U$500,MATCH($A585&amp;$C585&amp;$D585,[3]Tabelle1!$A$3:$A$500&amp;[3]Tabelle1!$C$3:$C$500&amp;[3]Tabelle1!$D$3:$D$500,0),MATCH(U$2,[3]Tabelle1!$E$2:$U$2,0))=0,"",INDEX([3]Tabelle1!$E$3:$U$500,MATCH($A585&amp;$C585&amp;$D585,[3]Tabelle1!$A$3:$A$500&amp;[3]Tabelle1!$C$3:$C$500&amp;[3]Tabelle1!$D$3:$D$500,0),MATCH(U$2,[3]Tabelle1!$E$2:$U$2,0))),"")</f>
        <v/>
      </c>
      <c r="V585" s="196" t="str">
        <f t="array" ref="V585">IFERROR(IF(INDEX([3]Tabelle1!$E$3:$U$500,MATCH($A585&amp;$C585&amp;$D585,[3]Tabelle1!$A$3:$A$500&amp;[3]Tabelle1!$C$3:$C$500&amp;[3]Tabelle1!$D$3:$D$500,0),MATCH(V$2,[3]Tabelle1!$E$2:$U$2,0))=0,"",INDEX([3]Tabelle1!$E$3:$U$500,MATCH($A585&amp;$C585&amp;$D585,[3]Tabelle1!$A$3:$A$500&amp;[3]Tabelle1!$C$3:$C$500&amp;[3]Tabelle1!$D$3:$D$500,0),MATCH(V$2,[3]Tabelle1!$E$2:$U$2,0))),"")</f>
        <v/>
      </c>
      <c r="W585" t="str">
        <f t="array" ref="W585">IFERROR(IF(INDEX([3]Tabelle1!$E$3:$U$500,MATCH($A585&amp;$C585&amp;$D585,[3]Tabelle1!$A$3:$A$500&amp;[3]Tabelle1!$C$3:$C$500&amp;[3]Tabelle1!$D$3:$D$500,0),MATCH(W$2,[3]Tabelle1!$E$2:$U$2,0))=0,"",INDEX([3]Tabelle1!$E$3:$U$500,MATCH($A585&amp;$C585&amp;$D585,[3]Tabelle1!$A$3:$A$500&amp;[3]Tabelle1!$C$3:$C$500&amp;[3]Tabelle1!$D$3:$D$500,0),MATCH(W$2,[3]Tabelle1!$E$2:$U$2,0))),"")</f>
        <v>Wood</v>
      </c>
      <c r="X585" t="str">
        <f t="array" ref="X585">IFERROR(IF(INDEX([3]Tabelle1!$E$3:$U$500,MATCH($A585&amp;$C585&amp;$D585,[3]Tabelle1!$A$3:$A$500&amp;[3]Tabelle1!$C$3:$C$500&amp;[3]Tabelle1!$D$3:$D$500,0),MATCH(X$2,[3]Tabelle1!$E$2:$U$2,0))=0,"",INDEX([3]Tabelle1!$E$3:$U$500,MATCH($A585&amp;$C585&amp;$D585,[3]Tabelle1!$A$3:$A$500&amp;[3]Tabelle1!$C$3:$C$500&amp;[3]Tabelle1!$D$3:$D$500,0),MATCH(X$2,[3]Tabelle1!$E$2:$U$2,0))),"")</f>
        <v/>
      </c>
      <c r="Y585" s="4"/>
      <c r="Z585" s="4"/>
      <c r="AA585" s="4"/>
      <c r="AB585" s="4"/>
      <c r="AC585" s="4"/>
      <c r="AD585" s="4"/>
      <c r="AE585" s="4"/>
      <c r="AF585" s="4"/>
    </row>
    <row r="586" spans="1:32" x14ac:dyDescent="0.2">
      <c r="A586" s="107" t="str">
        <f t="shared" si="50"/>
        <v>Slovenia</v>
      </c>
      <c r="B586" s="97"/>
      <c r="C586" s="97" t="s">
        <v>88</v>
      </c>
      <c r="D586" s="227" t="s">
        <v>47</v>
      </c>
      <c r="E586" s="194"/>
      <c r="F586" s="194"/>
      <c r="G586" s="194"/>
      <c r="H586" s="195" t="str">
        <f t="array" ref="H586">IFERROR(IF(INDEX([3]Tabelle1!$E$3:$U$500,MATCH($A586&amp;$C586&amp;$D586,[3]Tabelle1!$A$3:$A$500&amp;[3]Tabelle1!$C$3:$C$500&amp;[3]Tabelle1!$D$3:$D$500,0),MATCH(H$2,[3]Tabelle1!$E$2:$U$2,0))=0,"",INDEX([3]Tabelle1!$E$3:$U$500,MATCH($A586&amp;$C586&amp;$D586,[3]Tabelle1!$A$3:$A$500&amp;[3]Tabelle1!$C$3:$C$500&amp;[3]Tabelle1!$D$3:$D$500,0),MATCH(H$2,[3]Tabelle1!$E$2:$U$2,0))),"")</f>
        <v/>
      </c>
      <c r="I586" s="195">
        <f t="array" ref="I586">IFERROR(IF(INDEX([3]Tabelle1!$E$3:$U$500,MATCH($A586&amp;$C586&amp;$D586,[3]Tabelle1!$A$3:$A$500&amp;[3]Tabelle1!$C$3:$C$500&amp;[3]Tabelle1!$D$3:$D$500,0),MATCH(I$2,[3]Tabelle1!$E$2:$U$2,0))=0,"",INDEX([3]Tabelle1!$E$3:$U$500,MATCH($A586&amp;$C586&amp;$D586,[3]Tabelle1!$A$3:$A$500&amp;[3]Tabelle1!$C$3:$C$500&amp;[3]Tabelle1!$D$3:$D$500,0),MATCH(I$2,[3]Tabelle1!$E$2:$U$2,0))),"")</f>
        <v>31</v>
      </c>
      <c r="J586" s="195">
        <f t="array" ref="J586">IFERROR(IF(INDEX([3]Tabelle1!$E$3:$U$500,MATCH($A586&amp;$C586&amp;$D586,[3]Tabelle1!$A$3:$A$500&amp;[3]Tabelle1!$C$3:$C$500&amp;[3]Tabelle1!$D$3:$D$500,0),MATCH(J$2,[3]Tabelle1!$E$2:$U$2,0))=0,"",INDEX([3]Tabelle1!$E$3:$U$500,MATCH($A586&amp;$C586&amp;$D586,[3]Tabelle1!$A$3:$A$500&amp;[3]Tabelle1!$C$3:$C$500&amp;[3]Tabelle1!$D$3:$D$500,0),MATCH(J$2,[3]Tabelle1!$E$2:$U$2,0))),"")</f>
        <v>32</v>
      </c>
      <c r="K586" s="195">
        <f t="array" ref="K586">IFERROR(IF(INDEX([3]Tabelle1!$E$3:$U$500,MATCH($A586&amp;$C586&amp;$D586,[3]Tabelle1!$A$3:$A$500&amp;[3]Tabelle1!$C$3:$C$500&amp;[3]Tabelle1!$D$3:$D$500,0),MATCH(K$2,[3]Tabelle1!$E$2:$U$2,0))=0,"",INDEX([3]Tabelle1!$E$3:$U$500,MATCH($A586&amp;$C586&amp;$D586,[3]Tabelle1!$A$3:$A$500&amp;[3]Tabelle1!$C$3:$C$500&amp;[3]Tabelle1!$D$3:$D$500,0),MATCH(K$2,[3]Tabelle1!$E$2:$U$2,0))),"")</f>
        <v>32</v>
      </c>
      <c r="L586" s="195">
        <f t="array" ref="L586">IFERROR(IF(INDEX([3]Tabelle1!$E$3:$U$500,MATCH($A586&amp;$C586&amp;$D586,[3]Tabelle1!$A$3:$A$500&amp;[3]Tabelle1!$C$3:$C$500&amp;[3]Tabelle1!$D$3:$D$500,0),MATCH(L$2,[3]Tabelle1!$E$2:$U$2,0))=0,"",INDEX([3]Tabelle1!$E$3:$U$500,MATCH($A586&amp;$C586&amp;$D586,[3]Tabelle1!$A$3:$A$500&amp;[3]Tabelle1!$C$3:$C$500&amp;[3]Tabelle1!$D$3:$D$500,0),MATCH(L$2,[3]Tabelle1!$E$2:$U$2,0))),"")</f>
        <v>32</v>
      </c>
      <c r="M586" s="195">
        <f t="array" ref="M586">IFERROR(IF(INDEX([3]Tabelle1!$E$3:$U$500,MATCH($A586&amp;$C586&amp;$D586,[3]Tabelle1!$A$3:$A$500&amp;[3]Tabelle1!$C$3:$C$500&amp;[3]Tabelle1!$D$3:$D$500,0),MATCH(M$2,[3]Tabelle1!$E$2:$U$2,0))=0,"",INDEX([3]Tabelle1!$E$3:$U$500,MATCH($A586&amp;$C586&amp;$D586,[3]Tabelle1!$A$3:$A$500&amp;[3]Tabelle1!$C$3:$C$500&amp;[3]Tabelle1!$D$3:$D$500,0),MATCH(M$2,[3]Tabelle1!$E$2:$U$2,0))),"")</f>
        <v>33</v>
      </c>
      <c r="N586" s="195">
        <f t="array" ref="N586">IFERROR(IF(INDEX([3]Tabelle1!$E$3:$U$500,MATCH($A586&amp;$C586&amp;$D586,[3]Tabelle1!$A$3:$A$500&amp;[3]Tabelle1!$C$3:$C$500&amp;[3]Tabelle1!$D$3:$D$500,0),MATCH(N$2,[3]Tabelle1!$E$2:$U$2,0))=0,"",INDEX([3]Tabelle1!$E$3:$U$500,MATCH($A586&amp;$C586&amp;$D586,[3]Tabelle1!$A$3:$A$500&amp;[3]Tabelle1!$C$3:$C$500&amp;[3]Tabelle1!$D$3:$D$500,0),MATCH(N$2,[3]Tabelle1!$E$2:$U$2,0))),"")</f>
        <v>33</v>
      </c>
      <c r="O586" s="195">
        <f t="array" ref="O586">IFERROR(IF(INDEX([3]Tabelle1!$E$3:$U$500,MATCH($A586&amp;$C586&amp;$D586,[3]Tabelle1!$A$3:$A$500&amp;[3]Tabelle1!$C$3:$C$500&amp;[3]Tabelle1!$D$3:$D$500,0),MATCH(O$2,[3]Tabelle1!$E$2:$U$2,0))=0,"",INDEX([3]Tabelle1!$E$3:$U$500,MATCH($A586&amp;$C586&amp;$D586,[3]Tabelle1!$A$3:$A$500&amp;[3]Tabelle1!$C$3:$C$500&amp;[3]Tabelle1!$D$3:$D$500,0),MATCH(O$2,[3]Tabelle1!$E$2:$U$2,0))),"")</f>
        <v>33</v>
      </c>
      <c r="P586" s="195">
        <f t="array" ref="P586">IFERROR(IF(INDEX([3]Tabelle1!$E$3:$U$500,MATCH($A586&amp;$C586&amp;$D586,[3]Tabelle1!$A$3:$A$500&amp;[3]Tabelle1!$C$3:$C$500&amp;[3]Tabelle1!$D$3:$D$500,0),MATCH(P$2,[3]Tabelle1!$E$2:$U$2,0))=0,"",INDEX([3]Tabelle1!$E$3:$U$500,MATCH($A586&amp;$C586&amp;$D586,[3]Tabelle1!$A$3:$A$500&amp;[3]Tabelle1!$C$3:$C$500&amp;[3]Tabelle1!$D$3:$D$500,0),MATCH(P$2,[3]Tabelle1!$E$2:$U$2,0))),"")</f>
        <v>33</v>
      </c>
      <c r="Q586" s="195">
        <f t="array" ref="Q586">IFERROR(IF(INDEX([3]Tabelle1!$E$3:$U$500,MATCH($A586&amp;$C586&amp;$D586,[3]Tabelle1!$A$3:$A$500&amp;[3]Tabelle1!$C$3:$C$500&amp;[3]Tabelle1!$D$3:$D$500,0),MATCH(Q$2,[3]Tabelle1!$E$2:$U$2,0))=0,"",INDEX([3]Tabelle1!$E$3:$U$500,MATCH($A586&amp;$C586&amp;$D586,[3]Tabelle1!$A$3:$A$500&amp;[3]Tabelle1!$C$3:$C$500&amp;[3]Tabelle1!$D$3:$D$500,0),MATCH(Q$2,[3]Tabelle1!$E$2:$U$2,0))),"")</f>
        <v>34</v>
      </c>
      <c r="R586" s="195">
        <f t="array" ref="R586">IFERROR(IF(INDEX([3]Tabelle1!$E$3:$U$500,MATCH($A586&amp;$C586&amp;$D586,[3]Tabelle1!$A$3:$A$500&amp;[3]Tabelle1!$C$3:$C$500&amp;[3]Tabelle1!$D$3:$D$500,0),MATCH(R$2,[3]Tabelle1!$E$2:$U$2,0))=0,"",INDEX([3]Tabelle1!$E$3:$U$500,MATCH($A586&amp;$C586&amp;$D586,[3]Tabelle1!$A$3:$A$500&amp;[3]Tabelle1!$C$3:$C$500&amp;[3]Tabelle1!$D$3:$D$500,0),MATCH(R$2,[3]Tabelle1!$E$2:$U$2,0))),"")</f>
        <v>34</v>
      </c>
      <c r="S586" s="195">
        <f t="array" ref="S586">IFERROR(IF(INDEX([3]Tabelle1!$E$3:$U$500,MATCH($A586&amp;$C586&amp;$D586,[3]Tabelle1!$A$3:$A$500&amp;[3]Tabelle1!$C$3:$C$500&amp;[3]Tabelle1!$D$3:$D$500,0),MATCH(S$2,[3]Tabelle1!$E$2:$U$2,0))=0,"",INDEX([3]Tabelle1!$E$3:$U$500,MATCH($A586&amp;$C586&amp;$D586,[3]Tabelle1!$A$3:$A$500&amp;[3]Tabelle1!$C$3:$C$500&amp;[3]Tabelle1!$D$3:$D$500,0),MATCH(S$2,[3]Tabelle1!$E$2:$U$2,0))),"")</f>
        <v>34</v>
      </c>
      <c r="T586" s="195" t="str">
        <f t="array" ref="T586">IFERROR(IF(INDEX([3]Tabelle1!$E$3:$U$500,MATCH($A586&amp;$C586&amp;$D586,[3]Tabelle1!$A$3:$A$500&amp;[3]Tabelle1!$C$3:$C$500&amp;[3]Tabelle1!$D$3:$D$500,0),MATCH(T$2,[3]Tabelle1!$E$2:$U$2,0))=0,"",INDEX([3]Tabelle1!$E$3:$U$500,MATCH($A586&amp;$C586&amp;$D586,[3]Tabelle1!$A$3:$A$500&amp;[3]Tabelle1!$C$3:$C$500&amp;[3]Tabelle1!$D$3:$D$500,0),MATCH(T$2,[3]Tabelle1!$E$2:$U$2,0))),"")</f>
        <v/>
      </c>
      <c r="U586" s="195" t="str">
        <f t="array" ref="U586">IFERROR(IF(INDEX([3]Tabelle1!$E$3:$U$500,MATCH($A586&amp;$C586&amp;$D586,[3]Tabelle1!$A$3:$A$500&amp;[3]Tabelle1!$C$3:$C$500&amp;[3]Tabelle1!$D$3:$D$500,0),MATCH(U$2,[3]Tabelle1!$E$2:$U$2,0))=0,"",INDEX([3]Tabelle1!$E$3:$U$500,MATCH($A586&amp;$C586&amp;$D586,[3]Tabelle1!$A$3:$A$500&amp;[3]Tabelle1!$C$3:$C$500&amp;[3]Tabelle1!$D$3:$D$500,0),MATCH(U$2,[3]Tabelle1!$E$2:$U$2,0))),"")</f>
        <v/>
      </c>
      <c r="V586" s="196" t="str">
        <f t="array" ref="V586">IFERROR(IF(INDEX([3]Tabelle1!$E$3:$U$500,MATCH($A586&amp;$C586&amp;$D586,[3]Tabelle1!$A$3:$A$500&amp;[3]Tabelle1!$C$3:$C$500&amp;[3]Tabelle1!$D$3:$D$500,0),MATCH(V$2,[3]Tabelle1!$E$2:$U$2,0))=0,"",INDEX([3]Tabelle1!$E$3:$U$500,MATCH($A586&amp;$C586&amp;$D586,[3]Tabelle1!$A$3:$A$500&amp;[3]Tabelle1!$C$3:$C$500&amp;[3]Tabelle1!$D$3:$D$500,0),MATCH(V$2,[3]Tabelle1!$E$2:$U$2,0))),"")</f>
        <v/>
      </c>
      <c r="W586" t="str">
        <f t="array" ref="W586">IFERROR(IF(INDEX([3]Tabelle1!$E$3:$U$500,MATCH($A586&amp;$C586&amp;$D586,[3]Tabelle1!$A$3:$A$500&amp;[3]Tabelle1!$C$3:$C$500&amp;[3]Tabelle1!$D$3:$D$500,0),MATCH(W$2,[3]Tabelle1!$E$2:$U$2,0))=0,"",INDEX([3]Tabelle1!$E$3:$U$500,MATCH($A586&amp;$C586&amp;$D586,[3]Tabelle1!$A$3:$A$500&amp;[3]Tabelle1!$C$3:$C$500&amp;[3]Tabelle1!$D$3:$D$500,0),MATCH(W$2,[3]Tabelle1!$E$2:$U$2,0))),"")</f>
        <v/>
      </c>
      <c r="X586" t="str">
        <f t="array" ref="X586">IFERROR(IF(INDEX([3]Tabelle1!$E$3:$U$500,MATCH($A586&amp;$C586&amp;$D586,[3]Tabelle1!$A$3:$A$500&amp;[3]Tabelle1!$C$3:$C$500&amp;[3]Tabelle1!$D$3:$D$500,0),MATCH(X$2,[3]Tabelle1!$E$2:$U$2,0))=0,"",INDEX([3]Tabelle1!$E$3:$U$500,MATCH($A586&amp;$C586&amp;$D586,[3]Tabelle1!$A$3:$A$500&amp;[3]Tabelle1!$C$3:$C$500&amp;[3]Tabelle1!$D$3:$D$500,0),MATCH(X$2,[3]Tabelle1!$E$2:$U$2,0))),"")</f>
        <v/>
      </c>
      <c r="Y586" s="4"/>
      <c r="Z586" s="4"/>
      <c r="AA586" s="4"/>
      <c r="AB586" s="4"/>
      <c r="AC586" s="4"/>
      <c r="AD586" s="4"/>
      <c r="AE586" s="4"/>
      <c r="AF586" s="4"/>
    </row>
    <row r="587" spans="1:32" x14ac:dyDescent="0.2">
      <c r="A587" s="107" t="str">
        <f t="shared" si="50"/>
        <v>Slovenia</v>
      </c>
      <c r="B587" s="97"/>
      <c r="C587" s="97" t="s">
        <v>88</v>
      </c>
      <c r="D587" s="227" t="s">
        <v>93</v>
      </c>
      <c r="E587" s="194"/>
      <c r="F587" s="194"/>
      <c r="G587" s="194"/>
      <c r="H587" s="195" t="str">
        <f t="array" ref="H587">IFERROR(IF(INDEX([3]Tabelle1!$E$3:$U$500,MATCH($A587&amp;$C587&amp;$D587,[3]Tabelle1!$A$3:$A$500&amp;[3]Tabelle1!$C$3:$C$500&amp;[3]Tabelle1!$D$3:$D$500,0),MATCH(H$2,[3]Tabelle1!$E$2:$U$2,0))=0,"",INDEX([3]Tabelle1!$E$3:$U$500,MATCH($A587&amp;$C587&amp;$D587,[3]Tabelle1!$A$3:$A$500&amp;[3]Tabelle1!$C$3:$C$500&amp;[3]Tabelle1!$D$3:$D$500,0),MATCH(H$2,[3]Tabelle1!$E$2:$U$2,0))),"")</f>
        <v/>
      </c>
      <c r="I587" s="195" t="str">
        <f t="array" ref="I587">IFERROR(IF(INDEX([3]Tabelle1!$E$3:$U$500,MATCH($A587&amp;$C587&amp;$D587,[3]Tabelle1!$A$3:$A$500&amp;[3]Tabelle1!$C$3:$C$500&amp;[3]Tabelle1!$D$3:$D$500,0),MATCH(I$2,[3]Tabelle1!$E$2:$U$2,0))=0,"",INDEX([3]Tabelle1!$E$3:$U$500,MATCH($A587&amp;$C587&amp;$D587,[3]Tabelle1!$A$3:$A$500&amp;[3]Tabelle1!$C$3:$C$500&amp;[3]Tabelle1!$D$3:$D$500,0),MATCH(I$2,[3]Tabelle1!$E$2:$U$2,0))),"")</f>
        <v/>
      </c>
      <c r="J587" s="195" t="str">
        <f t="array" ref="J587">IFERROR(IF(INDEX([3]Tabelle1!$E$3:$U$500,MATCH($A587&amp;$C587&amp;$D587,[3]Tabelle1!$A$3:$A$500&amp;[3]Tabelle1!$C$3:$C$500&amp;[3]Tabelle1!$D$3:$D$500,0),MATCH(J$2,[3]Tabelle1!$E$2:$U$2,0))=0,"",INDEX([3]Tabelle1!$E$3:$U$500,MATCH($A587&amp;$C587&amp;$D587,[3]Tabelle1!$A$3:$A$500&amp;[3]Tabelle1!$C$3:$C$500&amp;[3]Tabelle1!$D$3:$D$500,0),MATCH(J$2,[3]Tabelle1!$E$2:$U$2,0))),"")</f>
        <v/>
      </c>
      <c r="K587" s="195" t="str">
        <f t="array" ref="K587">IFERROR(IF(INDEX([3]Tabelle1!$E$3:$U$500,MATCH($A587&amp;$C587&amp;$D587,[3]Tabelle1!$A$3:$A$500&amp;[3]Tabelle1!$C$3:$C$500&amp;[3]Tabelle1!$D$3:$D$500,0),MATCH(K$2,[3]Tabelle1!$E$2:$U$2,0))=0,"",INDEX([3]Tabelle1!$E$3:$U$500,MATCH($A587&amp;$C587&amp;$D587,[3]Tabelle1!$A$3:$A$500&amp;[3]Tabelle1!$C$3:$C$500&amp;[3]Tabelle1!$D$3:$D$500,0),MATCH(K$2,[3]Tabelle1!$E$2:$U$2,0))),"")</f>
        <v/>
      </c>
      <c r="L587" s="195" t="str">
        <f t="array" ref="L587">IFERROR(IF(INDEX([3]Tabelle1!$E$3:$U$500,MATCH($A587&amp;$C587&amp;$D587,[3]Tabelle1!$A$3:$A$500&amp;[3]Tabelle1!$C$3:$C$500&amp;[3]Tabelle1!$D$3:$D$500,0),MATCH(L$2,[3]Tabelle1!$E$2:$U$2,0))=0,"",INDEX([3]Tabelle1!$E$3:$U$500,MATCH($A587&amp;$C587&amp;$D587,[3]Tabelle1!$A$3:$A$500&amp;[3]Tabelle1!$C$3:$C$500&amp;[3]Tabelle1!$D$3:$D$500,0),MATCH(L$2,[3]Tabelle1!$E$2:$U$2,0))),"")</f>
        <v/>
      </c>
      <c r="M587" s="195" t="str">
        <f t="array" ref="M587">IFERROR(IF(INDEX([3]Tabelle1!$E$3:$U$500,MATCH($A587&amp;$C587&amp;$D587,[3]Tabelle1!$A$3:$A$500&amp;[3]Tabelle1!$C$3:$C$500&amp;[3]Tabelle1!$D$3:$D$500,0),MATCH(M$2,[3]Tabelle1!$E$2:$U$2,0))=0,"",INDEX([3]Tabelle1!$E$3:$U$500,MATCH($A587&amp;$C587&amp;$D587,[3]Tabelle1!$A$3:$A$500&amp;[3]Tabelle1!$C$3:$C$500&amp;[3]Tabelle1!$D$3:$D$500,0),MATCH(M$2,[3]Tabelle1!$E$2:$U$2,0))),"")</f>
        <v/>
      </c>
      <c r="N587" s="195" t="str">
        <f t="array" ref="N587">IFERROR(IF(INDEX([3]Tabelle1!$E$3:$U$500,MATCH($A587&amp;$C587&amp;$D587,[3]Tabelle1!$A$3:$A$500&amp;[3]Tabelle1!$C$3:$C$500&amp;[3]Tabelle1!$D$3:$D$500,0),MATCH(N$2,[3]Tabelle1!$E$2:$U$2,0))=0,"",INDEX([3]Tabelle1!$E$3:$U$500,MATCH($A587&amp;$C587&amp;$D587,[3]Tabelle1!$A$3:$A$500&amp;[3]Tabelle1!$C$3:$C$500&amp;[3]Tabelle1!$D$3:$D$500,0),MATCH(N$2,[3]Tabelle1!$E$2:$U$2,0))),"")</f>
        <v/>
      </c>
      <c r="O587" s="195" t="str">
        <f t="array" ref="O587">IFERROR(IF(INDEX([3]Tabelle1!$E$3:$U$500,MATCH($A587&amp;$C587&amp;$D587,[3]Tabelle1!$A$3:$A$500&amp;[3]Tabelle1!$C$3:$C$500&amp;[3]Tabelle1!$D$3:$D$500,0),MATCH(O$2,[3]Tabelle1!$E$2:$U$2,0))=0,"",INDEX([3]Tabelle1!$E$3:$U$500,MATCH($A587&amp;$C587&amp;$D587,[3]Tabelle1!$A$3:$A$500&amp;[3]Tabelle1!$C$3:$C$500&amp;[3]Tabelle1!$D$3:$D$500,0),MATCH(O$2,[3]Tabelle1!$E$2:$U$2,0))),"")</f>
        <v/>
      </c>
      <c r="P587" s="195" t="str">
        <f t="array" ref="P587">IFERROR(IF(INDEX([3]Tabelle1!$E$3:$U$500,MATCH($A587&amp;$C587&amp;$D587,[3]Tabelle1!$A$3:$A$500&amp;[3]Tabelle1!$C$3:$C$500&amp;[3]Tabelle1!$D$3:$D$500,0),MATCH(P$2,[3]Tabelle1!$E$2:$U$2,0))=0,"",INDEX([3]Tabelle1!$E$3:$U$500,MATCH($A587&amp;$C587&amp;$D587,[3]Tabelle1!$A$3:$A$500&amp;[3]Tabelle1!$C$3:$C$500&amp;[3]Tabelle1!$D$3:$D$500,0),MATCH(P$2,[3]Tabelle1!$E$2:$U$2,0))),"")</f>
        <v/>
      </c>
      <c r="Q587" s="195" t="str">
        <f t="array" ref="Q587">IFERROR(IF(INDEX([3]Tabelle1!$E$3:$U$500,MATCH($A587&amp;$C587&amp;$D587,[3]Tabelle1!$A$3:$A$500&amp;[3]Tabelle1!$C$3:$C$500&amp;[3]Tabelle1!$D$3:$D$500,0),MATCH(Q$2,[3]Tabelle1!$E$2:$U$2,0))=0,"",INDEX([3]Tabelle1!$E$3:$U$500,MATCH($A587&amp;$C587&amp;$D587,[3]Tabelle1!$A$3:$A$500&amp;[3]Tabelle1!$C$3:$C$500&amp;[3]Tabelle1!$D$3:$D$500,0),MATCH(Q$2,[3]Tabelle1!$E$2:$U$2,0))),"")</f>
        <v/>
      </c>
      <c r="R587" s="195" t="str">
        <f t="array" ref="R587">IFERROR(IF(INDEX([3]Tabelle1!$E$3:$U$500,MATCH($A587&amp;$C587&amp;$D587,[3]Tabelle1!$A$3:$A$500&amp;[3]Tabelle1!$C$3:$C$500&amp;[3]Tabelle1!$D$3:$D$500,0),MATCH(R$2,[3]Tabelle1!$E$2:$U$2,0))=0,"",INDEX([3]Tabelle1!$E$3:$U$500,MATCH($A587&amp;$C587&amp;$D587,[3]Tabelle1!$A$3:$A$500&amp;[3]Tabelle1!$C$3:$C$500&amp;[3]Tabelle1!$D$3:$D$500,0),MATCH(R$2,[3]Tabelle1!$E$2:$U$2,0))),"")</f>
        <v/>
      </c>
      <c r="S587" s="195" t="str">
        <f t="array" ref="S587">IFERROR(IF(INDEX([3]Tabelle1!$E$3:$U$500,MATCH($A587&amp;$C587&amp;$D587,[3]Tabelle1!$A$3:$A$500&amp;[3]Tabelle1!$C$3:$C$500&amp;[3]Tabelle1!$D$3:$D$500,0),MATCH(S$2,[3]Tabelle1!$E$2:$U$2,0))=0,"",INDEX([3]Tabelle1!$E$3:$U$500,MATCH($A587&amp;$C587&amp;$D587,[3]Tabelle1!$A$3:$A$500&amp;[3]Tabelle1!$C$3:$C$500&amp;[3]Tabelle1!$D$3:$D$500,0),MATCH(S$2,[3]Tabelle1!$E$2:$U$2,0))),"")</f>
        <v/>
      </c>
      <c r="T587" s="195" t="str">
        <f t="array" ref="T587">IFERROR(IF(INDEX([3]Tabelle1!$E$3:$U$500,MATCH($A587&amp;$C587&amp;$D587,[3]Tabelle1!$A$3:$A$500&amp;[3]Tabelle1!$C$3:$C$500&amp;[3]Tabelle1!$D$3:$D$500,0),MATCH(T$2,[3]Tabelle1!$E$2:$U$2,0))=0,"",INDEX([3]Tabelle1!$E$3:$U$500,MATCH($A587&amp;$C587&amp;$D587,[3]Tabelle1!$A$3:$A$500&amp;[3]Tabelle1!$C$3:$C$500&amp;[3]Tabelle1!$D$3:$D$500,0),MATCH(T$2,[3]Tabelle1!$E$2:$U$2,0))),"")</f>
        <v/>
      </c>
      <c r="U587" s="195" t="str">
        <f t="array" ref="U587">IFERROR(IF(INDEX([3]Tabelle1!$E$3:$U$500,MATCH($A587&amp;$C587&amp;$D587,[3]Tabelle1!$A$3:$A$500&amp;[3]Tabelle1!$C$3:$C$500&amp;[3]Tabelle1!$D$3:$D$500,0),MATCH(U$2,[3]Tabelle1!$E$2:$U$2,0))=0,"",INDEX([3]Tabelle1!$E$3:$U$500,MATCH($A587&amp;$C587&amp;$D587,[3]Tabelle1!$A$3:$A$500&amp;[3]Tabelle1!$C$3:$C$500&amp;[3]Tabelle1!$D$3:$D$500,0),MATCH(U$2,[3]Tabelle1!$E$2:$U$2,0))),"")</f>
        <v/>
      </c>
      <c r="V587" s="196" t="str">
        <f t="array" ref="V587">IFERROR(IF(INDEX([3]Tabelle1!$E$3:$U$500,MATCH($A587&amp;$C587&amp;$D587,[3]Tabelle1!$A$3:$A$500&amp;[3]Tabelle1!$C$3:$C$500&amp;[3]Tabelle1!$D$3:$D$500,0),MATCH(V$2,[3]Tabelle1!$E$2:$U$2,0))=0,"",INDEX([3]Tabelle1!$E$3:$U$500,MATCH($A587&amp;$C587&amp;$D587,[3]Tabelle1!$A$3:$A$500&amp;[3]Tabelle1!$C$3:$C$500&amp;[3]Tabelle1!$D$3:$D$500,0),MATCH(V$2,[3]Tabelle1!$E$2:$U$2,0))),"")</f>
        <v/>
      </c>
      <c r="W587" t="str">
        <f t="array" ref="W587">IFERROR(IF(INDEX([3]Tabelle1!$E$3:$U$500,MATCH($A587&amp;$C587&amp;$D587,[3]Tabelle1!$A$3:$A$500&amp;[3]Tabelle1!$C$3:$C$500&amp;[3]Tabelle1!$D$3:$D$500,0),MATCH(W$2,[3]Tabelle1!$E$2:$U$2,0))=0,"",INDEX([3]Tabelle1!$E$3:$U$500,MATCH($A587&amp;$C587&amp;$D587,[3]Tabelle1!$A$3:$A$500&amp;[3]Tabelle1!$C$3:$C$500&amp;[3]Tabelle1!$D$3:$D$500,0),MATCH(W$2,[3]Tabelle1!$E$2:$U$2,0))),"")</f>
        <v/>
      </c>
      <c r="X587" t="str">
        <f t="array" ref="X587">IFERROR(IF(INDEX([3]Tabelle1!$E$3:$U$500,MATCH($A587&amp;$C587&amp;$D587,[3]Tabelle1!$A$3:$A$500&amp;[3]Tabelle1!$C$3:$C$500&amp;[3]Tabelle1!$D$3:$D$500,0),MATCH(X$2,[3]Tabelle1!$E$2:$U$2,0))=0,"",INDEX([3]Tabelle1!$E$3:$U$500,MATCH($A587&amp;$C587&amp;$D587,[3]Tabelle1!$A$3:$A$500&amp;[3]Tabelle1!$C$3:$C$500&amp;[3]Tabelle1!$D$3:$D$500,0),MATCH(X$2,[3]Tabelle1!$E$2:$U$2,0))),"")</f>
        <v/>
      </c>
      <c r="Y587" s="4"/>
      <c r="Z587" s="4"/>
      <c r="AA587" s="4"/>
      <c r="AB587" s="4"/>
      <c r="AC587" s="4"/>
      <c r="AD587" s="4"/>
      <c r="AE587" s="4"/>
      <c r="AF587" s="4"/>
    </row>
    <row r="588" spans="1:32" x14ac:dyDescent="0.2">
      <c r="A588" s="107" t="str">
        <f t="shared" si="50"/>
        <v>Slovenia</v>
      </c>
      <c r="B588" s="97"/>
      <c r="C588" s="97" t="s">
        <v>88</v>
      </c>
      <c r="D588" s="227" t="s">
        <v>48</v>
      </c>
      <c r="E588" s="194"/>
      <c r="F588" s="194"/>
      <c r="G588" s="194"/>
      <c r="H588" s="195" t="str">
        <f t="array" ref="H588">IFERROR(IF(INDEX([3]Tabelle1!$E$3:$U$500,MATCH($A588&amp;$C588&amp;$D588,[3]Tabelle1!$A$3:$A$500&amp;[3]Tabelle1!$C$3:$C$500&amp;[3]Tabelle1!$D$3:$D$500,0),MATCH(H$2,[3]Tabelle1!$E$2:$U$2,0))=0,"",INDEX([3]Tabelle1!$E$3:$U$500,MATCH($A588&amp;$C588&amp;$D588,[3]Tabelle1!$A$3:$A$500&amp;[3]Tabelle1!$C$3:$C$500&amp;[3]Tabelle1!$D$3:$D$500,0),MATCH(H$2,[3]Tabelle1!$E$2:$U$2,0))),"")</f>
        <v/>
      </c>
      <c r="I588" s="195" t="str">
        <f t="array" ref="I588">IFERROR(IF(INDEX([3]Tabelle1!$E$3:$U$500,MATCH($A588&amp;$C588&amp;$D588,[3]Tabelle1!$A$3:$A$500&amp;[3]Tabelle1!$C$3:$C$500&amp;[3]Tabelle1!$D$3:$D$500,0),MATCH(I$2,[3]Tabelle1!$E$2:$U$2,0))=0,"",INDEX([3]Tabelle1!$E$3:$U$500,MATCH($A588&amp;$C588&amp;$D588,[3]Tabelle1!$A$3:$A$500&amp;[3]Tabelle1!$C$3:$C$500&amp;[3]Tabelle1!$D$3:$D$500,0),MATCH(I$2,[3]Tabelle1!$E$2:$U$2,0))),"")</f>
        <v/>
      </c>
      <c r="J588" s="195" t="str">
        <f t="array" ref="J588">IFERROR(IF(INDEX([3]Tabelle1!$E$3:$U$500,MATCH($A588&amp;$C588&amp;$D588,[3]Tabelle1!$A$3:$A$500&amp;[3]Tabelle1!$C$3:$C$500&amp;[3]Tabelle1!$D$3:$D$500,0),MATCH(J$2,[3]Tabelle1!$E$2:$U$2,0))=0,"",INDEX([3]Tabelle1!$E$3:$U$500,MATCH($A588&amp;$C588&amp;$D588,[3]Tabelle1!$A$3:$A$500&amp;[3]Tabelle1!$C$3:$C$500&amp;[3]Tabelle1!$D$3:$D$500,0),MATCH(J$2,[3]Tabelle1!$E$2:$U$2,0))),"")</f>
        <v/>
      </c>
      <c r="K588" s="195" t="str">
        <f t="array" ref="K588">IFERROR(IF(INDEX([3]Tabelle1!$E$3:$U$500,MATCH($A588&amp;$C588&amp;$D588,[3]Tabelle1!$A$3:$A$500&amp;[3]Tabelle1!$C$3:$C$500&amp;[3]Tabelle1!$D$3:$D$500,0),MATCH(K$2,[3]Tabelle1!$E$2:$U$2,0))=0,"",INDEX([3]Tabelle1!$E$3:$U$500,MATCH($A588&amp;$C588&amp;$D588,[3]Tabelle1!$A$3:$A$500&amp;[3]Tabelle1!$C$3:$C$500&amp;[3]Tabelle1!$D$3:$D$500,0),MATCH(K$2,[3]Tabelle1!$E$2:$U$2,0))),"")</f>
        <v/>
      </c>
      <c r="L588" s="195" t="str">
        <f t="array" ref="L588">IFERROR(IF(INDEX([3]Tabelle1!$E$3:$U$500,MATCH($A588&amp;$C588&amp;$D588,[3]Tabelle1!$A$3:$A$500&amp;[3]Tabelle1!$C$3:$C$500&amp;[3]Tabelle1!$D$3:$D$500,0),MATCH(L$2,[3]Tabelle1!$E$2:$U$2,0))=0,"",INDEX([3]Tabelle1!$E$3:$U$500,MATCH($A588&amp;$C588&amp;$D588,[3]Tabelle1!$A$3:$A$500&amp;[3]Tabelle1!$C$3:$C$500&amp;[3]Tabelle1!$D$3:$D$500,0),MATCH(L$2,[3]Tabelle1!$E$2:$U$2,0))),"")</f>
        <v/>
      </c>
      <c r="M588" s="195" t="str">
        <f t="array" ref="M588">IFERROR(IF(INDEX([3]Tabelle1!$E$3:$U$500,MATCH($A588&amp;$C588&amp;$D588,[3]Tabelle1!$A$3:$A$500&amp;[3]Tabelle1!$C$3:$C$500&amp;[3]Tabelle1!$D$3:$D$500,0),MATCH(M$2,[3]Tabelle1!$E$2:$U$2,0))=0,"",INDEX([3]Tabelle1!$E$3:$U$500,MATCH($A588&amp;$C588&amp;$D588,[3]Tabelle1!$A$3:$A$500&amp;[3]Tabelle1!$C$3:$C$500&amp;[3]Tabelle1!$D$3:$D$500,0),MATCH(M$2,[3]Tabelle1!$E$2:$U$2,0))),"")</f>
        <v/>
      </c>
      <c r="N588" s="195" t="str">
        <f t="array" ref="N588">IFERROR(IF(INDEX([3]Tabelle1!$E$3:$U$500,MATCH($A588&amp;$C588&amp;$D588,[3]Tabelle1!$A$3:$A$500&amp;[3]Tabelle1!$C$3:$C$500&amp;[3]Tabelle1!$D$3:$D$500,0),MATCH(N$2,[3]Tabelle1!$E$2:$U$2,0))=0,"",INDEX([3]Tabelle1!$E$3:$U$500,MATCH($A588&amp;$C588&amp;$D588,[3]Tabelle1!$A$3:$A$500&amp;[3]Tabelle1!$C$3:$C$500&amp;[3]Tabelle1!$D$3:$D$500,0),MATCH(N$2,[3]Tabelle1!$E$2:$U$2,0))),"")</f>
        <v/>
      </c>
      <c r="O588" s="195" t="str">
        <f t="array" ref="O588">IFERROR(IF(INDEX([3]Tabelle1!$E$3:$U$500,MATCH($A588&amp;$C588&amp;$D588,[3]Tabelle1!$A$3:$A$500&amp;[3]Tabelle1!$C$3:$C$500&amp;[3]Tabelle1!$D$3:$D$500,0),MATCH(O$2,[3]Tabelle1!$E$2:$U$2,0))=0,"",INDEX([3]Tabelle1!$E$3:$U$500,MATCH($A588&amp;$C588&amp;$D588,[3]Tabelle1!$A$3:$A$500&amp;[3]Tabelle1!$C$3:$C$500&amp;[3]Tabelle1!$D$3:$D$500,0),MATCH(O$2,[3]Tabelle1!$E$2:$U$2,0))),"")</f>
        <v/>
      </c>
      <c r="P588" s="195" t="str">
        <f t="array" ref="P588">IFERROR(IF(INDEX([3]Tabelle1!$E$3:$U$500,MATCH($A588&amp;$C588&amp;$D588,[3]Tabelle1!$A$3:$A$500&amp;[3]Tabelle1!$C$3:$C$500&amp;[3]Tabelle1!$D$3:$D$500,0),MATCH(P$2,[3]Tabelle1!$E$2:$U$2,0))=0,"",INDEX([3]Tabelle1!$E$3:$U$500,MATCH($A588&amp;$C588&amp;$D588,[3]Tabelle1!$A$3:$A$500&amp;[3]Tabelle1!$C$3:$C$500&amp;[3]Tabelle1!$D$3:$D$500,0),MATCH(P$2,[3]Tabelle1!$E$2:$U$2,0))),"")</f>
        <v/>
      </c>
      <c r="Q588" s="195" t="str">
        <f t="array" ref="Q588">IFERROR(IF(INDEX([3]Tabelle1!$E$3:$U$500,MATCH($A588&amp;$C588&amp;$D588,[3]Tabelle1!$A$3:$A$500&amp;[3]Tabelle1!$C$3:$C$500&amp;[3]Tabelle1!$D$3:$D$500,0),MATCH(Q$2,[3]Tabelle1!$E$2:$U$2,0))=0,"",INDEX([3]Tabelle1!$E$3:$U$500,MATCH($A588&amp;$C588&amp;$D588,[3]Tabelle1!$A$3:$A$500&amp;[3]Tabelle1!$C$3:$C$500&amp;[3]Tabelle1!$D$3:$D$500,0),MATCH(Q$2,[3]Tabelle1!$E$2:$U$2,0))),"")</f>
        <v/>
      </c>
      <c r="R588" s="195" t="str">
        <f t="array" ref="R588">IFERROR(IF(INDEX([3]Tabelle1!$E$3:$U$500,MATCH($A588&amp;$C588&amp;$D588,[3]Tabelle1!$A$3:$A$500&amp;[3]Tabelle1!$C$3:$C$500&amp;[3]Tabelle1!$D$3:$D$500,0),MATCH(R$2,[3]Tabelle1!$E$2:$U$2,0))=0,"",INDEX([3]Tabelle1!$E$3:$U$500,MATCH($A588&amp;$C588&amp;$D588,[3]Tabelle1!$A$3:$A$500&amp;[3]Tabelle1!$C$3:$C$500&amp;[3]Tabelle1!$D$3:$D$500,0),MATCH(R$2,[3]Tabelle1!$E$2:$U$2,0))),"")</f>
        <v/>
      </c>
      <c r="S588" s="195" t="str">
        <f t="array" ref="S588">IFERROR(IF(INDEX([3]Tabelle1!$E$3:$U$500,MATCH($A588&amp;$C588&amp;$D588,[3]Tabelle1!$A$3:$A$500&amp;[3]Tabelle1!$C$3:$C$500&amp;[3]Tabelle1!$D$3:$D$500,0),MATCH(S$2,[3]Tabelle1!$E$2:$U$2,0))=0,"",INDEX([3]Tabelle1!$E$3:$U$500,MATCH($A588&amp;$C588&amp;$D588,[3]Tabelle1!$A$3:$A$500&amp;[3]Tabelle1!$C$3:$C$500&amp;[3]Tabelle1!$D$3:$D$500,0),MATCH(S$2,[3]Tabelle1!$E$2:$U$2,0))),"")</f>
        <v/>
      </c>
      <c r="T588" s="195" t="str">
        <f t="array" ref="T588">IFERROR(IF(INDEX([3]Tabelle1!$E$3:$U$500,MATCH($A588&amp;$C588&amp;$D588,[3]Tabelle1!$A$3:$A$500&amp;[3]Tabelle1!$C$3:$C$500&amp;[3]Tabelle1!$D$3:$D$500,0),MATCH(T$2,[3]Tabelle1!$E$2:$U$2,0))=0,"",INDEX([3]Tabelle1!$E$3:$U$500,MATCH($A588&amp;$C588&amp;$D588,[3]Tabelle1!$A$3:$A$500&amp;[3]Tabelle1!$C$3:$C$500&amp;[3]Tabelle1!$D$3:$D$500,0),MATCH(T$2,[3]Tabelle1!$E$2:$U$2,0))),"")</f>
        <v/>
      </c>
      <c r="U588" s="195" t="str">
        <f t="array" ref="U588">IFERROR(IF(INDEX([3]Tabelle1!$E$3:$U$500,MATCH($A588&amp;$C588&amp;$D588,[3]Tabelle1!$A$3:$A$500&amp;[3]Tabelle1!$C$3:$C$500&amp;[3]Tabelle1!$D$3:$D$500,0),MATCH(U$2,[3]Tabelle1!$E$2:$U$2,0))=0,"",INDEX([3]Tabelle1!$E$3:$U$500,MATCH($A588&amp;$C588&amp;$D588,[3]Tabelle1!$A$3:$A$500&amp;[3]Tabelle1!$C$3:$C$500&amp;[3]Tabelle1!$D$3:$D$500,0),MATCH(U$2,[3]Tabelle1!$E$2:$U$2,0))),"")</f>
        <v/>
      </c>
      <c r="V588" s="196" t="str">
        <f t="array" ref="V588">IFERROR(IF(INDEX([3]Tabelle1!$E$3:$U$500,MATCH($A588&amp;$C588&amp;$D588,[3]Tabelle1!$A$3:$A$500&amp;[3]Tabelle1!$C$3:$C$500&amp;[3]Tabelle1!$D$3:$D$500,0),MATCH(V$2,[3]Tabelle1!$E$2:$U$2,0))=0,"",INDEX([3]Tabelle1!$E$3:$U$500,MATCH($A588&amp;$C588&amp;$D588,[3]Tabelle1!$A$3:$A$500&amp;[3]Tabelle1!$C$3:$C$500&amp;[3]Tabelle1!$D$3:$D$500,0),MATCH(V$2,[3]Tabelle1!$E$2:$U$2,0))),"")</f>
        <v/>
      </c>
      <c r="W588" t="str">
        <f t="array" ref="W588">IFERROR(IF(INDEX([3]Tabelle1!$E$3:$U$500,MATCH($A588&amp;$C588&amp;$D588,[3]Tabelle1!$A$3:$A$500&amp;[3]Tabelle1!$C$3:$C$500&amp;[3]Tabelle1!$D$3:$D$500,0),MATCH(W$2,[3]Tabelle1!$E$2:$U$2,0))=0,"",INDEX([3]Tabelle1!$E$3:$U$500,MATCH($A588&amp;$C588&amp;$D588,[3]Tabelle1!$A$3:$A$500&amp;[3]Tabelle1!$C$3:$C$500&amp;[3]Tabelle1!$D$3:$D$500,0),MATCH(W$2,[3]Tabelle1!$E$2:$U$2,0))),"")</f>
        <v/>
      </c>
      <c r="X588" t="str">
        <f t="array" ref="X588">IFERROR(IF(INDEX([3]Tabelle1!$E$3:$U$500,MATCH($A588&amp;$C588&amp;$D588,[3]Tabelle1!$A$3:$A$500&amp;[3]Tabelle1!$C$3:$C$500&amp;[3]Tabelle1!$D$3:$D$500,0),MATCH(X$2,[3]Tabelle1!$E$2:$U$2,0))=0,"",INDEX([3]Tabelle1!$E$3:$U$500,MATCH($A588&amp;$C588&amp;$D588,[3]Tabelle1!$A$3:$A$500&amp;[3]Tabelle1!$C$3:$C$500&amp;[3]Tabelle1!$D$3:$D$500,0),MATCH(X$2,[3]Tabelle1!$E$2:$U$2,0))),"")</f>
        <v/>
      </c>
      <c r="Y588" s="4"/>
      <c r="Z588" s="4"/>
      <c r="AA588" s="4"/>
      <c r="AB588" s="4"/>
      <c r="AC588" s="4"/>
      <c r="AD588" s="4"/>
      <c r="AE588" s="4"/>
      <c r="AF588" s="4"/>
    </row>
    <row r="589" spans="1:32" ht="13.5" thickBot="1" x14ac:dyDescent="0.25">
      <c r="A589" s="107" t="str">
        <f t="shared" si="50"/>
        <v>Slovenia</v>
      </c>
      <c r="B589" s="97"/>
      <c r="C589" s="108" t="s">
        <v>88</v>
      </c>
      <c r="D589" s="228" t="s">
        <v>44</v>
      </c>
      <c r="E589" s="194"/>
      <c r="F589" s="194"/>
      <c r="G589" s="194"/>
      <c r="H589" s="195" t="str">
        <f t="array" ref="H589">IFERROR(IF(INDEX([3]Tabelle1!$E$3:$U$500,MATCH($A589&amp;$C589&amp;$D589,[3]Tabelle1!$A$3:$A$500&amp;[3]Tabelle1!$C$3:$C$500&amp;[3]Tabelle1!$D$3:$D$500,0),MATCH(H$2,[3]Tabelle1!$E$2:$U$2,0))=0,"",INDEX([3]Tabelle1!$E$3:$U$500,MATCH($A589&amp;$C589&amp;$D589,[3]Tabelle1!$A$3:$A$500&amp;[3]Tabelle1!$C$3:$C$500&amp;[3]Tabelle1!$D$3:$D$500,0),MATCH(H$2,[3]Tabelle1!$E$2:$U$2,0))),"")</f>
        <v/>
      </c>
      <c r="I589" s="195" t="str">
        <f t="array" ref="I589">IFERROR(IF(INDEX([3]Tabelle1!$E$3:$U$500,MATCH($A589&amp;$C589&amp;$D589,[3]Tabelle1!$A$3:$A$500&amp;[3]Tabelle1!$C$3:$C$500&amp;[3]Tabelle1!$D$3:$D$500,0),MATCH(I$2,[3]Tabelle1!$E$2:$U$2,0))=0,"",INDEX([3]Tabelle1!$E$3:$U$500,MATCH($A589&amp;$C589&amp;$D589,[3]Tabelle1!$A$3:$A$500&amp;[3]Tabelle1!$C$3:$C$500&amp;[3]Tabelle1!$D$3:$D$500,0),MATCH(I$2,[3]Tabelle1!$E$2:$U$2,0))),"")</f>
        <v/>
      </c>
      <c r="J589" s="195" t="str">
        <f t="array" ref="J589">IFERROR(IF(INDEX([3]Tabelle1!$E$3:$U$500,MATCH($A589&amp;$C589&amp;$D589,[3]Tabelle1!$A$3:$A$500&amp;[3]Tabelle1!$C$3:$C$500&amp;[3]Tabelle1!$D$3:$D$500,0),MATCH(J$2,[3]Tabelle1!$E$2:$U$2,0))=0,"",INDEX([3]Tabelle1!$E$3:$U$500,MATCH($A589&amp;$C589&amp;$D589,[3]Tabelle1!$A$3:$A$500&amp;[3]Tabelle1!$C$3:$C$500&amp;[3]Tabelle1!$D$3:$D$500,0),MATCH(J$2,[3]Tabelle1!$E$2:$U$2,0))),"")</f>
        <v/>
      </c>
      <c r="K589" s="195" t="str">
        <f t="array" ref="K589">IFERROR(IF(INDEX([3]Tabelle1!$E$3:$U$500,MATCH($A589&amp;$C589&amp;$D589,[3]Tabelle1!$A$3:$A$500&amp;[3]Tabelle1!$C$3:$C$500&amp;[3]Tabelle1!$D$3:$D$500,0),MATCH(K$2,[3]Tabelle1!$E$2:$U$2,0))=0,"",INDEX([3]Tabelle1!$E$3:$U$500,MATCH($A589&amp;$C589&amp;$D589,[3]Tabelle1!$A$3:$A$500&amp;[3]Tabelle1!$C$3:$C$500&amp;[3]Tabelle1!$D$3:$D$500,0),MATCH(K$2,[3]Tabelle1!$E$2:$U$2,0))),"")</f>
        <v/>
      </c>
      <c r="L589" s="195" t="str">
        <f t="array" ref="L589">IFERROR(IF(INDEX([3]Tabelle1!$E$3:$U$500,MATCH($A589&amp;$C589&amp;$D589,[3]Tabelle1!$A$3:$A$500&amp;[3]Tabelle1!$C$3:$C$500&amp;[3]Tabelle1!$D$3:$D$500,0),MATCH(L$2,[3]Tabelle1!$E$2:$U$2,0))=0,"",INDEX([3]Tabelle1!$E$3:$U$500,MATCH($A589&amp;$C589&amp;$D589,[3]Tabelle1!$A$3:$A$500&amp;[3]Tabelle1!$C$3:$C$500&amp;[3]Tabelle1!$D$3:$D$500,0),MATCH(L$2,[3]Tabelle1!$E$2:$U$2,0))),"")</f>
        <v/>
      </c>
      <c r="M589" s="195" t="str">
        <f t="array" ref="M589">IFERROR(IF(INDEX([3]Tabelle1!$E$3:$U$500,MATCH($A589&amp;$C589&amp;$D589,[3]Tabelle1!$A$3:$A$500&amp;[3]Tabelle1!$C$3:$C$500&amp;[3]Tabelle1!$D$3:$D$500,0),MATCH(M$2,[3]Tabelle1!$E$2:$U$2,0))=0,"",INDEX([3]Tabelle1!$E$3:$U$500,MATCH($A589&amp;$C589&amp;$D589,[3]Tabelle1!$A$3:$A$500&amp;[3]Tabelle1!$C$3:$C$500&amp;[3]Tabelle1!$D$3:$D$500,0),MATCH(M$2,[3]Tabelle1!$E$2:$U$2,0))),"")</f>
        <v/>
      </c>
      <c r="N589" s="195" t="str">
        <f t="array" ref="N589">IFERROR(IF(INDEX([3]Tabelle1!$E$3:$U$500,MATCH($A589&amp;$C589&amp;$D589,[3]Tabelle1!$A$3:$A$500&amp;[3]Tabelle1!$C$3:$C$500&amp;[3]Tabelle1!$D$3:$D$500,0),MATCH(N$2,[3]Tabelle1!$E$2:$U$2,0))=0,"",INDEX([3]Tabelle1!$E$3:$U$500,MATCH($A589&amp;$C589&amp;$D589,[3]Tabelle1!$A$3:$A$500&amp;[3]Tabelle1!$C$3:$C$500&amp;[3]Tabelle1!$D$3:$D$500,0),MATCH(N$2,[3]Tabelle1!$E$2:$U$2,0))),"")</f>
        <v/>
      </c>
      <c r="O589" s="195" t="str">
        <f t="array" ref="O589">IFERROR(IF(INDEX([3]Tabelle1!$E$3:$U$500,MATCH($A589&amp;$C589&amp;$D589,[3]Tabelle1!$A$3:$A$500&amp;[3]Tabelle1!$C$3:$C$500&amp;[3]Tabelle1!$D$3:$D$500,0),MATCH(O$2,[3]Tabelle1!$E$2:$U$2,0))=0,"",INDEX([3]Tabelle1!$E$3:$U$500,MATCH($A589&amp;$C589&amp;$D589,[3]Tabelle1!$A$3:$A$500&amp;[3]Tabelle1!$C$3:$C$500&amp;[3]Tabelle1!$D$3:$D$500,0),MATCH(O$2,[3]Tabelle1!$E$2:$U$2,0))),"")</f>
        <v/>
      </c>
      <c r="P589" s="195" t="str">
        <f t="array" ref="P589">IFERROR(IF(INDEX([3]Tabelle1!$E$3:$U$500,MATCH($A589&amp;$C589&amp;$D589,[3]Tabelle1!$A$3:$A$500&amp;[3]Tabelle1!$C$3:$C$500&amp;[3]Tabelle1!$D$3:$D$500,0),MATCH(P$2,[3]Tabelle1!$E$2:$U$2,0))=0,"",INDEX([3]Tabelle1!$E$3:$U$500,MATCH($A589&amp;$C589&amp;$D589,[3]Tabelle1!$A$3:$A$500&amp;[3]Tabelle1!$C$3:$C$500&amp;[3]Tabelle1!$D$3:$D$500,0),MATCH(P$2,[3]Tabelle1!$E$2:$U$2,0))),"")</f>
        <v/>
      </c>
      <c r="Q589" s="195" t="str">
        <f t="array" ref="Q589">IFERROR(IF(INDEX([3]Tabelle1!$E$3:$U$500,MATCH($A589&amp;$C589&amp;$D589,[3]Tabelle1!$A$3:$A$500&amp;[3]Tabelle1!$C$3:$C$500&amp;[3]Tabelle1!$D$3:$D$500,0),MATCH(Q$2,[3]Tabelle1!$E$2:$U$2,0))=0,"",INDEX([3]Tabelle1!$E$3:$U$500,MATCH($A589&amp;$C589&amp;$D589,[3]Tabelle1!$A$3:$A$500&amp;[3]Tabelle1!$C$3:$C$500&amp;[3]Tabelle1!$D$3:$D$500,0),MATCH(Q$2,[3]Tabelle1!$E$2:$U$2,0))),"")</f>
        <v/>
      </c>
      <c r="R589" s="195" t="str">
        <f t="array" ref="R589">IFERROR(IF(INDEX([3]Tabelle1!$E$3:$U$500,MATCH($A589&amp;$C589&amp;$D589,[3]Tabelle1!$A$3:$A$500&amp;[3]Tabelle1!$C$3:$C$500&amp;[3]Tabelle1!$D$3:$D$500,0),MATCH(R$2,[3]Tabelle1!$E$2:$U$2,0))=0,"",INDEX([3]Tabelle1!$E$3:$U$500,MATCH($A589&amp;$C589&amp;$D589,[3]Tabelle1!$A$3:$A$500&amp;[3]Tabelle1!$C$3:$C$500&amp;[3]Tabelle1!$D$3:$D$500,0),MATCH(R$2,[3]Tabelle1!$E$2:$U$2,0))),"")</f>
        <v/>
      </c>
      <c r="S589" s="195" t="str">
        <f t="array" ref="S589">IFERROR(IF(INDEX([3]Tabelle1!$E$3:$U$500,MATCH($A589&amp;$C589&amp;$D589,[3]Tabelle1!$A$3:$A$500&amp;[3]Tabelle1!$C$3:$C$500&amp;[3]Tabelle1!$D$3:$D$500,0),MATCH(S$2,[3]Tabelle1!$E$2:$U$2,0))=0,"",INDEX([3]Tabelle1!$E$3:$U$500,MATCH($A589&amp;$C589&amp;$D589,[3]Tabelle1!$A$3:$A$500&amp;[3]Tabelle1!$C$3:$C$500&amp;[3]Tabelle1!$D$3:$D$500,0),MATCH(S$2,[3]Tabelle1!$E$2:$U$2,0))),"")</f>
        <v/>
      </c>
      <c r="T589" s="195" t="str">
        <f t="array" ref="T589">IFERROR(IF(INDEX([3]Tabelle1!$E$3:$U$500,MATCH($A589&amp;$C589&amp;$D589,[3]Tabelle1!$A$3:$A$500&amp;[3]Tabelle1!$C$3:$C$500&amp;[3]Tabelle1!$D$3:$D$500,0),MATCH(T$2,[3]Tabelle1!$E$2:$U$2,0))=0,"",INDEX([3]Tabelle1!$E$3:$U$500,MATCH($A589&amp;$C589&amp;$D589,[3]Tabelle1!$A$3:$A$500&amp;[3]Tabelle1!$C$3:$C$500&amp;[3]Tabelle1!$D$3:$D$500,0),MATCH(T$2,[3]Tabelle1!$E$2:$U$2,0))),"")</f>
        <v/>
      </c>
      <c r="U589" s="195" t="str">
        <f t="array" ref="U589">IFERROR(IF(INDEX([3]Tabelle1!$E$3:$U$500,MATCH($A589&amp;$C589&amp;$D589,[3]Tabelle1!$A$3:$A$500&amp;[3]Tabelle1!$C$3:$C$500&amp;[3]Tabelle1!$D$3:$D$500,0),MATCH(U$2,[3]Tabelle1!$E$2:$U$2,0))=0,"",INDEX([3]Tabelle1!$E$3:$U$500,MATCH($A589&amp;$C589&amp;$D589,[3]Tabelle1!$A$3:$A$500&amp;[3]Tabelle1!$C$3:$C$500&amp;[3]Tabelle1!$D$3:$D$500,0),MATCH(U$2,[3]Tabelle1!$E$2:$U$2,0))),"")</f>
        <v/>
      </c>
      <c r="V589" s="196" t="str">
        <f t="array" ref="V589">IFERROR(IF(INDEX([3]Tabelle1!$E$3:$U$500,MATCH($A589&amp;$C589&amp;$D589,[3]Tabelle1!$A$3:$A$500&amp;[3]Tabelle1!$C$3:$C$500&amp;[3]Tabelle1!$D$3:$D$500,0),MATCH(V$2,[3]Tabelle1!$E$2:$U$2,0))=0,"",INDEX([3]Tabelle1!$E$3:$U$500,MATCH($A589&amp;$C589&amp;$D589,[3]Tabelle1!$A$3:$A$500&amp;[3]Tabelle1!$C$3:$C$500&amp;[3]Tabelle1!$D$3:$D$500,0),MATCH(V$2,[3]Tabelle1!$E$2:$U$2,0))),"")</f>
        <v/>
      </c>
      <c r="W589" t="str">
        <f t="array" ref="W589">IFERROR(IF(INDEX([3]Tabelle1!$E$3:$U$500,MATCH($A589&amp;$C589&amp;$D589,[3]Tabelle1!$A$3:$A$500&amp;[3]Tabelle1!$C$3:$C$500&amp;[3]Tabelle1!$D$3:$D$500,0),MATCH(W$2,[3]Tabelle1!$E$2:$U$2,0))=0,"",INDEX([3]Tabelle1!$E$3:$U$500,MATCH($A589&amp;$C589&amp;$D589,[3]Tabelle1!$A$3:$A$500&amp;[3]Tabelle1!$C$3:$C$500&amp;[3]Tabelle1!$D$3:$D$500,0),MATCH(W$2,[3]Tabelle1!$E$2:$U$2,0))),"")</f>
        <v/>
      </c>
      <c r="X589" t="str">
        <f t="array" ref="X589">IFERROR(IF(INDEX([3]Tabelle1!$E$3:$U$500,MATCH($A589&amp;$C589&amp;$D589,[3]Tabelle1!$A$3:$A$500&amp;[3]Tabelle1!$C$3:$C$500&amp;[3]Tabelle1!$D$3:$D$500,0),MATCH(X$2,[3]Tabelle1!$E$2:$U$2,0))=0,"",INDEX([3]Tabelle1!$E$3:$U$500,MATCH($A589&amp;$C589&amp;$D589,[3]Tabelle1!$A$3:$A$500&amp;[3]Tabelle1!$C$3:$C$500&amp;[3]Tabelle1!$D$3:$D$500,0),MATCH(X$2,[3]Tabelle1!$E$2:$U$2,0))),"")</f>
        <v/>
      </c>
      <c r="Y589" s="4"/>
      <c r="Z589" s="4"/>
      <c r="AA589" s="4"/>
      <c r="AB589" s="4"/>
      <c r="AC589" s="4"/>
      <c r="AD589" s="4"/>
      <c r="AE589" s="4"/>
      <c r="AF589" s="4"/>
    </row>
    <row r="590" spans="1:32" x14ac:dyDescent="0.2">
      <c r="A590" s="56" t="s">
        <v>12</v>
      </c>
      <c r="B590" s="158" t="s">
        <v>214</v>
      </c>
      <c r="C590" s="158" t="s">
        <v>212</v>
      </c>
      <c r="D590" s="229" t="s">
        <v>149</v>
      </c>
      <c r="E590" s="178"/>
      <c r="F590" s="178"/>
      <c r="G590" s="178"/>
      <c r="H590" s="178" t="s">
        <v>100</v>
      </c>
      <c r="I590" s="185">
        <v>0.2</v>
      </c>
      <c r="J590" s="165" t="s">
        <v>100</v>
      </c>
      <c r="K590" s="165">
        <v>0.24</v>
      </c>
      <c r="L590" s="165" t="s">
        <v>100</v>
      </c>
      <c r="M590" s="165" t="s">
        <v>100</v>
      </c>
      <c r="N590" s="165">
        <v>0.3</v>
      </c>
      <c r="O590" s="165" t="s">
        <v>100</v>
      </c>
      <c r="P590" s="165">
        <v>0.34</v>
      </c>
      <c r="Q590" s="165" t="s">
        <v>100</v>
      </c>
      <c r="R590" s="165" t="s">
        <v>100</v>
      </c>
      <c r="S590" s="165">
        <v>0.42</v>
      </c>
      <c r="T590" s="187" t="s">
        <v>100</v>
      </c>
      <c r="U590" s="187" t="s">
        <v>100</v>
      </c>
      <c r="V590" s="188" t="s">
        <v>100</v>
      </c>
      <c r="W590" t="s">
        <v>100</v>
      </c>
      <c r="X590" t="s">
        <v>216</v>
      </c>
      <c r="Y590" s="174"/>
      <c r="Z590" s="174"/>
      <c r="AA590" s="174"/>
      <c r="AB590" s="174"/>
      <c r="AC590" s="174"/>
      <c r="AD590" s="174"/>
      <c r="AE590" s="174"/>
      <c r="AF590" s="174"/>
    </row>
    <row r="591" spans="1:32" x14ac:dyDescent="0.2">
      <c r="A591" s="107" t="str">
        <f>A590</f>
        <v>Spain</v>
      </c>
      <c r="B591" s="97"/>
      <c r="C591" s="97" t="s">
        <v>212</v>
      </c>
      <c r="D591" s="226" t="s">
        <v>148</v>
      </c>
      <c r="E591" s="125"/>
      <c r="F591" s="125"/>
      <c r="G591" s="125"/>
      <c r="H591" s="125" t="s">
        <v>100</v>
      </c>
      <c r="I591" s="186">
        <v>0.42</v>
      </c>
      <c r="J591" s="152" t="s">
        <v>100</v>
      </c>
      <c r="K591" s="152" t="s">
        <v>100</v>
      </c>
      <c r="L591" s="152" t="s">
        <v>100</v>
      </c>
      <c r="M591" s="152" t="s">
        <v>100</v>
      </c>
      <c r="N591" s="152">
        <v>0.64</v>
      </c>
      <c r="O591" s="152" t="s">
        <v>100</v>
      </c>
      <c r="P591" s="152" t="s">
        <v>100</v>
      </c>
      <c r="Q591" s="152" t="s">
        <v>100</v>
      </c>
      <c r="R591" s="152" t="s">
        <v>100</v>
      </c>
      <c r="S591" s="152">
        <v>0.86</v>
      </c>
      <c r="T591" s="189" t="s">
        <v>100</v>
      </c>
      <c r="U591" s="189" t="s">
        <v>100</v>
      </c>
      <c r="V591" s="190" t="s">
        <v>100</v>
      </c>
      <c r="W591" t="s">
        <v>100</v>
      </c>
      <c r="X591" t="s">
        <v>217</v>
      </c>
      <c r="Y591" s="174"/>
      <c r="Z591" s="174"/>
      <c r="AA591" s="174"/>
      <c r="AB591" s="174"/>
      <c r="AC591" s="174"/>
      <c r="AD591" s="174"/>
      <c r="AE591" s="174"/>
      <c r="AF591" s="174"/>
    </row>
    <row r="592" spans="1:32" x14ac:dyDescent="0.2">
      <c r="A592" s="107" t="str">
        <f t="shared" ref="A592:A621" si="51">A591</f>
        <v>Spain</v>
      </c>
      <c r="B592" s="97"/>
      <c r="C592" s="97" t="s">
        <v>212</v>
      </c>
      <c r="D592" s="226" t="s">
        <v>146</v>
      </c>
      <c r="E592" s="125"/>
      <c r="F592" s="125"/>
      <c r="G592" s="125"/>
      <c r="H592" s="125" t="s">
        <v>100</v>
      </c>
      <c r="I592" s="186">
        <v>0.18</v>
      </c>
      <c r="J592" s="152" t="s">
        <v>100</v>
      </c>
      <c r="K592" s="152" t="s">
        <v>100</v>
      </c>
      <c r="L592" s="152" t="s">
        <v>100</v>
      </c>
      <c r="M592" s="152" t="s">
        <v>100</v>
      </c>
      <c r="N592" s="152">
        <v>0.25</v>
      </c>
      <c r="O592" s="152" t="s">
        <v>100</v>
      </c>
      <c r="P592" s="152" t="s">
        <v>100</v>
      </c>
      <c r="Q592" s="152" t="s">
        <v>100</v>
      </c>
      <c r="R592" s="152" t="s">
        <v>100</v>
      </c>
      <c r="S592" s="152">
        <v>0.31</v>
      </c>
      <c r="T592" s="189" t="s">
        <v>100</v>
      </c>
      <c r="U592" s="189" t="s">
        <v>100</v>
      </c>
      <c r="V592" s="190" t="s">
        <v>100</v>
      </c>
      <c r="W592" t="s">
        <v>100</v>
      </c>
      <c r="X592" t="s">
        <v>218</v>
      </c>
      <c r="Y592" s="174"/>
      <c r="Z592" s="174"/>
      <c r="AA592" s="174"/>
      <c r="AB592" s="174"/>
      <c r="AC592" s="174"/>
      <c r="AD592" s="174"/>
      <c r="AE592" s="174"/>
      <c r="AF592" s="174"/>
    </row>
    <row r="593" spans="1:32" x14ac:dyDescent="0.2">
      <c r="A593" s="107" t="str">
        <f t="shared" si="51"/>
        <v>Spain</v>
      </c>
      <c r="B593" s="97"/>
      <c r="C593" s="97" t="s">
        <v>212</v>
      </c>
      <c r="D593" s="226" t="s">
        <v>147</v>
      </c>
      <c r="E593" s="125"/>
      <c r="F593" s="125"/>
      <c r="G593" s="125"/>
      <c r="H593" s="125" t="s">
        <v>100</v>
      </c>
      <c r="I593" s="186">
        <v>0.1</v>
      </c>
      <c r="J593" s="152" t="s">
        <v>100</v>
      </c>
      <c r="K593" s="152" t="s">
        <v>100</v>
      </c>
      <c r="L593" s="152" t="s">
        <v>100</v>
      </c>
      <c r="M593" s="152" t="s">
        <v>100</v>
      </c>
      <c r="N593" s="152">
        <v>0.15</v>
      </c>
      <c r="O593" s="152" t="s">
        <v>100</v>
      </c>
      <c r="P593" s="152" t="s">
        <v>100</v>
      </c>
      <c r="Q593" s="152" t="s">
        <v>100</v>
      </c>
      <c r="R593" s="152" t="s">
        <v>100</v>
      </c>
      <c r="S593" s="152">
        <v>0.28000000000000003</v>
      </c>
      <c r="T593" s="189" t="s">
        <v>100</v>
      </c>
      <c r="U593" s="189" t="s">
        <v>100</v>
      </c>
      <c r="V593" s="190" t="s">
        <v>100</v>
      </c>
      <c r="W593" t="s">
        <v>100</v>
      </c>
      <c r="X593" t="s">
        <v>219</v>
      </c>
      <c r="Y593" s="174"/>
      <c r="Z593" s="174"/>
      <c r="AA593" s="174"/>
      <c r="AB593" s="174"/>
      <c r="AC593" s="174"/>
      <c r="AD593" s="174"/>
      <c r="AE593" s="174"/>
      <c r="AF593" s="174"/>
    </row>
    <row r="594" spans="1:32" x14ac:dyDescent="0.2">
      <c r="A594" s="107" t="str">
        <f t="shared" si="51"/>
        <v>Spain</v>
      </c>
      <c r="B594" s="97"/>
      <c r="C594" s="97"/>
      <c r="D594" s="226" t="s">
        <v>73</v>
      </c>
      <c r="E594" s="191"/>
      <c r="F594" s="191"/>
      <c r="G594" s="191"/>
      <c r="H594" s="192" t="s">
        <v>100</v>
      </c>
      <c r="I594" s="192" t="s">
        <v>100</v>
      </c>
      <c r="J594" s="192" t="s">
        <v>100</v>
      </c>
      <c r="K594" s="192" t="s">
        <v>100</v>
      </c>
      <c r="L594" s="192" t="s">
        <v>100</v>
      </c>
      <c r="M594" s="192" t="s">
        <v>100</v>
      </c>
      <c r="N594" s="192" t="s">
        <v>100</v>
      </c>
      <c r="O594" s="192" t="s">
        <v>100</v>
      </c>
      <c r="P594" s="192" t="s">
        <v>100</v>
      </c>
      <c r="Q594" s="192" t="s">
        <v>100</v>
      </c>
      <c r="R594" s="192" t="s">
        <v>100</v>
      </c>
      <c r="S594" s="192" t="s">
        <v>100</v>
      </c>
      <c r="T594" s="192" t="s">
        <v>100</v>
      </c>
      <c r="U594" s="192" t="s">
        <v>100</v>
      </c>
      <c r="V594" s="193" t="s">
        <v>100</v>
      </c>
      <c r="W594" t="s">
        <v>100</v>
      </c>
      <c r="X594" t="s">
        <v>100</v>
      </c>
      <c r="Y594" s="4"/>
      <c r="Z594" s="4"/>
      <c r="AA594" s="4"/>
      <c r="AB594" s="4"/>
      <c r="AC594" s="4"/>
      <c r="AD594" s="4"/>
      <c r="AE594" s="4"/>
      <c r="AF594" s="4"/>
    </row>
    <row r="595" spans="1:32" x14ac:dyDescent="0.2">
      <c r="A595" s="107" t="str">
        <f t="shared" si="51"/>
        <v>Spain</v>
      </c>
      <c r="B595" s="97"/>
      <c r="C595" s="97" t="s">
        <v>88</v>
      </c>
      <c r="D595" s="227" t="s">
        <v>0</v>
      </c>
      <c r="E595" s="194"/>
      <c r="F595" s="194"/>
      <c r="G595" s="194"/>
      <c r="H595" s="195" t="s">
        <v>100</v>
      </c>
      <c r="I595" s="195">
        <v>28033</v>
      </c>
      <c r="J595" s="195" t="s">
        <v>100</v>
      </c>
      <c r="K595" s="195" t="s">
        <v>100</v>
      </c>
      <c r="L595" s="195" t="s">
        <v>100</v>
      </c>
      <c r="M595" s="195" t="s">
        <v>100</v>
      </c>
      <c r="N595" s="195">
        <v>40633</v>
      </c>
      <c r="O595" s="195" t="s">
        <v>100</v>
      </c>
      <c r="P595" s="195" t="s">
        <v>100</v>
      </c>
      <c r="Q595" s="195" t="s">
        <v>100</v>
      </c>
      <c r="R595" s="195" t="s">
        <v>100</v>
      </c>
      <c r="S595" s="195">
        <v>50333</v>
      </c>
      <c r="T595" s="195" t="s">
        <v>100</v>
      </c>
      <c r="U595" s="195" t="s">
        <v>100</v>
      </c>
      <c r="V595" s="196" t="s">
        <v>100</v>
      </c>
      <c r="W595" t="s">
        <v>100</v>
      </c>
      <c r="X595" t="s">
        <v>100</v>
      </c>
      <c r="Y595" s="4"/>
      <c r="Z595" s="4"/>
      <c r="AA595" s="4"/>
      <c r="AB595" s="4"/>
      <c r="AC595" s="4"/>
      <c r="AD595" s="4"/>
      <c r="AE595" s="4"/>
      <c r="AF595" s="4"/>
    </row>
    <row r="596" spans="1:32" x14ac:dyDescent="0.2">
      <c r="A596" s="107" t="str">
        <f t="shared" si="51"/>
        <v>Spain</v>
      </c>
      <c r="B596" s="97"/>
      <c r="C596" s="97" t="s">
        <v>88</v>
      </c>
      <c r="D596" s="227" t="s">
        <v>6</v>
      </c>
      <c r="E596" s="194"/>
      <c r="F596" s="194"/>
      <c r="G596" s="194"/>
      <c r="H596" s="195" t="s">
        <v>100</v>
      </c>
      <c r="I596" s="195">
        <v>28033</v>
      </c>
      <c r="J596" s="195" t="s">
        <v>100</v>
      </c>
      <c r="K596" s="195" t="s">
        <v>100</v>
      </c>
      <c r="L596" s="195" t="s">
        <v>100</v>
      </c>
      <c r="M596" s="195" t="s">
        <v>100</v>
      </c>
      <c r="N596" s="195">
        <v>40633</v>
      </c>
      <c r="O596" s="195" t="s">
        <v>100</v>
      </c>
      <c r="P596" s="195" t="s">
        <v>100</v>
      </c>
      <c r="Q596" s="195" t="s">
        <v>100</v>
      </c>
      <c r="R596" s="195" t="s">
        <v>100</v>
      </c>
      <c r="S596" s="195">
        <v>50333</v>
      </c>
      <c r="T596" s="195" t="s">
        <v>100</v>
      </c>
      <c r="U596" s="195" t="s">
        <v>100</v>
      </c>
      <c r="V596" s="196" t="s">
        <v>100</v>
      </c>
      <c r="W596" t="s">
        <v>100</v>
      </c>
      <c r="X596" t="s">
        <v>100</v>
      </c>
      <c r="Y596" s="4"/>
      <c r="Z596" s="4"/>
      <c r="AA596" s="4"/>
      <c r="AB596" s="4"/>
      <c r="AC596" s="4"/>
      <c r="AD596" s="4"/>
      <c r="AE596" s="4"/>
      <c r="AF596" s="4"/>
    </row>
    <row r="597" spans="1:32" x14ac:dyDescent="0.2">
      <c r="A597" s="107" t="str">
        <f t="shared" si="51"/>
        <v>Spain</v>
      </c>
      <c r="B597" s="97"/>
      <c r="C597" s="97" t="s">
        <v>88</v>
      </c>
      <c r="D597" s="227" t="s">
        <v>1</v>
      </c>
      <c r="E597" s="194"/>
      <c r="F597" s="194"/>
      <c r="G597" s="194"/>
      <c r="H597" s="195" t="s">
        <v>100</v>
      </c>
      <c r="I597" s="195" t="s">
        <v>100</v>
      </c>
      <c r="J597" s="195" t="s">
        <v>100</v>
      </c>
      <c r="K597" s="195" t="s">
        <v>100</v>
      </c>
      <c r="L597" s="195" t="s">
        <v>100</v>
      </c>
      <c r="M597" s="195" t="s">
        <v>100</v>
      </c>
      <c r="N597" s="195" t="s">
        <v>100</v>
      </c>
      <c r="O597" s="195" t="s">
        <v>100</v>
      </c>
      <c r="P597" s="195" t="s">
        <v>100</v>
      </c>
      <c r="Q597" s="195" t="s">
        <v>100</v>
      </c>
      <c r="R597" s="195" t="s">
        <v>100</v>
      </c>
      <c r="S597" s="195" t="s">
        <v>100</v>
      </c>
      <c r="T597" s="195" t="s">
        <v>100</v>
      </c>
      <c r="U597" s="195" t="s">
        <v>100</v>
      </c>
      <c r="V597" s="196" t="s">
        <v>100</v>
      </c>
      <c r="W597" t="s">
        <v>100</v>
      </c>
      <c r="X597" t="s">
        <v>100</v>
      </c>
      <c r="Y597" s="4"/>
      <c r="Z597" s="4"/>
      <c r="AA597" s="4"/>
      <c r="AB597" s="4"/>
      <c r="AC597" s="4"/>
      <c r="AD597" s="4"/>
      <c r="AE597" s="4"/>
      <c r="AF597" s="4"/>
    </row>
    <row r="598" spans="1:32" x14ac:dyDescent="0.2">
      <c r="A598" s="107" t="str">
        <f t="shared" si="51"/>
        <v>Spain</v>
      </c>
      <c r="B598" s="97"/>
      <c r="C598" s="97" t="s">
        <v>88</v>
      </c>
      <c r="D598" s="227" t="s">
        <v>36</v>
      </c>
      <c r="E598" s="194"/>
      <c r="F598" s="194"/>
      <c r="G598" s="194"/>
      <c r="H598" s="195" t="s">
        <v>100</v>
      </c>
      <c r="I598" s="195">
        <v>9071</v>
      </c>
      <c r="J598" s="195" t="s">
        <v>100</v>
      </c>
      <c r="K598" s="195" t="s">
        <v>100</v>
      </c>
      <c r="L598" s="195" t="s">
        <v>100</v>
      </c>
      <c r="M598" s="195" t="s">
        <v>100</v>
      </c>
      <c r="N598" s="195">
        <v>21713</v>
      </c>
      <c r="O598" s="195" t="s">
        <v>100</v>
      </c>
      <c r="P598" s="195" t="s">
        <v>100</v>
      </c>
      <c r="Q598" s="195" t="s">
        <v>100</v>
      </c>
      <c r="R598" s="195" t="s">
        <v>100</v>
      </c>
      <c r="S598" s="195">
        <v>39181</v>
      </c>
      <c r="T598" s="195" t="s">
        <v>100</v>
      </c>
      <c r="U598" s="195" t="s">
        <v>100</v>
      </c>
      <c r="V598" s="196" t="s">
        <v>100</v>
      </c>
      <c r="W598" t="s">
        <v>100</v>
      </c>
      <c r="X598" t="s">
        <v>100</v>
      </c>
      <c r="Y598" s="4"/>
      <c r="Z598" s="4"/>
      <c r="AA598" s="4"/>
      <c r="AB598" s="4"/>
      <c r="AC598" s="4"/>
      <c r="AD598" s="4"/>
      <c r="AE598" s="4"/>
      <c r="AF598" s="4"/>
    </row>
    <row r="599" spans="1:32" x14ac:dyDescent="0.2">
      <c r="A599" s="107" t="str">
        <f t="shared" si="51"/>
        <v>Spain</v>
      </c>
      <c r="B599" s="97"/>
      <c r="C599" s="97" t="s">
        <v>88</v>
      </c>
      <c r="D599" s="227" t="s">
        <v>45</v>
      </c>
      <c r="E599" s="194"/>
      <c r="F599" s="194"/>
      <c r="G599" s="194"/>
      <c r="H599" s="195" t="s">
        <v>100</v>
      </c>
      <c r="I599" s="195">
        <v>2303</v>
      </c>
      <c r="J599" s="195" t="s">
        <v>100</v>
      </c>
      <c r="K599" s="195" t="s">
        <v>100</v>
      </c>
      <c r="L599" s="195" t="s">
        <v>100</v>
      </c>
      <c r="M599" s="195" t="s">
        <v>100</v>
      </c>
      <c r="N599" s="195">
        <v>4803</v>
      </c>
      <c r="O599" s="195" t="s">
        <v>100</v>
      </c>
      <c r="P599" s="195" t="s">
        <v>100</v>
      </c>
      <c r="Q599" s="195" t="s">
        <v>100</v>
      </c>
      <c r="R599" s="195" t="s">
        <v>100</v>
      </c>
      <c r="S599" s="195">
        <v>7303</v>
      </c>
      <c r="T599" s="195" t="s">
        <v>100</v>
      </c>
      <c r="U599" s="195" t="s">
        <v>100</v>
      </c>
      <c r="V599" s="196" t="s">
        <v>100</v>
      </c>
      <c r="W599" t="s">
        <v>100</v>
      </c>
      <c r="X599" t="s">
        <v>100</v>
      </c>
      <c r="Y599" s="4"/>
      <c r="Z599" s="4"/>
      <c r="AA599" s="4"/>
      <c r="AB599" s="4"/>
      <c r="AC599" s="4"/>
      <c r="AD599" s="4"/>
      <c r="AE599" s="4"/>
      <c r="AF599" s="4"/>
    </row>
    <row r="600" spans="1:32" x14ac:dyDescent="0.2">
      <c r="A600" s="107" t="str">
        <f t="shared" si="51"/>
        <v>Spain</v>
      </c>
      <c r="B600" s="97"/>
      <c r="C600" s="97" t="s">
        <v>88</v>
      </c>
      <c r="D600" s="227" t="s">
        <v>42</v>
      </c>
      <c r="E600" s="194"/>
      <c r="F600" s="194"/>
      <c r="G600" s="194"/>
      <c r="H600" s="195" t="s">
        <v>100</v>
      </c>
      <c r="I600" s="195">
        <v>14109</v>
      </c>
      <c r="J600" s="195" t="s">
        <v>100</v>
      </c>
      <c r="K600" s="195" t="s">
        <v>100</v>
      </c>
      <c r="L600" s="195" t="s">
        <v>100</v>
      </c>
      <c r="M600" s="195" t="s">
        <v>100</v>
      </c>
      <c r="N600" s="195">
        <v>14359</v>
      </c>
      <c r="O600" s="195" t="s">
        <v>100</v>
      </c>
      <c r="P600" s="195" t="s">
        <v>100</v>
      </c>
      <c r="Q600" s="195" t="s">
        <v>100</v>
      </c>
      <c r="R600" s="195" t="s">
        <v>100</v>
      </c>
      <c r="S600" s="195">
        <v>14609</v>
      </c>
      <c r="T600" s="195" t="s">
        <v>100</v>
      </c>
      <c r="U600" s="195" t="s">
        <v>100</v>
      </c>
      <c r="V600" s="196" t="s">
        <v>100</v>
      </c>
      <c r="W600" t="s">
        <v>100</v>
      </c>
      <c r="X600" t="s">
        <v>100</v>
      </c>
      <c r="Y600" s="4"/>
      <c r="Z600" s="4"/>
      <c r="AA600" s="4"/>
      <c r="AB600" s="4"/>
      <c r="AC600" s="4"/>
      <c r="AD600" s="4"/>
      <c r="AE600" s="4"/>
      <c r="AF600" s="4"/>
    </row>
    <row r="601" spans="1:32" x14ac:dyDescent="0.2">
      <c r="A601" s="107" t="str">
        <f t="shared" si="51"/>
        <v>Spain</v>
      </c>
      <c r="B601" s="97"/>
      <c r="C601" s="97" t="s">
        <v>88</v>
      </c>
      <c r="D601" s="227" t="s">
        <v>43</v>
      </c>
      <c r="E601" s="194"/>
      <c r="F601" s="194"/>
      <c r="G601" s="194"/>
      <c r="H601" s="195" t="s">
        <v>100</v>
      </c>
      <c r="I601" s="195">
        <v>6024</v>
      </c>
      <c r="J601" s="195" t="s">
        <v>100</v>
      </c>
      <c r="K601" s="195" t="s">
        <v>100</v>
      </c>
      <c r="L601" s="195" t="s">
        <v>100</v>
      </c>
      <c r="M601" s="195" t="s">
        <v>100</v>
      </c>
      <c r="N601" s="195">
        <v>6890</v>
      </c>
      <c r="O601" s="195" t="s">
        <v>100</v>
      </c>
      <c r="P601" s="195" t="s">
        <v>100</v>
      </c>
      <c r="Q601" s="195" t="s">
        <v>100</v>
      </c>
      <c r="R601" s="195" t="s">
        <v>100</v>
      </c>
      <c r="S601" s="195">
        <v>9515</v>
      </c>
      <c r="T601" s="195" t="s">
        <v>100</v>
      </c>
      <c r="U601" s="195" t="s">
        <v>100</v>
      </c>
      <c r="V601" s="196" t="s">
        <v>100</v>
      </c>
      <c r="W601" t="s">
        <v>100</v>
      </c>
      <c r="X601" t="s">
        <v>100</v>
      </c>
      <c r="Y601" s="4"/>
      <c r="Z601" s="4"/>
      <c r="AA601" s="4"/>
      <c r="AB601" s="4"/>
      <c r="AC601" s="4"/>
      <c r="AD601" s="4"/>
      <c r="AE601" s="4"/>
      <c r="AF601" s="4"/>
    </row>
    <row r="602" spans="1:32" x14ac:dyDescent="0.2">
      <c r="A602" s="107" t="str">
        <f t="shared" si="51"/>
        <v>Spain</v>
      </c>
      <c r="B602" s="97"/>
      <c r="C602" s="97" t="s">
        <v>88</v>
      </c>
      <c r="D602" s="227" t="s">
        <v>46</v>
      </c>
      <c r="E602" s="194"/>
      <c r="F602" s="194"/>
      <c r="G602" s="194"/>
      <c r="H602" s="195" t="s">
        <v>100</v>
      </c>
      <c r="I602" s="195" t="s">
        <v>100</v>
      </c>
      <c r="J602" s="195" t="s">
        <v>100</v>
      </c>
      <c r="K602" s="195" t="s">
        <v>100</v>
      </c>
      <c r="L602" s="195" t="s">
        <v>100</v>
      </c>
      <c r="M602" s="195" t="s">
        <v>100</v>
      </c>
      <c r="N602" s="195" t="s">
        <v>100</v>
      </c>
      <c r="O602" s="195" t="s">
        <v>100</v>
      </c>
      <c r="P602" s="195" t="s">
        <v>100</v>
      </c>
      <c r="Q602" s="195" t="s">
        <v>100</v>
      </c>
      <c r="R602" s="195" t="s">
        <v>100</v>
      </c>
      <c r="S602" s="195" t="s">
        <v>100</v>
      </c>
      <c r="T602" s="195" t="s">
        <v>100</v>
      </c>
      <c r="U602" s="195" t="s">
        <v>100</v>
      </c>
      <c r="V602" s="196" t="s">
        <v>100</v>
      </c>
      <c r="W602" t="s">
        <v>100</v>
      </c>
      <c r="X602" t="s">
        <v>100</v>
      </c>
      <c r="Y602" s="4"/>
      <c r="Z602" s="4"/>
      <c r="AA602" s="4"/>
      <c r="AB602" s="4"/>
      <c r="AC602" s="4"/>
      <c r="AD602" s="4"/>
      <c r="AE602" s="4"/>
      <c r="AF602" s="4"/>
    </row>
    <row r="603" spans="1:32" x14ac:dyDescent="0.2">
      <c r="A603" s="107" t="str">
        <f t="shared" si="51"/>
        <v>Spain</v>
      </c>
      <c r="B603" s="97"/>
      <c r="C603" s="97" t="s">
        <v>88</v>
      </c>
      <c r="D603" s="227" t="s">
        <v>5</v>
      </c>
      <c r="E603" s="194"/>
      <c r="F603" s="194"/>
      <c r="G603" s="194"/>
      <c r="H603" s="195" t="s">
        <v>100</v>
      </c>
      <c r="I603" s="195">
        <v>613</v>
      </c>
      <c r="J603" s="195" t="s">
        <v>100</v>
      </c>
      <c r="K603" s="195" t="s">
        <v>100</v>
      </c>
      <c r="L603" s="195" t="s">
        <v>100</v>
      </c>
      <c r="M603" s="195" t="s">
        <v>100</v>
      </c>
      <c r="N603" s="195">
        <v>815</v>
      </c>
      <c r="O603" s="195" t="s">
        <v>100</v>
      </c>
      <c r="P603" s="195" t="s">
        <v>100</v>
      </c>
      <c r="Q603" s="195" t="s">
        <v>100</v>
      </c>
      <c r="R603" s="195" t="s">
        <v>100</v>
      </c>
      <c r="S603" s="195">
        <v>1408</v>
      </c>
      <c r="T603" s="195" t="s">
        <v>100</v>
      </c>
      <c r="U603" s="195" t="s">
        <v>100</v>
      </c>
      <c r="V603" s="196" t="s">
        <v>100</v>
      </c>
      <c r="W603" t="s">
        <v>100</v>
      </c>
      <c r="X603" t="s">
        <v>100</v>
      </c>
      <c r="Y603" s="4"/>
      <c r="Z603" s="4"/>
      <c r="AA603" s="4"/>
      <c r="AB603" s="4"/>
      <c r="AC603" s="4"/>
      <c r="AD603" s="4"/>
      <c r="AE603" s="4"/>
      <c r="AF603" s="4"/>
    </row>
    <row r="604" spans="1:32" x14ac:dyDescent="0.2">
      <c r="A604" s="107" t="str">
        <f t="shared" si="51"/>
        <v>Spain</v>
      </c>
      <c r="B604" s="97"/>
      <c r="C604" s="97" t="s">
        <v>88</v>
      </c>
      <c r="D604" s="227" t="s">
        <v>47</v>
      </c>
      <c r="E604" s="194"/>
      <c r="F604" s="194"/>
      <c r="G604" s="194"/>
      <c r="H604" s="195" t="s">
        <v>100</v>
      </c>
      <c r="I604" s="195">
        <v>211</v>
      </c>
      <c r="J604" s="195" t="s">
        <v>100</v>
      </c>
      <c r="K604" s="195" t="s">
        <v>100</v>
      </c>
      <c r="L604" s="195" t="s">
        <v>100</v>
      </c>
      <c r="M604" s="195" t="s">
        <v>100</v>
      </c>
      <c r="N604" s="195">
        <v>241</v>
      </c>
      <c r="O604" s="195" t="s">
        <v>100</v>
      </c>
      <c r="P604" s="195" t="s">
        <v>100</v>
      </c>
      <c r="Q604" s="195" t="s">
        <v>100</v>
      </c>
      <c r="R604" s="195" t="s">
        <v>100</v>
      </c>
      <c r="S604" s="195">
        <v>241</v>
      </c>
      <c r="T604" s="195" t="s">
        <v>100</v>
      </c>
      <c r="U604" s="195" t="s">
        <v>100</v>
      </c>
      <c r="V604" s="196" t="s">
        <v>100</v>
      </c>
      <c r="W604" t="s">
        <v>100</v>
      </c>
      <c r="X604" t="s">
        <v>100</v>
      </c>
      <c r="Y604" s="4"/>
      <c r="Z604" s="4"/>
      <c r="AA604" s="4"/>
      <c r="AB604" s="4"/>
      <c r="AC604" s="4"/>
      <c r="AD604" s="4"/>
      <c r="AE604" s="4"/>
      <c r="AF604" s="4"/>
    </row>
    <row r="605" spans="1:32" x14ac:dyDescent="0.2">
      <c r="A605" s="107" t="str">
        <f t="shared" si="51"/>
        <v>Spain</v>
      </c>
      <c r="B605" s="97"/>
      <c r="C605" s="97" t="s">
        <v>88</v>
      </c>
      <c r="D605" s="227" t="s">
        <v>93</v>
      </c>
      <c r="E605" s="194"/>
      <c r="F605" s="194"/>
      <c r="G605" s="194"/>
      <c r="H605" s="195" t="s">
        <v>100</v>
      </c>
      <c r="I605" s="195" t="s">
        <v>100</v>
      </c>
      <c r="J605" s="195" t="s">
        <v>100</v>
      </c>
      <c r="K605" s="195" t="s">
        <v>100</v>
      </c>
      <c r="L605" s="195" t="s">
        <v>100</v>
      </c>
      <c r="M605" s="195" t="s">
        <v>100</v>
      </c>
      <c r="N605" s="195" t="s">
        <v>100</v>
      </c>
      <c r="O605" s="195" t="s">
        <v>100</v>
      </c>
      <c r="P605" s="195" t="s">
        <v>100</v>
      </c>
      <c r="Q605" s="195" t="s">
        <v>100</v>
      </c>
      <c r="R605" s="195" t="s">
        <v>100</v>
      </c>
      <c r="S605" s="195" t="s">
        <v>100</v>
      </c>
      <c r="T605" s="195" t="s">
        <v>100</v>
      </c>
      <c r="U605" s="195" t="s">
        <v>100</v>
      </c>
      <c r="V605" s="196" t="s">
        <v>100</v>
      </c>
      <c r="W605" t="s">
        <v>100</v>
      </c>
      <c r="X605" t="s">
        <v>100</v>
      </c>
      <c r="Y605" s="4"/>
      <c r="Z605" s="4"/>
      <c r="AA605" s="4"/>
      <c r="AB605" s="4"/>
      <c r="AC605" s="4"/>
      <c r="AD605" s="4"/>
      <c r="AE605" s="4"/>
      <c r="AF605" s="4"/>
    </row>
    <row r="606" spans="1:32" x14ac:dyDescent="0.2">
      <c r="A606" s="107" t="str">
        <f t="shared" si="51"/>
        <v>Spain</v>
      </c>
      <c r="B606" s="97"/>
      <c r="C606" s="97" t="s">
        <v>88</v>
      </c>
      <c r="D606" s="227" t="s">
        <v>48</v>
      </c>
      <c r="E606" s="194"/>
      <c r="F606" s="194"/>
      <c r="G606" s="194"/>
      <c r="H606" s="195" t="s">
        <v>100</v>
      </c>
      <c r="I606" s="195" t="s">
        <v>100</v>
      </c>
      <c r="J606" s="195" t="s">
        <v>100</v>
      </c>
      <c r="K606" s="195" t="s">
        <v>100</v>
      </c>
      <c r="L606" s="195" t="s">
        <v>100</v>
      </c>
      <c r="M606" s="195" t="s">
        <v>100</v>
      </c>
      <c r="N606" s="195" t="s">
        <v>100</v>
      </c>
      <c r="O606" s="195" t="s">
        <v>100</v>
      </c>
      <c r="P606" s="195" t="s">
        <v>100</v>
      </c>
      <c r="Q606" s="195" t="s">
        <v>100</v>
      </c>
      <c r="R606" s="195" t="s">
        <v>100</v>
      </c>
      <c r="S606" s="195" t="s">
        <v>100</v>
      </c>
      <c r="T606" s="195" t="s">
        <v>100</v>
      </c>
      <c r="U606" s="195" t="s">
        <v>100</v>
      </c>
      <c r="V606" s="196" t="s">
        <v>100</v>
      </c>
      <c r="W606" t="s">
        <v>100</v>
      </c>
      <c r="X606" t="s">
        <v>100</v>
      </c>
      <c r="Y606" s="4"/>
      <c r="Z606" s="4"/>
      <c r="AA606" s="4"/>
      <c r="AB606" s="4"/>
      <c r="AC606" s="4"/>
      <c r="AD606" s="4"/>
      <c r="AE606" s="4"/>
      <c r="AF606" s="4"/>
    </row>
    <row r="607" spans="1:32" x14ac:dyDescent="0.2">
      <c r="A607" s="107" t="str">
        <f t="shared" si="51"/>
        <v>Spain</v>
      </c>
      <c r="B607" s="97"/>
      <c r="C607" s="97" t="s">
        <v>88</v>
      </c>
      <c r="D607" s="227" t="s">
        <v>44</v>
      </c>
      <c r="E607" s="194"/>
      <c r="F607" s="194"/>
      <c r="G607" s="194"/>
      <c r="H607" s="195" t="s">
        <v>100</v>
      </c>
      <c r="I607" s="195" t="s">
        <v>100</v>
      </c>
      <c r="J607" s="195" t="s">
        <v>100</v>
      </c>
      <c r="K607" s="195" t="s">
        <v>100</v>
      </c>
      <c r="L607" s="195" t="s">
        <v>100</v>
      </c>
      <c r="M607" s="195" t="s">
        <v>100</v>
      </c>
      <c r="N607" s="195" t="s">
        <v>100</v>
      </c>
      <c r="O607" s="195" t="s">
        <v>100</v>
      </c>
      <c r="P607" s="195" t="s">
        <v>100</v>
      </c>
      <c r="Q607" s="195" t="s">
        <v>100</v>
      </c>
      <c r="R607" s="195" t="s">
        <v>100</v>
      </c>
      <c r="S607" s="195" t="s">
        <v>100</v>
      </c>
      <c r="T607" s="195" t="s">
        <v>100</v>
      </c>
      <c r="U607" s="195" t="s">
        <v>100</v>
      </c>
      <c r="V607" s="196" t="s">
        <v>100</v>
      </c>
      <c r="W607" t="s">
        <v>100</v>
      </c>
      <c r="X607" t="s">
        <v>100</v>
      </c>
      <c r="Y607" s="4"/>
      <c r="Z607" s="4"/>
      <c r="AA607" s="4"/>
      <c r="AB607" s="4"/>
      <c r="AC607" s="4"/>
      <c r="AD607" s="4"/>
      <c r="AE607" s="4"/>
      <c r="AF607" s="4"/>
    </row>
    <row r="608" spans="1:32" x14ac:dyDescent="0.2">
      <c r="A608" s="107" t="str">
        <f t="shared" si="51"/>
        <v>Spain</v>
      </c>
      <c r="B608" s="97" t="s">
        <v>97</v>
      </c>
      <c r="C608" s="97"/>
      <c r="D608" s="226" t="s">
        <v>204</v>
      </c>
      <c r="E608" s="194"/>
      <c r="F608" s="194"/>
      <c r="G608" s="194"/>
      <c r="H608" s="195" t="s">
        <v>100</v>
      </c>
      <c r="I608" s="195" t="s">
        <v>100</v>
      </c>
      <c r="J608" s="195" t="s">
        <v>100</v>
      </c>
      <c r="K608" s="195" t="s">
        <v>100</v>
      </c>
      <c r="L608" s="195" t="s">
        <v>100</v>
      </c>
      <c r="M608" s="195" t="s">
        <v>100</v>
      </c>
      <c r="N608" s="195" t="s">
        <v>100</v>
      </c>
      <c r="O608" s="195" t="s">
        <v>100</v>
      </c>
      <c r="P608" s="195" t="s">
        <v>100</v>
      </c>
      <c r="Q608" s="195" t="s">
        <v>100</v>
      </c>
      <c r="R608" s="195" t="s">
        <v>100</v>
      </c>
      <c r="S608" s="195" t="s">
        <v>100</v>
      </c>
      <c r="T608" s="195" t="s">
        <v>100</v>
      </c>
      <c r="U608" s="195" t="s">
        <v>100</v>
      </c>
      <c r="V608" s="196" t="s">
        <v>100</v>
      </c>
      <c r="W608" t="s">
        <v>100</v>
      </c>
      <c r="X608" t="s">
        <v>100</v>
      </c>
      <c r="Y608" s="4"/>
      <c r="Z608" s="4"/>
      <c r="AA608" s="4"/>
      <c r="AB608" s="4"/>
      <c r="AC608" s="4"/>
      <c r="AD608" s="4"/>
      <c r="AE608" s="4"/>
      <c r="AF608" s="4"/>
    </row>
    <row r="609" spans="1:32" x14ac:dyDescent="0.2">
      <c r="A609" s="107" t="str">
        <f t="shared" si="51"/>
        <v>Spain</v>
      </c>
      <c r="B609" s="97"/>
      <c r="C609" s="97" t="s">
        <v>205</v>
      </c>
      <c r="D609" s="227" t="s">
        <v>0</v>
      </c>
      <c r="E609" s="194"/>
      <c r="F609" s="194"/>
      <c r="G609" s="194"/>
      <c r="H609" s="195" t="s">
        <v>100</v>
      </c>
      <c r="I609" s="195">
        <v>60670</v>
      </c>
      <c r="J609" s="195" t="s">
        <v>100</v>
      </c>
      <c r="K609" s="195" t="s">
        <v>100</v>
      </c>
      <c r="L609" s="195" t="s">
        <v>100</v>
      </c>
      <c r="M609" s="195" t="s">
        <v>100</v>
      </c>
      <c r="N609" s="195">
        <v>92926</v>
      </c>
      <c r="O609" s="195" t="s">
        <v>100</v>
      </c>
      <c r="P609" s="195" t="s">
        <v>100</v>
      </c>
      <c r="Q609" s="195" t="s">
        <v>100</v>
      </c>
      <c r="R609" s="195" t="s">
        <v>100</v>
      </c>
      <c r="S609" s="195">
        <v>119520</v>
      </c>
      <c r="T609" s="195" t="s">
        <v>100</v>
      </c>
      <c r="U609" s="195" t="s">
        <v>100</v>
      </c>
      <c r="V609" s="196" t="s">
        <v>100</v>
      </c>
      <c r="W609" t="s">
        <v>100</v>
      </c>
      <c r="X609" t="s">
        <v>100</v>
      </c>
      <c r="Y609" s="4"/>
      <c r="Z609" s="4"/>
      <c r="AA609" s="4"/>
      <c r="AB609" s="4"/>
      <c r="AC609" s="4"/>
      <c r="AD609" s="4"/>
      <c r="AE609" s="4"/>
      <c r="AF609" s="4"/>
    </row>
    <row r="610" spans="1:32" x14ac:dyDescent="0.2">
      <c r="A610" s="107" t="str">
        <f t="shared" si="51"/>
        <v>Spain</v>
      </c>
      <c r="B610" s="97"/>
      <c r="C610" s="97" t="s">
        <v>205</v>
      </c>
      <c r="D610" s="227" t="s">
        <v>6</v>
      </c>
      <c r="E610" s="194"/>
      <c r="F610" s="194"/>
      <c r="G610" s="194"/>
      <c r="H610" s="195" t="s">
        <v>100</v>
      </c>
      <c r="I610" s="195" t="s">
        <v>100</v>
      </c>
      <c r="J610" s="195" t="s">
        <v>100</v>
      </c>
      <c r="K610" s="195" t="s">
        <v>100</v>
      </c>
      <c r="L610" s="195" t="s">
        <v>100</v>
      </c>
      <c r="M610" s="195" t="s">
        <v>100</v>
      </c>
      <c r="N610" s="195" t="s">
        <v>100</v>
      </c>
      <c r="O610" s="195" t="s">
        <v>100</v>
      </c>
      <c r="P610" s="195" t="s">
        <v>100</v>
      </c>
      <c r="Q610" s="195" t="s">
        <v>100</v>
      </c>
      <c r="R610" s="195" t="s">
        <v>100</v>
      </c>
      <c r="S610" s="195" t="s">
        <v>100</v>
      </c>
      <c r="T610" s="195" t="s">
        <v>100</v>
      </c>
      <c r="U610" s="195" t="s">
        <v>100</v>
      </c>
      <c r="V610" s="196" t="s">
        <v>100</v>
      </c>
      <c r="W610" t="s">
        <v>100</v>
      </c>
      <c r="X610" t="s">
        <v>100</v>
      </c>
      <c r="Y610" s="4"/>
      <c r="Z610" s="4"/>
      <c r="AA610" s="4"/>
      <c r="AB610" s="4"/>
      <c r="AC610" s="4"/>
      <c r="AD610" s="4"/>
      <c r="AE610" s="4"/>
      <c r="AF610" s="4"/>
    </row>
    <row r="611" spans="1:32" x14ac:dyDescent="0.2">
      <c r="A611" s="107" t="str">
        <f t="shared" si="51"/>
        <v>Spain</v>
      </c>
      <c r="B611" s="97"/>
      <c r="C611" s="97" t="s">
        <v>205</v>
      </c>
      <c r="D611" s="227" t="s">
        <v>1</v>
      </c>
      <c r="E611" s="194"/>
      <c r="F611" s="194"/>
      <c r="G611" s="194"/>
      <c r="H611" s="195" t="s">
        <v>100</v>
      </c>
      <c r="I611" s="195" t="s">
        <v>100</v>
      </c>
      <c r="J611" s="195" t="s">
        <v>100</v>
      </c>
      <c r="K611" s="195" t="s">
        <v>100</v>
      </c>
      <c r="L611" s="195" t="s">
        <v>100</v>
      </c>
      <c r="M611" s="195" t="s">
        <v>100</v>
      </c>
      <c r="N611" s="195" t="s">
        <v>100</v>
      </c>
      <c r="O611" s="195" t="s">
        <v>100</v>
      </c>
      <c r="P611" s="195" t="s">
        <v>100</v>
      </c>
      <c r="Q611" s="195" t="s">
        <v>100</v>
      </c>
      <c r="R611" s="195" t="s">
        <v>100</v>
      </c>
      <c r="S611" s="195" t="s">
        <v>100</v>
      </c>
      <c r="T611" s="195" t="s">
        <v>100</v>
      </c>
      <c r="U611" s="195" t="s">
        <v>100</v>
      </c>
      <c r="V611" s="196" t="s">
        <v>100</v>
      </c>
      <c r="W611" t="s">
        <v>100</v>
      </c>
      <c r="X611" t="s">
        <v>100</v>
      </c>
      <c r="Y611" s="4"/>
      <c r="Z611" s="4"/>
      <c r="AA611" s="4"/>
      <c r="AB611" s="4"/>
      <c r="AC611" s="4"/>
      <c r="AD611" s="4"/>
      <c r="AE611" s="4"/>
      <c r="AF611" s="4"/>
    </row>
    <row r="612" spans="1:32" x14ac:dyDescent="0.2">
      <c r="A612" s="107" t="str">
        <f t="shared" si="51"/>
        <v>Spain</v>
      </c>
      <c r="B612" s="97"/>
      <c r="C612" s="97" t="s">
        <v>205</v>
      </c>
      <c r="D612" s="227" t="s">
        <v>36</v>
      </c>
      <c r="E612" s="194"/>
      <c r="F612" s="194"/>
      <c r="G612" s="194"/>
      <c r="H612" s="195" t="s">
        <v>100</v>
      </c>
      <c r="I612" s="195">
        <v>16304</v>
      </c>
      <c r="J612" s="195" t="s">
        <v>100</v>
      </c>
      <c r="K612" s="195" t="s">
        <v>100</v>
      </c>
      <c r="L612" s="195" t="s">
        <v>100</v>
      </c>
      <c r="M612" s="195" t="s">
        <v>100</v>
      </c>
      <c r="N612" s="195">
        <v>39055</v>
      </c>
      <c r="O612" s="195" t="s">
        <v>100</v>
      </c>
      <c r="P612" s="195" t="s">
        <v>100</v>
      </c>
      <c r="Q612" s="195" t="s">
        <v>100</v>
      </c>
      <c r="R612" s="195" t="s">
        <v>100</v>
      </c>
      <c r="S612" s="195">
        <v>70491</v>
      </c>
      <c r="T612" s="195" t="s">
        <v>100</v>
      </c>
      <c r="U612" s="195" t="s">
        <v>100</v>
      </c>
      <c r="V612" s="196" t="s">
        <v>100</v>
      </c>
      <c r="W612" t="s">
        <v>100</v>
      </c>
      <c r="X612" t="s">
        <v>100</v>
      </c>
      <c r="Y612" s="4"/>
      <c r="Z612" s="4"/>
      <c r="AA612" s="4"/>
      <c r="AB612" s="4"/>
      <c r="AC612" s="4"/>
      <c r="AD612" s="4"/>
      <c r="AE612" s="4"/>
      <c r="AF612" s="4"/>
    </row>
    <row r="613" spans="1:32" x14ac:dyDescent="0.2">
      <c r="A613" s="107" t="str">
        <f t="shared" si="51"/>
        <v>Spain</v>
      </c>
      <c r="B613" s="97"/>
      <c r="C613" s="97" t="s">
        <v>205</v>
      </c>
      <c r="D613" s="227" t="s">
        <v>45</v>
      </c>
      <c r="E613" s="194"/>
      <c r="F613" s="194"/>
      <c r="G613" s="194"/>
      <c r="H613" s="195" t="s">
        <v>100</v>
      </c>
      <c r="I613" s="195">
        <v>5608</v>
      </c>
      <c r="J613" s="195" t="s">
        <v>100</v>
      </c>
      <c r="K613" s="195" t="s">
        <v>100</v>
      </c>
      <c r="L613" s="195" t="s">
        <v>100</v>
      </c>
      <c r="M613" s="195" t="s">
        <v>100</v>
      </c>
      <c r="N613" s="195">
        <v>14322</v>
      </c>
      <c r="O613" s="195" t="s">
        <v>100</v>
      </c>
      <c r="P613" s="195" t="s">
        <v>100</v>
      </c>
      <c r="Q613" s="195" t="s">
        <v>100</v>
      </c>
      <c r="R613" s="195" t="s">
        <v>100</v>
      </c>
      <c r="S613" s="195">
        <v>23170</v>
      </c>
      <c r="T613" s="195" t="s">
        <v>100</v>
      </c>
      <c r="U613" s="195" t="s">
        <v>100</v>
      </c>
      <c r="V613" s="196" t="s">
        <v>100</v>
      </c>
      <c r="W613" t="s">
        <v>100</v>
      </c>
      <c r="X613" t="s">
        <v>100</v>
      </c>
      <c r="Y613" s="4"/>
      <c r="Z613" s="4"/>
      <c r="AA613" s="4"/>
      <c r="AB613" s="4"/>
      <c r="AC613" s="4"/>
      <c r="AD613" s="4"/>
      <c r="AE613" s="4"/>
      <c r="AF613" s="4"/>
    </row>
    <row r="614" spans="1:32" x14ac:dyDescent="0.2">
      <c r="A614" s="107" t="str">
        <f t="shared" si="51"/>
        <v>Spain</v>
      </c>
      <c r="B614" s="97"/>
      <c r="C614" s="97" t="s">
        <v>205</v>
      </c>
      <c r="D614" s="227" t="s">
        <v>42</v>
      </c>
      <c r="E614" s="194"/>
      <c r="F614" s="194"/>
      <c r="G614" s="194"/>
      <c r="H614" s="195" t="s">
        <v>100</v>
      </c>
      <c r="I614" s="195">
        <v>28288</v>
      </c>
      <c r="J614" s="195" t="s">
        <v>100</v>
      </c>
      <c r="K614" s="195" t="s">
        <v>100</v>
      </c>
      <c r="L614" s="195" t="s">
        <v>100</v>
      </c>
      <c r="M614" s="195" t="s">
        <v>100</v>
      </c>
      <c r="N614" s="195">
        <v>28323</v>
      </c>
      <c r="O614" s="195" t="s">
        <v>100</v>
      </c>
      <c r="P614" s="195" t="s">
        <v>100</v>
      </c>
      <c r="Q614" s="195" t="s">
        <v>100</v>
      </c>
      <c r="R614" s="195" t="s">
        <v>100</v>
      </c>
      <c r="S614" s="195">
        <v>28351</v>
      </c>
      <c r="T614" s="195" t="s">
        <v>100</v>
      </c>
      <c r="U614" s="195" t="s">
        <v>100</v>
      </c>
      <c r="V614" s="196" t="s">
        <v>100</v>
      </c>
      <c r="W614" t="s">
        <v>100</v>
      </c>
      <c r="X614" t="s">
        <v>100</v>
      </c>
      <c r="Y614" s="4"/>
      <c r="Z614" s="4"/>
      <c r="AA614" s="4"/>
      <c r="AB614" s="4"/>
      <c r="AC614" s="4"/>
      <c r="AD614" s="4"/>
      <c r="AE614" s="4"/>
      <c r="AF614" s="4"/>
    </row>
    <row r="615" spans="1:32" x14ac:dyDescent="0.2">
      <c r="A615" s="107" t="str">
        <f t="shared" si="51"/>
        <v>Spain</v>
      </c>
      <c r="B615" s="97"/>
      <c r="C615" s="97" t="s">
        <v>205</v>
      </c>
      <c r="D615" s="227" t="s">
        <v>43</v>
      </c>
      <c r="E615" s="194"/>
      <c r="F615" s="194"/>
      <c r="G615" s="194"/>
      <c r="H615" s="195" t="s">
        <v>100</v>
      </c>
      <c r="I615" s="195">
        <v>4594</v>
      </c>
      <c r="J615" s="195" t="s">
        <v>100</v>
      </c>
      <c r="K615" s="195" t="s">
        <v>100</v>
      </c>
      <c r="L615" s="195" t="s">
        <v>100</v>
      </c>
      <c r="M615" s="195" t="s">
        <v>100</v>
      </c>
      <c r="N615" s="195">
        <v>5888</v>
      </c>
      <c r="O615" s="195" t="s">
        <v>100</v>
      </c>
      <c r="P615" s="195" t="s">
        <v>100</v>
      </c>
      <c r="Q615" s="195" t="s">
        <v>100</v>
      </c>
      <c r="R615" s="195" t="s">
        <v>100</v>
      </c>
      <c r="S615" s="195">
        <v>28351</v>
      </c>
      <c r="T615" s="195" t="s">
        <v>100</v>
      </c>
      <c r="U615" s="195" t="s">
        <v>100</v>
      </c>
      <c r="V615" s="196" t="s">
        <v>100</v>
      </c>
      <c r="W615" t="s">
        <v>100</v>
      </c>
      <c r="X615" t="s">
        <v>100</v>
      </c>
      <c r="Y615" s="4"/>
      <c r="Z615" s="4"/>
      <c r="AA615" s="4"/>
      <c r="AB615" s="4"/>
      <c r="AC615" s="4"/>
      <c r="AD615" s="4"/>
      <c r="AE615" s="4"/>
      <c r="AF615" s="4"/>
    </row>
    <row r="616" spans="1:32" x14ac:dyDescent="0.2">
      <c r="A616" s="107" t="str">
        <f t="shared" si="51"/>
        <v>Spain</v>
      </c>
      <c r="B616" s="97"/>
      <c r="C616" s="97" t="s">
        <v>205</v>
      </c>
      <c r="D616" s="227" t="s">
        <v>46</v>
      </c>
      <c r="E616" s="194"/>
      <c r="F616" s="194"/>
      <c r="G616" s="194"/>
      <c r="H616" s="195" t="s">
        <v>100</v>
      </c>
      <c r="I616" s="195" t="s">
        <v>100</v>
      </c>
      <c r="J616" s="195" t="s">
        <v>100</v>
      </c>
      <c r="K616" s="195" t="s">
        <v>100</v>
      </c>
      <c r="L616" s="195" t="s">
        <v>100</v>
      </c>
      <c r="M616" s="195" t="s">
        <v>100</v>
      </c>
      <c r="N616" s="195" t="s">
        <v>100</v>
      </c>
      <c r="O616" s="195" t="s">
        <v>100</v>
      </c>
      <c r="P616" s="195" t="s">
        <v>100</v>
      </c>
      <c r="Q616" s="195" t="s">
        <v>100</v>
      </c>
      <c r="R616" s="195" t="s">
        <v>100</v>
      </c>
      <c r="S616" s="195" t="s">
        <v>100</v>
      </c>
      <c r="T616" s="195" t="s">
        <v>100</v>
      </c>
      <c r="U616" s="195" t="s">
        <v>100</v>
      </c>
      <c r="V616" s="196" t="s">
        <v>100</v>
      </c>
      <c r="W616" t="s">
        <v>100</v>
      </c>
      <c r="X616" t="s">
        <v>100</v>
      </c>
      <c r="Y616" s="4"/>
      <c r="Z616" s="4"/>
      <c r="AA616" s="4"/>
      <c r="AB616" s="4"/>
      <c r="AC616" s="4"/>
      <c r="AD616" s="4"/>
      <c r="AE616" s="4"/>
      <c r="AF616" s="4"/>
    </row>
    <row r="617" spans="1:32" x14ac:dyDescent="0.2">
      <c r="A617" s="107" t="str">
        <f t="shared" si="51"/>
        <v>Spain</v>
      </c>
      <c r="B617" s="97"/>
      <c r="C617" s="97" t="s">
        <v>205</v>
      </c>
      <c r="D617" s="227" t="s">
        <v>5</v>
      </c>
      <c r="E617" s="194"/>
      <c r="F617" s="194"/>
      <c r="G617" s="194"/>
      <c r="H617" s="195" t="s">
        <v>100</v>
      </c>
      <c r="I617" s="195">
        <v>4757</v>
      </c>
      <c r="J617" s="195" t="s">
        <v>100</v>
      </c>
      <c r="K617" s="195" t="s">
        <v>100</v>
      </c>
      <c r="L617" s="195" t="s">
        <v>100</v>
      </c>
      <c r="M617" s="195" t="s">
        <v>100</v>
      </c>
      <c r="N617" s="195">
        <v>6165</v>
      </c>
      <c r="O617" s="195" t="s">
        <v>100</v>
      </c>
      <c r="P617" s="195" t="s">
        <v>100</v>
      </c>
      <c r="Q617" s="195" t="s">
        <v>100</v>
      </c>
      <c r="R617" s="195" t="s">
        <v>100</v>
      </c>
      <c r="S617" s="195">
        <v>10031</v>
      </c>
      <c r="T617" s="195" t="s">
        <v>100</v>
      </c>
      <c r="U617" s="195" t="s">
        <v>100</v>
      </c>
      <c r="V617" s="196" t="s">
        <v>100</v>
      </c>
      <c r="W617" t="s">
        <v>100</v>
      </c>
      <c r="X617" t="s">
        <v>100</v>
      </c>
      <c r="Y617" s="4"/>
      <c r="Z617" s="4"/>
      <c r="AA617" s="4"/>
      <c r="AB617" s="4"/>
      <c r="AC617" s="4"/>
      <c r="AD617" s="4"/>
      <c r="AE617" s="4"/>
      <c r="AF617" s="4"/>
    </row>
    <row r="618" spans="1:32" x14ac:dyDescent="0.2">
      <c r="A618" s="107" t="str">
        <f t="shared" si="51"/>
        <v>Spain</v>
      </c>
      <c r="B618" s="97"/>
      <c r="C618" s="97" t="s">
        <v>205</v>
      </c>
      <c r="D618" s="227" t="s">
        <v>47</v>
      </c>
      <c r="E618" s="194"/>
      <c r="F618" s="194"/>
      <c r="G618" s="194"/>
      <c r="H618" s="195" t="s">
        <v>100</v>
      </c>
      <c r="I618" s="195">
        <v>813</v>
      </c>
      <c r="J618" s="195" t="s">
        <v>100</v>
      </c>
      <c r="K618" s="195" t="s">
        <v>100</v>
      </c>
      <c r="L618" s="195" t="s">
        <v>100</v>
      </c>
      <c r="M618" s="195" t="s">
        <v>100</v>
      </c>
      <c r="N618" s="195">
        <v>1009</v>
      </c>
      <c r="O618" s="195" t="s">
        <v>100</v>
      </c>
      <c r="P618" s="195" t="s">
        <v>100</v>
      </c>
      <c r="Q618" s="195" t="s">
        <v>100</v>
      </c>
      <c r="R618" s="195" t="s">
        <v>100</v>
      </c>
      <c r="S618" s="195">
        <v>1204</v>
      </c>
      <c r="T618" s="195" t="s">
        <v>100</v>
      </c>
      <c r="U618" s="195" t="s">
        <v>100</v>
      </c>
      <c r="V618" s="196" t="s">
        <v>100</v>
      </c>
      <c r="W618" t="s">
        <v>100</v>
      </c>
      <c r="X618" t="s">
        <v>100</v>
      </c>
      <c r="Y618" s="4"/>
      <c r="Z618" s="4"/>
      <c r="AA618" s="4"/>
      <c r="AB618" s="4"/>
      <c r="AC618" s="4"/>
      <c r="AD618" s="4"/>
      <c r="AE618" s="4"/>
      <c r="AF618" s="4"/>
    </row>
    <row r="619" spans="1:32" x14ac:dyDescent="0.2">
      <c r="A619" s="107" t="str">
        <f t="shared" si="51"/>
        <v>Spain</v>
      </c>
      <c r="B619" s="97"/>
      <c r="C619" s="97" t="s">
        <v>205</v>
      </c>
      <c r="D619" s="227" t="s">
        <v>93</v>
      </c>
      <c r="E619" s="194"/>
      <c r="F619" s="194"/>
      <c r="G619" s="194"/>
      <c r="H619" s="195" t="s">
        <v>100</v>
      </c>
      <c r="I619" s="195" t="s">
        <v>100</v>
      </c>
      <c r="J619" s="195" t="s">
        <v>100</v>
      </c>
      <c r="K619" s="195" t="s">
        <v>100</v>
      </c>
      <c r="L619" s="195" t="s">
        <v>100</v>
      </c>
      <c r="M619" s="195" t="s">
        <v>100</v>
      </c>
      <c r="N619" s="195" t="s">
        <v>100</v>
      </c>
      <c r="O619" s="195" t="s">
        <v>100</v>
      </c>
      <c r="P619" s="195" t="s">
        <v>100</v>
      </c>
      <c r="Q619" s="195" t="s">
        <v>100</v>
      </c>
      <c r="R619" s="195" t="s">
        <v>100</v>
      </c>
      <c r="S619" s="195" t="s">
        <v>100</v>
      </c>
      <c r="T619" s="195" t="s">
        <v>100</v>
      </c>
      <c r="U619" s="195" t="s">
        <v>100</v>
      </c>
      <c r="V619" s="196" t="s">
        <v>100</v>
      </c>
      <c r="W619" t="s">
        <v>100</v>
      </c>
      <c r="X619" t="s">
        <v>100</v>
      </c>
      <c r="Y619" s="4"/>
      <c r="Z619" s="4"/>
      <c r="AA619" s="4"/>
      <c r="AB619" s="4"/>
      <c r="AC619" s="4"/>
      <c r="AD619" s="4"/>
      <c r="AE619" s="4"/>
      <c r="AF619" s="4"/>
    </row>
    <row r="620" spans="1:32" x14ac:dyDescent="0.2">
      <c r="A620" s="107" t="str">
        <f t="shared" si="51"/>
        <v>Spain</v>
      </c>
      <c r="B620" s="97"/>
      <c r="C620" s="97" t="s">
        <v>205</v>
      </c>
      <c r="D620" s="227" t="s">
        <v>48</v>
      </c>
      <c r="E620" s="194"/>
      <c r="F620" s="194"/>
      <c r="G620" s="194"/>
      <c r="H620" s="195" t="s">
        <v>100</v>
      </c>
      <c r="I620" s="195" t="s">
        <v>100</v>
      </c>
      <c r="J620" s="195" t="s">
        <v>100</v>
      </c>
      <c r="K620" s="195" t="s">
        <v>100</v>
      </c>
      <c r="L620" s="195" t="s">
        <v>100</v>
      </c>
      <c r="M620" s="195" t="s">
        <v>100</v>
      </c>
      <c r="N620" s="195">
        <v>94</v>
      </c>
      <c r="O620" s="195" t="s">
        <v>100</v>
      </c>
      <c r="P620" s="195" t="s">
        <v>100</v>
      </c>
      <c r="Q620" s="195" t="s">
        <v>100</v>
      </c>
      <c r="R620" s="195" t="s">
        <v>100</v>
      </c>
      <c r="S620" s="195">
        <v>188</v>
      </c>
      <c r="T620" s="195" t="s">
        <v>100</v>
      </c>
      <c r="U620" s="195" t="s">
        <v>100</v>
      </c>
      <c r="V620" s="196" t="s">
        <v>100</v>
      </c>
      <c r="W620" t="s">
        <v>100</v>
      </c>
      <c r="X620" t="s">
        <v>100</v>
      </c>
      <c r="Y620" s="4"/>
      <c r="Z620" s="4"/>
      <c r="AA620" s="4"/>
      <c r="AB620" s="4"/>
      <c r="AC620" s="4"/>
      <c r="AD620" s="4"/>
      <c r="AE620" s="4"/>
      <c r="AF620" s="4"/>
    </row>
    <row r="621" spans="1:32" ht="13.5" thickBot="1" x14ac:dyDescent="0.25">
      <c r="A621" s="118" t="str">
        <f t="shared" si="51"/>
        <v>Spain</v>
      </c>
      <c r="B621" s="108"/>
      <c r="C621" s="108" t="s">
        <v>205</v>
      </c>
      <c r="D621" s="228" t="s">
        <v>44</v>
      </c>
      <c r="E621" s="197"/>
      <c r="F621" s="197"/>
      <c r="G621" s="197"/>
      <c r="H621" s="198" t="s">
        <v>100</v>
      </c>
      <c r="I621" s="198" t="s">
        <v>100</v>
      </c>
      <c r="J621" s="198" t="s">
        <v>100</v>
      </c>
      <c r="K621" s="198" t="s">
        <v>100</v>
      </c>
      <c r="L621" s="198" t="s">
        <v>100</v>
      </c>
      <c r="M621" s="198" t="s">
        <v>100</v>
      </c>
      <c r="N621" s="198">
        <v>57</v>
      </c>
      <c r="O621" s="198" t="s">
        <v>100</v>
      </c>
      <c r="P621" s="198" t="s">
        <v>100</v>
      </c>
      <c r="Q621" s="198" t="s">
        <v>100</v>
      </c>
      <c r="R621" s="198" t="s">
        <v>100</v>
      </c>
      <c r="S621" s="198">
        <v>113</v>
      </c>
      <c r="T621" s="198" t="s">
        <v>100</v>
      </c>
      <c r="U621" s="198" t="s">
        <v>100</v>
      </c>
      <c r="V621" s="199" t="s">
        <v>100</v>
      </c>
      <c r="W621" t="s">
        <v>100</v>
      </c>
      <c r="X621" t="s">
        <v>100</v>
      </c>
      <c r="Y621" s="4"/>
      <c r="Z621" s="4"/>
      <c r="AA621" s="4"/>
      <c r="AB621" s="4"/>
      <c r="AC621" s="4"/>
      <c r="AD621" s="4"/>
      <c r="AE621" s="4"/>
      <c r="AF621" s="4"/>
    </row>
    <row r="622" spans="1:32" x14ac:dyDescent="0.2">
      <c r="A622" s="56" t="str">
        <f>B622</f>
        <v>Spain - Tendencial</v>
      </c>
      <c r="B622" s="158" t="s">
        <v>215</v>
      </c>
      <c r="C622" s="158" t="s">
        <v>212</v>
      </c>
      <c r="D622" s="229" t="s">
        <v>149</v>
      </c>
      <c r="E622" s="178"/>
      <c r="F622" s="178"/>
      <c r="G622" s="178"/>
      <c r="H622" s="178" t="str">
        <f t="array" ref="H622">IFERROR(IF(INDEX([3]Tabelle1!$E$3:$U$500,MATCH($A622&amp;$C622&amp;$D622,[3]Tabelle1!$A$3:$A$500&amp;[3]Tabelle1!$C$3:$C$500&amp;[3]Tabelle1!$D$3:$D$500,0),MATCH(H$2,[3]Tabelle1!$E$2:$U$2,0))=0,"",INDEX([3]Tabelle1!$E$3:$U$500,MATCH($A622&amp;$C622&amp;$D622,[3]Tabelle1!$A$3:$A$500&amp;[3]Tabelle1!$C$3:$C$500&amp;[3]Tabelle1!$D$3:$D$500,0),MATCH(H$2,[3]Tabelle1!$E$2:$U$2,0))),"")</f>
        <v/>
      </c>
      <c r="I622" s="185">
        <f t="array" ref="I622">IFERROR(IF(INDEX([3]Tabelle1!$E$3:$U$500,MATCH($A622&amp;$C622&amp;$D622,[3]Tabelle1!$A$3:$A$500&amp;[3]Tabelle1!$C$3:$C$500&amp;[3]Tabelle1!$D$3:$D$500,0),MATCH(I$2,[3]Tabelle1!$E$2:$U$2,0))=0,"",INDEX([3]Tabelle1!$E$3:$U$500,MATCH($A622&amp;$C622&amp;$D622,[3]Tabelle1!$A$3:$A$500&amp;[3]Tabelle1!$C$3:$C$500&amp;[3]Tabelle1!$D$3:$D$500,0),MATCH(I$2,[3]Tabelle1!$E$2:$U$2,0))),"")</f>
        <v>0.2</v>
      </c>
      <c r="J622" s="165" t="str">
        <f t="array" ref="J622">IFERROR(IF(INDEX([3]Tabelle1!$E$3:$U$500,MATCH($A622&amp;$C622&amp;$D622,[3]Tabelle1!$A$3:$A$500&amp;[3]Tabelle1!$C$3:$C$500&amp;[3]Tabelle1!$D$3:$D$500,0),MATCH(J$2,[3]Tabelle1!$E$2:$U$2,0))=0,"",INDEX([3]Tabelle1!$E$3:$U$500,MATCH($A622&amp;$C622&amp;$D622,[3]Tabelle1!$A$3:$A$500&amp;[3]Tabelle1!$C$3:$C$500&amp;[3]Tabelle1!$D$3:$D$500,0),MATCH(J$2,[3]Tabelle1!$E$2:$U$2,0))),"")</f>
        <v/>
      </c>
      <c r="K622" s="165">
        <f t="array" ref="K622">IFERROR(IF(INDEX([3]Tabelle1!$E$3:$U$500,MATCH($A622&amp;$C622&amp;$D622,[3]Tabelle1!$A$3:$A$500&amp;[3]Tabelle1!$C$3:$C$500&amp;[3]Tabelle1!$D$3:$D$500,0),MATCH(K$2,[3]Tabelle1!$E$2:$U$2,0))=0,"",INDEX([3]Tabelle1!$E$3:$U$500,MATCH($A622&amp;$C622&amp;$D622,[3]Tabelle1!$A$3:$A$500&amp;[3]Tabelle1!$C$3:$C$500&amp;[3]Tabelle1!$D$3:$D$500,0),MATCH(K$2,[3]Tabelle1!$E$2:$U$2,0))),"")</f>
        <v>0.21</v>
      </c>
      <c r="L622" s="165" t="str">
        <f t="array" ref="L622">IFERROR(IF(INDEX([3]Tabelle1!$E$3:$U$500,MATCH($A622&amp;$C622&amp;$D622,[3]Tabelle1!$A$3:$A$500&amp;[3]Tabelle1!$C$3:$C$500&amp;[3]Tabelle1!$D$3:$D$500,0),MATCH(L$2,[3]Tabelle1!$E$2:$U$2,0))=0,"",INDEX([3]Tabelle1!$E$3:$U$500,MATCH($A622&amp;$C622&amp;$D622,[3]Tabelle1!$A$3:$A$500&amp;[3]Tabelle1!$C$3:$C$500&amp;[3]Tabelle1!$D$3:$D$500,0),MATCH(L$2,[3]Tabelle1!$E$2:$U$2,0))),"")</f>
        <v/>
      </c>
      <c r="M622" s="165" t="str">
        <f t="array" ref="M622">IFERROR(IF(INDEX([3]Tabelle1!$E$3:$U$500,MATCH($A622&amp;$C622&amp;$D622,[3]Tabelle1!$A$3:$A$500&amp;[3]Tabelle1!$C$3:$C$500&amp;[3]Tabelle1!$D$3:$D$500,0),MATCH(M$2,[3]Tabelle1!$E$2:$U$2,0))=0,"",INDEX([3]Tabelle1!$E$3:$U$500,MATCH($A622&amp;$C622&amp;$D622,[3]Tabelle1!$A$3:$A$500&amp;[3]Tabelle1!$C$3:$C$500&amp;[3]Tabelle1!$D$3:$D$500,0),MATCH(M$2,[3]Tabelle1!$E$2:$U$2,0))),"")</f>
        <v/>
      </c>
      <c r="N622" s="165">
        <f t="array" ref="N622">IFERROR(IF(INDEX([3]Tabelle1!$E$3:$U$500,MATCH($A622&amp;$C622&amp;$D622,[3]Tabelle1!$A$3:$A$500&amp;[3]Tabelle1!$C$3:$C$500&amp;[3]Tabelle1!$D$3:$D$500,0),MATCH(N$2,[3]Tabelle1!$E$2:$U$2,0))=0,"",INDEX([3]Tabelle1!$E$3:$U$500,MATCH($A622&amp;$C622&amp;$D622,[3]Tabelle1!$A$3:$A$500&amp;[3]Tabelle1!$C$3:$C$500&amp;[3]Tabelle1!$D$3:$D$500,0),MATCH(N$2,[3]Tabelle1!$E$2:$U$2,0))),"")</f>
        <v>0.23</v>
      </c>
      <c r="O622" s="165" t="str">
        <f t="array" ref="O622">IFERROR(IF(INDEX([3]Tabelle1!$E$3:$U$500,MATCH($A622&amp;$C622&amp;$D622,[3]Tabelle1!$A$3:$A$500&amp;[3]Tabelle1!$C$3:$C$500&amp;[3]Tabelle1!$D$3:$D$500,0),MATCH(O$2,[3]Tabelle1!$E$2:$U$2,0))=0,"",INDEX([3]Tabelle1!$E$3:$U$500,MATCH($A622&amp;$C622&amp;$D622,[3]Tabelle1!$A$3:$A$500&amp;[3]Tabelle1!$C$3:$C$500&amp;[3]Tabelle1!$D$3:$D$500,0),MATCH(O$2,[3]Tabelle1!$E$2:$U$2,0))),"")</f>
        <v/>
      </c>
      <c r="P622" s="165">
        <f t="array" ref="P622">IFERROR(IF(INDEX([3]Tabelle1!$E$3:$U$500,MATCH($A622&amp;$C622&amp;$D622,[3]Tabelle1!$A$3:$A$500&amp;[3]Tabelle1!$C$3:$C$500&amp;[3]Tabelle1!$D$3:$D$500,0),MATCH(P$2,[3]Tabelle1!$E$2:$U$2,0))=0,"",INDEX([3]Tabelle1!$E$3:$U$500,MATCH($A622&amp;$C622&amp;$D622,[3]Tabelle1!$A$3:$A$500&amp;[3]Tabelle1!$C$3:$C$500&amp;[3]Tabelle1!$D$3:$D$500,0),MATCH(P$2,[3]Tabelle1!$E$2:$U$2,0))),"")</f>
        <v>0.24</v>
      </c>
      <c r="Q622" s="165" t="str">
        <f t="array" ref="Q622">IFERROR(IF(INDEX([3]Tabelle1!$E$3:$U$500,MATCH($A622&amp;$C622&amp;$D622,[3]Tabelle1!$A$3:$A$500&amp;[3]Tabelle1!$C$3:$C$500&amp;[3]Tabelle1!$D$3:$D$500,0),MATCH(Q$2,[3]Tabelle1!$E$2:$U$2,0))=0,"",INDEX([3]Tabelle1!$E$3:$U$500,MATCH($A622&amp;$C622&amp;$D622,[3]Tabelle1!$A$3:$A$500&amp;[3]Tabelle1!$C$3:$C$500&amp;[3]Tabelle1!$D$3:$D$500,0),MATCH(Q$2,[3]Tabelle1!$E$2:$U$2,0))),"")</f>
        <v/>
      </c>
      <c r="R622" s="165" t="str">
        <f t="array" ref="R622">IFERROR(IF(INDEX([3]Tabelle1!$E$3:$U$500,MATCH($A622&amp;$C622&amp;$D622,[3]Tabelle1!$A$3:$A$500&amp;[3]Tabelle1!$C$3:$C$500&amp;[3]Tabelle1!$D$3:$D$500,0),MATCH(R$2,[3]Tabelle1!$E$2:$U$2,0))=0,"",INDEX([3]Tabelle1!$E$3:$U$500,MATCH($A622&amp;$C622&amp;$D622,[3]Tabelle1!$A$3:$A$500&amp;[3]Tabelle1!$C$3:$C$500&amp;[3]Tabelle1!$D$3:$D$500,0),MATCH(R$2,[3]Tabelle1!$E$2:$U$2,0))),"")</f>
        <v/>
      </c>
      <c r="S622" s="165">
        <f t="array" ref="S622">IFERROR(IF(INDEX([3]Tabelle1!$E$3:$U$500,MATCH($A622&amp;$C622&amp;$D622,[3]Tabelle1!$A$3:$A$500&amp;[3]Tabelle1!$C$3:$C$500&amp;[3]Tabelle1!$D$3:$D$500,0),MATCH(S$2,[3]Tabelle1!$E$2:$U$2,0))=0,"",INDEX([3]Tabelle1!$E$3:$U$500,MATCH($A622&amp;$C622&amp;$D622,[3]Tabelle1!$A$3:$A$500&amp;[3]Tabelle1!$C$3:$C$500&amp;[3]Tabelle1!$D$3:$D$500,0),MATCH(S$2,[3]Tabelle1!$E$2:$U$2,0))),"")</f>
        <v>0.26</v>
      </c>
      <c r="T622" s="187" t="str">
        <f t="array" ref="T622">IFERROR(IF(INDEX([3]Tabelle1!$E$3:$U$500,MATCH($A622&amp;$C622&amp;$D622,[3]Tabelle1!$A$3:$A$500&amp;[3]Tabelle1!$C$3:$C$500&amp;[3]Tabelle1!$D$3:$D$500,0),MATCH(T$2,[3]Tabelle1!$E$2:$U$2,0))=0,"",INDEX([3]Tabelle1!$E$3:$U$500,MATCH($A622&amp;$C622&amp;$D622,[3]Tabelle1!$A$3:$A$500&amp;[3]Tabelle1!$C$3:$C$500&amp;[3]Tabelle1!$D$3:$D$500,0),MATCH(T$2,[3]Tabelle1!$E$2:$U$2,0))),"")</f>
        <v/>
      </c>
      <c r="U622" s="187" t="str">
        <f t="array" ref="U622">IFERROR(IF(INDEX([3]Tabelle1!$E$3:$U$500,MATCH($A622&amp;$C622&amp;$D622,[3]Tabelle1!$A$3:$A$500&amp;[3]Tabelle1!$C$3:$C$500&amp;[3]Tabelle1!$D$3:$D$500,0),MATCH(U$2,[3]Tabelle1!$E$2:$U$2,0))=0,"",INDEX([3]Tabelle1!$E$3:$U$500,MATCH($A622&amp;$C622&amp;$D622,[3]Tabelle1!$A$3:$A$500&amp;[3]Tabelle1!$C$3:$C$500&amp;[3]Tabelle1!$D$3:$D$500,0),MATCH(U$2,[3]Tabelle1!$E$2:$U$2,0))),"")</f>
        <v/>
      </c>
      <c r="V622" s="188" t="str">
        <f t="array" ref="V622">IFERROR(IF(INDEX([3]Tabelle1!$E$3:$U$500,MATCH($A622&amp;$C622&amp;$D622,[3]Tabelle1!$A$3:$A$500&amp;[3]Tabelle1!$C$3:$C$500&amp;[3]Tabelle1!$D$3:$D$500,0),MATCH(V$2,[3]Tabelle1!$E$2:$U$2,0))=0,"",INDEX([3]Tabelle1!$E$3:$U$500,MATCH($A622&amp;$C622&amp;$D622,[3]Tabelle1!$A$3:$A$500&amp;[3]Tabelle1!$C$3:$C$500&amp;[3]Tabelle1!$D$3:$D$500,0),MATCH(V$2,[3]Tabelle1!$E$2:$U$2,0))),"")</f>
        <v/>
      </c>
      <c r="W622" t="str">
        <f t="array" ref="W622">IFERROR(IF(INDEX([3]Tabelle1!$E$3:$U$500,MATCH($A622&amp;$C622&amp;$D622,[3]Tabelle1!$A$3:$A$500&amp;[3]Tabelle1!$C$3:$C$500&amp;[3]Tabelle1!$D$3:$D$500,0),MATCH(W$2,[3]Tabelle1!$E$2:$U$2,0))=0,"",INDEX([3]Tabelle1!$E$3:$U$500,MATCH($A622&amp;$C622&amp;$D622,[3]Tabelle1!$A$3:$A$500&amp;[3]Tabelle1!$C$3:$C$500&amp;[3]Tabelle1!$D$3:$D$500,0),MATCH(W$2,[3]Tabelle1!$E$2:$U$2,0))),"")</f>
        <v/>
      </c>
      <c r="X622" t="str">
        <f t="array" ref="X622">IFERROR(IF(INDEX([3]Tabelle1!$E$3:$U$500,MATCH($A622&amp;$C622&amp;$D622,[3]Tabelle1!$A$3:$A$500&amp;[3]Tabelle1!$C$3:$C$500&amp;[3]Tabelle1!$D$3:$D$500,0),MATCH(X$2,[3]Tabelle1!$E$2:$U$2,0))=0,"",INDEX([3]Tabelle1!$E$3:$U$500,MATCH($A622&amp;$C622&amp;$D622,[3]Tabelle1!$A$3:$A$500&amp;[3]Tabelle1!$C$3:$C$500&amp;[3]Tabelle1!$D$3:$D$500,0),MATCH(X$2,[3]Tabelle1!$E$2:$U$2,0))),"")</f>
        <v>P. 236 A.12</v>
      </c>
      <c r="Y622" s="174"/>
      <c r="Z622" s="174"/>
      <c r="AA622" s="174"/>
      <c r="AB622" s="174"/>
      <c r="AC622" s="174"/>
      <c r="AD622" s="174"/>
      <c r="AE622" s="174"/>
      <c r="AF622" s="174"/>
    </row>
    <row r="623" spans="1:32" x14ac:dyDescent="0.2">
      <c r="A623" s="107" t="str">
        <f>A622</f>
        <v>Spain - Tendencial</v>
      </c>
      <c r="B623" s="97"/>
      <c r="C623" s="97" t="s">
        <v>212</v>
      </c>
      <c r="D623" s="226" t="s">
        <v>148</v>
      </c>
      <c r="E623" s="125"/>
      <c r="F623" s="125"/>
      <c r="G623" s="125"/>
      <c r="H623" s="125" t="str">
        <f t="array" ref="H623">IFERROR(IF(INDEX([3]Tabelle1!$E$3:$U$500,MATCH($A623&amp;$C623&amp;$D623,[3]Tabelle1!$A$3:$A$500&amp;[3]Tabelle1!$C$3:$C$500&amp;[3]Tabelle1!$D$3:$D$500,0),MATCH(H$2,[3]Tabelle1!$E$2:$U$2,0))=0,"",INDEX([3]Tabelle1!$E$3:$U$500,MATCH($A623&amp;$C623&amp;$D623,[3]Tabelle1!$A$3:$A$500&amp;[3]Tabelle1!$C$3:$C$500&amp;[3]Tabelle1!$D$3:$D$500,0),MATCH(H$2,[3]Tabelle1!$E$2:$U$2,0))),"")</f>
        <v/>
      </c>
      <c r="I623" s="186">
        <f t="array" ref="I623">IFERROR(IF(INDEX([3]Tabelle1!$E$3:$U$500,MATCH($A623&amp;$C623&amp;$D623,[3]Tabelle1!$A$3:$A$500&amp;[3]Tabelle1!$C$3:$C$500&amp;[3]Tabelle1!$D$3:$D$500,0),MATCH(I$2,[3]Tabelle1!$E$2:$U$2,0))=0,"",INDEX([3]Tabelle1!$E$3:$U$500,MATCH($A623&amp;$C623&amp;$D623,[3]Tabelle1!$A$3:$A$500&amp;[3]Tabelle1!$C$3:$C$500&amp;[3]Tabelle1!$D$3:$D$500,0),MATCH(I$2,[3]Tabelle1!$E$2:$U$2,0))),"")</f>
        <v>0.41</v>
      </c>
      <c r="J623" s="152" t="str">
        <f t="array" ref="J623">IFERROR(IF(INDEX([3]Tabelle1!$E$3:$U$500,MATCH($A623&amp;$C623&amp;$D623,[3]Tabelle1!$A$3:$A$500&amp;[3]Tabelle1!$C$3:$C$500&amp;[3]Tabelle1!$D$3:$D$500,0),MATCH(J$2,[3]Tabelle1!$E$2:$U$2,0))=0,"",INDEX([3]Tabelle1!$E$3:$U$500,MATCH($A623&amp;$C623&amp;$D623,[3]Tabelle1!$A$3:$A$500&amp;[3]Tabelle1!$C$3:$C$500&amp;[3]Tabelle1!$D$3:$D$500,0),MATCH(J$2,[3]Tabelle1!$E$2:$U$2,0))),"")</f>
        <v/>
      </c>
      <c r="K623" s="152" t="str">
        <f t="array" ref="K623">IFERROR(IF(INDEX([3]Tabelle1!$E$3:$U$500,MATCH($A623&amp;$C623&amp;$D623,[3]Tabelle1!$A$3:$A$500&amp;[3]Tabelle1!$C$3:$C$500&amp;[3]Tabelle1!$D$3:$D$500,0),MATCH(K$2,[3]Tabelle1!$E$2:$U$2,0))=0,"",INDEX([3]Tabelle1!$E$3:$U$500,MATCH($A623&amp;$C623&amp;$D623,[3]Tabelle1!$A$3:$A$500&amp;[3]Tabelle1!$C$3:$C$500&amp;[3]Tabelle1!$D$3:$D$500,0),MATCH(K$2,[3]Tabelle1!$E$2:$U$2,0))),"")</f>
        <v/>
      </c>
      <c r="L623" s="152" t="str">
        <f t="array" ref="L623">IFERROR(IF(INDEX([3]Tabelle1!$E$3:$U$500,MATCH($A623&amp;$C623&amp;$D623,[3]Tabelle1!$A$3:$A$500&amp;[3]Tabelle1!$C$3:$C$500&amp;[3]Tabelle1!$D$3:$D$500,0),MATCH(L$2,[3]Tabelle1!$E$2:$U$2,0))=0,"",INDEX([3]Tabelle1!$E$3:$U$500,MATCH($A623&amp;$C623&amp;$D623,[3]Tabelle1!$A$3:$A$500&amp;[3]Tabelle1!$C$3:$C$500&amp;[3]Tabelle1!$D$3:$D$500,0),MATCH(L$2,[3]Tabelle1!$E$2:$U$2,0))),"")</f>
        <v/>
      </c>
      <c r="M623" s="152" t="str">
        <f t="array" ref="M623">IFERROR(IF(INDEX([3]Tabelle1!$E$3:$U$500,MATCH($A623&amp;$C623&amp;$D623,[3]Tabelle1!$A$3:$A$500&amp;[3]Tabelle1!$C$3:$C$500&amp;[3]Tabelle1!$D$3:$D$500,0),MATCH(M$2,[3]Tabelle1!$E$2:$U$2,0))=0,"",INDEX([3]Tabelle1!$E$3:$U$500,MATCH($A623&amp;$C623&amp;$D623,[3]Tabelle1!$A$3:$A$500&amp;[3]Tabelle1!$C$3:$C$500&amp;[3]Tabelle1!$D$3:$D$500,0),MATCH(M$2,[3]Tabelle1!$E$2:$U$2,0))),"")</f>
        <v/>
      </c>
      <c r="N623" s="152">
        <f t="array" ref="N623">IFERROR(IF(INDEX([3]Tabelle1!$E$3:$U$500,MATCH($A623&amp;$C623&amp;$D623,[3]Tabelle1!$A$3:$A$500&amp;[3]Tabelle1!$C$3:$C$500&amp;[3]Tabelle1!$D$3:$D$500,0),MATCH(N$2,[3]Tabelle1!$E$2:$U$2,0))=0,"",INDEX([3]Tabelle1!$E$3:$U$500,MATCH($A623&amp;$C623&amp;$D623,[3]Tabelle1!$A$3:$A$500&amp;[3]Tabelle1!$C$3:$C$500&amp;[3]Tabelle1!$D$3:$D$500,0),MATCH(N$2,[3]Tabelle1!$E$2:$U$2,0))),"")</f>
        <v>0.48</v>
      </c>
      <c r="O623" s="152" t="str">
        <f t="array" ref="O623">IFERROR(IF(INDEX([3]Tabelle1!$E$3:$U$500,MATCH($A623&amp;$C623&amp;$D623,[3]Tabelle1!$A$3:$A$500&amp;[3]Tabelle1!$C$3:$C$500&amp;[3]Tabelle1!$D$3:$D$500,0),MATCH(O$2,[3]Tabelle1!$E$2:$U$2,0))=0,"",INDEX([3]Tabelle1!$E$3:$U$500,MATCH($A623&amp;$C623&amp;$D623,[3]Tabelle1!$A$3:$A$500&amp;[3]Tabelle1!$C$3:$C$500&amp;[3]Tabelle1!$D$3:$D$500,0),MATCH(O$2,[3]Tabelle1!$E$2:$U$2,0))),"")</f>
        <v/>
      </c>
      <c r="P623" s="152" t="str">
        <f t="array" ref="P623">IFERROR(IF(INDEX([3]Tabelle1!$E$3:$U$500,MATCH($A623&amp;$C623&amp;$D623,[3]Tabelle1!$A$3:$A$500&amp;[3]Tabelle1!$C$3:$C$500&amp;[3]Tabelle1!$D$3:$D$500,0),MATCH(P$2,[3]Tabelle1!$E$2:$U$2,0))=0,"",INDEX([3]Tabelle1!$E$3:$U$500,MATCH($A623&amp;$C623&amp;$D623,[3]Tabelle1!$A$3:$A$500&amp;[3]Tabelle1!$C$3:$C$500&amp;[3]Tabelle1!$D$3:$D$500,0),MATCH(P$2,[3]Tabelle1!$E$2:$U$2,0))),"")</f>
        <v/>
      </c>
      <c r="Q623" s="152" t="str">
        <f t="array" ref="Q623">IFERROR(IF(INDEX([3]Tabelle1!$E$3:$U$500,MATCH($A623&amp;$C623&amp;$D623,[3]Tabelle1!$A$3:$A$500&amp;[3]Tabelle1!$C$3:$C$500&amp;[3]Tabelle1!$D$3:$D$500,0),MATCH(Q$2,[3]Tabelle1!$E$2:$U$2,0))=0,"",INDEX([3]Tabelle1!$E$3:$U$500,MATCH($A623&amp;$C623&amp;$D623,[3]Tabelle1!$A$3:$A$500&amp;[3]Tabelle1!$C$3:$C$500&amp;[3]Tabelle1!$D$3:$D$500,0),MATCH(Q$2,[3]Tabelle1!$E$2:$U$2,0))),"")</f>
        <v/>
      </c>
      <c r="R623" s="152" t="str">
        <f t="array" ref="R623">IFERROR(IF(INDEX([3]Tabelle1!$E$3:$U$500,MATCH($A623&amp;$C623&amp;$D623,[3]Tabelle1!$A$3:$A$500&amp;[3]Tabelle1!$C$3:$C$500&amp;[3]Tabelle1!$D$3:$D$500,0),MATCH(R$2,[3]Tabelle1!$E$2:$U$2,0))=0,"",INDEX([3]Tabelle1!$E$3:$U$500,MATCH($A623&amp;$C623&amp;$D623,[3]Tabelle1!$A$3:$A$500&amp;[3]Tabelle1!$C$3:$C$500&amp;[3]Tabelle1!$D$3:$D$500,0),MATCH(R$2,[3]Tabelle1!$E$2:$U$2,0))),"")</f>
        <v/>
      </c>
      <c r="S623" s="152">
        <f t="array" ref="S623">IFERROR(IF(INDEX([3]Tabelle1!$E$3:$U$500,MATCH($A623&amp;$C623&amp;$D623,[3]Tabelle1!$A$3:$A$500&amp;[3]Tabelle1!$C$3:$C$500&amp;[3]Tabelle1!$D$3:$D$500,0),MATCH(S$2,[3]Tabelle1!$E$2:$U$2,0))=0,"",INDEX([3]Tabelle1!$E$3:$U$500,MATCH($A623&amp;$C623&amp;$D623,[3]Tabelle1!$A$3:$A$500&amp;[3]Tabelle1!$C$3:$C$500&amp;[3]Tabelle1!$D$3:$D$500,0),MATCH(S$2,[3]Tabelle1!$E$2:$U$2,0))),"")</f>
        <v>0.53</v>
      </c>
      <c r="T623" s="189" t="str">
        <f t="array" ref="T623">IFERROR(IF(INDEX([3]Tabelle1!$E$3:$U$500,MATCH($A623&amp;$C623&amp;$D623,[3]Tabelle1!$A$3:$A$500&amp;[3]Tabelle1!$C$3:$C$500&amp;[3]Tabelle1!$D$3:$D$500,0),MATCH(T$2,[3]Tabelle1!$E$2:$U$2,0))=0,"",INDEX([3]Tabelle1!$E$3:$U$500,MATCH($A623&amp;$C623&amp;$D623,[3]Tabelle1!$A$3:$A$500&amp;[3]Tabelle1!$C$3:$C$500&amp;[3]Tabelle1!$D$3:$D$500,0),MATCH(T$2,[3]Tabelle1!$E$2:$U$2,0))),"")</f>
        <v/>
      </c>
      <c r="U623" s="189" t="str">
        <f t="array" ref="U623">IFERROR(IF(INDEX([3]Tabelle1!$E$3:$U$500,MATCH($A623&amp;$C623&amp;$D623,[3]Tabelle1!$A$3:$A$500&amp;[3]Tabelle1!$C$3:$C$500&amp;[3]Tabelle1!$D$3:$D$500,0),MATCH(U$2,[3]Tabelle1!$E$2:$U$2,0))=0,"",INDEX([3]Tabelle1!$E$3:$U$500,MATCH($A623&amp;$C623&amp;$D623,[3]Tabelle1!$A$3:$A$500&amp;[3]Tabelle1!$C$3:$C$500&amp;[3]Tabelle1!$D$3:$D$500,0),MATCH(U$2,[3]Tabelle1!$E$2:$U$2,0))),"")</f>
        <v/>
      </c>
      <c r="V623" s="190" t="str">
        <f t="array" ref="V623">IFERROR(IF(INDEX([3]Tabelle1!$E$3:$U$500,MATCH($A623&amp;$C623&amp;$D623,[3]Tabelle1!$A$3:$A$500&amp;[3]Tabelle1!$C$3:$C$500&amp;[3]Tabelle1!$D$3:$D$500,0),MATCH(V$2,[3]Tabelle1!$E$2:$U$2,0))=0,"",INDEX([3]Tabelle1!$E$3:$U$500,MATCH($A623&amp;$C623&amp;$D623,[3]Tabelle1!$A$3:$A$500&amp;[3]Tabelle1!$C$3:$C$500&amp;[3]Tabelle1!$D$3:$D$500,0),MATCH(V$2,[3]Tabelle1!$E$2:$U$2,0))),"")</f>
        <v/>
      </c>
      <c r="W623" t="str">
        <f t="array" ref="W623">IFERROR(IF(INDEX([3]Tabelle1!$E$3:$U$500,MATCH($A623&amp;$C623&amp;$D623,[3]Tabelle1!$A$3:$A$500&amp;[3]Tabelle1!$C$3:$C$500&amp;[3]Tabelle1!$D$3:$D$500,0),MATCH(W$2,[3]Tabelle1!$E$2:$U$2,0))=0,"",INDEX([3]Tabelle1!$E$3:$U$500,MATCH($A623&amp;$C623&amp;$D623,[3]Tabelle1!$A$3:$A$500&amp;[3]Tabelle1!$C$3:$C$500&amp;[3]Tabelle1!$D$3:$D$500,0),MATCH(W$2,[3]Tabelle1!$E$2:$U$2,0))),"")</f>
        <v/>
      </c>
      <c r="X623" t="str">
        <f t="array" ref="X623">IFERROR(IF(INDEX([3]Tabelle1!$E$3:$U$500,MATCH($A623&amp;$C623&amp;$D623,[3]Tabelle1!$A$3:$A$500&amp;[3]Tabelle1!$C$3:$C$500&amp;[3]Tabelle1!$D$3:$D$500,0),MATCH(X$2,[3]Tabelle1!$E$2:$U$2,0))=0,"",INDEX([3]Tabelle1!$E$3:$U$500,MATCH($A623&amp;$C623&amp;$D623,[3]Tabelle1!$A$3:$A$500&amp;[3]Tabelle1!$C$3:$C$500&amp;[3]Tabelle1!$D$3:$D$500,0),MATCH(X$2,[3]Tabelle1!$E$2:$U$2,0))),"")</f>
        <v>P. 239 Tabla A.17</v>
      </c>
      <c r="Y623" s="174"/>
      <c r="Z623" s="174"/>
      <c r="AA623" s="174"/>
      <c r="AB623" s="174"/>
      <c r="AC623" s="174"/>
      <c r="AD623" s="174"/>
      <c r="AE623" s="174"/>
      <c r="AF623" s="174"/>
    </row>
    <row r="624" spans="1:32" x14ac:dyDescent="0.2">
      <c r="A624" s="107" t="str">
        <f t="shared" ref="A624:A653" si="52">A623</f>
        <v>Spain - Tendencial</v>
      </c>
      <c r="B624" s="97"/>
      <c r="C624" s="97" t="s">
        <v>212</v>
      </c>
      <c r="D624" s="226" t="s">
        <v>146</v>
      </c>
      <c r="E624" s="125"/>
      <c r="F624" s="125"/>
      <c r="G624" s="125"/>
      <c r="H624" s="125" t="str">
        <f t="array" ref="H624">IFERROR(IF(INDEX([3]Tabelle1!$E$3:$U$500,MATCH($A624&amp;$C624&amp;$D624,[3]Tabelle1!$A$3:$A$500&amp;[3]Tabelle1!$C$3:$C$500&amp;[3]Tabelle1!$D$3:$D$500,0),MATCH(H$2,[3]Tabelle1!$E$2:$U$2,0))=0,"",INDEX([3]Tabelle1!$E$3:$U$500,MATCH($A624&amp;$C624&amp;$D624,[3]Tabelle1!$A$3:$A$500&amp;[3]Tabelle1!$C$3:$C$500&amp;[3]Tabelle1!$D$3:$D$500,0),MATCH(H$2,[3]Tabelle1!$E$2:$U$2,0))),"")</f>
        <v/>
      </c>
      <c r="I624" s="186">
        <f t="array" ref="I624">IFERROR(IF(INDEX([3]Tabelle1!$E$3:$U$500,MATCH($A624&amp;$C624&amp;$D624,[3]Tabelle1!$A$3:$A$500&amp;[3]Tabelle1!$C$3:$C$500&amp;[3]Tabelle1!$D$3:$D$500,0),MATCH(I$2,[3]Tabelle1!$E$2:$U$2,0))=0,"",INDEX([3]Tabelle1!$E$3:$U$500,MATCH($A624&amp;$C624&amp;$D624,[3]Tabelle1!$A$3:$A$500&amp;[3]Tabelle1!$C$3:$C$500&amp;[3]Tabelle1!$D$3:$D$500,0),MATCH(I$2,[3]Tabelle1!$E$2:$U$2,0))),"")</f>
        <v>0.18</v>
      </c>
      <c r="J624" s="152" t="str">
        <f t="array" ref="J624">IFERROR(IF(INDEX([3]Tabelle1!$E$3:$U$500,MATCH($A624&amp;$C624&amp;$D624,[3]Tabelle1!$A$3:$A$500&amp;[3]Tabelle1!$C$3:$C$500&amp;[3]Tabelle1!$D$3:$D$500,0),MATCH(J$2,[3]Tabelle1!$E$2:$U$2,0))=0,"",INDEX([3]Tabelle1!$E$3:$U$500,MATCH($A624&amp;$C624&amp;$D624,[3]Tabelle1!$A$3:$A$500&amp;[3]Tabelle1!$C$3:$C$500&amp;[3]Tabelle1!$D$3:$D$500,0),MATCH(J$2,[3]Tabelle1!$E$2:$U$2,0))),"")</f>
        <v/>
      </c>
      <c r="K624" s="152" t="str">
        <f t="array" ref="K624">IFERROR(IF(INDEX([3]Tabelle1!$E$3:$U$500,MATCH($A624&amp;$C624&amp;$D624,[3]Tabelle1!$A$3:$A$500&amp;[3]Tabelle1!$C$3:$C$500&amp;[3]Tabelle1!$D$3:$D$500,0),MATCH(K$2,[3]Tabelle1!$E$2:$U$2,0))=0,"",INDEX([3]Tabelle1!$E$3:$U$500,MATCH($A624&amp;$C624&amp;$D624,[3]Tabelle1!$A$3:$A$500&amp;[3]Tabelle1!$C$3:$C$500&amp;[3]Tabelle1!$D$3:$D$500,0),MATCH(K$2,[3]Tabelle1!$E$2:$U$2,0))),"")</f>
        <v/>
      </c>
      <c r="L624" s="152" t="str">
        <f t="array" ref="L624">IFERROR(IF(INDEX([3]Tabelle1!$E$3:$U$500,MATCH($A624&amp;$C624&amp;$D624,[3]Tabelle1!$A$3:$A$500&amp;[3]Tabelle1!$C$3:$C$500&amp;[3]Tabelle1!$D$3:$D$500,0),MATCH(L$2,[3]Tabelle1!$E$2:$U$2,0))=0,"",INDEX([3]Tabelle1!$E$3:$U$500,MATCH($A624&amp;$C624&amp;$D624,[3]Tabelle1!$A$3:$A$500&amp;[3]Tabelle1!$C$3:$C$500&amp;[3]Tabelle1!$D$3:$D$500,0),MATCH(L$2,[3]Tabelle1!$E$2:$U$2,0))),"")</f>
        <v/>
      </c>
      <c r="M624" s="152" t="str">
        <f t="array" ref="M624">IFERROR(IF(INDEX([3]Tabelle1!$E$3:$U$500,MATCH($A624&amp;$C624&amp;$D624,[3]Tabelle1!$A$3:$A$500&amp;[3]Tabelle1!$C$3:$C$500&amp;[3]Tabelle1!$D$3:$D$500,0),MATCH(M$2,[3]Tabelle1!$E$2:$U$2,0))=0,"",INDEX([3]Tabelle1!$E$3:$U$500,MATCH($A624&amp;$C624&amp;$D624,[3]Tabelle1!$A$3:$A$500&amp;[3]Tabelle1!$C$3:$C$500&amp;[3]Tabelle1!$D$3:$D$500,0),MATCH(M$2,[3]Tabelle1!$E$2:$U$2,0))),"")</f>
        <v/>
      </c>
      <c r="N624" s="152">
        <f t="array" ref="N624">IFERROR(IF(INDEX([3]Tabelle1!$E$3:$U$500,MATCH($A624&amp;$C624&amp;$D624,[3]Tabelle1!$A$3:$A$500&amp;[3]Tabelle1!$C$3:$C$500&amp;[3]Tabelle1!$D$3:$D$500,0),MATCH(N$2,[3]Tabelle1!$E$2:$U$2,0))=0,"",INDEX([3]Tabelle1!$E$3:$U$500,MATCH($A624&amp;$C624&amp;$D624,[3]Tabelle1!$A$3:$A$500&amp;[3]Tabelle1!$C$3:$C$500&amp;[3]Tabelle1!$D$3:$D$500,0),MATCH(N$2,[3]Tabelle1!$E$2:$U$2,0))),"")</f>
        <v>0.22</v>
      </c>
      <c r="O624" s="152" t="str">
        <f t="array" ref="O624">IFERROR(IF(INDEX([3]Tabelle1!$E$3:$U$500,MATCH($A624&amp;$C624&amp;$D624,[3]Tabelle1!$A$3:$A$500&amp;[3]Tabelle1!$C$3:$C$500&amp;[3]Tabelle1!$D$3:$D$500,0),MATCH(O$2,[3]Tabelle1!$E$2:$U$2,0))=0,"",INDEX([3]Tabelle1!$E$3:$U$500,MATCH($A624&amp;$C624&amp;$D624,[3]Tabelle1!$A$3:$A$500&amp;[3]Tabelle1!$C$3:$C$500&amp;[3]Tabelle1!$D$3:$D$500,0),MATCH(O$2,[3]Tabelle1!$E$2:$U$2,0))),"")</f>
        <v/>
      </c>
      <c r="P624" s="152" t="str">
        <f t="array" ref="P624">IFERROR(IF(INDEX([3]Tabelle1!$E$3:$U$500,MATCH($A624&amp;$C624&amp;$D624,[3]Tabelle1!$A$3:$A$500&amp;[3]Tabelle1!$C$3:$C$500&amp;[3]Tabelle1!$D$3:$D$500,0),MATCH(P$2,[3]Tabelle1!$E$2:$U$2,0))=0,"",INDEX([3]Tabelle1!$E$3:$U$500,MATCH($A624&amp;$C624&amp;$D624,[3]Tabelle1!$A$3:$A$500&amp;[3]Tabelle1!$C$3:$C$500&amp;[3]Tabelle1!$D$3:$D$500,0),MATCH(P$2,[3]Tabelle1!$E$2:$U$2,0))),"")</f>
        <v/>
      </c>
      <c r="Q624" s="152" t="str">
        <f t="array" ref="Q624">IFERROR(IF(INDEX([3]Tabelle1!$E$3:$U$500,MATCH($A624&amp;$C624&amp;$D624,[3]Tabelle1!$A$3:$A$500&amp;[3]Tabelle1!$C$3:$C$500&amp;[3]Tabelle1!$D$3:$D$500,0),MATCH(Q$2,[3]Tabelle1!$E$2:$U$2,0))=0,"",INDEX([3]Tabelle1!$E$3:$U$500,MATCH($A624&amp;$C624&amp;$D624,[3]Tabelle1!$A$3:$A$500&amp;[3]Tabelle1!$C$3:$C$500&amp;[3]Tabelle1!$D$3:$D$500,0),MATCH(Q$2,[3]Tabelle1!$E$2:$U$2,0))),"")</f>
        <v/>
      </c>
      <c r="R624" s="152" t="str">
        <f t="array" ref="R624">IFERROR(IF(INDEX([3]Tabelle1!$E$3:$U$500,MATCH($A624&amp;$C624&amp;$D624,[3]Tabelle1!$A$3:$A$500&amp;[3]Tabelle1!$C$3:$C$500&amp;[3]Tabelle1!$D$3:$D$500,0),MATCH(R$2,[3]Tabelle1!$E$2:$U$2,0))=0,"",INDEX([3]Tabelle1!$E$3:$U$500,MATCH($A624&amp;$C624&amp;$D624,[3]Tabelle1!$A$3:$A$500&amp;[3]Tabelle1!$C$3:$C$500&amp;[3]Tabelle1!$D$3:$D$500,0),MATCH(R$2,[3]Tabelle1!$E$2:$U$2,0))),"")</f>
        <v/>
      </c>
      <c r="S624" s="152">
        <f t="array" ref="S624">IFERROR(IF(INDEX([3]Tabelle1!$E$3:$U$500,MATCH($A624&amp;$C624&amp;$D624,[3]Tabelle1!$A$3:$A$500&amp;[3]Tabelle1!$C$3:$C$500&amp;[3]Tabelle1!$D$3:$D$500,0),MATCH(S$2,[3]Tabelle1!$E$2:$U$2,0))=0,"",INDEX([3]Tabelle1!$E$3:$U$500,MATCH($A624&amp;$C624&amp;$D624,[3]Tabelle1!$A$3:$A$500&amp;[3]Tabelle1!$C$3:$C$500&amp;[3]Tabelle1!$D$3:$D$500,0),MATCH(S$2,[3]Tabelle1!$E$2:$U$2,0))),"")</f>
        <v>0.25</v>
      </c>
      <c r="T624" s="189" t="str">
        <f t="array" ref="T624">IFERROR(IF(INDEX([3]Tabelle1!$E$3:$U$500,MATCH($A624&amp;$C624&amp;$D624,[3]Tabelle1!$A$3:$A$500&amp;[3]Tabelle1!$C$3:$C$500&amp;[3]Tabelle1!$D$3:$D$500,0),MATCH(T$2,[3]Tabelle1!$E$2:$U$2,0))=0,"",INDEX([3]Tabelle1!$E$3:$U$500,MATCH($A624&amp;$C624&amp;$D624,[3]Tabelle1!$A$3:$A$500&amp;[3]Tabelle1!$C$3:$C$500&amp;[3]Tabelle1!$D$3:$D$500,0),MATCH(T$2,[3]Tabelle1!$E$2:$U$2,0))),"")</f>
        <v/>
      </c>
      <c r="U624" s="189" t="str">
        <f t="array" ref="U624">IFERROR(IF(INDEX([3]Tabelle1!$E$3:$U$500,MATCH($A624&amp;$C624&amp;$D624,[3]Tabelle1!$A$3:$A$500&amp;[3]Tabelle1!$C$3:$C$500&amp;[3]Tabelle1!$D$3:$D$500,0),MATCH(U$2,[3]Tabelle1!$E$2:$U$2,0))=0,"",INDEX([3]Tabelle1!$E$3:$U$500,MATCH($A624&amp;$C624&amp;$D624,[3]Tabelle1!$A$3:$A$500&amp;[3]Tabelle1!$C$3:$C$500&amp;[3]Tabelle1!$D$3:$D$500,0),MATCH(U$2,[3]Tabelle1!$E$2:$U$2,0))),"")</f>
        <v/>
      </c>
      <c r="V624" s="190" t="str">
        <f t="array" ref="V624">IFERROR(IF(INDEX([3]Tabelle1!$E$3:$U$500,MATCH($A624&amp;$C624&amp;$D624,[3]Tabelle1!$A$3:$A$500&amp;[3]Tabelle1!$C$3:$C$500&amp;[3]Tabelle1!$D$3:$D$500,0),MATCH(V$2,[3]Tabelle1!$E$2:$U$2,0))=0,"",INDEX([3]Tabelle1!$E$3:$U$500,MATCH($A624&amp;$C624&amp;$D624,[3]Tabelle1!$A$3:$A$500&amp;[3]Tabelle1!$C$3:$C$500&amp;[3]Tabelle1!$D$3:$D$500,0),MATCH(V$2,[3]Tabelle1!$E$2:$U$2,0))),"")</f>
        <v/>
      </c>
      <c r="W624" t="str">
        <f t="array" ref="W624">IFERROR(IF(INDEX([3]Tabelle1!$E$3:$U$500,MATCH($A624&amp;$C624&amp;$D624,[3]Tabelle1!$A$3:$A$500&amp;[3]Tabelle1!$C$3:$C$500&amp;[3]Tabelle1!$D$3:$D$500,0),MATCH(W$2,[3]Tabelle1!$E$2:$U$2,0))=0,"",INDEX([3]Tabelle1!$E$3:$U$500,MATCH($A624&amp;$C624&amp;$D624,[3]Tabelle1!$A$3:$A$500&amp;[3]Tabelle1!$C$3:$C$500&amp;[3]Tabelle1!$D$3:$D$500,0),MATCH(W$2,[3]Tabelle1!$E$2:$U$2,0))),"")</f>
        <v/>
      </c>
      <c r="X624" t="str">
        <f t="array" ref="X624">IFERROR(IF(INDEX([3]Tabelle1!$E$3:$U$500,MATCH($A624&amp;$C624&amp;$D624,[3]Tabelle1!$A$3:$A$500&amp;[3]Tabelle1!$C$3:$C$500&amp;[3]Tabelle1!$D$3:$D$500,0),MATCH(X$2,[3]Tabelle1!$E$2:$U$2,0))=0,"",INDEX([3]Tabelle1!$E$3:$U$500,MATCH($A624&amp;$C624&amp;$D624,[3]Tabelle1!$A$3:$A$500&amp;[3]Tabelle1!$C$3:$C$500&amp;[3]Tabelle1!$D$3:$D$500,0),MATCH(X$2,[3]Tabelle1!$E$2:$U$2,0))),"")</f>
        <v>P 238 A.15 Escenario Tendencial</v>
      </c>
      <c r="Y624" s="174"/>
      <c r="Z624" s="174"/>
      <c r="AA624" s="174"/>
      <c r="AB624" s="174"/>
      <c r="AC624" s="174"/>
      <c r="AD624" s="174"/>
      <c r="AE624" s="174"/>
      <c r="AF624" s="174"/>
    </row>
    <row r="625" spans="1:32" x14ac:dyDescent="0.2">
      <c r="A625" s="107" t="str">
        <f t="shared" si="52"/>
        <v>Spain - Tendencial</v>
      </c>
      <c r="B625" s="97"/>
      <c r="C625" s="97" t="s">
        <v>212</v>
      </c>
      <c r="D625" s="226" t="s">
        <v>147</v>
      </c>
      <c r="E625" s="125"/>
      <c r="F625" s="125"/>
      <c r="G625" s="125"/>
      <c r="H625" s="125" t="str">
        <f t="array" ref="H625">IFERROR(IF(INDEX([3]Tabelle1!$E$3:$U$500,MATCH($A625&amp;$C625&amp;$D625,[3]Tabelle1!$A$3:$A$500&amp;[3]Tabelle1!$C$3:$C$500&amp;[3]Tabelle1!$D$3:$D$500,0),MATCH(H$2,[3]Tabelle1!$E$2:$U$2,0))=0,"",INDEX([3]Tabelle1!$E$3:$U$500,MATCH($A625&amp;$C625&amp;$D625,[3]Tabelle1!$A$3:$A$500&amp;[3]Tabelle1!$C$3:$C$500&amp;[3]Tabelle1!$D$3:$D$500,0),MATCH(H$2,[3]Tabelle1!$E$2:$U$2,0))),"")</f>
        <v/>
      </c>
      <c r="I625" s="186">
        <f t="array" ref="I625">IFERROR(IF(INDEX([3]Tabelle1!$E$3:$U$500,MATCH($A625&amp;$C625&amp;$D625,[3]Tabelle1!$A$3:$A$500&amp;[3]Tabelle1!$C$3:$C$500&amp;[3]Tabelle1!$D$3:$D$500,0),MATCH(I$2,[3]Tabelle1!$E$2:$U$2,0))=0,"",INDEX([3]Tabelle1!$E$3:$U$500,MATCH($A625&amp;$C625&amp;$D625,[3]Tabelle1!$A$3:$A$500&amp;[3]Tabelle1!$C$3:$C$500&amp;[3]Tabelle1!$D$3:$D$500,0),MATCH(I$2,[3]Tabelle1!$E$2:$U$2,0))),"")</f>
        <v>0.1</v>
      </c>
      <c r="J625" s="152" t="str">
        <f t="array" ref="J625">IFERROR(IF(INDEX([3]Tabelle1!$E$3:$U$500,MATCH($A625&amp;$C625&amp;$D625,[3]Tabelle1!$A$3:$A$500&amp;[3]Tabelle1!$C$3:$C$500&amp;[3]Tabelle1!$D$3:$D$500,0),MATCH(J$2,[3]Tabelle1!$E$2:$U$2,0))=0,"",INDEX([3]Tabelle1!$E$3:$U$500,MATCH($A625&amp;$C625&amp;$D625,[3]Tabelle1!$A$3:$A$500&amp;[3]Tabelle1!$C$3:$C$500&amp;[3]Tabelle1!$D$3:$D$500,0),MATCH(J$2,[3]Tabelle1!$E$2:$U$2,0))),"")</f>
        <v/>
      </c>
      <c r="K625" s="152" t="str">
        <f t="array" ref="K625">IFERROR(IF(INDEX([3]Tabelle1!$E$3:$U$500,MATCH($A625&amp;$C625&amp;$D625,[3]Tabelle1!$A$3:$A$500&amp;[3]Tabelle1!$C$3:$C$500&amp;[3]Tabelle1!$D$3:$D$500,0),MATCH(K$2,[3]Tabelle1!$E$2:$U$2,0))=0,"",INDEX([3]Tabelle1!$E$3:$U$500,MATCH($A625&amp;$C625&amp;$D625,[3]Tabelle1!$A$3:$A$500&amp;[3]Tabelle1!$C$3:$C$500&amp;[3]Tabelle1!$D$3:$D$500,0),MATCH(K$2,[3]Tabelle1!$E$2:$U$2,0))),"")</f>
        <v/>
      </c>
      <c r="L625" s="152" t="str">
        <f t="array" ref="L625">IFERROR(IF(INDEX([3]Tabelle1!$E$3:$U$500,MATCH($A625&amp;$C625&amp;$D625,[3]Tabelle1!$A$3:$A$500&amp;[3]Tabelle1!$C$3:$C$500&amp;[3]Tabelle1!$D$3:$D$500,0),MATCH(L$2,[3]Tabelle1!$E$2:$U$2,0))=0,"",INDEX([3]Tabelle1!$E$3:$U$500,MATCH($A625&amp;$C625&amp;$D625,[3]Tabelle1!$A$3:$A$500&amp;[3]Tabelle1!$C$3:$C$500&amp;[3]Tabelle1!$D$3:$D$500,0),MATCH(L$2,[3]Tabelle1!$E$2:$U$2,0))),"")</f>
        <v/>
      </c>
      <c r="M625" s="152" t="str">
        <f t="array" ref="M625">IFERROR(IF(INDEX([3]Tabelle1!$E$3:$U$500,MATCH($A625&amp;$C625&amp;$D625,[3]Tabelle1!$A$3:$A$500&amp;[3]Tabelle1!$C$3:$C$500&amp;[3]Tabelle1!$D$3:$D$500,0),MATCH(M$2,[3]Tabelle1!$E$2:$U$2,0))=0,"",INDEX([3]Tabelle1!$E$3:$U$500,MATCH($A625&amp;$C625&amp;$D625,[3]Tabelle1!$A$3:$A$500&amp;[3]Tabelle1!$C$3:$C$500&amp;[3]Tabelle1!$D$3:$D$500,0),MATCH(M$2,[3]Tabelle1!$E$2:$U$2,0))),"")</f>
        <v/>
      </c>
      <c r="N625" s="152">
        <f t="array" ref="N625">IFERROR(IF(INDEX([3]Tabelle1!$E$3:$U$500,MATCH($A625&amp;$C625&amp;$D625,[3]Tabelle1!$A$3:$A$500&amp;[3]Tabelle1!$C$3:$C$500&amp;[3]Tabelle1!$D$3:$D$500,0),MATCH(N$2,[3]Tabelle1!$E$2:$U$2,0))=0,"",INDEX([3]Tabelle1!$E$3:$U$500,MATCH($A625&amp;$C625&amp;$D625,[3]Tabelle1!$A$3:$A$500&amp;[3]Tabelle1!$C$3:$C$500&amp;[3]Tabelle1!$D$3:$D$500,0),MATCH(N$2,[3]Tabelle1!$E$2:$U$2,0))),"")</f>
        <v>0.1</v>
      </c>
      <c r="O625" s="152" t="str">
        <f t="array" ref="O625">IFERROR(IF(INDEX([3]Tabelle1!$E$3:$U$500,MATCH($A625&amp;$C625&amp;$D625,[3]Tabelle1!$A$3:$A$500&amp;[3]Tabelle1!$C$3:$C$500&amp;[3]Tabelle1!$D$3:$D$500,0),MATCH(O$2,[3]Tabelle1!$E$2:$U$2,0))=0,"",INDEX([3]Tabelle1!$E$3:$U$500,MATCH($A625&amp;$C625&amp;$D625,[3]Tabelle1!$A$3:$A$500&amp;[3]Tabelle1!$C$3:$C$500&amp;[3]Tabelle1!$D$3:$D$500,0),MATCH(O$2,[3]Tabelle1!$E$2:$U$2,0))),"")</f>
        <v/>
      </c>
      <c r="P625" s="152" t="str">
        <f t="array" ref="P625">IFERROR(IF(INDEX([3]Tabelle1!$E$3:$U$500,MATCH($A625&amp;$C625&amp;$D625,[3]Tabelle1!$A$3:$A$500&amp;[3]Tabelle1!$C$3:$C$500&amp;[3]Tabelle1!$D$3:$D$500,0),MATCH(P$2,[3]Tabelle1!$E$2:$U$2,0))=0,"",INDEX([3]Tabelle1!$E$3:$U$500,MATCH($A625&amp;$C625&amp;$D625,[3]Tabelle1!$A$3:$A$500&amp;[3]Tabelle1!$C$3:$C$500&amp;[3]Tabelle1!$D$3:$D$500,0),MATCH(P$2,[3]Tabelle1!$E$2:$U$2,0))),"")</f>
        <v/>
      </c>
      <c r="Q625" s="152" t="str">
        <f t="array" ref="Q625">IFERROR(IF(INDEX([3]Tabelle1!$E$3:$U$500,MATCH($A625&amp;$C625&amp;$D625,[3]Tabelle1!$A$3:$A$500&amp;[3]Tabelle1!$C$3:$C$500&amp;[3]Tabelle1!$D$3:$D$500,0),MATCH(Q$2,[3]Tabelle1!$E$2:$U$2,0))=0,"",INDEX([3]Tabelle1!$E$3:$U$500,MATCH($A625&amp;$C625&amp;$D625,[3]Tabelle1!$A$3:$A$500&amp;[3]Tabelle1!$C$3:$C$500&amp;[3]Tabelle1!$D$3:$D$500,0),MATCH(Q$2,[3]Tabelle1!$E$2:$U$2,0))),"")</f>
        <v/>
      </c>
      <c r="R625" s="152" t="str">
        <f t="array" ref="R625">IFERROR(IF(INDEX([3]Tabelle1!$E$3:$U$500,MATCH($A625&amp;$C625&amp;$D625,[3]Tabelle1!$A$3:$A$500&amp;[3]Tabelle1!$C$3:$C$500&amp;[3]Tabelle1!$D$3:$D$500,0),MATCH(R$2,[3]Tabelle1!$E$2:$U$2,0))=0,"",INDEX([3]Tabelle1!$E$3:$U$500,MATCH($A625&amp;$C625&amp;$D625,[3]Tabelle1!$A$3:$A$500&amp;[3]Tabelle1!$C$3:$C$500&amp;[3]Tabelle1!$D$3:$D$500,0),MATCH(R$2,[3]Tabelle1!$E$2:$U$2,0))),"")</f>
        <v/>
      </c>
      <c r="S625" s="152">
        <f t="array" ref="S625">IFERROR(IF(INDEX([3]Tabelle1!$E$3:$U$500,MATCH($A625&amp;$C625&amp;$D625,[3]Tabelle1!$A$3:$A$500&amp;[3]Tabelle1!$C$3:$C$500&amp;[3]Tabelle1!$D$3:$D$500,0),MATCH(S$2,[3]Tabelle1!$E$2:$U$2,0))=0,"",INDEX([3]Tabelle1!$E$3:$U$500,MATCH($A625&amp;$C625&amp;$D625,[3]Tabelle1!$A$3:$A$500&amp;[3]Tabelle1!$C$3:$C$500&amp;[3]Tabelle1!$D$3:$D$500,0),MATCH(S$2,[3]Tabelle1!$E$2:$U$2,0))),"")</f>
        <v>0.11</v>
      </c>
      <c r="T625" s="189" t="str">
        <f t="array" ref="T625">IFERROR(IF(INDEX([3]Tabelle1!$E$3:$U$500,MATCH($A625&amp;$C625&amp;$D625,[3]Tabelle1!$A$3:$A$500&amp;[3]Tabelle1!$C$3:$C$500&amp;[3]Tabelle1!$D$3:$D$500,0),MATCH(T$2,[3]Tabelle1!$E$2:$U$2,0))=0,"",INDEX([3]Tabelle1!$E$3:$U$500,MATCH($A625&amp;$C625&amp;$D625,[3]Tabelle1!$A$3:$A$500&amp;[3]Tabelle1!$C$3:$C$500&amp;[3]Tabelle1!$D$3:$D$500,0),MATCH(T$2,[3]Tabelle1!$E$2:$U$2,0))),"")</f>
        <v/>
      </c>
      <c r="U625" s="189" t="str">
        <f t="array" ref="U625">IFERROR(IF(INDEX([3]Tabelle1!$E$3:$U$500,MATCH($A625&amp;$C625&amp;$D625,[3]Tabelle1!$A$3:$A$500&amp;[3]Tabelle1!$C$3:$C$500&amp;[3]Tabelle1!$D$3:$D$500,0),MATCH(U$2,[3]Tabelle1!$E$2:$U$2,0))=0,"",INDEX([3]Tabelle1!$E$3:$U$500,MATCH($A625&amp;$C625&amp;$D625,[3]Tabelle1!$A$3:$A$500&amp;[3]Tabelle1!$C$3:$C$500&amp;[3]Tabelle1!$D$3:$D$500,0),MATCH(U$2,[3]Tabelle1!$E$2:$U$2,0))),"")</f>
        <v/>
      </c>
      <c r="V625" s="190" t="str">
        <f t="array" ref="V625">IFERROR(IF(INDEX([3]Tabelle1!$E$3:$U$500,MATCH($A625&amp;$C625&amp;$D625,[3]Tabelle1!$A$3:$A$500&amp;[3]Tabelle1!$C$3:$C$500&amp;[3]Tabelle1!$D$3:$D$500,0),MATCH(V$2,[3]Tabelle1!$E$2:$U$2,0))=0,"",INDEX([3]Tabelle1!$E$3:$U$500,MATCH($A625&amp;$C625&amp;$D625,[3]Tabelle1!$A$3:$A$500&amp;[3]Tabelle1!$C$3:$C$500&amp;[3]Tabelle1!$D$3:$D$500,0),MATCH(V$2,[3]Tabelle1!$E$2:$U$2,0))),"")</f>
        <v/>
      </c>
      <c r="W625" t="str">
        <f t="array" ref="W625">IFERROR(IF(INDEX([3]Tabelle1!$E$3:$U$500,MATCH($A625&amp;$C625&amp;$D625,[3]Tabelle1!$A$3:$A$500&amp;[3]Tabelle1!$C$3:$C$500&amp;[3]Tabelle1!$D$3:$D$500,0),MATCH(W$2,[3]Tabelle1!$E$2:$U$2,0))=0,"",INDEX([3]Tabelle1!$E$3:$U$500,MATCH($A625&amp;$C625&amp;$D625,[3]Tabelle1!$A$3:$A$500&amp;[3]Tabelle1!$C$3:$C$500&amp;[3]Tabelle1!$D$3:$D$500,0),MATCH(W$2,[3]Tabelle1!$E$2:$U$2,0))),"")</f>
        <v/>
      </c>
      <c r="X625" t="str">
        <f t="array" ref="X625">IFERROR(IF(INDEX([3]Tabelle1!$E$3:$U$500,MATCH($A625&amp;$C625&amp;$D625,[3]Tabelle1!$A$3:$A$500&amp;[3]Tabelle1!$C$3:$C$500&amp;[3]Tabelle1!$D$3:$D$500,0),MATCH(X$2,[3]Tabelle1!$E$2:$U$2,0))=0,"",INDEX([3]Tabelle1!$E$3:$U$500,MATCH($A625&amp;$C625&amp;$D625,[3]Tabelle1!$A$3:$A$500&amp;[3]Tabelle1!$C$3:$C$500&amp;[3]Tabelle1!$D$3:$D$500,0),MATCH(X$2,[3]Tabelle1!$E$2:$U$2,0))),"")</f>
        <v>P.237 A.14 Escenario Tendencial</v>
      </c>
      <c r="Y625" s="174"/>
      <c r="Z625" s="174"/>
      <c r="AA625" s="174"/>
      <c r="AB625" s="174"/>
      <c r="AC625" s="174"/>
      <c r="AD625" s="174"/>
      <c r="AE625" s="174"/>
      <c r="AF625" s="174"/>
    </row>
    <row r="626" spans="1:32" x14ac:dyDescent="0.2">
      <c r="A626" s="107" t="str">
        <f t="shared" si="52"/>
        <v>Spain - Tendencial</v>
      </c>
      <c r="B626" s="97"/>
      <c r="C626" s="97"/>
      <c r="D626" s="226" t="s">
        <v>73</v>
      </c>
      <c r="E626" s="191"/>
      <c r="F626" s="191"/>
      <c r="G626" s="191"/>
      <c r="H626" s="192" t="str">
        <f t="array" ref="H626">IFERROR(IF(INDEX([3]Tabelle1!$E$3:$U$500,MATCH($A626&amp;$C626&amp;$D626,[3]Tabelle1!$A$3:$A$500&amp;[3]Tabelle1!$C$3:$C$500&amp;[3]Tabelle1!$D$3:$D$500,0),MATCH(H$2,[3]Tabelle1!$E$2:$U$2,0))=0,"",INDEX([3]Tabelle1!$E$3:$U$500,MATCH($A626&amp;$C626&amp;$D626,[3]Tabelle1!$A$3:$A$500&amp;[3]Tabelle1!$C$3:$C$500&amp;[3]Tabelle1!$D$3:$D$500,0),MATCH(H$2,[3]Tabelle1!$E$2:$U$2,0))),"")</f>
        <v/>
      </c>
      <c r="I626" s="192" t="str">
        <f t="array" ref="I626">IFERROR(IF(INDEX([3]Tabelle1!$E$3:$U$500,MATCH($A626&amp;$C626&amp;$D626,[3]Tabelle1!$A$3:$A$500&amp;[3]Tabelle1!$C$3:$C$500&amp;[3]Tabelle1!$D$3:$D$500,0),MATCH(I$2,[3]Tabelle1!$E$2:$U$2,0))=0,"",INDEX([3]Tabelle1!$E$3:$U$500,MATCH($A626&amp;$C626&amp;$D626,[3]Tabelle1!$A$3:$A$500&amp;[3]Tabelle1!$C$3:$C$500&amp;[3]Tabelle1!$D$3:$D$500,0),MATCH(I$2,[3]Tabelle1!$E$2:$U$2,0))),"")</f>
        <v/>
      </c>
      <c r="J626" s="192" t="str">
        <f t="array" ref="J626">IFERROR(IF(INDEX([3]Tabelle1!$E$3:$U$500,MATCH($A626&amp;$C626&amp;$D626,[3]Tabelle1!$A$3:$A$500&amp;[3]Tabelle1!$C$3:$C$500&amp;[3]Tabelle1!$D$3:$D$500,0),MATCH(J$2,[3]Tabelle1!$E$2:$U$2,0))=0,"",INDEX([3]Tabelle1!$E$3:$U$500,MATCH($A626&amp;$C626&amp;$D626,[3]Tabelle1!$A$3:$A$500&amp;[3]Tabelle1!$C$3:$C$500&amp;[3]Tabelle1!$D$3:$D$500,0),MATCH(J$2,[3]Tabelle1!$E$2:$U$2,0))),"")</f>
        <v/>
      </c>
      <c r="K626" s="192" t="str">
        <f t="array" ref="K626">IFERROR(IF(INDEX([3]Tabelle1!$E$3:$U$500,MATCH($A626&amp;$C626&amp;$D626,[3]Tabelle1!$A$3:$A$500&amp;[3]Tabelle1!$C$3:$C$500&amp;[3]Tabelle1!$D$3:$D$500,0),MATCH(K$2,[3]Tabelle1!$E$2:$U$2,0))=0,"",INDEX([3]Tabelle1!$E$3:$U$500,MATCH($A626&amp;$C626&amp;$D626,[3]Tabelle1!$A$3:$A$500&amp;[3]Tabelle1!$C$3:$C$500&amp;[3]Tabelle1!$D$3:$D$500,0),MATCH(K$2,[3]Tabelle1!$E$2:$U$2,0))),"")</f>
        <v/>
      </c>
      <c r="L626" s="192" t="str">
        <f t="array" ref="L626">IFERROR(IF(INDEX([3]Tabelle1!$E$3:$U$500,MATCH($A626&amp;$C626&amp;$D626,[3]Tabelle1!$A$3:$A$500&amp;[3]Tabelle1!$C$3:$C$500&amp;[3]Tabelle1!$D$3:$D$500,0),MATCH(L$2,[3]Tabelle1!$E$2:$U$2,0))=0,"",INDEX([3]Tabelle1!$E$3:$U$500,MATCH($A626&amp;$C626&amp;$D626,[3]Tabelle1!$A$3:$A$500&amp;[3]Tabelle1!$C$3:$C$500&amp;[3]Tabelle1!$D$3:$D$500,0),MATCH(L$2,[3]Tabelle1!$E$2:$U$2,0))),"")</f>
        <v/>
      </c>
      <c r="M626" s="192" t="str">
        <f t="array" ref="M626">IFERROR(IF(INDEX([3]Tabelle1!$E$3:$U$500,MATCH($A626&amp;$C626&amp;$D626,[3]Tabelle1!$A$3:$A$500&amp;[3]Tabelle1!$C$3:$C$500&amp;[3]Tabelle1!$D$3:$D$500,0),MATCH(M$2,[3]Tabelle1!$E$2:$U$2,0))=0,"",INDEX([3]Tabelle1!$E$3:$U$500,MATCH($A626&amp;$C626&amp;$D626,[3]Tabelle1!$A$3:$A$500&amp;[3]Tabelle1!$C$3:$C$500&amp;[3]Tabelle1!$D$3:$D$500,0),MATCH(M$2,[3]Tabelle1!$E$2:$U$2,0))),"")</f>
        <v/>
      </c>
      <c r="N626" s="192" t="str">
        <f t="array" ref="N626">IFERROR(IF(INDEX([3]Tabelle1!$E$3:$U$500,MATCH($A626&amp;$C626&amp;$D626,[3]Tabelle1!$A$3:$A$500&amp;[3]Tabelle1!$C$3:$C$500&amp;[3]Tabelle1!$D$3:$D$500,0),MATCH(N$2,[3]Tabelle1!$E$2:$U$2,0))=0,"",INDEX([3]Tabelle1!$E$3:$U$500,MATCH($A626&amp;$C626&amp;$D626,[3]Tabelle1!$A$3:$A$500&amp;[3]Tabelle1!$C$3:$C$500&amp;[3]Tabelle1!$D$3:$D$500,0),MATCH(N$2,[3]Tabelle1!$E$2:$U$2,0))),"")</f>
        <v/>
      </c>
      <c r="O626" s="192" t="str">
        <f t="array" ref="O626">IFERROR(IF(INDEX([3]Tabelle1!$E$3:$U$500,MATCH($A626&amp;$C626&amp;$D626,[3]Tabelle1!$A$3:$A$500&amp;[3]Tabelle1!$C$3:$C$500&amp;[3]Tabelle1!$D$3:$D$500,0),MATCH(O$2,[3]Tabelle1!$E$2:$U$2,0))=0,"",INDEX([3]Tabelle1!$E$3:$U$500,MATCH($A626&amp;$C626&amp;$D626,[3]Tabelle1!$A$3:$A$500&amp;[3]Tabelle1!$C$3:$C$500&amp;[3]Tabelle1!$D$3:$D$500,0),MATCH(O$2,[3]Tabelle1!$E$2:$U$2,0))),"")</f>
        <v/>
      </c>
      <c r="P626" s="192" t="str">
        <f t="array" ref="P626">IFERROR(IF(INDEX([3]Tabelle1!$E$3:$U$500,MATCH($A626&amp;$C626&amp;$D626,[3]Tabelle1!$A$3:$A$500&amp;[3]Tabelle1!$C$3:$C$500&amp;[3]Tabelle1!$D$3:$D$500,0),MATCH(P$2,[3]Tabelle1!$E$2:$U$2,0))=0,"",INDEX([3]Tabelle1!$E$3:$U$500,MATCH($A626&amp;$C626&amp;$D626,[3]Tabelle1!$A$3:$A$500&amp;[3]Tabelle1!$C$3:$C$500&amp;[3]Tabelle1!$D$3:$D$500,0),MATCH(P$2,[3]Tabelle1!$E$2:$U$2,0))),"")</f>
        <v/>
      </c>
      <c r="Q626" s="192" t="str">
        <f t="array" ref="Q626">IFERROR(IF(INDEX([3]Tabelle1!$E$3:$U$500,MATCH($A626&amp;$C626&amp;$D626,[3]Tabelle1!$A$3:$A$500&amp;[3]Tabelle1!$C$3:$C$500&amp;[3]Tabelle1!$D$3:$D$500,0),MATCH(Q$2,[3]Tabelle1!$E$2:$U$2,0))=0,"",INDEX([3]Tabelle1!$E$3:$U$500,MATCH($A626&amp;$C626&amp;$D626,[3]Tabelle1!$A$3:$A$500&amp;[3]Tabelle1!$C$3:$C$500&amp;[3]Tabelle1!$D$3:$D$500,0),MATCH(Q$2,[3]Tabelle1!$E$2:$U$2,0))),"")</f>
        <v/>
      </c>
      <c r="R626" s="192" t="str">
        <f t="array" ref="R626">IFERROR(IF(INDEX([3]Tabelle1!$E$3:$U$500,MATCH($A626&amp;$C626&amp;$D626,[3]Tabelle1!$A$3:$A$500&amp;[3]Tabelle1!$C$3:$C$500&amp;[3]Tabelle1!$D$3:$D$500,0),MATCH(R$2,[3]Tabelle1!$E$2:$U$2,0))=0,"",INDEX([3]Tabelle1!$E$3:$U$500,MATCH($A626&amp;$C626&amp;$D626,[3]Tabelle1!$A$3:$A$500&amp;[3]Tabelle1!$C$3:$C$500&amp;[3]Tabelle1!$D$3:$D$500,0),MATCH(R$2,[3]Tabelle1!$E$2:$U$2,0))),"")</f>
        <v/>
      </c>
      <c r="S626" s="192" t="str">
        <f t="array" ref="S626">IFERROR(IF(INDEX([3]Tabelle1!$E$3:$U$500,MATCH($A626&amp;$C626&amp;$D626,[3]Tabelle1!$A$3:$A$500&amp;[3]Tabelle1!$C$3:$C$500&amp;[3]Tabelle1!$D$3:$D$500,0),MATCH(S$2,[3]Tabelle1!$E$2:$U$2,0))=0,"",INDEX([3]Tabelle1!$E$3:$U$500,MATCH($A626&amp;$C626&amp;$D626,[3]Tabelle1!$A$3:$A$500&amp;[3]Tabelle1!$C$3:$C$500&amp;[3]Tabelle1!$D$3:$D$500,0),MATCH(S$2,[3]Tabelle1!$E$2:$U$2,0))),"")</f>
        <v/>
      </c>
      <c r="T626" s="192" t="str">
        <f t="array" ref="T626">IFERROR(IF(INDEX([3]Tabelle1!$E$3:$U$500,MATCH($A626&amp;$C626&amp;$D626,[3]Tabelle1!$A$3:$A$500&amp;[3]Tabelle1!$C$3:$C$500&amp;[3]Tabelle1!$D$3:$D$500,0),MATCH(T$2,[3]Tabelle1!$E$2:$U$2,0))=0,"",INDEX([3]Tabelle1!$E$3:$U$500,MATCH($A626&amp;$C626&amp;$D626,[3]Tabelle1!$A$3:$A$500&amp;[3]Tabelle1!$C$3:$C$500&amp;[3]Tabelle1!$D$3:$D$500,0),MATCH(T$2,[3]Tabelle1!$E$2:$U$2,0))),"")</f>
        <v/>
      </c>
      <c r="U626" s="192" t="str">
        <f t="array" ref="U626">IFERROR(IF(INDEX([3]Tabelle1!$E$3:$U$500,MATCH($A626&amp;$C626&amp;$D626,[3]Tabelle1!$A$3:$A$500&amp;[3]Tabelle1!$C$3:$C$500&amp;[3]Tabelle1!$D$3:$D$500,0),MATCH(U$2,[3]Tabelle1!$E$2:$U$2,0))=0,"",INDEX([3]Tabelle1!$E$3:$U$500,MATCH($A626&amp;$C626&amp;$D626,[3]Tabelle1!$A$3:$A$500&amp;[3]Tabelle1!$C$3:$C$500&amp;[3]Tabelle1!$D$3:$D$500,0),MATCH(U$2,[3]Tabelle1!$E$2:$U$2,0))),"")</f>
        <v/>
      </c>
      <c r="V626" s="193" t="str">
        <f t="array" ref="V626">IFERROR(IF(INDEX([3]Tabelle1!$E$3:$U$500,MATCH($A626&amp;$C626&amp;$D626,[3]Tabelle1!$A$3:$A$500&amp;[3]Tabelle1!$C$3:$C$500&amp;[3]Tabelle1!$D$3:$D$500,0),MATCH(V$2,[3]Tabelle1!$E$2:$U$2,0))=0,"",INDEX([3]Tabelle1!$E$3:$U$500,MATCH($A626&amp;$C626&amp;$D626,[3]Tabelle1!$A$3:$A$500&amp;[3]Tabelle1!$C$3:$C$500&amp;[3]Tabelle1!$D$3:$D$500,0),MATCH(V$2,[3]Tabelle1!$E$2:$U$2,0))),"")</f>
        <v/>
      </c>
      <c r="W626" t="str">
        <f t="array" ref="W626">IFERROR(IF(INDEX([3]Tabelle1!$E$3:$U$500,MATCH($A626&amp;$C626&amp;$D626,[3]Tabelle1!$A$3:$A$500&amp;[3]Tabelle1!$C$3:$C$500&amp;[3]Tabelle1!$D$3:$D$500,0),MATCH(W$2,[3]Tabelle1!$E$2:$U$2,0))=0,"",INDEX([3]Tabelle1!$E$3:$U$500,MATCH($A626&amp;$C626&amp;$D626,[3]Tabelle1!$A$3:$A$500&amp;[3]Tabelle1!$C$3:$C$500&amp;[3]Tabelle1!$D$3:$D$500,0),MATCH(W$2,[3]Tabelle1!$E$2:$U$2,0))),"")</f>
        <v/>
      </c>
      <c r="X626" t="str">
        <f t="array" ref="X626">IFERROR(IF(INDEX([3]Tabelle1!$E$3:$U$500,MATCH($A626&amp;$C626&amp;$D626,[3]Tabelle1!$A$3:$A$500&amp;[3]Tabelle1!$C$3:$C$500&amp;[3]Tabelle1!$D$3:$D$500,0),MATCH(X$2,[3]Tabelle1!$E$2:$U$2,0))=0,"",INDEX([3]Tabelle1!$E$3:$U$500,MATCH($A626&amp;$C626&amp;$D626,[3]Tabelle1!$A$3:$A$500&amp;[3]Tabelle1!$C$3:$C$500&amp;[3]Tabelle1!$D$3:$D$500,0),MATCH(X$2,[3]Tabelle1!$E$2:$U$2,0))),"")</f>
        <v>P. 240 tabla A.18</v>
      </c>
      <c r="Y626" s="4"/>
      <c r="Z626" s="4"/>
      <c r="AA626" s="4"/>
      <c r="AB626" s="4"/>
      <c r="AC626" s="4"/>
      <c r="AD626" s="4"/>
      <c r="AE626" s="4"/>
      <c r="AF626" s="4"/>
    </row>
    <row r="627" spans="1:32" x14ac:dyDescent="0.2">
      <c r="A627" s="107" t="str">
        <f t="shared" si="52"/>
        <v>Spain - Tendencial</v>
      </c>
      <c r="B627" s="97"/>
      <c r="C627" s="97" t="s">
        <v>88</v>
      </c>
      <c r="D627" s="227" t="s">
        <v>0</v>
      </c>
      <c r="E627" s="194"/>
      <c r="F627" s="194"/>
      <c r="G627" s="194"/>
      <c r="H627" s="195" t="str">
        <f t="array" ref="H627">IFERROR(IF(INDEX([3]Tabelle1!$E$3:$U$500,MATCH($A627&amp;$C627&amp;$D627,[3]Tabelle1!$A$3:$A$500&amp;[3]Tabelle1!$C$3:$C$500&amp;[3]Tabelle1!$D$3:$D$500,0),MATCH(H$2,[3]Tabelle1!$E$2:$U$2,0))=0,"",INDEX([3]Tabelle1!$E$3:$U$500,MATCH($A627&amp;$C627&amp;$D627,[3]Tabelle1!$A$3:$A$500&amp;[3]Tabelle1!$C$3:$C$500&amp;[3]Tabelle1!$D$3:$D$500,0),MATCH(H$2,[3]Tabelle1!$E$2:$U$2,0))),"")</f>
        <v/>
      </c>
      <c r="I627" s="195">
        <f t="array" ref="I627">IFERROR(IF(INDEX([3]Tabelle1!$E$3:$U$500,MATCH($A627&amp;$C627&amp;$D627,[3]Tabelle1!$A$3:$A$500&amp;[3]Tabelle1!$C$3:$C$500&amp;[3]Tabelle1!$D$3:$D$500,0),MATCH(I$2,[3]Tabelle1!$E$2:$U$2,0))=0,"",INDEX([3]Tabelle1!$E$3:$U$500,MATCH($A627&amp;$C627&amp;$D627,[3]Tabelle1!$A$3:$A$500&amp;[3]Tabelle1!$C$3:$C$500&amp;[3]Tabelle1!$D$3:$D$500,0),MATCH(I$2,[3]Tabelle1!$E$2:$U$2,0))),"")</f>
        <v>28033</v>
      </c>
      <c r="J627" s="195" t="str">
        <f t="array" ref="J627">IFERROR(IF(INDEX([3]Tabelle1!$E$3:$U$500,MATCH($A627&amp;$C627&amp;$D627,[3]Tabelle1!$A$3:$A$500&amp;[3]Tabelle1!$C$3:$C$500&amp;[3]Tabelle1!$D$3:$D$500,0),MATCH(J$2,[3]Tabelle1!$E$2:$U$2,0))=0,"",INDEX([3]Tabelle1!$E$3:$U$500,MATCH($A627&amp;$C627&amp;$D627,[3]Tabelle1!$A$3:$A$500&amp;[3]Tabelle1!$C$3:$C$500&amp;[3]Tabelle1!$D$3:$D$500,0),MATCH(J$2,[3]Tabelle1!$E$2:$U$2,0))),"")</f>
        <v/>
      </c>
      <c r="K627" s="195" t="str">
        <f t="array" ref="K627">IFERROR(IF(INDEX([3]Tabelle1!$E$3:$U$500,MATCH($A627&amp;$C627&amp;$D627,[3]Tabelle1!$A$3:$A$500&amp;[3]Tabelle1!$C$3:$C$500&amp;[3]Tabelle1!$D$3:$D$500,0),MATCH(K$2,[3]Tabelle1!$E$2:$U$2,0))=0,"",INDEX([3]Tabelle1!$E$3:$U$500,MATCH($A627&amp;$C627&amp;$D627,[3]Tabelle1!$A$3:$A$500&amp;[3]Tabelle1!$C$3:$C$500&amp;[3]Tabelle1!$D$3:$D$500,0),MATCH(K$2,[3]Tabelle1!$E$2:$U$2,0))),"")</f>
        <v/>
      </c>
      <c r="L627" s="195" t="str">
        <f t="array" ref="L627">IFERROR(IF(INDEX([3]Tabelle1!$E$3:$U$500,MATCH($A627&amp;$C627&amp;$D627,[3]Tabelle1!$A$3:$A$500&amp;[3]Tabelle1!$C$3:$C$500&amp;[3]Tabelle1!$D$3:$D$500,0),MATCH(L$2,[3]Tabelle1!$E$2:$U$2,0))=0,"",INDEX([3]Tabelle1!$E$3:$U$500,MATCH($A627&amp;$C627&amp;$D627,[3]Tabelle1!$A$3:$A$500&amp;[3]Tabelle1!$C$3:$C$500&amp;[3]Tabelle1!$D$3:$D$500,0),MATCH(L$2,[3]Tabelle1!$E$2:$U$2,0))),"")</f>
        <v/>
      </c>
      <c r="M627" s="195" t="str">
        <f t="array" ref="M627">IFERROR(IF(INDEX([3]Tabelle1!$E$3:$U$500,MATCH($A627&amp;$C627&amp;$D627,[3]Tabelle1!$A$3:$A$500&amp;[3]Tabelle1!$C$3:$C$500&amp;[3]Tabelle1!$D$3:$D$500,0),MATCH(M$2,[3]Tabelle1!$E$2:$U$2,0))=0,"",INDEX([3]Tabelle1!$E$3:$U$500,MATCH($A627&amp;$C627&amp;$D627,[3]Tabelle1!$A$3:$A$500&amp;[3]Tabelle1!$C$3:$C$500&amp;[3]Tabelle1!$D$3:$D$500,0),MATCH(M$2,[3]Tabelle1!$E$2:$U$2,0))),"")</f>
        <v/>
      </c>
      <c r="N627" s="195">
        <f t="array" ref="N627">IFERROR(IF(INDEX([3]Tabelle1!$E$3:$U$500,MATCH($A627&amp;$C627&amp;$D627,[3]Tabelle1!$A$3:$A$500&amp;[3]Tabelle1!$C$3:$C$500&amp;[3]Tabelle1!$D$3:$D$500,0),MATCH(N$2,[3]Tabelle1!$E$2:$U$2,0))=0,"",INDEX([3]Tabelle1!$E$3:$U$500,MATCH($A627&amp;$C627&amp;$D627,[3]Tabelle1!$A$3:$A$500&amp;[3]Tabelle1!$C$3:$C$500&amp;[3]Tabelle1!$D$3:$D$500,0),MATCH(N$2,[3]Tabelle1!$E$2:$U$2,0))),"")</f>
        <v>33033</v>
      </c>
      <c r="O627" s="195" t="str">
        <f t="array" ref="O627">IFERROR(IF(INDEX([3]Tabelle1!$E$3:$U$500,MATCH($A627&amp;$C627&amp;$D627,[3]Tabelle1!$A$3:$A$500&amp;[3]Tabelle1!$C$3:$C$500&amp;[3]Tabelle1!$D$3:$D$500,0),MATCH(O$2,[3]Tabelle1!$E$2:$U$2,0))=0,"",INDEX([3]Tabelle1!$E$3:$U$500,MATCH($A627&amp;$C627&amp;$D627,[3]Tabelle1!$A$3:$A$500&amp;[3]Tabelle1!$C$3:$C$500&amp;[3]Tabelle1!$D$3:$D$500,0),MATCH(O$2,[3]Tabelle1!$E$2:$U$2,0))),"")</f>
        <v/>
      </c>
      <c r="P627" s="195" t="str">
        <f t="array" ref="P627">IFERROR(IF(INDEX([3]Tabelle1!$E$3:$U$500,MATCH($A627&amp;$C627&amp;$D627,[3]Tabelle1!$A$3:$A$500&amp;[3]Tabelle1!$C$3:$C$500&amp;[3]Tabelle1!$D$3:$D$500,0),MATCH(P$2,[3]Tabelle1!$E$2:$U$2,0))=0,"",INDEX([3]Tabelle1!$E$3:$U$500,MATCH($A627&amp;$C627&amp;$D627,[3]Tabelle1!$A$3:$A$500&amp;[3]Tabelle1!$C$3:$C$500&amp;[3]Tabelle1!$D$3:$D$500,0),MATCH(P$2,[3]Tabelle1!$E$2:$U$2,0))),"")</f>
        <v/>
      </c>
      <c r="Q627" s="195" t="str">
        <f t="array" ref="Q627">IFERROR(IF(INDEX([3]Tabelle1!$E$3:$U$500,MATCH($A627&amp;$C627&amp;$D627,[3]Tabelle1!$A$3:$A$500&amp;[3]Tabelle1!$C$3:$C$500&amp;[3]Tabelle1!$D$3:$D$500,0),MATCH(Q$2,[3]Tabelle1!$E$2:$U$2,0))=0,"",INDEX([3]Tabelle1!$E$3:$U$500,MATCH($A627&amp;$C627&amp;$D627,[3]Tabelle1!$A$3:$A$500&amp;[3]Tabelle1!$C$3:$C$500&amp;[3]Tabelle1!$D$3:$D$500,0),MATCH(Q$2,[3]Tabelle1!$E$2:$U$2,0))),"")</f>
        <v/>
      </c>
      <c r="R627" s="195" t="str">
        <f t="array" ref="R627">IFERROR(IF(INDEX([3]Tabelle1!$E$3:$U$500,MATCH($A627&amp;$C627&amp;$D627,[3]Tabelle1!$A$3:$A$500&amp;[3]Tabelle1!$C$3:$C$500&amp;[3]Tabelle1!$D$3:$D$500,0),MATCH(R$2,[3]Tabelle1!$E$2:$U$2,0))=0,"",INDEX([3]Tabelle1!$E$3:$U$500,MATCH($A627&amp;$C627&amp;$D627,[3]Tabelle1!$A$3:$A$500&amp;[3]Tabelle1!$C$3:$C$500&amp;[3]Tabelle1!$D$3:$D$500,0),MATCH(R$2,[3]Tabelle1!$E$2:$U$2,0))),"")</f>
        <v/>
      </c>
      <c r="S627" s="195">
        <f t="array" ref="S627">IFERROR(IF(INDEX([3]Tabelle1!$E$3:$U$500,MATCH($A627&amp;$C627&amp;$D627,[3]Tabelle1!$A$3:$A$500&amp;[3]Tabelle1!$C$3:$C$500&amp;[3]Tabelle1!$D$3:$D$500,0),MATCH(S$2,[3]Tabelle1!$E$2:$U$2,0))=0,"",INDEX([3]Tabelle1!$E$3:$U$500,MATCH($A627&amp;$C627&amp;$D627,[3]Tabelle1!$A$3:$A$500&amp;[3]Tabelle1!$C$3:$C$500&amp;[3]Tabelle1!$D$3:$D$500,0),MATCH(S$2,[3]Tabelle1!$E$2:$U$2,0))),"")</f>
        <v>38033</v>
      </c>
      <c r="T627" s="195" t="str">
        <f t="array" ref="T627">IFERROR(IF(INDEX([3]Tabelle1!$E$3:$U$500,MATCH($A627&amp;$C627&amp;$D627,[3]Tabelle1!$A$3:$A$500&amp;[3]Tabelle1!$C$3:$C$500&amp;[3]Tabelle1!$D$3:$D$500,0),MATCH(T$2,[3]Tabelle1!$E$2:$U$2,0))=0,"",INDEX([3]Tabelle1!$E$3:$U$500,MATCH($A627&amp;$C627&amp;$D627,[3]Tabelle1!$A$3:$A$500&amp;[3]Tabelle1!$C$3:$C$500&amp;[3]Tabelle1!$D$3:$D$500,0),MATCH(T$2,[3]Tabelle1!$E$2:$U$2,0))),"")</f>
        <v/>
      </c>
      <c r="U627" s="195" t="str">
        <f t="array" ref="U627">IFERROR(IF(INDEX([3]Tabelle1!$E$3:$U$500,MATCH($A627&amp;$C627&amp;$D627,[3]Tabelle1!$A$3:$A$500&amp;[3]Tabelle1!$C$3:$C$500&amp;[3]Tabelle1!$D$3:$D$500,0),MATCH(U$2,[3]Tabelle1!$E$2:$U$2,0))=0,"",INDEX([3]Tabelle1!$E$3:$U$500,MATCH($A627&amp;$C627&amp;$D627,[3]Tabelle1!$A$3:$A$500&amp;[3]Tabelle1!$C$3:$C$500&amp;[3]Tabelle1!$D$3:$D$500,0),MATCH(U$2,[3]Tabelle1!$E$2:$U$2,0))),"")</f>
        <v/>
      </c>
      <c r="V627" s="196" t="str">
        <f t="array" ref="V627">IFERROR(IF(INDEX([3]Tabelle1!$E$3:$U$500,MATCH($A627&amp;$C627&amp;$D627,[3]Tabelle1!$A$3:$A$500&amp;[3]Tabelle1!$C$3:$C$500&amp;[3]Tabelle1!$D$3:$D$500,0),MATCH(V$2,[3]Tabelle1!$E$2:$U$2,0))=0,"",INDEX([3]Tabelle1!$E$3:$U$500,MATCH($A627&amp;$C627&amp;$D627,[3]Tabelle1!$A$3:$A$500&amp;[3]Tabelle1!$C$3:$C$500&amp;[3]Tabelle1!$D$3:$D$500,0),MATCH(V$2,[3]Tabelle1!$E$2:$U$2,0))),"")</f>
        <v/>
      </c>
      <c r="W627" t="str">
        <f t="array" ref="W627">IFERROR(IF(INDEX([3]Tabelle1!$E$3:$U$500,MATCH($A627&amp;$C627&amp;$D627,[3]Tabelle1!$A$3:$A$500&amp;[3]Tabelle1!$C$3:$C$500&amp;[3]Tabelle1!$D$3:$D$500,0),MATCH(W$2,[3]Tabelle1!$E$2:$U$2,0))=0,"",INDEX([3]Tabelle1!$E$3:$U$500,MATCH($A627&amp;$C627&amp;$D627,[3]Tabelle1!$A$3:$A$500&amp;[3]Tabelle1!$C$3:$C$500&amp;[3]Tabelle1!$D$3:$D$500,0),MATCH(W$2,[3]Tabelle1!$E$2:$U$2,0))),"")</f>
        <v/>
      </c>
      <c r="X627" t="str">
        <f t="array" ref="X627">IFERROR(IF(INDEX([3]Tabelle1!$E$3:$U$500,MATCH($A627&amp;$C627&amp;$D627,[3]Tabelle1!$A$3:$A$500&amp;[3]Tabelle1!$C$3:$C$500&amp;[3]Tabelle1!$D$3:$D$500,0),MATCH(X$2,[3]Tabelle1!$E$2:$U$2,0))=0,"",INDEX([3]Tabelle1!$E$3:$U$500,MATCH($A627&amp;$C627&amp;$D627,[3]Tabelle1!$A$3:$A$500&amp;[3]Tabelle1!$C$3:$C$500&amp;[3]Tabelle1!$D$3:$D$500,0),MATCH(X$2,[3]Tabelle1!$E$2:$U$2,0))),"")</f>
        <v/>
      </c>
      <c r="Y627" s="4"/>
      <c r="Z627" s="4"/>
      <c r="AA627" s="4"/>
      <c r="AB627" s="4"/>
      <c r="AC627" s="4"/>
      <c r="AD627" s="4"/>
      <c r="AE627" s="4"/>
      <c r="AF627" s="4"/>
    </row>
    <row r="628" spans="1:32" x14ac:dyDescent="0.2">
      <c r="A628" s="107" t="str">
        <f t="shared" si="52"/>
        <v>Spain - Tendencial</v>
      </c>
      <c r="B628" s="97"/>
      <c r="C628" s="97" t="s">
        <v>88</v>
      </c>
      <c r="D628" s="227" t="s">
        <v>6</v>
      </c>
      <c r="E628" s="194"/>
      <c r="F628" s="194"/>
      <c r="G628" s="194"/>
      <c r="H628" s="195" t="str">
        <f t="array" ref="H628">IFERROR(IF(INDEX([3]Tabelle1!$E$3:$U$500,MATCH($A628&amp;$C628&amp;$D628,[3]Tabelle1!$A$3:$A$500&amp;[3]Tabelle1!$C$3:$C$500&amp;[3]Tabelle1!$D$3:$D$500,0),MATCH(H$2,[3]Tabelle1!$E$2:$U$2,0))=0,"",INDEX([3]Tabelle1!$E$3:$U$500,MATCH($A628&amp;$C628&amp;$D628,[3]Tabelle1!$A$3:$A$500&amp;[3]Tabelle1!$C$3:$C$500&amp;[3]Tabelle1!$D$3:$D$500,0),MATCH(H$2,[3]Tabelle1!$E$2:$U$2,0))),"")</f>
        <v/>
      </c>
      <c r="I628" s="195" t="str">
        <f t="array" ref="I628">IFERROR(IF(INDEX([3]Tabelle1!$E$3:$U$500,MATCH($A628&amp;$C628&amp;$D628,[3]Tabelle1!$A$3:$A$500&amp;[3]Tabelle1!$C$3:$C$500&amp;[3]Tabelle1!$D$3:$D$500,0),MATCH(I$2,[3]Tabelle1!$E$2:$U$2,0))=0,"",INDEX([3]Tabelle1!$E$3:$U$500,MATCH($A628&amp;$C628&amp;$D628,[3]Tabelle1!$A$3:$A$500&amp;[3]Tabelle1!$C$3:$C$500&amp;[3]Tabelle1!$D$3:$D$500,0),MATCH(I$2,[3]Tabelle1!$E$2:$U$2,0))),"")</f>
        <v/>
      </c>
      <c r="J628" s="195" t="str">
        <f t="array" ref="J628">IFERROR(IF(INDEX([3]Tabelle1!$E$3:$U$500,MATCH($A628&amp;$C628&amp;$D628,[3]Tabelle1!$A$3:$A$500&amp;[3]Tabelle1!$C$3:$C$500&amp;[3]Tabelle1!$D$3:$D$500,0),MATCH(J$2,[3]Tabelle1!$E$2:$U$2,0))=0,"",INDEX([3]Tabelle1!$E$3:$U$500,MATCH($A628&amp;$C628&amp;$D628,[3]Tabelle1!$A$3:$A$500&amp;[3]Tabelle1!$C$3:$C$500&amp;[3]Tabelle1!$D$3:$D$500,0),MATCH(J$2,[3]Tabelle1!$E$2:$U$2,0))),"")</f>
        <v/>
      </c>
      <c r="K628" s="195" t="str">
        <f t="array" ref="K628">IFERROR(IF(INDEX([3]Tabelle1!$E$3:$U$500,MATCH($A628&amp;$C628&amp;$D628,[3]Tabelle1!$A$3:$A$500&amp;[3]Tabelle1!$C$3:$C$500&amp;[3]Tabelle1!$D$3:$D$500,0),MATCH(K$2,[3]Tabelle1!$E$2:$U$2,0))=0,"",INDEX([3]Tabelle1!$E$3:$U$500,MATCH($A628&amp;$C628&amp;$D628,[3]Tabelle1!$A$3:$A$500&amp;[3]Tabelle1!$C$3:$C$500&amp;[3]Tabelle1!$D$3:$D$500,0),MATCH(K$2,[3]Tabelle1!$E$2:$U$2,0))),"")</f>
        <v/>
      </c>
      <c r="L628" s="195" t="str">
        <f t="array" ref="L628">IFERROR(IF(INDEX([3]Tabelle1!$E$3:$U$500,MATCH($A628&amp;$C628&amp;$D628,[3]Tabelle1!$A$3:$A$500&amp;[3]Tabelle1!$C$3:$C$500&amp;[3]Tabelle1!$D$3:$D$500,0),MATCH(L$2,[3]Tabelle1!$E$2:$U$2,0))=0,"",INDEX([3]Tabelle1!$E$3:$U$500,MATCH($A628&amp;$C628&amp;$D628,[3]Tabelle1!$A$3:$A$500&amp;[3]Tabelle1!$C$3:$C$500&amp;[3]Tabelle1!$D$3:$D$500,0),MATCH(L$2,[3]Tabelle1!$E$2:$U$2,0))),"")</f>
        <v/>
      </c>
      <c r="M628" s="195" t="str">
        <f t="array" ref="M628">IFERROR(IF(INDEX([3]Tabelle1!$E$3:$U$500,MATCH($A628&amp;$C628&amp;$D628,[3]Tabelle1!$A$3:$A$500&amp;[3]Tabelle1!$C$3:$C$500&amp;[3]Tabelle1!$D$3:$D$500,0),MATCH(M$2,[3]Tabelle1!$E$2:$U$2,0))=0,"",INDEX([3]Tabelle1!$E$3:$U$500,MATCH($A628&amp;$C628&amp;$D628,[3]Tabelle1!$A$3:$A$500&amp;[3]Tabelle1!$C$3:$C$500&amp;[3]Tabelle1!$D$3:$D$500,0),MATCH(M$2,[3]Tabelle1!$E$2:$U$2,0))),"")</f>
        <v/>
      </c>
      <c r="N628" s="195" t="str">
        <f t="array" ref="N628">IFERROR(IF(INDEX([3]Tabelle1!$E$3:$U$500,MATCH($A628&amp;$C628&amp;$D628,[3]Tabelle1!$A$3:$A$500&amp;[3]Tabelle1!$C$3:$C$500&amp;[3]Tabelle1!$D$3:$D$500,0),MATCH(N$2,[3]Tabelle1!$E$2:$U$2,0))=0,"",INDEX([3]Tabelle1!$E$3:$U$500,MATCH($A628&amp;$C628&amp;$D628,[3]Tabelle1!$A$3:$A$500&amp;[3]Tabelle1!$C$3:$C$500&amp;[3]Tabelle1!$D$3:$D$500,0),MATCH(N$2,[3]Tabelle1!$E$2:$U$2,0))),"")</f>
        <v/>
      </c>
      <c r="O628" s="195" t="str">
        <f t="array" ref="O628">IFERROR(IF(INDEX([3]Tabelle1!$E$3:$U$500,MATCH($A628&amp;$C628&amp;$D628,[3]Tabelle1!$A$3:$A$500&amp;[3]Tabelle1!$C$3:$C$500&amp;[3]Tabelle1!$D$3:$D$500,0),MATCH(O$2,[3]Tabelle1!$E$2:$U$2,0))=0,"",INDEX([3]Tabelle1!$E$3:$U$500,MATCH($A628&amp;$C628&amp;$D628,[3]Tabelle1!$A$3:$A$500&amp;[3]Tabelle1!$C$3:$C$500&amp;[3]Tabelle1!$D$3:$D$500,0),MATCH(O$2,[3]Tabelle1!$E$2:$U$2,0))),"")</f>
        <v/>
      </c>
      <c r="P628" s="195" t="str">
        <f t="array" ref="P628">IFERROR(IF(INDEX([3]Tabelle1!$E$3:$U$500,MATCH($A628&amp;$C628&amp;$D628,[3]Tabelle1!$A$3:$A$500&amp;[3]Tabelle1!$C$3:$C$500&amp;[3]Tabelle1!$D$3:$D$500,0),MATCH(P$2,[3]Tabelle1!$E$2:$U$2,0))=0,"",INDEX([3]Tabelle1!$E$3:$U$500,MATCH($A628&amp;$C628&amp;$D628,[3]Tabelle1!$A$3:$A$500&amp;[3]Tabelle1!$C$3:$C$500&amp;[3]Tabelle1!$D$3:$D$500,0),MATCH(P$2,[3]Tabelle1!$E$2:$U$2,0))),"")</f>
        <v/>
      </c>
      <c r="Q628" s="195" t="str">
        <f t="array" ref="Q628">IFERROR(IF(INDEX([3]Tabelle1!$E$3:$U$500,MATCH($A628&amp;$C628&amp;$D628,[3]Tabelle1!$A$3:$A$500&amp;[3]Tabelle1!$C$3:$C$500&amp;[3]Tabelle1!$D$3:$D$500,0),MATCH(Q$2,[3]Tabelle1!$E$2:$U$2,0))=0,"",INDEX([3]Tabelle1!$E$3:$U$500,MATCH($A628&amp;$C628&amp;$D628,[3]Tabelle1!$A$3:$A$500&amp;[3]Tabelle1!$C$3:$C$500&amp;[3]Tabelle1!$D$3:$D$500,0),MATCH(Q$2,[3]Tabelle1!$E$2:$U$2,0))),"")</f>
        <v/>
      </c>
      <c r="R628" s="195" t="str">
        <f t="array" ref="R628">IFERROR(IF(INDEX([3]Tabelle1!$E$3:$U$500,MATCH($A628&amp;$C628&amp;$D628,[3]Tabelle1!$A$3:$A$500&amp;[3]Tabelle1!$C$3:$C$500&amp;[3]Tabelle1!$D$3:$D$500,0),MATCH(R$2,[3]Tabelle1!$E$2:$U$2,0))=0,"",INDEX([3]Tabelle1!$E$3:$U$500,MATCH($A628&amp;$C628&amp;$D628,[3]Tabelle1!$A$3:$A$500&amp;[3]Tabelle1!$C$3:$C$500&amp;[3]Tabelle1!$D$3:$D$500,0),MATCH(R$2,[3]Tabelle1!$E$2:$U$2,0))),"")</f>
        <v/>
      </c>
      <c r="S628" s="195" t="str">
        <f t="array" ref="S628">IFERROR(IF(INDEX([3]Tabelle1!$E$3:$U$500,MATCH($A628&amp;$C628&amp;$D628,[3]Tabelle1!$A$3:$A$500&amp;[3]Tabelle1!$C$3:$C$500&amp;[3]Tabelle1!$D$3:$D$500,0),MATCH(S$2,[3]Tabelle1!$E$2:$U$2,0))=0,"",INDEX([3]Tabelle1!$E$3:$U$500,MATCH($A628&amp;$C628&amp;$D628,[3]Tabelle1!$A$3:$A$500&amp;[3]Tabelle1!$C$3:$C$500&amp;[3]Tabelle1!$D$3:$D$500,0),MATCH(S$2,[3]Tabelle1!$E$2:$U$2,0))),"")</f>
        <v/>
      </c>
      <c r="T628" s="195" t="str">
        <f t="array" ref="T628">IFERROR(IF(INDEX([3]Tabelle1!$E$3:$U$500,MATCH($A628&amp;$C628&amp;$D628,[3]Tabelle1!$A$3:$A$500&amp;[3]Tabelle1!$C$3:$C$500&amp;[3]Tabelle1!$D$3:$D$500,0),MATCH(T$2,[3]Tabelle1!$E$2:$U$2,0))=0,"",INDEX([3]Tabelle1!$E$3:$U$500,MATCH($A628&amp;$C628&amp;$D628,[3]Tabelle1!$A$3:$A$500&amp;[3]Tabelle1!$C$3:$C$500&amp;[3]Tabelle1!$D$3:$D$500,0),MATCH(T$2,[3]Tabelle1!$E$2:$U$2,0))),"")</f>
        <v/>
      </c>
      <c r="U628" s="195" t="str">
        <f t="array" ref="U628">IFERROR(IF(INDEX([3]Tabelle1!$E$3:$U$500,MATCH($A628&amp;$C628&amp;$D628,[3]Tabelle1!$A$3:$A$500&amp;[3]Tabelle1!$C$3:$C$500&amp;[3]Tabelle1!$D$3:$D$500,0),MATCH(U$2,[3]Tabelle1!$E$2:$U$2,0))=0,"",INDEX([3]Tabelle1!$E$3:$U$500,MATCH($A628&amp;$C628&amp;$D628,[3]Tabelle1!$A$3:$A$500&amp;[3]Tabelle1!$C$3:$C$500&amp;[3]Tabelle1!$D$3:$D$500,0),MATCH(U$2,[3]Tabelle1!$E$2:$U$2,0))),"")</f>
        <v/>
      </c>
      <c r="V628" s="196" t="str">
        <f t="array" ref="V628">IFERROR(IF(INDEX([3]Tabelle1!$E$3:$U$500,MATCH($A628&amp;$C628&amp;$D628,[3]Tabelle1!$A$3:$A$500&amp;[3]Tabelle1!$C$3:$C$500&amp;[3]Tabelle1!$D$3:$D$500,0),MATCH(V$2,[3]Tabelle1!$E$2:$U$2,0))=0,"",INDEX([3]Tabelle1!$E$3:$U$500,MATCH($A628&amp;$C628&amp;$D628,[3]Tabelle1!$A$3:$A$500&amp;[3]Tabelle1!$C$3:$C$500&amp;[3]Tabelle1!$D$3:$D$500,0),MATCH(V$2,[3]Tabelle1!$E$2:$U$2,0))),"")</f>
        <v/>
      </c>
      <c r="W628" t="str">
        <f t="array" ref="W628">IFERROR(IF(INDEX([3]Tabelle1!$E$3:$U$500,MATCH($A628&amp;$C628&amp;$D628,[3]Tabelle1!$A$3:$A$500&amp;[3]Tabelle1!$C$3:$C$500&amp;[3]Tabelle1!$D$3:$D$500,0),MATCH(W$2,[3]Tabelle1!$E$2:$U$2,0))=0,"",INDEX([3]Tabelle1!$E$3:$U$500,MATCH($A628&amp;$C628&amp;$D628,[3]Tabelle1!$A$3:$A$500&amp;[3]Tabelle1!$C$3:$C$500&amp;[3]Tabelle1!$D$3:$D$500,0),MATCH(W$2,[3]Tabelle1!$E$2:$U$2,0))),"")</f>
        <v/>
      </c>
      <c r="X628" t="str">
        <f t="array" ref="X628">IFERROR(IF(INDEX([3]Tabelle1!$E$3:$U$500,MATCH($A628&amp;$C628&amp;$D628,[3]Tabelle1!$A$3:$A$500&amp;[3]Tabelle1!$C$3:$C$500&amp;[3]Tabelle1!$D$3:$D$500,0),MATCH(X$2,[3]Tabelle1!$E$2:$U$2,0))=0,"",INDEX([3]Tabelle1!$E$3:$U$500,MATCH($A628&amp;$C628&amp;$D628,[3]Tabelle1!$A$3:$A$500&amp;[3]Tabelle1!$C$3:$C$500&amp;[3]Tabelle1!$D$3:$D$500,0),MATCH(X$2,[3]Tabelle1!$E$2:$U$2,0))),"")</f>
        <v/>
      </c>
      <c r="Y628" s="4"/>
      <c r="Z628" s="4"/>
      <c r="AA628" s="4"/>
      <c r="AB628" s="4"/>
      <c r="AC628" s="4"/>
      <c r="AD628" s="4"/>
      <c r="AE628" s="4"/>
      <c r="AF628" s="4"/>
    </row>
    <row r="629" spans="1:32" x14ac:dyDescent="0.2">
      <c r="A629" s="107" t="str">
        <f t="shared" si="52"/>
        <v>Spain - Tendencial</v>
      </c>
      <c r="B629" s="97"/>
      <c r="C629" s="97" t="s">
        <v>88</v>
      </c>
      <c r="D629" s="227" t="s">
        <v>1</v>
      </c>
      <c r="E629" s="194"/>
      <c r="F629" s="194"/>
      <c r="G629" s="194"/>
      <c r="H629" s="195" t="str">
        <f t="array" ref="H629">IFERROR(IF(INDEX([3]Tabelle1!$E$3:$U$500,MATCH($A629&amp;$C629&amp;$D629,[3]Tabelle1!$A$3:$A$500&amp;[3]Tabelle1!$C$3:$C$500&amp;[3]Tabelle1!$D$3:$D$500,0),MATCH(H$2,[3]Tabelle1!$E$2:$U$2,0))=0,"",INDEX([3]Tabelle1!$E$3:$U$500,MATCH($A629&amp;$C629&amp;$D629,[3]Tabelle1!$A$3:$A$500&amp;[3]Tabelle1!$C$3:$C$500&amp;[3]Tabelle1!$D$3:$D$500,0),MATCH(H$2,[3]Tabelle1!$E$2:$U$2,0))),"")</f>
        <v/>
      </c>
      <c r="I629" s="195" t="str">
        <f t="array" ref="I629">IFERROR(IF(INDEX([3]Tabelle1!$E$3:$U$500,MATCH($A629&amp;$C629&amp;$D629,[3]Tabelle1!$A$3:$A$500&amp;[3]Tabelle1!$C$3:$C$500&amp;[3]Tabelle1!$D$3:$D$500,0),MATCH(I$2,[3]Tabelle1!$E$2:$U$2,0))=0,"",INDEX([3]Tabelle1!$E$3:$U$500,MATCH($A629&amp;$C629&amp;$D629,[3]Tabelle1!$A$3:$A$500&amp;[3]Tabelle1!$C$3:$C$500&amp;[3]Tabelle1!$D$3:$D$500,0),MATCH(I$2,[3]Tabelle1!$E$2:$U$2,0))),"")</f>
        <v/>
      </c>
      <c r="J629" s="195" t="str">
        <f t="array" ref="J629">IFERROR(IF(INDEX([3]Tabelle1!$E$3:$U$500,MATCH($A629&amp;$C629&amp;$D629,[3]Tabelle1!$A$3:$A$500&amp;[3]Tabelle1!$C$3:$C$500&amp;[3]Tabelle1!$D$3:$D$500,0),MATCH(J$2,[3]Tabelle1!$E$2:$U$2,0))=0,"",INDEX([3]Tabelle1!$E$3:$U$500,MATCH($A629&amp;$C629&amp;$D629,[3]Tabelle1!$A$3:$A$500&amp;[3]Tabelle1!$C$3:$C$500&amp;[3]Tabelle1!$D$3:$D$500,0),MATCH(J$2,[3]Tabelle1!$E$2:$U$2,0))),"")</f>
        <v/>
      </c>
      <c r="K629" s="195" t="str">
        <f t="array" ref="K629">IFERROR(IF(INDEX([3]Tabelle1!$E$3:$U$500,MATCH($A629&amp;$C629&amp;$D629,[3]Tabelle1!$A$3:$A$500&amp;[3]Tabelle1!$C$3:$C$500&amp;[3]Tabelle1!$D$3:$D$500,0),MATCH(K$2,[3]Tabelle1!$E$2:$U$2,0))=0,"",INDEX([3]Tabelle1!$E$3:$U$500,MATCH($A629&amp;$C629&amp;$D629,[3]Tabelle1!$A$3:$A$500&amp;[3]Tabelle1!$C$3:$C$500&amp;[3]Tabelle1!$D$3:$D$500,0),MATCH(K$2,[3]Tabelle1!$E$2:$U$2,0))),"")</f>
        <v/>
      </c>
      <c r="L629" s="195" t="str">
        <f t="array" ref="L629">IFERROR(IF(INDEX([3]Tabelle1!$E$3:$U$500,MATCH($A629&amp;$C629&amp;$D629,[3]Tabelle1!$A$3:$A$500&amp;[3]Tabelle1!$C$3:$C$500&amp;[3]Tabelle1!$D$3:$D$500,0),MATCH(L$2,[3]Tabelle1!$E$2:$U$2,0))=0,"",INDEX([3]Tabelle1!$E$3:$U$500,MATCH($A629&amp;$C629&amp;$D629,[3]Tabelle1!$A$3:$A$500&amp;[3]Tabelle1!$C$3:$C$500&amp;[3]Tabelle1!$D$3:$D$500,0),MATCH(L$2,[3]Tabelle1!$E$2:$U$2,0))),"")</f>
        <v/>
      </c>
      <c r="M629" s="195" t="str">
        <f t="array" ref="M629">IFERROR(IF(INDEX([3]Tabelle1!$E$3:$U$500,MATCH($A629&amp;$C629&amp;$D629,[3]Tabelle1!$A$3:$A$500&amp;[3]Tabelle1!$C$3:$C$500&amp;[3]Tabelle1!$D$3:$D$500,0),MATCH(M$2,[3]Tabelle1!$E$2:$U$2,0))=0,"",INDEX([3]Tabelle1!$E$3:$U$500,MATCH($A629&amp;$C629&amp;$D629,[3]Tabelle1!$A$3:$A$500&amp;[3]Tabelle1!$C$3:$C$500&amp;[3]Tabelle1!$D$3:$D$500,0),MATCH(M$2,[3]Tabelle1!$E$2:$U$2,0))),"")</f>
        <v/>
      </c>
      <c r="N629" s="195" t="str">
        <f t="array" ref="N629">IFERROR(IF(INDEX([3]Tabelle1!$E$3:$U$500,MATCH($A629&amp;$C629&amp;$D629,[3]Tabelle1!$A$3:$A$500&amp;[3]Tabelle1!$C$3:$C$500&amp;[3]Tabelle1!$D$3:$D$500,0),MATCH(N$2,[3]Tabelle1!$E$2:$U$2,0))=0,"",INDEX([3]Tabelle1!$E$3:$U$500,MATCH($A629&amp;$C629&amp;$D629,[3]Tabelle1!$A$3:$A$500&amp;[3]Tabelle1!$C$3:$C$500&amp;[3]Tabelle1!$D$3:$D$500,0),MATCH(N$2,[3]Tabelle1!$E$2:$U$2,0))),"")</f>
        <v/>
      </c>
      <c r="O629" s="195" t="str">
        <f t="array" ref="O629">IFERROR(IF(INDEX([3]Tabelle1!$E$3:$U$500,MATCH($A629&amp;$C629&amp;$D629,[3]Tabelle1!$A$3:$A$500&amp;[3]Tabelle1!$C$3:$C$500&amp;[3]Tabelle1!$D$3:$D$500,0),MATCH(O$2,[3]Tabelle1!$E$2:$U$2,0))=0,"",INDEX([3]Tabelle1!$E$3:$U$500,MATCH($A629&amp;$C629&amp;$D629,[3]Tabelle1!$A$3:$A$500&amp;[3]Tabelle1!$C$3:$C$500&amp;[3]Tabelle1!$D$3:$D$500,0),MATCH(O$2,[3]Tabelle1!$E$2:$U$2,0))),"")</f>
        <v/>
      </c>
      <c r="P629" s="195" t="str">
        <f t="array" ref="P629">IFERROR(IF(INDEX([3]Tabelle1!$E$3:$U$500,MATCH($A629&amp;$C629&amp;$D629,[3]Tabelle1!$A$3:$A$500&amp;[3]Tabelle1!$C$3:$C$500&amp;[3]Tabelle1!$D$3:$D$500,0),MATCH(P$2,[3]Tabelle1!$E$2:$U$2,0))=0,"",INDEX([3]Tabelle1!$E$3:$U$500,MATCH($A629&amp;$C629&amp;$D629,[3]Tabelle1!$A$3:$A$500&amp;[3]Tabelle1!$C$3:$C$500&amp;[3]Tabelle1!$D$3:$D$500,0),MATCH(P$2,[3]Tabelle1!$E$2:$U$2,0))),"")</f>
        <v/>
      </c>
      <c r="Q629" s="195" t="str">
        <f t="array" ref="Q629">IFERROR(IF(INDEX([3]Tabelle1!$E$3:$U$500,MATCH($A629&amp;$C629&amp;$D629,[3]Tabelle1!$A$3:$A$500&amp;[3]Tabelle1!$C$3:$C$500&amp;[3]Tabelle1!$D$3:$D$500,0),MATCH(Q$2,[3]Tabelle1!$E$2:$U$2,0))=0,"",INDEX([3]Tabelle1!$E$3:$U$500,MATCH($A629&amp;$C629&amp;$D629,[3]Tabelle1!$A$3:$A$500&amp;[3]Tabelle1!$C$3:$C$500&amp;[3]Tabelle1!$D$3:$D$500,0),MATCH(Q$2,[3]Tabelle1!$E$2:$U$2,0))),"")</f>
        <v/>
      </c>
      <c r="R629" s="195" t="str">
        <f t="array" ref="R629">IFERROR(IF(INDEX([3]Tabelle1!$E$3:$U$500,MATCH($A629&amp;$C629&amp;$D629,[3]Tabelle1!$A$3:$A$500&amp;[3]Tabelle1!$C$3:$C$500&amp;[3]Tabelle1!$D$3:$D$500,0),MATCH(R$2,[3]Tabelle1!$E$2:$U$2,0))=0,"",INDEX([3]Tabelle1!$E$3:$U$500,MATCH($A629&amp;$C629&amp;$D629,[3]Tabelle1!$A$3:$A$500&amp;[3]Tabelle1!$C$3:$C$500&amp;[3]Tabelle1!$D$3:$D$500,0),MATCH(R$2,[3]Tabelle1!$E$2:$U$2,0))),"")</f>
        <v/>
      </c>
      <c r="S629" s="195" t="str">
        <f t="array" ref="S629">IFERROR(IF(INDEX([3]Tabelle1!$E$3:$U$500,MATCH($A629&amp;$C629&amp;$D629,[3]Tabelle1!$A$3:$A$500&amp;[3]Tabelle1!$C$3:$C$500&amp;[3]Tabelle1!$D$3:$D$500,0),MATCH(S$2,[3]Tabelle1!$E$2:$U$2,0))=0,"",INDEX([3]Tabelle1!$E$3:$U$500,MATCH($A629&amp;$C629&amp;$D629,[3]Tabelle1!$A$3:$A$500&amp;[3]Tabelle1!$C$3:$C$500&amp;[3]Tabelle1!$D$3:$D$500,0),MATCH(S$2,[3]Tabelle1!$E$2:$U$2,0))),"")</f>
        <v/>
      </c>
      <c r="T629" s="195" t="str">
        <f t="array" ref="T629">IFERROR(IF(INDEX([3]Tabelle1!$E$3:$U$500,MATCH($A629&amp;$C629&amp;$D629,[3]Tabelle1!$A$3:$A$500&amp;[3]Tabelle1!$C$3:$C$500&amp;[3]Tabelle1!$D$3:$D$500,0),MATCH(T$2,[3]Tabelle1!$E$2:$U$2,0))=0,"",INDEX([3]Tabelle1!$E$3:$U$500,MATCH($A629&amp;$C629&amp;$D629,[3]Tabelle1!$A$3:$A$500&amp;[3]Tabelle1!$C$3:$C$500&amp;[3]Tabelle1!$D$3:$D$500,0),MATCH(T$2,[3]Tabelle1!$E$2:$U$2,0))),"")</f>
        <v/>
      </c>
      <c r="U629" s="195" t="str">
        <f t="array" ref="U629">IFERROR(IF(INDEX([3]Tabelle1!$E$3:$U$500,MATCH($A629&amp;$C629&amp;$D629,[3]Tabelle1!$A$3:$A$500&amp;[3]Tabelle1!$C$3:$C$500&amp;[3]Tabelle1!$D$3:$D$500,0),MATCH(U$2,[3]Tabelle1!$E$2:$U$2,0))=0,"",INDEX([3]Tabelle1!$E$3:$U$500,MATCH($A629&amp;$C629&amp;$D629,[3]Tabelle1!$A$3:$A$500&amp;[3]Tabelle1!$C$3:$C$500&amp;[3]Tabelle1!$D$3:$D$500,0),MATCH(U$2,[3]Tabelle1!$E$2:$U$2,0))),"")</f>
        <v/>
      </c>
      <c r="V629" s="196" t="str">
        <f t="array" ref="V629">IFERROR(IF(INDEX([3]Tabelle1!$E$3:$U$500,MATCH($A629&amp;$C629&amp;$D629,[3]Tabelle1!$A$3:$A$500&amp;[3]Tabelle1!$C$3:$C$500&amp;[3]Tabelle1!$D$3:$D$500,0),MATCH(V$2,[3]Tabelle1!$E$2:$U$2,0))=0,"",INDEX([3]Tabelle1!$E$3:$U$500,MATCH($A629&amp;$C629&amp;$D629,[3]Tabelle1!$A$3:$A$500&amp;[3]Tabelle1!$C$3:$C$500&amp;[3]Tabelle1!$D$3:$D$500,0),MATCH(V$2,[3]Tabelle1!$E$2:$U$2,0))),"")</f>
        <v/>
      </c>
      <c r="W629" t="str">
        <f t="array" ref="W629">IFERROR(IF(INDEX([3]Tabelle1!$E$3:$U$500,MATCH($A629&amp;$C629&amp;$D629,[3]Tabelle1!$A$3:$A$500&amp;[3]Tabelle1!$C$3:$C$500&amp;[3]Tabelle1!$D$3:$D$500,0),MATCH(W$2,[3]Tabelle1!$E$2:$U$2,0))=0,"",INDEX([3]Tabelle1!$E$3:$U$500,MATCH($A629&amp;$C629&amp;$D629,[3]Tabelle1!$A$3:$A$500&amp;[3]Tabelle1!$C$3:$C$500&amp;[3]Tabelle1!$D$3:$D$500,0),MATCH(W$2,[3]Tabelle1!$E$2:$U$2,0))),"")</f>
        <v/>
      </c>
      <c r="X629" t="str">
        <f t="array" ref="X629">IFERROR(IF(INDEX([3]Tabelle1!$E$3:$U$500,MATCH($A629&amp;$C629&amp;$D629,[3]Tabelle1!$A$3:$A$500&amp;[3]Tabelle1!$C$3:$C$500&amp;[3]Tabelle1!$D$3:$D$500,0),MATCH(X$2,[3]Tabelle1!$E$2:$U$2,0))=0,"",INDEX([3]Tabelle1!$E$3:$U$500,MATCH($A629&amp;$C629&amp;$D629,[3]Tabelle1!$A$3:$A$500&amp;[3]Tabelle1!$C$3:$C$500&amp;[3]Tabelle1!$D$3:$D$500,0),MATCH(X$2,[3]Tabelle1!$E$2:$U$2,0))),"")</f>
        <v/>
      </c>
      <c r="Y629" s="4"/>
      <c r="Z629" s="4"/>
      <c r="AA629" s="4"/>
      <c r="AB629" s="4"/>
      <c r="AC629" s="4"/>
      <c r="AD629" s="4"/>
      <c r="AE629" s="4"/>
      <c r="AF629" s="4"/>
    </row>
    <row r="630" spans="1:32" x14ac:dyDescent="0.2">
      <c r="A630" s="107" t="str">
        <f t="shared" si="52"/>
        <v>Spain - Tendencial</v>
      </c>
      <c r="B630" s="97"/>
      <c r="C630" s="97" t="s">
        <v>88</v>
      </c>
      <c r="D630" s="227" t="s">
        <v>36</v>
      </c>
      <c r="E630" s="194"/>
      <c r="F630" s="194"/>
      <c r="G630" s="194"/>
      <c r="H630" s="195" t="str">
        <f t="array" ref="H630">IFERROR(IF(INDEX([3]Tabelle1!$E$3:$U$500,MATCH($A630&amp;$C630&amp;$D630,[3]Tabelle1!$A$3:$A$500&amp;[3]Tabelle1!$C$3:$C$500&amp;[3]Tabelle1!$D$3:$D$500,0),MATCH(H$2,[3]Tabelle1!$E$2:$U$2,0))=0,"",INDEX([3]Tabelle1!$E$3:$U$500,MATCH($A630&amp;$C630&amp;$D630,[3]Tabelle1!$A$3:$A$500&amp;[3]Tabelle1!$C$3:$C$500&amp;[3]Tabelle1!$D$3:$D$500,0),MATCH(H$2,[3]Tabelle1!$E$2:$U$2,0))),"")</f>
        <v/>
      </c>
      <c r="I630" s="195">
        <f t="array" ref="I630">IFERROR(IF(INDEX([3]Tabelle1!$E$3:$U$500,MATCH($A630&amp;$C630&amp;$D630,[3]Tabelle1!$A$3:$A$500&amp;[3]Tabelle1!$C$3:$C$500&amp;[3]Tabelle1!$D$3:$D$500,0),MATCH(I$2,[3]Tabelle1!$E$2:$U$2,0))=0,"",INDEX([3]Tabelle1!$E$3:$U$500,MATCH($A630&amp;$C630&amp;$D630,[3]Tabelle1!$A$3:$A$500&amp;[3]Tabelle1!$C$3:$C$500&amp;[3]Tabelle1!$D$3:$D$500,0),MATCH(I$2,[3]Tabelle1!$E$2:$U$2,0))),"")</f>
        <v>8921</v>
      </c>
      <c r="J630" s="195" t="str">
        <f t="array" ref="J630">IFERROR(IF(INDEX([3]Tabelle1!$E$3:$U$500,MATCH($A630&amp;$C630&amp;$D630,[3]Tabelle1!$A$3:$A$500&amp;[3]Tabelle1!$C$3:$C$500&amp;[3]Tabelle1!$D$3:$D$500,0),MATCH(J$2,[3]Tabelle1!$E$2:$U$2,0))=0,"",INDEX([3]Tabelle1!$E$3:$U$500,MATCH($A630&amp;$C630&amp;$D630,[3]Tabelle1!$A$3:$A$500&amp;[3]Tabelle1!$C$3:$C$500&amp;[3]Tabelle1!$D$3:$D$500,0),MATCH(J$2,[3]Tabelle1!$E$2:$U$2,0))),"")</f>
        <v/>
      </c>
      <c r="K630" s="195" t="str">
        <f t="array" ref="K630">IFERROR(IF(INDEX([3]Tabelle1!$E$3:$U$500,MATCH($A630&amp;$C630&amp;$D630,[3]Tabelle1!$A$3:$A$500&amp;[3]Tabelle1!$C$3:$C$500&amp;[3]Tabelle1!$D$3:$D$500,0),MATCH(K$2,[3]Tabelle1!$E$2:$U$2,0))=0,"",INDEX([3]Tabelle1!$E$3:$U$500,MATCH($A630&amp;$C630&amp;$D630,[3]Tabelle1!$A$3:$A$500&amp;[3]Tabelle1!$C$3:$C$500&amp;[3]Tabelle1!$D$3:$D$500,0),MATCH(K$2,[3]Tabelle1!$E$2:$U$2,0))),"")</f>
        <v/>
      </c>
      <c r="L630" s="195" t="str">
        <f t="array" ref="L630">IFERROR(IF(INDEX([3]Tabelle1!$E$3:$U$500,MATCH($A630&amp;$C630&amp;$D630,[3]Tabelle1!$A$3:$A$500&amp;[3]Tabelle1!$C$3:$C$500&amp;[3]Tabelle1!$D$3:$D$500,0),MATCH(L$2,[3]Tabelle1!$E$2:$U$2,0))=0,"",INDEX([3]Tabelle1!$E$3:$U$500,MATCH($A630&amp;$C630&amp;$D630,[3]Tabelle1!$A$3:$A$500&amp;[3]Tabelle1!$C$3:$C$500&amp;[3]Tabelle1!$D$3:$D$500,0),MATCH(L$2,[3]Tabelle1!$E$2:$U$2,0))),"")</f>
        <v/>
      </c>
      <c r="M630" s="195" t="str">
        <f t="array" ref="M630">IFERROR(IF(INDEX([3]Tabelle1!$E$3:$U$500,MATCH($A630&amp;$C630&amp;$D630,[3]Tabelle1!$A$3:$A$500&amp;[3]Tabelle1!$C$3:$C$500&amp;[3]Tabelle1!$D$3:$D$500,0),MATCH(M$2,[3]Tabelle1!$E$2:$U$2,0))=0,"",INDEX([3]Tabelle1!$E$3:$U$500,MATCH($A630&amp;$C630&amp;$D630,[3]Tabelle1!$A$3:$A$500&amp;[3]Tabelle1!$C$3:$C$500&amp;[3]Tabelle1!$D$3:$D$500,0),MATCH(M$2,[3]Tabelle1!$E$2:$U$2,0))),"")</f>
        <v/>
      </c>
      <c r="N630" s="195">
        <f t="array" ref="N630">IFERROR(IF(INDEX([3]Tabelle1!$E$3:$U$500,MATCH($A630&amp;$C630&amp;$D630,[3]Tabelle1!$A$3:$A$500&amp;[3]Tabelle1!$C$3:$C$500&amp;[3]Tabelle1!$D$3:$D$500,0),MATCH(N$2,[3]Tabelle1!$E$2:$U$2,0))=0,"",INDEX([3]Tabelle1!$E$3:$U$500,MATCH($A630&amp;$C630&amp;$D630,[3]Tabelle1!$A$3:$A$500&amp;[3]Tabelle1!$C$3:$C$500&amp;[3]Tabelle1!$D$3:$D$500,0),MATCH(N$2,[3]Tabelle1!$E$2:$U$2,0))),"")</f>
        <v>13921</v>
      </c>
      <c r="O630" s="195" t="str">
        <f t="array" ref="O630">IFERROR(IF(INDEX([3]Tabelle1!$E$3:$U$500,MATCH($A630&amp;$C630&amp;$D630,[3]Tabelle1!$A$3:$A$500&amp;[3]Tabelle1!$C$3:$C$500&amp;[3]Tabelle1!$D$3:$D$500,0),MATCH(O$2,[3]Tabelle1!$E$2:$U$2,0))=0,"",INDEX([3]Tabelle1!$E$3:$U$500,MATCH($A630&amp;$C630&amp;$D630,[3]Tabelle1!$A$3:$A$500&amp;[3]Tabelle1!$C$3:$C$500&amp;[3]Tabelle1!$D$3:$D$500,0),MATCH(O$2,[3]Tabelle1!$E$2:$U$2,0))),"")</f>
        <v/>
      </c>
      <c r="P630" s="195" t="str">
        <f t="array" ref="P630">IFERROR(IF(INDEX([3]Tabelle1!$E$3:$U$500,MATCH($A630&amp;$C630&amp;$D630,[3]Tabelle1!$A$3:$A$500&amp;[3]Tabelle1!$C$3:$C$500&amp;[3]Tabelle1!$D$3:$D$500,0),MATCH(P$2,[3]Tabelle1!$E$2:$U$2,0))=0,"",INDEX([3]Tabelle1!$E$3:$U$500,MATCH($A630&amp;$C630&amp;$D630,[3]Tabelle1!$A$3:$A$500&amp;[3]Tabelle1!$C$3:$C$500&amp;[3]Tabelle1!$D$3:$D$500,0),MATCH(P$2,[3]Tabelle1!$E$2:$U$2,0))),"")</f>
        <v/>
      </c>
      <c r="Q630" s="195" t="str">
        <f t="array" ref="Q630">IFERROR(IF(INDEX([3]Tabelle1!$E$3:$U$500,MATCH($A630&amp;$C630&amp;$D630,[3]Tabelle1!$A$3:$A$500&amp;[3]Tabelle1!$C$3:$C$500&amp;[3]Tabelle1!$D$3:$D$500,0),MATCH(Q$2,[3]Tabelle1!$E$2:$U$2,0))=0,"",INDEX([3]Tabelle1!$E$3:$U$500,MATCH($A630&amp;$C630&amp;$D630,[3]Tabelle1!$A$3:$A$500&amp;[3]Tabelle1!$C$3:$C$500&amp;[3]Tabelle1!$D$3:$D$500,0),MATCH(Q$2,[3]Tabelle1!$E$2:$U$2,0))),"")</f>
        <v/>
      </c>
      <c r="R630" s="195" t="str">
        <f t="array" ref="R630">IFERROR(IF(INDEX([3]Tabelle1!$E$3:$U$500,MATCH($A630&amp;$C630&amp;$D630,[3]Tabelle1!$A$3:$A$500&amp;[3]Tabelle1!$C$3:$C$500&amp;[3]Tabelle1!$D$3:$D$500,0),MATCH(R$2,[3]Tabelle1!$E$2:$U$2,0))=0,"",INDEX([3]Tabelle1!$E$3:$U$500,MATCH($A630&amp;$C630&amp;$D630,[3]Tabelle1!$A$3:$A$500&amp;[3]Tabelle1!$C$3:$C$500&amp;[3]Tabelle1!$D$3:$D$500,0),MATCH(R$2,[3]Tabelle1!$E$2:$U$2,0))),"")</f>
        <v/>
      </c>
      <c r="S630" s="195">
        <f t="array" ref="S630">IFERROR(IF(INDEX([3]Tabelle1!$E$3:$U$500,MATCH($A630&amp;$C630&amp;$D630,[3]Tabelle1!$A$3:$A$500&amp;[3]Tabelle1!$C$3:$C$500&amp;[3]Tabelle1!$D$3:$D$500,0),MATCH(S$2,[3]Tabelle1!$E$2:$U$2,0))=0,"",INDEX([3]Tabelle1!$E$3:$U$500,MATCH($A630&amp;$C630&amp;$D630,[3]Tabelle1!$A$3:$A$500&amp;[3]Tabelle1!$C$3:$C$500&amp;[3]Tabelle1!$D$3:$D$500,0),MATCH(S$2,[3]Tabelle1!$E$2:$U$2,0))),"")</f>
        <v>18921</v>
      </c>
      <c r="T630" s="195" t="str">
        <f t="array" ref="T630">IFERROR(IF(INDEX([3]Tabelle1!$E$3:$U$500,MATCH($A630&amp;$C630&amp;$D630,[3]Tabelle1!$A$3:$A$500&amp;[3]Tabelle1!$C$3:$C$500&amp;[3]Tabelle1!$D$3:$D$500,0),MATCH(T$2,[3]Tabelle1!$E$2:$U$2,0))=0,"",INDEX([3]Tabelle1!$E$3:$U$500,MATCH($A630&amp;$C630&amp;$D630,[3]Tabelle1!$A$3:$A$500&amp;[3]Tabelle1!$C$3:$C$500&amp;[3]Tabelle1!$D$3:$D$500,0),MATCH(T$2,[3]Tabelle1!$E$2:$U$2,0))),"")</f>
        <v/>
      </c>
      <c r="U630" s="195" t="str">
        <f t="array" ref="U630">IFERROR(IF(INDEX([3]Tabelle1!$E$3:$U$500,MATCH($A630&amp;$C630&amp;$D630,[3]Tabelle1!$A$3:$A$500&amp;[3]Tabelle1!$C$3:$C$500&amp;[3]Tabelle1!$D$3:$D$500,0),MATCH(U$2,[3]Tabelle1!$E$2:$U$2,0))=0,"",INDEX([3]Tabelle1!$E$3:$U$500,MATCH($A630&amp;$C630&amp;$D630,[3]Tabelle1!$A$3:$A$500&amp;[3]Tabelle1!$C$3:$C$500&amp;[3]Tabelle1!$D$3:$D$500,0),MATCH(U$2,[3]Tabelle1!$E$2:$U$2,0))),"")</f>
        <v/>
      </c>
      <c r="V630" s="196" t="str">
        <f t="array" ref="V630">IFERROR(IF(INDEX([3]Tabelle1!$E$3:$U$500,MATCH($A630&amp;$C630&amp;$D630,[3]Tabelle1!$A$3:$A$500&amp;[3]Tabelle1!$C$3:$C$500&amp;[3]Tabelle1!$D$3:$D$500,0),MATCH(V$2,[3]Tabelle1!$E$2:$U$2,0))=0,"",INDEX([3]Tabelle1!$E$3:$U$500,MATCH($A630&amp;$C630&amp;$D630,[3]Tabelle1!$A$3:$A$500&amp;[3]Tabelle1!$C$3:$C$500&amp;[3]Tabelle1!$D$3:$D$500,0),MATCH(V$2,[3]Tabelle1!$E$2:$U$2,0))),"")</f>
        <v/>
      </c>
      <c r="W630" t="str">
        <f t="array" ref="W630">IFERROR(IF(INDEX([3]Tabelle1!$E$3:$U$500,MATCH($A630&amp;$C630&amp;$D630,[3]Tabelle1!$A$3:$A$500&amp;[3]Tabelle1!$C$3:$C$500&amp;[3]Tabelle1!$D$3:$D$500,0),MATCH(W$2,[3]Tabelle1!$E$2:$U$2,0))=0,"",INDEX([3]Tabelle1!$E$3:$U$500,MATCH($A630&amp;$C630&amp;$D630,[3]Tabelle1!$A$3:$A$500&amp;[3]Tabelle1!$C$3:$C$500&amp;[3]Tabelle1!$D$3:$D$500,0),MATCH(W$2,[3]Tabelle1!$E$2:$U$2,0))),"")</f>
        <v/>
      </c>
      <c r="X630" t="str">
        <f t="array" ref="X630">IFERROR(IF(INDEX([3]Tabelle1!$E$3:$U$500,MATCH($A630&amp;$C630&amp;$D630,[3]Tabelle1!$A$3:$A$500&amp;[3]Tabelle1!$C$3:$C$500&amp;[3]Tabelle1!$D$3:$D$500,0),MATCH(X$2,[3]Tabelle1!$E$2:$U$2,0))=0,"",INDEX([3]Tabelle1!$E$3:$U$500,MATCH($A630&amp;$C630&amp;$D630,[3]Tabelle1!$A$3:$A$500&amp;[3]Tabelle1!$C$3:$C$500&amp;[3]Tabelle1!$D$3:$D$500,0),MATCH(X$2,[3]Tabelle1!$E$2:$U$2,0))),"")</f>
        <v/>
      </c>
      <c r="Y630" s="4"/>
      <c r="Z630" s="4"/>
      <c r="AA630" s="4"/>
      <c r="AB630" s="4"/>
      <c r="AC630" s="4"/>
      <c r="AD630" s="4"/>
      <c r="AE630" s="4"/>
      <c r="AF630" s="4"/>
    </row>
    <row r="631" spans="1:32" x14ac:dyDescent="0.2">
      <c r="A631" s="107" t="str">
        <f t="shared" si="52"/>
        <v>Spain - Tendencial</v>
      </c>
      <c r="B631" s="97"/>
      <c r="C631" s="97" t="s">
        <v>88</v>
      </c>
      <c r="D631" s="227" t="s">
        <v>45</v>
      </c>
      <c r="E631" s="194"/>
      <c r="F631" s="194"/>
      <c r="G631" s="194"/>
      <c r="H631" s="195" t="str">
        <f t="array" ref="H631">IFERROR(IF(INDEX([3]Tabelle1!$E$3:$U$500,MATCH($A631&amp;$C631&amp;$D631,[3]Tabelle1!$A$3:$A$500&amp;[3]Tabelle1!$C$3:$C$500&amp;[3]Tabelle1!$D$3:$D$500,0),MATCH(H$2,[3]Tabelle1!$E$2:$U$2,0))=0,"",INDEX([3]Tabelle1!$E$3:$U$500,MATCH($A631&amp;$C631&amp;$D631,[3]Tabelle1!$A$3:$A$500&amp;[3]Tabelle1!$C$3:$C$500&amp;[3]Tabelle1!$D$3:$D$500,0),MATCH(H$2,[3]Tabelle1!$E$2:$U$2,0))),"")</f>
        <v/>
      </c>
      <c r="I631" s="195">
        <f t="array" ref="I631">IFERROR(IF(INDEX([3]Tabelle1!$E$3:$U$500,MATCH($A631&amp;$C631&amp;$D631,[3]Tabelle1!$A$3:$A$500&amp;[3]Tabelle1!$C$3:$C$500&amp;[3]Tabelle1!$D$3:$D$500,0),MATCH(I$2,[3]Tabelle1!$E$2:$U$2,0))=0,"",INDEX([3]Tabelle1!$E$3:$U$500,MATCH($A631&amp;$C631&amp;$D631,[3]Tabelle1!$A$3:$A$500&amp;[3]Tabelle1!$C$3:$C$500&amp;[3]Tabelle1!$D$3:$D$500,0),MATCH(I$2,[3]Tabelle1!$E$2:$U$2,0))),"")</f>
        <v>2303</v>
      </c>
      <c r="J631" s="195" t="str">
        <f t="array" ref="J631">IFERROR(IF(INDEX([3]Tabelle1!$E$3:$U$500,MATCH($A631&amp;$C631&amp;$D631,[3]Tabelle1!$A$3:$A$500&amp;[3]Tabelle1!$C$3:$C$500&amp;[3]Tabelle1!$D$3:$D$500,0),MATCH(J$2,[3]Tabelle1!$E$2:$U$2,0))=0,"",INDEX([3]Tabelle1!$E$3:$U$500,MATCH($A631&amp;$C631&amp;$D631,[3]Tabelle1!$A$3:$A$500&amp;[3]Tabelle1!$C$3:$C$500&amp;[3]Tabelle1!$D$3:$D$500,0),MATCH(J$2,[3]Tabelle1!$E$2:$U$2,0))),"")</f>
        <v/>
      </c>
      <c r="K631" s="195" t="str">
        <f t="array" ref="K631">IFERROR(IF(INDEX([3]Tabelle1!$E$3:$U$500,MATCH($A631&amp;$C631&amp;$D631,[3]Tabelle1!$A$3:$A$500&amp;[3]Tabelle1!$C$3:$C$500&amp;[3]Tabelle1!$D$3:$D$500,0),MATCH(K$2,[3]Tabelle1!$E$2:$U$2,0))=0,"",INDEX([3]Tabelle1!$E$3:$U$500,MATCH($A631&amp;$C631&amp;$D631,[3]Tabelle1!$A$3:$A$500&amp;[3]Tabelle1!$C$3:$C$500&amp;[3]Tabelle1!$D$3:$D$500,0),MATCH(K$2,[3]Tabelle1!$E$2:$U$2,0))),"")</f>
        <v/>
      </c>
      <c r="L631" s="195" t="str">
        <f t="array" ref="L631">IFERROR(IF(INDEX([3]Tabelle1!$E$3:$U$500,MATCH($A631&amp;$C631&amp;$D631,[3]Tabelle1!$A$3:$A$500&amp;[3]Tabelle1!$C$3:$C$500&amp;[3]Tabelle1!$D$3:$D$500,0),MATCH(L$2,[3]Tabelle1!$E$2:$U$2,0))=0,"",INDEX([3]Tabelle1!$E$3:$U$500,MATCH($A631&amp;$C631&amp;$D631,[3]Tabelle1!$A$3:$A$500&amp;[3]Tabelle1!$C$3:$C$500&amp;[3]Tabelle1!$D$3:$D$500,0),MATCH(L$2,[3]Tabelle1!$E$2:$U$2,0))),"")</f>
        <v/>
      </c>
      <c r="M631" s="195" t="str">
        <f t="array" ref="M631">IFERROR(IF(INDEX([3]Tabelle1!$E$3:$U$500,MATCH($A631&amp;$C631&amp;$D631,[3]Tabelle1!$A$3:$A$500&amp;[3]Tabelle1!$C$3:$C$500&amp;[3]Tabelle1!$D$3:$D$500,0),MATCH(M$2,[3]Tabelle1!$E$2:$U$2,0))=0,"",INDEX([3]Tabelle1!$E$3:$U$500,MATCH($A631&amp;$C631&amp;$D631,[3]Tabelle1!$A$3:$A$500&amp;[3]Tabelle1!$C$3:$C$500&amp;[3]Tabelle1!$D$3:$D$500,0),MATCH(M$2,[3]Tabelle1!$E$2:$U$2,0))),"")</f>
        <v/>
      </c>
      <c r="N631" s="195">
        <f t="array" ref="N631">IFERROR(IF(INDEX([3]Tabelle1!$E$3:$U$500,MATCH($A631&amp;$C631&amp;$D631,[3]Tabelle1!$A$3:$A$500&amp;[3]Tabelle1!$C$3:$C$500&amp;[3]Tabelle1!$D$3:$D$500,0),MATCH(N$2,[3]Tabelle1!$E$2:$U$2,0))=0,"",INDEX([3]Tabelle1!$E$3:$U$500,MATCH($A631&amp;$C631&amp;$D631,[3]Tabelle1!$A$3:$A$500&amp;[3]Tabelle1!$C$3:$C$500&amp;[3]Tabelle1!$D$3:$D$500,0),MATCH(N$2,[3]Tabelle1!$E$2:$U$2,0))),"")</f>
        <v>2303</v>
      </c>
      <c r="O631" s="195" t="str">
        <f t="array" ref="O631">IFERROR(IF(INDEX([3]Tabelle1!$E$3:$U$500,MATCH($A631&amp;$C631&amp;$D631,[3]Tabelle1!$A$3:$A$500&amp;[3]Tabelle1!$C$3:$C$500&amp;[3]Tabelle1!$D$3:$D$500,0),MATCH(O$2,[3]Tabelle1!$E$2:$U$2,0))=0,"",INDEX([3]Tabelle1!$E$3:$U$500,MATCH($A631&amp;$C631&amp;$D631,[3]Tabelle1!$A$3:$A$500&amp;[3]Tabelle1!$C$3:$C$500&amp;[3]Tabelle1!$D$3:$D$500,0),MATCH(O$2,[3]Tabelle1!$E$2:$U$2,0))),"")</f>
        <v/>
      </c>
      <c r="P631" s="195" t="str">
        <f t="array" ref="P631">IFERROR(IF(INDEX([3]Tabelle1!$E$3:$U$500,MATCH($A631&amp;$C631&amp;$D631,[3]Tabelle1!$A$3:$A$500&amp;[3]Tabelle1!$C$3:$C$500&amp;[3]Tabelle1!$D$3:$D$500,0),MATCH(P$2,[3]Tabelle1!$E$2:$U$2,0))=0,"",INDEX([3]Tabelle1!$E$3:$U$500,MATCH($A631&amp;$C631&amp;$D631,[3]Tabelle1!$A$3:$A$500&amp;[3]Tabelle1!$C$3:$C$500&amp;[3]Tabelle1!$D$3:$D$500,0),MATCH(P$2,[3]Tabelle1!$E$2:$U$2,0))),"")</f>
        <v/>
      </c>
      <c r="Q631" s="195" t="str">
        <f t="array" ref="Q631">IFERROR(IF(INDEX([3]Tabelle1!$E$3:$U$500,MATCH($A631&amp;$C631&amp;$D631,[3]Tabelle1!$A$3:$A$500&amp;[3]Tabelle1!$C$3:$C$500&amp;[3]Tabelle1!$D$3:$D$500,0),MATCH(Q$2,[3]Tabelle1!$E$2:$U$2,0))=0,"",INDEX([3]Tabelle1!$E$3:$U$500,MATCH($A631&amp;$C631&amp;$D631,[3]Tabelle1!$A$3:$A$500&amp;[3]Tabelle1!$C$3:$C$500&amp;[3]Tabelle1!$D$3:$D$500,0),MATCH(Q$2,[3]Tabelle1!$E$2:$U$2,0))),"")</f>
        <v/>
      </c>
      <c r="R631" s="195" t="str">
        <f t="array" ref="R631">IFERROR(IF(INDEX([3]Tabelle1!$E$3:$U$500,MATCH($A631&amp;$C631&amp;$D631,[3]Tabelle1!$A$3:$A$500&amp;[3]Tabelle1!$C$3:$C$500&amp;[3]Tabelle1!$D$3:$D$500,0),MATCH(R$2,[3]Tabelle1!$E$2:$U$2,0))=0,"",INDEX([3]Tabelle1!$E$3:$U$500,MATCH($A631&amp;$C631&amp;$D631,[3]Tabelle1!$A$3:$A$500&amp;[3]Tabelle1!$C$3:$C$500&amp;[3]Tabelle1!$D$3:$D$500,0),MATCH(R$2,[3]Tabelle1!$E$2:$U$2,0))),"")</f>
        <v/>
      </c>
      <c r="S631" s="195">
        <f t="array" ref="S631">IFERROR(IF(INDEX([3]Tabelle1!$E$3:$U$500,MATCH($A631&amp;$C631&amp;$D631,[3]Tabelle1!$A$3:$A$500&amp;[3]Tabelle1!$C$3:$C$500&amp;[3]Tabelle1!$D$3:$D$500,0),MATCH(S$2,[3]Tabelle1!$E$2:$U$2,0))=0,"",INDEX([3]Tabelle1!$E$3:$U$500,MATCH($A631&amp;$C631&amp;$D631,[3]Tabelle1!$A$3:$A$500&amp;[3]Tabelle1!$C$3:$C$500&amp;[3]Tabelle1!$D$3:$D$500,0),MATCH(S$2,[3]Tabelle1!$E$2:$U$2,0))),"")</f>
        <v>2303</v>
      </c>
      <c r="T631" s="195" t="str">
        <f t="array" ref="T631">IFERROR(IF(INDEX([3]Tabelle1!$E$3:$U$500,MATCH($A631&amp;$C631&amp;$D631,[3]Tabelle1!$A$3:$A$500&amp;[3]Tabelle1!$C$3:$C$500&amp;[3]Tabelle1!$D$3:$D$500,0),MATCH(T$2,[3]Tabelle1!$E$2:$U$2,0))=0,"",INDEX([3]Tabelle1!$E$3:$U$500,MATCH($A631&amp;$C631&amp;$D631,[3]Tabelle1!$A$3:$A$500&amp;[3]Tabelle1!$C$3:$C$500&amp;[3]Tabelle1!$D$3:$D$500,0),MATCH(T$2,[3]Tabelle1!$E$2:$U$2,0))),"")</f>
        <v/>
      </c>
      <c r="U631" s="195" t="str">
        <f t="array" ref="U631">IFERROR(IF(INDEX([3]Tabelle1!$E$3:$U$500,MATCH($A631&amp;$C631&amp;$D631,[3]Tabelle1!$A$3:$A$500&amp;[3]Tabelle1!$C$3:$C$500&amp;[3]Tabelle1!$D$3:$D$500,0),MATCH(U$2,[3]Tabelle1!$E$2:$U$2,0))=0,"",INDEX([3]Tabelle1!$E$3:$U$500,MATCH($A631&amp;$C631&amp;$D631,[3]Tabelle1!$A$3:$A$500&amp;[3]Tabelle1!$C$3:$C$500&amp;[3]Tabelle1!$D$3:$D$500,0),MATCH(U$2,[3]Tabelle1!$E$2:$U$2,0))),"")</f>
        <v/>
      </c>
      <c r="V631" s="196" t="str">
        <f t="array" ref="V631">IFERROR(IF(INDEX([3]Tabelle1!$E$3:$U$500,MATCH($A631&amp;$C631&amp;$D631,[3]Tabelle1!$A$3:$A$500&amp;[3]Tabelle1!$C$3:$C$500&amp;[3]Tabelle1!$D$3:$D$500,0),MATCH(V$2,[3]Tabelle1!$E$2:$U$2,0))=0,"",INDEX([3]Tabelle1!$E$3:$U$500,MATCH($A631&amp;$C631&amp;$D631,[3]Tabelle1!$A$3:$A$500&amp;[3]Tabelle1!$C$3:$C$500&amp;[3]Tabelle1!$D$3:$D$500,0),MATCH(V$2,[3]Tabelle1!$E$2:$U$2,0))),"")</f>
        <v/>
      </c>
      <c r="W631" t="str">
        <f t="array" ref="W631">IFERROR(IF(INDEX([3]Tabelle1!$E$3:$U$500,MATCH($A631&amp;$C631&amp;$D631,[3]Tabelle1!$A$3:$A$500&amp;[3]Tabelle1!$C$3:$C$500&amp;[3]Tabelle1!$D$3:$D$500,0),MATCH(W$2,[3]Tabelle1!$E$2:$U$2,0))=0,"",INDEX([3]Tabelle1!$E$3:$U$500,MATCH($A631&amp;$C631&amp;$D631,[3]Tabelle1!$A$3:$A$500&amp;[3]Tabelle1!$C$3:$C$500&amp;[3]Tabelle1!$D$3:$D$500,0),MATCH(W$2,[3]Tabelle1!$E$2:$U$2,0))),"")</f>
        <v/>
      </c>
      <c r="X631" t="str">
        <f t="array" ref="X631">IFERROR(IF(INDEX([3]Tabelle1!$E$3:$U$500,MATCH($A631&amp;$C631&amp;$D631,[3]Tabelle1!$A$3:$A$500&amp;[3]Tabelle1!$C$3:$C$500&amp;[3]Tabelle1!$D$3:$D$500,0),MATCH(X$2,[3]Tabelle1!$E$2:$U$2,0))=0,"",INDEX([3]Tabelle1!$E$3:$U$500,MATCH($A631&amp;$C631&amp;$D631,[3]Tabelle1!$A$3:$A$500&amp;[3]Tabelle1!$C$3:$C$500&amp;[3]Tabelle1!$D$3:$D$500,0),MATCH(X$2,[3]Tabelle1!$E$2:$U$2,0))),"")</f>
        <v/>
      </c>
      <c r="Y631" s="4"/>
      <c r="Z631" s="4"/>
      <c r="AA631" s="4"/>
      <c r="AB631" s="4"/>
      <c r="AC631" s="4"/>
      <c r="AD631" s="4"/>
      <c r="AE631" s="4"/>
      <c r="AF631" s="4"/>
    </row>
    <row r="632" spans="1:32" x14ac:dyDescent="0.2">
      <c r="A632" s="107" t="str">
        <f t="shared" si="52"/>
        <v>Spain - Tendencial</v>
      </c>
      <c r="B632" s="97"/>
      <c r="C632" s="97" t="s">
        <v>88</v>
      </c>
      <c r="D632" s="227" t="s">
        <v>42</v>
      </c>
      <c r="E632" s="194"/>
      <c r="F632" s="194"/>
      <c r="G632" s="194"/>
      <c r="H632" s="195" t="str">
        <f t="array" ref="H632">IFERROR(IF(INDEX([3]Tabelle1!$E$3:$U$500,MATCH($A632&amp;$C632&amp;$D632,[3]Tabelle1!$A$3:$A$500&amp;[3]Tabelle1!$C$3:$C$500&amp;[3]Tabelle1!$D$3:$D$500,0),MATCH(H$2,[3]Tabelle1!$E$2:$U$2,0))=0,"",INDEX([3]Tabelle1!$E$3:$U$500,MATCH($A632&amp;$C632&amp;$D632,[3]Tabelle1!$A$3:$A$500&amp;[3]Tabelle1!$C$3:$C$500&amp;[3]Tabelle1!$D$3:$D$500,0),MATCH(H$2,[3]Tabelle1!$E$2:$U$2,0))),"")</f>
        <v/>
      </c>
      <c r="I632" s="195">
        <f t="array" ref="I632">IFERROR(IF(INDEX([3]Tabelle1!$E$3:$U$500,MATCH($A632&amp;$C632&amp;$D632,[3]Tabelle1!$A$3:$A$500&amp;[3]Tabelle1!$C$3:$C$500&amp;[3]Tabelle1!$D$3:$D$500,0),MATCH(I$2,[3]Tabelle1!$E$2:$U$2,0))=0,"",INDEX([3]Tabelle1!$E$3:$U$500,MATCH($A632&amp;$C632&amp;$D632,[3]Tabelle1!$A$3:$A$500&amp;[3]Tabelle1!$C$3:$C$500&amp;[3]Tabelle1!$D$3:$D$500,0),MATCH(I$2,[3]Tabelle1!$E$2:$U$2,0))),"")</f>
        <v>14109</v>
      </c>
      <c r="J632" s="195" t="str">
        <f t="array" ref="J632">IFERROR(IF(INDEX([3]Tabelle1!$E$3:$U$500,MATCH($A632&amp;$C632&amp;$D632,[3]Tabelle1!$A$3:$A$500&amp;[3]Tabelle1!$C$3:$C$500&amp;[3]Tabelle1!$D$3:$D$500,0),MATCH(J$2,[3]Tabelle1!$E$2:$U$2,0))=0,"",INDEX([3]Tabelle1!$E$3:$U$500,MATCH($A632&amp;$C632&amp;$D632,[3]Tabelle1!$A$3:$A$500&amp;[3]Tabelle1!$C$3:$C$500&amp;[3]Tabelle1!$D$3:$D$500,0),MATCH(J$2,[3]Tabelle1!$E$2:$U$2,0))),"")</f>
        <v/>
      </c>
      <c r="K632" s="195" t="str">
        <f t="array" ref="K632">IFERROR(IF(INDEX([3]Tabelle1!$E$3:$U$500,MATCH($A632&amp;$C632&amp;$D632,[3]Tabelle1!$A$3:$A$500&amp;[3]Tabelle1!$C$3:$C$500&amp;[3]Tabelle1!$D$3:$D$500,0),MATCH(K$2,[3]Tabelle1!$E$2:$U$2,0))=0,"",INDEX([3]Tabelle1!$E$3:$U$500,MATCH($A632&amp;$C632&amp;$D632,[3]Tabelle1!$A$3:$A$500&amp;[3]Tabelle1!$C$3:$C$500&amp;[3]Tabelle1!$D$3:$D$500,0),MATCH(K$2,[3]Tabelle1!$E$2:$U$2,0))),"")</f>
        <v/>
      </c>
      <c r="L632" s="195" t="str">
        <f t="array" ref="L632">IFERROR(IF(INDEX([3]Tabelle1!$E$3:$U$500,MATCH($A632&amp;$C632&amp;$D632,[3]Tabelle1!$A$3:$A$500&amp;[3]Tabelle1!$C$3:$C$500&amp;[3]Tabelle1!$D$3:$D$500,0),MATCH(L$2,[3]Tabelle1!$E$2:$U$2,0))=0,"",INDEX([3]Tabelle1!$E$3:$U$500,MATCH($A632&amp;$C632&amp;$D632,[3]Tabelle1!$A$3:$A$500&amp;[3]Tabelle1!$C$3:$C$500&amp;[3]Tabelle1!$D$3:$D$500,0),MATCH(L$2,[3]Tabelle1!$E$2:$U$2,0))),"")</f>
        <v/>
      </c>
      <c r="M632" s="195" t="str">
        <f t="array" ref="M632">IFERROR(IF(INDEX([3]Tabelle1!$E$3:$U$500,MATCH($A632&amp;$C632&amp;$D632,[3]Tabelle1!$A$3:$A$500&amp;[3]Tabelle1!$C$3:$C$500&amp;[3]Tabelle1!$D$3:$D$500,0),MATCH(M$2,[3]Tabelle1!$E$2:$U$2,0))=0,"",INDEX([3]Tabelle1!$E$3:$U$500,MATCH($A632&amp;$C632&amp;$D632,[3]Tabelle1!$A$3:$A$500&amp;[3]Tabelle1!$C$3:$C$500&amp;[3]Tabelle1!$D$3:$D$500,0),MATCH(M$2,[3]Tabelle1!$E$2:$U$2,0))),"")</f>
        <v/>
      </c>
      <c r="N632" s="195">
        <f t="array" ref="N632">IFERROR(IF(INDEX([3]Tabelle1!$E$3:$U$500,MATCH($A632&amp;$C632&amp;$D632,[3]Tabelle1!$A$3:$A$500&amp;[3]Tabelle1!$C$3:$C$500&amp;[3]Tabelle1!$D$3:$D$500,0),MATCH(N$2,[3]Tabelle1!$E$2:$U$2,0))=0,"",INDEX([3]Tabelle1!$E$3:$U$500,MATCH($A632&amp;$C632&amp;$D632,[3]Tabelle1!$A$3:$A$500&amp;[3]Tabelle1!$C$3:$C$500&amp;[3]Tabelle1!$D$3:$D$500,0),MATCH(N$2,[3]Tabelle1!$E$2:$U$2,0))),"")</f>
        <v>14109</v>
      </c>
      <c r="O632" s="195" t="str">
        <f t="array" ref="O632">IFERROR(IF(INDEX([3]Tabelle1!$E$3:$U$500,MATCH($A632&amp;$C632&amp;$D632,[3]Tabelle1!$A$3:$A$500&amp;[3]Tabelle1!$C$3:$C$500&amp;[3]Tabelle1!$D$3:$D$500,0),MATCH(O$2,[3]Tabelle1!$E$2:$U$2,0))=0,"",INDEX([3]Tabelle1!$E$3:$U$500,MATCH($A632&amp;$C632&amp;$D632,[3]Tabelle1!$A$3:$A$500&amp;[3]Tabelle1!$C$3:$C$500&amp;[3]Tabelle1!$D$3:$D$500,0),MATCH(O$2,[3]Tabelle1!$E$2:$U$2,0))),"")</f>
        <v/>
      </c>
      <c r="P632" s="195" t="str">
        <f t="array" ref="P632">IFERROR(IF(INDEX([3]Tabelle1!$E$3:$U$500,MATCH($A632&amp;$C632&amp;$D632,[3]Tabelle1!$A$3:$A$500&amp;[3]Tabelle1!$C$3:$C$500&amp;[3]Tabelle1!$D$3:$D$500,0),MATCH(P$2,[3]Tabelle1!$E$2:$U$2,0))=0,"",INDEX([3]Tabelle1!$E$3:$U$500,MATCH($A632&amp;$C632&amp;$D632,[3]Tabelle1!$A$3:$A$500&amp;[3]Tabelle1!$C$3:$C$500&amp;[3]Tabelle1!$D$3:$D$500,0),MATCH(P$2,[3]Tabelle1!$E$2:$U$2,0))),"")</f>
        <v/>
      </c>
      <c r="Q632" s="195" t="str">
        <f t="array" ref="Q632">IFERROR(IF(INDEX([3]Tabelle1!$E$3:$U$500,MATCH($A632&amp;$C632&amp;$D632,[3]Tabelle1!$A$3:$A$500&amp;[3]Tabelle1!$C$3:$C$500&amp;[3]Tabelle1!$D$3:$D$500,0),MATCH(Q$2,[3]Tabelle1!$E$2:$U$2,0))=0,"",INDEX([3]Tabelle1!$E$3:$U$500,MATCH($A632&amp;$C632&amp;$D632,[3]Tabelle1!$A$3:$A$500&amp;[3]Tabelle1!$C$3:$C$500&amp;[3]Tabelle1!$D$3:$D$500,0),MATCH(Q$2,[3]Tabelle1!$E$2:$U$2,0))),"")</f>
        <v/>
      </c>
      <c r="R632" s="195" t="str">
        <f t="array" ref="R632">IFERROR(IF(INDEX([3]Tabelle1!$E$3:$U$500,MATCH($A632&amp;$C632&amp;$D632,[3]Tabelle1!$A$3:$A$500&amp;[3]Tabelle1!$C$3:$C$500&amp;[3]Tabelle1!$D$3:$D$500,0),MATCH(R$2,[3]Tabelle1!$E$2:$U$2,0))=0,"",INDEX([3]Tabelle1!$E$3:$U$500,MATCH($A632&amp;$C632&amp;$D632,[3]Tabelle1!$A$3:$A$500&amp;[3]Tabelle1!$C$3:$C$500&amp;[3]Tabelle1!$D$3:$D$500,0),MATCH(R$2,[3]Tabelle1!$E$2:$U$2,0))),"")</f>
        <v/>
      </c>
      <c r="S632" s="195">
        <f t="array" ref="S632">IFERROR(IF(INDEX([3]Tabelle1!$E$3:$U$500,MATCH($A632&amp;$C632&amp;$D632,[3]Tabelle1!$A$3:$A$500&amp;[3]Tabelle1!$C$3:$C$500&amp;[3]Tabelle1!$D$3:$D$500,0),MATCH(S$2,[3]Tabelle1!$E$2:$U$2,0))=0,"",INDEX([3]Tabelle1!$E$3:$U$500,MATCH($A632&amp;$C632&amp;$D632,[3]Tabelle1!$A$3:$A$500&amp;[3]Tabelle1!$C$3:$C$500&amp;[3]Tabelle1!$D$3:$D$500,0),MATCH(S$2,[3]Tabelle1!$E$2:$U$2,0))),"")</f>
        <v>14109</v>
      </c>
      <c r="T632" s="195" t="str">
        <f t="array" ref="T632">IFERROR(IF(INDEX([3]Tabelle1!$E$3:$U$500,MATCH($A632&amp;$C632&amp;$D632,[3]Tabelle1!$A$3:$A$500&amp;[3]Tabelle1!$C$3:$C$500&amp;[3]Tabelle1!$D$3:$D$500,0),MATCH(T$2,[3]Tabelle1!$E$2:$U$2,0))=0,"",INDEX([3]Tabelle1!$E$3:$U$500,MATCH($A632&amp;$C632&amp;$D632,[3]Tabelle1!$A$3:$A$500&amp;[3]Tabelle1!$C$3:$C$500&amp;[3]Tabelle1!$D$3:$D$500,0),MATCH(T$2,[3]Tabelle1!$E$2:$U$2,0))),"")</f>
        <v/>
      </c>
      <c r="U632" s="195" t="str">
        <f t="array" ref="U632">IFERROR(IF(INDEX([3]Tabelle1!$E$3:$U$500,MATCH($A632&amp;$C632&amp;$D632,[3]Tabelle1!$A$3:$A$500&amp;[3]Tabelle1!$C$3:$C$500&amp;[3]Tabelle1!$D$3:$D$500,0),MATCH(U$2,[3]Tabelle1!$E$2:$U$2,0))=0,"",INDEX([3]Tabelle1!$E$3:$U$500,MATCH($A632&amp;$C632&amp;$D632,[3]Tabelle1!$A$3:$A$500&amp;[3]Tabelle1!$C$3:$C$500&amp;[3]Tabelle1!$D$3:$D$500,0),MATCH(U$2,[3]Tabelle1!$E$2:$U$2,0))),"")</f>
        <v/>
      </c>
      <c r="V632" s="196" t="str">
        <f t="array" ref="V632">IFERROR(IF(INDEX([3]Tabelle1!$E$3:$U$500,MATCH($A632&amp;$C632&amp;$D632,[3]Tabelle1!$A$3:$A$500&amp;[3]Tabelle1!$C$3:$C$500&amp;[3]Tabelle1!$D$3:$D$500,0),MATCH(V$2,[3]Tabelle1!$E$2:$U$2,0))=0,"",INDEX([3]Tabelle1!$E$3:$U$500,MATCH($A632&amp;$C632&amp;$D632,[3]Tabelle1!$A$3:$A$500&amp;[3]Tabelle1!$C$3:$C$500&amp;[3]Tabelle1!$D$3:$D$500,0),MATCH(V$2,[3]Tabelle1!$E$2:$U$2,0))),"")</f>
        <v/>
      </c>
      <c r="W632" t="str">
        <f t="array" ref="W632">IFERROR(IF(INDEX([3]Tabelle1!$E$3:$U$500,MATCH($A632&amp;$C632&amp;$D632,[3]Tabelle1!$A$3:$A$500&amp;[3]Tabelle1!$C$3:$C$500&amp;[3]Tabelle1!$D$3:$D$500,0),MATCH(W$2,[3]Tabelle1!$E$2:$U$2,0))=0,"",INDEX([3]Tabelle1!$E$3:$U$500,MATCH($A632&amp;$C632&amp;$D632,[3]Tabelle1!$A$3:$A$500&amp;[3]Tabelle1!$C$3:$C$500&amp;[3]Tabelle1!$D$3:$D$500,0),MATCH(W$2,[3]Tabelle1!$E$2:$U$2,0))),"")</f>
        <v/>
      </c>
      <c r="X632" t="str">
        <f t="array" ref="X632">IFERROR(IF(INDEX([3]Tabelle1!$E$3:$U$500,MATCH($A632&amp;$C632&amp;$D632,[3]Tabelle1!$A$3:$A$500&amp;[3]Tabelle1!$C$3:$C$500&amp;[3]Tabelle1!$D$3:$D$500,0),MATCH(X$2,[3]Tabelle1!$E$2:$U$2,0))=0,"",INDEX([3]Tabelle1!$E$3:$U$500,MATCH($A632&amp;$C632&amp;$D632,[3]Tabelle1!$A$3:$A$500&amp;[3]Tabelle1!$C$3:$C$500&amp;[3]Tabelle1!$D$3:$D$500,0),MATCH(X$2,[3]Tabelle1!$E$2:$U$2,0))),"")</f>
        <v/>
      </c>
      <c r="Y632" s="4"/>
      <c r="Z632" s="4"/>
      <c r="AA632" s="4"/>
      <c r="AB632" s="4"/>
      <c r="AC632" s="4"/>
      <c r="AD632" s="4"/>
      <c r="AE632" s="4"/>
      <c r="AF632" s="4"/>
    </row>
    <row r="633" spans="1:32" x14ac:dyDescent="0.2">
      <c r="A633" s="107" t="str">
        <f t="shared" si="52"/>
        <v>Spain - Tendencial</v>
      </c>
      <c r="B633" s="97"/>
      <c r="C633" s="97" t="s">
        <v>88</v>
      </c>
      <c r="D633" s="227" t="s">
        <v>43</v>
      </c>
      <c r="E633" s="194"/>
      <c r="F633" s="194"/>
      <c r="G633" s="194"/>
      <c r="H633" s="195" t="str">
        <f t="array" ref="H633">IFERROR(IF(INDEX([3]Tabelle1!$E$3:$U$500,MATCH($A633&amp;$C633&amp;$D633,[3]Tabelle1!$A$3:$A$500&amp;[3]Tabelle1!$C$3:$C$500&amp;[3]Tabelle1!$D$3:$D$500,0),MATCH(H$2,[3]Tabelle1!$E$2:$U$2,0))=0,"",INDEX([3]Tabelle1!$E$3:$U$500,MATCH($A633&amp;$C633&amp;$D633,[3]Tabelle1!$A$3:$A$500&amp;[3]Tabelle1!$C$3:$C$500&amp;[3]Tabelle1!$D$3:$D$500,0),MATCH(H$2,[3]Tabelle1!$E$2:$U$2,0))),"")</f>
        <v/>
      </c>
      <c r="I633" s="195">
        <f t="array" ref="I633">IFERROR(IF(INDEX([3]Tabelle1!$E$3:$U$500,MATCH($A633&amp;$C633&amp;$D633,[3]Tabelle1!$A$3:$A$500&amp;[3]Tabelle1!$C$3:$C$500&amp;[3]Tabelle1!$D$3:$D$500,0),MATCH(I$2,[3]Tabelle1!$E$2:$U$2,0))=0,"",INDEX([3]Tabelle1!$E$3:$U$500,MATCH($A633&amp;$C633&amp;$D633,[3]Tabelle1!$A$3:$A$500&amp;[3]Tabelle1!$C$3:$C$500&amp;[3]Tabelle1!$D$3:$D$500,0),MATCH(I$2,[3]Tabelle1!$E$2:$U$2,0))),"")</f>
        <v>6024</v>
      </c>
      <c r="J633" s="195" t="str">
        <f t="array" ref="J633">IFERROR(IF(INDEX([3]Tabelle1!$E$3:$U$500,MATCH($A633&amp;$C633&amp;$D633,[3]Tabelle1!$A$3:$A$500&amp;[3]Tabelle1!$C$3:$C$500&amp;[3]Tabelle1!$D$3:$D$500,0),MATCH(J$2,[3]Tabelle1!$E$2:$U$2,0))=0,"",INDEX([3]Tabelle1!$E$3:$U$500,MATCH($A633&amp;$C633&amp;$D633,[3]Tabelle1!$A$3:$A$500&amp;[3]Tabelle1!$C$3:$C$500&amp;[3]Tabelle1!$D$3:$D$500,0),MATCH(J$2,[3]Tabelle1!$E$2:$U$2,0))),"")</f>
        <v/>
      </c>
      <c r="K633" s="195" t="str">
        <f t="array" ref="K633">IFERROR(IF(INDEX([3]Tabelle1!$E$3:$U$500,MATCH($A633&amp;$C633&amp;$D633,[3]Tabelle1!$A$3:$A$500&amp;[3]Tabelle1!$C$3:$C$500&amp;[3]Tabelle1!$D$3:$D$500,0),MATCH(K$2,[3]Tabelle1!$E$2:$U$2,0))=0,"",INDEX([3]Tabelle1!$E$3:$U$500,MATCH($A633&amp;$C633&amp;$D633,[3]Tabelle1!$A$3:$A$500&amp;[3]Tabelle1!$C$3:$C$500&amp;[3]Tabelle1!$D$3:$D$500,0),MATCH(K$2,[3]Tabelle1!$E$2:$U$2,0))),"")</f>
        <v/>
      </c>
      <c r="L633" s="195" t="str">
        <f t="array" ref="L633">IFERROR(IF(INDEX([3]Tabelle1!$E$3:$U$500,MATCH($A633&amp;$C633&amp;$D633,[3]Tabelle1!$A$3:$A$500&amp;[3]Tabelle1!$C$3:$C$500&amp;[3]Tabelle1!$D$3:$D$500,0),MATCH(L$2,[3]Tabelle1!$E$2:$U$2,0))=0,"",INDEX([3]Tabelle1!$E$3:$U$500,MATCH($A633&amp;$C633&amp;$D633,[3]Tabelle1!$A$3:$A$500&amp;[3]Tabelle1!$C$3:$C$500&amp;[3]Tabelle1!$D$3:$D$500,0),MATCH(L$2,[3]Tabelle1!$E$2:$U$2,0))),"")</f>
        <v/>
      </c>
      <c r="M633" s="195" t="str">
        <f t="array" ref="M633">IFERROR(IF(INDEX([3]Tabelle1!$E$3:$U$500,MATCH($A633&amp;$C633&amp;$D633,[3]Tabelle1!$A$3:$A$500&amp;[3]Tabelle1!$C$3:$C$500&amp;[3]Tabelle1!$D$3:$D$500,0),MATCH(M$2,[3]Tabelle1!$E$2:$U$2,0))=0,"",INDEX([3]Tabelle1!$E$3:$U$500,MATCH($A633&amp;$C633&amp;$D633,[3]Tabelle1!$A$3:$A$500&amp;[3]Tabelle1!$C$3:$C$500&amp;[3]Tabelle1!$D$3:$D$500,0),MATCH(M$2,[3]Tabelle1!$E$2:$U$2,0))),"")</f>
        <v/>
      </c>
      <c r="N633" s="195">
        <f t="array" ref="N633">IFERROR(IF(INDEX([3]Tabelle1!$E$3:$U$500,MATCH($A633&amp;$C633&amp;$D633,[3]Tabelle1!$A$3:$A$500&amp;[3]Tabelle1!$C$3:$C$500&amp;[3]Tabelle1!$D$3:$D$500,0),MATCH(N$2,[3]Tabelle1!$E$2:$U$2,0))=0,"",INDEX([3]Tabelle1!$E$3:$U$500,MATCH($A633&amp;$C633&amp;$D633,[3]Tabelle1!$A$3:$A$500&amp;[3]Tabelle1!$C$3:$C$500&amp;[3]Tabelle1!$D$3:$D$500,0),MATCH(N$2,[3]Tabelle1!$E$2:$U$2,0))),"")</f>
        <v>6024</v>
      </c>
      <c r="O633" s="195" t="str">
        <f t="array" ref="O633">IFERROR(IF(INDEX([3]Tabelle1!$E$3:$U$500,MATCH($A633&amp;$C633&amp;$D633,[3]Tabelle1!$A$3:$A$500&amp;[3]Tabelle1!$C$3:$C$500&amp;[3]Tabelle1!$D$3:$D$500,0),MATCH(O$2,[3]Tabelle1!$E$2:$U$2,0))=0,"",INDEX([3]Tabelle1!$E$3:$U$500,MATCH($A633&amp;$C633&amp;$D633,[3]Tabelle1!$A$3:$A$500&amp;[3]Tabelle1!$C$3:$C$500&amp;[3]Tabelle1!$D$3:$D$500,0),MATCH(O$2,[3]Tabelle1!$E$2:$U$2,0))),"")</f>
        <v/>
      </c>
      <c r="P633" s="195" t="str">
        <f t="array" ref="P633">IFERROR(IF(INDEX([3]Tabelle1!$E$3:$U$500,MATCH($A633&amp;$C633&amp;$D633,[3]Tabelle1!$A$3:$A$500&amp;[3]Tabelle1!$C$3:$C$500&amp;[3]Tabelle1!$D$3:$D$500,0),MATCH(P$2,[3]Tabelle1!$E$2:$U$2,0))=0,"",INDEX([3]Tabelle1!$E$3:$U$500,MATCH($A633&amp;$C633&amp;$D633,[3]Tabelle1!$A$3:$A$500&amp;[3]Tabelle1!$C$3:$C$500&amp;[3]Tabelle1!$D$3:$D$500,0),MATCH(P$2,[3]Tabelle1!$E$2:$U$2,0))),"")</f>
        <v/>
      </c>
      <c r="Q633" s="195" t="str">
        <f t="array" ref="Q633">IFERROR(IF(INDEX([3]Tabelle1!$E$3:$U$500,MATCH($A633&amp;$C633&amp;$D633,[3]Tabelle1!$A$3:$A$500&amp;[3]Tabelle1!$C$3:$C$500&amp;[3]Tabelle1!$D$3:$D$500,0),MATCH(Q$2,[3]Tabelle1!$E$2:$U$2,0))=0,"",INDEX([3]Tabelle1!$E$3:$U$500,MATCH($A633&amp;$C633&amp;$D633,[3]Tabelle1!$A$3:$A$500&amp;[3]Tabelle1!$C$3:$C$500&amp;[3]Tabelle1!$D$3:$D$500,0),MATCH(Q$2,[3]Tabelle1!$E$2:$U$2,0))),"")</f>
        <v/>
      </c>
      <c r="R633" s="195" t="str">
        <f t="array" ref="R633">IFERROR(IF(INDEX([3]Tabelle1!$E$3:$U$500,MATCH($A633&amp;$C633&amp;$D633,[3]Tabelle1!$A$3:$A$500&amp;[3]Tabelle1!$C$3:$C$500&amp;[3]Tabelle1!$D$3:$D$500,0),MATCH(R$2,[3]Tabelle1!$E$2:$U$2,0))=0,"",INDEX([3]Tabelle1!$E$3:$U$500,MATCH($A633&amp;$C633&amp;$D633,[3]Tabelle1!$A$3:$A$500&amp;[3]Tabelle1!$C$3:$C$500&amp;[3]Tabelle1!$D$3:$D$500,0),MATCH(R$2,[3]Tabelle1!$E$2:$U$2,0))),"")</f>
        <v/>
      </c>
      <c r="S633" s="195">
        <f t="array" ref="S633">IFERROR(IF(INDEX([3]Tabelle1!$E$3:$U$500,MATCH($A633&amp;$C633&amp;$D633,[3]Tabelle1!$A$3:$A$500&amp;[3]Tabelle1!$C$3:$C$500&amp;[3]Tabelle1!$D$3:$D$500,0),MATCH(S$2,[3]Tabelle1!$E$2:$U$2,0))=0,"",INDEX([3]Tabelle1!$E$3:$U$500,MATCH($A633&amp;$C633&amp;$D633,[3]Tabelle1!$A$3:$A$500&amp;[3]Tabelle1!$C$3:$C$500&amp;[3]Tabelle1!$D$3:$D$500,0),MATCH(S$2,[3]Tabelle1!$E$2:$U$2,0))),"")</f>
        <v>6024</v>
      </c>
      <c r="T633" s="195" t="str">
        <f t="array" ref="T633">IFERROR(IF(INDEX([3]Tabelle1!$E$3:$U$500,MATCH($A633&amp;$C633&amp;$D633,[3]Tabelle1!$A$3:$A$500&amp;[3]Tabelle1!$C$3:$C$500&amp;[3]Tabelle1!$D$3:$D$500,0),MATCH(T$2,[3]Tabelle1!$E$2:$U$2,0))=0,"",INDEX([3]Tabelle1!$E$3:$U$500,MATCH($A633&amp;$C633&amp;$D633,[3]Tabelle1!$A$3:$A$500&amp;[3]Tabelle1!$C$3:$C$500&amp;[3]Tabelle1!$D$3:$D$500,0),MATCH(T$2,[3]Tabelle1!$E$2:$U$2,0))),"")</f>
        <v/>
      </c>
      <c r="U633" s="195" t="str">
        <f t="array" ref="U633">IFERROR(IF(INDEX([3]Tabelle1!$E$3:$U$500,MATCH($A633&amp;$C633&amp;$D633,[3]Tabelle1!$A$3:$A$500&amp;[3]Tabelle1!$C$3:$C$500&amp;[3]Tabelle1!$D$3:$D$500,0),MATCH(U$2,[3]Tabelle1!$E$2:$U$2,0))=0,"",INDEX([3]Tabelle1!$E$3:$U$500,MATCH($A633&amp;$C633&amp;$D633,[3]Tabelle1!$A$3:$A$500&amp;[3]Tabelle1!$C$3:$C$500&amp;[3]Tabelle1!$D$3:$D$500,0),MATCH(U$2,[3]Tabelle1!$E$2:$U$2,0))),"")</f>
        <v/>
      </c>
      <c r="V633" s="196" t="str">
        <f t="array" ref="V633">IFERROR(IF(INDEX([3]Tabelle1!$E$3:$U$500,MATCH($A633&amp;$C633&amp;$D633,[3]Tabelle1!$A$3:$A$500&amp;[3]Tabelle1!$C$3:$C$500&amp;[3]Tabelle1!$D$3:$D$500,0),MATCH(V$2,[3]Tabelle1!$E$2:$U$2,0))=0,"",INDEX([3]Tabelle1!$E$3:$U$500,MATCH($A633&amp;$C633&amp;$D633,[3]Tabelle1!$A$3:$A$500&amp;[3]Tabelle1!$C$3:$C$500&amp;[3]Tabelle1!$D$3:$D$500,0),MATCH(V$2,[3]Tabelle1!$E$2:$U$2,0))),"")</f>
        <v/>
      </c>
      <c r="W633" t="str">
        <f t="array" ref="W633">IFERROR(IF(INDEX([3]Tabelle1!$E$3:$U$500,MATCH($A633&amp;$C633&amp;$D633,[3]Tabelle1!$A$3:$A$500&amp;[3]Tabelle1!$C$3:$C$500&amp;[3]Tabelle1!$D$3:$D$500,0),MATCH(W$2,[3]Tabelle1!$E$2:$U$2,0))=0,"",INDEX([3]Tabelle1!$E$3:$U$500,MATCH($A633&amp;$C633&amp;$D633,[3]Tabelle1!$A$3:$A$500&amp;[3]Tabelle1!$C$3:$C$500&amp;[3]Tabelle1!$D$3:$D$500,0),MATCH(W$2,[3]Tabelle1!$E$2:$U$2,0))),"")</f>
        <v/>
      </c>
      <c r="X633" t="str">
        <f t="array" ref="X633">IFERROR(IF(INDEX([3]Tabelle1!$E$3:$U$500,MATCH($A633&amp;$C633&amp;$D633,[3]Tabelle1!$A$3:$A$500&amp;[3]Tabelle1!$C$3:$C$500&amp;[3]Tabelle1!$D$3:$D$500,0),MATCH(X$2,[3]Tabelle1!$E$2:$U$2,0))=0,"",INDEX([3]Tabelle1!$E$3:$U$500,MATCH($A633&amp;$C633&amp;$D633,[3]Tabelle1!$A$3:$A$500&amp;[3]Tabelle1!$C$3:$C$500&amp;[3]Tabelle1!$D$3:$D$500,0),MATCH(X$2,[3]Tabelle1!$E$2:$U$2,0))),"")</f>
        <v/>
      </c>
      <c r="Y633" s="4"/>
      <c r="Z633" s="4"/>
      <c r="AA633" s="4"/>
      <c r="AB633" s="4"/>
      <c r="AC633" s="4"/>
      <c r="AD633" s="4"/>
      <c r="AE633" s="4"/>
      <c r="AF633" s="4"/>
    </row>
    <row r="634" spans="1:32" x14ac:dyDescent="0.2">
      <c r="A634" s="107" t="str">
        <f t="shared" si="52"/>
        <v>Spain - Tendencial</v>
      </c>
      <c r="B634" s="97"/>
      <c r="C634" s="97" t="s">
        <v>88</v>
      </c>
      <c r="D634" s="227" t="s">
        <v>46</v>
      </c>
      <c r="E634" s="194"/>
      <c r="F634" s="194"/>
      <c r="G634" s="194"/>
      <c r="H634" s="195" t="str">
        <f t="array" ref="H634">IFERROR(IF(INDEX([3]Tabelle1!$E$3:$U$500,MATCH($A634&amp;$C634&amp;$D634,[3]Tabelle1!$A$3:$A$500&amp;[3]Tabelle1!$C$3:$C$500&amp;[3]Tabelle1!$D$3:$D$500,0),MATCH(H$2,[3]Tabelle1!$E$2:$U$2,0))=0,"",INDEX([3]Tabelle1!$E$3:$U$500,MATCH($A634&amp;$C634&amp;$D634,[3]Tabelle1!$A$3:$A$500&amp;[3]Tabelle1!$C$3:$C$500&amp;[3]Tabelle1!$D$3:$D$500,0),MATCH(H$2,[3]Tabelle1!$E$2:$U$2,0))),"")</f>
        <v/>
      </c>
      <c r="I634" s="195" t="str">
        <f t="array" ref="I634">IFERROR(IF(INDEX([3]Tabelle1!$E$3:$U$500,MATCH($A634&amp;$C634&amp;$D634,[3]Tabelle1!$A$3:$A$500&amp;[3]Tabelle1!$C$3:$C$500&amp;[3]Tabelle1!$D$3:$D$500,0),MATCH(I$2,[3]Tabelle1!$E$2:$U$2,0))=0,"",INDEX([3]Tabelle1!$E$3:$U$500,MATCH($A634&amp;$C634&amp;$D634,[3]Tabelle1!$A$3:$A$500&amp;[3]Tabelle1!$C$3:$C$500&amp;[3]Tabelle1!$D$3:$D$500,0),MATCH(I$2,[3]Tabelle1!$E$2:$U$2,0))),"")</f>
        <v/>
      </c>
      <c r="J634" s="195" t="str">
        <f t="array" ref="J634">IFERROR(IF(INDEX([3]Tabelle1!$E$3:$U$500,MATCH($A634&amp;$C634&amp;$D634,[3]Tabelle1!$A$3:$A$500&amp;[3]Tabelle1!$C$3:$C$500&amp;[3]Tabelle1!$D$3:$D$500,0),MATCH(J$2,[3]Tabelle1!$E$2:$U$2,0))=0,"",INDEX([3]Tabelle1!$E$3:$U$500,MATCH($A634&amp;$C634&amp;$D634,[3]Tabelle1!$A$3:$A$500&amp;[3]Tabelle1!$C$3:$C$500&amp;[3]Tabelle1!$D$3:$D$500,0),MATCH(J$2,[3]Tabelle1!$E$2:$U$2,0))),"")</f>
        <v/>
      </c>
      <c r="K634" s="195" t="str">
        <f t="array" ref="K634">IFERROR(IF(INDEX([3]Tabelle1!$E$3:$U$500,MATCH($A634&amp;$C634&amp;$D634,[3]Tabelle1!$A$3:$A$500&amp;[3]Tabelle1!$C$3:$C$500&amp;[3]Tabelle1!$D$3:$D$500,0),MATCH(K$2,[3]Tabelle1!$E$2:$U$2,0))=0,"",INDEX([3]Tabelle1!$E$3:$U$500,MATCH($A634&amp;$C634&amp;$D634,[3]Tabelle1!$A$3:$A$500&amp;[3]Tabelle1!$C$3:$C$500&amp;[3]Tabelle1!$D$3:$D$500,0),MATCH(K$2,[3]Tabelle1!$E$2:$U$2,0))),"")</f>
        <v/>
      </c>
      <c r="L634" s="195" t="str">
        <f t="array" ref="L634">IFERROR(IF(INDEX([3]Tabelle1!$E$3:$U$500,MATCH($A634&amp;$C634&amp;$D634,[3]Tabelle1!$A$3:$A$500&amp;[3]Tabelle1!$C$3:$C$500&amp;[3]Tabelle1!$D$3:$D$500,0),MATCH(L$2,[3]Tabelle1!$E$2:$U$2,0))=0,"",INDEX([3]Tabelle1!$E$3:$U$500,MATCH($A634&amp;$C634&amp;$D634,[3]Tabelle1!$A$3:$A$500&amp;[3]Tabelle1!$C$3:$C$500&amp;[3]Tabelle1!$D$3:$D$500,0),MATCH(L$2,[3]Tabelle1!$E$2:$U$2,0))),"")</f>
        <v/>
      </c>
      <c r="M634" s="195" t="str">
        <f t="array" ref="M634">IFERROR(IF(INDEX([3]Tabelle1!$E$3:$U$500,MATCH($A634&amp;$C634&amp;$D634,[3]Tabelle1!$A$3:$A$500&amp;[3]Tabelle1!$C$3:$C$500&amp;[3]Tabelle1!$D$3:$D$500,0),MATCH(M$2,[3]Tabelle1!$E$2:$U$2,0))=0,"",INDEX([3]Tabelle1!$E$3:$U$500,MATCH($A634&amp;$C634&amp;$D634,[3]Tabelle1!$A$3:$A$500&amp;[3]Tabelle1!$C$3:$C$500&amp;[3]Tabelle1!$D$3:$D$500,0),MATCH(M$2,[3]Tabelle1!$E$2:$U$2,0))),"")</f>
        <v/>
      </c>
      <c r="N634" s="195" t="str">
        <f t="array" ref="N634">IFERROR(IF(INDEX([3]Tabelle1!$E$3:$U$500,MATCH($A634&amp;$C634&amp;$D634,[3]Tabelle1!$A$3:$A$500&amp;[3]Tabelle1!$C$3:$C$500&amp;[3]Tabelle1!$D$3:$D$500,0),MATCH(N$2,[3]Tabelle1!$E$2:$U$2,0))=0,"",INDEX([3]Tabelle1!$E$3:$U$500,MATCH($A634&amp;$C634&amp;$D634,[3]Tabelle1!$A$3:$A$500&amp;[3]Tabelle1!$C$3:$C$500&amp;[3]Tabelle1!$D$3:$D$500,0),MATCH(N$2,[3]Tabelle1!$E$2:$U$2,0))),"")</f>
        <v/>
      </c>
      <c r="O634" s="195" t="str">
        <f t="array" ref="O634">IFERROR(IF(INDEX([3]Tabelle1!$E$3:$U$500,MATCH($A634&amp;$C634&amp;$D634,[3]Tabelle1!$A$3:$A$500&amp;[3]Tabelle1!$C$3:$C$500&amp;[3]Tabelle1!$D$3:$D$500,0),MATCH(O$2,[3]Tabelle1!$E$2:$U$2,0))=0,"",INDEX([3]Tabelle1!$E$3:$U$500,MATCH($A634&amp;$C634&amp;$D634,[3]Tabelle1!$A$3:$A$500&amp;[3]Tabelle1!$C$3:$C$500&amp;[3]Tabelle1!$D$3:$D$500,0),MATCH(O$2,[3]Tabelle1!$E$2:$U$2,0))),"")</f>
        <v/>
      </c>
      <c r="P634" s="195" t="str">
        <f t="array" ref="P634">IFERROR(IF(INDEX([3]Tabelle1!$E$3:$U$500,MATCH($A634&amp;$C634&amp;$D634,[3]Tabelle1!$A$3:$A$500&amp;[3]Tabelle1!$C$3:$C$500&amp;[3]Tabelle1!$D$3:$D$500,0),MATCH(P$2,[3]Tabelle1!$E$2:$U$2,0))=0,"",INDEX([3]Tabelle1!$E$3:$U$500,MATCH($A634&amp;$C634&amp;$D634,[3]Tabelle1!$A$3:$A$500&amp;[3]Tabelle1!$C$3:$C$500&amp;[3]Tabelle1!$D$3:$D$500,0),MATCH(P$2,[3]Tabelle1!$E$2:$U$2,0))),"")</f>
        <v/>
      </c>
      <c r="Q634" s="195" t="str">
        <f t="array" ref="Q634">IFERROR(IF(INDEX([3]Tabelle1!$E$3:$U$500,MATCH($A634&amp;$C634&amp;$D634,[3]Tabelle1!$A$3:$A$500&amp;[3]Tabelle1!$C$3:$C$500&amp;[3]Tabelle1!$D$3:$D$500,0),MATCH(Q$2,[3]Tabelle1!$E$2:$U$2,0))=0,"",INDEX([3]Tabelle1!$E$3:$U$500,MATCH($A634&amp;$C634&amp;$D634,[3]Tabelle1!$A$3:$A$500&amp;[3]Tabelle1!$C$3:$C$500&amp;[3]Tabelle1!$D$3:$D$500,0),MATCH(Q$2,[3]Tabelle1!$E$2:$U$2,0))),"")</f>
        <v/>
      </c>
      <c r="R634" s="195" t="str">
        <f t="array" ref="R634">IFERROR(IF(INDEX([3]Tabelle1!$E$3:$U$500,MATCH($A634&amp;$C634&amp;$D634,[3]Tabelle1!$A$3:$A$500&amp;[3]Tabelle1!$C$3:$C$500&amp;[3]Tabelle1!$D$3:$D$500,0),MATCH(R$2,[3]Tabelle1!$E$2:$U$2,0))=0,"",INDEX([3]Tabelle1!$E$3:$U$500,MATCH($A634&amp;$C634&amp;$D634,[3]Tabelle1!$A$3:$A$500&amp;[3]Tabelle1!$C$3:$C$500&amp;[3]Tabelle1!$D$3:$D$500,0),MATCH(R$2,[3]Tabelle1!$E$2:$U$2,0))),"")</f>
        <v/>
      </c>
      <c r="S634" s="195" t="str">
        <f t="array" ref="S634">IFERROR(IF(INDEX([3]Tabelle1!$E$3:$U$500,MATCH($A634&amp;$C634&amp;$D634,[3]Tabelle1!$A$3:$A$500&amp;[3]Tabelle1!$C$3:$C$500&amp;[3]Tabelle1!$D$3:$D$500,0),MATCH(S$2,[3]Tabelle1!$E$2:$U$2,0))=0,"",INDEX([3]Tabelle1!$E$3:$U$500,MATCH($A634&amp;$C634&amp;$D634,[3]Tabelle1!$A$3:$A$500&amp;[3]Tabelle1!$C$3:$C$500&amp;[3]Tabelle1!$D$3:$D$500,0),MATCH(S$2,[3]Tabelle1!$E$2:$U$2,0))),"")</f>
        <v/>
      </c>
      <c r="T634" s="195" t="str">
        <f t="array" ref="T634">IFERROR(IF(INDEX([3]Tabelle1!$E$3:$U$500,MATCH($A634&amp;$C634&amp;$D634,[3]Tabelle1!$A$3:$A$500&amp;[3]Tabelle1!$C$3:$C$500&amp;[3]Tabelle1!$D$3:$D$500,0),MATCH(T$2,[3]Tabelle1!$E$2:$U$2,0))=0,"",INDEX([3]Tabelle1!$E$3:$U$500,MATCH($A634&amp;$C634&amp;$D634,[3]Tabelle1!$A$3:$A$500&amp;[3]Tabelle1!$C$3:$C$500&amp;[3]Tabelle1!$D$3:$D$500,0),MATCH(T$2,[3]Tabelle1!$E$2:$U$2,0))),"")</f>
        <v/>
      </c>
      <c r="U634" s="195" t="str">
        <f t="array" ref="U634">IFERROR(IF(INDEX([3]Tabelle1!$E$3:$U$500,MATCH($A634&amp;$C634&amp;$D634,[3]Tabelle1!$A$3:$A$500&amp;[3]Tabelle1!$C$3:$C$500&amp;[3]Tabelle1!$D$3:$D$500,0),MATCH(U$2,[3]Tabelle1!$E$2:$U$2,0))=0,"",INDEX([3]Tabelle1!$E$3:$U$500,MATCH($A634&amp;$C634&amp;$D634,[3]Tabelle1!$A$3:$A$500&amp;[3]Tabelle1!$C$3:$C$500&amp;[3]Tabelle1!$D$3:$D$500,0),MATCH(U$2,[3]Tabelle1!$E$2:$U$2,0))),"")</f>
        <v/>
      </c>
      <c r="V634" s="196" t="str">
        <f t="array" ref="V634">IFERROR(IF(INDEX([3]Tabelle1!$E$3:$U$500,MATCH($A634&amp;$C634&amp;$D634,[3]Tabelle1!$A$3:$A$500&amp;[3]Tabelle1!$C$3:$C$500&amp;[3]Tabelle1!$D$3:$D$500,0),MATCH(V$2,[3]Tabelle1!$E$2:$U$2,0))=0,"",INDEX([3]Tabelle1!$E$3:$U$500,MATCH($A634&amp;$C634&amp;$D634,[3]Tabelle1!$A$3:$A$500&amp;[3]Tabelle1!$C$3:$C$500&amp;[3]Tabelle1!$D$3:$D$500,0),MATCH(V$2,[3]Tabelle1!$E$2:$U$2,0))),"")</f>
        <v/>
      </c>
      <c r="W634" t="str">
        <f t="array" ref="W634">IFERROR(IF(INDEX([3]Tabelle1!$E$3:$U$500,MATCH($A634&amp;$C634&amp;$D634,[3]Tabelle1!$A$3:$A$500&amp;[3]Tabelle1!$C$3:$C$500&amp;[3]Tabelle1!$D$3:$D$500,0),MATCH(W$2,[3]Tabelle1!$E$2:$U$2,0))=0,"",INDEX([3]Tabelle1!$E$3:$U$500,MATCH($A634&amp;$C634&amp;$D634,[3]Tabelle1!$A$3:$A$500&amp;[3]Tabelle1!$C$3:$C$500&amp;[3]Tabelle1!$D$3:$D$500,0),MATCH(W$2,[3]Tabelle1!$E$2:$U$2,0))),"")</f>
        <v/>
      </c>
      <c r="X634" t="str">
        <f t="array" ref="X634">IFERROR(IF(INDEX([3]Tabelle1!$E$3:$U$500,MATCH($A634&amp;$C634&amp;$D634,[3]Tabelle1!$A$3:$A$500&amp;[3]Tabelle1!$C$3:$C$500&amp;[3]Tabelle1!$D$3:$D$500,0),MATCH(X$2,[3]Tabelle1!$E$2:$U$2,0))=0,"",INDEX([3]Tabelle1!$E$3:$U$500,MATCH($A634&amp;$C634&amp;$D634,[3]Tabelle1!$A$3:$A$500&amp;[3]Tabelle1!$C$3:$C$500&amp;[3]Tabelle1!$D$3:$D$500,0),MATCH(X$2,[3]Tabelle1!$E$2:$U$2,0))),"")</f>
        <v/>
      </c>
      <c r="Y634" s="4"/>
      <c r="Z634" s="4"/>
      <c r="AA634" s="4"/>
      <c r="AB634" s="4"/>
      <c r="AC634" s="4"/>
      <c r="AD634" s="4"/>
      <c r="AE634" s="4"/>
      <c r="AF634" s="4"/>
    </row>
    <row r="635" spans="1:32" x14ac:dyDescent="0.2">
      <c r="A635" s="107" t="str">
        <f t="shared" si="52"/>
        <v>Spain - Tendencial</v>
      </c>
      <c r="B635" s="97"/>
      <c r="C635" s="97" t="s">
        <v>88</v>
      </c>
      <c r="D635" s="227" t="s">
        <v>5</v>
      </c>
      <c r="E635" s="194"/>
      <c r="F635" s="194"/>
      <c r="G635" s="194"/>
      <c r="H635" s="195" t="str">
        <f t="array" ref="H635">IFERROR(IF(INDEX([3]Tabelle1!$E$3:$U$500,MATCH($A635&amp;$C635&amp;$D635,[3]Tabelle1!$A$3:$A$500&amp;[3]Tabelle1!$C$3:$C$500&amp;[3]Tabelle1!$D$3:$D$500,0),MATCH(H$2,[3]Tabelle1!$E$2:$U$2,0))=0,"",INDEX([3]Tabelle1!$E$3:$U$500,MATCH($A635&amp;$C635&amp;$D635,[3]Tabelle1!$A$3:$A$500&amp;[3]Tabelle1!$C$3:$C$500&amp;[3]Tabelle1!$D$3:$D$500,0),MATCH(H$2,[3]Tabelle1!$E$2:$U$2,0))),"")</f>
        <v/>
      </c>
      <c r="I635" s="195">
        <f t="array" ref="I635">IFERROR(IF(INDEX([3]Tabelle1!$E$3:$U$500,MATCH($A635&amp;$C635&amp;$D635,[3]Tabelle1!$A$3:$A$500&amp;[3]Tabelle1!$C$3:$C$500&amp;[3]Tabelle1!$D$3:$D$500,0),MATCH(I$2,[3]Tabelle1!$E$2:$U$2,0))=0,"",INDEX([3]Tabelle1!$E$3:$U$500,MATCH($A635&amp;$C635&amp;$D635,[3]Tabelle1!$A$3:$A$500&amp;[3]Tabelle1!$C$3:$C$500&amp;[3]Tabelle1!$D$3:$D$500,0),MATCH(I$2,[3]Tabelle1!$E$2:$U$2,0))),"")</f>
        <v>613</v>
      </c>
      <c r="J635" s="195" t="str">
        <f t="array" ref="J635">IFERROR(IF(INDEX([3]Tabelle1!$E$3:$U$500,MATCH($A635&amp;$C635&amp;$D635,[3]Tabelle1!$A$3:$A$500&amp;[3]Tabelle1!$C$3:$C$500&amp;[3]Tabelle1!$D$3:$D$500,0),MATCH(J$2,[3]Tabelle1!$E$2:$U$2,0))=0,"",INDEX([3]Tabelle1!$E$3:$U$500,MATCH($A635&amp;$C635&amp;$D635,[3]Tabelle1!$A$3:$A$500&amp;[3]Tabelle1!$C$3:$C$500&amp;[3]Tabelle1!$D$3:$D$500,0),MATCH(J$2,[3]Tabelle1!$E$2:$U$2,0))),"")</f>
        <v/>
      </c>
      <c r="K635" s="195" t="str">
        <f t="array" ref="K635">IFERROR(IF(INDEX([3]Tabelle1!$E$3:$U$500,MATCH($A635&amp;$C635&amp;$D635,[3]Tabelle1!$A$3:$A$500&amp;[3]Tabelle1!$C$3:$C$500&amp;[3]Tabelle1!$D$3:$D$500,0),MATCH(K$2,[3]Tabelle1!$E$2:$U$2,0))=0,"",INDEX([3]Tabelle1!$E$3:$U$500,MATCH($A635&amp;$C635&amp;$D635,[3]Tabelle1!$A$3:$A$500&amp;[3]Tabelle1!$C$3:$C$500&amp;[3]Tabelle1!$D$3:$D$500,0),MATCH(K$2,[3]Tabelle1!$E$2:$U$2,0))),"")</f>
        <v/>
      </c>
      <c r="L635" s="195" t="str">
        <f t="array" ref="L635">IFERROR(IF(INDEX([3]Tabelle1!$E$3:$U$500,MATCH($A635&amp;$C635&amp;$D635,[3]Tabelle1!$A$3:$A$500&amp;[3]Tabelle1!$C$3:$C$500&amp;[3]Tabelle1!$D$3:$D$500,0),MATCH(L$2,[3]Tabelle1!$E$2:$U$2,0))=0,"",INDEX([3]Tabelle1!$E$3:$U$500,MATCH($A635&amp;$C635&amp;$D635,[3]Tabelle1!$A$3:$A$500&amp;[3]Tabelle1!$C$3:$C$500&amp;[3]Tabelle1!$D$3:$D$500,0),MATCH(L$2,[3]Tabelle1!$E$2:$U$2,0))),"")</f>
        <v/>
      </c>
      <c r="M635" s="195" t="str">
        <f t="array" ref="M635">IFERROR(IF(INDEX([3]Tabelle1!$E$3:$U$500,MATCH($A635&amp;$C635&amp;$D635,[3]Tabelle1!$A$3:$A$500&amp;[3]Tabelle1!$C$3:$C$500&amp;[3]Tabelle1!$D$3:$D$500,0),MATCH(M$2,[3]Tabelle1!$E$2:$U$2,0))=0,"",INDEX([3]Tabelle1!$E$3:$U$500,MATCH($A635&amp;$C635&amp;$D635,[3]Tabelle1!$A$3:$A$500&amp;[3]Tabelle1!$C$3:$C$500&amp;[3]Tabelle1!$D$3:$D$500,0),MATCH(M$2,[3]Tabelle1!$E$2:$U$2,0))),"")</f>
        <v/>
      </c>
      <c r="N635" s="195">
        <f t="array" ref="N635">IFERROR(IF(INDEX([3]Tabelle1!$E$3:$U$500,MATCH($A635&amp;$C635&amp;$D635,[3]Tabelle1!$A$3:$A$500&amp;[3]Tabelle1!$C$3:$C$500&amp;[3]Tabelle1!$D$3:$D$500,0),MATCH(N$2,[3]Tabelle1!$E$2:$U$2,0))=0,"",INDEX([3]Tabelle1!$E$3:$U$500,MATCH($A635&amp;$C635&amp;$D635,[3]Tabelle1!$A$3:$A$500&amp;[3]Tabelle1!$C$3:$C$500&amp;[3]Tabelle1!$D$3:$D$500,0),MATCH(N$2,[3]Tabelle1!$E$2:$U$2,0))),"")</f>
        <v>613</v>
      </c>
      <c r="O635" s="195" t="str">
        <f t="array" ref="O635">IFERROR(IF(INDEX([3]Tabelle1!$E$3:$U$500,MATCH($A635&amp;$C635&amp;$D635,[3]Tabelle1!$A$3:$A$500&amp;[3]Tabelle1!$C$3:$C$500&amp;[3]Tabelle1!$D$3:$D$500,0),MATCH(O$2,[3]Tabelle1!$E$2:$U$2,0))=0,"",INDEX([3]Tabelle1!$E$3:$U$500,MATCH($A635&amp;$C635&amp;$D635,[3]Tabelle1!$A$3:$A$500&amp;[3]Tabelle1!$C$3:$C$500&amp;[3]Tabelle1!$D$3:$D$500,0),MATCH(O$2,[3]Tabelle1!$E$2:$U$2,0))),"")</f>
        <v/>
      </c>
      <c r="P635" s="195" t="str">
        <f t="array" ref="P635">IFERROR(IF(INDEX([3]Tabelle1!$E$3:$U$500,MATCH($A635&amp;$C635&amp;$D635,[3]Tabelle1!$A$3:$A$500&amp;[3]Tabelle1!$C$3:$C$500&amp;[3]Tabelle1!$D$3:$D$500,0),MATCH(P$2,[3]Tabelle1!$E$2:$U$2,0))=0,"",INDEX([3]Tabelle1!$E$3:$U$500,MATCH($A635&amp;$C635&amp;$D635,[3]Tabelle1!$A$3:$A$500&amp;[3]Tabelle1!$C$3:$C$500&amp;[3]Tabelle1!$D$3:$D$500,0),MATCH(P$2,[3]Tabelle1!$E$2:$U$2,0))),"")</f>
        <v/>
      </c>
      <c r="Q635" s="195" t="str">
        <f t="array" ref="Q635">IFERROR(IF(INDEX([3]Tabelle1!$E$3:$U$500,MATCH($A635&amp;$C635&amp;$D635,[3]Tabelle1!$A$3:$A$500&amp;[3]Tabelle1!$C$3:$C$500&amp;[3]Tabelle1!$D$3:$D$500,0),MATCH(Q$2,[3]Tabelle1!$E$2:$U$2,0))=0,"",INDEX([3]Tabelle1!$E$3:$U$500,MATCH($A635&amp;$C635&amp;$D635,[3]Tabelle1!$A$3:$A$500&amp;[3]Tabelle1!$C$3:$C$500&amp;[3]Tabelle1!$D$3:$D$500,0),MATCH(Q$2,[3]Tabelle1!$E$2:$U$2,0))),"")</f>
        <v/>
      </c>
      <c r="R635" s="195" t="str">
        <f t="array" ref="R635">IFERROR(IF(INDEX([3]Tabelle1!$E$3:$U$500,MATCH($A635&amp;$C635&amp;$D635,[3]Tabelle1!$A$3:$A$500&amp;[3]Tabelle1!$C$3:$C$500&amp;[3]Tabelle1!$D$3:$D$500,0),MATCH(R$2,[3]Tabelle1!$E$2:$U$2,0))=0,"",INDEX([3]Tabelle1!$E$3:$U$500,MATCH($A635&amp;$C635&amp;$D635,[3]Tabelle1!$A$3:$A$500&amp;[3]Tabelle1!$C$3:$C$500&amp;[3]Tabelle1!$D$3:$D$500,0),MATCH(R$2,[3]Tabelle1!$E$2:$U$2,0))),"")</f>
        <v/>
      </c>
      <c r="S635" s="195">
        <f t="array" ref="S635">IFERROR(IF(INDEX([3]Tabelle1!$E$3:$U$500,MATCH($A635&amp;$C635&amp;$D635,[3]Tabelle1!$A$3:$A$500&amp;[3]Tabelle1!$C$3:$C$500&amp;[3]Tabelle1!$D$3:$D$500,0),MATCH(S$2,[3]Tabelle1!$E$2:$U$2,0))=0,"",INDEX([3]Tabelle1!$E$3:$U$500,MATCH($A635&amp;$C635&amp;$D635,[3]Tabelle1!$A$3:$A$500&amp;[3]Tabelle1!$C$3:$C$500&amp;[3]Tabelle1!$D$3:$D$500,0),MATCH(S$2,[3]Tabelle1!$E$2:$U$2,0))),"")</f>
        <v>613</v>
      </c>
      <c r="T635" s="195" t="str">
        <f t="array" ref="T635">IFERROR(IF(INDEX([3]Tabelle1!$E$3:$U$500,MATCH($A635&amp;$C635&amp;$D635,[3]Tabelle1!$A$3:$A$500&amp;[3]Tabelle1!$C$3:$C$500&amp;[3]Tabelle1!$D$3:$D$500,0),MATCH(T$2,[3]Tabelle1!$E$2:$U$2,0))=0,"",INDEX([3]Tabelle1!$E$3:$U$500,MATCH($A635&amp;$C635&amp;$D635,[3]Tabelle1!$A$3:$A$500&amp;[3]Tabelle1!$C$3:$C$500&amp;[3]Tabelle1!$D$3:$D$500,0),MATCH(T$2,[3]Tabelle1!$E$2:$U$2,0))),"")</f>
        <v/>
      </c>
      <c r="U635" s="195" t="str">
        <f t="array" ref="U635">IFERROR(IF(INDEX([3]Tabelle1!$E$3:$U$500,MATCH($A635&amp;$C635&amp;$D635,[3]Tabelle1!$A$3:$A$500&amp;[3]Tabelle1!$C$3:$C$500&amp;[3]Tabelle1!$D$3:$D$500,0),MATCH(U$2,[3]Tabelle1!$E$2:$U$2,0))=0,"",INDEX([3]Tabelle1!$E$3:$U$500,MATCH($A635&amp;$C635&amp;$D635,[3]Tabelle1!$A$3:$A$500&amp;[3]Tabelle1!$C$3:$C$500&amp;[3]Tabelle1!$D$3:$D$500,0),MATCH(U$2,[3]Tabelle1!$E$2:$U$2,0))),"")</f>
        <v/>
      </c>
      <c r="V635" s="196" t="str">
        <f t="array" ref="V635">IFERROR(IF(INDEX([3]Tabelle1!$E$3:$U$500,MATCH($A635&amp;$C635&amp;$D635,[3]Tabelle1!$A$3:$A$500&amp;[3]Tabelle1!$C$3:$C$500&amp;[3]Tabelle1!$D$3:$D$500,0),MATCH(V$2,[3]Tabelle1!$E$2:$U$2,0))=0,"",INDEX([3]Tabelle1!$E$3:$U$500,MATCH($A635&amp;$C635&amp;$D635,[3]Tabelle1!$A$3:$A$500&amp;[3]Tabelle1!$C$3:$C$500&amp;[3]Tabelle1!$D$3:$D$500,0),MATCH(V$2,[3]Tabelle1!$E$2:$U$2,0))),"")</f>
        <v/>
      </c>
      <c r="W635" t="str">
        <f t="array" ref="W635">IFERROR(IF(INDEX([3]Tabelle1!$E$3:$U$500,MATCH($A635&amp;$C635&amp;$D635,[3]Tabelle1!$A$3:$A$500&amp;[3]Tabelle1!$C$3:$C$500&amp;[3]Tabelle1!$D$3:$D$500,0),MATCH(W$2,[3]Tabelle1!$E$2:$U$2,0))=0,"",INDEX([3]Tabelle1!$E$3:$U$500,MATCH($A635&amp;$C635&amp;$D635,[3]Tabelle1!$A$3:$A$500&amp;[3]Tabelle1!$C$3:$C$500&amp;[3]Tabelle1!$D$3:$D$500,0),MATCH(W$2,[3]Tabelle1!$E$2:$U$2,0))),"")</f>
        <v/>
      </c>
      <c r="X635" t="str">
        <f t="array" ref="X635">IFERROR(IF(INDEX([3]Tabelle1!$E$3:$U$500,MATCH($A635&amp;$C635&amp;$D635,[3]Tabelle1!$A$3:$A$500&amp;[3]Tabelle1!$C$3:$C$500&amp;[3]Tabelle1!$D$3:$D$500,0),MATCH(X$2,[3]Tabelle1!$E$2:$U$2,0))=0,"",INDEX([3]Tabelle1!$E$3:$U$500,MATCH($A635&amp;$C635&amp;$D635,[3]Tabelle1!$A$3:$A$500&amp;[3]Tabelle1!$C$3:$C$500&amp;[3]Tabelle1!$D$3:$D$500,0),MATCH(X$2,[3]Tabelle1!$E$2:$U$2,0))),"")</f>
        <v/>
      </c>
      <c r="Y635" s="4"/>
      <c r="Z635" s="4"/>
      <c r="AA635" s="4"/>
      <c r="AB635" s="4"/>
      <c r="AC635" s="4"/>
      <c r="AD635" s="4"/>
      <c r="AE635" s="4"/>
      <c r="AF635" s="4"/>
    </row>
    <row r="636" spans="1:32" x14ac:dyDescent="0.2">
      <c r="A636" s="107" t="str">
        <f t="shared" si="52"/>
        <v>Spain - Tendencial</v>
      </c>
      <c r="B636" s="97"/>
      <c r="C636" s="97" t="s">
        <v>88</v>
      </c>
      <c r="D636" s="227" t="s">
        <v>47</v>
      </c>
      <c r="E636" s="194"/>
      <c r="F636" s="194"/>
      <c r="G636" s="194"/>
      <c r="H636" s="195" t="str">
        <f t="array" ref="H636">IFERROR(IF(INDEX([3]Tabelle1!$E$3:$U$500,MATCH($A636&amp;$C636&amp;$D636,[3]Tabelle1!$A$3:$A$500&amp;[3]Tabelle1!$C$3:$C$500&amp;[3]Tabelle1!$D$3:$D$500,0),MATCH(H$2,[3]Tabelle1!$E$2:$U$2,0))=0,"",INDEX([3]Tabelle1!$E$3:$U$500,MATCH($A636&amp;$C636&amp;$D636,[3]Tabelle1!$A$3:$A$500&amp;[3]Tabelle1!$C$3:$C$500&amp;[3]Tabelle1!$D$3:$D$500,0),MATCH(H$2,[3]Tabelle1!$E$2:$U$2,0))),"")</f>
        <v/>
      </c>
      <c r="I636" s="195">
        <f t="array" ref="I636">IFERROR(IF(INDEX([3]Tabelle1!$E$3:$U$500,MATCH($A636&amp;$C636&amp;$D636,[3]Tabelle1!$A$3:$A$500&amp;[3]Tabelle1!$C$3:$C$500&amp;[3]Tabelle1!$D$3:$D$500,0),MATCH(I$2,[3]Tabelle1!$E$2:$U$2,0))=0,"",INDEX([3]Tabelle1!$E$3:$U$500,MATCH($A636&amp;$C636&amp;$D636,[3]Tabelle1!$A$3:$A$500&amp;[3]Tabelle1!$C$3:$C$500&amp;[3]Tabelle1!$D$3:$D$500,0),MATCH(I$2,[3]Tabelle1!$E$2:$U$2,0))),"")</f>
        <v>211</v>
      </c>
      <c r="J636" s="195" t="str">
        <f t="array" ref="J636">IFERROR(IF(INDEX([3]Tabelle1!$E$3:$U$500,MATCH($A636&amp;$C636&amp;$D636,[3]Tabelle1!$A$3:$A$500&amp;[3]Tabelle1!$C$3:$C$500&amp;[3]Tabelle1!$D$3:$D$500,0),MATCH(J$2,[3]Tabelle1!$E$2:$U$2,0))=0,"",INDEX([3]Tabelle1!$E$3:$U$500,MATCH($A636&amp;$C636&amp;$D636,[3]Tabelle1!$A$3:$A$500&amp;[3]Tabelle1!$C$3:$C$500&amp;[3]Tabelle1!$D$3:$D$500,0),MATCH(J$2,[3]Tabelle1!$E$2:$U$2,0))),"")</f>
        <v/>
      </c>
      <c r="K636" s="195" t="str">
        <f t="array" ref="K636">IFERROR(IF(INDEX([3]Tabelle1!$E$3:$U$500,MATCH($A636&amp;$C636&amp;$D636,[3]Tabelle1!$A$3:$A$500&amp;[3]Tabelle1!$C$3:$C$500&amp;[3]Tabelle1!$D$3:$D$500,0),MATCH(K$2,[3]Tabelle1!$E$2:$U$2,0))=0,"",INDEX([3]Tabelle1!$E$3:$U$500,MATCH($A636&amp;$C636&amp;$D636,[3]Tabelle1!$A$3:$A$500&amp;[3]Tabelle1!$C$3:$C$500&amp;[3]Tabelle1!$D$3:$D$500,0),MATCH(K$2,[3]Tabelle1!$E$2:$U$2,0))),"")</f>
        <v/>
      </c>
      <c r="L636" s="195" t="str">
        <f t="array" ref="L636">IFERROR(IF(INDEX([3]Tabelle1!$E$3:$U$500,MATCH($A636&amp;$C636&amp;$D636,[3]Tabelle1!$A$3:$A$500&amp;[3]Tabelle1!$C$3:$C$500&amp;[3]Tabelle1!$D$3:$D$500,0),MATCH(L$2,[3]Tabelle1!$E$2:$U$2,0))=0,"",INDEX([3]Tabelle1!$E$3:$U$500,MATCH($A636&amp;$C636&amp;$D636,[3]Tabelle1!$A$3:$A$500&amp;[3]Tabelle1!$C$3:$C$500&amp;[3]Tabelle1!$D$3:$D$500,0),MATCH(L$2,[3]Tabelle1!$E$2:$U$2,0))),"")</f>
        <v/>
      </c>
      <c r="M636" s="195" t="str">
        <f t="array" ref="M636">IFERROR(IF(INDEX([3]Tabelle1!$E$3:$U$500,MATCH($A636&amp;$C636&amp;$D636,[3]Tabelle1!$A$3:$A$500&amp;[3]Tabelle1!$C$3:$C$500&amp;[3]Tabelle1!$D$3:$D$500,0),MATCH(M$2,[3]Tabelle1!$E$2:$U$2,0))=0,"",INDEX([3]Tabelle1!$E$3:$U$500,MATCH($A636&amp;$C636&amp;$D636,[3]Tabelle1!$A$3:$A$500&amp;[3]Tabelle1!$C$3:$C$500&amp;[3]Tabelle1!$D$3:$D$500,0),MATCH(M$2,[3]Tabelle1!$E$2:$U$2,0))),"")</f>
        <v/>
      </c>
      <c r="N636" s="195">
        <f t="array" ref="N636">IFERROR(IF(INDEX([3]Tabelle1!$E$3:$U$500,MATCH($A636&amp;$C636&amp;$D636,[3]Tabelle1!$A$3:$A$500&amp;[3]Tabelle1!$C$3:$C$500&amp;[3]Tabelle1!$D$3:$D$500,0),MATCH(N$2,[3]Tabelle1!$E$2:$U$2,0))=0,"",INDEX([3]Tabelle1!$E$3:$U$500,MATCH($A636&amp;$C636&amp;$D636,[3]Tabelle1!$A$3:$A$500&amp;[3]Tabelle1!$C$3:$C$500&amp;[3]Tabelle1!$D$3:$D$500,0),MATCH(N$2,[3]Tabelle1!$E$2:$U$2,0))),"")</f>
        <v>211</v>
      </c>
      <c r="O636" s="195" t="str">
        <f t="array" ref="O636">IFERROR(IF(INDEX([3]Tabelle1!$E$3:$U$500,MATCH($A636&amp;$C636&amp;$D636,[3]Tabelle1!$A$3:$A$500&amp;[3]Tabelle1!$C$3:$C$500&amp;[3]Tabelle1!$D$3:$D$500,0),MATCH(O$2,[3]Tabelle1!$E$2:$U$2,0))=0,"",INDEX([3]Tabelle1!$E$3:$U$500,MATCH($A636&amp;$C636&amp;$D636,[3]Tabelle1!$A$3:$A$500&amp;[3]Tabelle1!$C$3:$C$500&amp;[3]Tabelle1!$D$3:$D$500,0),MATCH(O$2,[3]Tabelle1!$E$2:$U$2,0))),"")</f>
        <v/>
      </c>
      <c r="P636" s="195" t="str">
        <f t="array" ref="P636">IFERROR(IF(INDEX([3]Tabelle1!$E$3:$U$500,MATCH($A636&amp;$C636&amp;$D636,[3]Tabelle1!$A$3:$A$500&amp;[3]Tabelle1!$C$3:$C$500&amp;[3]Tabelle1!$D$3:$D$500,0),MATCH(P$2,[3]Tabelle1!$E$2:$U$2,0))=0,"",INDEX([3]Tabelle1!$E$3:$U$500,MATCH($A636&amp;$C636&amp;$D636,[3]Tabelle1!$A$3:$A$500&amp;[3]Tabelle1!$C$3:$C$500&amp;[3]Tabelle1!$D$3:$D$500,0),MATCH(P$2,[3]Tabelle1!$E$2:$U$2,0))),"")</f>
        <v/>
      </c>
      <c r="Q636" s="195" t="str">
        <f t="array" ref="Q636">IFERROR(IF(INDEX([3]Tabelle1!$E$3:$U$500,MATCH($A636&amp;$C636&amp;$D636,[3]Tabelle1!$A$3:$A$500&amp;[3]Tabelle1!$C$3:$C$500&amp;[3]Tabelle1!$D$3:$D$500,0),MATCH(Q$2,[3]Tabelle1!$E$2:$U$2,0))=0,"",INDEX([3]Tabelle1!$E$3:$U$500,MATCH($A636&amp;$C636&amp;$D636,[3]Tabelle1!$A$3:$A$500&amp;[3]Tabelle1!$C$3:$C$500&amp;[3]Tabelle1!$D$3:$D$500,0),MATCH(Q$2,[3]Tabelle1!$E$2:$U$2,0))),"")</f>
        <v/>
      </c>
      <c r="R636" s="195" t="str">
        <f t="array" ref="R636">IFERROR(IF(INDEX([3]Tabelle1!$E$3:$U$500,MATCH($A636&amp;$C636&amp;$D636,[3]Tabelle1!$A$3:$A$500&amp;[3]Tabelle1!$C$3:$C$500&amp;[3]Tabelle1!$D$3:$D$500,0),MATCH(R$2,[3]Tabelle1!$E$2:$U$2,0))=0,"",INDEX([3]Tabelle1!$E$3:$U$500,MATCH($A636&amp;$C636&amp;$D636,[3]Tabelle1!$A$3:$A$500&amp;[3]Tabelle1!$C$3:$C$500&amp;[3]Tabelle1!$D$3:$D$500,0),MATCH(R$2,[3]Tabelle1!$E$2:$U$2,0))),"")</f>
        <v/>
      </c>
      <c r="S636" s="195">
        <f t="array" ref="S636">IFERROR(IF(INDEX([3]Tabelle1!$E$3:$U$500,MATCH($A636&amp;$C636&amp;$D636,[3]Tabelle1!$A$3:$A$500&amp;[3]Tabelle1!$C$3:$C$500&amp;[3]Tabelle1!$D$3:$D$500,0),MATCH(S$2,[3]Tabelle1!$E$2:$U$2,0))=0,"",INDEX([3]Tabelle1!$E$3:$U$500,MATCH($A636&amp;$C636&amp;$D636,[3]Tabelle1!$A$3:$A$500&amp;[3]Tabelle1!$C$3:$C$500&amp;[3]Tabelle1!$D$3:$D$500,0),MATCH(S$2,[3]Tabelle1!$E$2:$U$2,0))),"")</f>
        <v>211</v>
      </c>
      <c r="T636" s="195" t="str">
        <f t="array" ref="T636">IFERROR(IF(INDEX([3]Tabelle1!$E$3:$U$500,MATCH($A636&amp;$C636&amp;$D636,[3]Tabelle1!$A$3:$A$500&amp;[3]Tabelle1!$C$3:$C$500&amp;[3]Tabelle1!$D$3:$D$500,0),MATCH(T$2,[3]Tabelle1!$E$2:$U$2,0))=0,"",INDEX([3]Tabelle1!$E$3:$U$500,MATCH($A636&amp;$C636&amp;$D636,[3]Tabelle1!$A$3:$A$500&amp;[3]Tabelle1!$C$3:$C$500&amp;[3]Tabelle1!$D$3:$D$500,0),MATCH(T$2,[3]Tabelle1!$E$2:$U$2,0))),"")</f>
        <v/>
      </c>
      <c r="U636" s="195" t="str">
        <f t="array" ref="U636">IFERROR(IF(INDEX([3]Tabelle1!$E$3:$U$500,MATCH($A636&amp;$C636&amp;$D636,[3]Tabelle1!$A$3:$A$500&amp;[3]Tabelle1!$C$3:$C$500&amp;[3]Tabelle1!$D$3:$D$500,0),MATCH(U$2,[3]Tabelle1!$E$2:$U$2,0))=0,"",INDEX([3]Tabelle1!$E$3:$U$500,MATCH($A636&amp;$C636&amp;$D636,[3]Tabelle1!$A$3:$A$500&amp;[3]Tabelle1!$C$3:$C$500&amp;[3]Tabelle1!$D$3:$D$500,0),MATCH(U$2,[3]Tabelle1!$E$2:$U$2,0))),"")</f>
        <v/>
      </c>
      <c r="V636" s="196" t="str">
        <f t="array" ref="V636">IFERROR(IF(INDEX([3]Tabelle1!$E$3:$U$500,MATCH($A636&amp;$C636&amp;$D636,[3]Tabelle1!$A$3:$A$500&amp;[3]Tabelle1!$C$3:$C$500&amp;[3]Tabelle1!$D$3:$D$500,0),MATCH(V$2,[3]Tabelle1!$E$2:$U$2,0))=0,"",INDEX([3]Tabelle1!$E$3:$U$500,MATCH($A636&amp;$C636&amp;$D636,[3]Tabelle1!$A$3:$A$500&amp;[3]Tabelle1!$C$3:$C$500&amp;[3]Tabelle1!$D$3:$D$500,0),MATCH(V$2,[3]Tabelle1!$E$2:$U$2,0))),"")</f>
        <v/>
      </c>
      <c r="W636" t="str">
        <f t="array" ref="W636">IFERROR(IF(INDEX([3]Tabelle1!$E$3:$U$500,MATCH($A636&amp;$C636&amp;$D636,[3]Tabelle1!$A$3:$A$500&amp;[3]Tabelle1!$C$3:$C$500&amp;[3]Tabelle1!$D$3:$D$500,0),MATCH(W$2,[3]Tabelle1!$E$2:$U$2,0))=0,"",INDEX([3]Tabelle1!$E$3:$U$500,MATCH($A636&amp;$C636&amp;$D636,[3]Tabelle1!$A$3:$A$500&amp;[3]Tabelle1!$C$3:$C$500&amp;[3]Tabelle1!$D$3:$D$500,0),MATCH(W$2,[3]Tabelle1!$E$2:$U$2,0))),"")</f>
        <v/>
      </c>
      <c r="X636" t="str">
        <f t="array" ref="X636">IFERROR(IF(INDEX([3]Tabelle1!$E$3:$U$500,MATCH($A636&amp;$C636&amp;$D636,[3]Tabelle1!$A$3:$A$500&amp;[3]Tabelle1!$C$3:$C$500&amp;[3]Tabelle1!$D$3:$D$500,0),MATCH(X$2,[3]Tabelle1!$E$2:$U$2,0))=0,"",INDEX([3]Tabelle1!$E$3:$U$500,MATCH($A636&amp;$C636&amp;$D636,[3]Tabelle1!$A$3:$A$500&amp;[3]Tabelle1!$C$3:$C$500&amp;[3]Tabelle1!$D$3:$D$500,0),MATCH(X$2,[3]Tabelle1!$E$2:$U$2,0))),"")</f>
        <v/>
      </c>
      <c r="Y636" s="4"/>
      <c r="Z636" s="4"/>
      <c r="AA636" s="4"/>
      <c r="AB636" s="4"/>
      <c r="AC636" s="4"/>
      <c r="AD636" s="4"/>
      <c r="AE636" s="4"/>
      <c r="AF636" s="4"/>
    </row>
    <row r="637" spans="1:32" x14ac:dyDescent="0.2">
      <c r="A637" s="107" t="str">
        <f t="shared" si="52"/>
        <v>Spain - Tendencial</v>
      </c>
      <c r="B637" s="97"/>
      <c r="C637" s="97" t="s">
        <v>88</v>
      </c>
      <c r="D637" s="227" t="s">
        <v>93</v>
      </c>
      <c r="E637" s="194"/>
      <c r="F637" s="194"/>
      <c r="G637" s="194"/>
      <c r="H637" s="195" t="str">
        <f t="array" ref="H637">IFERROR(IF(INDEX([3]Tabelle1!$E$3:$U$500,MATCH($A637&amp;$C637&amp;$D637,[3]Tabelle1!$A$3:$A$500&amp;[3]Tabelle1!$C$3:$C$500&amp;[3]Tabelle1!$D$3:$D$500,0),MATCH(H$2,[3]Tabelle1!$E$2:$U$2,0))=0,"",INDEX([3]Tabelle1!$E$3:$U$500,MATCH($A637&amp;$C637&amp;$D637,[3]Tabelle1!$A$3:$A$500&amp;[3]Tabelle1!$C$3:$C$500&amp;[3]Tabelle1!$D$3:$D$500,0),MATCH(H$2,[3]Tabelle1!$E$2:$U$2,0))),"")</f>
        <v/>
      </c>
      <c r="I637" s="195" t="str">
        <f t="array" ref="I637">IFERROR(IF(INDEX([3]Tabelle1!$E$3:$U$500,MATCH($A637&amp;$C637&amp;$D637,[3]Tabelle1!$A$3:$A$500&amp;[3]Tabelle1!$C$3:$C$500&amp;[3]Tabelle1!$D$3:$D$500,0),MATCH(I$2,[3]Tabelle1!$E$2:$U$2,0))=0,"",INDEX([3]Tabelle1!$E$3:$U$500,MATCH($A637&amp;$C637&amp;$D637,[3]Tabelle1!$A$3:$A$500&amp;[3]Tabelle1!$C$3:$C$500&amp;[3]Tabelle1!$D$3:$D$500,0),MATCH(I$2,[3]Tabelle1!$E$2:$U$2,0))),"")</f>
        <v/>
      </c>
      <c r="J637" s="195" t="str">
        <f t="array" ref="J637">IFERROR(IF(INDEX([3]Tabelle1!$E$3:$U$500,MATCH($A637&amp;$C637&amp;$D637,[3]Tabelle1!$A$3:$A$500&amp;[3]Tabelle1!$C$3:$C$500&amp;[3]Tabelle1!$D$3:$D$500,0),MATCH(J$2,[3]Tabelle1!$E$2:$U$2,0))=0,"",INDEX([3]Tabelle1!$E$3:$U$500,MATCH($A637&amp;$C637&amp;$D637,[3]Tabelle1!$A$3:$A$500&amp;[3]Tabelle1!$C$3:$C$500&amp;[3]Tabelle1!$D$3:$D$500,0),MATCH(J$2,[3]Tabelle1!$E$2:$U$2,0))),"")</f>
        <v/>
      </c>
      <c r="K637" s="195" t="str">
        <f t="array" ref="K637">IFERROR(IF(INDEX([3]Tabelle1!$E$3:$U$500,MATCH($A637&amp;$C637&amp;$D637,[3]Tabelle1!$A$3:$A$500&amp;[3]Tabelle1!$C$3:$C$500&amp;[3]Tabelle1!$D$3:$D$500,0),MATCH(K$2,[3]Tabelle1!$E$2:$U$2,0))=0,"",INDEX([3]Tabelle1!$E$3:$U$500,MATCH($A637&amp;$C637&amp;$D637,[3]Tabelle1!$A$3:$A$500&amp;[3]Tabelle1!$C$3:$C$500&amp;[3]Tabelle1!$D$3:$D$500,0),MATCH(K$2,[3]Tabelle1!$E$2:$U$2,0))),"")</f>
        <v/>
      </c>
      <c r="L637" s="195" t="str">
        <f t="array" ref="L637">IFERROR(IF(INDEX([3]Tabelle1!$E$3:$U$500,MATCH($A637&amp;$C637&amp;$D637,[3]Tabelle1!$A$3:$A$500&amp;[3]Tabelle1!$C$3:$C$500&amp;[3]Tabelle1!$D$3:$D$500,0),MATCH(L$2,[3]Tabelle1!$E$2:$U$2,0))=0,"",INDEX([3]Tabelle1!$E$3:$U$500,MATCH($A637&amp;$C637&amp;$D637,[3]Tabelle1!$A$3:$A$500&amp;[3]Tabelle1!$C$3:$C$500&amp;[3]Tabelle1!$D$3:$D$500,0),MATCH(L$2,[3]Tabelle1!$E$2:$U$2,0))),"")</f>
        <v/>
      </c>
      <c r="M637" s="195" t="str">
        <f t="array" ref="M637">IFERROR(IF(INDEX([3]Tabelle1!$E$3:$U$500,MATCH($A637&amp;$C637&amp;$D637,[3]Tabelle1!$A$3:$A$500&amp;[3]Tabelle1!$C$3:$C$500&amp;[3]Tabelle1!$D$3:$D$500,0),MATCH(M$2,[3]Tabelle1!$E$2:$U$2,0))=0,"",INDEX([3]Tabelle1!$E$3:$U$500,MATCH($A637&amp;$C637&amp;$D637,[3]Tabelle1!$A$3:$A$500&amp;[3]Tabelle1!$C$3:$C$500&amp;[3]Tabelle1!$D$3:$D$500,0),MATCH(M$2,[3]Tabelle1!$E$2:$U$2,0))),"")</f>
        <v/>
      </c>
      <c r="N637" s="195" t="str">
        <f t="array" ref="N637">IFERROR(IF(INDEX([3]Tabelle1!$E$3:$U$500,MATCH($A637&amp;$C637&amp;$D637,[3]Tabelle1!$A$3:$A$500&amp;[3]Tabelle1!$C$3:$C$500&amp;[3]Tabelle1!$D$3:$D$500,0),MATCH(N$2,[3]Tabelle1!$E$2:$U$2,0))=0,"",INDEX([3]Tabelle1!$E$3:$U$500,MATCH($A637&amp;$C637&amp;$D637,[3]Tabelle1!$A$3:$A$500&amp;[3]Tabelle1!$C$3:$C$500&amp;[3]Tabelle1!$D$3:$D$500,0),MATCH(N$2,[3]Tabelle1!$E$2:$U$2,0))),"")</f>
        <v/>
      </c>
      <c r="O637" s="195" t="str">
        <f t="array" ref="O637">IFERROR(IF(INDEX([3]Tabelle1!$E$3:$U$500,MATCH($A637&amp;$C637&amp;$D637,[3]Tabelle1!$A$3:$A$500&amp;[3]Tabelle1!$C$3:$C$500&amp;[3]Tabelle1!$D$3:$D$500,0),MATCH(O$2,[3]Tabelle1!$E$2:$U$2,0))=0,"",INDEX([3]Tabelle1!$E$3:$U$500,MATCH($A637&amp;$C637&amp;$D637,[3]Tabelle1!$A$3:$A$500&amp;[3]Tabelle1!$C$3:$C$500&amp;[3]Tabelle1!$D$3:$D$500,0),MATCH(O$2,[3]Tabelle1!$E$2:$U$2,0))),"")</f>
        <v/>
      </c>
      <c r="P637" s="195" t="str">
        <f t="array" ref="P637">IFERROR(IF(INDEX([3]Tabelle1!$E$3:$U$500,MATCH($A637&amp;$C637&amp;$D637,[3]Tabelle1!$A$3:$A$500&amp;[3]Tabelle1!$C$3:$C$500&amp;[3]Tabelle1!$D$3:$D$500,0),MATCH(P$2,[3]Tabelle1!$E$2:$U$2,0))=0,"",INDEX([3]Tabelle1!$E$3:$U$500,MATCH($A637&amp;$C637&amp;$D637,[3]Tabelle1!$A$3:$A$500&amp;[3]Tabelle1!$C$3:$C$500&amp;[3]Tabelle1!$D$3:$D$500,0),MATCH(P$2,[3]Tabelle1!$E$2:$U$2,0))),"")</f>
        <v/>
      </c>
      <c r="Q637" s="195" t="str">
        <f t="array" ref="Q637">IFERROR(IF(INDEX([3]Tabelle1!$E$3:$U$500,MATCH($A637&amp;$C637&amp;$D637,[3]Tabelle1!$A$3:$A$500&amp;[3]Tabelle1!$C$3:$C$500&amp;[3]Tabelle1!$D$3:$D$500,0),MATCH(Q$2,[3]Tabelle1!$E$2:$U$2,0))=0,"",INDEX([3]Tabelle1!$E$3:$U$500,MATCH($A637&amp;$C637&amp;$D637,[3]Tabelle1!$A$3:$A$500&amp;[3]Tabelle1!$C$3:$C$500&amp;[3]Tabelle1!$D$3:$D$500,0),MATCH(Q$2,[3]Tabelle1!$E$2:$U$2,0))),"")</f>
        <v/>
      </c>
      <c r="R637" s="195" t="str">
        <f t="array" ref="R637">IFERROR(IF(INDEX([3]Tabelle1!$E$3:$U$500,MATCH($A637&amp;$C637&amp;$D637,[3]Tabelle1!$A$3:$A$500&amp;[3]Tabelle1!$C$3:$C$500&amp;[3]Tabelle1!$D$3:$D$500,0),MATCH(R$2,[3]Tabelle1!$E$2:$U$2,0))=0,"",INDEX([3]Tabelle1!$E$3:$U$500,MATCH($A637&amp;$C637&amp;$D637,[3]Tabelle1!$A$3:$A$500&amp;[3]Tabelle1!$C$3:$C$500&amp;[3]Tabelle1!$D$3:$D$500,0),MATCH(R$2,[3]Tabelle1!$E$2:$U$2,0))),"")</f>
        <v/>
      </c>
      <c r="S637" s="195" t="str">
        <f t="array" ref="S637">IFERROR(IF(INDEX([3]Tabelle1!$E$3:$U$500,MATCH($A637&amp;$C637&amp;$D637,[3]Tabelle1!$A$3:$A$500&amp;[3]Tabelle1!$C$3:$C$500&amp;[3]Tabelle1!$D$3:$D$500,0),MATCH(S$2,[3]Tabelle1!$E$2:$U$2,0))=0,"",INDEX([3]Tabelle1!$E$3:$U$500,MATCH($A637&amp;$C637&amp;$D637,[3]Tabelle1!$A$3:$A$500&amp;[3]Tabelle1!$C$3:$C$500&amp;[3]Tabelle1!$D$3:$D$500,0),MATCH(S$2,[3]Tabelle1!$E$2:$U$2,0))),"")</f>
        <v/>
      </c>
      <c r="T637" s="195" t="str">
        <f t="array" ref="T637">IFERROR(IF(INDEX([3]Tabelle1!$E$3:$U$500,MATCH($A637&amp;$C637&amp;$D637,[3]Tabelle1!$A$3:$A$500&amp;[3]Tabelle1!$C$3:$C$500&amp;[3]Tabelle1!$D$3:$D$500,0),MATCH(T$2,[3]Tabelle1!$E$2:$U$2,0))=0,"",INDEX([3]Tabelle1!$E$3:$U$500,MATCH($A637&amp;$C637&amp;$D637,[3]Tabelle1!$A$3:$A$500&amp;[3]Tabelle1!$C$3:$C$500&amp;[3]Tabelle1!$D$3:$D$500,0),MATCH(T$2,[3]Tabelle1!$E$2:$U$2,0))),"")</f>
        <v/>
      </c>
      <c r="U637" s="195" t="str">
        <f t="array" ref="U637">IFERROR(IF(INDEX([3]Tabelle1!$E$3:$U$500,MATCH($A637&amp;$C637&amp;$D637,[3]Tabelle1!$A$3:$A$500&amp;[3]Tabelle1!$C$3:$C$500&amp;[3]Tabelle1!$D$3:$D$500,0),MATCH(U$2,[3]Tabelle1!$E$2:$U$2,0))=0,"",INDEX([3]Tabelle1!$E$3:$U$500,MATCH($A637&amp;$C637&amp;$D637,[3]Tabelle1!$A$3:$A$500&amp;[3]Tabelle1!$C$3:$C$500&amp;[3]Tabelle1!$D$3:$D$500,0),MATCH(U$2,[3]Tabelle1!$E$2:$U$2,0))),"")</f>
        <v/>
      </c>
      <c r="V637" s="196" t="str">
        <f t="array" ref="V637">IFERROR(IF(INDEX([3]Tabelle1!$E$3:$U$500,MATCH($A637&amp;$C637&amp;$D637,[3]Tabelle1!$A$3:$A$500&amp;[3]Tabelle1!$C$3:$C$500&amp;[3]Tabelle1!$D$3:$D$500,0),MATCH(V$2,[3]Tabelle1!$E$2:$U$2,0))=0,"",INDEX([3]Tabelle1!$E$3:$U$500,MATCH($A637&amp;$C637&amp;$D637,[3]Tabelle1!$A$3:$A$500&amp;[3]Tabelle1!$C$3:$C$500&amp;[3]Tabelle1!$D$3:$D$500,0),MATCH(V$2,[3]Tabelle1!$E$2:$U$2,0))),"")</f>
        <v/>
      </c>
      <c r="W637" t="str">
        <f t="array" ref="W637">IFERROR(IF(INDEX([3]Tabelle1!$E$3:$U$500,MATCH($A637&amp;$C637&amp;$D637,[3]Tabelle1!$A$3:$A$500&amp;[3]Tabelle1!$C$3:$C$500&amp;[3]Tabelle1!$D$3:$D$500,0),MATCH(W$2,[3]Tabelle1!$E$2:$U$2,0))=0,"",INDEX([3]Tabelle1!$E$3:$U$500,MATCH($A637&amp;$C637&amp;$D637,[3]Tabelle1!$A$3:$A$500&amp;[3]Tabelle1!$C$3:$C$500&amp;[3]Tabelle1!$D$3:$D$500,0),MATCH(W$2,[3]Tabelle1!$E$2:$U$2,0))),"")</f>
        <v/>
      </c>
      <c r="X637" t="str">
        <f t="array" ref="X637">IFERROR(IF(INDEX([3]Tabelle1!$E$3:$U$500,MATCH($A637&amp;$C637&amp;$D637,[3]Tabelle1!$A$3:$A$500&amp;[3]Tabelle1!$C$3:$C$500&amp;[3]Tabelle1!$D$3:$D$500,0),MATCH(X$2,[3]Tabelle1!$E$2:$U$2,0))=0,"",INDEX([3]Tabelle1!$E$3:$U$500,MATCH($A637&amp;$C637&amp;$D637,[3]Tabelle1!$A$3:$A$500&amp;[3]Tabelle1!$C$3:$C$500&amp;[3]Tabelle1!$D$3:$D$500,0),MATCH(X$2,[3]Tabelle1!$E$2:$U$2,0))),"")</f>
        <v/>
      </c>
      <c r="Y637" s="4"/>
      <c r="Z637" s="4"/>
      <c r="AA637" s="4"/>
      <c r="AB637" s="4"/>
      <c r="AC637" s="4"/>
      <c r="AD637" s="4"/>
      <c r="AE637" s="4"/>
      <c r="AF637" s="4"/>
    </row>
    <row r="638" spans="1:32" x14ac:dyDescent="0.2">
      <c r="A638" s="107" t="str">
        <f t="shared" si="52"/>
        <v>Spain - Tendencial</v>
      </c>
      <c r="B638" s="97"/>
      <c r="C638" s="97" t="s">
        <v>88</v>
      </c>
      <c r="D638" s="227" t="s">
        <v>48</v>
      </c>
      <c r="E638" s="194"/>
      <c r="F638" s="194"/>
      <c r="G638" s="194"/>
      <c r="H638" s="195" t="str">
        <f t="array" ref="H638">IFERROR(IF(INDEX([3]Tabelle1!$E$3:$U$500,MATCH($A638&amp;$C638&amp;$D638,[3]Tabelle1!$A$3:$A$500&amp;[3]Tabelle1!$C$3:$C$500&amp;[3]Tabelle1!$D$3:$D$500,0),MATCH(H$2,[3]Tabelle1!$E$2:$U$2,0))=0,"",INDEX([3]Tabelle1!$E$3:$U$500,MATCH($A638&amp;$C638&amp;$D638,[3]Tabelle1!$A$3:$A$500&amp;[3]Tabelle1!$C$3:$C$500&amp;[3]Tabelle1!$D$3:$D$500,0),MATCH(H$2,[3]Tabelle1!$E$2:$U$2,0))),"")</f>
        <v/>
      </c>
      <c r="I638" s="195" t="str">
        <f t="array" ref="I638">IFERROR(IF(INDEX([3]Tabelle1!$E$3:$U$500,MATCH($A638&amp;$C638&amp;$D638,[3]Tabelle1!$A$3:$A$500&amp;[3]Tabelle1!$C$3:$C$500&amp;[3]Tabelle1!$D$3:$D$500,0),MATCH(I$2,[3]Tabelle1!$E$2:$U$2,0))=0,"",INDEX([3]Tabelle1!$E$3:$U$500,MATCH($A638&amp;$C638&amp;$D638,[3]Tabelle1!$A$3:$A$500&amp;[3]Tabelle1!$C$3:$C$500&amp;[3]Tabelle1!$D$3:$D$500,0),MATCH(I$2,[3]Tabelle1!$E$2:$U$2,0))),"")</f>
        <v/>
      </c>
      <c r="J638" s="195" t="str">
        <f t="array" ref="J638">IFERROR(IF(INDEX([3]Tabelle1!$E$3:$U$500,MATCH($A638&amp;$C638&amp;$D638,[3]Tabelle1!$A$3:$A$500&amp;[3]Tabelle1!$C$3:$C$500&amp;[3]Tabelle1!$D$3:$D$500,0),MATCH(J$2,[3]Tabelle1!$E$2:$U$2,0))=0,"",INDEX([3]Tabelle1!$E$3:$U$500,MATCH($A638&amp;$C638&amp;$D638,[3]Tabelle1!$A$3:$A$500&amp;[3]Tabelle1!$C$3:$C$500&amp;[3]Tabelle1!$D$3:$D$500,0),MATCH(J$2,[3]Tabelle1!$E$2:$U$2,0))),"")</f>
        <v/>
      </c>
      <c r="K638" s="195" t="str">
        <f t="array" ref="K638">IFERROR(IF(INDEX([3]Tabelle1!$E$3:$U$500,MATCH($A638&amp;$C638&amp;$D638,[3]Tabelle1!$A$3:$A$500&amp;[3]Tabelle1!$C$3:$C$500&amp;[3]Tabelle1!$D$3:$D$500,0),MATCH(K$2,[3]Tabelle1!$E$2:$U$2,0))=0,"",INDEX([3]Tabelle1!$E$3:$U$500,MATCH($A638&amp;$C638&amp;$D638,[3]Tabelle1!$A$3:$A$500&amp;[3]Tabelle1!$C$3:$C$500&amp;[3]Tabelle1!$D$3:$D$500,0),MATCH(K$2,[3]Tabelle1!$E$2:$U$2,0))),"")</f>
        <v/>
      </c>
      <c r="L638" s="195" t="str">
        <f t="array" ref="L638">IFERROR(IF(INDEX([3]Tabelle1!$E$3:$U$500,MATCH($A638&amp;$C638&amp;$D638,[3]Tabelle1!$A$3:$A$500&amp;[3]Tabelle1!$C$3:$C$500&amp;[3]Tabelle1!$D$3:$D$500,0),MATCH(L$2,[3]Tabelle1!$E$2:$U$2,0))=0,"",INDEX([3]Tabelle1!$E$3:$U$500,MATCH($A638&amp;$C638&amp;$D638,[3]Tabelle1!$A$3:$A$500&amp;[3]Tabelle1!$C$3:$C$500&amp;[3]Tabelle1!$D$3:$D$500,0),MATCH(L$2,[3]Tabelle1!$E$2:$U$2,0))),"")</f>
        <v/>
      </c>
      <c r="M638" s="195" t="str">
        <f t="array" ref="M638">IFERROR(IF(INDEX([3]Tabelle1!$E$3:$U$500,MATCH($A638&amp;$C638&amp;$D638,[3]Tabelle1!$A$3:$A$500&amp;[3]Tabelle1!$C$3:$C$500&amp;[3]Tabelle1!$D$3:$D$500,0),MATCH(M$2,[3]Tabelle1!$E$2:$U$2,0))=0,"",INDEX([3]Tabelle1!$E$3:$U$500,MATCH($A638&amp;$C638&amp;$D638,[3]Tabelle1!$A$3:$A$500&amp;[3]Tabelle1!$C$3:$C$500&amp;[3]Tabelle1!$D$3:$D$500,0),MATCH(M$2,[3]Tabelle1!$E$2:$U$2,0))),"")</f>
        <v/>
      </c>
      <c r="N638" s="195" t="str">
        <f t="array" ref="N638">IFERROR(IF(INDEX([3]Tabelle1!$E$3:$U$500,MATCH($A638&amp;$C638&amp;$D638,[3]Tabelle1!$A$3:$A$500&amp;[3]Tabelle1!$C$3:$C$500&amp;[3]Tabelle1!$D$3:$D$500,0),MATCH(N$2,[3]Tabelle1!$E$2:$U$2,0))=0,"",INDEX([3]Tabelle1!$E$3:$U$500,MATCH($A638&amp;$C638&amp;$D638,[3]Tabelle1!$A$3:$A$500&amp;[3]Tabelle1!$C$3:$C$500&amp;[3]Tabelle1!$D$3:$D$500,0),MATCH(N$2,[3]Tabelle1!$E$2:$U$2,0))),"")</f>
        <v/>
      </c>
      <c r="O638" s="195" t="str">
        <f t="array" ref="O638">IFERROR(IF(INDEX([3]Tabelle1!$E$3:$U$500,MATCH($A638&amp;$C638&amp;$D638,[3]Tabelle1!$A$3:$A$500&amp;[3]Tabelle1!$C$3:$C$500&amp;[3]Tabelle1!$D$3:$D$500,0),MATCH(O$2,[3]Tabelle1!$E$2:$U$2,0))=0,"",INDEX([3]Tabelle1!$E$3:$U$500,MATCH($A638&amp;$C638&amp;$D638,[3]Tabelle1!$A$3:$A$500&amp;[3]Tabelle1!$C$3:$C$500&amp;[3]Tabelle1!$D$3:$D$500,0),MATCH(O$2,[3]Tabelle1!$E$2:$U$2,0))),"")</f>
        <v/>
      </c>
      <c r="P638" s="195" t="str">
        <f t="array" ref="P638">IFERROR(IF(INDEX([3]Tabelle1!$E$3:$U$500,MATCH($A638&amp;$C638&amp;$D638,[3]Tabelle1!$A$3:$A$500&amp;[3]Tabelle1!$C$3:$C$500&amp;[3]Tabelle1!$D$3:$D$500,0),MATCH(P$2,[3]Tabelle1!$E$2:$U$2,0))=0,"",INDEX([3]Tabelle1!$E$3:$U$500,MATCH($A638&amp;$C638&amp;$D638,[3]Tabelle1!$A$3:$A$500&amp;[3]Tabelle1!$C$3:$C$500&amp;[3]Tabelle1!$D$3:$D$500,0),MATCH(P$2,[3]Tabelle1!$E$2:$U$2,0))),"")</f>
        <v/>
      </c>
      <c r="Q638" s="195" t="str">
        <f t="array" ref="Q638">IFERROR(IF(INDEX([3]Tabelle1!$E$3:$U$500,MATCH($A638&amp;$C638&amp;$D638,[3]Tabelle1!$A$3:$A$500&amp;[3]Tabelle1!$C$3:$C$500&amp;[3]Tabelle1!$D$3:$D$500,0),MATCH(Q$2,[3]Tabelle1!$E$2:$U$2,0))=0,"",INDEX([3]Tabelle1!$E$3:$U$500,MATCH($A638&amp;$C638&amp;$D638,[3]Tabelle1!$A$3:$A$500&amp;[3]Tabelle1!$C$3:$C$500&amp;[3]Tabelle1!$D$3:$D$500,0),MATCH(Q$2,[3]Tabelle1!$E$2:$U$2,0))),"")</f>
        <v/>
      </c>
      <c r="R638" s="195" t="str">
        <f t="array" ref="R638">IFERROR(IF(INDEX([3]Tabelle1!$E$3:$U$500,MATCH($A638&amp;$C638&amp;$D638,[3]Tabelle1!$A$3:$A$500&amp;[3]Tabelle1!$C$3:$C$500&amp;[3]Tabelle1!$D$3:$D$500,0),MATCH(R$2,[3]Tabelle1!$E$2:$U$2,0))=0,"",INDEX([3]Tabelle1!$E$3:$U$500,MATCH($A638&amp;$C638&amp;$D638,[3]Tabelle1!$A$3:$A$500&amp;[3]Tabelle1!$C$3:$C$500&amp;[3]Tabelle1!$D$3:$D$500,0),MATCH(R$2,[3]Tabelle1!$E$2:$U$2,0))),"")</f>
        <v/>
      </c>
      <c r="S638" s="195" t="str">
        <f t="array" ref="S638">IFERROR(IF(INDEX([3]Tabelle1!$E$3:$U$500,MATCH($A638&amp;$C638&amp;$D638,[3]Tabelle1!$A$3:$A$500&amp;[3]Tabelle1!$C$3:$C$500&amp;[3]Tabelle1!$D$3:$D$500,0),MATCH(S$2,[3]Tabelle1!$E$2:$U$2,0))=0,"",INDEX([3]Tabelle1!$E$3:$U$500,MATCH($A638&amp;$C638&amp;$D638,[3]Tabelle1!$A$3:$A$500&amp;[3]Tabelle1!$C$3:$C$500&amp;[3]Tabelle1!$D$3:$D$500,0),MATCH(S$2,[3]Tabelle1!$E$2:$U$2,0))),"")</f>
        <v/>
      </c>
      <c r="T638" s="195" t="str">
        <f t="array" ref="T638">IFERROR(IF(INDEX([3]Tabelle1!$E$3:$U$500,MATCH($A638&amp;$C638&amp;$D638,[3]Tabelle1!$A$3:$A$500&amp;[3]Tabelle1!$C$3:$C$500&amp;[3]Tabelle1!$D$3:$D$500,0),MATCH(T$2,[3]Tabelle1!$E$2:$U$2,0))=0,"",INDEX([3]Tabelle1!$E$3:$U$500,MATCH($A638&amp;$C638&amp;$D638,[3]Tabelle1!$A$3:$A$500&amp;[3]Tabelle1!$C$3:$C$500&amp;[3]Tabelle1!$D$3:$D$500,0),MATCH(T$2,[3]Tabelle1!$E$2:$U$2,0))),"")</f>
        <v/>
      </c>
      <c r="U638" s="195" t="str">
        <f t="array" ref="U638">IFERROR(IF(INDEX([3]Tabelle1!$E$3:$U$500,MATCH($A638&amp;$C638&amp;$D638,[3]Tabelle1!$A$3:$A$500&amp;[3]Tabelle1!$C$3:$C$500&amp;[3]Tabelle1!$D$3:$D$500,0),MATCH(U$2,[3]Tabelle1!$E$2:$U$2,0))=0,"",INDEX([3]Tabelle1!$E$3:$U$500,MATCH($A638&amp;$C638&amp;$D638,[3]Tabelle1!$A$3:$A$500&amp;[3]Tabelle1!$C$3:$C$500&amp;[3]Tabelle1!$D$3:$D$500,0),MATCH(U$2,[3]Tabelle1!$E$2:$U$2,0))),"")</f>
        <v/>
      </c>
      <c r="V638" s="196" t="str">
        <f t="array" ref="V638">IFERROR(IF(INDEX([3]Tabelle1!$E$3:$U$500,MATCH($A638&amp;$C638&amp;$D638,[3]Tabelle1!$A$3:$A$500&amp;[3]Tabelle1!$C$3:$C$500&amp;[3]Tabelle1!$D$3:$D$500,0),MATCH(V$2,[3]Tabelle1!$E$2:$U$2,0))=0,"",INDEX([3]Tabelle1!$E$3:$U$500,MATCH($A638&amp;$C638&amp;$D638,[3]Tabelle1!$A$3:$A$500&amp;[3]Tabelle1!$C$3:$C$500&amp;[3]Tabelle1!$D$3:$D$500,0),MATCH(V$2,[3]Tabelle1!$E$2:$U$2,0))),"")</f>
        <v/>
      </c>
      <c r="W638" t="str">
        <f t="array" ref="W638">IFERROR(IF(INDEX([3]Tabelle1!$E$3:$U$500,MATCH($A638&amp;$C638&amp;$D638,[3]Tabelle1!$A$3:$A$500&amp;[3]Tabelle1!$C$3:$C$500&amp;[3]Tabelle1!$D$3:$D$500,0),MATCH(W$2,[3]Tabelle1!$E$2:$U$2,0))=0,"",INDEX([3]Tabelle1!$E$3:$U$500,MATCH($A638&amp;$C638&amp;$D638,[3]Tabelle1!$A$3:$A$500&amp;[3]Tabelle1!$C$3:$C$500&amp;[3]Tabelle1!$D$3:$D$500,0),MATCH(W$2,[3]Tabelle1!$E$2:$U$2,0))),"")</f>
        <v/>
      </c>
      <c r="X638" t="str">
        <f t="array" ref="X638">IFERROR(IF(INDEX([3]Tabelle1!$E$3:$U$500,MATCH($A638&amp;$C638&amp;$D638,[3]Tabelle1!$A$3:$A$500&amp;[3]Tabelle1!$C$3:$C$500&amp;[3]Tabelle1!$D$3:$D$500,0),MATCH(X$2,[3]Tabelle1!$E$2:$U$2,0))=0,"",INDEX([3]Tabelle1!$E$3:$U$500,MATCH($A638&amp;$C638&amp;$D638,[3]Tabelle1!$A$3:$A$500&amp;[3]Tabelle1!$C$3:$C$500&amp;[3]Tabelle1!$D$3:$D$500,0),MATCH(X$2,[3]Tabelle1!$E$2:$U$2,0))),"")</f>
        <v/>
      </c>
      <c r="Y638" s="4"/>
      <c r="Z638" s="4"/>
      <c r="AA638" s="4"/>
      <c r="AB638" s="4"/>
      <c r="AC638" s="4"/>
      <c r="AD638" s="4"/>
      <c r="AE638" s="4"/>
      <c r="AF638" s="4"/>
    </row>
    <row r="639" spans="1:32" x14ac:dyDescent="0.2">
      <c r="A639" s="107" t="str">
        <f t="shared" si="52"/>
        <v>Spain - Tendencial</v>
      </c>
      <c r="B639" s="97"/>
      <c r="C639" s="97" t="s">
        <v>88</v>
      </c>
      <c r="D639" s="227" t="s">
        <v>44</v>
      </c>
      <c r="E639" s="194"/>
      <c r="F639" s="194"/>
      <c r="G639" s="194"/>
      <c r="H639" s="195" t="str">
        <f t="array" ref="H639">IFERROR(IF(INDEX([3]Tabelle1!$E$3:$U$500,MATCH($A639&amp;$C639&amp;$D639,[3]Tabelle1!$A$3:$A$500&amp;[3]Tabelle1!$C$3:$C$500&amp;[3]Tabelle1!$D$3:$D$500,0),MATCH(H$2,[3]Tabelle1!$E$2:$U$2,0))=0,"",INDEX([3]Tabelle1!$E$3:$U$500,MATCH($A639&amp;$C639&amp;$D639,[3]Tabelle1!$A$3:$A$500&amp;[3]Tabelle1!$C$3:$C$500&amp;[3]Tabelle1!$D$3:$D$500,0),MATCH(H$2,[3]Tabelle1!$E$2:$U$2,0))),"")</f>
        <v/>
      </c>
      <c r="I639" s="195" t="str">
        <f t="array" ref="I639">IFERROR(IF(INDEX([3]Tabelle1!$E$3:$U$500,MATCH($A639&amp;$C639&amp;$D639,[3]Tabelle1!$A$3:$A$500&amp;[3]Tabelle1!$C$3:$C$500&amp;[3]Tabelle1!$D$3:$D$500,0),MATCH(I$2,[3]Tabelle1!$E$2:$U$2,0))=0,"",INDEX([3]Tabelle1!$E$3:$U$500,MATCH($A639&amp;$C639&amp;$D639,[3]Tabelle1!$A$3:$A$500&amp;[3]Tabelle1!$C$3:$C$500&amp;[3]Tabelle1!$D$3:$D$500,0),MATCH(I$2,[3]Tabelle1!$E$2:$U$2,0))),"")</f>
        <v/>
      </c>
      <c r="J639" s="195" t="str">
        <f t="array" ref="J639">IFERROR(IF(INDEX([3]Tabelle1!$E$3:$U$500,MATCH($A639&amp;$C639&amp;$D639,[3]Tabelle1!$A$3:$A$500&amp;[3]Tabelle1!$C$3:$C$500&amp;[3]Tabelle1!$D$3:$D$500,0),MATCH(J$2,[3]Tabelle1!$E$2:$U$2,0))=0,"",INDEX([3]Tabelle1!$E$3:$U$500,MATCH($A639&amp;$C639&amp;$D639,[3]Tabelle1!$A$3:$A$500&amp;[3]Tabelle1!$C$3:$C$500&amp;[3]Tabelle1!$D$3:$D$500,0),MATCH(J$2,[3]Tabelle1!$E$2:$U$2,0))),"")</f>
        <v/>
      </c>
      <c r="K639" s="195" t="str">
        <f t="array" ref="K639">IFERROR(IF(INDEX([3]Tabelle1!$E$3:$U$500,MATCH($A639&amp;$C639&amp;$D639,[3]Tabelle1!$A$3:$A$500&amp;[3]Tabelle1!$C$3:$C$500&amp;[3]Tabelle1!$D$3:$D$500,0),MATCH(K$2,[3]Tabelle1!$E$2:$U$2,0))=0,"",INDEX([3]Tabelle1!$E$3:$U$500,MATCH($A639&amp;$C639&amp;$D639,[3]Tabelle1!$A$3:$A$500&amp;[3]Tabelle1!$C$3:$C$500&amp;[3]Tabelle1!$D$3:$D$500,0),MATCH(K$2,[3]Tabelle1!$E$2:$U$2,0))),"")</f>
        <v/>
      </c>
      <c r="L639" s="195" t="str">
        <f t="array" ref="L639">IFERROR(IF(INDEX([3]Tabelle1!$E$3:$U$500,MATCH($A639&amp;$C639&amp;$D639,[3]Tabelle1!$A$3:$A$500&amp;[3]Tabelle1!$C$3:$C$500&amp;[3]Tabelle1!$D$3:$D$500,0),MATCH(L$2,[3]Tabelle1!$E$2:$U$2,0))=0,"",INDEX([3]Tabelle1!$E$3:$U$500,MATCH($A639&amp;$C639&amp;$D639,[3]Tabelle1!$A$3:$A$500&amp;[3]Tabelle1!$C$3:$C$500&amp;[3]Tabelle1!$D$3:$D$500,0),MATCH(L$2,[3]Tabelle1!$E$2:$U$2,0))),"")</f>
        <v/>
      </c>
      <c r="M639" s="195" t="str">
        <f t="array" ref="M639">IFERROR(IF(INDEX([3]Tabelle1!$E$3:$U$500,MATCH($A639&amp;$C639&amp;$D639,[3]Tabelle1!$A$3:$A$500&amp;[3]Tabelle1!$C$3:$C$500&amp;[3]Tabelle1!$D$3:$D$500,0),MATCH(M$2,[3]Tabelle1!$E$2:$U$2,0))=0,"",INDEX([3]Tabelle1!$E$3:$U$500,MATCH($A639&amp;$C639&amp;$D639,[3]Tabelle1!$A$3:$A$500&amp;[3]Tabelle1!$C$3:$C$500&amp;[3]Tabelle1!$D$3:$D$500,0),MATCH(M$2,[3]Tabelle1!$E$2:$U$2,0))),"")</f>
        <v/>
      </c>
      <c r="N639" s="195" t="str">
        <f t="array" ref="N639">IFERROR(IF(INDEX([3]Tabelle1!$E$3:$U$500,MATCH($A639&amp;$C639&amp;$D639,[3]Tabelle1!$A$3:$A$500&amp;[3]Tabelle1!$C$3:$C$500&amp;[3]Tabelle1!$D$3:$D$500,0),MATCH(N$2,[3]Tabelle1!$E$2:$U$2,0))=0,"",INDEX([3]Tabelle1!$E$3:$U$500,MATCH($A639&amp;$C639&amp;$D639,[3]Tabelle1!$A$3:$A$500&amp;[3]Tabelle1!$C$3:$C$500&amp;[3]Tabelle1!$D$3:$D$500,0),MATCH(N$2,[3]Tabelle1!$E$2:$U$2,0))),"")</f>
        <v/>
      </c>
      <c r="O639" s="195" t="str">
        <f t="array" ref="O639">IFERROR(IF(INDEX([3]Tabelle1!$E$3:$U$500,MATCH($A639&amp;$C639&amp;$D639,[3]Tabelle1!$A$3:$A$500&amp;[3]Tabelle1!$C$3:$C$500&amp;[3]Tabelle1!$D$3:$D$500,0),MATCH(O$2,[3]Tabelle1!$E$2:$U$2,0))=0,"",INDEX([3]Tabelle1!$E$3:$U$500,MATCH($A639&amp;$C639&amp;$D639,[3]Tabelle1!$A$3:$A$500&amp;[3]Tabelle1!$C$3:$C$500&amp;[3]Tabelle1!$D$3:$D$500,0),MATCH(O$2,[3]Tabelle1!$E$2:$U$2,0))),"")</f>
        <v/>
      </c>
      <c r="P639" s="195" t="str">
        <f t="array" ref="P639">IFERROR(IF(INDEX([3]Tabelle1!$E$3:$U$500,MATCH($A639&amp;$C639&amp;$D639,[3]Tabelle1!$A$3:$A$500&amp;[3]Tabelle1!$C$3:$C$500&amp;[3]Tabelle1!$D$3:$D$500,0),MATCH(P$2,[3]Tabelle1!$E$2:$U$2,0))=0,"",INDEX([3]Tabelle1!$E$3:$U$500,MATCH($A639&amp;$C639&amp;$D639,[3]Tabelle1!$A$3:$A$500&amp;[3]Tabelle1!$C$3:$C$500&amp;[3]Tabelle1!$D$3:$D$500,0),MATCH(P$2,[3]Tabelle1!$E$2:$U$2,0))),"")</f>
        <v/>
      </c>
      <c r="Q639" s="195" t="str">
        <f t="array" ref="Q639">IFERROR(IF(INDEX([3]Tabelle1!$E$3:$U$500,MATCH($A639&amp;$C639&amp;$D639,[3]Tabelle1!$A$3:$A$500&amp;[3]Tabelle1!$C$3:$C$500&amp;[3]Tabelle1!$D$3:$D$500,0),MATCH(Q$2,[3]Tabelle1!$E$2:$U$2,0))=0,"",INDEX([3]Tabelle1!$E$3:$U$500,MATCH($A639&amp;$C639&amp;$D639,[3]Tabelle1!$A$3:$A$500&amp;[3]Tabelle1!$C$3:$C$500&amp;[3]Tabelle1!$D$3:$D$500,0),MATCH(Q$2,[3]Tabelle1!$E$2:$U$2,0))),"")</f>
        <v/>
      </c>
      <c r="R639" s="195" t="str">
        <f t="array" ref="R639">IFERROR(IF(INDEX([3]Tabelle1!$E$3:$U$500,MATCH($A639&amp;$C639&amp;$D639,[3]Tabelle1!$A$3:$A$500&amp;[3]Tabelle1!$C$3:$C$500&amp;[3]Tabelle1!$D$3:$D$500,0),MATCH(R$2,[3]Tabelle1!$E$2:$U$2,0))=0,"",INDEX([3]Tabelle1!$E$3:$U$500,MATCH($A639&amp;$C639&amp;$D639,[3]Tabelle1!$A$3:$A$500&amp;[3]Tabelle1!$C$3:$C$500&amp;[3]Tabelle1!$D$3:$D$500,0),MATCH(R$2,[3]Tabelle1!$E$2:$U$2,0))),"")</f>
        <v/>
      </c>
      <c r="S639" s="195" t="str">
        <f t="array" ref="S639">IFERROR(IF(INDEX([3]Tabelle1!$E$3:$U$500,MATCH($A639&amp;$C639&amp;$D639,[3]Tabelle1!$A$3:$A$500&amp;[3]Tabelle1!$C$3:$C$500&amp;[3]Tabelle1!$D$3:$D$500,0),MATCH(S$2,[3]Tabelle1!$E$2:$U$2,0))=0,"",INDEX([3]Tabelle1!$E$3:$U$500,MATCH($A639&amp;$C639&amp;$D639,[3]Tabelle1!$A$3:$A$500&amp;[3]Tabelle1!$C$3:$C$500&amp;[3]Tabelle1!$D$3:$D$500,0),MATCH(S$2,[3]Tabelle1!$E$2:$U$2,0))),"")</f>
        <v/>
      </c>
      <c r="T639" s="195" t="str">
        <f t="array" ref="T639">IFERROR(IF(INDEX([3]Tabelle1!$E$3:$U$500,MATCH($A639&amp;$C639&amp;$D639,[3]Tabelle1!$A$3:$A$500&amp;[3]Tabelle1!$C$3:$C$500&amp;[3]Tabelle1!$D$3:$D$500,0),MATCH(T$2,[3]Tabelle1!$E$2:$U$2,0))=0,"",INDEX([3]Tabelle1!$E$3:$U$500,MATCH($A639&amp;$C639&amp;$D639,[3]Tabelle1!$A$3:$A$500&amp;[3]Tabelle1!$C$3:$C$500&amp;[3]Tabelle1!$D$3:$D$500,0),MATCH(T$2,[3]Tabelle1!$E$2:$U$2,0))),"")</f>
        <v/>
      </c>
      <c r="U639" s="195" t="str">
        <f t="array" ref="U639">IFERROR(IF(INDEX([3]Tabelle1!$E$3:$U$500,MATCH($A639&amp;$C639&amp;$D639,[3]Tabelle1!$A$3:$A$500&amp;[3]Tabelle1!$C$3:$C$500&amp;[3]Tabelle1!$D$3:$D$500,0),MATCH(U$2,[3]Tabelle1!$E$2:$U$2,0))=0,"",INDEX([3]Tabelle1!$E$3:$U$500,MATCH($A639&amp;$C639&amp;$D639,[3]Tabelle1!$A$3:$A$500&amp;[3]Tabelle1!$C$3:$C$500&amp;[3]Tabelle1!$D$3:$D$500,0),MATCH(U$2,[3]Tabelle1!$E$2:$U$2,0))),"")</f>
        <v/>
      </c>
      <c r="V639" s="196" t="str">
        <f t="array" ref="V639">IFERROR(IF(INDEX([3]Tabelle1!$E$3:$U$500,MATCH($A639&amp;$C639&amp;$D639,[3]Tabelle1!$A$3:$A$500&amp;[3]Tabelle1!$C$3:$C$500&amp;[3]Tabelle1!$D$3:$D$500,0),MATCH(V$2,[3]Tabelle1!$E$2:$U$2,0))=0,"",INDEX([3]Tabelle1!$E$3:$U$500,MATCH($A639&amp;$C639&amp;$D639,[3]Tabelle1!$A$3:$A$500&amp;[3]Tabelle1!$C$3:$C$500&amp;[3]Tabelle1!$D$3:$D$500,0),MATCH(V$2,[3]Tabelle1!$E$2:$U$2,0))),"")</f>
        <v/>
      </c>
      <c r="W639" t="str">
        <f t="array" ref="W639">IFERROR(IF(INDEX([3]Tabelle1!$E$3:$U$500,MATCH($A639&amp;$C639&amp;$D639,[3]Tabelle1!$A$3:$A$500&amp;[3]Tabelle1!$C$3:$C$500&amp;[3]Tabelle1!$D$3:$D$500,0),MATCH(W$2,[3]Tabelle1!$E$2:$U$2,0))=0,"",INDEX([3]Tabelle1!$E$3:$U$500,MATCH($A639&amp;$C639&amp;$D639,[3]Tabelle1!$A$3:$A$500&amp;[3]Tabelle1!$C$3:$C$500&amp;[3]Tabelle1!$D$3:$D$500,0),MATCH(W$2,[3]Tabelle1!$E$2:$U$2,0))),"")</f>
        <v/>
      </c>
      <c r="X639" t="str">
        <f t="array" ref="X639">IFERROR(IF(INDEX([3]Tabelle1!$E$3:$U$500,MATCH($A639&amp;$C639&amp;$D639,[3]Tabelle1!$A$3:$A$500&amp;[3]Tabelle1!$C$3:$C$500&amp;[3]Tabelle1!$D$3:$D$500,0),MATCH(X$2,[3]Tabelle1!$E$2:$U$2,0))=0,"",INDEX([3]Tabelle1!$E$3:$U$500,MATCH($A639&amp;$C639&amp;$D639,[3]Tabelle1!$A$3:$A$500&amp;[3]Tabelle1!$C$3:$C$500&amp;[3]Tabelle1!$D$3:$D$500,0),MATCH(X$2,[3]Tabelle1!$E$2:$U$2,0))),"")</f>
        <v/>
      </c>
      <c r="Y639" s="4"/>
      <c r="Z639" s="4"/>
      <c r="AA639" s="4"/>
      <c r="AB639" s="4"/>
      <c r="AC639" s="4"/>
      <c r="AD639" s="4"/>
      <c r="AE639" s="4"/>
      <c r="AF639" s="4"/>
    </row>
    <row r="640" spans="1:32" x14ac:dyDescent="0.2">
      <c r="A640" s="107" t="str">
        <f t="shared" si="52"/>
        <v>Spain - Tendencial</v>
      </c>
      <c r="B640" s="97" t="s">
        <v>97</v>
      </c>
      <c r="C640" s="97"/>
      <c r="D640" s="226" t="s">
        <v>204</v>
      </c>
      <c r="E640" s="194"/>
      <c r="F640" s="194"/>
      <c r="G640" s="194"/>
      <c r="H640" s="195" t="str">
        <f t="array" ref="H640">IFERROR(IF(INDEX([3]Tabelle1!$E$3:$U$500,MATCH($A640&amp;$C640&amp;$D640,[3]Tabelle1!$A$3:$A$500&amp;[3]Tabelle1!$C$3:$C$500&amp;[3]Tabelle1!$D$3:$D$500,0),MATCH(H$2,[3]Tabelle1!$E$2:$U$2,0))=0,"",INDEX([3]Tabelle1!$E$3:$U$500,MATCH($A640&amp;$C640&amp;$D640,[3]Tabelle1!$A$3:$A$500&amp;[3]Tabelle1!$C$3:$C$500&amp;[3]Tabelle1!$D$3:$D$500,0),MATCH(H$2,[3]Tabelle1!$E$2:$U$2,0))),"")</f>
        <v/>
      </c>
      <c r="I640" s="195" t="str">
        <f t="array" ref="I640">IFERROR(IF(INDEX([3]Tabelle1!$E$3:$U$500,MATCH($A640&amp;$C640&amp;$D640,[3]Tabelle1!$A$3:$A$500&amp;[3]Tabelle1!$C$3:$C$500&amp;[3]Tabelle1!$D$3:$D$500,0),MATCH(I$2,[3]Tabelle1!$E$2:$U$2,0))=0,"",INDEX([3]Tabelle1!$E$3:$U$500,MATCH($A640&amp;$C640&amp;$D640,[3]Tabelle1!$A$3:$A$500&amp;[3]Tabelle1!$C$3:$C$500&amp;[3]Tabelle1!$D$3:$D$500,0),MATCH(I$2,[3]Tabelle1!$E$2:$U$2,0))),"")</f>
        <v/>
      </c>
      <c r="J640" s="195" t="str">
        <f t="array" ref="J640">IFERROR(IF(INDEX([3]Tabelle1!$E$3:$U$500,MATCH($A640&amp;$C640&amp;$D640,[3]Tabelle1!$A$3:$A$500&amp;[3]Tabelle1!$C$3:$C$500&amp;[3]Tabelle1!$D$3:$D$500,0),MATCH(J$2,[3]Tabelle1!$E$2:$U$2,0))=0,"",INDEX([3]Tabelle1!$E$3:$U$500,MATCH($A640&amp;$C640&amp;$D640,[3]Tabelle1!$A$3:$A$500&amp;[3]Tabelle1!$C$3:$C$500&amp;[3]Tabelle1!$D$3:$D$500,0),MATCH(J$2,[3]Tabelle1!$E$2:$U$2,0))),"")</f>
        <v/>
      </c>
      <c r="K640" s="195" t="str">
        <f t="array" ref="K640">IFERROR(IF(INDEX([3]Tabelle1!$E$3:$U$500,MATCH($A640&amp;$C640&amp;$D640,[3]Tabelle1!$A$3:$A$500&amp;[3]Tabelle1!$C$3:$C$500&amp;[3]Tabelle1!$D$3:$D$500,0),MATCH(K$2,[3]Tabelle1!$E$2:$U$2,0))=0,"",INDEX([3]Tabelle1!$E$3:$U$500,MATCH($A640&amp;$C640&amp;$D640,[3]Tabelle1!$A$3:$A$500&amp;[3]Tabelle1!$C$3:$C$500&amp;[3]Tabelle1!$D$3:$D$500,0),MATCH(K$2,[3]Tabelle1!$E$2:$U$2,0))),"")</f>
        <v/>
      </c>
      <c r="L640" s="195" t="str">
        <f t="array" ref="L640">IFERROR(IF(INDEX([3]Tabelle1!$E$3:$U$500,MATCH($A640&amp;$C640&amp;$D640,[3]Tabelle1!$A$3:$A$500&amp;[3]Tabelle1!$C$3:$C$500&amp;[3]Tabelle1!$D$3:$D$500,0),MATCH(L$2,[3]Tabelle1!$E$2:$U$2,0))=0,"",INDEX([3]Tabelle1!$E$3:$U$500,MATCH($A640&amp;$C640&amp;$D640,[3]Tabelle1!$A$3:$A$500&amp;[3]Tabelle1!$C$3:$C$500&amp;[3]Tabelle1!$D$3:$D$500,0),MATCH(L$2,[3]Tabelle1!$E$2:$U$2,0))),"")</f>
        <v/>
      </c>
      <c r="M640" s="195" t="str">
        <f t="array" ref="M640">IFERROR(IF(INDEX([3]Tabelle1!$E$3:$U$500,MATCH($A640&amp;$C640&amp;$D640,[3]Tabelle1!$A$3:$A$500&amp;[3]Tabelle1!$C$3:$C$500&amp;[3]Tabelle1!$D$3:$D$500,0),MATCH(M$2,[3]Tabelle1!$E$2:$U$2,0))=0,"",INDEX([3]Tabelle1!$E$3:$U$500,MATCH($A640&amp;$C640&amp;$D640,[3]Tabelle1!$A$3:$A$500&amp;[3]Tabelle1!$C$3:$C$500&amp;[3]Tabelle1!$D$3:$D$500,0),MATCH(M$2,[3]Tabelle1!$E$2:$U$2,0))),"")</f>
        <v/>
      </c>
      <c r="N640" s="195" t="str">
        <f t="array" ref="N640">IFERROR(IF(INDEX([3]Tabelle1!$E$3:$U$500,MATCH($A640&amp;$C640&amp;$D640,[3]Tabelle1!$A$3:$A$500&amp;[3]Tabelle1!$C$3:$C$500&amp;[3]Tabelle1!$D$3:$D$500,0),MATCH(N$2,[3]Tabelle1!$E$2:$U$2,0))=0,"",INDEX([3]Tabelle1!$E$3:$U$500,MATCH($A640&amp;$C640&amp;$D640,[3]Tabelle1!$A$3:$A$500&amp;[3]Tabelle1!$C$3:$C$500&amp;[3]Tabelle1!$D$3:$D$500,0),MATCH(N$2,[3]Tabelle1!$E$2:$U$2,0))),"")</f>
        <v/>
      </c>
      <c r="O640" s="195" t="str">
        <f t="array" ref="O640">IFERROR(IF(INDEX([3]Tabelle1!$E$3:$U$500,MATCH($A640&amp;$C640&amp;$D640,[3]Tabelle1!$A$3:$A$500&amp;[3]Tabelle1!$C$3:$C$500&amp;[3]Tabelle1!$D$3:$D$500,0),MATCH(O$2,[3]Tabelle1!$E$2:$U$2,0))=0,"",INDEX([3]Tabelle1!$E$3:$U$500,MATCH($A640&amp;$C640&amp;$D640,[3]Tabelle1!$A$3:$A$500&amp;[3]Tabelle1!$C$3:$C$500&amp;[3]Tabelle1!$D$3:$D$500,0),MATCH(O$2,[3]Tabelle1!$E$2:$U$2,0))),"")</f>
        <v/>
      </c>
      <c r="P640" s="195" t="str">
        <f t="array" ref="P640">IFERROR(IF(INDEX([3]Tabelle1!$E$3:$U$500,MATCH($A640&amp;$C640&amp;$D640,[3]Tabelle1!$A$3:$A$500&amp;[3]Tabelle1!$C$3:$C$500&amp;[3]Tabelle1!$D$3:$D$500,0),MATCH(P$2,[3]Tabelle1!$E$2:$U$2,0))=0,"",INDEX([3]Tabelle1!$E$3:$U$500,MATCH($A640&amp;$C640&amp;$D640,[3]Tabelle1!$A$3:$A$500&amp;[3]Tabelle1!$C$3:$C$500&amp;[3]Tabelle1!$D$3:$D$500,0),MATCH(P$2,[3]Tabelle1!$E$2:$U$2,0))),"")</f>
        <v/>
      </c>
      <c r="Q640" s="195" t="str">
        <f t="array" ref="Q640">IFERROR(IF(INDEX([3]Tabelle1!$E$3:$U$500,MATCH($A640&amp;$C640&amp;$D640,[3]Tabelle1!$A$3:$A$500&amp;[3]Tabelle1!$C$3:$C$500&amp;[3]Tabelle1!$D$3:$D$500,0),MATCH(Q$2,[3]Tabelle1!$E$2:$U$2,0))=0,"",INDEX([3]Tabelle1!$E$3:$U$500,MATCH($A640&amp;$C640&amp;$D640,[3]Tabelle1!$A$3:$A$500&amp;[3]Tabelle1!$C$3:$C$500&amp;[3]Tabelle1!$D$3:$D$500,0),MATCH(Q$2,[3]Tabelle1!$E$2:$U$2,0))),"")</f>
        <v/>
      </c>
      <c r="R640" s="195" t="str">
        <f t="array" ref="R640">IFERROR(IF(INDEX([3]Tabelle1!$E$3:$U$500,MATCH($A640&amp;$C640&amp;$D640,[3]Tabelle1!$A$3:$A$500&amp;[3]Tabelle1!$C$3:$C$500&amp;[3]Tabelle1!$D$3:$D$500,0),MATCH(R$2,[3]Tabelle1!$E$2:$U$2,0))=0,"",INDEX([3]Tabelle1!$E$3:$U$500,MATCH($A640&amp;$C640&amp;$D640,[3]Tabelle1!$A$3:$A$500&amp;[3]Tabelle1!$C$3:$C$500&amp;[3]Tabelle1!$D$3:$D$500,0),MATCH(R$2,[3]Tabelle1!$E$2:$U$2,0))),"")</f>
        <v/>
      </c>
      <c r="S640" s="195" t="str">
        <f t="array" ref="S640">IFERROR(IF(INDEX([3]Tabelle1!$E$3:$U$500,MATCH($A640&amp;$C640&amp;$D640,[3]Tabelle1!$A$3:$A$500&amp;[3]Tabelle1!$C$3:$C$500&amp;[3]Tabelle1!$D$3:$D$500,0),MATCH(S$2,[3]Tabelle1!$E$2:$U$2,0))=0,"",INDEX([3]Tabelle1!$E$3:$U$500,MATCH($A640&amp;$C640&amp;$D640,[3]Tabelle1!$A$3:$A$500&amp;[3]Tabelle1!$C$3:$C$500&amp;[3]Tabelle1!$D$3:$D$500,0),MATCH(S$2,[3]Tabelle1!$E$2:$U$2,0))),"")</f>
        <v/>
      </c>
      <c r="T640" s="195" t="str">
        <f t="array" ref="T640">IFERROR(IF(INDEX([3]Tabelle1!$E$3:$U$500,MATCH($A640&amp;$C640&amp;$D640,[3]Tabelle1!$A$3:$A$500&amp;[3]Tabelle1!$C$3:$C$500&amp;[3]Tabelle1!$D$3:$D$500,0),MATCH(T$2,[3]Tabelle1!$E$2:$U$2,0))=0,"",INDEX([3]Tabelle1!$E$3:$U$500,MATCH($A640&amp;$C640&amp;$D640,[3]Tabelle1!$A$3:$A$500&amp;[3]Tabelle1!$C$3:$C$500&amp;[3]Tabelle1!$D$3:$D$500,0),MATCH(T$2,[3]Tabelle1!$E$2:$U$2,0))),"")</f>
        <v/>
      </c>
      <c r="U640" s="195" t="str">
        <f t="array" ref="U640">IFERROR(IF(INDEX([3]Tabelle1!$E$3:$U$500,MATCH($A640&amp;$C640&amp;$D640,[3]Tabelle1!$A$3:$A$500&amp;[3]Tabelle1!$C$3:$C$500&amp;[3]Tabelle1!$D$3:$D$500,0),MATCH(U$2,[3]Tabelle1!$E$2:$U$2,0))=0,"",INDEX([3]Tabelle1!$E$3:$U$500,MATCH($A640&amp;$C640&amp;$D640,[3]Tabelle1!$A$3:$A$500&amp;[3]Tabelle1!$C$3:$C$500&amp;[3]Tabelle1!$D$3:$D$500,0),MATCH(U$2,[3]Tabelle1!$E$2:$U$2,0))),"")</f>
        <v/>
      </c>
      <c r="V640" s="196" t="str">
        <f t="array" ref="V640">IFERROR(IF(INDEX([3]Tabelle1!$E$3:$U$500,MATCH($A640&amp;$C640&amp;$D640,[3]Tabelle1!$A$3:$A$500&amp;[3]Tabelle1!$C$3:$C$500&amp;[3]Tabelle1!$D$3:$D$500,0),MATCH(V$2,[3]Tabelle1!$E$2:$U$2,0))=0,"",INDEX([3]Tabelle1!$E$3:$U$500,MATCH($A640&amp;$C640&amp;$D640,[3]Tabelle1!$A$3:$A$500&amp;[3]Tabelle1!$C$3:$C$500&amp;[3]Tabelle1!$D$3:$D$500,0),MATCH(V$2,[3]Tabelle1!$E$2:$U$2,0))),"")</f>
        <v/>
      </c>
      <c r="W640" t="str">
        <f t="array" ref="W640">IFERROR(IF(INDEX([3]Tabelle1!$E$3:$U$500,MATCH($A640&amp;$C640&amp;$D640,[3]Tabelle1!$A$3:$A$500&amp;[3]Tabelle1!$C$3:$C$500&amp;[3]Tabelle1!$D$3:$D$500,0),MATCH(W$2,[3]Tabelle1!$E$2:$U$2,0))=0,"",INDEX([3]Tabelle1!$E$3:$U$500,MATCH($A640&amp;$C640&amp;$D640,[3]Tabelle1!$A$3:$A$500&amp;[3]Tabelle1!$C$3:$C$500&amp;[3]Tabelle1!$D$3:$D$500,0),MATCH(W$2,[3]Tabelle1!$E$2:$U$2,0))),"")</f>
        <v/>
      </c>
      <c r="X640" t="str">
        <f t="array" ref="X640">IFERROR(IF(INDEX([3]Tabelle1!$E$3:$U$500,MATCH($A640&amp;$C640&amp;$D640,[3]Tabelle1!$A$3:$A$500&amp;[3]Tabelle1!$C$3:$C$500&amp;[3]Tabelle1!$D$3:$D$500,0),MATCH(X$2,[3]Tabelle1!$E$2:$U$2,0))=0,"",INDEX([3]Tabelle1!$E$3:$U$500,MATCH($A640&amp;$C640&amp;$D640,[3]Tabelle1!$A$3:$A$500&amp;[3]Tabelle1!$C$3:$C$500&amp;[3]Tabelle1!$D$3:$D$500,0),MATCH(X$2,[3]Tabelle1!$E$2:$U$2,0))),"")</f>
        <v/>
      </c>
      <c r="Y640" s="4"/>
      <c r="Z640" s="4"/>
      <c r="AA640" s="4"/>
      <c r="AB640" s="4"/>
      <c r="AC640" s="4"/>
      <c r="AD640" s="4"/>
      <c r="AE640" s="4"/>
      <c r="AF640" s="4"/>
    </row>
    <row r="641" spans="1:32" x14ac:dyDescent="0.2">
      <c r="A641" s="107" t="str">
        <f t="shared" si="52"/>
        <v>Spain - Tendencial</v>
      </c>
      <c r="B641" s="97"/>
      <c r="C641" s="97" t="s">
        <v>205</v>
      </c>
      <c r="D641" s="227" t="s">
        <v>0</v>
      </c>
      <c r="E641" s="194"/>
      <c r="F641" s="194"/>
      <c r="G641" s="194"/>
      <c r="H641" s="195" t="str">
        <f t="array" ref="H641">IFERROR(IF(INDEX([3]Tabelle1!$E$3:$U$500,MATCH($A641&amp;$C641&amp;$D641,[3]Tabelle1!$A$3:$A$500&amp;[3]Tabelle1!$C$3:$C$500&amp;[3]Tabelle1!$D$3:$D$500,0),MATCH(H$2,[3]Tabelle1!$E$2:$U$2,0))=0,"",INDEX([3]Tabelle1!$E$3:$U$500,MATCH($A641&amp;$C641&amp;$D641,[3]Tabelle1!$A$3:$A$500&amp;[3]Tabelle1!$C$3:$C$500&amp;[3]Tabelle1!$D$3:$D$500,0),MATCH(H$2,[3]Tabelle1!$E$2:$U$2,0))),"")</f>
        <v/>
      </c>
      <c r="I641" s="195">
        <f t="array" ref="I641">IFERROR(IF(INDEX([3]Tabelle1!$E$3:$U$500,MATCH($A641&amp;$C641&amp;$D641,[3]Tabelle1!$A$3:$A$500&amp;[3]Tabelle1!$C$3:$C$500&amp;[3]Tabelle1!$D$3:$D$500,0),MATCH(I$2,[3]Tabelle1!$E$2:$U$2,0))=0,"",INDEX([3]Tabelle1!$E$3:$U$500,MATCH($A641&amp;$C641&amp;$D641,[3]Tabelle1!$A$3:$A$500&amp;[3]Tabelle1!$C$3:$C$500&amp;[3]Tabelle1!$D$3:$D$500,0),MATCH(I$2,[3]Tabelle1!$E$2:$U$2,0))),"")</f>
        <v>60022</v>
      </c>
      <c r="J641" s="195" t="str">
        <f t="array" ref="J641">IFERROR(IF(INDEX([3]Tabelle1!$E$3:$U$500,MATCH($A641&amp;$C641&amp;$D641,[3]Tabelle1!$A$3:$A$500&amp;[3]Tabelle1!$C$3:$C$500&amp;[3]Tabelle1!$D$3:$D$500,0),MATCH(J$2,[3]Tabelle1!$E$2:$U$2,0))=0,"",INDEX([3]Tabelle1!$E$3:$U$500,MATCH($A641&amp;$C641&amp;$D641,[3]Tabelle1!$A$3:$A$500&amp;[3]Tabelle1!$C$3:$C$500&amp;[3]Tabelle1!$D$3:$D$500,0),MATCH(J$2,[3]Tabelle1!$E$2:$U$2,0))),"")</f>
        <v/>
      </c>
      <c r="K641" s="195" t="str">
        <f t="array" ref="K641">IFERROR(IF(INDEX([3]Tabelle1!$E$3:$U$500,MATCH($A641&amp;$C641&amp;$D641,[3]Tabelle1!$A$3:$A$500&amp;[3]Tabelle1!$C$3:$C$500&amp;[3]Tabelle1!$D$3:$D$500,0),MATCH(K$2,[3]Tabelle1!$E$2:$U$2,0))=0,"",INDEX([3]Tabelle1!$E$3:$U$500,MATCH($A641&amp;$C641&amp;$D641,[3]Tabelle1!$A$3:$A$500&amp;[3]Tabelle1!$C$3:$C$500&amp;[3]Tabelle1!$D$3:$D$500,0),MATCH(K$2,[3]Tabelle1!$E$2:$U$2,0))),"")</f>
        <v/>
      </c>
      <c r="L641" s="195" t="str">
        <f t="array" ref="L641">IFERROR(IF(INDEX([3]Tabelle1!$E$3:$U$500,MATCH($A641&amp;$C641&amp;$D641,[3]Tabelle1!$A$3:$A$500&amp;[3]Tabelle1!$C$3:$C$500&amp;[3]Tabelle1!$D$3:$D$500,0),MATCH(L$2,[3]Tabelle1!$E$2:$U$2,0))=0,"",INDEX([3]Tabelle1!$E$3:$U$500,MATCH($A641&amp;$C641&amp;$D641,[3]Tabelle1!$A$3:$A$500&amp;[3]Tabelle1!$C$3:$C$500&amp;[3]Tabelle1!$D$3:$D$500,0),MATCH(L$2,[3]Tabelle1!$E$2:$U$2,0))),"")</f>
        <v/>
      </c>
      <c r="M641" s="195" t="str">
        <f t="array" ref="M641">IFERROR(IF(INDEX([3]Tabelle1!$E$3:$U$500,MATCH($A641&amp;$C641&amp;$D641,[3]Tabelle1!$A$3:$A$500&amp;[3]Tabelle1!$C$3:$C$500&amp;[3]Tabelle1!$D$3:$D$500,0),MATCH(M$2,[3]Tabelle1!$E$2:$U$2,0))=0,"",INDEX([3]Tabelle1!$E$3:$U$500,MATCH($A641&amp;$C641&amp;$D641,[3]Tabelle1!$A$3:$A$500&amp;[3]Tabelle1!$C$3:$C$500&amp;[3]Tabelle1!$D$3:$D$500,0),MATCH(M$2,[3]Tabelle1!$E$2:$U$2,0))),"")</f>
        <v/>
      </c>
      <c r="N641" s="195">
        <f t="array" ref="N641">IFERROR(IF(INDEX([3]Tabelle1!$E$3:$U$500,MATCH($A641&amp;$C641&amp;$D641,[3]Tabelle1!$A$3:$A$500&amp;[3]Tabelle1!$C$3:$C$500&amp;[3]Tabelle1!$D$3:$D$500,0),MATCH(N$2,[3]Tabelle1!$E$2:$U$2,0))=0,"",INDEX([3]Tabelle1!$E$3:$U$500,MATCH($A641&amp;$C641&amp;$D641,[3]Tabelle1!$A$3:$A$500&amp;[3]Tabelle1!$C$3:$C$500&amp;[3]Tabelle1!$D$3:$D$500,0),MATCH(N$2,[3]Tabelle1!$E$2:$U$2,0))),"")</f>
        <v>71522</v>
      </c>
      <c r="O641" s="195" t="str">
        <f t="array" ref="O641">IFERROR(IF(INDEX([3]Tabelle1!$E$3:$U$500,MATCH($A641&amp;$C641&amp;$D641,[3]Tabelle1!$A$3:$A$500&amp;[3]Tabelle1!$C$3:$C$500&amp;[3]Tabelle1!$D$3:$D$500,0),MATCH(O$2,[3]Tabelle1!$E$2:$U$2,0))=0,"",INDEX([3]Tabelle1!$E$3:$U$500,MATCH($A641&amp;$C641&amp;$D641,[3]Tabelle1!$A$3:$A$500&amp;[3]Tabelle1!$C$3:$C$500&amp;[3]Tabelle1!$D$3:$D$500,0),MATCH(O$2,[3]Tabelle1!$E$2:$U$2,0))),"")</f>
        <v/>
      </c>
      <c r="P641" s="195" t="str">
        <f t="array" ref="P641">IFERROR(IF(INDEX([3]Tabelle1!$E$3:$U$500,MATCH($A641&amp;$C641&amp;$D641,[3]Tabelle1!$A$3:$A$500&amp;[3]Tabelle1!$C$3:$C$500&amp;[3]Tabelle1!$D$3:$D$500,0),MATCH(P$2,[3]Tabelle1!$E$2:$U$2,0))=0,"",INDEX([3]Tabelle1!$E$3:$U$500,MATCH($A641&amp;$C641&amp;$D641,[3]Tabelle1!$A$3:$A$500&amp;[3]Tabelle1!$C$3:$C$500&amp;[3]Tabelle1!$D$3:$D$500,0),MATCH(P$2,[3]Tabelle1!$E$2:$U$2,0))),"")</f>
        <v/>
      </c>
      <c r="Q641" s="195" t="str">
        <f t="array" ref="Q641">IFERROR(IF(INDEX([3]Tabelle1!$E$3:$U$500,MATCH($A641&amp;$C641&amp;$D641,[3]Tabelle1!$A$3:$A$500&amp;[3]Tabelle1!$C$3:$C$500&amp;[3]Tabelle1!$D$3:$D$500,0),MATCH(Q$2,[3]Tabelle1!$E$2:$U$2,0))=0,"",INDEX([3]Tabelle1!$E$3:$U$500,MATCH($A641&amp;$C641&amp;$D641,[3]Tabelle1!$A$3:$A$500&amp;[3]Tabelle1!$C$3:$C$500&amp;[3]Tabelle1!$D$3:$D$500,0),MATCH(Q$2,[3]Tabelle1!$E$2:$U$2,0))),"")</f>
        <v/>
      </c>
      <c r="R641" s="195" t="str">
        <f t="array" ref="R641">IFERROR(IF(INDEX([3]Tabelle1!$E$3:$U$500,MATCH($A641&amp;$C641&amp;$D641,[3]Tabelle1!$A$3:$A$500&amp;[3]Tabelle1!$C$3:$C$500&amp;[3]Tabelle1!$D$3:$D$500,0),MATCH(R$2,[3]Tabelle1!$E$2:$U$2,0))=0,"",INDEX([3]Tabelle1!$E$3:$U$500,MATCH($A641&amp;$C641&amp;$D641,[3]Tabelle1!$A$3:$A$500&amp;[3]Tabelle1!$C$3:$C$500&amp;[3]Tabelle1!$D$3:$D$500,0),MATCH(R$2,[3]Tabelle1!$E$2:$U$2,0))),"")</f>
        <v/>
      </c>
      <c r="S641" s="195">
        <f t="array" ref="S641">IFERROR(IF(INDEX([3]Tabelle1!$E$3:$U$500,MATCH($A641&amp;$C641&amp;$D641,[3]Tabelle1!$A$3:$A$500&amp;[3]Tabelle1!$C$3:$C$500&amp;[3]Tabelle1!$D$3:$D$500,0),MATCH(S$2,[3]Tabelle1!$E$2:$U$2,0))=0,"",INDEX([3]Tabelle1!$E$3:$U$500,MATCH($A641&amp;$C641&amp;$D641,[3]Tabelle1!$A$3:$A$500&amp;[3]Tabelle1!$C$3:$C$500&amp;[3]Tabelle1!$D$3:$D$500,0),MATCH(S$2,[3]Tabelle1!$E$2:$U$2,0))),"")</f>
        <v>83022</v>
      </c>
      <c r="T641" s="195" t="str">
        <f t="array" ref="T641">IFERROR(IF(INDEX([3]Tabelle1!$E$3:$U$500,MATCH($A641&amp;$C641&amp;$D641,[3]Tabelle1!$A$3:$A$500&amp;[3]Tabelle1!$C$3:$C$500&amp;[3]Tabelle1!$D$3:$D$500,0),MATCH(T$2,[3]Tabelle1!$E$2:$U$2,0))=0,"",INDEX([3]Tabelle1!$E$3:$U$500,MATCH($A641&amp;$C641&amp;$D641,[3]Tabelle1!$A$3:$A$500&amp;[3]Tabelle1!$C$3:$C$500&amp;[3]Tabelle1!$D$3:$D$500,0),MATCH(T$2,[3]Tabelle1!$E$2:$U$2,0))),"")</f>
        <v/>
      </c>
      <c r="U641" s="195" t="str">
        <f t="array" ref="U641">IFERROR(IF(INDEX([3]Tabelle1!$E$3:$U$500,MATCH($A641&amp;$C641&amp;$D641,[3]Tabelle1!$A$3:$A$500&amp;[3]Tabelle1!$C$3:$C$500&amp;[3]Tabelle1!$D$3:$D$500,0),MATCH(U$2,[3]Tabelle1!$E$2:$U$2,0))=0,"",INDEX([3]Tabelle1!$E$3:$U$500,MATCH($A641&amp;$C641&amp;$D641,[3]Tabelle1!$A$3:$A$500&amp;[3]Tabelle1!$C$3:$C$500&amp;[3]Tabelle1!$D$3:$D$500,0),MATCH(U$2,[3]Tabelle1!$E$2:$U$2,0))),"")</f>
        <v/>
      </c>
      <c r="V641" s="196" t="str">
        <f t="array" ref="V641">IFERROR(IF(INDEX([3]Tabelle1!$E$3:$U$500,MATCH($A641&amp;$C641&amp;$D641,[3]Tabelle1!$A$3:$A$500&amp;[3]Tabelle1!$C$3:$C$500&amp;[3]Tabelle1!$D$3:$D$500,0),MATCH(V$2,[3]Tabelle1!$E$2:$U$2,0))=0,"",INDEX([3]Tabelle1!$E$3:$U$500,MATCH($A641&amp;$C641&amp;$D641,[3]Tabelle1!$A$3:$A$500&amp;[3]Tabelle1!$C$3:$C$500&amp;[3]Tabelle1!$D$3:$D$500,0),MATCH(V$2,[3]Tabelle1!$E$2:$U$2,0))),"")</f>
        <v/>
      </c>
      <c r="W641" t="str">
        <f t="array" ref="W641">IFERROR(IF(INDEX([3]Tabelle1!$E$3:$U$500,MATCH($A641&amp;$C641&amp;$D641,[3]Tabelle1!$A$3:$A$500&amp;[3]Tabelle1!$C$3:$C$500&amp;[3]Tabelle1!$D$3:$D$500,0),MATCH(W$2,[3]Tabelle1!$E$2:$U$2,0))=0,"",INDEX([3]Tabelle1!$E$3:$U$500,MATCH($A641&amp;$C641&amp;$D641,[3]Tabelle1!$A$3:$A$500&amp;[3]Tabelle1!$C$3:$C$500&amp;[3]Tabelle1!$D$3:$D$500,0),MATCH(W$2,[3]Tabelle1!$E$2:$U$2,0))),"")</f>
        <v/>
      </c>
      <c r="X641" t="str">
        <f t="array" ref="X641">IFERROR(IF(INDEX([3]Tabelle1!$E$3:$U$500,MATCH($A641&amp;$C641&amp;$D641,[3]Tabelle1!$A$3:$A$500&amp;[3]Tabelle1!$C$3:$C$500&amp;[3]Tabelle1!$D$3:$D$500,0),MATCH(X$2,[3]Tabelle1!$E$2:$U$2,0))=0,"",INDEX([3]Tabelle1!$E$3:$U$500,MATCH($A641&amp;$C641&amp;$D641,[3]Tabelle1!$A$3:$A$500&amp;[3]Tabelle1!$C$3:$C$500&amp;[3]Tabelle1!$D$3:$D$500,0),MATCH(X$2,[3]Tabelle1!$E$2:$U$2,0))),"")</f>
        <v/>
      </c>
      <c r="Y641" s="4"/>
      <c r="Z641" s="4"/>
      <c r="AA641" s="4"/>
      <c r="AB641" s="4"/>
      <c r="AC641" s="4"/>
      <c r="AD641" s="4"/>
      <c r="AE641" s="4"/>
      <c r="AF641" s="4"/>
    </row>
    <row r="642" spans="1:32" x14ac:dyDescent="0.2">
      <c r="A642" s="107" t="str">
        <f t="shared" si="52"/>
        <v>Spain - Tendencial</v>
      </c>
      <c r="B642" s="97"/>
      <c r="C642" s="97" t="s">
        <v>205</v>
      </c>
      <c r="D642" s="227" t="s">
        <v>6</v>
      </c>
      <c r="E642" s="194"/>
      <c r="F642" s="194"/>
      <c r="G642" s="194"/>
      <c r="H642" s="195" t="str">
        <f t="array" ref="H642">IFERROR(IF(INDEX([3]Tabelle1!$E$3:$U$500,MATCH($A642&amp;$C642&amp;$D642,[3]Tabelle1!$A$3:$A$500&amp;[3]Tabelle1!$C$3:$C$500&amp;[3]Tabelle1!$D$3:$D$500,0),MATCH(H$2,[3]Tabelle1!$E$2:$U$2,0))=0,"",INDEX([3]Tabelle1!$E$3:$U$500,MATCH($A642&amp;$C642&amp;$D642,[3]Tabelle1!$A$3:$A$500&amp;[3]Tabelle1!$C$3:$C$500&amp;[3]Tabelle1!$D$3:$D$500,0),MATCH(H$2,[3]Tabelle1!$E$2:$U$2,0))),"")</f>
        <v/>
      </c>
      <c r="I642" s="195" t="str">
        <f t="array" ref="I642">IFERROR(IF(INDEX([3]Tabelle1!$E$3:$U$500,MATCH($A642&amp;$C642&amp;$D642,[3]Tabelle1!$A$3:$A$500&amp;[3]Tabelle1!$C$3:$C$500&amp;[3]Tabelle1!$D$3:$D$500,0),MATCH(I$2,[3]Tabelle1!$E$2:$U$2,0))=0,"",INDEX([3]Tabelle1!$E$3:$U$500,MATCH($A642&amp;$C642&amp;$D642,[3]Tabelle1!$A$3:$A$500&amp;[3]Tabelle1!$C$3:$C$500&amp;[3]Tabelle1!$D$3:$D$500,0),MATCH(I$2,[3]Tabelle1!$E$2:$U$2,0))),"")</f>
        <v/>
      </c>
      <c r="J642" s="195" t="str">
        <f t="array" ref="J642">IFERROR(IF(INDEX([3]Tabelle1!$E$3:$U$500,MATCH($A642&amp;$C642&amp;$D642,[3]Tabelle1!$A$3:$A$500&amp;[3]Tabelle1!$C$3:$C$500&amp;[3]Tabelle1!$D$3:$D$500,0),MATCH(J$2,[3]Tabelle1!$E$2:$U$2,0))=0,"",INDEX([3]Tabelle1!$E$3:$U$500,MATCH($A642&amp;$C642&amp;$D642,[3]Tabelle1!$A$3:$A$500&amp;[3]Tabelle1!$C$3:$C$500&amp;[3]Tabelle1!$D$3:$D$500,0),MATCH(J$2,[3]Tabelle1!$E$2:$U$2,0))),"")</f>
        <v/>
      </c>
      <c r="K642" s="195" t="str">
        <f t="array" ref="K642">IFERROR(IF(INDEX([3]Tabelle1!$E$3:$U$500,MATCH($A642&amp;$C642&amp;$D642,[3]Tabelle1!$A$3:$A$500&amp;[3]Tabelle1!$C$3:$C$500&amp;[3]Tabelle1!$D$3:$D$500,0),MATCH(K$2,[3]Tabelle1!$E$2:$U$2,0))=0,"",INDEX([3]Tabelle1!$E$3:$U$500,MATCH($A642&amp;$C642&amp;$D642,[3]Tabelle1!$A$3:$A$500&amp;[3]Tabelle1!$C$3:$C$500&amp;[3]Tabelle1!$D$3:$D$500,0),MATCH(K$2,[3]Tabelle1!$E$2:$U$2,0))),"")</f>
        <v/>
      </c>
      <c r="L642" s="195" t="str">
        <f t="array" ref="L642">IFERROR(IF(INDEX([3]Tabelle1!$E$3:$U$500,MATCH($A642&amp;$C642&amp;$D642,[3]Tabelle1!$A$3:$A$500&amp;[3]Tabelle1!$C$3:$C$500&amp;[3]Tabelle1!$D$3:$D$500,0),MATCH(L$2,[3]Tabelle1!$E$2:$U$2,0))=0,"",INDEX([3]Tabelle1!$E$3:$U$500,MATCH($A642&amp;$C642&amp;$D642,[3]Tabelle1!$A$3:$A$500&amp;[3]Tabelle1!$C$3:$C$500&amp;[3]Tabelle1!$D$3:$D$500,0),MATCH(L$2,[3]Tabelle1!$E$2:$U$2,0))),"")</f>
        <v/>
      </c>
      <c r="M642" s="195" t="str">
        <f t="array" ref="M642">IFERROR(IF(INDEX([3]Tabelle1!$E$3:$U$500,MATCH($A642&amp;$C642&amp;$D642,[3]Tabelle1!$A$3:$A$500&amp;[3]Tabelle1!$C$3:$C$500&amp;[3]Tabelle1!$D$3:$D$500,0),MATCH(M$2,[3]Tabelle1!$E$2:$U$2,0))=0,"",INDEX([3]Tabelle1!$E$3:$U$500,MATCH($A642&amp;$C642&amp;$D642,[3]Tabelle1!$A$3:$A$500&amp;[3]Tabelle1!$C$3:$C$500&amp;[3]Tabelle1!$D$3:$D$500,0),MATCH(M$2,[3]Tabelle1!$E$2:$U$2,0))),"")</f>
        <v/>
      </c>
      <c r="N642" s="195" t="str">
        <f t="array" ref="N642">IFERROR(IF(INDEX([3]Tabelle1!$E$3:$U$500,MATCH($A642&amp;$C642&amp;$D642,[3]Tabelle1!$A$3:$A$500&amp;[3]Tabelle1!$C$3:$C$500&amp;[3]Tabelle1!$D$3:$D$500,0),MATCH(N$2,[3]Tabelle1!$E$2:$U$2,0))=0,"",INDEX([3]Tabelle1!$E$3:$U$500,MATCH($A642&amp;$C642&amp;$D642,[3]Tabelle1!$A$3:$A$500&amp;[3]Tabelle1!$C$3:$C$500&amp;[3]Tabelle1!$D$3:$D$500,0),MATCH(N$2,[3]Tabelle1!$E$2:$U$2,0))),"")</f>
        <v/>
      </c>
      <c r="O642" s="195" t="str">
        <f t="array" ref="O642">IFERROR(IF(INDEX([3]Tabelle1!$E$3:$U$500,MATCH($A642&amp;$C642&amp;$D642,[3]Tabelle1!$A$3:$A$500&amp;[3]Tabelle1!$C$3:$C$500&amp;[3]Tabelle1!$D$3:$D$500,0),MATCH(O$2,[3]Tabelle1!$E$2:$U$2,0))=0,"",INDEX([3]Tabelle1!$E$3:$U$500,MATCH($A642&amp;$C642&amp;$D642,[3]Tabelle1!$A$3:$A$500&amp;[3]Tabelle1!$C$3:$C$500&amp;[3]Tabelle1!$D$3:$D$500,0),MATCH(O$2,[3]Tabelle1!$E$2:$U$2,0))),"")</f>
        <v/>
      </c>
      <c r="P642" s="195" t="str">
        <f t="array" ref="P642">IFERROR(IF(INDEX([3]Tabelle1!$E$3:$U$500,MATCH($A642&amp;$C642&amp;$D642,[3]Tabelle1!$A$3:$A$500&amp;[3]Tabelle1!$C$3:$C$500&amp;[3]Tabelle1!$D$3:$D$500,0),MATCH(P$2,[3]Tabelle1!$E$2:$U$2,0))=0,"",INDEX([3]Tabelle1!$E$3:$U$500,MATCH($A642&amp;$C642&amp;$D642,[3]Tabelle1!$A$3:$A$500&amp;[3]Tabelle1!$C$3:$C$500&amp;[3]Tabelle1!$D$3:$D$500,0),MATCH(P$2,[3]Tabelle1!$E$2:$U$2,0))),"")</f>
        <v/>
      </c>
      <c r="Q642" s="195" t="str">
        <f t="array" ref="Q642">IFERROR(IF(INDEX([3]Tabelle1!$E$3:$U$500,MATCH($A642&amp;$C642&amp;$D642,[3]Tabelle1!$A$3:$A$500&amp;[3]Tabelle1!$C$3:$C$500&amp;[3]Tabelle1!$D$3:$D$500,0),MATCH(Q$2,[3]Tabelle1!$E$2:$U$2,0))=0,"",INDEX([3]Tabelle1!$E$3:$U$500,MATCH($A642&amp;$C642&amp;$D642,[3]Tabelle1!$A$3:$A$500&amp;[3]Tabelle1!$C$3:$C$500&amp;[3]Tabelle1!$D$3:$D$500,0),MATCH(Q$2,[3]Tabelle1!$E$2:$U$2,0))),"")</f>
        <v/>
      </c>
      <c r="R642" s="195" t="str">
        <f t="array" ref="R642">IFERROR(IF(INDEX([3]Tabelle1!$E$3:$U$500,MATCH($A642&amp;$C642&amp;$D642,[3]Tabelle1!$A$3:$A$500&amp;[3]Tabelle1!$C$3:$C$500&amp;[3]Tabelle1!$D$3:$D$500,0),MATCH(R$2,[3]Tabelle1!$E$2:$U$2,0))=0,"",INDEX([3]Tabelle1!$E$3:$U$500,MATCH($A642&amp;$C642&amp;$D642,[3]Tabelle1!$A$3:$A$500&amp;[3]Tabelle1!$C$3:$C$500&amp;[3]Tabelle1!$D$3:$D$500,0),MATCH(R$2,[3]Tabelle1!$E$2:$U$2,0))),"")</f>
        <v/>
      </c>
      <c r="S642" s="195" t="str">
        <f t="array" ref="S642">IFERROR(IF(INDEX([3]Tabelle1!$E$3:$U$500,MATCH($A642&amp;$C642&amp;$D642,[3]Tabelle1!$A$3:$A$500&amp;[3]Tabelle1!$C$3:$C$500&amp;[3]Tabelle1!$D$3:$D$500,0),MATCH(S$2,[3]Tabelle1!$E$2:$U$2,0))=0,"",INDEX([3]Tabelle1!$E$3:$U$500,MATCH($A642&amp;$C642&amp;$D642,[3]Tabelle1!$A$3:$A$500&amp;[3]Tabelle1!$C$3:$C$500&amp;[3]Tabelle1!$D$3:$D$500,0),MATCH(S$2,[3]Tabelle1!$E$2:$U$2,0))),"")</f>
        <v/>
      </c>
      <c r="T642" s="195" t="str">
        <f t="array" ref="T642">IFERROR(IF(INDEX([3]Tabelle1!$E$3:$U$500,MATCH($A642&amp;$C642&amp;$D642,[3]Tabelle1!$A$3:$A$500&amp;[3]Tabelle1!$C$3:$C$500&amp;[3]Tabelle1!$D$3:$D$500,0),MATCH(T$2,[3]Tabelle1!$E$2:$U$2,0))=0,"",INDEX([3]Tabelle1!$E$3:$U$500,MATCH($A642&amp;$C642&amp;$D642,[3]Tabelle1!$A$3:$A$500&amp;[3]Tabelle1!$C$3:$C$500&amp;[3]Tabelle1!$D$3:$D$500,0),MATCH(T$2,[3]Tabelle1!$E$2:$U$2,0))),"")</f>
        <v/>
      </c>
      <c r="U642" s="195" t="str">
        <f t="array" ref="U642">IFERROR(IF(INDEX([3]Tabelle1!$E$3:$U$500,MATCH($A642&amp;$C642&amp;$D642,[3]Tabelle1!$A$3:$A$500&amp;[3]Tabelle1!$C$3:$C$500&amp;[3]Tabelle1!$D$3:$D$500,0),MATCH(U$2,[3]Tabelle1!$E$2:$U$2,0))=0,"",INDEX([3]Tabelle1!$E$3:$U$500,MATCH($A642&amp;$C642&amp;$D642,[3]Tabelle1!$A$3:$A$500&amp;[3]Tabelle1!$C$3:$C$500&amp;[3]Tabelle1!$D$3:$D$500,0),MATCH(U$2,[3]Tabelle1!$E$2:$U$2,0))),"")</f>
        <v/>
      </c>
      <c r="V642" s="196" t="str">
        <f t="array" ref="V642">IFERROR(IF(INDEX([3]Tabelle1!$E$3:$U$500,MATCH($A642&amp;$C642&amp;$D642,[3]Tabelle1!$A$3:$A$500&amp;[3]Tabelle1!$C$3:$C$500&amp;[3]Tabelle1!$D$3:$D$500,0),MATCH(V$2,[3]Tabelle1!$E$2:$U$2,0))=0,"",INDEX([3]Tabelle1!$E$3:$U$500,MATCH($A642&amp;$C642&amp;$D642,[3]Tabelle1!$A$3:$A$500&amp;[3]Tabelle1!$C$3:$C$500&amp;[3]Tabelle1!$D$3:$D$500,0),MATCH(V$2,[3]Tabelle1!$E$2:$U$2,0))),"")</f>
        <v/>
      </c>
      <c r="W642" t="str">
        <f t="array" ref="W642">IFERROR(IF(INDEX([3]Tabelle1!$E$3:$U$500,MATCH($A642&amp;$C642&amp;$D642,[3]Tabelle1!$A$3:$A$500&amp;[3]Tabelle1!$C$3:$C$500&amp;[3]Tabelle1!$D$3:$D$500,0),MATCH(W$2,[3]Tabelle1!$E$2:$U$2,0))=0,"",INDEX([3]Tabelle1!$E$3:$U$500,MATCH($A642&amp;$C642&amp;$D642,[3]Tabelle1!$A$3:$A$500&amp;[3]Tabelle1!$C$3:$C$500&amp;[3]Tabelle1!$D$3:$D$500,0),MATCH(W$2,[3]Tabelle1!$E$2:$U$2,0))),"")</f>
        <v/>
      </c>
      <c r="X642" t="str">
        <f t="array" ref="X642">IFERROR(IF(INDEX([3]Tabelle1!$E$3:$U$500,MATCH($A642&amp;$C642&amp;$D642,[3]Tabelle1!$A$3:$A$500&amp;[3]Tabelle1!$C$3:$C$500&amp;[3]Tabelle1!$D$3:$D$500,0),MATCH(X$2,[3]Tabelle1!$E$2:$U$2,0))=0,"",INDEX([3]Tabelle1!$E$3:$U$500,MATCH($A642&amp;$C642&amp;$D642,[3]Tabelle1!$A$3:$A$500&amp;[3]Tabelle1!$C$3:$C$500&amp;[3]Tabelle1!$D$3:$D$500,0),MATCH(X$2,[3]Tabelle1!$E$2:$U$2,0))),"")</f>
        <v/>
      </c>
      <c r="Y642" s="4"/>
      <c r="Z642" s="4"/>
      <c r="AA642" s="4"/>
      <c r="AB642" s="4"/>
      <c r="AC642" s="4"/>
      <c r="AD642" s="4"/>
      <c r="AE642" s="4"/>
      <c r="AF642" s="4"/>
    </row>
    <row r="643" spans="1:32" x14ac:dyDescent="0.2">
      <c r="A643" s="107" t="str">
        <f t="shared" si="52"/>
        <v>Spain - Tendencial</v>
      </c>
      <c r="B643" s="97"/>
      <c r="C643" s="97" t="s">
        <v>205</v>
      </c>
      <c r="D643" s="227" t="s">
        <v>1</v>
      </c>
      <c r="E643" s="194"/>
      <c r="F643" s="194"/>
      <c r="G643" s="194"/>
      <c r="H643" s="195" t="str">
        <f t="array" ref="H643">IFERROR(IF(INDEX([3]Tabelle1!$E$3:$U$500,MATCH($A643&amp;$C643&amp;$D643,[3]Tabelle1!$A$3:$A$500&amp;[3]Tabelle1!$C$3:$C$500&amp;[3]Tabelle1!$D$3:$D$500,0),MATCH(H$2,[3]Tabelle1!$E$2:$U$2,0))=0,"",INDEX([3]Tabelle1!$E$3:$U$500,MATCH($A643&amp;$C643&amp;$D643,[3]Tabelle1!$A$3:$A$500&amp;[3]Tabelle1!$C$3:$C$500&amp;[3]Tabelle1!$D$3:$D$500,0),MATCH(H$2,[3]Tabelle1!$E$2:$U$2,0))),"")</f>
        <v/>
      </c>
      <c r="I643" s="195" t="str">
        <f t="array" ref="I643">IFERROR(IF(INDEX([3]Tabelle1!$E$3:$U$500,MATCH($A643&amp;$C643&amp;$D643,[3]Tabelle1!$A$3:$A$500&amp;[3]Tabelle1!$C$3:$C$500&amp;[3]Tabelle1!$D$3:$D$500,0),MATCH(I$2,[3]Tabelle1!$E$2:$U$2,0))=0,"",INDEX([3]Tabelle1!$E$3:$U$500,MATCH($A643&amp;$C643&amp;$D643,[3]Tabelle1!$A$3:$A$500&amp;[3]Tabelle1!$C$3:$C$500&amp;[3]Tabelle1!$D$3:$D$500,0),MATCH(I$2,[3]Tabelle1!$E$2:$U$2,0))),"")</f>
        <v/>
      </c>
      <c r="J643" s="195" t="str">
        <f t="array" ref="J643">IFERROR(IF(INDEX([3]Tabelle1!$E$3:$U$500,MATCH($A643&amp;$C643&amp;$D643,[3]Tabelle1!$A$3:$A$500&amp;[3]Tabelle1!$C$3:$C$500&amp;[3]Tabelle1!$D$3:$D$500,0),MATCH(J$2,[3]Tabelle1!$E$2:$U$2,0))=0,"",INDEX([3]Tabelle1!$E$3:$U$500,MATCH($A643&amp;$C643&amp;$D643,[3]Tabelle1!$A$3:$A$500&amp;[3]Tabelle1!$C$3:$C$500&amp;[3]Tabelle1!$D$3:$D$500,0),MATCH(J$2,[3]Tabelle1!$E$2:$U$2,0))),"")</f>
        <v/>
      </c>
      <c r="K643" s="195" t="str">
        <f t="array" ref="K643">IFERROR(IF(INDEX([3]Tabelle1!$E$3:$U$500,MATCH($A643&amp;$C643&amp;$D643,[3]Tabelle1!$A$3:$A$500&amp;[3]Tabelle1!$C$3:$C$500&amp;[3]Tabelle1!$D$3:$D$500,0),MATCH(K$2,[3]Tabelle1!$E$2:$U$2,0))=0,"",INDEX([3]Tabelle1!$E$3:$U$500,MATCH($A643&amp;$C643&amp;$D643,[3]Tabelle1!$A$3:$A$500&amp;[3]Tabelle1!$C$3:$C$500&amp;[3]Tabelle1!$D$3:$D$500,0),MATCH(K$2,[3]Tabelle1!$E$2:$U$2,0))),"")</f>
        <v/>
      </c>
      <c r="L643" s="195" t="str">
        <f t="array" ref="L643">IFERROR(IF(INDEX([3]Tabelle1!$E$3:$U$500,MATCH($A643&amp;$C643&amp;$D643,[3]Tabelle1!$A$3:$A$500&amp;[3]Tabelle1!$C$3:$C$500&amp;[3]Tabelle1!$D$3:$D$500,0),MATCH(L$2,[3]Tabelle1!$E$2:$U$2,0))=0,"",INDEX([3]Tabelle1!$E$3:$U$500,MATCH($A643&amp;$C643&amp;$D643,[3]Tabelle1!$A$3:$A$500&amp;[3]Tabelle1!$C$3:$C$500&amp;[3]Tabelle1!$D$3:$D$500,0),MATCH(L$2,[3]Tabelle1!$E$2:$U$2,0))),"")</f>
        <v/>
      </c>
      <c r="M643" s="195" t="str">
        <f t="array" ref="M643">IFERROR(IF(INDEX([3]Tabelle1!$E$3:$U$500,MATCH($A643&amp;$C643&amp;$D643,[3]Tabelle1!$A$3:$A$500&amp;[3]Tabelle1!$C$3:$C$500&amp;[3]Tabelle1!$D$3:$D$500,0),MATCH(M$2,[3]Tabelle1!$E$2:$U$2,0))=0,"",INDEX([3]Tabelle1!$E$3:$U$500,MATCH($A643&amp;$C643&amp;$D643,[3]Tabelle1!$A$3:$A$500&amp;[3]Tabelle1!$C$3:$C$500&amp;[3]Tabelle1!$D$3:$D$500,0),MATCH(M$2,[3]Tabelle1!$E$2:$U$2,0))),"")</f>
        <v/>
      </c>
      <c r="N643" s="195" t="str">
        <f t="array" ref="N643">IFERROR(IF(INDEX([3]Tabelle1!$E$3:$U$500,MATCH($A643&amp;$C643&amp;$D643,[3]Tabelle1!$A$3:$A$500&amp;[3]Tabelle1!$C$3:$C$500&amp;[3]Tabelle1!$D$3:$D$500,0),MATCH(N$2,[3]Tabelle1!$E$2:$U$2,0))=0,"",INDEX([3]Tabelle1!$E$3:$U$500,MATCH($A643&amp;$C643&amp;$D643,[3]Tabelle1!$A$3:$A$500&amp;[3]Tabelle1!$C$3:$C$500&amp;[3]Tabelle1!$D$3:$D$500,0),MATCH(N$2,[3]Tabelle1!$E$2:$U$2,0))),"")</f>
        <v/>
      </c>
      <c r="O643" s="195" t="str">
        <f t="array" ref="O643">IFERROR(IF(INDEX([3]Tabelle1!$E$3:$U$500,MATCH($A643&amp;$C643&amp;$D643,[3]Tabelle1!$A$3:$A$500&amp;[3]Tabelle1!$C$3:$C$500&amp;[3]Tabelle1!$D$3:$D$500,0),MATCH(O$2,[3]Tabelle1!$E$2:$U$2,0))=0,"",INDEX([3]Tabelle1!$E$3:$U$500,MATCH($A643&amp;$C643&amp;$D643,[3]Tabelle1!$A$3:$A$500&amp;[3]Tabelle1!$C$3:$C$500&amp;[3]Tabelle1!$D$3:$D$500,0),MATCH(O$2,[3]Tabelle1!$E$2:$U$2,0))),"")</f>
        <v/>
      </c>
      <c r="P643" s="195" t="str">
        <f t="array" ref="P643">IFERROR(IF(INDEX([3]Tabelle1!$E$3:$U$500,MATCH($A643&amp;$C643&amp;$D643,[3]Tabelle1!$A$3:$A$500&amp;[3]Tabelle1!$C$3:$C$500&amp;[3]Tabelle1!$D$3:$D$500,0),MATCH(P$2,[3]Tabelle1!$E$2:$U$2,0))=0,"",INDEX([3]Tabelle1!$E$3:$U$500,MATCH($A643&amp;$C643&amp;$D643,[3]Tabelle1!$A$3:$A$500&amp;[3]Tabelle1!$C$3:$C$500&amp;[3]Tabelle1!$D$3:$D$500,0),MATCH(P$2,[3]Tabelle1!$E$2:$U$2,0))),"")</f>
        <v/>
      </c>
      <c r="Q643" s="195" t="str">
        <f t="array" ref="Q643">IFERROR(IF(INDEX([3]Tabelle1!$E$3:$U$500,MATCH($A643&amp;$C643&amp;$D643,[3]Tabelle1!$A$3:$A$500&amp;[3]Tabelle1!$C$3:$C$500&amp;[3]Tabelle1!$D$3:$D$500,0),MATCH(Q$2,[3]Tabelle1!$E$2:$U$2,0))=0,"",INDEX([3]Tabelle1!$E$3:$U$500,MATCH($A643&amp;$C643&amp;$D643,[3]Tabelle1!$A$3:$A$500&amp;[3]Tabelle1!$C$3:$C$500&amp;[3]Tabelle1!$D$3:$D$500,0),MATCH(Q$2,[3]Tabelle1!$E$2:$U$2,0))),"")</f>
        <v/>
      </c>
      <c r="R643" s="195" t="str">
        <f t="array" ref="R643">IFERROR(IF(INDEX([3]Tabelle1!$E$3:$U$500,MATCH($A643&amp;$C643&amp;$D643,[3]Tabelle1!$A$3:$A$500&amp;[3]Tabelle1!$C$3:$C$500&amp;[3]Tabelle1!$D$3:$D$500,0),MATCH(R$2,[3]Tabelle1!$E$2:$U$2,0))=0,"",INDEX([3]Tabelle1!$E$3:$U$500,MATCH($A643&amp;$C643&amp;$D643,[3]Tabelle1!$A$3:$A$500&amp;[3]Tabelle1!$C$3:$C$500&amp;[3]Tabelle1!$D$3:$D$500,0),MATCH(R$2,[3]Tabelle1!$E$2:$U$2,0))),"")</f>
        <v/>
      </c>
      <c r="S643" s="195" t="str">
        <f t="array" ref="S643">IFERROR(IF(INDEX([3]Tabelle1!$E$3:$U$500,MATCH($A643&amp;$C643&amp;$D643,[3]Tabelle1!$A$3:$A$500&amp;[3]Tabelle1!$C$3:$C$500&amp;[3]Tabelle1!$D$3:$D$500,0),MATCH(S$2,[3]Tabelle1!$E$2:$U$2,0))=0,"",INDEX([3]Tabelle1!$E$3:$U$500,MATCH($A643&amp;$C643&amp;$D643,[3]Tabelle1!$A$3:$A$500&amp;[3]Tabelle1!$C$3:$C$500&amp;[3]Tabelle1!$D$3:$D$500,0),MATCH(S$2,[3]Tabelle1!$E$2:$U$2,0))),"")</f>
        <v/>
      </c>
      <c r="T643" s="195" t="str">
        <f t="array" ref="T643">IFERROR(IF(INDEX([3]Tabelle1!$E$3:$U$500,MATCH($A643&amp;$C643&amp;$D643,[3]Tabelle1!$A$3:$A$500&amp;[3]Tabelle1!$C$3:$C$500&amp;[3]Tabelle1!$D$3:$D$500,0),MATCH(T$2,[3]Tabelle1!$E$2:$U$2,0))=0,"",INDEX([3]Tabelle1!$E$3:$U$500,MATCH($A643&amp;$C643&amp;$D643,[3]Tabelle1!$A$3:$A$500&amp;[3]Tabelle1!$C$3:$C$500&amp;[3]Tabelle1!$D$3:$D$500,0),MATCH(T$2,[3]Tabelle1!$E$2:$U$2,0))),"")</f>
        <v/>
      </c>
      <c r="U643" s="195" t="str">
        <f t="array" ref="U643">IFERROR(IF(INDEX([3]Tabelle1!$E$3:$U$500,MATCH($A643&amp;$C643&amp;$D643,[3]Tabelle1!$A$3:$A$500&amp;[3]Tabelle1!$C$3:$C$500&amp;[3]Tabelle1!$D$3:$D$500,0),MATCH(U$2,[3]Tabelle1!$E$2:$U$2,0))=0,"",INDEX([3]Tabelle1!$E$3:$U$500,MATCH($A643&amp;$C643&amp;$D643,[3]Tabelle1!$A$3:$A$500&amp;[3]Tabelle1!$C$3:$C$500&amp;[3]Tabelle1!$D$3:$D$500,0),MATCH(U$2,[3]Tabelle1!$E$2:$U$2,0))),"")</f>
        <v/>
      </c>
      <c r="V643" s="196" t="str">
        <f t="array" ref="V643">IFERROR(IF(INDEX([3]Tabelle1!$E$3:$U$500,MATCH($A643&amp;$C643&amp;$D643,[3]Tabelle1!$A$3:$A$500&amp;[3]Tabelle1!$C$3:$C$500&amp;[3]Tabelle1!$D$3:$D$500,0),MATCH(V$2,[3]Tabelle1!$E$2:$U$2,0))=0,"",INDEX([3]Tabelle1!$E$3:$U$500,MATCH($A643&amp;$C643&amp;$D643,[3]Tabelle1!$A$3:$A$500&amp;[3]Tabelle1!$C$3:$C$500&amp;[3]Tabelle1!$D$3:$D$500,0),MATCH(V$2,[3]Tabelle1!$E$2:$U$2,0))),"")</f>
        <v/>
      </c>
      <c r="W643" t="str">
        <f t="array" ref="W643">IFERROR(IF(INDEX([3]Tabelle1!$E$3:$U$500,MATCH($A643&amp;$C643&amp;$D643,[3]Tabelle1!$A$3:$A$500&amp;[3]Tabelle1!$C$3:$C$500&amp;[3]Tabelle1!$D$3:$D$500,0),MATCH(W$2,[3]Tabelle1!$E$2:$U$2,0))=0,"",INDEX([3]Tabelle1!$E$3:$U$500,MATCH($A643&amp;$C643&amp;$D643,[3]Tabelle1!$A$3:$A$500&amp;[3]Tabelle1!$C$3:$C$500&amp;[3]Tabelle1!$D$3:$D$500,0),MATCH(W$2,[3]Tabelle1!$E$2:$U$2,0))),"")</f>
        <v/>
      </c>
      <c r="X643" t="str">
        <f t="array" ref="X643">IFERROR(IF(INDEX([3]Tabelle1!$E$3:$U$500,MATCH($A643&amp;$C643&amp;$D643,[3]Tabelle1!$A$3:$A$500&amp;[3]Tabelle1!$C$3:$C$500&amp;[3]Tabelle1!$D$3:$D$500,0),MATCH(X$2,[3]Tabelle1!$E$2:$U$2,0))=0,"",INDEX([3]Tabelle1!$E$3:$U$500,MATCH($A643&amp;$C643&amp;$D643,[3]Tabelle1!$A$3:$A$500&amp;[3]Tabelle1!$C$3:$C$500&amp;[3]Tabelle1!$D$3:$D$500,0),MATCH(X$2,[3]Tabelle1!$E$2:$U$2,0))),"")</f>
        <v/>
      </c>
      <c r="Y643" s="4"/>
      <c r="Z643" s="4"/>
      <c r="AA643" s="4"/>
      <c r="AB643" s="4"/>
      <c r="AC643" s="4"/>
      <c r="AD643" s="4"/>
      <c r="AE643" s="4"/>
      <c r="AF643" s="4"/>
    </row>
    <row r="644" spans="1:32" x14ac:dyDescent="0.2">
      <c r="A644" s="107" t="str">
        <f t="shared" si="52"/>
        <v>Spain - Tendencial</v>
      </c>
      <c r="B644" s="97"/>
      <c r="C644" s="97" t="s">
        <v>205</v>
      </c>
      <c r="D644" s="227" t="s">
        <v>36</v>
      </c>
      <c r="E644" s="194"/>
      <c r="F644" s="194"/>
      <c r="G644" s="194"/>
      <c r="H644" s="195" t="str">
        <f t="array" ref="H644">IFERROR(IF(INDEX([3]Tabelle1!$E$3:$U$500,MATCH($A644&amp;$C644&amp;$D644,[3]Tabelle1!$A$3:$A$500&amp;[3]Tabelle1!$C$3:$C$500&amp;[3]Tabelle1!$D$3:$D$500,0),MATCH(H$2,[3]Tabelle1!$E$2:$U$2,0))=0,"",INDEX([3]Tabelle1!$E$3:$U$500,MATCH($A644&amp;$C644&amp;$D644,[3]Tabelle1!$A$3:$A$500&amp;[3]Tabelle1!$C$3:$C$500&amp;[3]Tabelle1!$D$3:$D$500,0),MATCH(H$2,[3]Tabelle1!$E$2:$U$2,0))),"")</f>
        <v/>
      </c>
      <c r="I644" s="195">
        <f t="array" ref="I644">IFERROR(IF(INDEX([3]Tabelle1!$E$3:$U$500,MATCH($A644&amp;$C644&amp;$D644,[3]Tabelle1!$A$3:$A$500&amp;[3]Tabelle1!$C$3:$C$500&amp;[3]Tabelle1!$D$3:$D$500,0),MATCH(I$2,[3]Tabelle1!$E$2:$U$2,0))=0,"",INDEX([3]Tabelle1!$E$3:$U$500,MATCH($A644&amp;$C644&amp;$D644,[3]Tabelle1!$A$3:$A$500&amp;[3]Tabelle1!$C$3:$C$500&amp;[3]Tabelle1!$D$3:$D$500,0),MATCH(I$2,[3]Tabelle1!$E$2:$U$2,0))),"")</f>
        <v>16034</v>
      </c>
      <c r="J644" s="195" t="str">
        <f t="array" ref="J644">IFERROR(IF(INDEX([3]Tabelle1!$E$3:$U$500,MATCH($A644&amp;$C644&amp;$D644,[3]Tabelle1!$A$3:$A$500&amp;[3]Tabelle1!$C$3:$C$500&amp;[3]Tabelle1!$D$3:$D$500,0),MATCH(J$2,[3]Tabelle1!$E$2:$U$2,0))=0,"",INDEX([3]Tabelle1!$E$3:$U$500,MATCH($A644&amp;$C644&amp;$D644,[3]Tabelle1!$A$3:$A$500&amp;[3]Tabelle1!$C$3:$C$500&amp;[3]Tabelle1!$D$3:$D$500,0),MATCH(J$2,[3]Tabelle1!$E$2:$U$2,0))),"")</f>
        <v/>
      </c>
      <c r="K644" s="195" t="str">
        <f t="array" ref="K644">IFERROR(IF(INDEX([3]Tabelle1!$E$3:$U$500,MATCH($A644&amp;$C644&amp;$D644,[3]Tabelle1!$A$3:$A$500&amp;[3]Tabelle1!$C$3:$C$500&amp;[3]Tabelle1!$D$3:$D$500,0),MATCH(K$2,[3]Tabelle1!$E$2:$U$2,0))=0,"",INDEX([3]Tabelle1!$E$3:$U$500,MATCH($A644&amp;$C644&amp;$D644,[3]Tabelle1!$A$3:$A$500&amp;[3]Tabelle1!$C$3:$C$500&amp;[3]Tabelle1!$D$3:$D$500,0),MATCH(K$2,[3]Tabelle1!$E$2:$U$2,0))),"")</f>
        <v/>
      </c>
      <c r="L644" s="195" t="str">
        <f t="array" ref="L644">IFERROR(IF(INDEX([3]Tabelle1!$E$3:$U$500,MATCH($A644&amp;$C644&amp;$D644,[3]Tabelle1!$A$3:$A$500&amp;[3]Tabelle1!$C$3:$C$500&amp;[3]Tabelle1!$D$3:$D$500,0),MATCH(L$2,[3]Tabelle1!$E$2:$U$2,0))=0,"",INDEX([3]Tabelle1!$E$3:$U$500,MATCH($A644&amp;$C644&amp;$D644,[3]Tabelle1!$A$3:$A$500&amp;[3]Tabelle1!$C$3:$C$500&amp;[3]Tabelle1!$D$3:$D$500,0),MATCH(L$2,[3]Tabelle1!$E$2:$U$2,0))),"")</f>
        <v/>
      </c>
      <c r="M644" s="195" t="str">
        <f t="array" ref="M644">IFERROR(IF(INDEX([3]Tabelle1!$E$3:$U$500,MATCH($A644&amp;$C644&amp;$D644,[3]Tabelle1!$A$3:$A$500&amp;[3]Tabelle1!$C$3:$C$500&amp;[3]Tabelle1!$D$3:$D$500,0),MATCH(M$2,[3]Tabelle1!$E$2:$U$2,0))=0,"",INDEX([3]Tabelle1!$E$3:$U$500,MATCH($A644&amp;$C644&amp;$D644,[3]Tabelle1!$A$3:$A$500&amp;[3]Tabelle1!$C$3:$C$500&amp;[3]Tabelle1!$D$3:$D$500,0),MATCH(M$2,[3]Tabelle1!$E$2:$U$2,0))),"")</f>
        <v/>
      </c>
      <c r="N644" s="195">
        <f t="array" ref="N644">IFERROR(IF(INDEX([3]Tabelle1!$E$3:$U$500,MATCH($A644&amp;$C644&amp;$D644,[3]Tabelle1!$A$3:$A$500&amp;[3]Tabelle1!$C$3:$C$500&amp;[3]Tabelle1!$D$3:$D$500,0),MATCH(N$2,[3]Tabelle1!$E$2:$U$2,0))=0,"",INDEX([3]Tabelle1!$E$3:$U$500,MATCH($A644&amp;$C644&amp;$D644,[3]Tabelle1!$A$3:$A$500&amp;[3]Tabelle1!$C$3:$C$500&amp;[3]Tabelle1!$D$3:$D$500,0),MATCH(N$2,[3]Tabelle1!$E$2:$U$2,0))),"")</f>
        <v>25032</v>
      </c>
      <c r="O644" s="195" t="str">
        <f t="array" ref="O644">IFERROR(IF(INDEX([3]Tabelle1!$E$3:$U$500,MATCH($A644&amp;$C644&amp;$D644,[3]Tabelle1!$A$3:$A$500&amp;[3]Tabelle1!$C$3:$C$500&amp;[3]Tabelle1!$D$3:$D$500,0),MATCH(O$2,[3]Tabelle1!$E$2:$U$2,0))=0,"",INDEX([3]Tabelle1!$E$3:$U$500,MATCH($A644&amp;$C644&amp;$D644,[3]Tabelle1!$A$3:$A$500&amp;[3]Tabelle1!$C$3:$C$500&amp;[3]Tabelle1!$D$3:$D$500,0),MATCH(O$2,[3]Tabelle1!$E$2:$U$2,0))),"")</f>
        <v/>
      </c>
      <c r="P644" s="195" t="str">
        <f t="array" ref="P644">IFERROR(IF(INDEX([3]Tabelle1!$E$3:$U$500,MATCH($A644&amp;$C644&amp;$D644,[3]Tabelle1!$A$3:$A$500&amp;[3]Tabelle1!$C$3:$C$500&amp;[3]Tabelle1!$D$3:$D$500,0),MATCH(P$2,[3]Tabelle1!$E$2:$U$2,0))=0,"",INDEX([3]Tabelle1!$E$3:$U$500,MATCH($A644&amp;$C644&amp;$D644,[3]Tabelle1!$A$3:$A$500&amp;[3]Tabelle1!$C$3:$C$500&amp;[3]Tabelle1!$D$3:$D$500,0),MATCH(P$2,[3]Tabelle1!$E$2:$U$2,0))),"")</f>
        <v/>
      </c>
      <c r="Q644" s="195" t="str">
        <f t="array" ref="Q644">IFERROR(IF(INDEX([3]Tabelle1!$E$3:$U$500,MATCH($A644&amp;$C644&amp;$D644,[3]Tabelle1!$A$3:$A$500&amp;[3]Tabelle1!$C$3:$C$500&amp;[3]Tabelle1!$D$3:$D$500,0),MATCH(Q$2,[3]Tabelle1!$E$2:$U$2,0))=0,"",INDEX([3]Tabelle1!$E$3:$U$500,MATCH($A644&amp;$C644&amp;$D644,[3]Tabelle1!$A$3:$A$500&amp;[3]Tabelle1!$C$3:$C$500&amp;[3]Tabelle1!$D$3:$D$500,0),MATCH(Q$2,[3]Tabelle1!$E$2:$U$2,0))),"")</f>
        <v/>
      </c>
      <c r="R644" s="195" t="str">
        <f t="array" ref="R644">IFERROR(IF(INDEX([3]Tabelle1!$E$3:$U$500,MATCH($A644&amp;$C644&amp;$D644,[3]Tabelle1!$A$3:$A$500&amp;[3]Tabelle1!$C$3:$C$500&amp;[3]Tabelle1!$D$3:$D$500,0),MATCH(R$2,[3]Tabelle1!$E$2:$U$2,0))=0,"",INDEX([3]Tabelle1!$E$3:$U$500,MATCH($A644&amp;$C644&amp;$D644,[3]Tabelle1!$A$3:$A$500&amp;[3]Tabelle1!$C$3:$C$500&amp;[3]Tabelle1!$D$3:$D$500,0),MATCH(R$2,[3]Tabelle1!$E$2:$U$2,0))),"")</f>
        <v/>
      </c>
      <c r="S644" s="195">
        <f t="array" ref="S644">IFERROR(IF(INDEX([3]Tabelle1!$E$3:$U$500,MATCH($A644&amp;$C644&amp;$D644,[3]Tabelle1!$A$3:$A$500&amp;[3]Tabelle1!$C$3:$C$500&amp;[3]Tabelle1!$D$3:$D$500,0),MATCH(S$2,[3]Tabelle1!$E$2:$U$2,0))=0,"",INDEX([3]Tabelle1!$E$3:$U$500,MATCH($A644&amp;$C644&amp;$D644,[3]Tabelle1!$A$3:$A$500&amp;[3]Tabelle1!$C$3:$C$500&amp;[3]Tabelle1!$D$3:$D$500,0),MATCH(S$2,[3]Tabelle1!$E$2:$U$2,0))),"")</f>
        <v>34030</v>
      </c>
      <c r="T644" s="195" t="str">
        <f t="array" ref="T644">IFERROR(IF(INDEX([3]Tabelle1!$E$3:$U$500,MATCH($A644&amp;$C644&amp;$D644,[3]Tabelle1!$A$3:$A$500&amp;[3]Tabelle1!$C$3:$C$500&amp;[3]Tabelle1!$D$3:$D$500,0),MATCH(T$2,[3]Tabelle1!$E$2:$U$2,0))=0,"",INDEX([3]Tabelle1!$E$3:$U$500,MATCH($A644&amp;$C644&amp;$D644,[3]Tabelle1!$A$3:$A$500&amp;[3]Tabelle1!$C$3:$C$500&amp;[3]Tabelle1!$D$3:$D$500,0),MATCH(T$2,[3]Tabelle1!$E$2:$U$2,0))),"")</f>
        <v/>
      </c>
      <c r="U644" s="195" t="str">
        <f t="array" ref="U644">IFERROR(IF(INDEX([3]Tabelle1!$E$3:$U$500,MATCH($A644&amp;$C644&amp;$D644,[3]Tabelle1!$A$3:$A$500&amp;[3]Tabelle1!$C$3:$C$500&amp;[3]Tabelle1!$D$3:$D$500,0),MATCH(U$2,[3]Tabelle1!$E$2:$U$2,0))=0,"",INDEX([3]Tabelle1!$E$3:$U$500,MATCH($A644&amp;$C644&amp;$D644,[3]Tabelle1!$A$3:$A$500&amp;[3]Tabelle1!$C$3:$C$500&amp;[3]Tabelle1!$D$3:$D$500,0),MATCH(U$2,[3]Tabelle1!$E$2:$U$2,0))),"")</f>
        <v/>
      </c>
      <c r="V644" s="196" t="str">
        <f t="array" ref="V644">IFERROR(IF(INDEX([3]Tabelle1!$E$3:$U$500,MATCH($A644&amp;$C644&amp;$D644,[3]Tabelle1!$A$3:$A$500&amp;[3]Tabelle1!$C$3:$C$500&amp;[3]Tabelle1!$D$3:$D$500,0),MATCH(V$2,[3]Tabelle1!$E$2:$U$2,0))=0,"",INDEX([3]Tabelle1!$E$3:$U$500,MATCH($A644&amp;$C644&amp;$D644,[3]Tabelle1!$A$3:$A$500&amp;[3]Tabelle1!$C$3:$C$500&amp;[3]Tabelle1!$D$3:$D$500,0),MATCH(V$2,[3]Tabelle1!$E$2:$U$2,0))),"")</f>
        <v/>
      </c>
      <c r="W644" t="str">
        <f t="array" ref="W644">IFERROR(IF(INDEX([3]Tabelle1!$E$3:$U$500,MATCH($A644&amp;$C644&amp;$D644,[3]Tabelle1!$A$3:$A$500&amp;[3]Tabelle1!$C$3:$C$500&amp;[3]Tabelle1!$D$3:$D$500,0),MATCH(W$2,[3]Tabelle1!$E$2:$U$2,0))=0,"",INDEX([3]Tabelle1!$E$3:$U$500,MATCH($A644&amp;$C644&amp;$D644,[3]Tabelle1!$A$3:$A$500&amp;[3]Tabelle1!$C$3:$C$500&amp;[3]Tabelle1!$D$3:$D$500,0),MATCH(W$2,[3]Tabelle1!$E$2:$U$2,0))),"")</f>
        <v/>
      </c>
      <c r="X644" t="str">
        <f t="array" ref="X644">IFERROR(IF(INDEX([3]Tabelle1!$E$3:$U$500,MATCH($A644&amp;$C644&amp;$D644,[3]Tabelle1!$A$3:$A$500&amp;[3]Tabelle1!$C$3:$C$500&amp;[3]Tabelle1!$D$3:$D$500,0),MATCH(X$2,[3]Tabelle1!$E$2:$U$2,0))=0,"",INDEX([3]Tabelle1!$E$3:$U$500,MATCH($A644&amp;$C644&amp;$D644,[3]Tabelle1!$A$3:$A$500&amp;[3]Tabelle1!$C$3:$C$500&amp;[3]Tabelle1!$D$3:$D$500,0),MATCH(X$2,[3]Tabelle1!$E$2:$U$2,0))),"")</f>
        <v/>
      </c>
      <c r="Y644" s="4"/>
      <c r="Z644" s="4"/>
      <c r="AA644" s="4"/>
      <c r="AB644" s="4"/>
      <c r="AC644" s="4"/>
      <c r="AD644" s="4"/>
      <c r="AE644" s="4"/>
      <c r="AF644" s="4"/>
    </row>
    <row r="645" spans="1:32" x14ac:dyDescent="0.2">
      <c r="A645" s="107" t="str">
        <f t="shared" si="52"/>
        <v>Spain - Tendencial</v>
      </c>
      <c r="B645" s="97"/>
      <c r="C645" s="97" t="s">
        <v>205</v>
      </c>
      <c r="D645" s="227" t="s">
        <v>45</v>
      </c>
      <c r="E645" s="194"/>
      <c r="F645" s="194"/>
      <c r="G645" s="194"/>
      <c r="H645" s="195" t="str">
        <f t="array" ref="H645">IFERROR(IF(INDEX([3]Tabelle1!$E$3:$U$500,MATCH($A645&amp;$C645&amp;$D645,[3]Tabelle1!$A$3:$A$500&amp;[3]Tabelle1!$C$3:$C$500&amp;[3]Tabelle1!$D$3:$D$500,0),MATCH(H$2,[3]Tabelle1!$E$2:$U$2,0))=0,"",INDEX([3]Tabelle1!$E$3:$U$500,MATCH($A645&amp;$C645&amp;$D645,[3]Tabelle1!$A$3:$A$500&amp;[3]Tabelle1!$C$3:$C$500&amp;[3]Tabelle1!$D$3:$D$500,0),MATCH(H$2,[3]Tabelle1!$E$2:$U$2,0))),"")</f>
        <v/>
      </c>
      <c r="I645" s="195">
        <f t="array" ref="I645">IFERROR(IF(INDEX([3]Tabelle1!$E$3:$U$500,MATCH($A645&amp;$C645&amp;$D645,[3]Tabelle1!$A$3:$A$500&amp;[3]Tabelle1!$C$3:$C$500&amp;[3]Tabelle1!$D$3:$D$500,0),MATCH(I$2,[3]Tabelle1!$E$2:$U$2,0))=0,"",INDEX([3]Tabelle1!$E$3:$U$500,MATCH($A645&amp;$C645&amp;$D645,[3]Tabelle1!$A$3:$A$500&amp;[3]Tabelle1!$C$3:$C$500&amp;[3]Tabelle1!$D$3:$D$500,0),MATCH(I$2,[3]Tabelle1!$E$2:$U$2,0))),"")</f>
        <v>5608</v>
      </c>
      <c r="J645" s="195" t="str">
        <f t="array" ref="J645">IFERROR(IF(INDEX([3]Tabelle1!$E$3:$U$500,MATCH($A645&amp;$C645&amp;$D645,[3]Tabelle1!$A$3:$A$500&amp;[3]Tabelle1!$C$3:$C$500&amp;[3]Tabelle1!$D$3:$D$500,0),MATCH(J$2,[3]Tabelle1!$E$2:$U$2,0))=0,"",INDEX([3]Tabelle1!$E$3:$U$500,MATCH($A645&amp;$C645&amp;$D645,[3]Tabelle1!$A$3:$A$500&amp;[3]Tabelle1!$C$3:$C$500&amp;[3]Tabelle1!$D$3:$D$500,0),MATCH(J$2,[3]Tabelle1!$E$2:$U$2,0))),"")</f>
        <v/>
      </c>
      <c r="K645" s="195" t="str">
        <f t="array" ref="K645">IFERROR(IF(INDEX([3]Tabelle1!$E$3:$U$500,MATCH($A645&amp;$C645&amp;$D645,[3]Tabelle1!$A$3:$A$500&amp;[3]Tabelle1!$C$3:$C$500&amp;[3]Tabelle1!$D$3:$D$500,0),MATCH(K$2,[3]Tabelle1!$E$2:$U$2,0))=0,"",INDEX([3]Tabelle1!$E$3:$U$500,MATCH($A645&amp;$C645&amp;$D645,[3]Tabelle1!$A$3:$A$500&amp;[3]Tabelle1!$C$3:$C$500&amp;[3]Tabelle1!$D$3:$D$500,0),MATCH(K$2,[3]Tabelle1!$E$2:$U$2,0))),"")</f>
        <v/>
      </c>
      <c r="L645" s="195" t="str">
        <f t="array" ref="L645">IFERROR(IF(INDEX([3]Tabelle1!$E$3:$U$500,MATCH($A645&amp;$C645&amp;$D645,[3]Tabelle1!$A$3:$A$500&amp;[3]Tabelle1!$C$3:$C$500&amp;[3]Tabelle1!$D$3:$D$500,0),MATCH(L$2,[3]Tabelle1!$E$2:$U$2,0))=0,"",INDEX([3]Tabelle1!$E$3:$U$500,MATCH($A645&amp;$C645&amp;$D645,[3]Tabelle1!$A$3:$A$500&amp;[3]Tabelle1!$C$3:$C$500&amp;[3]Tabelle1!$D$3:$D$500,0),MATCH(L$2,[3]Tabelle1!$E$2:$U$2,0))),"")</f>
        <v/>
      </c>
      <c r="M645" s="195" t="str">
        <f t="array" ref="M645">IFERROR(IF(INDEX([3]Tabelle1!$E$3:$U$500,MATCH($A645&amp;$C645&amp;$D645,[3]Tabelle1!$A$3:$A$500&amp;[3]Tabelle1!$C$3:$C$500&amp;[3]Tabelle1!$D$3:$D$500,0),MATCH(M$2,[3]Tabelle1!$E$2:$U$2,0))=0,"",INDEX([3]Tabelle1!$E$3:$U$500,MATCH($A645&amp;$C645&amp;$D645,[3]Tabelle1!$A$3:$A$500&amp;[3]Tabelle1!$C$3:$C$500&amp;[3]Tabelle1!$D$3:$D$500,0),MATCH(M$2,[3]Tabelle1!$E$2:$U$2,0))),"")</f>
        <v/>
      </c>
      <c r="N645" s="195">
        <f t="array" ref="N645">IFERROR(IF(INDEX([3]Tabelle1!$E$3:$U$500,MATCH($A645&amp;$C645&amp;$D645,[3]Tabelle1!$A$3:$A$500&amp;[3]Tabelle1!$C$3:$C$500&amp;[3]Tabelle1!$D$3:$D$500,0),MATCH(N$2,[3]Tabelle1!$E$2:$U$2,0))=0,"",INDEX([3]Tabelle1!$E$3:$U$500,MATCH($A645&amp;$C645&amp;$D645,[3]Tabelle1!$A$3:$A$500&amp;[3]Tabelle1!$C$3:$C$500&amp;[3]Tabelle1!$D$3:$D$500,0),MATCH(N$2,[3]Tabelle1!$E$2:$U$2,0))),"")</f>
        <v>5608</v>
      </c>
      <c r="O645" s="195" t="str">
        <f t="array" ref="O645">IFERROR(IF(INDEX([3]Tabelle1!$E$3:$U$500,MATCH($A645&amp;$C645&amp;$D645,[3]Tabelle1!$A$3:$A$500&amp;[3]Tabelle1!$C$3:$C$500&amp;[3]Tabelle1!$D$3:$D$500,0),MATCH(O$2,[3]Tabelle1!$E$2:$U$2,0))=0,"",INDEX([3]Tabelle1!$E$3:$U$500,MATCH($A645&amp;$C645&amp;$D645,[3]Tabelle1!$A$3:$A$500&amp;[3]Tabelle1!$C$3:$C$500&amp;[3]Tabelle1!$D$3:$D$500,0),MATCH(O$2,[3]Tabelle1!$E$2:$U$2,0))),"")</f>
        <v/>
      </c>
      <c r="P645" s="195" t="str">
        <f t="array" ref="P645">IFERROR(IF(INDEX([3]Tabelle1!$E$3:$U$500,MATCH($A645&amp;$C645&amp;$D645,[3]Tabelle1!$A$3:$A$500&amp;[3]Tabelle1!$C$3:$C$500&amp;[3]Tabelle1!$D$3:$D$500,0),MATCH(P$2,[3]Tabelle1!$E$2:$U$2,0))=0,"",INDEX([3]Tabelle1!$E$3:$U$500,MATCH($A645&amp;$C645&amp;$D645,[3]Tabelle1!$A$3:$A$500&amp;[3]Tabelle1!$C$3:$C$500&amp;[3]Tabelle1!$D$3:$D$500,0),MATCH(P$2,[3]Tabelle1!$E$2:$U$2,0))),"")</f>
        <v/>
      </c>
      <c r="Q645" s="195" t="str">
        <f t="array" ref="Q645">IFERROR(IF(INDEX([3]Tabelle1!$E$3:$U$500,MATCH($A645&amp;$C645&amp;$D645,[3]Tabelle1!$A$3:$A$500&amp;[3]Tabelle1!$C$3:$C$500&amp;[3]Tabelle1!$D$3:$D$500,0),MATCH(Q$2,[3]Tabelle1!$E$2:$U$2,0))=0,"",INDEX([3]Tabelle1!$E$3:$U$500,MATCH($A645&amp;$C645&amp;$D645,[3]Tabelle1!$A$3:$A$500&amp;[3]Tabelle1!$C$3:$C$500&amp;[3]Tabelle1!$D$3:$D$500,0),MATCH(Q$2,[3]Tabelle1!$E$2:$U$2,0))),"")</f>
        <v/>
      </c>
      <c r="R645" s="195" t="str">
        <f t="array" ref="R645">IFERROR(IF(INDEX([3]Tabelle1!$E$3:$U$500,MATCH($A645&amp;$C645&amp;$D645,[3]Tabelle1!$A$3:$A$500&amp;[3]Tabelle1!$C$3:$C$500&amp;[3]Tabelle1!$D$3:$D$500,0),MATCH(R$2,[3]Tabelle1!$E$2:$U$2,0))=0,"",INDEX([3]Tabelle1!$E$3:$U$500,MATCH($A645&amp;$C645&amp;$D645,[3]Tabelle1!$A$3:$A$500&amp;[3]Tabelle1!$C$3:$C$500&amp;[3]Tabelle1!$D$3:$D$500,0),MATCH(R$2,[3]Tabelle1!$E$2:$U$2,0))),"")</f>
        <v/>
      </c>
      <c r="S645" s="195">
        <f t="array" ref="S645">IFERROR(IF(INDEX([3]Tabelle1!$E$3:$U$500,MATCH($A645&amp;$C645&amp;$D645,[3]Tabelle1!$A$3:$A$500&amp;[3]Tabelle1!$C$3:$C$500&amp;[3]Tabelle1!$D$3:$D$500,0),MATCH(S$2,[3]Tabelle1!$E$2:$U$2,0))=0,"",INDEX([3]Tabelle1!$E$3:$U$500,MATCH($A645&amp;$C645&amp;$D645,[3]Tabelle1!$A$3:$A$500&amp;[3]Tabelle1!$C$3:$C$500&amp;[3]Tabelle1!$D$3:$D$500,0),MATCH(S$2,[3]Tabelle1!$E$2:$U$2,0))),"")</f>
        <v>5608</v>
      </c>
      <c r="T645" s="195" t="str">
        <f t="array" ref="T645">IFERROR(IF(INDEX([3]Tabelle1!$E$3:$U$500,MATCH($A645&amp;$C645&amp;$D645,[3]Tabelle1!$A$3:$A$500&amp;[3]Tabelle1!$C$3:$C$500&amp;[3]Tabelle1!$D$3:$D$500,0),MATCH(T$2,[3]Tabelle1!$E$2:$U$2,0))=0,"",INDEX([3]Tabelle1!$E$3:$U$500,MATCH($A645&amp;$C645&amp;$D645,[3]Tabelle1!$A$3:$A$500&amp;[3]Tabelle1!$C$3:$C$500&amp;[3]Tabelle1!$D$3:$D$500,0),MATCH(T$2,[3]Tabelle1!$E$2:$U$2,0))),"")</f>
        <v/>
      </c>
      <c r="U645" s="195" t="str">
        <f t="array" ref="U645">IFERROR(IF(INDEX([3]Tabelle1!$E$3:$U$500,MATCH($A645&amp;$C645&amp;$D645,[3]Tabelle1!$A$3:$A$500&amp;[3]Tabelle1!$C$3:$C$500&amp;[3]Tabelle1!$D$3:$D$500,0),MATCH(U$2,[3]Tabelle1!$E$2:$U$2,0))=0,"",INDEX([3]Tabelle1!$E$3:$U$500,MATCH($A645&amp;$C645&amp;$D645,[3]Tabelle1!$A$3:$A$500&amp;[3]Tabelle1!$C$3:$C$500&amp;[3]Tabelle1!$D$3:$D$500,0),MATCH(U$2,[3]Tabelle1!$E$2:$U$2,0))),"")</f>
        <v/>
      </c>
      <c r="V645" s="196" t="str">
        <f t="array" ref="V645">IFERROR(IF(INDEX([3]Tabelle1!$E$3:$U$500,MATCH($A645&amp;$C645&amp;$D645,[3]Tabelle1!$A$3:$A$500&amp;[3]Tabelle1!$C$3:$C$500&amp;[3]Tabelle1!$D$3:$D$500,0),MATCH(V$2,[3]Tabelle1!$E$2:$U$2,0))=0,"",INDEX([3]Tabelle1!$E$3:$U$500,MATCH($A645&amp;$C645&amp;$D645,[3]Tabelle1!$A$3:$A$500&amp;[3]Tabelle1!$C$3:$C$500&amp;[3]Tabelle1!$D$3:$D$500,0),MATCH(V$2,[3]Tabelle1!$E$2:$U$2,0))),"")</f>
        <v/>
      </c>
      <c r="W645" t="str">
        <f t="array" ref="W645">IFERROR(IF(INDEX([3]Tabelle1!$E$3:$U$500,MATCH($A645&amp;$C645&amp;$D645,[3]Tabelle1!$A$3:$A$500&amp;[3]Tabelle1!$C$3:$C$500&amp;[3]Tabelle1!$D$3:$D$500,0),MATCH(W$2,[3]Tabelle1!$E$2:$U$2,0))=0,"",INDEX([3]Tabelle1!$E$3:$U$500,MATCH($A645&amp;$C645&amp;$D645,[3]Tabelle1!$A$3:$A$500&amp;[3]Tabelle1!$C$3:$C$500&amp;[3]Tabelle1!$D$3:$D$500,0),MATCH(W$2,[3]Tabelle1!$E$2:$U$2,0))),"")</f>
        <v/>
      </c>
      <c r="X645" t="str">
        <f t="array" ref="X645">IFERROR(IF(INDEX([3]Tabelle1!$E$3:$U$500,MATCH($A645&amp;$C645&amp;$D645,[3]Tabelle1!$A$3:$A$500&amp;[3]Tabelle1!$C$3:$C$500&amp;[3]Tabelle1!$D$3:$D$500,0),MATCH(X$2,[3]Tabelle1!$E$2:$U$2,0))=0,"",INDEX([3]Tabelle1!$E$3:$U$500,MATCH($A645&amp;$C645&amp;$D645,[3]Tabelle1!$A$3:$A$500&amp;[3]Tabelle1!$C$3:$C$500&amp;[3]Tabelle1!$D$3:$D$500,0),MATCH(X$2,[3]Tabelle1!$E$2:$U$2,0))),"")</f>
        <v/>
      </c>
      <c r="Y645" s="4"/>
      <c r="Z645" s="4"/>
      <c r="AA645" s="4"/>
      <c r="AB645" s="4"/>
      <c r="AC645" s="4"/>
      <c r="AD645" s="4"/>
      <c r="AE645" s="4"/>
      <c r="AF645" s="4"/>
    </row>
    <row r="646" spans="1:32" x14ac:dyDescent="0.2">
      <c r="A646" s="107" t="str">
        <f t="shared" si="52"/>
        <v>Spain - Tendencial</v>
      </c>
      <c r="B646" s="97"/>
      <c r="C646" s="97" t="s">
        <v>205</v>
      </c>
      <c r="D646" s="227" t="s">
        <v>42</v>
      </c>
      <c r="E646" s="194"/>
      <c r="F646" s="194"/>
      <c r="G646" s="194"/>
      <c r="H646" s="195" t="str">
        <f t="array" ref="H646">IFERROR(IF(INDEX([3]Tabelle1!$E$3:$U$500,MATCH($A646&amp;$C646&amp;$D646,[3]Tabelle1!$A$3:$A$500&amp;[3]Tabelle1!$C$3:$C$500&amp;[3]Tabelle1!$D$3:$D$500,0),MATCH(H$2,[3]Tabelle1!$E$2:$U$2,0))=0,"",INDEX([3]Tabelle1!$E$3:$U$500,MATCH($A646&amp;$C646&amp;$D646,[3]Tabelle1!$A$3:$A$500&amp;[3]Tabelle1!$C$3:$C$500&amp;[3]Tabelle1!$D$3:$D$500,0),MATCH(H$2,[3]Tabelle1!$E$2:$U$2,0))),"")</f>
        <v/>
      </c>
      <c r="I646" s="195">
        <f t="array" ref="I646">IFERROR(IF(INDEX([3]Tabelle1!$E$3:$U$500,MATCH($A646&amp;$C646&amp;$D646,[3]Tabelle1!$A$3:$A$500&amp;[3]Tabelle1!$C$3:$C$500&amp;[3]Tabelle1!$D$3:$D$500,0),MATCH(I$2,[3]Tabelle1!$E$2:$U$2,0))=0,"",INDEX([3]Tabelle1!$E$3:$U$500,MATCH($A646&amp;$C646&amp;$D646,[3]Tabelle1!$A$3:$A$500&amp;[3]Tabelle1!$C$3:$C$500&amp;[3]Tabelle1!$D$3:$D$500,0),MATCH(I$2,[3]Tabelle1!$E$2:$U$2,0))),"")</f>
        <v>28288</v>
      </c>
      <c r="J646" s="195" t="str">
        <f t="array" ref="J646">IFERROR(IF(INDEX([3]Tabelle1!$E$3:$U$500,MATCH($A646&amp;$C646&amp;$D646,[3]Tabelle1!$A$3:$A$500&amp;[3]Tabelle1!$C$3:$C$500&amp;[3]Tabelle1!$D$3:$D$500,0),MATCH(J$2,[3]Tabelle1!$E$2:$U$2,0))=0,"",INDEX([3]Tabelle1!$E$3:$U$500,MATCH($A646&amp;$C646&amp;$D646,[3]Tabelle1!$A$3:$A$500&amp;[3]Tabelle1!$C$3:$C$500&amp;[3]Tabelle1!$D$3:$D$500,0),MATCH(J$2,[3]Tabelle1!$E$2:$U$2,0))),"")</f>
        <v/>
      </c>
      <c r="K646" s="195" t="str">
        <f t="array" ref="K646">IFERROR(IF(INDEX([3]Tabelle1!$E$3:$U$500,MATCH($A646&amp;$C646&amp;$D646,[3]Tabelle1!$A$3:$A$500&amp;[3]Tabelle1!$C$3:$C$500&amp;[3]Tabelle1!$D$3:$D$500,0),MATCH(K$2,[3]Tabelle1!$E$2:$U$2,0))=0,"",INDEX([3]Tabelle1!$E$3:$U$500,MATCH($A646&amp;$C646&amp;$D646,[3]Tabelle1!$A$3:$A$500&amp;[3]Tabelle1!$C$3:$C$500&amp;[3]Tabelle1!$D$3:$D$500,0),MATCH(K$2,[3]Tabelle1!$E$2:$U$2,0))),"")</f>
        <v/>
      </c>
      <c r="L646" s="195" t="str">
        <f t="array" ref="L646">IFERROR(IF(INDEX([3]Tabelle1!$E$3:$U$500,MATCH($A646&amp;$C646&amp;$D646,[3]Tabelle1!$A$3:$A$500&amp;[3]Tabelle1!$C$3:$C$500&amp;[3]Tabelle1!$D$3:$D$500,0),MATCH(L$2,[3]Tabelle1!$E$2:$U$2,0))=0,"",INDEX([3]Tabelle1!$E$3:$U$500,MATCH($A646&amp;$C646&amp;$D646,[3]Tabelle1!$A$3:$A$500&amp;[3]Tabelle1!$C$3:$C$500&amp;[3]Tabelle1!$D$3:$D$500,0),MATCH(L$2,[3]Tabelle1!$E$2:$U$2,0))),"")</f>
        <v/>
      </c>
      <c r="M646" s="195" t="str">
        <f t="array" ref="M646">IFERROR(IF(INDEX([3]Tabelle1!$E$3:$U$500,MATCH($A646&amp;$C646&amp;$D646,[3]Tabelle1!$A$3:$A$500&amp;[3]Tabelle1!$C$3:$C$500&amp;[3]Tabelle1!$D$3:$D$500,0),MATCH(M$2,[3]Tabelle1!$E$2:$U$2,0))=0,"",INDEX([3]Tabelle1!$E$3:$U$500,MATCH($A646&amp;$C646&amp;$D646,[3]Tabelle1!$A$3:$A$500&amp;[3]Tabelle1!$C$3:$C$500&amp;[3]Tabelle1!$D$3:$D$500,0),MATCH(M$2,[3]Tabelle1!$E$2:$U$2,0))),"")</f>
        <v/>
      </c>
      <c r="N646" s="195">
        <f t="array" ref="N646">IFERROR(IF(INDEX([3]Tabelle1!$E$3:$U$500,MATCH($A646&amp;$C646&amp;$D646,[3]Tabelle1!$A$3:$A$500&amp;[3]Tabelle1!$C$3:$C$500&amp;[3]Tabelle1!$D$3:$D$500,0),MATCH(N$2,[3]Tabelle1!$E$2:$U$2,0))=0,"",INDEX([3]Tabelle1!$E$3:$U$500,MATCH($A646&amp;$C646&amp;$D646,[3]Tabelle1!$A$3:$A$500&amp;[3]Tabelle1!$C$3:$C$500&amp;[3]Tabelle1!$D$3:$D$500,0),MATCH(N$2,[3]Tabelle1!$E$2:$U$2,0))),"")</f>
        <v>27935</v>
      </c>
      <c r="O646" s="195" t="str">
        <f t="array" ref="O646">IFERROR(IF(INDEX([3]Tabelle1!$E$3:$U$500,MATCH($A646&amp;$C646&amp;$D646,[3]Tabelle1!$A$3:$A$500&amp;[3]Tabelle1!$C$3:$C$500&amp;[3]Tabelle1!$D$3:$D$500,0),MATCH(O$2,[3]Tabelle1!$E$2:$U$2,0))=0,"",INDEX([3]Tabelle1!$E$3:$U$500,MATCH($A646&amp;$C646&amp;$D646,[3]Tabelle1!$A$3:$A$500&amp;[3]Tabelle1!$C$3:$C$500&amp;[3]Tabelle1!$D$3:$D$500,0),MATCH(O$2,[3]Tabelle1!$E$2:$U$2,0))),"")</f>
        <v/>
      </c>
      <c r="P646" s="195" t="str">
        <f t="array" ref="P646">IFERROR(IF(INDEX([3]Tabelle1!$E$3:$U$500,MATCH($A646&amp;$C646&amp;$D646,[3]Tabelle1!$A$3:$A$500&amp;[3]Tabelle1!$C$3:$C$500&amp;[3]Tabelle1!$D$3:$D$500,0),MATCH(P$2,[3]Tabelle1!$E$2:$U$2,0))=0,"",INDEX([3]Tabelle1!$E$3:$U$500,MATCH($A646&amp;$C646&amp;$D646,[3]Tabelle1!$A$3:$A$500&amp;[3]Tabelle1!$C$3:$C$500&amp;[3]Tabelle1!$D$3:$D$500,0),MATCH(P$2,[3]Tabelle1!$E$2:$U$2,0))),"")</f>
        <v/>
      </c>
      <c r="Q646" s="195" t="str">
        <f t="array" ref="Q646">IFERROR(IF(INDEX([3]Tabelle1!$E$3:$U$500,MATCH($A646&amp;$C646&amp;$D646,[3]Tabelle1!$A$3:$A$500&amp;[3]Tabelle1!$C$3:$C$500&amp;[3]Tabelle1!$D$3:$D$500,0),MATCH(Q$2,[3]Tabelle1!$E$2:$U$2,0))=0,"",INDEX([3]Tabelle1!$E$3:$U$500,MATCH($A646&amp;$C646&amp;$D646,[3]Tabelle1!$A$3:$A$500&amp;[3]Tabelle1!$C$3:$C$500&amp;[3]Tabelle1!$D$3:$D$500,0),MATCH(Q$2,[3]Tabelle1!$E$2:$U$2,0))),"")</f>
        <v/>
      </c>
      <c r="R646" s="195" t="str">
        <f t="array" ref="R646">IFERROR(IF(INDEX([3]Tabelle1!$E$3:$U$500,MATCH($A646&amp;$C646&amp;$D646,[3]Tabelle1!$A$3:$A$500&amp;[3]Tabelle1!$C$3:$C$500&amp;[3]Tabelle1!$D$3:$D$500,0),MATCH(R$2,[3]Tabelle1!$E$2:$U$2,0))=0,"",INDEX([3]Tabelle1!$E$3:$U$500,MATCH($A646&amp;$C646&amp;$D646,[3]Tabelle1!$A$3:$A$500&amp;[3]Tabelle1!$C$3:$C$500&amp;[3]Tabelle1!$D$3:$D$500,0),MATCH(R$2,[3]Tabelle1!$E$2:$U$2,0))),"")</f>
        <v/>
      </c>
      <c r="S646" s="195">
        <f t="array" ref="S646">IFERROR(IF(INDEX([3]Tabelle1!$E$3:$U$500,MATCH($A646&amp;$C646&amp;$D646,[3]Tabelle1!$A$3:$A$500&amp;[3]Tabelle1!$C$3:$C$500&amp;[3]Tabelle1!$D$3:$D$500,0),MATCH(S$2,[3]Tabelle1!$E$2:$U$2,0))=0,"",INDEX([3]Tabelle1!$E$3:$U$500,MATCH($A646&amp;$C646&amp;$D646,[3]Tabelle1!$A$3:$A$500&amp;[3]Tabelle1!$C$3:$C$500&amp;[3]Tabelle1!$D$3:$D$500,0),MATCH(S$2,[3]Tabelle1!$E$2:$U$2,0))),"")</f>
        <v>27581</v>
      </c>
      <c r="T646" s="195" t="str">
        <f t="array" ref="T646">IFERROR(IF(INDEX([3]Tabelle1!$E$3:$U$500,MATCH($A646&amp;$C646&amp;$D646,[3]Tabelle1!$A$3:$A$500&amp;[3]Tabelle1!$C$3:$C$500&amp;[3]Tabelle1!$D$3:$D$500,0),MATCH(T$2,[3]Tabelle1!$E$2:$U$2,0))=0,"",INDEX([3]Tabelle1!$E$3:$U$500,MATCH($A646&amp;$C646&amp;$D646,[3]Tabelle1!$A$3:$A$500&amp;[3]Tabelle1!$C$3:$C$500&amp;[3]Tabelle1!$D$3:$D$500,0),MATCH(T$2,[3]Tabelle1!$E$2:$U$2,0))),"")</f>
        <v/>
      </c>
      <c r="U646" s="195" t="str">
        <f t="array" ref="U646">IFERROR(IF(INDEX([3]Tabelle1!$E$3:$U$500,MATCH($A646&amp;$C646&amp;$D646,[3]Tabelle1!$A$3:$A$500&amp;[3]Tabelle1!$C$3:$C$500&amp;[3]Tabelle1!$D$3:$D$500,0),MATCH(U$2,[3]Tabelle1!$E$2:$U$2,0))=0,"",INDEX([3]Tabelle1!$E$3:$U$500,MATCH($A646&amp;$C646&amp;$D646,[3]Tabelle1!$A$3:$A$500&amp;[3]Tabelle1!$C$3:$C$500&amp;[3]Tabelle1!$D$3:$D$500,0),MATCH(U$2,[3]Tabelle1!$E$2:$U$2,0))),"")</f>
        <v/>
      </c>
      <c r="V646" s="196" t="str">
        <f t="array" ref="V646">IFERROR(IF(INDEX([3]Tabelle1!$E$3:$U$500,MATCH($A646&amp;$C646&amp;$D646,[3]Tabelle1!$A$3:$A$500&amp;[3]Tabelle1!$C$3:$C$500&amp;[3]Tabelle1!$D$3:$D$500,0),MATCH(V$2,[3]Tabelle1!$E$2:$U$2,0))=0,"",INDEX([3]Tabelle1!$E$3:$U$500,MATCH($A646&amp;$C646&amp;$D646,[3]Tabelle1!$A$3:$A$500&amp;[3]Tabelle1!$C$3:$C$500&amp;[3]Tabelle1!$D$3:$D$500,0),MATCH(V$2,[3]Tabelle1!$E$2:$U$2,0))),"")</f>
        <v/>
      </c>
      <c r="W646" t="str">
        <f t="array" ref="W646">IFERROR(IF(INDEX([3]Tabelle1!$E$3:$U$500,MATCH($A646&amp;$C646&amp;$D646,[3]Tabelle1!$A$3:$A$500&amp;[3]Tabelle1!$C$3:$C$500&amp;[3]Tabelle1!$D$3:$D$500,0),MATCH(W$2,[3]Tabelle1!$E$2:$U$2,0))=0,"",INDEX([3]Tabelle1!$E$3:$U$500,MATCH($A646&amp;$C646&amp;$D646,[3]Tabelle1!$A$3:$A$500&amp;[3]Tabelle1!$C$3:$C$500&amp;[3]Tabelle1!$D$3:$D$500,0),MATCH(W$2,[3]Tabelle1!$E$2:$U$2,0))),"")</f>
        <v/>
      </c>
      <c r="X646" t="str">
        <f t="array" ref="X646">IFERROR(IF(INDEX([3]Tabelle1!$E$3:$U$500,MATCH($A646&amp;$C646&amp;$D646,[3]Tabelle1!$A$3:$A$500&amp;[3]Tabelle1!$C$3:$C$500&amp;[3]Tabelle1!$D$3:$D$500,0),MATCH(X$2,[3]Tabelle1!$E$2:$U$2,0))=0,"",INDEX([3]Tabelle1!$E$3:$U$500,MATCH($A646&amp;$C646&amp;$D646,[3]Tabelle1!$A$3:$A$500&amp;[3]Tabelle1!$C$3:$C$500&amp;[3]Tabelle1!$D$3:$D$500,0),MATCH(X$2,[3]Tabelle1!$E$2:$U$2,0))),"")</f>
        <v/>
      </c>
      <c r="Y646" s="4"/>
      <c r="Z646" s="4"/>
      <c r="AA646" s="4"/>
      <c r="AB646" s="4"/>
      <c r="AC646" s="4"/>
      <c r="AD646" s="4"/>
      <c r="AE646" s="4"/>
      <c r="AF646" s="4"/>
    </row>
    <row r="647" spans="1:32" x14ac:dyDescent="0.2">
      <c r="A647" s="107" t="str">
        <f t="shared" si="52"/>
        <v>Spain - Tendencial</v>
      </c>
      <c r="B647" s="97"/>
      <c r="C647" s="97" t="s">
        <v>205</v>
      </c>
      <c r="D647" s="227" t="s">
        <v>43</v>
      </c>
      <c r="E647" s="194"/>
      <c r="F647" s="194"/>
      <c r="G647" s="194"/>
      <c r="H647" s="195" t="str">
        <f t="array" ref="H647">IFERROR(IF(INDEX([3]Tabelle1!$E$3:$U$500,MATCH($A647&amp;$C647&amp;$D647,[3]Tabelle1!$A$3:$A$500&amp;[3]Tabelle1!$C$3:$C$500&amp;[3]Tabelle1!$D$3:$D$500,0),MATCH(H$2,[3]Tabelle1!$E$2:$U$2,0))=0,"",INDEX([3]Tabelle1!$E$3:$U$500,MATCH($A647&amp;$C647&amp;$D647,[3]Tabelle1!$A$3:$A$500&amp;[3]Tabelle1!$C$3:$C$500&amp;[3]Tabelle1!$D$3:$D$500,0),MATCH(H$2,[3]Tabelle1!$E$2:$U$2,0))),"")</f>
        <v/>
      </c>
      <c r="I647" s="195">
        <f t="array" ref="I647">IFERROR(IF(INDEX([3]Tabelle1!$E$3:$U$500,MATCH($A647&amp;$C647&amp;$D647,[3]Tabelle1!$A$3:$A$500&amp;[3]Tabelle1!$C$3:$C$500&amp;[3]Tabelle1!$D$3:$D$500,0),MATCH(I$2,[3]Tabelle1!$E$2:$U$2,0))=0,"",INDEX([3]Tabelle1!$E$3:$U$500,MATCH($A647&amp;$C647&amp;$D647,[3]Tabelle1!$A$3:$A$500&amp;[3]Tabelle1!$C$3:$C$500&amp;[3]Tabelle1!$D$3:$D$500,0),MATCH(I$2,[3]Tabelle1!$E$2:$U$2,0))),"")</f>
        <v>4640</v>
      </c>
      <c r="J647" s="195" t="str">
        <f t="array" ref="J647">IFERROR(IF(INDEX([3]Tabelle1!$E$3:$U$500,MATCH($A647&amp;$C647&amp;$D647,[3]Tabelle1!$A$3:$A$500&amp;[3]Tabelle1!$C$3:$C$500&amp;[3]Tabelle1!$D$3:$D$500,0),MATCH(J$2,[3]Tabelle1!$E$2:$U$2,0))=0,"",INDEX([3]Tabelle1!$E$3:$U$500,MATCH($A647&amp;$C647&amp;$D647,[3]Tabelle1!$A$3:$A$500&amp;[3]Tabelle1!$C$3:$C$500&amp;[3]Tabelle1!$D$3:$D$500,0),MATCH(J$2,[3]Tabelle1!$E$2:$U$2,0))),"")</f>
        <v/>
      </c>
      <c r="K647" s="195" t="str">
        <f t="array" ref="K647">IFERROR(IF(INDEX([3]Tabelle1!$E$3:$U$500,MATCH($A647&amp;$C647&amp;$D647,[3]Tabelle1!$A$3:$A$500&amp;[3]Tabelle1!$C$3:$C$500&amp;[3]Tabelle1!$D$3:$D$500,0),MATCH(K$2,[3]Tabelle1!$E$2:$U$2,0))=0,"",INDEX([3]Tabelle1!$E$3:$U$500,MATCH($A647&amp;$C647&amp;$D647,[3]Tabelle1!$A$3:$A$500&amp;[3]Tabelle1!$C$3:$C$500&amp;[3]Tabelle1!$D$3:$D$500,0),MATCH(K$2,[3]Tabelle1!$E$2:$U$2,0))),"")</f>
        <v/>
      </c>
      <c r="L647" s="195" t="str">
        <f t="array" ref="L647">IFERROR(IF(INDEX([3]Tabelle1!$E$3:$U$500,MATCH($A647&amp;$C647&amp;$D647,[3]Tabelle1!$A$3:$A$500&amp;[3]Tabelle1!$C$3:$C$500&amp;[3]Tabelle1!$D$3:$D$500,0),MATCH(L$2,[3]Tabelle1!$E$2:$U$2,0))=0,"",INDEX([3]Tabelle1!$E$3:$U$500,MATCH($A647&amp;$C647&amp;$D647,[3]Tabelle1!$A$3:$A$500&amp;[3]Tabelle1!$C$3:$C$500&amp;[3]Tabelle1!$D$3:$D$500,0),MATCH(L$2,[3]Tabelle1!$E$2:$U$2,0))),"")</f>
        <v/>
      </c>
      <c r="M647" s="195" t="str">
        <f t="array" ref="M647">IFERROR(IF(INDEX([3]Tabelle1!$E$3:$U$500,MATCH($A647&amp;$C647&amp;$D647,[3]Tabelle1!$A$3:$A$500&amp;[3]Tabelle1!$C$3:$C$500&amp;[3]Tabelle1!$D$3:$D$500,0),MATCH(M$2,[3]Tabelle1!$E$2:$U$2,0))=0,"",INDEX([3]Tabelle1!$E$3:$U$500,MATCH($A647&amp;$C647&amp;$D647,[3]Tabelle1!$A$3:$A$500&amp;[3]Tabelle1!$C$3:$C$500&amp;[3]Tabelle1!$D$3:$D$500,0),MATCH(M$2,[3]Tabelle1!$E$2:$U$2,0))),"")</f>
        <v/>
      </c>
      <c r="N647" s="195">
        <f t="array" ref="N647">IFERROR(IF(INDEX([3]Tabelle1!$E$3:$U$500,MATCH($A647&amp;$C647&amp;$D647,[3]Tabelle1!$A$3:$A$500&amp;[3]Tabelle1!$C$3:$C$500&amp;[3]Tabelle1!$D$3:$D$500,0),MATCH(N$2,[3]Tabelle1!$E$2:$U$2,0))=0,"",INDEX([3]Tabelle1!$E$3:$U$500,MATCH($A647&amp;$C647&amp;$D647,[3]Tabelle1!$A$3:$A$500&amp;[3]Tabelle1!$C$3:$C$500&amp;[3]Tabelle1!$D$3:$D$500,0),MATCH(N$2,[3]Tabelle1!$E$2:$U$2,0))),"")</f>
        <v>4640</v>
      </c>
      <c r="O647" s="195" t="str">
        <f t="array" ref="O647">IFERROR(IF(INDEX([3]Tabelle1!$E$3:$U$500,MATCH($A647&amp;$C647&amp;$D647,[3]Tabelle1!$A$3:$A$500&amp;[3]Tabelle1!$C$3:$C$500&amp;[3]Tabelle1!$D$3:$D$500,0),MATCH(O$2,[3]Tabelle1!$E$2:$U$2,0))=0,"",INDEX([3]Tabelle1!$E$3:$U$500,MATCH($A647&amp;$C647&amp;$D647,[3]Tabelle1!$A$3:$A$500&amp;[3]Tabelle1!$C$3:$C$500&amp;[3]Tabelle1!$D$3:$D$500,0),MATCH(O$2,[3]Tabelle1!$E$2:$U$2,0))),"")</f>
        <v/>
      </c>
      <c r="P647" s="195" t="str">
        <f t="array" ref="P647">IFERROR(IF(INDEX([3]Tabelle1!$E$3:$U$500,MATCH($A647&amp;$C647&amp;$D647,[3]Tabelle1!$A$3:$A$500&amp;[3]Tabelle1!$C$3:$C$500&amp;[3]Tabelle1!$D$3:$D$500,0),MATCH(P$2,[3]Tabelle1!$E$2:$U$2,0))=0,"",INDEX([3]Tabelle1!$E$3:$U$500,MATCH($A647&amp;$C647&amp;$D647,[3]Tabelle1!$A$3:$A$500&amp;[3]Tabelle1!$C$3:$C$500&amp;[3]Tabelle1!$D$3:$D$500,0),MATCH(P$2,[3]Tabelle1!$E$2:$U$2,0))),"")</f>
        <v/>
      </c>
      <c r="Q647" s="195" t="str">
        <f t="array" ref="Q647">IFERROR(IF(INDEX([3]Tabelle1!$E$3:$U$500,MATCH($A647&amp;$C647&amp;$D647,[3]Tabelle1!$A$3:$A$500&amp;[3]Tabelle1!$C$3:$C$500&amp;[3]Tabelle1!$D$3:$D$500,0),MATCH(Q$2,[3]Tabelle1!$E$2:$U$2,0))=0,"",INDEX([3]Tabelle1!$E$3:$U$500,MATCH($A647&amp;$C647&amp;$D647,[3]Tabelle1!$A$3:$A$500&amp;[3]Tabelle1!$C$3:$C$500&amp;[3]Tabelle1!$D$3:$D$500,0),MATCH(Q$2,[3]Tabelle1!$E$2:$U$2,0))),"")</f>
        <v/>
      </c>
      <c r="R647" s="195" t="str">
        <f t="array" ref="R647">IFERROR(IF(INDEX([3]Tabelle1!$E$3:$U$500,MATCH($A647&amp;$C647&amp;$D647,[3]Tabelle1!$A$3:$A$500&amp;[3]Tabelle1!$C$3:$C$500&amp;[3]Tabelle1!$D$3:$D$500,0),MATCH(R$2,[3]Tabelle1!$E$2:$U$2,0))=0,"",INDEX([3]Tabelle1!$E$3:$U$500,MATCH($A647&amp;$C647&amp;$D647,[3]Tabelle1!$A$3:$A$500&amp;[3]Tabelle1!$C$3:$C$500&amp;[3]Tabelle1!$D$3:$D$500,0),MATCH(R$2,[3]Tabelle1!$E$2:$U$2,0))),"")</f>
        <v/>
      </c>
      <c r="S647" s="195">
        <f t="array" ref="S647">IFERROR(IF(INDEX([3]Tabelle1!$E$3:$U$500,MATCH($A647&amp;$C647&amp;$D647,[3]Tabelle1!$A$3:$A$500&amp;[3]Tabelle1!$C$3:$C$500&amp;[3]Tabelle1!$D$3:$D$500,0),MATCH(S$2,[3]Tabelle1!$E$2:$U$2,0))=0,"",INDEX([3]Tabelle1!$E$3:$U$500,MATCH($A647&amp;$C647&amp;$D647,[3]Tabelle1!$A$3:$A$500&amp;[3]Tabelle1!$C$3:$C$500&amp;[3]Tabelle1!$D$3:$D$500,0),MATCH(S$2,[3]Tabelle1!$E$2:$U$2,0))),"")</f>
        <v>4640</v>
      </c>
      <c r="T647" s="195" t="str">
        <f t="array" ref="T647">IFERROR(IF(INDEX([3]Tabelle1!$E$3:$U$500,MATCH($A647&amp;$C647&amp;$D647,[3]Tabelle1!$A$3:$A$500&amp;[3]Tabelle1!$C$3:$C$500&amp;[3]Tabelle1!$D$3:$D$500,0),MATCH(T$2,[3]Tabelle1!$E$2:$U$2,0))=0,"",INDEX([3]Tabelle1!$E$3:$U$500,MATCH($A647&amp;$C647&amp;$D647,[3]Tabelle1!$A$3:$A$500&amp;[3]Tabelle1!$C$3:$C$500&amp;[3]Tabelle1!$D$3:$D$500,0),MATCH(T$2,[3]Tabelle1!$E$2:$U$2,0))),"")</f>
        <v/>
      </c>
      <c r="U647" s="195" t="str">
        <f t="array" ref="U647">IFERROR(IF(INDEX([3]Tabelle1!$E$3:$U$500,MATCH($A647&amp;$C647&amp;$D647,[3]Tabelle1!$A$3:$A$500&amp;[3]Tabelle1!$C$3:$C$500&amp;[3]Tabelle1!$D$3:$D$500,0),MATCH(U$2,[3]Tabelle1!$E$2:$U$2,0))=0,"",INDEX([3]Tabelle1!$E$3:$U$500,MATCH($A647&amp;$C647&amp;$D647,[3]Tabelle1!$A$3:$A$500&amp;[3]Tabelle1!$C$3:$C$500&amp;[3]Tabelle1!$D$3:$D$500,0),MATCH(U$2,[3]Tabelle1!$E$2:$U$2,0))),"")</f>
        <v/>
      </c>
      <c r="V647" s="196" t="str">
        <f t="array" ref="V647">IFERROR(IF(INDEX([3]Tabelle1!$E$3:$U$500,MATCH($A647&amp;$C647&amp;$D647,[3]Tabelle1!$A$3:$A$500&amp;[3]Tabelle1!$C$3:$C$500&amp;[3]Tabelle1!$D$3:$D$500,0),MATCH(V$2,[3]Tabelle1!$E$2:$U$2,0))=0,"",INDEX([3]Tabelle1!$E$3:$U$500,MATCH($A647&amp;$C647&amp;$D647,[3]Tabelle1!$A$3:$A$500&amp;[3]Tabelle1!$C$3:$C$500&amp;[3]Tabelle1!$D$3:$D$500,0),MATCH(V$2,[3]Tabelle1!$E$2:$U$2,0))),"")</f>
        <v/>
      </c>
      <c r="W647" t="str">
        <f t="array" ref="W647">IFERROR(IF(INDEX([3]Tabelle1!$E$3:$U$500,MATCH($A647&amp;$C647&amp;$D647,[3]Tabelle1!$A$3:$A$500&amp;[3]Tabelle1!$C$3:$C$500&amp;[3]Tabelle1!$D$3:$D$500,0),MATCH(W$2,[3]Tabelle1!$E$2:$U$2,0))=0,"",INDEX([3]Tabelle1!$E$3:$U$500,MATCH($A647&amp;$C647&amp;$D647,[3]Tabelle1!$A$3:$A$500&amp;[3]Tabelle1!$C$3:$C$500&amp;[3]Tabelle1!$D$3:$D$500,0),MATCH(W$2,[3]Tabelle1!$E$2:$U$2,0))),"")</f>
        <v/>
      </c>
      <c r="X647" t="str">
        <f t="array" ref="X647">IFERROR(IF(INDEX([3]Tabelle1!$E$3:$U$500,MATCH($A647&amp;$C647&amp;$D647,[3]Tabelle1!$A$3:$A$500&amp;[3]Tabelle1!$C$3:$C$500&amp;[3]Tabelle1!$D$3:$D$500,0),MATCH(X$2,[3]Tabelle1!$E$2:$U$2,0))=0,"",INDEX([3]Tabelle1!$E$3:$U$500,MATCH($A647&amp;$C647&amp;$D647,[3]Tabelle1!$A$3:$A$500&amp;[3]Tabelle1!$C$3:$C$500&amp;[3]Tabelle1!$D$3:$D$500,0),MATCH(X$2,[3]Tabelle1!$E$2:$U$2,0))),"")</f>
        <v/>
      </c>
      <c r="Y647" s="4"/>
      <c r="Z647" s="4"/>
      <c r="AA647" s="4"/>
      <c r="AB647" s="4"/>
      <c r="AC647" s="4"/>
      <c r="AD647" s="4"/>
      <c r="AE647" s="4"/>
      <c r="AF647" s="4"/>
    </row>
    <row r="648" spans="1:32" x14ac:dyDescent="0.2">
      <c r="A648" s="107" t="str">
        <f t="shared" si="52"/>
        <v>Spain - Tendencial</v>
      </c>
      <c r="B648" s="97"/>
      <c r="C648" s="97" t="s">
        <v>205</v>
      </c>
      <c r="D648" s="227" t="s">
        <v>46</v>
      </c>
      <c r="E648" s="194"/>
      <c r="F648" s="194"/>
      <c r="G648" s="194"/>
      <c r="H648" s="195" t="str">
        <f t="array" ref="H648">IFERROR(IF(INDEX([3]Tabelle1!$E$3:$U$500,MATCH($A648&amp;$C648&amp;$D648,[3]Tabelle1!$A$3:$A$500&amp;[3]Tabelle1!$C$3:$C$500&amp;[3]Tabelle1!$D$3:$D$500,0),MATCH(H$2,[3]Tabelle1!$E$2:$U$2,0))=0,"",INDEX([3]Tabelle1!$E$3:$U$500,MATCH($A648&amp;$C648&amp;$D648,[3]Tabelle1!$A$3:$A$500&amp;[3]Tabelle1!$C$3:$C$500&amp;[3]Tabelle1!$D$3:$D$500,0),MATCH(H$2,[3]Tabelle1!$E$2:$U$2,0))),"")</f>
        <v/>
      </c>
      <c r="I648" s="195" t="str">
        <f t="array" ref="I648">IFERROR(IF(INDEX([3]Tabelle1!$E$3:$U$500,MATCH($A648&amp;$C648&amp;$D648,[3]Tabelle1!$A$3:$A$500&amp;[3]Tabelle1!$C$3:$C$500&amp;[3]Tabelle1!$D$3:$D$500,0),MATCH(I$2,[3]Tabelle1!$E$2:$U$2,0))=0,"",INDEX([3]Tabelle1!$E$3:$U$500,MATCH($A648&amp;$C648&amp;$D648,[3]Tabelle1!$A$3:$A$500&amp;[3]Tabelle1!$C$3:$C$500&amp;[3]Tabelle1!$D$3:$D$500,0),MATCH(I$2,[3]Tabelle1!$E$2:$U$2,0))),"")</f>
        <v/>
      </c>
      <c r="J648" s="195" t="str">
        <f t="array" ref="J648">IFERROR(IF(INDEX([3]Tabelle1!$E$3:$U$500,MATCH($A648&amp;$C648&amp;$D648,[3]Tabelle1!$A$3:$A$500&amp;[3]Tabelle1!$C$3:$C$500&amp;[3]Tabelle1!$D$3:$D$500,0),MATCH(J$2,[3]Tabelle1!$E$2:$U$2,0))=0,"",INDEX([3]Tabelle1!$E$3:$U$500,MATCH($A648&amp;$C648&amp;$D648,[3]Tabelle1!$A$3:$A$500&amp;[3]Tabelle1!$C$3:$C$500&amp;[3]Tabelle1!$D$3:$D$500,0),MATCH(J$2,[3]Tabelle1!$E$2:$U$2,0))),"")</f>
        <v/>
      </c>
      <c r="K648" s="195" t="str">
        <f t="array" ref="K648">IFERROR(IF(INDEX([3]Tabelle1!$E$3:$U$500,MATCH($A648&amp;$C648&amp;$D648,[3]Tabelle1!$A$3:$A$500&amp;[3]Tabelle1!$C$3:$C$500&amp;[3]Tabelle1!$D$3:$D$500,0),MATCH(K$2,[3]Tabelle1!$E$2:$U$2,0))=0,"",INDEX([3]Tabelle1!$E$3:$U$500,MATCH($A648&amp;$C648&amp;$D648,[3]Tabelle1!$A$3:$A$500&amp;[3]Tabelle1!$C$3:$C$500&amp;[3]Tabelle1!$D$3:$D$500,0),MATCH(K$2,[3]Tabelle1!$E$2:$U$2,0))),"")</f>
        <v/>
      </c>
      <c r="L648" s="195" t="str">
        <f t="array" ref="L648">IFERROR(IF(INDEX([3]Tabelle1!$E$3:$U$500,MATCH($A648&amp;$C648&amp;$D648,[3]Tabelle1!$A$3:$A$500&amp;[3]Tabelle1!$C$3:$C$500&amp;[3]Tabelle1!$D$3:$D$500,0),MATCH(L$2,[3]Tabelle1!$E$2:$U$2,0))=0,"",INDEX([3]Tabelle1!$E$3:$U$500,MATCH($A648&amp;$C648&amp;$D648,[3]Tabelle1!$A$3:$A$500&amp;[3]Tabelle1!$C$3:$C$500&amp;[3]Tabelle1!$D$3:$D$500,0),MATCH(L$2,[3]Tabelle1!$E$2:$U$2,0))),"")</f>
        <v/>
      </c>
      <c r="M648" s="195" t="str">
        <f t="array" ref="M648">IFERROR(IF(INDEX([3]Tabelle1!$E$3:$U$500,MATCH($A648&amp;$C648&amp;$D648,[3]Tabelle1!$A$3:$A$500&amp;[3]Tabelle1!$C$3:$C$500&amp;[3]Tabelle1!$D$3:$D$500,0),MATCH(M$2,[3]Tabelle1!$E$2:$U$2,0))=0,"",INDEX([3]Tabelle1!$E$3:$U$500,MATCH($A648&amp;$C648&amp;$D648,[3]Tabelle1!$A$3:$A$500&amp;[3]Tabelle1!$C$3:$C$500&amp;[3]Tabelle1!$D$3:$D$500,0),MATCH(M$2,[3]Tabelle1!$E$2:$U$2,0))),"")</f>
        <v/>
      </c>
      <c r="N648" s="195" t="str">
        <f t="array" ref="N648">IFERROR(IF(INDEX([3]Tabelle1!$E$3:$U$500,MATCH($A648&amp;$C648&amp;$D648,[3]Tabelle1!$A$3:$A$500&amp;[3]Tabelle1!$C$3:$C$500&amp;[3]Tabelle1!$D$3:$D$500,0),MATCH(N$2,[3]Tabelle1!$E$2:$U$2,0))=0,"",INDEX([3]Tabelle1!$E$3:$U$500,MATCH($A648&amp;$C648&amp;$D648,[3]Tabelle1!$A$3:$A$500&amp;[3]Tabelle1!$C$3:$C$500&amp;[3]Tabelle1!$D$3:$D$500,0),MATCH(N$2,[3]Tabelle1!$E$2:$U$2,0))),"")</f>
        <v/>
      </c>
      <c r="O648" s="195" t="str">
        <f t="array" ref="O648">IFERROR(IF(INDEX([3]Tabelle1!$E$3:$U$500,MATCH($A648&amp;$C648&amp;$D648,[3]Tabelle1!$A$3:$A$500&amp;[3]Tabelle1!$C$3:$C$500&amp;[3]Tabelle1!$D$3:$D$500,0),MATCH(O$2,[3]Tabelle1!$E$2:$U$2,0))=0,"",INDEX([3]Tabelle1!$E$3:$U$500,MATCH($A648&amp;$C648&amp;$D648,[3]Tabelle1!$A$3:$A$500&amp;[3]Tabelle1!$C$3:$C$500&amp;[3]Tabelle1!$D$3:$D$500,0),MATCH(O$2,[3]Tabelle1!$E$2:$U$2,0))),"")</f>
        <v/>
      </c>
      <c r="P648" s="195" t="str">
        <f t="array" ref="P648">IFERROR(IF(INDEX([3]Tabelle1!$E$3:$U$500,MATCH($A648&amp;$C648&amp;$D648,[3]Tabelle1!$A$3:$A$500&amp;[3]Tabelle1!$C$3:$C$500&amp;[3]Tabelle1!$D$3:$D$500,0),MATCH(P$2,[3]Tabelle1!$E$2:$U$2,0))=0,"",INDEX([3]Tabelle1!$E$3:$U$500,MATCH($A648&amp;$C648&amp;$D648,[3]Tabelle1!$A$3:$A$500&amp;[3]Tabelle1!$C$3:$C$500&amp;[3]Tabelle1!$D$3:$D$500,0),MATCH(P$2,[3]Tabelle1!$E$2:$U$2,0))),"")</f>
        <v/>
      </c>
      <c r="Q648" s="195" t="str">
        <f t="array" ref="Q648">IFERROR(IF(INDEX([3]Tabelle1!$E$3:$U$500,MATCH($A648&amp;$C648&amp;$D648,[3]Tabelle1!$A$3:$A$500&amp;[3]Tabelle1!$C$3:$C$500&amp;[3]Tabelle1!$D$3:$D$500,0),MATCH(Q$2,[3]Tabelle1!$E$2:$U$2,0))=0,"",INDEX([3]Tabelle1!$E$3:$U$500,MATCH($A648&amp;$C648&amp;$D648,[3]Tabelle1!$A$3:$A$500&amp;[3]Tabelle1!$C$3:$C$500&amp;[3]Tabelle1!$D$3:$D$500,0),MATCH(Q$2,[3]Tabelle1!$E$2:$U$2,0))),"")</f>
        <v/>
      </c>
      <c r="R648" s="195" t="str">
        <f t="array" ref="R648">IFERROR(IF(INDEX([3]Tabelle1!$E$3:$U$500,MATCH($A648&amp;$C648&amp;$D648,[3]Tabelle1!$A$3:$A$500&amp;[3]Tabelle1!$C$3:$C$500&amp;[3]Tabelle1!$D$3:$D$500,0),MATCH(R$2,[3]Tabelle1!$E$2:$U$2,0))=0,"",INDEX([3]Tabelle1!$E$3:$U$500,MATCH($A648&amp;$C648&amp;$D648,[3]Tabelle1!$A$3:$A$500&amp;[3]Tabelle1!$C$3:$C$500&amp;[3]Tabelle1!$D$3:$D$500,0),MATCH(R$2,[3]Tabelle1!$E$2:$U$2,0))),"")</f>
        <v/>
      </c>
      <c r="S648" s="195" t="str">
        <f t="array" ref="S648">IFERROR(IF(INDEX([3]Tabelle1!$E$3:$U$500,MATCH($A648&amp;$C648&amp;$D648,[3]Tabelle1!$A$3:$A$500&amp;[3]Tabelle1!$C$3:$C$500&amp;[3]Tabelle1!$D$3:$D$500,0),MATCH(S$2,[3]Tabelle1!$E$2:$U$2,0))=0,"",INDEX([3]Tabelle1!$E$3:$U$500,MATCH($A648&amp;$C648&amp;$D648,[3]Tabelle1!$A$3:$A$500&amp;[3]Tabelle1!$C$3:$C$500&amp;[3]Tabelle1!$D$3:$D$500,0),MATCH(S$2,[3]Tabelle1!$E$2:$U$2,0))),"")</f>
        <v/>
      </c>
      <c r="T648" s="195" t="str">
        <f t="array" ref="T648">IFERROR(IF(INDEX([3]Tabelle1!$E$3:$U$500,MATCH($A648&amp;$C648&amp;$D648,[3]Tabelle1!$A$3:$A$500&amp;[3]Tabelle1!$C$3:$C$500&amp;[3]Tabelle1!$D$3:$D$500,0),MATCH(T$2,[3]Tabelle1!$E$2:$U$2,0))=0,"",INDEX([3]Tabelle1!$E$3:$U$500,MATCH($A648&amp;$C648&amp;$D648,[3]Tabelle1!$A$3:$A$500&amp;[3]Tabelle1!$C$3:$C$500&amp;[3]Tabelle1!$D$3:$D$500,0),MATCH(T$2,[3]Tabelle1!$E$2:$U$2,0))),"")</f>
        <v/>
      </c>
      <c r="U648" s="195" t="str">
        <f t="array" ref="U648">IFERROR(IF(INDEX([3]Tabelle1!$E$3:$U$500,MATCH($A648&amp;$C648&amp;$D648,[3]Tabelle1!$A$3:$A$500&amp;[3]Tabelle1!$C$3:$C$500&amp;[3]Tabelle1!$D$3:$D$500,0),MATCH(U$2,[3]Tabelle1!$E$2:$U$2,0))=0,"",INDEX([3]Tabelle1!$E$3:$U$500,MATCH($A648&amp;$C648&amp;$D648,[3]Tabelle1!$A$3:$A$500&amp;[3]Tabelle1!$C$3:$C$500&amp;[3]Tabelle1!$D$3:$D$500,0),MATCH(U$2,[3]Tabelle1!$E$2:$U$2,0))),"")</f>
        <v/>
      </c>
      <c r="V648" s="196" t="str">
        <f t="array" ref="V648">IFERROR(IF(INDEX([3]Tabelle1!$E$3:$U$500,MATCH($A648&amp;$C648&amp;$D648,[3]Tabelle1!$A$3:$A$500&amp;[3]Tabelle1!$C$3:$C$500&amp;[3]Tabelle1!$D$3:$D$500,0),MATCH(V$2,[3]Tabelle1!$E$2:$U$2,0))=0,"",INDEX([3]Tabelle1!$E$3:$U$500,MATCH($A648&amp;$C648&amp;$D648,[3]Tabelle1!$A$3:$A$500&amp;[3]Tabelle1!$C$3:$C$500&amp;[3]Tabelle1!$D$3:$D$500,0),MATCH(V$2,[3]Tabelle1!$E$2:$U$2,0))),"")</f>
        <v/>
      </c>
      <c r="W648" t="str">
        <f t="array" ref="W648">IFERROR(IF(INDEX([3]Tabelle1!$E$3:$U$500,MATCH($A648&amp;$C648&amp;$D648,[3]Tabelle1!$A$3:$A$500&amp;[3]Tabelle1!$C$3:$C$500&amp;[3]Tabelle1!$D$3:$D$500,0),MATCH(W$2,[3]Tabelle1!$E$2:$U$2,0))=0,"",INDEX([3]Tabelle1!$E$3:$U$500,MATCH($A648&amp;$C648&amp;$D648,[3]Tabelle1!$A$3:$A$500&amp;[3]Tabelle1!$C$3:$C$500&amp;[3]Tabelle1!$D$3:$D$500,0),MATCH(W$2,[3]Tabelle1!$E$2:$U$2,0))),"")</f>
        <v/>
      </c>
      <c r="X648" t="str">
        <f t="array" ref="X648">IFERROR(IF(INDEX([3]Tabelle1!$E$3:$U$500,MATCH($A648&amp;$C648&amp;$D648,[3]Tabelle1!$A$3:$A$500&amp;[3]Tabelle1!$C$3:$C$500&amp;[3]Tabelle1!$D$3:$D$500,0),MATCH(X$2,[3]Tabelle1!$E$2:$U$2,0))=0,"",INDEX([3]Tabelle1!$E$3:$U$500,MATCH($A648&amp;$C648&amp;$D648,[3]Tabelle1!$A$3:$A$500&amp;[3]Tabelle1!$C$3:$C$500&amp;[3]Tabelle1!$D$3:$D$500,0),MATCH(X$2,[3]Tabelle1!$E$2:$U$2,0))),"")</f>
        <v/>
      </c>
      <c r="Y648" s="4"/>
      <c r="Z648" s="4"/>
      <c r="AA648" s="4"/>
      <c r="AB648" s="4"/>
      <c r="AC648" s="4"/>
      <c r="AD648" s="4"/>
      <c r="AE648" s="4"/>
      <c r="AF648" s="4"/>
    </row>
    <row r="649" spans="1:32" x14ac:dyDescent="0.2">
      <c r="A649" s="107" t="str">
        <f t="shared" si="52"/>
        <v>Spain - Tendencial</v>
      </c>
      <c r="B649" s="97"/>
      <c r="C649" s="97" t="s">
        <v>205</v>
      </c>
      <c r="D649" s="227" t="s">
        <v>5</v>
      </c>
      <c r="E649" s="194"/>
      <c r="F649" s="194"/>
      <c r="G649" s="194"/>
      <c r="H649" s="195" t="str">
        <f t="array" ref="H649">IFERROR(IF(INDEX([3]Tabelle1!$E$3:$U$500,MATCH($A649&amp;$C649&amp;$D649,[3]Tabelle1!$A$3:$A$500&amp;[3]Tabelle1!$C$3:$C$500&amp;[3]Tabelle1!$D$3:$D$500,0),MATCH(H$2,[3]Tabelle1!$E$2:$U$2,0))=0,"",INDEX([3]Tabelle1!$E$3:$U$500,MATCH($A649&amp;$C649&amp;$D649,[3]Tabelle1!$A$3:$A$500&amp;[3]Tabelle1!$C$3:$C$500&amp;[3]Tabelle1!$D$3:$D$500,0),MATCH(H$2,[3]Tabelle1!$E$2:$U$2,0))),"")</f>
        <v/>
      </c>
      <c r="I649" s="195">
        <f t="array" ref="I649">IFERROR(IF(INDEX([3]Tabelle1!$E$3:$U$500,MATCH($A649&amp;$C649&amp;$D649,[3]Tabelle1!$A$3:$A$500&amp;[3]Tabelle1!$C$3:$C$500&amp;[3]Tabelle1!$D$3:$D$500,0),MATCH(I$2,[3]Tabelle1!$E$2:$U$2,0))=0,"",INDEX([3]Tabelle1!$E$3:$U$500,MATCH($A649&amp;$C649&amp;$D649,[3]Tabelle1!$A$3:$A$500&amp;[3]Tabelle1!$C$3:$C$500&amp;[3]Tabelle1!$D$3:$D$500,0),MATCH(I$2,[3]Tabelle1!$E$2:$U$2,0))),"")</f>
        <v>4757</v>
      </c>
      <c r="J649" s="195" t="str">
        <f t="array" ref="J649">IFERROR(IF(INDEX([3]Tabelle1!$E$3:$U$500,MATCH($A649&amp;$C649&amp;$D649,[3]Tabelle1!$A$3:$A$500&amp;[3]Tabelle1!$C$3:$C$500&amp;[3]Tabelle1!$D$3:$D$500,0),MATCH(J$2,[3]Tabelle1!$E$2:$U$2,0))=0,"",INDEX([3]Tabelle1!$E$3:$U$500,MATCH($A649&amp;$C649&amp;$D649,[3]Tabelle1!$A$3:$A$500&amp;[3]Tabelle1!$C$3:$C$500&amp;[3]Tabelle1!$D$3:$D$500,0),MATCH(J$2,[3]Tabelle1!$E$2:$U$2,0))),"")</f>
        <v/>
      </c>
      <c r="K649" s="195" t="str">
        <f t="array" ref="K649">IFERROR(IF(INDEX([3]Tabelle1!$E$3:$U$500,MATCH($A649&amp;$C649&amp;$D649,[3]Tabelle1!$A$3:$A$500&amp;[3]Tabelle1!$C$3:$C$500&amp;[3]Tabelle1!$D$3:$D$500,0),MATCH(K$2,[3]Tabelle1!$E$2:$U$2,0))=0,"",INDEX([3]Tabelle1!$E$3:$U$500,MATCH($A649&amp;$C649&amp;$D649,[3]Tabelle1!$A$3:$A$500&amp;[3]Tabelle1!$C$3:$C$500&amp;[3]Tabelle1!$D$3:$D$500,0),MATCH(K$2,[3]Tabelle1!$E$2:$U$2,0))),"")</f>
        <v/>
      </c>
      <c r="L649" s="195" t="str">
        <f t="array" ref="L649">IFERROR(IF(INDEX([3]Tabelle1!$E$3:$U$500,MATCH($A649&amp;$C649&amp;$D649,[3]Tabelle1!$A$3:$A$500&amp;[3]Tabelle1!$C$3:$C$500&amp;[3]Tabelle1!$D$3:$D$500,0),MATCH(L$2,[3]Tabelle1!$E$2:$U$2,0))=0,"",INDEX([3]Tabelle1!$E$3:$U$500,MATCH($A649&amp;$C649&amp;$D649,[3]Tabelle1!$A$3:$A$500&amp;[3]Tabelle1!$C$3:$C$500&amp;[3]Tabelle1!$D$3:$D$500,0),MATCH(L$2,[3]Tabelle1!$E$2:$U$2,0))),"")</f>
        <v/>
      </c>
      <c r="M649" s="195" t="str">
        <f t="array" ref="M649">IFERROR(IF(INDEX([3]Tabelle1!$E$3:$U$500,MATCH($A649&amp;$C649&amp;$D649,[3]Tabelle1!$A$3:$A$500&amp;[3]Tabelle1!$C$3:$C$500&amp;[3]Tabelle1!$D$3:$D$500,0),MATCH(M$2,[3]Tabelle1!$E$2:$U$2,0))=0,"",INDEX([3]Tabelle1!$E$3:$U$500,MATCH($A649&amp;$C649&amp;$D649,[3]Tabelle1!$A$3:$A$500&amp;[3]Tabelle1!$C$3:$C$500&amp;[3]Tabelle1!$D$3:$D$500,0),MATCH(M$2,[3]Tabelle1!$E$2:$U$2,0))),"")</f>
        <v/>
      </c>
      <c r="N649" s="195">
        <f t="array" ref="N649">IFERROR(IF(INDEX([3]Tabelle1!$E$3:$U$500,MATCH($A649&amp;$C649&amp;$D649,[3]Tabelle1!$A$3:$A$500&amp;[3]Tabelle1!$C$3:$C$500&amp;[3]Tabelle1!$D$3:$D$500,0),MATCH(N$2,[3]Tabelle1!$E$2:$U$2,0))=0,"",INDEX([3]Tabelle1!$E$3:$U$500,MATCH($A649&amp;$C649&amp;$D649,[3]Tabelle1!$A$3:$A$500&amp;[3]Tabelle1!$C$3:$C$500&amp;[3]Tabelle1!$D$3:$D$500,0),MATCH(N$2,[3]Tabelle1!$E$2:$U$2,0))),"")</f>
        <v>4750</v>
      </c>
      <c r="O649" s="195" t="str">
        <f t="array" ref="O649">IFERROR(IF(INDEX([3]Tabelle1!$E$3:$U$500,MATCH($A649&amp;$C649&amp;$D649,[3]Tabelle1!$A$3:$A$500&amp;[3]Tabelle1!$C$3:$C$500&amp;[3]Tabelle1!$D$3:$D$500,0),MATCH(O$2,[3]Tabelle1!$E$2:$U$2,0))=0,"",INDEX([3]Tabelle1!$E$3:$U$500,MATCH($A649&amp;$C649&amp;$D649,[3]Tabelle1!$A$3:$A$500&amp;[3]Tabelle1!$C$3:$C$500&amp;[3]Tabelle1!$D$3:$D$500,0),MATCH(O$2,[3]Tabelle1!$E$2:$U$2,0))),"")</f>
        <v/>
      </c>
      <c r="P649" s="195" t="str">
        <f t="array" ref="P649">IFERROR(IF(INDEX([3]Tabelle1!$E$3:$U$500,MATCH($A649&amp;$C649&amp;$D649,[3]Tabelle1!$A$3:$A$500&amp;[3]Tabelle1!$C$3:$C$500&amp;[3]Tabelle1!$D$3:$D$500,0),MATCH(P$2,[3]Tabelle1!$E$2:$U$2,0))=0,"",INDEX([3]Tabelle1!$E$3:$U$500,MATCH($A649&amp;$C649&amp;$D649,[3]Tabelle1!$A$3:$A$500&amp;[3]Tabelle1!$C$3:$C$500&amp;[3]Tabelle1!$D$3:$D$500,0),MATCH(P$2,[3]Tabelle1!$E$2:$U$2,0))),"")</f>
        <v/>
      </c>
      <c r="Q649" s="195" t="str">
        <f t="array" ref="Q649">IFERROR(IF(INDEX([3]Tabelle1!$E$3:$U$500,MATCH($A649&amp;$C649&amp;$D649,[3]Tabelle1!$A$3:$A$500&amp;[3]Tabelle1!$C$3:$C$500&amp;[3]Tabelle1!$D$3:$D$500,0),MATCH(Q$2,[3]Tabelle1!$E$2:$U$2,0))=0,"",INDEX([3]Tabelle1!$E$3:$U$500,MATCH($A649&amp;$C649&amp;$D649,[3]Tabelle1!$A$3:$A$500&amp;[3]Tabelle1!$C$3:$C$500&amp;[3]Tabelle1!$D$3:$D$500,0),MATCH(Q$2,[3]Tabelle1!$E$2:$U$2,0))),"")</f>
        <v/>
      </c>
      <c r="R649" s="195" t="str">
        <f t="array" ref="R649">IFERROR(IF(INDEX([3]Tabelle1!$E$3:$U$500,MATCH($A649&amp;$C649&amp;$D649,[3]Tabelle1!$A$3:$A$500&amp;[3]Tabelle1!$C$3:$C$500&amp;[3]Tabelle1!$D$3:$D$500,0),MATCH(R$2,[3]Tabelle1!$E$2:$U$2,0))=0,"",INDEX([3]Tabelle1!$E$3:$U$500,MATCH($A649&amp;$C649&amp;$D649,[3]Tabelle1!$A$3:$A$500&amp;[3]Tabelle1!$C$3:$C$500&amp;[3]Tabelle1!$D$3:$D$500,0),MATCH(R$2,[3]Tabelle1!$E$2:$U$2,0))),"")</f>
        <v/>
      </c>
      <c r="S649" s="195">
        <f t="array" ref="S649">IFERROR(IF(INDEX([3]Tabelle1!$E$3:$U$500,MATCH($A649&amp;$C649&amp;$D649,[3]Tabelle1!$A$3:$A$500&amp;[3]Tabelle1!$C$3:$C$500&amp;[3]Tabelle1!$D$3:$D$500,0),MATCH(S$2,[3]Tabelle1!$E$2:$U$2,0))=0,"",INDEX([3]Tabelle1!$E$3:$U$500,MATCH($A649&amp;$C649&amp;$D649,[3]Tabelle1!$A$3:$A$500&amp;[3]Tabelle1!$C$3:$C$500&amp;[3]Tabelle1!$D$3:$D$500,0),MATCH(S$2,[3]Tabelle1!$E$2:$U$2,0))),"")</f>
        <v>4713</v>
      </c>
      <c r="T649" s="195" t="str">
        <f t="array" ref="T649">IFERROR(IF(INDEX([3]Tabelle1!$E$3:$U$500,MATCH($A649&amp;$C649&amp;$D649,[3]Tabelle1!$A$3:$A$500&amp;[3]Tabelle1!$C$3:$C$500&amp;[3]Tabelle1!$D$3:$D$500,0),MATCH(T$2,[3]Tabelle1!$E$2:$U$2,0))=0,"",INDEX([3]Tabelle1!$E$3:$U$500,MATCH($A649&amp;$C649&amp;$D649,[3]Tabelle1!$A$3:$A$500&amp;[3]Tabelle1!$C$3:$C$500&amp;[3]Tabelle1!$D$3:$D$500,0),MATCH(T$2,[3]Tabelle1!$E$2:$U$2,0))),"")</f>
        <v/>
      </c>
      <c r="U649" s="195" t="str">
        <f t="array" ref="U649">IFERROR(IF(INDEX([3]Tabelle1!$E$3:$U$500,MATCH($A649&amp;$C649&amp;$D649,[3]Tabelle1!$A$3:$A$500&amp;[3]Tabelle1!$C$3:$C$500&amp;[3]Tabelle1!$D$3:$D$500,0),MATCH(U$2,[3]Tabelle1!$E$2:$U$2,0))=0,"",INDEX([3]Tabelle1!$E$3:$U$500,MATCH($A649&amp;$C649&amp;$D649,[3]Tabelle1!$A$3:$A$500&amp;[3]Tabelle1!$C$3:$C$500&amp;[3]Tabelle1!$D$3:$D$500,0),MATCH(U$2,[3]Tabelle1!$E$2:$U$2,0))),"")</f>
        <v/>
      </c>
      <c r="V649" s="196" t="str">
        <f t="array" ref="V649">IFERROR(IF(INDEX([3]Tabelle1!$E$3:$U$500,MATCH($A649&amp;$C649&amp;$D649,[3]Tabelle1!$A$3:$A$500&amp;[3]Tabelle1!$C$3:$C$500&amp;[3]Tabelle1!$D$3:$D$500,0),MATCH(V$2,[3]Tabelle1!$E$2:$U$2,0))=0,"",INDEX([3]Tabelle1!$E$3:$U$500,MATCH($A649&amp;$C649&amp;$D649,[3]Tabelle1!$A$3:$A$500&amp;[3]Tabelle1!$C$3:$C$500&amp;[3]Tabelle1!$D$3:$D$500,0),MATCH(V$2,[3]Tabelle1!$E$2:$U$2,0))),"")</f>
        <v/>
      </c>
      <c r="W649" t="str">
        <f t="array" ref="W649">IFERROR(IF(INDEX([3]Tabelle1!$E$3:$U$500,MATCH($A649&amp;$C649&amp;$D649,[3]Tabelle1!$A$3:$A$500&amp;[3]Tabelle1!$C$3:$C$500&amp;[3]Tabelle1!$D$3:$D$500,0),MATCH(W$2,[3]Tabelle1!$E$2:$U$2,0))=0,"",INDEX([3]Tabelle1!$E$3:$U$500,MATCH($A649&amp;$C649&amp;$D649,[3]Tabelle1!$A$3:$A$500&amp;[3]Tabelle1!$C$3:$C$500&amp;[3]Tabelle1!$D$3:$D$500,0),MATCH(W$2,[3]Tabelle1!$E$2:$U$2,0))),"")</f>
        <v/>
      </c>
      <c r="X649" t="str">
        <f t="array" ref="X649">IFERROR(IF(INDEX([3]Tabelle1!$E$3:$U$500,MATCH($A649&amp;$C649&amp;$D649,[3]Tabelle1!$A$3:$A$500&amp;[3]Tabelle1!$C$3:$C$500&amp;[3]Tabelle1!$D$3:$D$500,0),MATCH(X$2,[3]Tabelle1!$E$2:$U$2,0))=0,"",INDEX([3]Tabelle1!$E$3:$U$500,MATCH($A649&amp;$C649&amp;$D649,[3]Tabelle1!$A$3:$A$500&amp;[3]Tabelle1!$C$3:$C$500&amp;[3]Tabelle1!$D$3:$D$500,0),MATCH(X$2,[3]Tabelle1!$E$2:$U$2,0))),"")</f>
        <v/>
      </c>
      <c r="Y649" s="4"/>
      <c r="Z649" s="4"/>
      <c r="AA649" s="4"/>
      <c r="AB649" s="4"/>
      <c r="AC649" s="4"/>
      <c r="AD649" s="4"/>
      <c r="AE649" s="4"/>
      <c r="AF649" s="4"/>
    </row>
    <row r="650" spans="1:32" x14ac:dyDescent="0.2">
      <c r="A650" s="107" t="str">
        <f t="shared" si="52"/>
        <v>Spain - Tendencial</v>
      </c>
      <c r="B650" s="97"/>
      <c r="C650" s="97" t="s">
        <v>205</v>
      </c>
      <c r="D650" s="227" t="s">
        <v>47</v>
      </c>
      <c r="E650" s="194"/>
      <c r="F650" s="194"/>
      <c r="G650" s="194"/>
      <c r="H650" s="195" t="str">
        <f t="array" ref="H650">IFERROR(IF(INDEX([3]Tabelle1!$E$3:$U$500,MATCH($A650&amp;$C650&amp;$D650,[3]Tabelle1!$A$3:$A$500&amp;[3]Tabelle1!$C$3:$C$500&amp;[3]Tabelle1!$D$3:$D$500,0),MATCH(H$2,[3]Tabelle1!$E$2:$U$2,0))=0,"",INDEX([3]Tabelle1!$E$3:$U$500,MATCH($A650&amp;$C650&amp;$D650,[3]Tabelle1!$A$3:$A$500&amp;[3]Tabelle1!$C$3:$C$500&amp;[3]Tabelle1!$D$3:$D$500,0),MATCH(H$2,[3]Tabelle1!$E$2:$U$2,0))),"")</f>
        <v/>
      </c>
      <c r="I650" s="195">
        <f t="array" ref="I650">IFERROR(IF(INDEX([3]Tabelle1!$E$3:$U$500,MATCH($A650&amp;$C650&amp;$D650,[3]Tabelle1!$A$3:$A$500&amp;[3]Tabelle1!$C$3:$C$500&amp;[3]Tabelle1!$D$3:$D$500,0),MATCH(I$2,[3]Tabelle1!$E$2:$U$2,0))=0,"",INDEX([3]Tabelle1!$E$3:$U$500,MATCH($A650&amp;$C650&amp;$D650,[3]Tabelle1!$A$3:$A$500&amp;[3]Tabelle1!$C$3:$C$500&amp;[3]Tabelle1!$D$3:$D$500,0),MATCH(I$2,[3]Tabelle1!$E$2:$U$2,0))),"")</f>
        <v>813</v>
      </c>
      <c r="J650" s="195" t="str">
        <f t="array" ref="J650">IFERROR(IF(INDEX([3]Tabelle1!$E$3:$U$500,MATCH($A650&amp;$C650&amp;$D650,[3]Tabelle1!$A$3:$A$500&amp;[3]Tabelle1!$C$3:$C$500&amp;[3]Tabelle1!$D$3:$D$500,0),MATCH(J$2,[3]Tabelle1!$E$2:$U$2,0))=0,"",INDEX([3]Tabelle1!$E$3:$U$500,MATCH($A650&amp;$C650&amp;$D650,[3]Tabelle1!$A$3:$A$500&amp;[3]Tabelle1!$C$3:$C$500&amp;[3]Tabelle1!$D$3:$D$500,0),MATCH(J$2,[3]Tabelle1!$E$2:$U$2,0))),"")</f>
        <v/>
      </c>
      <c r="K650" s="195" t="str">
        <f t="array" ref="K650">IFERROR(IF(INDEX([3]Tabelle1!$E$3:$U$500,MATCH($A650&amp;$C650&amp;$D650,[3]Tabelle1!$A$3:$A$500&amp;[3]Tabelle1!$C$3:$C$500&amp;[3]Tabelle1!$D$3:$D$500,0),MATCH(K$2,[3]Tabelle1!$E$2:$U$2,0))=0,"",INDEX([3]Tabelle1!$E$3:$U$500,MATCH($A650&amp;$C650&amp;$D650,[3]Tabelle1!$A$3:$A$500&amp;[3]Tabelle1!$C$3:$C$500&amp;[3]Tabelle1!$D$3:$D$500,0),MATCH(K$2,[3]Tabelle1!$E$2:$U$2,0))),"")</f>
        <v/>
      </c>
      <c r="L650" s="195" t="str">
        <f t="array" ref="L650">IFERROR(IF(INDEX([3]Tabelle1!$E$3:$U$500,MATCH($A650&amp;$C650&amp;$D650,[3]Tabelle1!$A$3:$A$500&amp;[3]Tabelle1!$C$3:$C$500&amp;[3]Tabelle1!$D$3:$D$500,0),MATCH(L$2,[3]Tabelle1!$E$2:$U$2,0))=0,"",INDEX([3]Tabelle1!$E$3:$U$500,MATCH($A650&amp;$C650&amp;$D650,[3]Tabelle1!$A$3:$A$500&amp;[3]Tabelle1!$C$3:$C$500&amp;[3]Tabelle1!$D$3:$D$500,0),MATCH(L$2,[3]Tabelle1!$E$2:$U$2,0))),"")</f>
        <v/>
      </c>
      <c r="M650" s="195" t="str">
        <f t="array" ref="M650">IFERROR(IF(INDEX([3]Tabelle1!$E$3:$U$500,MATCH($A650&amp;$C650&amp;$D650,[3]Tabelle1!$A$3:$A$500&amp;[3]Tabelle1!$C$3:$C$500&amp;[3]Tabelle1!$D$3:$D$500,0),MATCH(M$2,[3]Tabelle1!$E$2:$U$2,0))=0,"",INDEX([3]Tabelle1!$E$3:$U$500,MATCH($A650&amp;$C650&amp;$D650,[3]Tabelle1!$A$3:$A$500&amp;[3]Tabelle1!$C$3:$C$500&amp;[3]Tabelle1!$D$3:$D$500,0),MATCH(M$2,[3]Tabelle1!$E$2:$U$2,0))),"")</f>
        <v/>
      </c>
      <c r="N650" s="195">
        <f t="array" ref="N650">IFERROR(IF(INDEX([3]Tabelle1!$E$3:$U$500,MATCH($A650&amp;$C650&amp;$D650,[3]Tabelle1!$A$3:$A$500&amp;[3]Tabelle1!$C$3:$C$500&amp;[3]Tabelle1!$D$3:$D$500,0),MATCH(N$2,[3]Tabelle1!$E$2:$U$2,0))=0,"",INDEX([3]Tabelle1!$E$3:$U$500,MATCH($A650&amp;$C650&amp;$D650,[3]Tabelle1!$A$3:$A$500&amp;[3]Tabelle1!$C$3:$C$500&amp;[3]Tabelle1!$D$3:$D$500,0),MATCH(N$2,[3]Tabelle1!$E$2:$U$2,0))),"")</f>
        <v>829</v>
      </c>
      <c r="O650" s="195" t="str">
        <f t="array" ref="O650">IFERROR(IF(INDEX([3]Tabelle1!$E$3:$U$500,MATCH($A650&amp;$C650&amp;$D650,[3]Tabelle1!$A$3:$A$500&amp;[3]Tabelle1!$C$3:$C$500&amp;[3]Tabelle1!$D$3:$D$500,0),MATCH(O$2,[3]Tabelle1!$E$2:$U$2,0))=0,"",INDEX([3]Tabelle1!$E$3:$U$500,MATCH($A650&amp;$C650&amp;$D650,[3]Tabelle1!$A$3:$A$500&amp;[3]Tabelle1!$C$3:$C$500&amp;[3]Tabelle1!$D$3:$D$500,0),MATCH(O$2,[3]Tabelle1!$E$2:$U$2,0))),"")</f>
        <v/>
      </c>
      <c r="P650" s="195" t="str">
        <f t="array" ref="P650">IFERROR(IF(INDEX([3]Tabelle1!$E$3:$U$500,MATCH($A650&amp;$C650&amp;$D650,[3]Tabelle1!$A$3:$A$500&amp;[3]Tabelle1!$C$3:$C$500&amp;[3]Tabelle1!$D$3:$D$500,0),MATCH(P$2,[3]Tabelle1!$E$2:$U$2,0))=0,"",INDEX([3]Tabelle1!$E$3:$U$500,MATCH($A650&amp;$C650&amp;$D650,[3]Tabelle1!$A$3:$A$500&amp;[3]Tabelle1!$C$3:$C$500&amp;[3]Tabelle1!$D$3:$D$500,0),MATCH(P$2,[3]Tabelle1!$E$2:$U$2,0))),"")</f>
        <v/>
      </c>
      <c r="Q650" s="195" t="str">
        <f t="array" ref="Q650">IFERROR(IF(INDEX([3]Tabelle1!$E$3:$U$500,MATCH($A650&amp;$C650&amp;$D650,[3]Tabelle1!$A$3:$A$500&amp;[3]Tabelle1!$C$3:$C$500&amp;[3]Tabelle1!$D$3:$D$500,0),MATCH(Q$2,[3]Tabelle1!$E$2:$U$2,0))=0,"",INDEX([3]Tabelle1!$E$3:$U$500,MATCH($A650&amp;$C650&amp;$D650,[3]Tabelle1!$A$3:$A$500&amp;[3]Tabelle1!$C$3:$C$500&amp;[3]Tabelle1!$D$3:$D$500,0),MATCH(Q$2,[3]Tabelle1!$E$2:$U$2,0))),"")</f>
        <v/>
      </c>
      <c r="R650" s="195" t="str">
        <f t="array" ref="R650">IFERROR(IF(INDEX([3]Tabelle1!$E$3:$U$500,MATCH($A650&amp;$C650&amp;$D650,[3]Tabelle1!$A$3:$A$500&amp;[3]Tabelle1!$C$3:$C$500&amp;[3]Tabelle1!$D$3:$D$500,0),MATCH(R$2,[3]Tabelle1!$E$2:$U$2,0))=0,"",INDEX([3]Tabelle1!$E$3:$U$500,MATCH($A650&amp;$C650&amp;$D650,[3]Tabelle1!$A$3:$A$500&amp;[3]Tabelle1!$C$3:$C$500&amp;[3]Tabelle1!$D$3:$D$500,0),MATCH(R$2,[3]Tabelle1!$E$2:$U$2,0))),"")</f>
        <v/>
      </c>
      <c r="S650" s="195">
        <f t="array" ref="S650">IFERROR(IF(INDEX([3]Tabelle1!$E$3:$U$500,MATCH($A650&amp;$C650&amp;$D650,[3]Tabelle1!$A$3:$A$500&amp;[3]Tabelle1!$C$3:$C$500&amp;[3]Tabelle1!$D$3:$D$500,0),MATCH(S$2,[3]Tabelle1!$E$2:$U$2,0))=0,"",INDEX([3]Tabelle1!$E$3:$U$500,MATCH($A650&amp;$C650&amp;$D650,[3]Tabelle1!$A$3:$A$500&amp;[3]Tabelle1!$C$3:$C$500&amp;[3]Tabelle1!$D$3:$D$500,0),MATCH(S$2,[3]Tabelle1!$E$2:$U$2,0))),"")</f>
        <v>1024</v>
      </c>
      <c r="T650" s="195" t="str">
        <f t="array" ref="T650">IFERROR(IF(INDEX([3]Tabelle1!$E$3:$U$500,MATCH($A650&amp;$C650&amp;$D650,[3]Tabelle1!$A$3:$A$500&amp;[3]Tabelle1!$C$3:$C$500&amp;[3]Tabelle1!$D$3:$D$500,0),MATCH(T$2,[3]Tabelle1!$E$2:$U$2,0))=0,"",INDEX([3]Tabelle1!$E$3:$U$500,MATCH($A650&amp;$C650&amp;$D650,[3]Tabelle1!$A$3:$A$500&amp;[3]Tabelle1!$C$3:$C$500&amp;[3]Tabelle1!$D$3:$D$500,0),MATCH(T$2,[3]Tabelle1!$E$2:$U$2,0))),"")</f>
        <v/>
      </c>
      <c r="U650" s="195" t="str">
        <f t="array" ref="U650">IFERROR(IF(INDEX([3]Tabelle1!$E$3:$U$500,MATCH($A650&amp;$C650&amp;$D650,[3]Tabelle1!$A$3:$A$500&amp;[3]Tabelle1!$C$3:$C$500&amp;[3]Tabelle1!$D$3:$D$500,0),MATCH(U$2,[3]Tabelle1!$E$2:$U$2,0))=0,"",INDEX([3]Tabelle1!$E$3:$U$500,MATCH($A650&amp;$C650&amp;$D650,[3]Tabelle1!$A$3:$A$500&amp;[3]Tabelle1!$C$3:$C$500&amp;[3]Tabelle1!$D$3:$D$500,0),MATCH(U$2,[3]Tabelle1!$E$2:$U$2,0))),"")</f>
        <v/>
      </c>
      <c r="V650" s="196" t="str">
        <f t="array" ref="V650">IFERROR(IF(INDEX([3]Tabelle1!$E$3:$U$500,MATCH($A650&amp;$C650&amp;$D650,[3]Tabelle1!$A$3:$A$500&amp;[3]Tabelle1!$C$3:$C$500&amp;[3]Tabelle1!$D$3:$D$500,0),MATCH(V$2,[3]Tabelle1!$E$2:$U$2,0))=0,"",INDEX([3]Tabelle1!$E$3:$U$500,MATCH($A650&amp;$C650&amp;$D650,[3]Tabelle1!$A$3:$A$500&amp;[3]Tabelle1!$C$3:$C$500&amp;[3]Tabelle1!$D$3:$D$500,0),MATCH(V$2,[3]Tabelle1!$E$2:$U$2,0))),"")</f>
        <v/>
      </c>
      <c r="W650" t="str">
        <f t="array" ref="W650">IFERROR(IF(INDEX([3]Tabelle1!$E$3:$U$500,MATCH($A650&amp;$C650&amp;$D650,[3]Tabelle1!$A$3:$A$500&amp;[3]Tabelle1!$C$3:$C$500&amp;[3]Tabelle1!$D$3:$D$500,0),MATCH(W$2,[3]Tabelle1!$E$2:$U$2,0))=0,"",INDEX([3]Tabelle1!$E$3:$U$500,MATCH($A650&amp;$C650&amp;$D650,[3]Tabelle1!$A$3:$A$500&amp;[3]Tabelle1!$C$3:$C$500&amp;[3]Tabelle1!$D$3:$D$500,0),MATCH(W$2,[3]Tabelle1!$E$2:$U$2,0))),"")</f>
        <v/>
      </c>
      <c r="X650" t="str">
        <f t="array" ref="X650">IFERROR(IF(INDEX([3]Tabelle1!$E$3:$U$500,MATCH($A650&amp;$C650&amp;$D650,[3]Tabelle1!$A$3:$A$500&amp;[3]Tabelle1!$C$3:$C$500&amp;[3]Tabelle1!$D$3:$D$500,0),MATCH(X$2,[3]Tabelle1!$E$2:$U$2,0))=0,"",INDEX([3]Tabelle1!$E$3:$U$500,MATCH($A650&amp;$C650&amp;$D650,[3]Tabelle1!$A$3:$A$500&amp;[3]Tabelle1!$C$3:$C$500&amp;[3]Tabelle1!$D$3:$D$500,0),MATCH(X$2,[3]Tabelle1!$E$2:$U$2,0))),"")</f>
        <v/>
      </c>
      <c r="Y650" s="4"/>
      <c r="Z650" s="4"/>
      <c r="AA650" s="4"/>
      <c r="AB650" s="4"/>
      <c r="AC650" s="4"/>
      <c r="AD650" s="4"/>
      <c r="AE650" s="4"/>
      <c r="AF650" s="4"/>
    </row>
    <row r="651" spans="1:32" x14ac:dyDescent="0.2">
      <c r="A651" s="107" t="str">
        <f t="shared" si="52"/>
        <v>Spain - Tendencial</v>
      </c>
      <c r="B651" s="97"/>
      <c r="C651" s="97" t="s">
        <v>205</v>
      </c>
      <c r="D651" s="227" t="s">
        <v>93</v>
      </c>
      <c r="E651" s="194"/>
      <c r="F651" s="194"/>
      <c r="G651" s="194"/>
      <c r="H651" s="195" t="str">
        <f t="array" ref="H651">IFERROR(IF(INDEX([3]Tabelle1!$E$3:$U$500,MATCH($A651&amp;$C651&amp;$D651,[3]Tabelle1!$A$3:$A$500&amp;[3]Tabelle1!$C$3:$C$500&amp;[3]Tabelle1!$D$3:$D$500,0),MATCH(H$2,[3]Tabelle1!$E$2:$U$2,0))=0,"",INDEX([3]Tabelle1!$E$3:$U$500,MATCH($A651&amp;$C651&amp;$D651,[3]Tabelle1!$A$3:$A$500&amp;[3]Tabelle1!$C$3:$C$500&amp;[3]Tabelle1!$D$3:$D$500,0),MATCH(H$2,[3]Tabelle1!$E$2:$U$2,0))),"")</f>
        <v/>
      </c>
      <c r="I651" s="195" t="str">
        <f t="array" ref="I651">IFERROR(IF(INDEX([3]Tabelle1!$E$3:$U$500,MATCH($A651&amp;$C651&amp;$D651,[3]Tabelle1!$A$3:$A$500&amp;[3]Tabelle1!$C$3:$C$500&amp;[3]Tabelle1!$D$3:$D$500,0),MATCH(I$2,[3]Tabelle1!$E$2:$U$2,0))=0,"",INDEX([3]Tabelle1!$E$3:$U$500,MATCH($A651&amp;$C651&amp;$D651,[3]Tabelle1!$A$3:$A$500&amp;[3]Tabelle1!$C$3:$C$500&amp;[3]Tabelle1!$D$3:$D$500,0),MATCH(I$2,[3]Tabelle1!$E$2:$U$2,0))),"")</f>
        <v/>
      </c>
      <c r="J651" s="195" t="str">
        <f t="array" ref="J651">IFERROR(IF(INDEX([3]Tabelle1!$E$3:$U$500,MATCH($A651&amp;$C651&amp;$D651,[3]Tabelle1!$A$3:$A$500&amp;[3]Tabelle1!$C$3:$C$500&amp;[3]Tabelle1!$D$3:$D$500,0),MATCH(J$2,[3]Tabelle1!$E$2:$U$2,0))=0,"",INDEX([3]Tabelle1!$E$3:$U$500,MATCH($A651&amp;$C651&amp;$D651,[3]Tabelle1!$A$3:$A$500&amp;[3]Tabelle1!$C$3:$C$500&amp;[3]Tabelle1!$D$3:$D$500,0),MATCH(J$2,[3]Tabelle1!$E$2:$U$2,0))),"")</f>
        <v/>
      </c>
      <c r="K651" s="195" t="str">
        <f t="array" ref="K651">IFERROR(IF(INDEX([3]Tabelle1!$E$3:$U$500,MATCH($A651&amp;$C651&amp;$D651,[3]Tabelle1!$A$3:$A$500&amp;[3]Tabelle1!$C$3:$C$500&amp;[3]Tabelle1!$D$3:$D$500,0),MATCH(K$2,[3]Tabelle1!$E$2:$U$2,0))=0,"",INDEX([3]Tabelle1!$E$3:$U$500,MATCH($A651&amp;$C651&amp;$D651,[3]Tabelle1!$A$3:$A$500&amp;[3]Tabelle1!$C$3:$C$500&amp;[3]Tabelle1!$D$3:$D$500,0),MATCH(K$2,[3]Tabelle1!$E$2:$U$2,0))),"")</f>
        <v/>
      </c>
      <c r="L651" s="195" t="str">
        <f t="array" ref="L651">IFERROR(IF(INDEX([3]Tabelle1!$E$3:$U$500,MATCH($A651&amp;$C651&amp;$D651,[3]Tabelle1!$A$3:$A$500&amp;[3]Tabelle1!$C$3:$C$500&amp;[3]Tabelle1!$D$3:$D$500,0),MATCH(L$2,[3]Tabelle1!$E$2:$U$2,0))=0,"",INDEX([3]Tabelle1!$E$3:$U$500,MATCH($A651&amp;$C651&amp;$D651,[3]Tabelle1!$A$3:$A$500&amp;[3]Tabelle1!$C$3:$C$500&amp;[3]Tabelle1!$D$3:$D$500,0),MATCH(L$2,[3]Tabelle1!$E$2:$U$2,0))),"")</f>
        <v/>
      </c>
      <c r="M651" s="195" t="str">
        <f t="array" ref="M651">IFERROR(IF(INDEX([3]Tabelle1!$E$3:$U$500,MATCH($A651&amp;$C651&amp;$D651,[3]Tabelle1!$A$3:$A$500&amp;[3]Tabelle1!$C$3:$C$500&amp;[3]Tabelle1!$D$3:$D$500,0),MATCH(M$2,[3]Tabelle1!$E$2:$U$2,0))=0,"",INDEX([3]Tabelle1!$E$3:$U$500,MATCH($A651&amp;$C651&amp;$D651,[3]Tabelle1!$A$3:$A$500&amp;[3]Tabelle1!$C$3:$C$500&amp;[3]Tabelle1!$D$3:$D$500,0),MATCH(M$2,[3]Tabelle1!$E$2:$U$2,0))),"")</f>
        <v/>
      </c>
      <c r="N651" s="195" t="str">
        <f t="array" ref="N651">IFERROR(IF(INDEX([3]Tabelle1!$E$3:$U$500,MATCH($A651&amp;$C651&amp;$D651,[3]Tabelle1!$A$3:$A$500&amp;[3]Tabelle1!$C$3:$C$500&amp;[3]Tabelle1!$D$3:$D$500,0),MATCH(N$2,[3]Tabelle1!$E$2:$U$2,0))=0,"",INDEX([3]Tabelle1!$E$3:$U$500,MATCH($A651&amp;$C651&amp;$D651,[3]Tabelle1!$A$3:$A$500&amp;[3]Tabelle1!$C$3:$C$500&amp;[3]Tabelle1!$D$3:$D$500,0),MATCH(N$2,[3]Tabelle1!$E$2:$U$2,0))),"")</f>
        <v/>
      </c>
      <c r="O651" s="195" t="str">
        <f t="array" ref="O651">IFERROR(IF(INDEX([3]Tabelle1!$E$3:$U$500,MATCH($A651&amp;$C651&amp;$D651,[3]Tabelle1!$A$3:$A$500&amp;[3]Tabelle1!$C$3:$C$500&amp;[3]Tabelle1!$D$3:$D$500,0),MATCH(O$2,[3]Tabelle1!$E$2:$U$2,0))=0,"",INDEX([3]Tabelle1!$E$3:$U$500,MATCH($A651&amp;$C651&amp;$D651,[3]Tabelle1!$A$3:$A$500&amp;[3]Tabelle1!$C$3:$C$500&amp;[3]Tabelle1!$D$3:$D$500,0),MATCH(O$2,[3]Tabelle1!$E$2:$U$2,0))),"")</f>
        <v/>
      </c>
      <c r="P651" s="195" t="str">
        <f t="array" ref="P651">IFERROR(IF(INDEX([3]Tabelle1!$E$3:$U$500,MATCH($A651&amp;$C651&amp;$D651,[3]Tabelle1!$A$3:$A$500&amp;[3]Tabelle1!$C$3:$C$500&amp;[3]Tabelle1!$D$3:$D$500,0),MATCH(P$2,[3]Tabelle1!$E$2:$U$2,0))=0,"",INDEX([3]Tabelle1!$E$3:$U$500,MATCH($A651&amp;$C651&amp;$D651,[3]Tabelle1!$A$3:$A$500&amp;[3]Tabelle1!$C$3:$C$500&amp;[3]Tabelle1!$D$3:$D$500,0),MATCH(P$2,[3]Tabelle1!$E$2:$U$2,0))),"")</f>
        <v/>
      </c>
      <c r="Q651" s="195" t="str">
        <f t="array" ref="Q651">IFERROR(IF(INDEX([3]Tabelle1!$E$3:$U$500,MATCH($A651&amp;$C651&amp;$D651,[3]Tabelle1!$A$3:$A$500&amp;[3]Tabelle1!$C$3:$C$500&amp;[3]Tabelle1!$D$3:$D$500,0),MATCH(Q$2,[3]Tabelle1!$E$2:$U$2,0))=0,"",INDEX([3]Tabelle1!$E$3:$U$500,MATCH($A651&amp;$C651&amp;$D651,[3]Tabelle1!$A$3:$A$500&amp;[3]Tabelle1!$C$3:$C$500&amp;[3]Tabelle1!$D$3:$D$500,0),MATCH(Q$2,[3]Tabelle1!$E$2:$U$2,0))),"")</f>
        <v/>
      </c>
      <c r="R651" s="195" t="str">
        <f t="array" ref="R651">IFERROR(IF(INDEX([3]Tabelle1!$E$3:$U$500,MATCH($A651&amp;$C651&amp;$D651,[3]Tabelle1!$A$3:$A$500&amp;[3]Tabelle1!$C$3:$C$500&amp;[3]Tabelle1!$D$3:$D$500,0),MATCH(R$2,[3]Tabelle1!$E$2:$U$2,0))=0,"",INDEX([3]Tabelle1!$E$3:$U$500,MATCH($A651&amp;$C651&amp;$D651,[3]Tabelle1!$A$3:$A$500&amp;[3]Tabelle1!$C$3:$C$500&amp;[3]Tabelle1!$D$3:$D$500,0),MATCH(R$2,[3]Tabelle1!$E$2:$U$2,0))),"")</f>
        <v/>
      </c>
      <c r="S651" s="195" t="str">
        <f t="array" ref="S651">IFERROR(IF(INDEX([3]Tabelle1!$E$3:$U$500,MATCH($A651&amp;$C651&amp;$D651,[3]Tabelle1!$A$3:$A$500&amp;[3]Tabelle1!$C$3:$C$500&amp;[3]Tabelle1!$D$3:$D$500,0),MATCH(S$2,[3]Tabelle1!$E$2:$U$2,0))=0,"",INDEX([3]Tabelle1!$E$3:$U$500,MATCH($A651&amp;$C651&amp;$D651,[3]Tabelle1!$A$3:$A$500&amp;[3]Tabelle1!$C$3:$C$500&amp;[3]Tabelle1!$D$3:$D$500,0),MATCH(S$2,[3]Tabelle1!$E$2:$U$2,0))),"")</f>
        <v/>
      </c>
      <c r="T651" s="195" t="str">
        <f t="array" ref="T651">IFERROR(IF(INDEX([3]Tabelle1!$E$3:$U$500,MATCH($A651&amp;$C651&amp;$D651,[3]Tabelle1!$A$3:$A$500&amp;[3]Tabelle1!$C$3:$C$500&amp;[3]Tabelle1!$D$3:$D$500,0),MATCH(T$2,[3]Tabelle1!$E$2:$U$2,0))=0,"",INDEX([3]Tabelle1!$E$3:$U$500,MATCH($A651&amp;$C651&amp;$D651,[3]Tabelle1!$A$3:$A$500&amp;[3]Tabelle1!$C$3:$C$500&amp;[3]Tabelle1!$D$3:$D$500,0),MATCH(T$2,[3]Tabelle1!$E$2:$U$2,0))),"")</f>
        <v/>
      </c>
      <c r="U651" s="195" t="str">
        <f t="array" ref="U651">IFERROR(IF(INDEX([3]Tabelle1!$E$3:$U$500,MATCH($A651&amp;$C651&amp;$D651,[3]Tabelle1!$A$3:$A$500&amp;[3]Tabelle1!$C$3:$C$500&amp;[3]Tabelle1!$D$3:$D$500,0),MATCH(U$2,[3]Tabelle1!$E$2:$U$2,0))=0,"",INDEX([3]Tabelle1!$E$3:$U$500,MATCH($A651&amp;$C651&amp;$D651,[3]Tabelle1!$A$3:$A$500&amp;[3]Tabelle1!$C$3:$C$500&amp;[3]Tabelle1!$D$3:$D$500,0),MATCH(U$2,[3]Tabelle1!$E$2:$U$2,0))),"")</f>
        <v/>
      </c>
      <c r="V651" s="196" t="str">
        <f t="array" ref="V651">IFERROR(IF(INDEX([3]Tabelle1!$E$3:$U$500,MATCH($A651&amp;$C651&amp;$D651,[3]Tabelle1!$A$3:$A$500&amp;[3]Tabelle1!$C$3:$C$500&amp;[3]Tabelle1!$D$3:$D$500,0),MATCH(V$2,[3]Tabelle1!$E$2:$U$2,0))=0,"",INDEX([3]Tabelle1!$E$3:$U$500,MATCH($A651&amp;$C651&amp;$D651,[3]Tabelle1!$A$3:$A$500&amp;[3]Tabelle1!$C$3:$C$500&amp;[3]Tabelle1!$D$3:$D$500,0),MATCH(V$2,[3]Tabelle1!$E$2:$U$2,0))),"")</f>
        <v/>
      </c>
      <c r="W651" t="str">
        <f t="array" ref="W651">IFERROR(IF(INDEX([3]Tabelle1!$E$3:$U$500,MATCH($A651&amp;$C651&amp;$D651,[3]Tabelle1!$A$3:$A$500&amp;[3]Tabelle1!$C$3:$C$500&amp;[3]Tabelle1!$D$3:$D$500,0),MATCH(W$2,[3]Tabelle1!$E$2:$U$2,0))=0,"",INDEX([3]Tabelle1!$E$3:$U$500,MATCH($A651&amp;$C651&amp;$D651,[3]Tabelle1!$A$3:$A$500&amp;[3]Tabelle1!$C$3:$C$500&amp;[3]Tabelle1!$D$3:$D$500,0),MATCH(W$2,[3]Tabelle1!$E$2:$U$2,0))),"")</f>
        <v/>
      </c>
      <c r="X651" t="str">
        <f t="array" ref="X651">IFERROR(IF(INDEX([3]Tabelle1!$E$3:$U$500,MATCH($A651&amp;$C651&amp;$D651,[3]Tabelle1!$A$3:$A$500&amp;[3]Tabelle1!$C$3:$C$500&amp;[3]Tabelle1!$D$3:$D$500,0),MATCH(X$2,[3]Tabelle1!$E$2:$U$2,0))=0,"",INDEX([3]Tabelle1!$E$3:$U$500,MATCH($A651&amp;$C651&amp;$D651,[3]Tabelle1!$A$3:$A$500&amp;[3]Tabelle1!$C$3:$C$500&amp;[3]Tabelle1!$D$3:$D$500,0),MATCH(X$2,[3]Tabelle1!$E$2:$U$2,0))),"")</f>
        <v/>
      </c>
      <c r="Y651" s="4"/>
      <c r="Z651" s="4"/>
      <c r="AA651" s="4"/>
      <c r="AB651" s="4"/>
      <c r="AC651" s="4"/>
      <c r="AD651" s="4"/>
      <c r="AE651" s="4"/>
      <c r="AF651" s="4"/>
    </row>
    <row r="652" spans="1:32" x14ac:dyDescent="0.2">
      <c r="A652" s="107" t="str">
        <f t="shared" si="52"/>
        <v>Spain - Tendencial</v>
      </c>
      <c r="B652" s="97"/>
      <c r="C652" s="97" t="s">
        <v>205</v>
      </c>
      <c r="D652" s="227" t="s">
        <v>48</v>
      </c>
      <c r="E652" s="194"/>
      <c r="F652" s="194"/>
      <c r="G652" s="194"/>
      <c r="H652" s="195" t="str">
        <f t="array" ref="H652">IFERROR(IF(INDEX([3]Tabelle1!$E$3:$U$500,MATCH($A652&amp;$C652&amp;$D652,[3]Tabelle1!$A$3:$A$500&amp;[3]Tabelle1!$C$3:$C$500&amp;[3]Tabelle1!$D$3:$D$500,0),MATCH(H$2,[3]Tabelle1!$E$2:$U$2,0))=0,"",INDEX([3]Tabelle1!$E$3:$U$500,MATCH($A652&amp;$C652&amp;$D652,[3]Tabelle1!$A$3:$A$500&amp;[3]Tabelle1!$C$3:$C$500&amp;[3]Tabelle1!$D$3:$D$500,0),MATCH(H$2,[3]Tabelle1!$E$2:$U$2,0))),"")</f>
        <v/>
      </c>
      <c r="I652" s="195" t="str">
        <f t="array" ref="I652">IFERROR(IF(INDEX([3]Tabelle1!$E$3:$U$500,MATCH($A652&amp;$C652&amp;$D652,[3]Tabelle1!$A$3:$A$500&amp;[3]Tabelle1!$C$3:$C$500&amp;[3]Tabelle1!$D$3:$D$500,0),MATCH(I$2,[3]Tabelle1!$E$2:$U$2,0))=0,"",INDEX([3]Tabelle1!$E$3:$U$500,MATCH($A652&amp;$C652&amp;$D652,[3]Tabelle1!$A$3:$A$500&amp;[3]Tabelle1!$C$3:$C$500&amp;[3]Tabelle1!$D$3:$D$500,0),MATCH(I$2,[3]Tabelle1!$E$2:$U$2,0))),"")</f>
        <v/>
      </c>
      <c r="J652" s="195" t="str">
        <f t="array" ref="J652">IFERROR(IF(INDEX([3]Tabelle1!$E$3:$U$500,MATCH($A652&amp;$C652&amp;$D652,[3]Tabelle1!$A$3:$A$500&amp;[3]Tabelle1!$C$3:$C$500&amp;[3]Tabelle1!$D$3:$D$500,0),MATCH(J$2,[3]Tabelle1!$E$2:$U$2,0))=0,"",INDEX([3]Tabelle1!$E$3:$U$500,MATCH($A652&amp;$C652&amp;$D652,[3]Tabelle1!$A$3:$A$500&amp;[3]Tabelle1!$C$3:$C$500&amp;[3]Tabelle1!$D$3:$D$500,0),MATCH(J$2,[3]Tabelle1!$E$2:$U$2,0))),"")</f>
        <v/>
      </c>
      <c r="K652" s="195" t="str">
        <f t="array" ref="K652">IFERROR(IF(INDEX([3]Tabelle1!$E$3:$U$500,MATCH($A652&amp;$C652&amp;$D652,[3]Tabelle1!$A$3:$A$500&amp;[3]Tabelle1!$C$3:$C$500&amp;[3]Tabelle1!$D$3:$D$500,0),MATCH(K$2,[3]Tabelle1!$E$2:$U$2,0))=0,"",INDEX([3]Tabelle1!$E$3:$U$500,MATCH($A652&amp;$C652&amp;$D652,[3]Tabelle1!$A$3:$A$500&amp;[3]Tabelle1!$C$3:$C$500&amp;[3]Tabelle1!$D$3:$D$500,0),MATCH(K$2,[3]Tabelle1!$E$2:$U$2,0))),"")</f>
        <v/>
      </c>
      <c r="L652" s="195" t="str">
        <f t="array" ref="L652">IFERROR(IF(INDEX([3]Tabelle1!$E$3:$U$500,MATCH($A652&amp;$C652&amp;$D652,[3]Tabelle1!$A$3:$A$500&amp;[3]Tabelle1!$C$3:$C$500&amp;[3]Tabelle1!$D$3:$D$500,0),MATCH(L$2,[3]Tabelle1!$E$2:$U$2,0))=0,"",INDEX([3]Tabelle1!$E$3:$U$500,MATCH($A652&amp;$C652&amp;$D652,[3]Tabelle1!$A$3:$A$500&amp;[3]Tabelle1!$C$3:$C$500&amp;[3]Tabelle1!$D$3:$D$500,0),MATCH(L$2,[3]Tabelle1!$E$2:$U$2,0))),"")</f>
        <v/>
      </c>
      <c r="M652" s="195" t="str">
        <f t="array" ref="M652">IFERROR(IF(INDEX([3]Tabelle1!$E$3:$U$500,MATCH($A652&amp;$C652&amp;$D652,[3]Tabelle1!$A$3:$A$500&amp;[3]Tabelle1!$C$3:$C$500&amp;[3]Tabelle1!$D$3:$D$500,0),MATCH(M$2,[3]Tabelle1!$E$2:$U$2,0))=0,"",INDEX([3]Tabelle1!$E$3:$U$500,MATCH($A652&amp;$C652&amp;$D652,[3]Tabelle1!$A$3:$A$500&amp;[3]Tabelle1!$C$3:$C$500&amp;[3]Tabelle1!$D$3:$D$500,0),MATCH(M$2,[3]Tabelle1!$E$2:$U$2,0))),"")</f>
        <v/>
      </c>
      <c r="N652" s="195" t="str">
        <f t="array" ref="N652">IFERROR(IF(INDEX([3]Tabelle1!$E$3:$U$500,MATCH($A652&amp;$C652&amp;$D652,[3]Tabelle1!$A$3:$A$500&amp;[3]Tabelle1!$C$3:$C$500&amp;[3]Tabelle1!$D$3:$D$500,0),MATCH(N$2,[3]Tabelle1!$E$2:$U$2,0))=0,"",INDEX([3]Tabelle1!$E$3:$U$500,MATCH($A652&amp;$C652&amp;$D652,[3]Tabelle1!$A$3:$A$500&amp;[3]Tabelle1!$C$3:$C$500&amp;[3]Tabelle1!$D$3:$D$500,0),MATCH(N$2,[3]Tabelle1!$E$2:$U$2,0))),"")</f>
        <v/>
      </c>
      <c r="O652" s="195" t="str">
        <f t="array" ref="O652">IFERROR(IF(INDEX([3]Tabelle1!$E$3:$U$500,MATCH($A652&amp;$C652&amp;$D652,[3]Tabelle1!$A$3:$A$500&amp;[3]Tabelle1!$C$3:$C$500&amp;[3]Tabelle1!$D$3:$D$500,0),MATCH(O$2,[3]Tabelle1!$E$2:$U$2,0))=0,"",INDEX([3]Tabelle1!$E$3:$U$500,MATCH($A652&amp;$C652&amp;$D652,[3]Tabelle1!$A$3:$A$500&amp;[3]Tabelle1!$C$3:$C$500&amp;[3]Tabelle1!$D$3:$D$500,0),MATCH(O$2,[3]Tabelle1!$E$2:$U$2,0))),"")</f>
        <v/>
      </c>
      <c r="P652" s="195" t="str">
        <f t="array" ref="P652">IFERROR(IF(INDEX([3]Tabelle1!$E$3:$U$500,MATCH($A652&amp;$C652&amp;$D652,[3]Tabelle1!$A$3:$A$500&amp;[3]Tabelle1!$C$3:$C$500&amp;[3]Tabelle1!$D$3:$D$500,0),MATCH(P$2,[3]Tabelle1!$E$2:$U$2,0))=0,"",INDEX([3]Tabelle1!$E$3:$U$500,MATCH($A652&amp;$C652&amp;$D652,[3]Tabelle1!$A$3:$A$500&amp;[3]Tabelle1!$C$3:$C$500&amp;[3]Tabelle1!$D$3:$D$500,0),MATCH(P$2,[3]Tabelle1!$E$2:$U$2,0))),"")</f>
        <v/>
      </c>
      <c r="Q652" s="195" t="str">
        <f t="array" ref="Q652">IFERROR(IF(INDEX([3]Tabelle1!$E$3:$U$500,MATCH($A652&amp;$C652&amp;$D652,[3]Tabelle1!$A$3:$A$500&amp;[3]Tabelle1!$C$3:$C$500&amp;[3]Tabelle1!$D$3:$D$500,0),MATCH(Q$2,[3]Tabelle1!$E$2:$U$2,0))=0,"",INDEX([3]Tabelle1!$E$3:$U$500,MATCH($A652&amp;$C652&amp;$D652,[3]Tabelle1!$A$3:$A$500&amp;[3]Tabelle1!$C$3:$C$500&amp;[3]Tabelle1!$D$3:$D$500,0),MATCH(Q$2,[3]Tabelle1!$E$2:$U$2,0))),"")</f>
        <v/>
      </c>
      <c r="R652" s="195" t="str">
        <f t="array" ref="R652">IFERROR(IF(INDEX([3]Tabelle1!$E$3:$U$500,MATCH($A652&amp;$C652&amp;$D652,[3]Tabelle1!$A$3:$A$500&amp;[3]Tabelle1!$C$3:$C$500&amp;[3]Tabelle1!$D$3:$D$500,0),MATCH(R$2,[3]Tabelle1!$E$2:$U$2,0))=0,"",INDEX([3]Tabelle1!$E$3:$U$500,MATCH($A652&amp;$C652&amp;$D652,[3]Tabelle1!$A$3:$A$500&amp;[3]Tabelle1!$C$3:$C$500&amp;[3]Tabelle1!$D$3:$D$500,0),MATCH(R$2,[3]Tabelle1!$E$2:$U$2,0))),"")</f>
        <v/>
      </c>
      <c r="S652" s="195" t="str">
        <f t="array" ref="S652">IFERROR(IF(INDEX([3]Tabelle1!$E$3:$U$500,MATCH($A652&amp;$C652&amp;$D652,[3]Tabelle1!$A$3:$A$500&amp;[3]Tabelle1!$C$3:$C$500&amp;[3]Tabelle1!$D$3:$D$500,0),MATCH(S$2,[3]Tabelle1!$E$2:$U$2,0))=0,"",INDEX([3]Tabelle1!$E$3:$U$500,MATCH($A652&amp;$C652&amp;$D652,[3]Tabelle1!$A$3:$A$500&amp;[3]Tabelle1!$C$3:$C$500&amp;[3]Tabelle1!$D$3:$D$500,0),MATCH(S$2,[3]Tabelle1!$E$2:$U$2,0))),"")</f>
        <v/>
      </c>
      <c r="T652" s="195" t="str">
        <f t="array" ref="T652">IFERROR(IF(INDEX([3]Tabelle1!$E$3:$U$500,MATCH($A652&amp;$C652&amp;$D652,[3]Tabelle1!$A$3:$A$500&amp;[3]Tabelle1!$C$3:$C$500&amp;[3]Tabelle1!$D$3:$D$500,0),MATCH(T$2,[3]Tabelle1!$E$2:$U$2,0))=0,"",INDEX([3]Tabelle1!$E$3:$U$500,MATCH($A652&amp;$C652&amp;$D652,[3]Tabelle1!$A$3:$A$500&amp;[3]Tabelle1!$C$3:$C$500&amp;[3]Tabelle1!$D$3:$D$500,0),MATCH(T$2,[3]Tabelle1!$E$2:$U$2,0))),"")</f>
        <v/>
      </c>
      <c r="U652" s="195" t="str">
        <f t="array" ref="U652">IFERROR(IF(INDEX([3]Tabelle1!$E$3:$U$500,MATCH($A652&amp;$C652&amp;$D652,[3]Tabelle1!$A$3:$A$500&amp;[3]Tabelle1!$C$3:$C$500&amp;[3]Tabelle1!$D$3:$D$500,0),MATCH(U$2,[3]Tabelle1!$E$2:$U$2,0))=0,"",INDEX([3]Tabelle1!$E$3:$U$500,MATCH($A652&amp;$C652&amp;$D652,[3]Tabelle1!$A$3:$A$500&amp;[3]Tabelle1!$C$3:$C$500&amp;[3]Tabelle1!$D$3:$D$500,0),MATCH(U$2,[3]Tabelle1!$E$2:$U$2,0))),"")</f>
        <v/>
      </c>
      <c r="V652" s="196" t="str">
        <f t="array" ref="V652">IFERROR(IF(INDEX([3]Tabelle1!$E$3:$U$500,MATCH($A652&amp;$C652&amp;$D652,[3]Tabelle1!$A$3:$A$500&amp;[3]Tabelle1!$C$3:$C$500&amp;[3]Tabelle1!$D$3:$D$500,0),MATCH(V$2,[3]Tabelle1!$E$2:$U$2,0))=0,"",INDEX([3]Tabelle1!$E$3:$U$500,MATCH($A652&amp;$C652&amp;$D652,[3]Tabelle1!$A$3:$A$500&amp;[3]Tabelle1!$C$3:$C$500&amp;[3]Tabelle1!$D$3:$D$500,0),MATCH(V$2,[3]Tabelle1!$E$2:$U$2,0))),"")</f>
        <v/>
      </c>
      <c r="W652" t="str">
        <f t="array" ref="W652">IFERROR(IF(INDEX([3]Tabelle1!$E$3:$U$500,MATCH($A652&amp;$C652&amp;$D652,[3]Tabelle1!$A$3:$A$500&amp;[3]Tabelle1!$C$3:$C$500&amp;[3]Tabelle1!$D$3:$D$500,0),MATCH(W$2,[3]Tabelle1!$E$2:$U$2,0))=0,"",INDEX([3]Tabelle1!$E$3:$U$500,MATCH($A652&amp;$C652&amp;$D652,[3]Tabelle1!$A$3:$A$500&amp;[3]Tabelle1!$C$3:$C$500&amp;[3]Tabelle1!$D$3:$D$500,0),MATCH(W$2,[3]Tabelle1!$E$2:$U$2,0))),"")</f>
        <v/>
      </c>
      <c r="X652" t="str">
        <f t="array" ref="X652">IFERROR(IF(INDEX([3]Tabelle1!$E$3:$U$500,MATCH($A652&amp;$C652&amp;$D652,[3]Tabelle1!$A$3:$A$500&amp;[3]Tabelle1!$C$3:$C$500&amp;[3]Tabelle1!$D$3:$D$500,0),MATCH(X$2,[3]Tabelle1!$E$2:$U$2,0))=0,"",INDEX([3]Tabelle1!$E$3:$U$500,MATCH($A652&amp;$C652&amp;$D652,[3]Tabelle1!$A$3:$A$500&amp;[3]Tabelle1!$C$3:$C$500&amp;[3]Tabelle1!$D$3:$D$500,0),MATCH(X$2,[3]Tabelle1!$E$2:$U$2,0))),"")</f>
        <v/>
      </c>
      <c r="Y652" s="4"/>
      <c r="Z652" s="4"/>
      <c r="AA652" s="4"/>
      <c r="AB652" s="4"/>
      <c r="AC652" s="4"/>
      <c r="AD652" s="4"/>
      <c r="AE652" s="4"/>
      <c r="AF652" s="4"/>
    </row>
    <row r="653" spans="1:32" ht="13.5" thickBot="1" x14ac:dyDescent="0.25">
      <c r="A653" s="118" t="str">
        <f t="shared" si="52"/>
        <v>Spain - Tendencial</v>
      </c>
      <c r="B653" s="108"/>
      <c r="C653" s="108" t="s">
        <v>205</v>
      </c>
      <c r="D653" s="228" t="s">
        <v>44</v>
      </c>
      <c r="E653" s="197"/>
      <c r="F653" s="197"/>
      <c r="G653" s="197"/>
      <c r="H653" s="198" t="str">
        <f t="array" ref="H653">IFERROR(IF(INDEX([3]Tabelle1!$E$3:$U$500,MATCH($A653&amp;$C653&amp;$D653,[3]Tabelle1!$A$3:$A$500&amp;[3]Tabelle1!$C$3:$C$500&amp;[3]Tabelle1!$D$3:$D$500,0),MATCH(H$2,[3]Tabelle1!$E$2:$U$2,0))=0,"",INDEX([3]Tabelle1!$E$3:$U$500,MATCH($A653&amp;$C653&amp;$D653,[3]Tabelle1!$A$3:$A$500&amp;[3]Tabelle1!$C$3:$C$500&amp;[3]Tabelle1!$D$3:$D$500,0),MATCH(H$2,[3]Tabelle1!$E$2:$U$2,0))),"")</f>
        <v/>
      </c>
      <c r="I653" s="198" t="str">
        <f t="array" ref="I653">IFERROR(IF(INDEX([3]Tabelle1!$E$3:$U$500,MATCH($A653&amp;$C653&amp;$D653,[3]Tabelle1!$A$3:$A$500&amp;[3]Tabelle1!$C$3:$C$500&amp;[3]Tabelle1!$D$3:$D$500,0),MATCH(I$2,[3]Tabelle1!$E$2:$U$2,0))=0,"",INDEX([3]Tabelle1!$E$3:$U$500,MATCH($A653&amp;$C653&amp;$D653,[3]Tabelle1!$A$3:$A$500&amp;[3]Tabelle1!$C$3:$C$500&amp;[3]Tabelle1!$D$3:$D$500,0),MATCH(I$2,[3]Tabelle1!$E$2:$U$2,0))),"")</f>
        <v/>
      </c>
      <c r="J653" s="198" t="str">
        <f t="array" ref="J653">IFERROR(IF(INDEX([3]Tabelle1!$E$3:$U$500,MATCH($A653&amp;$C653&amp;$D653,[3]Tabelle1!$A$3:$A$500&amp;[3]Tabelle1!$C$3:$C$500&amp;[3]Tabelle1!$D$3:$D$500,0),MATCH(J$2,[3]Tabelle1!$E$2:$U$2,0))=0,"",INDEX([3]Tabelle1!$E$3:$U$500,MATCH($A653&amp;$C653&amp;$D653,[3]Tabelle1!$A$3:$A$500&amp;[3]Tabelle1!$C$3:$C$500&amp;[3]Tabelle1!$D$3:$D$500,0),MATCH(J$2,[3]Tabelle1!$E$2:$U$2,0))),"")</f>
        <v/>
      </c>
      <c r="K653" s="198" t="str">
        <f t="array" ref="K653">IFERROR(IF(INDEX([3]Tabelle1!$E$3:$U$500,MATCH($A653&amp;$C653&amp;$D653,[3]Tabelle1!$A$3:$A$500&amp;[3]Tabelle1!$C$3:$C$500&amp;[3]Tabelle1!$D$3:$D$500,0),MATCH(K$2,[3]Tabelle1!$E$2:$U$2,0))=0,"",INDEX([3]Tabelle1!$E$3:$U$500,MATCH($A653&amp;$C653&amp;$D653,[3]Tabelle1!$A$3:$A$500&amp;[3]Tabelle1!$C$3:$C$500&amp;[3]Tabelle1!$D$3:$D$500,0),MATCH(K$2,[3]Tabelle1!$E$2:$U$2,0))),"")</f>
        <v/>
      </c>
      <c r="L653" s="198" t="str">
        <f t="array" ref="L653">IFERROR(IF(INDEX([3]Tabelle1!$E$3:$U$500,MATCH($A653&amp;$C653&amp;$D653,[3]Tabelle1!$A$3:$A$500&amp;[3]Tabelle1!$C$3:$C$500&amp;[3]Tabelle1!$D$3:$D$500,0),MATCH(L$2,[3]Tabelle1!$E$2:$U$2,0))=0,"",INDEX([3]Tabelle1!$E$3:$U$500,MATCH($A653&amp;$C653&amp;$D653,[3]Tabelle1!$A$3:$A$500&amp;[3]Tabelle1!$C$3:$C$500&amp;[3]Tabelle1!$D$3:$D$500,0),MATCH(L$2,[3]Tabelle1!$E$2:$U$2,0))),"")</f>
        <v/>
      </c>
      <c r="M653" s="198" t="str">
        <f t="array" ref="M653">IFERROR(IF(INDEX([3]Tabelle1!$E$3:$U$500,MATCH($A653&amp;$C653&amp;$D653,[3]Tabelle1!$A$3:$A$500&amp;[3]Tabelle1!$C$3:$C$500&amp;[3]Tabelle1!$D$3:$D$500,0),MATCH(M$2,[3]Tabelle1!$E$2:$U$2,0))=0,"",INDEX([3]Tabelle1!$E$3:$U$500,MATCH($A653&amp;$C653&amp;$D653,[3]Tabelle1!$A$3:$A$500&amp;[3]Tabelle1!$C$3:$C$500&amp;[3]Tabelle1!$D$3:$D$500,0),MATCH(M$2,[3]Tabelle1!$E$2:$U$2,0))),"")</f>
        <v/>
      </c>
      <c r="N653" s="198" t="str">
        <f t="array" ref="N653">IFERROR(IF(INDEX([3]Tabelle1!$E$3:$U$500,MATCH($A653&amp;$C653&amp;$D653,[3]Tabelle1!$A$3:$A$500&amp;[3]Tabelle1!$C$3:$C$500&amp;[3]Tabelle1!$D$3:$D$500,0),MATCH(N$2,[3]Tabelle1!$E$2:$U$2,0))=0,"",INDEX([3]Tabelle1!$E$3:$U$500,MATCH($A653&amp;$C653&amp;$D653,[3]Tabelle1!$A$3:$A$500&amp;[3]Tabelle1!$C$3:$C$500&amp;[3]Tabelle1!$D$3:$D$500,0),MATCH(N$2,[3]Tabelle1!$E$2:$U$2,0))),"")</f>
        <v/>
      </c>
      <c r="O653" s="198" t="str">
        <f t="array" ref="O653">IFERROR(IF(INDEX([3]Tabelle1!$E$3:$U$500,MATCH($A653&amp;$C653&amp;$D653,[3]Tabelle1!$A$3:$A$500&amp;[3]Tabelle1!$C$3:$C$500&amp;[3]Tabelle1!$D$3:$D$500,0),MATCH(O$2,[3]Tabelle1!$E$2:$U$2,0))=0,"",INDEX([3]Tabelle1!$E$3:$U$500,MATCH($A653&amp;$C653&amp;$D653,[3]Tabelle1!$A$3:$A$500&amp;[3]Tabelle1!$C$3:$C$500&amp;[3]Tabelle1!$D$3:$D$500,0),MATCH(O$2,[3]Tabelle1!$E$2:$U$2,0))),"")</f>
        <v/>
      </c>
      <c r="P653" s="198" t="str">
        <f t="array" ref="P653">IFERROR(IF(INDEX([3]Tabelle1!$E$3:$U$500,MATCH($A653&amp;$C653&amp;$D653,[3]Tabelle1!$A$3:$A$500&amp;[3]Tabelle1!$C$3:$C$500&amp;[3]Tabelle1!$D$3:$D$500,0),MATCH(P$2,[3]Tabelle1!$E$2:$U$2,0))=0,"",INDEX([3]Tabelle1!$E$3:$U$500,MATCH($A653&amp;$C653&amp;$D653,[3]Tabelle1!$A$3:$A$500&amp;[3]Tabelle1!$C$3:$C$500&amp;[3]Tabelle1!$D$3:$D$500,0),MATCH(P$2,[3]Tabelle1!$E$2:$U$2,0))),"")</f>
        <v/>
      </c>
      <c r="Q653" s="198" t="str">
        <f t="array" ref="Q653">IFERROR(IF(INDEX([3]Tabelle1!$E$3:$U$500,MATCH($A653&amp;$C653&amp;$D653,[3]Tabelle1!$A$3:$A$500&amp;[3]Tabelle1!$C$3:$C$500&amp;[3]Tabelle1!$D$3:$D$500,0),MATCH(Q$2,[3]Tabelle1!$E$2:$U$2,0))=0,"",INDEX([3]Tabelle1!$E$3:$U$500,MATCH($A653&amp;$C653&amp;$D653,[3]Tabelle1!$A$3:$A$500&amp;[3]Tabelle1!$C$3:$C$500&amp;[3]Tabelle1!$D$3:$D$500,0),MATCH(Q$2,[3]Tabelle1!$E$2:$U$2,0))),"")</f>
        <v/>
      </c>
      <c r="R653" s="198" t="str">
        <f t="array" ref="R653">IFERROR(IF(INDEX([3]Tabelle1!$E$3:$U$500,MATCH($A653&amp;$C653&amp;$D653,[3]Tabelle1!$A$3:$A$500&amp;[3]Tabelle1!$C$3:$C$500&amp;[3]Tabelle1!$D$3:$D$500,0),MATCH(R$2,[3]Tabelle1!$E$2:$U$2,0))=0,"",INDEX([3]Tabelle1!$E$3:$U$500,MATCH($A653&amp;$C653&amp;$D653,[3]Tabelle1!$A$3:$A$500&amp;[3]Tabelle1!$C$3:$C$500&amp;[3]Tabelle1!$D$3:$D$500,0),MATCH(R$2,[3]Tabelle1!$E$2:$U$2,0))),"")</f>
        <v/>
      </c>
      <c r="S653" s="198" t="str">
        <f t="array" ref="S653">IFERROR(IF(INDEX([3]Tabelle1!$E$3:$U$500,MATCH($A653&amp;$C653&amp;$D653,[3]Tabelle1!$A$3:$A$500&amp;[3]Tabelle1!$C$3:$C$500&amp;[3]Tabelle1!$D$3:$D$500,0),MATCH(S$2,[3]Tabelle1!$E$2:$U$2,0))=0,"",INDEX([3]Tabelle1!$E$3:$U$500,MATCH($A653&amp;$C653&amp;$D653,[3]Tabelle1!$A$3:$A$500&amp;[3]Tabelle1!$C$3:$C$500&amp;[3]Tabelle1!$D$3:$D$500,0),MATCH(S$2,[3]Tabelle1!$E$2:$U$2,0))),"")</f>
        <v/>
      </c>
      <c r="T653" s="198" t="str">
        <f t="array" ref="T653">IFERROR(IF(INDEX([3]Tabelle1!$E$3:$U$500,MATCH($A653&amp;$C653&amp;$D653,[3]Tabelle1!$A$3:$A$500&amp;[3]Tabelle1!$C$3:$C$500&amp;[3]Tabelle1!$D$3:$D$500,0),MATCH(T$2,[3]Tabelle1!$E$2:$U$2,0))=0,"",INDEX([3]Tabelle1!$E$3:$U$500,MATCH($A653&amp;$C653&amp;$D653,[3]Tabelle1!$A$3:$A$500&amp;[3]Tabelle1!$C$3:$C$500&amp;[3]Tabelle1!$D$3:$D$500,0),MATCH(T$2,[3]Tabelle1!$E$2:$U$2,0))),"")</f>
        <v/>
      </c>
      <c r="U653" s="198" t="str">
        <f t="array" ref="U653">IFERROR(IF(INDEX([3]Tabelle1!$E$3:$U$500,MATCH($A653&amp;$C653&amp;$D653,[3]Tabelle1!$A$3:$A$500&amp;[3]Tabelle1!$C$3:$C$500&amp;[3]Tabelle1!$D$3:$D$500,0),MATCH(U$2,[3]Tabelle1!$E$2:$U$2,0))=0,"",INDEX([3]Tabelle1!$E$3:$U$500,MATCH($A653&amp;$C653&amp;$D653,[3]Tabelle1!$A$3:$A$500&amp;[3]Tabelle1!$C$3:$C$500&amp;[3]Tabelle1!$D$3:$D$500,0),MATCH(U$2,[3]Tabelle1!$E$2:$U$2,0))),"")</f>
        <v/>
      </c>
      <c r="V653" s="199" t="str">
        <f t="array" ref="V653">IFERROR(IF(INDEX([3]Tabelle1!$E$3:$U$500,MATCH($A653&amp;$C653&amp;$D653,[3]Tabelle1!$A$3:$A$500&amp;[3]Tabelle1!$C$3:$C$500&amp;[3]Tabelle1!$D$3:$D$500,0),MATCH(V$2,[3]Tabelle1!$E$2:$U$2,0))=0,"",INDEX([3]Tabelle1!$E$3:$U$500,MATCH($A653&amp;$C653&amp;$D653,[3]Tabelle1!$A$3:$A$500&amp;[3]Tabelle1!$C$3:$C$500&amp;[3]Tabelle1!$D$3:$D$500,0),MATCH(V$2,[3]Tabelle1!$E$2:$U$2,0))),"")</f>
        <v/>
      </c>
      <c r="W653" t="str">
        <f t="array" ref="W653">IFERROR(IF(INDEX([3]Tabelle1!$E$3:$U$500,MATCH($A653&amp;$C653&amp;$D653,[3]Tabelle1!$A$3:$A$500&amp;[3]Tabelle1!$C$3:$C$500&amp;[3]Tabelle1!$D$3:$D$500,0),MATCH(W$2,[3]Tabelle1!$E$2:$U$2,0))=0,"",INDEX([3]Tabelle1!$E$3:$U$500,MATCH($A653&amp;$C653&amp;$D653,[3]Tabelle1!$A$3:$A$500&amp;[3]Tabelle1!$C$3:$C$500&amp;[3]Tabelle1!$D$3:$D$500,0),MATCH(W$2,[3]Tabelle1!$E$2:$U$2,0))),"")</f>
        <v/>
      </c>
      <c r="X653" t="str">
        <f t="array" ref="X653">IFERROR(IF(INDEX([3]Tabelle1!$E$3:$U$500,MATCH($A653&amp;$C653&amp;$D653,[3]Tabelle1!$A$3:$A$500&amp;[3]Tabelle1!$C$3:$C$500&amp;[3]Tabelle1!$D$3:$D$500,0),MATCH(X$2,[3]Tabelle1!$E$2:$U$2,0))=0,"",INDEX([3]Tabelle1!$E$3:$U$500,MATCH($A653&amp;$C653&amp;$D653,[3]Tabelle1!$A$3:$A$500&amp;[3]Tabelle1!$C$3:$C$500&amp;[3]Tabelle1!$D$3:$D$500,0),MATCH(X$2,[3]Tabelle1!$E$2:$U$2,0))),"")</f>
        <v/>
      </c>
      <c r="Y653" s="4"/>
      <c r="Z653" s="4"/>
      <c r="AA653" s="4"/>
      <c r="AB653" s="4"/>
      <c r="AC653" s="4"/>
      <c r="AD653" s="4"/>
      <c r="AE653" s="4"/>
      <c r="AF653" s="4"/>
    </row>
    <row r="654" spans="1:32" ht="12.75" customHeight="1" x14ac:dyDescent="0.2">
      <c r="A654" s="56" t="str">
        <f>B654</f>
        <v>Sweden</v>
      </c>
      <c r="B654" s="158" t="s">
        <v>9</v>
      </c>
      <c r="C654" s="158" t="s">
        <v>212</v>
      </c>
      <c r="D654" s="229" t="s">
        <v>149</v>
      </c>
      <c r="E654" s="232"/>
      <c r="F654" s="178"/>
      <c r="G654" s="178"/>
      <c r="H654" s="178" t="str">
        <f t="array" ref="H654">IFERROR(IF(INDEX([3]Tabelle1!$E$3:$U$500,MATCH($A654&amp;$C654&amp;$D654,[3]Tabelle1!$A$3:$A$500&amp;[3]Tabelle1!$C$3:$C$500&amp;[3]Tabelle1!$D$3:$D$500,0),MATCH(H$2,[3]Tabelle1!$E$2:$U$2,0))=0,"",INDEX([3]Tabelle1!$E$3:$U$500,MATCH($A654&amp;$C654&amp;$D654,[3]Tabelle1!$A$3:$A$500&amp;[3]Tabelle1!$C$3:$C$500&amp;[3]Tabelle1!$D$3:$D$500,0),MATCH(H$2,[3]Tabelle1!$E$2:$U$2,0))),"")</f>
        <v/>
      </c>
      <c r="I654" s="185">
        <f t="array" ref="I654">IFERROR(IF(INDEX([3]Tabelle1!$E$3:$U$500,MATCH($A654&amp;$C654&amp;$D654,[3]Tabelle1!$A$3:$A$500&amp;[3]Tabelle1!$C$3:$C$500&amp;[3]Tabelle1!$D$3:$D$500,0),MATCH(I$2,[3]Tabelle1!$E$2:$U$2,0))=0,"",INDEX([3]Tabelle1!$E$3:$U$500,MATCH($A654&amp;$C654&amp;$D654,[3]Tabelle1!$A$3:$A$500&amp;[3]Tabelle1!$C$3:$C$500&amp;[3]Tabelle1!$D$3:$D$500,0),MATCH(I$2,[3]Tabelle1!$E$2:$U$2,0))),"")</f>
        <v>0.58199999999999996</v>
      </c>
      <c r="J654" s="165" t="str">
        <f t="array" ref="J654">IFERROR(IF(INDEX([3]Tabelle1!$E$3:$U$500,MATCH($A654&amp;$C654&amp;$D654,[3]Tabelle1!$A$3:$A$500&amp;[3]Tabelle1!$C$3:$C$500&amp;[3]Tabelle1!$D$3:$D$500,0),MATCH(J$2,[3]Tabelle1!$E$2:$U$2,0))=0,"",INDEX([3]Tabelle1!$E$3:$U$500,MATCH($A654&amp;$C654&amp;$D654,[3]Tabelle1!$A$3:$A$500&amp;[3]Tabelle1!$C$3:$C$500&amp;[3]Tabelle1!$D$3:$D$500,0),MATCH(J$2,[3]Tabelle1!$E$2:$U$2,0))),"")</f>
        <v/>
      </c>
      <c r="K654" s="165" t="str">
        <f t="array" ref="K654">IFERROR(IF(INDEX([3]Tabelle1!$E$3:$U$500,MATCH($A654&amp;$C654&amp;$D654,[3]Tabelle1!$A$3:$A$500&amp;[3]Tabelle1!$C$3:$C$500&amp;[3]Tabelle1!$D$3:$D$500,0),MATCH(K$2,[3]Tabelle1!$E$2:$U$2,0))=0,"",INDEX([3]Tabelle1!$E$3:$U$500,MATCH($A654&amp;$C654&amp;$D654,[3]Tabelle1!$A$3:$A$500&amp;[3]Tabelle1!$C$3:$C$500&amp;[3]Tabelle1!$D$3:$D$500,0),MATCH(K$2,[3]Tabelle1!$E$2:$U$2,0))),"")</f>
        <v/>
      </c>
      <c r="L654" s="165" t="str">
        <f t="array" ref="L654">IFERROR(IF(INDEX([3]Tabelle1!$E$3:$U$500,MATCH($A654&amp;$C654&amp;$D654,[3]Tabelle1!$A$3:$A$500&amp;[3]Tabelle1!$C$3:$C$500&amp;[3]Tabelle1!$D$3:$D$500,0),MATCH(L$2,[3]Tabelle1!$E$2:$U$2,0))=0,"",INDEX([3]Tabelle1!$E$3:$U$500,MATCH($A654&amp;$C654&amp;$D654,[3]Tabelle1!$A$3:$A$500&amp;[3]Tabelle1!$C$3:$C$500&amp;[3]Tabelle1!$D$3:$D$500,0),MATCH(L$2,[3]Tabelle1!$E$2:$U$2,0))),"")</f>
        <v/>
      </c>
      <c r="M654" s="165" t="str">
        <f t="array" ref="M654">IFERROR(IF(INDEX([3]Tabelle1!$E$3:$U$500,MATCH($A654&amp;$C654&amp;$D654,[3]Tabelle1!$A$3:$A$500&amp;[3]Tabelle1!$C$3:$C$500&amp;[3]Tabelle1!$D$3:$D$500,0),MATCH(M$2,[3]Tabelle1!$E$2:$U$2,0))=0,"",INDEX([3]Tabelle1!$E$3:$U$500,MATCH($A654&amp;$C654&amp;$D654,[3]Tabelle1!$A$3:$A$500&amp;[3]Tabelle1!$C$3:$C$500&amp;[3]Tabelle1!$D$3:$D$500,0),MATCH(M$2,[3]Tabelle1!$E$2:$U$2,0))),"")</f>
        <v/>
      </c>
      <c r="N654" s="165">
        <f t="array" ref="N654">IFERROR(IF(INDEX([3]Tabelle1!$E$3:$U$500,MATCH($A654&amp;$C654&amp;$D654,[3]Tabelle1!$A$3:$A$500&amp;[3]Tabelle1!$C$3:$C$500&amp;[3]Tabelle1!$D$3:$D$500,0),MATCH(N$2,[3]Tabelle1!$E$2:$U$2,0))=0,"",INDEX([3]Tabelle1!$E$3:$U$500,MATCH($A654&amp;$C654&amp;$D654,[3]Tabelle1!$A$3:$A$500&amp;[3]Tabelle1!$C$3:$C$500&amp;[3]Tabelle1!$D$3:$D$500,0),MATCH(N$2,[3]Tabelle1!$E$2:$U$2,0))),"")</f>
        <v>0.63400000000000001</v>
      </c>
      <c r="O654" s="165" t="str">
        <f t="array" ref="O654">IFERROR(IF(INDEX([3]Tabelle1!$E$3:$U$500,MATCH($A654&amp;$C654&amp;$D654,[3]Tabelle1!$A$3:$A$500&amp;[3]Tabelle1!$C$3:$C$500&amp;[3]Tabelle1!$D$3:$D$500,0),MATCH(O$2,[3]Tabelle1!$E$2:$U$2,0))=0,"",INDEX([3]Tabelle1!$E$3:$U$500,MATCH($A654&amp;$C654&amp;$D654,[3]Tabelle1!$A$3:$A$500&amp;[3]Tabelle1!$C$3:$C$500&amp;[3]Tabelle1!$D$3:$D$500,0),MATCH(O$2,[3]Tabelle1!$E$2:$U$2,0))),"")</f>
        <v/>
      </c>
      <c r="P654" s="165" t="str">
        <f t="array" ref="P654">IFERROR(IF(INDEX([3]Tabelle1!$E$3:$U$500,MATCH($A654&amp;$C654&amp;$D654,[3]Tabelle1!$A$3:$A$500&amp;[3]Tabelle1!$C$3:$C$500&amp;[3]Tabelle1!$D$3:$D$500,0),MATCH(P$2,[3]Tabelle1!$E$2:$U$2,0))=0,"",INDEX([3]Tabelle1!$E$3:$U$500,MATCH($A654&amp;$C654&amp;$D654,[3]Tabelle1!$A$3:$A$500&amp;[3]Tabelle1!$C$3:$C$500&amp;[3]Tabelle1!$D$3:$D$500,0),MATCH(P$2,[3]Tabelle1!$E$2:$U$2,0))),"")</f>
        <v/>
      </c>
      <c r="Q654" s="165" t="str">
        <f t="array" ref="Q654">IFERROR(IF(INDEX([3]Tabelle1!$E$3:$U$500,MATCH($A654&amp;$C654&amp;$D654,[3]Tabelle1!$A$3:$A$500&amp;[3]Tabelle1!$C$3:$C$500&amp;[3]Tabelle1!$D$3:$D$500,0),MATCH(Q$2,[3]Tabelle1!$E$2:$U$2,0))=0,"",INDEX([3]Tabelle1!$E$3:$U$500,MATCH($A654&amp;$C654&amp;$D654,[3]Tabelle1!$A$3:$A$500&amp;[3]Tabelle1!$C$3:$C$500&amp;[3]Tabelle1!$D$3:$D$500,0),MATCH(Q$2,[3]Tabelle1!$E$2:$U$2,0))),"")</f>
        <v/>
      </c>
      <c r="R654" s="165" t="str">
        <f t="array" ref="R654">IFERROR(IF(INDEX([3]Tabelle1!$E$3:$U$500,MATCH($A654&amp;$C654&amp;$D654,[3]Tabelle1!$A$3:$A$500&amp;[3]Tabelle1!$C$3:$C$500&amp;[3]Tabelle1!$D$3:$D$500,0),MATCH(R$2,[3]Tabelle1!$E$2:$U$2,0))=0,"",INDEX([3]Tabelle1!$E$3:$U$500,MATCH($A654&amp;$C654&amp;$D654,[3]Tabelle1!$A$3:$A$500&amp;[3]Tabelle1!$C$3:$C$500&amp;[3]Tabelle1!$D$3:$D$500,0),MATCH(R$2,[3]Tabelle1!$E$2:$U$2,0))),"")</f>
        <v/>
      </c>
      <c r="S654" s="165">
        <f t="array" ref="S654">IFERROR(IF(INDEX([3]Tabelle1!$E$3:$U$500,MATCH($A654&amp;$C654&amp;$D654,[3]Tabelle1!$A$3:$A$500&amp;[3]Tabelle1!$C$3:$C$500&amp;[3]Tabelle1!$D$3:$D$500,0),MATCH(S$2,[3]Tabelle1!$E$2:$U$2,0))=0,"",INDEX([3]Tabelle1!$E$3:$U$500,MATCH($A654&amp;$C654&amp;$D654,[3]Tabelle1!$A$3:$A$500&amp;[3]Tabelle1!$C$3:$C$500&amp;[3]Tabelle1!$D$3:$D$500,0),MATCH(S$2,[3]Tabelle1!$E$2:$U$2,0))),"")</f>
        <v>0.66500000000000004</v>
      </c>
      <c r="T654" s="187">
        <f t="array" ref="T654">IFERROR(IF(INDEX([3]Tabelle1!$E$3:$U$500,MATCH($A654&amp;$C654&amp;$D654,[3]Tabelle1!$A$3:$A$500&amp;[3]Tabelle1!$C$3:$C$500&amp;[3]Tabelle1!$D$3:$D$500,0),MATCH(T$2,[3]Tabelle1!$E$2:$U$2,0))=0,"",INDEX([3]Tabelle1!$E$3:$U$500,MATCH($A654&amp;$C654&amp;$D654,[3]Tabelle1!$A$3:$A$500&amp;[3]Tabelle1!$C$3:$C$500&amp;[3]Tabelle1!$D$3:$D$500,0),MATCH(T$2,[3]Tabelle1!$E$2:$U$2,0))),"")</f>
        <v>0.67900000000000005</v>
      </c>
      <c r="U654" s="187">
        <f t="array" ref="U654">IFERROR(IF(INDEX([3]Tabelle1!$E$3:$U$500,MATCH($A654&amp;$C654&amp;$D654,[3]Tabelle1!$A$3:$A$500&amp;[3]Tabelle1!$C$3:$C$500&amp;[3]Tabelle1!$D$3:$D$500,0),MATCH(U$2,[3]Tabelle1!$E$2:$U$2,0))=0,"",INDEX([3]Tabelle1!$E$3:$U$500,MATCH($A654&amp;$C654&amp;$D654,[3]Tabelle1!$A$3:$A$500&amp;[3]Tabelle1!$C$3:$C$500&amp;[3]Tabelle1!$D$3:$D$500,0),MATCH(U$2,[3]Tabelle1!$E$2:$U$2,0))),"")</f>
        <v>0.73399999999999999</v>
      </c>
      <c r="V654" s="188" t="str">
        <f t="array" ref="V654">IFERROR(IF(INDEX([3]Tabelle1!$E$3:$U$500,MATCH($A654&amp;$C654&amp;$D654,[3]Tabelle1!$A$3:$A$500&amp;[3]Tabelle1!$C$3:$C$500&amp;[3]Tabelle1!$D$3:$D$500,0),MATCH(V$2,[3]Tabelle1!$E$2:$U$2,0))=0,"",INDEX([3]Tabelle1!$E$3:$U$500,MATCH($A654&amp;$C654&amp;$D654,[3]Tabelle1!$A$3:$A$500&amp;[3]Tabelle1!$C$3:$C$500&amp;[3]Tabelle1!$D$3:$D$500,0),MATCH(V$2,[3]Tabelle1!$E$2:$U$2,0))),"")</f>
        <v/>
      </c>
      <c r="W654" t="str">
        <f t="array" ref="W654">IFERROR(IF(INDEX([3]Tabelle1!$E$3:$U$500,MATCH($A654&amp;$C654&amp;$D654,[3]Tabelle1!$A$3:$A$500&amp;[3]Tabelle1!$C$3:$C$500&amp;[3]Tabelle1!$D$3:$D$500,0),MATCH(W$2,[3]Tabelle1!$E$2:$U$2,0))=0,"",INDEX([3]Tabelle1!$E$3:$U$500,MATCH($A654&amp;$C654&amp;$D654,[3]Tabelle1!$A$3:$A$500&amp;[3]Tabelle1!$C$3:$C$500&amp;[3]Tabelle1!$D$3:$D$500,0),MATCH(W$2,[3]Tabelle1!$E$2:$U$2,0))),"")</f>
        <v/>
      </c>
      <c r="X654" t="str">
        <f t="array" ref="X654">IFERROR(IF(INDEX([3]Tabelle1!$E$3:$U$500,MATCH($A654&amp;$C654&amp;$D654,[3]Tabelle1!$A$3:$A$500&amp;[3]Tabelle1!$C$3:$C$500&amp;[3]Tabelle1!$D$3:$D$500,0),MATCH(X$2,[3]Tabelle1!$E$2:$U$2,0))=0,"",INDEX([3]Tabelle1!$E$3:$U$500,MATCH($A654&amp;$C654&amp;$D654,[3]Tabelle1!$A$3:$A$500&amp;[3]Tabelle1!$C$3:$C$500&amp;[3]Tabelle1!$D$3:$D$500,0),MATCH(X$2,[3]Tabelle1!$E$2:$U$2,0))),"")</f>
        <v>P. 135 Table 28</v>
      </c>
    </row>
    <row r="655" spans="1:32" ht="12.75" customHeight="1" x14ac:dyDescent="0.2">
      <c r="A655" s="107" t="str">
        <f>A654</f>
        <v>Sweden</v>
      </c>
      <c r="B655" s="97"/>
      <c r="C655" s="97" t="s">
        <v>212</v>
      </c>
      <c r="D655" s="226" t="s">
        <v>148</v>
      </c>
      <c r="E655" s="99"/>
      <c r="F655" s="125"/>
      <c r="G655" s="125"/>
      <c r="H655" s="125" t="str">
        <f t="array" ref="H655">IFERROR(IF(INDEX([3]Tabelle1!$E$3:$U$500,MATCH($A655&amp;$C655&amp;$D655,[3]Tabelle1!$A$3:$A$500&amp;[3]Tabelle1!$C$3:$C$500&amp;[3]Tabelle1!$D$3:$D$500,0),MATCH(H$2,[3]Tabelle1!$E$2:$U$2,0))=0,"",INDEX([3]Tabelle1!$E$3:$U$500,MATCH($A655&amp;$C655&amp;$D655,[3]Tabelle1!$A$3:$A$500&amp;[3]Tabelle1!$C$3:$C$500&amp;[3]Tabelle1!$D$3:$D$500,0),MATCH(H$2,[3]Tabelle1!$E$2:$U$2,0))),"")</f>
        <v/>
      </c>
      <c r="I655" s="186">
        <f t="array" ref="I655">IFERROR(IF(INDEX([3]Tabelle1!$E$3:$U$500,MATCH($A655&amp;$C655&amp;$D655,[3]Tabelle1!$A$3:$A$500&amp;[3]Tabelle1!$C$3:$C$500&amp;[3]Tabelle1!$D$3:$D$500,0),MATCH(I$2,[3]Tabelle1!$E$2:$U$2,0))=0,"",INDEX([3]Tabelle1!$E$3:$U$500,MATCH($A655&amp;$C655&amp;$D655,[3]Tabelle1!$A$3:$A$500&amp;[3]Tabelle1!$C$3:$C$500&amp;[3]Tabelle1!$D$3:$D$500,0),MATCH(I$2,[3]Tabelle1!$E$2:$U$2,0))),"")</f>
        <v>0.68100000000000005</v>
      </c>
      <c r="J655" s="152" t="str">
        <f t="array" ref="J655">IFERROR(IF(INDEX([3]Tabelle1!$E$3:$U$500,MATCH($A655&amp;$C655&amp;$D655,[3]Tabelle1!$A$3:$A$500&amp;[3]Tabelle1!$C$3:$C$500&amp;[3]Tabelle1!$D$3:$D$500,0),MATCH(J$2,[3]Tabelle1!$E$2:$U$2,0))=0,"",INDEX([3]Tabelle1!$E$3:$U$500,MATCH($A655&amp;$C655&amp;$D655,[3]Tabelle1!$A$3:$A$500&amp;[3]Tabelle1!$C$3:$C$500&amp;[3]Tabelle1!$D$3:$D$500,0),MATCH(J$2,[3]Tabelle1!$E$2:$U$2,0))),"")</f>
        <v/>
      </c>
      <c r="K655" s="152" t="str">
        <f t="array" ref="K655">IFERROR(IF(INDEX([3]Tabelle1!$E$3:$U$500,MATCH($A655&amp;$C655&amp;$D655,[3]Tabelle1!$A$3:$A$500&amp;[3]Tabelle1!$C$3:$C$500&amp;[3]Tabelle1!$D$3:$D$500,0),MATCH(K$2,[3]Tabelle1!$E$2:$U$2,0))=0,"",INDEX([3]Tabelle1!$E$3:$U$500,MATCH($A655&amp;$C655&amp;$D655,[3]Tabelle1!$A$3:$A$500&amp;[3]Tabelle1!$C$3:$C$500&amp;[3]Tabelle1!$D$3:$D$500,0),MATCH(K$2,[3]Tabelle1!$E$2:$U$2,0))),"")</f>
        <v/>
      </c>
      <c r="L655" s="152" t="str">
        <f t="array" ref="L655">IFERROR(IF(INDEX([3]Tabelle1!$E$3:$U$500,MATCH($A655&amp;$C655&amp;$D655,[3]Tabelle1!$A$3:$A$500&amp;[3]Tabelle1!$C$3:$C$500&amp;[3]Tabelle1!$D$3:$D$500,0),MATCH(L$2,[3]Tabelle1!$E$2:$U$2,0))=0,"",INDEX([3]Tabelle1!$E$3:$U$500,MATCH($A655&amp;$C655&amp;$D655,[3]Tabelle1!$A$3:$A$500&amp;[3]Tabelle1!$C$3:$C$500&amp;[3]Tabelle1!$D$3:$D$500,0),MATCH(L$2,[3]Tabelle1!$E$2:$U$2,0))),"")</f>
        <v/>
      </c>
      <c r="M655" s="152" t="str">
        <f t="array" ref="M655">IFERROR(IF(INDEX([3]Tabelle1!$E$3:$U$500,MATCH($A655&amp;$C655&amp;$D655,[3]Tabelle1!$A$3:$A$500&amp;[3]Tabelle1!$C$3:$C$500&amp;[3]Tabelle1!$D$3:$D$500,0),MATCH(M$2,[3]Tabelle1!$E$2:$U$2,0))=0,"",INDEX([3]Tabelle1!$E$3:$U$500,MATCH($A655&amp;$C655&amp;$D655,[3]Tabelle1!$A$3:$A$500&amp;[3]Tabelle1!$C$3:$C$500&amp;[3]Tabelle1!$D$3:$D$500,0),MATCH(M$2,[3]Tabelle1!$E$2:$U$2,0))),"")</f>
        <v/>
      </c>
      <c r="N655" s="152">
        <f t="array" ref="N655">IFERROR(IF(INDEX([3]Tabelle1!$E$3:$U$500,MATCH($A655&amp;$C655&amp;$D655,[3]Tabelle1!$A$3:$A$500&amp;[3]Tabelle1!$C$3:$C$500&amp;[3]Tabelle1!$D$3:$D$500,0),MATCH(N$2,[3]Tabelle1!$E$2:$U$2,0))=0,"",INDEX([3]Tabelle1!$E$3:$U$500,MATCH($A655&amp;$C655&amp;$D655,[3]Tabelle1!$A$3:$A$500&amp;[3]Tabelle1!$C$3:$C$500&amp;[3]Tabelle1!$D$3:$D$500,0),MATCH(N$2,[3]Tabelle1!$E$2:$U$2,0))),"")</f>
        <v>0.75600000000000001</v>
      </c>
      <c r="O655" s="152" t="str">
        <f t="array" ref="O655">IFERROR(IF(INDEX([3]Tabelle1!$E$3:$U$500,MATCH($A655&amp;$C655&amp;$D655,[3]Tabelle1!$A$3:$A$500&amp;[3]Tabelle1!$C$3:$C$500&amp;[3]Tabelle1!$D$3:$D$500,0),MATCH(O$2,[3]Tabelle1!$E$2:$U$2,0))=0,"",INDEX([3]Tabelle1!$E$3:$U$500,MATCH($A655&amp;$C655&amp;$D655,[3]Tabelle1!$A$3:$A$500&amp;[3]Tabelle1!$C$3:$C$500&amp;[3]Tabelle1!$D$3:$D$500,0),MATCH(O$2,[3]Tabelle1!$E$2:$U$2,0))),"")</f>
        <v/>
      </c>
      <c r="P655" s="152" t="str">
        <f t="array" ref="P655">IFERROR(IF(INDEX([3]Tabelle1!$E$3:$U$500,MATCH($A655&amp;$C655&amp;$D655,[3]Tabelle1!$A$3:$A$500&amp;[3]Tabelle1!$C$3:$C$500&amp;[3]Tabelle1!$D$3:$D$500,0),MATCH(P$2,[3]Tabelle1!$E$2:$U$2,0))=0,"",INDEX([3]Tabelle1!$E$3:$U$500,MATCH($A655&amp;$C655&amp;$D655,[3]Tabelle1!$A$3:$A$500&amp;[3]Tabelle1!$C$3:$C$500&amp;[3]Tabelle1!$D$3:$D$500,0),MATCH(P$2,[3]Tabelle1!$E$2:$U$2,0))),"")</f>
        <v/>
      </c>
      <c r="Q655" s="152" t="str">
        <f t="array" ref="Q655">IFERROR(IF(INDEX([3]Tabelle1!$E$3:$U$500,MATCH($A655&amp;$C655&amp;$D655,[3]Tabelle1!$A$3:$A$500&amp;[3]Tabelle1!$C$3:$C$500&amp;[3]Tabelle1!$D$3:$D$500,0),MATCH(Q$2,[3]Tabelle1!$E$2:$U$2,0))=0,"",INDEX([3]Tabelle1!$E$3:$U$500,MATCH($A655&amp;$C655&amp;$D655,[3]Tabelle1!$A$3:$A$500&amp;[3]Tabelle1!$C$3:$C$500&amp;[3]Tabelle1!$D$3:$D$500,0),MATCH(Q$2,[3]Tabelle1!$E$2:$U$2,0))),"")</f>
        <v/>
      </c>
      <c r="R655" s="152" t="str">
        <f t="array" ref="R655">IFERROR(IF(INDEX([3]Tabelle1!$E$3:$U$500,MATCH($A655&amp;$C655&amp;$D655,[3]Tabelle1!$A$3:$A$500&amp;[3]Tabelle1!$C$3:$C$500&amp;[3]Tabelle1!$D$3:$D$500,0),MATCH(R$2,[3]Tabelle1!$E$2:$U$2,0))=0,"",INDEX([3]Tabelle1!$E$3:$U$500,MATCH($A655&amp;$C655&amp;$D655,[3]Tabelle1!$A$3:$A$500&amp;[3]Tabelle1!$C$3:$C$500&amp;[3]Tabelle1!$D$3:$D$500,0),MATCH(R$2,[3]Tabelle1!$E$2:$U$2,0))),"")</f>
        <v/>
      </c>
      <c r="S655" s="152">
        <f t="array" ref="S655">IFERROR(IF(INDEX([3]Tabelle1!$E$3:$U$500,MATCH($A655&amp;$C655&amp;$D655,[3]Tabelle1!$A$3:$A$500&amp;[3]Tabelle1!$C$3:$C$500&amp;[3]Tabelle1!$D$3:$D$500,0),MATCH(S$2,[3]Tabelle1!$E$2:$U$2,0))=0,"",INDEX([3]Tabelle1!$E$3:$U$500,MATCH($A655&amp;$C655&amp;$D655,[3]Tabelle1!$A$3:$A$500&amp;[3]Tabelle1!$C$3:$C$500&amp;[3]Tabelle1!$D$3:$D$500,0),MATCH(S$2,[3]Tabelle1!$E$2:$U$2,0))),"")</f>
        <v>0.82599999999999996</v>
      </c>
      <c r="T655" s="189">
        <f t="array" ref="T655">IFERROR(IF(INDEX([3]Tabelle1!$E$3:$U$500,MATCH($A655&amp;$C655&amp;$D655,[3]Tabelle1!$A$3:$A$500&amp;[3]Tabelle1!$C$3:$C$500&amp;[3]Tabelle1!$D$3:$D$500,0),MATCH(T$2,[3]Tabelle1!$E$2:$U$2,0))=0,"",INDEX([3]Tabelle1!$E$3:$U$500,MATCH($A655&amp;$C655&amp;$D655,[3]Tabelle1!$A$3:$A$500&amp;[3]Tabelle1!$C$3:$C$500&amp;[3]Tabelle1!$D$3:$D$500,0),MATCH(T$2,[3]Tabelle1!$E$2:$U$2,0))),"")</f>
        <v>0.85799999999999998</v>
      </c>
      <c r="U655" s="189">
        <f t="array" ref="U655">IFERROR(IF(INDEX([3]Tabelle1!$E$3:$U$500,MATCH($A655&amp;$C655&amp;$D655,[3]Tabelle1!$A$3:$A$500&amp;[3]Tabelle1!$C$3:$C$500&amp;[3]Tabelle1!$D$3:$D$500,0),MATCH(U$2,[3]Tabelle1!$E$2:$U$2,0))=0,"",INDEX([3]Tabelle1!$E$3:$U$500,MATCH($A655&amp;$C655&amp;$D655,[3]Tabelle1!$A$3:$A$500&amp;[3]Tabelle1!$C$3:$C$500&amp;[3]Tabelle1!$D$3:$D$500,0),MATCH(U$2,[3]Tabelle1!$E$2:$U$2,0))),"")</f>
        <v>0.96599999999999997</v>
      </c>
      <c r="V655" s="190" t="str">
        <f t="array" ref="V655">IFERROR(IF(INDEX([3]Tabelle1!$E$3:$U$500,MATCH($A655&amp;$C655&amp;$D655,[3]Tabelle1!$A$3:$A$500&amp;[3]Tabelle1!$C$3:$C$500&amp;[3]Tabelle1!$D$3:$D$500,0),MATCH(V$2,[3]Tabelle1!$E$2:$U$2,0))=0,"",INDEX([3]Tabelle1!$E$3:$U$500,MATCH($A655&amp;$C655&amp;$D655,[3]Tabelle1!$A$3:$A$500&amp;[3]Tabelle1!$C$3:$C$500&amp;[3]Tabelle1!$D$3:$D$500,0),MATCH(V$2,[3]Tabelle1!$E$2:$U$2,0))),"")</f>
        <v/>
      </c>
      <c r="W655" t="str">
        <f t="array" ref="W655">IFERROR(IF(INDEX([3]Tabelle1!$E$3:$U$500,MATCH($A655&amp;$C655&amp;$D655,[3]Tabelle1!$A$3:$A$500&amp;[3]Tabelle1!$C$3:$C$500&amp;[3]Tabelle1!$D$3:$D$500,0),MATCH(W$2,[3]Tabelle1!$E$2:$U$2,0))=0,"",INDEX([3]Tabelle1!$E$3:$U$500,MATCH($A655&amp;$C655&amp;$D655,[3]Tabelle1!$A$3:$A$500&amp;[3]Tabelle1!$C$3:$C$500&amp;[3]Tabelle1!$D$3:$D$500,0),MATCH(W$2,[3]Tabelle1!$E$2:$U$2,0))),"")</f>
        <v/>
      </c>
      <c r="X655" t="str">
        <f t="array" ref="X655">IFERROR(IF(INDEX([3]Tabelle1!$E$3:$U$500,MATCH($A655&amp;$C655&amp;$D655,[3]Tabelle1!$A$3:$A$500&amp;[3]Tabelle1!$C$3:$C$500&amp;[3]Tabelle1!$D$3:$D$500,0),MATCH(X$2,[3]Tabelle1!$E$2:$U$2,0))=0,"",INDEX([3]Tabelle1!$E$3:$U$500,MATCH($A655&amp;$C655&amp;$D655,[3]Tabelle1!$A$3:$A$500&amp;[3]Tabelle1!$C$3:$C$500&amp;[3]Tabelle1!$D$3:$D$500,0),MATCH(X$2,[3]Tabelle1!$E$2:$U$2,0))),"")</f>
        <v/>
      </c>
    </row>
    <row r="656" spans="1:32" ht="12.75" customHeight="1" x14ac:dyDescent="0.2">
      <c r="A656" s="107" t="str">
        <f t="shared" ref="A656:A671" si="53">A655</f>
        <v>Sweden</v>
      </c>
      <c r="B656" s="97"/>
      <c r="C656" s="97" t="s">
        <v>212</v>
      </c>
      <c r="D656" s="226" t="s">
        <v>146</v>
      </c>
      <c r="E656" s="99"/>
      <c r="F656" s="125"/>
      <c r="G656" s="125"/>
      <c r="H656" s="125" t="str">
        <f t="array" ref="H656">IFERROR(IF(INDEX([3]Tabelle1!$E$3:$U$500,MATCH($A656&amp;$C656&amp;$D656,[3]Tabelle1!$A$3:$A$500&amp;[3]Tabelle1!$C$3:$C$500&amp;[3]Tabelle1!$D$3:$D$500,0),MATCH(H$2,[3]Tabelle1!$E$2:$U$2,0))=0,"",INDEX([3]Tabelle1!$E$3:$U$500,MATCH($A656&amp;$C656&amp;$D656,[3]Tabelle1!$A$3:$A$500&amp;[3]Tabelle1!$C$3:$C$500&amp;[3]Tabelle1!$D$3:$D$500,0),MATCH(H$2,[3]Tabelle1!$E$2:$U$2,0))),"")</f>
        <v/>
      </c>
      <c r="I656" s="186">
        <f t="array" ref="I656">IFERROR(IF(INDEX([3]Tabelle1!$E$3:$U$500,MATCH($A656&amp;$C656&amp;$D656,[3]Tabelle1!$A$3:$A$500&amp;[3]Tabelle1!$C$3:$C$500&amp;[3]Tabelle1!$D$3:$D$500,0),MATCH(I$2,[3]Tabelle1!$E$2:$U$2,0))=0,"",INDEX([3]Tabelle1!$E$3:$U$500,MATCH($A656&amp;$C656&amp;$D656,[3]Tabelle1!$A$3:$A$500&amp;[3]Tabelle1!$C$3:$C$500&amp;[3]Tabelle1!$D$3:$D$500,0),MATCH(I$2,[3]Tabelle1!$E$2:$U$2,0))),"")</f>
        <v>0.69199999999999995</v>
      </c>
      <c r="J656" s="152" t="str">
        <f t="array" ref="J656">IFERROR(IF(INDEX([3]Tabelle1!$E$3:$U$500,MATCH($A656&amp;$C656&amp;$D656,[3]Tabelle1!$A$3:$A$500&amp;[3]Tabelle1!$C$3:$C$500&amp;[3]Tabelle1!$D$3:$D$500,0),MATCH(J$2,[3]Tabelle1!$E$2:$U$2,0))=0,"",INDEX([3]Tabelle1!$E$3:$U$500,MATCH($A656&amp;$C656&amp;$D656,[3]Tabelle1!$A$3:$A$500&amp;[3]Tabelle1!$C$3:$C$500&amp;[3]Tabelle1!$D$3:$D$500,0),MATCH(J$2,[3]Tabelle1!$E$2:$U$2,0))),"")</f>
        <v/>
      </c>
      <c r="K656" s="152" t="str">
        <f t="array" ref="K656">IFERROR(IF(INDEX([3]Tabelle1!$E$3:$U$500,MATCH($A656&amp;$C656&amp;$D656,[3]Tabelle1!$A$3:$A$500&amp;[3]Tabelle1!$C$3:$C$500&amp;[3]Tabelle1!$D$3:$D$500,0),MATCH(K$2,[3]Tabelle1!$E$2:$U$2,0))=0,"",INDEX([3]Tabelle1!$E$3:$U$500,MATCH($A656&amp;$C656&amp;$D656,[3]Tabelle1!$A$3:$A$500&amp;[3]Tabelle1!$C$3:$C$500&amp;[3]Tabelle1!$D$3:$D$500,0),MATCH(K$2,[3]Tabelle1!$E$2:$U$2,0))),"")</f>
        <v/>
      </c>
      <c r="L656" s="152" t="str">
        <f t="array" ref="L656">IFERROR(IF(INDEX([3]Tabelle1!$E$3:$U$500,MATCH($A656&amp;$C656&amp;$D656,[3]Tabelle1!$A$3:$A$500&amp;[3]Tabelle1!$C$3:$C$500&amp;[3]Tabelle1!$D$3:$D$500,0),MATCH(L$2,[3]Tabelle1!$E$2:$U$2,0))=0,"",INDEX([3]Tabelle1!$E$3:$U$500,MATCH($A656&amp;$C656&amp;$D656,[3]Tabelle1!$A$3:$A$500&amp;[3]Tabelle1!$C$3:$C$500&amp;[3]Tabelle1!$D$3:$D$500,0),MATCH(L$2,[3]Tabelle1!$E$2:$U$2,0))),"")</f>
        <v/>
      </c>
      <c r="M656" s="152" t="str">
        <f t="array" ref="M656">IFERROR(IF(INDEX([3]Tabelle1!$E$3:$U$500,MATCH($A656&amp;$C656&amp;$D656,[3]Tabelle1!$A$3:$A$500&amp;[3]Tabelle1!$C$3:$C$500&amp;[3]Tabelle1!$D$3:$D$500,0),MATCH(M$2,[3]Tabelle1!$E$2:$U$2,0))=0,"",INDEX([3]Tabelle1!$E$3:$U$500,MATCH($A656&amp;$C656&amp;$D656,[3]Tabelle1!$A$3:$A$500&amp;[3]Tabelle1!$C$3:$C$500&amp;[3]Tabelle1!$D$3:$D$500,0),MATCH(M$2,[3]Tabelle1!$E$2:$U$2,0))),"")</f>
        <v/>
      </c>
      <c r="N656" s="152">
        <f t="array" ref="N656">IFERROR(IF(INDEX([3]Tabelle1!$E$3:$U$500,MATCH($A656&amp;$C656&amp;$D656,[3]Tabelle1!$A$3:$A$500&amp;[3]Tabelle1!$C$3:$C$500&amp;[3]Tabelle1!$D$3:$D$500,0),MATCH(N$2,[3]Tabelle1!$E$2:$U$2,0))=0,"",INDEX([3]Tabelle1!$E$3:$U$500,MATCH($A656&amp;$C656&amp;$D656,[3]Tabelle1!$A$3:$A$500&amp;[3]Tabelle1!$C$3:$C$500&amp;[3]Tabelle1!$D$3:$D$500,0),MATCH(N$2,[3]Tabelle1!$E$2:$U$2,0))),"")</f>
        <v>0.71799999999999997</v>
      </c>
      <c r="O656" s="152" t="str">
        <f t="array" ref="O656">IFERROR(IF(INDEX([3]Tabelle1!$E$3:$U$500,MATCH($A656&amp;$C656&amp;$D656,[3]Tabelle1!$A$3:$A$500&amp;[3]Tabelle1!$C$3:$C$500&amp;[3]Tabelle1!$D$3:$D$500,0),MATCH(O$2,[3]Tabelle1!$E$2:$U$2,0))=0,"",INDEX([3]Tabelle1!$E$3:$U$500,MATCH($A656&amp;$C656&amp;$D656,[3]Tabelle1!$A$3:$A$500&amp;[3]Tabelle1!$C$3:$C$500&amp;[3]Tabelle1!$D$3:$D$500,0),MATCH(O$2,[3]Tabelle1!$E$2:$U$2,0))),"")</f>
        <v/>
      </c>
      <c r="P656" s="152" t="str">
        <f t="array" ref="P656">IFERROR(IF(INDEX([3]Tabelle1!$E$3:$U$500,MATCH($A656&amp;$C656&amp;$D656,[3]Tabelle1!$A$3:$A$500&amp;[3]Tabelle1!$C$3:$C$500&amp;[3]Tabelle1!$D$3:$D$500,0),MATCH(P$2,[3]Tabelle1!$E$2:$U$2,0))=0,"",INDEX([3]Tabelle1!$E$3:$U$500,MATCH($A656&amp;$C656&amp;$D656,[3]Tabelle1!$A$3:$A$500&amp;[3]Tabelle1!$C$3:$C$500&amp;[3]Tabelle1!$D$3:$D$500,0),MATCH(P$2,[3]Tabelle1!$E$2:$U$2,0))),"")</f>
        <v/>
      </c>
      <c r="Q656" s="152" t="str">
        <f t="array" ref="Q656">IFERROR(IF(INDEX([3]Tabelle1!$E$3:$U$500,MATCH($A656&amp;$C656&amp;$D656,[3]Tabelle1!$A$3:$A$500&amp;[3]Tabelle1!$C$3:$C$500&amp;[3]Tabelle1!$D$3:$D$500,0),MATCH(Q$2,[3]Tabelle1!$E$2:$U$2,0))=0,"",INDEX([3]Tabelle1!$E$3:$U$500,MATCH($A656&amp;$C656&amp;$D656,[3]Tabelle1!$A$3:$A$500&amp;[3]Tabelle1!$C$3:$C$500&amp;[3]Tabelle1!$D$3:$D$500,0),MATCH(Q$2,[3]Tabelle1!$E$2:$U$2,0))),"")</f>
        <v/>
      </c>
      <c r="R656" s="152" t="str">
        <f t="array" ref="R656">IFERROR(IF(INDEX([3]Tabelle1!$E$3:$U$500,MATCH($A656&amp;$C656&amp;$D656,[3]Tabelle1!$A$3:$A$500&amp;[3]Tabelle1!$C$3:$C$500&amp;[3]Tabelle1!$D$3:$D$500,0),MATCH(R$2,[3]Tabelle1!$E$2:$U$2,0))=0,"",INDEX([3]Tabelle1!$E$3:$U$500,MATCH($A656&amp;$C656&amp;$D656,[3]Tabelle1!$A$3:$A$500&amp;[3]Tabelle1!$C$3:$C$500&amp;[3]Tabelle1!$D$3:$D$500,0),MATCH(R$2,[3]Tabelle1!$E$2:$U$2,0))),"")</f>
        <v/>
      </c>
      <c r="S656" s="152">
        <f t="array" ref="S656">IFERROR(IF(INDEX([3]Tabelle1!$E$3:$U$500,MATCH($A656&amp;$C656&amp;$D656,[3]Tabelle1!$A$3:$A$500&amp;[3]Tabelle1!$C$3:$C$500&amp;[3]Tabelle1!$D$3:$D$500,0),MATCH(S$2,[3]Tabelle1!$E$2:$U$2,0))=0,"",INDEX([3]Tabelle1!$E$3:$U$500,MATCH($A656&amp;$C656&amp;$D656,[3]Tabelle1!$A$3:$A$500&amp;[3]Tabelle1!$C$3:$C$500&amp;[3]Tabelle1!$D$3:$D$500,0),MATCH(S$2,[3]Tabelle1!$E$2:$U$2,0))),"")</f>
        <v>0.72199999999999998</v>
      </c>
      <c r="T656" s="189">
        <f t="array" ref="T656">IFERROR(IF(INDEX([3]Tabelle1!$E$3:$U$500,MATCH($A656&amp;$C656&amp;$D656,[3]Tabelle1!$A$3:$A$500&amp;[3]Tabelle1!$C$3:$C$500&amp;[3]Tabelle1!$D$3:$D$500,0),MATCH(T$2,[3]Tabelle1!$E$2:$U$2,0))=0,"",INDEX([3]Tabelle1!$E$3:$U$500,MATCH($A656&amp;$C656&amp;$D656,[3]Tabelle1!$A$3:$A$500&amp;[3]Tabelle1!$C$3:$C$500&amp;[3]Tabelle1!$D$3:$D$500,0),MATCH(T$2,[3]Tabelle1!$E$2:$U$2,0))),"")</f>
        <v>0.72399999999999998</v>
      </c>
      <c r="U656" s="189">
        <f t="array" ref="U656">IFERROR(IF(INDEX([3]Tabelle1!$E$3:$U$500,MATCH($A656&amp;$C656&amp;$D656,[3]Tabelle1!$A$3:$A$500&amp;[3]Tabelle1!$C$3:$C$500&amp;[3]Tabelle1!$D$3:$D$500,0),MATCH(U$2,[3]Tabelle1!$E$2:$U$2,0))=0,"",INDEX([3]Tabelle1!$E$3:$U$500,MATCH($A656&amp;$C656&amp;$D656,[3]Tabelle1!$A$3:$A$500&amp;[3]Tabelle1!$C$3:$C$500&amp;[3]Tabelle1!$D$3:$D$500,0),MATCH(U$2,[3]Tabelle1!$E$2:$U$2,0))),"")</f>
        <v>0.73699999999999999</v>
      </c>
      <c r="V656" s="190" t="str">
        <f t="array" ref="V656">IFERROR(IF(INDEX([3]Tabelle1!$E$3:$U$500,MATCH($A656&amp;$C656&amp;$D656,[3]Tabelle1!$A$3:$A$500&amp;[3]Tabelle1!$C$3:$C$500&amp;[3]Tabelle1!$D$3:$D$500,0),MATCH(V$2,[3]Tabelle1!$E$2:$U$2,0))=0,"",INDEX([3]Tabelle1!$E$3:$U$500,MATCH($A656&amp;$C656&amp;$D656,[3]Tabelle1!$A$3:$A$500&amp;[3]Tabelle1!$C$3:$C$500&amp;[3]Tabelle1!$D$3:$D$500,0),MATCH(V$2,[3]Tabelle1!$E$2:$U$2,0))),"")</f>
        <v/>
      </c>
      <c r="W656" t="str">
        <f t="array" ref="W656">IFERROR(IF(INDEX([3]Tabelle1!$E$3:$U$500,MATCH($A656&amp;$C656&amp;$D656,[3]Tabelle1!$A$3:$A$500&amp;[3]Tabelle1!$C$3:$C$500&amp;[3]Tabelle1!$D$3:$D$500,0),MATCH(W$2,[3]Tabelle1!$E$2:$U$2,0))=0,"",INDEX([3]Tabelle1!$E$3:$U$500,MATCH($A656&amp;$C656&amp;$D656,[3]Tabelle1!$A$3:$A$500&amp;[3]Tabelle1!$C$3:$C$500&amp;[3]Tabelle1!$D$3:$D$500,0),MATCH(W$2,[3]Tabelle1!$E$2:$U$2,0))),"")</f>
        <v/>
      </c>
      <c r="X656" t="str">
        <f t="array" ref="X656">IFERROR(IF(INDEX([3]Tabelle1!$E$3:$U$500,MATCH($A656&amp;$C656&amp;$D656,[3]Tabelle1!$A$3:$A$500&amp;[3]Tabelle1!$C$3:$C$500&amp;[3]Tabelle1!$D$3:$D$500,0),MATCH(X$2,[3]Tabelle1!$E$2:$U$2,0))=0,"",INDEX([3]Tabelle1!$E$3:$U$500,MATCH($A656&amp;$C656&amp;$D656,[3]Tabelle1!$A$3:$A$500&amp;[3]Tabelle1!$C$3:$C$500&amp;[3]Tabelle1!$D$3:$D$500,0),MATCH(X$2,[3]Tabelle1!$E$2:$U$2,0))),"")</f>
        <v/>
      </c>
    </row>
    <row r="657" spans="1:24" ht="12.75" customHeight="1" x14ac:dyDescent="0.2">
      <c r="A657" s="107" t="str">
        <f t="shared" si="53"/>
        <v>Sweden</v>
      </c>
      <c r="B657" s="97"/>
      <c r="C657" s="97" t="s">
        <v>212</v>
      </c>
      <c r="D657" s="226" t="s">
        <v>147</v>
      </c>
      <c r="E657" s="99"/>
      <c r="F657" s="125"/>
      <c r="G657" s="125"/>
      <c r="H657" s="125" t="str">
        <f t="array" ref="H657">IFERROR(IF(INDEX([3]Tabelle1!$E$3:$U$500,MATCH($A657&amp;$C657&amp;$D657,[3]Tabelle1!$A$3:$A$500&amp;[3]Tabelle1!$C$3:$C$500&amp;[3]Tabelle1!$D$3:$D$500,0),MATCH(H$2,[3]Tabelle1!$E$2:$U$2,0))=0,"",INDEX([3]Tabelle1!$E$3:$U$500,MATCH($A657&amp;$C657&amp;$D657,[3]Tabelle1!$A$3:$A$500&amp;[3]Tabelle1!$C$3:$C$500&amp;[3]Tabelle1!$D$3:$D$500,0),MATCH(H$2,[3]Tabelle1!$E$2:$U$2,0))),"")</f>
        <v/>
      </c>
      <c r="I657" s="186">
        <f t="array" ref="I657">IFERROR(IF(INDEX([3]Tabelle1!$E$3:$U$500,MATCH($A657&amp;$C657&amp;$D657,[3]Tabelle1!$A$3:$A$500&amp;[3]Tabelle1!$C$3:$C$500&amp;[3]Tabelle1!$D$3:$D$500,0),MATCH(I$2,[3]Tabelle1!$E$2:$U$2,0))=0,"",INDEX([3]Tabelle1!$E$3:$U$500,MATCH($A657&amp;$C657&amp;$D657,[3]Tabelle1!$A$3:$A$500&amp;[3]Tabelle1!$C$3:$C$500&amp;[3]Tabelle1!$D$3:$D$500,0),MATCH(I$2,[3]Tabelle1!$E$2:$U$2,0))),"")</f>
        <v>0.36099999999999999</v>
      </c>
      <c r="J657" s="152" t="str">
        <f t="array" ref="J657">IFERROR(IF(INDEX([3]Tabelle1!$E$3:$U$500,MATCH($A657&amp;$C657&amp;$D657,[3]Tabelle1!$A$3:$A$500&amp;[3]Tabelle1!$C$3:$C$500&amp;[3]Tabelle1!$D$3:$D$500,0),MATCH(J$2,[3]Tabelle1!$E$2:$U$2,0))=0,"",INDEX([3]Tabelle1!$E$3:$U$500,MATCH($A657&amp;$C657&amp;$D657,[3]Tabelle1!$A$3:$A$500&amp;[3]Tabelle1!$C$3:$C$500&amp;[3]Tabelle1!$D$3:$D$500,0),MATCH(J$2,[3]Tabelle1!$E$2:$U$2,0))),"")</f>
        <v/>
      </c>
      <c r="K657" s="152" t="str">
        <f t="array" ref="K657">IFERROR(IF(INDEX([3]Tabelle1!$E$3:$U$500,MATCH($A657&amp;$C657&amp;$D657,[3]Tabelle1!$A$3:$A$500&amp;[3]Tabelle1!$C$3:$C$500&amp;[3]Tabelle1!$D$3:$D$500,0),MATCH(K$2,[3]Tabelle1!$E$2:$U$2,0))=0,"",INDEX([3]Tabelle1!$E$3:$U$500,MATCH($A657&amp;$C657&amp;$D657,[3]Tabelle1!$A$3:$A$500&amp;[3]Tabelle1!$C$3:$C$500&amp;[3]Tabelle1!$D$3:$D$500,0),MATCH(K$2,[3]Tabelle1!$E$2:$U$2,0))),"")</f>
        <v/>
      </c>
      <c r="L657" s="152" t="str">
        <f t="array" ref="L657">IFERROR(IF(INDEX([3]Tabelle1!$E$3:$U$500,MATCH($A657&amp;$C657&amp;$D657,[3]Tabelle1!$A$3:$A$500&amp;[3]Tabelle1!$C$3:$C$500&amp;[3]Tabelle1!$D$3:$D$500,0),MATCH(L$2,[3]Tabelle1!$E$2:$U$2,0))=0,"",INDEX([3]Tabelle1!$E$3:$U$500,MATCH($A657&amp;$C657&amp;$D657,[3]Tabelle1!$A$3:$A$500&amp;[3]Tabelle1!$C$3:$C$500&amp;[3]Tabelle1!$D$3:$D$500,0),MATCH(L$2,[3]Tabelle1!$E$2:$U$2,0))),"")</f>
        <v/>
      </c>
      <c r="M657" s="152" t="str">
        <f t="array" ref="M657">IFERROR(IF(INDEX([3]Tabelle1!$E$3:$U$500,MATCH($A657&amp;$C657&amp;$D657,[3]Tabelle1!$A$3:$A$500&amp;[3]Tabelle1!$C$3:$C$500&amp;[3]Tabelle1!$D$3:$D$500,0),MATCH(M$2,[3]Tabelle1!$E$2:$U$2,0))=0,"",INDEX([3]Tabelle1!$E$3:$U$500,MATCH($A657&amp;$C657&amp;$D657,[3]Tabelle1!$A$3:$A$500&amp;[3]Tabelle1!$C$3:$C$500&amp;[3]Tabelle1!$D$3:$D$500,0),MATCH(M$2,[3]Tabelle1!$E$2:$U$2,0))),"")</f>
        <v/>
      </c>
      <c r="N657" s="152">
        <f t="array" ref="N657">IFERROR(IF(INDEX([3]Tabelle1!$E$3:$U$500,MATCH($A657&amp;$C657&amp;$D657,[3]Tabelle1!$A$3:$A$500&amp;[3]Tabelle1!$C$3:$C$500&amp;[3]Tabelle1!$D$3:$D$500,0),MATCH(N$2,[3]Tabelle1!$E$2:$U$2,0))=0,"",INDEX([3]Tabelle1!$E$3:$U$500,MATCH($A657&amp;$C657&amp;$D657,[3]Tabelle1!$A$3:$A$500&amp;[3]Tabelle1!$C$3:$C$500&amp;[3]Tabelle1!$D$3:$D$500,0),MATCH(N$2,[3]Tabelle1!$E$2:$U$2,0))),"")</f>
        <v>0.41699999999999998</v>
      </c>
      <c r="O657" s="152" t="str">
        <f t="array" ref="O657">IFERROR(IF(INDEX([3]Tabelle1!$E$3:$U$500,MATCH($A657&amp;$C657&amp;$D657,[3]Tabelle1!$A$3:$A$500&amp;[3]Tabelle1!$C$3:$C$500&amp;[3]Tabelle1!$D$3:$D$500,0),MATCH(O$2,[3]Tabelle1!$E$2:$U$2,0))=0,"",INDEX([3]Tabelle1!$E$3:$U$500,MATCH($A657&amp;$C657&amp;$D657,[3]Tabelle1!$A$3:$A$500&amp;[3]Tabelle1!$C$3:$C$500&amp;[3]Tabelle1!$D$3:$D$500,0),MATCH(O$2,[3]Tabelle1!$E$2:$U$2,0))),"")</f>
        <v/>
      </c>
      <c r="P657" s="152" t="str">
        <f t="array" ref="P657">IFERROR(IF(INDEX([3]Tabelle1!$E$3:$U$500,MATCH($A657&amp;$C657&amp;$D657,[3]Tabelle1!$A$3:$A$500&amp;[3]Tabelle1!$C$3:$C$500&amp;[3]Tabelle1!$D$3:$D$500,0),MATCH(P$2,[3]Tabelle1!$E$2:$U$2,0))=0,"",INDEX([3]Tabelle1!$E$3:$U$500,MATCH($A657&amp;$C657&amp;$D657,[3]Tabelle1!$A$3:$A$500&amp;[3]Tabelle1!$C$3:$C$500&amp;[3]Tabelle1!$D$3:$D$500,0),MATCH(P$2,[3]Tabelle1!$E$2:$U$2,0))),"")</f>
        <v/>
      </c>
      <c r="Q657" s="152" t="str">
        <f t="array" ref="Q657">IFERROR(IF(INDEX([3]Tabelle1!$E$3:$U$500,MATCH($A657&amp;$C657&amp;$D657,[3]Tabelle1!$A$3:$A$500&amp;[3]Tabelle1!$C$3:$C$500&amp;[3]Tabelle1!$D$3:$D$500,0),MATCH(Q$2,[3]Tabelle1!$E$2:$U$2,0))=0,"",INDEX([3]Tabelle1!$E$3:$U$500,MATCH($A657&amp;$C657&amp;$D657,[3]Tabelle1!$A$3:$A$500&amp;[3]Tabelle1!$C$3:$C$500&amp;[3]Tabelle1!$D$3:$D$500,0),MATCH(Q$2,[3]Tabelle1!$E$2:$U$2,0))),"")</f>
        <v/>
      </c>
      <c r="R657" s="152" t="str">
        <f t="array" ref="R657">IFERROR(IF(INDEX([3]Tabelle1!$E$3:$U$500,MATCH($A657&amp;$C657&amp;$D657,[3]Tabelle1!$A$3:$A$500&amp;[3]Tabelle1!$C$3:$C$500&amp;[3]Tabelle1!$D$3:$D$500,0),MATCH(R$2,[3]Tabelle1!$E$2:$U$2,0))=0,"",INDEX([3]Tabelle1!$E$3:$U$500,MATCH($A657&amp;$C657&amp;$D657,[3]Tabelle1!$A$3:$A$500&amp;[3]Tabelle1!$C$3:$C$500&amp;[3]Tabelle1!$D$3:$D$500,0),MATCH(R$2,[3]Tabelle1!$E$2:$U$2,0))),"")</f>
        <v/>
      </c>
      <c r="S657" s="152">
        <f t="array" ref="S657">IFERROR(IF(INDEX([3]Tabelle1!$E$3:$U$500,MATCH($A657&amp;$C657&amp;$D657,[3]Tabelle1!$A$3:$A$500&amp;[3]Tabelle1!$C$3:$C$500&amp;[3]Tabelle1!$D$3:$D$500,0),MATCH(S$2,[3]Tabelle1!$E$2:$U$2,0))=0,"",INDEX([3]Tabelle1!$E$3:$U$500,MATCH($A657&amp;$C657&amp;$D657,[3]Tabelle1!$A$3:$A$500&amp;[3]Tabelle1!$C$3:$C$500&amp;[3]Tabelle1!$D$3:$D$500,0),MATCH(S$2,[3]Tabelle1!$E$2:$U$2,0))),"")</f>
        <v>0.47699999999999998</v>
      </c>
      <c r="T657" s="189">
        <f t="array" ref="T657">IFERROR(IF(INDEX([3]Tabelle1!$E$3:$U$500,MATCH($A657&amp;$C657&amp;$D657,[3]Tabelle1!$A$3:$A$500&amp;[3]Tabelle1!$C$3:$C$500&amp;[3]Tabelle1!$D$3:$D$500,0),MATCH(T$2,[3]Tabelle1!$E$2:$U$2,0))=0,"",INDEX([3]Tabelle1!$E$3:$U$500,MATCH($A657&amp;$C657&amp;$D657,[3]Tabelle1!$A$3:$A$500&amp;[3]Tabelle1!$C$3:$C$500&amp;[3]Tabelle1!$D$3:$D$500,0),MATCH(T$2,[3]Tabelle1!$E$2:$U$2,0))),"")</f>
        <v>0.498</v>
      </c>
      <c r="U657" s="189">
        <f t="array" ref="U657">IFERROR(IF(INDEX([3]Tabelle1!$E$3:$U$500,MATCH($A657&amp;$C657&amp;$D657,[3]Tabelle1!$A$3:$A$500&amp;[3]Tabelle1!$C$3:$C$500&amp;[3]Tabelle1!$D$3:$D$500,0),MATCH(U$2,[3]Tabelle1!$E$2:$U$2,0))=0,"",INDEX([3]Tabelle1!$E$3:$U$500,MATCH($A657&amp;$C657&amp;$D657,[3]Tabelle1!$A$3:$A$500&amp;[3]Tabelle1!$C$3:$C$500&amp;[3]Tabelle1!$D$3:$D$500,0),MATCH(U$2,[3]Tabelle1!$E$2:$U$2,0))),"")</f>
        <v>0.52100000000000002</v>
      </c>
      <c r="V657" s="190" t="str">
        <f t="array" ref="V657">IFERROR(IF(INDEX([3]Tabelle1!$E$3:$U$500,MATCH($A657&amp;$C657&amp;$D657,[3]Tabelle1!$A$3:$A$500&amp;[3]Tabelle1!$C$3:$C$500&amp;[3]Tabelle1!$D$3:$D$500,0),MATCH(V$2,[3]Tabelle1!$E$2:$U$2,0))=0,"",INDEX([3]Tabelle1!$E$3:$U$500,MATCH($A657&amp;$C657&amp;$D657,[3]Tabelle1!$A$3:$A$500&amp;[3]Tabelle1!$C$3:$C$500&amp;[3]Tabelle1!$D$3:$D$500,0),MATCH(V$2,[3]Tabelle1!$E$2:$U$2,0))),"")</f>
        <v/>
      </c>
      <c r="W657" t="str">
        <f t="array" ref="W657">IFERROR(IF(INDEX([3]Tabelle1!$E$3:$U$500,MATCH($A657&amp;$C657&amp;$D657,[3]Tabelle1!$A$3:$A$500&amp;[3]Tabelle1!$C$3:$C$500&amp;[3]Tabelle1!$D$3:$D$500,0),MATCH(W$2,[3]Tabelle1!$E$2:$U$2,0))=0,"",INDEX([3]Tabelle1!$E$3:$U$500,MATCH($A657&amp;$C657&amp;$D657,[3]Tabelle1!$A$3:$A$500&amp;[3]Tabelle1!$C$3:$C$500&amp;[3]Tabelle1!$D$3:$D$500,0),MATCH(W$2,[3]Tabelle1!$E$2:$U$2,0))),"")</f>
        <v/>
      </c>
      <c r="X657" t="str">
        <f t="array" ref="X657">IFERROR(IF(INDEX([3]Tabelle1!$E$3:$U$500,MATCH($A657&amp;$C657&amp;$D657,[3]Tabelle1!$A$3:$A$500&amp;[3]Tabelle1!$C$3:$C$500&amp;[3]Tabelle1!$D$3:$D$500,0),MATCH(X$2,[3]Tabelle1!$E$2:$U$2,0))=0,"",INDEX([3]Tabelle1!$E$3:$U$500,MATCH($A657&amp;$C657&amp;$D657,[3]Tabelle1!$A$3:$A$500&amp;[3]Tabelle1!$C$3:$C$500&amp;[3]Tabelle1!$D$3:$D$500,0),MATCH(X$2,[3]Tabelle1!$E$2:$U$2,0))),"")</f>
        <v/>
      </c>
    </row>
    <row r="658" spans="1:24" ht="12.75" customHeight="1" x14ac:dyDescent="0.2">
      <c r="A658" s="107" t="str">
        <f t="shared" si="53"/>
        <v>Sweden</v>
      </c>
      <c r="B658" s="97"/>
      <c r="C658" s="97"/>
      <c r="D658" s="226" t="s">
        <v>73</v>
      </c>
      <c r="E658" s="235"/>
      <c r="F658" s="191"/>
      <c r="G658" s="191"/>
      <c r="H658" s="192" t="str">
        <f t="array" ref="H658">IFERROR(IF(INDEX([3]Tabelle1!$E$3:$U$500,MATCH($A658&amp;$C658&amp;$D658,[3]Tabelle1!$A$3:$A$500&amp;[3]Tabelle1!$C$3:$C$500&amp;[3]Tabelle1!$D$3:$D$500,0),MATCH(H$2,[3]Tabelle1!$E$2:$U$2,0))=0,"",INDEX([3]Tabelle1!$E$3:$U$500,MATCH($A658&amp;$C658&amp;$D658,[3]Tabelle1!$A$3:$A$500&amp;[3]Tabelle1!$C$3:$C$500&amp;[3]Tabelle1!$D$3:$D$500,0),MATCH(H$2,[3]Tabelle1!$E$2:$U$2,0))),"")</f>
        <v/>
      </c>
      <c r="I658" s="192">
        <f t="array" ref="I658">IFERROR(IF(INDEX([3]Tabelle1!$E$3:$U$500,MATCH($A658&amp;$C658&amp;$D658,[3]Tabelle1!$A$3:$A$500&amp;[3]Tabelle1!$C$3:$C$500&amp;[3]Tabelle1!$D$3:$D$500,0),MATCH(I$2,[3]Tabelle1!$E$2:$U$2,0))=0,"",INDEX([3]Tabelle1!$E$3:$U$500,MATCH($A658&amp;$C658&amp;$D658,[3]Tabelle1!$A$3:$A$500&amp;[3]Tabelle1!$C$3:$C$500&amp;[3]Tabelle1!$D$3:$D$500,0),MATCH(I$2,[3]Tabelle1!$E$2:$U$2,0))),"")</f>
        <v>25000</v>
      </c>
      <c r="J658" s="192" t="str">
        <f t="array" ref="J658">IFERROR(IF(INDEX([3]Tabelle1!$E$3:$U$500,MATCH($A658&amp;$C658&amp;$D658,[3]Tabelle1!$A$3:$A$500&amp;[3]Tabelle1!$C$3:$C$500&amp;[3]Tabelle1!$D$3:$D$500,0),MATCH(J$2,[3]Tabelle1!$E$2:$U$2,0))=0,"",INDEX([3]Tabelle1!$E$3:$U$500,MATCH($A658&amp;$C658&amp;$D658,[3]Tabelle1!$A$3:$A$500&amp;[3]Tabelle1!$C$3:$C$500&amp;[3]Tabelle1!$D$3:$D$500,0),MATCH(J$2,[3]Tabelle1!$E$2:$U$2,0))),"")</f>
        <v/>
      </c>
      <c r="K658" s="192" t="str">
        <f t="array" ref="K658">IFERROR(IF(INDEX([3]Tabelle1!$E$3:$U$500,MATCH($A658&amp;$C658&amp;$D658,[3]Tabelle1!$A$3:$A$500&amp;[3]Tabelle1!$C$3:$C$500&amp;[3]Tabelle1!$D$3:$D$500,0),MATCH(K$2,[3]Tabelle1!$E$2:$U$2,0))=0,"",INDEX([3]Tabelle1!$E$3:$U$500,MATCH($A658&amp;$C658&amp;$D658,[3]Tabelle1!$A$3:$A$500&amp;[3]Tabelle1!$C$3:$C$500&amp;[3]Tabelle1!$D$3:$D$500,0),MATCH(K$2,[3]Tabelle1!$E$2:$U$2,0))),"")</f>
        <v/>
      </c>
      <c r="L658" s="192" t="str">
        <f t="array" ref="L658">IFERROR(IF(INDEX([3]Tabelle1!$E$3:$U$500,MATCH($A658&amp;$C658&amp;$D658,[3]Tabelle1!$A$3:$A$500&amp;[3]Tabelle1!$C$3:$C$500&amp;[3]Tabelle1!$D$3:$D$500,0),MATCH(L$2,[3]Tabelle1!$E$2:$U$2,0))=0,"",INDEX([3]Tabelle1!$E$3:$U$500,MATCH($A658&amp;$C658&amp;$D658,[3]Tabelle1!$A$3:$A$500&amp;[3]Tabelle1!$C$3:$C$500&amp;[3]Tabelle1!$D$3:$D$500,0),MATCH(L$2,[3]Tabelle1!$E$2:$U$2,0))),"")</f>
        <v/>
      </c>
      <c r="M658" s="192" t="str">
        <f t="array" ref="M658">IFERROR(IF(INDEX([3]Tabelle1!$E$3:$U$500,MATCH($A658&amp;$C658&amp;$D658,[3]Tabelle1!$A$3:$A$500&amp;[3]Tabelle1!$C$3:$C$500&amp;[3]Tabelle1!$D$3:$D$500,0),MATCH(M$2,[3]Tabelle1!$E$2:$U$2,0))=0,"",INDEX([3]Tabelle1!$E$3:$U$500,MATCH($A658&amp;$C658&amp;$D658,[3]Tabelle1!$A$3:$A$500&amp;[3]Tabelle1!$C$3:$C$500&amp;[3]Tabelle1!$D$3:$D$500,0),MATCH(M$2,[3]Tabelle1!$E$2:$U$2,0))),"")</f>
        <v/>
      </c>
      <c r="N658" s="192">
        <f t="array" ref="N658">IFERROR(IF(INDEX([3]Tabelle1!$E$3:$U$500,MATCH($A658&amp;$C658&amp;$D658,[3]Tabelle1!$A$3:$A$500&amp;[3]Tabelle1!$C$3:$C$500&amp;[3]Tabelle1!$D$3:$D$500,0),MATCH(N$2,[3]Tabelle1!$E$2:$U$2,0))=0,"",INDEX([3]Tabelle1!$E$3:$U$500,MATCH($A658&amp;$C658&amp;$D658,[3]Tabelle1!$A$3:$A$500&amp;[3]Tabelle1!$C$3:$C$500&amp;[3]Tabelle1!$D$3:$D$500,0),MATCH(N$2,[3]Tabelle1!$E$2:$U$2,0))),"")</f>
        <v>27716</v>
      </c>
      <c r="O658" s="192" t="str">
        <f t="array" ref="O658">IFERROR(IF(INDEX([3]Tabelle1!$E$3:$U$500,MATCH($A658&amp;$C658&amp;$D658,[3]Tabelle1!$A$3:$A$500&amp;[3]Tabelle1!$C$3:$C$500&amp;[3]Tabelle1!$D$3:$D$500,0),MATCH(O$2,[3]Tabelle1!$E$2:$U$2,0))=0,"",INDEX([3]Tabelle1!$E$3:$U$500,MATCH($A658&amp;$C658&amp;$D658,[3]Tabelle1!$A$3:$A$500&amp;[3]Tabelle1!$C$3:$C$500&amp;[3]Tabelle1!$D$3:$D$500,0),MATCH(O$2,[3]Tabelle1!$E$2:$U$2,0))),"")</f>
        <v/>
      </c>
      <c r="P658" s="192" t="str">
        <f t="array" ref="P658">IFERROR(IF(INDEX([3]Tabelle1!$E$3:$U$500,MATCH($A658&amp;$C658&amp;$D658,[3]Tabelle1!$A$3:$A$500&amp;[3]Tabelle1!$C$3:$C$500&amp;[3]Tabelle1!$D$3:$D$500,0),MATCH(P$2,[3]Tabelle1!$E$2:$U$2,0))=0,"",INDEX([3]Tabelle1!$E$3:$U$500,MATCH($A658&amp;$C658&amp;$D658,[3]Tabelle1!$A$3:$A$500&amp;[3]Tabelle1!$C$3:$C$500&amp;[3]Tabelle1!$D$3:$D$500,0),MATCH(P$2,[3]Tabelle1!$E$2:$U$2,0))),"")</f>
        <v/>
      </c>
      <c r="Q658" s="192" t="str">
        <f t="array" ref="Q658">IFERROR(IF(INDEX([3]Tabelle1!$E$3:$U$500,MATCH($A658&amp;$C658&amp;$D658,[3]Tabelle1!$A$3:$A$500&amp;[3]Tabelle1!$C$3:$C$500&amp;[3]Tabelle1!$D$3:$D$500,0),MATCH(Q$2,[3]Tabelle1!$E$2:$U$2,0))=0,"",INDEX([3]Tabelle1!$E$3:$U$500,MATCH($A658&amp;$C658&amp;$D658,[3]Tabelle1!$A$3:$A$500&amp;[3]Tabelle1!$C$3:$C$500&amp;[3]Tabelle1!$D$3:$D$500,0),MATCH(Q$2,[3]Tabelle1!$E$2:$U$2,0))),"")</f>
        <v/>
      </c>
      <c r="R658" s="192" t="str">
        <f t="array" ref="R658">IFERROR(IF(INDEX([3]Tabelle1!$E$3:$U$500,MATCH($A658&amp;$C658&amp;$D658,[3]Tabelle1!$A$3:$A$500&amp;[3]Tabelle1!$C$3:$C$500&amp;[3]Tabelle1!$D$3:$D$500,0),MATCH(R$2,[3]Tabelle1!$E$2:$U$2,0))=0,"",INDEX([3]Tabelle1!$E$3:$U$500,MATCH($A658&amp;$C658&amp;$D658,[3]Tabelle1!$A$3:$A$500&amp;[3]Tabelle1!$C$3:$C$500&amp;[3]Tabelle1!$D$3:$D$500,0),MATCH(R$2,[3]Tabelle1!$E$2:$U$2,0))),"")</f>
        <v/>
      </c>
      <c r="S658" s="192">
        <f t="array" ref="S658">IFERROR(IF(INDEX([3]Tabelle1!$E$3:$U$500,MATCH($A658&amp;$C658&amp;$D658,[3]Tabelle1!$A$3:$A$500&amp;[3]Tabelle1!$C$3:$C$500&amp;[3]Tabelle1!$D$3:$D$500,0),MATCH(S$2,[3]Tabelle1!$E$2:$U$2,0))=0,"",INDEX([3]Tabelle1!$E$3:$U$500,MATCH($A658&amp;$C658&amp;$D658,[3]Tabelle1!$A$3:$A$500&amp;[3]Tabelle1!$C$3:$C$500&amp;[3]Tabelle1!$D$3:$D$500,0),MATCH(S$2,[3]Tabelle1!$E$2:$U$2,0))),"")</f>
        <v>31470</v>
      </c>
      <c r="T658" s="192" t="str">
        <f t="array" ref="T658">IFERROR(IF(INDEX([3]Tabelle1!$E$3:$U$500,MATCH($A658&amp;$C658&amp;$D658,[3]Tabelle1!$A$3:$A$500&amp;[3]Tabelle1!$C$3:$C$500&amp;[3]Tabelle1!$D$3:$D$500,0),MATCH(T$2,[3]Tabelle1!$E$2:$U$2,0))=0,"",INDEX([3]Tabelle1!$E$3:$U$500,MATCH($A658&amp;$C658&amp;$D658,[3]Tabelle1!$A$3:$A$500&amp;[3]Tabelle1!$C$3:$C$500&amp;[3]Tabelle1!$D$3:$D$500,0),MATCH(T$2,[3]Tabelle1!$E$2:$U$2,0))),"")</f>
        <v/>
      </c>
      <c r="U658" s="192" t="str">
        <f t="array" ref="U658">IFERROR(IF(INDEX([3]Tabelle1!$E$3:$U$500,MATCH($A658&amp;$C658&amp;$D658,[3]Tabelle1!$A$3:$A$500&amp;[3]Tabelle1!$C$3:$C$500&amp;[3]Tabelle1!$D$3:$D$500,0),MATCH(U$2,[3]Tabelle1!$E$2:$U$2,0))=0,"",INDEX([3]Tabelle1!$E$3:$U$500,MATCH($A658&amp;$C658&amp;$D658,[3]Tabelle1!$A$3:$A$500&amp;[3]Tabelle1!$C$3:$C$500&amp;[3]Tabelle1!$D$3:$D$500,0),MATCH(U$2,[3]Tabelle1!$E$2:$U$2,0))),"")</f>
        <v/>
      </c>
      <c r="V658" s="193" t="str">
        <f t="array" ref="V658">IFERROR(IF(INDEX([3]Tabelle1!$E$3:$U$500,MATCH($A658&amp;$C658&amp;$D658,[3]Tabelle1!$A$3:$A$500&amp;[3]Tabelle1!$C$3:$C$500&amp;[3]Tabelle1!$D$3:$D$500,0),MATCH(V$2,[3]Tabelle1!$E$2:$U$2,0))=0,"",INDEX([3]Tabelle1!$E$3:$U$500,MATCH($A658&amp;$C658&amp;$D658,[3]Tabelle1!$A$3:$A$500&amp;[3]Tabelle1!$C$3:$C$500&amp;[3]Tabelle1!$D$3:$D$500,0),MATCH(V$2,[3]Tabelle1!$E$2:$U$2,0))),"")</f>
        <v/>
      </c>
      <c r="W658" t="str">
        <f t="array" ref="W658">IFERROR(IF(INDEX([3]Tabelle1!$E$3:$U$500,MATCH($A658&amp;$C658&amp;$D658,[3]Tabelle1!$A$3:$A$500&amp;[3]Tabelle1!$C$3:$C$500&amp;[3]Tabelle1!$D$3:$D$500,0),MATCH(W$2,[3]Tabelle1!$E$2:$U$2,0))=0,"",INDEX([3]Tabelle1!$E$3:$U$500,MATCH($A658&amp;$C658&amp;$D658,[3]Tabelle1!$A$3:$A$500&amp;[3]Tabelle1!$C$3:$C$500&amp;[3]Tabelle1!$D$3:$D$500,0),MATCH(W$2,[3]Tabelle1!$E$2:$U$2,0))),"")</f>
        <v/>
      </c>
      <c r="X658" t="str">
        <f t="array" ref="X658">IFERROR(IF(INDEX([3]Tabelle1!$E$3:$U$500,MATCH($A658&amp;$C658&amp;$D658,[3]Tabelle1!$A$3:$A$500&amp;[3]Tabelle1!$C$3:$C$500&amp;[3]Tabelle1!$D$3:$D$500,0),MATCH(X$2,[3]Tabelle1!$E$2:$U$2,0))=0,"",INDEX([3]Tabelle1!$E$3:$U$500,MATCH($A658&amp;$C658&amp;$D658,[3]Tabelle1!$A$3:$A$500&amp;[3]Tabelle1!$C$3:$C$500&amp;[3]Tabelle1!$D$3:$D$500,0),MATCH(X$2,[3]Tabelle1!$E$2:$U$2,0))),"")</f>
        <v>P.21 aus Grafik</v>
      </c>
    </row>
    <row r="659" spans="1:24" ht="12.75" customHeight="1" x14ac:dyDescent="0.2">
      <c r="A659" s="107" t="str">
        <f t="shared" si="53"/>
        <v>Sweden</v>
      </c>
      <c r="B659" s="97"/>
      <c r="C659" s="97" t="s">
        <v>88</v>
      </c>
      <c r="D659" s="227" t="s">
        <v>0</v>
      </c>
      <c r="E659" s="236"/>
      <c r="F659" s="194"/>
      <c r="G659" s="194"/>
      <c r="H659" s="195" t="str">
        <f t="array" ref="H659">IFERROR(IF(INDEX([3]Tabelle1!$E$3:$U$500,MATCH($A659&amp;$C659&amp;$D659,[3]Tabelle1!$A$3:$A$500&amp;[3]Tabelle1!$C$3:$C$500&amp;[3]Tabelle1!$D$3:$D$500,0),MATCH(H$2,[3]Tabelle1!$E$2:$U$2,0))=0,"",INDEX([3]Tabelle1!$E$3:$U$500,MATCH($A659&amp;$C659&amp;$D659,[3]Tabelle1!$A$3:$A$500&amp;[3]Tabelle1!$C$3:$C$500&amp;[3]Tabelle1!$D$3:$D$500,0),MATCH(H$2,[3]Tabelle1!$E$2:$U$2,0))),"")</f>
        <v/>
      </c>
      <c r="I659" s="195">
        <f t="array" ref="I659">IFERROR(IF(INDEX([3]Tabelle1!$E$3:$U$500,MATCH($A659&amp;$C659&amp;$D659,[3]Tabelle1!$A$3:$A$500&amp;[3]Tabelle1!$C$3:$C$500&amp;[3]Tabelle1!$D$3:$D$500,0),MATCH(I$2,[3]Tabelle1!$E$2:$U$2,0))=0,"",INDEX([3]Tabelle1!$E$3:$U$500,MATCH($A659&amp;$C659&amp;$D659,[3]Tabelle1!$A$3:$A$500&amp;[3]Tabelle1!$C$3:$C$500&amp;[3]Tabelle1!$D$3:$D$500,0),MATCH(I$2,[3]Tabelle1!$E$2:$U$2,0))),"")</f>
        <v>7907</v>
      </c>
      <c r="J659" s="195" t="str">
        <f t="array" ref="J659">IFERROR(IF(INDEX([3]Tabelle1!$E$3:$U$500,MATCH($A659&amp;$C659&amp;$D659,[3]Tabelle1!$A$3:$A$500&amp;[3]Tabelle1!$C$3:$C$500&amp;[3]Tabelle1!$D$3:$D$500,0),MATCH(J$2,[3]Tabelle1!$E$2:$U$2,0))=0,"",INDEX([3]Tabelle1!$E$3:$U$500,MATCH($A659&amp;$C659&amp;$D659,[3]Tabelle1!$A$3:$A$500&amp;[3]Tabelle1!$C$3:$C$500&amp;[3]Tabelle1!$D$3:$D$500,0),MATCH(J$2,[3]Tabelle1!$E$2:$U$2,0))),"")</f>
        <v/>
      </c>
      <c r="K659" s="195" t="str">
        <f t="array" ref="K659">IFERROR(IF(INDEX([3]Tabelle1!$E$3:$U$500,MATCH($A659&amp;$C659&amp;$D659,[3]Tabelle1!$A$3:$A$500&amp;[3]Tabelle1!$C$3:$C$500&amp;[3]Tabelle1!$D$3:$D$500,0),MATCH(K$2,[3]Tabelle1!$E$2:$U$2,0))=0,"",INDEX([3]Tabelle1!$E$3:$U$500,MATCH($A659&amp;$C659&amp;$D659,[3]Tabelle1!$A$3:$A$500&amp;[3]Tabelle1!$C$3:$C$500&amp;[3]Tabelle1!$D$3:$D$500,0),MATCH(K$2,[3]Tabelle1!$E$2:$U$2,0))),"")</f>
        <v/>
      </c>
      <c r="L659" s="195" t="str">
        <f t="array" ref="L659">IFERROR(IF(INDEX([3]Tabelle1!$E$3:$U$500,MATCH($A659&amp;$C659&amp;$D659,[3]Tabelle1!$A$3:$A$500&amp;[3]Tabelle1!$C$3:$C$500&amp;[3]Tabelle1!$D$3:$D$500,0),MATCH(L$2,[3]Tabelle1!$E$2:$U$2,0))=0,"",INDEX([3]Tabelle1!$E$3:$U$500,MATCH($A659&amp;$C659&amp;$D659,[3]Tabelle1!$A$3:$A$500&amp;[3]Tabelle1!$C$3:$C$500&amp;[3]Tabelle1!$D$3:$D$500,0),MATCH(L$2,[3]Tabelle1!$E$2:$U$2,0))),"")</f>
        <v/>
      </c>
      <c r="M659" s="195" t="str">
        <f t="array" ref="M659">IFERROR(IF(INDEX([3]Tabelle1!$E$3:$U$500,MATCH($A659&amp;$C659&amp;$D659,[3]Tabelle1!$A$3:$A$500&amp;[3]Tabelle1!$C$3:$C$500&amp;[3]Tabelle1!$D$3:$D$500,0),MATCH(M$2,[3]Tabelle1!$E$2:$U$2,0))=0,"",INDEX([3]Tabelle1!$E$3:$U$500,MATCH($A659&amp;$C659&amp;$D659,[3]Tabelle1!$A$3:$A$500&amp;[3]Tabelle1!$C$3:$C$500&amp;[3]Tabelle1!$D$3:$D$500,0),MATCH(M$2,[3]Tabelle1!$E$2:$U$2,0))),"")</f>
        <v/>
      </c>
      <c r="N659" s="195">
        <f t="array" ref="N659">IFERROR(IF(INDEX([3]Tabelle1!$E$3:$U$500,MATCH($A659&amp;$C659&amp;$D659,[3]Tabelle1!$A$3:$A$500&amp;[3]Tabelle1!$C$3:$C$500&amp;[3]Tabelle1!$D$3:$D$500,0),MATCH(N$2,[3]Tabelle1!$E$2:$U$2,0))=0,"",INDEX([3]Tabelle1!$E$3:$U$500,MATCH($A659&amp;$C659&amp;$D659,[3]Tabelle1!$A$3:$A$500&amp;[3]Tabelle1!$C$3:$C$500&amp;[3]Tabelle1!$D$3:$D$500,0),MATCH(N$2,[3]Tabelle1!$E$2:$U$2,0))),"")</f>
        <v>9585</v>
      </c>
      <c r="O659" s="195" t="str">
        <f t="array" ref="O659">IFERROR(IF(INDEX([3]Tabelle1!$E$3:$U$500,MATCH($A659&amp;$C659&amp;$D659,[3]Tabelle1!$A$3:$A$500&amp;[3]Tabelle1!$C$3:$C$500&amp;[3]Tabelle1!$D$3:$D$500,0),MATCH(O$2,[3]Tabelle1!$E$2:$U$2,0))=0,"",INDEX([3]Tabelle1!$E$3:$U$500,MATCH($A659&amp;$C659&amp;$D659,[3]Tabelle1!$A$3:$A$500&amp;[3]Tabelle1!$C$3:$C$500&amp;[3]Tabelle1!$D$3:$D$500,0),MATCH(O$2,[3]Tabelle1!$E$2:$U$2,0))),"")</f>
        <v/>
      </c>
      <c r="P659" s="195" t="str">
        <f t="array" ref="P659">IFERROR(IF(INDEX([3]Tabelle1!$E$3:$U$500,MATCH($A659&amp;$C659&amp;$D659,[3]Tabelle1!$A$3:$A$500&amp;[3]Tabelle1!$C$3:$C$500&amp;[3]Tabelle1!$D$3:$D$500,0),MATCH(P$2,[3]Tabelle1!$E$2:$U$2,0))=0,"",INDEX([3]Tabelle1!$E$3:$U$500,MATCH($A659&amp;$C659&amp;$D659,[3]Tabelle1!$A$3:$A$500&amp;[3]Tabelle1!$C$3:$C$500&amp;[3]Tabelle1!$D$3:$D$500,0),MATCH(P$2,[3]Tabelle1!$E$2:$U$2,0))),"")</f>
        <v/>
      </c>
      <c r="Q659" s="195" t="str">
        <f t="array" ref="Q659">IFERROR(IF(INDEX([3]Tabelle1!$E$3:$U$500,MATCH($A659&amp;$C659&amp;$D659,[3]Tabelle1!$A$3:$A$500&amp;[3]Tabelle1!$C$3:$C$500&amp;[3]Tabelle1!$D$3:$D$500,0),MATCH(Q$2,[3]Tabelle1!$E$2:$U$2,0))=0,"",INDEX([3]Tabelle1!$E$3:$U$500,MATCH($A659&amp;$C659&amp;$D659,[3]Tabelle1!$A$3:$A$500&amp;[3]Tabelle1!$C$3:$C$500&amp;[3]Tabelle1!$D$3:$D$500,0),MATCH(Q$2,[3]Tabelle1!$E$2:$U$2,0))),"")</f>
        <v/>
      </c>
      <c r="R659" s="195" t="str">
        <f t="array" ref="R659">IFERROR(IF(INDEX([3]Tabelle1!$E$3:$U$500,MATCH($A659&amp;$C659&amp;$D659,[3]Tabelle1!$A$3:$A$500&amp;[3]Tabelle1!$C$3:$C$500&amp;[3]Tabelle1!$D$3:$D$500,0),MATCH(R$2,[3]Tabelle1!$E$2:$U$2,0))=0,"",INDEX([3]Tabelle1!$E$3:$U$500,MATCH($A659&amp;$C659&amp;$D659,[3]Tabelle1!$A$3:$A$500&amp;[3]Tabelle1!$C$3:$C$500&amp;[3]Tabelle1!$D$3:$D$500,0),MATCH(R$2,[3]Tabelle1!$E$2:$U$2,0))),"")</f>
        <v/>
      </c>
      <c r="S659" s="195">
        <f t="array" ref="S659">IFERROR(IF(INDEX([3]Tabelle1!$E$3:$U$500,MATCH($A659&amp;$C659&amp;$D659,[3]Tabelle1!$A$3:$A$500&amp;[3]Tabelle1!$C$3:$C$500&amp;[3]Tabelle1!$D$3:$D$500,0),MATCH(S$2,[3]Tabelle1!$E$2:$U$2,0))=0,"",INDEX([3]Tabelle1!$E$3:$U$500,MATCH($A659&amp;$C659&amp;$D659,[3]Tabelle1!$A$3:$A$500&amp;[3]Tabelle1!$C$3:$C$500&amp;[3]Tabelle1!$D$3:$D$500,0),MATCH(S$2,[3]Tabelle1!$E$2:$U$2,0))),"")</f>
        <v>11981</v>
      </c>
      <c r="T659" s="195" t="str">
        <f t="array" ref="T659">IFERROR(IF(INDEX([3]Tabelle1!$E$3:$U$500,MATCH($A659&amp;$C659&amp;$D659,[3]Tabelle1!$A$3:$A$500&amp;[3]Tabelle1!$C$3:$C$500&amp;[3]Tabelle1!$D$3:$D$500,0),MATCH(T$2,[3]Tabelle1!$E$2:$U$2,0))=0,"",INDEX([3]Tabelle1!$E$3:$U$500,MATCH($A659&amp;$C659&amp;$D659,[3]Tabelle1!$A$3:$A$500&amp;[3]Tabelle1!$C$3:$C$500&amp;[3]Tabelle1!$D$3:$D$500,0),MATCH(T$2,[3]Tabelle1!$E$2:$U$2,0))),"")</f>
        <v/>
      </c>
      <c r="U659" s="195" t="str">
        <f t="array" ref="U659">IFERROR(IF(INDEX([3]Tabelle1!$E$3:$U$500,MATCH($A659&amp;$C659&amp;$D659,[3]Tabelle1!$A$3:$A$500&amp;[3]Tabelle1!$C$3:$C$500&amp;[3]Tabelle1!$D$3:$D$500,0),MATCH(U$2,[3]Tabelle1!$E$2:$U$2,0))=0,"",INDEX([3]Tabelle1!$E$3:$U$500,MATCH($A659&amp;$C659&amp;$D659,[3]Tabelle1!$A$3:$A$500&amp;[3]Tabelle1!$C$3:$C$500&amp;[3]Tabelle1!$D$3:$D$500,0),MATCH(U$2,[3]Tabelle1!$E$2:$U$2,0))),"")</f>
        <v/>
      </c>
      <c r="V659" s="196" t="str">
        <f t="array" ref="V659">IFERROR(IF(INDEX([3]Tabelle1!$E$3:$U$500,MATCH($A659&amp;$C659&amp;$D659,[3]Tabelle1!$A$3:$A$500&amp;[3]Tabelle1!$C$3:$C$500&amp;[3]Tabelle1!$D$3:$D$500,0),MATCH(V$2,[3]Tabelle1!$E$2:$U$2,0))=0,"",INDEX([3]Tabelle1!$E$3:$U$500,MATCH($A659&amp;$C659&amp;$D659,[3]Tabelle1!$A$3:$A$500&amp;[3]Tabelle1!$C$3:$C$500&amp;[3]Tabelle1!$D$3:$D$500,0),MATCH(V$2,[3]Tabelle1!$E$2:$U$2,0))),"")</f>
        <v/>
      </c>
      <c r="W659" t="str">
        <f t="array" ref="W659">IFERROR(IF(INDEX([3]Tabelle1!$E$3:$U$500,MATCH($A659&amp;$C659&amp;$D659,[3]Tabelle1!$A$3:$A$500&amp;[3]Tabelle1!$C$3:$C$500&amp;[3]Tabelle1!$D$3:$D$500,0),MATCH(W$2,[3]Tabelle1!$E$2:$U$2,0))=0,"",INDEX([3]Tabelle1!$E$3:$U$500,MATCH($A659&amp;$C659&amp;$D659,[3]Tabelle1!$A$3:$A$500&amp;[3]Tabelle1!$C$3:$C$500&amp;[3]Tabelle1!$D$3:$D$500,0),MATCH(W$2,[3]Tabelle1!$E$2:$U$2,0))),"")</f>
        <v/>
      </c>
      <c r="X659" t="str">
        <f t="array" ref="X659">IFERROR(IF(INDEX([3]Tabelle1!$E$3:$U$500,MATCH($A659&amp;$C659&amp;$D659,[3]Tabelle1!$A$3:$A$500&amp;[3]Tabelle1!$C$3:$C$500&amp;[3]Tabelle1!$D$3:$D$500,0),MATCH(X$2,[3]Tabelle1!$E$2:$U$2,0))=0,"",INDEX([3]Tabelle1!$E$3:$U$500,MATCH($A659&amp;$C659&amp;$D659,[3]Tabelle1!$A$3:$A$500&amp;[3]Tabelle1!$C$3:$C$500&amp;[3]Tabelle1!$D$3:$D$500,0),MATCH(X$2,[3]Tabelle1!$E$2:$U$2,0))),"")</f>
        <v/>
      </c>
    </row>
    <row r="660" spans="1:24" ht="12.75" customHeight="1" x14ac:dyDescent="0.2">
      <c r="A660" s="107" t="str">
        <f t="shared" si="53"/>
        <v>Sweden</v>
      </c>
      <c r="B660" s="97"/>
      <c r="C660" s="97" t="s">
        <v>88</v>
      </c>
      <c r="D660" s="227" t="s">
        <v>6</v>
      </c>
      <c r="E660" s="236"/>
      <c r="F660" s="194"/>
      <c r="G660" s="194"/>
      <c r="H660" s="195" t="str">
        <f t="array" ref="H660">IFERROR(IF(INDEX([3]Tabelle1!$E$3:$U$500,MATCH($A660&amp;$C660&amp;$D660,[3]Tabelle1!$A$3:$A$500&amp;[3]Tabelle1!$C$3:$C$500&amp;[3]Tabelle1!$D$3:$D$500,0),MATCH(H$2,[3]Tabelle1!$E$2:$U$2,0))=0,"",INDEX([3]Tabelle1!$E$3:$U$500,MATCH($A660&amp;$C660&amp;$D660,[3]Tabelle1!$A$3:$A$500&amp;[3]Tabelle1!$C$3:$C$500&amp;[3]Tabelle1!$D$3:$D$500,0),MATCH(H$2,[3]Tabelle1!$E$2:$U$2,0))),"")</f>
        <v/>
      </c>
      <c r="I660" s="195" t="str">
        <f t="array" ref="I660">IFERROR(IF(INDEX([3]Tabelle1!$E$3:$U$500,MATCH($A660&amp;$C660&amp;$D660,[3]Tabelle1!$A$3:$A$500&amp;[3]Tabelle1!$C$3:$C$500&amp;[3]Tabelle1!$D$3:$D$500,0),MATCH(I$2,[3]Tabelle1!$E$2:$U$2,0))=0,"",INDEX([3]Tabelle1!$E$3:$U$500,MATCH($A660&amp;$C660&amp;$D660,[3]Tabelle1!$A$3:$A$500&amp;[3]Tabelle1!$C$3:$C$500&amp;[3]Tabelle1!$D$3:$D$500,0),MATCH(I$2,[3]Tabelle1!$E$2:$U$2,0))),"")</f>
        <v/>
      </c>
      <c r="J660" s="195" t="str">
        <f t="array" ref="J660">IFERROR(IF(INDEX([3]Tabelle1!$E$3:$U$500,MATCH($A660&amp;$C660&amp;$D660,[3]Tabelle1!$A$3:$A$500&amp;[3]Tabelle1!$C$3:$C$500&amp;[3]Tabelle1!$D$3:$D$500,0),MATCH(J$2,[3]Tabelle1!$E$2:$U$2,0))=0,"",INDEX([3]Tabelle1!$E$3:$U$500,MATCH($A660&amp;$C660&amp;$D660,[3]Tabelle1!$A$3:$A$500&amp;[3]Tabelle1!$C$3:$C$500&amp;[3]Tabelle1!$D$3:$D$500,0),MATCH(J$2,[3]Tabelle1!$E$2:$U$2,0))),"")</f>
        <v/>
      </c>
      <c r="K660" s="195" t="str">
        <f t="array" ref="K660">IFERROR(IF(INDEX([3]Tabelle1!$E$3:$U$500,MATCH($A660&amp;$C660&amp;$D660,[3]Tabelle1!$A$3:$A$500&amp;[3]Tabelle1!$C$3:$C$500&amp;[3]Tabelle1!$D$3:$D$500,0),MATCH(K$2,[3]Tabelle1!$E$2:$U$2,0))=0,"",INDEX([3]Tabelle1!$E$3:$U$500,MATCH($A660&amp;$C660&amp;$D660,[3]Tabelle1!$A$3:$A$500&amp;[3]Tabelle1!$C$3:$C$500&amp;[3]Tabelle1!$D$3:$D$500,0),MATCH(K$2,[3]Tabelle1!$E$2:$U$2,0))),"")</f>
        <v/>
      </c>
      <c r="L660" s="195" t="str">
        <f t="array" ref="L660">IFERROR(IF(INDEX([3]Tabelle1!$E$3:$U$500,MATCH($A660&amp;$C660&amp;$D660,[3]Tabelle1!$A$3:$A$500&amp;[3]Tabelle1!$C$3:$C$500&amp;[3]Tabelle1!$D$3:$D$500,0),MATCH(L$2,[3]Tabelle1!$E$2:$U$2,0))=0,"",INDEX([3]Tabelle1!$E$3:$U$500,MATCH($A660&amp;$C660&amp;$D660,[3]Tabelle1!$A$3:$A$500&amp;[3]Tabelle1!$C$3:$C$500&amp;[3]Tabelle1!$D$3:$D$500,0),MATCH(L$2,[3]Tabelle1!$E$2:$U$2,0))),"")</f>
        <v/>
      </c>
      <c r="M660" s="195" t="str">
        <f t="array" ref="M660">IFERROR(IF(INDEX([3]Tabelle1!$E$3:$U$500,MATCH($A660&amp;$C660&amp;$D660,[3]Tabelle1!$A$3:$A$500&amp;[3]Tabelle1!$C$3:$C$500&amp;[3]Tabelle1!$D$3:$D$500,0),MATCH(M$2,[3]Tabelle1!$E$2:$U$2,0))=0,"",INDEX([3]Tabelle1!$E$3:$U$500,MATCH($A660&amp;$C660&amp;$D660,[3]Tabelle1!$A$3:$A$500&amp;[3]Tabelle1!$C$3:$C$500&amp;[3]Tabelle1!$D$3:$D$500,0),MATCH(M$2,[3]Tabelle1!$E$2:$U$2,0))),"")</f>
        <v/>
      </c>
      <c r="N660" s="195" t="str">
        <f t="array" ref="N660">IFERROR(IF(INDEX([3]Tabelle1!$E$3:$U$500,MATCH($A660&amp;$C660&amp;$D660,[3]Tabelle1!$A$3:$A$500&amp;[3]Tabelle1!$C$3:$C$500&amp;[3]Tabelle1!$D$3:$D$500,0),MATCH(N$2,[3]Tabelle1!$E$2:$U$2,0))=0,"",INDEX([3]Tabelle1!$E$3:$U$500,MATCH($A660&amp;$C660&amp;$D660,[3]Tabelle1!$A$3:$A$500&amp;[3]Tabelle1!$C$3:$C$500&amp;[3]Tabelle1!$D$3:$D$500,0),MATCH(N$2,[3]Tabelle1!$E$2:$U$2,0))),"")</f>
        <v/>
      </c>
      <c r="O660" s="195" t="str">
        <f t="array" ref="O660">IFERROR(IF(INDEX([3]Tabelle1!$E$3:$U$500,MATCH($A660&amp;$C660&amp;$D660,[3]Tabelle1!$A$3:$A$500&amp;[3]Tabelle1!$C$3:$C$500&amp;[3]Tabelle1!$D$3:$D$500,0),MATCH(O$2,[3]Tabelle1!$E$2:$U$2,0))=0,"",INDEX([3]Tabelle1!$E$3:$U$500,MATCH($A660&amp;$C660&amp;$D660,[3]Tabelle1!$A$3:$A$500&amp;[3]Tabelle1!$C$3:$C$500&amp;[3]Tabelle1!$D$3:$D$500,0),MATCH(O$2,[3]Tabelle1!$E$2:$U$2,0))),"")</f>
        <v/>
      </c>
      <c r="P660" s="195" t="str">
        <f t="array" ref="P660">IFERROR(IF(INDEX([3]Tabelle1!$E$3:$U$500,MATCH($A660&amp;$C660&amp;$D660,[3]Tabelle1!$A$3:$A$500&amp;[3]Tabelle1!$C$3:$C$500&amp;[3]Tabelle1!$D$3:$D$500,0),MATCH(P$2,[3]Tabelle1!$E$2:$U$2,0))=0,"",INDEX([3]Tabelle1!$E$3:$U$500,MATCH($A660&amp;$C660&amp;$D660,[3]Tabelle1!$A$3:$A$500&amp;[3]Tabelle1!$C$3:$C$500&amp;[3]Tabelle1!$D$3:$D$500,0),MATCH(P$2,[3]Tabelle1!$E$2:$U$2,0))),"")</f>
        <v/>
      </c>
      <c r="Q660" s="195" t="str">
        <f t="array" ref="Q660">IFERROR(IF(INDEX([3]Tabelle1!$E$3:$U$500,MATCH($A660&amp;$C660&amp;$D660,[3]Tabelle1!$A$3:$A$500&amp;[3]Tabelle1!$C$3:$C$500&amp;[3]Tabelle1!$D$3:$D$500,0),MATCH(Q$2,[3]Tabelle1!$E$2:$U$2,0))=0,"",INDEX([3]Tabelle1!$E$3:$U$500,MATCH($A660&amp;$C660&amp;$D660,[3]Tabelle1!$A$3:$A$500&amp;[3]Tabelle1!$C$3:$C$500&amp;[3]Tabelle1!$D$3:$D$500,0),MATCH(Q$2,[3]Tabelle1!$E$2:$U$2,0))),"")</f>
        <v/>
      </c>
      <c r="R660" s="195" t="str">
        <f t="array" ref="R660">IFERROR(IF(INDEX([3]Tabelle1!$E$3:$U$500,MATCH($A660&amp;$C660&amp;$D660,[3]Tabelle1!$A$3:$A$500&amp;[3]Tabelle1!$C$3:$C$500&amp;[3]Tabelle1!$D$3:$D$500,0),MATCH(R$2,[3]Tabelle1!$E$2:$U$2,0))=0,"",INDEX([3]Tabelle1!$E$3:$U$500,MATCH($A660&amp;$C660&amp;$D660,[3]Tabelle1!$A$3:$A$500&amp;[3]Tabelle1!$C$3:$C$500&amp;[3]Tabelle1!$D$3:$D$500,0),MATCH(R$2,[3]Tabelle1!$E$2:$U$2,0))),"")</f>
        <v/>
      </c>
      <c r="S660" s="195" t="str">
        <f t="array" ref="S660">IFERROR(IF(INDEX([3]Tabelle1!$E$3:$U$500,MATCH($A660&amp;$C660&amp;$D660,[3]Tabelle1!$A$3:$A$500&amp;[3]Tabelle1!$C$3:$C$500&amp;[3]Tabelle1!$D$3:$D$500,0),MATCH(S$2,[3]Tabelle1!$E$2:$U$2,0))=0,"",INDEX([3]Tabelle1!$E$3:$U$500,MATCH($A660&amp;$C660&amp;$D660,[3]Tabelle1!$A$3:$A$500&amp;[3]Tabelle1!$C$3:$C$500&amp;[3]Tabelle1!$D$3:$D$500,0),MATCH(S$2,[3]Tabelle1!$E$2:$U$2,0))),"")</f>
        <v/>
      </c>
      <c r="T660" s="195" t="str">
        <f t="array" ref="T660">IFERROR(IF(INDEX([3]Tabelle1!$E$3:$U$500,MATCH($A660&amp;$C660&amp;$D660,[3]Tabelle1!$A$3:$A$500&amp;[3]Tabelle1!$C$3:$C$500&amp;[3]Tabelle1!$D$3:$D$500,0),MATCH(T$2,[3]Tabelle1!$E$2:$U$2,0))=0,"",INDEX([3]Tabelle1!$E$3:$U$500,MATCH($A660&amp;$C660&amp;$D660,[3]Tabelle1!$A$3:$A$500&amp;[3]Tabelle1!$C$3:$C$500&amp;[3]Tabelle1!$D$3:$D$500,0),MATCH(T$2,[3]Tabelle1!$E$2:$U$2,0))),"")</f>
        <v/>
      </c>
      <c r="U660" s="195" t="str">
        <f t="array" ref="U660">IFERROR(IF(INDEX([3]Tabelle1!$E$3:$U$500,MATCH($A660&amp;$C660&amp;$D660,[3]Tabelle1!$A$3:$A$500&amp;[3]Tabelle1!$C$3:$C$500&amp;[3]Tabelle1!$D$3:$D$500,0),MATCH(U$2,[3]Tabelle1!$E$2:$U$2,0))=0,"",INDEX([3]Tabelle1!$E$3:$U$500,MATCH($A660&amp;$C660&amp;$D660,[3]Tabelle1!$A$3:$A$500&amp;[3]Tabelle1!$C$3:$C$500&amp;[3]Tabelle1!$D$3:$D$500,0),MATCH(U$2,[3]Tabelle1!$E$2:$U$2,0))),"")</f>
        <v/>
      </c>
      <c r="V660" s="196" t="str">
        <f t="array" ref="V660">IFERROR(IF(INDEX([3]Tabelle1!$E$3:$U$500,MATCH($A660&amp;$C660&amp;$D660,[3]Tabelle1!$A$3:$A$500&amp;[3]Tabelle1!$C$3:$C$500&amp;[3]Tabelle1!$D$3:$D$500,0),MATCH(V$2,[3]Tabelle1!$E$2:$U$2,0))=0,"",INDEX([3]Tabelle1!$E$3:$U$500,MATCH($A660&amp;$C660&amp;$D660,[3]Tabelle1!$A$3:$A$500&amp;[3]Tabelle1!$C$3:$C$500&amp;[3]Tabelle1!$D$3:$D$500,0),MATCH(V$2,[3]Tabelle1!$E$2:$U$2,0))),"")</f>
        <v/>
      </c>
      <c r="W660" t="str">
        <f t="array" ref="W660">IFERROR(IF(INDEX([3]Tabelle1!$E$3:$U$500,MATCH($A660&amp;$C660&amp;$D660,[3]Tabelle1!$A$3:$A$500&amp;[3]Tabelle1!$C$3:$C$500&amp;[3]Tabelle1!$D$3:$D$500,0),MATCH(W$2,[3]Tabelle1!$E$2:$U$2,0))=0,"",INDEX([3]Tabelle1!$E$3:$U$500,MATCH($A660&amp;$C660&amp;$D660,[3]Tabelle1!$A$3:$A$500&amp;[3]Tabelle1!$C$3:$C$500&amp;[3]Tabelle1!$D$3:$D$500,0),MATCH(W$2,[3]Tabelle1!$E$2:$U$2,0))),"")</f>
        <v/>
      </c>
      <c r="X660" t="str">
        <f t="array" ref="X660">IFERROR(IF(INDEX([3]Tabelle1!$E$3:$U$500,MATCH($A660&amp;$C660&amp;$D660,[3]Tabelle1!$A$3:$A$500&amp;[3]Tabelle1!$C$3:$C$500&amp;[3]Tabelle1!$D$3:$D$500,0),MATCH(X$2,[3]Tabelle1!$E$2:$U$2,0))=0,"",INDEX([3]Tabelle1!$E$3:$U$500,MATCH($A660&amp;$C660&amp;$D660,[3]Tabelle1!$A$3:$A$500&amp;[3]Tabelle1!$C$3:$C$500&amp;[3]Tabelle1!$D$3:$D$500,0),MATCH(X$2,[3]Tabelle1!$E$2:$U$2,0))),"")</f>
        <v/>
      </c>
    </row>
    <row r="661" spans="1:24" ht="12.75" customHeight="1" x14ac:dyDescent="0.2">
      <c r="A661" s="107" t="str">
        <f t="shared" si="53"/>
        <v>Sweden</v>
      </c>
      <c r="B661" s="97"/>
      <c r="C661" s="97" t="s">
        <v>88</v>
      </c>
      <c r="D661" s="227" t="s">
        <v>1</v>
      </c>
      <c r="E661" s="236"/>
      <c r="F661" s="194"/>
      <c r="G661" s="194"/>
      <c r="H661" s="195" t="str">
        <f t="array" ref="H661">IFERROR(IF(INDEX([3]Tabelle1!$E$3:$U$500,MATCH($A661&amp;$C661&amp;$D661,[3]Tabelle1!$A$3:$A$500&amp;[3]Tabelle1!$C$3:$C$500&amp;[3]Tabelle1!$D$3:$D$500,0),MATCH(H$2,[3]Tabelle1!$E$2:$U$2,0))=0,"",INDEX([3]Tabelle1!$E$3:$U$500,MATCH($A661&amp;$C661&amp;$D661,[3]Tabelle1!$A$3:$A$500&amp;[3]Tabelle1!$C$3:$C$500&amp;[3]Tabelle1!$D$3:$D$500,0),MATCH(H$2,[3]Tabelle1!$E$2:$U$2,0))),"")</f>
        <v/>
      </c>
      <c r="I661" s="195" t="str">
        <f t="array" ref="I661">IFERROR(IF(INDEX([3]Tabelle1!$E$3:$U$500,MATCH($A661&amp;$C661&amp;$D661,[3]Tabelle1!$A$3:$A$500&amp;[3]Tabelle1!$C$3:$C$500&amp;[3]Tabelle1!$D$3:$D$500,0),MATCH(I$2,[3]Tabelle1!$E$2:$U$2,0))=0,"",INDEX([3]Tabelle1!$E$3:$U$500,MATCH($A661&amp;$C661&amp;$D661,[3]Tabelle1!$A$3:$A$500&amp;[3]Tabelle1!$C$3:$C$500&amp;[3]Tabelle1!$D$3:$D$500,0),MATCH(I$2,[3]Tabelle1!$E$2:$U$2,0))),"")</f>
        <v/>
      </c>
      <c r="J661" s="195" t="str">
        <f t="array" ref="J661">IFERROR(IF(INDEX([3]Tabelle1!$E$3:$U$500,MATCH($A661&amp;$C661&amp;$D661,[3]Tabelle1!$A$3:$A$500&amp;[3]Tabelle1!$C$3:$C$500&amp;[3]Tabelle1!$D$3:$D$500,0),MATCH(J$2,[3]Tabelle1!$E$2:$U$2,0))=0,"",INDEX([3]Tabelle1!$E$3:$U$500,MATCH($A661&amp;$C661&amp;$D661,[3]Tabelle1!$A$3:$A$500&amp;[3]Tabelle1!$C$3:$C$500&amp;[3]Tabelle1!$D$3:$D$500,0),MATCH(J$2,[3]Tabelle1!$E$2:$U$2,0))),"")</f>
        <v/>
      </c>
      <c r="K661" s="195" t="str">
        <f t="array" ref="K661">IFERROR(IF(INDEX([3]Tabelle1!$E$3:$U$500,MATCH($A661&amp;$C661&amp;$D661,[3]Tabelle1!$A$3:$A$500&amp;[3]Tabelle1!$C$3:$C$500&amp;[3]Tabelle1!$D$3:$D$500,0),MATCH(K$2,[3]Tabelle1!$E$2:$U$2,0))=0,"",INDEX([3]Tabelle1!$E$3:$U$500,MATCH($A661&amp;$C661&amp;$D661,[3]Tabelle1!$A$3:$A$500&amp;[3]Tabelle1!$C$3:$C$500&amp;[3]Tabelle1!$D$3:$D$500,0),MATCH(K$2,[3]Tabelle1!$E$2:$U$2,0))),"")</f>
        <v/>
      </c>
      <c r="L661" s="195" t="str">
        <f t="array" ref="L661">IFERROR(IF(INDEX([3]Tabelle1!$E$3:$U$500,MATCH($A661&amp;$C661&amp;$D661,[3]Tabelle1!$A$3:$A$500&amp;[3]Tabelle1!$C$3:$C$500&amp;[3]Tabelle1!$D$3:$D$500,0),MATCH(L$2,[3]Tabelle1!$E$2:$U$2,0))=0,"",INDEX([3]Tabelle1!$E$3:$U$500,MATCH($A661&amp;$C661&amp;$D661,[3]Tabelle1!$A$3:$A$500&amp;[3]Tabelle1!$C$3:$C$500&amp;[3]Tabelle1!$D$3:$D$500,0),MATCH(L$2,[3]Tabelle1!$E$2:$U$2,0))),"")</f>
        <v/>
      </c>
      <c r="M661" s="195" t="str">
        <f t="array" ref="M661">IFERROR(IF(INDEX([3]Tabelle1!$E$3:$U$500,MATCH($A661&amp;$C661&amp;$D661,[3]Tabelle1!$A$3:$A$500&amp;[3]Tabelle1!$C$3:$C$500&amp;[3]Tabelle1!$D$3:$D$500,0),MATCH(M$2,[3]Tabelle1!$E$2:$U$2,0))=0,"",INDEX([3]Tabelle1!$E$3:$U$500,MATCH($A661&amp;$C661&amp;$D661,[3]Tabelle1!$A$3:$A$500&amp;[3]Tabelle1!$C$3:$C$500&amp;[3]Tabelle1!$D$3:$D$500,0),MATCH(M$2,[3]Tabelle1!$E$2:$U$2,0))),"")</f>
        <v/>
      </c>
      <c r="N661" s="195" t="str">
        <f t="array" ref="N661">IFERROR(IF(INDEX([3]Tabelle1!$E$3:$U$500,MATCH($A661&amp;$C661&amp;$D661,[3]Tabelle1!$A$3:$A$500&amp;[3]Tabelle1!$C$3:$C$500&amp;[3]Tabelle1!$D$3:$D$500,0),MATCH(N$2,[3]Tabelle1!$E$2:$U$2,0))=0,"",INDEX([3]Tabelle1!$E$3:$U$500,MATCH($A661&amp;$C661&amp;$D661,[3]Tabelle1!$A$3:$A$500&amp;[3]Tabelle1!$C$3:$C$500&amp;[3]Tabelle1!$D$3:$D$500,0),MATCH(N$2,[3]Tabelle1!$E$2:$U$2,0))),"")</f>
        <v/>
      </c>
      <c r="O661" s="195" t="str">
        <f t="array" ref="O661">IFERROR(IF(INDEX([3]Tabelle1!$E$3:$U$500,MATCH($A661&amp;$C661&amp;$D661,[3]Tabelle1!$A$3:$A$500&amp;[3]Tabelle1!$C$3:$C$500&amp;[3]Tabelle1!$D$3:$D$500,0),MATCH(O$2,[3]Tabelle1!$E$2:$U$2,0))=0,"",INDEX([3]Tabelle1!$E$3:$U$500,MATCH($A661&amp;$C661&amp;$D661,[3]Tabelle1!$A$3:$A$500&amp;[3]Tabelle1!$C$3:$C$500&amp;[3]Tabelle1!$D$3:$D$500,0),MATCH(O$2,[3]Tabelle1!$E$2:$U$2,0))),"")</f>
        <v/>
      </c>
      <c r="P661" s="195" t="str">
        <f t="array" ref="P661">IFERROR(IF(INDEX([3]Tabelle1!$E$3:$U$500,MATCH($A661&amp;$C661&amp;$D661,[3]Tabelle1!$A$3:$A$500&amp;[3]Tabelle1!$C$3:$C$500&amp;[3]Tabelle1!$D$3:$D$500,0),MATCH(P$2,[3]Tabelle1!$E$2:$U$2,0))=0,"",INDEX([3]Tabelle1!$E$3:$U$500,MATCH($A661&amp;$C661&amp;$D661,[3]Tabelle1!$A$3:$A$500&amp;[3]Tabelle1!$C$3:$C$500&amp;[3]Tabelle1!$D$3:$D$500,0),MATCH(P$2,[3]Tabelle1!$E$2:$U$2,0))),"")</f>
        <v/>
      </c>
      <c r="Q661" s="195" t="str">
        <f t="array" ref="Q661">IFERROR(IF(INDEX([3]Tabelle1!$E$3:$U$500,MATCH($A661&amp;$C661&amp;$D661,[3]Tabelle1!$A$3:$A$500&amp;[3]Tabelle1!$C$3:$C$500&amp;[3]Tabelle1!$D$3:$D$500,0),MATCH(Q$2,[3]Tabelle1!$E$2:$U$2,0))=0,"",INDEX([3]Tabelle1!$E$3:$U$500,MATCH($A661&amp;$C661&amp;$D661,[3]Tabelle1!$A$3:$A$500&amp;[3]Tabelle1!$C$3:$C$500&amp;[3]Tabelle1!$D$3:$D$500,0),MATCH(Q$2,[3]Tabelle1!$E$2:$U$2,0))),"")</f>
        <v/>
      </c>
      <c r="R661" s="195" t="str">
        <f t="array" ref="R661">IFERROR(IF(INDEX([3]Tabelle1!$E$3:$U$500,MATCH($A661&amp;$C661&amp;$D661,[3]Tabelle1!$A$3:$A$500&amp;[3]Tabelle1!$C$3:$C$500&amp;[3]Tabelle1!$D$3:$D$500,0),MATCH(R$2,[3]Tabelle1!$E$2:$U$2,0))=0,"",INDEX([3]Tabelle1!$E$3:$U$500,MATCH($A661&amp;$C661&amp;$D661,[3]Tabelle1!$A$3:$A$500&amp;[3]Tabelle1!$C$3:$C$500&amp;[3]Tabelle1!$D$3:$D$500,0),MATCH(R$2,[3]Tabelle1!$E$2:$U$2,0))),"")</f>
        <v/>
      </c>
      <c r="S661" s="195" t="str">
        <f t="array" ref="S661">IFERROR(IF(INDEX([3]Tabelle1!$E$3:$U$500,MATCH($A661&amp;$C661&amp;$D661,[3]Tabelle1!$A$3:$A$500&amp;[3]Tabelle1!$C$3:$C$500&amp;[3]Tabelle1!$D$3:$D$500,0),MATCH(S$2,[3]Tabelle1!$E$2:$U$2,0))=0,"",INDEX([3]Tabelle1!$E$3:$U$500,MATCH($A661&amp;$C661&amp;$D661,[3]Tabelle1!$A$3:$A$500&amp;[3]Tabelle1!$C$3:$C$500&amp;[3]Tabelle1!$D$3:$D$500,0),MATCH(S$2,[3]Tabelle1!$E$2:$U$2,0))),"")</f>
        <v/>
      </c>
      <c r="T661" s="195" t="str">
        <f t="array" ref="T661">IFERROR(IF(INDEX([3]Tabelle1!$E$3:$U$500,MATCH($A661&amp;$C661&amp;$D661,[3]Tabelle1!$A$3:$A$500&amp;[3]Tabelle1!$C$3:$C$500&amp;[3]Tabelle1!$D$3:$D$500,0),MATCH(T$2,[3]Tabelle1!$E$2:$U$2,0))=0,"",INDEX([3]Tabelle1!$E$3:$U$500,MATCH($A661&amp;$C661&amp;$D661,[3]Tabelle1!$A$3:$A$500&amp;[3]Tabelle1!$C$3:$C$500&amp;[3]Tabelle1!$D$3:$D$500,0),MATCH(T$2,[3]Tabelle1!$E$2:$U$2,0))),"")</f>
        <v/>
      </c>
      <c r="U661" s="195" t="str">
        <f t="array" ref="U661">IFERROR(IF(INDEX([3]Tabelle1!$E$3:$U$500,MATCH($A661&amp;$C661&amp;$D661,[3]Tabelle1!$A$3:$A$500&amp;[3]Tabelle1!$C$3:$C$500&amp;[3]Tabelle1!$D$3:$D$500,0),MATCH(U$2,[3]Tabelle1!$E$2:$U$2,0))=0,"",INDEX([3]Tabelle1!$E$3:$U$500,MATCH($A661&amp;$C661&amp;$D661,[3]Tabelle1!$A$3:$A$500&amp;[3]Tabelle1!$C$3:$C$500&amp;[3]Tabelle1!$D$3:$D$500,0),MATCH(U$2,[3]Tabelle1!$E$2:$U$2,0))),"")</f>
        <v/>
      </c>
      <c r="V661" s="196" t="str">
        <f t="array" ref="V661">IFERROR(IF(INDEX([3]Tabelle1!$E$3:$U$500,MATCH($A661&amp;$C661&amp;$D661,[3]Tabelle1!$A$3:$A$500&amp;[3]Tabelle1!$C$3:$C$500&amp;[3]Tabelle1!$D$3:$D$500,0),MATCH(V$2,[3]Tabelle1!$E$2:$U$2,0))=0,"",INDEX([3]Tabelle1!$E$3:$U$500,MATCH($A661&amp;$C661&amp;$D661,[3]Tabelle1!$A$3:$A$500&amp;[3]Tabelle1!$C$3:$C$500&amp;[3]Tabelle1!$D$3:$D$500,0),MATCH(V$2,[3]Tabelle1!$E$2:$U$2,0))),"")</f>
        <v/>
      </c>
      <c r="W661" t="str">
        <f t="array" ref="W661">IFERROR(IF(INDEX([3]Tabelle1!$E$3:$U$500,MATCH($A661&amp;$C661&amp;$D661,[3]Tabelle1!$A$3:$A$500&amp;[3]Tabelle1!$C$3:$C$500&amp;[3]Tabelle1!$D$3:$D$500,0),MATCH(W$2,[3]Tabelle1!$E$2:$U$2,0))=0,"",INDEX([3]Tabelle1!$E$3:$U$500,MATCH($A661&amp;$C661&amp;$D661,[3]Tabelle1!$A$3:$A$500&amp;[3]Tabelle1!$C$3:$C$500&amp;[3]Tabelle1!$D$3:$D$500,0),MATCH(W$2,[3]Tabelle1!$E$2:$U$2,0))),"")</f>
        <v/>
      </c>
      <c r="X661" t="str">
        <f t="array" ref="X661">IFERROR(IF(INDEX([3]Tabelle1!$E$3:$U$500,MATCH($A661&amp;$C661&amp;$D661,[3]Tabelle1!$A$3:$A$500&amp;[3]Tabelle1!$C$3:$C$500&amp;[3]Tabelle1!$D$3:$D$500,0),MATCH(X$2,[3]Tabelle1!$E$2:$U$2,0))=0,"",INDEX([3]Tabelle1!$E$3:$U$500,MATCH($A661&amp;$C661&amp;$D661,[3]Tabelle1!$A$3:$A$500&amp;[3]Tabelle1!$C$3:$C$500&amp;[3]Tabelle1!$D$3:$D$500,0),MATCH(X$2,[3]Tabelle1!$E$2:$U$2,0))),"")</f>
        <v/>
      </c>
    </row>
    <row r="662" spans="1:24" ht="12.75" customHeight="1" x14ac:dyDescent="0.2">
      <c r="A662" s="107" t="str">
        <f t="shared" si="53"/>
        <v>Sweden</v>
      </c>
      <c r="B662" s="97"/>
      <c r="C662" s="97" t="s">
        <v>88</v>
      </c>
      <c r="D662" s="227" t="s">
        <v>36</v>
      </c>
      <c r="E662" s="236"/>
      <c r="F662" s="194"/>
      <c r="G662" s="194"/>
      <c r="H662" s="195" t="str">
        <f t="array" ref="H662">IFERROR(IF(INDEX([3]Tabelle1!$E$3:$U$500,MATCH($A662&amp;$C662&amp;$D662,[3]Tabelle1!$A$3:$A$500&amp;[3]Tabelle1!$C$3:$C$500&amp;[3]Tabelle1!$D$3:$D$500,0),MATCH(H$2,[3]Tabelle1!$E$2:$U$2,0))=0,"",INDEX([3]Tabelle1!$E$3:$U$500,MATCH($A662&amp;$C662&amp;$D662,[3]Tabelle1!$A$3:$A$500&amp;[3]Tabelle1!$C$3:$C$500&amp;[3]Tabelle1!$D$3:$D$500,0),MATCH(H$2,[3]Tabelle1!$E$2:$U$2,0))),"")</f>
        <v/>
      </c>
      <c r="I662" s="195">
        <f t="array" ref="I662">IFERROR(IF(INDEX([3]Tabelle1!$E$3:$U$500,MATCH($A662&amp;$C662&amp;$D662,[3]Tabelle1!$A$3:$A$500&amp;[3]Tabelle1!$C$3:$C$500&amp;[3]Tabelle1!$D$3:$D$500,0),MATCH(I$2,[3]Tabelle1!$E$2:$U$2,0))=0,"",INDEX([3]Tabelle1!$E$3:$U$500,MATCH($A662&amp;$C662&amp;$D662,[3]Tabelle1!$A$3:$A$500&amp;[3]Tabelle1!$C$3:$C$500&amp;[3]Tabelle1!$D$3:$D$500,0),MATCH(I$2,[3]Tabelle1!$E$2:$U$2,0))),"")</f>
        <v>479</v>
      </c>
      <c r="J662" s="195" t="str">
        <f t="array" ref="J662">IFERROR(IF(INDEX([3]Tabelle1!$E$3:$U$500,MATCH($A662&amp;$C662&amp;$D662,[3]Tabelle1!$A$3:$A$500&amp;[3]Tabelle1!$C$3:$C$500&amp;[3]Tabelle1!$D$3:$D$500,0),MATCH(J$2,[3]Tabelle1!$E$2:$U$2,0))=0,"",INDEX([3]Tabelle1!$E$3:$U$500,MATCH($A662&amp;$C662&amp;$D662,[3]Tabelle1!$A$3:$A$500&amp;[3]Tabelle1!$C$3:$C$500&amp;[3]Tabelle1!$D$3:$D$500,0),MATCH(J$2,[3]Tabelle1!$E$2:$U$2,0))),"")</f>
        <v/>
      </c>
      <c r="K662" s="195" t="str">
        <f t="array" ref="K662">IFERROR(IF(INDEX([3]Tabelle1!$E$3:$U$500,MATCH($A662&amp;$C662&amp;$D662,[3]Tabelle1!$A$3:$A$500&amp;[3]Tabelle1!$C$3:$C$500&amp;[3]Tabelle1!$D$3:$D$500,0),MATCH(K$2,[3]Tabelle1!$E$2:$U$2,0))=0,"",INDEX([3]Tabelle1!$E$3:$U$500,MATCH($A662&amp;$C662&amp;$D662,[3]Tabelle1!$A$3:$A$500&amp;[3]Tabelle1!$C$3:$C$500&amp;[3]Tabelle1!$D$3:$D$500,0),MATCH(K$2,[3]Tabelle1!$E$2:$U$2,0))),"")</f>
        <v/>
      </c>
      <c r="L662" s="195" t="str">
        <f t="array" ref="L662">IFERROR(IF(INDEX([3]Tabelle1!$E$3:$U$500,MATCH($A662&amp;$C662&amp;$D662,[3]Tabelle1!$A$3:$A$500&amp;[3]Tabelle1!$C$3:$C$500&amp;[3]Tabelle1!$D$3:$D$500,0),MATCH(L$2,[3]Tabelle1!$E$2:$U$2,0))=0,"",INDEX([3]Tabelle1!$E$3:$U$500,MATCH($A662&amp;$C662&amp;$D662,[3]Tabelle1!$A$3:$A$500&amp;[3]Tabelle1!$C$3:$C$500&amp;[3]Tabelle1!$D$3:$D$500,0),MATCH(L$2,[3]Tabelle1!$E$2:$U$2,0))),"")</f>
        <v/>
      </c>
      <c r="M662" s="195" t="str">
        <f t="array" ref="M662">IFERROR(IF(INDEX([3]Tabelle1!$E$3:$U$500,MATCH($A662&amp;$C662&amp;$D662,[3]Tabelle1!$A$3:$A$500&amp;[3]Tabelle1!$C$3:$C$500&amp;[3]Tabelle1!$D$3:$D$500,0),MATCH(M$2,[3]Tabelle1!$E$2:$U$2,0))=0,"",INDEX([3]Tabelle1!$E$3:$U$500,MATCH($A662&amp;$C662&amp;$D662,[3]Tabelle1!$A$3:$A$500&amp;[3]Tabelle1!$C$3:$C$500&amp;[3]Tabelle1!$D$3:$D$500,0),MATCH(M$2,[3]Tabelle1!$E$2:$U$2,0))),"")</f>
        <v/>
      </c>
      <c r="N662" s="195">
        <f t="array" ref="N662">IFERROR(IF(INDEX([3]Tabelle1!$E$3:$U$500,MATCH($A662&amp;$C662&amp;$D662,[3]Tabelle1!$A$3:$A$500&amp;[3]Tabelle1!$C$3:$C$500&amp;[3]Tabelle1!$D$3:$D$500,0),MATCH(N$2,[3]Tabelle1!$E$2:$U$2,0))=0,"",INDEX([3]Tabelle1!$E$3:$U$500,MATCH($A662&amp;$C662&amp;$D662,[3]Tabelle1!$A$3:$A$500&amp;[3]Tabelle1!$C$3:$C$500&amp;[3]Tabelle1!$D$3:$D$500,0),MATCH(N$2,[3]Tabelle1!$E$2:$U$2,0))),"")</f>
        <v>1597</v>
      </c>
      <c r="O662" s="195" t="str">
        <f t="array" ref="O662">IFERROR(IF(INDEX([3]Tabelle1!$E$3:$U$500,MATCH($A662&amp;$C662&amp;$D662,[3]Tabelle1!$A$3:$A$500&amp;[3]Tabelle1!$C$3:$C$500&amp;[3]Tabelle1!$D$3:$D$500,0),MATCH(O$2,[3]Tabelle1!$E$2:$U$2,0))=0,"",INDEX([3]Tabelle1!$E$3:$U$500,MATCH($A662&amp;$C662&amp;$D662,[3]Tabelle1!$A$3:$A$500&amp;[3]Tabelle1!$C$3:$C$500&amp;[3]Tabelle1!$D$3:$D$500,0),MATCH(O$2,[3]Tabelle1!$E$2:$U$2,0))),"")</f>
        <v/>
      </c>
      <c r="P662" s="195" t="str">
        <f t="array" ref="P662">IFERROR(IF(INDEX([3]Tabelle1!$E$3:$U$500,MATCH($A662&amp;$C662&amp;$D662,[3]Tabelle1!$A$3:$A$500&amp;[3]Tabelle1!$C$3:$C$500&amp;[3]Tabelle1!$D$3:$D$500,0),MATCH(P$2,[3]Tabelle1!$E$2:$U$2,0))=0,"",INDEX([3]Tabelle1!$E$3:$U$500,MATCH($A662&amp;$C662&amp;$D662,[3]Tabelle1!$A$3:$A$500&amp;[3]Tabelle1!$C$3:$C$500&amp;[3]Tabelle1!$D$3:$D$500,0),MATCH(P$2,[3]Tabelle1!$E$2:$U$2,0))),"")</f>
        <v/>
      </c>
      <c r="Q662" s="195" t="str">
        <f t="array" ref="Q662">IFERROR(IF(INDEX([3]Tabelle1!$E$3:$U$500,MATCH($A662&amp;$C662&amp;$D662,[3]Tabelle1!$A$3:$A$500&amp;[3]Tabelle1!$C$3:$C$500&amp;[3]Tabelle1!$D$3:$D$500,0),MATCH(Q$2,[3]Tabelle1!$E$2:$U$2,0))=0,"",INDEX([3]Tabelle1!$E$3:$U$500,MATCH($A662&amp;$C662&amp;$D662,[3]Tabelle1!$A$3:$A$500&amp;[3]Tabelle1!$C$3:$C$500&amp;[3]Tabelle1!$D$3:$D$500,0),MATCH(Q$2,[3]Tabelle1!$E$2:$U$2,0))),"")</f>
        <v/>
      </c>
      <c r="R662" s="195" t="str">
        <f t="array" ref="R662">IFERROR(IF(INDEX([3]Tabelle1!$E$3:$U$500,MATCH($A662&amp;$C662&amp;$D662,[3]Tabelle1!$A$3:$A$500&amp;[3]Tabelle1!$C$3:$C$500&amp;[3]Tabelle1!$D$3:$D$500,0),MATCH(R$2,[3]Tabelle1!$E$2:$U$2,0))=0,"",INDEX([3]Tabelle1!$E$3:$U$500,MATCH($A662&amp;$C662&amp;$D662,[3]Tabelle1!$A$3:$A$500&amp;[3]Tabelle1!$C$3:$C$500&amp;[3]Tabelle1!$D$3:$D$500,0),MATCH(R$2,[3]Tabelle1!$E$2:$U$2,0))),"")</f>
        <v/>
      </c>
      <c r="S662" s="195">
        <f t="array" ref="S662">IFERROR(IF(INDEX([3]Tabelle1!$E$3:$U$500,MATCH($A662&amp;$C662&amp;$D662,[3]Tabelle1!$A$3:$A$500&amp;[3]Tabelle1!$C$3:$C$500&amp;[3]Tabelle1!$D$3:$D$500,0),MATCH(S$2,[3]Tabelle1!$E$2:$U$2,0))=0,"",INDEX([3]Tabelle1!$E$3:$U$500,MATCH($A662&amp;$C662&amp;$D662,[3]Tabelle1!$A$3:$A$500&amp;[3]Tabelle1!$C$3:$C$500&amp;[3]Tabelle1!$D$3:$D$500,0),MATCH(S$2,[3]Tabelle1!$E$2:$U$2,0))),"")</f>
        <v>2636</v>
      </c>
      <c r="T662" s="195" t="str">
        <f t="array" ref="T662">IFERROR(IF(INDEX([3]Tabelle1!$E$3:$U$500,MATCH($A662&amp;$C662&amp;$D662,[3]Tabelle1!$A$3:$A$500&amp;[3]Tabelle1!$C$3:$C$500&amp;[3]Tabelle1!$D$3:$D$500,0),MATCH(T$2,[3]Tabelle1!$E$2:$U$2,0))=0,"",INDEX([3]Tabelle1!$E$3:$U$500,MATCH($A662&amp;$C662&amp;$D662,[3]Tabelle1!$A$3:$A$500&amp;[3]Tabelle1!$C$3:$C$500&amp;[3]Tabelle1!$D$3:$D$500,0),MATCH(T$2,[3]Tabelle1!$E$2:$U$2,0))),"")</f>
        <v/>
      </c>
      <c r="U662" s="195" t="str">
        <f t="array" ref="U662">IFERROR(IF(INDEX([3]Tabelle1!$E$3:$U$500,MATCH($A662&amp;$C662&amp;$D662,[3]Tabelle1!$A$3:$A$500&amp;[3]Tabelle1!$C$3:$C$500&amp;[3]Tabelle1!$D$3:$D$500,0),MATCH(U$2,[3]Tabelle1!$E$2:$U$2,0))=0,"",INDEX([3]Tabelle1!$E$3:$U$500,MATCH($A662&amp;$C662&amp;$D662,[3]Tabelle1!$A$3:$A$500&amp;[3]Tabelle1!$C$3:$C$500&amp;[3]Tabelle1!$D$3:$D$500,0),MATCH(U$2,[3]Tabelle1!$E$2:$U$2,0))),"")</f>
        <v/>
      </c>
      <c r="V662" s="196" t="str">
        <f t="array" ref="V662">IFERROR(IF(INDEX([3]Tabelle1!$E$3:$U$500,MATCH($A662&amp;$C662&amp;$D662,[3]Tabelle1!$A$3:$A$500&amp;[3]Tabelle1!$C$3:$C$500&amp;[3]Tabelle1!$D$3:$D$500,0),MATCH(V$2,[3]Tabelle1!$E$2:$U$2,0))=0,"",INDEX([3]Tabelle1!$E$3:$U$500,MATCH($A662&amp;$C662&amp;$D662,[3]Tabelle1!$A$3:$A$500&amp;[3]Tabelle1!$C$3:$C$500&amp;[3]Tabelle1!$D$3:$D$500,0),MATCH(V$2,[3]Tabelle1!$E$2:$U$2,0))),"")</f>
        <v/>
      </c>
      <c r="W662" t="str">
        <f t="array" ref="W662">IFERROR(IF(INDEX([3]Tabelle1!$E$3:$U$500,MATCH($A662&amp;$C662&amp;$D662,[3]Tabelle1!$A$3:$A$500&amp;[3]Tabelle1!$C$3:$C$500&amp;[3]Tabelle1!$D$3:$D$500,0),MATCH(W$2,[3]Tabelle1!$E$2:$U$2,0))=0,"",INDEX([3]Tabelle1!$E$3:$U$500,MATCH($A662&amp;$C662&amp;$D662,[3]Tabelle1!$A$3:$A$500&amp;[3]Tabelle1!$C$3:$C$500&amp;[3]Tabelle1!$D$3:$D$500,0),MATCH(W$2,[3]Tabelle1!$E$2:$U$2,0))),"")</f>
        <v>Solarpower and other renewables!</v>
      </c>
      <c r="X662" t="str">
        <f t="array" ref="X662">IFERROR(IF(INDEX([3]Tabelle1!$E$3:$U$500,MATCH($A662&amp;$C662&amp;$D662,[3]Tabelle1!$A$3:$A$500&amp;[3]Tabelle1!$C$3:$C$500&amp;[3]Tabelle1!$D$3:$D$500,0),MATCH(X$2,[3]Tabelle1!$E$2:$U$2,0))=0,"",INDEX([3]Tabelle1!$E$3:$U$500,MATCH($A662&amp;$C662&amp;$D662,[3]Tabelle1!$A$3:$A$500&amp;[3]Tabelle1!$C$3:$C$500&amp;[3]Tabelle1!$D$3:$D$500,0),MATCH(X$2,[3]Tabelle1!$E$2:$U$2,0))),"")</f>
        <v/>
      </c>
    </row>
    <row r="663" spans="1:24" ht="12.75" customHeight="1" x14ac:dyDescent="0.2">
      <c r="A663" s="107" t="str">
        <f t="shared" si="53"/>
        <v>Sweden</v>
      </c>
      <c r="B663" s="97"/>
      <c r="C663" s="97" t="s">
        <v>88</v>
      </c>
      <c r="D663" s="227" t="s">
        <v>45</v>
      </c>
      <c r="E663" s="236"/>
      <c r="F663" s="194"/>
      <c r="G663" s="194"/>
      <c r="H663" s="195" t="str">
        <f t="array" ref="H663">IFERROR(IF(INDEX([3]Tabelle1!$E$3:$U$500,MATCH($A663&amp;$C663&amp;$D663,[3]Tabelle1!$A$3:$A$500&amp;[3]Tabelle1!$C$3:$C$500&amp;[3]Tabelle1!$D$3:$D$500,0),MATCH(H$2,[3]Tabelle1!$E$2:$U$2,0))=0,"",INDEX([3]Tabelle1!$E$3:$U$500,MATCH($A663&amp;$C663&amp;$D663,[3]Tabelle1!$A$3:$A$500&amp;[3]Tabelle1!$C$3:$C$500&amp;[3]Tabelle1!$D$3:$D$500,0),MATCH(H$2,[3]Tabelle1!$E$2:$U$2,0))),"")</f>
        <v/>
      </c>
      <c r="I663" s="195" t="str">
        <f t="array" ref="I663">IFERROR(IF(INDEX([3]Tabelle1!$E$3:$U$500,MATCH($A663&amp;$C663&amp;$D663,[3]Tabelle1!$A$3:$A$500&amp;[3]Tabelle1!$C$3:$C$500&amp;[3]Tabelle1!$D$3:$D$500,0),MATCH(I$2,[3]Tabelle1!$E$2:$U$2,0))=0,"",INDEX([3]Tabelle1!$E$3:$U$500,MATCH($A663&amp;$C663&amp;$D663,[3]Tabelle1!$A$3:$A$500&amp;[3]Tabelle1!$C$3:$C$500&amp;[3]Tabelle1!$D$3:$D$500,0),MATCH(I$2,[3]Tabelle1!$E$2:$U$2,0))),"")</f>
        <v/>
      </c>
      <c r="J663" s="195" t="str">
        <f t="array" ref="J663">IFERROR(IF(INDEX([3]Tabelle1!$E$3:$U$500,MATCH($A663&amp;$C663&amp;$D663,[3]Tabelle1!$A$3:$A$500&amp;[3]Tabelle1!$C$3:$C$500&amp;[3]Tabelle1!$D$3:$D$500,0),MATCH(J$2,[3]Tabelle1!$E$2:$U$2,0))=0,"",INDEX([3]Tabelle1!$E$3:$U$500,MATCH($A663&amp;$C663&amp;$D663,[3]Tabelle1!$A$3:$A$500&amp;[3]Tabelle1!$C$3:$C$500&amp;[3]Tabelle1!$D$3:$D$500,0),MATCH(J$2,[3]Tabelle1!$E$2:$U$2,0))),"")</f>
        <v/>
      </c>
      <c r="K663" s="195" t="str">
        <f t="array" ref="K663">IFERROR(IF(INDEX([3]Tabelle1!$E$3:$U$500,MATCH($A663&amp;$C663&amp;$D663,[3]Tabelle1!$A$3:$A$500&amp;[3]Tabelle1!$C$3:$C$500&amp;[3]Tabelle1!$D$3:$D$500,0),MATCH(K$2,[3]Tabelle1!$E$2:$U$2,0))=0,"",INDEX([3]Tabelle1!$E$3:$U$500,MATCH($A663&amp;$C663&amp;$D663,[3]Tabelle1!$A$3:$A$500&amp;[3]Tabelle1!$C$3:$C$500&amp;[3]Tabelle1!$D$3:$D$500,0),MATCH(K$2,[3]Tabelle1!$E$2:$U$2,0))),"")</f>
        <v/>
      </c>
      <c r="L663" s="195" t="str">
        <f t="array" ref="L663">IFERROR(IF(INDEX([3]Tabelle1!$E$3:$U$500,MATCH($A663&amp;$C663&amp;$D663,[3]Tabelle1!$A$3:$A$500&amp;[3]Tabelle1!$C$3:$C$500&amp;[3]Tabelle1!$D$3:$D$500,0),MATCH(L$2,[3]Tabelle1!$E$2:$U$2,0))=0,"",INDEX([3]Tabelle1!$E$3:$U$500,MATCH($A663&amp;$C663&amp;$D663,[3]Tabelle1!$A$3:$A$500&amp;[3]Tabelle1!$C$3:$C$500&amp;[3]Tabelle1!$D$3:$D$500,0),MATCH(L$2,[3]Tabelle1!$E$2:$U$2,0))),"")</f>
        <v/>
      </c>
      <c r="M663" s="195" t="str">
        <f t="array" ref="M663">IFERROR(IF(INDEX([3]Tabelle1!$E$3:$U$500,MATCH($A663&amp;$C663&amp;$D663,[3]Tabelle1!$A$3:$A$500&amp;[3]Tabelle1!$C$3:$C$500&amp;[3]Tabelle1!$D$3:$D$500,0),MATCH(M$2,[3]Tabelle1!$E$2:$U$2,0))=0,"",INDEX([3]Tabelle1!$E$3:$U$500,MATCH($A663&amp;$C663&amp;$D663,[3]Tabelle1!$A$3:$A$500&amp;[3]Tabelle1!$C$3:$C$500&amp;[3]Tabelle1!$D$3:$D$500,0),MATCH(M$2,[3]Tabelle1!$E$2:$U$2,0))),"")</f>
        <v/>
      </c>
      <c r="N663" s="195" t="str">
        <f t="array" ref="N663">IFERROR(IF(INDEX([3]Tabelle1!$E$3:$U$500,MATCH($A663&amp;$C663&amp;$D663,[3]Tabelle1!$A$3:$A$500&amp;[3]Tabelle1!$C$3:$C$500&amp;[3]Tabelle1!$D$3:$D$500,0),MATCH(N$2,[3]Tabelle1!$E$2:$U$2,0))=0,"",INDEX([3]Tabelle1!$E$3:$U$500,MATCH($A663&amp;$C663&amp;$D663,[3]Tabelle1!$A$3:$A$500&amp;[3]Tabelle1!$C$3:$C$500&amp;[3]Tabelle1!$D$3:$D$500,0),MATCH(N$2,[3]Tabelle1!$E$2:$U$2,0))),"")</f>
        <v/>
      </c>
      <c r="O663" s="195" t="str">
        <f t="array" ref="O663">IFERROR(IF(INDEX([3]Tabelle1!$E$3:$U$500,MATCH($A663&amp;$C663&amp;$D663,[3]Tabelle1!$A$3:$A$500&amp;[3]Tabelle1!$C$3:$C$500&amp;[3]Tabelle1!$D$3:$D$500,0),MATCH(O$2,[3]Tabelle1!$E$2:$U$2,0))=0,"",INDEX([3]Tabelle1!$E$3:$U$500,MATCH($A663&amp;$C663&amp;$D663,[3]Tabelle1!$A$3:$A$500&amp;[3]Tabelle1!$C$3:$C$500&amp;[3]Tabelle1!$D$3:$D$500,0),MATCH(O$2,[3]Tabelle1!$E$2:$U$2,0))),"")</f>
        <v/>
      </c>
      <c r="P663" s="195" t="str">
        <f t="array" ref="P663">IFERROR(IF(INDEX([3]Tabelle1!$E$3:$U$500,MATCH($A663&amp;$C663&amp;$D663,[3]Tabelle1!$A$3:$A$500&amp;[3]Tabelle1!$C$3:$C$500&amp;[3]Tabelle1!$D$3:$D$500,0),MATCH(P$2,[3]Tabelle1!$E$2:$U$2,0))=0,"",INDEX([3]Tabelle1!$E$3:$U$500,MATCH($A663&amp;$C663&amp;$D663,[3]Tabelle1!$A$3:$A$500&amp;[3]Tabelle1!$C$3:$C$500&amp;[3]Tabelle1!$D$3:$D$500,0),MATCH(P$2,[3]Tabelle1!$E$2:$U$2,0))),"")</f>
        <v/>
      </c>
      <c r="Q663" s="195" t="str">
        <f t="array" ref="Q663">IFERROR(IF(INDEX([3]Tabelle1!$E$3:$U$500,MATCH($A663&amp;$C663&amp;$D663,[3]Tabelle1!$A$3:$A$500&amp;[3]Tabelle1!$C$3:$C$500&amp;[3]Tabelle1!$D$3:$D$500,0),MATCH(Q$2,[3]Tabelle1!$E$2:$U$2,0))=0,"",INDEX([3]Tabelle1!$E$3:$U$500,MATCH($A663&amp;$C663&amp;$D663,[3]Tabelle1!$A$3:$A$500&amp;[3]Tabelle1!$C$3:$C$500&amp;[3]Tabelle1!$D$3:$D$500,0),MATCH(Q$2,[3]Tabelle1!$E$2:$U$2,0))),"")</f>
        <v/>
      </c>
      <c r="R663" s="195" t="str">
        <f t="array" ref="R663">IFERROR(IF(INDEX([3]Tabelle1!$E$3:$U$500,MATCH($A663&amp;$C663&amp;$D663,[3]Tabelle1!$A$3:$A$500&amp;[3]Tabelle1!$C$3:$C$500&amp;[3]Tabelle1!$D$3:$D$500,0),MATCH(R$2,[3]Tabelle1!$E$2:$U$2,0))=0,"",INDEX([3]Tabelle1!$E$3:$U$500,MATCH($A663&amp;$C663&amp;$D663,[3]Tabelle1!$A$3:$A$500&amp;[3]Tabelle1!$C$3:$C$500&amp;[3]Tabelle1!$D$3:$D$500,0),MATCH(R$2,[3]Tabelle1!$E$2:$U$2,0))),"")</f>
        <v/>
      </c>
      <c r="S663" s="195" t="str">
        <f t="array" ref="S663">IFERROR(IF(INDEX([3]Tabelle1!$E$3:$U$500,MATCH($A663&amp;$C663&amp;$D663,[3]Tabelle1!$A$3:$A$500&amp;[3]Tabelle1!$C$3:$C$500&amp;[3]Tabelle1!$D$3:$D$500,0),MATCH(S$2,[3]Tabelle1!$E$2:$U$2,0))=0,"",INDEX([3]Tabelle1!$E$3:$U$500,MATCH($A663&amp;$C663&amp;$D663,[3]Tabelle1!$A$3:$A$500&amp;[3]Tabelle1!$C$3:$C$500&amp;[3]Tabelle1!$D$3:$D$500,0),MATCH(S$2,[3]Tabelle1!$E$2:$U$2,0))),"")</f>
        <v/>
      </c>
      <c r="T663" s="195" t="str">
        <f t="array" ref="T663">IFERROR(IF(INDEX([3]Tabelle1!$E$3:$U$500,MATCH($A663&amp;$C663&amp;$D663,[3]Tabelle1!$A$3:$A$500&amp;[3]Tabelle1!$C$3:$C$500&amp;[3]Tabelle1!$D$3:$D$500,0),MATCH(T$2,[3]Tabelle1!$E$2:$U$2,0))=0,"",INDEX([3]Tabelle1!$E$3:$U$500,MATCH($A663&amp;$C663&amp;$D663,[3]Tabelle1!$A$3:$A$500&amp;[3]Tabelle1!$C$3:$C$500&amp;[3]Tabelle1!$D$3:$D$500,0),MATCH(T$2,[3]Tabelle1!$E$2:$U$2,0))),"")</f>
        <v/>
      </c>
      <c r="U663" s="195" t="str">
        <f t="array" ref="U663">IFERROR(IF(INDEX([3]Tabelle1!$E$3:$U$500,MATCH($A663&amp;$C663&amp;$D663,[3]Tabelle1!$A$3:$A$500&amp;[3]Tabelle1!$C$3:$C$500&amp;[3]Tabelle1!$D$3:$D$500,0),MATCH(U$2,[3]Tabelle1!$E$2:$U$2,0))=0,"",INDEX([3]Tabelle1!$E$3:$U$500,MATCH($A663&amp;$C663&amp;$D663,[3]Tabelle1!$A$3:$A$500&amp;[3]Tabelle1!$C$3:$C$500&amp;[3]Tabelle1!$D$3:$D$500,0),MATCH(U$2,[3]Tabelle1!$E$2:$U$2,0))),"")</f>
        <v/>
      </c>
      <c r="V663" s="196" t="str">
        <f t="array" ref="V663">IFERROR(IF(INDEX([3]Tabelle1!$E$3:$U$500,MATCH($A663&amp;$C663&amp;$D663,[3]Tabelle1!$A$3:$A$500&amp;[3]Tabelle1!$C$3:$C$500&amp;[3]Tabelle1!$D$3:$D$500,0),MATCH(V$2,[3]Tabelle1!$E$2:$U$2,0))=0,"",INDEX([3]Tabelle1!$E$3:$U$500,MATCH($A663&amp;$C663&amp;$D663,[3]Tabelle1!$A$3:$A$500&amp;[3]Tabelle1!$C$3:$C$500&amp;[3]Tabelle1!$D$3:$D$500,0),MATCH(V$2,[3]Tabelle1!$E$2:$U$2,0))),"")</f>
        <v/>
      </c>
      <c r="W663" t="str">
        <f t="array" ref="W663">IFERROR(IF(INDEX([3]Tabelle1!$E$3:$U$500,MATCH($A663&amp;$C663&amp;$D663,[3]Tabelle1!$A$3:$A$500&amp;[3]Tabelle1!$C$3:$C$500&amp;[3]Tabelle1!$D$3:$D$500,0),MATCH(W$2,[3]Tabelle1!$E$2:$U$2,0))=0,"",INDEX([3]Tabelle1!$E$3:$U$500,MATCH($A663&amp;$C663&amp;$D663,[3]Tabelle1!$A$3:$A$500&amp;[3]Tabelle1!$C$3:$C$500&amp;[3]Tabelle1!$D$3:$D$500,0),MATCH(W$2,[3]Tabelle1!$E$2:$U$2,0))),"")</f>
        <v/>
      </c>
      <c r="X663" t="str">
        <f t="array" ref="X663">IFERROR(IF(INDEX([3]Tabelle1!$E$3:$U$500,MATCH($A663&amp;$C663&amp;$D663,[3]Tabelle1!$A$3:$A$500&amp;[3]Tabelle1!$C$3:$C$500&amp;[3]Tabelle1!$D$3:$D$500,0),MATCH(X$2,[3]Tabelle1!$E$2:$U$2,0))=0,"",INDEX([3]Tabelle1!$E$3:$U$500,MATCH($A663&amp;$C663&amp;$D663,[3]Tabelle1!$A$3:$A$500&amp;[3]Tabelle1!$C$3:$C$500&amp;[3]Tabelle1!$D$3:$D$500,0),MATCH(X$2,[3]Tabelle1!$E$2:$U$2,0))),"")</f>
        <v/>
      </c>
    </row>
    <row r="664" spans="1:24" ht="12.75" customHeight="1" x14ac:dyDescent="0.2">
      <c r="A664" s="107" t="str">
        <f t="shared" si="53"/>
        <v>Sweden</v>
      </c>
      <c r="B664" s="97"/>
      <c r="C664" s="97" t="s">
        <v>88</v>
      </c>
      <c r="D664" s="227" t="s">
        <v>42</v>
      </c>
      <c r="E664" s="236"/>
      <c r="F664" s="194"/>
      <c r="G664" s="194"/>
      <c r="H664" s="195" t="str">
        <f t="array" ref="H664">IFERROR(IF(INDEX([3]Tabelle1!$E$3:$U$500,MATCH($A664&amp;$C664&amp;$D664,[3]Tabelle1!$A$3:$A$500&amp;[3]Tabelle1!$C$3:$C$500&amp;[3]Tabelle1!$D$3:$D$500,0),MATCH(H$2,[3]Tabelle1!$E$2:$U$2,0))=0,"",INDEX([3]Tabelle1!$E$3:$U$500,MATCH($A664&amp;$C664&amp;$D664,[3]Tabelle1!$A$3:$A$500&amp;[3]Tabelle1!$C$3:$C$500&amp;[3]Tabelle1!$D$3:$D$500,0),MATCH(H$2,[3]Tabelle1!$E$2:$U$2,0))),"")</f>
        <v/>
      </c>
      <c r="I664" s="195">
        <f t="array" ref="I664">IFERROR(IF(INDEX([3]Tabelle1!$E$3:$U$500,MATCH($A664&amp;$C664&amp;$D664,[3]Tabelle1!$A$3:$A$500&amp;[3]Tabelle1!$C$3:$C$500&amp;[3]Tabelle1!$D$3:$D$500,0),MATCH(I$2,[3]Tabelle1!$E$2:$U$2,0))=0,"",INDEX([3]Tabelle1!$E$3:$U$500,MATCH($A664&amp;$C664&amp;$D664,[3]Tabelle1!$A$3:$A$500&amp;[3]Tabelle1!$C$3:$C$500&amp;[3]Tabelle1!$D$3:$D$500,0),MATCH(I$2,[3]Tabelle1!$E$2:$U$2,0))),"")</f>
        <v>16613</v>
      </c>
      <c r="J664" s="195" t="str">
        <f t="array" ref="J664">IFERROR(IF(INDEX([3]Tabelle1!$E$3:$U$500,MATCH($A664&amp;$C664&amp;$D664,[3]Tabelle1!$A$3:$A$500&amp;[3]Tabelle1!$C$3:$C$500&amp;[3]Tabelle1!$D$3:$D$500,0),MATCH(J$2,[3]Tabelle1!$E$2:$U$2,0))=0,"",INDEX([3]Tabelle1!$E$3:$U$500,MATCH($A664&amp;$C664&amp;$D664,[3]Tabelle1!$A$3:$A$500&amp;[3]Tabelle1!$C$3:$C$500&amp;[3]Tabelle1!$D$3:$D$500,0),MATCH(J$2,[3]Tabelle1!$E$2:$U$2,0))),"")</f>
        <v/>
      </c>
      <c r="K664" s="195" t="str">
        <f t="array" ref="K664">IFERROR(IF(INDEX([3]Tabelle1!$E$3:$U$500,MATCH($A664&amp;$C664&amp;$D664,[3]Tabelle1!$A$3:$A$500&amp;[3]Tabelle1!$C$3:$C$500&amp;[3]Tabelle1!$D$3:$D$500,0),MATCH(K$2,[3]Tabelle1!$E$2:$U$2,0))=0,"",INDEX([3]Tabelle1!$E$3:$U$500,MATCH($A664&amp;$C664&amp;$D664,[3]Tabelle1!$A$3:$A$500&amp;[3]Tabelle1!$C$3:$C$500&amp;[3]Tabelle1!$D$3:$D$500,0),MATCH(K$2,[3]Tabelle1!$E$2:$U$2,0))),"")</f>
        <v/>
      </c>
      <c r="L664" s="195" t="str">
        <f t="array" ref="L664">IFERROR(IF(INDEX([3]Tabelle1!$E$3:$U$500,MATCH($A664&amp;$C664&amp;$D664,[3]Tabelle1!$A$3:$A$500&amp;[3]Tabelle1!$C$3:$C$500&amp;[3]Tabelle1!$D$3:$D$500,0),MATCH(L$2,[3]Tabelle1!$E$2:$U$2,0))=0,"",INDEX([3]Tabelle1!$E$3:$U$500,MATCH($A664&amp;$C664&amp;$D664,[3]Tabelle1!$A$3:$A$500&amp;[3]Tabelle1!$C$3:$C$500&amp;[3]Tabelle1!$D$3:$D$500,0),MATCH(L$2,[3]Tabelle1!$E$2:$U$2,0))),"")</f>
        <v/>
      </c>
      <c r="M664" s="195" t="str">
        <f t="array" ref="M664">IFERROR(IF(INDEX([3]Tabelle1!$E$3:$U$500,MATCH($A664&amp;$C664&amp;$D664,[3]Tabelle1!$A$3:$A$500&amp;[3]Tabelle1!$C$3:$C$500&amp;[3]Tabelle1!$D$3:$D$500,0),MATCH(M$2,[3]Tabelle1!$E$2:$U$2,0))=0,"",INDEX([3]Tabelle1!$E$3:$U$500,MATCH($A664&amp;$C664&amp;$D664,[3]Tabelle1!$A$3:$A$500&amp;[3]Tabelle1!$C$3:$C$500&amp;[3]Tabelle1!$D$3:$D$500,0),MATCH(M$2,[3]Tabelle1!$E$2:$U$2,0))),"")</f>
        <v/>
      </c>
      <c r="N664" s="195">
        <f t="array" ref="N664">IFERROR(IF(INDEX([3]Tabelle1!$E$3:$U$500,MATCH($A664&amp;$C664&amp;$D664,[3]Tabelle1!$A$3:$A$500&amp;[3]Tabelle1!$C$3:$C$500&amp;[3]Tabelle1!$D$3:$D$500,0),MATCH(N$2,[3]Tabelle1!$E$2:$U$2,0))=0,"",INDEX([3]Tabelle1!$E$3:$U$500,MATCH($A664&amp;$C664&amp;$D664,[3]Tabelle1!$A$3:$A$500&amp;[3]Tabelle1!$C$3:$C$500&amp;[3]Tabelle1!$D$3:$D$500,0),MATCH(N$2,[3]Tabelle1!$E$2:$U$2,0))),"")</f>
        <v>16534</v>
      </c>
      <c r="O664" s="195" t="str">
        <f t="array" ref="O664">IFERROR(IF(INDEX([3]Tabelle1!$E$3:$U$500,MATCH($A664&amp;$C664&amp;$D664,[3]Tabelle1!$A$3:$A$500&amp;[3]Tabelle1!$C$3:$C$500&amp;[3]Tabelle1!$D$3:$D$500,0),MATCH(O$2,[3]Tabelle1!$E$2:$U$2,0))=0,"",INDEX([3]Tabelle1!$E$3:$U$500,MATCH($A664&amp;$C664&amp;$D664,[3]Tabelle1!$A$3:$A$500&amp;[3]Tabelle1!$C$3:$C$500&amp;[3]Tabelle1!$D$3:$D$500,0),MATCH(O$2,[3]Tabelle1!$E$2:$U$2,0))),"")</f>
        <v/>
      </c>
      <c r="P664" s="195" t="str">
        <f t="array" ref="P664">IFERROR(IF(INDEX([3]Tabelle1!$E$3:$U$500,MATCH($A664&amp;$C664&amp;$D664,[3]Tabelle1!$A$3:$A$500&amp;[3]Tabelle1!$C$3:$C$500&amp;[3]Tabelle1!$D$3:$D$500,0),MATCH(P$2,[3]Tabelle1!$E$2:$U$2,0))=0,"",INDEX([3]Tabelle1!$E$3:$U$500,MATCH($A664&amp;$C664&amp;$D664,[3]Tabelle1!$A$3:$A$500&amp;[3]Tabelle1!$C$3:$C$500&amp;[3]Tabelle1!$D$3:$D$500,0),MATCH(P$2,[3]Tabelle1!$E$2:$U$2,0))),"")</f>
        <v/>
      </c>
      <c r="Q664" s="195" t="str">
        <f t="array" ref="Q664">IFERROR(IF(INDEX([3]Tabelle1!$E$3:$U$500,MATCH($A664&amp;$C664&amp;$D664,[3]Tabelle1!$A$3:$A$500&amp;[3]Tabelle1!$C$3:$C$500&amp;[3]Tabelle1!$D$3:$D$500,0),MATCH(Q$2,[3]Tabelle1!$E$2:$U$2,0))=0,"",INDEX([3]Tabelle1!$E$3:$U$500,MATCH($A664&amp;$C664&amp;$D664,[3]Tabelle1!$A$3:$A$500&amp;[3]Tabelle1!$C$3:$C$500&amp;[3]Tabelle1!$D$3:$D$500,0),MATCH(Q$2,[3]Tabelle1!$E$2:$U$2,0))),"")</f>
        <v/>
      </c>
      <c r="R664" s="195" t="str">
        <f t="array" ref="R664">IFERROR(IF(INDEX([3]Tabelle1!$E$3:$U$500,MATCH($A664&amp;$C664&amp;$D664,[3]Tabelle1!$A$3:$A$500&amp;[3]Tabelle1!$C$3:$C$500&amp;[3]Tabelle1!$D$3:$D$500,0),MATCH(R$2,[3]Tabelle1!$E$2:$U$2,0))=0,"",INDEX([3]Tabelle1!$E$3:$U$500,MATCH($A664&amp;$C664&amp;$D664,[3]Tabelle1!$A$3:$A$500&amp;[3]Tabelle1!$C$3:$C$500&amp;[3]Tabelle1!$D$3:$D$500,0),MATCH(R$2,[3]Tabelle1!$E$2:$U$2,0))),"")</f>
        <v/>
      </c>
      <c r="S664" s="195">
        <f t="array" ref="S664">IFERROR(IF(INDEX([3]Tabelle1!$E$3:$U$500,MATCH($A664&amp;$C664&amp;$D664,[3]Tabelle1!$A$3:$A$500&amp;[3]Tabelle1!$C$3:$C$500&amp;[3]Tabelle1!$D$3:$D$500,0),MATCH(S$2,[3]Tabelle1!$E$2:$U$2,0))=0,"",INDEX([3]Tabelle1!$E$3:$U$500,MATCH($A664&amp;$C664&amp;$D664,[3]Tabelle1!$A$3:$A$500&amp;[3]Tabelle1!$C$3:$C$500&amp;[3]Tabelle1!$D$3:$D$500,0),MATCH(S$2,[3]Tabelle1!$E$2:$U$2,0))),"")</f>
        <v>16853</v>
      </c>
      <c r="T664" s="195" t="str">
        <f t="array" ref="T664">IFERROR(IF(INDEX([3]Tabelle1!$E$3:$U$500,MATCH($A664&amp;$C664&amp;$D664,[3]Tabelle1!$A$3:$A$500&amp;[3]Tabelle1!$C$3:$C$500&amp;[3]Tabelle1!$D$3:$D$500,0),MATCH(T$2,[3]Tabelle1!$E$2:$U$2,0))=0,"",INDEX([3]Tabelle1!$E$3:$U$500,MATCH($A664&amp;$C664&amp;$D664,[3]Tabelle1!$A$3:$A$500&amp;[3]Tabelle1!$C$3:$C$500&amp;[3]Tabelle1!$D$3:$D$500,0),MATCH(T$2,[3]Tabelle1!$E$2:$U$2,0))),"")</f>
        <v/>
      </c>
      <c r="U664" s="195" t="str">
        <f t="array" ref="U664">IFERROR(IF(INDEX([3]Tabelle1!$E$3:$U$500,MATCH($A664&amp;$C664&amp;$D664,[3]Tabelle1!$A$3:$A$500&amp;[3]Tabelle1!$C$3:$C$500&amp;[3]Tabelle1!$D$3:$D$500,0),MATCH(U$2,[3]Tabelle1!$E$2:$U$2,0))=0,"",INDEX([3]Tabelle1!$E$3:$U$500,MATCH($A664&amp;$C664&amp;$D664,[3]Tabelle1!$A$3:$A$500&amp;[3]Tabelle1!$C$3:$C$500&amp;[3]Tabelle1!$D$3:$D$500,0),MATCH(U$2,[3]Tabelle1!$E$2:$U$2,0))),"")</f>
        <v/>
      </c>
      <c r="V664" s="196" t="str">
        <f t="array" ref="V664">IFERROR(IF(INDEX([3]Tabelle1!$E$3:$U$500,MATCH($A664&amp;$C664&amp;$D664,[3]Tabelle1!$A$3:$A$500&amp;[3]Tabelle1!$C$3:$C$500&amp;[3]Tabelle1!$D$3:$D$500,0),MATCH(V$2,[3]Tabelle1!$E$2:$U$2,0))=0,"",INDEX([3]Tabelle1!$E$3:$U$500,MATCH($A664&amp;$C664&amp;$D664,[3]Tabelle1!$A$3:$A$500&amp;[3]Tabelle1!$C$3:$C$500&amp;[3]Tabelle1!$D$3:$D$500,0),MATCH(V$2,[3]Tabelle1!$E$2:$U$2,0))),"")</f>
        <v/>
      </c>
      <c r="W664" t="str">
        <f t="array" ref="W664">IFERROR(IF(INDEX([3]Tabelle1!$E$3:$U$500,MATCH($A664&amp;$C664&amp;$D664,[3]Tabelle1!$A$3:$A$500&amp;[3]Tabelle1!$C$3:$C$500&amp;[3]Tabelle1!$D$3:$D$500,0),MATCH(W$2,[3]Tabelle1!$E$2:$U$2,0))=0,"",INDEX([3]Tabelle1!$E$3:$U$500,MATCH($A664&amp;$C664&amp;$D664,[3]Tabelle1!$A$3:$A$500&amp;[3]Tabelle1!$C$3:$C$500&amp;[3]Tabelle1!$D$3:$D$500,0),MATCH(W$2,[3]Tabelle1!$E$2:$U$2,0))),"")</f>
        <v/>
      </c>
      <c r="X664" t="str">
        <f t="array" ref="X664">IFERROR(IF(INDEX([3]Tabelle1!$E$3:$U$500,MATCH($A664&amp;$C664&amp;$D664,[3]Tabelle1!$A$3:$A$500&amp;[3]Tabelle1!$C$3:$C$500&amp;[3]Tabelle1!$D$3:$D$500,0),MATCH(X$2,[3]Tabelle1!$E$2:$U$2,0))=0,"",INDEX([3]Tabelle1!$E$3:$U$500,MATCH($A664&amp;$C664&amp;$D664,[3]Tabelle1!$A$3:$A$500&amp;[3]Tabelle1!$C$3:$C$500&amp;[3]Tabelle1!$D$3:$D$500,0),MATCH(X$2,[3]Tabelle1!$E$2:$U$2,0))),"")</f>
        <v/>
      </c>
    </row>
    <row r="665" spans="1:24" ht="12.75" customHeight="1" x14ac:dyDescent="0.2">
      <c r="A665" s="107" t="str">
        <f t="shared" si="53"/>
        <v>Sweden</v>
      </c>
      <c r="B665" s="97"/>
      <c r="C665" s="97" t="s">
        <v>88</v>
      </c>
      <c r="D665" s="227" t="s">
        <v>43</v>
      </c>
      <c r="E665" s="236"/>
      <c r="F665" s="194"/>
      <c r="G665" s="194"/>
      <c r="H665" s="195" t="str">
        <f t="array" ref="H665">IFERROR(IF(INDEX([3]Tabelle1!$E$3:$U$500,MATCH($A665&amp;$C665&amp;$D665,[3]Tabelle1!$A$3:$A$500&amp;[3]Tabelle1!$C$3:$C$500&amp;[3]Tabelle1!$D$3:$D$500,0),MATCH(H$2,[3]Tabelle1!$E$2:$U$2,0))=0,"",INDEX([3]Tabelle1!$E$3:$U$500,MATCH($A665&amp;$C665&amp;$D665,[3]Tabelle1!$A$3:$A$500&amp;[3]Tabelle1!$C$3:$C$500&amp;[3]Tabelle1!$D$3:$D$500,0),MATCH(H$2,[3]Tabelle1!$E$2:$U$2,0))),"")</f>
        <v/>
      </c>
      <c r="I665" s="195" t="str">
        <f t="array" ref="I665">IFERROR(IF(INDEX([3]Tabelle1!$E$3:$U$500,MATCH($A665&amp;$C665&amp;$D665,[3]Tabelle1!$A$3:$A$500&amp;[3]Tabelle1!$C$3:$C$500&amp;[3]Tabelle1!$D$3:$D$500,0),MATCH(I$2,[3]Tabelle1!$E$2:$U$2,0))=0,"",INDEX([3]Tabelle1!$E$3:$U$500,MATCH($A665&amp;$C665&amp;$D665,[3]Tabelle1!$A$3:$A$500&amp;[3]Tabelle1!$C$3:$C$500&amp;[3]Tabelle1!$D$3:$D$500,0),MATCH(I$2,[3]Tabelle1!$E$2:$U$2,0))),"")</f>
        <v/>
      </c>
      <c r="J665" s="195" t="str">
        <f t="array" ref="J665">IFERROR(IF(INDEX([3]Tabelle1!$E$3:$U$500,MATCH($A665&amp;$C665&amp;$D665,[3]Tabelle1!$A$3:$A$500&amp;[3]Tabelle1!$C$3:$C$500&amp;[3]Tabelle1!$D$3:$D$500,0),MATCH(J$2,[3]Tabelle1!$E$2:$U$2,0))=0,"",INDEX([3]Tabelle1!$E$3:$U$500,MATCH($A665&amp;$C665&amp;$D665,[3]Tabelle1!$A$3:$A$500&amp;[3]Tabelle1!$C$3:$C$500&amp;[3]Tabelle1!$D$3:$D$500,0),MATCH(J$2,[3]Tabelle1!$E$2:$U$2,0))),"")</f>
        <v/>
      </c>
      <c r="K665" s="195" t="str">
        <f t="array" ref="K665">IFERROR(IF(INDEX([3]Tabelle1!$E$3:$U$500,MATCH($A665&amp;$C665&amp;$D665,[3]Tabelle1!$A$3:$A$500&amp;[3]Tabelle1!$C$3:$C$500&amp;[3]Tabelle1!$D$3:$D$500,0),MATCH(K$2,[3]Tabelle1!$E$2:$U$2,0))=0,"",INDEX([3]Tabelle1!$E$3:$U$500,MATCH($A665&amp;$C665&amp;$D665,[3]Tabelle1!$A$3:$A$500&amp;[3]Tabelle1!$C$3:$C$500&amp;[3]Tabelle1!$D$3:$D$500,0),MATCH(K$2,[3]Tabelle1!$E$2:$U$2,0))),"")</f>
        <v/>
      </c>
      <c r="L665" s="195" t="str">
        <f t="array" ref="L665">IFERROR(IF(INDEX([3]Tabelle1!$E$3:$U$500,MATCH($A665&amp;$C665&amp;$D665,[3]Tabelle1!$A$3:$A$500&amp;[3]Tabelle1!$C$3:$C$500&amp;[3]Tabelle1!$D$3:$D$500,0),MATCH(L$2,[3]Tabelle1!$E$2:$U$2,0))=0,"",INDEX([3]Tabelle1!$E$3:$U$500,MATCH($A665&amp;$C665&amp;$D665,[3]Tabelle1!$A$3:$A$500&amp;[3]Tabelle1!$C$3:$C$500&amp;[3]Tabelle1!$D$3:$D$500,0),MATCH(L$2,[3]Tabelle1!$E$2:$U$2,0))),"")</f>
        <v/>
      </c>
      <c r="M665" s="195" t="str">
        <f t="array" ref="M665">IFERROR(IF(INDEX([3]Tabelle1!$E$3:$U$500,MATCH($A665&amp;$C665&amp;$D665,[3]Tabelle1!$A$3:$A$500&amp;[3]Tabelle1!$C$3:$C$500&amp;[3]Tabelle1!$D$3:$D$500,0),MATCH(M$2,[3]Tabelle1!$E$2:$U$2,0))=0,"",INDEX([3]Tabelle1!$E$3:$U$500,MATCH($A665&amp;$C665&amp;$D665,[3]Tabelle1!$A$3:$A$500&amp;[3]Tabelle1!$C$3:$C$500&amp;[3]Tabelle1!$D$3:$D$500,0),MATCH(M$2,[3]Tabelle1!$E$2:$U$2,0))),"")</f>
        <v/>
      </c>
      <c r="N665" s="195" t="str">
        <f t="array" ref="N665">IFERROR(IF(INDEX([3]Tabelle1!$E$3:$U$500,MATCH($A665&amp;$C665&amp;$D665,[3]Tabelle1!$A$3:$A$500&amp;[3]Tabelle1!$C$3:$C$500&amp;[3]Tabelle1!$D$3:$D$500,0),MATCH(N$2,[3]Tabelle1!$E$2:$U$2,0))=0,"",INDEX([3]Tabelle1!$E$3:$U$500,MATCH($A665&amp;$C665&amp;$D665,[3]Tabelle1!$A$3:$A$500&amp;[3]Tabelle1!$C$3:$C$500&amp;[3]Tabelle1!$D$3:$D$500,0),MATCH(N$2,[3]Tabelle1!$E$2:$U$2,0))),"")</f>
        <v/>
      </c>
      <c r="O665" s="195" t="str">
        <f t="array" ref="O665">IFERROR(IF(INDEX([3]Tabelle1!$E$3:$U$500,MATCH($A665&amp;$C665&amp;$D665,[3]Tabelle1!$A$3:$A$500&amp;[3]Tabelle1!$C$3:$C$500&amp;[3]Tabelle1!$D$3:$D$500,0),MATCH(O$2,[3]Tabelle1!$E$2:$U$2,0))=0,"",INDEX([3]Tabelle1!$E$3:$U$500,MATCH($A665&amp;$C665&amp;$D665,[3]Tabelle1!$A$3:$A$500&amp;[3]Tabelle1!$C$3:$C$500&amp;[3]Tabelle1!$D$3:$D$500,0),MATCH(O$2,[3]Tabelle1!$E$2:$U$2,0))),"")</f>
        <v/>
      </c>
      <c r="P665" s="195" t="str">
        <f t="array" ref="P665">IFERROR(IF(INDEX([3]Tabelle1!$E$3:$U$500,MATCH($A665&amp;$C665&amp;$D665,[3]Tabelle1!$A$3:$A$500&amp;[3]Tabelle1!$C$3:$C$500&amp;[3]Tabelle1!$D$3:$D$500,0),MATCH(P$2,[3]Tabelle1!$E$2:$U$2,0))=0,"",INDEX([3]Tabelle1!$E$3:$U$500,MATCH($A665&amp;$C665&amp;$D665,[3]Tabelle1!$A$3:$A$500&amp;[3]Tabelle1!$C$3:$C$500&amp;[3]Tabelle1!$D$3:$D$500,0),MATCH(P$2,[3]Tabelle1!$E$2:$U$2,0))),"")</f>
        <v/>
      </c>
      <c r="Q665" s="195" t="str">
        <f t="array" ref="Q665">IFERROR(IF(INDEX([3]Tabelle1!$E$3:$U$500,MATCH($A665&amp;$C665&amp;$D665,[3]Tabelle1!$A$3:$A$500&amp;[3]Tabelle1!$C$3:$C$500&amp;[3]Tabelle1!$D$3:$D$500,0),MATCH(Q$2,[3]Tabelle1!$E$2:$U$2,0))=0,"",INDEX([3]Tabelle1!$E$3:$U$500,MATCH($A665&amp;$C665&amp;$D665,[3]Tabelle1!$A$3:$A$500&amp;[3]Tabelle1!$C$3:$C$500&amp;[3]Tabelle1!$D$3:$D$500,0),MATCH(Q$2,[3]Tabelle1!$E$2:$U$2,0))),"")</f>
        <v/>
      </c>
      <c r="R665" s="195" t="str">
        <f t="array" ref="R665">IFERROR(IF(INDEX([3]Tabelle1!$E$3:$U$500,MATCH($A665&amp;$C665&amp;$D665,[3]Tabelle1!$A$3:$A$500&amp;[3]Tabelle1!$C$3:$C$500&amp;[3]Tabelle1!$D$3:$D$500,0),MATCH(R$2,[3]Tabelle1!$E$2:$U$2,0))=0,"",INDEX([3]Tabelle1!$E$3:$U$500,MATCH($A665&amp;$C665&amp;$D665,[3]Tabelle1!$A$3:$A$500&amp;[3]Tabelle1!$C$3:$C$500&amp;[3]Tabelle1!$D$3:$D$500,0),MATCH(R$2,[3]Tabelle1!$E$2:$U$2,0))),"")</f>
        <v/>
      </c>
      <c r="S665" s="195" t="str">
        <f t="array" ref="S665">IFERROR(IF(INDEX([3]Tabelle1!$E$3:$U$500,MATCH($A665&amp;$C665&amp;$D665,[3]Tabelle1!$A$3:$A$500&amp;[3]Tabelle1!$C$3:$C$500&amp;[3]Tabelle1!$D$3:$D$500,0),MATCH(S$2,[3]Tabelle1!$E$2:$U$2,0))=0,"",INDEX([3]Tabelle1!$E$3:$U$500,MATCH($A665&amp;$C665&amp;$D665,[3]Tabelle1!$A$3:$A$500&amp;[3]Tabelle1!$C$3:$C$500&amp;[3]Tabelle1!$D$3:$D$500,0),MATCH(S$2,[3]Tabelle1!$E$2:$U$2,0))),"")</f>
        <v/>
      </c>
      <c r="T665" s="195" t="str">
        <f t="array" ref="T665">IFERROR(IF(INDEX([3]Tabelle1!$E$3:$U$500,MATCH($A665&amp;$C665&amp;$D665,[3]Tabelle1!$A$3:$A$500&amp;[3]Tabelle1!$C$3:$C$500&amp;[3]Tabelle1!$D$3:$D$500,0),MATCH(T$2,[3]Tabelle1!$E$2:$U$2,0))=0,"",INDEX([3]Tabelle1!$E$3:$U$500,MATCH($A665&amp;$C665&amp;$D665,[3]Tabelle1!$A$3:$A$500&amp;[3]Tabelle1!$C$3:$C$500&amp;[3]Tabelle1!$D$3:$D$500,0),MATCH(T$2,[3]Tabelle1!$E$2:$U$2,0))),"")</f>
        <v/>
      </c>
      <c r="U665" s="195" t="str">
        <f t="array" ref="U665">IFERROR(IF(INDEX([3]Tabelle1!$E$3:$U$500,MATCH($A665&amp;$C665&amp;$D665,[3]Tabelle1!$A$3:$A$500&amp;[3]Tabelle1!$C$3:$C$500&amp;[3]Tabelle1!$D$3:$D$500,0),MATCH(U$2,[3]Tabelle1!$E$2:$U$2,0))=0,"",INDEX([3]Tabelle1!$E$3:$U$500,MATCH($A665&amp;$C665&amp;$D665,[3]Tabelle1!$A$3:$A$500&amp;[3]Tabelle1!$C$3:$C$500&amp;[3]Tabelle1!$D$3:$D$500,0),MATCH(U$2,[3]Tabelle1!$E$2:$U$2,0))),"")</f>
        <v/>
      </c>
      <c r="V665" s="196" t="str">
        <f t="array" ref="V665">IFERROR(IF(INDEX([3]Tabelle1!$E$3:$U$500,MATCH($A665&amp;$C665&amp;$D665,[3]Tabelle1!$A$3:$A$500&amp;[3]Tabelle1!$C$3:$C$500&amp;[3]Tabelle1!$D$3:$D$500,0),MATCH(V$2,[3]Tabelle1!$E$2:$U$2,0))=0,"",INDEX([3]Tabelle1!$E$3:$U$500,MATCH($A665&amp;$C665&amp;$D665,[3]Tabelle1!$A$3:$A$500&amp;[3]Tabelle1!$C$3:$C$500&amp;[3]Tabelle1!$D$3:$D$500,0),MATCH(V$2,[3]Tabelle1!$E$2:$U$2,0))),"")</f>
        <v/>
      </c>
      <c r="W665" t="str">
        <f t="array" ref="W665">IFERROR(IF(INDEX([3]Tabelle1!$E$3:$U$500,MATCH($A665&amp;$C665&amp;$D665,[3]Tabelle1!$A$3:$A$500&amp;[3]Tabelle1!$C$3:$C$500&amp;[3]Tabelle1!$D$3:$D$500,0),MATCH(W$2,[3]Tabelle1!$E$2:$U$2,0))=0,"",INDEX([3]Tabelle1!$E$3:$U$500,MATCH($A665&amp;$C665&amp;$D665,[3]Tabelle1!$A$3:$A$500&amp;[3]Tabelle1!$C$3:$C$500&amp;[3]Tabelle1!$D$3:$D$500,0),MATCH(W$2,[3]Tabelle1!$E$2:$U$2,0))),"")</f>
        <v/>
      </c>
      <c r="X665" t="str">
        <f t="array" ref="X665">IFERROR(IF(INDEX([3]Tabelle1!$E$3:$U$500,MATCH($A665&amp;$C665&amp;$D665,[3]Tabelle1!$A$3:$A$500&amp;[3]Tabelle1!$C$3:$C$500&amp;[3]Tabelle1!$D$3:$D$500,0),MATCH(X$2,[3]Tabelle1!$E$2:$U$2,0))=0,"",INDEX([3]Tabelle1!$E$3:$U$500,MATCH($A665&amp;$C665&amp;$D665,[3]Tabelle1!$A$3:$A$500&amp;[3]Tabelle1!$C$3:$C$500&amp;[3]Tabelle1!$D$3:$D$500,0),MATCH(X$2,[3]Tabelle1!$E$2:$U$2,0))),"")</f>
        <v/>
      </c>
    </row>
    <row r="666" spans="1:24" ht="12.75" customHeight="1" x14ac:dyDescent="0.2">
      <c r="A666" s="107" t="str">
        <f t="shared" si="53"/>
        <v>Sweden</v>
      </c>
      <c r="B666" s="97"/>
      <c r="C666" s="97" t="s">
        <v>88</v>
      </c>
      <c r="D666" s="227" t="s">
        <v>46</v>
      </c>
      <c r="E666" s="236"/>
      <c r="F666" s="194"/>
      <c r="G666" s="194"/>
      <c r="H666" s="195" t="str">
        <f t="array" ref="H666">IFERROR(IF(INDEX([3]Tabelle1!$E$3:$U$500,MATCH($A666&amp;$C666&amp;$D666,[3]Tabelle1!$A$3:$A$500&amp;[3]Tabelle1!$C$3:$C$500&amp;[3]Tabelle1!$D$3:$D$500,0),MATCH(H$2,[3]Tabelle1!$E$2:$U$2,0))=0,"",INDEX([3]Tabelle1!$E$3:$U$500,MATCH($A666&amp;$C666&amp;$D666,[3]Tabelle1!$A$3:$A$500&amp;[3]Tabelle1!$C$3:$C$500&amp;[3]Tabelle1!$D$3:$D$500,0),MATCH(H$2,[3]Tabelle1!$E$2:$U$2,0))),"")</f>
        <v/>
      </c>
      <c r="I666" s="195" t="str">
        <f t="array" ref="I666">IFERROR(IF(INDEX([3]Tabelle1!$E$3:$U$500,MATCH($A666&amp;$C666&amp;$D666,[3]Tabelle1!$A$3:$A$500&amp;[3]Tabelle1!$C$3:$C$500&amp;[3]Tabelle1!$D$3:$D$500,0),MATCH(I$2,[3]Tabelle1!$E$2:$U$2,0))=0,"",INDEX([3]Tabelle1!$E$3:$U$500,MATCH($A666&amp;$C666&amp;$D666,[3]Tabelle1!$A$3:$A$500&amp;[3]Tabelle1!$C$3:$C$500&amp;[3]Tabelle1!$D$3:$D$500,0),MATCH(I$2,[3]Tabelle1!$E$2:$U$2,0))),"")</f>
        <v/>
      </c>
      <c r="J666" s="195" t="str">
        <f t="array" ref="J666">IFERROR(IF(INDEX([3]Tabelle1!$E$3:$U$500,MATCH($A666&amp;$C666&amp;$D666,[3]Tabelle1!$A$3:$A$500&amp;[3]Tabelle1!$C$3:$C$500&amp;[3]Tabelle1!$D$3:$D$500,0),MATCH(J$2,[3]Tabelle1!$E$2:$U$2,0))=0,"",INDEX([3]Tabelle1!$E$3:$U$500,MATCH($A666&amp;$C666&amp;$D666,[3]Tabelle1!$A$3:$A$500&amp;[3]Tabelle1!$C$3:$C$500&amp;[3]Tabelle1!$D$3:$D$500,0),MATCH(J$2,[3]Tabelle1!$E$2:$U$2,0))),"")</f>
        <v/>
      </c>
      <c r="K666" s="195" t="str">
        <f t="array" ref="K666">IFERROR(IF(INDEX([3]Tabelle1!$E$3:$U$500,MATCH($A666&amp;$C666&amp;$D666,[3]Tabelle1!$A$3:$A$500&amp;[3]Tabelle1!$C$3:$C$500&amp;[3]Tabelle1!$D$3:$D$500,0),MATCH(K$2,[3]Tabelle1!$E$2:$U$2,0))=0,"",INDEX([3]Tabelle1!$E$3:$U$500,MATCH($A666&amp;$C666&amp;$D666,[3]Tabelle1!$A$3:$A$500&amp;[3]Tabelle1!$C$3:$C$500&amp;[3]Tabelle1!$D$3:$D$500,0),MATCH(K$2,[3]Tabelle1!$E$2:$U$2,0))),"")</f>
        <v/>
      </c>
      <c r="L666" s="195" t="str">
        <f t="array" ref="L666">IFERROR(IF(INDEX([3]Tabelle1!$E$3:$U$500,MATCH($A666&amp;$C666&amp;$D666,[3]Tabelle1!$A$3:$A$500&amp;[3]Tabelle1!$C$3:$C$500&amp;[3]Tabelle1!$D$3:$D$500,0),MATCH(L$2,[3]Tabelle1!$E$2:$U$2,0))=0,"",INDEX([3]Tabelle1!$E$3:$U$500,MATCH($A666&amp;$C666&amp;$D666,[3]Tabelle1!$A$3:$A$500&amp;[3]Tabelle1!$C$3:$C$500&amp;[3]Tabelle1!$D$3:$D$500,0),MATCH(L$2,[3]Tabelle1!$E$2:$U$2,0))),"")</f>
        <v/>
      </c>
      <c r="M666" s="195" t="str">
        <f t="array" ref="M666">IFERROR(IF(INDEX([3]Tabelle1!$E$3:$U$500,MATCH($A666&amp;$C666&amp;$D666,[3]Tabelle1!$A$3:$A$500&amp;[3]Tabelle1!$C$3:$C$500&amp;[3]Tabelle1!$D$3:$D$500,0),MATCH(M$2,[3]Tabelle1!$E$2:$U$2,0))=0,"",INDEX([3]Tabelle1!$E$3:$U$500,MATCH($A666&amp;$C666&amp;$D666,[3]Tabelle1!$A$3:$A$500&amp;[3]Tabelle1!$C$3:$C$500&amp;[3]Tabelle1!$D$3:$D$500,0),MATCH(M$2,[3]Tabelle1!$E$2:$U$2,0))),"")</f>
        <v/>
      </c>
      <c r="N666" s="195" t="str">
        <f t="array" ref="N666">IFERROR(IF(INDEX([3]Tabelle1!$E$3:$U$500,MATCH($A666&amp;$C666&amp;$D666,[3]Tabelle1!$A$3:$A$500&amp;[3]Tabelle1!$C$3:$C$500&amp;[3]Tabelle1!$D$3:$D$500,0),MATCH(N$2,[3]Tabelle1!$E$2:$U$2,0))=0,"",INDEX([3]Tabelle1!$E$3:$U$500,MATCH($A666&amp;$C666&amp;$D666,[3]Tabelle1!$A$3:$A$500&amp;[3]Tabelle1!$C$3:$C$500&amp;[3]Tabelle1!$D$3:$D$500,0),MATCH(N$2,[3]Tabelle1!$E$2:$U$2,0))),"")</f>
        <v/>
      </c>
      <c r="O666" s="195" t="str">
        <f t="array" ref="O666">IFERROR(IF(INDEX([3]Tabelle1!$E$3:$U$500,MATCH($A666&amp;$C666&amp;$D666,[3]Tabelle1!$A$3:$A$500&amp;[3]Tabelle1!$C$3:$C$500&amp;[3]Tabelle1!$D$3:$D$500,0),MATCH(O$2,[3]Tabelle1!$E$2:$U$2,0))=0,"",INDEX([3]Tabelle1!$E$3:$U$500,MATCH($A666&amp;$C666&amp;$D666,[3]Tabelle1!$A$3:$A$500&amp;[3]Tabelle1!$C$3:$C$500&amp;[3]Tabelle1!$D$3:$D$500,0),MATCH(O$2,[3]Tabelle1!$E$2:$U$2,0))),"")</f>
        <v/>
      </c>
      <c r="P666" s="195" t="str">
        <f t="array" ref="P666">IFERROR(IF(INDEX([3]Tabelle1!$E$3:$U$500,MATCH($A666&amp;$C666&amp;$D666,[3]Tabelle1!$A$3:$A$500&amp;[3]Tabelle1!$C$3:$C$500&amp;[3]Tabelle1!$D$3:$D$500,0),MATCH(P$2,[3]Tabelle1!$E$2:$U$2,0))=0,"",INDEX([3]Tabelle1!$E$3:$U$500,MATCH($A666&amp;$C666&amp;$D666,[3]Tabelle1!$A$3:$A$500&amp;[3]Tabelle1!$C$3:$C$500&amp;[3]Tabelle1!$D$3:$D$500,0),MATCH(P$2,[3]Tabelle1!$E$2:$U$2,0))),"")</f>
        <v/>
      </c>
      <c r="Q666" s="195" t="str">
        <f t="array" ref="Q666">IFERROR(IF(INDEX([3]Tabelle1!$E$3:$U$500,MATCH($A666&amp;$C666&amp;$D666,[3]Tabelle1!$A$3:$A$500&amp;[3]Tabelle1!$C$3:$C$500&amp;[3]Tabelle1!$D$3:$D$500,0),MATCH(Q$2,[3]Tabelle1!$E$2:$U$2,0))=0,"",INDEX([3]Tabelle1!$E$3:$U$500,MATCH($A666&amp;$C666&amp;$D666,[3]Tabelle1!$A$3:$A$500&amp;[3]Tabelle1!$C$3:$C$500&amp;[3]Tabelle1!$D$3:$D$500,0),MATCH(Q$2,[3]Tabelle1!$E$2:$U$2,0))),"")</f>
        <v/>
      </c>
      <c r="R666" s="195" t="str">
        <f t="array" ref="R666">IFERROR(IF(INDEX([3]Tabelle1!$E$3:$U$500,MATCH($A666&amp;$C666&amp;$D666,[3]Tabelle1!$A$3:$A$500&amp;[3]Tabelle1!$C$3:$C$500&amp;[3]Tabelle1!$D$3:$D$500,0),MATCH(R$2,[3]Tabelle1!$E$2:$U$2,0))=0,"",INDEX([3]Tabelle1!$E$3:$U$500,MATCH($A666&amp;$C666&amp;$D666,[3]Tabelle1!$A$3:$A$500&amp;[3]Tabelle1!$C$3:$C$500&amp;[3]Tabelle1!$D$3:$D$500,0),MATCH(R$2,[3]Tabelle1!$E$2:$U$2,0))),"")</f>
        <v/>
      </c>
      <c r="S666" s="195" t="str">
        <f t="array" ref="S666">IFERROR(IF(INDEX([3]Tabelle1!$E$3:$U$500,MATCH($A666&amp;$C666&amp;$D666,[3]Tabelle1!$A$3:$A$500&amp;[3]Tabelle1!$C$3:$C$500&amp;[3]Tabelle1!$D$3:$D$500,0),MATCH(S$2,[3]Tabelle1!$E$2:$U$2,0))=0,"",INDEX([3]Tabelle1!$E$3:$U$500,MATCH($A666&amp;$C666&amp;$D666,[3]Tabelle1!$A$3:$A$500&amp;[3]Tabelle1!$C$3:$C$500&amp;[3]Tabelle1!$D$3:$D$500,0),MATCH(S$2,[3]Tabelle1!$E$2:$U$2,0))),"")</f>
        <v/>
      </c>
      <c r="T666" s="195" t="str">
        <f t="array" ref="T666">IFERROR(IF(INDEX([3]Tabelle1!$E$3:$U$500,MATCH($A666&amp;$C666&amp;$D666,[3]Tabelle1!$A$3:$A$500&amp;[3]Tabelle1!$C$3:$C$500&amp;[3]Tabelle1!$D$3:$D$500,0),MATCH(T$2,[3]Tabelle1!$E$2:$U$2,0))=0,"",INDEX([3]Tabelle1!$E$3:$U$500,MATCH($A666&amp;$C666&amp;$D666,[3]Tabelle1!$A$3:$A$500&amp;[3]Tabelle1!$C$3:$C$500&amp;[3]Tabelle1!$D$3:$D$500,0),MATCH(T$2,[3]Tabelle1!$E$2:$U$2,0))),"")</f>
        <v/>
      </c>
      <c r="U666" s="195" t="str">
        <f t="array" ref="U666">IFERROR(IF(INDEX([3]Tabelle1!$E$3:$U$500,MATCH($A666&amp;$C666&amp;$D666,[3]Tabelle1!$A$3:$A$500&amp;[3]Tabelle1!$C$3:$C$500&amp;[3]Tabelle1!$D$3:$D$500,0),MATCH(U$2,[3]Tabelle1!$E$2:$U$2,0))=0,"",INDEX([3]Tabelle1!$E$3:$U$500,MATCH($A666&amp;$C666&amp;$D666,[3]Tabelle1!$A$3:$A$500&amp;[3]Tabelle1!$C$3:$C$500&amp;[3]Tabelle1!$D$3:$D$500,0),MATCH(U$2,[3]Tabelle1!$E$2:$U$2,0))),"")</f>
        <v/>
      </c>
      <c r="V666" s="196" t="str">
        <f t="array" ref="V666">IFERROR(IF(INDEX([3]Tabelle1!$E$3:$U$500,MATCH($A666&amp;$C666&amp;$D666,[3]Tabelle1!$A$3:$A$500&amp;[3]Tabelle1!$C$3:$C$500&amp;[3]Tabelle1!$D$3:$D$500,0),MATCH(V$2,[3]Tabelle1!$E$2:$U$2,0))=0,"",INDEX([3]Tabelle1!$E$3:$U$500,MATCH($A666&amp;$C666&amp;$D666,[3]Tabelle1!$A$3:$A$500&amp;[3]Tabelle1!$C$3:$C$500&amp;[3]Tabelle1!$D$3:$D$500,0),MATCH(V$2,[3]Tabelle1!$E$2:$U$2,0))),"")</f>
        <v/>
      </c>
      <c r="W666" t="str">
        <f t="array" ref="W666">IFERROR(IF(INDEX([3]Tabelle1!$E$3:$U$500,MATCH($A666&amp;$C666&amp;$D666,[3]Tabelle1!$A$3:$A$500&amp;[3]Tabelle1!$C$3:$C$500&amp;[3]Tabelle1!$D$3:$D$500,0),MATCH(W$2,[3]Tabelle1!$E$2:$U$2,0))=0,"",INDEX([3]Tabelle1!$E$3:$U$500,MATCH($A666&amp;$C666&amp;$D666,[3]Tabelle1!$A$3:$A$500&amp;[3]Tabelle1!$C$3:$C$500&amp;[3]Tabelle1!$D$3:$D$500,0),MATCH(W$2,[3]Tabelle1!$E$2:$U$2,0))),"")</f>
        <v/>
      </c>
      <c r="X666" t="str">
        <f t="array" ref="X666">IFERROR(IF(INDEX([3]Tabelle1!$E$3:$U$500,MATCH($A666&amp;$C666&amp;$D666,[3]Tabelle1!$A$3:$A$500&amp;[3]Tabelle1!$C$3:$C$500&amp;[3]Tabelle1!$D$3:$D$500,0),MATCH(X$2,[3]Tabelle1!$E$2:$U$2,0))=0,"",INDEX([3]Tabelle1!$E$3:$U$500,MATCH($A666&amp;$C666&amp;$D666,[3]Tabelle1!$A$3:$A$500&amp;[3]Tabelle1!$C$3:$C$500&amp;[3]Tabelle1!$D$3:$D$500,0),MATCH(X$2,[3]Tabelle1!$E$2:$U$2,0))),"")</f>
        <v/>
      </c>
    </row>
    <row r="667" spans="1:24" ht="12.75" customHeight="1" x14ac:dyDescent="0.2">
      <c r="A667" s="107" t="str">
        <f t="shared" si="53"/>
        <v>Sweden</v>
      </c>
      <c r="B667" s="97"/>
      <c r="C667" s="97" t="s">
        <v>88</v>
      </c>
      <c r="D667" s="227" t="s">
        <v>5</v>
      </c>
      <c r="E667" s="236"/>
      <c r="F667" s="194"/>
      <c r="G667" s="194"/>
      <c r="H667" s="195" t="str">
        <f t="array" ref="H667">IFERROR(IF(INDEX([3]Tabelle1!$E$3:$U$500,MATCH($A667&amp;$C667&amp;$D667,[3]Tabelle1!$A$3:$A$500&amp;[3]Tabelle1!$C$3:$C$500&amp;[3]Tabelle1!$D$3:$D$500,0),MATCH(H$2,[3]Tabelle1!$E$2:$U$2,0))=0,"",INDEX([3]Tabelle1!$E$3:$U$500,MATCH($A667&amp;$C667&amp;$D667,[3]Tabelle1!$A$3:$A$500&amp;[3]Tabelle1!$C$3:$C$500&amp;[3]Tabelle1!$D$3:$D$500,0),MATCH(H$2,[3]Tabelle1!$E$2:$U$2,0))),"")</f>
        <v/>
      </c>
      <c r="I667" s="195" t="str">
        <f t="array" ref="I667">IFERROR(IF(INDEX([3]Tabelle1!$E$3:$U$500,MATCH($A667&amp;$C667&amp;$D667,[3]Tabelle1!$A$3:$A$500&amp;[3]Tabelle1!$C$3:$C$500&amp;[3]Tabelle1!$D$3:$D$500,0),MATCH(I$2,[3]Tabelle1!$E$2:$U$2,0))=0,"",INDEX([3]Tabelle1!$E$3:$U$500,MATCH($A667&amp;$C667&amp;$D667,[3]Tabelle1!$A$3:$A$500&amp;[3]Tabelle1!$C$3:$C$500&amp;[3]Tabelle1!$D$3:$D$500,0),MATCH(I$2,[3]Tabelle1!$E$2:$U$2,0))),"")</f>
        <v/>
      </c>
      <c r="J667" s="195" t="str">
        <f t="array" ref="J667">IFERROR(IF(INDEX([3]Tabelle1!$E$3:$U$500,MATCH($A667&amp;$C667&amp;$D667,[3]Tabelle1!$A$3:$A$500&amp;[3]Tabelle1!$C$3:$C$500&amp;[3]Tabelle1!$D$3:$D$500,0),MATCH(J$2,[3]Tabelle1!$E$2:$U$2,0))=0,"",INDEX([3]Tabelle1!$E$3:$U$500,MATCH($A667&amp;$C667&amp;$D667,[3]Tabelle1!$A$3:$A$500&amp;[3]Tabelle1!$C$3:$C$500&amp;[3]Tabelle1!$D$3:$D$500,0),MATCH(J$2,[3]Tabelle1!$E$2:$U$2,0))),"")</f>
        <v/>
      </c>
      <c r="K667" s="195" t="str">
        <f t="array" ref="K667">IFERROR(IF(INDEX([3]Tabelle1!$E$3:$U$500,MATCH($A667&amp;$C667&amp;$D667,[3]Tabelle1!$A$3:$A$500&amp;[3]Tabelle1!$C$3:$C$500&amp;[3]Tabelle1!$D$3:$D$500,0),MATCH(K$2,[3]Tabelle1!$E$2:$U$2,0))=0,"",INDEX([3]Tabelle1!$E$3:$U$500,MATCH($A667&amp;$C667&amp;$D667,[3]Tabelle1!$A$3:$A$500&amp;[3]Tabelle1!$C$3:$C$500&amp;[3]Tabelle1!$D$3:$D$500,0),MATCH(K$2,[3]Tabelle1!$E$2:$U$2,0))),"")</f>
        <v/>
      </c>
      <c r="L667" s="195" t="str">
        <f t="array" ref="L667">IFERROR(IF(INDEX([3]Tabelle1!$E$3:$U$500,MATCH($A667&amp;$C667&amp;$D667,[3]Tabelle1!$A$3:$A$500&amp;[3]Tabelle1!$C$3:$C$500&amp;[3]Tabelle1!$D$3:$D$500,0),MATCH(L$2,[3]Tabelle1!$E$2:$U$2,0))=0,"",INDEX([3]Tabelle1!$E$3:$U$500,MATCH($A667&amp;$C667&amp;$D667,[3]Tabelle1!$A$3:$A$500&amp;[3]Tabelle1!$C$3:$C$500&amp;[3]Tabelle1!$D$3:$D$500,0),MATCH(L$2,[3]Tabelle1!$E$2:$U$2,0))),"")</f>
        <v/>
      </c>
      <c r="M667" s="195" t="str">
        <f t="array" ref="M667">IFERROR(IF(INDEX([3]Tabelle1!$E$3:$U$500,MATCH($A667&amp;$C667&amp;$D667,[3]Tabelle1!$A$3:$A$500&amp;[3]Tabelle1!$C$3:$C$500&amp;[3]Tabelle1!$D$3:$D$500,0),MATCH(M$2,[3]Tabelle1!$E$2:$U$2,0))=0,"",INDEX([3]Tabelle1!$E$3:$U$500,MATCH($A667&amp;$C667&amp;$D667,[3]Tabelle1!$A$3:$A$500&amp;[3]Tabelle1!$C$3:$C$500&amp;[3]Tabelle1!$D$3:$D$500,0),MATCH(M$2,[3]Tabelle1!$E$2:$U$2,0))),"")</f>
        <v/>
      </c>
      <c r="N667" s="195" t="str">
        <f t="array" ref="N667">IFERROR(IF(INDEX([3]Tabelle1!$E$3:$U$500,MATCH($A667&amp;$C667&amp;$D667,[3]Tabelle1!$A$3:$A$500&amp;[3]Tabelle1!$C$3:$C$500&amp;[3]Tabelle1!$D$3:$D$500,0),MATCH(N$2,[3]Tabelle1!$E$2:$U$2,0))=0,"",INDEX([3]Tabelle1!$E$3:$U$500,MATCH($A667&amp;$C667&amp;$D667,[3]Tabelle1!$A$3:$A$500&amp;[3]Tabelle1!$C$3:$C$500&amp;[3]Tabelle1!$D$3:$D$500,0),MATCH(N$2,[3]Tabelle1!$E$2:$U$2,0))),"")</f>
        <v/>
      </c>
      <c r="O667" s="195" t="str">
        <f t="array" ref="O667">IFERROR(IF(INDEX([3]Tabelle1!$E$3:$U$500,MATCH($A667&amp;$C667&amp;$D667,[3]Tabelle1!$A$3:$A$500&amp;[3]Tabelle1!$C$3:$C$500&amp;[3]Tabelle1!$D$3:$D$500,0),MATCH(O$2,[3]Tabelle1!$E$2:$U$2,0))=0,"",INDEX([3]Tabelle1!$E$3:$U$500,MATCH($A667&amp;$C667&amp;$D667,[3]Tabelle1!$A$3:$A$500&amp;[3]Tabelle1!$C$3:$C$500&amp;[3]Tabelle1!$D$3:$D$500,0),MATCH(O$2,[3]Tabelle1!$E$2:$U$2,0))),"")</f>
        <v/>
      </c>
      <c r="P667" s="195" t="str">
        <f t="array" ref="P667">IFERROR(IF(INDEX([3]Tabelle1!$E$3:$U$500,MATCH($A667&amp;$C667&amp;$D667,[3]Tabelle1!$A$3:$A$500&amp;[3]Tabelle1!$C$3:$C$500&amp;[3]Tabelle1!$D$3:$D$500,0),MATCH(P$2,[3]Tabelle1!$E$2:$U$2,0))=0,"",INDEX([3]Tabelle1!$E$3:$U$500,MATCH($A667&amp;$C667&amp;$D667,[3]Tabelle1!$A$3:$A$500&amp;[3]Tabelle1!$C$3:$C$500&amp;[3]Tabelle1!$D$3:$D$500,0),MATCH(P$2,[3]Tabelle1!$E$2:$U$2,0))),"")</f>
        <v/>
      </c>
      <c r="Q667" s="195" t="str">
        <f t="array" ref="Q667">IFERROR(IF(INDEX([3]Tabelle1!$E$3:$U$500,MATCH($A667&amp;$C667&amp;$D667,[3]Tabelle1!$A$3:$A$500&amp;[3]Tabelle1!$C$3:$C$500&amp;[3]Tabelle1!$D$3:$D$500,0),MATCH(Q$2,[3]Tabelle1!$E$2:$U$2,0))=0,"",INDEX([3]Tabelle1!$E$3:$U$500,MATCH($A667&amp;$C667&amp;$D667,[3]Tabelle1!$A$3:$A$500&amp;[3]Tabelle1!$C$3:$C$500&amp;[3]Tabelle1!$D$3:$D$500,0),MATCH(Q$2,[3]Tabelle1!$E$2:$U$2,0))),"")</f>
        <v/>
      </c>
      <c r="R667" s="195" t="str">
        <f t="array" ref="R667">IFERROR(IF(INDEX([3]Tabelle1!$E$3:$U$500,MATCH($A667&amp;$C667&amp;$D667,[3]Tabelle1!$A$3:$A$500&amp;[3]Tabelle1!$C$3:$C$500&amp;[3]Tabelle1!$D$3:$D$500,0),MATCH(R$2,[3]Tabelle1!$E$2:$U$2,0))=0,"",INDEX([3]Tabelle1!$E$3:$U$500,MATCH($A667&amp;$C667&amp;$D667,[3]Tabelle1!$A$3:$A$500&amp;[3]Tabelle1!$C$3:$C$500&amp;[3]Tabelle1!$D$3:$D$500,0),MATCH(R$2,[3]Tabelle1!$E$2:$U$2,0))),"")</f>
        <v/>
      </c>
      <c r="S667" s="195" t="str">
        <f t="array" ref="S667">IFERROR(IF(INDEX([3]Tabelle1!$E$3:$U$500,MATCH($A667&amp;$C667&amp;$D667,[3]Tabelle1!$A$3:$A$500&amp;[3]Tabelle1!$C$3:$C$500&amp;[3]Tabelle1!$D$3:$D$500,0),MATCH(S$2,[3]Tabelle1!$E$2:$U$2,0))=0,"",INDEX([3]Tabelle1!$E$3:$U$500,MATCH($A667&amp;$C667&amp;$D667,[3]Tabelle1!$A$3:$A$500&amp;[3]Tabelle1!$C$3:$C$500&amp;[3]Tabelle1!$D$3:$D$500,0),MATCH(S$2,[3]Tabelle1!$E$2:$U$2,0))),"")</f>
        <v/>
      </c>
      <c r="T667" s="195" t="str">
        <f t="array" ref="T667">IFERROR(IF(INDEX([3]Tabelle1!$E$3:$U$500,MATCH($A667&amp;$C667&amp;$D667,[3]Tabelle1!$A$3:$A$500&amp;[3]Tabelle1!$C$3:$C$500&amp;[3]Tabelle1!$D$3:$D$500,0),MATCH(T$2,[3]Tabelle1!$E$2:$U$2,0))=0,"",INDEX([3]Tabelle1!$E$3:$U$500,MATCH($A667&amp;$C667&amp;$D667,[3]Tabelle1!$A$3:$A$500&amp;[3]Tabelle1!$C$3:$C$500&amp;[3]Tabelle1!$D$3:$D$500,0),MATCH(T$2,[3]Tabelle1!$E$2:$U$2,0))),"")</f>
        <v/>
      </c>
      <c r="U667" s="195" t="str">
        <f t="array" ref="U667">IFERROR(IF(INDEX([3]Tabelle1!$E$3:$U$500,MATCH($A667&amp;$C667&amp;$D667,[3]Tabelle1!$A$3:$A$500&amp;[3]Tabelle1!$C$3:$C$500&amp;[3]Tabelle1!$D$3:$D$500,0),MATCH(U$2,[3]Tabelle1!$E$2:$U$2,0))=0,"",INDEX([3]Tabelle1!$E$3:$U$500,MATCH($A667&amp;$C667&amp;$D667,[3]Tabelle1!$A$3:$A$500&amp;[3]Tabelle1!$C$3:$C$500&amp;[3]Tabelle1!$D$3:$D$500,0),MATCH(U$2,[3]Tabelle1!$E$2:$U$2,0))),"")</f>
        <v/>
      </c>
      <c r="V667" s="196" t="str">
        <f t="array" ref="V667">IFERROR(IF(INDEX([3]Tabelle1!$E$3:$U$500,MATCH($A667&amp;$C667&amp;$D667,[3]Tabelle1!$A$3:$A$500&amp;[3]Tabelle1!$C$3:$C$500&amp;[3]Tabelle1!$D$3:$D$500,0),MATCH(V$2,[3]Tabelle1!$E$2:$U$2,0))=0,"",INDEX([3]Tabelle1!$E$3:$U$500,MATCH($A667&amp;$C667&amp;$D667,[3]Tabelle1!$A$3:$A$500&amp;[3]Tabelle1!$C$3:$C$500&amp;[3]Tabelle1!$D$3:$D$500,0),MATCH(V$2,[3]Tabelle1!$E$2:$U$2,0))),"")</f>
        <v/>
      </c>
      <c r="W667" t="str">
        <f t="array" ref="W667">IFERROR(IF(INDEX([3]Tabelle1!$E$3:$U$500,MATCH($A667&amp;$C667&amp;$D667,[3]Tabelle1!$A$3:$A$500&amp;[3]Tabelle1!$C$3:$C$500&amp;[3]Tabelle1!$D$3:$D$500,0),MATCH(W$2,[3]Tabelle1!$E$2:$U$2,0))=0,"",INDEX([3]Tabelle1!$E$3:$U$500,MATCH($A667&amp;$C667&amp;$D667,[3]Tabelle1!$A$3:$A$500&amp;[3]Tabelle1!$C$3:$C$500&amp;[3]Tabelle1!$D$3:$D$500,0),MATCH(W$2,[3]Tabelle1!$E$2:$U$2,0))),"")</f>
        <v/>
      </c>
      <c r="X667" t="str">
        <f t="array" ref="X667">IFERROR(IF(INDEX([3]Tabelle1!$E$3:$U$500,MATCH($A667&amp;$C667&amp;$D667,[3]Tabelle1!$A$3:$A$500&amp;[3]Tabelle1!$C$3:$C$500&amp;[3]Tabelle1!$D$3:$D$500,0),MATCH(X$2,[3]Tabelle1!$E$2:$U$2,0))=0,"",INDEX([3]Tabelle1!$E$3:$U$500,MATCH($A667&amp;$C667&amp;$D667,[3]Tabelle1!$A$3:$A$500&amp;[3]Tabelle1!$C$3:$C$500&amp;[3]Tabelle1!$D$3:$D$500,0),MATCH(X$2,[3]Tabelle1!$E$2:$U$2,0))),"")</f>
        <v/>
      </c>
    </row>
    <row r="668" spans="1:24" ht="12.75" customHeight="1" x14ac:dyDescent="0.2">
      <c r="A668" s="107" t="str">
        <f t="shared" si="53"/>
        <v>Sweden</v>
      </c>
      <c r="B668" s="97"/>
      <c r="C668" s="97" t="s">
        <v>88</v>
      </c>
      <c r="D668" s="227" t="s">
        <v>47</v>
      </c>
      <c r="E668" s="236"/>
      <c r="F668" s="194"/>
      <c r="G668" s="194"/>
      <c r="H668" s="195" t="str">
        <f t="array" ref="H668">IFERROR(IF(INDEX([3]Tabelle1!$E$3:$U$500,MATCH($A668&amp;$C668&amp;$D668,[3]Tabelle1!$A$3:$A$500&amp;[3]Tabelle1!$C$3:$C$500&amp;[3]Tabelle1!$D$3:$D$500,0),MATCH(H$2,[3]Tabelle1!$E$2:$U$2,0))=0,"",INDEX([3]Tabelle1!$E$3:$U$500,MATCH($A668&amp;$C668&amp;$D668,[3]Tabelle1!$A$3:$A$500&amp;[3]Tabelle1!$C$3:$C$500&amp;[3]Tabelle1!$D$3:$D$500,0),MATCH(H$2,[3]Tabelle1!$E$2:$U$2,0))),"")</f>
        <v/>
      </c>
      <c r="I668" s="195" t="str">
        <f t="array" ref="I668">IFERROR(IF(INDEX([3]Tabelle1!$E$3:$U$500,MATCH($A668&amp;$C668&amp;$D668,[3]Tabelle1!$A$3:$A$500&amp;[3]Tabelle1!$C$3:$C$500&amp;[3]Tabelle1!$D$3:$D$500,0),MATCH(I$2,[3]Tabelle1!$E$2:$U$2,0))=0,"",INDEX([3]Tabelle1!$E$3:$U$500,MATCH($A668&amp;$C668&amp;$D668,[3]Tabelle1!$A$3:$A$500&amp;[3]Tabelle1!$C$3:$C$500&amp;[3]Tabelle1!$D$3:$D$500,0),MATCH(I$2,[3]Tabelle1!$E$2:$U$2,0))),"")</f>
        <v/>
      </c>
      <c r="J668" s="195" t="str">
        <f t="array" ref="J668">IFERROR(IF(INDEX([3]Tabelle1!$E$3:$U$500,MATCH($A668&amp;$C668&amp;$D668,[3]Tabelle1!$A$3:$A$500&amp;[3]Tabelle1!$C$3:$C$500&amp;[3]Tabelle1!$D$3:$D$500,0),MATCH(J$2,[3]Tabelle1!$E$2:$U$2,0))=0,"",INDEX([3]Tabelle1!$E$3:$U$500,MATCH($A668&amp;$C668&amp;$D668,[3]Tabelle1!$A$3:$A$500&amp;[3]Tabelle1!$C$3:$C$500&amp;[3]Tabelle1!$D$3:$D$500,0),MATCH(J$2,[3]Tabelle1!$E$2:$U$2,0))),"")</f>
        <v/>
      </c>
      <c r="K668" s="195" t="str">
        <f t="array" ref="K668">IFERROR(IF(INDEX([3]Tabelle1!$E$3:$U$500,MATCH($A668&amp;$C668&amp;$D668,[3]Tabelle1!$A$3:$A$500&amp;[3]Tabelle1!$C$3:$C$500&amp;[3]Tabelle1!$D$3:$D$500,0),MATCH(K$2,[3]Tabelle1!$E$2:$U$2,0))=0,"",INDEX([3]Tabelle1!$E$3:$U$500,MATCH($A668&amp;$C668&amp;$D668,[3]Tabelle1!$A$3:$A$500&amp;[3]Tabelle1!$C$3:$C$500&amp;[3]Tabelle1!$D$3:$D$500,0),MATCH(K$2,[3]Tabelle1!$E$2:$U$2,0))),"")</f>
        <v/>
      </c>
      <c r="L668" s="195" t="str">
        <f t="array" ref="L668">IFERROR(IF(INDEX([3]Tabelle1!$E$3:$U$500,MATCH($A668&amp;$C668&amp;$D668,[3]Tabelle1!$A$3:$A$500&amp;[3]Tabelle1!$C$3:$C$500&amp;[3]Tabelle1!$D$3:$D$500,0),MATCH(L$2,[3]Tabelle1!$E$2:$U$2,0))=0,"",INDEX([3]Tabelle1!$E$3:$U$500,MATCH($A668&amp;$C668&amp;$D668,[3]Tabelle1!$A$3:$A$500&amp;[3]Tabelle1!$C$3:$C$500&amp;[3]Tabelle1!$D$3:$D$500,0),MATCH(L$2,[3]Tabelle1!$E$2:$U$2,0))),"")</f>
        <v/>
      </c>
      <c r="M668" s="195" t="str">
        <f t="array" ref="M668">IFERROR(IF(INDEX([3]Tabelle1!$E$3:$U$500,MATCH($A668&amp;$C668&amp;$D668,[3]Tabelle1!$A$3:$A$500&amp;[3]Tabelle1!$C$3:$C$500&amp;[3]Tabelle1!$D$3:$D$500,0),MATCH(M$2,[3]Tabelle1!$E$2:$U$2,0))=0,"",INDEX([3]Tabelle1!$E$3:$U$500,MATCH($A668&amp;$C668&amp;$D668,[3]Tabelle1!$A$3:$A$500&amp;[3]Tabelle1!$C$3:$C$500&amp;[3]Tabelle1!$D$3:$D$500,0),MATCH(M$2,[3]Tabelle1!$E$2:$U$2,0))),"")</f>
        <v/>
      </c>
      <c r="N668" s="195" t="str">
        <f t="array" ref="N668">IFERROR(IF(INDEX([3]Tabelle1!$E$3:$U$500,MATCH($A668&amp;$C668&amp;$D668,[3]Tabelle1!$A$3:$A$500&amp;[3]Tabelle1!$C$3:$C$500&amp;[3]Tabelle1!$D$3:$D$500,0),MATCH(N$2,[3]Tabelle1!$E$2:$U$2,0))=0,"",INDEX([3]Tabelle1!$E$3:$U$500,MATCH($A668&amp;$C668&amp;$D668,[3]Tabelle1!$A$3:$A$500&amp;[3]Tabelle1!$C$3:$C$500&amp;[3]Tabelle1!$D$3:$D$500,0),MATCH(N$2,[3]Tabelle1!$E$2:$U$2,0))),"")</f>
        <v/>
      </c>
      <c r="O668" s="195" t="str">
        <f t="array" ref="O668">IFERROR(IF(INDEX([3]Tabelle1!$E$3:$U$500,MATCH($A668&amp;$C668&amp;$D668,[3]Tabelle1!$A$3:$A$500&amp;[3]Tabelle1!$C$3:$C$500&amp;[3]Tabelle1!$D$3:$D$500,0),MATCH(O$2,[3]Tabelle1!$E$2:$U$2,0))=0,"",INDEX([3]Tabelle1!$E$3:$U$500,MATCH($A668&amp;$C668&amp;$D668,[3]Tabelle1!$A$3:$A$500&amp;[3]Tabelle1!$C$3:$C$500&amp;[3]Tabelle1!$D$3:$D$500,0),MATCH(O$2,[3]Tabelle1!$E$2:$U$2,0))),"")</f>
        <v/>
      </c>
      <c r="P668" s="195" t="str">
        <f t="array" ref="P668">IFERROR(IF(INDEX([3]Tabelle1!$E$3:$U$500,MATCH($A668&amp;$C668&amp;$D668,[3]Tabelle1!$A$3:$A$500&amp;[3]Tabelle1!$C$3:$C$500&amp;[3]Tabelle1!$D$3:$D$500,0),MATCH(P$2,[3]Tabelle1!$E$2:$U$2,0))=0,"",INDEX([3]Tabelle1!$E$3:$U$500,MATCH($A668&amp;$C668&amp;$D668,[3]Tabelle1!$A$3:$A$500&amp;[3]Tabelle1!$C$3:$C$500&amp;[3]Tabelle1!$D$3:$D$500,0),MATCH(P$2,[3]Tabelle1!$E$2:$U$2,0))),"")</f>
        <v/>
      </c>
      <c r="Q668" s="195" t="str">
        <f t="array" ref="Q668">IFERROR(IF(INDEX([3]Tabelle1!$E$3:$U$500,MATCH($A668&amp;$C668&amp;$D668,[3]Tabelle1!$A$3:$A$500&amp;[3]Tabelle1!$C$3:$C$500&amp;[3]Tabelle1!$D$3:$D$500,0),MATCH(Q$2,[3]Tabelle1!$E$2:$U$2,0))=0,"",INDEX([3]Tabelle1!$E$3:$U$500,MATCH($A668&amp;$C668&amp;$D668,[3]Tabelle1!$A$3:$A$500&amp;[3]Tabelle1!$C$3:$C$500&amp;[3]Tabelle1!$D$3:$D$500,0),MATCH(Q$2,[3]Tabelle1!$E$2:$U$2,0))),"")</f>
        <v/>
      </c>
      <c r="R668" s="195" t="str">
        <f t="array" ref="R668">IFERROR(IF(INDEX([3]Tabelle1!$E$3:$U$500,MATCH($A668&amp;$C668&amp;$D668,[3]Tabelle1!$A$3:$A$500&amp;[3]Tabelle1!$C$3:$C$500&amp;[3]Tabelle1!$D$3:$D$500,0),MATCH(R$2,[3]Tabelle1!$E$2:$U$2,0))=0,"",INDEX([3]Tabelle1!$E$3:$U$500,MATCH($A668&amp;$C668&amp;$D668,[3]Tabelle1!$A$3:$A$500&amp;[3]Tabelle1!$C$3:$C$500&amp;[3]Tabelle1!$D$3:$D$500,0),MATCH(R$2,[3]Tabelle1!$E$2:$U$2,0))),"")</f>
        <v/>
      </c>
      <c r="S668" s="195" t="str">
        <f t="array" ref="S668">IFERROR(IF(INDEX([3]Tabelle1!$E$3:$U$500,MATCH($A668&amp;$C668&amp;$D668,[3]Tabelle1!$A$3:$A$500&amp;[3]Tabelle1!$C$3:$C$500&amp;[3]Tabelle1!$D$3:$D$500,0),MATCH(S$2,[3]Tabelle1!$E$2:$U$2,0))=0,"",INDEX([3]Tabelle1!$E$3:$U$500,MATCH($A668&amp;$C668&amp;$D668,[3]Tabelle1!$A$3:$A$500&amp;[3]Tabelle1!$C$3:$C$500&amp;[3]Tabelle1!$D$3:$D$500,0),MATCH(S$2,[3]Tabelle1!$E$2:$U$2,0))),"")</f>
        <v/>
      </c>
      <c r="T668" s="195" t="str">
        <f t="array" ref="T668">IFERROR(IF(INDEX([3]Tabelle1!$E$3:$U$500,MATCH($A668&amp;$C668&amp;$D668,[3]Tabelle1!$A$3:$A$500&amp;[3]Tabelle1!$C$3:$C$500&amp;[3]Tabelle1!$D$3:$D$500,0),MATCH(T$2,[3]Tabelle1!$E$2:$U$2,0))=0,"",INDEX([3]Tabelle1!$E$3:$U$500,MATCH($A668&amp;$C668&amp;$D668,[3]Tabelle1!$A$3:$A$500&amp;[3]Tabelle1!$C$3:$C$500&amp;[3]Tabelle1!$D$3:$D$500,0),MATCH(T$2,[3]Tabelle1!$E$2:$U$2,0))),"")</f>
        <v/>
      </c>
      <c r="U668" s="195" t="str">
        <f t="array" ref="U668">IFERROR(IF(INDEX([3]Tabelle1!$E$3:$U$500,MATCH($A668&amp;$C668&amp;$D668,[3]Tabelle1!$A$3:$A$500&amp;[3]Tabelle1!$C$3:$C$500&amp;[3]Tabelle1!$D$3:$D$500,0),MATCH(U$2,[3]Tabelle1!$E$2:$U$2,0))=0,"",INDEX([3]Tabelle1!$E$3:$U$500,MATCH($A668&amp;$C668&amp;$D668,[3]Tabelle1!$A$3:$A$500&amp;[3]Tabelle1!$C$3:$C$500&amp;[3]Tabelle1!$D$3:$D$500,0),MATCH(U$2,[3]Tabelle1!$E$2:$U$2,0))),"")</f>
        <v/>
      </c>
      <c r="V668" s="196" t="str">
        <f t="array" ref="V668">IFERROR(IF(INDEX([3]Tabelle1!$E$3:$U$500,MATCH($A668&amp;$C668&amp;$D668,[3]Tabelle1!$A$3:$A$500&amp;[3]Tabelle1!$C$3:$C$500&amp;[3]Tabelle1!$D$3:$D$500,0),MATCH(V$2,[3]Tabelle1!$E$2:$U$2,0))=0,"",INDEX([3]Tabelle1!$E$3:$U$500,MATCH($A668&amp;$C668&amp;$D668,[3]Tabelle1!$A$3:$A$500&amp;[3]Tabelle1!$C$3:$C$500&amp;[3]Tabelle1!$D$3:$D$500,0),MATCH(V$2,[3]Tabelle1!$E$2:$U$2,0))),"")</f>
        <v/>
      </c>
      <c r="W668" t="str">
        <f t="array" ref="W668">IFERROR(IF(INDEX([3]Tabelle1!$E$3:$U$500,MATCH($A668&amp;$C668&amp;$D668,[3]Tabelle1!$A$3:$A$500&amp;[3]Tabelle1!$C$3:$C$500&amp;[3]Tabelle1!$D$3:$D$500,0),MATCH(W$2,[3]Tabelle1!$E$2:$U$2,0))=0,"",INDEX([3]Tabelle1!$E$3:$U$500,MATCH($A668&amp;$C668&amp;$D668,[3]Tabelle1!$A$3:$A$500&amp;[3]Tabelle1!$C$3:$C$500&amp;[3]Tabelle1!$D$3:$D$500,0),MATCH(W$2,[3]Tabelle1!$E$2:$U$2,0))),"")</f>
        <v/>
      </c>
      <c r="X668" t="str">
        <f t="array" ref="X668">IFERROR(IF(INDEX([3]Tabelle1!$E$3:$U$500,MATCH($A668&amp;$C668&amp;$D668,[3]Tabelle1!$A$3:$A$500&amp;[3]Tabelle1!$C$3:$C$500&amp;[3]Tabelle1!$D$3:$D$500,0),MATCH(X$2,[3]Tabelle1!$E$2:$U$2,0))=0,"",INDEX([3]Tabelle1!$E$3:$U$500,MATCH($A668&amp;$C668&amp;$D668,[3]Tabelle1!$A$3:$A$500&amp;[3]Tabelle1!$C$3:$C$500&amp;[3]Tabelle1!$D$3:$D$500,0),MATCH(X$2,[3]Tabelle1!$E$2:$U$2,0))),"")</f>
        <v/>
      </c>
    </row>
    <row r="669" spans="1:24" ht="12.75" customHeight="1" x14ac:dyDescent="0.2">
      <c r="A669" s="107" t="str">
        <f t="shared" si="53"/>
        <v>Sweden</v>
      </c>
      <c r="B669" s="97"/>
      <c r="C669" s="97" t="s">
        <v>88</v>
      </c>
      <c r="D669" s="227" t="s">
        <v>93</v>
      </c>
      <c r="E669" s="236"/>
      <c r="F669" s="194"/>
      <c r="G669" s="194"/>
      <c r="H669" s="195" t="str">
        <f t="array" ref="H669">IFERROR(IF(INDEX([3]Tabelle1!$E$3:$U$500,MATCH($A669&amp;$C669&amp;$D669,[3]Tabelle1!$A$3:$A$500&amp;[3]Tabelle1!$C$3:$C$500&amp;[3]Tabelle1!$D$3:$D$500,0),MATCH(H$2,[3]Tabelle1!$E$2:$U$2,0))=0,"",INDEX([3]Tabelle1!$E$3:$U$500,MATCH($A669&amp;$C669&amp;$D669,[3]Tabelle1!$A$3:$A$500&amp;[3]Tabelle1!$C$3:$C$500&amp;[3]Tabelle1!$D$3:$D$500,0),MATCH(H$2,[3]Tabelle1!$E$2:$U$2,0))),"")</f>
        <v/>
      </c>
      <c r="I669" s="195" t="str">
        <f t="array" ref="I669">IFERROR(IF(INDEX([3]Tabelle1!$E$3:$U$500,MATCH($A669&amp;$C669&amp;$D669,[3]Tabelle1!$A$3:$A$500&amp;[3]Tabelle1!$C$3:$C$500&amp;[3]Tabelle1!$D$3:$D$500,0),MATCH(I$2,[3]Tabelle1!$E$2:$U$2,0))=0,"",INDEX([3]Tabelle1!$E$3:$U$500,MATCH($A669&amp;$C669&amp;$D669,[3]Tabelle1!$A$3:$A$500&amp;[3]Tabelle1!$C$3:$C$500&amp;[3]Tabelle1!$D$3:$D$500,0),MATCH(I$2,[3]Tabelle1!$E$2:$U$2,0))),"")</f>
        <v/>
      </c>
      <c r="J669" s="195" t="str">
        <f t="array" ref="J669">IFERROR(IF(INDEX([3]Tabelle1!$E$3:$U$500,MATCH($A669&amp;$C669&amp;$D669,[3]Tabelle1!$A$3:$A$500&amp;[3]Tabelle1!$C$3:$C$500&amp;[3]Tabelle1!$D$3:$D$500,0),MATCH(J$2,[3]Tabelle1!$E$2:$U$2,0))=0,"",INDEX([3]Tabelle1!$E$3:$U$500,MATCH($A669&amp;$C669&amp;$D669,[3]Tabelle1!$A$3:$A$500&amp;[3]Tabelle1!$C$3:$C$500&amp;[3]Tabelle1!$D$3:$D$500,0),MATCH(J$2,[3]Tabelle1!$E$2:$U$2,0))),"")</f>
        <v/>
      </c>
      <c r="K669" s="195" t="str">
        <f t="array" ref="K669">IFERROR(IF(INDEX([3]Tabelle1!$E$3:$U$500,MATCH($A669&amp;$C669&amp;$D669,[3]Tabelle1!$A$3:$A$500&amp;[3]Tabelle1!$C$3:$C$500&amp;[3]Tabelle1!$D$3:$D$500,0),MATCH(K$2,[3]Tabelle1!$E$2:$U$2,0))=0,"",INDEX([3]Tabelle1!$E$3:$U$500,MATCH($A669&amp;$C669&amp;$D669,[3]Tabelle1!$A$3:$A$500&amp;[3]Tabelle1!$C$3:$C$500&amp;[3]Tabelle1!$D$3:$D$500,0),MATCH(K$2,[3]Tabelle1!$E$2:$U$2,0))),"")</f>
        <v/>
      </c>
      <c r="L669" s="195" t="str">
        <f t="array" ref="L669">IFERROR(IF(INDEX([3]Tabelle1!$E$3:$U$500,MATCH($A669&amp;$C669&amp;$D669,[3]Tabelle1!$A$3:$A$500&amp;[3]Tabelle1!$C$3:$C$500&amp;[3]Tabelle1!$D$3:$D$500,0),MATCH(L$2,[3]Tabelle1!$E$2:$U$2,0))=0,"",INDEX([3]Tabelle1!$E$3:$U$500,MATCH($A669&amp;$C669&amp;$D669,[3]Tabelle1!$A$3:$A$500&amp;[3]Tabelle1!$C$3:$C$500&amp;[3]Tabelle1!$D$3:$D$500,0),MATCH(L$2,[3]Tabelle1!$E$2:$U$2,0))),"")</f>
        <v/>
      </c>
      <c r="M669" s="195" t="str">
        <f t="array" ref="M669">IFERROR(IF(INDEX([3]Tabelle1!$E$3:$U$500,MATCH($A669&amp;$C669&amp;$D669,[3]Tabelle1!$A$3:$A$500&amp;[3]Tabelle1!$C$3:$C$500&amp;[3]Tabelle1!$D$3:$D$500,0),MATCH(M$2,[3]Tabelle1!$E$2:$U$2,0))=0,"",INDEX([3]Tabelle1!$E$3:$U$500,MATCH($A669&amp;$C669&amp;$D669,[3]Tabelle1!$A$3:$A$500&amp;[3]Tabelle1!$C$3:$C$500&amp;[3]Tabelle1!$D$3:$D$500,0),MATCH(M$2,[3]Tabelle1!$E$2:$U$2,0))),"")</f>
        <v/>
      </c>
      <c r="N669" s="195" t="str">
        <f t="array" ref="N669">IFERROR(IF(INDEX([3]Tabelle1!$E$3:$U$500,MATCH($A669&amp;$C669&amp;$D669,[3]Tabelle1!$A$3:$A$500&amp;[3]Tabelle1!$C$3:$C$500&amp;[3]Tabelle1!$D$3:$D$500,0),MATCH(N$2,[3]Tabelle1!$E$2:$U$2,0))=0,"",INDEX([3]Tabelle1!$E$3:$U$500,MATCH($A669&amp;$C669&amp;$D669,[3]Tabelle1!$A$3:$A$500&amp;[3]Tabelle1!$C$3:$C$500&amp;[3]Tabelle1!$D$3:$D$500,0),MATCH(N$2,[3]Tabelle1!$E$2:$U$2,0))),"")</f>
        <v/>
      </c>
      <c r="O669" s="195" t="str">
        <f t="array" ref="O669">IFERROR(IF(INDEX([3]Tabelle1!$E$3:$U$500,MATCH($A669&amp;$C669&amp;$D669,[3]Tabelle1!$A$3:$A$500&amp;[3]Tabelle1!$C$3:$C$500&amp;[3]Tabelle1!$D$3:$D$500,0),MATCH(O$2,[3]Tabelle1!$E$2:$U$2,0))=0,"",INDEX([3]Tabelle1!$E$3:$U$500,MATCH($A669&amp;$C669&amp;$D669,[3]Tabelle1!$A$3:$A$500&amp;[3]Tabelle1!$C$3:$C$500&amp;[3]Tabelle1!$D$3:$D$500,0),MATCH(O$2,[3]Tabelle1!$E$2:$U$2,0))),"")</f>
        <v/>
      </c>
      <c r="P669" s="195" t="str">
        <f t="array" ref="P669">IFERROR(IF(INDEX([3]Tabelle1!$E$3:$U$500,MATCH($A669&amp;$C669&amp;$D669,[3]Tabelle1!$A$3:$A$500&amp;[3]Tabelle1!$C$3:$C$500&amp;[3]Tabelle1!$D$3:$D$500,0),MATCH(P$2,[3]Tabelle1!$E$2:$U$2,0))=0,"",INDEX([3]Tabelle1!$E$3:$U$500,MATCH($A669&amp;$C669&amp;$D669,[3]Tabelle1!$A$3:$A$500&amp;[3]Tabelle1!$C$3:$C$500&amp;[3]Tabelle1!$D$3:$D$500,0),MATCH(P$2,[3]Tabelle1!$E$2:$U$2,0))),"")</f>
        <v/>
      </c>
      <c r="Q669" s="195" t="str">
        <f t="array" ref="Q669">IFERROR(IF(INDEX([3]Tabelle1!$E$3:$U$500,MATCH($A669&amp;$C669&amp;$D669,[3]Tabelle1!$A$3:$A$500&amp;[3]Tabelle1!$C$3:$C$500&amp;[3]Tabelle1!$D$3:$D$500,0),MATCH(Q$2,[3]Tabelle1!$E$2:$U$2,0))=0,"",INDEX([3]Tabelle1!$E$3:$U$500,MATCH($A669&amp;$C669&amp;$D669,[3]Tabelle1!$A$3:$A$500&amp;[3]Tabelle1!$C$3:$C$500&amp;[3]Tabelle1!$D$3:$D$500,0),MATCH(Q$2,[3]Tabelle1!$E$2:$U$2,0))),"")</f>
        <v/>
      </c>
      <c r="R669" s="195" t="str">
        <f t="array" ref="R669">IFERROR(IF(INDEX([3]Tabelle1!$E$3:$U$500,MATCH($A669&amp;$C669&amp;$D669,[3]Tabelle1!$A$3:$A$500&amp;[3]Tabelle1!$C$3:$C$500&amp;[3]Tabelle1!$D$3:$D$500,0),MATCH(R$2,[3]Tabelle1!$E$2:$U$2,0))=0,"",INDEX([3]Tabelle1!$E$3:$U$500,MATCH($A669&amp;$C669&amp;$D669,[3]Tabelle1!$A$3:$A$500&amp;[3]Tabelle1!$C$3:$C$500&amp;[3]Tabelle1!$D$3:$D$500,0),MATCH(R$2,[3]Tabelle1!$E$2:$U$2,0))),"")</f>
        <v/>
      </c>
      <c r="S669" s="195" t="str">
        <f t="array" ref="S669">IFERROR(IF(INDEX([3]Tabelle1!$E$3:$U$500,MATCH($A669&amp;$C669&amp;$D669,[3]Tabelle1!$A$3:$A$500&amp;[3]Tabelle1!$C$3:$C$500&amp;[3]Tabelle1!$D$3:$D$500,0),MATCH(S$2,[3]Tabelle1!$E$2:$U$2,0))=0,"",INDEX([3]Tabelle1!$E$3:$U$500,MATCH($A669&amp;$C669&amp;$D669,[3]Tabelle1!$A$3:$A$500&amp;[3]Tabelle1!$C$3:$C$500&amp;[3]Tabelle1!$D$3:$D$500,0),MATCH(S$2,[3]Tabelle1!$E$2:$U$2,0))),"")</f>
        <v/>
      </c>
      <c r="T669" s="195" t="str">
        <f t="array" ref="T669">IFERROR(IF(INDEX([3]Tabelle1!$E$3:$U$500,MATCH($A669&amp;$C669&amp;$D669,[3]Tabelle1!$A$3:$A$500&amp;[3]Tabelle1!$C$3:$C$500&amp;[3]Tabelle1!$D$3:$D$500,0),MATCH(T$2,[3]Tabelle1!$E$2:$U$2,0))=0,"",INDEX([3]Tabelle1!$E$3:$U$500,MATCH($A669&amp;$C669&amp;$D669,[3]Tabelle1!$A$3:$A$500&amp;[3]Tabelle1!$C$3:$C$500&amp;[3]Tabelle1!$D$3:$D$500,0),MATCH(T$2,[3]Tabelle1!$E$2:$U$2,0))),"")</f>
        <v/>
      </c>
      <c r="U669" s="195" t="str">
        <f t="array" ref="U669">IFERROR(IF(INDEX([3]Tabelle1!$E$3:$U$500,MATCH($A669&amp;$C669&amp;$D669,[3]Tabelle1!$A$3:$A$500&amp;[3]Tabelle1!$C$3:$C$500&amp;[3]Tabelle1!$D$3:$D$500,0),MATCH(U$2,[3]Tabelle1!$E$2:$U$2,0))=0,"",INDEX([3]Tabelle1!$E$3:$U$500,MATCH($A669&amp;$C669&amp;$D669,[3]Tabelle1!$A$3:$A$500&amp;[3]Tabelle1!$C$3:$C$500&amp;[3]Tabelle1!$D$3:$D$500,0),MATCH(U$2,[3]Tabelle1!$E$2:$U$2,0))),"")</f>
        <v/>
      </c>
      <c r="V669" s="196" t="str">
        <f t="array" ref="V669">IFERROR(IF(INDEX([3]Tabelle1!$E$3:$U$500,MATCH($A669&amp;$C669&amp;$D669,[3]Tabelle1!$A$3:$A$500&amp;[3]Tabelle1!$C$3:$C$500&amp;[3]Tabelle1!$D$3:$D$500,0),MATCH(V$2,[3]Tabelle1!$E$2:$U$2,0))=0,"",INDEX([3]Tabelle1!$E$3:$U$500,MATCH($A669&amp;$C669&amp;$D669,[3]Tabelle1!$A$3:$A$500&amp;[3]Tabelle1!$C$3:$C$500&amp;[3]Tabelle1!$D$3:$D$500,0),MATCH(V$2,[3]Tabelle1!$E$2:$U$2,0))),"")</f>
        <v/>
      </c>
      <c r="W669" t="str">
        <f t="array" ref="W669">IFERROR(IF(INDEX([3]Tabelle1!$E$3:$U$500,MATCH($A669&amp;$C669&amp;$D669,[3]Tabelle1!$A$3:$A$500&amp;[3]Tabelle1!$C$3:$C$500&amp;[3]Tabelle1!$D$3:$D$500,0),MATCH(W$2,[3]Tabelle1!$E$2:$U$2,0))=0,"",INDEX([3]Tabelle1!$E$3:$U$500,MATCH($A669&amp;$C669&amp;$D669,[3]Tabelle1!$A$3:$A$500&amp;[3]Tabelle1!$C$3:$C$500&amp;[3]Tabelle1!$D$3:$D$500,0),MATCH(W$2,[3]Tabelle1!$E$2:$U$2,0))),"")</f>
        <v/>
      </c>
      <c r="X669" t="str">
        <f t="array" ref="X669">IFERROR(IF(INDEX([3]Tabelle1!$E$3:$U$500,MATCH($A669&amp;$C669&amp;$D669,[3]Tabelle1!$A$3:$A$500&amp;[3]Tabelle1!$C$3:$C$500&amp;[3]Tabelle1!$D$3:$D$500,0),MATCH(X$2,[3]Tabelle1!$E$2:$U$2,0))=0,"",INDEX([3]Tabelle1!$E$3:$U$500,MATCH($A669&amp;$C669&amp;$D669,[3]Tabelle1!$A$3:$A$500&amp;[3]Tabelle1!$C$3:$C$500&amp;[3]Tabelle1!$D$3:$D$500,0),MATCH(X$2,[3]Tabelle1!$E$2:$U$2,0))),"")</f>
        <v/>
      </c>
    </row>
    <row r="670" spans="1:24" ht="12.75" customHeight="1" x14ac:dyDescent="0.2">
      <c r="A670" s="107" t="str">
        <f t="shared" si="53"/>
        <v>Sweden</v>
      </c>
      <c r="B670" s="97"/>
      <c r="C670" s="97" t="s">
        <v>88</v>
      </c>
      <c r="D670" s="227" t="s">
        <v>48</v>
      </c>
      <c r="E670" s="236"/>
      <c r="F670" s="194"/>
      <c r="G670" s="194"/>
      <c r="H670" s="195" t="str">
        <f t="array" ref="H670">IFERROR(IF(INDEX([3]Tabelle1!$E$3:$U$500,MATCH($A670&amp;$C670&amp;$D670,[3]Tabelle1!$A$3:$A$500&amp;[3]Tabelle1!$C$3:$C$500&amp;[3]Tabelle1!$D$3:$D$500,0),MATCH(H$2,[3]Tabelle1!$E$2:$U$2,0))=0,"",INDEX([3]Tabelle1!$E$3:$U$500,MATCH($A670&amp;$C670&amp;$D670,[3]Tabelle1!$A$3:$A$500&amp;[3]Tabelle1!$C$3:$C$500&amp;[3]Tabelle1!$D$3:$D$500,0),MATCH(H$2,[3]Tabelle1!$E$2:$U$2,0))),"")</f>
        <v/>
      </c>
      <c r="I670" s="195" t="str">
        <f t="array" ref="I670">IFERROR(IF(INDEX([3]Tabelle1!$E$3:$U$500,MATCH($A670&amp;$C670&amp;$D670,[3]Tabelle1!$A$3:$A$500&amp;[3]Tabelle1!$C$3:$C$500&amp;[3]Tabelle1!$D$3:$D$500,0),MATCH(I$2,[3]Tabelle1!$E$2:$U$2,0))=0,"",INDEX([3]Tabelle1!$E$3:$U$500,MATCH($A670&amp;$C670&amp;$D670,[3]Tabelle1!$A$3:$A$500&amp;[3]Tabelle1!$C$3:$C$500&amp;[3]Tabelle1!$D$3:$D$500,0),MATCH(I$2,[3]Tabelle1!$E$2:$U$2,0))),"")</f>
        <v/>
      </c>
      <c r="J670" s="195" t="str">
        <f t="array" ref="J670">IFERROR(IF(INDEX([3]Tabelle1!$E$3:$U$500,MATCH($A670&amp;$C670&amp;$D670,[3]Tabelle1!$A$3:$A$500&amp;[3]Tabelle1!$C$3:$C$500&amp;[3]Tabelle1!$D$3:$D$500,0),MATCH(J$2,[3]Tabelle1!$E$2:$U$2,0))=0,"",INDEX([3]Tabelle1!$E$3:$U$500,MATCH($A670&amp;$C670&amp;$D670,[3]Tabelle1!$A$3:$A$500&amp;[3]Tabelle1!$C$3:$C$500&amp;[3]Tabelle1!$D$3:$D$500,0),MATCH(J$2,[3]Tabelle1!$E$2:$U$2,0))),"")</f>
        <v/>
      </c>
      <c r="K670" s="195" t="str">
        <f t="array" ref="K670">IFERROR(IF(INDEX([3]Tabelle1!$E$3:$U$500,MATCH($A670&amp;$C670&amp;$D670,[3]Tabelle1!$A$3:$A$500&amp;[3]Tabelle1!$C$3:$C$500&amp;[3]Tabelle1!$D$3:$D$500,0),MATCH(K$2,[3]Tabelle1!$E$2:$U$2,0))=0,"",INDEX([3]Tabelle1!$E$3:$U$500,MATCH($A670&amp;$C670&amp;$D670,[3]Tabelle1!$A$3:$A$500&amp;[3]Tabelle1!$C$3:$C$500&amp;[3]Tabelle1!$D$3:$D$500,0),MATCH(K$2,[3]Tabelle1!$E$2:$U$2,0))),"")</f>
        <v/>
      </c>
      <c r="L670" s="195" t="str">
        <f t="array" ref="L670">IFERROR(IF(INDEX([3]Tabelle1!$E$3:$U$500,MATCH($A670&amp;$C670&amp;$D670,[3]Tabelle1!$A$3:$A$500&amp;[3]Tabelle1!$C$3:$C$500&amp;[3]Tabelle1!$D$3:$D$500,0),MATCH(L$2,[3]Tabelle1!$E$2:$U$2,0))=0,"",INDEX([3]Tabelle1!$E$3:$U$500,MATCH($A670&amp;$C670&amp;$D670,[3]Tabelle1!$A$3:$A$500&amp;[3]Tabelle1!$C$3:$C$500&amp;[3]Tabelle1!$D$3:$D$500,0),MATCH(L$2,[3]Tabelle1!$E$2:$U$2,0))),"")</f>
        <v/>
      </c>
      <c r="M670" s="195" t="str">
        <f t="array" ref="M670">IFERROR(IF(INDEX([3]Tabelle1!$E$3:$U$500,MATCH($A670&amp;$C670&amp;$D670,[3]Tabelle1!$A$3:$A$500&amp;[3]Tabelle1!$C$3:$C$500&amp;[3]Tabelle1!$D$3:$D$500,0),MATCH(M$2,[3]Tabelle1!$E$2:$U$2,0))=0,"",INDEX([3]Tabelle1!$E$3:$U$500,MATCH($A670&amp;$C670&amp;$D670,[3]Tabelle1!$A$3:$A$500&amp;[3]Tabelle1!$C$3:$C$500&amp;[3]Tabelle1!$D$3:$D$500,0),MATCH(M$2,[3]Tabelle1!$E$2:$U$2,0))),"")</f>
        <v/>
      </c>
      <c r="N670" s="195" t="str">
        <f t="array" ref="N670">IFERROR(IF(INDEX([3]Tabelle1!$E$3:$U$500,MATCH($A670&amp;$C670&amp;$D670,[3]Tabelle1!$A$3:$A$500&amp;[3]Tabelle1!$C$3:$C$500&amp;[3]Tabelle1!$D$3:$D$500,0),MATCH(N$2,[3]Tabelle1!$E$2:$U$2,0))=0,"",INDEX([3]Tabelle1!$E$3:$U$500,MATCH($A670&amp;$C670&amp;$D670,[3]Tabelle1!$A$3:$A$500&amp;[3]Tabelle1!$C$3:$C$500&amp;[3]Tabelle1!$D$3:$D$500,0),MATCH(N$2,[3]Tabelle1!$E$2:$U$2,0))),"")</f>
        <v/>
      </c>
      <c r="O670" s="195" t="str">
        <f t="array" ref="O670">IFERROR(IF(INDEX([3]Tabelle1!$E$3:$U$500,MATCH($A670&amp;$C670&amp;$D670,[3]Tabelle1!$A$3:$A$500&amp;[3]Tabelle1!$C$3:$C$500&amp;[3]Tabelle1!$D$3:$D$500,0),MATCH(O$2,[3]Tabelle1!$E$2:$U$2,0))=0,"",INDEX([3]Tabelle1!$E$3:$U$500,MATCH($A670&amp;$C670&amp;$D670,[3]Tabelle1!$A$3:$A$500&amp;[3]Tabelle1!$C$3:$C$500&amp;[3]Tabelle1!$D$3:$D$500,0),MATCH(O$2,[3]Tabelle1!$E$2:$U$2,0))),"")</f>
        <v/>
      </c>
      <c r="P670" s="195" t="str">
        <f t="array" ref="P670">IFERROR(IF(INDEX([3]Tabelle1!$E$3:$U$500,MATCH($A670&amp;$C670&amp;$D670,[3]Tabelle1!$A$3:$A$500&amp;[3]Tabelle1!$C$3:$C$500&amp;[3]Tabelle1!$D$3:$D$500,0),MATCH(P$2,[3]Tabelle1!$E$2:$U$2,0))=0,"",INDEX([3]Tabelle1!$E$3:$U$500,MATCH($A670&amp;$C670&amp;$D670,[3]Tabelle1!$A$3:$A$500&amp;[3]Tabelle1!$C$3:$C$500&amp;[3]Tabelle1!$D$3:$D$500,0),MATCH(P$2,[3]Tabelle1!$E$2:$U$2,0))),"")</f>
        <v/>
      </c>
      <c r="Q670" s="195" t="str">
        <f t="array" ref="Q670">IFERROR(IF(INDEX([3]Tabelle1!$E$3:$U$500,MATCH($A670&amp;$C670&amp;$D670,[3]Tabelle1!$A$3:$A$500&amp;[3]Tabelle1!$C$3:$C$500&amp;[3]Tabelle1!$D$3:$D$500,0),MATCH(Q$2,[3]Tabelle1!$E$2:$U$2,0))=0,"",INDEX([3]Tabelle1!$E$3:$U$500,MATCH($A670&amp;$C670&amp;$D670,[3]Tabelle1!$A$3:$A$500&amp;[3]Tabelle1!$C$3:$C$500&amp;[3]Tabelle1!$D$3:$D$500,0),MATCH(Q$2,[3]Tabelle1!$E$2:$U$2,0))),"")</f>
        <v/>
      </c>
      <c r="R670" s="195" t="str">
        <f t="array" ref="R670">IFERROR(IF(INDEX([3]Tabelle1!$E$3:$U$500,MATCH($A670&amp;$C670&amp;$D670,[3]Tabelle1!$A$3:$A$500&amp;[3]Tabelle1!$C$3:$C$500&amp;[3]Tabelle1!$D$3:$D$500,0),MATCH(R$2,[3]Tabelle1!$E$2:$U$2,0))=0,"",INDEX([3]Tabelle1!$E$3:$U$500,MATCH($A670&amp;$C670&amp;$D670,[3]Tabelle1!$A$3:$A$500&amp;[3]Tabelle1!$C$3:$C$500&amp;[3]Tabelle1!$D$3:$D$500,0),MATCH(R$2,[3]Tabelle1!$E$2:$U$2,0))),"")</f>
        <v/>
      </c>
      <c r="S670" s="195" t="str">
        <f t="array" ref="S670">IFERROR(IF(INDEX([3]Tabelle1!$E$3:$U$500,MATCH($A670&amp;$C670&amp;$D670,[3]Tabelle1!$A$3:$A$500&amp;[3]Tabelle1!$C$3:$C$500&amp;[3]Tabelle1!$D$3:$D$500,0),MATCH(S$2,[3]Tabelle1!$E$2:$U$2,0))=0,"",INDEX([3]Tabelle1!$E$3:$U$500,MATCH($A670&amp;$C670&amp;$D670,[3]Tabelle1!$A$3:$A$500&amp;[3]Tabelle1!$C$3:$C$500&amp;[3]Tabelle1!$D$3:$D$500,0),MATCH(S$2,[3]Tabelle1!$E$2:$U$2,0))),"")</f>
        <v/>
      </c>
      <c r="T670" s="195" t="str">
        <f t="array" ref="T670">IFERROR(IF(INDEX([3]Tabelle1!$E$3:$U$500,MATCH($A670&amp;$C670&amp;$D670,[3]Tabelle1!$A$3:$A$500&amp;[3]Tabelle1!$C$3:$C$500&amp;[3]Tabelle1!$D$3:$D$500,0),MATCH(T$2,[3]Tabelle1!$E$2:$U$2,0))=0,"",INDEX([3]Tabelle1!$E$3:$U$500,MATCH($A670&amp;$C670&amp;$D670,[3]Tabelle1!$A$3:$A$500&amp;[3]Tabelle1!$C$3:$C$500&amp;[3]Tabelle1!$D$3:$D$500,0),MATCH(T$2,[3]Tabelle1!$E$2:$U$2,0))),"")</f>
        <v/>
      </c>
      <c r="U670" s="195" t="str">
        <f t="array" ref="U670">IFERROR(IF(INDEX([3]Tabelle1!$E$3:$U$500,MATCH($A670&amp;$C670&amp;$D670,[3]Tabelle1!$A$3:$A$500&amp;[3]Tabelle1!$C$3:$C$500&amp;[3]Tabelle1!$D$3:$D$500,0),MATCH(U$2,[3]Tabelle1!$E$2:$U$2,0))=0,"",INDEX([3]Tabelle1!$E$3:$U$500,MATCH($A670&amp;$C670&amp;$D670,[3]Tabelle1!$A$3:$A$500&amp;[3]Tabelle1!$C$3:$C$500&amp;[3]Tabelle1!$D$3:$D$500,0),MATCH(U$2,[3]Tabelle1!$E$2:$U$2,0))),"")</f>
        <v/>
      </c>
      <c r="V670" s="196" t="str">
        <f t="array" ref="V670">IFERROR(IF(INDEX([3]Tabelle1!$E$3:$U$500,MATCH($A670&amp;$C670&amp;$D670,[3]Tabelle1!$A$3:$A$500&amp;[3]Tabelle1!$C$3:$C$500&amp;[3]Tabelle1!$D$3:$D$500,0),MATCH(V$2,[3]Tabelle1!$E$2:$U$2,0))=0,"",INDEX([3]Tabelle1!$E$3:$U$500,MATCH($A670&amp;$C670&amp;$D670,[3]Tabelle1!$A$3:$A$500&amp;[3]Tabelle1!$C$3:$C$500&amp;[3]Tabelle1!$D$3:$D$500,0),MATCH(V$2,[3]Tabelle1!$E$2:$U$2,0))),"")</f>
        <v/>
      </c>
      <c r="W670" t="str">
        <f t="array" ref="W670">IFERROR(IF(INDEX([3]Tabelle1!$E$3:$U$500,MATCH($A670&amp;$C670&amp;$D670,[3]Tabelle1!$A$3:$A$500&amp;[3]Tabelle1!$C$3:$C$500&amp;[3]Tabelle1!$D$3:$D$500,0),MATCH(W$2,[3]Tabelle1!$E$2:$U$2,0))=0,"",INDEX([3]Tabelle1!$E$3:$U$500,MATCH($A670&amp;$C670&amp;$D670,[3]Tabelle1!$A$3:$A$500&amp;[3]Tabelle1!$C$3:$C$500&amp;[3]Tabelle1!$D$3:$D$500,0),MATCH(W$2,[3]Tabelle1!$E$2:$U$2,0))),"")</f>
        <v/>
      </c>
      <c r="X670" t="str">
        <f t="array" ref="X670">IFERROR(IF(INDEX([3]Tabelle1!$E$3:$U$500,MATCH($A670&amp;$C670&amp;$D670,[3]Tabelle1!$A$3:$A$500&amp;[3]Tabelle1!$C$3:$C$500&amp;[3]Tabelle1!$D$3:$D$500,0),MATCH(X$2,[3]Tabelle1!$E$2:$U$2,0))=0,"",INDEX([3]Tabelle1!$E$3:$U$500,MATCH($A670&amp;$C670&amp;$D670,[3]Tabelle1!$A$3:$A$500&amp;[3]Tabelle1!$C$3:$C$500&amp;[3]Tabelle1!$D$3:$D$500,0),MATCH(X$2,[3]Tabelle1!$E$2:$U$2,0))),"")</f>
        <v/>
      </c>
    </row>
    <row r="671" spans="1:24" ht="12.75" customHeight="1" thickBot="1" x14ac:dyDescent="0.25">
      <c r="A671" s="107" t="str">
        <f t="shared" si="53"/>
        <v>Sweden</v>
      </c>
      <c r="B671" s="108"/>
      <c r="C671" s="108" t="s">
        <v>88</v>
      </c>
      <c r="D671" s="228" t="s">
        <v>44</v>
      </c>
      <c r="E671" s="237"/>
      <c r="F671" s="197"/>
      <c r="G671" s="197"/>
      <c r="H671" s="198" t="str">
        <f t="array" ref="H671">IFERROR(IF(INDEX([3]Tabelle1!$E$3:$U$500,MATCH($A671&amp;$C671&amp;$D671,[3]Tabelle1!$A$3:$A$500&amp;[3]Tabelle1!$C$3:$C$500&amp;[3]Tabelle1!$D$3:$D$500,0),MATCH(H$2,[3]Tabelle1!$E$2:$U$2,0))=0,"",INDEX([3]Tabelle1!$E$3:$U$500,MATCH($A671&amp;$C671&amp;$D671,[3]Tabelle1!$A$3:$A$500&amp;[3]Tabelle1!$C$3:$C$500&amp;[3]Tabelle1!$D$3:$D$500,0),MATCH(H$2,[3]Tabelle1!$E$2:$U$2,0))),"")</f>
        <v/>
      </c>
      <c r="I671" s="198" t="str">
        <f t="array" ref="I671">IFERROR(IF(INDEX([3]Tabelle1!$E$3:$U$500,MATCH($A671&amp;$C671&amp;$D671,[3]Tabelle1!$A$3:$A$500&amp;[3]Tabelle1!$C$3:$C$500&amp;[3]Tabelle1!$D$3:$D$500,0),MATCH(I$2,[3]Tabelle1!$E$2:$U$2,0))=0,"",INDEX([3]Tabelle1!$E$3:$U$500,MATCH($A671&amp;$C671&amp;$D671,[3]Tabelle1!$A$3:$A$500&amp;[3]Tabelle1!$C$3:$C$500&amp;[3]Tabelle1!$D$3:$D$500,0),MATCH(I$2,[3]Tabelle1!$E$2:$U$2,0))),"")</f>
        <v/>
      </c>
      <c r="J671" s="198" t="str">
        <f t="array" ref="J671">IFERROR(IF(INDEX([3]Tabelle1!$E$3:$U$500,MATCH($A671&amp;$C671&amp;$D671,[3]Tabelle1!$A$3:$A$500&amp;[3]Tabelle1!$C$3:$C$500&amp;[3]Tabelle1!$D$3:$D$500,0),MATCH(J$2,[3]Tabelle1!$E$2:$U$2,0))=0,"",INDEX([3]Tabelle1!$E$3:$U$500,MATCH($A671&amp;$C671&amp;$D671,[3]Tabelle1!$A$3:$A$500&amp;[3]Tabelle1!$C$3:$C$500&amp;[3]Tabelle1!$D$3:$D$500,0),MATCH(J$2,[3]Tabelle1!$E$2:$U$2,0))),"")</f>
        <v/>
      </c>
      <c r="K671" s="198" t="str">
        <f t="array" ref="K671">IFERROR(IF(INDEX([3]Tabelle1!$E$3:$U$500,MATCH($A671&amp;$C671&amp;$D671,[3]Tabelle1!$A$3:$A$500&amp;[3]Tabelle1!$C$3:$C$500&amp;[3]Tabelle1!$D$3:$D$500,0),MATCH(K$2,[3]Tabelle1!$E$2:$U$2,0))=0,"",INDEX([3]Tabelle1!$E$3:$U$500,MATCH($A671&amp;$C671&amp;$D671,[3]Tabelle1!$A$3:$A$500&amp;[3]Tabelle1!$C$3:$C$500&amp;[3]Tabelle1!$D$3:$D$500,0),MATCH(K$2,[3]Tabelle1!$E$2:$U$2,0))),"")</f>
        <v/>
      </c>
      <c r="L671" s="198" t="str">
        <f t="array" ref="L671">IFERROR(IF(INDEX([3]Tabelle1!$E$3:$U$500,MATCH($A671&amp;$C671&amp;$D671,[3]Tabelle1!$A$3:$A$500&amp;[3]Tabelle1!$C$3:$C$500&amp;[3]Tabelle1!$D$3:$D$500,0),MATCH(L$2,[3]Tabelle1!$E$2:$U$2,0))=0,"",INDEX([3]Tabelle1!$E$3:$U$500,MATCH($A671&amp;$C671&amp;$D671,[3]Tabelle1!$A$3:$A$500&amp;[3]Tabelle1!$C$3:$C$500&amp;[3]Tabelle1!$D$3:$D$500,0),MATCH(L$2,[3]Tabelle1!$E$2:$U$2,0))),"")</f>
        <v/>
      </c>
      <c r="M671" s="198" t="str">
        <f t="array" ref="M671">IFERROR(IF(INDEX([3]Tabelle1!$E$3:$U$500,MATCH($A671&amp;$C671&amp;$D671,[3]Tabelle1!$A$3:$A$500&amp;[3]Tabelle1!$C$3:$C$500&amp;[3]Tabelle1!$D$3:$D$500,0),MATCH(M$2,[3]Tabelle1!$E$2:$U$2,0))=0,"",INDEX([3]Tabelle1!$E$3:$U$500,MATCH($A671&amp;$C671&amp;$D671,[3]Tabelle1!$A$3:$A$500&amp;[3]Tabelle1!$C$3:$C$500&amp;[3]Tabelle1!$D$3:$D$500,0),MATCH(M$2,[3]Tabelle1!$E$2:$U$2,0))),"")</f>
        <v/>
      </c>
      <c r="N671" s="198" t="str">
        <f t="array" ref="N671">IFERROR(IF(INDEX([3]Tabelle1!$E$3:$U$500,MATCH($A671&amp;$C671&amp;$D671,[3]Tabelle1!$A$3:$A$500&amp;[3]Tabelle1!$C$3:$C$500&amp;[3]Tabelle1!$D$3:$D$500,0),MATCH(N$2,[3]Tabelle1!$E$2:$U$2,0))=0,"",INDEX([3]Tabelle1!$E$3:$U$500,MATCH($A671&amp;$C671&amp;$D671,[3]Tabelle1!$A$3:$A$500&amp;[3]Tabelle1!$C$3:$C$500&amp;[3]Tabelle1!$D$3:$D$500,0),MATCH(N$2,[3]Tabelle1!$E$2:$U$2,0))),"")</f>
        <v/>
      </c>
      <c r="O671" s="198" t="str">
        <f t="array" ref="O671">IFERROR(IF(INDEX([3]Tabelle1!$E$3:$U$500,MATCH($A671&amp;$C671&amp;$D671,[3]Tabelle1!$A$3:$A$500&amp;[3]Tabelle1!$C$3:$C$500&amp;[3]Tabelle1!$D$3:$D$500,0),MATCH(O$2,[3]Tabelle1!$E$2:$U$2,0))=0,"",INDEX([3]Tabelle1!$E$3:$U$500,MATCH($A671&amp;$C671&amp;$D671,[3]Tabelle1!$A$3:$A$500&amp;[3]Tabelle1!$C$3:$C$500&amp;[3]Tabelle1!$D$3:$D$500,0),MATCH(O$2,[3]Tabelle1!$E$2:$U$2,0))),"")</f>
        <v/>
      </c>
      <c r="P671" s="198" t="str">
        <f t="array" ref="P671">IFERROR(IF(INDEX([3]Tabelle1!$E$3:$U$500,MATCH($A671&amp;$C671&amp;$D671,[3]Tabelle1!$A$3:$A$500&amp;[3]Tabelle1!$C$3:$C$500&amp;[3]Tabelle1!$D$3:$D$500,0),MATCH(P$2,[3]Tabelle1!$E$2:$U$2,0))=0,"",INDEX([3]Tabelle1!$E$3:$U$500,MATCH($A671&amp;$C671&amp;$D671,[3]Tabelle1!$A$3:$A$500&amp;[3]Tabelle1!$C$3:$C$500&amp;[3]Tabelle1!$D$3:$D$500,0),MATCH(P$2,[3]Tabelle1!$E$2:$U$2,0))),"")</f>
        <v/>
      </c>
      <c r="Q671" s="198" t="str">
        <f t="array" ref="Q671">IFERROR(IF(INDEX([3]Tabelle1!$E$3:$U$500,MATCH($A671&amp;$C671&amp;$D671,[3]Tabelle1!$A$3:$A$500&amp;[3]Tabelle1!$C$3:$C$500&amp;[3]Tabelle1!$D$3:$D$500,0),MATCH(Q$2,[3]Tabelle1!$E$2:$U$2,0))=0,"",INDEX([3]Tabelle1!$E$3:$U$500,MATCH($A671&amp;$C671&amp;$D671,[3]Tabelle1!$A$3:$A$500&amp;[3]Tabelle1!$C$3:$C$500&amp;[3]Tabelle1!$D$3:$D$500,0),MATCH(Q$2,[3]Tabelle1!$E$2:$U$2,0))),"")</f>
        <v/>
      </c>
      <c r="R671" s="198" t="str">
        <f t="array" ref="R671">IFERROR(IF(INDEX([3]Tabelle1!$E$3:$U$500,MATCH($A671&amp;$C671&amp;$D671,[3]Tabelle1!$A$3:$A$500&amp;[3]Tabelle1!$C$3:$C$500&amp;[3]Tabelle1!$D$3:$D$500,0),MATCH(R$2,[3]Tabelle1!$E$2:$U$2,0))=0,"",INDEX([3]Tabelle1!$E$3:$U$500,MATCH($A671&amp;$C671&amp;$D671,[3]Tabelle1!$A$3:$A$500&amp;[3]Tabelle1!$C$3:$C$500&amp;[3]Tabelle1!$D$3:$D$500,0),MATCH(R$2,[3]Tabelle1!$E$2:$U$2,0))),"")</f>
        <v/>
      </c>
      <c r="S671" s="198" t="str">
        <f t="array" ref="S671">IFERROR(IF(INDEX([3]Tabelle1!$E$3:$U$500,MATCH($A671&amp;$C671&amp;$D671,[3]Tabelle1!$A$3:$A$500&amp;[3]Tabelle1!$C$3:$C$500&amp;[3]Tabelle1!$D$3:$D$500,0),MATCH(S$2,[3]Tabelle1!$E$2:$U$2,0))=0,"",INDEX([3]Tabelle1!$E$3:$U$500,MATCH($A671&amp;$C671&amp;$D671,[3]Tabelle1!$A$3:$A$500&amp;[3]Tabelle1!$C$3:$C$500&amp;[3]Tabelle1!$D$3:$D$500,0),MATCH(S$2,[3]Tabelle1!$E$2:$U$2,0))),"")</f>
        <v/>
      </c>
      <c r="T671" s="198" t="str">
        <f t="array" ref="T671">IFERROR(IF(INDEX([3]Tabelle1!$E$3:$U$500,MATCH($A671&amp;$C671&amp;$D671,[3]Tabelle1!$A$3:$A$500&amp;[3]Tabelle1!$C$3:$C$500&amp;[3]Tabelle1!$D$3:$D$500,0),MATCH(T$2,[3]Tabelle1!$E$2:$U$2,0))=0,"",INDEX([3]Tabelle1!$E$3:$U$500,MATCH($A671&amp;$C671&amp;$D671,[3]Tabelle1!$A$3:$A$500&amp;[3]Tabelle1!$C$3:$C$500&amp;[3]Tabelle1!$D$3:$D$500,0),MATCH(T$2,[3]Tabelle1!$E$2:$U$2,0))),"")</f>
        <v/>
      </c>
      <c r="U671" s="198" t="str">
        <f t="array" ref="U671">IFERROR(IF(INDEX([3]Tabelle1!$E$3:$U$500,MATCH($A671&amp;$C671&amp;$D671,[3]Tabelle1!$A$3:$A$500&amp;[3]Tabelle1!$C$3:$C$500&amp;[3]Tabelle1!$D$3:$D$500,0),MATCH(U$2,[3]Tabelle1!$E$2:$U$2,0))=0,"",INDEX([3]Tabelle1!$E$3:$U$500,MATCH($A671&amp;$C671&amp;$D671,[3]Tabelle1!$A$3:$A$500&amp;[3]Tabelle1!$C$3:$C$500&amp;[3]Tabelle1!$D$3:$D$500,0),MATCH(U$2,[3]Tabelle1!$E$2:$U$2,0))),"")</f>
        <v/>
      </c>
      <c r="V671" s="199" t="str">
        <f t="array" ref="V671">IFERROR(IF(INDEX([3]Tabelle1!$E$3:$U$500,MATCH($A671&amp;$C671&amp;$D671,[3]Tabelle1!$A$3:$A$500&amp;[3]Tabelle1!$C$3:$C$500&amp;[3]Tabelle1!$D$3:$D$500,0),MATCH(V$2,[3]Tabelle1!$E$2:$U$2,0))=0,"",INDEX([3]Tabelle1!$E$3:$U$500,MATCH($A671&amp;$C671&amp;$D671,[3]Tabelle1!$A$3:$A$500&amp;[3]Tabelle1!$C$3:$C$500&amp;[3]Tabelle1!$D$3:$D$500,0),MATCH(V$2,[3]Tabelle1!$E$2:$U$2,0))),"")</f>
        <v/>
      </c>
      <c r="W671" t="str">
        <f t="array" ref="W671">IFERROR(IF(INDEX([3]Tabelle1!$E$3:$U$500,MATCH($A671&amp;$C671&amp;$D671,[3]Tabelle1!$A$3:$A$500&amp;[3]Tabelle1!$C$3:$C$500&amp;[3]Tabelle1!$D$3:$D$500,0),MATCH(W$2,[3]Tabelle1!$E$2:$U$2,0))=0,"",INDEX([3]Tabelle1!$E$3:$U$500,MATCH($A671&amp;$C671&amp;$D671,[3]Tabelle1!$A$3:$A$500&amp;[3]Tabelle1!$C$3:$C$500&amp;[3]Tabelle1!$D$3:$D$500,0),MATCH(W$2,[3]Tabelle1!$E$2:$U$2,0))),"")</f>
        <v/>
      </c>
      <c r="X671" t="str">
        <f t="array" ref="X671">IFERROR(IF(INDEX([3]Tabelle1!$E$3:$U$500,MATCH($A671&amp;$C671&amp;$D671,[3]Tabelle1!$A$3:$A$500&amp;[3]Tabelle1!$C$3:$C$500&amp;[3]Tabelle1!$D$3:$D$500,0),MATCH(X$2,[3]Tabelle1!$E$2:$U$2,0))=0,"",INDEX([3]Tabelle1!$E$3:$U$500,MATCH($A671&amp;$C671&amp;$D671,[3]Tabelle1!$A$3:$A$500&amp;[3]Tabelle1!$C$3:$C$500&amp;[3]Tabelle1!$D$3:$D$500,0),MATCH(X$2,[3]Tabelle1!$E$2:$U$2,0))),"")</f>
        <v/>
      </c>
    </row>
    <row r="672" spans="1:24" ht="12.75" customHeight="1" x14ac:dyDescent="0.2">
      <c r="A672" s="56" t="s">
        <v>107</v>
      </c>
      <c r="B672" s="158" t="s">
        <v>3</v>
      </c>
      <c r="C672" s="158" t="s">
        <v>212</v>
      </c>
      <c r="D672" s="229" t="s">
        <v>149</v>
      </c>
      <c r="E672" s="217"/>
      <c r="F672" s="8"/>
      <c r="G672" s="8"/>
      <c r="H672" s="8"/>
      <c r="I672" s="8"/>
      <c r="J672" s="8"/>
      <c r="K672" s="8"/>
      <c r="L672" s="8"/>
      <c r="M672" s="8"/>
      <c r="N672" s="8"/>
      <c r="O672" s="8"/>
      <c r="P672" s="8"/>
      <c r="Q672" s="8"/>
      <c r="R672" s="8"/>
      <c r="S672" s="8"/>
      <c r="T672" s="8"/>
      <c r="U672" s="8"/>
      <c r="V672" s="10"/>
    </row>
    <row r="673" spans="1:22" ht="12.75" customHeight="1" x14ac:dyDescent="0.2">
      <c r="A673" s="107" t="str">
        <f>A672</f>
        <v>Great Britain</v>
      </c>
      <c r="B673" s="97"/>
      <c r="C673" s="97" t="s">
        <v>212</v>
      </c>
      <c r="D673" s="226" t="s">
        <v>148</v>
      </c>
      <c r="E673" s="78"/>
      <c r="F673" s="4"/>
      <c r="G673" s="4"/>
      <c r="H673" s="4"/>
      <c r="I673" s="4"/>
      <c r="J673" s="4"/>
      <c r="K673" s="4"/>
      <c r="L673" s="4"/>
      <c r="M673" s="4"/>
      <c r="N673" s="4"/>
      <c r="O673" s="4"/>
      <c r="P673" s="4"/>
      <c r="Q673" s="4"/>
      <c r="R673" s="4"/>
      <c r="S673" s="4"/>
      <c r="T673" s="4"/>
      <c r="U673" s="4"/>
      <c r="V673" s="13"/>
    </row>
    <row r="674" spans="1:22" ht="12.75" customHeight="1" x14ac:dyDescent="0.2">
      <c r="A674" s="107" t="str">
        <f t="shared" ref="A674:A689" si="54">A673</f>
        <v>Great Britain</v>
      </c>
      <c r="B674" s="97"/>
      <c r="C674" s="97" t="s">
        <v>212</v>
      </c>
      <c r="D674" s="226" t="s">
        <v>146</v>
      </c>
      <c r="E674" s="78"/>
      <c r="F674" s="4"/>
      <c r="G674" s="4"/>
      <c r="H674" s="4"/>
      <c r="I674" s="4"/>
      <c r="J674" s="4"/>
      <c r="K674" s="4"/>
      <c r="L674" s="4"/>
      <c r="M674" s="4"/>
      <c r="N674" s="4"/>
      <c r="O674" s="4"/>
      <c r="P674" s="4"/>
      <c r="Q674" s="4"/>
      <c r="R674" s="4"/>
      <c r="S674" s="4"/>
      <c r="T674" s="4"/>
      <c r="U674" s="4"/>
      <c r="V674" s="13"/>
    </row>
    <row r="675" spans="1:22" ht="12.75" customHeight="1" x14ac:dyDescent="0.2">
      <c r="A675" s="107" t="str">
        <f t="shared" si="54"/>
        <v>Great Britain</v>
      </c>
      <c r="B675" s="97"/>
      <c r="C675" s="97" t="s">
        <v>212</v>
      </c>
      <c r="D675" s="226" t="s">
        <v>147</v>
      </c>
      <c r="E675" s="78"/>
      <c r="F675" s="4"/>
      <c r="G675" s="4"/>
      <c r="H675" s="4"/>
      <c r="I675" s="4"/>
      <c r="J675" s="4"/>
      <c r="K675" s="4"/>
      <c r="L675" s="4"/>
      <c r="M675" s="4"/>
      <c r="N675" s="4"/>
      <c r="O675" s="4"/>
      <c r="P675" s="4"/>
      <c r="Q675" s="4"/>
      <c r="R675" s="4"/>
      <c r="S675" s="4"/>
      <c r="T675" s="4"/>
      <c r="U675" s="4"/>
      <c r="V675" s="13"/>
    </row>
    <row r="676" spans="1:22" ht="12.75" customHeight="1" x14ac:dyDescent="0.2">
      <c r="A676" s="107" t="str">
        <f t="shared" si="54"/>
        <v>Great Britain</v>
      </c>
      <c r="B676" s="97"/>
      <c r="C676" s="97"/>
      <c r="D676" s="226" t="s">
        <v>73</v>
      </c>
      <c r="E676" s="78"/>
      <c r="F676" s="4"/>
      <c r="G676" s="4"/>
      <c r="H676" s="4"/>
      <c r="I676" s="4"/>
      <c r="J676" s="4"/>
      <c r="K676" s="4"/>
      <c r="L676" s="4"/>
      <c r="M676" s="4"/>
      <c r="N676" s="4"/>
      <c r="O676" s="4"/>
      <c r="P676" s="4"/>
      <c r="Q676" s="4"/>
      <c r="R676" s="4"/>
      <c r="S676" s="4"/>
      <c r="T676" s="4"/>
      <c r="U676" s="4"/>
      <c r="V676" s="13"/>
    </row>
    <row r="677" spans="1:22" ht="12.75" customHeight="1" x14ac:dyDescent="0.2">
      <c r="A677" s="107" t="str">
        <f t="shared" si="54"/>
        <v>Great Britain</v>
      </c>
      <c r="B677" s="97"/>
      <c r="C677" s="97" t="s">
        <v>88</v>
      </c>
      <c r="D677" s="227" t="s">
        <v>0</v>
      </c>
      <c r="E677" s="78"/>
      <c r="F677" s="4"/>
      <c r="G677" s="4"/>
      <c r="H677" s="4"/>
      <c r="I677" s="4"/>
      <c r="J677" s="4"/>
      <c r="K677" s="4"/>
      <c r="L677" s="4"/>
      <c r="M677" s="4"/>
      <c r="N677" s="238" t="s">
        <v>223</v>
      </c>
      <c r="O677" s="4"/>
      <c r="P677" s="4"/>
      <c r="Q677" s="4"/>
      <c r="R677" s="4"/>
      <c r="S677" s="4"/>
      <c r="T677" s="4"/>
      <c r="U677" s="4"/>
      <c r="V677" s="13"/>
    </row>
    <row r="678" spans="1:22" ht="12.75" customHeight="1" x14ac:dyDescent="0.2">
      <c r="A678" s="107" t="str">
        <f t="shared" si="54"/>
        <v>Great Britain</v>
      </c>
      <c r="B678" s="97"/>
      <c r="C678" s="97" t="s">
        <v>88</v>
      </c>
      <c r="D678" s="227" t="s">
        <v>6</v>
      </c>
      <c r="E678" s="78"/>
      <c r="F678" s="4"/>
      <c r="G678" s="4"/>
      <c r="H678" s="238">
        <v>12788</v>
      </c>
      <c r="I678" s="238">
        <v>12954</v>
      </c>
      <c r="J678" s="238">
        <v>13141</v>
      </c>
      <c r="K678" s="238">
        <v>13592</v>
      </c>
      <c r="L678" s="238">
        <v>14371</v>
      </c>
      <c r="M678" s="238">
        <v>15139</v>
      </c>
      <c r="N678" s="238">
        <v>16346</v>
      </c>
      <c r="O678" s="238">
        <v>17618</v>
      </c>
      <c r="P678" s="238">
        <v>18885</v>
      </c>
      <c r="Q678" s="238">
        <v>20323</v>
      </c>
      <c r="R678" s="238">
        <v>21846</v>
      </c>
      <c r="S678" s="238">
        <v>23322</v>
      </c>
      <c r="T678" s="238">
        <v>28424</v>
      </c>
      <c r="U678" s="238">
        <v>33744</v>
      </c>
      <c r="V678" s="239">
        <v>40992</v>
      </c>
    </row>
    <row r="679" spans="1:22" ht="12.75" customHeight="1" x14ac:dyDescent="0.2">
      <c r="A679" s="107" t="str">
        <f t="shared" si="54"/>
        <v>Great Britain</v>
      </c>
      <c r="B679" s="97"/>
      <c r="C679" s="97" t="s">
        <v>88</v>
      </c>
      <c r="D679" s="227" t="s">
        <v>1</v>
      </c>
      <c r="E679" s="78"/>
      <c r="F679" s="4"/>
      <c r="G679" s="4"/>
      <c r="H679" s="238">
        <v>10365</v>
      </c>
      <c r="I679" s="238">
        <v>10365</v>
      </c>
      <c r="J679" s="238">
        <v>11665</v>
      </c>
      <c r="K679" s="238">
        <v>13845</v>
      </c>
      <c r="L679" s="238">
        <v>16123</v>
      </c>
      <c r="M679" s="238">
        <v>18160</v>
      </c>
      <c r="N679" s="238">
        <v>19660</v>
      </c>
      <c r="O679" s="238">
        <f>(Tabelle2[[#This Row],[2030]]-Tabelle2[[#This Row],[2025]])/5+Tabelle2[[#This Row],[2025]]</f>
        <v>23728</v>
      </c>
      <c r="P679" s="238">
        <f>(Tabelle2[[#This Row],[2030]]-Tabelle2[[#This Row],[2025]])/5+Tabelle2[[#This Row],[2026]]</f>
        <v>27796</v>
      </c>
      <c r="Q679" s="238">
        <f>(Tabelle2[[#This Row],[2030]]-Tabelle2[[#This Row],[2025]])/5+Tabelle2[[#This Row],[2027]]</f>
        <v>31864</v>
      </c>
      <c r="R679" s="238">
        <f>(Tabelle2[[#This Row],[2030]]-Tabelle2[[#This Row],[2025]])/5+Tabelle2[[#This Row],[2028]]</f>
        <v>35932</v>
      </c>
      <c r="S679" s="238">
        <v>40000</v>
      </c>
      <c r="T679" s="238">
        <f>(Tabelle2[[#This Row],[2040]]-Tabelle2[[#This Row],[2030]])/2+Tabelle2[[#This Row],[2030]]</f>
        <v>40996.5</v>
      </c>
      <c r="U679" s="238">
        <v>41993</v>
      </c>
      <c r="V679" s="239">
        <v>45893</v>
      </c>
    </row>
    <row r="680" spans="1:22" ht="12.75" customHeight="1" x14ac:dyDescent="0.2">
      <c r="A680" s="107" t="str">
        <f t="shared" si="54"/>
        <v>Great Britain</v>
      </c>
      <c r="B680" s="97"/>
      <c r="C680" s="97" t="s">
        <v>88</v>
      </c>
      <c r="D680" s="227" t="s">
        <v>36</v>
      </c>
      <c r="E680" s="78"/>
      <c r="F680" s="4"/>
      <c r="G680" s="4"/>
      <c r="H680" s="238">
        <v>13097</v>
      </c>
      <c r="I680" s="238">
        <v>13724</v>
      </c>
      <c r="J680" s="238">
        <v>14531</v>
      </c>
      <c r="K680" s="238">
        <v>15687</v>
      </c>
      <c r="L680" s="238">
        <v>17134</v>
      </c>
      <c r="M680" s="238">
        <v>18708</v>
      </c>
      <c r="N680" s="238">
        <v>20430</v>
      </c>
      <c r="O680" s="238">
        <v>22228</v>
      </c>
      <c r="P680" s="238">
        <v>23972</v>
      </c>
      <c r="Q680" s="238">
        <v>25761</v>
      </c>
      <c r="R680" s="238">
        <v>27665</v>
      </c>
      <c r="S680" s="238">
        <v>29715</v>
      </c>
      <c r="T680" s="238">
        <v>41675</v>
      </c>
      <c r="U680" s="238">
        <v>48464</v>
      </c>
      <c r="V680" s="239">
        <v>52215</v>
      </c>
    </row>
    <row r="681" spans="1:22" ht="12.75" customHeight="1" x14ac:dyDescent="0.2">
      <c r="A681" s="107" t="str">
        <f t="shared" si="54"/>
        <v>Great Britain</v>
      </c>
      <c r="B681" s="97"/>
      <c r="C681" s="97" t="s">
        <v>88</v>
      </c>
      <c r="D681" s="227" t="s">
        <v>45</v>
      </c>
      <c r="E681" s="78"/>
      <c r="F681" s="4"/>
      <c r="G681" s="4"/>
      <c r="H681" s="238"/>
      <c r="I681" s="238"/>
      <c r="J681" s="238"/>
      <c r="K681" s="238"/>
      <c r="L681" s="238"/>
      <c r="M681" s="238"/>
      <c r="N681" s="238"/>
      <c r="O681" s="238"/>
      <c r="P681" s="238"/>
      <c r="Q681" s="238"/>
      <c r="R681" s="238"/>
      <c r="S681" s="238"/>
      <c r="T681" s="238"/>
      <c r="U681" s="238"/>
      <c r="V681" s="239"/>
    </row>
    <row r="682" spans="1:22" ht="12.75" customHeight="1" x14ac:dyDescent="0.2">
      <c r="A682" s="107" t="str">
        <f t="shared" si="54"/>
        <v>Great Britain</v>
      </c>
      <c r="B682" s="97"/>
      <c r="C682" s="97" t="s">
        <v>88</v>
      </c>
      <c r="D682" s="227" t="s">
        <v>42</v>
      </c>
      <c r="E682" s="78"/>
      <c r="F682" s="4"/>
      <c r="G682" s="4"/>
      <c r="H682" s="238">
        <v>1882</v>
      </c>
      <c r="I682" s="238">
        <v>1903</v>
      </c>
      <c r="J682" s="238">
        <v>1917</v>
      </c>
      <c r="K682" s="238">
        <v>1932</v>
      </c>
      <c r="L682" s="238">
        <v>1946</v>
      </c>
      <c r="M682" s="238">
        <v>1965</v>
      </c>
      <c r="N682" s="238">
        <v>1989</v>
      </c>
      <c r="O682" s="238">
        <v>2012</v>
      </c>
      <c r="P682" s="238">
        <v>2037</v>
      </c>
      <c r="Q682" s="238">
        <v>2061</v>
      </c>
      <c r="R682" s="238">
        <v>2085</v>
      </c>
      <c r="S682" s="238">
        <v>2110</v>
      </c>
      <c r="T682" s="238">
        <v>2230</v>
      </c>
      <c r="U682" s="238">
        <v>2322</v>
      </c>
      <c r="V682" s="239">
        <v>2406</v>
      </c>
    </row>
    <row r="683" spans="1:22" ht="12.75" customHeight="1" x14ac:dyDescent="0.2">
      <c r="A683" s="107" t="str">
        <f t="shared" si="54"/>
        <v>Great Britain</v>
      </c>
      <c r="B683" s="97"/>
      <c r="C683" s="97" t="s">
        <v>88</v>
      </c>
      <c r="D683" s="227" t="s">
        <v>43</v>
      </c>
      <c r="E683" s="78"/>
      <c r="F683" s="4"/>
      <c r="G683" s="4"/>
      <c r="H683" s="238"/>
      <c r="I683" s="238"/>
      <c r="J683" s="238"/>
      <c r="K683" s="238"/>
      <c r="L683" s="238"/>
      <c r="M683" s="238"/>
      <c r="N683" s="238"/>
      <c r="O683" s="238"/>
      <c r="P683" s="238"/>
      <c r="Q683" s="238"/>
      <c r="R683" s="238"/>
      <c r="S683" s="238"/>
      <c r="T683" s="238"/>
      <c r="U683" s="238"/>
      <c r="V683" s="239"/>
    </row>
    <row r="684" spans="1:22" ht="12.75" customHeight="1" x14ac:dyDescent="0.2">
      <c r="A684" s="107" t="str">
        <f t="shared" si="54"/>
        <v>Great Britain</v>
      </c>
      <c r="B684" s="97"/>
      <c r="C684" s="97" t="s">
        <v>88</v>
      </c>
      <c r="D684" s="227" t="s">
        <v>46</v>
      </c>
      <c r="E684" s="78"/>
      <c r="F684" s="4"/>
      <c r="G684" s="4"/>
      <c r="H684" s="238">
        <f>SUM(H685:H687)</f>
        <v>4364</v>
      </c>
      <c r="I684" s="238">
        <f t="shared" ref="I684:V684" si="55">SUM(I685:I687)</f>
        <v>4696</v>
      </c>
      <c r="J684" s="238">
        <f t="shared" si="55"/>
        <v>4746</v>
      </c>
      <c r="K684" s="238">
        <f t="shared" si="55"/>
        <v>4902</v>
      </c>
      <c r="L684" s="238">
        <f t="shared" si="55"/>
        <v>4960</v>
      </c>
      <c r="M684" s="238">
        <f t="shared" si="55"/>
        <v>5022</v>
      </c>
      <c r="N684" s="238">
        <f t="shared" si="55"/>
        <v>5088</v>
      </c>
      <c r="O684" s="238">
        <f t="shared" si="55"/>
        <v>5165</v>
      </c>
      <c r="P684" s="238">
        <f t="shared" si="55"/>
        <v>5256</v>
      </c>
      <c r="Q684" s="238">
        <f t="shared" si="55"/>
        <v>5502</v>
      </c>
      <c r="R684" s="238">
        <f t="shared" si="55"/>
        <v>5614</v>
      </c>
      <c r="S684" s="238">
        <f t="shared" si="55"/>
        <v>5751</v>
      </c>
      <c r="T684" s="238">
        <f t="shared" si="55"/>
        <v>5566</v>
      </c>
      <c r="U684" s="238">
        <f t="shared" si="55"/>
        <v>3738</v>
      </c>
      <c r="V684" s="239">
        <f t="shared" si="55"/>
        <v>4124</v>
      </c>
    </row>
    <row r="685" spans="1:22" ht="12.75" customHeight="1" x14ac:dyDescent="0.2">
      <c r="A685" s="107" t="str">
        <f t="shared" si="54"/>
        <v>Great Britain</v>
      </c>
      <c r="B685" s="97"/>
      <c r="C685" s="97" t="s">
        <v>88</v>
      </c>
      <c r="D685" s="227" t="s">
        <v>5</v>
      </c>
      <c r="E685" s="78"/>
      <c r="F685" s="4"/>
      <c r="G685" s="4"/>
      <c r="H685" s="238">
        <v>4364</v>
      </c>
      <c r="I685" s="238">
        <v>4696</v>
      </c>
      <c r="J685" s="238">
        <v>4746</v>
      </c>
      <c r="K685" s="238">
        <v>4902</v>
      </c>
      <c r="L685" s="238">
        <v>4960</v>
      </c>
      <c r="M685" s="238">
        <v>5022</v>
      </c>
      <c r="N685" s="238">
        <v>5088</v>
      </c>
      <c r="O685" s="238">
        <v>5165</v>
      </c>
      <c r="P685" s="238">
        <v>5256</v>
      </c>
      <c r="Q685" s="238">
        <v>5502</v>
      </c>
      <c r="R685" s="238">
        <v>5614</v>
      </c>
      <c r="S685" s="238">
        <v>5751</v>
      </c>
      <c r="T685" s="238">
        <v>5566</v>
      </c>
      <c r="U685" s="238">
        <v>3738</v>
      </c>
      <c r="V685" s="239">
        <v>4124</v>
      </c>
    </row>
    <row r="686" spans="1:22" ht="12.75" customHeight="1" x14ac:dyDescent="0.2">
      <c r="A686" s="107" t="str">
        <f t="shared" si="54"/>
        <v>Great Britain</v>
      </c>
      <c r="B686" s="97"/>
      <c r="C686" s="97" t="s">
        <v>88</v>
      </c>
      <c r="D686" s="227" t="s">
        <v>47</v>
      </c>
      <c r="E686" s="78"/>
      <c r="F686" s="4"/>
      <c r="G686" s="4"/>
      <c r="H686" s="238"/>
      <c r="I686" s="238"/>
      <c r="J686" s="238"/>
      <c r="K686" s="238"/>
      <c r="L686" s="238"/>
      <c r="M686" s="238"/>
      <c r="N686" s="238"/>
      <c r="O686" s="238"/>
      <c r="P686" s="238"/>
      <c r="Q686" s="238"/>
      <c r="R686" s="238"/>
      <c r="S686" s="238"/>
      <c r="T686" s="238"/>
      <c r="U686" s="238"/>
      <c r="V686" s="239"/>
    </row>
    <row r="687" spans="1:22" ht="12.75" customHeight="1" x14ac:dyDescent="0.2">
      <c r="A687" s="107" t="str">
        <f t="shared" si="54"/>
        <v>Great Britain</v>
      </c>
      <c r="B687" s="97"/>
      <c r="C687" s="97" t="s">
        <v>88</v>
      </c>
      <c r="D687" s="227" t="s">
        <v>93</v>
      </c>
      <c r="E687" s="78"/>
      <c r="F687" s="4"/>
      <c r="G687" s="4"/>
      <c r="H687" s="238"/>
      <c r="I687" s="238"/>
      <c r="J687" s="238"/>
      <c r="K687" s="238"/>
      <c r="L687" s="238"/>
      <c r="M687" s="238"/>
      <c r="N687" s="238"/>
      <c r="O687" s="238"/>
      <c r="P687" s="238"/>
      <c r="Q687" s="238"/>
      <c r="R687" s="238"/>
      <c r="S687" s="238"/>
      <c r="T687" s="238"/>
      <c r="U687" s="238"/>
      <c r="V687" s="239"/>
    </row>
    <row r="688" spans="1:22" ht="12.75" customHeight="1" x14ac:dyDescent="0.2">
      <c r="A688" s="107" t="str">
        <f t="shared" si="54"/>
        <v>Great Britain</v>
      </c>
      <c r="B688" s="97"/>
      <c r="C688" s="97" t="s">
        <v>88</v>
      </c>
      <c r="D688" s="227" t="s">
        <v>48</v>
      </c>
      <c r="E688" s="78"/>
      <c r="F688" s="4"/>
      <c r="G688" s="4"/>
      <c r="H688" s="238"/>
      <c r="I688" s="238"/>
      <c r="J688" s="238"/>
      <c r="K688" s="238"/>
      <c r="L688" s="238"/>
      <c r="M688" s="238"/>
      <c r="N688" s="238"/>
      <c r="O688" s="238"/>
      <c r="P688" s="238"/>
      <c r="Q688" s="238"/>
      <c r="R688" s="238"/>
      <c r="S688" s="238"/>
      <c r="T688" s="238"/>
      <c r="U688" s="238"/>
      <c r="V688" s="239"/>
    </row>
    <row r="689" spans="1:22" ht="12.75" customHeight="1" thickBot="1" x14ac:dyDescent="0.25">
      <c r="A689" s="107" t="str">
        <f t="shared" si="54"/>
        <v>Great Britain</v>
      </c>
      <c r="B689" s="108"/>
      <c r="C689" s="108" t="s">
        <v>88</v>
      </c>
      <c r="D689" s="228" t="s">
        <v>44</v>
      </c>
      <c r="E689" s="79"/>
      <c r="F689" s="11"/>
      <c r="G689" s="11"/>
      <c r="H689" s="240">
        <v>25</v>
      </c>
      <c r="I689" s="240">
        <v>28</v>
      </c>
      <c r="J689" s="240">
        <v>62</v>
      </c>
      <c r="K689" s="240">
        <v>64</v>
      </c>
      <c r="L689" s="240">
        <v>82</v>
      </c>
      <c r="M689" s="240">
        <v>148</v>
      </c>
      <c r="N689" s="240">
        <v>163</v>
      </c>
      <c r="O689" s="240">
        <v>192</v>
      </c>
      <c r="P689" s="240">
        <v>226</v>
      </c>
      <c r="Q689" s="240">
        <v>246</v>
      </c>
      <c r="R689" s="240">
        <v>271</v>
      </c>
      <c r="S689" s="240">
        <v>351</v>
      </c>
      <c r="T689" s="240">
        <v>846</v>
      </c>
      <c r="U689" s="240">
        <v>896</v>
      </c>
      <c r="V689" s="241">
        <v>926</v>
      </c>
    </row>
    <row r="690" spans="1:22" ht="12.75" customHeight="1" x14ac:dyDescent="0.2">
      <c r="A690" s="56" t="str">
        <f>Tabelle2[[#This Row],[Country/area]]</f>
        <v>Switzerland</v>
      </c>
      <c r="B690" s="158" t="s">
        <v>64</v>
      </c>
      <c r="C690" s="158" t="s">
        <v>212</v>
      </c>
      <c r="D690" s="229" t="s">
        <v>149</v>
      </c>
      <c r="E690" s="217"/>
      <c r="F690" s="8"/>
      <c r="G690" s="8"/>
      <c r="H690" s="8"/>
      <c r="I690" s="8"/>
      <c r="J690" s="8"/>
      <c r="K690" s="8"/>
      <c r="L690" s="8"/>
      <c r="M690" s="8"/>
      <c r="N690" s="8"/>
      <c r="O690" s="8"/>
      <c r="P690" s="8"/>
      <c r="Q690" s="8"/>
      <c r="R690" s="8"/>
      <c r="S690" s="8"/>
      <c r="T690" s="8"/>
      <c r="U690" s="8"/>
      <c r="V690" s="10"/>
    </row>
    <row r="691" spans="1:22" ht="12.75" customHeight="1" x14ac:dyDescent="0.2">
      <c r="A691" s="107" t="str">
        <f>A690</f>
        <v>Switzerland</v>
      </c>
      <c r="B691" s="97"/>
      <c r="C691" s="97" t="s">
        <v>212</v>
      </c>
      <c r="D691" s="226" t="s">
        <v>148</v>
      </c>
      <c r="E691" s="78"/>
      <c r="F691" s="4"/>
      <c r="G691" s="4"/>
      <c r="H691" s="4"/>
      <c r="I691" s="4"/>
      <c r="J691" s="4"/>
      <c r="K691" s="4"/>
      <c r="L691" s="4"/>
      <c r="M691" s="4"/>
      <c r="N691" s="4"/>
      <c r="O691" s="4"/>
      <c r="P691" s="4"/>
      <c r="Q691" s="4"/>
      <c r="R691" s="4"/>
      <c r="S691" s="4"/>
      <c r="T691" s="4"/>
      <c r="U691" s="4"/>
      <c r="V691" s="13"/>
    </row>
    <row r="692" spans="1:22" ht="12.75" customHeight="1" x14ac:dyDescent="0.2">
      <c r="A692" s="107" t="str">
        <f t="shared" ref="A692:A709" si="56">A691</f>
        <v>Switzerland</v>
      </c>
      <c r="B692" s="97"/>
      <c r="C692" s="97" t="s">
        <v>212</v>
      </c>
      <c r="D692" s="226" t="s">
        <v>146</v>
      </c>
      <c r="E692" s="78"/>
      <c r="F692" s="4"/>
      <c r="G692" s="4"/>
      <c r="H692" s="4"/>
      <c r="I692" s="4"/>
      <c r="J692" s="4"/>
      <c r="K692" s="4"/>
      <c r="L692" s="4"/>
      <c r="M692" s="4"/>
      <c r="N692" s="4"/>
      <c r="O692" s="4"/>
      <c r="P692" s="4"/>
      <c r="Q692" s="4"/>
      <c r="R692" s="4"/>
      <c r="S692" s="4"/>
      <c r="T692" s="4"/>
      <c r="U692" s="4"/>
      <c r="V692" s="13"/>
    </row>
    <row r="693" spans="1:22" ht="12.75" customHeight="1" x14ac:dyDescent="0.2">
      <c r="A693" s="107" t="str">
        <f t="shared" si="56"/>
        <v>Switzerland</v>
      </c>
      <c r="B693" s="97"/>
      <c r="C693" s="97" t="s">
        <v>212</v>
      </c>
      <c r="D693" s="226" t="s">
        <v>147</v>
      </c>
      <c r="E693" s="78"/>
      <c r="F693" s="4"/>
      <c r="G693" s="4"/>
      <c r="H693" s="4"/>
      <c r="I693" s="4"/>
      <c r="J693" s="4"/>
      <c r="K693" s="4"/>
      <c r="L693" s="4"/>
      <c r="M693" s="4"/>
      <c r="N693" s="4"/>
      <c r="O693" s="4"/>
      <c r="P693" s="4"/>
      <c r="Q693" s="4"/>
      <c r="R693" s="4"/>
      <c r="S693" s="4"/>
      <c r="T693" s="4"/>
      <c r="U693" s="4"/>
      <c r="V693" s="13"/>
    </row>
    <row r="694" spans="1:22" ht="12.75" customHeight="1" x14ac:dyDescent="0.2">
      <c r="A694" s="107" t="str">
        <f t="shared" si="56"/>
        <v>Switzerland</v>
      </c>
      <c r="B694" s="97"/>
      <c r="C694" s="97"/>
      <c r="D694" s="226" t="s">
        <v>73</v>
      </c>
      <c r="E694" s="78"/>
      <c r="F694" s="4"/>
      <c r="G694" s="4"/>
      <c r="H694" s="4"/>
      <c r="I694" s="4"/>
      <c r="J694" s="4"/>
      <c r="K694" s="4"/>
      <c r="L694" s="4"/>
      <c r="M694" s="4"/>
      <c r="N694" s="4"/>
      <c r="O694" s="4"/>
      <c r="P694" s="4"/>
      <c r="Q694" s="4"/>
      <c r="R694" s="4"/>
      <c r="S694" s="4"/>
      <c r="T694" s="4"/>
      <c r="U694" s="4"/>
      <c r="V694" s="13"/>
    </row>
    <row r="695" spans="1:22" ht="12.75" customHeight="1" x14ac:dyDescent="0.2">
      <c r="A695" s="107" t="str">
        <f t="shared" si="56"/>
        <v>Switzerland</v>
      </c>
      <c r="B695" s="97"/>
      <c r="C695" s="97" t="s">
        <v>88</v>
      </c>
      <c r="D695" s="227" t="s">
        <v>6</v>
      </c>
      <c r="E695" s="78"/>
      <c r="F695" s="4"/>
      <c r="G695" s="4"/>
      <c r="H695" s="4"/>
      <c r="I695" s="4"/>
      <c r="J695" s="4"/>
      <c r="K695" s="4"/>
      <c r="L695" s="4"/>
      <c r="M695" s="4"/>
      <c r="N695" s="60">
        <f>'[4]2025 BEST'!$O$9</f>
        <v>170</v>
      </c>
      <c r="O695" s="60"/>
      <c r="P695" s="60"/>
      <c r="Q695" s="60"/>
      <c r="R695" s="60"/>
      <c r="S695" s="60">
        <f>'[4]2025 BEST'!$O$9</f>
        <v>170</v>
      </c>
      <c r="T695" s="4"/>
      <c r="U695" s="4"/>
      <c r="V695" s="13"/>
    </row>
    <row r="696" spans="1:22" ht="12.75" customHeight="1" x14ac:dyDescent="0.2">
      <c r="A696" s="107" t="str">
        <f t="shared" si="56"/>
        <v>Switzerland</v>
      </c>
      <c r="B696" s="97"/>
      <c r="C696" s="97" t="s">
        <v>88</v>
      </c>
      <c r="D696" s="227" t="s">
        <v>36</v>
      </c>
      <c r="E696" s="78"/>
      <c r="F696" s="4"/>
      <c r="G696" s="4"/>
      <c r="H696" s="4"/>
      <c r="I696" s="4"/>
      <c r="J696" s="4"/>
      <c r="K696" s="4"/>
      <c r="L696" s="4"/>
      <c r="M696" s="4"/>
      <c r="N696" s="60">
        <f>'[4]2025 BEST'!$N$9</f>
        <v>4100</v>
      </c>
      <c r="O696" s="60"/>
      <c r="P696" s="60"/>
      <c r="Q696" s="60"/>
      <c r="R696" s="60"/>
      <c r="S696" s="60">
        <f>'[4]2025 BEST'!$N$9</f>
        <v>4100</v>
      </c>
      <c r="T696" s="4"/>
      <c r="U696" s="4"/>
      <c r="V696" s="13"/>
    </row>
    <row r="697" spans="1:22" ht="12.75" customHeight="1" x14ac:dyDescent="0.2">
      <c r="A697" s="107" t="str">
        <f t="shared" si="56"/>
        <v>Switzerland</v>
      </c>
      <c r="B697" s="97"/>
      <c r="C697" s="97" t="s">
        <v>88</v>
      </c>
      <c r="D697" s="227" t="s">
        <v>42</v>
      </c>
      <c r="E697" s="78"/>
      <c r="F697" s="4"/>
      <c r="G697" s="4"/>
      <c r="H697" s="4"/>
      <c r="I697" s="4"/>
      <c r="J697" s="4"/>
      <c r="K697" s="4"/>
      <c r="L697" s="4"/>
      <c r="M697" s="4"/>
      <c r="N697" s="60">
        <f>'[4]2025 BEST'!$R$9</f>
        <v>17719</v>
      </c>
      <c r="O697" s="60"/>
      <c r="P697" s="60"/>
      <c r="Q697" s="60"/>
      <c r="R697" s="60"/>
      <c r="S697" s="60">
        <f>'[4]2025 BEST'!$R$9</f>
        <v>17719</v>
      </c>
      <c r="T697" s="4"/>
      <c r="U697" s="4"/>
      <c r="V697" s="13"/>
    </row>
    <row r="698" spans="1:22" ht="12.75" customHeight="1" x14ac:dyDescent="0.2">
      <c r="A698" s="107" t="str">
        <f t="shared" si="56"/>
        <v>Switzerland</v>
      </c>
      <c r="B698" s="97"/>
      <c r="C698" s="97" t="s">
        <v>88</v>
      </c>
      <c r="D698" s="227" t="s">
        <v>43</v>
      </c>
      <c r="E698" s="78"/>
      <c r="F698" s="4"/>
      <c r="G698" s="4"/>
      <c r="H698" s="4"/>
      <c r="I698" s="4"/>
      <c r="J698" s="4"/>
      <c r="K698" s="4"/>
      <c r="L698" s="4"/>
      <c r="M698" s="4"/>
      <c r="N698" s="60">
        <f>'[4]2025 BEST'!$E$9</f>
        <v>4593</v>
      </c>
      <c r="O698" s="60"/>
      <c r="P698" s="60"/>
      <c r="Q698" s="60"/>
      <c r="R698" s="60"/>
      <c r="S698" s="60">
        <f>'[4]2030 ST'!$E$10</f>
        <v>4593</v>
      </c>
      <c r="T698" s="4"/>
      <c r="U698" s="4"/>
      <c r="V698" s="13"/>
    </row>
    <row r="699" spans="1:22" ht="12.75" customHeight="1" x14ac:dyDescent="0.2">
      <c r="A699" s="107" t="str">
        <f t="shared" si="56"/>
        <v>Switzerland</v>
      </c>
      <c r="B699" s="97"/>
      <c r="C699" s="97" t="s">
        <v>88</v>
      </c>
      <c r="D699" s="227" t="s">
        <v>46</v>
      </c>
      <c r="E699" s="78"/>
      <c r="F699" s="4"/>
      <c r="G699" s="4"/>
      <c r="H699" s="4"/>
      <c r="I699" s="4"/>
      <c r="J699" s="4"/>
      <c r="K699" s="4"/>
      <c r="L699" s="4"/>
      <c r="M699" s="4"/>
      <c r="N699" s="60">
        <f>'[4]2025 BEST'!$Q$9</f>
        <v>984</v>
      </c>
      <c r="O699" s="60"/>
      <c r="P699" s="60"/>
      <c r="Q699" s="60"/>
      <c r="R699" s="60"/>
      <c r="S699" s="60">
        <f>'[4]2025 BEST'!$Q$9</f>
        <v>984</v>
      </c>
      <c r="T699" s="4"/>
      <c r="U699" s="4"/>
      <c r="V699" s="13"/>
    </row>
    <row r="700" spans="1:22" ht="12.75" customHeight="1" x14ac:dyDescent="0.2">
      <c r="A700" s="107" t="str">
        <f t="shared" si="56"/>
        <v>Switzerland</v>
      </c>
      <c r="B700" s="97"/>
      <c r="C700" s="97" t="s">
        <v>88</v>
      </c>
      <c r="D700" s="227" t="s">
        <v>5</v>
      </c>
      <c r="E700" s="78"/>
      <c r="F700" s="4"/>
      <c r="G700" s="4"/>
      <c r="H700" s="4"/>
      <c r="I700" s="4"/>
      <c r="J700" s="4"/>
      <c r="K700" s="4"/>
      <c r="L700" s="4"/>
      <c r="M700" s="4"/>
      <c r="N700" s="4"/>
      <c r="O700" s="4"/>
      <c r="P700" s="4"/>
      <c r="Q700" s="4"/>
      <c r="R700" s="4"/>
      <c r="S700" s="4"/>
      <c r="T700" s="4"/>
      <c r="U700" s="4"/>
      <c r="V700" s="13"/>
    </row>
    <row r="701" spans="1:22" ht="12.75" customHeight="1" x14ac:dyDescent="0.2">
      <c r="A701" s="107" t="str">
        <f t="shared" si="56"/>
        <v>Switzerland</v>
      </c>
      <c r="B701" s="97"/>
      <c r="C701" s="97" t="s">
        <v>88</v>
      </c>
      <c r="D701" s="227" t="s">
        <v>47</v>
      </c>
      <c r="E701" s="78"/>
      <c r="F701" s="4"/>
      <c r="G701" s="4"/>
      <c r="H701" s="4"/>
      <c r="I701" s="4"/>
      <c r="J701" s="4"/>
      <c r="K701" s="4"/>
      <c r="L701" s="4"/>
      <c r="M701" s="4"/>
      <c r="N701" s="4"/>
      <c r="O701" s="4"/>
      <c r="P701" s="4"/>
      <c r="Q701" s="4"/>
      <c r="R701" s="4"/>
      <c r="S701" s="4"/>
      <c r="T701" s="4"/>
      <c r="U701" s="4"/>
      <c r="V701" s="13"/>
    </row>
    <row r="702" spans="1:22" ht="12.75" customHeight="1" x14ac:dyDescent="0.2">
      <c r="A702" s="107" t="str">
        <f t="shared" si="56"/>
        <v>Switzerland</v>
      </c>
      <c r="B702" s="97"/>
      <c r="C702" s="97" t="s">
        <v>205</v>
      </c>
      <c r="D702" s="227" t="s">
        <v>6</v>
      </c>
      <c r="E702" s="78"/>
      <c r="F702" s="4"/>
      <c r="G702" s="4"/>
      <c r="H702" s="4"/>
      <c r="I702" s="4"/>
      <c r="J702" s="4"/>
      <c r="K702" s="4"/>
      <c r="L702" s="4"/>
      <c r="M702" s="4"/>
      <c r="N702" s="4"/>
      <c r="O702" s="4"/>
      <c r="P702" s="4"/>
      <c r="Q702" s="4"/>
      <c r="R702" s="4"/>
      <c r="S702" s="4"/>
      <c r="T702" s="4"/>
      <c r="U702" s="4"/>
      <c r="V702" s="13"/>
    </row>
    <row r="703" spans="1:22" ht="12.75" customHeight="1" x14ac:dyDescent="0.2">
      <c r="A703" s="107" t="str">
        <f t="shared" si="56"/>
        <v>Switzerland</v>
      </c>
      <c r="B703" s="97"/>
      <c r="C703" s="97" t="s">
        <v>205</v>
      </c>
      <c r="D703" s="227" t="s">
        <v>36</v>
      </c>
      <c r="E703" s="78"/>
      <c r="F703" s="4"/>
      <c r="G703" s="4"/>
      <c r="H703" s="4"/>
      <c r="I703" s="4"/>
      <c r="J703" s="4"/>
      <c r="K703" s="4"/>
      <c r="L703" s="4"/>
      <c r="M703" s="4"/>
      <c r="N703" s="4"/>
      <c r="O703" s="4"/>
      <c r="P703" s="4"/>
      <c r="Q703" s="4"/>
      <c r="R703" s="4"/>
      <c r="S703" s="4"/>
      <c r="T703" s="4"/>
      <c r="U703" s="4"/>
      <c r="V703" s="13"/>
    </row>
    <row r="704" spans="1:22" ht="12.75" customHeight="1" x14ac:dyDescent="0.2">
      <c r="A704" s="107" t="str">
        <f t="shared" si="56"/>
        <v>Switzerland</v>
      </c>
      <c r="B704" s="97"/>
      <c r="C704" s="97" t="s">
        <v>205</v>
      </c>
      <c r="D704" s="227" t="s">
        <v>42</v>
      </c>
      <c r="E704" s="78"/>
      <c r="F704" s="4"/>
      <c r="G704" s="4"/>
      <c r="H704" s="4"/>
      <c r="I704" s="4"/>
      <c r="J704" s="4"/>
      <c r="K704" s="4"/>
      <c r="L704" s="4"/>
      <c r="M704" s="4"/>
      <c r="N704" s="4"/>
      <c r="O704" s="4"/>
      <c r="P704" s="4"/>
      <c r="Q704" s="4"/>
      <c r="R704" s="4"/>
      <c r="S704" s="4"/>
      <c r="T704" s="4">
        <v>37400</v>
      </c>
      <c r="U704" s="4"/>
      <c r="V704" s="13"/>
    </row>
    <row r="705" spans="1:22" ht="12.75" customHeight="1" x14ac:dyDescent="0.2">
      <c r="A705" s="107" t="str">
        <f t="shared" si="56"/>
        <v>Switzerland</v>
      </c>
      <c r="B705" s="97"/>
      <c r="C705" s="97" t="s">
        <v>205</v>
      </c>
      <c r="D705" s="227" t="s">
        <v>249</v>
      </c>
      <c r="E705" s="78"/>
      <c r="F705" s="4"/>
      <c r="G705" s="4"/>
      <c r="H705" s="4"/>
      <c r="I705" s="4">
        <v>4400</v>
      </c>
      <c r="J705" s="4"/>
      <c r="K705" s="4"/>
      <c r="L705" s="4"/>
      <c r="M705" s="4"/>
      <c r="N705" s="4"/>
      <c r="O705" s="4"/>
      <c r="P705" s="4"/>
      <c r="Q705" s="4"/>
      <c r="R705" s="4"/>
      <c r="S705" s="4"/>
      <c r="T705" s="4">
        <v>11400</v>
      </c>
      <c r="U705" s="4"/>
      <c r="V705" s="13"/>
    </row>
    <row r="706" spans="1:22" ht="12.75" customHeight="1" x14ac:dyDescent="0.2">
      <c r="A706" s="107" t="str">
        <f t="shared" si="56"/>
        <v>Switzerland</v>
      </c>
      <c r="B706" s="97"/>
      <c r="C706" s="97" t="s">
        <v>205</v>
      </c>
      <c r="D706" s="227" t="s">
        <v>46</v>
      </c>
      <c r="E706" s="78"/>
      <c r="F706" s="4"/>
      <c r="G706" s="4"/>
      <c r="H706" s="4"/>
      <c r="I706" s="4"/>
      <c r="J706" s="4"/>
      <c r="K706" s="4"/>
      <c r="L706" s="4"/>
      <c r="M706" s="4"/>
      <c r="N706" s="4"/>
      <c r="O706" s="4"/>
      <c r="P706" s="4"/>
      <c r="Q706" s="4"/>
      <c r="R706" s="4"/>
      <c r="S706" s="4"/>
      <c r="T706" s="4"/>
      <c r="U706" s="4"/>
      <c r="V706" s="13"/>
    </row>
    <row r="707" spans="1:22" ht="12.75" customHeight="1" x14ac:dyDescent="0.2">
      <c r="A707" s="107" t="str">
        <f t="shared" si="56"/>
        <v>Switzerland</v>
      </c>
      <c r="B707" s="97"/>
      <c r="C707" s="97" t="s">
        <v>205</v>
      </c>
      <c r="D707" s="227" t="s">
        <v>5</v>
      </c>
      <c r="E707" s="78"/>
      <c r="F707" s="4"/>
      <c r="G707" s="4"/>
      <c r="H707" s="4"/>
      <c r="I707" s="4"/>
      <c r="J707" s="4"/>
      <c r="K707" s="4"/>
      <c r="L707" s="4"/>
      <c r="M707" s="4"/>
      <c r="N707" s="4"/>
      <c r="O707" s="4"/>
      <c r="P707" s="4"/>
      <c r="Q707" s="4"/>
      <c r="R707" s="4"/>
      <c r="S707" s="4"/>
      <c r="T707" s="4"/>
      <c r="U707" s="4"/>
      <c r="V707" s="13"/>
    </row>
    <row r="708" spans="1:22" ht="12.75" customHeight="1" x14ac:dyDescent="0.2">
      <c r="A708" s="107" t="str">
        <f t="shared" si="56"/>
        <v>Switzerland</v>
      </c>
      <c r="B708" s="97"/>
      <c r="C708" s="97" t="s">
        <v>205</v>
      </c>
      <c r="D708" s="227" t="s">
        <v>47</v>
      </c>
      <c r="E708" s="78"/>
      <c r="F708" s="4"/>
      <c r="G708" s="4"/>
      <c r="H708" s="4"/>
      <c r="I708" s="4"/>
      <c r="J708" s="4"/>
      <c r="K708" s="4"/>
      <c r="L708" s="4"/>
      <c r="M708" s="4"/>
      <c r="N708" s="4"/>
      <c r="O708" s="4"/>
      <c r="P708" s="4"/>
      <c r="Q708" s="4"/>
      <c r="R708" s="4"/>
      <c r="S708" s="4"/>
      <c r="T708" s="4"/>
      <c r="U708" s="4"/>
      <c r="V708" s="13"/>
    </row>
    <row r="709" spans="1:22" ht="12.75" customHeight="1" thickBot="1" x14ac:dyDescent="0.25">
      <c r="A709" s="107" t="str">
        <f t="shared" si="56"/>
        <v>Switzerland</v>
      </c>
      <c r="B709" s="108"/>
      <c r="C709" s="108" t="s">
        <v>205</v>
      </c>
      <c r="D709" s="228" t="s">
        <v>48</v>
      </c>
      <c r="E709" s="79"/>
      <c r="F709" s="11"/>
      <c r="G709" s="11"/>
      <c r="H709" s="11"/>
      <c r="I709" s="11"/>
      <c r="J709" s="11"/>
      <c r="K709" s="11"/>
      <c r="L709" s="11"/>
      <c r="M709" s="11"/>
      <c r="N709" s="11"/>
      <c r="O709" s="11"/>
      <c r="P709" s="11"/>
      <c r="Q709" s="11"/>
      <c r="R709" s="11"/>
      <c r="S709" s="11"/>
      <c r="T709" s="11"/>
      <c r="U709" s="11"/>
      <c r="V709" s="12"/>
    </row>
    <row r="710" spans="1:22" ht="12.75" customHeight="1" x14ac:dyDescent="0.2">
      <c r="A710" s="158" t="str">
        <f>Tabelle2[[#This Row],[Country/area]]</f>
        <v>Norway</v>
      </c>
      <c r="B710" s="158" t="s">
        <v>15</v>
      </c>
      <c r="C710" s="158" t="s">
        <v>212</v>
      </c>
      <c r="D710" s="229" t="s">
        <v>149</v>
      </c>
      <c r="E710" s="217"/>
      <c r="F710" s="8"/>
      <c r="G710" s="8"/>
      <c r="H710" s="8"/>
      <c r="I710" s="8"/>
      <c r="J710" s="8"/>
      <c r="K710" s="8"/>
      <c r="L710" s="8"/>
      <c r="M710" s="8"/>
      <c r="N710" s="8"/>
      <c r="O710" s="8"/>
      <c r="P710" s="8"/>
      <c r="Q710" s="8"/>
      <c r="R710" s="8"/>
      <c r="S710" s="8"/>
      <c r="T710" s="8"/>
      <c r="U710" s="8"/>
      <c r="V710" s="10"/>
    </row>
    <row r="711" spans="1:22" ht="12.75" customHeight="1" x14ac:dyDescent="0.2">
      <c r="A711" s="200" t="str">
        <f>A710</f>
        <v>Norway</v>
      </c>
      <c r="B711" s="97"/>
      <c r="C711" s="97" t="s">
        <v>212</v>
      </c>
      <c r="D711" s="226" t="s">
        <v>148</v>
      </c>
      <c r="E711" s="78"/>
      <c r="F711" s="4"/>
      <c r="G711" s="4"/>
      <c r="H711" s="4"/>
      <c r="I711" s="4"/>
      <c r="J711" s="4"/>
      <c r="K711" s="4"/>
      <c r="L711" s="4"/>
      <c r="M711" s="4"/>
      <c r="N711" s="4"/>
      <c r="O711" s="4"/>
      <c r="P711" s="4"/>
      <c r="Q711" s="4"/>
      <c r="R711" s="4"/>
      <c r="S711" s="4"/>
      <c r="T711" s="4"/>
      <c r="U711" s="4"/>
      <c r="V711" s="13"/>
    </row>
    <row r="712" spans="1:22" ht="12.75" customHeight="1" x14ac:dyDescent="0.2">
      <c r="A712" s="200" t="str">
        <f t="shared" ref="A712:A727" si="57">A711</f>
        <v>Norway</v>
      </c>
      <c r="B712" s="97"/>
      <c r="C712" s="97" t="s">
        <v>212</v>
      </c>
      <c r="D712" s="226" t="s">
        <v>146</v>
      </c>
      <c r="E712" s="78"/>
      <c r="F712" s="4"/>
      <c r="G712" s="4"/>
      <c r="H712" s="4"/>
      <c r="I712" s="4"/>
      <c r="J712" s="4"/>
      <c r="K712" s="4"/>
      <c r="L712" s="4"/>
      <c r="M712" s="4"/>
      <c r="N712" s="4"/>
      <c r="O712" s="4"/>
      <c r="P712" s="4"/>
      <c r="Q712" s="4"/>
      <c r="R712" s="4"/>
      <c r="S712" s="4"/>
      <c r="T712" s="4"/>
      <c r="U712" s="4"/>
      <c r="V712" s="13"/>
    </row>
    <row r="713" spans="1:22" ht="12.75" customHeight="1" x14ac:dyDescent="0.2">
      <c r="A713" s="200" t="str">
        <f t="shared" si="57"/>
        <v>Norway</v>
      </c>
      <c r="B713" s="97"/>
      <c r="C713" s="97" t="s">
        <v>212</v>
      </c>
      <c r="D713" s="226" t="s">
        <v>147</v>
      </c>
      <c r="E713" s="78"/>
      <c r="F713" s="4"/>
      <c r="G713" s="4"/>
      <c r="H713" s="4"/>
      <c r="I713" s="4"/>
      <c r="J713" s="4"/>
      <c r="K713" s="4"/>
      <c r="L713" s="4"/>
      <c r="M713" s="4"/>
      <c r="N713" s="4"/>
      <c r="O713" s="4"/>
      <c r="P713" s="4"/>
      <c r="Q713" s="4"/>
      <c r="R713" s="4"/>
      <c r="S713" s="4"/>
      <c r="T713" s="4"/>
      <c r="U713" s="4"/>
      <c r="V713" s="13"/>
    </row>
    <row r="714" spans="1:22" ht="12.75" customHeight="1" x14ac:dyDescent="0.2">
      <c r="A714" s="200" t="str">
        <f t="shared" si="57"/>
        <v>Norway</v>
      </c>
      <c r="B714" s="97"/>
      <c r="C714" s="97"/>
      <c r="D714" s="226" t="s">
        <v>73</v>
      </c>
      <c r="E714" s="78"/>
      <c r="F714" s="4"/>
      <c r="G714" s="4"/>
      <c r="H714" s="4"/>
      <c r="I714" s="4"/>
      <c r="J714" s="4"/>
      <c r="K714" s="4"/>
      <c r="L714" s="4"/>
      <c r="M714" s="4"/>
      <c r="N714" s="4"/>
      <c r="O714" s="4"/>
      <c r="P714" s="4"/>
      <c r="Q714" s="4"/>
      <c r="R714" s="4"/>
      <c r="S714" s="4"/>
      <c r="T714" s="4"/>
      <c r="U714" s="4"/>
      <c r="V714" s="13"/>
    </row>
    <row r="715" spans="1:22" ht="12.75" customHeight="1" x14ac:dyDescent="0.2">
      <c r="A715" s="200" t="str">
        <f t="shared" si="57"/>
        <v>Norway</v>
      </c>
      <c r="B715" s="97"/>
      <c r="C715" s="97" t="s">
        <v>88</v>
      </c>
      <c r="D715" s="227" t="s">
        <v>0</v>
      </c>
      <c r="E715" s="78"/>
      <c r="F715" s="4"/>
      <c r="G715" s="4"/>
      <c r="H715" s="4"/>
      <c r="I715" s="4"/>
      <c r="J715" s="4"/>
      <c r="K715" s="4"/>
      <c r="L715" s="4"/>
      <c r="M715" s="4"/>
      <c r="N715" s="4"/>
      <c r="O715" s="4"/>
      <c r="P715" s="4"/>
      <c r="Q715" s="4"/>
      <c r="R715" s="4"/>
      <c r="S715" s="4"/>
      <c r="T715" s="4"/>
      <c r="U715" s="4"/>
      <c r="V715" s="13"/>
    </row>
    <row r="716" spans="1:22" ht="12.75" customHeight="1" x14ac:dyDescent="0.2">
      <c r="A716" s="200" t="str">
        <f t="shared" si="57"/>
        <v>Norway</v>
      </c>
      <c r="B716" s="97"/>
      <c r="C716" s="97" t="s">
        <v>88</v>
      </c>
      <c r="D716" s="227" t="s">
        <v>6</v>
      </c>
      <c r="E716" s="78"/>
      <c r="F716" s="4"/>
      <c r="G716" s="4"/>
      <c r="H716" s="4"/>
      <c r="I716" s="4"/>
      <c r="J716" s="4"/>
      <c r="K716" s="4"/>
      <c r="L716" s="4"/>
      <c r="M716" s="4"/>
      <c r="N716" s="60">
        <f>1479+1106+515</f>
        <v>3100</v>
      </c>
      <c r="O716" s="60"/>
      <c r="P716" s="60"/>
      <c r="Q716" s="60"/>
      <c r="R716" s="60"/>
      <c r="S716" s="60">
        <f>1529+1106+695</f>
        <v>3330</v>
      </c>
      <c r="T716" s="4"/>
      <c r="U716" s="4"/>
      <c r="V716" s="13"/>
    </row>
    <row r="717" spans="1:22" ht="12.75" customHeight="1" x14ac:dyDescent="0.2">
      <c r="A717" s="200" t="str">
        <f t="shared" si="57"/>
        <v>Norway</v>
      </c>
      <c r="B717" s="97"/>
      <c r="C717" s="97" t="s">
        <v>88</v>
      </c>
      <c r="D717" s="227" t="s">
        <v>1</v>
      </c>
      <c r="E717" s="78"/>
      <c r="F717" s="4"/>
      <c r="G717" s="4"/>
      <c r="H717" s="4"/>
      <c r="I717" s="4"/>
      <c r="J717" s="4"/>
      <c r="K717" s="4"/>
      <c r="L717" s="4"/>
      <c r="M717" s="4"/>
      <c r="N717" s="60">
        <f>0</f>
        <v>0</v>
      </c>
      <c r="O717" s="60"/>
      <c r="P717" s="60"/>
      <c r="Q717" s="60"/>
      <c r="R717" s="60"/>
      <c r="S717" s="60">
        <f>0</f>
        <v>0</v>
      </c>
      <c r="T717" s="4"/>
      <c r="U717" s="4"/>
      <c r="V717" s="13"/>
    </row>
    <row r="718" spans="1:22" ht="12.75" customHeight="1" x14ac:dyDescent="0.2">
      <c r="A718" s="200" t="str">
        <f t="shared" si="57"/>
        <v>Norway</v>
      </c>
      <c r="B718" s="97"/>
      <c r="C718" s="97" t="s">
        <v>88</v>
      </c>
      <c r="D718" s="227" t="s">
        <v>36</v>
      </c>
      <c r="E718" s="78"/>
      <c r="F718" s="4"/>
      <c r="G718" s="4"/>
      <c r="H718" s="4"/>
      <c r="I718" s="4"/>
      <c r="J718" s="4"/>
      <c r="K718" s="4"/>
      <c r="L718" s="4"/>
      <c r="M718" s="4"/>
      <c r="N718" s="60">
        <v>0</v>
      </c>
      <c r="O718" s="60"/>
      <c r="P718" s="60"/>
      <c r="Q718" s="60"/>
      <c r="R718" s="60"/>
      <c r="S718" s="60">
        <f>0+0+400</f>
        <v>400</v>
      </c>
      <c r="T718" s="4"/>
      <c r="U718" s="4"/>
      <c r="V718" s="13"/>
    </row>
    <row r="719" spans="1:22" ht="12.75" customHeight="1" x14ac:dyDescent="0.2">
      <c r="A719" s="200" t="str">
        <f t="shared" si="57"/>
        <v>Norway</v>
      </c>
      <c r="B719" s="97"/>
      <c r="C719" s="97" t="s">
        <v>88</v>
      </c>
      <c r="D719" s="227" t="s">
        <v>45</v>
      </c>
      <c r="E719" s="78"/>
      <c r="F719" s="4"/>
      <c r="G719" s="4"/>
      <c r="H719" s="4"/>
      <c r="I719" s="4"/>
      <c r="J719" s="4"/>
      <c r="K719" s="4"/>
      <c r="L719" s="4"/>
      <c r="M719" s="4"/>
      <c r="N719" s="4"/>
      <c r="O719" s="4"/>
      <c r="P719" s="4"/>
      <c r="Q719" s="4"/>
      <c r="R719" s="4"/>
      <c r="S719" s="4"/>
      <c r="T719" s="4"/>
      <c r="U719" s="4"/>
      <c r="V719" s="13"/>
    </row>
    <row r="720" spans="1:22" ht="12.75" customHeight="1" x14ac:dyDescent="0.2">
      <c r="A720" s="200" t="str">
        <f t="shared" si="57"/>
        <v>Norway</v>
      </c>
      <c r="B720" s="97"/>
      <c r="C720" s="97" t="s">
        <v>88</v>
      </c>
      <c r="D720" s="227" t="s">
        <v>42</v>
      </c>
      <c r="E720" s="78"/>
      <c r="F720" s="4"/>
      <c r="G720" s="4"/>
      <c r="H720" s="4"/>
      <c r="I720" s="4"/>
      <c r="J720" s="4"/>
      <c r="K720" s="4"/>
      <c r="L720" s="4"/>
      <c r="M720" s="4"/>
      <c r="N720" s="60">
        <f>4931+5540+23755</f>
        <v>34226</v>
      </c>
      <c r="O720" s="60"/>
      <c r="P720" s="60"/>
      <c r="Q720" s="60"/>
      <c r="R720" s="60"/>
      <c r="S720" s="60">
        <f>5381+5900+24535</f>
        <v>35816</v>
      </c>
      <c r="T720" s="4"/>
      <c r="U720" s="4"/>
      <c r="V720" s="13"/>
    </row>
    <row r="721" spans="1:22" ht="12.75" customHeight="1" x14ac:dyDescent="0.2">
      <c r="A721" s="200" t="str">
        <f t="shared" si="57"/>
        <v>Norway</v>
      </c>
      <c r="B721" s="97"/>
      <c r="C721" s="97" t="s">
        <v>88</v>
      </c>
      <c r="D721" s="227" t="s">
        <v>43</v>
      </c>
      <c r="E721" s="78"/>
      <c r="F721" s="4"/>
      <c r="G721" s="4"/>
      <c r="H721" s="4"/>
      <c r="I721" s="4"/>
      <c r="J721" s="4"/>
      <c r="K721" s="4"/>
      <c r="L721" s="4"/>
      <c r="M721" s="4"/>
      <c r="N721" s="60">
        <f>84+1+1030</f>
        <v>1115</v>
      </c>
      <c r="O721" s="60"/>
      <c r="P721" s="60"/>
      <c r="Q721" s="60"/>
      <c r="R721" s="60"/>
      <c r="S721" s="60">
        <f>84+1+1030</f>
        <v>1115</v>
      </c>
      <c r="T721" s="4"/>
      <c r="U721" s="4"/>
      <c r="V721" s="13"/>
    </row>
    <row r="722" spans="1:22" ht="12.75" customHeight="1" x14ac:dyDescent="0.2">
      <c r="A722" s="200" t="str">
        <f t="shared" si="57"/>
        <v>Norway</v>
      </c>
      <c r="B722" s="97"/>
      <c r="C722" s="97" t="s">
        <v>88</v>
      </c>
      <c r="D722" s="227" t="s">
        <v>46</v>
      </c>
      <c r="E722" s="78"/>
      <c r="F722" s="4"/>
      <c r="G722" s="4"/>
      <c r="H722" s="4"/>
      <c r="I722" s="4"/>
      <c r="J722" s="4"/>
      <c r="K722" s="4"/>
      <c r="L722" s="4"/>
      <c r="M722" s="4"/>
      <c r="N722" s="60">
        <f>0+40+36</f>
        <v>76</v>
      </c>
      <c r="O722" s="60"/>
      <c r="P722" s="60"/>
      <c r="Q722" s="60"/>
      <c r="R722" s="60"/>
      <c r="S722" s="60">
        <f>0+40+36</f>
        <v>76</v>
      </c>
      <c r="T722" s="4"/>
      <c r="U722" s="4"/>
      <c r="V722" s="13"/>
    </row>
    <row r="723" spans="1:22" ht="12.75" customHeight="1" x14ac:dyDescent="0.2">
      <c r="A723" s="200" t="str">
        <f t="shared" si="57"/>
        <v>Norway</v>
      </c>
      <c r="B723" s="97"/>
      <c r="C723" s="97" t="s">
        <v>88</v>
      </c>
      <c r="D723" s="227" t="s">
        <v>5</v>
      </c>
      <c r="E723" s="78"/>
      <c r="F723" s="4"/>
      <c r="G723" s="4"/>
      <c r="H723" s="4"/>
      <c r="I723" s="4"/>
      <c r="J723" s="4"/>
      <c r="K723" s="4"/>
      <c r="L723" s="4"/>
      <c r="M723" s="4"/>
      <c r="N723" s="4"/>
      <c r="O723" s="4"/>
      <c r="P723" s="4"/>
      <c r="Q723" s="4"/>
      <c r="R723" s="4"/>
      <c r="S723" s="4"/>
      <c r="T723" s="4"/>
      <c r="U723" s="4"/>
      <c r="V723" s="13"/>
    </row>
    <row r="724" spans="1:22" ht="12.75" customHeight="1" x14ac:dyDescent="0.2">
      <c r="A724" s="200" t="str">
        <f t="shared" si="57"/>
        <v>Norway</v>
      </c>
      <c r="B724" s="97"/>
      <c r="C724" s="97" t="s">
        <v>88</v>
      </c>
      <c r="D724" s="227" t="s">
        <v>47</v>
      </c>
      <c r="E724" s="78"/>
      <c r="F724" s="4"/>
      <c r="G724" s="4"/>
      <c r="H724" s="4"/>
      <c r="I724" s="4"/>
      <c r="J724" s="4"/>
      <c r="K724" s="4"/>
      <c r="L724" s="4"/>
      <c r="M724" s="4"/>
      <c r="N724" s="4"/>
      <c r="O724" s="4"/>
      <c r="P724" s="4"/>
      <c r="Q724" s="4"/>
      <c r="R724" s="4"/>
      <c r="S724" s="4"/>
      <c r="T724" s="4"/>
      <c r="U724" s="4"/>
      <c r="V724" s="13"/>
    </row>
    <row r="725" spans="1:22" ht="12.75" customHeight="1" x14ac:dyDescent="0.2">
      <c r="A725" s="200" t="str">
        <f t="shared" si="57"/>
        <v>Norway</v>
      </c>
      <c r="B725" s="97"/>
      <c r="C725" s="97" t="s">
        <v>88</v>
      </c>
      <c r="D725" s="227" t="s">
        <v>93</v>
      </c>
      <c r="E725" s="78"/>
      <c r="F725" s="4"/>
      <c r="G725" s="4"/>
      <c r="H725" s="4"/>
      <c r="I725" s="4"/>
      <c r="J725" s="4"/>
      <c r="K725" s="4"/>
      <c r="L725" s="4"/>
      <c r="M725" s="4"/>
      <c r="N725" s="4"/>
      <c r="O725" s="4"/>
      <c r="P725" s="4"/>
      <c r="Q725" s="4"/>
      <c r="R725" s="4"/>
      <c r="S725" s="4"/>
      <c r="T725" s="4"/>
      <c r="U725" s="4"/>
      <c r="V725" s="13"/>
    </row>
    <row r="726" spans="1:22" ht="12.75" customHeight="1" x14ac:dyDescent="0.2">
      <c r="A726" s="200" t="str">
        <f t="shared" si="57"/>
        <v>Norway</v>
      </c>
      <c r="B726" s="97"/>
      <c r="C726" s="97" t="s">
        <v>88</v>
      </c>
      <c r="D726" s="227" t="s">
        <v>48</v>
      </c>
      <c r="E726" s="78"/>
      <c r="F726" s="4"/>
      <c r="G726" s="4"/>
      <c r="H726" s="4"/>
      <c r="I726" s="4"/>
      <c r="J726" s="4"/>
      <c r="K726" s="4"/>
      <c r="L726" s="4"/>
      <c r="M726" s="4"/>
      <c r="N726" s="4"/>
      <c r="O726" s="4"/>
      <c r="P726" s="4"/>
      <c r="Q726" s="4"/>
      <c r="R726" s="4"/>
      <c r="S726" s="4"/>
      <c r="T726" s="4"/>
      <c r="U726" s="4"/>
      <c r="V726" s="13"/>
    </row>
    <row r="727" spans="1:22" ht="12.75" customHeight="1" thickBot="1" x14ac:dyDescent="0.25">
      <c r="A727" s="109" t="str">
        <f t="shared" si="57"/>
        <v>Norway</v>
      </c>
      <c r="B727" s="108"/>
      <c r="C727" s="108" t="s">
        <v>88</v>
      </c>
      <c r="D727" s="228" t="s">
        <v>44</v>
      </c>
      <c r="E727" s="79"/>
      <c r="F727" s="11"/>
      <c r="G727" s="11"/>
      <c r="H727" s="11"/>
      <c r="I727" s="11"/>
      <c r="J727" s="11"/>
      <c r="K727" s="11"/>
      <c r="L727" s="11"/>
      <c r="M727" s="11"/>
      <c r="N727" s="11"/>
      <c r="O727" s="11"/>
      <c r="P727" s="11"/>
      <c r="Q727" s="11"/>
      <c r="R727" s="11"/>
      <c r="S727" s="11"/>
      <c r="T727" s="11"/>
      <c r="U727" s="11"/>
      <c r="V727" s="12"/>
    </row>
  </sheetData>
  <pageMargins left="0.7" right="0.7" top="0.78740157499999996" bottom="0.78740157499999996" header="0.3" footer="0.3"/>
  <pageSetup paperSize="9" orientation="portrait" r:id="rId1"/>
  <drawing r:id="rId2"/>
  <legacyDrawing r:id="rId3"/>
  <tableParts count="1">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1B59121-49BB-432C-A53B-3C4D6547204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2</vt:i4>
      </vt:variant>
    </vt:vector>
  </HeadingPairs>
  <TitlesOfParts>
    <vt:vector size="2" baseType="lpstr">
      <vt:lpstr>Cap.Dev.Path</vt:lpstr>
      <vt:lpstr>NECP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Julius Ecke</dc:creator>
  <cp:lastModifiedBy>Steffen Rumpf</cp:lastModifiedBy>
  <cp:lastPrinted>2020-05-26T12:47:59Z</cp:lastPrinted>
  <dcterms:created xsi:type="dcterms:W3CDTF">2010-11-22T16:08:21Z</dcterms:created>
  <dcterms:modified xsi:type="dcterms:W3CDTF">2020-10-13T10:26:29Z</dcterms:modified>
</cp:coreProperties>
</file>